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Trainty\Project 5 Files\"/>
    </mc:Choice>
  </mc:AlternateContent>
  <xr:revisionPtr revIDLastSave="0" documentId="13_ncr:1_{6B1A30AB-95C4-4BAC-95F4-51F528E7E093}" xr6:coauthVersionLast="47" xr6:coauthVersionMax="47" xr10:uidLastSave="{00000000-0000-0000-0000-000000000000}"/>
  <bookViews>
    <workbookView xWindow="-108" yWindow="-108" windowWidth="23256" windowHeight="12456" tabRatio="774" activeTab="9" xr2:uid="{00000000-000D-0000-FFFF-FFFF00000000}"/>
  </bookViews>
  <sheets>
    <sheet name="Main Data" sheetId="3" r:id="rId1"/>
    <sheet name="Project Data" sheetId="10" r:id="rId2"/>
    <sheet name="Cleaning" sheetId="1" r:id="rId3"/>
    <sheet name="Genres A" sheetId="11" r:id="rId4"/>
    <sheet name="Duration" sheetId="12" r:id="rId5"/>
    <sheet name="Language" sheetId="13" r:id="rId6"/>
    <sheet name="Director" sheetId="14" r:id="rId7"/>
    <sheet name="Budget" sheetId="15" r:id="rId8"/>
    <sheet name="Sheet8" sheetId="17" r:id="rId9"/>
    <sheet name="AVG budget &amp; Gross" sheetId="16" r:id="rId10"/>
  </sheets>
  <definedNames>
    <definedName name="_xlnm._FilterDatabase" localSheetId="9" hidden="1">'AVG budget &amp; Gross'!#REF!</definedName>
    <definedName name="_xlnm._FilterDatabase" localSheetId="7" hidden="1">Budget!$A$1:$E$1</definedName>
    <definedName name="_xlnm._FilterDatabase" localSheetId="3" hidden="1">'Genres A'!$A$2:$J$2</definedName>
    <definedName name="_xlnm._FilterDatabase" localSheetId="5" hidden="1">Language!$X$3:$Z$3</definedName>
    <definedName name="_xlnm._FilterDatabase" localSheetId="8" hidden="1">Sheet8!$D$1:$E$4132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7" i="15" l="1"/>
  <c r="L18" i="15"/>
  <c r="L19" i="15"/>
  <c r="L20" i="15"/>
  <c r="L21" i="15"/>
  <c r="L22" i="15"/>
  <c r="L23" i="15"/>
  <c r="L24" i="15"/>
  <c r="L25" i="15"/>
  <c r="L16" i="15"/>
  <c r="M17" i="15"/>
  <c r="M18" i="15"/>
  <c r="M19" i="15"/>
  <c r="M20" i="15"/>
  <c r="M21" i="15"/>
  <c r="M22" i="15"/>
  <c r="M23" i="15"/>
  <c r="M24" i="15"/>
  <c r="M25" i="15"/>
  <c r="M16" i="15"/>
  <c r="D3" i="17"/>
  <c r="E3" i="17"/>
  <c r="D4" i="17"/>
  <c r="E4" i="17"/>
  <c r="D5" i="17"/>
  <c r="E5" i="17"/>
  <c r="D6" i="17"/>
  <c r="E6" i="17"/>
  <c r="D7" i="17"/>
  <c r="E7" i="17"/>
  <c r="D8" i="17"/>
  <c r="E8" i="17"/>
  <c r="D9" i="17"/>
  <c r="E9" i="17"/>
  <c r="D10" i="17"/>
  <c r="E10" i="17"/>
  <c r="D11" i="17"/>
  <c r="E11" i="17"/>
  <c r="D12" i="17"/>
  <c r="E12" i="17"/>
  <c r="D13" i="17"/>
  <c r="E13" i="17"/>
  <c r="D14" i="17"/>
  <c r="E14" i="17"/>
  <c r="D15" i="17"/>
  <c r="E15" i="17"/>
  <c r="D16" i="17"/>
  <c r="E16" i="17"/>
  <c r="D17" i="17"/>
  <c r="E17" i="17"/>
  <c r="D18" i="17"/>
  <c r="E18" i="17"/>
  <c r="D19" i="17"/>
  <c r="E19" i="17"/>
  <c r="D20" i="17"/>
  <c r="E20" i="17"/>
  <c r="D21" i="17"/>
  <c r="E21" i="17"/>
  <c r="D22" i="17"/>
  <c r="E22" i="17"/>
  <c r="D23" i="17"/>
  <c r="E23" i="17"/>
  <c r="D24" i="17"/>
  <c r="E24" i="17"/>
  <c r="D25" i="17"/>
  <c r="E25" i="17"/>
  <c r="D26" i="17"/>
  <c r="E26" i="17"/>
  <c r="D27" i="17"/>
  <c r="E27" i="17"/>
  <c r="D28" i="17"/>
  <c r="E28" i="17"/>
  <c r="D29" i="17"/>
  <c r="E29" i="17"/>
  <c r="D30" i="17"/>
  <c r="E30" i="17"/>
  <c r="D31" i="17"/>
  <c r="E31" i="17"/>
  <c r="D32" i="17"/>
  <c r="E32" i="17"/>
  <c r="D33" i="17"/>
  <c r="E33" i="17"/>
  <c r="D34" i="17"/>
  <c r="E34" i="17"/>
  <c r="D35" i="17"/>
  <c r="E35" i="17"/>
  <c r="D36" i="17"/>
  <c r="E36" i="17"/>
  <c r="D37" i="17"/>
  <c r="E37" i="17"/>
  <c r="D38" i="17"/>
  <c r="E38" i="17"/>
  <c r="D39" i="17"/>
  <c r="E39" i="17"/>
  <c r="D40" i="17"/>
  <c r="E40" i="17"/>
  <c r="D41" i="17"/>
  <c r="E41" i="17"/>
  <c r="D42" i="17"/>
  <c r="E42" i="17"/>
  <c r="D43" i="17"/>
  <c r="E43" i="17"/>
  <c r="D44" i="17"/>
  <c r="E44" i="17"/>
  <c r="D45" i="17"/>
  <c r="E45" i="17"/>
  <c r="D46" i="17"/>
  <c r="E46" i="17"/>
  <c r="D47" i="17"/>
  <c r="E47" i="17"/>
  <c r="D48" i="17"/>
  <c r="E48" i="17"/>
  <c r="D49" i="17"/>
  <c r="E49" i="17"/>
  <c r="D50" i="17"/>
  <c r="E50" i="17"/>
  <c r="D51" i="17"/>
  <c r="E51" i="17"/>
  <c r="D52" i="17"/>
  <c r="E52" i="17"/>
  <c r="D53" i="17"/>
  <c r="E53" i="17"/>
  <c r="D54" i="17"/>
  <c r="E54" i="17"/>
  <c r="D55" i="17"/>
  <c r="E55" i="17"/>
  <c r="D56" i="17"/>
  <c r="E56" i="17"/>
  <c r="D57" i="17"/>
  <c r="E57" i="17"/>
  <c r="D58" i="17"/>
  <c r="E58" i="17"/>
  <c r="D59" i="17"/>
  <c r="E59" i="17"/>
  <c r="D60" i="17"/>
  <c r="E60" i="17"/>
  <c r="D61" i="17"/>
  <c r="E61" i="17"/>
  <c r="D62" i="17"/>
  <c r="E62" i="17"/>
  <c r="D63" i="17"/>
  <c r="E63" i="17"/>
  <c r="D64" i="17"/>
  <c r="E64" i="17"/>
  <c r="D65" i="17"/>
  <c r="E65" i="17"/>
  <c r="D66" i="17"/>
  <c r="E66" i="17"/>
  <c r="D67" i="17"/>
  <c r="E67" i="17"/>
  <c r="D68" i="17"/>
  <c r="E68" i="17"/>
  <c r="D69" i="17"/>
  <c r="E69" i="17"/>
  <c r="D70" i="17"/>
  <c r="E70" i="17"/>
  <c r="D71" i="17"/>
  <c r="E71" i="17"/>
  <c r="D72" i="17"/>
  <c r="E72" i="17"/>
  <c r="D73" i="17"/>
  <c r="E73" i="17"/>
  <c r="D74" i="17"/>
  <c r="E74" i="17"/>
  <c r="D75" i="17"/>
  <c r="E75" i="17"/>
  <c r="D76" i="17"/>
  <c r="E76" i="17"/>
  <c r="D77" i="17"/>
  <c r="E77" i="17"/>
  <c r="D78" i="17"/>
  <c r="E78" i="17"/>
  <c r="D79" i="17"/>
  <c r="E79" i="17"/>
  <c r="D80" i="17"/>
  <c r="E80" i="17"/>
  <c r="D81" i="17"/>
  <c r="E81" i="17"/>
  <c r="D82" i="17"/>
  <c r="E82" i="17"/>
  <c r="D83" i="17"/>
  <c r="E83" i="17"/>
  <c r="D84" i="17"/>
  <c r="E84" i="17"/>
  <c r="D85" i="17"/>
  <c r="E85" i="17"/>
  <c r="D86" i="17"/>
  <c r="E86" i="17"/>
  <c r="D87" i="17"/>
  <c r="E87" i="17"/>
  <c r="D88" i="17"/>
  <c r="E88" i="17"/>
  <c r="D89" i="17"/>
  <c r="E89" i="17"/>
  <c r="D90" i="17"/>
  <c r="E90" i="17"/>
  <c r="D91" i="17"/>
  <c r="E91" i="17"/>
  <c r="D92" i="17"/>
  <c r="E92" i="17"/>
  <c r="D93" i="17"/>
  <c r="E93" i="17"/>
  <c r="D94" i="17"/>
  <c r="E94" i="17"/>
  <c r="D95" i="17"/>
  <c r="E95" i="17"/>
  <c r="D96" i="17"/>
  <c r="E96" i="17"/>
  <c r="D97" i="17"/>
  <c r="E97" i="17"/>
  <c r="D98" i="17"/>
  <c r="E98" i="17"/>
  <c r="D99" i="17"/>
  <c r="E99" i="17"/>
  <c r="D100" i="17"/>
  <c r="E100" i="17"/>
  <c r="D101" i="17"/>
  <c r="E101" i="17"/>
  <c r="D102" i="17"/>
  <c r="E102" i="17"/>
  <c r="D103" i="17"/>
  <c r="E103" i="17"/>
  <c r="D104" i="17"/>
  <c r="E104" i="17"/>
  <c r="D105" i="17"/>
  <c r="E105" i="17"/>
  <c r="D106" i="17"/>
  <c r="E106" i="17"/>
  <c r="D107" i="17"/>
  <c r="E107" i="17"/>
  <c r="D108" i="17"/>
  <c r="E108" i="17"/>
  <c r="D109" i="17"/>
  <c r="E109" i="17"/>
  <c r="D110" i="17"/>
  <c r="E110" i="17"/>
  <c r="D111" i="17"/>
  <c r="E111" i="17"/>
  <c r="D112" i="17"/>
  <c r="E112" i="17"/>
  <c r="D113" i="17"/>
  <c r="E113" i="17"/>
  <c r="D114" i="17"/>
  <c r="E114" i="17"/>
  <c r="D115" i="17"/>
  <c r="E115" i="17"/>
  <c r="D116" i="17"/>
  <c r="E116" i="17"/>
  <c r="D117" i="17"/>
  <c r="E117" i="17"/>
  <c r="D118" i="17"/>
  <c r="E118" i="17"/>
  <c r="D119" i="17"/>
  <c r="E119" i="17"/>
  <c r="D120" i="17"/>
  <c r="E120" i="17"/>
  <c r="D121" i="17"/>
  <c r="E121" i="17"/>
  <c r="D122" i="17"/>
  <c r="E122" i="17"/>
  <c r="D123" i="17"/>
  <c r="E123" i="17"/>
  <c r="D124" i="17"/>
  <c r="E124" i="17"/>
  <c r="D125" i="17"/>
  <c r="E125" i="17"/>
  <c r="D126" i="17"/>
  <c r="E126" i="17"/>
  <c r="D127" i="17"/>
  <c r="E127" i="17"/>
  <c r="D128" i="17"/>
  <c r="E128" i="17"/>
  <c r="D129" i="17"/>
  <c r="E129" i="17"/>
  <c r="D130" i="17"/>
  <c r="E130" i="17"/>
  <c r="D131" i="17"/>
  <c r="E131" i="17"/>
  <c r="D132" i="17"/>
  <c r="E132" i="17"/>
  <c r="D133" i="17"/>
  <c r="E133" i="17"/>
  <c r="D134" i="17"/>
  <c r="E134" i="17"/>
  <c r="D135" i="17"/>
  <c r="E135" i="17"/>
  <c r="D136" i="17"/>
  <c r="E136" i="17"/>
  <c r="D137" i="17"/>
  <c r="E137" i="17"/>
  <c r="D138" i="17"/>
  <c r="E138" i="17"/>
  <c r="D139" i="17"/>
  <c r="E139" i="17"/>
  <c r="D140" i="17"/>
  <c r="E140" i="17"/>
  <c r="D141" i="17"/>
  <c r="E141" i="17"/>
  <c r="D142" i="17"/>
  <c r="E142" i="17"/>
  <c r="D143" i="17"/>
  <c r="E143" i="17"/>
  <c r="D144" i="17"/>
  <c r="E144" i="17"/>
  <c r="D145" i="17"/>
  <c r="E145" i="17"/>
  <c r="D146" i="17"/>
  <c r="E146" i="17"/>
  <c r="D147" i="17"/>
  <c r="E147" i="17"/>
  <c r="D148" i="17"/>
  <c r="E148" i="17"/>
  <c r="D149" i="17"/>
  <c r="E149" i="17"/>
  <c r="D150" i="17"/>
  <c r="E150" i="17"/>
  <c r="D151" i="17"/>
  <c r="E151" i="17"/>
  <c r="D152" i="17"/>
  <c r="E152" i="17"/>
  <c r="D153" i="17"/>
  <c r="E153" i="17"/>
  <c r="D154" i="17"/>
  <c r="E154" i="17"/>
  <c r="D155" i="17"/>
  <c r="E155" i="17"/>
  <c r="D156" i="17"/>
  <c r="E156" i="17"/>
  <c r="D157" i="17"/>
  <c r="E157" i="17"/>
  <c r="D158" i="17"/>
  <c r="E158" i="17"/>
  <c r="D159" i="17"/>
  <c r="E159" i="17"/>
  <c r="D160" i="17"/>
  <c r="E160" i="17"/>
  <c r="D161" i="17"/>
  <c r="E161" i="17"/>
  <c r="D162" i="17"/>
  <c r="E162" i="17"/>
  <c r="D163" i="17"/>
  <c r="E163" i="17"/>
  <c r="D164" i="17"/>
  <c r="E164" i="17"/>
  <c r="D165" i="17"/>
  <c r="E165" i="17"/>
  <c r="D166" i="17"/>
  <c r="E166" i="17"/>
  <c r="D167" i="17"/>
  <c r="E167" i="17"/>
  <c r="D168" i="17"/>
  <c r="E168" i="17"/>
  <c r="D169" i="17"/>
  <c r="E169" i="17"/>
  <c r="D170" i="17"/>
  <c r="E170" i="17"/>
  <c r="D171" i="17"/>
  <c r="E171" i="17"/>
  <c r="D172" i="17"/>
  <c r="E172" i="17"/>
  <c r="D173" i="17"/>
  <c r="E173" i="17"/>
  <c r="D174" i="17"/>
  <c r="E174" i="17"/>
  <c r="D175" i="17"/>
  <c r="E175" i="17"/>
  <c r="D176" i="17"/>
  <c r="E176" i="17"/>
  <c r="D177" i="17"/>
  <c r="E177" i="17"/>
  <c r="D178" i="17"/>
  <c r="E178" i="17"/>
  <c r="D179" i="17"/>
  <c r="E179" i="17"/>
  <c r="D180" i="17"/>
  <c r="E180" i="17"/>
  <c r="D181" i="17"/>
  <c r="E181" i="17"/>
  <c r="D182" i="17"/>
  <c r="E182" i="17"/>
  <c r="D183" i="17"/>
  <c r="E183" i="17"/>
  <c r="D184" i="17"/>
  <c r="E184" i="17"/>
  <c r="D185" i="17"/>
  <c r="E185" i="17"/>
  <c r="D186" i="17"/>
  <c r="E186" i="17"/>
  <c r="D187" i="17"/>
  <c r="E187" i="17"/>
  <c r="D188" i="17"/>
  <c r="E188" i="17"/>
  <c r="D189" i="17"/>
  <c r="E189" i="17"/>
  <c r="D190" i="17"/>
  <c r="E190" i="17"/>
  <c r="D191" i="17"/>
  <c r="E191" i="17"/>
  <c r="D192" i="17"/>
  <c r="E192" i="17"/>
  <c r="D193" i="17"/>
  <c r="E193" i="17"/>
  <c r="D194" i="17"/>
  <c r="E194" i="17"/>
  <c r="D195" i="17"/>
  <c r="E195" i="17"/>
  <c r="D196" i="17"/>
  <c r="E196" i="17"/>
  <c r="D197" i="17"/>
  <c r="E197" i="17"/>
  <c r="D198" i="17"/>
  <c r="E198" i="17"/>
  <c r="D199" i="17"/>
  <c r="E199" i="17"/>
  <c r="D200" i="17"/>
  <c r="E200" i="17"/>
  <c r="D201" i="17"/>
  <c r="E201" i="17"/>
  <c r="D202" i="17"/>
  <c r="E202" i="17"/>
  <c r="D203" i="17"/>
  <c r="E203" i="17"/>
  <c r="D204" i="17"/>
  <c r="E204" i="17"/>
  <c r="D205" i="17"/>
  <c r="E205" i="17"/>
  <c r="D206" i="17"/>
  <c r="E206" i="17"/>
  <c r="D207" i="17"/>
  <c r="E207" i="17"/>
  <c r="D208" i="17"/>
  <c r="E208" i="17"/>
  <c r="D209" i="17"/>
  <c r="E209" i="17"/>
  <c r="D210" i="17"/>
  <c r="E210" i="17"/>
  <c r="D211" i="17"/>
  <c r="E211" i="17"/>
  <c r="D212" i="17"/>
  <c r="E212" i="17"/>
  <c r="D213" i="17"/>
  <c r="E213" i="17"/>
  <c r="D214" i="17"/>
  <c r="E214" i="17"/>
  <c r="D215" i="17"/>
  <c r="E215" i="17"/>
  <c r="D216" i="17"/>
  <c r="E216" i="17"/>
  <c r="D217" i="17"/>
  <c r="E217" i="17"/>
  <c r="D218" i="17"/>
  <c r="E218" i="17"/>
  <c r="D219" i="17"/>
  <c r="E219" i="17"/>
  <c r="D220" i="17"/>
  <c r="E220" i="17"/>
  <c r="D221" i="17"/>
  <c r="E221" i="17"/>
  <c r="D222" i="17"/>
  <c r="E222" i="17"/>
  <c r="D223" i="17"/>
  <c r="E223" i="17"/>
  <c r="D224" i="17"/>
  <c r="E224" i="17"/>
  <c r="D225" i="17"/>
  <c r="E225" i="17"/>
  <c r="D226" i="17"/>
  <c r="E226" i="17"/>
  <c r="D227" i="17"/>
  <c r="E227" i="17"/>
  <c r="D228" i="17"/>
  <c r="E228" i="17"/>
  <c r="D229" i="17"/>
  <c r="E229" i="17"/>
  <c r="D230" i="17"/>
  <c r="E230" i="17"/>
  <c r="D231" i="17"/>
  <c r="E231" i="17"/>
  <c r="D232" i="17"/>
  <c r="E232" i="17"/>
  <c r="D233" i="17"/>
  <c r="E233" i="17"/>
  <c r="D234" i="17"/>
  <c r="E234" i="17"/>
  <c r="D235" i="17"/>
  <c r="E235" i="17"/>
  <c r="D236" i="17"/>
  <c r="E236" i="17"/>
  <c r="D237" i="17"/>
  <c r="E237" i="17"/>
  <c r="D238" i="17"/>
  <c r="E238" i="17"/>
  <c r="D239" i="17"/>
  <c r="E239" i="17"/>
  <c r="D240" i="17"/>
  <c r="E240" i="17"/>
  <c r="D241" i="17"/>
  <c r="E241" i="17"/>
  <c r="D242" i="17"/>
  <c r="E242" i="17"/>
  <c r="D243" i="17"/>
  <c r="E243" i="17"/>
  <c r="D244" i="17"/>
  <c r="E244" i="17"/>
  <c r="D245" i="17"/>
  <c r="E245" i="17"/>
  <c r="D246" i="17"/>
  <c r="E246" i="17"/>
  <c r="D247" i="17"/>
  <c r="E247" i="17"/>
  <c r="D248" i="17"/>
  <c r="E248" i="17"/>
  <c r="D249" i="17"/>
  <c r="E249" i="17"/>
  <c r="D250" i="17"/>
  <c r="E250" i="17"/>
  <c r="D251" i="17"/>
  <c r="E251" i="17"/>
  <c r="D252" i="17"/>
  <c r="E252" i="17"/>
  <c r="D253" i="17"/>
  <c r="E253" i="17"/>
  <c r="D254" i="17"/>
  <c r="E254" i="17"/>
  <c r="D255" i="17"/>
  <c r="E255" i="17"/>
  <c r="D256" i="17"/>
  <c r="E256" i="17"/>
  <c r="D257" i="17"/>
  <c r="E257" i="17"/>
  <c r="D258" i="17"/>
  <c r="E258" i="17"/>
  <c r="D259" i="17"/>
  <c r="E259" i="17"/>
  <c r="D260" i="17"/>
  <c r="E260" i="17"/>
  <c r="D261" i="17"/>
  <c r="E261" i="17"/>
  <c r="D262" i="17"/>
  <c r="E262" i="17"/>
  <c r="D263" i="17"/>
  <c r="E263" i="17"/>
  <c r="D264" i="17"/>
  <c r="E264" i="17"/>
  <c r="D265" i="17"/>
  <c r="E265" i="17"/>
  <c r="D266" i="17"/>
  <c r="E266" i="17"/>
  <c r="D267" i="17"/>
  <c r="E267" i="17"/>
  <c r="D268" i="17"/>
  <c r="E268" i="17"/>
  <c r="D269" i="17"/>
  <c r="E269" i="17"/>
  <c r="D270" i="17"/>
  <c r="E270" i="17"/>
  <c r="D271" i="17"/>
  <c r="E271" i="17"/>
  <c r="D272" i="17"/>
  <c r="E272" i="17"/>
  <c r="D273" i="17"/>
  <c r="E273" i="17"/>
  <c r="D274" i="17"/>
  <c r="E274" i="17"/>
  <c r="D275" i="17"/>
  <c r="E275" i="17"/>
  <c r="D276" i="17"/>
  <c r="E276" i="17"/>
  <c r="D277" i="17"/>
  <c r="E277" i="17"/>
  <c r="D278" i="17"/>
  <c r="E278" i="17"/>
  <c r="D279" i="17"/>
  <c r="E279" i="17"/>
  <c r="D280" i="17"/>
  <c r="E280" i="17"/>
  <c r="D281" i="17"/>
  <c r="E281" i="17"/>
  <c r="D282" i="17"/>
  <c r="E282" i="17"/>
  <c r="D283" i="17"/>
  <c r="E283" i="17"/>
  <c r="D284" i="17"/>
  <c r="E284" i="17"/>
  <c r="D285" i="17"/>
  <c r="E285" i="17"/>
  <c r="D286" i="17"/>
  <c r="E286" i="17"/>
  <c r="D287" i="17"/>
  <c r="E287" i="17"/>
  <c r="D288" i="17"/>
  <c r="E288" i="17"/>
  <c r="D289" i="17"/>
  <c r="E289" i="17"/>
  <c r="D290" i="17"/>
  <c r="E290" i="17"/>
  <c r="D291" i="17"/>
  <c r="E291" i="17"/>
  <c r="D292" i="17"/>
  <c r="E292" i="17"/>
  <c r="D293" i="17"/>
  <c r="E293" i="17"/>
  <c r="D294" i="17"/>
  <c r="E294" i="17"/>
  <c r="D295" i="17"/>
  <c r="E295" i="17"/>
  <c r="D296" i="17"/>
  <c r="E296" i="17"/>
  <c r="D297" i="17"/>
  <c r="E297" i="17"/>
  <c r="D298" i="17"/>
  <c r="E298" i="17"/>
  <c r="D299" i="17"/>
  <c r="E299" i="17"/>
  <c r="D300" i="17"/>
  <c r="E300" i="17"/>
  <c r="D301" i="17"/>
  <c r="E301" i="17"/>
  <c r="D302" i="17"/>
  <c r="E302" i="17"/>
  <c r="D303" i="17"/>
  <c r="E303" i="17"/>
  <c r="D304" i="17"/>
  <c r="E304" i="17"/>
  <c r="D305" i="17"/>
  <c r="E305" i="17"/>
  <c r="D306" i="17"/>
  <c r="E306" i="17"/>
  <c r="D307" i="17"/>
  <c r="E307" i="17"/>
  <c r="D308" i="17"/>
  <c r="E308" i="17"/>
  <c r="D309" i="17"/>
  <c r="E309" i="17"/>
  <c r="D310" i="17"/>
  <c r="E310" i="17"/>
  <c r="D311" i="17"/>
  <c r="E311" i="17"/>
  <c r="D312" i="17"/>
  <c r="E312" i="17"/>
  <c r="D313" i="17"/>
  <c r="E313" i="17"/>
  <c r="D314" i="17"/>
  <c r="E314" i="17"/>
  <c r="D315" i="17"/>
  <c r="E315" i="17"/>
  <c r="D316" i="17"/>
  <c r="E316" i="17"/>
  <c r="D317" i="17"/>
  <c r="E317" i="17"/>
  <c r="D318" i="17"/>
  <c r="E318" i="17"/>
  <c r="D319" i="17"/>
  <c r="E319" i="17"/>
  <c r="D320" i="17"/>
  <c r="E320" i="17"/>
  <c r="D321" i="17"/>
  <c r="E321" i="17"/>
  <c r="D322" i="17"/>
  <c r="E322" i="17"/>
  <c r="D323" i="17"/>
  <c r="E323" i="17"/>
  <c r="D324" i="17"/>
  <c r="E324" i="17"/>
  <c r="D325" i="17"/>
  <c r="E325" i="17"/>
  <c r="D326" i="17"/>
  <c r="E326" i="17"/>
  <c r="D327" i="17"/>
  <c r="E327" i="17"/>
  <c r="D328" i="17"/>
  <c r="E328" i="17"/>
  <c r="D329" i="17"/>
  <c r="E329" i="17"/>
  <c r="D330" i="17"/>
  <c r="E330" i="17"/>
  <c r="D331" i="17"/>
  <c r="E331" i="17"/>
  <c r="D332" i="17"/>
  <c r="E332" i="17"/>
  <c r="D333" i="17"/>
  <c r="E333" i="17"/>
  <c r="D334" i="17"/>
  <c r="E334" i="17"/>
  <c r="D335" i="17"/>
  <c r="E335" i="17"/>
  <c r="D336" i="17"/>
  <c r="E336" i="17"/>
  <c r="D337" i="17"/>
  <c r="E337" i="17"/>
  <c r="D338" i="17"/>
  <c r="E338" i="17"/>
  <c r="D339" i="17"/>
  <c r="E339" i="17"/>
  <c r="D340" i="17"/>
  <c r="E340" i="17"/>
  <c r="D341" i="17"/>
  <c r="E341" i="17"/>
  <c r="D342" i="17"/>
  <c r="E342" i="17"/>
  <c r="D343" i="17"/>
  <c r="E343" i="17"/>
  <c r="D344" i="17"/>
  <c r="E344" i="17"/>
  <c r="D345" i="17"/>
  <c r="E345" i="17"/>
  <c r="D346" i="17"/>
  <c r="E346" i="17"/>
  <c r="D347" i="17"/>
  <c r="E347" i="17"/>
  <c r="D348" i="17"/>
  <c r="E348" i="17"/>
  <c r="D349" i="17"/>
  <c r="E349" i="17"/>
  <c r="D350" i="17"/>
  <c r="E350" i="17"/>
  <c r="D351" i="17"/>
  <c r="E351" i="17"/>
  <c r="D352" i="17"/>
  <c r="E352" i="17"/>
  <c r="D353" i="17"/>
  <c r="E353" i="17"/>
  <c r="D354" i="17"/>
  <c r="E354" i="17"/>
  <c r="D355" i="17"/>
  <c r="E355" i="17"/>
  <c r="D356" i="17"/>
  <c r="E356" i="17"/>
  <c r="D357" i="17"/>
  <c r="E357" i="17"/>
  <c r="D358" i="17"/>
  <c r="E358" i="17"/>
  <c r="D359" i="17"/>
  <c r="E359" i="17"/>
  <c r="D360" i="17"/>
  <c r="E360" i="17"/>
  <c r="D361" i="17"/>
  <c r="E361" i="17"/>
  <c r="D362" i="17"/>
  <c r="E362" i="17"/>
  <c r="D363" i="17"/>
  <c r="E363" i="17"/>
  <c r="D364" i="17"/>
  <c r="E364" i="17"/>
  <c r="D365" i="17"/>
  <c r="E365" i="17"/>
  <c r="D366" i="17"/>
  <c r="E366" i="17"/>
  <c r="D367" i="17"/>
  <c r="E367" i="17"/>
  <c r="D368" i="17"/>
  <c r="E368" i="17"/>
  <c r="D369" i="17"/>
  <c r="E369" i="17"/>
  <c r="D370" i="17"/>
  <c r="E370" i="17"/>
  <c r="D371" i="17"/>
  <c r="E371" i="17"/>
  <c r="D372" i="17"/>
  <c r="E372" i="17"/>
  <c r="D373" i="17"/>
  <c r="E373" i="17"/>
  <c r="D374" i="17"/>
  <c r="E374" i="17"/>
  <c r="D375" i="17"/>
  <c r="E375" i="17"/>
  <c r="D376" i="17"/>
  <c r="E376" i="17"/>
  <c r="D377" i="17"/>
  <c r="E377" i="17"/>
  <c r="D378" i="17"/>
  <c r="E378" i="17"/>
  <c r="D379" i="17"/>
  <c r="E379" i="17"/>
  <c r="D380" i="17"/>
  <c r="E380" i="17"/>
  <c r="D381" i="17"/>
  <c r="E381" i="17"/>
  <c r="D382" i="17"/>
  <c r="E382" i="17"/>
  <c r="D383" i="17"/>
  <c r="E383" i="17"/>
  <c r="D384" i="17"/>
  <c r="E384" i="17"/>
  <c r="D385" i="17"/>
  <c r="E385" i="17"/>
  <c r="D386" i="17"/>
  <c r="E386" i="17"/>
  <c r="D387" i="17"/>
  <c r="E387" i="17"/>
  <c r="D388" i="17"/>
  <c r="E388" i="17"/>
  <c r="D389" i="17"/>
  <c r="E389" i="17"/>
  <c r="D390" i="17"/>
  <c r="E390" i="17"/>
  <c r="D391" i="17"/>
  <c r="E391" i="17"/>
  <c r="D392" i="17"/>
  <c r="E392" i="17"/>
  <c r="D393" i="17"/>
  <c r="E393" i="17"/>
  <c r="D394" i="17"/>
  <c r="E394" i="17"/>
  <c r="D395" i="17"/>
  <c r="E395" i="17"/>
  <c r="D396" i="17"/>
  <c r="E396" i="17"/>
  <c r="D397" i="17"/>
  <c r="E397" i="17"/>
  <c r="D398" i="17"/>
  <c r="E398" i="17"/>
  <c r="D399" i="17"/>
  <c r="E399" i="17"/>
  <c r="D400" i="17"/>
  <c r="E400" i="17"/>
  <c r="D401" i="17"/>
  <c r="E401" i="17"/>
  <c r="D402" i="17"/>
  <c r="E402" i="17"/>
  <c r="D403" i="17"/>
  <c r="E403" i="17"/>
  <c r="D404" i="17"/>
  <c r="E404" i="17"/>
  <c r="D405" i="17"/>
  <c r="E405" i="17"/>
  <c r="D406" i="17"/>
  <c r="E406" i="17"/>
  <c r="D407" i="17"/>
  <c r="E407" i="17"/>
  <c r="D408" i="17"/>
  <c r="E408" i="17"/>
  <c r="D409" i="17"/>
  <c r="E409" i="17"/>
  <c r="D410" i="17"/>
  <c r="E410" i="17"/>
  <c r="D411" i="17"/>
  <c r="E411" i="17"/>
  <c r="D412" i="17"/>
  <c r="E412" i="17"/>
  <c r="D413" i="17"/>
  <c r="E413" i="17"/>
  <c r="D414" i="17"/>
  <c r="E414" i="17"/>
  <c r="D415" i="17"/>
  <c r="E415" i="17"/>
  <c r="D416" i="17"/>
  <c r="E416" i="17"/>
  <c r="D417" i="17"/>
  <c r="E417" i="17"/>
  <c r="D418" i="17"/>
  <c r="E418" i="17"/>
  <c r="D419" i="17"/>
  <c r="E419" i="17"/>
  <c r="D420" i="17"/>
  <c r="E420" i="17"/>
  <c r="D421" i="17"/>
  <c r="E421" i="17"/>
  <c r="D422" i="17"/>
  <c r="E422" i="17"/>
  <c r="D423" i="17"/>
  <c r="E423" i="17"/>
  <c r="D424" i="17"/>
  <c r="E424" i="17"/>
  <c r="D425" i="17"/>
  <c r="E425" i="17"/>
  <c r="D426" i="17"/>
  <c r="E426" i="17"/>
  <c r="D427" i="17"/>
  <c r="E427" i="17"/>
  <c r="D428" i="17"/>
  <c r="E428" i="17"/>
  <c r="D429" i="17"/>
  <c r="E429" i="17"/>
  <c r="D430" i="17"/>
  <c r="E430" i="17"/>
  <c r="D431" i="17"/>
  <c r="E431" i="17"/>
  <c r="D432" i="17"/>
  <c r="E432" i="17"/>
  <c r="D433" i="17"/>
  <c r="E433" i="17"/>
  <c r="D434" i="17"/>
  <c r="E434" i="17"/>
  <c r="D435" i="17"/>
  <c r="E435" i="17"/>
  <c r="D436" i="17"/>
  <c r="E436" i="17"/>
  <c r="D437" i="17"/>
  <c r="E437" i="17"/>
  <c r="D438" i="17"/>
  <c r="E438" i="17"/>
  <c r="D439" i="17"/>
  <c r="E439" i="17"/>
  <c r="D440" i="17"/>
  <c r="E440" i="17"/>
  <c r="D441" i="17"/>
  <c r="E441" i="17"/>
  <c r="D442" i="17"/>
  <c r="E442" i="17"/>
  <c r="D443" i="17"/>
  <c r="E443" i="17"/>
  <c r="D444" i="17"/>
  <c r="E444" i="17"/>
  <c r="D445" i="17"/>
  <c r="E445" i="17"/>
  <c r="D446" i="17"/>
  <c r="E446" i="17"/>
  <c r="D447" i="17"/>
  <c r="E447" i="17"/>
  <c r="D448" i="17"/>
  <c r="E448" i="17"/>
  <c r="D449" i="17"/>
  <c r="E449" i="17"/>
  <c r="D450" i="17"/>
  <c r="E450" i="17"/>
  <c r="D451" i="17"/>
  <c r="E451" i="17"/>
  <c r="D452" i="17"/>
  <c r="E452" i="17"/>
  <c r="D453" i="17"/>
  <c r="E453" i="17"/>
  <c r="D454" i="17"/>
  <c r="E454" i="17"/>
  <c r="D455" i="17"/>
  <c r="E455" i="17"/>
  <c r="D456" i="17"/>
  <c r="E456" i="17"/>
  <c r="D457" i="17"/>
  <c r="E457" i="17"/>
  <c r="D458" i="17"/>
  <c r="E458" i="17"/>
  <c r="D459" i="17"/>
  <c r="E459" i="17"/>
  <c r="D460" i="17"/>
  <c r="E460" i="17"/>
  <c r="D461" i="17"/>
  <c r="E461" i="17"/>
  <c r="D462" i="17"/>
  <c r="E462" i="17"/>
  <c r="D463" i="17"/>
  <c r="E463" i="17"/>
  <c r="D464" i="17"/>
  <c r="E464" i="17"/>
  <c r="D465" i="17"/>
  <c r="E465" i="17"/>
  <c r="D466" i="17"/>
  <c r="E466" i="17"/>
  <c r="D467" i="17"/>
  <c r="E467" i="17"/>
  <c r="D468" i="17"/>
  <c r="E468" i="17"/>
  <c r="D469" i="17"/>
  <c r="E469" i="17"/>
  <c r="D470" i="17"/>
  <c r="E470" i="17"/>
  <c r="D471" i="17"/>
  <c r="E471" i="17"/>
  <c r="D472" i="17"/>
  <c r="E472" i="17"/>
  <c r="D473" i="17"/>
  <c r="E473" i="17"/>
  <c r="D474" i="17"/>
  <c r="E474" i="17"/>
  <c r="D475" i="17"/>
  <c r="E475" i="17"/>
  <c r="D476" i="17"/>
  <c r="E476" i="17"/>
  <c r="D477" i="17"/>
  <c r="E477" i="17"/>
  <c r="D478" i="17"/>
  <c r="E478" i="17"/>
  <c r="D479" i="17"/>
  <c r="E479" i="17"/>
  <c r="D480" i="17"/>
  <c r="E480" i="17"/>
  <c r="D481" i="17"/>
  <c r="E481" i="17"/>
  <c r="D482" i="17"/>
  <c r="E482" i="17"/>
  <c r="D483" i="17"/>
  <c r="E483" i="17"/>
  <c r="D484" i="17"/>
  <c r="E484" i="17"/>
  <c r="D485" i="17"/>
  <c r="E485" i="17"/>
  <c r="D486" i="17"/>
  <c r="E486" i="17"/>
  <c r="D487" i="17"/>
  <c r="E487" i="17"/>
  <c r="D488" i="17"/>
  <c r="E488" i="17"/>
  <c r="D489" i="17"/>
  <c r="E489" i="17"/>
  <c r="D490" i="17"/>
  <c r="E490" i="17"/>
  <c r="D491" i="17"/>
  <c r="E491" i="17"/>
  <c r="D492" i="17"/>
  <c r="E492" i="17"/>
  <c r="D493" i="17"/>
  <c r="E493" i="17"/>
  <c r="D494" i="17"/>
  <c r="E494" i="17"/>
  <c r="D495" i="17"/>
  <c r="E495" i="17"/>
  <c r="D496" i="17"/>
  <c r="E496" i="17"/>
  <c r="D497" i="17"/>
  <c r="E497" i="17"/>
  <c r="D498" i="17"/>
  <c r="E498" i="17"/>
  <c r="D499" i="17"/>
  <c r="E499" i="17"/>
  <c r="D500" i="17"/>
  <c r="E500" i="17"/>
  <c r="D501" i="17"/>
  <c r="E501" i="17"/>
  <c r="D502" i="17"/>
  <c r="E502" i="17"/>
  <c r="D503" i="17"/>
  <c r="E503" i="17"/>
  <c r="D504" i="17"/>
  <c r="E504" i="17"/>
  <c r="D505" i="17"/>
  <c r="E505" i="17"/>
  <c r="D506" i="17"/>
  <c r="E506" i="17"/>
  <c r="D507" i="17"/>
  <c r="E507" i="17"/>
  <c r="D508" i="17"/>
  <c r="E508" i="17"/>
  <c r="D509" i="17"/>
  <c r="E509" i="17"/>
  <c r="D510" i="17"/>
  <c r="E510" i="17"/>
  <c r="D511" i="17"/>
  <c r="E511" i="17"/>
  <c r="D512" i="17"/>
  <c r="E512" i="17"/>
  <c r="D513" i="17"/>
  <c r="E513" i="17"/>
  <c r="D514" i="17"/>
  <c r="E514" i="17"/>
  <c r="D515" i="17"/>
  <c r="E515" i="17"/>
  <c r="D516" i="17"/>
  <c r="E516" i="17"/>
  <c r="D517" i="17"/>
  <c r="E517" i="17"/>
  <c r="D518" i="17"/>
  <c r="E518" i="17"/>
  <c r="D519" i="17"/>
  <c r="E519" i="17"/>
  <c r="D520" i="17"/>
  <c r="E520" i="17"/>
  <c r="D521" i="17"/>
  <c r="E521" i="17"/>
  <c r="D522" i="17"/>
  <c r="E522" i="17"/>
  <c r="D523" i="17"/>
  <c r="E523" i="17"/>
  <c r="D524" i="17"/>
  <c r="E524" i="17"/>
  <c r="D525" i="17"/>
  <c r="E525" i="17"/>
  <c r="D526" i="17"/>
  <c r="E526" i="17"/>
  <c r="D527" i="17"/>
  <c r="E527" i="17"/>
  <c r="D528" i="17"/>
  <c r="E528" i="17"/>
  <c r="D529" i="17"/>
  <c r="E529" i="17"/>
  <c r="D530" i="17"/>
  <c r="E530" i="17"/>
  <c r="D531" i="17"/>
  <c r="E531" i="17"/>
  <c r="D532" i="17"/>
  <c r="E532" i="17"/>
  <c r="D533" i="17"/>
  <c r="E533" i="17"/>
  <c r="D534" i="17"/>
  <c r="E534" i="17"/>
  <c r="D535" i="17"/>
  <c r="E535" i="17"/>
  <c r="D536" i="17"/>
  <c r="E536" i="17"/>
  <c r="D537" i="17"/>
  <c r="E537" i="17"/>
  <c r="D538" i="17"/>
  <c r="E538" i="17"/>
  <c r="D539" i="17"/>
  <c r="E539" i="17"/>
  <c r="D540" i="17"/>
  <c r="E540" i="17"/>
  <c r="D541" i="17"/>
  <c r="E541" i="17"/>
  <c r="D542" i="17"/>
  <c r="E542" i="17"/>
  <c r="D543" i="17"/>
  <c r="E543" i="17"/>
  <c r="D544" i="17"/>
  <c r="E544" i="17"/>
  <c r="D545" i="17"/>
  <c r="E545" i="17"/>
  <c r="D546" i="17"/>
  <c r="E546" i="17"/>
  <c r="D547" i="17"/>
  <c r="E547" i="17"/>
  <c r="D548" i="17"/>
  <c r="E548" i="17"/>
  <c r="D549" i="17"/>
  <c r="E549" i="17"/>
  <c r="D550" i="17"/>
  <c r="E550" i="17"/>
  <c r="D551" i="17"/>
  <c r="E551" i="17"/>
  <c r="D552" i="17"/>
  <c r="E552" i="17"/>
  <c r="D553" i="17"/>
  <c r="E553" i="17"/>
  <c r="D554" i="17"/>
  <c r="E554" i="17"/>
  <c r="D555" i="17"/>
  <c r="E555" i="17"/>
  <c r="D556" i="17"/>
  <c r="E556" i="17"/>
  <c r="D557" i="17"/>
  <c r="E557" i="17"/>
  <c r="D558" i="17"/>
  <c r="E558" i="17"/>
  <c r="D559" i="17"/>
  <c r="E559" i="17"/>
  <c r="D560" i="17"/>
  <c r="E560" i="17"/>
  <c r="D561" i="17"/>
  <c r="E561" i="17"/>
  <c r="D562" i="17"/>
  <c r="E562" i="17"/>
  <c r="D563" i="17"/>
  <c r="E563" i="17"/>
  <c r="D564" i="17"/>
  <c r="E564" i="17"/>
  <c r="D565" i="17"/>
  <c r="E565" i="17"/>
  <c r="D566" i="17"/>
  <c r="E566" i="17"/>
  <c r="D567" i="17"/>
  <c r="E567" i="17"/>
  <c r="D568" i="17"/>
  <c r="E568" i="17"/>
  <c r="D569" i="17"/>
  <c r="E569" i="17"/>
  <c r="D570" i="17"/>
  <c r="E570" i="17"/>
  <c r="D571" i="17"/>
  <c r="E571" i="17"/>
  <c r="D572" i="17"/>
  <c r="E572" i="17"/>
  <c r="D573" i="17"/>
  <c r="E573" i="17"/>
  <c r="D574" i="17"/>
  <c r="E574" i="17"/>
  <c r="D575" i="17"/>
  <c r="E575" i="17"/>
  <c r="D576" i="17"/>
  <c r="E576" i="17"/>
  <c r="D577" i="17"/>
  <c r="E577" i="17"/>
  <c r="D578" i="17"/>
  <c r="E578" i="17"/>
  <c r="D579" i="17"/>
  <c r="E579" i="17"/>
  <c r="D580" i="17"/>
  <c r="E580" i="17"/>
  <c r="D581" i="17"/>
  <c r="E581" i="17"/>
  <c r="D582" i="17"/>
  <c r="E582" i="17"/>
  <c r="D583" i="17"/>
  <c r="E583" i="17"/>
  <c r="D584" i="17"/>
  <c r="E584" i="17"/>
  <c r="D585" i="17"/>
  <c r="E585" i="17"/>
  <c r="D586" i="17"/>
  <c r="E586" i="17"/>
  <c r="D587" i="17"/>
  <c r="E587" i="17"/>
  <c r="D588" i="17"/>
  <c r="E588" i="17"/>
  <c r="D589" i="17"/>
  <c r="E589" i="17"/>
  <c r="D590" i="17"/>
  <c r="E590" i="17"/>
  <c r="D591" i="17"/>
  <c r="E591" i="17"/>
  <c r="D592" i="17"/>
  <c r="E592" i="17"/>
  <c r="D593" i="17"/>
  <c r="E593" i="17"/>
  <c r="D594" i="17"/>
  <c r="E594" i="17"/>
  <c r="D595" i="17"/>
  <c r="E595" i="17"/>
  <c r="D596" i="17"/>
  <c r="E596" i="17"/>
  <c r="D597" i="17"/>
  <c r="E597" i="17"/>
  <c r="D598" i="17"/>
  <c r="E598" i="17"/>
  <c r="D599" i="17"/>
  <c r="E599" i="17"/>
  <c r="D600" i="17"/>
  <c r="E600" i="17"/>
  <c r="D601" i="17"/>
  <c r="E601" i="17"/>
  <c r="D602" i="17"/>
  <c r="E602" i="17"/>
  <c r="D603" i="17"/>
  <c r="E603" i="17"/>
  <c r="D604" i="17"/>
  <c r="E604" i="17"/>
  <c r="D605" i="17"/>
  <c r="E605" i="17"/>
  <c r="D606" i="17"/>
  <c r="E606" i="17"/>
  <c r="D607" i="17"/>
  <c r="E607" i="17"/>
  <c r="D608" i="17"/>
  <c r="E608" i="17"/>
  <c r="D609" i="17"/>
  <c r="E609" i="17"/>
  <c r="D610" i="17"/>
  <c r="E610" i="17"/>
  <c r="D611" i="17"/>
  <c r="E611" i="17"/>
  <c r="D612" i="17"/>
  <c r="E612" i="17"/>
  <c r="D613" i="17"/>
  <c r="E613" i="17"/>
  <c r="D614" i="17"/>
  <c r="E614" i="17"/>
  <c r="D615" i="17"/>
  <c r="E615" i="17"/>
  <c r="D616" i="17"/>
  <c r="E616" i="17"/>
  <c r="D617" i="17"/>
  <c r="E617" i="17"/>
  <c r="D618" i="17"/>
  <c r="E618" i="17"/>
  <c r="D619" i="17"/>
  <c r="E619" i="17"/>
  <c r="D620" i="17"/>
  <c r="E620" i="17"/>
  <c r="D621" i="17"/>
  <c r="E621" i="17"/>
  <c r="D622" i="17"/>
  <c r="E622" i="17"/>
  <c r="D623" i="17"/>
  <c r="E623" i="17"/>
  <c r="D624" i="17"/>
  <c r="E624" i="17"/>
  <c r="D625" i="17"/>
  <c r="E625" i="17"/>
  <c r="D626" i="17"/>
  <c r="E626" i="17"/>
  <c r="D627" i="17"/>
  <c r="E627" i="17"/>
  <c r="D628" i="17"/>
  <c r="E628" i="17"/>
  <c r="D629" i="17"/>
  <c r="E629" i="17"/>
  <c r="D630" i="17"/>
  <c r="E630" i="17"/>
  <c r="D631" i="17"/>
  <c r="E631" i="17"/>
  <c r="D632" i="17"/>
  <c r="E632" i="17"/>
  <c r="D633" i="17"/>
  <c r="E633" i="17"/>
  <c r="D634" i="17"/>
  <c r="E634" i="17"/>
  <c r="D635" i="17"/>
  <c r="E635" i="17"/>
  <c r="D636" i="17"/>
  <c r="E636" i="17"/>
  <c r="D637" i="17"/>
  <c r="E637" i="17"/>
  <c r="D638" i="17"/>
  <c r="E638" i="17"/>
  <c r="D639" i="17"/>
  <c r="E639" i="17"/>
  <c r="D640" i="17"/>
  <c r="E640" i="17"/>
  <c r="D641" i="17"/>
  <c r="E641" i="17"/>
  <c r="D642" i="17"/>
  <c r="E642" i="17"/>
  <c r="D643" i="17"/>
  <c r="E643" i="17"/>
  <c r="D644" i="17"/>
  <c r="E644" i="17"/>
  <c r="D645" i="17"/>
  <c r="E645" i="17"/>
  <c r="D646" i="17"/>
  <c r="E646" i="17"/>
  <c r="D647" i="17"/>
  <c r="E647" i="17"/>
  <c r="D648" i="17"/>
  <c r="E648" i="17"/>
  <c r="D649" i="17"/>
  <c r="E649" i="17"/>
  <c r="D650" i="17"/>
  <c r="E650" i="17"/>
  <c r="D651" i="17"/>
  <c r="E651" i="17"/>
  <c r="D652" i="17"/>
  <c r="E652" i="17"/>
  <c r="D653" i="17"/>
  <c r="E653" i="17"/>
  <c r="D654" i="17"/>
  <c r="E654" i="17"/>
  <c r="D655" i="17"/>
  <c r="E655" i="17"/>
  <c r="D656" i="17"/>
  <c r="E656" i="17"/>
  <c r="D657" i="17"/>
  <c r="E657" i="17"/>
  <c r="D658" i="17"/>
  <c r="E658" i="17"/>
  <c r="D659" i="17"/>
  <c r="E659" i="17"/>
  <c r="D660" i="17"/>
  <c r="E660" i="17"/>
  <c r="D661" i="17"/>
  <c r="E661" i="17"/>
  <c r="D662" i="17"/>
  <c r="E662" i="17"/>
  <c r="D663" i="17"/>
  <c r="E663" i="17"/>
  <c r="D664" i="17"/>
  <c r="E664" i="17"/>
  <c r="D665" i="17"/>
  <c r="E665" i="17"/>
  <c r="D666" i="17"/>
  <c r="E666" i="17"/>
  <c r="D667" i="17"/>
  <c r="E667" i="17"/>
  <c r="D668" i="17"/>
  <c r="E668" i="17"/>
  <c r="D669" i="17"/>
  <c r="E669" i="17"/>
  <c r="D670" i="17"/>
  <c r="E670" i="17"/>
  <c r="D671" i="17"/>
  <c r="E671" i="17"/>
  <c r="D672" i="17"/>
  <c r="E672" i="17"/>
  <c r="D673" i="17"/>
  <c r="E673" i="17"/>
  <c r="D674" i="17"/>
  <c r="E674" i="17"/>
  <c r="D675" i="17"/>
  <c r="E675" i="17"/>
  <c r="D676" i="17"/>
  <c r="E676" i="17"/>
  <c r="D677" i="17"/>
  <c r="E677" i="17"/>
  <c r="D678" i="17"/>
  <c r="E678" i="17"/>
  <c r="D679" i="17"/>
  <c r="E679" i="17"/>
  <c r="D680" i="17"/>
  <c r="E680" i="17"/>
  <c r="D681" i="17"/>
  <c r="E681" i="17"/>
  <c r="D682" i="17"/>
  <c r="E682" i="17"/>
  <c r="D683" i="17"/>
  <c r="E683" i="17"/>
  <c r="D684" i="17"/>
  <c r="E684" i="17"/>
  <c r="D685" i="17"/>
  <c r="E685" i="17"/>
  <c r="D686" i="17"/>
  <c r="E686" i="17"/>
  <c r="D687" i="17"/>
  <c r="E687" i="17"/>
  <c r="D688" i="17"/>
  <c r="E688" i="17"/>
  <c r="D689" i="17"/>
  <c r="E689" i="17"/>
  <c r="D690" i="17"/>
  <c r="E690" i="17"/>
  <c r="D691" i="17"/>
  <c r="E691" i="17"/>
  <c r="D692" i="17"/>
  <c r="E692" i="17"/>
  <c r="D693" i="17"/>
  <c r="E693" i="17"/>
  <c r="D694" i="17"/>
  <c r="E694" i="17"/>
  <c r="D695" i="17"/>
  <c r="E695" i="17"/>
  <c r="D696" i="17"/>
  <c r="E696" i="17"/>
  <c r="D697" i="17"/>
  <c r="E697" i="17"/>
  <c r="D698" i="17"/>
  <c r="E698" i="17"/>
  <c r="D699" i="17"/>
  <c r="E699" i="17"/>
  <c r="D700" i="17"/>
  <c r="E700" i="17"/>
  <c r="D701" i="17"/>
  <c r="E701" i="17"/>
  <c r="D702" i="17"/>
  <c r="E702" i="17"/>
  <c r="D703" i="17"/>
  <c r="E703" i="17"/>
  <c r="D704" i="17"/>
  <c r="E704" i="17"/>
  <c r="D705" i="17"/>
  <c r="E705" i="17"/>
  <c r="D706" i="17"/>
  <c r="E706" i="17"/>
  <c r="D707" i="17"/>
  <c r="E707" i="17"/>
  <c r="D708" i="17"/>
  <c r="E708" i="17"/>
  <c r="D709" i="17"/>
  <c r="E709" i="17"/>
  <c r="D710" i="17"/>
  <c r="E710" i="17"/>
  <c r="D711" i="17"/>
  <c r="E711" i="17"/>
  <c r="D712" i="17"/>
  <c r="E712" i="17"/>
  <c r="D713" i="17"/>
  <c r="E713" i="17"/>
  <c r="D714" i="17"/>
  <c r="E714" i="17"/>
  <c r="D715" i="17"/>
  <c r="E715" i="17"/>
  <c r="D716" i="17"/>
  <c r="E716" i="17"/>
  <c r="D717" i="17"/>
  <c r="E717" i="17"/>
  <c r="D718" i="17"/>
  <c r="E718" i="17"/>
  <c r="D719" i="17"/>
  <c r="E719" i="17"/>
  <c r="D720" i="17"/>
  <c r="E720" i="17"/>
  <c r="D721" i="17"/>
  <c r="E721" i="17"/>
  <c r="D722" i="17"/>
  <c r="E722" i="17"/>
  <c r="D723" i="17"/>
  <c r="E723" i="17"/>
  <c r="D724" i="17"/>
  <c r="E724" i="17"/>
  <c r="D725" i="17"/>
  <c r="E725" i="17"/>
  <c r="D726" i="17"/>
  <c r="E726" i="17"/>
  <c r="D727" i="17"/>
  <c r="E727" i="17"/>
  <c r="D728" i="17"/>
  <c r="E728" i="17"/>
  <c r="D729" i="17"/>
  <c r="E729" i="17"/>
  <c r="D730" i="17"/>
  <c r="E730" i="17"/>
  <c r="D731" i="17"/>
  <c r="E731" i="17"/>
  <c r="D732" i="17"/>
  <c r="E732" i="17"/>
  <c r="D733" i="17"/>
  <c r="E733" i="17"/>
  <c r="D734" i="17"/>
  <c r="E734" i="17"/>
  <c r="D735" i="17"/>
  <c r="E735" i="17"/>
  <c r="D736" i="17"/>
  <c r="E736" i="17"/>
  <c r="D737" i="17"/>
  <c r="E737" i="17"/>
  <c r="D738" i="17"/>
  <c r="E738" i="17"/>
  <c r="D739" i="17"/>
  <c r="E739" i="17"/>
  <c r="D740" i="17"/>
  <c r="E740" i="17"/>
  <c r="D741" i="17"/>
  <c r="E741" i="17"/>
  <c r="D742" i="17"/>
  <c r="E742" i="17"/>
  <c r="D743" i="17"/>
  <c r="E743" i="17"/>
  <c r="D744" i="17"/>
  <c r="E744" i="17"/>
  <c r="D745" i="17"/>
  <c r="E745" i="17"/>
  <c r="D746" i="17"/>
  <c r="E746" i="17"/>
  <c r="D747" i="17"/>
  <c r="E747" i="17"/>
  <c r="D748" i="17"/>
  <c r="E748" i="17"/>
  <c r="D749" i="17"/>
  <c r="E749" i="17"/>
  <c r="D750" i="17"/>
  <c r="E750" i="17"/>
  <c r="D751" i="17"/>
  <c r="E751" i="17"/>
  <c r="D752" i="17"/>
  <c r="E752" i="17"/>
  <c r="D753" i="17"/>
  <c r="E753" i="17"/>
  <c r="D754" i="17"/>
  <c r="E754" i="17"/>
  <c r="D755" i="17"/>
  <c r="E755" i="17"/>
  <c r="D756" i="17"/>
  <c r="E756" i="17"/>
  <c r="D757" i="17"/>
  <c r="E757" i="17"/>
  <c r="D758" i="17"/>
  <c r="E758" i="17"/>
  <c r="D759" i="17"/>
  <c r="E759" i="17"/>
  <c r="D760" i="17"/>
  <c r="E760" i="17"/>
  <c r="D761" i="17"/>
  <c r="E761" i="17"/>
  <c r="D762" i="17"/>
  <c r="E762" i="17"/>
  <c r="D763" i="17"/>
  <c r="E763" i="17"/>
  <c r="D764" i="17"/>
  <c r="E764" i="17"/>
  <c r="D765" i="17"/>
  <c r="E765" i="17"/>
  <c r="D766" i="17"/>
  <c r="E766" i="17"/>
  <c r="D767" i="17"/>
  <c r="E767" i="17"/>
  <c r="D768" i="17"/>
  <c r="E768" i="17"/>
  <c r="D769" i="17"/>
  <c r="E769" i="17"/>
  <c r="D770" i="17"/>
  <c r="E770" i="17"/>
  <c r="D771" i="17"/>
  <c r="E771" i="17"/>
  <c r="D772" i="17"/>
  <c r="E772" i="17"/>
  <c r="D773" i="17"/>
  <c r="E773" i="17"/>
  <c r="D774" i="17"/>
  <c r="E774" i="17"/>
  <c r="D775" i="17"/>
  <c r="E775" i="17"/>
  <c r="D776" i="17"/>
  <c r="E776" i="17"/>
  <c r="D777" i="17"/>
  <c r="E777" i="17"/>
  <c r="D778" i="17"/>
  <c r="E778" i="17"/>
  <c r="D779" i="17"/>
  <c r="E779" i="17"/>
  <c r="D780" i="17"/>
  <c r="E780" i="17"/>
  <c r="D781" i="17"/>
  <c r="E781" i="17"/>
  <c r="D782" i="17"/>
  <c r="E782" i="17"/>
  <c r="D783" i="17"/>
  <c r="E783" i="17"/>
  <c r="D784" i="17"/>
  <c r="E784" i="17"/>
  <c r="D785" i="17"/>
  <c r="E785" i="17"/>
  <c r="D786" i="17"/>
  <c r="E786" i="17"/>
  <c r="D787" i="17"/>
  <c r="E787" i="17"/>
  <c r="D788" i="17"/>
  <c r="E788" i="17"/>
  <c r="D789" i="17"/>
  <c r="E789" i="17"/>
  <c r="D790" i="17"/>
  <c r="E790" i="17"/>
  <c r="D791" i="17"/>
  <c r="E791" i="17"/>
  <c r="D792" i="17"/>
  <c r="E792" i="17"/>
  <c r="D793" i="17"/>
  <c r="E793" i="17"/>
  <c r="D794" i="17"/>
  <c r="E794" i="17"/>
  <c r="D795" i="17"/>
  <c r="E795" i="17"/>
  <c r="D796" i="17"/>
  <c r="E796" i="17"/>
  <c r="D797" i="17"/>
  <c r="E797" i="17"/>
  <c r="D798" i="17"/>
  <c r="E798" i="17"/>
  <c r="D799" i="17"/>
  <c r="E799" i="17"/>
  <c r="D800" i="17"/>
  <c r="E800" i="17"/>
  <c r="D801" i="17"/>
  <c r="E801" i="17"/>
  <c r="D802" i="17"/>
  <c r="E802" i="17"/>
  <c r="D803" i="17"/>
  <c r="E803" i="17"/>
  <c r="D804" i="17"/>
  <c r="E804" i="17"/>
  <c r="D805" i="17"/>
  <c r="E805" i="17"/>
  <c r="D806" i="17"/>
  <c r="E806" i="17"/>
  <c r="D807" i="17"/>
  <c r="E807" i="17"/>
  <c r="D808" i="17"/>
  <c r="E808" i="17"/>
  <c r="D809" i="17"/>
  <c r="E809" i="17"/>
  <c r="D810" i="17"/>
  <c r="E810" i="17"/>
  <c r="D811" i="17"/>
  <c r="E811" i="17"/>
  <c r="D812" i="17"/>
  <c r="E812" i="17"/>
  <c r="D813" i="17"/>
  <c r="E813" i="17"/>
  <c r="D814" i="17"/>
  <c r="E814" i="17"/>
  <c r="D815" i="17"/>
  <c r="E815" i="17"/>
  <c r="D816" i="17"/>
  <c r="E816" i="17"/>
  <c r="D817" i="17"/>
  <c r="E817" i="17"/>
  <c r="D818" i="17"/>
  <c r="E818" i="17"/>
  <c r="D819" i="17"/>
  <c r="E819" i="17"/>
  <c r="D820" i="17"/>
  <c r="E820" i="17"/>
  <c r="D821" i="17"/>
  <c r="E821" i="17"/>
  <c r="D822" i="17"/>
  <c r="E822" i="17"/>
  <c r="D823" i="17"/>
  <c r="E823" i="17"/>
  <c r="D824" i="17"/>
  <c r="E824" i="17"/>
  <c r="D825" i="17"/>
  <c r="E825" i="17"/>
  <c r="D826" i="17"/>
  <c r="E826" i="17"/>
  <c r="D827" i="17"/>
  <c r="E827" i="17"/>
  <c r="D828" i="17"/>
  <c r="E828" i="17"/>
  <c r="D829" i="17"/>
  <c r="E829" i="17"/>
  <c r="D830" i="17"/>
  <c r="E830" i="17"/>
  <c r="D831" i="17"/>
  <c r="E831" i="17"/>
  <c r="D832" i="17"/>
  <c r="E832" i="17"/>
  <c r="D833" i="17"/>
  <c r="E833" i="17"/>
  <c r="D834" i="17"/>
  <c r="E834" i="17"/>
  <c r="D835" i="17"/>
  <c r="E835" i="17"/>
  <c r="D836" i="17"/>
  <c r="E836" i="17"/>
  <c r="D837" i="17"/>
  <c r="E837" i="17"/>
  <c r="D838" i="17"/>
  <c r="E838" i="17"/>
  <c r="D839" i="17"/>
  <c r="E839" i="17"/>
  <c r="D840" i="17"/>
  <c r="E840" i="17"/>
  <c r="D841" i="17"/>
  <c r="E841" i="17"/>
  <c r="D842" i="17"/>
  <c r="E842" i="17"/>
  <c r="D843" i="17"/>
  <c r="E843" i="17"/>
  <c r="D844" i="17"/>
  <c r="E844" i="17"/>
  <c r="D845" i="17"/>
  <c r="E845" i="17"/>
  <c r="D846" i="17"/>
  <c r="E846" i="17"/>
  <c r="D847" i="17"/>
  <c r="E847" i="17"/>
  <c r="D848" i="17"/>
  <c r="E848" i="17"/>
  <c r="D849" i="17"/>
  <c r="E849" i="17"/>
  <c r="D850" i="17"/>
  <c r="E850" i="17"/>
  <c r="D851" i="17"/>
  <c r="E851" i="17"/>
  <c r="D852" i="17"/>
  <c r="E852" i="17"/>
  <c r="D853" i="17"/>
  <c r="E853" i="17"/>
  <c r="D854" i="17"/>
  <c r="E854" i="17"/>
  <c r="D855" i="17"/>
  <c r="E855" i="17"/>
  <c r="D856" i="17"/>
  <c r="E856" i="17"/>
  <c r="D857" i="17"/>
  <c r="E857" i="17"/>
  <c r="D858" i="17"/>
  <c r="E858" i="17"/>
  <c r="D859" i="17"/>
  <c r="E859" i="17"/>
  <c r="D860" i="17"/>
  <c r="E860" i="17"/>
  <c r="D861" i="17"/>
  <c r="E861" i="17"/>
  <c r="D862" i="17"/>
  <c r="E862" i="17"/>
  <c r="D863" i="17"/>
  <c r="E863" i="17"/>
  <c r="D864" i="17"/>
  <c r="E864" i="17"/>
  <c r="D865" i="17"/>
  <c r="E865" i="17"/>
  <c r="D866" i="17"/>
  <c r="E866" i="17"/>
  <c r="D867" i="17"/>
  <c r="E867" i="17"/>
  <c r="D868" i="17"/>
  <c r="E868" i="17"/>
  <c r="D869" i="17"/>
  <c r="E869" i="17"/>
  <c r="D870" i="17"/>
  <c r="E870" i="17"/>
  <c r="D871" i="17"/>
  <c r="E871" i="17"/>
  <c r="D872" i="17"/>
  <c r="E872" i="17"/>
  <c r="D873" i="17"/>
  <c r="E873" i="17"/>
  <c r="D874" i="17"/>
  <c r="E874" i="17"/>
  <c r="D875" i="17"/>
  <c r="E875" i="17"/>
  <c r="D876" i="17"/>
  <c r="E876" i="17"/>
  <c r="D877" i="17"/>
  <c r="E877" i="17"/>
  <c r="D878" i="17"/>
  <c r="E878" i="17"/>
  <c r="D879" i="17"/>
  <c r="E879" i="17"/>
  <c r="D880" i="17"/>
  <c r="E880" i="17"/>
  <c r="D881" i="17"/>
  <c r="E881" i="17"/>
  <c r="D882" i="17"/>
  <c r="E882" i="17"/>
  <c r="D883" i="17"/>
  <c r="E883" i="17"/>
  <c r="D884" i="17"/>
  <c r="E884" i="17"/>
  <c r="D885" i="17"/>
  <c r="E885" i="17"/>
  <c r="D886" i="17"/>
  <c r="E886" i="17"/>
  <c r="D887" i="17"/>
  <c r="E887" i="17"/>
  <c r="D888" i="17"/>
  <c r="E888" i="17"/>
  <c r="D889" i="17"/>
  <c r="E889" i="17"/>
  <c r="D890" i="17"/>
  <c r="E890" i="17"/>
  <c r="D891" i="17"/>
  <c r="E891" i="17"/>
  <c r="D892" i="17"/>
  <c r="E892" i="17"/>
  <c r="D893" i="17"/>
  <c r="E893" i="17"/>
  <c r="D894" i="17"/>
  <c r="E894" i="17"/>
  <c r="D895" i="17"/>
  <c r="E895" i="17"/>
  <c r="D896" i="17"/>
  <c r="E896" i="17"/>
  <c r="D897" i="17"/>
  <c r="E897" i="17"/>
  <c r="D898" i="17"/>
  <c r="E898" i="17"/>
  <c r="D899" i="17"/>
  <c r="E899" i="17"/>
  <c r="D900" i="17"/>
  <c r="E900" i="17"/>
  <c r="D901" i="17"/>
  <c r="E901" i="17"/>
  <c r="D902" i="17"/>
  <c r="E902" i="17"/>
  <c r="D903" i="17"/>
  <c r="E903" i="17"/>
  <c r="D904" i="17"/>
  <c r="E904" i="17"/>
  <c r="D905" i="17"/>
  <c r="E905" i="17"/>
  <c r="D906" i="17"/>
  <c r="E906" i="17"/>
  <c r="D907" i="17"/>
  <c r="E907" i="17"/>
  <c r="D908" i="17"/>
  <c r="E908" i="17"/>
  <c r="D909" i="17"/>
  <c r="E909" i="17"/>
  <c r="D910" i="17"/>
  <c r="E910" i="17"/>
  <c r="D911" i="17"/>
  <c r="E911" i="17"/>
  <c r="D912" i="17"/>
  <c r="E912" i="17"/>
  <c r="D913" i="17"/>
  <c r="E913" i="17"/>
  <c r="D914" i="17"/>
  <c r="E914" i="17"/>
  <c r="D915" i="17"/>
  <c r="E915" i="17"/>
  <c r="D916" i="17"/>
  <c r="E916" i="17"/>
  <c r="D917" i="17"/>
  <c r="E917" i="17"/>
  <c r="D918" i="17"/>
  <c r="E918" i="17"/>
  <c r="D919" i="17"/>
  <c r="E919" i="17"/>
  <c r="D920" i="17"/>
  <c r="E920" i="17"/>
  <c r="D921" i="17"/>
  <c r="E921" i="17"/>
  <c r="D922" i="17"/>
  <c r="E922" i="17"/>
  <c r="D923" i="17"/>
  <c r="E923" i="17"/>
  <c r="D924" i="17"/>
  <c r="E924" i="17"/>
  <c r="D925" i="17"/>
  <c r="E925" i="17"/>
  <c r="D926" i="17"/>
  <c r="E926" i="17"/>
  <c r="D927" i="17"/>
  <c r="E927" i="17"/>
  <c r="D928" i="17"/>
  <c r="E928" i="17"/>
  <c r="D929" i="17"/>
  <c r="E929" i="17"/>
  <c r="D930" i="17"/>
  <c r="E930" i="17"/>
  <c r="D931" i="17"/>
  <c r="E931" i="17"/>
  <c r="D932" i="17"/>
  <c r="E932" i="17"/>
  <c r="D933" i="17"/>
  <c r="E933" i="17"/>
  <c r="D934" i="17"/>
  <c r="E934" i="17"/>
  <c r="D935" i="17"/>
  <c r="E935" i="17"/>
  <c r="D936" i="17"/>
  <c r="E936" i="17"/>
  <c r="D937" i="17"/>
  <c r="E937" i="17"/>
  <c r="D938" i="17"/>
  <c r="E938" i="17"/>
  <c r="D939" i="17"/>
  <c r="E939" i="17"/>
  <c r="D940" i="17"/>
  <c r="E940" i="17"/>
  <c r="D941" i="17"/>
  <c r="E941" i="17"/>
  <c r="D942" i="17"/>
  <c r="E942" i="17"/>
  <c r="D943" i="17"/>
  <c r="E943" i="17"/>
  <c r="D944" i="17"/>
  <c r="E944" i="17"/>
  <c r="D945" i="17"/>
  <c r="E945" i="17"/>
  <c r="D946" i="17"/>
  <c r="E946" i="17"/>
  <c r="D947" i="17"/>
  <c r="E947" i="17"/>
  <c r="D948" i="17"/>
  <c r="E948" i="17"/>
  <c r="D949" i="17"/>
  <c r="E949" i="17"/>
  <c r="D950" i="17"/>
  <c r="E950" i="17"/>
  <c r="D951" i="17"/>
  <c r="E951" i="17"/>
  <c r="D952" i="17"/>
  <c r="E952" i="17"/>
  <c r="D953" i="17"/>
  <c r="E953" i="17"/>
  <c r="D954" i="17"/>
  <c r="E954" i="17"/>
  <c r="D955" i="17"/>
  <c r="E955" i="17"/>
  <c r="D956" i="17"/>
  <c r="E956" i="17"/>
  <c r="D957" i="17"/>
  <c r="E957" i="17"/>
  <c r="D958" i="17"/>
  <c r="E958" i="17"/>
  <c r="D959" i="17"/>
  <c r="E959" i="17"/>
  <c r="D960" i="17"/>
  <c r="E960" i="17"/>
  <c r="D961" i="17"/>
  <c r="E961" i="17"/>
  <c r="D962" i="17"/>
  <c r="E962" i="17"/>
  <c r="D963" i="17"/>
  <c r="E963" i="17"/>
  <c r="D964" i="17"/>
  <c r="E964" i="17"/>
  <c r="D965" i="17"/>
  <c r="E965" i="17"/>
  <c r="D966" i="17"/>
  <c r="E966" i="17"/>
  <c r="D967" i="17"/>
  <c r="E967" i="17"/>
  <c r="D968" i="17"/>
  <c r="E968" i="17"/>
  <c r="D969" i="17"/>
  <c r="E969" i="17"/>
  <c r="D970" i="17"/>
  <c r="E970" i="17"/>
  <c r="D971" i="17"/>
  <c r="E971" i="17"/>
  <c r="D972" i="17"/>
  <c r="E972" i="17"/>
  <c r="D973" i="17"/>
  <c r="E973" i="17"/>
  <c r="D974" i="17"/>
  <c r="E974" i="17"/>
  <c r="D975" i="17"/>
  <c r="E975" i="17"/>
  <c r="D976" i="17"/>
  <c r="E976" i="17"/>
  <c r="D977" i="17"/>
  <c r="E977" i="17"/>
  <c r="D978" i="17"/>
  <c r="E978" i="17"/>
  <c r="D979" i="17"/>
  <c r="E979" i="17"/>
  <c r="D980" i="17"/>
  <c r="E980" i="17"/>
  <c r="D981" i="17"/>
  <c r="E981" i="17"/>
  <c r="D982" i="17"/>
  <c r="E982" i="17"/>
  <c r="D983" i="17"/>
  <c r="E983" i="17"/>
  <c r="D984" i="17"/>
  <c r="E984" i="17"/>
  <c r="D985" i="17"/>
  <c r="E985" i="17"/>
  <c r="D986" i="17"/>
  <c r="E986" i="17"/>
  <c r="D987" i="17"/>
  <c r="E987" i="17"/>
  <c r="D988" i="17"/>
  <c r="E988" i="17"/>
  <c r="D989" i="17"/>
  <c r="E989" i="17"/>
  <c r="D990" i="17"/>
  <c r="E990" i="17"/>
  <c r="D991" i="17"/>
  <c r="E991" i="17"/>
  <c r="D992" i="17"/>
  <c r="E992" i="17"/>
  <c r="D993" i="17"/>
  <c r="E993" i="17"/>
  <c r="D994" i="17"/>
  <c r="E994" i="17"/>
  <c r="D995" i="17"/>
  <c r="E995" i="17"/>
  <c r="D996" i="17"/>
  <c r="E996" i="17"/>
  <c r="D997" i="17"/>
  <c r="E997" i="17"/>
  <c r="D998" i="17"/>
  <c r="E998" i="17"/>
  <c r="D999" i="17"/>
  <c r="E999" i="17"/>
  <c r="D1000" i="17"/>
  <c r="E1000" i="17"/>
  <c r="D1001" i="17"/>
  <c r="E1001" i="17"/>
  <c r="D1002" i="17"/>
  <c r="E1002" i="17"/>
  <c r="D1003" i="17"/>
  <c r="E1003" i="17"/>
  <c r="D1004" i="17"/>
  <c r="E1004" i="17"/>
  <c r="D1005" i="17"/>
  <c r="E1005" i="17"/>
  <c r="D1006" i="17"/>
  <c r="E1006" i="17"/>
  <c r="D1007" i="17"/>
  <c r="E1007" i="17"/>
  <c r="D1008" i="17"/>
  <c r="E1008" i="17"/>
  <c r="D1009" i="17"/>
  <c r="E1009" i="17"/>
  <c r="D1010" i="17"/>
  <c r="E1010" i="17"/>
  <c r="D1011" i="17"/>
  <c r="E1011" i="17"/>
  <c r="D1012" i="17"/>
  <c r="E1012" i="17"/>
  <c r="D1013" i="17"/>
  <c r="E1013" i="17"/>
  <c r="D1014" i="17"/>
  <c r="E1014" i="17"/>
  <c r="D1015" i="17"/>
  <c r="E1015" i="17"/>
  <c r="D1016" i="17"/>
  <c r="E1016" i="17"/>
  <c r="D1017" i="17"/>
  <c r="E1017" i="17"/>
  <c r="D1018" i="17"/>
  <c r="E1018" i="17"/>
  <c r="D1019" i="17"/>
  <c r="E1019" i="17"/>
  <c r="D1020" i="17"/>
  <c r="E1020" i="17"/>
  <c r="D1021" i="17"/>
  <c r="E1021" i="17"/>
  <c r="D1022" i="17"/>
  <c r="E1022" i="17"/>
  <c r="D1023" i="17"/>
  <c r="E1023" i="17"/>
  <c r="D1024" i="17"/>
  <c r="E1024" i="17"/>
  <c r="D1025" i="17"/>
  <c r="E1025" i="17"/>
  <c r="D1026" i="17"/>
  <c r="E1026" i="17"/>
  <c r="D1027" i="17"/>
  <c r="E1027" i="17"/>
  <c r="D1028" i="17"/>
  <c r="E1028" i="17"/>
  <c r="D1029" i="17"/>
  <c r="E1029" i="17"/>
  <c r="D1030" i="17"/>
  <c r="E1030" i="17"/>
  <c r="D1031" i="17"/>
  <c r="E1031" i="17"/>
  <c r="D1032" i="17"/>
  <c r="E1032" i="17"/>
  <c r="D1033" i="17"/>
  <c r="E1033" i="17"/>
  <c r="D1034" i="17"/>
  <c r="E1034" i="17"/>
  <c r="D1035" i="17"/>
  <c r="E1035" i="17"/>
  <c r="D1036" i="17"/>
  <c r="E1036" i="17"/>
  <c r="D1037" i="17"/>
  <c r="E1037" i="17"/>
  <c r="D1038" i="17"/>
  <c r="E1038" i="17"/>
  <c r="D1039" i="17"/>
  <c r="E1039" i="17"/>
  <c r="D1040" i="17"/>
  <c r="E1040" i="17"/>
  <c r="D1041" i="17"/>
  <c r="E1041" i="17"/>
  <c r="D1042" i="17"/>
  <c r="E1042" i="17"/>
  <c r="D1043" i="17"/>
  <c r="E1043" i="17"/>
  <c r="D1044" i="17"/>
  <c r="E1044" i="17"/>
  <c r="D1045" i="17"/>
  <c r="E1045" i="17"/>
  <c r="D1046" i="17"/>
  <c r="E1046" i="17"/>
  <c r="D1047" i="17"/>
  <c r="E1047" i="17"/>
  <c r="D1048" i="17"/>
  <c r="E1048" i="17"/>
  <c r="D1049" i="17"/>
  <c r="E1049" i="17"/>
  <c r="D1050" i="17"/>
  <c r="E1050" i="17"/>
  <c r="D1051" i="17"/>
  <c r="E1051" i="17"/>
  <c r="D1052" i="17"/>
  <c r="E1052" i="17"/>
  <c r="D1053" i="17"/>
  <c r="E1053" i="17"/>
  <c r="D1054" i="17"/>
  <c r="E1054" i="17"/>
  <c r="D1055" i="17"/>
  <c r="E1055" i="17"/>
  <c r="D1056" i="17"/>
  <c r="E1056" i="17"/>
  <c r="D1057" i="17"/>
  <c r="E1057" i="17"/>
  <c r="D1058" i="17"/>
  <c r="E1058" i="17"/>
  <c r="D1059" i="17"/>
  <c r="E1059" i="17"/>
  <c r="D1060" i="17"/>
  <c r="E1060" i="17"/>
  <c r="D1061" i="17"/>
  <c r="E1061" i="17"/>
  <c r="D1062" i="17"/>
  <c r="E1062" i="17"/>
  <c r="D1063" i="17"/>
  <c r="E1063" i="17"/>
  <c r="D1064" i="17"/>
  <c r="E1064" i="17"/>
  <c r="D1065" i="17"/>
  <c r="E1065" i="17"/>
  <c r="D1066" i="17"/>
  <c r="E1066" i="17"/>
  <c r="D1067" i="17"/>
  <c r="E1067" i="17"/>
  <c r="D1068" i="17"/>
  <c r="E1068" i="17"/>
  <c r="D1069" i="17"/>
  <c r="E1069" i="17"/>
  <c r="D1070" i="17"/>
  <c r="E1070" i="17"/>
  <c r="D1071" i="17"/>
  <c r="E1071" i="17"/>
  <c r="D1072" i="17"/>
  <c r="E1072" i="17"/>
  <c r="D1073" i="17"/>
  <c r="E1073" i="17"/>
  <c r="D1074" i="17"/>
  <c r="E1074" i="17"/>
  <c r="D1075" i="17"/>
  <c r="E1075" i="17"/>
  <c r="D1076" i="17"/>
  <c r="E1076" i="17"/>
  <c r="D1077" i="17"/>
  <c r="E1077" i="17"/>
  <c r="D1078" i="17"/>
  <c r="E1078" i="17"/>
  <c r="D1079" i="17"/>
  <c r="E1079" i="17"/>
  <c r="D1080" i="17"/>
  <c r="E1080" i="17"/>
  <c r="D1081" i="17"/>
  <c r="E1081" i="17"/>
  <c r="D1082" i="17"/>
  <c r="E1082" i="17"/>
  <c r="D1083" i="17"/>
  <c r="E1083" i="17"/>
  <c r="D1084" i="17"/>
  <c r="E1084" i="17"/>
  <c r="D1085" i="17"/>
  <c r="E1085" i="17"/>
  <c r="D1086" i="17"/>
  <c r="E1086" i="17"/>
  <c r="D1087" i="17"/>
  <c r="E1087" i="17"/>
  <c r="D1088" i="17"/>
  <c r="E1088" i="17"/>
  <c r="D1089" i="17"/>
  <c r="E1089" i="17"/>
  <c r="D1090" i="17"/>
  <c r="E1090" i="17"/>
  <c r="D1091" i="17"/>
  <c r="E1091" i="17"/>
  <c r="D1092" i="17"/>
  <c r="E1092" i="17"/>
  <c r="D1093" i="17"/>
  <c r="E1093" i="17"/>
  <c r="D1094" i="17"/>
  <c r="E1094" i="17"/>
  <c r="D1095" i="17"/>
  <c r="E1095" i="17"/>
  <c r="D1096" i="17"/>
  <c r="E1096" i="17"/>
  <c r="D1097" i="17"/>
  <c r="E1097" i="17"/>
  <c r="D1098" i="17"/>
  <c r="E1098" i="17"/>
  <c r="D1099" i="17"/>
  <c r="E1099" i="17"/>
  <c r="D1100" i="17"/>
  <c r="E1100" i="17"/>
  <c r="D1101" i="17"/>
  <c r="E1101" i="17"/>
  <c r="D1102" i="17"/>
  <c r="E1102" i="17"/>
  <c r="D1103" i="17"/>
  <c r="E1103" i="17"/>
  <c r="D1104" i="17"/>
  <c r="E1104" i="17"/>
  <c r="D1105" i="17"/>
  <c r="E1105" i="17"/>
  <c r="D1106" i="17"/>
  <c r="E1106" i="17"/>
  <c r="D1107" i="17"/>
  <c r="E1107" i="17"/>
  <c r="D1108" i="17"/>
  <c r="E1108" i="17"/>
  <c r="D1109" i="17"/>
  <c r="E1109" i="17"/>
  <c r="D1110" i="17"/>
  <c r="E1110" i="17"/>
  <c r="D1111" i="17"/>
  <c r="E1111" i="17"/>
  <c r="D1112" i="17"/>
  <c r="E1112" i="17"/>
  <c r="D1113" i="17"/>
  <c r="E1113" i="17"/>
  <c r="D1114" i="17"/>
  <c r="E1114" i="17"/>
  <c r="D1115" i="17"/>
  <c r="E1115" i="17"/>
  <c r="D1116" i="17"/>
  <c r="E1116" i="17"/>
  <c r="D1117" i="17"/>
  <c r="E1117" i="17"/>
  <c r="D1118" i="17"/>
  <c r="E1118" i="17"/>
  <c r="D1119" i="17"/>
  <c r="E1119" i="17"/>
  <c r="D1120" i="17"/>
  <c r="E1120" i="17"/>
  <c r="D1121" i="17"/>
  <c r="E1121" i="17"/>
  <c r="D1122" i="17"/>
  <c r="E1122" i="17"/>
  <c r="D1123" i="17"/>
  <c r="E1123" i="17"/>
  <c r="D1124" i="17"/>
  <c r="E1124" i="17"/>
  <c r="D1125" i="17"/>
  <c r="E1125" i="17"/>
  <c r="D1126" i="17"/>
  <c r="E1126" i="17"/>
  <c r="D1127" i="17"/>
  <c r="E1127" i="17"/>
  <c r="D1128" i="17"/>
  <c r="E1128" i="17"/>
  <c r="D1129" i="17"/>
  <c r="E1129" i="17"/>
  <c r="D1130" i="17"/>
  <c r="E1130" i="17"/>
  <c r="D1131" i="17"/>
  <c r="E1131" i="17"/>
  <c r="D1132" i="17"/>
  <c r="E1132" i="17"/>
  <c r="D1133" i="17"/>
  <c r="E1133" i="17"/>
  <c r="D1134" i="17"/>
  <c r="E1134" i="17"/>
  <c r="D1135" i="17"/>
  <c r="E1135" i="17"/>
  <c r="D1136" i="17"/>
  <c r="E1136" i="17"/>
  <c r="D1137" i="17"/>
  <c r="E1137" i="17"/>
  <c r="D1138" i="17"/>
  <c r="E1138" i="17"/>
  <c r="D1139" i="17"/>
  <c r="E1139" i="17"/>
  <c r="D1140" i="17"/>
  <c r="E1140" i="17"/>
  <c r="D1141" i="17"/>
  <c r="E1141" i="17"/>
  <c r="D1142" i="17"/>
  <c r="E1142" i="17"/>
  <c r="D1143" i="17"/>
  <c r="E1143" i="17"/>
  <c r="D1144" i="17"/>
  <c r="E1144" i="17"/>
  <c r="D1145" i="17"/>
  <c r="E1145" i="17"/>
  <c r="D1146" i="17"/>
  <c r="E1146" i="17"/>
  <c r="D1147" i="17"/>
  <c r="E1147" i="17"/>
  <c r="D1148" i="17"/>
  <c r="E1148" i="17"/>
  <c r="D1149" i="17"/>
  <c r="E1149" i="17"/>
  <c r="D1150" i="17"/>
  <c r="E1150" i="17"/>
  <c r="D1151" i="17"/>
  <c r="E1151" i="17"/>
  <c r="D1152" i="17"/>
  <c r="E1152" i="17"/>
  <c r="D1153" i="17"/>
  <c r="E1153" i="17"/>
  <c r="D1154" i="17"/>
  <c r="E1154" i="17"/>
  <c r="D1155" i="17"/>
  <c r="E1155" i="17"/>
  <c r="D1156" i="17"/>
  <c r="E1156" i="17"/>
  <c r="D1157" i="17"/>
  <c r="E1157" i="17"/>
  <c r="D1158" i="17"/>
  <c r="E1158" i="17"/>
  <c r="D1159" i="17"/>
  <c r="E1159" i="17"/>
  <c r="D1160" i="17"/>
  <c r="E1160" i="17"/>
  <c r="D1161" i="17"/>
  <c r="E1161" i="17"/>
  <c r="D1162" i="17"/>
  <c r="E1162" i="17"/>
  <c r="D1163" i="17"/>
  <c r="E1163" i="17"/>
  <c r="D1164" i="17"/>
  <c r="E1164" i="17"/>
  <c r="D1165" i="17"/>
  <c r="E1165" i="17"/>
  <c r="D1166" i="17"/>
  <c r="E1166" i="17"/>
  <c r="D1167" i="17"/>
  <c r="E1167" i="17"/>
  <c r="D1168" i="17"/>
  <c r="E1168" i="17"/>
  <c r="D1169" i="17"/>
  <c r="E1169" i="17"/>
  <c r="D1170" i="17"/>
  <c r="E1170" i="17"/>
  <c r="D1171" i="17"/>
  <c r="E1171" i="17"/>
  <c r="D1172" i="17"/>
  <c r="E1172" i="17"/>
  <c r="D1173" i="17"/>
  <c r="E1173" i="17"/>
  <c r="D1174" i="17"/>
  <c r="E1174" i="17"/>
  <c r="D1175" i="17"/>
  <c r="E1175" i="17"/>
  <c r="D1176" i="17"/>
  <c r="E1176" i="17"/>
  <c r="D1177" i="17"/>
  <c r="E1177" i="17"/>
  <c r="D1178" i="17"/>
  <c r="E1178" i="17"/>
  <c r="D1179" i="17"/>
  <c r="E1179" i="17"/>
  <c r="D1180" i="17"/>
  <c r="E1180" i="17"/>
  <c r="D1181" i="17"/>
  <c r="E1181" i="17"/>
  <c r="D1182" i="17"/>
  <c r="E1182" i="17"/>
  <c r="D1183" i="17"/>
  <c r="E1183" i="17"/>
  <c r="D1184" i="17"/>
  <c r="E1184" i="17"/>
  <c r="D1185" i="17"/>
  <c r="E1185" i="17"/>
  <c r="D1186" i="17"/>
  <c r="E1186" i="17"/>
  <c r="D1187" i="17"/>
  <c r="E1187" i="17"/>
  <c r="D1188" i="17"/>
  <c r="E1188" i="17"/>
  <c r="D1189" i="17"/>
  <c r="E1189" i="17"/>
  <c r="D1190" i="17"/>
  <c r="E1190" i="17"/>
  <c r="D1191" i="17"/>
  <c r="E1191" i="17"/>
  <c r="D1192" i="17"/>
  <c r="E1192" i="17"/>
  <c r="D1193" i="17"/>
  <c r="E1193" i="17"/>
  <c r="D1194" i="17"/>
  <c r="E1194" i="17"/>
  <c r="D1195" i="17"/>
  <c r="E1195" i="17"/>
  <c r="D1196" i="17"/>
  <c r="E1196" i="17"/>
  <c r="D1197" i="17"/>
  <c r="E1197" i="17"/>
  <c r="D1198" i="17"/>
  <c r="E1198" i="17"/>
  <c r="D1199" i="17"/>
  <c r="E1199" i="17"/>
  <c r="D1200" i="17"/>
  <c r="E1200" i="17"/>
  <c r="D1201" i="17"/>
  <c r="E1201" i="17"/>
  <c r="D1202" i="17"/>
  <c r="E1202" i="17"/>
  <c r="D1203" i="17"/>
  <c r="E1203" i="17"/>
  <c r="D1204" i="17"/>
  <c r="E1204" i="17"/>
  <c r="D1205" i="17"/>
  <c r="E1205" i="17"/>
  <c r="D1206" i="17"/>
  <c r="E1206" i="17"/>
  <c r="D1207" i="17"/>
  <c r="E1207" i="17"/>
  <c r="D1208" i="17"/>
  <c r="E1208" i="17"/>
  <c r="D1209" i="17"/>
  <c r="E1209" i="17"/>
  <c r="D1210" i="17"/>
  <c r="E1210" i="17"/>
  <c r="D1211" i="17"/>
  <c r="E1211" i="17"/>
  <c r="D1212" i="17"/>
  <c r="E1212" i="17"/>
  <c r="D1213" i="17"/>
  <c r="E1213" i="17"/>
  <c r="D1214" i="17"/>
  <c r="E1214" i="17"/>
  <c r="D1215" i="17"/>
  <c r="E1215" i="17"/>
  <c r="D1216" i="17"/>
  <c r="E1216" i="17"/>
  <c r="D1217" i="17"/>
  <c r="E1217" i="17"/>
  <c r="D1218" i="17"/>
  <c r="E1218" i="17"/>
  <c r="D1219" i="17"/>
  <c r="E1219" i="17"/>
  <c r="D1220" i="17"/>
  <c r="E1220" i="17"/>
  <c r="D1221" i="17"/>
  <c r="E1221" i="17"/>
  <c r="D1222" i="17"/>
  <c r="E1222" i="17"/>
  <c r="D1223" i="17"/>
  <c r="E1223" i="17"/>
  <c r="D1224" i="17"/>
  <c r="E1224" i="17"/>
  <c r="D1225" i="17"/>
  <c r="E1225" i="17"/>
  <c r="D1226" i="17"/>
  <c r="E1226" i="17"/>
  <c r="D1227" i="17"/>
  <c r="E1227" i="17"/>
  <c r="D1228" i="17"/>
  <c r="E1228" i="17"/>
  <c r="D1229" i="17"/>
  <c r="E1229" i="17"/>
  <c r="D1230" i="17"/>
  <c r="E1230" i="17"/>
  <c r="D1231" i="17"/>
  <c r="E1231" i="17"/>
  <c r="D1232" i="17"/>
  <c r="E1232" i="17"/>
  <c r="D1233" i="17"/>
  <c r="E1233" i="17"/>
  <c r="D1234" i="17"/>
  <c r="E1234" i="17"/>
  <c r="D1235" i="17"/>
  <c r="E1235" i="17"/>
  <c r="D1236" i="17"/>
  <c r="E1236" i="17"/>
  <c r="D1237" i="17"/>
  <c r="E1237" i="17"/>
  <c r="D1238" i="17"/>
  <c r="E1238" i="17"/>
  <c r="D1239" i="17"/>
  <c r="E1239" i="17"/>
  <c r="D1240" i="17"/>
  <c r="E1240" i="17"/>
  <c r="D1241" i="17"/>
  <c r="E1241" i="17"/>
  <c r="D1242" i="17"/>
  <c r="E1242" i="17"/>
  <c r="D1243" i="17"/>
  <c r="E1243" i="17"/>
  <c r="D1244" i="17"/>
  <c r="E1244" i="17"/>
  <c r="D1245" i="17"/>
  <c r="E1245" i="17"/>
  <c r="D1246" i="17"/>
  <c r="E1246" i="17"/>
  <c r="D1247" i="17"/>
  <c r="E1247" i="17"/>
  <c r="D1248" i="17"/>
  <c r="E1248" i="17"/>
  <c r="D1249" i="17"/>
  <c r="E1249" i="17"/>
  <c r="D1250" i="17"/>
  <c r="E1250" i="17"/>
  <c r="D1251" i="17"/>
  <c r="E1251" i="17"/>
  <c r="D1252" i="17"/>
  <c r="E1252" i="17"/>
  <c r="D1253" i="17"/>
  <c r="E1253" i="17"/>
  <c r="D1254" i="17"/>
  <c r="E1254" i="17"/>
  <c r="D1255" i="17"/>
  <c r="E1255" i="17"/>
  <c r="D1256" i="17"/>
  <c r="E1256" i="17"/>
  <c r="D1257" i="17"/>
  <c r="E1257" i="17"/>
  <c r="D1258" i="17"/>
  <c r="E1258" i="17"/>
  <c r="D1259" i="17"/>
  <c r="E1259" i="17"/>
  <c r="D1260" i="17"/>
  <c r="E1260" i="17"/>
  <c r="D1261" i="17"/>
  <c r="E1261" i="17"/>
  <c r="D1262" i="17"/>
  <c r="E1262" i="17"/>
  <c r="D1263" i="17"/>
  <c r="E1263" i="17"/>
  <c r="D1264" i="17"/>
  <c r="E1264" i="17"/>
  <c r="D1265" i="17"/>
  <c r="E1265" i="17"/>
  <c r="D1266" i="17"/>
  <c r="E1266" i="17"/>
  <c r="D1267" i="17"/>
  <c r="E1267" i="17"/>
  <c r="D1268" i="17"/>
  <c r="E1268" i="17"/>
  <c r="D1269" i="17"/>
  <c r="E1269" i="17"/>
  <c r="D1270" i="17"/>
  <c r="E1270" i="17"/>
  <c r="D1271" i="17"/>
  <c r="E1271" i="17"/>
  <c r="D1272" i="17"/>
  <c r="E1272" i="17"/>
  <c r="D1273" i="17"/>
  <c r="E1273" i="17"/>
  <c r="D1274" i="17"/>
  <c r="E1274" i="17"/>
  <c r="D1275" i="17"/>
  <c r="E1275" i="17"/>
  <c r="D1276" i="17"/>
  <c r="E1276" i="17"/>
  <c r="D1277" i="17"/>
  <c r="E1277" i="17"/>
  <c r="D1278" i="17"/>
  <c r="E1278" i="17"/>
  <c r="D1279" i="17"/>
  <c r="E1279" i="17"/>
  <c r="D1280" i="17"/>
  <c r="E1280" i="17"/>
  <c r="D1281" i="17"/>
  <c r="E1281" i="17"/>
  <c r="D1282" i="17"/>
  <c r="E1282" i="17"/>
  <c r="D1283" i="17"/>
  <c r="E1283" i="17"/>
  <c r="D1284" i="17"/>
  <c r="E1284" i="17"/>
  <c r="D1285" i="17"/>
  <c r="E1285" i="17"/>
  <c r="D1286" i="17"/>
  <c r="E1286" i="17"/>
  <c r="D1287" i="17"/>
  <c r="E1287" i="17"/>
  <c r="D1288" i="17"/>
  <c r="E1288" i="17"/>
  <c r="D1289" i="17"/>
  <c r="E1289" i="17"/>
  <c r="D1290" i="17"/>
  <c r="E1290" i="17"/>
  <c r="D1291" i="17"/>
  <c r="E1291" i="17"/>
  <c r="D1292" i="17"/>
  <c r="E1292" i="17"/>
  <c r="D1293" i="17"/>
  <c r="E1293" i="17"/>
  <c r="D1294" i="17"/>
  <c r="E1294" i="17"/>
  <c r="D1295" i="17"/>
  <c r="E1295" i="17"/>
  <c r="D1296" i="17"/>
  <c r="E1296" i="17"/>
  <c r="D1297" i="17"/>
  <c r="E1297" i="17"/>
  <c r="D1298" i="17"/>
  <c r="E1298" i="17"/>
  <c r="D1299" i="17"/>
  <c r="E1299" i="17"/>
  <c r="D1300" i="17"/>
  <c r="E1300" i="17"/>
  <c r="D1301" i="17"/>
  <c r="E1301" i="17"/>
  <c r="D1302" i="17"/>
  <c r="E1302" i="17"/>
  <c r="D1303" i="17"/>
  <c r="E1303" i="17"/>
  <c r="D1304" i="17"/>
  <c r="E1304" i="17"/>
  <c r="D1305" i="17"/>
  <c r="E1305" i="17"/>
  <c r="D1306" i="17"/>
  <c r="E1306" i="17"/>
  <c r="D1307" i="17"/>
  <c r="E1307" i="17"/>
  <c r="D1308" i="17"/>
  <c r="E1308" i="17"/>
  <c r="D1309" i="17"/>
  <c r="E1309" i="17"/>
  <c r="D1310" i="17"/>
  <c r="E1310" i="17"/>
  <c r="D1311" i="17"/>
  <c r="E1311" i="17"/>
  <c r="D1312" i="17"/>
  <c r="E1312" i="17"/>
  <c r="D1313" i="17"/>
  <c r="E1313" i="17"/>
  <c r="D1314" i="17"/>
  <c r="E1314" i="17"/>
  <c r="D1315" i="17"/>
  <c r="E1315" i="17"/>
  <c r="D1316" i="17"/>
  <c r="E1316" i="17"/>
  <c r="D1317" i="17"/>
  <c r="E1317" i="17"/>
  <c r="D1318" i="17"/>
  <c r="E1318" i="17"/>
  <c r="D1319" i="17"/>
  <c r="E1319" i="17"/>
  <c r="D1320" i="17"/>
  <c r="E1320" i="17"/>
  <c r="D1321" i="17"/>
  <c r="E1321" i="17"/>
  <c r="D1322" i="17"/>
  <c r="E1322" i="17"/>
  <c r="D1323" i="17"/>
  <c r="E1323" i="17"/>
  <c r="D1324" i="17"/>
  <c r="E1324" i="17"/>
  <c r="D1325" i="17"/>
  <c r="E1325" i="17"/>
  <c r="D1326" i="17"/>
  <c r="E1326" i="17"/>
  <c r="D1327" i="17"/>
  <c r="E1327" i="17"/>
  <c r="D1328" i="17"/>
  <c r="E1328" i="17"/>
  <c r="D1329" i="17"/>
  <c r="E1329" i="17"/>
  <c r="D1330" i="17"/>
  <c r="E1330" i="17"/>
  <c r="D1331" i="17"/>
  <c r="E1331" i="17"/>
  <c r="D1332" i="17"/>
  <c r="E1332" i="17"/>
  <c r="D1333" i="17"/>
  <c r="E1333" i="17"/>
  <c r="D1334" i="17"/>
  <c r="E1334" i="17"/>
  <c r="D1335" i="17"/>
  <c r="E1335" i="17"/>
  <c r="D1336" i="17"/>
  <c r="E1336" i="17"/>
  <c r="D1337" i="17"/>
  <c r="E1337" i="17"/>
  <c r="D1338" i="17"/>
  <c r="E1338" i="17"/>
  <c r="D1339" i="17"/>
  <c r="E1339" i="17"/>
  <c r="D1340" i="17"/>
  <c r="E1340" i="17"/>
  <c r="D1341" i="17"/>
  <c r="E1341" i="17"/>
  <c r="D1342" i="17"/>
  <c r="E1342" i="17"/>
  <c r="D1343" i="17"/>
  <c r="E1343" i="17"/>
  <c r="D1344" i="17"/>
  <c r="E1344" i="17"/>
  <c r="D1345" i="17"/>
  <c r="E1345" i="17"/>
  <c r="D1346" i="17"/>
  <c r="E1346" i="17"/>
  <c r="D1347" i="17"/>
  <c r="E1347" i="17"/>
  <c r="D1348" i="17"/>
  <c r="E1348" i="17"/>
  <c r="D1349" i="17"/>
  <c r="E1349" i="17"/>
  <c r="D1350" i="17"/>
  <c r="E1350" i="17"/>
  <c r="D1351" i="17"/>
  <c r="E1351" i="17"/>
  <c r="D1352" i="17"/>
  <c r="E1352" i="17"/>
  <c r="D1353" i="17"/>
  <c r="E1353" i="17"/>
  <c r="D1354" i="17"/>
  <c r="E1354" i="17"/>
  <c r="D1355" i="17"/>
  <c r="E1355" i="17"/>
  <c r="D1356" i="17"/>
  <c r="E1356" i="17"/>
  <c r="D1357" i="17"/>
  <c r="E1357" i="17"/>
  <c r="D1358" i="17"/>
  <c r="E1358" i="17"/>
  <c r="D1359" i="17"/>
  <c r="E1359" i="17"/>
  <c r="D1360" i="17"/>
  <c r="E1360" i="17"/>
  <c r="D1361" i="17"/>
  <c r="E1361" i="17"/>
  <c r="D1362" i="17"/>
  <c r="E1362" i="17"/>
  <c r="D1363" i="17"/>
  <c r="E1363" i="17"/>
  <c r="D1364" i="17"/>
  <c r="E1364" i="17"/>
  <c r="D1365" i="17"/>
  <c r="E1365" i="17"/>
  <c r="D1366" i="17"/>
  <c r="E1366" i="17"/>
  <c r="D1367" i="17"/>
  <c r="E1367" i="17"/>
  <c r="D1368" i="17"/>
  <c r="E1368" i="17"/>
  <c r="D1369" i="17"/>
  <c r="E1369" i="17"/>
  <c r="D1370" i="17"/>
  <c r="E1370" i="17"/>
  <c r="D1371" i="17"/>
  <c r="E1371" i="17"/>
  <c r="D1372" i="17"/>
  <c r="E1372" i="17"/>
  <c r="D1373" i="17"/>
  <c r="E1373" i="17"/>
  <c r="D1374" i="17"/>
  <c r="E1374" i="17"/>
  <c r="D1375" i="17"/>
  <c r="E1375" i="17"/>
  <c r="D1376" i="17"/>
  <c r="E1376" i="17"/>
  <c r="D1377" i="17"/>
  <c r="E1377" i="17"/>
  <c r="D1378" i="17"/>
  <c r="E1378" i="17"/>
  <c r="D1379" i="17"/>
  <c r="E1379" i="17"/>
  <c r="D1380" i="17"/>
  <c r="E1380" i="17"/>
  <c r="D1381" i="17"/>
  <c r="E1381" i="17"/>
  <c r="D1382" i="17"/>
  <c r="E1382" i="17"/>
  <c r="D1383" i="17"/>
  <c r="E1383" i="17"/>
  <c r="D1384" i="17"/>
  <c r="E1384" i="17"/>
  <c r="D1385" i="17"/>
  <c r="E1385" i="17"/>
  <c r="D1386" i="17"/>
  <c r="E1386" i="17"/>
  <c r="D1387" i="17"/>
  <c r="E1387" i="17"/>
  <c r="D1388" i="17"/>
  <c r="E1388" i="17"/>
  <c r="D1389" i="17"/>
  <c r="E1389" i="17"/>
  <c r="D1390" i="17"/>
  <c r="E1390" i="17"/>
  <c r="D1391" i="17"/>
  <c r="E1391" i="17"/>
  <c r="D1392" i="17"/>
  <c r="E1392" i="17"/>
  <c r="D1393" i="17"/>
  <c r="E1393" i="17"/>
  <c r="D1394" i="17"/>
  <c r="E1394" i="17"/>
  <c r="D1395" i="17"/>
  <c r="E1395" i="17"/>
  <c r="D1396" i="17"/>
  <c r="E1396" i="17"/>
  <c r="D1397" i="17"/>
  <c r="E1397" i="17"/>
  <c r="D1398" i="17"/>
  <c r="E1398" i="17"/>
  <c r="D1399" i="17"/>
  <c r="E1399" i="17"/>
  <c r="D1400" i="17"/>
  <c r="E1400" i="17"/>
  <c r="D1401" i="17"/>
  <c r="E1401" i="17"/>
  <c r="D1402" i="17"/>
  <c r="E1402" i="17"/>
  <c r="D1403" i="17"/>
  <c r="E1403" i="17"/>
  <c r="D1404" i="17"/>
  <c r="E1404" i="17"/>
  <c r="D1405" i="17"/>
  <c r="E1405" i="17"/>
  <c r="D1406" i="17"/>
  <c r="E1406" i="17"/>
  <c r="D1407" i="17"/>
  <c r="E1407" i="17"/>
  <c r="D1408" i="17"/>
  <c r="E1408" i="17"/>
  <c r="D1409" i="17"/>
  <c r="E1409" i="17"/>
  <c r="D1410" i="17"/>
  <c r="E1410" i="17"/>
  <c r="D1411" i="17"/>
  <c r="E1411" i="17"/>
  <c r="D1412" i="17"/>
  <c r="E1412" i="17"/>
  <c r="D1413" i="17"/>
  <c r="E1413" i="17"/>
  <c r="D1414" i="17"/>
  <c r="E1414" i="17"/>
  <c r="D1415" i="17"/>
  <c r="E1415" i="17"/>
  <c r="D1416" i="17"/>
  <c r="E1416" i="17"/>
  <c r="D1417" i="17"/>
  <c r="E1417" i="17"/>
  <c r="D1418" i="17"/>
  <c r="E1418" i="17"/>
  <c r="D1419" i="17"/>
  <c r="E1419" i="17"/>
  <c r="D1420" i="17"/>
  <c r="E1420" i="17"/>
  <c r="D1421" i="17"/>
  <c r="E1421" i="17"/>
  <c r="D1422" i="17"/>
  <c r="E1422" i="17"/>
  <c r="D1423" i="17"/>
  <c r="E1423" i="17"/>
  <c r="D1424" i="17"/>
  <c r="E1424" i="17"/>
  <c r="D1425" i="17"/>
  <c r="E1425" i="17"/>
  <c r="D1426" i="17"/>
  <c r="E1426" i="17"/>
  <c r="D1427" i="17"/>
  <c r="E1427" i="17"/>
  <c r="D1428" i="17"/>
  <c r="E1428" i="17"/>
  <c r="D1429" i="17"/>
  <c r="E1429" i="17"/>
  <c r="D1430" i="17"/>
  <c r="E1430" i="17"/>
  <c r="D1431" i="17"/>
  <c r="E1431" i="17"/>
  <c r="D1432" i="17"/>
  <c r="E1432" i="17"/>
  <c r="D1433" i="17"/>
  <c r="E1433" i="17"/>
  <c r="D1434" i="17"/>
  <c r="E1434" i="17"/>
  <c r="D1435" i="17"/>
  <c r="E1435" i="17"/>
  <c r="D1436" i="17"/>
  <c r="E1436" i="17"/>
  <c r="D1437" i="17"/>
  <c r="E1437" i="17"/>
  <c r="D1438" i="17"/>
  <c r="E1438" i="17"/>
  <c r="D1439" i="17"/>
  <c r="E1439" i="17"/>
  <c r="D1440" i="17"/>
  <c r="E1440" i="17"/>
  <c r="D1441" i="17"/>
  <c r="E1441" i="17"/>
  <c r="D1442" i="17"/>
  <c r="E1442" i="17"/>
  <c r="D1443" i="17"/>
  <c r="E1443" i="17"/>
  <c r="D1444" i="17"/>
  <c r="E1444" i="17"/>
  <c r="D1445" i="17"/>
  <c r="E1445" i="17"/>
  <c r="D1446" i="17"/>
  <c r="E1446" i="17"/>
  <c r="D1447" i="17"/>
  <c r="E1447" i="17"/>
  <c r="D1448" i="17"/>
  <c r="E1448" i="17"/>
  <c r="D1449" i="17"/>
  <c r="E1449" i="17"/>
  <c r="D1450" i="17"/>
  <c r="E1450" i="17"/>
  <c r="D1451" i="17"/>
  <c r="E1451" i="17"/>
  <c r="D1452" i="17"/>
  <c r="E1452" i="17"/>
  <c r="D1453" i="17"/>
  <c r="E1453" i="17"/>
  <c r="D1454" i="17"/>
  <c r="E1454" i="17"/>
  <c r="D1455" i="17"/>
  <c r="E1455" i="17"/>
  <c r="D1456" i="17"/>
  <c r="E1456" i="17"/>
  <c r="D1457" i="17"/>
  <c r="E1457" i="17"/>
  <c r="D1458" i="17"/>
  <c r="E1458" i="17"/>
  <c r="D1459" i="17"/>
  <c r="E1459" i="17"/>
  <c r="D1460" i="17"/>
  <c r="E1460" i="17"/>
  <c r="D1461" i="17"/>
  <c r="E1461" i="17"/>
  <c r="D1462" i="17"/>
  <c r="E1462" i="17"/>
  <c r="D1463" i="17"/>
  <c r="E1463" i="17"/>
  <c r="D1464" i="17"/>
  <c r="E1464" i="17"/>
  <c r="D1465" i="17"/>
  <c r="E1465" i="17"/>
  <c r="D1466" i="17"/>
  <c r="E1466" i="17"/>
  <c r="D1467" i="17"/>
  <c r="E1467" i="17"/>
  <c r="D1468" i="17"/>
  <c r="E1468" i="17"/>
  <c r="D1469" i="17"/>
  <c r="E1469" i="17"/>
  <c r="D1470" i="17"/>
  <c r="E1470" i="17"/>
  <c r="D1471" i="17"/>
  <c r="E1471" i="17"/>
  <c r="D1472" i="17"/>
  <c r="E1472" i="17"/>
  <c r="D1473" i="17"/>
  <c r="E1473" i="17"/>
  <c r="D1474" i="17"/>
  <c r="E1474" i="17"/>
  <c r="D1475" i="17"/>
  <c r="E1475" i="17"/>
  <c r="D1476" i="17"/>
  <c r="E1476" i="17"/>
  <c r="D1477" i="17"/>
  <c r="E1477" i="17"/>
  <c r="D1478" i="17"/>
  <c r="E1478" i="17"/>
  <c r="D1479" i="17"/>
  <c r="E1479" i="17"/>
  <c r="D1480" i="17"/>
  <c r="E1480" i="17"/>
  <c r="D1481" i="17"/>
  <c r="E1481" i="17"/>
  <c r="D1482" i="17"/>
  <c r="E1482" i="17"/>
  <c r="D1483" i="17"/>
  <c r="E1483" i="17"/>
  <c r="D1484" i="17"/>
  <c r="E1484" i="17"/>
  <c r="D1485" i="17"/>
  <c r="E1485" i="17"/>
  <c r="D1486" i="17"/>
  <c r="E1486" i="17"/>
  <c r="D1487" i="17"/>
  <c r="E1487" i="17"/>
  <c r="D1488" i="17"/>
  <c r="E1488" i="17"/>
  <c r="D1489" i="17"/>
  <c r="E1489" i="17"/>
  <c r="D1490" i="17"/>
  <c r="E1490" i="17"/>
  <c r="D1491" i="17"/>
  <c r="E1491" i="17"/>
  <c r="D1492" i="17"/>
  <c r="E1492" i="17"/>
  <c r="D1493" i="17"/>
  <c r="E1493" i="17"/>
  <c r="D1494" i="17"/>
  <c r="E1494" i="17"/>
  <c r="D1495" i="17"/>
  <c r="E1495" i="17"/>
  <c r="D1496" i="17"/>
  <c r="E1496" i="17"/>
  <c r="D1497" i="17"/>
  <c r="E1497" i="17"/>
  <c r="D1498" i="17"/>
  <c r="E1498" i="17"/>
  <c r="D1499" i="17"/>
  <c r="E1499" i="17"/>
  <c r="D1500" i="17"/>
  <c r="E1500" i="17"/>
  <c r="D1501" i="17"/>
  <c r="E1501" i="17"/>
  <c r="D1502" i="17"/>
  <c r="E1502" i="17"/>
  <c r="D1503" i="17"/>
  <c r="E1503" i="17"/>
  <c r="D1504" i="17"/>
  <c r="E1504" i="17"/>
  <c r="D1505" i="17"/>
  <c r="E1505" i="17"/>
  <c r="D1506" i="17"/>
  <c r="E1506" i="17"/>
  <c r="D1507" i="17"/>
  <c r="E1507" i="17"/>
  <c r="D1508" i="17"/>
  <c r="E1508" i="17"/>
  <c r="D1509" i="17"/>
  <c r="E1509" i="17"/>
  <c r="D1510" i="17"/>
  <c r="E1510" i="17"/>
  <c r="D1511" i="17"/>
  <c r="E1511" i="17"/>
  <c r="D1512" i="17"/>
  <c r="E1512" i="17"/>
  <c r="D1513" i="17"/>
  <c r="E1513" i="17"/>
  <c r="D1514" i="17"/>
  <c r="E1514" i="17"/>
  <c r="D1515" i="17"/>
  <c r="E1515" i="17"/>
  <c r="D1516" i="17"/>
  <c r="E1516" i="17"/>
  <c r="D1517" i="17"/>
  <c r="E1517" i="17"/>
  <c r="D1518" i="17"/>
  <c r="E1518" i="17"/>
  <c r="D1519" i="17"/>
  <c r="E1519" i="17"/>
  <c r="D1520" i="17"/>
  <c r="E1520" i="17"/>
  <c r="D1521" i="17"/>
  <c r="E1521" i="17"/>
  <c r="D1522" i="17"/>
  <c r="E1522" i="17"/>
  <c r="D1523" i="17"/>
  <c r="E1523" i="17"/>
  <c r="D1524" i="17"/>
  <c r="E1524" i="17"/>
  <c r="D1525" i="17"/>
  <c r="E1525" i="17"/>
  <c r="D1526" i="17"/>
  <c r="E1526" i="17"/>
  <c r="D1527" i="17"/>
  <c r="E1527" i="17"/>
  <c r="D1528" i="17"/>
  <c r="E1528" i="17"/>
  <c r="D1529" i="17"/>
  <c r="E1529" i="17"/>
  <c r="D1530" i="17"/>
  <c r="E1530" i="17"/>
  <c r="D1531" i="17"/>
  <c r="E1531" i="17"/>
  <c r="D1532" i="17"/>
  <c r="E1532" i="17"/>
  <c r="D1533" i="17"/>
  <c r="E1533" i="17"/>
  <c r="D1534" i="17"/>
  <c r="E1534" i="17"/>
  <c r="D1535" i="17"/>
  <c r="E1535" i="17"/>
  <c r="D1536" i="17"/>
  <c r="E1536" i="17"/>
  <c r="D1537" i="17"/>
  <c r="E1537" i="17"/>
  <c r="D1538" i="17"/>
  <c r="E1538" i="17"/>
  <c r="D1539" i="17"/>
  <c r="E1539" i="17"/>
  <c r="D1540" i="17"/>
  <c r="E1540" i="17"/>
  <c r="D1541" i="17"/>
  <c r="E1541" i="17"/>
  <c r="D1542" i="17"/>
  <c r="E1542" i="17"/>
  <c r="D1543" i="17"/>
  <c r="E1543" i="17"/>
  <c r="D1544" i="17"/>
  <c r="E1544" i="17"/>
  <c r="D1545" i="17"/>
  <c r="E1545" i="17"/>
  <c r="D1546" i="17"/>
  <c r="E1546" i="17"/>
  <c r="D1547" i="17"/>
  <c r="E1547" i="17"/>
  <c r="D1548" i="17"/>
  <c r="E1548" i="17"/>
  <c r="D1549" i="17"/>
  <c r="E1549" i="17"/>
  <c r="D1550" i="17"/>
  <c r="E1550" i="17"/>
  <c r="D1551" i="17"/>
  <c r="E1551" i="17"/>
  <c r="D1552" i="17"/>
  <c r="E1552" i="17"/>
  <c r="D1553" i="17"/>
  <c r="E1553" i="17"/>
  <c r="D1554" i="17"/>
  <c r="E1554" i="17"/>
  <c r="D1555" i="17"/>
  <c r="E1555" i="17"/>
  <c r="D1556" i="17"/>
  <c r="E1556" i="17"/>
  <c r="D1557" i="17"/>
  <c r="E1557" i="17"/>
  <c r="D1558" i="17"/>
  <c r="E1558" i="17"/>
  <c r="D1559" i="17"/>
  <c r="E1559" i="17"/>
  <c r="D1560" i="17"/>
  <c r="E1560" i="17"/>
  <c r="D1561" i="17"/>
  <c r="E1561" i="17"/>
  <c r="D1562" i="17"/>
  <c r="E1562" i="17"/>
  <c r="D1563" i="17"/>
  <c r="E1563" i="17"/>
  <c r="D1564" i="17"/>
  <c r="E1564" i="17"/>
  <c r="D1565" i="17"/>
  <c r="E1565" i="17"/>
  <c r="D1566" i="17"/>
  <c r="E1566" i="17"/>
  <c r="D1567" i="17"/>
  <c r="E1567" i="17"/>
  <c r="D1568" i="17"/>
  <c r="E1568" i="17"/>
  <c r="D1569" i="17"/>
  <c r="E1569" i="17"/>
  <c r="D1570" i="17"/>
  <c r="E1570" i="17"/>
  <c r="D1571" i="17"/>
  <c r="E1571" i="17"/>
  <c r="D1572" i="17"/>
  <c r="E1572" i="17"/>
  <c r="D1573" i="17"/>
  <c r="E1573" i="17"/>
  <c r="D1574" i="17"/>
  <c r="E1574" i="17"/>
  <c r="D1575" i="17"/>
  <c r="E1575" i="17"/>
  <c r="D1576" i="17"/>
  <c r="E1576" i="17"/>
  <c r="D1577" i="17"/>
  <c r="E1577" i="17"/>
  <c r="D1578" i="17"/>
  <c r="E1578" i="17"/>
  <c r="D1579" i="17"/>
  <c r="E1579" i="17"/>
  <c r="D1580" i="17"/>
  <c r="E1580" i="17"/>
  <c r="D1581" i="17"/>
  <c r="E1581" i="17"/>
  <c r="D1582" i="17"/>
  <c r="E1582" i="17"/>
  <c r="D1583" i="17"/>
  <c r="E1583" i="17"/>
  <c r="D1584" i="17"/>
  <c r="E1584" i="17"/>
  <c r="D1585" i="17"/>
  <c r="E1585" i="17"/>
  <c r="D1586" i="17"/>
  <c r="E1586" i="17"/>
  <c r="D1587" i="17"/>
  <c r="E1587" i="17"/>
  <c r="D1588" i="17"/>
  <c r="E1588" i="17"/>
  <c r="D1589" i="17"/>
  <c r="E1589" i="17"/>
  <c r="D1590" i="17"/>
  <c r="E1590" i="17"/>
  <c r="D1591" i="17"/>
  <c r="E1591" i="17"/>
  <c r="D1592" i="17"/>
  <c r="E1592" i="17"/>
  <c r="D1593" i="17"/>
  <c r="E1593" i="17"/>
  <c r="D1594" i="17"/>
  <c r="E1594" i="17"/>
  <c r="D1595" i="17"/>
  <c r="E1595" i="17"/>
  <c r="D1596" i="17"/>
  <c r="E1596" i="17"/>
  <c r="D1597" i="17"/>
  <c r="E1597" i="17"/>
  <c r="D1598" i="17"/>
  <c r="E1598" i="17"/>
  <c r="D1599" i="17"/>
  <c r="E1599" i="17"/>
  <c r="D1600" i="17"/>
  <c r="E1600" i="17"/>
  <c r="D1601" i="17"/>
  <c r="E1601" i="17"/>
  <c r="D1602" i="17"/>
  <c r="E1602" i="17"/>
  <c r="D1603" i="17"/>
  <c r="E1603" i="17"/>
  <c r="D1604" i="17"/>
  <c r="E1604" i="17"/>
  <c r="D1605" i="17"/>
  <c r="E1605" i="17"/>
  <c r="D1606" i="17"/>
  <c r="E1606" i="17"/>
  <c r="D1607" i="17"/>
  <c r="E1607" i="17"/>
  <c r="D1608" i="17"/>
  <c r="E1608" i="17"/>
  <c r="D1609" i="17"/>
  <c r="E1609" i="17"/>
  <c r="D1610" i="17"/>
  <c r="E1610" i="17"/>
  <c r="D1611" i="17"/>
  <c r="E1611" i="17"/>
  <c r="D1612" i="17"/>
  <c r="E1612" i="17"/>
  <c r="D1613" i="17"/>
  <c r="E1613" i="17"/>
  <c r="D1614" i="17"/>
  <c r="E1614" i="17"/>
  <c r="D1615" i="17"/>
  <c r="E1615" i="17"/>
  <c r="D1616" i="17"/>
  <c r="E1616" i="17"/>
  <c r="D1617" i="17"/>
  <c r="E1617" i="17"/>
  <c r="D1618" i="17"/>
  <c r="E1618" i="17"/>
  <c r="D1619" i="17"/>
  <c r="E1619" i="17"/>
  <c r="D1620" i="17"/>
  <c r="E1620" i="17"/>
  <c r="D1621" i="17"/>
  <c r="E1621" i="17"/>
  <c r="D1622" i="17"/>
  <c r="E1622" i="17"/>
  <c r="D1623" i="17"/>
  <c r="E1623" i="17"/>
  <c r="D1624" i="17"/>
  <c r="E1624" i="17"/>
  <c r="D1625" i="17"/>
  <c r="E1625" i="17"/>
  <c r="D1626" i="17"/>
  <c r="E1626" i="17"/>
  <c r="D1627" i="17"/>
  <c r="E1627" i="17"/>
  <c r="D1628" i="17"/>
  <c r="E1628" i="17"/>
  <c r="D1629" i="17"/>
  <c r="E1629" i="17"/>
  <c r="D1630" i="17"/>
  <c r="E1630" i="17"/>
  <c r="D1631" i="17"/>
  <c r="E1631" i="17"/>
  <c r="D1632" i="17"/>
  <c r="E1632" i="17"/>
  <c r="D1633" i="17"/>
  <c r="E1633" i="17"/>
  <c r="D1634" i="17"/>
  <c r="E1634" i="17"/>
  <c r="D1635" i="17"/>
  <c r="E1635" i="17"/>
  <c r="D1636" i="17"/>
  <c r="E1636" i="17"/>
  <c r="D1637" i="17"/>
  <c r="E1637" i="17"/>
  <c r="D1638" i="17"/>
  <c r="E1638" i="17"/>
  <c r="D1639" i="17"/>
  <c r="E1639" i="17"/>
  <c r="D1640" i="17"/>
  <c r="E1640" i="17"/>
  <c r="D1641" i="17"/>
  <c r="E1641" i="17"/>
  <c r="D1642" i="17"/>
  <c r="E1642" i="17"/>
  <c r="D1643" i="17"/>
  <c r="E1643" i="17"/>
  <c r="D1644" i="17"/>
  <c r="E1644" i="17"/>
  <c r="D1645" i="17"/>
  <c r="E1645" i="17"/>
  <c r="D1646" i="17"/>
  <c r="E1646" i="17"/>
  <c r="D1647" i="17"/>
  <c r="E1647" i="17"/>
  <c r="D1648" i="17"/>
  <c r="E1648" i="17"/>
  <c r="D1649" i="17"/>
  <c r="E1649" i="17"/>
  <c r="D1650" i="17"/>
  <c r="E1650" i="17"/>
  <c r="D1651" i="17"/>
  <c r="E1651" i="17"/>
  <c r="D1652" i="17"/>
  <c r="E1652" i="17"/>
  <c r="D1653" i="17"/>
  <c r="E1653" i="17"/>
  <c r="D1654" i="17"/>
  <c r="E1654" i="17"/>
  <c r="D1655" i="17"/>
  <c r="E1655" i="17"/>
  <c r="D1656" i="17"/>
  <c r="E1656" i="17"/>
  <c r="D1657" i="17"/>
  <c r="E1657" i="17"/>
  <c r="D1658" i="17"/>
  <c r="E1658" i="17"/>
  <c r="D1659" i="17"/>
  <c r="E1659" i="17"/>
  <c r="D1660" i="17"/>
  <c r="E1660" i="17"/>
  <c r="D1661" i="17"/>
  <c r="E1661" i="17"/>
  <c r="D1662" i="17"/>
  <c r="E1662" i="17"/>
  <c r="D1663" i="17"/>
  <c r="E1663" i="17"/>
  <c r="D1664" i="17"/>
  <c r="E1664" i="17"/>
  <c r="D1665" i="17"/>
  <c r="E1665" i="17"/>
  <c r="D1666" i="17"/>
  <c r="E1666" i="17"/>
  <c r="D1667" i="17"/>
  <c r="E1667" i="17"/>
  <c r="D1668" i="17"/>
  <c r="E1668" i="17"/>
  <c r="D1669" i="17"/>
  <c r="E1669" i="17"/>
  <c r="D1670" i="17"/>
  <c r="E1670" i="17"/>
  <c r="D1671" i="17"/>
  <c r="E1671" i="17"/>
  <c r="D1672" i="17"/>
  <c r="E1672" i="17"/>
  <c r="D1673" i="17"/>
  <c r="E1673" i="17"/>
  <c r="D1674" i="17"/>
  <c r="E1674" i="17"/>
  <c r="D1675" i="17"/>
  <c r="E1675" i="17"/>
  <c r="D1676" i="17"/>
  <c r="E1676" i="17"/>
  <c r="D1677" i="17"/>
  <c r="E1677" i="17"/>
  <c r="D1678" i="17"/>
  <c r="E1678" i="17"/>
  <c r="D1679" i="17"/>
  <c r="E1679" i="17"/>
  <c r="D1680" i="17"/>
  <c r="E1680" i="17"/>
  <c r="D1681" i="17"/>
  <c r="E1681" i="17"/>
  <c r="D1682" i="17"/>
  <c r="E1682" i="17"/>
  <c r="D1683" i="17"/>
  <c r="E1683" i="17"/>
  <c r="D1684" i="17"/>
  <c r="E1684" i="17"/>
  <c r="D1685" i="17"/>
  <c r="E1685" i="17"/>
  <c r="D1686" i="17"/>
  <c r="E1686" i="17"/>
  <c r="D1687" i="17"/>
  <c r="E1687" i="17"/>
  <c r="D1688" i="17"/>
  <c r="E1688" i="17"/>
  <c r="D1689" i="17"/>
  <c r="E1689" i="17"/>
  <c r="D1690" i="17"/>
  <c r="E1690" i="17"/>
  <c r="D1691" i="17"/>
  <c r="E1691" i="17"/>
  <c r="D1692" i="17"/>
  <c r="E1692" i="17"/>
  <c r="D1693" i="17"/>
  <c r="E1693" i="17"/>
  <c r="D1694" i="17"/>
  <c r="E1694" i="17"/>
  <c r="D1695" i="17"/>
  <c r="E1695" i="17"/>
  <c r="D1696" i="17"/>
  <c r="E1696" i="17"/>
  <c r="D1697" i="17"/>
  <c r="E1697" i="17"/>
  <c r="D1698" i="17"/>
  <c r="E1698" i="17"/>
  <c r="D1699" i="17"/>
  <c r="E1699" i="17"/>
  <c r="D1700" i="17"/>
  <c r="E1700" i="17"/>
  <c r="D1701" i="17"/>
  <c r="E1701" i="17"/>
  <c r="D1702" i="17"/>
  <c r="E1702" i="17"/>
  <c r="D1703" i="17"/>
  <c r="E1703" i="17"/>
  <c r="D1704" i="17"/>
  <c r="E1704" i="17"/>
  <c r="D1705" i="17"/>
  <c r="E1705" i="17"/>
  <c r="D1706" i="17"/>
  <c r="E1706" i="17"/>
  <c r="D1707" i="17"/>
  <c r="E1707" i="17"/>
  <c r="D1708" i="17"/>
  <c r="E1708" i="17"/>
  <c r="D1709" i="17"/>
  <c r="E1709" i="17"/>
  <c r="D1710" i="17"/>
  <c r="E1710" i="17"/>
  <c r="D1711" i="17"/>
  <c r="E1711" i="17"/>
  <c r="D1712" i="17"/>
  <c r="E1712" i="17"/>
  <c r="D1713" i="17"/>
  <c r="E1713" i="17"/>
  <c r="D1714" i="17"/>
  <c r="E1714" i="17"/>
  <c r="D1715" i="17"/>
  <c r="E1715" i="17"/>
  <c r="D1716" i="17"/>
  <c r="E1716" i="17"/>
  <c r="D1717" i="17"/>
  <c r="E1717" i="17"/>
  <c r="D1718" i="17"/>
  <c r="E1718" i="17"/>
  <c r="D1719" i="17"/>
  <c r="E1719" i="17"/>
  <c r="D1720" i="17"/>
  <c r="E1720" i="17"/>
  <c r="D1721" i="17"/>
  <c r="E1721" i="17"/>
  <c r="D1722" i="17"/>
  <c r="E1722" i="17"/>
  <c r="D1723" i="17"/>
  <c r="E1723" i="17"/>
  <c r="D1724" i="17"/>
  <c r="E1724" i="17"/>
  <c r="D1725" i="17"/>
  <c r="E1725" i="17"/>
  <c r="D1726" i="17"/>
  <c r="E1726" i="17"/>
  <c r="D1727" i="17"/>
  <c r="E1727" i="17"/>
  <c r="D1728" i="17"/>
  <c r="E1728" i="17"/>
  <c r="D1729" i="17"/>
  <c r="E1729" i="17"/>
  <c r="D1730" i="17"/>
  <c r="E1730" i="17"/>
  <c r="D1731" i="17"/>
  <c r="E1731" i="17"/>
  <c r="D1732" i="17"/>
  <c r="E1732" i="17"/>
  <c r="D1733" i="17"/>
  <c r="E1733" i="17"/>
  <c r="D1734" i="17"/>
  <c r="E1734" i="17"/>
  <c r="D1735" i="17"/>
  <c r="E1735" i="17"/>
  <c r="D1736" i="17"/>
  <c r="E1736" i="17"/>
  <c r="D1737" i="17"/>
  <c r="E1737" i="17"/>
  <c r="D1738" i="17"/>
  <c r="E1738" i="17"/>
  <c r="D1739" i="17"/>
  <c r="E1739" i="17"/>
  <c r="D1740" i="17"/>
  <c r="E1740" i="17"/>
  <c r="D1741" i="17"/>
  <c r="E1741" i="17"/>
  <c r="D1742" i="17"/>
  <c r="E1742" i="17"/>
  <c r="D1743" i="17"/>
  <c r="E1743" i="17"/>
  <c r="D1744" i="17"/>
  <c r="E1744" i="17"/>
  <c r="D1745" i="17"/>
  <c r="E1745" i="17"/>
  <c r="D1746" i="17"/>
  <c r="E1746" i="17"/>
  <c r="D1747" i="17"/>
  <c r="E1747" i="17"/>
  <c r="D1748" i="17"/>
  <c r="E1748" i="17"/>
  <c r="D1749" i="17"/>
  <c r="E1749" i="17"/>
  <c r="D1750" i="17"/>
  <c r="E1750" i="17"/>
  <c r="D1751" i="17"/>
  <c r="E1751" i="17"/>
  <c r="D1752" i="17"/>
  <c r="E1752" i="17"/>
  <c r="D1753" i="17"/>
  <c r="E1753" i="17"/>
  <c r="D1754" i="17"/>
  <c r="E1754" i="17"/>
  <c r="D1755" i="17"/>
  <c r="E1755" i="17"/>
  <c r="D1756" i="17"/>
  <c r="E1756" i="17"/>
  <c r="D1757" i="17"/>
  <c r="E1757" i="17"/>
  <c r="D1758" i="17"/>
  <c r="E1758" i="17"/>
  <c r="D1759" i="17"/>
  <c r="E1759" i="17"/>
  <c r="D1760" i="17"/>
  <c r="E1760" i="17"/>
  <c r="D1761" i="17"/>
  <c r="E1761" i="17"/>
  <c r="D1762" i="17"/>
  <c r="E1762" i="17"/>
  <c r="D1763" i="17"/>
  <c r="E1763" i="17"/>
  <c r="D1764" i="17"/>
  <c r="E1764" i="17"/>
  <c r="D1765" i="17"/>
  <c r="E1765" i="17"/>
  <c r="D1766" i="17"/>
  <c r="E1766" i="17"/>
  <c r="D1767" i="17"/>
  <c r="E1767" i="17"/>
  <c r="D1768" i="17"/>
  <c r="E1768" i="17"/>
  <c r="D1769" i="17"/>
  <c r="E1769" i="17"/>
  <c r="D1770" i="17"/>
  <c r="E1770" i="17"/>
  <c r="D1771" i="17"/>
  <c r="E1771" i="17"/>
  <c r="D1772" i="17"/>
  <c r="E1772" i="17"/>
  <c r="D1773" i="17"/>
  <c r="E1773" i="17"/>
  <c r="D1774" i="17"/>
  <c r="E1774" i="17"/>
  <c r="D1775" i="17"/>
  <c r="E1775" i="17"/>
  <c r="D1776" i="17"/>
  <c r="E1776" i="17"/>
  <c r="D1777" i="17"/>
  <c r="E1777" i="17"/>
  <c r="D1778" i="17"/>
  <c r="E1778" i="17"/>
  <c r="D1779" i="17"/>
  <c r="E1779" i="17"/>
  <c r="D1780" i="17"/>
  <c r="E1780" i="17"/>
  <c r="D1781" i="17"/>
  <c r="E1781" i="17"/>
  <c r="D1782" i="17"/>
  <c r="E1782" i="17"/>
  <c r="D1783" i="17"/>
  <c r="E1783" i="17"/>
  <c r="D1784" i="17"/>
  <c r="E1784" i="17"/>
  <c r="D1785" i="17"/>
  <c r="E1785" i="17"/>
  <c r="D1786" i="17"/>
  <c r="E1786" i="17"/>
  <c r="D1787" i="17"/>
  <c r="E1787" i="17"/>
  <c r="D1788" i="17"/>
  <c r="E1788" i="17"/>
  <c r="D1789" i="17"/>
  <c r="E1789" i="17"/>
  <c r="D1790" i="17"/>
  <c r="E1790" i="17"/>
  <c r="D1791" i="17"/>
  <c r="E1791" i="17"/>
  <c r="D1792" i="17"/>
  <c r="E1792" i="17"/>
  <c r="D1793" i="17"/>
  <c r="E1793" i="17"/>
  <c r="D1794" i="17"/>
  <c r="E1794" i="17"/>
  <c r="D1795" i="17"/>
  <c r="E1795" i="17"/>
  <c r="D1796" i="17"/>
  <c r="E1796" i="17"/>
  <c r="D1797" i="17"/>
  <c r="E1797" i="17"/>
  <c r="D1798" i="17"/>
  <c r="E1798" i="17"/>
  <c r="D1799" i="17"/>
  <c r="E1799" i="17"/>
  <c r="D1800" i="17"/>
  <c r="E1800" i="17"/>
  <c r="D1801" i="17"/>
  <c r="E1801" i="17"/>
  <c r="D1802" i="17"/>
  <c r="E1802" i="17"/>
  <c r="D1803" i="17"/>
  <c r="E1803" i="17"/>
  <c r="D1804" i="17"/>
  <c r="E1804" i="17"/>
  <c r="D1805" i="17"/>
  <c r="E1805" i="17"/>
  <c r="D1806" i="17"/>
  <c r="E1806" i="17"/>
  <c r="D1807" i="17"/>
  <c r="E1807" i="17"/>
  <c r="D1808" i="17"/>
  <c r="E1808" i="17"/>
  <c r="D1809" i="17"/>
  <c r="E1809" i="17"/>
  <c r="D1810" i="17"/>
  <c r="E1810" i="17"/>
  <c r="D1811" i="17"/>
  <c r="E1811" i="17"/>
  <c r="D1812" i="17"/>
  <c r="E1812" i="17"/>
  <c r="D1813" i="17"/>
  <c r="E1813" i="17"/>
  <c r="D1814" i="17"/>
  <c r="E1814" i="17"/>
  <c r="D1815" i="17"/>
  <c r="E1815" i="17"/>
  <c r="D1816" i="17"/>
  <c r="E1816" i="17"/>
  <c r="D1817" i="17"/>
  <c r="E1817" i="17"/>
  <c r="D1818" i="17"/>
  <c r="E1818" i="17"/>
  <c r="D1819" i="17"/>
  <c r="E1819" i="17"/>
  <c r="D1820" i="17"/>
  <c r="E1820" i="17"/>
  <c r="D1821" i="17"/>
  <c r="E1821" i="17"/>
  <c r="D1822" i="17"/>
  <c r="E1822" i="17"/>
  <c r="D1823" i="17"/>
  <c r="E1823" i="17"/>
  <c r="D1824" i="17"/>
  <c r="E1824" i="17"/>
  <c r="D1825" i="17"/>
  <c r="E1825" i="17"/>
  <c r="D1826" i="17"/>
  <c r="E1826" i="17"/>
  <c r="D1827" i="17"/>
  <c r="E1827" i="17"/>
  <c r="D1828" i="17"/>
  <c r="E1828" i="17"/>
  <c r="D1829" i="17"/>
  <c r="E1829" i="17"/>
  <c r="D1830" i="17"/>
  <c r="E1830" i="17"/>
  <c r="D1831" i="17"/>
  <c r="E1831" i="17"/>
  <c r="D1832" i="17"/>
  <c r="E1832" i="17"/>
  <c r="D1833" i="17"/>
  <c r="E1833" i="17"/>
  <c r="D1834" i="17"/>
  <c r="E1834" i="17"/>
  <c r="D1835" i="17"/>
  <c r="E1835" i="17"/>
  <c r="D1836" i="17"/>
  <c r="E1836" i="17"/>
  <c r="D1837" i="17"/>
  <c r="E1837" i="17"/>
  <c r="D1838" i="17"/>
  <c r="E1838" i="17"/>
  <c r="D1839" i="17"/>
  <c r="E1839" i="17"/>
  <c r="D1840" i="17"/>
  <c r="E1840" i="17"/>
  <c r="D1841" i="17"/>
  <c r="E1841" i="17"/>
  <c r="D1842" i="17"/>
  <c r="E1842" i="17"/>
  <c r="D1843" i="17"/>
  <c r="E1843" i="17"/>
  <c r="D1844" i="17"/>
  <c r="E1844" i="17"/>
  <c r="D1845" i="17"/>
  <c r="E1845" i="17"/>
  <c r="D1846" i="17"/>
  <c r="E1846" i="17"/>
  <c r="D1847" i="17"/>
  <c r="E1847" i="17"/>
  <c r="D1848" i="17"/>
  <c r="E1848" i="17"/>
  <c r="D1849" i="17"/>
  <c r="E1849" i="17"/>
  <c r="D1850" i="17"/>
  <c r="E1850" i="17"/>
  <c r="D1851" i="17"/>
  <c r="E1851" i="17"/>
  <c r="D1852" i="17"/>
  <c r="E1852" i="17"/>
  <c r="D1853" i="17"/>
  <c r="E1853" i="17"/>
  <c r="D1854" i="17"/>
  <c r="E1854" i="17"/>
  <c r="D1855" i="17"/>
  <c r="E1855" i="17"/>
  <c r="D1856" i="17"/>
  <c r="E1856" i="17"/>
  <c r="D1857" i="17"/>
  <c r="E1857" i="17"/>
  <c r="D1858" i="17"/>
  <c r="E1858" i="17"/>
  <c r="D1859" i="17"/>
  <c r="E1859" i="17"/>
  <c r="D1860" i="17"/>
  <c r="E1860" i="17"/>
  <c r="D1861" i="17"/>
  <c r="E1861" i="17"/>
  <c r="D1862" i="17"/>
  <c r="E1862" i="17"/>
  <c r="D1863" i="17"/>
  <c r="E1863" i="17"/>
  <c r="D1864" i="17"/>
  <c r="E1864" i="17"/>
  <c r="D1865" i="17"/>
  <c r="E1865" i="17"/>
  <c r="D1866" i="17"/>
  <c r="E1866" i="17"/>
  <c r="D1867" i="17"/>
  <c r="E1867" i="17"/>
  <c r="D1868" i="17"/>
  <c r="E1868" i="17"/>
  <c r="D1869" i="17"/>
  <c r="E1869" i="17"/>
  <c r="D1870" i="17"/>
  <c r="E1870" i="17"/>
  <c r="D1871" i="17"/>
  <c r="E1871" i="17"/>
  <c r="D1872" i="17"/>
  <c r="E1872" i="17"/>
  <c r="D1873" i="17"/>
  <c r="E1873" i="17"/>
  <c r="D1874" i="17"/>
  <c r="E1874" i="17"/>
  <c r="D1875" i="17"/>
  <c r="E1875" i="17"/>
  <c r="D1876" i="17"/>
  <c r="E1876" i="17"/>
  <c r="D1877" i="17"/>
  <c r="E1877" i="17"/>
  <c r="D1878" i="17"/>
  <c r="E1878" i="17"/>
  <c r="D1879" i="17"/>
  <c r="E1879" i="17"/>
  <c r="D1880" i="17"/>
  <c r="E1880" i="17"/>
  <c r="D1881" i="17"/>
  <c r="E1881" i="17"/>
  <c r="D1882" i="17"/>
  <c r="E1882" i="17"/>
  <c r="D1883" i="17"/>
  <c r="E1883" i="17"/>
  <c r="D1884" i="17"/>
  <c r="E1884" i="17"/>
  <c r="D1885" i="17"/>
  <c r="E1885" i="17"/>
  <c r="D1886" i="17"/>
  <c r="E1886" i="17"/>
  <c r="D1887" i="17"/>
  <c r="E1887" i="17"/>
  <c r="D1888" i="17"/>
  <c r="E1888" i="17"/>
  <c r="D1889" i="17"/>
  <c r="E1889" i="17"/>
  <c r="D1890" i="17"/>
  <c r="E1890" i="17"/>
  <c r="D1891" i="17"/>
  <c r="E1891" i="17"/>
  <c r="D1892" i="17"/>
  <c r="E1892" i="17"/>
  <c r="D1893" i="17"/>
  <c r="E1893" i="17"/>
  <c r="D1894" i="17"/>
  <c r="E1894" i="17"/>
  <c r="D1895" i="17"/>
  <c r="E1895" i="17"/>
  <c r="D1896" i="17"/>
  <c r="E1896" i="17"/>
  <c r="D1897" i="17"/>
  <c r="E1897" i="17"/>
  <c r="D1898" i="17"/>
  <c r="E1898" i="17"/>
  <c r="D1899" i="17"/>
  <c r="E1899" i="17"/>
  <c r="D1900" i="17"/>
  <c r="E1900" i="17"/>
  <c r="D1901" i="17"/>
  <c r="E1901" i="17"/>
  <c r="D1902" i="17"/>
  <c r="E1902" i="17"/>
  <c r="D1903" i="17"/>
  <c r="E1903" i="17"/>
  <c r="D1904" i="17"/>
  <c r="E1904" i="17"/>
  <c r="D1905" i="17"/>
  <c r="E1905" i="17"/>
  <c r="D1906" i="17"/>
  <c r="E1906" i="17"/>
  <c r="D1907" i="17"/>
  <c r="E1907" i="17"/>
  <c r="D1908" i="17"/>
  <c r="E1908" i="17"/>
  <c r="D1909" i="17"/>
  <c r="E1909" i="17"/>
  <c r="D1910" i="17"/>
  <c r="E1910" i="17"/>
  <c r="D1911" i="17"/>
  <c r="E1911" i="17"/>
  <c r="D1912" i="17"/>
  <c r="E1912" i="17"/>
  <c r="D1913" i="17"/>
  <c r="E1913" i="17"/>
  <c r="D1914" i="17"/>
  <c r="E1914" i="17"/>
  <c r="D1915" i="17"/>
  <c r="E1915" i="17"/>
  <c r="D1916" i="17"/>
  <c r="E1916" i="17"/>
  <c r="D1917" i="17"/>
  <c r="E1917" i="17"/>
  <c r="D1918" i="17"/>
  <c r="E1918" i="17"/>
  <c r="D1919" i="17"/>
  <c r="E1919" i="17"/>
  <c r="D1920" i="17"/>
  <c r="E1920" i="17"/>
  <c r="D1921" i="17"/>
  <c r="E1921" i="17"/>
  <c r="D1922" i="17"/>
  <c r="E1922" i="17"/>
  <c r="D1923" i="17"/>
  <c r="E1923" i="17"/>
  <c r="D1924" i="17"/>
  <c r="E1924" i="17"/>
  <c r="D1925" i="17"/>
  <c r="E1925" i="17"/>
  <c r="D1926" i="17"/>
  <c r="E1926" i="17"/>
  <c r="D1927" i="17"/>
  <c r="E1927" i="17"/>
  <c r="D1928" i="17"/>
  <c r="E1928" i="17"/>
  <c r="D1929" i="17"/>
  <c r="E1929" i="17"/>
  <c r="D1930" i="17"/>
  <c r="E1930" i="17"/>
  <c r="D1931" i="17"/>
  <c r="E1931" i="17"/>
  <c r="D1932" i="17"/>
  <c r="E1932" i="17"/>
  <c r="D1933" i="17"/>
  <c r="E1933" i="17"/>
  <c r="D1934" i="17"/>
  <c r="E1934" i="17"/>
  <c r="D1935" i="17"/>
  <c r="E1935" i="17"/>
  <c r="D1936" i="17"/>
  <c r="E1936" i="17"/>
  <c r="D1937" i="17"/>
  <c r="E1937" i="17"/>
  <c r="D1938" i="17"/>
  <c r="E1938" i="17"/>
  <c r="D1939" i="17"/>
  <c r="E1939" i="17"/>
  <c r="D1940" i="17"/>
  <c r="E1940" i="17"/>
  <c r="D1941" i="17"/>
  <c r="E1941" i="17"/>
  <c r="D1942" i="17"/>
  <c r="E1942" i="17"/>
  <c r="D1943" i="17"/>
  <c r="E1943" i="17"/>
  <c r="D1944" i="17"/>
  <c r="E1944" i="17"/>
  <c r="D1945" i="17"/>
  <c r="E1945" i="17"/>
  <c r="D1946" i="17"/>
  <c r="E1946" i="17"/>
  <c r="D1947" i="17"/>
  <c r="E1947" i="17"/>
  <c r="D1948" i="17"/>
  <c r="E1948" i="17"/>
  <c r="D1949" i="17"/>
  <c r="E1949" i="17"/>
  <c r="D1950" i="17"/>
  <c r="E1950" i="17"/>
  <c r="D1951" i="17"/>
  <c r="E1951" i="17"/>
  <c r="D1952" i="17"/>
  <c r="E1952" i="17"/>
  <c r="D1953" i="17"/>
  <c r="E1953" i="17"/>
  <c r="D1954" i="17"/>
  <c r="E1954" i="17"/>
  <c r="D1955" i="17"/>
  <c r="E1955" i="17"/>
  <c r="D1956" i="17"/>
  <c r="E1956" i="17"/>
  <c r="D1957" i="17"/>
  <c r="E1957" i="17"/>
  <c r="D1958" i="17"/>
  <c r="E1958" i="17"/>
  <c r="D1959" i="17"/>
  <c r="E1959" i="17"/>
  <c r="D1960" i="17"/>
  <c r="E1960" i="17"/>
  <c r="D1961" i="17"/>
  <c r="E1961" i="17"/>
  <c r="D1962" i="17"/>
  <c r="E1962" i="17"/>
  <c r="D1963" i="17"/>
  <c r="E1963" i="17"/>
  <c r="D1964" i="17"/>
  <c r="E1964" i="17"/>
  <c r="D1965" i="17"/>
  <c r="E1965" i="17"/>
  <c r="D1966" i="17"/>
  <c r="E1966" i="17"/>
  <c r="D1967" i="17"/>
  <c r="E1967" i="17"/>
  <c r="D1968" i="17"/>
  <c r="E1968" i="17"/>
  <c r="D1969" i="17"/>
  <c r="E1969" i="17"/>
  <c r="D1970" i="17"/>
  <c r="E1970" i="17"/>
  <c r="D1971" i="17"/>
  <c r="E1971" i="17"/>
  <c r="D1972" i="17"/>
  <c r="E1972" i="17"/>
  <c r="D1973" i="17"/>
  <c r="E1973" i="17"/>
  <c r="D1974" i="17"/>
  <c r="E1974" i="17"/>
  <c r="D1975" i="17"/>
  <c r="E1975" i="17"/>
  <c r="D1976" i="17"/>
  <c r="E1976" i="17"/>
  <c r="D1977" i="17"/>
  <c r="E1977" i="17"/>
  <c r="D1978" i="17"/>
  <c r="E1978" i="17"/>
  <c r="D1979" i="17"/>
  <c r="E1979" i="17"/>
  <c r="D1980" i="17"/>
  <c r="E1980" i="17"/>
  <c r="D1981" i="17"/>
  <c r="E1981" i="17"/>
  <c r="D1982" i="17"/>
  <c r="E1982" i="17"/>
  <c r="D1983" i="17"/>
  <c r="E1983" i="17"/>
  <c r="D1984" i="17"/>
  <c r="E1984" i="17"/>
  <c r="D1985" i="17"/>
  <c r="E1985" i="17"/>
  <c r="D1986" i="17"/>
  <c r="E1986" i="17"/>
  <c r="D1987" i="17"/>
  <c r="E1987" i="17"/>
  <c r="D1988" i="17"/>
  <c r="E1988" i="17"/>
  <c r="D1989" i="17"/>
  <c r="E1989" i="17"/>
  <c r="D1990" i="17"/>
  <c r="E1990" i="17"/>
  <c r="D1991" i="17"/>
  <c r="E1991" i="17"/>
  <c r="D1992" i="17"/>
  <c r="E1992" i="17"/>
  <c r="D1993" i="17"/>
  <c r="E1993" i="17"/>
  <c r="D1994" i="17"/>
  <c r="E1994" i="17"/>
  <c r="D1995" i="17"/>
  <c r="E1995" i="17"/>
  <c r="D1996" i="17"/>
  <c r="E1996" i="17"/>
  <c r="D1997" i="17"/>
  <c r="E1997" i="17"/>
  <c r="D1998" i="17"/>
  <c r="E1998" i="17"/>
  <c r="D1999" i="17"/>
  <c r="E1999" i="17"/>
  <c r="D2000" i="17"/>
  <c r="E2000" i="17"/>
  <c r="D2001" i="17"/>
  <c r="E2001" i="17"/>
  <c r="D2002" i="17"/>
  <c r="E2002" i="17"/>
  <c r="D2003" i="17"/>
  <c r="E2003" i="17"/>
  <c r="D2004" i="17"/>
  <c r="E2004" i="17"/>
  <c r="D2005" i="17"/>
  <c r="E2005" i="17"/>
  <c r="D2006" i="17"/>
  <c r="E2006" i="17"/>
  <c r="D2007" i="17"/>
  <c r="E2007" i="17"/>
  <c r="D2008" i="17"/>
  <c r="E2008" i="17"/>
  <c r="D2009" i="17"/>
  <c r="E2009" i="17"/>
  <c r="D2010" i="17"/>
  <c r="E2010" i="17"/>
  <c r="D2011" i="17"/>
  <c r="E2011" i="17"/>
  <c r="D2012" i="17"/>
  <c r="E2012" i="17"/>
  <c r="D2013" i="17"/>
  <c r="E2013" i="17"/>
  <c r="D2014" i="17"/>
  <c r="E2014" i="17"/>
  <c r="D2015" i="17"/>
  <c r="E2015" i="17"/>
  <c r="D2016" i="17"/>
  <c r="E2016" i="17"/>
  <c r="D2017" i="17"/>
  <c r="E2017" i="17"/>
  <c r="D2018" i="17"/>
  <c r="E2018" i="17"/>
  <c r="D2019" i="17"/>
  <c r="E2019" i="17"/>
  <c r="D2020" i="17"/>
  <c r="E2020" i="17"/>
  <c r="D2021" i="17"/>
  <c r="E2021" i="17"/>
  <c r="D2022" i="17"/>
  <c r="E2022" i="17"/>
  <c r="D2023" i="17"/>
  <c r="E2023" i="17"/>
  <c r="D2024" i="17"/>
  <c r="E2024" i="17"/>
  <c r="D2025" i="17"/>
  <c r="E2025" i="17"/>
  <c r="D2026" i="17"/>
  <c r="E2026" i="17"/>
  <c r="D2027" i="17"/>
  <c r="E2027" i="17"/>
  <c r="D2028" i="17"/>
  <c r="E2028" i="17"/>
  <c r="D2029" i="17"/>
  <c r="E2029" i="17"/>
  <c r="D2030" i="17"/>
  <c r="E2030" i="17"/>
  <c r="D2031" i="17"/>
  <c r="E2031" i="17"/>
  <c r="D2032" i="17"/>
  <c r="E2032" i="17"/>
  <c r="D2033" i="17"/>
  <c r="E2033" i="17"/>
  <c r="D2034" i="17"/>
  <c r="E2034" i="17"/>
  <c r="D2035" i="17"/>
  <c r="E2035" i="17"/>
  <c r="D2036" i="17"/>
  <c r="E2036" i="17"/>
  <c r="D2037" i="17"/>
  <c r="E2037" i="17"/>
  <c r="D2038" i="17"/>
  <c r="E2038" i="17"/>
  <c r="D2039" i="17"/>
  <c r="E2039" i="17"/>
  <c r="D2040" i="17"/>
  <c r="E2040" i="17"/>
  <c r="D2041" i="17"/>
  <c r="E2041" i="17"/>
  <c r="D2042" i="17"/>
  <c r="E2042" i="17"/>
  <c r="D2043" i="17"/>
  <c r="E2043" i="17"/>
  <c r="D2044" i="17"/>
  <c r="E2044" i="17"/>
  <c r="D2045" i="17"/>
  <c r="E2045" i="17"/>
  <c r="D2046" i="17"/>
  <c r="E2046" i="17"/>
  <c r="D2047" i="17"/>
  <c r="E2047" i="17"/>
  <c r="D2048" i="17"/>
  <c r="E2048" i="17"/>
  <c r="D2049" i="17"/>
  <c r="E2049" i="17"/>
  <c r="D2050" i="17"/>
  <c r="E2050" i="17"/>
  <c r="D2051" i="17"/>
  <c r="E2051" i="17"/>
  <c r="D2052" i="17"/>
  <c r="E2052" i="17"/>
  <c r="D2053" i="17"/>
  <c r="E2053" i="17"/>
  <c r="D2054" i="17"/>
  <c r="E2054" i="17"/>
  <c r="D2055" i="17"/>
  <c r="E2055" i="17"/>
  <c r="D2056" i="17"/>
  <c r="E2056" i="17"/>
  <c r="D2057" i="17"/>
  <c r="E2057" i="17"/>
  <c r="D2058" i="17"/>
  <c r="E2058" i="17"/>
  <c r="D2059" i="17"/>
  <c r="E2059" i="17"/>
  <c r="D2060" i="17"/>
  <c r="E2060" i="17"/>
  <c r="D2061" i="17"/>
  <c r="E2061" i="17"/>
  <c r="D2062" i="17"/>
  <c r="E2062" i="17"/>
  <c r="D2063" i="17"/>
  <c r="E2063" i="17"/>
  <c r="D2064" i="17"/>
  <c r="E2064" i="17"/>
  <c r="D2065" i="17"/>
  <c r="E2065" i="17"/>
  <c r="D2066" i="17"/>
  <c r="E2066" i="17"/>
  <c r="D2067" i="17"/>
  <c r="E2067" i="17"/>
  <c r="D2068" i="17"/>
  <c r="E2068" i="17"/>
  <c r="D2069" i="17"/>
  <c r="E2069" i="17"/>
  <c r="D2070" i="17"/>
  <c r="E2070" i="17"/>
  <c r="D2071" i="17"/>
  <c r="E2071" i="17"/>
  <c r="D2072" i="17"/>
  <c r="E2072" i="17"/>
  <c r="D2073" i="17"/>
  <c r="E2073" i="17"/>
  <c r="D2074" i="17"/>
  <c r="E2074" i="17"/>
  <c r="D2075" i="17"/>
  <c r="E2075" i="17"/>
  <c r="D2076" i="17"/>
  <c r="E2076" i="17"/>
  <c r="D2077" i="17"/>
  <c r="E2077" i="17"/>
  <c r="D2078" i="17"/>
  <c r="E2078" i="17"/>
  <c r="D2079" i="17"/>
  <c r="E2079" i="17"/>
  <c r="D2080" i="17"/>
  <c r="E2080" i="17"/>
  <c r="D2081" i="17"/>
  <c r="E2081" i="17"/>
  <c r="D2082" i="17"/>
  <c r="E2082" i="17"/>
  <c r="D2083" i="17"/>
  <c r="E2083" i="17"/>
  <c r="D2084" i="17"/>
  <c r="E2084" i="17"/>
  <c r="D2085" i="17"/>
  <c r="E2085" i="17"/>
  <c r="D2086" i="17"/>
  <c r="E2086" i="17"/>
  <c r="D2087" i="17"/>
  <c r="E2087" i="17"/>
  <c r="D2088" i="17"/>
  <c r="E2088" i="17"/>
  <c r="D2089" i="17"/>
  <c r="E2089" i="17"/>
  <c r="D2090" i="17"/>
  <c r="E2090" i="17"/>
  <c r="D2091" i="17"/>
  <c r="E2091" i="17"/>
  <c r="D2092" i="17"/>
  <c r="E2092" i="17"/>
  <c r="D2093" i="17"/>
  <c r="E2093" i="17"/>
  <c r="D2094" i="17"/>
  <c r="E2094" i="17"/>
  <c r="D2095" i="17"/>
  <c r="E2095" i="17"/>
  <c r="D2096" i="17"/>
  <c r="E2096" i="17"/>
  <c r="D2097" i="17"/>
  <c r="E2097" i="17"/>
  <c r="D2098" i="17"/>
  <c r="E2098" i="17"/>
  <c r="D2099" i="17"/>
  <c r="E2099" i="17"/>
  <c r="D2100" i="17"/>
  <c r="E2100" i="17"/>
  <c r="D2101" i="17"/>
  <c r="E2101" i="17"/>
  <c r="D2102" i="17"/>
  <c r="E2102" i="17"/>
  <c r="D2103" i="17"/>
  <c r="E2103" i="17"/>
  <c r="D2104" i="17"/>
  <c r="E2104" i="17"/>
  <c r="D2105" i="17"/>
  <c r="E2105" i="17"/>
  <c r="D2106" i="17"/>
  <c r="E2106" i="17"/>
  <c r="D2107" i="17"/>
  <c r="E2107" i="17"/>
  <c r="D2108" i="17"/>
  <c r="E2108" i="17"/>
  <c r="D2109" i="17"/>
  <c r="E2109" i="17"/>
  <c r="D2110" i="17"/>
  <c r="E2110" i="17"/>
  <c r="D2111" i="17"/>
  <c r="E2111" i="17"/>
  <c r="D2112" i="17"/>
  <c r="E2112" i="17"/>
  <c r="D2113" i="17"/>
  <c r="E2113" i="17"/>
  <c r="D2114" i="17"/>
  <c r="E2114" i="17"/>
  <c r="D2115" i="17"/>
  <c r="E2115" i="17"/>
  <c r="D2116" i="17"/>
  <c r="E2116" i="17"/>
  <c r="D2117" i="17"/>
  <c r="E2117" i="17"/>
  <c r="D2118" i="17"/>
  <c r="E2118" i="17"/>
  <c r="D2119" i="17"/>
  <c r="E2119" i="17"/>
  <c r="D2120" i="17"/>
  <c r="E2120" i="17"/>
  <c r="D2121" i="17"/>
  <c r="E2121" i="17"/>
  <c r="D2122" i="17"/>
  <c r="E2122" i="17"/>
  <c r="D2123" i="17"/>
  <c r="E2123" i="17"/>
  <c r="D2124" i="17"/>
  <c r="E2124" i="17"/>
  <c r="D2125" i="17"/>
  <c r="E2125" i="17"/>
  <c r="D2126" i="17"/>
  <c r="E2126" i="17"/>
  <c r="D2127" i="17"/>
  <c r="E2127" i="17"/>
  <c r="D2128" i="17"/>
  <c r="E2128" i="17"/>
  <c r="D2129" i="17"/>
  <c r="E2129" i="17"/>
  <c r="D2130" i="17"/>
  <c r="E2130" i="17"/>
  <c r="D2131" i="17"/>
  <c r="E2131" i="17"/>
  <c r="D2132" i="17"/>
  <c r="E2132" i="17"/>
  <c r="D2133" i="17"/>
  <c r="E2133" i="17"/>
  <c r="D2134" i="17"/>
  <c r="E2134" i="17"/>
  <c r="D2135" i="17"/>
  <c r="E2135" i="17"/>
  <c r="D2136" i="17"/>
  <c r="E2136" i="17"/>
  <c r="D2137" i="17"/>
  <c r="E2137" i="17"/>
  <c r="D2138" i="17"/>
  <c r="E2138" i="17"/>
  <c r="D2139" i="17"/>
  <c r="E2139" i="17"/>
  <c r="D2140" i="17"/>
  <c r="E2140" i="17"/>
  <c r="D2141" i="17"/>
  <c r="E2141" i="17"/>
  <c r="D2142" i="17"/>
  <c r="E2142" i="17"/>
  <c r="D2143" i="17"/>
  <c r="E2143" i="17"/>
  <c r="D2144" i="17"/>
  <c r="E2144" i="17"/>
  <c r="D2145" i="17"/>
  <c r="E2145" i="17"/>
  <c r="D2146" i="17"/>
  <c r="E2146" i="17"/>
  <c r="D2147" i="17"/>
  <c r="E2147" i="17"/>
  <c r="D2148" i="17"/>
  <c r="E2148" i="17"/>
  <c r="D2149" i="17"/>
  <c r="E2149" i="17"/>
  <c r="D2150" i="17"/>
  <c r="E2150" i="17"/>
  <c r="D2151" i="17"/>
  <c r="E2151" i="17"/>
  <c r="D2152" i="17"/>
  <c r="E2152" i="17"/>
  <c r="D2153" i="17"/>
  <c r="E2153" i="17"/>
  <c r="D2154" i="17"/>
  <c r="E2154" i="17"/>
  <c r="D2155" i="17"/>
  <c r="E2155" i="17"/>
  <c r="D2156" i="17"/>
  <c r="E2156" i="17"/>
  <c r="D2157" i="17"/>
  <c r="E2157" i="17"/>
  <c r="D2158" i="17"/>
  <c r="E2158" i="17"/>
  <c r="D2159" i="17"/>
  <c r="E2159" i="17"/>
  <c r="D2160" i="17"/>
  <c r="E2160" i="17"/>
  <c r="D2161" i="17"/>
  <c r="E2161" i="17"/>
  <c r="D2162" i="17"/>
  <c r="E2162" i="17"/>
  <c r="D2163" i="17"/>
  <c r="E2163" i="17"/>
  <c r="D2164" i="17"/>
  <c r="E2164" i="17"/>
  <c r="D2165" i="17"/>
  <c r="E2165" i="17"/>
  <c r="D2166" i="17"/>
  <c r="E2166" i="17"/>
  <c r="D2167" i="17"/>
  <c r="E2167" i="17"/>
  <c r="D2168" i="17"/>
  <c r="E2168" i="17"/>
  <c r="D2169" i="17"/>
  <c r="E2169" i="17"/>
  <c r="D2170" i="17"/>
  <c r="E2170" i="17"/>
  <c r="D2171" i="17"/>
  <c r="E2171" i="17"/>
  <c r="D2172" i="17"/>
  <c r="E2172" i="17"/>
  <c r="D2173" i="17"/>
  <c r="E2173" i="17"/>
  <c r="D2174" i="17"/>
  <c r="E2174" i="17"/>
  <c r="D2175" i="17"/>
  <c r="E2175" i="17"/>
  <c r="D2176" i="17"/>
  <c r="E2176" i="17"/>
  <c r="D2177" i="17"/>
  <c r="E2177" i="17"/>
  <c r="D2178" i="17"/>
  <c r="E2178" i="17"/>
  <c r="D2179" i="17"/>
  <c r="E2179" i="17"/>
  <c r="D2180" i="17"/>
  <c r="E2180" i="17"/>
  <c r="D2181" i="17"/>
  <c r="E2181" i="17"/>
  <c r="D2182" i="17"/>
  <c r="E2182" i="17"/>
  <c r="D2183" i="17"/>
  <c r="E2183" i="17"/>
  <c r="D2184" i="17"/>
  <c r="E2184" i="17"/>
  <c r="D2185" i="17"/>
  <c r="E2185" i="17"/>
  <c r="D2186" i="17"/>
  <c r="E2186" i="17"/>
  <c r="D2187" i="17"/>
  <c r="E2187" i="17"/>
  <c r="D2188" i="17"/>
  <c r="E2188" i="17"/>
  <c r="D2189" i="17"/>
  <c r="E2189" i="17"/>
  <c r="D2190" i="17"/>
  <c r="E2190" i="17"/>
  <c r="D2191" i="17"/>
  <c r="E2191" i="17"/>
  <c r="D2192" i="17"/>
  <c r="E2192" i="17"/>
  <c r="D2193" i="17"/>
  <c r="E2193" i="17"/>
  <c r="D2194" i="17"/>
  <c r="E2194" i="17"/>
  <c r="D2195" i="17"/>
  <c r="E2195" i="17"/>
  <c r="D2196" i="17"/>
  <c r="E2196" i="17"/>
  <c r="D2197" i="17"/>
  <c r="E2197" i="17"/>
  <c r="D2198" i="17"/>
  <c r="E2198" i="17"/>
  <c r="D2199" i="17"/>
  <c r="E2199" i="17"/>
  <c r="D2200" i="17"/>
  <c r="E2200" i="17"/>
  <c r="D2201" i="17"/>
  <c r="E2201" i="17"/>
  <c r="D2202" i="17"/>
  <c r="E2202" i="17"/>
  <c r="D2203" i="17"/>
  <c r="E2203" i="17"/>
  <c r="D2204" i="17"/>
  <c r="E2204" i="17"/>
  <c r="D2205" i="17"/>
  <c r="E2205" i="17"/>
  <c r="D2206" i="17"/>
  <c r="E2206" i="17"/>
  <c r="D2207" i="17"/>
  <c r="E2207" i="17"/>
  <c r="D2208" i="17"/>
  <c r="E2208" i="17"/>
  <c r="D2209" i="17"/>
  <c r="E2209" i="17"/>
  <c r="D2210" i="17"/>
  <c r="E2210" i="17"/>
  <c r="D2211" i="17"/>
  <c r="E2211" i="17"/>
  <c r="D2212" i="17"/>
  <c r="E2212" i="17"/>
  <c r="D2213" i="17"/>
  <c r="E2213" i="17"/>
  <c r="D2214" i="17"/>
  <c r="E2214" i="17"/>
  <c r="D2215" i="17"/>
  <c r="E2215" i="17"/>
  <c r="D2216" i="17"/>
  <c r="E2216" i="17"/>
  <c r="D2217" i="17"/>
  <c r="E2217" i="17"/>
  <c r="D2218" i="17"/>
  <c r="E2218" i="17"/>
  <c r="D2219" i="17"/>
  <c r="E2219" i="17"/>
  <c r="D2220" i="17"/>
  <c r="E2220" i="17"/>
  <c r="D2221" i="17"/>
  <c r="E2221" i="17"/>
  <c r="D2222" i="17"/>
  <c r="E2222" i="17"/>
  <c r="D2223" i="17"/>
  <c r="E2223" i="17"/>
  <c r="D2224" i="17"/>
  <c r="E2224" i="17"/>
  <c r="D2225" i="17"/>
  <c r="E2225" i="17"/>
  <c r="D2226" i="17"/>
  <c r="E2226" i="17"/>
  <c r="D2227" i="17"/>
  <c r="E2227" i="17"/>
  <c r="D2228" i="17"/>
  <c r="E2228" i="17"/>
  <c r="D2229" i="17"/>
  <c r="E2229" i="17"/>
  <c r="D2230" i="17"/>
  <c r="E2230" i="17"/>
  <c r="D2231" i="17"/>
  <c r="E2231" i="17"/>
  <c r="D2232" i="17"/>
  <c r="E2232" i="17"/>
  <c r="D2233" i="17"/>
  <c r="E2233" i="17"/>
  <c r="D2234" i="17"/>
  <c r="E2234" i="17"/>
  <c r="D2235" i="17"/>
  <c r="E2235" i="17"/>
  <c r="D2236" i="17"/>
  <c r="E2236" i="17"/>
  <c r="D2237" i="17"/>
  <c r="E2237" i="17"/>
  <c r="D2238" i="17"/>
  <c r="E2238" i="17"/>
  <c r="D2239" i="17"/>
  <c r="E2239" i="17"/>
  <c r="D2240" i="17"/>
  <c r="E2240" i="17"/>
  <c r="D2241" i="17"/>
  <c r="E2241" i="17"/>
  <c r="D2242" i="17"/>
  <c r="E2242" i="17"/>
  <c r="D2243" i="17"/>
  <c r="E2243" i="17"/>
  <c r="D2244" i="17"/>
  <c r="E2244" i="17"/>
  <c r="D2245" i="17"/>
  <c r="E2245" i="17"/>
  <c r="D2246" i="17"/>
  <c r="E2246" i="17"/>
  <c r="D2247" i="17"/>
  <c r="E2247" i="17"/>
  <c r="D2248" i="17"/>
  <c r="E2248" i="17"/>
  <c r="D2249" i="17"/>
  <c r="E2249" i="17"/>
  <c r="D2250" i="17"/>
  <c r="E2250" i="17"/>
  <c r="D2251" i="17"/>
  <c r="E2251" i="17"/>
  <c r="D2252" i="17"/>
  <c r="E2252" i="17"/>
  <c r="D2253" i="17"/>
  <c r="E2253" i="17"/>
  <c r="D2254" i="17"/>
  <c r="E2254" i="17"/>
  <c r="D2255" i="17"/>
  <c r="E2255" i="17"/>
  <c r="D2256" i="17"/>
  <c r="E2256" i="17"/>
  <c r="D2257" i="17"/>
  <c r="E2257" i="17"/>
  <c r="D2258" i="17"/>
  <c r="E2258" i="17"/>
  <c r="D2259" i="17"/>
  <c r="E2259" i="17"/>
  <c r="D2260" i="17"/>
  <c r="E2260" i="17"/>
  <c r="D2261" i="17"/>
  <c r="E2261" i="17"/>
  <c r="D2262" i="17"/>
  <c r="E2262" i="17"/>
  <c r="D2263" i="17"/>
  <c r="E2263" i="17"/>
  <c r="D2264" i="17"/>
  <c r="E2264" i="17"/>
  <c r="D2265" i="17"/>
  <c r="E2265" i="17"/>
  <c r="D2266" i="17"/>
  <c r="E2266" i="17"/>
  <c r="D2267" i="17"/>
  <c r="E2267" i="17"/>
  <c r="D2268" i="17"/>
  <c r="E2268" i="17"/>
  <c r="D2269" i="17"/>
  <c r="E2269" i="17"/>
  <c r="D2270" i="17"/>
  <c r="E2270" i="17"/>
  <c r="D2271" i="17"/>
  <c r="E2271" i="17"/>
  <c r="D2272" i="17"/>
  <c r="E2272" i="17"/>
  <c r="D2273" i="17"/>
  <c r="E2273" i="17"/>
  <c r="D2274" i="17"/>
  <c r="E2274" i="17"/>
  <c r="D2275" i="17"/>
  <c r="E2275" i="17"/>
  <c r="D2276" i="17"/>
  <c r="E2276" i="17"/>
  <c r="D2277" i="17"/>
  <c r="E2277" i="17"/>
  <c r="D2278" i="17"/>
  <c r="E2278" i="17"/>
  <c r="D2279" i="17"/>
  <c r="E2279" i="17"/>
  <c r="D2280" i="17"/>
  <c r="E2280" i="17"/>
  <c r="D2281" i="17"/>
  <c r="E2281" i="17"/>
  <c r="D2282" i="17"/>
  <c r="E2282" i="17"/>
  <c r="D2283" i="17"/>
  <c r="E2283" i="17"/>
  <c r="D2284" i="17"/>
  <c r="E2284" i="17"/>
  <c r="D2285" i="17"/>
  <c r="E2285" i="17"/>
  <c r="D2286" i="17"/>
  <c r="E2286" i="17"/>
  <c r="D2287" i="17"/>
  <c r="E2287" i="17"/>
  <c r="D2288" i="17"/>
  <c r="E2288" i="17"/>
  <c r="D2289" i="17"/>
  <c r="E2289" i="17"/>
  <c r="D2290" i="17"/>
  <c r="E2290" i="17"/>
  <c r="D2291" i="17"/>
  <c r="E2291" i="17"/>
  <c r="D2292" i="17"/>
  <c r="E2292" i="17"/>
  <c r="D2293" i="17"/>
  <c r="E2293" i="17"/>
  <c r="D2294" i="17"/>
  <c r="E2294" i="17"/>
  <c r="D2295" i="17"/>
  <c r="E2295" i="17"/>
  <c r="D2296" i="17"/>
  <c r="E2296" i="17"/>
  <c r="D2297" i="17"/>
  <c r="E2297" i="17"/>
  <c r="D2298" i="17"/>
  <c r="E2298" i="17"/>
  <c r="D2299" i="17"/>
  <c r="E2299" i="17"/>
  <c r="D2300" i="17"/>
  <c r="E2300" i="17"/>
  <c r="D2301" i="17"/>
  <c r="E2301" i="17"/>
  <c r="D2302" i="17"/>
  <c r="E2302" i="17"/>
  <c r="D2303" i="17"/>
  <c r="E2303" i="17"/>
  <c r="D2304" i="17"/>
  <c r="E2304" i="17"/>
  <c r="D2305" i="17"/>
  <c r="E2305" i="17"/>
  <c r="D2306" i="17"/>
  <c r="E2306" i="17"/>
  <c r="D2307" i="17"/>
  <c r="E2307" i="17"/>
  <c r="D2308" i="17"/>
  <c r="E2308" i="17"/>
  <c r="D2309" i="17"/>
  <c r="E2309" i="17"/>
  <c r="D2310" i="17"/>
  <c r="E2310" i="17"/>
  <c r="D2311" i="17"/>
  <c r="E2311" i="17"/>
  <c r="D2312" i="17"/>
  <c r="E2312" i="17"/>
  <c r="D2313" i="17"/>
  <c r="E2313" i="17"/>
  <c r="D2314" i="17"/>
  <c r="E2314" i="17"/>
  <c r="D2315" i="17"/>
  <c r="E2315" i="17"/>
  <c r="D2316" i="17"/>
  <c r="E2316" i="17"/>
  <c r="D2317" i="17"/>
  <c r="E2317" i="17"/>
  <c r="D2318" i="17"/>
  <c r="E2318" i="17"/>
  <c r="D2319" i="17"/>
  <c r="E2319" i="17"/>
  <c r="D2320" i="17"/>
  <c r="E2320" i="17"/>
  <c r="D2321" i="17"/>
  <c r="E2321" i="17"/>
  <c r="D2322" i="17"/>
  <c r="E2322" i="17"/>
  <c r="D2323" i="17"/>
  <c r="E2323" i="17"/>
  <c r="D2324" i="17"/>
  <c r="E2324" i="17"/>
  <c r="D2325" i="17"/>
  <c r="E2325" i="17"/>
  <c r="D2326" i="17"/>
  <c r="E2326" i="17"/>
  <c r="D2327" i="17"/>
  <c r="E2327" i="17"/>
  <c r="D2328" i="17"/>
  <c r="E2328" i="17"/>
  <c r="D2329" i="17"/>
  <c r="E2329" i="17"/>
  <c r="D2330" i="17"/>
  <c r="E2330" i="17"/>
  <c r="D2331" i="17"/>
  <c r="E2331" i="17"/>
  <c r="D2332" i="17"/>
  <c r="E2332" i="17"/>
  <c r="D2333" i="17"/>
  <c r="E2333" i="17"/>
  <c r="D2334" i="17"/>
  <c r="E2334" i="17"/>
  <c r="D2335" i="17"/>
  <c r="E2335" i="17"/>
  <c r="D2336" i="17"/>
  <c r="E2336" i="17"/>
  <c r="D2337" i="17"/>
  <c r="E2337" i="17"/>
  <c r="D2338" i="17"/>
  <c r="E2338" i="17"/>
  <c r="D2339" i="17"/>
  <c r="E2339" i="17"/>
  <c r="D2340" i="17"/>
  <c r="E2340" i="17"/>
  <c r="D2341" i="17"/>
  <c r="E2341" i="17"/>
  <c r="D2342" i="17"/>
  <c r="E2342" i="17"/>
  <c r="D2343" i="17"/>
  <c r="E2343" i="17"/>
  <c r="D2344" i="17"/>
  <c r="E2344" i="17"/>
  <c r="D2345" i="17"/>
  <c r="E2345" i="17"/>
  <c r="D2346" i="17"/>
  <c r="E2346" i="17"/>
  <c r="D2347" i="17"/>
  <c r="E2347" i="17"/>
  <c r="D2348" i="17"/>
  <c r="E2348" i="17"/>
  <c r="D2349" i="17"/>
  <c r="E2349" i="17"/>
  <c r="D2350" i="17"/>
  <c r="E2350" i="17"/>
  <c r="D2351" i="17"/>
  <c r="E2351" i="17"/>
  <c r="D2352" i="17"/>
  <c r="E2352" i="17"/>
  <c r="D2353" i="17"/>
  <c r="E2353" i="17"/>
  <c r="D2354" i="17"/>
  <c r="E2354" i="17"/>
  <c r="D2355" i="17"/>
  <c r="E2355" i="17"/>
  <c r="D2356" i="17"/>
  <c r="E2356" i="17"/>
  <c r="D2357" i="17"/>
  <c r="E2357" i="17"/>
  <c r="D2358" i="17"/>
  <c r="E2358" i="17"/>
  <c r="D2359" i="17"/>
  <c r="E2359" i="17"/>
  <c r="D2360" i="17"/>
  <c r="E2360" i="17"/>
  <c r="D2361" i="17"/>
  <c r="E2361" i="17"/>
  <c r="D2362" i="17"/>
  <c r="E2362" i="17"/>
  <c r="D2363" i="17"/>
  <c r="E2363" i="17"/>
  <c r="D2364" i="17"/>
  <c r="E2364" i="17"/>
  <c r="D2365" i="17"/>
  <c r="E2365" i="17"/>
  <c r="D2366" i="17"/>
  <c r="E2366" i="17"/>
  <c r="D2367" i="17"/>
  <c r="E2367" i="17"/>
  <c r="D2368" i="17"/>
  <c r="E2368" i="17"/>
  <c r="D2369" i="17"/>
  <c r="E2369" i="17"/>
  <c r="D2370" i="17"/>
  <c r="E2370" i="17"/>
  <c r="D2371" i="17"/>
  <c r="E2371" i="17"/>
  <c r="D2372" i="17"/>
  <c r="E2372" i="17"/>
  <c r="D2373" i="17"/>
  <c r="E2373" i="17"/>
  <c r="D2374" i="17"/>
  <c r="E2374" i="17"/>
  <c r="D2375" i="17"/>
  <c r="E2375" i="17"/>
  <c r="D2376" i="17"/>
  <c r="E2376" i="17"/>
  <c r="D2377" i="17"/>
  <c r="E2377" i="17"/>
  <c r="D2378" i="17"/>
  <c r="E2378" i="17"/>
  <c r="D2379" i="17"/>
  <c r="E2379" i="17"/>
  <c r="D2380" i="17"/>
  <c r="E2380" i="17"/>
  <c r="D2381" i="17"/>
  <c r="E2381" i="17"/>
  <c r="D2382" i="17"/>
  <c r="E2382" i="17"/>
  <c r="D2383" i="17"/>
  <c r="E2383" i="17"/>
  <c r="D2384" i="17"/>
  <c r="E2384" i="17"/>
  <c r="D2385" i="17"/>
  <c r="E2385" i="17"/>
  <c r="D2386" i="17"/>
  <c r="E2386" i="17"/>
  <c r="D2387" i="17"/>
  <c r="E2387" i="17"/>
  <c r="D2388" i="17"/>
  <c r="E2388" i="17"/>
  <c r="D2389" i="17"/>
  <c r="E2389" i="17"/>
  <c r="D2390" i="17"/>
  <c r="E2390" i="17"/>
  <c r="D2391" i="17"/>
  <c r="E2391" i="17"/>
  <c r="D2392" i="17"/>
  <c r="E2392" i="17"/>
  <c r="D2393" i="17"/>
  <c r="E2393" i="17"/>
  <c r="D2394" i="17"/>
  <c r="E2394" i="17"/>
  <c r="D2395" i="17"/>
  <c r="E2395" i="17"/>
  <c r="D2396" i="17"/>
  <c r="E2396" i="17"/>
  <c r="D2397" i="17"/>
  <c r="E2397" i="17"/>
  <c r="D2398" i="17"/>
  <c r="E2398" i="17"/>
  <c r="D2399" i="17"/>
  <c r="E2399" i="17"/>
  <c r="D2400" i="17"/>
  <c r="E2400" i="17"/>
  <c r="D2401" i="17"/>
  <c r="E2401" i="17"/>
  <c r="D2402" i="17"/>
  <c r="E2402" i="17"/>
  <c r="D2403" i="17"/>
  <c r="E2403" i="17"/>
  <c r="D2404" i="17"/>
  <c r="E2404" i="17"/>
  <c r="D2405" i="17"/>
  <c r="E2405" i="17"/>
  <c r="D2406" i="17"/>
  <c r="E2406" i="17"/>
  <c r="D2407" i="17"/>
  <c r="E2407" i="17"/>
  <c r="D2408" i="17"/>
  <c r="E2408" i="17"/>
  <c r="D2409" i="17"/>
  <c r="E2409" i="17"/>
  <c r="D2410" i="17"/>
  <c r="E2410" i="17"/>
  <c r="D2411" i="17"/>
  <c r="E2411" i="17"/>
  <c r="D2412" i="17"/>
  <c r="E2412" i="17"/>
  <c r="D2413" i="17"/>
  <c r="E2413" i="17"/>
  <c r="D2414" i="17"/>
  <c r="E2414" i="17"/>
  <c r="D2415" i="17"/>
  <c r="E2415" i="17"/>
  <c r="D2416" i="17"/>
  <c r="E2416" i="17"/>
  <c r="D2417" i="17"/>
  <c r="E2417" i="17"/>
  <c r="D2418" i="17"/>
  <c r="E2418" i="17"/>
  <c r="D2419" i="17"/>
  <c r="E2419" i="17"/>
  <c r="D2420" i="17"/>
  <c r="E2420" i="17"/>
  <c r="D2421" i="17"/>
  <c r="E2421" i="17"/>
  <c r="D2422" i="17"/>
  <c r="E2422" i="17"/>
  <c r="D2423" i="17"/>
  <c r="E2423" i="17"/>
  <c r="D2424" i="17"/>
  <c r="E2424" i="17"/>
  <c r="D2425" i="17"/>
  <c r="E2425" i="17"/>
  <c r="D2426" i="17"/>
  <c r="E2426" i="17"/>
  <c r="D2427" i="17"/>
  <c r="E2427" i="17"/>
  <c r="D2428" i="17"/>
  <c r="E2428" i="17"/>
  <c r="D2429" i="17"/>
  <c r="E2429" i="17"/>
  <c r="D2430" i="17"/>
  <c r="E2430" i="17"/>
  <c r="D2431" i="17"/>
  <c r="E2431" i="17"/>
  <c r="D2432" i="17"/>
  <c r="E2432" i="17"/>
  <c r="D2433" i="17"/>
  <c r="E2433" i="17"/>
  <c r="D2434" i="17"/>
  <c r="E2434" i="17"/>
  <c r="D2435" i="17"/>
  <c r="E2435" i="17"/>
  <c r="D2436" i="17"/>
  <c r="E2436" i="17"/>
  <c r="D2437" i="17"/>
  <c r="E2437" i="17"/>
  <c r="D2438" i="17"/>
  <c r="E2438" i="17"/>
  <c r="D2439" i="17"/>
  <c r="E2439" i="17"/>
  <c r="D2440" i="17"/>
  <c r="E2440" i="17"/>
  <c r="D2441" i="17"/>
  <c r="E2441" i="17"/>
  <c r="D2442" i="17"/>
  <c r="E2442" i="17"/>
  <c r="D2443" i="17"/>
  <c r="E2443" i="17"/>
  <c r="D2444" i="17"/>
  <c r="E2444" i="17"/>
  <c r="D2445" i="17"/>
  <c r="E2445" i="17"/>
  <c r="D2446" i="17"/>
  <c r="E2446" i="17"/>
  <c r="D2447" i="17"/>
  <c r="E2447" i="17"/>
  <c r="D2448" i="17"/>
  <c r="E2448" i="17"/>
  <c r="D2449" i="17"/>
  <c r="E2449" i="17"/>
  <c r="D2450" i="17"/>
  <c r="E2450" i="17"/>
  <c r="D2451" i="17"/>
  <c r="E2451" i="17"/>
  <c r="D2452" i="17"/>
  <c r="E2452" i="17"/>
  <c r="D2453" i="17"/>
  <c r="E2453" i="17"/>
  <c r="D2454" i="17"/>
  <c r="E2454" i="17"/>
  <c r="D2455" i="17"/>
  <c r="E2455" i="17"/>
  <c r="D2456" i="17"/>
  <c r="E2456" i="17"/>
  <c r="D2457" i="17"/>
  <c r="E2457" i="17"/>
  <c r="D2458" i="17"/>
  <c r="E2458" i="17"/>
  <c r="D2459" i="17"/>
  <c r="E2459" i="17"/>
  <c r="D2460" i="17"/>
  <c r="E2460" i="17"/>
  <c r="D2461" i="17"/>
  <c r="E2461" i="17"/>
  <c r="D2462" i="17"/>
  <c r="E2462" i="17"/>
  <c r="D2463" i="17"/>
  <c r="E2463" i="17"/>
  <c r="D2464" i="17"/>
  <c r="E2464" i="17"/>
  <c r="D2465" i="17"/>
  <c r="E2465" i="17"/>
  <c r="D2466" i="17"/>
  <c r="E2466" i="17"/>
  <c r="D2467" i="17"/>
  <c r="E2467" i="17"/>
  <c r="D2468" i="17"/>
  <c r="E2468" i="17"/>
  <c r="D2469" i="17"/>
  <c r="E2469" i="17"/>
  <c r="D2470" i="17"/>
  <c r="E2470" i="17"/>
  <c r="D2471" i="17"/>
  <c r="E2471" i="17"/>
  <c r="D2472" i="17"/>
  <c r="E2472" i="17"/>
  <c r="D2473" i="17"/>
  <c r="E2473" i="17"/>
  <c r="D2474" i="17"/>
  <c r="E2474" i="17"/>
  <c r="D2475" i="17"/>
  <c r="E2475" i="17"/>
  <c r="D2476" i="17"/>
  <c r="E2476" i="17"/>
  <c r="D2477" i="17"/>
  <c r="E2477" i="17"/>
  <c r="D2478" i="17"/>
  <c r="E2478" i="17"/>
  <c r="D2479" i="17"/>
  <c r="E2479" i="17"/>
  <c r="D2480" i="17"/>
  <c r="E2480" i="17"/>
  <c r="D2481" i="17"/>
  <c r="E2481" i="17"/>
  <c r="D2482" i="17"/>
  <c r="E2482" i="17"/>
  <c r="D2483" i="17"/>
  <c r="E2483" i="17"/>
  <c r="D2484" i="17"/>
  <c r="E2484" i="17"/>
  <c r="D2485" i="17"/>
  <c r="E2485" i="17"/>
  <c r="D2486" i="17"/>
  <c r="E2486" i="17"/>
  <c r="D2487" i="17"/>
  <c r="E2487" i="17"/>
  <c r="D2488" i="17"/>
  <c r="E2488" i="17"/>
  <c r="D2489" i="17"/>
  <c r="E2489" i="17"/>
  <c r="D2490" i="17"/>
  <c r="E2490" i="17"/>
  <c r="D2491" i="17"/>
  <c r="E2491" i="17"/>
  <c r="D2492" i="17"/>
  <c r="E2492" i="17"/>
  <c r="D2493" i="17"/>
  <c r="E2493" i="17"/>
  <c r="D2494" i="17"/>
  <c r="E2494" i="17"/>
  <c r="D2495" i="17"/>
  <c r="E2495" i="17"/>
  <c r="D2496" i="17"/>
  <c r="E2496" i="17"/>
  <c r="D2497" i="17"/>
  <c r="E2497" i="17"/>
  <c r="D2498" i="17"/>
  <c r="E2498" i="17"/>
  <c r="D2499" i="17"/>
  <c r="E2499" i="17"/>
  <c r="D2500" i="17"/>
  <c r="E2500" i="17"/>
  <c r="D2501" i="17"/>
  <c r="E2501" i="17"/>
  <c r="D2502" i="17"/>
  <c r="E2502" i="17"/>
  <c r="D2503" i="17"/>
  <c r="E2503" i="17"/>
  <c r="D2504" i="17"/>
  <c r="E2504" i="17"/>
  <c r="D2505" i="17"/>
  <c r="E2505" i="17"/>
  <c r="D2506" i="17"/>
  <c r="E2506" i="17"/>
  <c r="D2507" i="17"/>
  <c r="E2507" i="17"/>
  <c r="D2508" i="17"/>
  <c r="E2508" i="17"/>
  <c r="D2509" i="17"/>
  <c r="E2509" i="17"/>
  <c r="D2510" i="17"/>
  <c r="E2510" i="17"/>
  <c r="D2511" i="17"/>
  <c r="E2511" i="17"/>
  <c r="D2512" i="17"/>
  <c r="E2512" i="17"/>
  <c r="D2513" i="17"/>
  <c r="E2513" i="17"/>
  <c r="D2514" i="17"/>
  <c r="E2514" i="17"/>
  <c r="D2515" i="17"/>
  <c r="E2515" i="17"/>
  <c r="D2516" i="17"/>
  <c r="E2516" i="17"/>
  <c r="D2517" i="17"/>
  <c r="E2517" i="17"/>
  <c r="D2518" i="17"/>
  <c r="E2518" i="17"/>
  <c r="D2519" i="17"/>
  <c r="E2519" i="17"/>
  <c r="D2520" i="17"/>
  <c r="E2520" i="17"/>
  <c r="D2521" i="17"/>
  <c r="E2521" i="17"/>
  <c r="D2522" i="17"/>
  <c r="E2522" i="17"/>
  <c r="D2523" i="17"/>
  <c r="E2523" i="17"/>
  <c r="D2524" i="17"/>
  <c r="E2524" i="17"/>
  <c r="D2525" i="17"/>
  <c r="E2525" i="17"/>
  <c r="D2526" i="17"/>
  <c r="E2526" i="17"/>
  <c r="D2527" i="17"/>
  <c r="E2527" i="17"/>
  <c r="D2528" i="17"/>
  <c r="E2528" i="17"/>
  <c r="D2529" i="17"/>
  <c r="E2529" i="17"/>
  <c r="D2530" i="17"/>
  <c r="E2530" i="17"/>
  <c r="D2531" i="17"/>
  <c r="E2531" i="17"/>
  <c r="D2532" i="17"/>
  <c r="E2532" i="17"/>
  <c r="D2533" i="17"/>
  <c r="E2533" i="17"/>
  <c r="D2534" i="17"/>
  <c r="E2534" i="17"/>
  <c r="D2535" i="17"/>
  <c r="E2535" i="17"/>
  <c r="D2536" i="17"/>
  <c r="E2536" i="17"/>
  <c r="D2537" i="17"/>
  <c r="E2537" i="17"/>
  <c r="D2538" i="17"/>
  <c r="E2538" i="17"/>
  <c r="D2539" i="17"/>
  <c r="E2539" i="17"/>
  <c r="D2540" i="17"/>
  <c r="E2540" i="17"/>
  <c r="D2541" i="17"/>
  <c r="E2541" i="17"/>
  <c r="D2542" i="17"/>
  <c r="E2542" i="17"/>
  <c r="D2543" i="17"/>
  <c r="E2543" i="17"/>
  <c r="D2544" i="17"/>
  <c r="E2544" i="17"/>
  <c r="D2545" i="17"/>
  <c r="E2545" i="17"/>
  <c r="D2546" i="17"/>
  <c r="E2546" i="17"/>
  <c r="D2547" i="17"/>
  <c r="E2547" i="17"/>
  <c r="D2548" i="17"/>
  <c r="E2548" i="17"/>
  <c r="D2549" i="17"/>
  <c r="E2549" i="17"/>
  <c r="D2550" i="17"/>
  <c r="E2550" i="17"/>
  <c r="D2551" i="17"/>
  <c r="E2551" i="17"/>
  <c r="D2552" i="17"/>
  <c r="E2552" i="17"/>
  <c r="D2553" i="17"/>
  <c r="E2553" i="17"/>
  <c r="D2554" i="17"/>
  <c r="E2554" i="17"/>
  <c r="D2555" i="17"/>
  <c r="E2555" i="17"/>
  <c r="D2556" i="17"/>
  <c r="E2556" i="17"/>
  <c r="D2557" i="17"/>
  <c r="E2557" i="17"/>
  <c r="D2558" i="17"/>
  <c r="E2558" i="17"/>
  <c r="D2559" i="17"/>
  <c r="E2559" i="17"/>
  <c r="D2560" i="17"/>
  <c r="E2560" i="17"/>
  <c r="D2561" i="17"/>
  <c r="E2561" i="17"/>
  <c r="D2562" i="17"/>
  <c r="E2562" i="17"/>
  <c r="D2563" i="17"/>
  <c r="E2563" i="17"/>
  <c r="D2564" i="17"/>
  <c r="E2564" i="17"/>
  <c r="D2565" i="17"/>
  <c r="E2565" i="17"/>
  <c r="D2566" i="17"/>
  <c r="E2566" i="17"/>
  <c r="D2567" i="17"/>
  <c r="E2567" i="17"/>
  <c r="D2568" i="17"/>
  <c r="E2568" i="17"/>
  <c r="D2569" i="17"/>
  <c r="E2569" i="17"/>
  <c r="D2570" i="17"/>
  <c r="E2570" i="17"/>
  <c r="D2571" i="17"/>
  <c r="E2571" i="17"/>
  <c r="D2572" i="17"/>
  <c r="E2572" i="17"/>
  <c r="D2573" i="17"/>
  <c r="E2573" i="17"/>
  <c r="D2574" i="17"/>
  <c r="E2574" i="17"/>
  <c r="D2575" i="17"/>
  <c r="E2575" i="17"/>
  <c r="D2576" i="17"/>
  <c r="E2576" i="17"/>
  <c r="D2577" i="17"/>
  <c r="E2577" i="17"/>
  <c r="D2578" i="17"/>
  <c r="E2578" i="17"/>
  <c r="D2579" i="17"/>
  <c r="E2579" i="17"/>
  <c r="D2580" i="17"/>
  <c r="E2580" i="17"/>
  <c r="D2581" i="17"/>
  <c r="E2581" i="17"/>
  <c r="D2582" i="17"/>
  <c r="E2582" i="17"/>
  <c r="D2583" i="17"/>
  <c r="E2583" i="17"/>
  <c r="D2584" i="17"/>
  <c r="E2584" i="17"/>
  <c r="D2585" i="17"/>
  <c r="E2585" i="17"/>
  <c r="D2586" i="17"/>
  <c r="E2586" i="17"/>
  <c r="D2587" i="17"/>
  <c r="E2587" i="17"/>
  <c r="D2588" i="17"/>
  <c r="E2588" i="17"/>
  <c r="D2589" i="17"/>
  <c r="E2589" i="17"/>
  <c r="D2590" i="17"/>
  <c r="E2590" i="17"/>
  <c r="D2591" i="17"/>
  <c r="E2591" i="17"/>
  <c r="D2592" i="17"/>
  <c r="E2592" i="17"/>
  <c r="D2593" i="17"/>
  <c r="E2593" i="17"/>
  <c r="D2594" i="17"/>
  <c r="E2594" i="17"/>
  <c r="D2595" i="17"/>
  <c r="E2595" i="17"/>
  <c r="D2596" i="17"/>
  <c r="E2596" i="17"/>
  <c r="D2597" i="17"/>
  <c r="E2597" i="17"/>
  <c r="D2598" i="17"/>
  <c r="E2598" i="17"/>
  <c r="D2599" i="17"/>
  <c r="E2599" i="17"/>
  <c r="D2600" i="17"/>
  <c r="E2600" i="17"/>
  <c r="D2601" i="17"/>
  <c r="E2601" i="17"/>
  <c r="D2602" i="17"/>
  <c r="E2602" i="17"/>
  <c r="D2603" i="17"/>
  <c r="E2603" i="17"/>
  <c r="D2604" i="17"/>
  <c r="E2604" i="17"/>
  <c r="D2605" i="17"/>
  <c r="E2605" i="17"/>
  <c r="D2606" i="17"/>
  <c r="E2606" i="17"/>
  <c r="D2607" i="17"/>
  <c r="E2607" i="17"/>
  <c r="D2608" i="17"/>
  <c r="E2608" i="17"/>
  <c r="D2609" i="17"/>
  <c r="E2609" i="17"/>
  <c r="D2610" i="17"/>
  <c r="E2610" i="17"/>
  <c r="D2611" i="17"/>
  <c r="E2611" i="17"/>
  <c r="D2612" i="17"/>
  <c r="E2612" i="17"/>
  <c r="D2613" i="17"/>
  <c r="E2613" i="17"/>
  <c r="D2614" i="17"/>
  <c r="E2614" i="17"/>
  <c r="D2615" i="17"/>
  <c r="E2615" i="17"/>
  <c r="D2616" i="17"/>
  <c r="E2616" i="17"/>
  <c r="D2617" i="17"/>
  <c r="E2617" i="17"/>
  <c r="D2618" i="17"/>
  <c r="E2618" i="17"/>
  <c r="D2619" i="17"/>
  <c r="E2619" i="17"/>
  <c r="D2620" i="17"/>
  <c r="E2620" i="17"/>
  <c r="D2621" i="17"/>
  <c r="E2621" i="17"/>
  <c r="D2622" i="17"/>
  <c r="E2622" i="17"/>
  <c r="D2623" i="17"/>
  <c r="E2623" i="17"/>
  <c r="D2624" i="17"/>
  <c r="E2624" i="17"/>
  <c r="D2625" i="17"/>
  <c r="E2625" i="17"/>
  <c r="D2626" i="17"/>
  <c r="E2626" i="17"/>
  <c r="D2627" i="17"/>
  <c r="E2627" i="17"/>
  <c r="D2628" i="17"/>
  <c r="E2628" i="17"/>
  <c r="D2629" i="17"/>
  <c r="E2629" i="17"/>
  <c r="D2630" i="17"/>
  <c r="E2630" i="17"/>
  <c r="D2631" i="17"/>
  <c r="E2631" i="17"/>
  <c r="D2632" i="17"/>
  <c r="E2632" i="17"/>
  <c r="D2633" i="17"/>
  <c r="E2633" i="17"/>
  <c r="D2634" i="17"/>
  <c r="E2634" i="17"/>
  <c r="D2635" i="17"/>
  <c r="E2635" i="17"/>
  <c r="D2636" i="17"/>
  <c r="E2636" i="17"/>
  <c r="D2637" i="17"/>
  <c r="E2637" i="17"/>
  <c r="D2638" i="17"/>
  <c r="E2638" i="17"/>
  <c r="D2639" i="17"/>
  <c r="E2639" i="17"/>
  <c r="D2640" i="17"/>
  <c r="E2640" i="17"/>
  <c r="D2641" i="17"/>
  <c r="E2641" i="17"/>
  <c r="D2642" i="17"/>
  <c r="E2642" i="17"/>
  <c r="D2643" i="17"/>
  <c r="E2643" i="17"/>
  <c r="D2644" i="17"/>
  <c r="E2644" i="17"/>
  <c r="D2645" i="17"/>
  <c r="E2645" i="17"/>
  <c r="D2646" i="17"/>
  <c r="E2646" i="17"/>
  <c r="D2647" i="17"/>
  <c r="E2647" i="17"/>
  <c r="D2648" i="17"/>
  <c r="E2648" i="17"/>
  <c r="D2649" i="17"/>
  <c r="E2649" i="17"/>
  <c r="D2650" i="17"/>
  <c r="E2650" i="17"/>
  <c r="D2651" i="17"/>
  <c r="E2651" i="17"/>
  <c r="D2652" i="17"/>
  <c r="E2652" i="17"/>
  <c r="D2653" i="17"/>
  <c r="E2653" i="17"/>
  <c r="D2654" i="17"/>
  <c r="E2654" i="17"/>
  <c r="D2655" i="17"/>
  <c r="E2655" i="17"/>
  <c r="D2656" i="17"/>
  <c r="E2656" i="17"/>
  <c r="D2657" i="17"/>
  <c r="E2657" i="17"/>
  <c r="D2658" i="17"/>
  <c r="E2658" i="17"/>
  <c r="D2659" i="17"/>
  <c r="E2659" i="17"/>
  <c r="D2660" i="17"/>
  <c r="E2660" i="17"/>
  <c r="D2661" i="17"/>
  <c r="E2661" i="17"/>
  <c r="D2662" i="17"/>
  <c r="E2662" i="17"/>
  <c r="D2663" i="17"/>
  <c r="E2663" i="17"/>
  <c r="D2664" i="17"/>
  <c r="E2664" i="17"/>
  <c r="D2665" i="17"/>
  <c r="E2665" i="17"/>
  <c r="D2666" i="17"/>
  <c r="E2666" i="17"/>
  <c r="D2667" i="17"/>
  <c r="E2667" i="17"/>
  <c r="D2668" i="17"/>
  <c r="E2668" i="17"/>
  <c r="D2669" i="17"/>
  <c r="E2669" i="17"/>
  <c r="D2670" i="17"/>
  <c r="E2670" i="17"/>
  <c r="D2671" i="17"/>
  <c r="E2671" i="17"/>
  <c r="D2672" i="17"/>
  <c r="E2672" i="17"/>
  <c r="D2673" i="17"/>
  <c r="E2673" i="17"/>
  <c r="D2674" i="17"/>
  <c r="E2674" i="17"/>
  <c r="D2675" i="17"/>
  <c r="E2675" i="17"/>
  <c r="D2676" i="17"/>
  <c r="E2676" i="17"/>
  <c r="D2677" i="17"/>
  <c r="E2677" i="17"/>
  <c r="D2678" i="17"/>
  <c r="E2678" i="17"/>
  <c r="D2679" i="17"/>
  <c r="E2679" i="17"/>
  <c r="D2680" i="17"/>
  <c r="E2680" i="17"/>
  <c r="D2681" i="17"/>
  <c r="E2681" i="17"/>
  <c r="D2682" i="17"/>
  <c r="E2682" i="17"/>
  <c r="D2683" i="17"/>
  <c r="E2683" i="17"/>
  <c r="D2684" i="17"/>
  <c r="E2684" i="17"/>
  <c r="D2685" i="17"/>
  <c r="E2685" i="17"/>
  <c r="D2686" i="17"/>
  <c r="E2686" i="17"/>
  <c r="D2687" i="17"/>
  <c r="E2687" i="17"/>
  <c r="D2688" i="17"/>
  <c r="E2688" i="17"/>
  <c r="D2689" i="17"/>
  <c r="E2689" i="17"/>
  <c r="D2690" i="17"/>
  <c r="E2690" i="17"/>
  <c r="D2691" i="17"/>
  <c r="E2691" i="17"/>
  <c r="D2692" i="17"/>
  <c r="E2692" i="17"/>
  <c r="D2693" i="17"/>
  <c r="E2693" i="17"/>
  <c r="D2694" i="17"/>
  <c r="E2694" i="17"/>
  <c r="D2695" i="17"/>
  <c r="E2695" i="17"/>
  <c r="D2696" i="17"/>
  <c r="E2696" i="17"/>
  <c r="D2697" i="17"/>
  <c r="E2697" i="17"/>
  <c r="D2698" i="17"/>
  <c r="E2698" i="17"/>
  <c r="D2699" i="17"/>
  <c r="E2699" i="17"/>
  <c r="D2700" i="17"/>
  <c r="E2700" i="17"/>
  <c r="D2701" i="17"/>
  <c r="E2701" i="17"/>
  <c r="D2702" i="17"/>
  <c r="E2702" i="17"/>
  <c r="D2703" i="17"/>
  <c r="E2703" i="17"/>
  <c r="D2704" i="17"/>
  <c r="E2704" i="17"/>
  <c r="D2705" i="17"/>
  <c r="E2705" i="17"/>
  <c r="D2706" i="17"/>
  <c r="E2706" i="17"/>
  <c r="D2707" i="17"/>
  <c r="E2707" i="17"/>
  <c r="D2708" i="17"/>
  <c r="E2708" i="17"/>
  <c r="D2709" i="17"/>
  <c r="E2709" i="17"/>
  <c r="D2710" i="17"/>
  <c r="E2710" i="17"/>
  <c r="D2711" i="17"/>
  <c r="E2711" i="17"/>
  <c r="D2712" i="17"/>
  <c r="E2712" i="17"/>
  <c r="D2713" i="17"/>
  <c r="E2713" i="17"/>
  <c r="D2714" i="17"/>
  <c r="E2714" i="17"/>
  <c r="D2715" i="17"/>
  <c r="E2715" i="17"/>
  <c r="D2716" i="17"/>
  <c r="E2716" i="17"/>
  <c r="D2717" i="17"/>
  <c r="E2717" i="17"/>
  <c r="D2718" i="17"/>
  <c r="E2718" i="17"/>
  <c r="D2719" i="17"/>
  <c r="E2719" i="17"/>
  <c r="D2720" i="17"/>
  <c r="E2720" i="17"/>
  <c r="D2721" i="17"/>
  <c r="E2721" i="17"/>
  <c r="D2722" i="17"/>
  <c r="E2722" i="17"/>
  <c r="D2723" i="17"/>
  <c r="E2723" i="17"/>
  <c r="D2724" i="17"/>
  <c r="E2724" i="17"/>
  <c r="D2725" i="17"/>
  <c r="E2725" i="17"/>
  <c r="D2726" i="17"/>
  <c r="E2726" i="17"/>
  <c r="D2727" i="17"/>
  <c r="E2727" i="17"/>
  <c r="D2728" i="17"/>
  <c r="E2728" i="17"/>
  <c r="D2729" i="17"/>
  <c r="E2729" i="17"/>
  <c r="D2730" i="17"/>
  <c r="E2730" i="17"/>
  <c r="D2731" i="17"/>
  <c r="E2731" i="17"/>
  <c r="D2732" i="17"/>
  <c r="E2732" i="17"/>
  <c r="D2733" i="17"/>
  <c r="E2733" i="17"/>
  <c r="D2734" i="17"/>
  <c r="E2734" i="17"/>
  <c r="D2735" i="17"/>
  <c r="E2735" i="17"/>
  <c r="D2736" i="17"/>
  <c r="E2736" i="17"/>
  <c r="D2737" i="17"/>
  <c r="E2737" i="17"/>
  <c r="D2738" i="17"/>
  <c r="E2738" i="17"/>
  <c r="D2739" i="17"/>
  <c r="E2739" i="17"/>
  <c r="D2740" i="17"/>
  <c r="E2740" i="17"/>
  <c r="D2741" i="17"/>
  <c r="E2741" i="17"/>
  <c r="D2742" i="17"/>
  <c r="E2742" i="17"/>
  <c r="D2743" i="17"/>
  <c r="E2743" i="17"/>
  <c r="D2744" i="17"/>
  <c r="E2744" i="17"/>
  <c r="D2745" i="17"/>
  <c r="E2745" i="17"/>
  <c r="D2746" i="17"/>
  <c r="E2746" i="17"/>
  <c r="D2747" i="17"/>
  <c r="E2747" i="17"/>
  <c r="D2748" i="17"/>
  <c r="E2748" i="17"/>
  <c r="D2749" i="17"/>
  <c r="E2749" i="17"/>
  <c r="D2750" i="17"/>
  <c r="E2750" i="17"/>
  <c r="D2751" i="17"/>
  <c r="E2751" i="17"/>
  <c r="D2752" i="17"/>
  <c r="E2752" i="17"/>
  <c r="D2753" i="17"/>
  <c r="E2753" i="17"/>
  <c r="D2754" i="17"/>
  <c r="E2754" i="17"/>
  <c r="D2755" i="17"/>
  <c r="E2755" i="17"/>
  <c r="D2756" i="17"/>
  <c r="E2756" i="17"/>
  <c r="D2757" i="17"/>
  <c r="E2757" i="17"/>
  <c r="D2758" i="17"/>
  <c r="E2758" i="17"/>
  <c r="D2759" i="17"/>
  <c r="E2759" i="17"/>
  <c r="D2760" i="17"/>
  <c r="E2760" i="17"/>
  <c r="D2761" i="17"/>
  <c r="E2761" i="17"/>
  <c r="D2762" i="17"/>
  <c r="E2762" i="17"/>
  <c r="D2763" i="17"/>
  <c r="E2763" i="17"/>
  <c r="D2764" i="17"/>
  <c r="E2764" i="17"/>
  <c r="D2765" i="17"/>
  <c r="E2765" i="17"/>
  <c r="D2766" i="17"/>
  <c r="E2766" i="17"/>
  <c r="D2767" i="17"/>
  <c r="E2767" i="17"/>
  <c r="D2768" i="17"/>
  <c r="E2768" i="17"/>
  <c r="D2769" i="17"/>
  <c r="E2769" i="17"/>
  <c r="D2770" i="17"/>
  <c r="E2770" i="17"/>
  <c r="D2771" i="17"/>
  <c r="E2771" i="17"/>
  <c r="D2772" i="17"/>
  <c r="E2772" i="17"/>
  <c r="D2773" i="17"/>
  <c r="E2773" i="17"/>
  <c r="D2774" i="17"/>
  <c r="E2774" i="17"/>
  <c r="D2775" i="17"/>
  <c r="E2775" i="17"/>
  <c r="D2776" i="17"/>
  <c r="E2776" i="17"/>
  <c r="D2777" i="17"/>
  <c r="E2777" i="17"/>
  <c r="D2778" i="17"/>
  <c r="E2778" i="17"/>
  <c r="D2779" i="17"/>
  <c r="E2779" i="17"/>
  <c r="D2780" i="17"/>
  <c r="E2780" i="17"/>
  <c r="D2781" i="17"/>
  <c r="E2781" i="17"/>
  <c r="D2782" i="17"/>
  <c r="E2782" i="17"/>
  <c r="D2783" i="17"/>
  <c r="E2783" i="17"/>
  <c r="D2784" i="17"/>
  <c r="E2784" i="17"/>
  <c r="D2785" i="17"/>
  <c r="E2785" i="17"/>
  <c r="D2786" i="17"/>
  <c r="E2786" i="17"/>
  <c r="D2787" i="17"/>
  <c r="E2787" i="17"/>
  <c r="D2788" i="17"/>
  <c r="E2788" i="17"/>
  <c r="D2789" i="17"/>
  <c r="E2789" i="17"/>
  <c r="D2790" i="17"/>
  <c r="E2790" i="17"/>
  <c r="D2791" i="17"/>
  <c r="E2791" i="17"/>
  <c r="D2792" i="17"/>
  <c r="E2792" i="17"/>
  <c r="D2793" i="17"/>
  <c r="E2793" i="17"/>
  <c r="D2794" i="17"/>
  <c r="E2794" i="17"/>
  <c r="D2795" i="17"/>
  <c r="E2795" i="17"/>
  <c r="D2796" i="17"/>
  <c r="E2796" i="17"/>
  <c r="D2797" i="17"/>
  <c r="E2797" i="17"/>
  <c r="D2798" i="17"/>
  <c r="E2798" i="17"/>
  <c r="D2799" i="17"/>
  <c r="E2799" i="17"/>
  <c r="D2800" i="17"/>
  <c r="E2800" i="17"/>
  <c r="D2801" i="17"/>
  <c r="E2801" i="17"/>
  <c r="D2802" i="17"/>
  <c r="E2802" i="17"/>
  <c r="D2803" i="17"/>
  <c r="E2803" i="17"/>
  <c r="D2804" i="17"/>
  <c r="E2804" i="17"/>
  <c r="D2805" i="17"/>
  <c r="E2805" i="17"/>
  <c r="D2806" i="17"/>
  <c r="E2806" i="17"/>
  <c r="D2807" i="17"/>
  <c r="E2807" i="17"/>
  <c r="D2808" i="17"/>
  <c r="E2808" i="17"/>
  <c r="D2809" i="17"/>
  <c r="E2809" i="17"/>
  <c r="D2810" i="17"/>
  <c r="E2810" i="17"/>
  <c r="D2811" i="17"/>
  <c r="E2811" i="17"/>
  <c r="D2812" i="17"/>
  <c r="E2812" i="17"/>
  <c r="D2813" i="17"/>
  <c r="E2813" i="17"/>
  <c r="D2814" i="17"/>
  <c r="E2814" i="17"/>
  <c r="D2815" i="17"/>
  <c r="E2815" i="17"/>
  <c r="D2816" i="17"/>
  <c r="E2816" i="17"/>
  <c r="D2817" i="17"/>
  <c r="E2817" i="17"/>
  <c r="D2818" i="17"/>
  <c r="E2818" i="17"/>
  <c r="D2819" i="17"/>
  <c r="E2819" i="17"/>
  <c r="D2820" i="17"/>
  <c r="E2820" i="17"/>
  <c r="D2821" i="17"/>
  <c r="E2821" i="17"/>
  <c r="D2822" i="17"/>
  <c r="E2822" i="17"/>
  <c r="D2823" i="17"/>
  <c r="E2823" i="17"/>
  <c r="D2824" i="17"/>
  <c r="E2824" i="17"/>
  <c r="D2825" i="17"/>
  <c r="E2825" i="17"/>
  <c r="D2826" i="17"/>
  <c r="E2826" i="17"/>
  <c r="D2827" i="17"/>
  <c r="E2827" i="17"/>
  <c r="D2828" i="17"/>
  <c r="E2828" i="17"/>
  <c r="D2829" i="17"/>
  <c r="E2829" i="17"/>
  <c r="D2830" i="17"/>
  <c r="E2830" i="17"/>
  <c r="D2831" i="17"/>
  <c r="E2831" i="17"/>
  <c r="D2832" i="17"/>
  <c r="E2832" i="17"/>
  <c r="D2833" i="17"/>
  <c r="E2833" i="17"/>
  <c r="D2834" i="17"/>
  <c r="E2834" i="17"/>
  <c r="D2835" i="17"/>
  <c r="E2835" i="17"/>
  <c r="D2836" i="17"/>
  <c r="E2836" i="17"/>
  <c r="D2837" i="17"/>
  <c r="E2837" i="17"/>
  <c r="D2838" i="17"/>
  <c r="E2838" i="17"/>
  <c r="D2839" i="17"/>
  <c r="E2839" i="17"/>
  <c r="D2840" i="17"/>
  <c r="E2840" i="17"/>
  <c r="D2841" i="17"/>
  <c r="E2841" i="17"/>
  <c r="D2842" i="17"/>
  <c r="E2842" i="17"/>
  <c r="D2843" i="17"/>
  <c r="E2843" i="17"/>
  <c r="D2844" i="17"/>
  <c r="E2844" i="17"/>
  <c r="D2845" i="17"/>
  <c r="E2845" i="17"/>
  <c r="D2846" i="17"/>
  <c r="E2846" i="17"/>
  <c r="D2847" i="17"/>
  <c r="E2847" i="17"/>
  <c r="D2848" i="17"/>
  <c r="E2848" i="17"/>
  <c r="D2849" i="17"/>
  <c r="E2849" i="17"/>
  <c r="D2850" i="17"/>
  <c r="E2850" i="17"/>
  <c r="D2851" i="17"/>
  <c r="E2851" i="17"/>
  <c r="D2852" i="17"/>
  <c r="E2852" i="17"/>
  <c r="D2853" i="17"/>
  <c r="E2853" i="17"/>
  <c r="D2854" i="17"/>
  <c r="E2854" i="17"/>
  <c r="D2855" i="17"/>
  <c r="E2855" i="17"/>
  <c r="D2856" i="17"/>
  <c r="E2856" i="17"/>
  <c r="D2857" i="17"/>
  <c r="E2857" i="17"/>
  <c r="D2858" i="17"/>
  <c r="E2858" i="17"/>
  <c r="D2859" i="17"/>
  <c r="E2859" i="17"/>
  <c r="D2860" i="17"/>
  <c r="E2860" i="17"/>
  <c r="D2861" i="17"/>
  <c r="E2861" i="17"/>
  <c r="D2862" i="17"/>
  <c r="E2862" i="17"/>
  <c r="D2863" i="17"/>
  <c r="E2863" i="17"/>
  <c r="D2864" i="17"/>
  <c r="E2864" i="17"/>
  <c r="D2865" i="17"/>
  <c r="E2865" i="17"/>
  <c r="D2866" i="17"/>
  <c r="E2866" i="17"/>
  <c r="D2867" i="17"/>
  <c r="E2867" i="17"/>
  <c r="D2868" i="17"/>
  <c r="E2868" i="17"/>
  <c r="D2869" i="17"/>
  <c r="E2869" i="17"/>
  <c r="D2870" i="17"/>
  <c r="E2870" i="17"/>
  <c r="D2871" i="17"/>
  <c r="E2871" i="17"/>
  <c r="D2872" i="17"/>
  <c r="E2872" i="17"/>
  <c r="D2873" i="17"/>
  <c r="E2873" i="17"/>
  <c r="D2874" i="17"/>
  <c r="E2874" i="17"/>
  <c r="D2875" i="17"/>
  <c r="E2875" i="17"/>
  <c r="D2876" i="17"/>
  <c r="E2876" i="17"/>
  <c r="D2877" i="17"/>
  <c r="E2877" i="17"/>
  <c r="D2878" i="17"/>
  <c r="E2878" i="17"/>
  <c r="D2879" i="17"/>
  <c r="E2879" i="17"/>
  <c r="D2880" i="17"/>
  <c r="E2880" i="17"/>
  <c r="D2881" i="17"/>
  <c r="E2881" i="17"/>
  <c r="D2882" i="17"/>
  <c r="E2882" i="17"/>
  <c r="D2883" i="17"/>
  <c r="E2883" i="17"/>
  <c r="D2884" i="17"/>
  <c r="E2884" i="17"/>
  <c r="D2885" i="17"/>
  <c r="E2885" i="17"/>
  <c r="D2886" i="17"/>
  <c r="E2886" i="17"/>
  <c r="D2887" i="17"/>
  <c r="E2887" i="17"/>
  <c r="D2888" i="17"/>
  <c r="E2888" i="17"/>
  <c r="D2889" i="17"/>
  <c r="E2889" i="17"/>
  <c r="D2890" i="17"/>
  <c r="E2890" i="17"/>
  <c r="D2891" i="17"/>
  <c r="E2891" i="17"/>
  <c r="D2892" i="17"/>
  <c r="E2892" i="17"/>
  <c r="D2893" i="17"/>
  <c r="E2893" i="17"/>
  <c r="D2894" i="17"/>
  <c r="E2894" i="17"/>
  <c r="D2895" i="17"/>
  <c r="E2895" i="17"/>
  <c r="D2896" i="17"/>
  <c r="E2896" i="17"/>
  <c r="D2897" i="17"/>
  <c r="E2897" i="17"/>
  <c r="D2898" i="17"/>
  <c r="E2898" i="17"/>
  <c r="D2899" i="17"/>
  <c r="E2899" i="17"/>
  <c r="D2900" i="17"/>
  <c r="E2900" i="17"/>
  <c r="D2901" i="17"/>
  <c r="E2901" i="17"/>
  <c r="D2902" i="17"/>
  <c r="E2902" i="17"/>
  <c r="D2903" i="17"/>
  <c r="E2903" i="17"/>
  <c r="D2904" i="17"/>
  <c r="E2904" i="17"/>
  <c r="D2905" i="17"/>
  <c r="E2905" i="17"/>
  <c r="D2906" i="17"/>
  <c r="E2906" i="17"/>
  <c r="D2907" i="17"/>
  <c r="E2907" i="17"/>
  <c r="D2908" i="17"/>
  <c r="E2908" i="17"/>
  <c r="D2909" i="17"/>
  <c r="E2909" i="17"/>
  <c r="D2910" i="17"/>
  <c r="E2910" i="17"/>
  <c r="D2911" i="17"/>
  <c r="E2911" i="17"/>
  <c r="D2912" i="17"/>
  <c r="E2912" i="17"/>
  <c r="D2913" i="17"/>
  <c r="E2913" i="17"/>
  <c r="D2914" i="17"/>
  <c r="E2914" i="17"/>
  <c r="D2915" i="17"/>
  <c r="E2915" i="17"/>
  <c r="D2916" i="17"/>
  <c r="E2916" i="17"/>
  <c r="D2917" i="17"/>
  <c r="E2917" i="17"/>
  <c r="D2918" i="17"/>
  <c r="E2918" i="17"/>
  <c r="D2919" i="17"/>
  <c r="E2919" i="17"/>
  <c r="D2920" i="17"/>
  <c r="E2920" i="17"/>
  <c r="D2921" i="17"/>
  <c r="E2921" i="17"/>
  <c r="D2922" i="17"/>
  <c r="E2922" i="17"/>
  <c r="D2923" i="17"/>
  <c r="E2923" i="17"/>
  <c r="D2924" i="17"/>
  <c r="E2924" i="17"/>
  <c r="D2925" i="17"/>
  <c r="E2925" i="17"/>
  <c r="D2926" i="17"/>
  <c r="E2926" i="17"/>
  <c r="D2927" i="17"/>
  <c r="E2927" i="17"/>
  <c r="D2928" i="17"/>
  <c r="E2928" i="17"/>
  <c r="D2929" i="17"/>
  <c r="E2929" i="17"/>
  <c r="D2930" i="17"/>
  <c r="E2930" i="17"/>
  <c r="D2931" i="17"/>
  <c r="E2931" i="17"/>
  <c r="D2932" i="17"/>
  <c r="E2932" i="17"/>
  <c r="D2933" i="17"/>
  <c r="E2933" i="17"/>
  <c r="D2934" i="17"/>
  <c r="E2934" i="17"/>
  <c r="D2935" i="17"/>
  <c r="E2935" i="17"/>
  <c r="D2936" i="17"/>
  <c r="E2936" i="17"/>
  <c r="D2937" i="17"/>
  <c r="E2937" i="17"/>
  <c r="D2938" i="17"/>
  <c r="E2938" i="17"/>
  <c r="D2939" i="17"/>
  <c r="E2939" i="17"/>
  <c r="D2940" i="17"/>
  <c r="E2940" i="17"/>
  <c r="D2941" i="17"/>
  <c r="E2941" i="17"/>
  <c r="D2942" i="17"/>
  <c r="E2942" i="17"/>
  <c r="D2943" i="17"/>
  <c r="E2943" i="17"/>
  <c r="D2944" i="17"/>
  <c r="E2944" i="17"/>
  <c r="D2945" i="17"/>
  <c r="E2945" i="17"/>
  <c r="D2946" i="17"/>
  <c r="E2946" i="17"/>
  <c r="D2947" i="17"/>
  <c r="E2947" i="17"/>
  <c r="D2948" i="17"/>
  <c r="E2948" i="17"/>
  <c r="D2949" i="17"/>
  <c r="E2949" i="17"/>
  <c r="D2950" i="17"/>
  <c r="E2950" i="17"/>
  <c r="D2951" i="17"/>
  <c r="E2951" i="17"/>
  <c r="D2952" i="17"/>
  <c r="E2952" i="17"/>
  <c r="D2953" i="17"/>
  <c r="E2953" i="17"/>
  <c r="D2954" i="17"/>
  <c r="E2954" i="17"/>
  <c r="D2955" i="17"/>
  <c r="E2955" i="17"/>
  <c r="D2956" i="17"/>
  <c r="E2956" i="17"/>
  <c r="D2957" i="17"/>
  <c r="E2957" i="17"/>
  <c r="D2958" i="17"/>
  <c r="E2958" i="17"/>
  <c r="D2959" i="17"/>
  <c r="E2959" i="17"/>
  <c r="D2960" i="17"/>
  <c r="E2960" i="17"/>
  <c r="D2961" i="17"/>
  <c r="E2961" i="17"/>
  <c r="D2962" i="17"/>
  <c r="E2962" i="17"/>
  <c r="D2963" i="17"/>
  <c r="E2963" i="17"/>
  <c r="D2964" i="17"/>
  <c r="E2964" i="17"/>
  <c r="D2965" i="17"/>
  <c r="E2965" i="17"/>
  <c r="D2966" i="17"/>
  <c r="E2966" i="17"/>
  <c r="D2967" i="17"/>
  <c r="E2967" i="17"/>
  <c r="D2968" i="17"/>
  <c r="E2968" i="17"/>
  <c r="D2969" i="17"/>
  <c r="E2969" i="17"/>
  <c r="D2970" i="17"/>
  <c r="E2970" i="17"/>
  <c r="D2971" i="17"/>
  <c r="E2971" i="17"/>
  <c r="D2972" i="17"/>
  <c r="E2972" i="17"/>
  <c r="D2973" i="17"/>
  <c r="E2973" i="17"/>
  <c r="D2974" i="17"/>
  <c r="E2974" i="17"/>
  <c r="D2975" i="17"/>
  <c r="E2975" i="17"/>
  <c r="D2976" i="17"/>
  <c r="E2976" i="17"/>
  <c r="D2977" i="17"/>
  <c r="E2977" i="17"/>
  <c r="D2978" i="17"/>
  <c r="E2978" i="17"/>
  <c r="D2979" i="17"/>
  <c r="E2979" i="17"/>
  <c r="D2980" i="17"/>
  <c r="E2980" i="17"/>
  <c r="D2981" i="17"/>
  <c r="E2981" i="17"/>
  <c r="D2982" i="17"/>
  <c r="E2982" i="17"/>
  <c r="D2983" i="17"/>
  <c r="E2983" i="17"/>
  <c r="D2984" i="17"/>
  <c r="E2984" i="17"/>
  <c r="D2985" i="17"/>
  <c r="E2985" i="17"/>
  <c r="D2986" i="17"/>
  <c r="E2986" i="17"/>
  <c r="D2987" i="17"/>
  <c r="E2987" i="17"/>
  <c r="D2988" i="17"/>
  <c r="E2988" i="17"/>
  <c r="D2989" i="17"/>
  <c r="E2989" i="17"/>
  <c r="D2990" i="17"/>
  <c r="E2990" i="17"/>
  <c r="D2991" i="17"/>
  <c r="E2991" i="17"/>
  <c r="D2992" i="17"/>
  <c r="E2992" i="17"/>
  <c r="D2993" i="17"/>
  <c r="E2993" i="17"/>
  <c r="D2994" i="17"/>
  <c r="E2994" i="17"/>
  <c r="D2995" i="17"/>
  <c r="E2995" i="17"/>
  <c r="D2996" i="17"/>
  <c r="E2996" i="17"/>
  <c r="D2997" i="17"/>
  <c r="E2997" i="17"/>
  <c r="D2998" i="17"/>
  <c r="E2998" i="17"/>
  <c r="D2999" i="17"/>
  <c r="E2999" i="17"/>
  <c r="D3000" i="17"/>
  <c r="E3000" i="17"/>
  <c r="D3001" i="17"/>
  <c r="E3001" i="17"/>
  <c r="D3002" i="17"/>
  <c r="E3002" i="17"/>
  <c r="D3003" i="17"/>
  <c r="E3003" i="17"/>
  <c r="D3004" i="17"/>
  <c r="E3004" i="17"/>
  <c r="D3005" i="17"/>
  <c r="E3005" i="17"/>
  <c r="D3006" i="17"/>
  <c r="E3006" i="17"/>
  <c r="D3007" i="17"/>
  <c r="E3007" i="17"/>
  <c r="D3008" i="17"/>
  <c r="E3008" i="17"/>
  <c r="D3009" i="17"/>
  <c r="E3009" i="17"/>
  <c r="D3010" i="17"/>
  <c r="E3010" i="17"/>
  <c r="D3011" i="17"/>
  <c r="E3011" i="17"/>
  <c r="D3012" i="17"/>
  <c r="E3012" i="17"/>
  <c r="D3013" i="17"/>
  <c r="E3013" i="17"/>
  <c r="D3014" i="17"/>
  <c r="E3014" i="17"/>
  <c r="D3015" i="17"/>
  <c r="E3015" i="17"/>
  <c r="D3016" i="17"/>
  <c r="E3016" i="17"/>
  <c r="D3017" i="17"/>
  <c r="E3017" i="17"/>
  <c r="D3018" i="17"/>
  <c r="E3018" i="17"/>
  <c r="D3019" i="17"/>
  <c r="E3019" i="17"/>
  <c r="D3020" i="17"/>
  <c r="E3020" i="17"/>
  <c r="D3021" i="17"/>
  <c r="E3021" i="17"/>
  <c r="D3022" i="17"/>
  <c r="E3022" i="17"/>
  <c r="D3023" i="17"/>
  <c r="E3023" i="17"/>
  <c r="D3024" i="17"/>
  <c r="E3024" i="17"/>
  <c r="D3025" i="17"/>
  <c r="E3025" i="17"/>
  <c r="D3026" i="17"/>
  <c r="E3026" i="17"/>
  <c r="D3027" i="17"/>
  <c r="E3027" i="17"/>
  <c r="D3028" i="17"/>
  <c r="E3028" i="17"/>
  <c r="D3029" i="17"/>
  <c r="E3029" i="17"/>
  <c r="D3030" i="17"/>
  <c r="E3030" i="17"/>
  <c r="D3031" i="17"/>
  <c r="E3031" i="17"/>
  <c r="D3032" i="17"/>
  <c r="E3032" i="17"/>
  <c r="D3033" i="17"/>
  <c r="E3033" i="17"/>
  <c r="D3034" i="17"/>
  <c r="E3034" i="17"/>
  <c r="D3035" i="17"/>
  <c r="E3035" i="17"/>
  <c r="D3036" i="17"/>
  <c r="E3036" i="17"/>
  <c r="D3037" i="17"/>
  <c r="E3037" i="17"/>
  <c r="D3038" i="17"/>
  <c r="E3038" i="17"/>
  <c r="D3039" i="17"/>
  <c r="E3039" i="17"/>
  <c r="D3040" i="17"/>
  <c r="E3040" i="17"/>
  <c r="D3041" i="17"/>
  <c r="E3041" i="17"/>
  <c r="D3042" i="17"/>
  <c r="E3042" i="17"/>
  <c r="D3043" i="17"/>
  <c r="E3043" i="17"/>
  <c r="D3044" i="17"/>
  <c r="E3044" i="17"/>
  <c r="D3045" i="17"/>
  <c r="E3045" i="17"/>
  <c r="D3046" i="17"/>
  <c r="E3046" i="17"/>
  <c r="D3047" i="17"/>
  <c r="E3047" i="17"/>
  <c r="D3048" i="17"/>
  <c r="E3048" i="17"/>
  <c r="D3049" i="17"/>
  <c r="E3049" i="17"/>
  <c r="D3050" i="17"/>
  <c r="E3050" i="17"/>
  <c r="D3051" i="17"/>
  <c r="E3051" i="17"/>
  <c r="D3052" i="17"/>
  <c r="E3052" i="17"/>
  <c r="D3053" i="17"/>
  <c r="E3053" i="17"/>
  <c r="D3054" i="17"/>
  <c r="E3054" i="17"/>
  <c r="D3055" i="17"/>
  <c r="E3055" i="17"/>
  <c r="D3056" i="17"/>
  <c r="E3056" i="17"/>
  <c r="D3057" i="17"/>
  <c r="E3057" i="17"/>
  <c r="D3058" i="17"/>
  <c r="E3058" i="17"/>
  <c r="D3059" i="17"/>
  <c r="E3059" i="17"/>
  <c r="D3060" i="17"/>
  <c r="E3060" i="17"/>
  <c r="D3061" i="17"/>
  <c r="E3061" i="17"/>
  <c r="D3062" i="17"/>
  <c r="E3062" i="17"/>
  <c r="D3063" i="17"/>
  <c r="E3063" i="17"/>
  <c r="D3064" i="17"/>
  <c r="E3064" i="17"/>
  <c r="D3065" i="17"/>
  <c r="E3065" i="17"/>
  <c r="D3066" i="17"/>
  <c r="E3066" i="17"/>
  <c r="D3067" i="17"/>
  <c r="E3067" i="17"/>
  <c r="D3068" i="17"/>
  <c r="E3068" i="17"/>
  <c r="D3069" i="17"/>
  <c r="E3069" i="17"/>
  <c r="D3070" i="17"/>
  <c r="E3070" i="17"/>
  <c r="D3071" i="17"/>
  <c r="E3071" i="17"/>
  <c r="D3072" i="17"/>
  <c r="E3072" i="17"/>
  <c r="D3073" i="17"/>
  <c r="E3073" i="17"/>
  <c r="D3074" i="17"/>
  <c r="E3074" i="17"/>
  <c r="D3075" i="17"/>
  <c r="E3075" i="17"/>
  <c r="D3076" i="17"/>
  <c r="E3076" i="17"/>
  <c r="D3077" i="17"/>
  <c r="E3077" i="17"/>
  <c r="D3078" i="17"/>
  <c r="E3078" i="17"/>
  <c r="D3079" i="17"/>
  <c r="E3079" i="17"/>
  <c r="D3080" i="17"/>
  <c r="E3080" i="17"/>
  <c r="D3081" i="17"/>
  <c r="E3081" i="17"/>
  <c r="D3082" i="17"/>
  <c r="E3082" i="17"/>
  <c r="D3083" i="17"/>
  <c r="E3083" i="17"/>
  <c r="D3084" i="17"/>
  <c r="E3084" i="17"/>
  <c r="D3085" i="17"/>
  <c r="E3085" i="17"/>
  <c r="D3086" i="17"/>
  <c r="E3086" i="17"/>
  <c r="D3087" i="17"/>
  <c r="E3087" i="17"/>
  <c r="D3088" i="17"/>
  <c r="E3088" i="17"/>
  <c r="D3089" i="17"/>
  <c r="E3089" i="17"/>
  <c r="D3090" i="17"/>
  <c r="E3090" i="17"/>
  <c r="D3091" i="17"/>
  <c r="E3091" i="17"/>
  <c r="D3092" i="17"/>
  <c r="E3092" i="17"/>
  <c r="D3093" i="17"/>
  <c r="E3093" i="17"/>
  <c r="D3094" i="17"/>
  <c r="E3094" i="17"/>
  <c r="D3095" i="17"/>
  <c r="E3095" i="17"/>
  <c r="D3096" i="17"/>
  <c r="E3096" i="17"/>
  <c r="D3097" i="17"/>
  <c r="E3097" i="17"/>
  <c r="D3098" i="17"/>
  <c r="E3098" i="17"/>
  <c r="D3099" i="17"/>
  <c r="E3099" i="17"/>
  <c r="D3100" i="17"/>
  <c r="E3100" i="17"/>
  <c r="D3101" i="17"/>
  <c r="E3101" i="17"/>
  <c r="D3102" i="17"/>
  <c r="E3102" i="17"/>
  <c r="D3103" i="17"/>
  <c r="E3103" i="17"/>
  <c r="D3104" i="17"/>
  <c r="E3104" i="17"/>
  <c r="D3105" i="17"/>
  <c r="E3105" i="17"/>
  <c r="D3106" i="17"/>
  <c r="E3106" i="17"/>
  <c r="D3107" i="17"/>
  <c r="E3107" i="17"/>
  <c r="D3108" i="17"/>
  <c r="E3108" i="17"/>
  <c r="D3109" i="17"/>
  <c r="E3109" i="17"/>
  <c r="D3110" i="17"/>
  <c r="E3110" i="17"/>
  <c r="D3111" i="17"/>
  <c r="E3111" i="17"/>
  <c r="D3112" i="17"/>
  <c r="E3112" i="17"/>
  <c r="D3113" i="17"/>
  <c r="E3113" i="17"/>
  <c r="D3114" i="17"/>
  <c r="E3114" i="17"/>
  <c r="D3115" i="17"/>
  <c r="E3115" i="17"/>
  <c r="D3116" i="17"/>
  <c r="E3116" i="17"/>
  <c r="D3117" i="17"/>
  <c r="E3117" i="17"/>
  <c r="D3118" i="17"/>
  <c r="E3118" i="17"/>
  <c r="D3119" i="17"/>
  <c r="E3119" i="17"/>
  <c r="D3120" i="17"/>
  <c r="E3120" i="17"/>
  <c r="D3121" i="17"/>
  <c r="E3121" i="17"/>
  <c r="D3122" i="17"/>
  <c r="E3122" i="17"/>
  <c r="D3123" i="17"/>
  <c r="E3123" i="17"/>
  <c r="D3124" i="17"/>
  <c r="E3124" i="17"/>
  <c r="D3125" i="17"/>
  <c r="E3125" i="17"/>
  <c r="D3126" i="17"/>
  <c r="E3126" i="17"/>
  <c r="D3127" i="17"/>
  <c r="E3127" i="17"/>
  <c r="D3128" i="17"/>
  <c r="E3128" i="17"/>
  <c r="D3129" i="17"/>
  <c r="E3129" i="17"/>
  <c r="D3130" i="17"/>
  <c r="E3130" i="17"/>
  <c r="D3131" i="17"/>
  <c r="E3131" i="17"/>
  <c r="D3132" i="17"/>
  <c r="E3132" i="17"/>
  <c r="D3133" i="17"/>
  <c r="E3133" i="17"/>
  <c r="D3134" i="17"/>
  <c r="E3134" i="17"/>
  <c r="D3135" i="17"/>
  <c r="E3135" i="17"/>
  <c r="D3136" i="17"/>
  <c r="E3136" i="17"/>
  <c r="D3137" i="17"/>
  <c r="E3137" i="17"/>
  <c r="D3138" i="17"/>
  <c r="E3138" i="17"/>
  <c r="D3139" i="17"/>
  <c r="E3139" i="17"/>
  <c r="D3140" i="17"/>
  <c r="E3140" i="17"/>
  <c r="D3141" i="17"/>
  <c r="E3141" i="17"/>
  <c r="D3142" i="17"/>
  <c r="E3142" i="17"/>
  <c r="D3143" i="17"/>
  <c r="E3143" i="17"/>
  <c r="D3144" i="17"/>
  <c r="E3144" i="17"/>
  <c r="D3145" i="17"/>
  <c r="E3145" i="17"/>
  <c r="D3146" i="17"/>
  <c r="E3146" i="17"/>
  <c r="D3147" i="17"/>
  <c r="E3147" i="17"/>
  <c r="D3148" i="17"/>
  <c r="E3148" i="17"/>
  <c r="D3149" i="17"/>
  <c r="E3149" i="17"/>
  <c r="D3150" i="17"/>
  <c r="E3150" i="17"/>
  <c r="D3151" i="17"/>
  <c r="E3151" i="17"/>
  <c r="D3152" i="17"/>
  <c r="E3152" i="17"/>
  <c r="D3153" i="17"/>
  <c r="E3153" i="17"/>
  <c r="D3154" i="17"/>
  <c r="E3154" i="17"/>
  <c r="D3155" i="17"/>
  <c r="E3155" i="17"/>
  <c r="D3156" i="17"/>
  <c r="E3156" i="17"/>
  <c r="D3157" i="17"/>
  <c r="E3157" i="17"/>
  <c r="D3158" i="17"/>
  <c r="E3158" i="17"/>
  <c r="D3159" i="17"/>
  <c r="E3159" i="17"/>
  <c r="D3160" i="17"/>
  <c r="E3160" i="17"/>
  <c r="D3161" i="17"/>
  <c r="E3161" i="17"/>
  <c r="D3162" i="17"/>
  <c r="E3162" i="17"/>
  <c r="D3163" i="17"/>
  <c r="E3163" i="17"/>
  <c r="D3164" i="17"/>
  <c r="E3164" i="17"/>
  <c r="D3165" i="17"/>
  <c r="E3165" i="17"/>
  <c r="D3166" i="17"/>
  <c r="E3166" i="17"/>
  <c r="D3167" i="17"/>
  <c r="E3167" i="17"/>
  <c r="D3168" i="17"/>
  <c r="E3168" i="17"/>
  <c r="D3169" i="17"/>
  <c r="E3169" i="17"/>
  <c r="D3170" i="17"/>
  <c r="E3170" i="17"/>
  <c r="D3171" i="17"/>
  <c r="E3171" i="17"/>
  <c r="D3172" i="17"/>
  <c r="E3172" i="17"/>
  <c r="D3173" i="17"/>
  <c r="E3173" i="17"/>
  <c r="D3174" i="17"/>
  <c r="E3174" i="17"/>
  <c r="D3175" i="17"/>
  <c r="E3175" i="17"/>
  <c r="D3176" i="17"/>
  <c r="E3176" i="17"/>
  <c r="D3177" i="17"/>
  <c r="E3177" i="17"/>
  <c r="D3178" i="17"/>
  <c r="E3178" i="17"/>
  <c r="D3179" i="17"/>
  <c r="E3179" i="17"/>
  <c r="D3180" i="17"/>
  <c r="E3180" i="17"/>
  <c r="D3181" i="17"/>
  <c r="E3181" i="17"/>
  <c r="D3182" i="17"/>
  <c r="E3182" i="17"/>
  <c r="D3183" i="17"/>
  <c r="E3183" i="17"/>
  <c r="D3184" i="17"/>
  <c r="E3184" i="17"/>
  <c r="D3185" i="17"/>
  <c r="E3185" i="17"/>
  <c r="D3186" i="17"/>
  <c r="E3186" i="17"/>
  <c r="D3187" i="17"/>
  <c r="E3187" i="17"/>
  <c r="D3188" i="17"/>
  <c r="E3188" i="17"/>
  <c r="D3189" i="17"/>
  <c r="E3189" i="17"/>
  <c r="D3190" i="17"/>
  <c r="E3190" i="17"/>
  <c r="D3191" i="17"/>
  <c r="E3191" i="17"/>
  <c r="D3192" i="17"/>
  <c r="E3192" i="17"/>
  <c r="D3193" i="17"/>
  <c r="E3193" i="17"/>
  <c r="D3194" i="17"/>
  <c r="E3194" i="17"/>
  <c r="D3195" i="17"/>
  <c r="E3195" i="17"/>
  <c r="D3196" i="17"/>
  <c r="E3196" i="17"/>
  <c r="D3197" i="17"/>
  <c r="E3197" i="17"/>
  <c r="D3198" i="17"/>
  <c r="E3198" i="17"/>
  <c r="D3199" i="17"/>
  <c r="E3199" i="17"/>
  <c r="D3200" i="17"/>
  <c r="E3200" i="17"/>
  <c r="D3201" i="17"/>
  <c r="E3201" i="17"/>
  <c r="D3202" i="17"/>
  <c r="E3202" i="17"/>
  <c r="D3203" i="17"/>
  <c r="E3203" i="17"/>
  <c r="D3204" i="17"/>
  <c r="E3204" i="17"/>
  <c r="D3205" i="17"/>
  <c r="E3205" i="17"/>
  <c r="D3206" i="17"/>
  <c r="E3206" i="17"/>
  <c r="D3207" i="17"/>
  <c r="E3207" i="17"/>
  <c r="D3208" i="17"/>
  <c r="E3208" i="17"/>
  <c r="D3209" i="17"/>
  <c r="E3209" i="17"/>
  <c r="D3210" i="17"/>
  <c r="E3210" i="17"/>
  <c r="D3211" i="17"/>
  <c r="E3211" i="17"/>
  <c r="D3212" i="17"/>
  <c r="E3212" i="17"/>
  <c r="D3213" i="17"/>
  <c r="E3213" i="17"/>
  <c r="D3214" i="17"/>
  <c r="E3214" i="17"/>
  <c r="D3215" i="17"/>
  <c r="E3215" i="17"/>
  <c r="D3216" i="17"/>
  <c r="E3216" i="17"/>
  <c r="D3217" i="17"/>
  <c r="E3217" i="17"/>
  <c r="D3218" i="17"/>
  <c r="E3218" i="17"/>
  <c r="D3219" i="17"/>
  <c r="E3219" i="17"/>
  <c r="D3220" i="17"/>
  <c r="E3220" i="17"/>
  <c r="D3221" i="17"/>
  <c r="E3221" i="17"/>
  <c r="D3222" i="17"/>
  <c r="E3222" i="17"/>
  <c r="D3223" i="17"/>
  <c r="E3223" i="17"/>
  <c r="D3224" i="17"/>
  <c r="E3224" i="17"/>
  <c r="D3225" i="17"/>
  <c r="E3225" i="17"/>
  <c r="D3226" i="17"/>
  <c r="E3226" i="17"/>
  <c r="D3227" i="17"/>
  <c r="E3227" i="17"/>
  <c r="D3228" i="17"/>
  <c r="E3228" i="17"/>
  <c r="D3229" i="17"/>
  <c r="E3229" i="17"/>
  <c r="D3230" i="17"/>
  <c r="E3230" i="17"/>
  <c r="D3231" i="17"/>
  <c r="E3231" i="17"/>
  <c r="D3232" i="17"/>
  <c r="E3232" i="17"/>
  <c r="D3233" i="17"/>
  <c r="E3233" i="17"/>
  <c r="D3234" i="17"/>
  <c r="E3234" i="17"/>
  <c r="D3235" i="17"/>
  <c r="E3235" i="17"/>
  <c r="D3236" i="17"/>
  <c r="E3236" i="17"/>
  <c r="D3237" i="17"/>
  <c r="E3237" i="17"/>
  <c r="D3238" i="17"/>
  <c r="E3238" i="17"/>
  <c r="D3239" i="17"/>
  <c r="E3239" i="17"/>
  <c r="D3240" i="17"/>
  <c r="E3240" i="17"/>
  <c r="D3241" i="17"/>
  <c r="E3241" i="17"/>
  <c r="D3242" i="17"/>
  <c r="E3242" i="17"/>
  <c r="D3243" i="17"/>
  <c r="E3243" i="17"/>
  <c r="D3244" i="17"/>
  <c r="E3244" i="17"/>
  <c r="D3245" i="17"/>
  <c r="E3245" i="17"/>
  <c r="D3246" i="17"/>
  <c r="E3246" i="17"/>
  <c r="D3247" i="17"/>
  <c r="E3247" i="17"/>
  <c r="D3248" i="17"/>
  <c r="E3248" i="17"/>
  <c r="D3249" i="17"/>
  <c r="E3249" i="17"/>
  <c r="D3250" i="17"/>
  <c r="E3250" i="17"/>
  <c r="D3251" i="17"/>
  <c r="E3251" i="17"/>
  <c r="D3252" i="17"/>
  <c r="E3252" i="17"/>
  <c r="D3253" i="17"/>
  <c r="E3253" i="17"/>
  <c r="D3254" i="17"/>
  <c r="E3254" i="17"/>
  <c r="D3255" i="17"/>
  <c r="E3255" i="17"/>
  <c r="D3256" i="17"/>
  <c r="E3256" i="17"/>
  <c r="D3257" i="17"/>
  <c r="E3257" i="17"/>
  <c r="D3258" i="17"/>
  <c r="E3258" i="17"/>
  <c r="D3259" i="17"/>
  <c r="E3259" i="17"/>
  <c r="D3260" i="17"/>
  <c r="E3260" i="17"/>
  <c r="D3261" i="17"/>
  <c r="E3261" i="17"/>
  <c r="D3262" i="17"/>
  <c r="E3262" i="17"/>
  <c r="D3263" i="17"/>
  <c r="E3263" i="17"/>
  <c r="D3264" i="17"/>
  <c r="E3264" i="17"/>
  <c r="D3265" i="17"/>
  <c r="E3265" i="17"/>
  <c r="D3266" i="17"/>
  <c r="E3266" i="17"/>
  <c r="D3267" i="17"/>
  <c r="E3267" i="17"/>
  <c r="D3268" i="17"/>
  <c r="E3268" i="17"/>
  <c r="D3269" i="17"/>
  <c r="E3269" i="17"/>
  <c r="D3270" i="17"/>
  <c r="E3270" i="17"/>
  <c r="D3271" i="17"/>
  <c r="E3271" i="17"/>
  <c r="D3272" i="17"/>
  <c r="E3272" i="17"/>
  <c r="D3273" i="17"/>
  <c r="E3273" i="17"/>
  <c r="D3274" i="17"/>
  <c r="E3274" i="17"/>
  <c r="D3275" i="17"/>
  <c r="E3275" i="17"/>
  <c r="D3276" i="17"/>
  <c r="E3276" i="17"/>
  <c r="D3277" i="17"/>
  <c r="E3277" i="17"/>
  <c r="D3278" i="17"/>
  <c r="E3278" i="17"/>
  <c r="D3279" i="17"/>
  <c r="E3279" i="17"/>
  <c r="D3280" i="17"/>
  <c r="E3280" i="17"/>
  <c r="D3281" i="17"/>
  <c r="E3281" i="17"/>
  <c r="D3282" i="17"/>
  <c r="E3282" i="17"/>
  <c r="D3283" i="17"/>
  <c r="E3283" i="17"/>
  <c r="D3284" i="17"/>
  <c r="E3284" i="17"/>
  <c r="D3285" i="17"/>
  <c r="E3285" i="17"/>
  <c r="D3286" i="17"/>
  <c r="E3286" i="17"/>
  <c r="D3287" i="17"/>
  <c r="E3287" i="17"/>
  <c r="D3288" i="17"/>
  <c r="E3288" i="17"/>
  <c r="D3289" i="17"/>
  <c r="E3289" i="17"/>
  <c r="D3290" i="17"/>
  <c r="E3290" i="17"/>
  <c r="D3291" i="17"/>
  <c r="E3291" i="17"/>
  <c r="D3292" i="17"/>
  <c r="E3292" i="17"/>
  <c r="D3293" i="17"/>
  <c r="E3293" i="17"/>
  <c r="D3294" i="17"/>
  <c r="E3294" i="17"/>
  <c r="D3295" i="17"/>
  <c r="E3295" i="17"/>
  <c r="D3296" i="17"/>
  <c r="E3296" i="17"/>
  <c r="D3297" i="17"/>
  <c r="E3297" i="17"/>
  <c r="D3298" i="17"/>
  <c r="E3298" i="17"/>
  <c r="D3299" i="17"/>
  <c r="E3299" i="17"/>
  <c r="D3300" i="17"/>
  <c r="E3300" i="17"/>
  <c r="D3301" i="17"/>
  <c r="E3301" i="17"/>
  <c r="D3302" i="17"/>
  <c r="E3302" i="17"/>
  <c r="D3303" i="17"/>
  <c r="E3303" i="17"/>
  <c r="D3304" i="17"/>
  <c r="E3304" i="17"/>
  <c r="D3305" i="17"/>
  <c r="E3305" i="17"/>
  <c r="D3306" i="17"/>
  <c r="E3306" i="17"/>
  <c r="D3307" i="17"/>
  <c r="E3307" i="17"/>
  <c r="D3308" i="17"/>
  <c r="E3308" i="17"/>
  <c r="D3309" i="17"/>
  <c r="E3309" i="17"/>
  <c r="D3310" i="17"/>
  <c r="E3310" i="17"/>
  <c r="D3311" i="17"/>
  <c r="E3311" i="17"/>
  <c r="D3312" i="17"/>
  <c r="E3312" i="17"/>
  <c r="D3313" i="17"/>
  <c r="E3313" i="17"/>
  <c r="D3314" i="17"/>
  <c r="E3314" i="17"/>
  <c r="D3315" i="17"/>
  <c r="E3315" i="17"/>
  <c r="D3316" i="17"/>
  <c r="E3316" i="17"/>
  <c r="D3317" i="17"/>
  <c r="E3317" i="17"/>
  <c r="D3318" i="17"/>
  <c r="E3318" i="17"/>
  <c r="D3319" i="17"/>
  <c r="E3319" i="17"/>
  <c r="D3320" i="17"/>
  <c r="E3320" i="17"/>
  <c r="D3321" i="17"/>
  <c r="E3321" i="17"/>
  <c r="D3322" i="17"/>
  <c r="E3322" i="17"/>
  <c r="D3323" i="17"/>
  <c r="E3323" i="17"/>
  <c r="D3324" i="17"/>
  <c r="E3324" i="17"/>
  <c r="D3325" i="17"/>
  <c r="E3325" i="17"/>
  <c r="D3326" i="17"/>
  <c r="E3326" i="17"/>
  <c r="D3327" i="17"/>
  <c r="E3327" i="17"/>
  <c r="D3328" i="17"/>
  <c r="E3328" i="17"/>
  <c r="D3329" i="17"/>
  <c r="E3329" i="17"/>
  <c r="D3330" i="17"/>
  <c r="E3330" i="17"/>
  <c r="D3331" i="17"/>
  <c r="E3331" i="17"/>
  <c r="D3332" i="17"/>
  <c r="E3332" i="17"/>
  <c r="D3333" i="17"/>
  <c r="E3333" i="17"/>
  <c r="D3334" i="17"/>
  <c r="E3334" i="17"/>
  <c r="D3335" i="17"/>
  <c r="E3335" i="17"/>
  <c r="D3336" i="17"/>
  <c r="E3336" i="17"/>
  <c r="D3337" i="17"/>
  <c r="E3337" i="17"/>
  <c r="D3338" i="17"/>
  <c r="E3338" i="17"/>
  <c r="D3339" i="17"/>
  <c r="E3339" i="17"/>
  <c r="D3340" i="17"/>
  <c r="E3340" i="17"/>
  <c r="D3341" i="17"/>
  <c r="E3341" i="17"/>
  <c r="D3342" i="17"/>
  <c r="E3342" i="17"/>
  <c r="D3343" i="17"/>
  <c r="E3343" i="17"/>
  <c r="D3344" i="17"/>
  <c r="E3344" i="17"/>
  <c r="D3345" i="17"/>
  <c r="E3345" i="17"/>
  <c r="D3346" i="17"/>
  <c r="E3346" i="17"/>
  <c r="D3347" i="17"/>
  <c r="E3347" i="17"/>
  <c r="D3348" i="17"/>
  <c r="E3348" i="17"/>
  <c r="D3349" i="17"/>
  <c r="E3349" i="17"/>
  <c r="D3350" i="17"/>
  <c r="E3350" i="17"/>
  <c r="D3351" i="17"/>
  <c r="E3351" i="17"/>
  <c r="D3352" i="17"/>
  <c r="E3352" i="17"/>
  <c r="D3353" i="17"/>
  <c r="E3353" i="17"/>
  <c r="D3354" i="17"/>
  <c r="E3354" i="17"/>
  <c r="D3355" i="17"/>
  <c r="E3355" i="17"/>
  <c r="D3356" i="17"/>
  <c r="E3356" i="17"/>
  <c r="D3357" i="17"/>
  <c r="E3357" i="17"/>
  <c r="D3358" i="17"/>
  <c r="E3358" i="17"/>
  <c r="D3359" i="17"/>
  <c r="E3359" i="17"/>
  <c r="D3360" i="17"/>
  <c r="E3360" i="17"/>
  <c r="D3361" i="17"/>
  <c r="E3361" i="17"/>
  <c r="D3362" i="17"/>
  <c r="E3362" i="17"/>
  <c r="D3363" i="17"/>
  <c r="E3363" i="17"/>
  <c r="D3364" i="17"/>
  <c r="E3364" i="17"/>
  <c r="D3365" i="17"/>
  <c r="E3365" i="17"/>
  <c r="D3366" i="17"/>
  <c r="E3366" i="17"/>
  <c r="D3367" i="17"/>
  <c r="E3367" i="17"/>
  <c r="D3368" i="17"/>
  <c r="E3368" i="17"/>
  <c r="D3369" i="17"/>
  <c r="E3369" i="17"/>
  <c r="D3370" i="17"/>
  <c r="E3370" i="17"/>
  <c r="D3371" i="17"/>
  <c r="E3371" i="17"/>
  <c r="D3372" i="17"/>
  <c r="E3372" i="17"/>
  <c r="D3373" i="17"/>
  <c r="E3373" i="17"/>
  <c r="D3374" i="17"/>
  <c r="E3374" i="17"/>
  <c r="D3375" i="17"/>
  <c r="E3375" i="17"/>
  <c r="D3376" i="17"/>
  <c r="E3376" i="17"/>
  <c r="D3377" i="17"/>
  <c r="E3377" i="17"/>
  <c r="D3378" i="17"/>
  <c r="E3378" i="17"/>
  <c r="D3379" i="17"/>
  <c r="E3379" i="17"/>
  <c r="D3380" i="17"/>
  <c r="E3380" i="17"/>
  <c r="D3381" i="17"/>
  <c r="E3381" i="17"/>
  <c r="D3382" i="17"/>
  <c r="E3382" i="17"/>
  <c r="D3383" i="17"/>
  <c r="E3383" i="17"/>
  <c r="D3384" i="17"/>
  <c r="E3384" i="17"/>
  <c r="D3385" i="17"/>
  <c r="E3385" i="17"/>
  <c r="D3386" i="17"/>
  <c r="E3386" i="17"/>
  <c r="D3387" i="17"/>
  <c r="E3387" i="17"/>
  <c r="D3388" i="17"/>
  <c r="E3388" i="17"/>
  <c r="D3389" i="17"/>
  <c r="E3389" i="17"/>
  <c r="D3390" i="17"/>
  <c r="E3390" i="17"/>
  <c r="D3391" i="17"/>
  <c r="E3391" i="17"/>
  <c r="D3392" i="17"/>
  <c r="E3392" i="17"/>
  <c r="D3393" i="17"/>
  <c r="E3393" i="17"/>
  <c r="D3394" i="17"/>
  <c r="E3394" i="17"/>
  <c r="D3395" i="17"/>
  <c r="E3395" i="17"/>
  <c r="D3396" i="17"/>
  <c r="E3396" i="17"/>
  <c r="D3397" i="17"/>
  <c r="E3397" i="17"/>
  <c r="D3398" i="17"/>
  <c r="E3398" i="17"/>
  <c r="D3399" i="17"/>
  <c r="E3399" i="17"/>
  <c r="D3400" i="17"/>
  <c r="E3400" i="17"/>
  <c r="D3401" i="17"/>
  <c r="E3401" i="17"/>
  <c r="D3402" i="17"/>
  <c r="E3402" i="17"/>
  <c r="D3403" i="17"/>
  <c r="E3403" i="17"/>
  <c r="D3404" i="17"/>
  <c r="E3404" i="17"/>
  <c r="D3405" i="17"/>
  <c r="E3405" i="17"/>
  <c r="D3406" i="17"/>
  <c r="E3406" i="17"/>
  <c r="D3407" i="17"/>
  <c r="E3407" i="17"/>
  <c r="D3408" i="17"/>
  <c r="E3408" i="17"/>
  <c r="D3409" i="17"/>
  <c r="E3409" i="17"/>
  <c r="D3410" i="17"/>
  <c r="E3410" i="17"/>
  <c r="D3411" i="17"/>
  <c r="E3411" i="17"/>
  <c r="D3412" i="17"/>
  <c r="E3412" i="17"/>
  <c r="D3413" i="17"/>
  <c r="E3413" i="17"/>
  <c r="D3414" i="17"/>
  <c r="E3414" i="17"/>
  <c r="D3415" i="17"/>
  <c r="E3415" i="17"/>
  <c r="D3416" i="17"/>
  <c r="E3416" i="17"/>
  <c r="D3417" i="17"/>
  <c r="E3417" i="17"/>
  <c r="D3418" i="17"/>
  <c r="E3418" i="17"/>
  <c r="D3419" i="17"/>
  <c r="E3419" i="17"/>
  <c r="D3420" i="17"/>
  <c r="E3420" i="17"/>
  <c r="D3421" i="17"/>
  <c r="E3421" i="17"/>
  <c r="D3422" i="17"/>
  <c r="E3422" i="17"/>
  <c r="D3423" i="17"/>
  <c r="E3423" i="17"/>
  <c r="D3424" i="17"/>
  <c r="E3424" i="17"/>
  <c r="D3425" i="17"/>
  <c r="E3425" i="17"/>
  <c r="D3426" i="17"/>
  <c r="E3426" i="17"/>
  <c r="D3427" i="17"/>
  <c r="E3427" i="17"/>
  <c r="D3428" i="17"/>
  <c r="E3428" i="17"/>
  <c r="D3429" i="17"/>
  <c r="E3429" i="17"/>
  <c r="D3430" i="17"/>
  <c r="E3430" i="17"/>
  <c r="D3431" i="17"/>
  <c r="E3431" i="17"/>
  <c r="D3432" i="17"/>
  <c r="E3432" i="17"/>
  <c r="D3433" i="17"/>
  <c r="E3433" i="17"/>
  <c r="D3434" i="17"/>
  <c r="E3434" i="17"/>
  <c r="D3435" i="17"/>
  <c r="E3435" i="17"/>
  <c r="D3436" i="17"/>
  <c r="E3436" i="17"/>
  <c r="D3437" i="17"/>
  <c r="E3437" i="17"/>
  <c r="D3438" i="17"/>
  <c r="E3438" i="17"/>
  <c r="D3439" i="17"/>
  <c r="E3439" i="17"/>
  <c r="D3440" i="17"/>
  <c r="E3440" i="17"/>
  <c r="D3441" i="17"/>
  <c r="E3441" i="17"/>
  <c r="D3442" i="17"/>
  <c r="E3442" i="17"/>
  <c r="D3443" i="17"/>
  <c r="E3443" i="17"/>
  <c r="D3444" i="17"/>
  <c r="E3444" i="17"/>
  <c r="D3445" i="17"/>
  <c r="E3445" i="17"/>
  <c r="D3446" i="17"/>
  <c r="E3446" i="17"/>
  <c r="D3447" i="17"/>
  <c r="E3447" i="17"/>
  <c r="D3448" i="17"/>
  <c r="E3448" i="17"/>
  <c r="D3449" i="17"/>
  <c r="E3449" i="17"/>
  <c r="D3450" i="17"/>
  <c r="E3450" i="17"/>
  <c r="D3451" i="17"/>
  <c r="E3451" i="17"/>
  <c r="D3452" i="17"/>
  <c r="E3452" i="17"/>
  <c r="D3453" i="17"/>
  <c r="E3453" i="17"/>
  <c r="D3454" i="17"/>
  <c r="E3454" i="17"/>
  <c r="D3455" i="17"/>
  <c r="E3455" i="17"/>
  <c r="D3456" i="17"/>
  <c r="E3456" i="17"/>
  <c r="D3457" i="17"/>
  <c r="E3457" i="17"/>
  <c r="D3458" i="17"/>
  <c r="E3458" i="17"/>
  <c r="D3459" i="17"/>
  <c r="E3459" i="17"/>
  <c r="D3460" i="17"/>
  <c r="E3460" i="17"/>
  <c r="D3461" i="17"/>
  <c r="E3461" i="17"/>
  <c r="D3462" i="17"/>
  <c r="E3462" i="17"/>
  <c r="D3463" i="17"/>
  <c r="E3463" i="17"/>
  <c r="D3464" i="17"/>
  <c r="E3464" i="17"/>
  <c r="D3465" i="17"/>
  <c r="E3465" i="17"/>
  <c r="D3466" i="17"/>
  <c r="E3466" i="17"/>
  <c r="D3467" i="17"/>
  <c r="E3467" i="17"/>
  <c r="D3468" i="17"/>
  <c r="E3468" i="17"/>
  <c r="D3469" i="17"/>
  <c r="E3469" i="17"/>
  <c r="D3470" i="17"/>
  <c r="E3470" i="17"/>
  <c r="D3471" i="17"/>
  <c r="E3471" i="17"/>
  <c r="D3472" i="17"/>
  <c r="E3472" i="17"/>
  <c r="D3473" i="17"/>
  <c r="E3473" i="17"/>
  <c r="D3474" i="17"/>
  <c r="E3474" i="17"/>
  <c r="D3475" i="17"/>
  <c r="E3475" i="17"/>
  <c r="D3476" i="17"/>
  <c r="E3476" i="17"/>
  <c r="D3477" i="17"/>
  <c r="E3477" i="17"/>
  <c r="D3478" i="17"/>
  <c r="E3478" i="17"/>
  <c r="D3479" i="17"/>
  <c r="E3479" i="17"/>
  <c r="D3480" i="17"/>
  <c r="E3480" i="17"/>
  <c r="D3481" i="17"/>
  <c r="E3481" i="17"/>
  <c r="D3482" i="17"/>
  <c r="E3482" i="17"/>
  <c r="D3483" i="17"/>
  <c r="E3483" i="17"/>
  <c r="D3484" i="17"/>
  <c r="E3484" i="17"/>
  <c r="D3485" i="17"/>
  <c r="E3485" i="17"/>
  <c r="D3486" i="17"/>
  <c r="E3486" i="17"/>
  <c r="D3487" i="17"/>
  <c r="E3487" i="17"/>
  <c r="D3488" i="17"/>
  <c r="E3488" i="17"/>
  <c r="D3489" i="17"/>
  <c r="E3489" i="17"/>
  <c r="D3490" i="17"/>
  <c r="E3490" i="17"/>
  <c r="D3491" i="17"/>
  <c r="E3491" i="17"/>
  <c r="D3492" i="17"/>
  <c r="E3492" i="17"/>
  <c r="D3493" i="17"/>
  <c r="E3493" i="17"/>
  <c r="D3494" i="17"/>
  <c r="E3494" i="17"/>
  <c r="D3495" i="17"/>
  <c r="E3495" i="17"/>
  <c r="D3496" i="17"/>
  <c r="E3496" i="17"/>
  <c r="D3497" i="17"/>
  <c r="E3497" i="17"/>
  <c r="D3498" i="17"/>
  <c r="E3498" i="17"/>
  <c r="D3499" i="17"/>
  <c r="E3499" i="17"/>
  <c r="D3500" i="17"/>
  <c r="E3500" i="17"/>
  <c r="D3501" i="17"/>
  <c r="E3501" i="17"/>
  <c r="D3502" i="17"/>
  <c r="E3502" i="17"/>
  <c r="D3503" i="17"/>
  <c r="E3503" i="17"/>
  <c r="D3504" i="17"/>
  <c r="E3504" i="17"/>
  <c r="D3505" i="17"/>
  <c r="E3505" i="17"/>
  <c r="D3506" i="17"/>
  <c r="E3506" i="17"/>
  <c r="D3507" i="17"/>
  <c r="E3507" i="17"/>
  <c r="D3508" i="17"/>
  <c r="E3508" i="17"/>
  <c r="D3509" i="17"/>
  <c r="E3509" i="17"/>
  <c r="D3510" i="17"/>
  <c r="E3510" i="17"/>
  <c r="D3511" i="17"/>
  <c r="E3511" i="17"/>
  <c r="D3512" i="17"/>
  <c r="E3512" i="17"/>
  <c r="D3513" i="17"/>
  <c r="E3513" i="17"/>
  <c r="D3514" i="17"/>
  <c r="E3514" i="17"/>
  <c r="D3515" i="17"/>
  <c r="E3515" i="17"/>
  <c r="D3516" i="17"/>
  <c r="E3516" i="17"/>
  <c r="D3517" i="17"/>
  <c r="E3517" i="17"/>
  <c r="D3518" i="17"/>
  <c r="E3518" i="17"/>
  <c r="D3519" i="17"/>
  <c r="E3519" i="17"/>
  <c r="D3520" i="17"/>
  <c r="E3520" i="17"/>
  <c r="D3521" i="17"/>
  <c r="E3521" i="17"/>
  <c r="D3522" i="17"/>
  <c r="E3522" i="17"/>
  <c r="D3523" i="17"/>
  <c r="E3523" i="17"/>
  <c r="D3524" i="17"/>
  <c r="E3524" i="17"/>
  <c r="D3525" i="17"/>
  <c r="E3525" i="17"/>
  <c r="D3526" i="17"/>
  <c r="E3526" i="17"/>
  <c r="D3527" i="17"/>
  <c r="E3527" i="17"/>
  <c r="D3528" i="17"/>
  <c r="E3528" i="17"/>
  <c r="D3529" i="17"/>
  <c r="E3529" i="17"/>
  <c r="D3530" i="17"/>
  <c r="E3530" i="17"/>
  <c r="D3531" i="17"/>
  <c r="E3531" i="17"/>
  <c r="D3532" i="17"/>
  <c r="E3532" i="17"/>
  <c r="D3533" i="17"/>
  <c r="E3533" i="17"/>
  <c r="D3534" i="17"/>
  <c r="E3534" i="17"/>
  <c r="D3535" i="17"/>
  <c r="E3535" i="17"/>
  <c r="D3536" i="17"/>
  <c r="E3536" i="17"/>
  <c r="D3537" i="17"/>
  <c r="E3537" i="17"/>
  <c r="D3538" i="17"/>
  <c r="E3538" i="17"/>
  <c r="D3539" i="17"/>
  <c r="E3539" i="17"/>
  <c r="D3540" i="17"/>
  <c r="E3540" i="17"/>
  <c r="D3541" i="17"/>
  <c r="E3541" i="17"/>
  <c r="D3542" i="17"/>
  <c r="E3542" i="17"/>
  <c r="D3543" i="17"/>
  <c r="E3543" i="17"/>
  <c r="D3544" i="17"/>
  <c r="E3544" i="17"/>
  <c r="D3545" i="17"/>
  <c r="E3545" i="17"/>
  <c r="D3546" i="17"/>
  <c r="E3546" i="17"/>
  <c r="D3547" i="17"/>
  <c r="E3547" i="17"/>
  <c r="D3548" i="17"/>
  <c r="E3548" i="17"/>
  <c r="D3549" i="17"/>
  <c r="E3549" i="17"/>
  <c r="D3550" i="17"/>
  <c r="E3550" i="17"/>
  <c r="D3551" i="17"/>
  <c r="E3551" i="17"/>
  <c r="D3552" i="17"/>
  <c r="E3552" i="17"/>
  <c r="D3553" i="17"/>
  <c r="E3553" i="17"/>
  <c r="D3554" i="17"/>
  <c r="E3554" i="17"/>
  <c r="D3555" i="17"/>
  <c r="E3555" i="17"/>
  <c r="D3556" i="17"/>
  <c r="E3556" i="17"/>
  <c r="D3557" i="17"/>
  <c r="E3557" i="17"/>
  <c r="D3558" i="17"/>
  <c r="E3558" i="17"/>
  <c r="D3559" i="17"/>
  <c r="E3559" i="17"/>
  <c r="D3560" i="17"/>
  <c r="E3560" i="17"/>
  <c r="D3561" i="17"/>
  <c r="E3561" i="17"/>
  <c r="D3562" i="17"/>
  <c r="E3562" i="17"/>
  <c r="D3563" i="17"/>
  <c r="E3563" i="17"/>
  <c r="D3564" i="17"/>
  <c r="E3564" i="17"/>
  <c r="D3565" i="17"/>
  <c r="E3565" i="17"/>
  <c r="D3566" i="17"/>
  <c r="E3566" i="17"/>
  <c r="D3567" i="17"/>
  <c r="E3567" i="17"/>
  <c r="D3568" i="17"/>
  <c r="E3568" i="17"/>
  <c r="D3569" i="17"/>
  <c r="E3569" i="17"/>
  <c r="D3570" i="17"/>
  <c r="E3570" i="17"/>
  <c r="D3571" i="17"/>
  <c r="E3571" i="17"/>
  <c r="D3572" i="17"/>
  <c r="E3572" i="17"/>
  <c r="D3573" i="17"/>
  <c r="E3573" i="17"/>
  <c r="D3574" i="17"/>
  <c r="E3574" i="17"/>
  <c r="D3575" i="17"/>
  <c r="E3575" i="17"/>
  <c r="D3576" i="17"/>
  <c r="E3576" i="17"/>
  <c r="D3577" i="17"/>
  <c r="E3577" i="17"/>
  <c r="D3578" i="17"/>
  <c r="E3578" i="17"/>
  <c r="D3579" i="17"/>
  <c r="E3579" i="17"/>
  <c r="D3580" i="17"/>
  <c r="E3580" i="17"/>
  <c r="D3581" i="17"/>
  <c r="E3581" i="17"/>
  <c r="D3582" i="17"/>
  <c r="E3582" i="17"/>
  <c r="D3583" i="17"/>
  <c r="E3583" i="17"/>
  <c r="D3584" i="17"/>
  <c r="E3584" i="17"/>
  <c r="D3585" i="17"/>
  <c r="E3585" i="17"/>
  <c r="D3586" i="17"/>
  <c r="E3586" i="17"/>
  <c r="D3587" i="17"/>
  <c r="E3587" i="17"/>
  <c r="D3588" i="17"/>
  <c r="E3588" i="17"/>
  <c r="D3589" i="17"/>
  <c r="E3589" i="17"/>
  <c r="D3590" i="17"/>
  <c r="E3590" i="17"/>
  <c r="D3591" i="17"/>
  <c r="E3591" i="17"/>
  <c r="D3592" i="17"/>
  <c r="E3592" i="17"/>
  <c r="D3593" i="17"/>
  <c r="E3593" i="17"/>
  <c r="D3594" i="17"/>
  <c r="E3594" i="17"/>
  <c r="D3595" i="17"/>
  <c r="E3595" i="17"/>
  <c r="D3596" i="17"/>
  <c r="E3596" i="17"/>
  <c r="D3597" i="17"/>
  <c r="E3597" i="17"/>
  <c r="D3598" i="17"/>
  <c r="E3598" i="17"/>
  <c r="D3599" i="17"/>
  <c r="E3599" i="17"/>
  <c r="D3600" i="17"/>
  <c r="E3600" i="17"/>
  <c r="D3601" i="17"/>
  <c r="E3601" i="17"/>
  <c r="D3602" i="17"/>
  <c r="E3602" i="17"/>
  <c r="D3603" i="17"/>
  <c r="E3603" i="17"/>
  <c r="D3604" i="17"/>
  <c r="E3604" i="17"/>
  <c r="D3605" i="17"/>
  <c r="E3605" i="17"/>
  <c r="D3606" i="17"/>
  <c r="E3606" i="17"/>
  <c r="D3607" i="17"/>
  <c r="E3607" i="17"/>
  <c r="D3608" i="17"/>
  <c r="E3608" i="17"/>
  <c r="D3609" i="17"/>
  <c r="E3609" i="17"/>
  <c r="D3610" i="17"/>
  <c r="E3610" i="17"/>
  <c r="D3611" i="17"/>
  <c r="E3611" i="17"/>
  <c r="D3612" i="17"/>
  <c r="E3612" i="17"/>
  <c r="D3613" i="17"/>
  <c r="E3613" i="17"/>
  <c r="D3614" i="17"/>
  <c r="E3614" i="17"/>
  <c r="D3615" i="17"/>
  <c r="E3615" i="17"/>
  <c r="D3616" i="17"/>
  <c r="E3616" i="17"/>
  <c r="D3617" i="17"/>
  <c r="E3617" i="17"/>
  <c r="D3618" i="17"/>
  <c r="E3618" i="17"/>
  <c r="D3619" i="17"/>
  <c r="E3619" i="17"/>
  <c r="D3620" i="17"/>
  <c r="E3620" i="17"/>
  <c r="D3621" i="17"/>
  <c r="E3621" i="17"/>
  <c r="D3622" i="17"/>
  <c r="E3622" i="17"/>
  <c r="D3623" i="17"/>
  <c r="E3623" i="17"/>
  <c r="D3624" i="17"/>
  <c r="E3624" i="17"/>
  <c r="D3625" i="17"/>
  <c r="E3625" i="17"/>
  <c r="D3626" i="17"/>
  <c r="E3626" i="17"/>
  <c r="D3627" i="17"/>
  <c r="E3627" i="17"/>
  <c r="D3628" i="17"/>
  <c r="E3628" i="17"/>
  <c r="D3629" i="17"/>
  <c r="E3629" i="17"/>
  <c r="D3630" i="17"/>
  <c r="E3630" i="17"/>
  <c r="D3631" i="17"/>
  <c r="E3631" i="17"/>
  <c r="D3632" i="17"/>
  <c r="E3632" i="17"/>
  <c r="D3633" i="17"/>
  <c r="E3633" i="17"/>
  <c r="D3634" i="17"/>
  <c r="E3634" i="17"/>
  <c r="D3635" i="17"/>
  <c r="E3635" i="17"/>
  <c r="D3636" i="17"/>
  <c r="E3636" i="17"/>
  <c r="D3637" i="17"/>
  <c r="E3637" i="17"/>
  <c r="D3638" i="17"/>
  <c r="E3638" i="17"/>
  <c r="D3639" i="17"/>
  <c r="E3639" i="17"/>
  <c r="D3640" i="17"/>
  <c r="E3640" i="17"/>
  <c r="D3641" i="17"/>
  <c r="E3641" i="17"/>
  <c r="D3642" i="17"/>
  <c r="E3642" i="17"/>
  <c r="D3643" i="17"/>
  <c r="E3643" i="17"/>
  <c r="D3644" i="17"/>
  <c r="E3644" i="17"/>
  <c r="D3645" i="17"/>
  <c r="E3645" i="17"/>
  <c r="D3646" i="17"/>
  <c r="E3646" i="17"/>
  <c r="D3647" i="17"/>
  <c r="E3647" i="17"/>
  <c r="D3648" i="17"/>
  <c r="E3648" i="17"/>
  <c r="D3649" i="17"/>
  <c r="E3649" i="17"/>
  <c r="D3650" i="17"/>
  <c r="E3650" i="17"/>
  <c r="D3651" i="17"/>
  <c r="E3651" i="17"/>
  <c r="D3652" i="17"/>
  <c r="E3652" i="17"/>
  <c r="D3653" i="17"/>
  <c r="E3653" i="17"/>
  <c r="D3654" i="17"/>
  <c r="E3654" i="17"/>
  <c r="D3655" i="17"/>
  <c r="E3655" i="17"/>
  <c r="D3656" i="17"/>
  <c r="E3656" i="17"/>
  <c r="D3657" i="17"/>
  <c r="E3657" i="17"/>
  <c r="D3658" i="17"/>
  <c r="E3658" i="17"/>
  <c r="D3659" i="17"/>
  <c r="E3659" i="17"/>
  <c r="D3660" i="17"/>
  <c r="E3660" i="17"/>
  <c r="D3661" i="17"/>
  <c r="E3661" i="17"/>
  <c r="D3662" i="17"/>
  <c r="E3662" i="17"/>
  <c r="D3663" i="17"/>
  <c r="E3663" i="17"/>
  <c r="D3664" i="17"/>
  <c r="E3664" i="17"/>
  <c r="D3665" i="17"/>
  <c r="E3665" i="17"/>
  <c r="D3666" i="17"/>
  <c r="E3666" i="17"/>
  <c r="D3667" i="17"/>
  <c r="E3667" i="17"/>
  <c r="D3668" i="17"/>
  <c r="E3668" i="17"/>
  <c r="D3669" i="17"/>
  <c r="E3669" i="17"/>
  <c r="D3670" i="17"/>
  <c r="E3670" i="17"/>
  <c r="D3671" i="17"/>
  <c r="E3671" i="17"/>
  <c r="D3672" i="17"/>
  <c r="E3672" i="17"/>
  <c r="D3673" i="17"/>
  <c r="E3673" i="17"/>
  <c r="D3674" i="17"/>
  <c r="E3674" i="17"/>
  <c r="D3675" i="17"/>
  <c r="E3675" i="17"/>
  <c r="D3676" i="17"/>
  <c r="E3676" i="17"/>
  <c r="D3677" i="17"/>
  <c r="E3677" i="17"/>
  <c r="D3678" i="17"/>
  <c r="E3678" i="17"/>
  <c r="D3679" i="17"/>
  <c r="E3679" i="17"/>
  <c r="D3680" i="17"/>
  <c r="E3680" i="17"/>
  <c r="D3681" i="17"/>
  <c r="E3681" i="17"/>
  <c r="D3682" i="17"/>
  <c r="E3682" i="17"/>
  <c r="D3683" i="17"/>
  <c r="E3683" i="17"/>
  <c r="D3684" i="17"/>
  <c r="E3684" i="17"/>
  <c r="D3685" i="17"/>
  <c r="E3685" i="17"/>
  <c r="D3686" i="17"/>
  <c r="E3686" i="17"/>
  <c r="D3687" i="17"/>
  <c r="E3687" i="17"/>
  <c r="D3688" i="17"/>
  <c r="E3688" i="17"/>
  <c r="D3689" i="17"/>
  <c r="E3689" i="17"/>
  <c r="D3690" i="17"/>
  <c r="E3690" i="17"/>
  <c r="D3691" i="17"/>
  <c r="E3691" i="17"/>
  <c r="D3692" i="17"/>
  <c r="E3692" i="17"/>
  <c r="D3693" i="17"/>
  <c r="E3693" i="17"/>
  <c r="D3694" i="17"/>
  <c r="E3694" i="17"/>
  <c r="D3695" i="17"/>
  <c r="E3695" i="17"/>
  <c r="D3696" i="17"/>
  <c r="E3696" i="17"/>
  <c r="D3697" i="17"/>
  <c r="E3697" i="17"/>
  <c r="D3698" i="17"/>
  <c r="E3698" i="17"/>
  <c r="D3699" i="17"/>
  <c r="E3699" i="17"/>
  <c r="D3700" i="17"/>
  <c r="E3700" i="17"/>
  <c r="D3701" i="17"/>
  <c r="E3701" i="17"/>
  <c r="D3702" i="17"/>
  <c r="E3702" i="17"/>
  <c r="D3703" i="17"/>
  <c r="E3703" i="17"/>
  <c r="D3704" i="17"/>
  <c r="E3704" i="17"/>
  <c r="D3705" i="17"/>
  <c r="E3705" i="17"/>
  <c r="D3706" i="17"/>
  <c r="E3706" i="17"/>
  <c r="D3707" i="17"/>
  <c r="E3707" i="17"/>
  <c r="D3708" i="17"/>
  <c r="E3708" i="17"/>
  <c r="D3709" i="17"/>
  <c r="E3709" i="17"/>
  <c r="D3710" i="17"/>
  <c r="E3710" i="17"/>
  <c r="D3711" i="17"/>
  <c r="E3711" i="17"/>
  <c r="D3712" i="17"/>
  <c r="E3712" i="17"/>
  <c r="D3713" i="17"/>
  <c r="E3713" i="17"/>
  <c r="D3714" i="17"/>
  <c r="E3714" i="17"/>
  <c r="D3715" i="17"/>
  <c r="E3715" i="17"/>
  <c r="D3716" i="17"/>
  <c r="E3716" i="17"/>
  <c r="D3717" i="17"/>
  <c r="E3717" i="17"/>
  <c r="D3718" i="17"/>
  <c r="E3718" i="17"/>
  <c r="D3719" i="17"/>
  <c r="E3719" i="17"/>
  <c r="D3720" i="17"/>
  <c r="E3720" i="17"/>
  <c r="D3721" i="17"/>
  <c r="E3721" i="17"/>
  <c r="D3722" i="17"/>
  <c r="E3722" i="17"/>
  <c r="D3723" i="17"/>
  <c r="E3723" i="17"/>
  <c r="D3724" i="17"/>
  <c r="E3724" i="17"/>
  <c r="D3725" i="17"/>
  <c r="E3725" i="17"/>
  <c r="D3726" i="17"/>
  <c r="E3726" i="17"/>
  <c r="D3727" i="17"/>
  <c r="E3727" i="17"/>
  <c r="D3728" i="17"/>
  <c r="E3728" i="17"/>
  <c r="D3729" i="17"/>
  <c r="E3729" i="17"/>
  <c r="D3730" i="17"/>
  <c r="E3730" i="17"/>
  <c r="D3731" i="17"/>
  <c r="E3731" i="17"/>
  <c r="D3732" i="17"/>
  <c r="E3732" i="17"/>
  <c r="D3733" i="17"/>
  <c r="E3733" i="17"/>
  <c r="D3734" i="17"/>
  <c r="E3734" i="17"/>
  <c r="D3735" i="17"/>
  <c r="E3735" i="17"/>
  <c r="D3736" i="17"/>
  <c r="E3736" i="17"/>
  <c r="D3737" i="17"/>
  <c r="E3737" i="17"/>
  <c r="D3738" i="17"/>
  <c r="E3738" i="17"/>
  <c r="D3739" i="17"/>
  <c r="E3739" i="17"/>
  <c r="D3740" i="17"/>
  <c r="E3740" i="17"/>
  <c r="D3741" i="17"/>
  <c r="E3741" i="17"/>
  <c r="D3742" i="17"/>
  <c r="E3742" i="17"/>
  <c r="D3743" i="17"/>
  <c r="E3743" i="17"/>
  <c r="D3744" i="17"/>
  <c r="E3744" i="17"/>
  <c r="D3745" i="17"/>
  <c r="E3745" i="17"/>
  <c r="D3746" i="17"/>
  <c r="E3746" i="17"/>
  <c r="D3747" i="17"/>
  <c r="E3747" i="17"/>
  <c r="D3748" i="17"/>
  <c r="E3748" i="17"/>
  <c r="D3749" i="17"/>
  <c r="E3749" i="17"/>
  <c r="D3750" i="17"/>
  <c r="E3750" i="17"/>
  <c r="D3751" i="17"/>
  <c r="E3751" i="17"/>
  <c r="D3752" i="17"/>
  <c r="E3752" i="17"/>
  <c r="D3753" i="17"/>
  <c r="E3753" i="17"/>
  <c r="D3754" i="17"/>
  <c r="E3754" i="17"/>
  <c r="D3755" i="17"/>
  <c r="E3755" i="17"/>
  <c r="D3756" i="17"/>
  <c r="E3756" i="17"/>
  <c r="D3757" i="17"/>
  <c r="E3757" i="17"/>
  <c r="D3758" i="17"/>
  <c r="E3758" i="17"/>
  <c r="D3759" i="17"/>
  <c r="E3759" i="17"/>
  <c r="D3760" i="17"/>
  <c r="E3760" i="17"/>
  <c r="D3761" i="17"/>
  <c r="E3761" i="17"/>
  <c r="D3762" i="17"/>
  <c r="E3762" i="17"/>
  <c r="D3763" i="17"/>
  <c r="E3763" i="17"/>
  <c r="D3764" i="17"/>
  <c r="E3764" i="17"/>
  <c r="D3765" i="17"/>
  <c r="E3765" i="17"/>
  <c r="D3766" i="17"/>
  <c r="E3766" i="17"/>
  <c r="D3767" i="17"/>
  <c r="E3767" i="17"/>
  <c r="D3768" i="17"/>
  <c r="E3768" i="17"/>
  <c r="D3769" i="17"/>
  <c r="E3769" i="17"/>
  <c r="D3770" i="17"/>
  <c r="E3770" i="17"/>
  <c r="D3771" i="17"/>
  <c r="E3771" i="17"/>
  <c r="D3772" i="17"/>
  <c r="E3772" i="17"/>
  <c r="D3773" i="17"/>
  <c r="E3773" i="17"/>
  <c r="D3774" i="17"/>
  <c r="E3774" i="17"/>
  <c r="D3775" i="17"/>
  <c r="E3775" i="17"/>
  <c r="D3776" i="17"/>
  <c r="E3776" i="17"/>
  <c r="D3777" i="17"/>
  <c r="E3777" i="17"/>
  <c r="D3778" i="17"/>
  <c r="E3778" i="17"/>
  <c r="D3779" i="17"/>
  <c r="E3779" i="17"/>
  <c r="D3780" i="17"/>
  <c r="E3780" i="17"/>
  <c r="D3781" i="17"/>
  <c r="E3781" i="17"/>
  <c r="D3782" i="17"/>
  <c r="E3782" i="17"/>
  <c r="D3783" i="17"/>
  <c r="E3783" i="17"/>
  <c r="D3784" i="17"/>
  <c r="E3784" i="17"/>
  <c r="D3785" i="17"/>
  <c r="E3785" i="17"/>
  <c r="D3786" i="17"/>
  <c r="E3786" i="17"/>
  <c r="D3787" i="17"/>
  <c r="E3787" i="17"/>
  <c r="D3788" i="17"/>
  <c r="E3788" i="17"/>
  <c r="D3789" i="17"/>
  <c r="E3789" i="17"/>
  <c r="D3790" i="17"/>
  <c r="E3790" i="17"/>
  <c r="D3791" i="17"/>
  <c r="E3791" i="17"/>
  <c r="D3792" i="17"/>
  <c r="E3792" i="17"/>
  <c r="D3793" i="17"/>
  <c r="E3793" i="17"/>
  <c r="D3794" i="17"/>
  <c r="E3794" i="17"/>
  <c r="D3795" i="17"/>
  <c r="E3795" i="17"/>
  <c r="D3796" i="17"/>
  <c r="E3796" i="17"/>
  <c r="D3797" i="17"/>
  <c r="E3797" i="17"/>
  <c r="D3798" i="17"/>
  <c r="E3798" i="17"/>
  <c r="D3799" i="17"/>
  <c r="E3799" i="17"/>
  <c r="D3800" i="17"/>
  <c r="E3800" i="17"/>
  <c r="D3801" i="17"/>
  <c r="E3801" i="17"/>
  <c r="D3802" i="17"/>
  <c r="E3802" i="17"/>
  <c r="D3803" i="17"/>
  <c r="E3803" i="17"/>
  <c r="D3804" i="17"/>
  <c r="E3804" i="17"/>
  <c r="D3805" i="17"/>
  <c r="E3805" i="17"/>
  <c r="D3806" i="17"/>
  <c r="E3806" i="17"/>
  <c r="D3807" i="17"/>
  <c r="E3807" i="17"/>
  <c r="D3808" i="17"/>
  <c r="E3808" i="17"/>
  <c r="D3809" i="17"/>
  <c r="E3809" i="17"/>
  <c r="D3810" i="17"/>
  <c r="E3810" i="17"/>
  <c r="D3811" i="17"/>
  <c r="E3811" i="17"/>
  <c r="D3812" i="17"/>
  <c r="E3812" i="17"/>
  <c r="D3813" i="17"/>
  <c r="E3813" i="17"/>
  <c r="D3814" i="17"/>
  <c r="E3814" i="17"/>
  <c r="D3815" i="17"/>
  <c r="E3815" i="17"/>
  <c r="D3816" i="17"/>
  <c r="E3816" i="17"/>
  <c r="D3817" i="17"/>
  <c r="E3817" i="17"/>
  <c r="D3818" i="17"/>
  <c r="E3818" i="17"/>
  <c r="D3819" i="17"/>
  <c r="E3819" i="17"/>
  <c r="D3820" i="17"/>
  <c r="E3820" i="17"/>
  <c r="D3821" i="17"/>
  <c r="E3821" i="17"/>
  <c r="D3822" i="17"/>
  <c r="E3822" i="17"/>
  <c r="D3823" i="17"/>
  <c r="E3823" i="17"/>
  <c r="D3824" i="17"/>
  <c r="E3824" i="17"/>
  <c r="D3825" i="17"/>
  <c r="E3825" i="17"/>
  <c r="D3826" i="17"/>
  <c r="E3826" i="17"/>
  <c r="D3827" i="17"/>
  <c r="E3827" i="17"/>
  <c r="D3828" i="17"/>
  <c r="E3828" i="17"/>
  <c r="D3829" i="17"/>
  <c r="E3829" i="17"/>
  <c r="D3830" i="17"/>
  <c r="E3830" i="17"/>
  <c r="D3831" i="17"/>
  <c r="E3831" i="17"/>
  <c r="D3832" i="17"/>
  <c r="E3832" i="17"/>
  <c r="D3833" i="17"/>
  <c r="E3833" i="17"/>
  <c r="D3834" i="17"/>
  <c r="E3834" i="17"/>
  <c r="D3835" i="17"/>
  <c r="E3835" i="17"/>
  <c r="D3836" i="17"/>
  <c r="E3836" i="17"/>
  <c r="D3837" i="17"/>
  <c r="E3837" i="17"/>
  <c r="D3838" i="17"/>
  <c r="E3838" i="17"/>
  <c r="D3839" i="17"/>
  <c r="E3839" i="17"/>
  <c r="D3840" i="17"/>
  <c r="E3840" i="17"/>
  <c r="D3841" i="17"/>
  <c r="E3841" i="17"/>
  <c r="D3842" i="17"/>
  <c r="E3842" i="17"/>
  <c r="D3843" i="17"/>
  <c r="E3843" i="17"/>
  <c r="D3844" i="17"/>
  <c r="E3844" i="17"/>
  <c r="D3845" i="17"/>
  <c r="E3845" i="17"/>
  <c r="D3846" i="17"/>
  <c r="E3846" i="17"/>
  <c r="D3847" i="17"/>
  <c r="E3847" i="17"/>
  <c r="D3848" i="17"/>
  <c r="E3848" i="17"/>
  <c r="D3849" i="17"/>
  <c r="E3849" i="17"/>
  <c r="D3850" i="17"/>
  <c r="E3850" i="17"/>
  <c r="D3851" i="17"/>
  <c r="E3851" i="17"/>
  <c r="D3852" i="17"/>
  <c r="E3852" i="17"/>
  <c r="D3853" i="17"/>
  <c r="E3853" i="17"/>
  <c r="D3854" i="17"/>
  <c r="E3854" i="17"/>
  <c r="D3855" i="17"/>
  <c r="E3855" i="17"/>
  <c r="D3856" i="17"/>
  <c r="E3856" i="17"/>
  <c r="D3857" i="17"/>
  <c r="E3857" i="17"/>
  <c r="D3858" i="17"/>
  <c r="E3858" i="17"/>
  <c r="D3859" i="17"/>
  <c r="E3859" i="17"/>
  <c r="D3860" i="17"/>
  <c r="E3860" i="17"/>
  <c r="D3861" i="17"/>
  <c r="E3861" i="17"/>
  <c r="D3862" i="17"/>
  <c r="E3862" i="17"/>
  <c r="D3863" i="17"/>
  <c r="E3863" i="17"/>
  <c r="D3864" i="17"/>
  <c r="E3864" i="17"/>
  <c r="D3865" i="17"/>
  <c r="E3865" i="17"/>
  <c r="D3866" i="17"/>
  <c r="E3866" i="17"/>
  <c r="D3867" i="17"/>
  <c r="E3867" i="17"/>
  <c r="D3868" i="17"/>
  <c r="E3868" i="17"/>
  <c r="D3869" i="17"/>
  <c r="E3869" i="17"/>
  <c r="D3870" i="17"/>
  <c r="E3870" i="17"/>
  <c r="D3871" i="17"/>
  <c r="E3871" i="17"/>
  <c r="D3872" i="17"/>
  <c r="E3872" i="17"/>
  <c r="D3873" i="17"/>
  <c r="E3873" i="17"/>
  <c r="D3874" i="17"/>
  <c r="E3874" i="17"/>
  <c r="D3875" i="17"/>
  <c r="E3875" i="17"/>
  <c r="D3876" i="17"/>
  <c r="E3876" i="17"/>
  <c r="D3877" i="17"/>
  <c r="E3877" i="17"/>
  <c r="D3878" i="17"/>
  <c r="E3878" i="17"/>
  <c r="D3879" i="17"/>
  <c r="E3879" i="17"/>
  <c r="D3880" i="17"/>
  <c r="E3880" i="17"/>
  <c r="D3881" i="17"/>
  <c r="E3881" i="17"/>
  <c r="D3882" i="17"/>
  <c r="E3882" i="17"/>
  <c r="D3883" i="17"/>
  <c r="E3883" i="17"/>
  <c r="D3884" i="17"/>
  <c r="E3884" i="17"/>
  <c r="D3885" i="17"/>
  <c r="E3885" i="17"/>
  <c r="D3886" i="17"/>
  <c r="E3886" i="17"/>
  <c r="D3887" i="17"/>
  <c r="E3887" i="17"/>
  <c r="D3888" i="17"/>
  <c r="E3888" i="17"/>
  <c r="D3889" i="17"/>
  <c r="E3889" i="17"/>
  <c r="D3890" i="17"/>
  <c r="E3890" i="17"/>
  <c r="D3891" i="17"/>
  <c r="E3891" i="17"/>
  <c r="D3892" i="17"/>
  <c r="E3892" i="17"/>
  <c r="D3893" i="17"/>
  <c r="E3893" i="17"/>
  <c r="D3894" i="17"/>
  <c r="E3894" i="17"/>
  <c r="D3895" i="17"/>
  <c r="E3895" i="17"/>
  <c r="D3896" i="17"/>
  <c r="E3896" i="17"/>
  <c r="D3897" i="17"/>
  <c r="E3897" i="17"/>
  <c r="D3898" i="17"/>
  <c r="E3898" i="17"/>
  <c r="D3899" i="17"/>
  <c r="E3899" i="17"/>
  <c r="D3900" i="17"/>
  <c r="E3900" i="17"/>
  <c r="D3901" i="17"/>
  <c r="E3901" i="17"/>
  <c r="D3902" i="17"/>
  <c r="E3902" i="17"/>
  <c r="D3903" i="17"/>
  <c r="E3903" i="17"/>
  <c r="D3904" i="17"/>
  <c r="E3904" i="17"/>
  <c r="D3905" i="17"/>
  <c r="E3905" i="17"/>
  <c r="D3906" i="17"/>
  <c r="E3906" i="17"/>
  <c r="D3907" i="17"/>
  <c r="E3907" i="17"/>
  <c r="D3908" i="17"/>
  <c r="E3908" i="17"/>
  <c r="D3909" i="17"/>
  <c r="E3909" i="17"/>
  <c r="D3910" i="17"/>
  <c r="E3910" i="17"/>
  <c r="D3911" i="17"/>
  <c r="E3911" i="17"/>
  <c r="D3912" i="17"/>
  <c r="E3912" i="17"/>
  <c r="D3913" i="17"/>
  <c r="E3913" i="17"/>
  <c r="D3914" i="17"/>
  <c r="E3914" i="17"/>
  <c r="D3915" i="17"/>
  <c r="E3915" i="17"/>
  <c r="D3916" i="17"/>
  <c r="E3916" i="17"/>
  <c r="D3917" i="17"/>
  <c r="E3917" i="17"/>
  <c r="D3918" i="17"/>
  <c r="E3918" i="17"/>
  <c r="D3919" i="17"/>
  <c r="E3919" i="17"/>
  <c r="D3920" i="17"/>
  <c r="E3920" i="17"/>
  <c r="D3921" i="17"/>
  <c r="E3921" i="17"/>
  <c r="D3922" i="17"/>
  <c r="E3922" i="17"/>
  <c r="D3923" i="17"/>
  <c r="E3923" i="17"/>
  <c r="D3924" i="17"/>
  <c r="E3924" i="17"/>
  <c r="D3925" i="17"/>
  <c r="E3925" i="17"/>
  <c r="D3926" i="17"/>
  <c r="E3926" i="17"/>
  <c r="D3927" i="17"/>
  <c r="E3927" i="17"/>
  <c r="D3928" i="17"/>
  <c r="E3928" i="17"/>
  <c r="D3929" i="17"/>
  <c r="E3929" i="17"/>
  <c r="D3930" i="17"/>
  <c r="E3930" i="17"/>
  <c r="D3931" i="17"/>
  <c r="E3931" i="17"/>
  <c r="D3932" i="17"/>
  <c r="E3932" i="17"/>
  <c r="D3933" i="17"/>
  <c r="E3933" i="17"/>
  <c r="D3934" i="17"/>
  <c r="E3934" i="17"/>
  <c r="D3935" i="17"/>
  <c r="E3935" i="17"/>
  <c r="D3936" i="17"/>
  <c r="E3936" i="17"/>
  <c r="D3937" i="17"/>
  <c r="E3937" i="17"/>
  <c r="D3938" i="17"/>
  <c r="E3938" i="17"/>
  <c r="D3939" i="17"/>
  <c r="E3939" i="17"/>
  <c r="D3940" i="17"/>
  <c r="E3940" i="17"/>
  <c r="D3941" i="17"/>
  <c r="E3941" i="17"/>
  <c r="D3942" i="17"/>
  <c r="E3942" i="17"/>
  <c r="D3943" i="17"/>
  <c r="E3943" i="17"/>
  <c r="D3944" i="17"/>
  <c r="E3944" i="17"/>
  <c r="D3945" i="17"/>
  <c r="E3945" i="17"/>
  <c r="D3946" i="17"/>
  <c r="E3946" i="17"/>
  <c r="D3947" i="17"/>
  <c r="E3947" i="17"/>
  <c r="D3948" i="17"/>
  <c r="E3948" i="17"/>
  <c r="D3949" i="17"/>
  <c r="E3949" i="17"/>
  <c r="D3950" i="17"/>
  <c r="E3950" i="17"/>
  <c r="D3951" i="17"/>
  <c r="E3951" i="17"/>
  <c r="D3952" i="17"/>
  <c r="E3952" i="17"/>
  <c r="D3953" i="17"/>
  <c r="E3953" i="17"/>
  <c r="D3954" i="17"/>
  <c r="E3954" i="17"/>
  <c r="D3955" i="17"/>
  <c r="E3955" i="17"/>
  <c r="D3956" i="17"/>
  <c r="E3956" i="17"/>
  <c r="D3957" i="17"/>
  <c r="E3957" i="17"/>
  <c r="D3958" i="17"/>
  <c r="E3958" i="17"/>
  <c r="D3959" i="17"/>
  <c r="E3959" i="17"/>
  <c r="D3960" i="17"/>
  <c r="E3960" i="17"/>
  <c r="D3961" i="17"/>
  <c r="E3961" i="17"/>
  <c r="D3962" i="17"/>
  <c r="E3962" i="17"/>
  <c r="D3963" i="17"/>
  <c r="E3963" i="17"/>
  <c r="D3964" i="17"/>
  <c r="E3964" i="17"/>
  <c r="D3965" i="17"/>
  <c r="E3965" i="17"/>
  <c r="D3966" i="17"/>
  <c r="E3966" i="17"/>
  <c r="D3967" i="17"/>
  <c r="E3967" i="17"/>
  <c r="D3968" i="17"/>
  <c r="E3968" i="17"/>
  <c r="D3969" i="17"/>
  <c r="E3969" i="17"/>
  <c r="D3970" i="17"/>
  <c r="E3970" i="17"/>
  <c r="D3971" i="17"/>
  <c r="E3971" i="17"/>
  <c r="D3972" i="17"/>
  <c r="E3972" i="17"/>
  <c r="D3973" i="17"/>
  <c r="E3973" i="17"/>
  <c r="D3974" i="17"/>
  <c r="E3974" i="17"/>
  <c r="D3975" i="17"/>
  <c r="E3975" i="17"/>
  <c r="D3976" i="17"/>
  <c r="E3976" i="17"/>
  <c r="D3977" i="17"/>
  <c r="E3977" i="17"/>
  <c r="D3978" i="17"/>
  <c r="E3978" i="17"/>
  <c r="D3979" i="17"/>
  <c r="E3979" i="17"/>
  <c r="D3980" i="17"/>
  <c r="E3980" i="17"/>
  <c r="D3981" i="17"/>
  <c r="E3981" i="17"/>
  <c r="D3982" i="17"/>
  <c r="E3982" i="17"/>
  <c r="D3983" i="17"/>
  <c r="E3983" i="17"/>
  <c r="D3984" i="17"/>
  <c r="E3984" i="17"/>
  <c r="D3985" i="17"/>
  <c r="E3985" i="17"/>
  <c r="D3986" i="17"/>
  <c r="E3986" i="17"/>
  <c r="D3987" i="17"/>
  <c r="E3987" i="17"/>
  <c r="D3988" i="17"/>
  <c r="E3988" i="17"/>
  <c r="D3989" i="17"/>
  <c r="E3989" i="17"/>
  <c r="D3990" i="17"/>
  <c r="E3990" i="17"/>
  <c r="D3991" i="17"/>
  <c r="E3991" i="17"/>
  <c r="D3992" i="17"/>
  <c r="E3992" i="17"/>
  <c r="D3993" i="17"/>
  <c r="E3993" i="17"/>
  <c r="D3994" i="17"/>
  <c r="E3994" i="17"/>
  <c r="D3995" i="17"/>
  <c r="E3995" i="17"/>
  <c r="D3996" i="17"/>
  <c r="E3996" i="17"/>
  <c r="D3997" i="17"/>
  <c r="E3997" i="17"/>
  <c r="D3998" i="17"/>
  <c r="E3998" i="17"/>
  <c r="D3999" i="17"/>
  <c r="E3999" i="17"/>
  <c r="D4000" i="17"/>
  <c r="E4000" i="17"/>
  <c r="D4001" i="17"/>
  <c r="E4001" i="17"/>
  <c r="D4002" i="17"/>
  <c r="E4002" i="17"/>
  <c r="D4003" i="17"/>
  <c r="E4003" i="17"/>
  <c r="D4004" i="17"/>
  <c r="E4004" i="17"/>
  <c r="D4005" i="17"/>
  <c r="E4005" i="17"/>
  <c r="D4006" i="17"/>
  <c r="E4006" i="17"/>
  <c r="D4007" i="17"/>
  <c r="E4007" i="17"/>
  <c r="D4008" i="17"/>
  <c r="E4008" i="17"/>
  <c r="D4009" i="17"/>
  <c r="E4009" i="17"/>
  <c r="D4010" i="17"/>
  <c r="E4010" i="17"/>
  <c r="D4011" i="17"/>
  <c r="E4011" i="17"/>
  <c r="D4012" i="17"/>
  <c r="E4012" i="17"/>
  <c r="D4013" i="17"/>
  <c r="E4013" i="17"/>
  <c r="D4014" i="17"/>
  <c r="E4014" i="17"/>
  <c r="D4015" i="17"/>
  <c r="E4015" i="17"/>
  <c r="D4016" i="17"/>
  <c r="E4016" i="17"/>
  <c r="D4017" i="17"/>
  <c r="E4017" i="17"/>
  <c r="D4018" i="17"/>
  <c r="E4018" i="17"/>
  <c r="D4019" i="17"/>
  <c r="E4019" i="17"/>
  <c r="D4020" i="17"/>
  <c r="E4020" i="17"/>
  <c r="D4021" i="17"/>
  <c r="E4021" i="17"/>
  <c r="D4022" i="17"/>
  <c r="E4022" i="17"/>
  <c r="D4023" i="17"/>
  <c r="E4023" i="17"/>
  <c r="D4024" i="17"/>
  <c r="E4024" i="17"/>
  <c r="D4025" i="17"/>
  <c r="E4025" i="17"/>
  <c r="D4026" i="17"/>
  <c r="E4026" i="17"/>
  <c r="D4027" i="17"/>
  <c r="E4027" i="17"/>
  <c r="D4028" i="17"/>
  <c r="E4028" i="17"/>
  <c r="D4029" i="17"/>
  <c r="E4029" i="17"/>
  <c r="D4030" i="17"/>
  <c r="E4030" i="17"/>
  <c r="D4031" i="17"/>
  <c r="E4031" i="17"/>
  <c r="D4032" i="17"/>
  <c r="E4032" i="17"/>
  <c r="D4033" i="17"/>
  <c r="E4033" i="17"/>
  <c r="D4034" i="17"/>
  <c r="E4034" i="17"/>
  <c r="D4035" i="17"/>
  <c r="E4035" i="17"/>
  <c r="D4036" i="17"/>
  <c r="E4036" i="17"/>
  <c r="D4037" i="17"/>
  <c r="E4037" i="17"/>
  <c r="D4038" i="17"/>
  <c r="E4038" i="17"/>
  <c r="D4039" i="17"/>
  <c r="E4039" i="17"/>
  <c r="D4040" i="17"/>
  <c r="E4040" i="17"/>
  <c r="D4041" i="17"/>
  <c r="E4041" i="17"/>
  <c r="D4042" i="17"/>
  <c r="E4042" i="17"/>
  <c r="D4043" i="17"/>
  <c r="E4043" i="17"/>
  <c r="D4044" i="17"/>
  <c r="E4044" i="17"/>
  <c r="D4045" i="17"/>
  <c r="E4045" i="17"/>
  <c r="D4046" i="17"/>
  <c r="E4046" i="17"/>
  <c r="D4047" i="17"/>
  <c r="E4047" i="17"/>
  <c r="D4048" i="17"/>
  <c r="E4048" i="17"/>
  <c r="D4049" i="17"/>
  <c r="E4049" i="17"/>
  <c r="D4050" i="17"/>
  <c r="E4050" i="17"/>
  <c r="D4051" i="17"/>
  <c r="E4051" i="17"/>
  <c r="D4052" i="17"/>
  <c r="E4052" i="17"/>
  <c r="D4053" i="17"/>
  <c r="E4053" i="17"/>
  <c r="D4054" i="17"/>
  <c r="E4054" i="17"/>
  <c r="D4055" i="17"/>
  <c r="E4055" i="17"/>
  <c r="D4056" i="17"/>
  <c r="E4056" i="17"/>
  <c r="D4057" i="17"/>
  <c r="E4057" i="17"/>
  <c r="D4058" i="17"/>
  <c r="E4058" i="17"/>
  <c r="D4059" i="17"/>
  <c r="E4059" i="17"/>
  <c r="D4060" i="17"/>
  <c r="E4060" i="17"/>
  <c r="D4061" i="17"/>
  <c r="E4061" i="17"/>
  <c r="D4062" i="17"/>
  <c r="E4062" i="17"/>
  <c r="D4063" i="17"/>
  <c r="E4063" i="17"/>
  <c r="D4064" i="17"/>
  <c r="E4064" i="17"/>
  <c r="D4065" i="17"/>
  <c r="E4065" i="17"/>
  <c r="D4066" i="17"/>
  <c r="E4066" i="17"/>
  <c r="D4067" i="17"/>
  <c r="E4067" i="17"/>
  <c r="D4068" i="17"/>
  <c r="E4068" i="17"/>
  <c r="D4069" i="17"/>
  <c r="E4069" i="17"/>
  <c r="D4070" i="17"/>
  <c r="E4070" i="17"/>
  <c r="D4071" i="17"/>
  <c r="E4071" i="17"/>
  <c r="D4072" i="17"/>
  <c r="E4072" i="17"/>
  <c r="D4073" i="17"/>
  <c r="E4073" i="17"/>
  <c r="D4074" i="17"/>
  <c r="E4074" i="17"/>
  <c r="D4075" i="17"/>
  <c r="E4075" i="17"/>
  <c r="D4076" i="17"/>
  <c r="E4076" i="17"/>
  <c r="D4077" i="17"/>
  <c r="E4077" i="17"/>
  <c r="D4078" i="17"/>
  <c r="E4078" i="17"/>
  <c r="D4079" i="17"/>
  <c r="E4079" i="17"/>
  <c r="D4080" i="17"/>
  <c r="E4080" i="17"/>
  <c r="D4081" i="17"/>
  <c r="E4081" i="17"/>
  <c r="D4082" i="17"/>
  <c r="E4082" i="17"/>
  <c r="D4083" i="17"/>
  <c r="E4083" i="17"/>
  <c r="D4084" i="17"/>
  <c r="E4084" i="17"/>
  <c r="D4085" i="17"/>
  <c r="E4085" i="17"/>
  <c r="D4086" i="17"/>
  <c r="E4086" i="17"/>
  <c r="D4087" i="17"/>
  <c r="E4087" i="17"/>
  <c r="D4088" i="17"/>
  <c r="E4088" i="17"/>
  <c r="D4089" i="17"/>
  <c r="E4089" i="17"/>
  <c r="D4090" i="17"/>
  <c r="E4090" i="17"/>
  <c r="D4091" i="17"/>
  <c r="E4091" i="17"/>
  <c r="D4092" i="17"/>
  <c r="E4092" i="17"/>
  <c r="D4093" i="17"/>
  <c r="E4093" i="17"/>
  <c r="D4094" i="17"/>
  <c r="E4094" i="17"/>
  <c r="D4095" i="17"/>
  <c r="E4095" i="17"/>
  <c r="D4096" i="17"/>
  <c r="E4096" i="17"/>
  <c r="D4097" i="17"/>
  <c r="E4097" i="17"/>
  <c r="D4098" i="17"/>
  <c r="E4098" i="17"/>
  <c r="D4099" i="17"/>
  <c r="E4099" i="17"/>
  <c r="D4100" i="17"/>
  <c r="E4100" i="17"/>
  <c r="D4101" i="17"/>
  <c r="E4101" i="17"/>
  <c r="D4102" i="17"/>
  <c r="E4102" i="17"/>
  <c r="D4103" i="17"/>
  <c r="E4103" i="17"/>
  <c r="D4104" i="17"/>
  <c r="E4104" i="17"/>
  <c r="D4105" i="17"/>
  <c r="E4105" i="17"/>
  <c r="D4106" i="17"/>
  <c r="E4106" i="17"/>
  <c r="D4107" i="17"/>
  <c r="E4107" i="17"/>
  <c r="D4108" i="17"/>
  <c r="E4108" i="17"/>
  <c r="D4109" i="17"/>
  <c r="E4109" i="17"/>
  <c r="D4110" i="17"/>
  <c r="E4110" i="17"/>
  <c r="D4111" i="17"/>
  <c r="E4111" i="17"/>
  <c r="D4112" i="17"/>
  <c r="E4112" i="17"/>
  <c r="D4113" i="17"/>
  <c r="E4113" i="17"/>
  <c r="D4114" i="17"/>
  <c r="E4114" i="17"/>
  <c r="D4115" i="17"/>
  <c r="E4115" i="17"/>
  <c r="D4116" i="17"/>
  <c r="E4116" i="17"/>
  <c r="D4117" i="17"/>
  <c r="E4117" i="17"/>
  <c r="D4118" i="17"/>
  <c r="E4118" i="17"/>
  <c r="D4119" i="17"/>
  <c r="E4119" i="17"/>
  <c r="D4120" i="17"/>
  <c r="E4120" i="17"/>
  <c r="D4121" i="17"/>
  <c r="E4121" i="17"/>
  <c r="D4122" i="17"/>
  <c r="E4122" i="17"/>
  <c r="D4123" i="17"/>
  <c r="E4123" i="17"/>
  <c r="D4124" i="17"/>
  <c r="E4124" i="17"/>
  <c r="D4125" i="17"/>
  <c r="E4125" i="17"/>
  <c r="D4126" i="17"/>
  <c r="E4126" i="17"/>
  <c r="D4127" i="17"/>
  <c r="E4127" i="17"/>
  <c r="D4128" i="17"/>
  <c r="E4128" i="17"/>
  <c r="D4129" i="17"/>
  <c r="E4129" i="17"/>
  <c r="D4130" i="17"/>
  <c r="E4130" i="17"/>
  <c r="D4131" i="17"/>
  <c r="E4131" i="17"/>
  <c r="D4132" i="17"/>
  <c r="E4132" i="17"/>
  <c r="E2" i="17"/>
  <c r="D2" i="17"/>
  <c r="A1566" i="15"/>
  <c r="A3931" i="15"/>
  <c r="A49" i="15"/>
  <c r="A4118" i="15"/>
  <c r="A317" i="15"/>
  <c r="A4011" i="15"/>
  <c r="A45" i="15"/>
  <c r="A522" i="15"/>
  <c r="A303" i="15"/>
  <c r="A3000" i="15"/>
  <c r="A3791" i="15"/>
  <c r="A50" i="15"/>
  <c r="A4106" i="15"/>
  <c r="A396" i="15"/>
  <c r="A4069" i="15"/>
  <c r="A7" i="15"/>
  <c r="A3002" i="15"/>
  <c r="A3941" i="15"/>
  <c r="A1772" i="15"/>
  <c r="A846" i="15"/>
  <c r="A4088" i="15"/>
  <c r="A811" i="15"/>
  <c r="A4101" i="15"/>
  <c r="A1499" i="15"/>
  <c r="A4" i="15"/>
  <c r="A89" i="15"/>
  <c r="A4113" i="15"/>
  <c r="A3" i="15"/>
  <c r="A209" i="15"/>
  <c r="A69" i="15"/>
  <c r="A44" i="15"/>
  <c r="A128" i="15"/>
  <c r="A1025" i="15"/>
  <c r="A381" i="15"/>
  <c r="A47" i="15"/>
  <c r="A773" i="15"/>
  <c r="A1174" i="15"/>
  <c r="A1904" i="15"/>
  <c r="A1982" i="15"/>
  <c r="A2980" i="15"/>
  <c r="A4070" i="15"/>
  <c r="A42" i="15"/>
  <c r="A4054" i="15"/>
  <c r="A86" i="15"/>
  <c r="A1453" i="15"/>
  <c r="A799" i="15"/>
  <c r="A717" i="15"/>
  <c r="A4109" i="15"/>
  <c r="A701" i="15"/>
  <c r="A4100" i="15"/>
  <c r="A4080" i="15"/>
  <c r="A87" i="15"/>
  <c r="A133" i="15"/>
  <c r="A515" i="15"/>
  <c r="A3997" i="15"/>
  <c r="A644" i="15"/>
  <c r="A2164" i="15"/>
  <c r="A3830" i="15"/>
  <c r="A4026" i="15"/>
  <c r="A4108" i="15"/>
  <c r="A4003" i="15"/>
  <c r="A182" i="15"/>
  <c r="A3603" i="15"/>
  <c r="A10" i="15"/>
  <c r="A157" i="15"/>
  <c r="A1057" i="15"/>
  <c r="A64" i="15"/>
  <c r="A4090" i="15"/>
  <c r="A4005" i="15"/>
  <c r="A3919" i="15"/>
  <c r="A3293" i="15"/>
  <c r="A4055" i="15"/>
  <c r="A4063" i="15"/>
  <c r="A4075" i="15"/>
  <c r="A3658" i="15"/>
  <c r="A63" i="15"/>
  <c r="A60" i="15"/>
  <c r="A180" i="15"/>
  <c r="A3352" i="15"/>
  <c r="A428" i="15"/>
  <c r="A720" i="15"/>
  <c r="A4110" i="15"/>
  <c r="A258" i="15"/>
  <c r="A359" i="15"/>
  <c r="A4092" i="15"/>
  <c r="A457" i="15"/>
  <c r="A1020" i="15"/>
  <c r="A4116" i="15"/>
  <c r="A4029" i="15"/>
  <c r="A513" i="15"/>
  <c r="A3970" i="15"/>
  <c r="A78" i="15"/>
  <c r="A1064" i="15"/>
  <c r="A131" i="15"/>
  <c r="A148" i="15"/>
  <c r="A204" i="15"/>
  <c r="A3585" i="15"/>
  <c r="A3282" i="15"/>
  <c r="A150" i="15"/>
  <c r="A4076" i="15"/>
  <c r="A4094" i="15"/>
  <c r="A4086" i="15"/>
  <c r="A84" i="15"/>
  <c r="A4103" i="15"/>
  <c r="A4037" i="15"/>
  <c r="A3980" i="15"/>
  <c r="A448" i="15"/>
  <c r="A73" i="15"/>
  <c r="A4105" i="15"/>
  <c r="A113" i="15"/>
  <c r="A119" i="15"/>
  <c r="A322" i="15"/>
  <c r="A206" i="15"/>
  <c r="A465" i="15"/>
  <c r="A467" i="15"/>
  <c r="A477" i="15"/>
  <c r="A903" i="15"/>
  <c r="A961" i="15"/>
  <c r="A906" i="15"/>
  <c r="A3131" i="15"/>
  <c r="A29" i="15"/>
  <c r="A135" i="15"/>
  <c r="A757" i="15"/>
  <c r="A1853" i="15"/>
  <c r="A3409" i="15"/>
  <c r="A869" i="15"/>
  <c r="A3848" i="15"/>
  <c r="A3778" i="15"/>
  <c r="A4038" i="15"/>
  <c r="A3533" i="15"/>
  <c r="A627" i="15"/>
  <c r="A4079" i="15"/>
  <c r="A3612" i="15"/>
  <c r="A1340" i="15"/>
  <c r="A3472" i="15"/>
  <c r="A3408" i="15"/>
  <c r="A4061" i="15"/>
  <c r="A4107" i="15"/>
  <c r="A4072" i="15"/>
  <c r="A4104" i="15"/>
  <c r="A3822" i="15"/>
  <c r="A3912" i="15"/>
  <c r="A365" i="15"/>
  <c r="A1227" i="15"/>
  <c r="A3690" i="15"/>
  <c r="A425" i="15"/>
  <c r="A545" i="15"/>
  <c r="A4044" i="15"/>
  <c r="A2426" i="15"/>
  <c r="A408" i="15"/>
  <c r="A3911" i="15"/>
  <c r="A1529" i="15"/>
  <c r="A3739" i="15"/>
  <c r="A4057" i="15"/>
  <c r="A197" i="15"/>
  <c r="A25" i="15"/>
  <c r="A848" i="15"/>
  <c r="A4099" i="15"/>
  <c r="A4097" i="15"/>
  <c r="A3583" i="15"/>
  <c r="A3106" i="15"/>
  <c r="A2734" i="15"/>
  <c r="A2910" i="15"/>
  <c r="A4023" i="15"/>
  <c r="A4098" i="15"/>
  <c r="A747" i="15"/>
  <c r="A2952" i="15"/>
  <c r="A4004" i="15"/>
  <c r="A71" i="15"/>
  <c r="A4052" i="15"/>
  <c r="A3374" i="15"/>
  <c r="A4078" i="15"/>
  <c r="A565" i="15"/>
  <c r="A3988" i="15"/>
  <c r="A3192" i="15"/>
  <c r="A3964" i="15"/>
  <c r="A162" i="15"/>
  <c r="A277" i="15"/>
  <c r="A552" i="15"/>
  <c r="A13" i="15"/>
  <c r="A666" i="15"/>
  <c r="A215" i="15"/>
  <c r="A1616" i="15"/>
  <c r="A1194" i="15"/>
  <c r="A1619" i="15"/>
  <c r="A3625" i="15"/>
  <c r="A4009" i="15"/>
  <c r="A153" i="15"/>
  <c r="A4066" i="15"/>
  <c r="A4047" i="15"/>
  <c r="A1531" i="15"/>
  <c r="A3265" i="15"/>
  <c r="A1223" i="15"/>
  <c r="A57" i="15"/>
  <c r="A4091" i="15"/>
  <c r="A76" i="15"/>
  <c r="A43" i="15"/>
  <c r="A249" i="15"/>
  <c r="A927" i="15"/>
  <c r="A208" i="15"/>
  <c r="A280" i="15"/>
  <c r="A419" i="15"/>
  <c r="A724" i="15"/>
  <c r="A489" i="15"/>
  <c r="A3990" i="15"/>
  <c r="A3195" i="15"/>
  <c r="A3450" i="15"/>
  <c r="A123" i="15"/>
  <c r="A423" i="15"/>
  <c r="A257" i="15"/>
  <c r="A659" i="15"/>
  <c r="A1992" i="15"/>
  <c r="A1782" i="15"/>
  <c r="A1736" i="15"/>
  <c r="A3174" i="15"/>
  <c r="A3502" i="15"/>
  <c r="A2623" i="15"/>
  <c r="A4000" i="15"/>
  <c r="A3576" i="15"/>
  <c r="A3951" i="15"/>
  <c r="A3906" i="15"/>
  <c r="A4059" i="15"/>
  <c r="A4082" i="15"/>
  <c r="A3899" i="15"/>
  <c r="A3785" i="15"/>
  <c r="A24" i="15"/>
  <c r="A53" i="15"/>
  <c r="A66" i="15"/>
  <c r="A1444" i="15"/>
  <c r="A9" i="15"/>
  <c r="A518" i="15"/>
  <c r="A4053" i="15"/>
  <c r="A4040" i="15"/>
  <c r="A398" i="15"/>
  <c r="A68" i="15"/>
  <c r="A3967" i="15"/>
  <c r="A3994" i="15"/>
  <c r="A4031" i="15"/>
  <c r="A116" i="15"/>
  <c r="A623" i="15"/>
  <c r="A1336" i="15"/>
  <c r="A1869" i="15"/>
  <c r="A1323" i="15"/>
  <c r="A394" i="15"/>
  <c r="A1171" i="15"/>
  <c r="A2901" i="15"/>
  <c r="A4045" i="15"/>
  <c r="A3557" i="15"/>
  <c r="A2631" i="15"/>
  <c r="A830" i="15"/>
  <c r="A4017" i="15"/>
  <c r="A3927" i="15"/>
  <c r="A3643" i="15"/>
  <c r="A3831" i="15"/>
  <c r="A4102" i="15"/>
  <c r="A3963" i="15"/>
  <c r="A1019" i="15"/>
  <c r="A39" i="15"/>
  <c r="A4074" i="15"/>
  <c r="A3966" i="15"/>
  <c r="A2981" i="15"/>
  <c r="A1013" i="15"/>
  <c r="A4067" i="15"/>
  <c r="A1685" i="15"/>
  <c r="A2288" i="15"/>
  <c r="A151" i="15"/>
  <c r="A4084" i="15"/>
  <c r="A4068" i="15"/>
  <c r="A1474" i="15"/>
  <c r="A282" i="15"/>
  <c r="A899" i="15"/>
  <c r="A80" i="15"/>
  <c r="A1265" i="15"/>
  <c r="A304" i="15"/>
  <c r="A214" i="15"/>
  <c r="A2571" i="15"/>
  <c r="A896" i="15"/>
  <c r="A861" i="15"/>
  <c r="A3836" i="15"/>
  <c r="A568" i="15"/>
  <c r="A1196" i="15"/>
  <c r="A2035" i="15"/>
  <c r="A413" i="15"/>
  <c r="A2158" i="15"/>
  <c r="A3129" i="15"/>
  <c r="A2880" i="15"/>
  <c r="A360" i="15"/>
  <c r="A3670" i="15"/>
  <c r="A3597" i="15"/>
  <c r="A1662" i="15"/>
  <c r="A3807" i="15"/>
  <c r="A3396" i="15"/>
  <c r="A3917" i="15"/>
  <c r="A1272" i="15"/>
  <c r="A284" i="15"/>
  <c r="A3978" i="15"/>
  <c r="A4056" i="15"/>
  <c r="A3640" i="15"/>
  <c r="A4015" i="15"/>
  <c r="A3710" i="15"/>
  <c r="A4095" i="15"/>
  <c r="A3979" i="15"/>
  <c r="A3981" i="15"/>
  <c r="A4060" i="15"/>
  <c r="A4039" i="15"/>
  <c r="A4058" i="15"/>
  <c r="A4089" i="15"/>
  <c r="A4036" i="15"/>
  <c r="A865" i="15"/>
  <c r="A2148" i="15"/>
  <c r="A210" i="15"/>
  <c r="A3578" i="15"/>
  <c r="A4087" i="15"/>
  <c r="A3904" i="15"/>
  <c r="A3776" i="15"/>
  <c r="A1278" i="15"/>
  <c r="A2954" i="15"/>
  <c r="A3753" i="15"/>
  <c r="A2721" i="15"/>
  <c r="A3928" i="15"/>
  <c r="A395" i="15"/>
  <c r="A207" i="15"/>
  <c r="A3553" i="15"/>
  <c r="A17" i="15"/>
  <c r="A19" i="15"/>
  <c r="A32" i="15"/>
  <c r="A4064" i="15"/>
  <c r="A1299" i="15"/>
  <c r="A4062" i="15"/>
  <c r="A263" i="15"/>
  <c r="A285" i="15"/>
  <c r="A3485" i="15"/>
  <c r="A3647" i="15"/>
  <c r="A4073" i="15"/>
  <c r="A72" i="15"/>
  <c r="A4077" i="15"/>
  <c r="A2824" i="15"/>
  <c r="A85" i="15"/>
  <c r="A93" i="15"/>
  <c r="A3473" i="15"/>
  <c r="A126" i="15"/>
  <c r="A476" i="15"/>
  <c r="A1009" i="15"/>
  <c r="A203" i="15"/>
  <c r="A3794" i="15"/>
  <c r="A814" i="15"/>
  <c r="A663" i="15"/>
  <c r="A882" i="15"/>
  <c r="A1220" i="15"/>
  <c r="A1445" i="15"/>
  <c r="A1545" i="15"/>
  <c r="A154" i="15"/>
  <c r="A3849" i="15"/>
  <c r="A2681" i="15"/>
  <c r="A1633" i="15"/>
  <c r="A1544" i="15"/>
  <c r="A3031" i="15"/>
  <c r="A3558" i="15"/>
  <c r="A3313" i="15"/>
  <c r="A1508" i="15"/>
  <c r="A3570" i="15"/>
  <c r="A2909" i="15"/>
  <c r="A3559" i="15"/>
  <c r="A3749" i="15"/>
  <c r="A3679" i="15"/>
  <c r="A2851" i="15"/>
  <c r="A4085" i="15"/>
  <c r="A3747" i="15"/>
  <c r="A501" i="15"/>
  <c r="A3913" i="15"/>
  <c r="A3916" i="15"/>
  <c r="A3921" i="15"/>
  <c r="A4033" i="15"/>
  <c r="A1247" i="15"/>
  <c r="A3698" i="15"/>
  <c r="A4083" i="15"/>
  <c r="A817" i="15"/>
  <c r="A103" i="15"/>
  <c r="A111" i="15"/>
  <c r="A233" i="15"/>
  <c r="A221" i="15"/>
  <c r="A266" i="15"/>
  <c r="A232" i="15"/>
  <c r="A3998" i="15"/>
  <c r="A410" i="15"/>
  <c r="A657" i="15"/>
  <c r="A681" i="15"/>
  <c r="A3460" i="15"/>
  <c r="A1891" i="15"/>
  <c r="A3569" i="15"/>
  <c r="A1112" i="15"/>
  <c r="A945" i="15"/>
  <c r="A842" i="15"/>
  <c r="A2301" i="15"/>
  <c r="A399" i="15"/>
  <c r="A3407" i="15"/>
  <c r="A3864" i="15"/>
  <c r="A3527" i="15"/>
  <c r="A3723" i="15"/>
  <c r="A3584" i="15"/>
  <c r="A3995" i="15"/>
  <c r="A3934" i="15"/>
  <c r="A3932" i="15"/>
  <c r="A3531" i="15"/>
  <c r="A3733" i="15"/>
  <c r="A3738" i="15"/>
  <c r="A452" i="15"/>
  <c r="A373" i="15"/>
  <c r="A3566" i="15"/>
  <c r="A389" i="15"/>
  <c r="A3908" i="15"/>
  <c r="A2728" i="15"/>
  <c r="A3030" i="15"/>
  <c r="A3796" i="15"/>
  <c r="A3952" i="15"/>
  <c r="A83" i="15"/>
  <c r="A1065" i="15"/>
  <c r="A222" i="15"/>
  <c r="A11" i="15"/>
  <c r="A67" i="15"/>
  <c r="A291" i="15"/>
  <c r="A348" i="15"/>
  <c r="A400" i="15"/>
  <c r="A402" i="15"/>
  <c r="A3782" i="15"/>
  <c r="A339" i="15"/>
  <c r="A455" i="15"/>
  <c r="A499" i="15"/>
  <c r="A549" i="15"/>
  <c r="A635" i="15"/>
  <c r="A576" i="15"/>
  <c r="A695" i="15"/>
  <c r="A509" i="15"/>
  <c r="A839" i="15"/>
  <c r="A902" i="15"/>
  <c r="A1035" i="15"/>
  <c r="A1061" i="15"/>
  <c r="A984" i="15"/>
  <c r="A1129" i="15"/>
  <c r="A1279" i="15"/>
  <c r="A1358" i="15"/>
  <c r="A1429" i="15"/>
  <c r="A1492" i="15"/>
  <c r="A1520" i="15"/>
  <c r="A1258" i="15"/>
  <c r="A2290" i="15"/>
  <c r="A2049" i="15"/>
  <c r="A1244" i="15"/>
  <c r="A1815" i="15"/>
  <c r="A1162" i="15"/>
  <c r="A2859" i="15"/>
  <c r="A2116" i="15"/>
  <c r="A3141" i="15"/>
  <c r="A3306" i="15"/>
  <c r="A260" i="15"/>
  <c r="A3507" i="15"/>
  <c r="A3607" i="15"/>
  <c r="A3885" i="15"/>
  <c r="A3102" i="15"/>
  <c r="A3761" i="15"/>
  <c r="A3762" i="15"/>
  <c r="A3898" i="15"/>
  <c r="A3974" i="15"/>
  <c r="A3804" i="15"/>
  <c r="A3909" i="15"/>
  <c r="A3935" i="15"/>
  <c r="A3949" i="15"/>
  <c r="A3926" i="15"/>
  <c r="A3589" i="15"/>
  <c r="A4010" i="15"/>
  <c r="A4019" i="15"/>
  <c r="A4021" i="15"/>
  <c r="A4027" i="15"/>
  <c r="A4025" i="15"/>
  <c r="A4028" i="15"/>
  <c r="A3992" i="15"/>
  <c r="A4051" i="15"/>
  <c r="A3540" i="15"/>
  <c r="A3975" i="15"/>
  <c r="A4008" i="15"/>
  <c r="A178" i="15"/>
  <c r="A8" i="15"/>
  <c r="A1011" i="15"/>
  <c r="A672" i="15"/>
  <c r="A1354" i="15"/>
  <c r="A3811" i="15"/>
  <c r="A2729" i="15"/>
  <c r="A534" i="15"/>
  <c r="A4065" i="15"/>
  <c r="A4035" i="15"/>
  <c r="A3973" i="15"/>
  <c r="A30" i="15"/>
  <c r="A3181" i="15"/>
  <c r="A15" i="15"/>
  <c r="A36" i="15"/>
  <c r="A91" i="15"/>
  <c r="A156" i="15"/>
  <c r="A3901" i="15"/>
  <c r="A294" i="15"/>
  <c r="A440" i="15"/>
  <c r="A446" i="15"/>
  <c r="A168" i="15"/>
  <c r="A613" i="15"/>
  <c r="A643" i="15"/>
  <c r="A2962" i="15"/>
  <c r="A1081" i="15"/>
  <c r="A658" i="15"/>
  <c r="A296" i="15"/>
  <c r="A1263" i="15"/>
  <c r="A726" i="15"/>
  <c r="A2843" i="15"/>
  <c r="A2970" i="15"/>
  <c r="A273" i="15"/>
  <c r="A812" i="15"/>
  <c r="A1911" i="15"/>
  <c r="A3592" i="15"/>
  <c r="A3699" i="15"/>
  <c r="A3724" i="15"/>
  <c r="A3758" i="15"/>
  <c r="A3871" i="15"/>
  <c r="A2404" i="15"/>
  <c r="A3876" i="15"/>
  <c r="A3440" i="15"/>
  <c r="A3847" i="15"/>
  <c r="A1609" i="15"/>
  <c r="A3437" i="15"/>
  <c r="A3989" i="15"/>
  <c r="A3933" i="15"/>
  <c r="A4020" i="15"/>
  <c r="A4048" i="15"/>
  <c r="A3631" i="15"/>
  <c r="A1170" i="15"/>
  <c r="A26" i="15"/>
  <c r="A3939" i="15"/>
  <c r="A3273" i="15"/>
  <c r="A3872" i="15"/>
  <c r="A792" i="15"/>
  <c r="A2143" i="15"/>
  <c r="A3606" i="15"/>
  <c r="A3590" i="15"/>
  <c r="A347" i="15"/>
  <c r="A686" i="15"/>
  <c r="A1855" i="15"/>
  <c r="A2899" i="15"/>
  <c r="A194" i="15"/>
  <c r="A3929" i="15"/>
  <c r="A3886" i="15"/>
  <c r="A3900" i="15"/>
  <c r="A493" i="15"/>
  <c r="A362" i="15"/>
  <c r="A92" i="15"/>
  <c r="A18" i="15"/>
  <c r="A145" i="15"/>
  <c r="A295" i="15"/>
  <c r="A367" i="15"/>
  <c r="A262" i="15"/>
  <c r="A466" i="15"/>
  <c r="A618" i="15"/>
  <c r="A554" i="15"/>
  <c r="A582" i="15"/>
  <c r="A746" i="15"/>
  <c r="A829" i="15"/>
  <c r="A3717" i="15"/>
  <c r="A1160" i="15"/>
  <c r="A110" i="15"/>
  <c r="A1885" i="15"/>
  <c r="A918" i="15"/>
  <c r="A1458" i="15"/>
  <c r="A1404" i="15"/>
  <c r="A2640" i="15"/>
  <c r="A2747" i="15"/>
  <c r="A1391" i="15"/>
  <c r="A1638" i="15"/>
  <c r="A3369" i="15"/>
  <c r="A3444" i="15"/>
  <c r="A3307" i="15"/>
  <c r="A3743" i="15"/>
  <c r="A3792" i="15"/>
  <c r="A3799" i="15"/>
  <c r="A3565" i="15"/>
  <c r="A3890" i="15"/>
  <c r="A3797" i="15"/>
  <c r="A3858" i="15"/>
  <c r="A2918" i="15"/>
  <c r="A3854" i="15"/>
  <c r="A3903" i="15"/>
  <c r="A3074" i="15"/>
  <c r="A3983" i="15"/>
  <c r="A4002" i="15"/>
  <c r="A3976" i="15"/>
  <c r="A4006" i="15"/>
  <c r="A4024" i="15"/>
  <c r="A4030" i="15"/>
  <c r="A3803" i="15"/>
  <c r="A4032" i="15"/>
  <c r="A3663" i="15"/>
  <c r="A3984" i="15"/>
  <c r="A544" i="15"/>
  <c r="A35" i="15"/>
  <c r="A1888" i="15"/>
  <c r="A62" i="15"/>
  <c r="A3810" i="15"/>
  <c r="A1414" i="15"/>
  <c r="A4046" i="15"/>
  <c r="A3844" i="15"/>
  <c r="A1585" i="15"/>
  <c r="A3881" i="15"/>
  <c r="A3780" i="15"/>
  <c r="A3789" i="15"/>
  <c r="A1106" i="15"/>
  <c r="A1238" i="15"/>
  <c r="A3744" i="15"/>
  <c r="A107" i="15"/>
  <c r="A3581" i="15"/>
  <c r="A177" i="15"/>
  <c r="A159" i="15"/>
  <c r="A3834" i="15"/>
  <c r="A161" i="15"/>
  <c r="A193" i="15"/>
  <c r="A189" i="15"/>
  <c r="A313" i="15"/>
  <c r="A265" i="15"/>
  <c r="A539" i="15"/>
  <c r="A769" i="15"/>
  <c r="A921" i="15"/>
  <c r="A771" i="15"/>
  <c r="A543" i="15"/>
  <c r="A999" i="15"/>
  <c r="A1384" i="15"/>
  <c r="A1155" i="15"/>
  <c r="A1557" i="15"/>
  <c r="A1671" i="15"/>
  <c r="A2395" i="15"/>
  <c r="A2769" i="15"/>
  <c r="A3037" i="15"/>
  <c r="A1139" i="15"/>
  <c r="A1847" i="15"/>
  <c r="A3103" i="15"/>
  <c r="A3237" i="15"/>
  <c r="A3694" i="15"/>
  <c r="A3593" i="15"/>
  <c r="A3001" i="15"/>
  <c r="A3793" i="15"/>
  <c r="A3808" i="15"/>
  <c r="A3860" i="15"/>
  <c r="A3691" i="15"/>
  <c r="A3561" i="15"/>
  <c r="A3993" i="15"/>
  <c r="A3999" i="15"/>
  <c r="A3940" i="15"/>
  <c r="A3959" i="15"/>
  <c r="A3477" i="15"/>
  <c r="A3985" i="15"/>
  <c r="A3815" i="15"/>
  <c r="A3190" i="15"/>
  <c r="A3955" i="15"/>
  <c r="A102" i="15"/>
  <c r="A3936" i="15"/>
  <c r="A14" i="15"/>
  <c r="A3870" i="15"/>
  <c r="A437" i="15"/>
  <c r="A4034" i="15"/>
  <c r="A2789" i="15"/>
  <c r="A1348" i="15"/>
  <c r="A1893" i="15"/>
  <c r="A3764" i="15"/>
  <c r="A3697" i="15"/>
  <c r="A1540" i="15"/>
  <c r="A459" i="15"/>
  <c r="A626" i="15"/>
  <c r="A108" i="15"/>
  <c r="A48" i="15"/>
  <c r="A288" i="15"/>
  <c r="A333" i="15"/>
  <c r="A3335" i="15"/>
  <c r="A201" i="15"/>
  <c r="A426" i="15"/>
  <c r="A564" i="15"/>
  <c r="A1651" i="15"/>
  <c r="A401" i="15"/>
  <c r="A863" i="15"/>
  <c r="A639" i="15"/>
  <c r="A1361" i="15"/>
  <c r="A810" i="15"/>
  <c r="A607" i="15"/>
  <c r="A813" i="15"/>
  <c r="A3327" i="15"/>
  <c r="A558" i="15"/>
  <c r="A1072" i="15"/>
  <c r="A1076" i="15"/>
  <c r="A1146" i="15"/>
  <c r="A1148" i="15"/>
  <c r="A1312" i="15"/>
  <c r="A835" i="15"/>
  <c r="A1152" i="15"/>
  <c r="A1334" i="15"/>
  <c r="A783" i="15"/>
  <c r="A887" i="15"/>
  <c r="A1182" i="15"/>
  <c r="A1168" i="15"/>
  <c r="A1400" i="15"/>
  <c r="A1467" i="15"/>
  <c r="A1316" i="15"/>
  <c r="A1699" i="15"/>
  <c r="A1338" i="15"/>
  <c r="A1286" i="15"/>
  <c r="A1647" i="15"/>
  <c r="A1497" i="15"/>
  <c r="A935" i="15"/>
  <c r="A2097" i="15"/>
  <c r="A2877" i="15"/>
  <c r="A2599" i="15"/>
  <c r="A2671" i="15"/>
  <c r="A2752" i="15"/>
  <c r="A2822" i="15"/>
  <c r="A3005" i="15"/>
  <c r="A3026" i="15"/>
  <c r="A3068" i="15"/>
  <c r="A3079" i="15"/>
  <c r="A3044" i="15"/>
  <c r="A2624" i="15"/>
  <c r="A1948" i="15"/>
  <c r="A3708" i="15"/>
  <c r="A3305" i="15"/>
  <c r="A3027" i="15"/>
  <c r="A2411" i="15"/>
  <c r="A51" i="15"/>
  <c r="A1861" i="15"/>
  <c r="A3422" i="15"/>
  <c r="A3303" i="15"/>
  <c r="A3411" i="15"/>
  <c r="A3587" i="15"/>
  <c r="A3505" i="15"/>
  <c r="A3727" i="15"/>
  <c r="A3622" i="15"/>
  <c r="A3719" i="15"/>
  <c r="A3419" i="15"/>
  <c r="A3665" i="15"/>
  <c r="A3856" i="15"/>
  <c r="A2812" i="15"/>
  <c r="A3721" i="15"/>
  <c r="A3525" i="15"/>
  <c r="A3705" i="15"/>
  <c r="A3728" i="15"/>
  <c r="A3748" i="15"/>
  <c r="A3712" i="15"/>
  <c r="A4022" i="15"/>
  <c r="A3783" i="15"/>
  <c r="A3824" i="15"/>
  <c r="A3821" i="15"/>
  <c r="A3765" i="15"/>
  <c r="A3713" i="15"/>
  <c r="A3948" i="15"/>
  <c r="A3914" i="15"/>
  <c r="A3982" i="15"/>
  <c r="A4018" i="15"/>
  <c r="A3737" i="15"/>
  <c r="A3960" i="15"/>
  <c r="A2709" i="15"/>
  <c r="A3809" i="15"/>
  <c r="A3918" i="15"/>
  <c r="A3895" i="15"/>
  <c r="A3991" i="15"/>
  <c r="A4001" i="15"/>
  <c r="A3777" i="15"/>
  <c r="A4049" i="15"/>
  <c r="A12" i="15"/>
  <c r="A3958" i="15"/>
  <c r="A16" i="15"/>
  <c r="A1094" i="15"/>
  <c r="A3061" i="15"/>
  <c r="A3655" i="15"/>
  <c r="A3034" i="15"/>
  <c r="A3702" i="15"/>
  <c r="A3731" i="15"/>
  <c r="A3268" i="15"/>
  <c r="A2156" i="15"/>
  <c r="A2956" i="15"/>
  <c r="A1833" i="15"/>
  <c r="A3818" i="15"/>
  <c r="A2785" i="15"/>
  <c r="A3763" i="15"/>
  <c r="A2761" i="15"/>
  <c r="A3787" i="15"/>
  <c r="A461" i="15"/>
  <c r="A3094" i="15"/>
  <c r="A21" i="15"/>
  <c r="A88" i="15"/>
  <c r="A183" i="15"/>
  <c r="A271" i="15"/>
  <c r="A314" i="15"/>
  <c r="A350" i="15"/>
  <c r="A200" i="15"/>
  <c r="A551" i="15"/>
  <c r="A556" i="15"/>
  <c r="A520" i="15"/>
  <c r="A645" i="15"/>
  <c r="A548" i="15"/>
  <c r="A599" i="15"/>
  <c r="A714" i="15"/>
  <c r="A722" i="15"/>
  <c r="A199" i="15"/>
  <c r="A786" i="15"/>
  <c r="A938" i="15"/>
  <c r="A1046" i="15"/>
  <c r="A696" i="15"/>
  <c r="A1491" i="15"/>
  <c r="A759" i="15"/>
  <c r="A1614" i="15"/>
  <c r="A1863" i="15"/>
  <c r="A1991" i="15"/>
  <c r="A1394" i="15"/>
  <c r="A1418" i="15"/>
  <c r="A3766" i="15"/>
  <c r="A2077" i="15"/>
  <c r="A1756" i="15"/>
  <c r="A2750" i="15"/>
  <c r="A3271" i="15"/>
  <c r="A3401" i="15"/>
  <c r="A1127" i="15"/>
  <c r="A3823" i="15"/>
  <c r="A3543" i="15"/>
  <c r="A3547" i="15"/>
  <c r="A3556" i="15"/>
  <c r="A3563" i="15"/>
  <c r="A3627" i="15"/>
  <c r="A3501" i="15"/>
  <c r="A3752" i="15"/>
  <c r="A3851" i="15"/>
  <c r="A3481" i="15"/>
  <c r="A3878" i="15"/>
  <c r="A3850" i="15"/>
  <c r="A3922" i="15"/>
  <c r="A4013" i="15"/>
  <c r="A3879" i="15"/>
  <c r="A2040" i="15"/>
  <c r="A3977" i="15"/>
  <c r="A3376" i="15"/>
  <c r="A3902" i="15"/>
  <c r="A950" i="15"/>
  <c r="A1353" i="15"/>
  <c r="A3938" i="15"/>
  <c r="A1437" i="15"/>
  <c r="A3768" i="15"/>
  <c r="A1109" i="15"/>
  <c r="A492" i="15"/>
  <c r="A3962" i="15"/>
  <c r="A3954" i="15"/>
  <c r="A1027" i="15"/>
  <c r="A1620" i="15"/>
  <c r="A1786" i="15"/>
  <c r="A2927" i="15"/>
  <c r="A1560" i="15"/>
  <c r="A4007" i="15"/>
  <c r="A1054" i="15"/>
  <c r="A3722" i="15"/>
  <c r="A3801" i="15"/>
  <c r="A3968" i="15"/>
  <c r="A179" i="15"/>
  <c r="A473" i="15"/>
  <c r="A393" i="15"/>
  <c r="A252" i="15"/>
  <c r="A449" i="15"/>
  <c r="A891" i="15"/>
  <c r="A3379" i="15"/>
  <c r="A3355" i="15"/>
  <c r="A3442" i="15"/>
  <c r="A3054" i="15"/>
  <c r="A3735" i="15"/>
  <c r="A3741" i="15"/>
  <c r="A704" i="15"/>
  <c r="A1110" i="15"/>
  <c r="A31" i="15"/>
  <c r="A46" i="15"/>
  <c r="A1457" i="15"/>
  <c r="A158" i="15"/>
  <c r="A211" i="15"/>
  <c r="A74" i="15"/>
  <c r="A235" i="15"/>
  <c r="A279" i="15"/>
  <c r="A3956" i="15"/>
  <c r="A338" i="15"/>
  <c r="A330" i="15"/>
  <c r="A358" i="15"/>
  <c r="A471" i="15"/>
  <c r="A114" i="15"/>
  <c r="A621" i="15"/>
  <c r="A948" i="15"/>
  <c r="A341" i="15"/>
  <c r="A683" i="15"/>
  <c r="A224" i="15"/>
  <c r="A321" i="15"/>
  <c r="A648" i="15"/>
  <c r="A854" i="15"/>
  <c r="A868" i="15"/>
  <c r="A905" i="15"/>
  <c r="A719" i="15"/>
  <c r="A791" i="15"/>
  <c r="A691" i="15"/>
  <c r="A1396" i="15"/>
  <c r="A996" i="15"/>
  <c r="A1240" i="15"/>
  <c r="A677" i="15"/>
  <c r="A1974" i="15"/>
  <c r="A1289" i="15"/>
  <c r="A1519" i="15"/>
  <c r="A1618" i="15"/>
  <c r="A1303" i="15"/>
  <c r="A1780" i="15"/>
  <c r="A1744" i="15"/>
  <c r="A1915" i="15"/>
  <c r="A2737" i="15"/>
  <c r="A2067" i="15"/>
  <c r="A1908" i="15"/>
  <c r="A2154" i="15"/>
  <c r="A2390" i="15"/>
  <c r="A2177" i="15"/>
  <c r="A2466" i="15"/>
  <c r="A2453" i="15"/>
  <c r="A2580" i="15"/>
  <c r="A2766" i="15"/>
  <c r="A1700" i="15"/>
  <c r="A2777" i="15"/>
  <c r="A2527" i="15"/>
  <c r="A3229" i="15"/>
  <c r="A2979" i="15"/>
  <c r="A2565" i="15"/>
  <c r="A2991" i="15"/>
  <c r="A1740" i="15"/>
  <c r="A2146" i="15"/>
  <c r="A3019" i="15"/>
  <c r="A3169" i="15"/>
  <c r="A3136" i="15"/>
  <c r="A3101" i="15"/>
  <c r="A3233" i="15"/>
  <c r="A2471" i="15"/>
  <c r="A3347" i="15"/>
  <c r="A2889" i="15"/>
  <c r="A3398" i="15"/>
  <c r="A3432" i="15"/>
  <c r="A3463" i="15"/>
  <c r="A3516" i="15"/>
  <c r="A3580" i="15"/>
  <c r="A3601" i="15"/>
  <c r="A3270" i="15"/>
  <c r="A3615" i="15"/>
  <c r="A3623" i="15"/>
  <c r="A3644" i="15"/>
  <c r="A3645" i="15"/>
  <c r="A3946" i="15"/>
  <c r="A3692" i="15"/>
  <c r="A3760" i="15"/>
  <c r="A3772" i="15"/>
  <c r="A3545" i="15"/>
  <c r="A3617" i="15"/>
  <c r="A2933" i="15"/>
  <c r="A3790" i="15"/>
  <c r="A4120" i="15"/>
  <c r="A3729" i="15"/>
  <c r="A3825" i="15"/>
  <c r="A3887" i="15"/>
  <c r="A3820" i="15"/>
  <c r="A3889" i="15"/>
  <c r="A3231" i="15"/>
  <c r="A3891" i="15"/>
  <c r="A3894" i="15"/>
  <c r="A3757" i="15"/>
  <c r="A3897" i="15"/>
  <c r="A3944" i="15"/>
  <c r="A3555" i="15"/>
  <c r="A3923" i="15"/>
  <c r="A3924" i="15"/>
  <c r="A3882" i="15"/>
  <c r="A3032" i="15"/>
  <c r="A2753" i="15"/>
  <c r="A3476" i="15"/>
  <c r="A340" i="15"/>
  <c r="A104" i="15"/>
  <c r="A3443" i="15"/>
  <c r="A1219" i="15"/>
  <c r="A585" i="15"/>
  <c r="A1441" i="15"/>
  <c r="A3965" i="15"/>
  <c r="A1606" i="15"/>
  <c r="A1968" i="15"/>
  <c r="A2339" i="15"/>
  <c r="A3093" i="15"/>
  <c r="A3800" i="15"/>
  <c r="A2419" i="15"/>
  <c r="A679" i="15"/>
  <c r="A3124" i="15"/>
  <c r="A1419" i="15"/>
  <c r="A1849" i="15"/>
  <c r="A1120" i="15"/>
  <c r="A3465" i="15"/>
  <c r="A3788" i="15"/>
  <c r="A3907" i="15"/>
  <c r="A300" i="15"/>
  <c r="A617" i="15"/>
  <c r="A1123" i="15"/>
  <c r="A590" i="15"/>
  <c r="A3853" i="15"/>
  <c r="A1430" i="15"/>
  <c r="A125" i="15"/>
  <c r="A3091" i="15"/>
  <c r="A276" i="15"/>
  <c r="A245" i="15"/>
  <c r="A418" i="15"/>
  <c r="A420" i="15"/>
  <c r="A464" i="15"/>
  <c r="A480" i="15"/>
  <c r="A472" i="15"/>
  <c r="A588" i="15"/>
  <c r="A567" i="15"/>
  <c r="A723" i="15"/>
  <c r="A1067" i="15"/>
  <c r="A1352" i="15"/>
  <c r="A862" i="15"/>
  <c r="A978" i="15"/>
  <c r="A981" i="15"/>
  <c r="A647" i="15"/>
  <c r="A1006" i="15"/>
  <c r="A737" i="15"/>
  <c r="A1102" i="15"/>
  <c r="A1150" i="15"/>
  <c r="A1310" i="15"/>
  <c r="A1367" i="15"/>
  <c r="A655" i="15"/>
  <c r="A2610" i="15"/>
  <c r="A1452" i="15"/>
  <c r="A1592" i="15"/>
  <c r="A1657" i="15"/>
  <c r="A2053" i="15"/>
  <c r="A1092" i="15"/>
  <c r="A1747" i="15"/>
  <c r="A1713" i="15"/>
  <c r="A2849" i="15"/>
  <c r="A1996" i="15"/>
  <c r="A3038" i="15"/>
  <c r="A1957" i="15"/>
  <c r="A1686" i="15"/>
  <c r="A2881" i="15"/>
  <c r="A3571" i="15"/>
  <c r="A3236" i="15"/>
  <c r="A3541" i="15"/>
  <c r="A3217" i="15"/>
  <c r="A3362" i="15"/>
  <c r="A3953" i="15"/>
  <c r="A3646" i="15"/>
  <c r="A3664" i="15"/>
  <c r="A3520" i="15"/>
  <c r="A3678" i="15"/>
  <c r="A3684" i="15"/>
  <c r="A3715" i="15"/>
  <c r="A3910" i="15"/>
  <c r="A3852" i="15"/>
  <c r="A3755" i="15"/>
  <c r="A3827" i="15"/>
  <c r="A3861" i="15"/>
  <c r="A3875" i="15"/>
  <c r="A3651" i="15"/>
  <c r="A3812" i="15"/>
  <c r="A3896" i="15"/>
  <c r="A3920" i="15"/>
  <c r="A3857" i="15"/>
  <c r="A253" i="15"/>
  <c r="A120" i="15"/>
  <c r="A963" i="15"/>
  <c r="A1570" i="15"/>
  <c r="A205" i="15"/>
  <c r="A2064" i="15"/>
  <c r="A298" i="15"/>
  <c r="A3915" i="15"/>
  <c r="A1455" i="15"/>
  <c r="A3833" i="15"/>
  <c r="A1598" i="15"/>
  <c r="A2802" i="15"/>
  <c r="A3536" i="15"/>
  <c r="A3475" i="15"/>
  <c r="A165" i="15"/>
  <c r="A3247" i="15"/>
  <c r="A3138" i="15"/>
  <c r="A240" i="15"/>
  <c r="A355" i="15"/>
  <c r="A422" i="15"/>
  <c r="A611" i="15"/>
  <c r="A897" i="15"/>
  <c r="A164" i="15"/>
  <c r="A974" i="15"/>
  <c r="A1874" i="15"/>
  <c r="A2254" i="15"/>
  <c r="A2312" i="15"/>
  <c r="A1879" i="15"/>
  <c r="A1233" i="15"/>
  <c r="A1924" i="15"/>
  <c r="A2699" i="15"/>
  <c r="A3445" i="15"/>
  <c r="A3554" i="15"/>
  <c r="A3689" i="15"/>
  <c r="A3784" i="15"/>
  <c r="A3283" i="15"/>
  <c r="A3869" i="15"/>
  <c r="A3883" i="15"/>
  <c r="A3687" i="15"/>
  <c r="A343" i="15"/>
  <c r="A2998" i="15"/>
  <c r="A3486" i="15"/>
  <c r="A27" i="15"/>
  <c r="A3611" i="15"/>
  <c r="A3826" i="15"/>
  <c r="A292" i="15"/>
  <c r="A188" i="15"/>
  <c r="A146" i="15"/>
  <c r="A595" i="15"/>
  <c r="A318" i="15"/>
  <c r="A272" i="15"/>
  <c r="A141" i="15"/>
  <c r="A357" i="15"/>
  <c r="A378" i="15"/>
  <c r="A231" i="15"/>
  <c r="A278" i="15"/>
  <c r="A388" i="15"/>
  <c r="A417" i="15"/>
  <c r="A462" i="15"/>
  <c r="A497" i="15"/>
  <c r="A614" i="15"/>
  <c r="A559" i="15"/>
  <c r="A580" i="15"/>
  <c r="A547" i="15"/>
  <c r="A661" i="15"/>
  <c r="A495" i="15"/>
  <c r="A485" i="15"/>
  <c r="A678" i="15"/>
  <c r="A533" i="15"/>
  <c r="A674" i="15"/>
  <c r="A693" i="15"/>
  <c r="A538" i="15"/>
  <c r="A834" i="15"/>
  <c r="A774" i="15"/>
  <c r="A795" i="15"/>
  <c r="A837" i="15"/>
  <c r="A860" i="15"/>
  <c r="A875" i="15"/>
  <c r="A886" i="15"/>
  <c r="A894" i="15"/>
  <c r="A826" i="15"/>
  <c r="A638" i="15"/>
  <c r="A642" i="15"/>
  <c r="A977" i="15"/>
  <c r="A836" i="15"/>
  <c r="A1205" i="15"/>
  <c r="A1645" i="15"/>
  <c r="A1389" i="15"/>
  <c r="A1350" i="15"/>
  <c r="A1195" i="15"/>
  <c r="A1234" i="15"/>
  <c r="A867" i="15"/>
  <c r="A1421" i="15"/>
  <c r="A1447" i="15"/>
  <c r="A1264" i="15"/>
  <c r="A1506" i="15"/>
  <c r="A1126" i="15"/>
  <c r="A1464" i="15"/>
  <c r="A1552" i="15"/>
  <c r="A1649" i="15"/>
  <c r="A1454" i="15"/>
  <c r="A1790" i="15"/>
  <c r="A967" i="15"/>
  <c r="A1723" i="15"/>
  <c r="A1683" i="15"/>
  <c r="A1734" i="15"/>
  <c r="A1181" i="15"/>
  <c r="A1625" i="15"/>
  <c r="A1755" i="15"/>
  <c r="A1997" i="15"/>
  <c r="A2475" i="15"/>
  <c r="A2504" i="15"/>
  <c r="A2545" i="15"/>
  <c r="A2567" i="15"/>
  <c r="A2462" i="15"/>
  <c r="A2637" i="15"/>
  <c r="A2561" i="15"/>
  <c r="A2422" i="15"/>
  <c r="A3629" i="15"/>
  <c r="A1930" i="15"/>
  <c r="A2816" i="15"/>
  <c r="A2842" i="15"/>
  <c r="A1459" i="15"/>
  <c r="A2888" i="15"/>
  <c r="A1925" i="15"/>
  <c r="A1680" i="15"/>
  <c r="A2958" i="15"/>
  <c r="A3013" i="15"/>
  <c r="A3016" i="15"/>
  <c r="A3067" i="15"/>
  <c r="A3144" i="15"/>
  <c r="A3120" i="15"/>
  <c r="A3173" i="15"/>
  <c r="A3225" i="15"/>
  <c r="A3252" i="15"/>
  <c r="A2961" i="15"/>
  <c r="A3346" i="15"/>
  <c r="A3350" i="15"/>
  <c r="A2255" i="15"/>
  <c r="A3381" i="15"/>
  <c r="A2602" i="15"/>
  <c r="A3433" i="15"/>
  <c r="A3865" i="15"/>
  <c r="A3866" i="15"/>
  <c r="A3484" i="15"/>
  <c r="A3518" i="15"/>
  <c r="A3649" i="15"/>
  <c r="A3633" i="15"/>
  <c r="A3677" i="15"/>
  <c r="A3676" i="15"/>
  <c r="A3693" i="15"/>
  <c r="A3855" i="15"/>
  <c r="A3491" i="15"/>
  <c r="A3683" i="15"/>
  <c r="A3685" i="15"/>
  <c r="A3925" i="15"/>
  <c r="A3388" i="15"/>
  <c r="A3943" i="15"/>
  <c r="A3524" i="15"/>
  <c r="A3700" i="15"/>
  <c r="A3736" i="15"/>
  <c r="A3696" i="15"/>
  <c r="A3770" i="15"/>
  <c r="A3742" i="15"/>
  <c r="A3278" i="15"/>
  <c r="A3594" i="15"/>
  <c r="A3829" i="15"/>
  <c r="A3842" i="15"/>
  <c r="A3843" i="15"/>
  <c r="A3579" i="15"/>
  <c r="A3564" i="15"/>
  <c r="A3888" i="15"/>
  <c r="A3750" i="15"/>
  <c r="A3884" i="15"/>
  <c r="A436" i="15"/>
  <c r="A3230" i="15"/>
  <c r="A3635" i="15"/>
  <c r="A3707" i="15"/>
  <c r="A3892" i="15"/>
  <c r="A3666" i="15"/>
  <c r="A3837" i="15"/>
  <c r="A947" i="15"/>
  <c r="A3179" i="15"/>
  <c r="A1021" i="15"/>
  <c r="A2635" i="15"/>
  <c r="A3337" i="15"/>
  <c r="A3819" i="15"/>
  <c r="A1134" i="15"/>
  <c r="A3098" i="15"/>
  <c r="A4122" i="15"/>
  <c r="A261" i="15"/>
  <c r="A537" i="15"/>
  <c r="A2984" i="15"/>
  <c r="A581" i="15"/>
  <c r="A688" i="15"/>
  <c r="A3798" i="15"/>
  <c r="A1143" i="15"/>
  <c r="A1440" i="15"/>
  <c r="A2041" i="15"/>
  <c r="A1761" i="15"/>
  <c r="A682" i="15"/>
  <c r="A3297" i="15"/>
  <c r="A3368" i="15"/>
  <c r="A3504" i="15"/>
  <c r="A3542" i="15"/>
  <c r="A3893" i="15"/>
  <c r="A733" i="15"/>
  <c r="A3716" i="15"/>
  <c r="A2385" i="15"/>
  <c r="A1832" i="15"/>
  <c r="A3775" i="15"/>
  <c r="A3863" i="15"/>
  <c r="A3950" i="15"/>
  <c r="A3380" i="15"/>
  <c r="A3773" i="15"/>
  <c r="A2584" i="15"/>
  <c r="A351" i="15"/>
  <c r="A479" i="15"/>
  <c r="A2047" i="15"/>
  <c r="A1055" i="15"/>
  <c r="A1502" i="15"/>
  <c r="A3156" i="15"/>
  <c r="A3332" i="15"/>
  <c r="A1646" i="15"/>
  <c r="A1596" i="15"/>
  <c r="A775" i="15"/>
  <c r="A97" i="15"/>
  <c r="A780" i="15"/>
  <c r="A1880" i="15"/>
  <c r="A173" i="15"/>
  <c r="A1378" i="15"/>
  <c r="A1185" i="15"/>
  <c r="A1373" i="15"/>
  <c r="A1722" i="15"/>
  <c r="A3121" i="15"/>
  <c r="A3069" i="15"/>
  <c r="A3392" i="15"/>
  <c r="A3602" i="15"/>
  <c r="A3567" i="15"/>
  <c r="A2665" i="15"/>
  <c r="A3619" i="15"/>
  <c r="A3817" i="15"/>
  <c r="A2868" i="15"/>
  <c r="A1928" i="15"/>
  <c r="A33" i="15"/>
  <c r="A3828" i="15"/>
  <c r="A70" i="15"/>
  <c r="A41" i="15"/>
  <c r="A3840" i="15"/>
  <c r="A190" i="15"/>
  <c r="A37" i="15"/>
  <c r="A326" i="15"/>
  <c r="A293" i="15"/>
  <c r="A129" i="15"/>
  <c r="A259" i="15"/>
  <c r="A586" i="15"/>
  <c r="A228" i="15"/>
  <c r="A641" i="15"/>
  <c r="A605" i="15"/>
  <c r="A349" i="15"/>
  <c r="A819" i="15"/>
  <c r="A524" i="15"/>
  <c r="A910" i="15"/>
  <c r="A917" i="15"/>
  <c r="A920" i="15"/>
  <c r="A1005" i="15"/>
  <c r="A1015" i="15"/>
  <c r="A934" i="15"/>
  <c r="A1098" i="15"/>
  <c r="A1016" i="15"/>
  <c r="A1164" i="15"/>
  <c r="A1254" i="15"/>
  <c r="A1141" i="15"/>
  <c r="A1159" i="15"/>
  <c r="A570" i="15"/>
  <c r="A1344" i="15"/>
  <c r="A831" i="15"/>
  <c r="A1364" i="15"/>
  <c r="A1509" i="15"/>
  <c r="A1597" i="15"/>
  <c r="A1017" i="15"/>
  <c r="A1390" i="15"/>
  <c r="A1691" i="15"/>
  <c r="A1706" i="15"/>
  <c r="A397" i="15"/>
  <c r="A1798" i="15"/>
  <c r="A1743" i="15"/>
  <c r="A2526" i="15"/>
  <c r="A1943" i="15"/>
  <c r="A1831" i="15"/>
  <c r="A3403" i="15"/>
  <c r="A2440" i="15"/>
  <c r="A2531" i="15"/>
  <c r="A1653" i="15"/>
  <c r="A1983" i="15"/>
  <c r="A1689" i="15"/>
  <c r="A1958" i="15"/>
  <c r="A2695" i="15"/>
  <c r="A2723" i="15"/>
  <c r="A2697" i="15"/>
  <c r="A2827" i="15"/>
  <c r="A2978" i="15"/>
  <c r="A3062" i="15"/>
  <c r="A3025" i="15"/>
  <c r="A2739" i="15"/>
  <c r="A2807" i="15"/>
  <c r="A3130" i="15"/>
  <c r="A3017" i="15"/>
  <c r="A3215" i="15"/>
  <c r="A2257" i="15"/>
  <c r="A2873" i="15"/>
  <c r="A3375" i="15"/>
  <c r="A3845" i="15"/>
  <c r="A3023" i="15"/>
  <c r="A3370" i="15"/>
  <c r="A3383" i="15"/>
  <c r="A3341" i="15"/>
  <c r="A2265" i="15"/>
  <c r="A3414" i="15"/>
  <c r="A3438" i="15"/>
  <c r="A3311" i="15"/>
  <c r="A3441" i="15"/>
  <c r="A3529" i="15"/>
  <c r="A3535" i="15"/>
  <c r="A3413" i="15"/>
  <c r="A3618" i="15"/>
  <c r="A3568" i="15"/>
  <c r="A3632" i="15"/>
  <c r="A3653" i="15"/>
  <c r="A3478" i="15"/>
  <c r="A3667" i="15"/>
  <c r="A3641" i="15"/>
  <c r="A3769" i="15"/>
  <c r="A3704" i="15"/>
  <c r="A3609" i="15"/>
  <c r="A3660" i="15"/>
  <c r="A3734" i="15"/>
  <c r="A3714" i="15"/>
  <c r="A3771" i="15"/>
  <c r="A3774" i="15"/>
  <c r="A3813" i="15"/>
  <c r="A3730" i="15"/>
  <c r="A3835" i="15"/>
  <c r="A382" i="15"/>
  <c r="A3656" i="15"/>
  <c r="A1987" i="15"/>
  <c r="A3659" i="15"/>
  <c r="A3596" i="15"/>
  <c r="A3838" i="15"/>
  <c r="A3488" i="15"/>
  <c r="A1862" i="15"/>
  <c r="A3608" i="15"/>
  <c r="A3711" i="15"/>
  <c r="A3573" i="15"/>
  <c r="A3701" i="15"/>
  <c r="A220" i="15"/>
  <c r="A1212" i="15"/>
  <c r="A267" i="15"/>
  <c r="A3832" i="15"/>
  <c r="A2982" i="15"/>
  <c r="A1981" i="15"/>
  <c r="A2054" i="15"/>
  <c r="A2677" i="15"/>
  <c r="A2084" i="15"/>
  <c r="A2787" i="15"/>
  <c r="A3248" i="15"/>
  <c r="A3759" i="15"/>
  <c r="A20" i="15"/>
  <c r="A3494" i="15"/>
  <c r="A1967" i="15"/>
  <c r="A118" i="15"/>
  <c r="A363" i="15"/>
  <c r="A606" i="15"/>
  <c r="A933" i="15"/>
  <c r="A572" i="15"/>
  <c r="A124" i="15"/>
  <c r="A371" i="15"/>
  <c r="A1133" i="15"/>
  <c r="A1273" i="15"/>
  <c r="A729" i="15"/>
  <c r="A3263" i="15"/>
  <c r="A1732" i="15"/>
  <c r="A1070" i="15"/>
  <c r="A1795" i="15"/>
  <c r="A1889" i="15"/>
  <c r="A3814" i="15"/>
  <c r="A2082" i="15"/>
  <c r="A2268" i="15"/>
  <c r="A1498" i="15"/>
  <c r="A3269" i="15"/>
  <c r="A3096" i="15"/>
  <c r="A3873" i="15"/>
  <c r="A3466" i="15"/>
  <c r="A3634" i="15"/>
  <c r="A3686" i="15"/>
  <c r="A2908" i="15"/>
  <c r="A3732" i="15"/>
  <c r="A3745" i="15"/>
  <c r="A3781" i="15"/>
  <c r="A587" i="15"/>
  <c r="A3314" i="15"/>
  <c r="A342" i="15"/>
  <c r="A3431" i="15"/>
  <c r="A469" i="15"/>
  <c r="A414" i="15"/>
  <c r="A925" i="15"/>
  <c r="A796" i="15"/>
  <c r="A2865" i="15"/>
  <c r="A1088" i="15"/>
  <c r="A1388" i="15"/>
  <c r="A942" i="15"/>
  <c r="A671" i="15"/>
  <c r="A142" i="15"/>
  <c r="A137" i="15"/>
  <c r="A169" i="15"/>
  <c r="A81" i="15"/>
  <c r="A243" i="15"/>
  <c r="A244" i="15"/>
  <c r="A3499" i="15"/>
  <c r="A274" i="15"/>
  <c r="A251" i="15"/>
  <c r="A270" i="15"/>
  <c r="A246" i="15"/>
  <c r="A344" i="15"/>
  <c r="A319" i="15"/>
  <c r="A366" i="15"/>
  <c r="A311" i="15"/>
  <c r="A390" i="15"/>
  <c r="A275" i="15"/>
  <c r="A475" i="15"/>
  <c r="A406" i="15"/>
  <c r="A368" i="15"/>
  <c r="A335" i="15"/>
  <c r="A3740" i="15"/>
  <c r="A594" i="15"/>
  <c r="A555" i="15"/>
  <c r="A600" i="15"/>
  <c r="A631" i="15"/>
  <c r="A750" i="15"/>
  <c r="A447" i="15"/>
  <c r="A781" i="15"/>
  <c r="A858" i="15"/>
  <c r="A752" i="15"/>
  <c r="A794" i="15"/>
  <c r="A748" i="15"/>
  <c r="A808" i="15"/>
  <c r="A822" i="15"/>
  <c r="A912" i="15"/>
  <c r="A892" i="15"/>
  <c r="A898" i="15"/>
  <c r="A924" i="15"/>
  <c r="A710" i="15"/>
  <c r="A1207" i="15"/>
  <c r="A700" i="15"/>
  <c r="A1086" i="15"/>
  <c r="A1066" i="15"/>
  <c r="A2500" i="15"/>
  <c r="A958" i="15"/>
  <c r="A1118" i="15"/>
  <c r="A1130" i="15"/>
  <c r="A1158" i="15"/>
  <c r="A985" i="15"/>
  <c r="A1047" i="15"/>
  <c r="A1138" i="15"/>
  <c r="A1062" i="15"/>
  <c r="A1315" i="15"/>
  <c r="A1409" i="15"/>
  <c r="A1270" i="15"/>
  <c r="A1080" i="15"/>
  <c r="A1460" i="15"/>
  <c r="A1248" i="15"/>
  <c r="A1488" i="15"/>
  <c r="A1449" i="15"/>
  <c r="A1539" i="15"/>
  <c r="A1973" i="15"/>
  <c r="A1658" i="15"/>
  <c r="A1462" i="15"/>
  <c r="A1623" i="15"/>
  <c r="A1613" i="15"/>
  <c r="A1496" i="15"/>
  <c r="A1395" i="15"/>
  <c r="A1532" i="15"/>
  <c r="A1729" i="15"/>
  <c r="A1753" i="15"/>
  <c r="A1763" i="15"/>
  <c r="A1797" i="15"/>
  <c r="A1611" i="15"/>
  <c r="A3249" i="15"/>
  <c r="A2000" i="15"/>
  <c r="A1972" i="15"/>
  <c r="A2601" i="15"/>
  <c r="A1679" i="15"/>
  <c r="A2618" i="15"/>
  <c r="A2104" i="15"/>
  <c r="A2862" i="15"/>
  <c r="A2798" i="15"/>
  <c r="A2907" i="15"/>
  <c r="A2103" i="15"/>
  <c r="A2872" i="15"/>
  <c r="A3333" i="15"/>
  <c r="A2407" i="15"/>
  <c r="A2964" i="15"/>
  <c r="A3290" i="15"/>
  <c r="A3176" i="15"/>
  <c r="A2189" i="15"/>
  <c r="A3153" i="15"/>
  <c r="A2936" i="15"/>
  <c r="A3243" i="15"/>
  <c r="A1953" i="15"/>
  <c r="A3259" i="15"/>
  <c r="A3412" i="15"/>
  <c r="A3620" i="15"/>
  <c r="A3012" i="15"/>
  <c r="A3479" i="15"/>
  <c r="A3319" i="15"/>
  <c r="A3361" i="15"/>
  <c r="A3387" i="15"/>
  <c r="A3428" i="15"/>
  <c r="A3187" i="15"/>
  <c r="A3434" i="15"/>
  <c r="A3471" i="15"/>
  <c r="A3461" i="15"/>
  <c r="A3846" i="15"/>
  <c r="A3816" i="15"/>
  <c r="A3125" i="15"/>
  <c r="A3135" i="15"/>
  <c r="A3521" i="15"/>
  <c r="A3560" i="15"/>
  <c r="A3806" i="15"/>
  <c r="A3128" i="15"/>
  <c r="A3492" i="15"/>
  <c r="A1593" i="15"/>
  <c r="A3650" i="15"/>
  <c r="A3497" i="15"/>
  <c r="A3316" i="15"/>
  <c r="A3562" i="15"/>
  <c r="A3703" i="15"/>
  <c r="A4012" i="15"/>
  <c r="A3538" i="15"/>
  <c r="A3695" i="15"/>
  <c r="A3455" i="15"/>
  <c r="A3754" i="15"/>
  <c r="A98" i="15"/>
  <c r="A254" i="15"/>
  <c r="A1682" i="15"/>
  <c r="A2850" i="15"/>
  <c r="A3400" i="15"/>
  <c r="A3214" i="15"/>
  <c r="A797" i="15"/>
  <c r="A3604" i="15"/>
  <c r="A3613" i="15"/>
  <c r="A1776" i="15"/>
  <c r="A3595" i="15"/>
  <c r="A59" i="15"/>
  <c r="A130" i="15"/>
  <c r="A101" i="15"/>
  <c r="A336" i="15"/>
  <c r="A1382" i="15"/>
  <c r="A968" i="15"/>
  <c r="A504" i="15"/>
  <c r="A708" i="15"/>
  <c r="A667" i="15"/>
  <c r="A3591" i="15"/>
  <c r="A755" i="15"/>
  <c r="A821" i="15"/>
  <c r="A1000" i="15"/>
  <c r="A859" i="15"/>
  <c r="A1115" i="15"/>
  <c r="A766" i="15"/>
  <c r="A790" i="15"/>
  <c r="A1096" i="15"/>
  <c r="A1250" i="15"/>
  <c r="A1260" i="15"/>
  <c r="A650" i="15"/>
  <c r="A1482" i="15"/>
  <c r="A1347" i="15"/>
  <c r="A1231" i="15"/>
  <c r="A1584" i="15"/>
  <c r="A1779" i="15"/>
  <c r="A712" i="15"/>
  <c r="A1525" i="15"/>
  <c r="A2362" i="15"/>
  <c r="A1856" i="15"/>
  <c r="A1923" i="15"/>
  <c r="A1659" i="15"/>
  <c r="A3163" i="15"/>
  <c r="A4114" i="15"/>
  <c r="A3127" i="15"/>
  <c r="A3496" i="15"/>
  <c r="A2639" i="15"/>
  <c r="A3523" i="15"/>
  <c r="A3510" i="15"/>
  <c r="A3552" i="15"/>
  <c r="A3427" i="15"/>
  <c r="A3582" i="15"/>
  <c r="A3638" i="15"/>
  <c r="A2075" i="15"/>
  <c r="A2923" i="15"/>
  <c r="A690" i="15"/>
  <c r="A155" i="15"/>
  <c r="A1198" i="15"/>
  <c r="A1677" i="15"/>
  <c r="A1522" i="15"/>
  <c r="A1940" i="15"/>
  <c r="A3453" i="15"/>
  <c r="A628" i="15"/>
  <c r="A660" i="15"/>
  <c r="A809" i="15"/>
  <c r="A962" i="15"/>
  <c r="A1730" i="15"/>
  <c r="A1513" i="15"/>
  <c r="A1793" i="15"/>
  <c r="A2705" i="15"/>
  <c r="A2776" i="15"/>
  <c r="A3682" i="15"/>
  <c r="A3239" i="15"/>
  <c r="A2123" i="15"/>
  <c r="A3415" i="15"/>
  <c r="A3288" i="15"/>
  <c r="A3467" i="15"/>
  <c r="A3508" i="15"/>
  <c r="A1481" i="15"/>
  <c r="A1387" i="15"/>
  <c r="A3598" i="15"/>
  <c r="A3118" i="15"/>
  <c r="A3588" i="15"/>
  <c r="A3626" i="15"/>
  <c r="A3577" i="15"/>
  <c r="A2759" i="15"/>
  <c r="A283" i="15"/>
  <c r="A287" i="15"/>
  <c r="A346" i="15"/>
  <c r="A2490" i="15"/>
  <c r="A403" i="15"/>
  <c r="A431" i="15"/>
  <c r="A702" i="15"/>
  <c r="A758" i="15"/>
  <c r="A768" i="15"/>
  <c r="A1012" i="15"/>
  <c r="A850" i="15"/>
  <c r="A1154" i="15"/>
  <c r="A1184" i="15"/>
  <c r="A1377" i="15"/>
  <c r="A1041" i="15"/>
  <c r="A1187" i="15"/>
  <c r="A1503" i="15"/>
  <c r="A1674" i="15"/>
  <c r="A1941" i="15"/>
  <c r="A2555" i="15"/>
  <c r="A2424" i="15"/>
  <c r="A3688" i="15"/>
  <c r="A3085" i="15"/>
  <c r="A3180" i="15"/>
  <c r="A3219" i="15"/>
  <c r="A3548" i="15"/>
  <c r="A3474" i="15"/>
  <c r="A2775" i="15"/>
  <c r="A3286" i="15"/>
  <c r="A1216" i="15"/>
  <c r="A3756" i="15"/>
  <c r="A56" i="15"/>
  <c r="A105" i="15"/>
  <c r="A170" i="15"/>
  <c r="A2112" i="15"/>
  <c r="A152" i="15"/>
  <c r="A2074" i="15"/>
  <c r="A238" i="15"/>
  <c r="A354" i="15"/>
  <c r="A109" i="15"/>
  <c r="A3654" i="15"/>
  <c r="A1824" i="15"/>
  <c r="A519" i="15"/>
  <c r="A536" i="15"/>
  <c r="A483" i="15"/>
  <c r="A500" i="15"/>
  <c r="A530" i="15"/>
  <c r="A557" i="15"/>
  <c r="A191" i="15"/>
  <c r="A619" i="15"/>
  <c r="A602" i="15"/>
  <c r="A630" i="15"/>
  <c r="A516" i="15"/>
  <c r="A615" i="15"/>
  <c r="A855" i="15"/>
  <c r="A872" i="15"/>
  <c r="A915" i="15"/>
  <c r="A772" i="15"/>
  <c r="A405" i="15"/>
  <c r="A972" i="15"/>
  <c r="A953" i="15"/>
  <c r="A976" i="15"/>
  <c r="A1131" i="15"/>
  <c r="A454" i="15"/>
  <c r="A1101" i="15"/>
  <c r="A1122" i="15"/>
  <c r="A1090" i="15"/>
  <c r="A1178" i="15"/>
  <c r="A1188" i="15"/>
  <c r="A1136" i="15"/>
  <c r="A676" i="15"/>
  <c r="A1301" i="15"/>
  <c r="A1342" i="15"/>
  <c r="A1355" i="15"/>
  <c r="A1366" i="15"/>
  <c r="A1417" i="15"/>
  <c r="A1386" i="15"/>
  <c r="A1469" i="15"/>
  <c r="A1058" i="15"/>
  <c r="A1486" i="15"/>
  <c r="A1165" i="15"/>
  <c r="A1305" i="15"/>
  <c r="A1229" i="15"/>
  <c r="A1546" i="15"/>
  <c r="A1803" i="15"/>
  <c r="A1281" i="15"/>
  <c r="A1398" i="15"/>
  <c r="A1660" i="15"/>
  <c r="A1707" i="15"/>
  <c r="A3680" i="15"/>
  <c r="A2007" i="15"/>
  <c r="A1777" i="15"/>
  <c r="A1668" i="15"/>
  <c r="A3117" i="15"/>
  <c r="A1821" i="15"/>
  <c r="A2090" i="15"/>
  <c r="A1867" i="15"/>
  <c r="A1809" i="15"/>
  <c r="A2492" i="15"/>
  <c r="A1605" i="15"/>
  <c r="A1433" i="15"/>
  <c r="A2959" i="15"/>
  <c r="A2891" i="15"/>
  <c r="A2613" i="15"/>
  <c r="A2560" i="15"/>
  <c r="A484" i="15"/>
  <c r="A2425" i="15"/>
  <c r="A2349" i="15"/>
  <c r="A2535" i="15"/>
  <c r="A2890" i="15"/>
  <c r="A2896" i="15"/>
  <c r="A1952" i="15"/>
  <c r="A3036" i="15"/>
  <c r="A2996" i="15"/>
  <c r="A3075" i="15"/>
  <c r="A2348" i="15"/>
  <c r="A1565" i="15"/>
  <c r="A3089" i="15"/>
  <c r="A3110" i="15"/>
  <c r="A3112" i="15"/>
  <c r="A3143" i="15"/>
  <c r="A3152" i="15"/>
  <c r="A3725" i="15"/>
  <c r="A2817" i="15"/>
  <c r="A3206" i="15"/>
  <c r="A1841" i="15"/>
  <c r="A3275" i="15"/>
  <c r="A3301" i="15"/>
  <c r="A3289" i="15"/>
  <c r="A3292" i="15"/>
  <c r="A3166" i="15"/>
  <c r="A3423" i="15"/>
  <c r="A3315" i="15"/>
  <c r="A3309" i="15"/>
  <c r="A3318" i="15"/>
  <c r="A3351" i="15"/>
  <c r="A779" i="15"/>
  <c r="A3354" i="15"/>
  <c r="A3339" i="15"/>
  <c r="A3454" i="15"/>
  <c r="A2922" i="15"/>
  <c r="A3669" i="15"/>
  <c r="A3503" i="15"/>
  <c r="A3506" i="15"/>
  <c r="A3522" i="15"/>
  <c r="A3549" i="15"/>
  <c r="A3149" i="15"/>
  <c r="A3575" i="15"/>
  <c r="A3614" i="15"/>
  <c r="A3636" i="15"/>
  <c r="A3637" i="15"/>
  <c r="A3624" i="15"/>
  <c r="A3272" i="15"/>
  <c r="A3468" i="15"/>
  <c r="A3657" i="15"/>
  <c r="A3661" i="15"/>
  <c r="A2949" i="15"/>
  <c r="A3662" i="15"/>
  <c r="A1144" i="15"/>
  <c r="A3639" i="15"/>
  <c r="A281" i="15"/>
  <c r="A603" i="15"/>
  <c r="A327" i="15"/>
  <c r="A3616" i="15"/>
  <c r="A680" i="15"/>
  <c r="A815" i="15"/>
  <c r="A364" i="15"/>
  <c r="A542" i="15"/>
  <c r="A1237" i="15"/>
  <c r="A1306" i="15"/>
  <c r="A1603" i="15"/>
  <c r="A1664" i="15"/>
  <c r="A2042" i="15"/>
  <c r="A1665" i="15"/>
  <c r="A3630" i="15"/>
  <c r="A1787" i="15"/>
  <c r="A2882" i="15"/>
  <c r="A2921" i="15"/>
  <c r="A3150" i="15"/>
  <c r="A3182" i="15"/>
  <c r="A3378" i="15"/>
  <c r="A3328" i="15"/>
  <c r="A2055" i="15"/>
  <c r="A3417" i="15"/>
  <c r="A3515" i="15"/>
  <c r="A3709" i="15"/>
  <c r="A3628" i="15"/>
  <c r="A2315" i="15"/>
  <c r="A3500" i="15"/>
  <c r="A521" i="15"/>
  <c r="A115" i="15"/>
  <c r="A22" i="15"/>
  <c r="A593" i="15"/>
  <c r="A409" i="15"/>
  <c r="A890" i="15"/>
  <c r="A929" i="15"/>
  <c r="A1296" i="15"/>
  <c r="A1813" i="15"/>
  <c r="A1936" i="15"/>
  <c r="A2363" i="15"/>
  <c r="A3675" i="15"/>
  <c r="A2698" i="15"/>
  <c r="A3082" i="15"/>
  <c r="A2676" i="15"/>
  <c r="A2503" i="15"/>
  <c r="A3099" i="15"/>
  <c r="A3175" i="15"/>
  <c r="A3226" i="15"/>
  <c r="A3377" i="15"/>
  <c r="A3267" i="15"/>
  <c r="A3534" i="15"/>
  <c r="A2867" i="15"/>
  <c r="A591" i="15"/>
  <c r="A1330" i="15"/>
  <c r="A3469" i="15"/>
  <c r="A54" i="15"/>
  <c r="A100" i="15"/>
  <c r="A149" i="15"/>
  <c r="A474" i="15"/>
  <c r="A379" i="15"/>
  <c r="A765" i="15"/>
  <c r="A801" i="15"/>
  <c r="A838" i="15"/>
  <c r="A923" i="15"/>
  <c r="A1226" i="15"/>
  <c r="A730" i="15"/>
  <c r="A913" i="15"/>
  <c r="A1385" i="15"/>
  <c r="A1456" i="15"/>
  <c r="A1840" i="15"/>
  <c r="A2134" i="15"/>
  <c r="A1799" i="15"/>
  <c r="A2546" i="15"/>
  <c r="A965" i="15"/>
  <c r="A2550" i="15"/>
  <c r="A1635" i="15"/>
  <c r="A3212" i="15"/>
  <c r="A1641" i="15"/>
  <c r="A2925" i="15"/>
  <c r="A2501" i="15"/>
  <c r="A2975" i="15"/>
  <c r="A3029" i="15"/>
  <c r="A3246" i="15"/>
  <c r="A3393" i="15"/>
  <c r="A3528" i="15"/>
  <c r="A3224" i="15"/>
  <c r="A3007" i="15"/>
  <c r="A3406" i="15"/>
  <c r="A3550" i="15"/>
  <c r="A1472" i="15"/>
  <c r="A2401" i="15"/>
  <c r="A3493" i="15"/>
  <c r="A3532" i="15"/>
  <c r="A3372" i="15"/>
  <c r="A3126" i="15"/>
  <c r="A1038" i="15"/>
  <c r="A2071" i="15"/>
  <c r="A1902" i="15"/>
  <c r="A2235" i="15"/>
  <c r="A992" i="15"/>
  <c r="A870" i="15"/>
  <c r="A2249" i="15"/>
  <c r="A995" i="15"/>
  <c r="A1197" i="15"/>
  <c r="A185" i="15"/>
  <c r="A1320" i="15"/>
  <c r="A1818" i="15"/>
  <c r="A1788" i="15"/>
  <c r="A2594" i="15"/>
  <c r="A2913" i="15"/>
  <c r="A2725" i="15"/>
  <c r="A3312" i="15"/>
  <c r="A1826" i="15"/>
  <c r="A3551" i="15"/>
  <c r="A3530" i="15"/>
  <c r="A787" i="15"/>
  <c r="A3726" i="15"/>
  <c r="A38" i="15"/>
  <c r="A94" i="15"/>
  <c r="A192" i="15"/>
  <c r="A2135" i="15"/>
  <c r="A143" i="15"/>
  <c r="A227" i="15"/>
  <c r="A181" i="15"/>
  <c r="A217" i="15"/>
  <c r="A236" i="15"/>
  <c r="A290" i="15"/>
  <c r="A352" i="15"/>
  <c r="A160" i="15"/>
  <c r="A550" i="15"/>
  <c r="A407" i="15"/>
  <c r="A604" i="15"/>
  <c r="A514" i="15"/>
  <c r="A841" i="15"/>
  <c r="A415" i="15"/>
  <c r="A584" i="15"/>
  <c r="A654" i="15"/>
  <c r="A745" i="15"/>
  <c r="A753" i="15"/>
  <c r="A698" i="15"/>
  <c r="A756" i="15"/>
  <c r="A760" i="15"/>
  <c r="A616" i="15"/>
  <c r="A770" i="15"/>
  <c r="A926" i="15"/>
  <c r="A930" i="15"/>
  <c r="A845" i="15"/>
  <c r="A941" i="15"/>
  <c r="A980" i="15"/>
  <c r="A943" i="15"/>
  <c r="A1322" i="15"/>
  <c r="A1074" i="15"/>
  <c r="A1177" i="15"/>
  <c r="A1007" i="15"/>
  <c r="A1256" i="15"/>
  <c r="A1201" i="15"/>
  <c r="A1245" i="15"/>
  <c r="A1232" i="15"/>
  <c r="A1251" i="15"/>
  <c r="A1319" i="15"/>
  <c r="A1329" i="15"/>
  <c r="A1277" i="15"/>
  <c r="A1571" i="15"/>
  <c r="A1363" i="15"/>
  <c r="A1408" i="15"/>
  <c r="A1913" i="15"/>
  <c r="A1056" i="15"/>
  <c r="A1461" i="15"/>
  <c r="A1463" i="15"/>
  <c r="A1468" i="15"/>
  <c r="A1271" i="15"/>
  <c r="A2738" i="15"/>
  <c r="A1302" i="15"/>
  <c r="A1556" i="15"/>
  <c r="A1495" i="15"/>
  <c r="A1670" i="15"/>
  <c r="A2211" i="15"/>
  <c r="A818" i="15"/>
  <c r="A1543" i="15"/>
  <c r="A1379" i="15"/>
  <c r="A1745" i="15"/>
  <c r="A1709" i="15"/>
  <c r="A1724" i="15"/>
  <c r="A1750" i="15"/>
  <c r="A1548" i="15"/>
  <c r="A1478" i="15"/>
  <c r="A1881" i="15"/>
  <c r="A1381" i="15"/>
  <c r="A2025" i="15"/>
  <c r="A1774" i="15"/>
  <c r="A1873" i="15"/>
  <c r="A3495" i="15"/>
  <c r="A2038" i="15"/>
  <c r="A1591" i="15"/>
  <c r="A2139" i="15"/>
  <c r="A864" i="15"/>
  <c r="A3544" i="15"/>
  <c r="A1864" i="15"/>
  <c r="A2372" i="15"/>
  <c r="A3177" i="15"/>
  <c r="A3189" i="15"/>
  <c r="A2237" i="15"/>
  <c r="A1866" i="15"/>
  <c r="A2498" i="15"/>
  <c r="A2530" i="15"/>
  <c r="A1698" i="15"/>
  <c r="A2476" i="15"/>
  <c r="A2532" i="15"/>
  <c r="A2566" i="15"/>
  <c r="A3459" i="15"/>
  <c r="A2687" i="15"/>
  <c r="A2641" i="15"/>
  <c r="A2693" i="15"/>
  <c r="A2714" i="15"/>
  <c r="A2710" i="15"/>
  <c r="A3209" i="15"/>
  <c r="A3137" i="15"/>
  <c r="A3151" i="15"/>
  <c r="A2820" i="15"/>
  <c r="A2808" i="15"/>
  <c r="A2786" i="15"/>
  <c r="A3720" i="15"/>
  <c r="A2831" i="15"/>
  <c r="A2846" i="15"/>
  <c r="A2845" i="15"/>
  <c r="A3426" i="15"/>
  <c r="A3050" i="15"/>
  <c r="A2914" i="15"/>
  <c r="A2860" i="15"/>
  <c r="A3063" i="15"/>
  <c r="A2930" i="15"/>
  <c r="A2965" i="15"/>
  <c r="A2994" i="15"/>
  <c r="A3006" i="15"/>
  <c r="A2900" i="15"/>
  <c r="A3041" i="15"/>
  <c r="A3045" i="15"/>
  <c r="A2828" i="15"/>
  <c r="A3043" i="15"/>
  <c r="A3108" i="15"/>
  <c r="A3114" i="15"/>
  <c r="A3218" i="15"/>
  <c r="A3139" i="15"/>
  <c r="A3648" i="15"/>
  <c r="A3202" i="15"/>
  <c r="A3205" i="15"/>
  <c r="A3203" i="15"/>
  <c r="A3238" i="15"/>
  <c r="A3157" i="15"/>
  <c r="A2749" i="15"/>
  <c r="A3242" i="15"/>
  <c r="A3363" i="15"/>
  <c r="A3274" i="15"/>
  <c r="A2648" i="15"/>
  <c r="A3280" i="15"/>
  <c r="A3035" i="15"/>
  <c r="A2592" i="15"/>
  <c r="A3302" i="15"/>
  <c r="A3349" i="15"/>
  <c r="A3343" i="15"/>
  <c r="A3359" i="15"/>
  <c r="A3317" i="15"/>
  <c r="A3386" i="15"/>
  <c r="A3391" i="15"/>
  <c r="A3397" i="15"/>
  <c r="A3402" i="15"/>
  <c r="A3456" i="15"/>
  <c r="A4129" i="15"/>
  <c r="A3447" i="15"/>
  <c r="A3458" i="15"/>
  <c r="A2206" i="15"/>
  <c r="A3452" i="15"/>
  <c r="A3470" i="15"/>
  <c r="A3482" i="15"/>
  <c r="A3880" i="15"/>
  <c r="A3605" i="15"/>
  <c r="A3489" i="15"/>
  <c r="A3046" i="15"/>
  <c r="A4128" i="15"/>
  <c r="A3512" i="15"/>
  <c r="A3517" i="15"/>
  <c r="A4111" i="15"/>
  <c r="A3483" i="15"/>
  <c r="A3572" i="15"/>
  <c r="A3519" i="15"/>
  <c r="A3167" i="15"/>
  <c r="A3509" i="15"/>
  <c r="A79" i="15"/>
  <c r="A302" i="15"/>
  <c r="A703" i="15"/>
  <c r="A856" i="15"/>
  <c r="A264" i="15"/>
  <c r="A1099" i="15"/>
  <c r="A58" i="15"/>
  <c r="A1100" i="15"/>
  <c r="A718" i="15"/>
  <c r="A1599" i="15"/>
  <c r="A725" i="15"/>
  <c r="A3284" i="15"/>
  <c r="A2585" i="15"/>
  <c r="A1203" i="15"/>
  <c r="A3004" i="15"/>
  <c r="A3399" i="15"/>
  <c r="A1942" i="15"/>
  <c r="A3119" i="15"/>
  <c r="A3490" i="15"/>
  <c r="A3394" i="15"/>
  <c r="A3418" i="15"/>
  <c r="A3449" i="15"/>
  <c r="A622" i="15"/>
  <c r="A1877" i="15"/>
  <c r="A1758" i="15"/>
  <c r="A2940" i="15"/>
  <c r="A2199" i="15"/>
  <c r="A132" i="15"/>
  <c r="A216" i="15"/>
  <c r="A237" i="15"/>
  <c r="A187" i="15"/>
  <c r="A329" i="15"/>
  <c r="A443" i="15"/>
  <c r="A482" i="15"/>
  <c r="A566" i="15"/>
  <c r="A2488" i="15"/>
  <c r="A3146" i="15"/>
  <c r="A592" i="15"/>
  <c r="A669" i="15"/>
  <c r="A744" i="15"/>
  <c r="A675" i="15"/>
  <c r="A853" i="15"/>
  <c r="A632" i="15"/>
  <c r="A804" i="15"/>
  <c r="A1043" i="15"/>
  <c r="A374" i="15"/>
  <c r="A997" i="15"/>
  <c r="A1114" i="15"/>
  <c r="A1053" i="15"/>
  <c r="A1026" i="15"/>
  <c r="A1331" i="15"/>
  <c r="A1291" i="15"/>
  <c r="A1765" i="15"/>
  <c r="A1590" i="15"/>
  <c r="A1156" i="15"/>
  <c r="A989" i="15"/>
  <c r="A1726" i="15"/>
  <c r="A1615" i="15"/>
  <c r="A3457" i="15"/>
  <c r="A1783" i="15"/>
  <c r="A3287" i="15"/>
  <c r="A1808" i="15"/>
  <c r="A2121" i="15"/>
  <c r="A2343" i="15"/>
  <c r="A2325" i="15"/>
  <c r="A1573" i="15"/>
  <c r="A2394" i="15"/>
  <c r="A2525" i="15"/>
  <c r="A3222" i="15"/>
  <c r="A2590" i="15"/>
  <c r="A2551" i="15"/>
  <c r="A3088" i="15"/>
  <c r="A2707" i="15"/>
  <c r="A2912" i="15"/>
  <c r="A3097" i="15"/>
  <c r="A2562" i="15"/>
  <c r="A3047" i="15"/>
  <c r="A3104" i="15"/>
  <c r="A3105" i="15"/>
  <c r="A3210" i="15"/>
  <c r="A2832" i="15"/>
  <c r="A3216" i="15"/>
  <c r="A2717" i="15"/>
  <c r="A3321" i="15"/>
  <c r="A3223" i="15"/>
  <c r="A3338" i="15"/>
  <c r="A3281" i="15"/>
  <c r="A3320" i="15"/>
  <c r="A3344" i="15"/>
  <c r="A3277" i="15"/>
  <c r="A3065" i="15"/>
  <c r="A2070" i="15"/>
  <c r="A3436" i="15"/>
  <c r="A3158" i="15"/>
  <c r="A3295" i="15"/>
  <c r="A219" i="15"/>
  <c r="A782" i="15"/>
  <c r="A807" i="15"/>
  <c r="A1727" i="15"/>
  <c r="A1314" i="15"/>
  <c r="A3115" i="15"/>
  <c r="A3429" i="15"/>
  <c r="A309" i="15"/>
  <c r="A392" i="15"/>
  <c r="A486" i="15"/>
  <c r="A478" i="15"/>
  <c r="A404" i="15"/>
  <c r="A441" i="15"/>
  <c r="A2003" i="15"/>
  <c r="A597" i="15"/>
  <c r="A1149" i="15"/>
  <c r="A503" i="15"/>
  <c r="A1214" i="15"/>
  <c r="A994" i="15"/>
  <c r="A1137" i="15"/>
  <c r="A1410" i="15"/>
  <c r="A1507" i="15"/>
  <c r="A969" i="15"/>
  <c r="A1741" i="15"/>
  <c r="A956" i="15"/>
  <c r="A575" i="15"/>
  <c r="A3323" i="15"/>
  <c r="A2296" i="15"/>
  <c r="A2694" i="15"/>
  <c r="A1473" i="15"/>
  <c r="A2768" i="15"/>
  <c r="A1535" i="15"/>
  <c r="A738" i="15"/>
  <c r="A2968" i="15"/>
  <c r="A3196" i="15"/>
  <c r="A2399" i="15"/>
  <c r="A3095" i="15"/>
  <c r="A3340" i="15"/>
  <c r="A1042" i="15"/>
  <c r="A3360" i="15"/>
  <c r="A3373" i="15"/>
  <c r="A3420" i="15"/>
  <c r="A3416" i="15"/>
  <c r="A3213" i="15"/>
  <c r="A649" i="15"/>
  <c r="A3404" i="15"/>
  <c r="A919" i="15"/>
  <c r="A982" i="15"/>
  <c r="A1970" i="15"/>
  <c r="A2727" i="15"/>
  <c r="A2485" i="15"/>
  <c r="A310" i="15"/>
  <c r="A184" i="15"/>
  <c r="A332" i="15"/>
  <c r="A727" i="15"/>
  <c r="A510" i="15"/>
  <c r="A743" i="15"/>
  <c r="A909" i="15"/>
  <c r="A973" i="15"/>
  <c r="A911" i="15"/>
  <c r="A1052" i="15"/>
  <c r="A3211" i="15"/>
  <c r="A1024" i="15"/>
  <c r="A1033" i="15"/>
  <c r="A2446" i="15"/>
  <c r="A1434" i="15"/>
  <c r="A1121" i="15"/>
  <c r="A1567" i="15"/>
  <c r="A1346" i="15"/>
  <c r="A1317" i="15"/>
  <c r="A1523" i="15"/>
  <c r="A1650" i="15"/>
  <c r="A1802" i="15"/>
  <c r="A2120" i="15"/>
  <c r="A2145" i="15"/>
  <c r="A2282" i="15"/>
  <c r="A2383" i="15"/>
  <c r="A1890" i="15"/>
  <c r="A2470" i="15"/>
  <c r="A2818" i="15"/>
  <c r="A528" i="15"/>
  <c r="A2267" i="15"/>
  <c r="A3107" i="15"/>
  <c r="A3160" i="15"/>
  <c r="A3134" i="15"/>
  <c r="A3092" i="15"/>
  <c r="A3260" i="15"/>
  <c r="A3324" i="15"/>
  <c r="A3304" i="15"/>
  <c r="A3326" i="15"/>
  <c r="A3448" i="15"/>
  <c r="A2493" i="15"/>
  <c r="A3357" i="15"/>
  <c r="A3240" i="15"/>
  <c r="A3389" i="15"/>
  <c r="A3279" i="15"/>
  <c r="A2491" i="15"/>
  <c r="A3325" i="15"/>
  <c r="A3366" i="15"/>
  <c r="A2924" i="15"/>
  <c r="A40" i="15"/>
  <c r="A23" i="15"/>
  <c r="A90" i="15"/>
  <c r="A95" i="15"/>
  <c r="A82" i="15"/>
  <c r="A175" i="15"/>
  <c r="A171" i="15"/>
  <c r="A147" i="15"/>
  <c r="A239" i="15"/>
  <c r="A3364" i="15"/>
  <c r="A315" i="15"/>
  <c r="A328" i="15"/>
  <c r="A439" i="15"/>
  <c r="A560" i="15"/>
  <c r="A526" i="15"/>
  <c r="A601" i="15"/>
  <c r="A268" i="15"/>
  <c r="A598" i="15"/>
  <c r="A451" i="15"/>
  <c r="A694" i="15"/>
  <c r="A784" i="15"/>
  <c r="A735" i="15"/>
  <c r="A823" i="15"/>
  <c r="A825" i="15"/>
  <c r="A937" i="15"/>
  <c r="A993" i="15"/>
  <c r="A940" i="15"/>
  <c r="A952" i="15"/>
  <c r="A1004" i="15"/>
  <c r="A785" i="15"/>
  <c r="A1097" i="15"/>
  <c r="A798" i="15"/>
  <c r="A1169" i="15"/>
  <c r="A1140" i="15"/>
  <c r="A1224" i="15"/>
  <c r="A1211" i="15"/>
  <c r="A3011" i="15"/>
  <c r="A1222" i="15"/>
  <c r="A1068" i="15"/>
  <c r="A1243" i="15"/>
  <c r="A1282" i="15"/>
  <c r="A1339" i="15"/>
  <c r="A1357" i="15"/>
  <c r="A1341" i="15"/>
  <c r="A1167" i="15"/>
  <c r="A1368" i="15"/>
  <c r="A1380" i="15"/>
  <c r="A1401" i="15"/>
  <c r="A1345" i="15"/>
  <c r="A1213" i="15"/>
  <c r="A1446" i="15"/>
  <c r="A1424" i="15"/>
  <c r="A1210" i="15"/>
  <c r="A1487" i="15"/>
  <c r="A1550" i="15"/>
  <c r="A1631" i="15"/>
  <c r="A1494" i="15"/>
  <c r="A1485" i="15"/>
  <c r="A1489" i="15"/>
  <c r="A1676" i="15"/>
  <c r="A1725" i="15"/>
  <c r="A1737" i="15"/>
  <c r="A1663" i="15"/>
  <c r="A1825" i="15"/>
  <c r="A2376" i="15"/>
  <c r="A1752" i="15"/>
  <c r="A1766" i="15"/>
  <c r="A1946" i="15"/>
  <c r="A1710" i="15"/>
  <c r="A1547" i="15"/>
  <c r="A2022" i="15"/>
  <c r="A2083" i="15"/>
  <c r="A2161" i="15"/>
  <c r="A2200" i="15"/>
  <c r="A1963" i="15"/>
  <c r="A2313" i="15"/>
  <c r="A2511" i="15"/>
  <c r="A2499" i="15"/>
  <c r="A2528" i="15"/>
  <c r="A2388" i="15"/>
  <c r="A2482" i="15"/>
  <c r="A2557" i="15"/>
  <c r="A2607" i="15"/>
  <c r="A2852" i="15"/>
  <c r="A2690" i="15"/>
  <c r="A2653" i="15"/>
  <c r="A2093" i="15"/>
  <c r="A2711" i="15"/>
  <c r="A2706" i="15"/>
  <c r="A2751" i="15"/>
  <c r="A2713" i="15"/>
  <c r="A1944" i="15"/>
  <c r="A2781" i="15"/>
  <c r="A2796" i="15"/>
  <c r="A2866" i="15"/>
  <c r="A2826" i="15"/>
  <c r="A3171" i="15"/>
  <c r="A2848" i="15"/>
  <c r="A2870" i="15"/>
  <c r="A2894" i="15"/>
  <c r="A2793" i="15"/>
  <c r="A2983" i="15"/>
  <c r="A2985" i="15"/>
  <c r="A2903" i="15"/>
  <c r="A3059" i="15"/>
  <c r="A3066" i="15"/>
  <c r="A3080" i="15"/>
  <c r="A3090" i="15"/>
  <c r="A3132" i="15"/>
  <c r="A3390" i="15"/>
  <c r="A2926" i="15"/>
  <c r="A3480" i="15"/>
  <c r="A3234" i="15"/>
  <c r="A3245" i="15"/>
  <c r="A3257" i="15"/>
  <c r="A3256" i="15"/>
  <c r="A3285" i="15"/>
  <c r="A2803" i="15"/>
  <c r="A3133" i="15"/>
  <c r="A2841" i="15"/>
  <c r="A3329" i="15"/>
  <c r="A3336" i="15"/>
  <c r="A4119" i="15"/>
  <c r="A3353" i="15"/>
  <c r="A3356" i="15"/>
  <c r="A3673" i="15"/>
  <c r="A3358" i="15"/>
  <c r="A468" i="15"/>
  <c r="A532" i="15"/>
  <c r="A851" i="15"/>
  <c r="A2512" i="15"/>
  <c r="A269" i="15"/>
  <c r="A3310" i="15"/>
  <c r="A140" i="15"/>
  <c r="A112" i="15"/>
  <c r="A77" i="15"/>
  <c r="A248" i="15"/>
  <c r="A470" i="15"/>
  <c r="A498" i="15"/>
  <c r="A751" i="15"/>
  <c r="A583" i="15"/>
  <c r="A827" i="15"/>
  <c r="A1036" i="15"/>
  <c r="A1142" i="15"/>
  <c r="A1280" i="15"/>
  <c r="A1268" i="15"/>
  <c r="A1479" i="15"/>
  <c r="A1406" i="15"/>
  <c r="A1483" i="15"/>
  <c r="A2207" i="15"/>
  <c r="A1959" i="15"/>
  <c r="A2016" i="15"/>
  <c r="A2021" i="15"/>
  <c r="A1714" i="15"/>
  <c r="A2051" i="15"/>
  <c r="A1955" i="15"/>
  <c r="A1702" i="15"/>
  <c r="A2241" i="15"/>
  <c r="A2011" i="15"/>
  <c r="A2558" i="15"/>
  <c r="A2627" i="15"/>
  <c r="A2715" i="15"/>
  <c r="A3539" i="15"/>
  <c r="A3487" i="15"/>
  <c r="A3033" i="15"/>
  <c r="A3060" i="15"/>
  <c r="A3142" i="15"/>
  <c r="A3178" i="15"/>
  <c r="A3255" i="15"/>
  <c r="A2691" i="15"/>
  <c r="A4096" i="15"/>
  <c r="A3345" i="15"/>
  <c r="A3296" i="15"/>
  <c r="A3221" i="15"/>
  <c r="A375" i="15"/>
  <c r="A634" i="15"/>
  <c r="A1954" i="15"/>
  <c r="A2451" i="15"/>
  <c r="A2838" i="15"/>
  <c r="A2184" i="15"/>
  <c r="A2947" i="15"/>
  <c r="A2938" i="15"/>
  <c r="A186" i="15"/>
  <c r="A3264" i="15"/>
  <c r="A438" i="15"/>
  <c r="A247" i="15"/>
  <c r="A636" i="15"/>
  <c r="A320" i="15"/>
  <c r="A664" i="15"/>
  <c r="A563" i="15"/>
  <c r="A802" i="15"/>
  <c r="A852" i="15"/>
  <c r="A866" i="15"/>
  <c r="A761" i="15"/>
  <c r="A1087" i="15"/>
  <c r="A1307" i="15"/>
  <c r="A1176" i="15"/>
  <c r="A736" i="15"/>
  <c r="A3254" i="15"/>
  <c r="A589" i="15"/>
  <c r="A762" i="15"/>
  <c r="A1579" i="15"/>
  <c r="A1383" i="15"/>
  <c r="A1405" i="15"/>
  <c r="A1325" i="15"/>
  <c r="A707" i="15"/>
  <c r="A1656" i="15"/>
  <c r="A1521" i="15"/>
  <c r="A1551" i="15"/>
  <c r="A1295" i="15"/>
  <c r="A988" i="15"/>
  <c r="A1895" i="15"/>
  <c r="A2764" i="15"/>
  <c r="A2489" i="15"/>
  <c r="A2744" i="15"/>
  <c r="A2004" i="15"/>
  <c r="A2582" i="15"/>
  <c r="A2755" i="15"/>
  <c r="A2856" i="15"/>
  <c r="A2887" i="15"/>
  <c r="A1857" i="15"/>
  <c r="A2946" i="15"/>
  <c r="A2953" i="15"/>
  <c r="A1438" i="15"/>
  <c r="A2957" i="15"/>
  <c r="A3070" i="15"/>
  <c r="A1778" i="15"/>
  <c r="A4093" i="15"/>
  <c r="A2939" i="15"/>
  <c r="A3140" i="15"/>
  <c r="A3194" i="15"/>
  <c r="A1794" i="15"/>
  <c r="A2456" i="15"/>
  <c r="A3197" i="15"/>
  <c r="A3511" i="15"/>
  <c r="A2858" i="15"/>
  <c r="A3207" i="15"/>
  <c r="A3241" i="15"/>
  <c r="A713" i="15"/>
  <c r="A3235" i="15"/>
  <c r="A1333" i="15"/>
  <c r="A3148" i="15"/>
  <c r="A1608" i="15"/>
  <c r="A2015" i="15"/>
  <c r="A2307" i="15"/>
  <c r="A2454" i="15"/>
  <c r="A3244" i="15"/>
  <c r="A2673" i="15"/>
  <c r="A2810" i="15"/>
  <c r="A2616" i="15"/>
  <c r="A2986" i="15"/>
  <c r="A3331" i="15"/>
  <c r="A3164" i="15"/>
  <c r="A3122" i="15"/>
  <c r="A1300" i="15"/>
  <c r="A3298" i="15"/>
  <c r="A767" i="15"/>
  <c r="A3185" i="15"/>
  <c r="A3170" i="15"/>
  <c r="A52" i="15"/>
  <c r="A28" i="15"/>
  <c r="A256" i="15"/>
  <c r="A3049" i="15"/>
  <c r="A487" i="15"/>
  <c r="A308" i="15"/>
  <c r="A412" i="15"/>
  <c r="A385" i="15"/>
  <c r="A434" i="15"/>
  <c r="A387" i="15"/>
  <c r="A502" i="15"/>
  <c r="A456" i="15"/>
  <c r="A508" i="15"/>
  <c r="A535" i="15"/>
  <c r="A949" i="15"/>
  <c r="A983" i="15"/>
  <c r="A511" i="15"/>
  <c r="A1221" i="15"/>
  <c r="A734" i="15"/>
  <c r="A1002" i="15"/>
  <c r="A656" i="15"/>
  <c r="A1180" i="15"/>
  <c r="A1179" i="15"/>
  <c r="A1190" i="15"/>
  <c r="A1199" i="15"/>
  <c r="A1200" i="15"/>
  <c r="A1337" i="15"/>
  <c r="A1393" i="15"/>
  <c r="A1416" i="15"/>
  <c r="A176" i="15"/>
  <c r="A1505" i="15"/>
  <c r="A1413" i="15"/>
  <c r="A1580" i="15"/>
  <c r="A991" i="15"/>
  <c r="A1555" i="15"/>
  <c r="A1704" i="15"/>
  <c r="A1172" i="15"/>
  <c r="A1749" i="15"/>
  <c r="A1632" i="15"/>
  <c r="A1762" i="15"/>
  <c r="A1817" i="15"/>
  <c r="A1308" i="15"/>
  <c r="A2060" i="15"/>
  <c r="A2540" i="15"/>
  <c r="A2457" i="15"/>
  <c r="A1872" i="15"/>
  <c r="A4081" i="15"/>
  <c r="A2679" i="15"/>
  <c r="A1530" i="15"/>
  <c r="A2655" i="15"/>
  <c r="A2579" i="15"/>
  <c r="A2391" i="15"/>
  <c r="A2839" i="15"/>
  <c r="A2878" i="15"/>
  <c r="A2763" i="15"/>
  <c r="A2883" i="15"/>
  <c r="A2884" i="15"/>
  <c r="A2897" i="15"/>
  <c r="A2995" i="15"/>
  <c r="A3057" i="15"/>
  <c r="A4132" i="15"/>
  <c r="A3078" i="15"/>
  <c r="A2950" i="15"/>
  <c r="A2830" i="15"/>
  <c r="A3100" i="15"/>
  <c r="A3109" i="15"/>
  <c r="A3188" i="15"/>
  <c r="A3116" i="15"/>
  <c r="A3159" i="15"/>
  <c r="A3172" i="15"/>
  <c r="A3052" i="15"/>
  <c r="A3184" i="15"/>
  <c r="A3199" i="15"/>
  <c r="A2919" i="15"/>
  <c r="A3191" i="15"/>
  <c r="A4130" i="15"/>
  <c r="A3193" i="15"/>
  <c r="A3201" i="15"/>
  <c r="A3526" i="15"/>
  <c r="A3208" i="15"/>
  <c r="A312" i="15"/>
  <c r="A1034" i="15"/>
  <c r="A608" i="15"/>
  <c r="A3198" i="15"/>
  <c r="A122" i="15"/>
  <c r="A5" i="15"/>
  <c r="A1037" i="15"/>
  <c r="A223" i="15"/>
  <c r="A307" i="15"/>
  <c r="A380" i="15"/>
  <c r="A670" i="15"/>
  <c r="A705" i="15"/>
  <c r="A715" i="15"/>
  <c r="A806" i="15"/>
  <c r="A893" i="15"/>
  <c r="A936" i="15"/>
  <c r="A946" i="15"/>
  <c r="A1276" i="15"/>
  <c r="A970" i="15"/>
  <c r="A1428" i="15"/>
  <c r="A1568" i="15"/>
  <c r="A2885" i="15"/>
  <c r="A959" i="15"/>
  <c r="A1897" i="15"/>
  <c r="A1927" i="15"/>
  <c r="A1667" i="15"/>
  <c r="A1935" i="15"/>
  <c r="A1978" i="15"/>
  <c r="A1082" i="15"/>
  <c r="A2317" i="15"/>
  <c r="A2430" i="15"/>
  <c r="A2819" i="15"/>
  <c r="A2463" i="15"/>
  <c r="A3250" i="15"/>
  <c r="A2895" i="15"/>
  <c r="A2944" i="15"/>
  <c r="A2960" i="15"/>
  <c r="A1965" i="15"/>
  <c r="A1501" i="15"/>
  <c r="A2963" i="15"/>
  <c r="A3123" i="15"/>
  <c r="A609" i="15"/>
  <c r="A3334" i="15"/>
  <c r="A4124" i="15"/>
  <c r="A1805" i="15"/>
  <c r="A2879" i="15"/>
  <c r="A1480" i="15"/>
  <c r="A633" i="15"/>
  <c r="A6" i="15"/>
  <c r="A2052" i="15"/>
  <c r="A3111" i="15"/>
  <c r="A3077" i="15"/>
  <c r="A2758" i="15"/>
  <c r="A139" i="15"/>
  <c r="A370" i="15"/>
  <c r="A345" i="15"/>
  <c r="A450" i="15"/>
  <c r="A377" i="15"/>
  <c r="A505" i="15"/>
  <c r="A507" i="15"/>
  <c r="A610" i="15"/>
  <c r="A458" i="15"/>
  <c r="A721" i="15"/>
  <c r="A687" i="15"/>
  <c r="A225" i="15"/>
  <c r="A975" i="15"/>
  <c r="A955" i="15"/>
  <c r="A884" i="15"/>
  <c r="A1696" i="15"/>
  <c r="A754" i="15"/>
  <c r="A1397" i="15"/>
  <c r="A1040" i="15"/>
  <c r="A990" i="15"/>
  <c r="A1049" i="15"/>
  <c r="A1426" i="15"/>
  <c r="A668" i="15"/>
  <c r="A1063" i="15"/>
  <c r="A1093" i="15"/>
  <c r="A1079" i="15"/>
  <c r="A1147" i="15"/>
  <c r="A1157" i="15"/>
  <c r="A1186" i="15"/>
  <c r="A1423" i="15"/>
  <c r="A1191" i="15"/>
  <c r="A1166" i="15"/>
  <c r="A1292" i="15"/>
  <c r="A1335" i="15"/>
  <c r="A1318" i="15"/>
  <c r="A1242" i="15"/>
  <c r="A1666" i="15"/>
  <c r="A1524" i="15"/>
  <c r="A1326" i="15"/>
  <c r="A1528" i="15"/>
  <c r="A1621" i="15"/>
  <c r="A1630" i="15"/>
  <c r="A1490" i="15"/>
  <c r="A1060" i="15"/>
  <c r="A1652" i="15"/>
  <c r="A2992" i="15"/>
  <c r="A1717" i="15"/>
  <c r="A1720" i="15"/>
  <c r="A1746" i="15"/>
  <c r="A1909" i="15"/>
  <c r="A3348" i="15"/>
  <c r="A1477" i="15"/>
  <c r="A1527" i="15"/>
  <c r="A1209" i="15"/>
  <c r="A1512" i="15"/>
  <c r="A1624" i="15"/>
  <c r="A1932" i="15"/>
  <c r="A1939" i="15"/>
  <c r="A716" i="15"/>
  <c r="A2002" i="15"/>
  <c r="A3113" i="15"/>
  <c r="A2066" i="15"/>
  <c r="A2098" i="15"/>
  <c r="A1807" i="15"/>
  <c r="A2219" i="15"/>
  <c r="A2477" i="15"/>
  <c r="A2434" i="15"/>
  <c r="A2469" i="15"/>
  <c r="A1907" i="15"/>
  <c r="A2524" i="15"/>
  <c r="A2606" i="15"/>
  <c r="A2319" i="15"/>
  <c r="A2587" i="15"/>
  <c r="A2621" i="15"/>
  <c r="A2273" i="15"/>
  <c r="A2649" i="15"/>
  <c r="A2664" i="15"/>
  <c r="A2502" i="15"/>
  <c r="A1443" i="15"/>
  <c r="A3183" i="15"/>
  <c r="A2708" i="15"/>
  <c r="A2718" i="15"/>
  <c r="A2790" i="15"/>
  <c r="A2748" i="15"/>
  <c r="A2853" i="15"/>
  <c r="A2966" i="15"/>
  <c r="A2791" i="15"/>
  <c r="A574" i="15"/>
  <c r="A2876" i="15"/>
  <c r="A2874" i="15"/>
  <c r="A3003" i="15"/>
  <c r="A2917" i="15"/>
  <c r="A2928" i="15"/>
  <c r="A1283" i="15"/>
  <c r="A3262" i="15"/>
  <c r="A2521" i="15"/>
  <c r="A2967" i="15"/>
  <c r="A2829" i="15"/>
  <c r="A2971" i="15"/>
  <c r="A2989" i="15"/>
  <c r="A2951" i="15"/>
  <c r="A2990" i="15"/>
  <c r="A3014" i="15"/>
  <c r="A2622" i="15"/>
  <c r="A3009" i="15"/>
  <c r="A3020" i="15"/>
  <c r="A3024" i="15"/>
  <c r="A3039" i="15"/>
  <c r="A3040" i="15"/>
  <c r="A3048" i="15"/>
  <c r="A3056" i="15"/>
  <c r="A4014" i="15"/>
  <c r="A2473" i="15"/>
  <c r="A2642" i="15"/>
  <c r="A3064" i="15"/>
  <c r="A2732" i="15"/>
  <c r="A3072" i="15"/>
  <c r="A2813" i="15"/>
  <c r="A3071" i="15"/>
  <c r="A3083" i="15"/>
  <c r="A3081" i="15"/>
  <c r="A2935" i="15"/>
  <c r="A2736" i="15"/>
  <c r="A3086" i="15"/>
  <c r="A3087" i="15"/>
  <c r="A2835" i="15"/>
  <c r="A3084" i="15"/>
  <c r="A3073" i="15"/>
  <c r="A2886" i="15"/>
  <c r="A579" i="15"/>
  <c r="A805" i="15"/>
  <c r="A2988" i="15"/>
  <c r="A1854" i="15"/>
  <c r="A742" i="15"/>
  <c r="A2609" i="15"/>
  <c r="A4123" i="15"/>
  <c r="A2700" i="15"/>
  <c r="A2686" i="15"/>
  <c r="A386" i="15"/>
  <c r="A879" i="15"/>
  <c r="A2834" i="15"/>
  <c r="A685" i="15"/>
  <c r="A488" i="15"/>
  <c r="A964" i="15"/>
  <c r="A1003" i="15"/>
  <c r="A1029" i="15"/>
  <c r="A1324" i="15"/>
  <c r="A416" i="15"/>
  <c r="A1500" i="15"/>
  <c r="A1576" i="15"/>
  <c r="A2497" i="15"/>
  <c r="A1589" i="15"/>
  <c r="A1672" i="15"/>
  <c r="A2043" i="15"/>
  <c r="A2529" i="15"/>
  <c r="A2696" i="15"/>
  <c r="A2632" i="15"/>
  <c r="A2809" i="15"/>
  <c r="A2906" i="15"/>
  <c r="A2682" i="15"/>
  <c r="A1903" i="15"/>
  <c r="A4121" i="15"/>
  <c r="A2987" i="15"/>
  <c r="A2997" i="15"/>
  <c r="A2955" i="15"/>
  <c r="A3168" i="15"/>
  <c r="A3930" i="15"/>
  <c r="A2943" i="15"/>
  <c r="A75" i="15"/>
  <c r="A1739" i="15"/>
  <c r="A3010" i="15"/>
  <c r="A833" i="15"/>
  <c r="A1145" i="15"/>
  <c r="A1422" i="15"/>
  <c r="A1692" i="15"/>
  <c r="A998" i="15"/>
  <c r="A3451" i="15"/>
  <c r="A2675" i="15"/>
  <c r="A2945" i="15"/>
  <c r="A2553" i="15"/>
  <c r="A2806" i="15"/>
  <c r="A2969" i="15"/>
  <c r="A226" i="15"/>
  <c r="A1044" i="15"/>
  <c r="A2625" i="15"/>
  <c r="A96" i="15"/>
  <c r="A421" i="15"/>
  <c r="A523" i="15"/>
  <c r="A637" i="15"/>
  <c r="A741" i="15"/>
  <c r="A844" i="15"/>
  <c r="A928" i="15"/>
  <c r="A1192" i="15"/>
  <c r="A971" i="15"/>
  <c r="A966" i="15"/>
  <c r="A1236" i="15"/>
  <c r="A1230" i="15"/>
  <c r="A1362" i="15"/>
  <c r="A1309" i="15"/>
  <c r="A1541" i="15"/>
  <c r="A1553" i="15"/>
  <c r="A1574" i="15"/>
  <c r="A1600" i="15"/>
  <c r="A1636" i="15"/>
  <c r="A1587" i="15"/>
  <c r="A1961" i="15"/>
  <c r="A1562" i="15"/>
  <c r="A546" i="15"/>
  <c r="A2131" i="15"/>
  <c r="A1976" i="15"/>
  <c r="A2600" i="15"/>
  <c r="A2576" i="15"/>
  <c r="A2712" i="15"/>
  <c r="A2863" i="15"/>
  <c r="A2740" i="15"/>
  <c r="A2788" i="15"/>
  <c r="A2821" i="15"/>
  <c r="A2448" i="15"/>
  <c r="A2815" i="15"/>
  <c r="A2871" i="15"/>
  <c r="A2905" i="15"/>
  <c r="A2792" i="15"/>
  <c r="A1627" i="15"/>
  <c r="A2902" i="15"/>
  <c r="A2915" i="15"/>
  <c r="A2916" i="15"/>
  <c r="A2920" i="15"/>
  <c r="A2931" i="15"/>
  <c r="A2932" i="15"/>
  <c r="A2934" i="15"/>
  <c r="A2941" i="15"/>
  <c r="A3972" i="15"/>
  <c r="A2942" i="15"/>
  <c r="A4127" i="15"/>
  <c r="A2892" i="15"/>
  <c r="A3021" i="15"/>
  <c r="A229" i="15"/>
  <c r="A764" i="15"/>
  <c r="A1010" i="15"/>
  <c r="A1225" i="15"/>
  <c r="A1661" i="15"/>
  <c r="A1634" i="15"/>
  <c r="A2516" i="15"/>
  <c r="A1894" i="15"/>
  <c r="A2595" i="15"/>
  <c r="A2604" i="15"/>
  <c r="A2683" i="15"/>
  <c r="A1910" i="15"/>
  <c r="A3971" i="15"/>
  <c r="A2898" i="15"/>
  <c r="A2746" i="15"/>
  <c r="A2756" i="15"/>
  <c r="A2563" i="15"/>
  <c r="A2783" i="15"/>
  <c r="A2774" i="15"/>
  <c r="A1771" i="15"/>
  <c r="A127" i="15"/>
  <c r="A749" i="15"/>
  <c r="A138" i="15"/>
  <c r="A255" i="15"/>
  <c r="A1008" i="15"/>
  <c r="A816" i="15"/>
  <c r="A202" i="15"/>
  <c r="A1128" i="15"/>
  <c r="A931" i="15"/>
  <c r="A914" i="15"/>
  <c r="A881" i="15"/>
  <c r="A1039" i="15"/>
  <c r="A1104" i="15"/>
  <c r="A1215" i="15"/>
  <c r="A1304" i="15"/>
  <c r="A1640" i="15"/>
  <c r="A1415" i="15"/>
  <c r="A1077" i="15"/>
  <c r="A1595" i="15"/>
  <c r="A1644" i="15"/>
  <c r="A1549" i="15"/>
  <c r="A1518" i="15"/>
  <c r="A1687" i="15"/>
  <c r="A1751" i="15"/>
  <c r="A1966" i="15"/>
  <c r="A2005" i="15"/>
  <c r="A1979" i="15"/>
  <c r="A1654" i="15"/>
  <c r="A1969" i="15"/>
  <c r="A2027" i="15"/>
  <c r="A2130" i="15"/>
  <c r="A2244" i="15"/>
  <c r="A2153" i="15"/>
  <c r="A2397" i="15"/>
  <c r="A2437" i="15"/>
  <c r="A2506" i="15"/>
  <c r="A2678" i="15"/>
  <c r="A2720" i="15"/>
  <c r="A2109" i="15"/>
  <c r="A2730" i="15"/>
  <c r="A2742" i="15"/>
  <c r="A2767" i="15"/>
  <c r="A2765" i="15"/>
  <c r="A2754" i="15"/>
  <c r="A2636" i="15"/>
  <c r="A2948" i="15"/>
  <c r="A3969" i="15"/>
  <c r="A2762" i="15"/>
  <c r="A3058" i="15"/>
  <c r="A2847" i="15"/>
  <c r="A2596" i="15"/>
  <c r="A2864" i="15"/>
  <c r="A2840" i="15"/>
  <c r="A2844" i="15"/>
  <c r="A2875" i="15"/>
  <c r="A2857" i="15"/>
  <c r="A788" i="15"/>
  <c r="A2048" i="15"/>
  <c r="A3308" i="15"/>
  <c r="A2855" i="15"/>
  <c r="A2861" i="15"/>
  <c r="A1014" i="15"/>
  <c r="A2169" i="15"/>
  <c r="A2726" i="15"/>
  <c r="A2669" i="15"/>
  <c r="A324" i="15"/>
  <c r="A2833" i="15"/>
  <c r="A527" i="15"/>
  <c r="A578" i="15"/>
  <c r="A1001" i="15"/>
  <c r="A1246" i="15"/>
  <c r="A1526" i="15"/>
  <c r="A1694" i="15"/>
  <c r="A1852" i="15"/>
  <c r="A2326" i="15"/>
  <c r="A2534" i="15"/>
  <c r="A2449" i="15"/>
  <c r="A2702" i="15"/>
  <c r="A2689" i="15"/>
  <c r="A2772" i="15"/>
  <c r="A2837" i="15"/>
  <c r="A2836" i="15"/>
  <c r="A2630" i="15"/>
  <c r="A849" i="15"/>
  <c r="A2310" i="15"/>
  <c r="A3051" i="15"/>
  <c r="A2656" i="15"/>
  <c r="A65" i="15"/>
  <c r="A134" i="15"/>
  <c r="A174" i="15"/>
  <c r="A241" i="15"/>
  <c r="A242" i="15"/>
  <c r="A562" i="15"/>
  <c r="A731" i="15"/>
  <c r="A800" i="15"/>
  <c r="A1117" i="15"/>
  <c r="A1206" i="15"/>
  <c r="A1255" i="15"/>
  <c r="A1376" i="15"/>
  <c r="A1349" i="15"/>
  <c r="A1161" i="15"/>
  <c r="A1448" i="15"/>
  <c r="A1442" i="15"/>
  <c r="A1193" i="15"/>
  <c r="A1637" i="15"/>
  <c r="A1673" i="15"/>
  <c r="A1697" i="15"/>
  <c r="A1901" i="15"/>
  <c r="A1738" i="15"/>
  <c r="A1476" i="15"/>
  <c r="A1604" i="15"/>
  <c r="A1823" i="15"/>
  <c r="A2019" i="15"/>
  <c r="A1926" i="15"/>
  <c r="A2063" i="15"/>
  <c r="A1757" i="15"/>
  <c r="A2208" i="15"/>
  <c r="A2086" i="15"/>
  <c r="A2291" i="15"/>
  <c r="A2459" i="15"/>
  <c r="A2374" i="15"/>
  <c r="A2423" i="15"/>
  <c r="A2519" i="15"/>
  <c r="A2444" i="15"/>
  <c r="A2572" i="15"/>
  <c r="A2552" i="15"/>
  <c r="A2647" i="15"/>
  <c r="A2666" i="15"/>
  <c r="A2661" i="15"/>
  <c r="A2757" i="15"/>
  <c r="A2780" i="15"/>
  <c r="A2795" i="15"/>
  <c r="A2719" i="15"/>
  <c r="A2794" i="15"/>
  <c r="A2797" i="15"/>
  <c r="A2801" i="15"/>
  <c r="A3204" i="15"/>
  <c r="A2415" i="15"/>
  <c r="A2804" i="15"/>
  <c r="A2614" i="15"/>
  <c r="A4117" i="15"/>
  <c r="A916" i="15"/>
  <c r="A2536" i="15"/>
  <c r="A2026" i="15"/>
  <c r="A2779" i="15"/>
  <c r="A99" i="15"/>
  <c r="A506" i="15"/>
  <c r="A629" i="15"/>
  <c r="A888" i="15"/>
  <c r="A1116" i="15"/>
  <c r="A2320" i="15"/>
  <c r="A2688" i="15"/>
  <c r="A2467" i="15"/>
  <c r="A2034" i="15"/>
  <c r="A2663" i="15"/>
  <c r="A1132" i="15"/>
  <c r="A2771" i="15"/>
  <c r="A2593" i="15"/>
  <c r="A2773" i="15"/>
  <c r="A3008" i="15"/>
  <c r="A2703" i="15"/>
  <c r="A3746" i="15"/>
  <c r="A2760" i="15"/>
  <c r="A316" i="15"/>
  <c r="A289" i="15"/>
  <c r="A463" i="15"/>
  <c r="A444" i="15"/>
  <c r="A525" i="15"/>
  <c r="A230" i="15"/>
  <c r="A612" i="15"/>
  <c r="A692" i="15"/>
  <c r="A706" i="15"/>
  <c r="A561" i="15"/>
  <c r="A871" i="15"/>
  <c r="A979" i="15"/>
  <c r="A904" i="15"/>
  <c r="A957" i="15"/>
  <c r="A1084" i="15"/>
  <c r="A1078" i="15"/>
  <c r="A1285" i="15"/>
  <c r="A1071" i="15"/>
  <c r="A1202" i="15"/>
  <c r="A1266" i="15"/>
  <c r="A1287" i="15"/>
  <c r="A1369" i="15"/>
  <c r="A1365" i="15"/>
  <c r="A1313" i="15"/>
  <c r="A1175" i="15"/>
  <c r="A1217" i="15"/>
  <c r="A1297" i="15"/>
  <c r="A1450" i="15"/>
  <c r="A1594" i="15"/>
  <c r="A1399" i="15"/>
  <c r="A1569" i="15"/>
  <c r="A34" i="15"/>
  <c r="A1581" i="15"/>
  <c r="A1538" i="15"/>
  <c r="A1475" i="15"/>
  <c r="A1564" i="15"/>
  <c r="A1617" i="15"/>
  <c r="A1622" i="15"/>
  <c r="A1432" i="15"/>
  <c r="A1643" i="15"/>
  <c r="A1582" i="15"/>
  <c r="A1675" i="15"/>
  <c r="A1436" i="15"/>
  <c r="A1829" i="15"/>
  <c r="A1085" i="15"/>
  <c r="A1701" i="15"/>
  <c r="A1931" i="15"/>
  <c r="A1800" i="15"/>
  <c r="A1801" i="15"/>
  <c r="A1844" i="15"/>
  <c r="A2541" i="15"/>
  <c r="A1999" i="15"/>
  <c r="A2044" i="15"/>
  <c r="A2107" i="15"/>
  <c r="A2125" i="15"/>
  <c r="A2176" i="15"/>
  <c r="A2342" i="15"/>
  <c r="A2300" i="15"/>
  <c r="A2198" i="15"/>
  <c r="A2350" i="15"/>
  <c r="A2480" i="15"/>
  <c r="A2234" i="15"/>
  <c r="A2508" i="15"/>
  <c r="A2581" i="15"/>
  <c r="A2660" i="15"/>
  <c r="A2659" i="15"/>
  <c r="A2538" i="15"/>
  <c r="A2556" i="15"/>
  <c r="A2724" i="15"/>
  <c r="A2455" i="15"/>
  <c r="A2685" i="15"/>
  <c r="A2800" i="15"/>
  <c r="A2722" i="15"/>
  <c r="A2733" i="15"/>
  <c r="A2472" i="15"/>
  <c r="A435" i="15"/>
  <c r="A2741" i="15"/>
  <c r="A2745" i="15"/>
  <c r="A2743" i="15"/>
  <c r="A4071" i="15"/>
  <c r="A2638" i="15"/>
  <c r="A1048" i="15"/>
  <c r="A662" i="15"/>
  <c r="A2435" i="15"/>
  <c r="A2597" i="15"/>
  <c r="A2577" i="15"/>
  <c r="A1870" i="15"/>
  <c r="A2672" i="15"/>
  <c r="A2680" i="15"/>
  <c r="A2684" i="15"/>
  <c r="A334" i="15"/>
  <c r="A571" i="15"/>
  <c r="A2478" i="15"/>
  <c r="A2302" i="15"/>
  <c r="A2333" i="15"/>
  <c r="A4125" i="15"/>
  <c r="A1759" i="15"/>
  <c r="A2643" i="15"/>
  <c r="A2646" i="15"/>
  <c r="A2441" i="15"/>
  <c r="A4131" i="15"/>
  <c r="A2518" i="15"/>
  <c r="A3841" i="15"/>
  <c r="A2701" i="15"/>
  <c r="A198" i="15"/>
  <c r="A2704" i="15"/>
  <c r="A2574" i="15"/>
  <c r="A1359" i="15"/>
  <c r="A4115" i="15"/>
  <c r="A2549" i="15"/>
  <c r="A433" i="15"/>
  <c r="A218" i="15"/>
  <c r="A2657" i="15"/>
  <c r="A689" i="15"/>
  <c r="A776" i="15"/>
  <c r="A847" i="15"/>
  <c r="A960" i="15"/>
  <c r="A2972" i="15"/>
  <c r="A932" i="15"/>
  <c r="A857" i="15"/>
  <c r="A1252" i="15"/>
  <c r="A1588" i="15"/>
  <c r="A1536" i="15"/>
  <c r="A1119" i="15"/>
  <c r="A1708" i="15"/>
  <c r="A1718" i="15"/>
  <c r="A1843" i="15"/>
  <c r="A1775" i="15"/>
  <c r="A1842" i="15"/>
  <c r="A1846" i="15"/>
  <c r="A1411" i="15"/>
  <c r="A1938" i="15"/>
  <c r="A2126" i="15"/>
  <c r="A2171" i="15"/>
  <c r="A2692" i="15"/>
  <c r="A2274" i="15"/>
  <c r="A2371" i="15"/>
  <c r="A2382" i="15"/>
  <c r="A2439" i="15"/>
  <c r="A2547" i="15"/>
  <c r="A2586" i="15"/>
  <c r="A2413" i="15"/>
  <c r="A2589" i="15"/>
  <c r="A2612" i="15"/>
  <c r="A2626" i="15"/>
  <c r="A2629" i="15"/>
  <c r="A2548" i="15"/>
  <c r="A2346" i="15"/>
  <c r="A2389" i="15"/>
  <c r="A2650" i="15"/>
  <c r="A2658" i="15"/>
  <c r="A3042" i="15"/>
  <c r="A3294" i="15"/>
  <c r="A2523" i="15"/>
  <c r="A3382" i="15"/>
  <c r="A2652" i="15"/>
  <c r="A2289" i="15"/>
  <c r="A2668" i="15"/>
  <c r="A2667" i="15"/>
  <c r="A2670" i="15"/>
  <c r="A55" i="15"/>
  <c r="A2654" i="15"/>
  <c r="A2645" i="15"/>
  <c r="A1822" i="15"/>
  <c r="A2615" i="15"/>
  <c r="A2311" i="15"/>
  <c r="A2644" i="15"/>
  <c r="A2081" i="15"/>
  <c r="A665" i="15"/>
  <c r="A305" i="15"/>
  <c r="A1022" i="15"/>
  <c r="A1023" i="15"/>
  <c r="A1515" i="15"/>
  <c r="A1107" i="15"/>
  <c r="A1695" i="15"/>
  <c r="A1728" i="15"/>
  <c r="A1900" i="15"/>
  <c r="A1228" i="15"/>
  <c r="A1956" i="15"/>
  <c r="A2129" i="15"/>
  <c r="A2544" i="15"/>
  <c r="A3514" i="15"/>
  <c r="A2598" i="15"/>
  <c r="A2608" i="15"/>
  <c r="A2611" i="15"/>
  <c r="A2605" i="15"/>
  <c r="A2617" i="15"/>
  <c r="A372" i="15"/>
  <c r="A1995" i="15"/>
  <c r="A2203" i="15"/>
  <c r="A1554" i="15"/>
  <c r="A1820" i="15"/>
  <c r="A2494" i="15"/>
  <c r="A2588" i="15"/>
  <c r="A1789" i="15"/>
  <c r="A2484" i="15"/>
  <c r="A1860" i="15"/>
  <c r="A1929" i="15"/>
  <c r="A121" i="15"/>
  <c r="A573" i="15"/>
  <c r="A1425" i="15"/>
  <c r="A778" i="15"/>
  <c r="A297" i="15"/>
  <c r="A1103" i="15"/>
  <c r="A1257" i="15"/>
  <c r="A944" i="15"/>
  <c r="A1235" i="15"/>
  <c r="A427" i="15"/>
  <c r="A625" i="15"/>
  <c r="A1298" i="15"/>
  <c r="A1108" i="15"/>
  <c r="A1290" i="15"/>
  <c r="A1030" i="15"/>
  <c r="A1451" i="15"/>
  <c r="A1407" i="15"/>
  <c r="A1601" i="15"/>
  <c r="A1684" i="15"/>
  <c r="A1828" i="15"/>
  <c r="A1770" i="15"/>
  <c r="A1785" i="15"/>
  <c r="A1819" i="15"/>
  <c r="A1905" i="15"/>
  <c r="A1960" i="15"/>
  <c r="A2045" i="15"/>
  <c r="A2046" i="15"/>
  <c r="A2061" i="15"/>
  <c r="A2099" i="15"/>
  <c r="A2384" i="15"/>
  <c r="A2251" i="15"/>
  <c r="A2236" i="15"/>
  <c r="A2204" i="15"/>
  <c r="A2180" i="15"/>
  <c r="A2316" i="15"/>
  <c r="A2379" i="15"/>
  <c r="A2324" i="15"/>
  <c r="A2293" i="15"/>
  <c r="A2510" i="15"/>
  <c r="A2159" i="15"/>
  <c r="A2554" i="15"/>
  <c r="A2542" i="15"/>
  <c r="A2559" i="15"/>
  <c r="A2543" i="15"/>
  <c r="A2569" i="15"/>
  <c r="A2731" i="15"/>
  <c r="A2570" i="15"/>
  <c r="A2575" i="15"/>
  <c r="A2578" i="15"/>
  <c r="A1920" i="15"/>
  <c r="A2009" i="15"/>
  <c r="A2568" i="15"/>
  <c r="A2024" i="15"/>
  <c r="A1375" i="15"/>
  <c r="A1091" i="15"/>
  <c r="A1294" i="15"/>
  <c r="A1189" i="15"/>
  <c r="A286" i="15"/>
  <c r="A2365" i="15"/>
  <c r="A1711" i="15"/>
  <c r="A163" i="15"/>
  <c r="A876" i="15"/>
  <c r="A2101" i="15"/>
  <c r="A2513" i="15"/>
  <c r="A2539" i="15"/>
  <c r="A732" i="15"/>
  <c r="A874" i="15"/>
  <c r="A2217" i="15"/>
  <c r="A1466" i="15"/>
  <c r="A908" i="15"/>
  <c r="A1839" i="15"/>
  <c r="A1028" i="15"/>
  <c r="A1898" i="15"/>
  <c r="A2386" i="15"/>
  <c r="A2065" i="15"/>
  <c r="A2443" i="15"/>
  <c r="A1811" i="15"/>
  <c r="A2128" i="15"/>
  <c r="A1516" i="15"/>
  <c r="A2514" i="15"/>
  <c r="A2515" i="15"/>
  <c r="A2522" i="15"/>
  <c r="A2517" i="15"/>
  <c r="A3291" i="15"/>
  <c r="A2973" i="15"/>
  <c r="A2520" i="15"/>
  <c r="A2496" i="15"/>
  <c r="A1868" i="15"/>
  <c r="A2418" i="15"/>
  <c r="A2377" i="15"/>
  <c r="A2505" i="15"/>
  <c r="A353" i="15"/>
  <c r="A840" i="15"/>
  <c r="A1204" i="15"/>
  <c r="A2461" i="15"/>
  <c r="A1511" i="15"/>
  <c r="A1111" i="15"/>
  <c r="A3365" i="15"/>
  <c r="A2495" i="15"/>
  <c r="A1069" i="15"/>
  <c r="A2432" i="15"/>
  <c r="A1439" i="15"/>
  <c r="A1688" i="15"/>
  <c r="A1561" i="15"/>
  <c r="A1563" i="15"/>
  <c r="A1514" i="15"/>
  <c r="A1572" i="15"/>
  <c r="A832" i="15"/>
  <c r="A2533" i="15"/>
  <c r="A1796" i="15"/>
  <c r="A1887" i="15"/>
  <c r="A1865" i="15"/>
  <c r="A1886" i="15"/>
  <c r="A1806" i="15"/>
  <c r="A1993" i="15"/>
  <c r="A2013" i="15"/>
  <c r="A2029" i="15"/>
  <c r="A2100" i="15"/>
  <c r="A2105" i="15"/>
  <c r="A1760" i="15"/>
  <c r="A2185" i="15"/>
  <c r="A2072" i="15"/>
  <c r="A2337" i="15"/>
  <c r="A2280" i="15"/>
  <c r="A2272" i="15"/>
  <c r="A2331" i="15"/>
  <c r="A2406" i="15"/>
  <c r="A2564" i="15"/>
  <c r="A2782" i="15"/>
  <c r="A2468" i="15"/>
  <c r="A2633" i="15"/>
  <c r="A3266" i="15"/>
  <c r="A2427" i="15"/>
  <c r="A2181" i="15"/>
  <c r="A2458" i="15"/>
  <c r="A2486" i="15"/>
  <c r="A2509" i="15"/>
  <c r="A2487" i="15"/>
  <c r="A1919" i="15"/>
  <c r="A2261" i="15"/>
  <c r="A2483" i="15"/>
  <c r="A2410" i="15"/>
  <c r="A1989" i="15"/>
  <c r="A2421" i="15"/>
  <c r="A709" i="15"/>
  <c r="A1838" i="15"/>
  <c r="A1504" i="15"/>
  <c r="A2032" i="15"/>
  <c r="A2330" i="15"/>
  <c r="A2393" i="15"/>
  <c r="A1845" i="15"/>
  <c r="A2240" i="15"/>
  <c r="A793" i="15"/>
  <c r="A2474" i="15"/>
  <c r="A2137" i="15"/>
  <c r="A2304" i="15"/>
  <c r="A1878" i="15"/>
  <c r="A2285" i="15"/>
  <c r="A1830" i="15"/>
  <c r="A2226" i="15"/>
  <c r="A2405" i="15"/>
  <c r="A4050" i="15"/>
  <c r="A2438" i="15"/>
  <c r="A2447" i="15"/>
  <c r="A1262" i="15"/>
  <c r="A1510" i="15"/>
  <c r="A1731" i="15"/>
  <c r="A1733" i="15"/>
  <c r="A1721" i="15"/>
  <c r="A1884" i="15"/>
  <c r="A2062" i="15"/>
  <c r="A512" i="15"/>
  <c r="A2231" i="15"/>
  <c r="A2318" i="15"/>
  <c r="A1990" i="15"/>
  <c r="A2367" i="15"/>
  <c r="A2369" i="15"/>
  <c r="A2373" i="15"/>
  <c r="A2396" i="15"/>
  <c r="A2403" i="15"/>
  <c r="A2409" i="15"/>
  <c r="A2400" i="15"/>
  <c r="A2416" i="15"/>
  <c r="A2412" i="15"/>
  <c r="A2433" i="15"/>
  <c r="A2428" i="15"/>
  <c r="A2479" i="15"/>
  <c r="A2402" i="15"/>
  <c r="A61" i="15"/>
  <c r="A2370" i="15"/>
  <c r="A2408" i="15"/>
  <c r="A1921" i="15"/>
  <c r="A2119" i="15"/>
  <c r="A2286" i="15"/>
  <c r="A2347" i="15"/>
  <c r="A2299" i="15"/>
  <c r="A2429" i="15"/>
  <c r="A2354" i="15"/>
  <c r="A2414" i="15"/>
  <c r="A1239" i="15"/>
  <c r="A1947" i="15"/>
  <c r="A1051" i="15"/>
  <c r="A496" i="15"/>
  <c r="A1253" i="15"/>
  <c r="A2392" i="15"/>
  <c r="A1693" i="15"/>
  <c r="A1642" i="15"/>
  <c r="A2056" i="15"/>
  <c r="A2006" i="15"/>
  <c r="A2010" i="15"/>
  <c r="A1784" i="15"/>
  <c r="A2628" i="15"/>
  <c r="A2287" i="15"/>
  <c r="A2375" i="15"/>
  <c r="A2378" i="15"/>
  <c r="A2380" i="15"/>
  <c r="A2381" i="15"/>
  <c r="A2136" i="15"/>
  <c r="A1420" i="15"/>
  <c r="A2297" i="15"/>
  <c r="A2127" i="15"/>
  <c r="A2436" i="15"/>
  <c r="A2364" i="15"/>
  <c r="A1892" i="15"/>
  <c r="A166" i="15"/>
  <c r="A883" i="15"/>
  <c r="A1267" i="15"/>
  <c r="A1351" i="15"/>
  <c r="A1261" i="15"/>
  <c r="A1403" i="15"/>
  <c r="A1311" i="15"/>
  <c r="A1586" i="15"/>
  <c r="A4126" i="15"/>
  <c r="A1715" i="15"/>
  <c r="A1639" i="15"/>
  <c r="A517" i="15"/>
  <c r="A1629" i="15"/>
  <c r="A2039" i="15"/>
  <c r="A1781" i="15"/>
  <c r="A1950" i="15"/>
  <c r="A2020" i="15"/>
  <c r="A1835" i="15"/>
  <c r="A2059" i="15"/>
  <c r="A2132" i="15"/>
  <c r="A2085" i="15"/>
  <c r="A2079" i="15"/>
  <c r="A2186" i="15"/>
  <c r="A2222" i="15"/>
  <c r="A2243" i="15"/>
  <c r="A2248" i="15"/>
  <c r="A2481" i="15"/>
  <c r="A2276" i="15"/>
  <c r="A2277" i="15"/>
  <c r="A2281" i="15"/>
  <c r="A2335" i="15"/>
  <c r="A2308" i="15"/>
  <c r="A2270" i="15"/>
  <c r="A2309" i="15"/>
  <c r="A2328" i="15"/>
  <c r="A2305" i="15"/>
  <c r="A2336" i="15"/>
  <c r="A2338" i="15"/>
  <c r="A2420" i="15"/>
  <c r="A2321" i="15"/>
  <c r="A2253" i="15"/>
  <c r="A2352" i="15"/>
  <c r="A2356" i="15"/>
  <c r="A2358" i="15"/>
  <c r="A2344" i="15"/>
  <c r="A2359" i="15"/>
  <c r="A2361" i="15"/>
  <c r="A2431" i="15"/>
  <c r="A1602" i="15"/>
  <c r="A2341" i="15"/>
  <c r="A2095" i="15"/>
  <c r="A2168" i="15"/>
  <c r="A2271" i="15"/>
  <c r="A1343" i="15"/>
  <c r="A2334" i="15"/>
  <c r="A2246" i="15"/>
  <c r="A2191" i="15"/>
  <c r="A2114" i="15"/>
  <c r="A2323" i="15"/>
  <c r="A1703" i="15"/>
  <c r="A1834" i="15"/>
  <c r="A2147" i="15"/>
  <c r="A2031" i="15"/>
  <c r="A2294" i="15"/>
  <c r="A2279" i="15"/>
  <c r="A2314" i="15"/>
  <c r="A2102" i="15"/>
  <c r="A172" i="15"/>
  <c r="A1792" i="15"/>
  <c r="A1876" i="15"/>
  <c r="A2258" i="15"/>
  <c r="A2295" i="15"/>
  <c r="A2303" i="15"/>
  <c r="A2332" i="15"/>
  <c r="A1678" i="15"/>
  <c r="A2110" i="15"/>
  <c r="A1988" i="15"/>
  <c r="A2298" i="15"/>
  <c r="A2008" i="15"/>
  <c r="A1949" i="15"/>
  <c r="A117" i="15"/>
  <c r="A1435" i="15"/>
  <c r="A2250" i="15"/>
  <c r="A2283" i="15"/>
  <c r="A2284" i="15"/>
  <c r="A2196" i="15"/>
  <c r="A2278" i="15"/>
  <c r="A820" i="15"/>
  <c r="A711" i="15"/>
  <c r="A900" i="15"/>
  <c r="A1288" i="15"/>
  <c r="A1764" i="15"/>
  <c r="A1914" i="15"/>
  <c r="A2017" i="15"/>
  <c r="A2076" i="15"/>
  <c r="A2050" i="15"/>
  <c r="A2113" i="15"/>
  <c r="A2091" i="15"/>
  <c r="A2092" i="15"/>
  <c r="A2106" i="15"/>
  <c r="A2160" i="15"/>
  <c r="A2216" i="15"/>
  <c r="A2223" i="15"/>
  <c r="A2227" i="15"/>
  <c r="A2238" i="15"/>
  <c r="A2239" i="15"/>
  <c r="A2452" i="15"/>
  <c r="A2242" i="15"/>
  <c r="A2252" i="15"/>
  <c r="A2245" i="15"/>
  <c r="A2256" i="15"/>
  <c r="A2262" i="15"/>
  <c r="A2229" i="15"/>
  <c r="A2263" i="15"/>
  <c r="A2266" i="15"/>
  <c r="A2260" i="15"/>
  <c r="A1962" i="15"/>
  <c r="A2387" i="15"/>
  <c r="A2201" i="15"/>
  <c r="A2259" i="15"/>
  <c r="A1994" i="15"/>
  <c r="A1917" i="15"/>
  <c r="A3674" i="15"/>
  <c r="A640" i="15"/>
  <c r="A2322" i="15"/>
  <c r="A195" i="15"/>
  <c r="A2057" i="15"/>
  <c r="A2030" i="15"/>
  <c r="A2205" i="15"/>
  <c r="A2096" i="15"/>
  <c r="A2173" i="15"/>
  <c r="A2230" i="15"/>
  <c r="A620" i="15"/>
  <c r="A2138" i="15"/>
  <c r="A1945" i="15"/>
  <c r="A2805" i="15"/>
  <c r="A2247" i="15"/>
  <c r="A2224" i="15"/>
  <c r="A1851" i="15"/>
  <c r="A2058" i="15"/>
  <c r="A1628" i="15"/>
  <c r="A2028" i="15"/>
  <c r="A1980" i="15"/>
  <c r="A2195" i="15"/>
  <c r="A2088" i="15"/>
  <c r="A2232" i="15"/>
  <c r="A2215" i="15"/>
  <c r="A2228" i="15"/>
  <c r="A2218" i="15"/>
  <c r="A2233" i="15"/>
  <c r="A2170" i="15"/>
  <c r="A1471" i="15"/>
  <c r="A1837" i="15"/>
  <c r="A1859" i="15"/>
  <c r="A2001" i="15"/>
  <c r="A2069" i="15"/>
  <c r="A2089" i="15"/>
  <c r="A2157" i="15"/>
  <c r="A2193" i="15"/>
  <c r="A2197" i="15"/>
  <c r="A2172" i="15"/>
  <c r="A1883" i="15"/>
  <c r="A2202" i="15"/>
  <c r="A2221" i="15"/>
  <c r="A2225" i="15"/>
  <c r="A2209" i="15"/>
  <c r="A2068" i="15"/>
  <c r="A1791" i="15"/>
  <c r="A1816" i="15"/>
  <c r="A1871" i="15"/>
  <c r="A2150" i="15"/>
  <c r="A1964" i="15"/>
  <c r="A2210" i="15"/>
  <c r="A2190" i="15"/>
  <c r="A2175" i="15"/>
  <c r="A2220" i="15"/>
  <c r="A2078" i="15"/>
  <c r="A2118" i="15"/>
  <c r="A1690" i="15"/>
  <c r="A2036" i="15"/>
  <c r="A1360" i="15"/>
  <c r="A1916" i="15"/>
  <c r="A1575" i="15"/>
  <c r="A2368" i="15"/>
  <c r="A2182" i="15"/>
  <c r="A2214" i="15"/>
  <c r="A2213" i="15"/>
  <c r="A1705" i="15"/>
  <c r="A2023" i="15"/>
  <c r="A1542" i="15"/>
  <c r="A1073" i="15"/>
  <c r="A1899" i="15"/>
  <c r="A1769" i="15"/>
  <c r="A2165" i="15"/>
  <c r="A2212" i="15"/>
  <c r="A1882" i="15"/>
  <c r="A2108" i="15"/>
  <c r="A1484" i="15"/>
  <c r="A2188" i="15"/>
  <c r="A2194" i="15"/>
  <c r="A1533" i="15"/>
  <c r="A2122" i="15"/>
  <c r="A2149" i="15"/>
  <c r="A2141" i="15"/>
  <c r="A2144" i="15"/>
  <c r="A1896" i="15"/>
  <c r="A2187" i="15"/>
  <c r="A1906" i="15"/>
  <c r="A2037" i="15"/>
  <c r="A2151" i="15"/>
  <c r="A2167" i="15"/>
  <c r="A2152" i="15"/>
  <c r="A2155" i="15"/>
  <c r="A2087" i="15"/>
  <c r="A2340" i="15"/>
  <c r="A2111" i="15"/>
  <c r="A2166" i="15"/>
  <c r="A1984" i="15"/>
  <c r="A2183" i="15"/>
  <c r="A2163" i="15"/>
  <c r="A2" i="15"/>
  <c r="D986" i="15"/>
  <c r="A986" i="15" s="1"/>
  <c r="D3610" i="15"/>
  <c r="D951" i="15"/>
  <c r="A951" i="15" s="1"/>
  <c r="D1402" i="15"/>
  <c r="A1402" i="15" s="1"/>
  <c r="D1392" i="15"/>
  <c r="A1392" i="15" s="1"/>
  <c r="D1836" i="15"/>
  <c r="A1836" i="15" s="1"/>
  <c r="D306" i="15"/>
  <c r="A306" i="15" s="1"/>
  <c r="D1163" i="15"/>
  <c r="A1163" i="15" s="1"/>
  <c r="D1275" i="15"/>
  <c r="A1275" i="15" s="1"/>
  <c r="D106" i="15"/>
  <c r="A106" i="15" s="1"/>
  <c r="D1083" i="15"/>
  <c r="A1083" i="15" s="1"/>
  <c r="D2124" i="15"/>
  <c r="A2124" i="15" s="1"/>
  <c r="D460" i="15"/>
  <c r="A460" i="15" s="1"/>
  <c r="D2893" i="15"/>
  <c r="D361" i="15"/>
  <c r="A361" i="15" s="1"/>
  <c r="D2275" i="15"/>
  <c r="A2275" i="15" s="1"/>
  <c r="D299" i="15"/>
  <c r="A299" i="15" s="1"/>
  <c r="D3330" i="15"/>
  <c r="D803" i="15"/>
  <c r="A803" i="15" s="1"/>
  <c r="D653" i="15"/>
  <c r="A653" i="15" s="1"/>
  <c r="D2351" i="15"/>
  <c r="A2351" i="15" s="1"/>
  <c r="D878" i="15"/>
  <c r="D1712" i="15"/>
  <c r="A1712" i="15" s="1"/>
  <c r="D553" i="15"/>
  <c r="A553" i="15" s="1"/>
  <c r="D1827" i="15"/>
  <c r="A1827" i="15" s="1"/>
  <c r="D877" i="15"/>
  <c r="A877" i="15" s="1"/>
  <c r="D1153" i="15"/>
  <c r="A1153" i="15" s="1"/>
  <c r="D1045" i="15"/>
  <c r="A1045" i="15" s="1"/>
  <c r="D880" i="15"/>
  <c r="A880" i="15" s="1"/>
  <c r="D2178" i="15"/>
  <c r="A2178" i="15" s="1"/>
  <c r="D889" i="15"/>
  <c r="A889" i="15" s="1"/>
  <c r="D1626" i="15"/>
  <c r="A1626" i="15" s="1"/>
  <c r="D430" i="15"/>
  <c r="A430" i="15" s="1"/>
  <c r="D490" i="15"/>
  <c r="A490" i="15" s="1"/>
  <c r="D1648" i="15"/>
  <c r="A1648" i="15" s="1"/>
  <c r="D777" i="15"/>
  <c r="A777" i="15" s="1"/>
  <c r="D491" i="15"/>
  <c r="A491" i="15" s="1"/>
  <c r="D2345" i="15"/>
  <c r="A2345" i="15" s="1"/>
  <c r="D2442" i="15"/>
  <c r="A2442" i="15" s="1"/>
  <c r="D3251" i="15"/>
  <c r="A3251" i="15" s="1"/>
  <c r="D1372" i="15"/>
  <c r="A1372" i="15" s="1"/>
  <c r="D2353" i="15"/>
  <c r="D728" i="15"/>
  <c r="A728" i="15" s="1"/>
  <c r="D1655" i="15"/>
  <c r="A1655" i="15" s="1"/>
  <c r="D1371" i="15"/>
  <c r="A1371" i="15" s="1"/>
  <c r="D1370" i="15"/>
  <c r="A1370" i="15" s="1"/>
  <c r="D1848" i="15"/>
  <c r="A1848" i="15" s="1"/>
  <c r="D1558" i="15"/>
  <c r="A1558" i="15" s="1"/>
  <c r="D1742" i="15"/>
  <c r="A1742" i="15" s="1"/>
  <c r="D1748" i="15"/>
  <c r="A1748" i="15" s="1"/>
  <c r="D196" i="15"/>
  <c r="A196" i="15" s="1"/>
  <c r="D2465" i="15"/>
  <c r="A2465" i="15" s="1"/>
  <c r="D2018" i="15"/>
  <c r="A2018" i="15" s="1"/>
  <c r="D1986" i="15"/>
  <c r="A1986" i="15" s="1"/>
  <c r="D1517" i="15"/>
  <c r="A1517" i="15" s="1"/>
  <c r="D1470" i="15"/>
  <c r="D1241" i="15"/>
  <c r="A1241" i="15" s="1"/>
  <c r="D651" i="15"/>
  <c r="A651" i="15" s="1"/>
  <c r="D1269" i="15"/>
  <c r="A1269" i="15" s="1"/>
  <c r="D987" i="15"/>
  <c r="A987" i="15" s="1"/>
  <c r="D1095" i="15"/>
  <c r="A1095" i="15" s="1"/>
  <c r="D954" i="15"/>
  <c r="A954" i="15" s="1"/>
  <c r="D1356" i="15"/>
  <c r="A1356" i="15" s="1"/>
  <c r="D1810" i="15"/>
  <c r="A1810" i="15" s="1"/>
  <c r="D652" i="15"/>
  <c r="A652" i="15" s="1"/>
  <c r="D323" i="15"/>
  <c r="A323" i="15" s="1"/>
  <c r="D2140" i="15"/>
  <c r="A2140" i="15" s="1"/>
  <c r="D901" i="15"/>
  <c r="A901" i="15" s="1"/>
  <c r="D2634" i="15"/>
  <c r="A2634" i="15" s="1"/>
  <c r="D885" i="15"/>
  <c r="A885" i="15" s="1"/>
  <c r="D1412" i="15"/>
  <c r="A1412" i="15" s="1"/>
  <c r="D763" i="15"/>
  <c r="A763" i="15" s="1"/>
  <c r="D789" i="15"/>
  <c r="A789" i="15" s="1"/>
  <c r="D1934" i="15"/>
  <c r="A1934" i="15" s="1"/>
  <c r="D2537" i="15"/>
  <c r="D1284" i="15"/>
  <c r="A1284" i="15" s="1"/>
  <c r="D939" i="15"/>
  <c r="A939" i="15" s="1"/>
  <c r="D1431" i="15"/>
  <c r="A1431" i="15" s="1"/>
  <c r="D1135" i="15"/>
  <c r="A1135" i="15" s="1"/>
  <c r="D1681" i="15"/>
  <c r="A1681" i="15" s="1"/>
  <c r="D411" i="15"/>
  <c r="A411" i="15" s="1"/>
  <c r="D331" i="15"/>
  <c r="A331" i="15" s="1"/>
  <c r="D577" i="15"/>
  <c r="A577" i="15" s="1"/>
  <c r="D1183" i="15"/>
  <c r="A1183" i="15" s="1"/>
  <c r="D212" i="15"/>
  <c r="A212" i="15" s="1"/>
  <c r="D2716" i="15"/>
  <c r="A2716" i="15" s="1"/>
  <c r="D1321" i="15"/>
  <c r="A1321" i="15" s="1"/>
  <c r="D907" i="15"/>
  <c r="A907" i="15" s="1"/>
  <c r="D2662" i="15"/>
  <c r="A2662" i="15" s="1"/>
  <c r="D2292" i="15"/>
  <c r="A2292" i="15" s="1"/>
  <c r="D2507" i="15"/>
  <c r="D2583" i="15"/>
  <c r="D922" i="15"/>
  <c r="A922" i="15" s="1"/>
  <c r="D1719" i="15"/>
  <c r="A1719" i="15" s="1"/>
  <c r="D213" i="15"/>
  <c r="A213" i="15" s="1"/>
  <c r="D2192" i="15"/>
  <c r="A2192" i="15" s="1"/>
  <c r="D824" i="15"/>
  <c r="A824" i="15" s="1"/>
  <c r="D531" i="15"/>
  <c r="A531" i="15" s="1"/>
  <c r="D1332" i="15"/>
  <c r="A1332" i="15" s="1"/>
  <c r="D2306" i="15"/>
  <c r="A2306" i="15" s="1"/>
  <c r="D337" i="15"/>
  <c r="A337" i="15" s="1"/>
  <c r="D1607" i="15"/>
  <c r="A1607" i="15" s="1"/>
  <c r="D1327" i="15"/>
  <c r="A1327" i="15" s="1"/>
  <c r="D2179" i="15"/>
  <c r="A2179" i="15" s="1"/>
  <c r="D234" i="15"/>
  <c r="A234" i="15" s="1"/>
  <c r="D391" i="15"/>
  <c r="A391" i="15" s="1"/>
  <c r="D1032" i="15"/>
  <c r="A1032" i="15" s="1"/>
  <c r="D1735" i="15"/>
  <c r="A1735" i="15" s="1"/>
  <c r="D2823" i="15"/>
  <c r="A2823" i="15" s="1"/>
  <c r="D167" i="15"/>
  <c r="A167" i="15" s="1"/>
  <c r="D432" i="15"/>
  <c r="A432" i="15" s="1"/>
  <c r="D481" i="15"/>
  <c r="A481" i="15" s="1"/>
  <c r="D1875" i="15"/>
  <c r="A1875" i="15" s="1"/>
  <c r="D646" i="15"/>
  <c r="A646" i="15" s="1"/>
  <c r="D2911" i="15"/>
  <c r="A2911" i="15" s="1"/>
  <c r="D699" i="15"/>
  <c r="A699" i="15" s="1"/>
  <c r="D383" i="15"/>
  <c r="A383" i="15" s="1"/>
  <c r="D1951" i="15"/>
  <c r="A1951" i="15" s="1"/>
  <c r="D250" i="15"/>
  <c r="A250" i="15" s="1"/>
  <c r="D1804" i="15"/>
  <c r="A1804" i="15" s="1"/>
  <c r="D1971" i="15"/>
  <c r="D2976" i="15"/>
  <c r="A2976" i="15" s="1"/>
  <c r="D1493" i="15"/>
  <c r="A1493" i="15" s="1"/>
  <c r="D596" i="15"/>
  <c r="A596" i="15" s="1"/>
  <c r="D1912" i="15"/>
  <c r="A1912" i="15" s="1"/>
  <c r="D1559" i="15"/>
  <c r="A1559" i="15" s="1"/>
  <c r="D2999" i="15"/>
  <c r="A2999" i="15" s="1"/>
  <c r="D1105" i="15"/>
  <c r="A1105" i="15" s="1"/>
  <c r="D1427" i="15"/>
  <c r="D2825" i="15"/>
  <c r="A2825" i="15" s="1"/>
  <c r="D697" i="15"/>
  <c r="A697" i="15" s="1"/>
  <c r="D1985" i="15"/>
  <c r="A1985" i="15" s="1"/>
  <c r="D1075" i="15"/>
  <c r="A1075" i="15" s="1"/>
  <c r="D1998" i="15"/>
  <c r="A1998" i="15" s="1"/>
  <c r="D2398" i="15"/>
  <c r="A2398" i="15" s="1"/>
  <c r="D3232" i="15"/>
  <c r="A3232" i="15" s="1"/>
  <c r="D3018" i="15"/>
  <c r="A3018" i="15" s="1"/>
  <c r="D624" i="15"/>
  <c r="A624" i="15" s="1"/>
  <c r="D1328" i="15"/>
  <c r="A1328" i="15" s="1"/>
  <c r="D369" i="15"/>
  <c r="A369" i="15" s="1"/>
  <c r="D2460" i="15"/>
  <c r="A2460" i="15" s="1"/>
  <c r="D3015" i="15"/>
  <c r="A3015" i="15" s="1"/>
  <c r="D3200" i="15"/>
  <c r="A3200" i="15" s="1"/>
  <c r="D2033" i="15"/>
  <c r="A2033" i="15" s="1"/>
  <c r="D673" i="15"/>
  <c r="A673" i="15" s="1"/>
  <c r="D3145" i="15"/>
  <c r="A3145" i="15" s="1"/>
  <c r="D3162" i="15"/>
  <c r="A3162" i="15" s="1"/>
  <c r="D1208" i="15"/>
  <c r="A1208" i="15" s="1"/>
  <c r="D3161" i="15"/>
  <c r="A3161" i="15" s="1"/>
  <c r="D3421" i="15"/>
  <c r="A3421" i="15" s="1"/>
  <c r="D1050" i="15"/>
  <c r="A1050" i="15" s="1"/>
  <c r="D3498" i="15"/>
  <c r="D740" i="15"/>
  <c r="A740" i="15" s="1"/>
  <c r="D2269" i="15"/>
  <c r="A2269" i="15" s="1"/>
  <c r="D1151" i="15"/>
  <c r="A1151" i="15" s="1"/>
  <c r="D3276" i="15"/>
  <c r="A3276" i="15" s="1"/>
  <c r="D1059" i="15"/>
  <c r="A1059" i="15" s="1"/>
  <c r="D3253" i="15"/>
  <c r="A3253" i="15" s="1"/>
  <c r="D1937" i="15"/>
  <c r="A1937" i="15" s="1"/>
  <c r="D445" i="15"/>
  <c r="A445" i="15" s="1"/>
  <c r="D1850" i="15"/>
  <c r="A1850" i="15" s="1"/>
  <c r="D3446" i="15"/>
  <c r="A3446" i="15" s="1"/>
  <c r="D843" i="15"/>
  <c r="A843" i="15" s="1"/>
  <c r="D1031" i="15"/>
  <c r="A1031" i="15" s="1"/>
  <c r="D3652" i="15"/>
  <c r="D739" i="15"/>
  <c r="A739" i="15" s="1"/>
  <c r="D1113" i="15"/>
  <c r="A1113" i="15" s="1"/>
  <c r="D3668" i="15"/>
  <c r="A3668" i="15" s="1"/>
  <c r="D3385" i="15"/>
  <c r="A3385" i="15" s="1"/>
  <c r="D3435" i="15"/>
  <c r="A3435" i="15" s="1"/>
  <c r="D540" i="15"/>
  <c r="A540" i="15" s="1"/>
  <c r="D429" i="15"/>
  <c r="A429" i="15" s="1"/>
  <c r="D2464" i="15"/>
  <c r="A2464" i="15" s="1"/>
  <c r="D541" i="15"/>
  <c r="A541" i="15" s="1"/>
  <c r="D1754" i="15"/>
  <c r="A1754" i="15" s="1"/>
  <c r="D3599" i="15"/>
  <c r="A3599" i="15" s="1"/>
  <c r="D3671" i="15"/>
  <c r="A3671" i="15" s="1"/>
  <c r="D2929" i="15"/>
  <c r="A2929" i="15" s="1"/>
  <c r="D1773" i="15"/>
  <c r="A1773" i="15" s="1"/>
  <c r="D384" i="15"/>
  <c r="A384" i="15" s="1"/>
  <c r="D3055" i="15"/>
  <c r="D569" i="15"/>
  <c r="A569" i="15" s="1"/>
  <c r="D529" i="15"/>
  <c r="A529" i="15" s="1"/>
  <c r="D325" i="15"/>
  <c r="A325" i="15" s="1"/>
  <c r="D2811" i="15"/>
  <c r="A2811" i="15" s="1"/>
  <c r="D1293" i="15"/>
  <c r="A1293" i="15" s="1"/>
  <c r="D3718" i="15"/>
  <c r="A3718" i="15" s="1"/>
  <c r="D684" i="15"/>
  <c r="A684" i="15" s="1"/>
  <c r="D3371" i="15"/>
  <c r="D136" i="15"/>
  <c r="A136" i="15" s="1"/>
  <c r="D895" i="15"/>
  <c r="A895" i="15" s="1"/>
  <c r="D3513" i="15"/>
  <c r="A3513" i="15" s="1"/>
  <c r="D1249" i="15"/>
  <c r="D3867" i="15"/>
  <c r="A3867" i="15" s="1"/>
  <c r="D301" i="15"/>
  <c r="A301" i="15" s="1"/>
  <c r="D3261" i="15"/>
  <c r="A3261" i="15" s="1"/>
  <c r="D1259" i="15"/>
  <c r="A1259" i="15" s="1"/>
  <c r="D494" i="15"/>
  <c r="A494" i="15" s="1"/>
  <c r="D1089" i="15"/>
  <c r="D1578" i="15"/>
  <c r="A1578" i="15" s="1"/>
  <c r="D2327" i="15"/>
  <c r="A2327" i="15" s="1"/>
  <c r="D1610" i="15"/>
  <c r="D3862" i="15"/>
  <c r="E3610" i="15"/>
  <c r="E2264" i="15"/>
  <c r="A2264" i="15" s="1"/>
  <c r="E3987" i="15"/>
  <c r="A3987" i="15" s="1"/>
  <c r="E3947" i="15"/>
  <c r="A3947" i="15" s="1"/>
  <c r="E2814" i="15"/>
  <c r="A2814" i="15" s="1"/>
  <c r="E2778" i="15"/>
  <c r="A2778" i="15" s="1"/>
  <c r="E3986" i="15"/>
  <c r="A3986" i="15" s="1"/>
  <c r="E2993" i="15"/>
  <c r="A2993" i="15" s="1"/>
  <c r="E3147" i="15"/>
  <c r="A3147" i="15" s="1"/>
  <c r="E2893" i="15"/>
  <c r="E3905" i="15"/>
  <c r="A3905" i="15" s="1"/>
  <c r="E2133" i="15"/>
  <c r="A2133" i="15" s="1"/>
  <c r="E3330" i="15"/>
  <c r="E1768" i="15"/>
  <c r="A1768" i="15" s="1"/>
  <c r="E3574" i="15"/>
  <c r="A3574" i="15" s="1"/>
  <c r="E424" i="15"/>
  <c r="A424" i="15" s="1"/>
  <c r="E878" i="15"/>
  <c r="E2619" i="15"/>
  <c r="A2619" i="15" s="1"/>
  <c r="E3957" i="15"/>
  <c r="A3957" i="15" s="1"/>
  <c r="E2142" i="15"/>
  <c r="A2142" i="15" s="1"/>
  <c r="E2117" i="15"/>
  <c r="A2117" i="15" s="1"/>
  <c r="E3942" i="15"/>
  <c r="A3942" i="15" s="1"/>
  <c r="E1669" i="15"/>
  <c r="A1669" i="15" s="1"/>
  <c r="E3464" i="15"/>
  <c r="A3464" i="15" s="1"/>
  <c r="E2869" i="15"/>
  <c r="A2869" i="15" s="1"/>
  <c r="E3877" i="15"/>
  <c r="A3877" i="15" s="1"/>
  <c r="E3706" i="15"/>
  <c r="A3706" i="15" s="1"/>
  <c r="E3425" i="15"/>
  <c r="A3425" i="15" s="1"/>
  <c r="E3779" i="15"/>
  <c r="A3779" i="15" s="1"/>
  <c r="E2353" i="15"/>
  <c r="E3600" i="15"/>
  <c r="A3600" i="15" s="1"/>
  <c r="E2674" i="15"/>
  <c r="A2674" i="15" s="1"/>
  <c r="E2080" i="15"/>
  <c r="A2080" i="15" s="1"/>
  <c r="E2014" i="15"/>
  <c r="A2014" i="15" s="1"/>
  <c r="E2417" i="15"/>
  <c r="A2417" i="15" s="1"/>
  <c r="E2360" i="15"/>
  <c r="A2360" i="15" s="1"/>
  <c r="E2357" i="15"/>
  <c r="A2357" i="15" s="1"/>
  <c r="E3672" i="15"/>
  <c r="A3672" i="15" s="1"/>
  <c r="E3751" i="15"/>
  <c r="A3751" i="15" s="1"/>
  <c r="E3053" i="15"/>
  <c r="A3053" i="15" s="1"/>
  <c r="E1975" i="15"/>
  <c r="A1975" i="15" s="1"/>
  <c r="E1470" i="15"/>
  <c r="E2073" i="15"/>
  <c r="A2073" i="15" s="1"/>
  <c r="E2450" i="15"/>
  <c r="A2450" i="15" s="1"/>
  <c r="E2162" i="15"/>
  <c r="A2162" i="15" s="1"/>
  <c r="E2115" i="15"/>
  <c r="A2115" i="15" s="1"/>
  <c r="E2174" i="15"/>
  <c r="A2174" i="15" s="1"/>
  <c r="E4041" i="15"/>
  <c r="A4041" i="15" s="1"/>
  <c r="E2355" i="15"/>
  <c r="A2355" i="15" s="1"/>
  <c r="E2537" i="15"/>
  <c r="E2770" i="15"/>
  <c r="A2770" i="15" s="1"/>
  <c r="E2904" i="15"/>
  <c r="A2904" i="15" s="1"/>
  <c r="E4043" i="15"/>
  <c r="A4043" i="15" s="1"/>
  <c r="E3258" i="15"/>
  <c r="A3258" i="15" s="1"/>
  <c r="E2445" i="15"/>
  <c r="A2445" i="15" s="1"/>
  <c r="E2507" i="15"/>
  <c r="E2583" i="15"/>
  <c r="E2784" i="15"/>
  <c r="A2784" i="15" s="1"/>
  <c r="E3642" i="15"/>
  <c r="A3642" i="15" s="1"/>
  <c r="E2366" i="15"/>
  <c r="A2366" i="15" s="1"/>
  <c r="E3220" i="15"/>
  <c r="A3220" i="15" s="1"/>
  <c r="E2977" i="15"/>
  <c r="A2977" i="15" s="1"/>
  <c r="E3367" i="15"/>
  <c r="A3367" i="15" s="1"/>
  <c r="E4016" i="15"/>
  <c r="A4016" i="15" s="1"/>
  <c r="E2854" i="15"/>
  <c r="A2854" i="15" s="1"/>
  <c r="E2573" i="15"/>
  <c r="A2573" i="15" s="1"/>
  <c r="E2937" i="15"/>
  <c r="A2937" i="15" s="1"/>
  <c r="E1534" i="15"/>
  <c r="A1534" i="15" s="1"/>
  <c r="E3424" i="15"/>
  <c r="A3424" i="15" s="1"/>
  <c r="E3786" i="15"/>
  <c r="A3786" i="15" s="1"/>
  <c r="E2591" i="15"/>
  <c r="A2591" i="15" s="1"/>
  <c r="E1977" i="15"/>
  <c r="A1977" i="15" s="1"/>
  <c r="E3586" i="15"/>
  <c r="A3586" i="15" s="1"/>
  <c r="E3868" i="15"/>
  <c r="A3868" i="15" s="1"/>
  <c r="E1274" i="15"/>
  <c r="A1274" i="15" s="1"/>
  <c r="E1612" i="15"/>
  <c r="A1612" i="15" s="1"/>
  <c r="E1933" i="15"/>
  <c r="A1933" i="15" s="1"/>
  <c r="E3430" i="15"/>
  <c r="A3430" i="15" s="1"/>
  <c r="E1971" i="15"/>
  <c r="E3384" i="15"/>
  <c r="A3384" i="15" s="1"/>
  <c r="E3405" i="15"/>
  <c r="A3405" i="15" s="1"/>
  <c r="E2012" i="15"/>
  <c r="A2012" i="15" s="1"/>
  <c r="E376" i="15"/>
  <c r="A376" i="15" s="1"/>
  <c r="E3395" i="15"/>
  <c r="A3395" i="15" s="1"/>
  <c r="E3300" i="15"/>
  <c r="A3300" i="15" s="1"/>
  <c r="E1427" i="15"/>
  <c r="E3228" i="15"/>
  <c r="A3228" i="15" s="1"/>
  <c r="E3859" i="15"/>
  <c r="A3859" i="15" s="1"/>
  <c r="E2620" i="15"/>
  <c r="A2620" i="15" s="1"/>
  <c r="E2799" i="15"/>
  <c r="A2799" i="15" s="1"/>
  <c r="E2651" i="15"/>
  <c r="A2651" i="15" s="1"/>
  <c r="E442" i="15"/>
  <c r="A442" i="15" s="1"/>
  <c r="E3681" i="15"/>
  <c r="A3681" i="15" s="1"/>
  <c r="E4042" i="15"/>
  <c r="A4042" i="15" s="1"/>
  <c r="E3937" i="15"/>
  <c r="A3937" i="15" s="1"/>
  <c r="E3874" i="15"/>
  <c r="A3874" i="15" s="1"/>
  <c r="E3802" i="15"/>
  <c r="A3802" i="15" s="1"/>
  <c r="E3498" i="15"/>
  <c r="E3439" i="15"/>
  <c r="A3439" i="15" s="1"/>
  <c r="E3155" i="15"/>
  <c r="A3155" i="15" s="1"/>
  <c r="E3227" i="15"/>
  <c r="A3227" i="15" s="1"/>
  <c r="E1922" i="15"/>
  <c r="A1922" i="15" s="1"/>
  <c r="E3154" i="15"/>
  <c r="A3154" i="15" s="1"/>
  <c r="E1218" i="15"/>
  <c r="A1218" i="15" s="1"/>
  <c r="E3410" i="15"/>
  <c r="A3410" i="15" s="1"/>
  <c r="E3076" i="15"/>
  <c r="A3076" i="15" s="1"/>
  <c r="E2603" i="15"/>
  <c r="A2603" i="15" s="1"/>
  <c r="E2735" i="15"/>
  <c r="A2735" i="15" s="1"/>
  <c r="E1918" i="15"/>
  <c r="A1918" i="15" s="1"/>
  <c r="E3028" i="15"/>
  <c r="A3028" i="15" s="1"/>
  <c r="E3322" i="15"/>
  <c r="A3322" i="15" s="1"/>
  <c r="E356" i="15"/>
  <c r="A356" i="15" s="1"/>
  <c r="E3767" i="15"/>
  <c r="A3767" i="15" s="1"/>
  <c r="E3621" i="15"/>
  <c r="A3621" i="15" s="1"/>
  <c r="E3652" i="15"/>
  <c r="E3186" i="15"/>
  <c r="A3186" i="15" s="1"/>
  <c r="E3805" i="15"/>
  <c r="A3805" i="15" s="1"/>
  <c r="E3342" i="15"/>
  <c r="A3342" i="15" s="1"/>
  <c r="E1537" i="15"/>
  <c r="A1537" i="15" s="1"/>
  <c r="E1374" i="15"/>
  <c r="A1374" i="15" s="1"/>
  <c r="E1583" i="15"/>
  <c r="A1583" i="15" s="1"/>
  <c r="E1716" i="15"/>
  <c r="A1716" i="15" s="1"/>
  <c r="E1124" i="15"/>
  <c r="A1124" i="15" s="1"/>
  <c r="E3795" i="15"/>
  <c r="A3795" i="15" s="1"/>
  <c r="E3299" i="15"/>
  <c r="A3299" i="15" s="1"/>
  <c r="E4112" i="15"/>
  <c r="A4112" i="15" s="1"/>
  <c r="E3996" i="15"/>
  <c r="A3996" i="15" s="1"/>
  <c r="E1814" i="15"/>
  <c r="A1814" i="15" s="1"/>
  <c r="E1465" i="15"/>
  <c r="A1465" i="15" s="1"/>
  <c r="E1018" i="15"/>
  <c r="A1018" i="15" s="1"/>
  <c r="E3055" i="15"/>
  <c r="E3371" i="15"/>
  <c r="E3546" i="15"/>
  <c r="A3546" i="15" s="1"/>
  <c r="E1858" i="15"/>
  <c r="A1858" i="15" s="1"/>
  <c r="E1577" i="15"/>
  <c r="A1577" i="15" s="1"/>
  <c r="E2094" i="15"/>
  <c r="A2094" i="15" s="1"/>
  <c r="E3839" i="15"/>
  <c r="A3839" i="15" s="1"/>
  <c r="E3462" i="15"/>
  <c r="A3462" i="15" s="1"/>
  <c r="E1249" i="15"/>
  <c r="E2329" i="15"/>
  <c r="A2329" i="15" s="1"/>
  <c r="E3022" i="15"/>
  <c r="A3022" i="15" s="1"/>
  <c r="E2974" i="15"/>
  <c r="A2974" i="15" s="1"/>
  <c r="E828" i="15"/>
  <c r="A828" i="15" s="1"/>
  <c r="E3945" i="15"/>
  <c r="A3945" i="15" s="1"/>
  <c r="E3537" i="15"/>
  <c r="A3537" i="15" s="1"/>
  <c r="E1125" i="15"/>
  <c r="A1125" i="15" s="1"/>
  <c r="E1812" i="15"/>
  <c r="A1812" i="15" s="1"/>
  <c r="E1089" i="15"/>
  <c r="E3165" i="15"/>
  <c r="A3165" i="15" s="1"/>
  <c r="E873" i="15"/>
  <c r="A873" i="15" s="1"/>
  <c r="E144" i="15"/>
  <c r="A144" i="15" s="1"/>
  <c r="E1173" i="15"/>
  <c r="A1173" i="15" s="1"/>
  <c r="E1767" i="15"/>
  <c r="A1767" i="15" s="1"/>
  <c r="E3961" i="15"/>
  <c r="A3961" i="15" s="1"/>
  <c r="E453" i="15"/>
  <c r="A453" i="15" s="1"/>
  <c r="E1610" i="15"/>
  <c r="E3862" i="15"/>
  <c r="E24" i="14"/>
  <c r="E25" i="14"/>
  <c r="E26" i="14"/>
  <c r="E27" i="14"/>
  <c r="E28" i="14"/>
  <c r="E29" i="14"/>
  <c r="E30" i="14"/>
  <c r="E31" i="14"/>
  <c r="E32" i="14"/>
  <c r="E33" i="14"/>
  <c r="E23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1315" i="14"/>
  <c r="L1316" i="14"/>
  <c r="L1317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1417" i="14"/>
  <c r="L1418" i="14"/>
  <c r="L1419" i="14"/>
  <c r="L1420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1459" i="14"/>
  <c r="L1460" i="14"/>
  <c r="L1461" i="14"/>
  <c r="L1462" i="14"/>
  <c r="L1463" i="14"/>
  <c r="L1464" i="14"/>
  <c r="L1465" i="14"/>
  <c r="L1466" i="14"/>
  <c r="L1467" i="14"/>
  <c r="L1468" i="14"/>
  <c r="L1469" i="14"/>
  <c r="L1470" i="14"/>
  <c r="L1471" i="14"/>
  <c r="L1472" i="14"/>
  <c r="L1473" i="14"/>
  <c r="L1474" i="14"/>
  <c r="L1475" i="14"/>
  <c r="L1476" i="14"/>
  <c r="L1477" i="14"/>
  <c r="L1478" i="14"/>
  <c r="L1479" i="14"/>
  <c r="L1480" i="14"/>
  <c r="L1481" i="14"/>
  <c r="L1482" i="14"/>
  <c r="L1483" i="14"/>
  <c r="L1484" i="14"/>
  <c r="L1485" i="14"/>
  <c r="L1486" i="14"/>
  <c r="L1487" i="14"/>
  <c r="L1488" i="14"/>
  <c r="L1489" i="14"/>
  <c r="L1490" i="14"/>
  <c r="L1491" i="14"/>
  <c r="L1492" i="14"/>
  <c r="L1493" i="14"/>
  <c r="L1494" i="14"/>
  <c r="L1495" i="14"/>
  <c r="L1496" i="14"/>
  <c r="L1497" i="14"/>
  <c r="L1498" i="14"/>
  <c r="L1499" i="14"/>
  <c r="L1500" i="14"/>
  <c r="L1501" i="14"/>
  <c r="L1502" i="14"/>
  <c r="L1503" i="14"/>
  <c r="L1504" i="14"/>
  <c r="L1505" i="14"/>
  <c r="L1506" i="14"/>
  <c r="L1507" i="14"/>
  <c r="L1508" i="14"/>
  <c r="L1509" i="14"/>
  <c r="L1510" i="14"/>
  <c r="L1511" i="14"/>
  <c r="L1512" i="14"/>
  <c r="L1513" i="14"/>
  <c r="L1514" i="14"/>
  <c r="L1515" i="14"/>
  <c r="L1516" i="14"/>
  <c r="L1517" i="14"/>
  <c r="L1518" i="14"/>
  <c r="L1519" i="14"/>
  <c r="L1520" i="14"/>
  <c r="L1521" i="14"/>
  <c r="L1522" i="14"/>
  <c r="L1523" i="14"/>
  <c r="L1524" i="14"/>
  <c r="L1525" i="14"/>
  <c r="L1526" i="14"/>
  <c r="L1527" i="14"/>
  <c r="L1528" i="14"/>
  <c r="L1529" i="14"/>
  <c r="L1530" i="14"/>
  <c r="L1531" i="14"/>
  <c r="L1532" i="14"/>
  <c r="L1533" i="14"/>
  <c r="L1534" i="14"/>
  <c r="L1535" i="14"/>
  <c r="L1536" i="14"/>
  <c r="L1537" i="14"/>
  <c r="L1538" i="14"/>
  <c r="L1539" i="14"/>
  <c r="L1540" i="14"/>
  <c r="L1541" i="14"/>
  <c r="L1542" i="14"/>
  <c r="L1543" i="14"/>
  <c r="L1544" i="14"/>
  <c r="L1545" i="14"/>
  <c r="L1546" i="14"/>
  <c r="L1547" i="14"/>
  <c r="L1548" i="14"/>
  <c r="L1549" i="14"/>
  <c r="L1550" i="14"/>
  <c r="L1551" i="14"/>
  <c r="L1552" i="14"/>
  <c r="L1553" i="14"/>
  <c r="L1554" i="14"/>
  <c r="L1555" i="14"/>
  <c r="L1556" i="14"/>
  <c r="L1557" i="14"/>
  <c r="L1558" i="14"/>
  <c r="L1559" i="14"/>
  <c r="L1560" i="14"/>
  <c r="L1561" i="14"/>
  <c r="L1562" i="14"/>
  <c r="L1563" i="14"/>
  <c r="L1564" i="14"/>
  <c r="L1565" i="14"/>
  <c r="L1566" i="14"/>
  <c r="L1567" i="14"/>
  <c r="L1568" i="14"/>
  <c r="L1569" i="14"/>
  <c r="L1570" i="14"/>
  <c r="L1571" i="14"/>
  <c r="L1572" i="14"/>
  <c r="L1573" i="14"/>
  <c r="L1574" i="14"/>
  <c r="L1575" i="14"/>
  <c r="L1576" i="14"/>
  <c r="L1577" i="14"/>
  <c r="L1578" i="14"/>
  <c r="L1579" i="14"/>
  <c r="L1580" i="14"/>
  <c r="L1581" i="14"/>
  <c r="L1582" i="14"/>
  <c r="L1583" i="14"/>
  <c r="L1584" i="14"/>
  <c r="L1585" i="14"/>
  <c r="L1586" i="14"/>
  <c r="L1587" i="14"/>
  <c r="L1588" i="14"/>
  <c r="L1589" i="14"/>
  <c r="L1590" i="14"/>
  <c r="L1591" i="14"/>
  <c r="L1592" i="14"/>
  <c r="L1593" i="14"/>
  <c r="L1594" i="14"/>
  <c r="L1595" i="14"/>
  <c r="L1596" i="14"/>
  <c r="L1597" i="14"/>
  <c r="L1598" i="14"/>
  <c r="L1599" i="14"/>
  <c r="L1600" i="14"/>
  <c r="L1601" i="14"/>
  <c r="L1602" i="14"/>
  <c r="L1603" i="14"/>
  <c r="L1604" i="14"/>
  <c r="L1605" i="14"/>
  <c r="L1606" i="14"/>
  <c r="L1607" i="14"/>
  <c r="L1608" i="14"/>
  <c r="L1609" i="14"/>
  <c r="L1610" i="14"/>
  <c r="L1611" i="14"/>
  <c r="L1612" i="14"/>
  <c r="L1613" i="14"/>
  <c r="L1614" i="14"/>
  <c r="L1615" i="14"/>
  <c r="L1616" i="14"/>
  <c r="L1617" i="14"/>
  <c r="L1618" i="14"/>
  <c r="L1619" i="14"/>
  <c r="L1620" i="14"/>
  <c r="L1621" i="14"/>
  <c r="L1622" i="14"/>
  <c r="L1623" i="14"/>
  <c r="L1624" i="14"/>
  <c r="L1625" i="14"/>
  <c r="L1626" i="14"/>
  <c r="L1627" i="14"/>
  <c r="L1628" i="14"/>
  <c r="L1629" i="14"/>
  <c r="L1630" i="14"/>
  <c r="L1631" i="14"/>
  <c r="L1632" i="14"/>
  <c r="L1633" i="14"/>
  <c r="L1634" i="14"/>
  <c r="L1635" i="14"/>
  <c r="L1636" i="14"/>
  <c r="L1637" i="14"/>
  <c r="L1638" i="14"/>
  <c r="L1639" i="14"/>
  <c r="L1640" i="14"/>
  <c r="L1641" i="14"/>
  <c r="L1642" i="14"/>
  <c r="L1643" i="14"/>
  <c r="L1644" i="14"/>
  <c r="L1645" i="14"/>
  <c r="L1646" i="14"/>
  <c r="L1647" i="14"/>
  <c r="L1648" i="14"/>
  <c r="L1649" i="14"/>
  <c r="L1650" i="14"/>
  <c r="L1651" i="14"/>
  <c r="L1652" i="14"/>
  <c r="L1653" i="14"/>
  <c r="L1654" i="14"/>
  <c r="L1655" i="14"/>
  <c r="L1656" i="14"/>
  <c r="L1657" i="14"/>
  <c r="L1658" i="14"/>
  <c r="L1659" i="14"/>
  <c r="L1660" i="14"/>
  <c r="L1661" i="14"/>
  <c r="L1662" i="14"/>
  <c r="L1663" i="14"/>
  <c r="L1664" i="14"/>
  <c r="L1665" i="14"/>
  <c r="L1666" i="14"/>
  <c r="L1667" i="14"/>
  <c r="L1668" i="14"/>
  <c r="L1669" i="14"/>
  <c r="L1670" i="14"/>
  <c r="L1671" i="14"/>
  <c r="L1672" i="14"/>
  <c r="L1673" i="14"/>
  <c r="L1674" i="14"/>
  <c r="L1675" i="14"/>
  <c r="L1676" i="14"/>
  <c r="L1677" i="14"/>
  <c r="L1678" i="14"/>
  <c r="L1679" i="14"/>
  <c r="L1680" i="14"/>
  <c r="L1681" i="14"/>
  <c r="L1682" i="14"/>
  <c r="L1683" i="14"/>
  <c r="L1684" i="14"/>
  <c r="L1685" i="14"/>
  <c r="L1686" i="14"/>
  <c r="L1687" i="14"/>
  <c r="L1688" i="14"/>
  <c r="L1689" i="14"/>
  <c r="L1690" i="14"/>
  <c r="L1691" i="14"/>
  <c r="L1692" i="14"/>
  <c r="L1693" i="14"/>
  <c r="L1694" i="14"/>
  <c r="L1695" i="14"/>
  <c r="L1696" i="14"/>
  <c r="L1697" i="14"/>
  <c r="L1698" i="14"/>
  <c r="L1699" i="14"/>
  <c r="L1700" i="14"/>
  <c r="L1701" i="14"/>
  <c r="L1702" i="14"/>
  <c r="L1703" i="14"/>
  <c r="L1704" i="14"/>
  <c r="L1705" i="14"/>
  <c r="L1706" i="14"/>
  <c r="L1707" i="14"/>
  <c r="L1708" i="14"/>
  <c r="L1709" i="14"/>
  <c r="L1710" i="14"/>
  <c r="L1711" i="14"/>
  <c r="L1712" i="14"/>
  <c r="L1713" i="14"/>
  <c r="L1714" i="14"/>
  <c r="L1715" i="14"/>
  <c r="L1716" i="14"/>
  <c r="L1717" i="14"/>
  <c r="L1718" i="14"/>
  <c r="L1719" i="14"/>
  <c r="L1720" i="14"/>
  <c r="L1721" i="14"/>
  <c r="L1722" i="14"/>
  <c r="L1723" i="14"/>
  <c r="L1724" i="14"/>
  <c r="L1725" i="14"/>
  <c r="L1726" i="14"/>
  <c r="L1727" i="14"/>
  <c r="L1728" i="14"/>
  <c r="L1729" i="14"/>
  <c r="L1730" i="14"/>
  <c r="L1731" i="14"/>
  <c r="L1732" i="14"/>
  <c r="L1733" i="14"/>
  <c r="L1734" i="14"/>
  <c r="L1735" i="14"/>
  <c r="L1736" i="14"/>
  <c r="L1737" i="14"/>
  <c r="L1738" i="14"/>
  <c r="L1739" i="14"/>
  <c r="L1740" i="14"/>
  <c r="L1741" i="14"/>
  <c r="L1742" i="14"/>
  <c r="L1743" i="14"/>
  <c r="L1744" i="14"/>
  <c r="L1745" i="14"/>
  <c r="L1746" i="14"/>
  <c r="L1747" i="14"/>
  <c r="L1748" i="14"/>
  <c r="L1749" i="14"/>
  <c r="L1750" i="14"/>
  <c r="L1751" i="14"/>
  <c r="L1752" i="14"/>
  <c r="L1753" i="14"/>
  <c r="L1754" i="14"/>
  <c r="L1755" i="14"/>
  <c r="L1756" i="14"/>
  <c r="L1757" i="14"/>
  <c r="L1758" i="14"/>
  <c r="L1759" i="14"/>
  <c r="L1760" i="14"/>
  <c r="L1761" i="14"/>
  <c r="L1762" i="14"/>
  <c r="L1763" i="14"/>
  <c r="L1764" i="14"/>
  <c r="L1765" i="14"/>
  <c r="L1766" i="14"/>
  <c r="L1767" i="14"/>
  <c r="L1768" i="14"/>
  <c r="L1769" i="14"/>
  <c r="L1770" i="14"/>
  <c r="L1771" i="14"/>
  <c r="L1772" i="14"/>
  <c r="L1773" i="14"/>
  <c r="L1774" i="14"/>
  <c r="L1775" i="14"/>
  <c r="L1776" i="14"/>
  <c r="L1777" i="14"/>
  <c r="L1778" i="14"/>
  <c r="L1779" i="14"/>
  <c r="L1780" i="14"/>
  <c r="L1781" i="14"/>
  <c r="L1782" i="14"/>
  <c r="L1783" i="14"/>
  <c r="L1784" i="14"/>
  <c r="L1785" i="14"/>
  <c r="L1786" i="14"/>
  <c r="L1787" i="14"/>
  <c r="L1788" i="14"/>
  <c r="L1789" i="14"/>
  <c r="L1790" i="14"/>
  <c r="L1791" i="14"/>
  <c r="L1792" i="14"/>
  <c r="L1793" i="14"/>
  <c r="L1794" i="14"/>
  <c r="L1795" i="14"/>
  <c r="L1796" i="14"/>
  <c r="L1797" i="14"/>
  <c r="L1798" i="14"/>
  <c r="L1799" i="14"/>
  <c r="L1800" i="14"/>
  <c r="L1801" i="14"/>
  <c r="L1802" i="14"/>
  <c r="L1803" i="14"/>
  <c r="L1804" i="14"/>
  <c r="L1805" i="14"/>
  <c r="L1806" i="14"/>
  <c r="L1807" i="14"/>
  <c r="L1808" i="14"/>
  <c r="L1809" i="14"/>
  <c r="L1810" i="14"/>
  <c r="L1811" i="14"/>
  <c r="L1812" i="14"/>
  <c r="L1813" i="14"/>
  <c r="L1814" i="14"/>
  <c r="L1815" i="14"/>
  <c r="L1816" i="14"/>
  <c r="L1817" i="14"/>
  <c r="L1818" i="14"/>
  <c r="L1819" i="14"/>
  <c r="L1820" i="14"/>
  <c r="L1821" i="14"/>
  <c r="L1822" i="14"/>
  <c r="L1823" i="14"/>
  <c r="L1824" i="14"/>
  <c r="L1825" i="14"/>
  <c r="L1826" i="14"/>
  <c r="L1827" i="14"/>
  <c r="L1828" i="14"/>
  <c r="L1829" i="14"/>
  <c r="L1830" i="14"/>
  <c r="L1831" i="14"/>
  <c r="L1832" i="14"/>
  <c r="L1833" i="14"/>
  <c r="L1834" i="14"/>
  <c r="L1835" i="14"/>
  <c r="L1836" i="14"/>
  <c r="L1837" i="14"/>
  <c r="L1838" i="14"/>
  <c r="L1839" i="14"/>
  <c r="L1840" i="14"/>
  <c r="L1841" i="14"/>
  <c r="L1842" i="14"/>
  <c r="L1843" i="14"/>
  <c r="L1844" i="14"/>
  <c r="L1845" i="14"/>
  <c r="L1846" i="14"/>
  <c r="L1847" i="14"/>
  <c r="L1848" i="14"/>
  <c r="L1849" i="14"/>
  <c r="L1850" i="14"/>
  <c r="L1851" i="14"/>
  <c r="L1852" i="14"/>
  <c r="L1853" i="14"/>
  <c r="L1854" i="14"/>
  <c r="L1855" i="14"/>
  <c r="L1856" i="14"/>
  <c r="L1857" i="14"/>
  <c r="L1858" i="14"/>
  <c r="L1859" i="14"/>
  <c r="L1860" i="14"/>
  <c r="L1861" i="14"/>
  <c r="L1862" i="14"/>
  <c r="L1863" i="14"/>
  <c r="L1864" i="14"/>
  <c r="L1865" i="14"/>
  <c r="L1866" i="14"/>
  <c r="L1867" i="14"/>
  <c r="L1868" i="14"/>
  <c r="L1869" i="14"/>
  <c r="L1870" i="14"/>
  <c r="L1871" i="14"/>
  <c r="L1872" i="14"/>
  <c r="L1873" i="14"/>
  <c r="L1874" i="14"/>
  <c r="L1875" i="14"/>
  <c r="L1876" i="14"/>
  <c r="L1877" i="14"/>
  <c r="L1878" i="14"/>
  <c r="L1879" i="14"/>
  <c r="L1880" i="14"/>
  <c r="L1881" i="14"/>
  <c r="L1882" i="14"/>
  <c r="L1883" i="14"/>
  <c r="L1884" i="14"/>
  <c r="L1885" i="14"/>
  <c r="L1886" i="14"/>
  <c r="L1887" i="14"/>
  <c r="L1888" i="14"/>
  <c r="L1889" i="14"/>
  <c r="L1890" i="14"/>
  <c r="L1891" i="14"/>
  <c r="L1892" i="14"/>
  <c r="L1893" i="14"/>
  <c r="L1894" i="14"/>
  <c r="L1895" i="14"/>
  <c r="L1896" i="14"/>
  <c r="L1897" i="14"/>
  <c r="L1898" i="14"/>
  <c r="L1899" i="14"/>
  <c r="L1900" i="14"/>
  <c r="L1901" i="14"/>
  <c r="L1902" i="14"/>
  <c r="L1903" i="14"/>
  <c r="L1904" i="14"/>
  <c r="L1905" i="14"/>
  <c r="L1906" i="14"/>
  <c r="L1907" i="14"/>
  <c r="L1908" i="14"/>
  <c r="L1909" i="14"/>
  <c r="L1910" i="14"/>
  <c r="L1911" i="14"/>
  <c r="L1912" i="14"/>
  <c r="L1913" i="14"/>
  <c r="L1914" i="14"/>
  <c r="L1915" i="14"/>
  <c r="L1916" i="14"/>
  <c r="L1917" i="14"/>
  <c r="L1918" i="14"/>
  <c r="L1919" i="14"/>
  <c r="L1920" i="14"/>
  <c r="L1921" i="14"/>
  <c r="L1922" i="14"/>
  <c r="L1923" i="14"/>
  <c r="L1924" i="14"/>
  <c r="L1925" i="14"/>
  <c r="L1926" i="14"/>
  <c r="L1927" i="14"/>
  <c r="L1928" i="14"/>
  <c r="L1929" i="14"/>
  <c r="L1930" i="14"/>
  <c r="L1931" i="14"/>
  <c r="L1932" i="14"/>
  <c r="L1933" i="14"/>
  <c r="L1934" i="14"/>
  <c r="L1935" i="14"/>
  <c r="L1936" i="14"/>
  <c r="L1937" i="14"/>
  <c r="L1938" i="14"/>
  <c r="L1939" i="14"/>
  <c r="L1940" i="14"/>
  <c r="L1941" i="14"/>
  <c r="L1942" i="14"/>
  <c r="L1943" i="14"/>
  <c r="L1944" i="14"/>
  <c r="L1945" i="14"/>
  <c r="L1946" i="14"/>
  <c r="L1947" i="14"/>
  <c r="L1948" i="14"/>
  <c r="L1949" i="14"/>
  <c r="L1950" i="14"/>
  <c r="L1951" i="14"/>
  <c r="L1952" i="14"/>
  <c r="L1953" i="14"/>
  <c r="L1954" i="14"/>
  <c r="L1955" i="14"/>
  <c r="L1956" i="14"/>
  <c r="L1957" i="14"/>
  <c r="L1958" i="14"/>
  <c r="L1959" i="14"/>
  <c r="L1960" i="14"/>
  <c r="L1961" i="14"/>
  <c r="L1962" i="14"/>
  <c r="L1963" i="14"/>
  <c r="L1964" i="14"/>
  <c r="L1965" i="14"/>
  <c r="L1966" i="14"/>
  <c r="L1967" i="14"/>
  <c r="L1968" i="14"/>
  <c r="L1969" i="14"/>
  <c r="L1970" i="14"/>
  <c r="L1971" i="14"/>
  <c r="L1972" i="14"/>
  <c r="L1973" i="14"/>
  <c r="L1974" i="14"/>
  <c r="L1975" i="14"/>
  <c r="L1976" i="14"/>
  <c r="L1977" i="14"/>
  <c r="L1978" i="14"/>
  <c r="L1979" i="14"/>
  <c r="L1980" i="14"/>
  <c r="L1981" i="14"/>
  <c r="L1982" i="14"/>
  <c r="L1983" i="14"/>
  <c r="L1984" i="14"/>
  <c r="L1985" i="14"/>
  <c r="L1986" i="14"/>
  <c r="L1987" i="14"/>
  <c r="L1988" i="14"/>
  <c r="L1989" i="14"/>
  <c r="L1990" i="14"/>
  <c r="L1991" i="14"/>
  <c r="L1992" i="14"/>
  <c r="L1993" i="14"/>
  <c r="L1994" i="14"/>
  <c r="L1995" i="14"/>
  <c r="L1996" i="14"/>
  <c r="L1997" i="14"/>
  <c r="L1998" i="14"/>
  <c r="L1999" i="14"/>
  <c r="L2000" i="14"/>
  <c r="L2001" i="14"/>
  <c r="L2002" i="14"/>
  <c r="L2003" i="14"/>
  <c r="L2004" i="14"/>
  <c r="L2005" i="14"/>
  <c r="L2006" i="14"/>
  <c r="L2007" i="14"/>
  <c r="L2008" i="14"/>
  <c r="L2009" i="14"/>
  <c r="L2010" i="14"/>
  <c r="L2011" i="14"/>
  <c r="L2012" i="14"/>
  <c r="L2013" i="14"/>
  <c r="L2014" i="14"/>
  <c r="L2015" i="14"/>
  <c r="L2016" i="14"/>
  <c r="L2017" i="14"/>
  <c r="L2018" i="14"/>
  <c r="L2019" i="14"/>
  <c r="L2020" i="14"/>
  <c r="L2021" i="14"/>
  <c r="L2022" i="14"/>
  <c r="L2023" i="14"/>
  <c r="L2024" i="14"/>
  <c r="L2025" i="14"/>
  <c r="L2026" i="14"/>
  <c r="L2027" i="14"/>
  <c r="L2028" i="14"/>
  <c r="L2029" i="14"/>
  <c r="L2030" i="14"/>
  <c r="L2031" i="14"/>
  <c r="L2032" i="14"/>
  <c r="L2033" i="14"/>
  <c r="L2034" i="14"/>
  <c r="L2035" i="14"/>
  <c r="L2036" i="14"/>
  <c r="L2037" i="14"/>
  <c r="L2038" i="14"/>
  <c r="L2039" i="14"/>
  <c r="L2040" i="14"/>
  <c r="L2041" i="14"/>
  <c r="L2042" i="14"/>
  <c r="L2043" i="14"/>
  <c r="L2044" i="14"/>
  <c r="L2045" i="14"/>
  <c r="L2046" i="14"/>
  <c r="L2047" i="14"/>
  <c r="L2048" i="14"/>
  <c r="L2049" i="14"/>
  <c r="L2050" i="14"/>
  <c r="L2051" i="14"/>
  <c r="L2052" i="14"/>
  <c r="L2053" i="14"/>
  <c r="L2054" i="14"/>
  <c r="L2055" i="14"/>
  <c r="L2056" i="14"/>
  <c r="L2057" i="14"/>
  <c r="L2058" i="14"/>
  <c r="L2059" i="14"/>
  <c r="L2060" i="14"/>
  <c r="L2061" i="14"/>
  <c r="L2062" i="14"/>
  <c r="L2063" i="14"/>
  <c r="L2064" i="14"/>
  <c r="L2065" i="14"/>
  <c r="L2066" i="14"/>
  <c r="L2067" i="14"/>
  <c r="L2068" i="14"/>
  <c r="L2069" i="14"/>
  <c r="L2070" i="14"/>
  <c r="L2071" i="14"/>
  <c r="L2072" i="14"/>
  <c r="L2073" i="14"/>
  <c r="L2074" i="14"/>
  <c r="L2075" i="14"/>
  <c r="L2076" i="14"/>
  <c r="L2077" i="14"/>
  <c r="L2078" i="14"/>
  <c r="L2079" i="14"/>
  <c r="L2080" i="14"/>
  <c r="L2081" i="14"/>
  <c r="L2082" i="14"/>
  <c r="L2083" i="14"/>
  <c r="L2084" i="14"/>
  <c r="L2085" i="14"/>
  <c r="L2086" i="14"/>
  <c r="L2087" i="14"/>
  <c r="L2088" i="14"/>
  <c r="L2089" i="14"/>
  <c r="L2090" i="14"/>
  <c r="L2091" i="14"/>
  <c r="L2092" i="14"/>
  <c r="L2093" i="14"/>
  <c r="L2094" i="14"/>
  <c r="L2095" i="14"/>
  <c r="L2096" i="14"/>
  <c r="L2097" i="14"/>
  <c r="L2098" i="14"/>
  <c r="L2099" i="14"/>
  <c r="L2100" i="14"/>
  <c r="L2101" i="14"/>
  <c r="L2102" i="14"/>
  <c r="L2103" i="14"/>
  <c r="L2104" i="14"/>
  <c r="L2105" i="14"/>
  <c r="L2106" i="14"/>
  <c r="L2107" i="14"/>
  <c r="L2108" i="14"/>
  <c r="L2109" i="14"/>
  <c r="L2110" i="14"/>
  <c r="L2111" i="14"/>
  <c r="L2112" i="14"/>
  <c r="L2113" i="14"/>
  <c r="L2114" i="14"/>
  <c r="L2115" i="14"/>
  <c r="L2116" i="14"/>
  <c r="L2117" i="14"/>
  <c r="L2118" i="14"/>
  <c r="L2119" i="14"/>
  <c r="L2120" i="14"/>
  <c r="L2121" i="14"/>
  <c r="L2122" i="14"/>
  <c r="L2123" i="14"/>
  <c r="L2124" i="14"/>
  <c r="L2125" i="14"/>
  <c r="L2126" i="14"/>
  <c r="L2127" i="14"/>
  <c r="L2128" i="14"/>
  <c r="L2129" i="14"/>
  <c r="L2130" i="14"/>
  <c r="L2131" i="14"/>
  <c r="L2132" i="14"/>
  <c r="L2133" i="14"/>
  <c r="L2134" i="14"/>
  <c r="L2135" i="14"/>
  <c r="L2136" i="14"/>
  <c r="L2137" i="14"/>
  <c r="L2138" i="14"/>
  <c r="L2139" i="14"/>
  <c r="L2140" i="14"/>
  <c r="L2141" i="14"/>
  <c r="L2142" i="14"/>
  <c r="L2143" i="14"/>
  <c r="L2144" i="14"/>
  <c r="L2145" i="14"/>
  <c r="L2146" i="14"/>
  <c r="L2147" i="14"/>
  <c r="L2148" i="14"/>
  <c r="L2149" i="14"/>
  <c r="L2150" i="14"/>
  <c r="L2151" i="14"/>
  <c r="L2152" i="14"/>
  <c r="L2153" i="14"/>
  <c r="L2154" i="14"/>
  <c r="L2155" i="14"/>
  <c r="L2156" i="14"/>
  <c r="L2157" i="14"/>
  <c r="L2158" i="14"/>
  <c r="L2159" i="14"/>
  <c r="L2160" i="14"/>
  <c r="L2161" i="14"/>
  <c r="L2162" i="14"/>
  <c r="L2163" i="14"/>
  <c r="L2164" i="14"/>
  <c r="L2165" i="14"/>
  <c r="L2166" i="14"/>
  <c r="L2167" i="14"/>
  <c r="L2168" i="14"/>
  <c r="L2169" i="14"/>
  <c r="L2170" i="14"/>
  <c r="L2171" i="14"/>
  <c r="L2172" i="14"/>
  <c r="L2173" i="14"/>
  <c r="L2174" i="14"/>
  <c r="L2175" i="14"/>
  <c r="L2176" i="14"/>
  <c r="L2177" i="14"/>
  <c r="L2178" i="14"/>
  <c r="L2179" i="14"/>
  <c r="L2180" i="14"/>
  <c r="L2181" i="14"/>
  <c r="L2182" i="14"/>
  <c r="L2183" i="14"/>
  <c r="L2184" i="14"/>
  <c r="L2185" i="14"/>
  <c r="L2186" i="14"/>
  <c r="L2187" i="14"/>
  <c r="L2188" i="14"/>
  <c r="L2189" i="14"/>
  <c r="L2190" i="14"/>
  <c r="L2191" i="14"/>
  <c r="L2192" i="14"/>
  <c r="L2193" i="14"/>
  <c r="L2194" i="14"/>
  <c r="L2195" i="14"/>
  <c r="L2196" i="14"/>
  <c r="L2197" i="14"/>
  <c r="L2198" i="14"/>
  <c r="L2199" i="14"/>
  <c r="L2200" i="14"/>
  <c r="L2201" i="14"/>
  <c r="L2202" i="14"/>
  <c r="L2203" i="14"/>
  <c r="L2204" i="14"/>
  <c r="L2205" i="14"/>
  <c r="L2206" i="14"/>
  <c r="L2207" i="14"/>
  <c r="L2208" i="14"/>
  <c r="L2209" i="14"/>
  <c r="L2210" i="14"/>
  <c r="L2211" i="14"/>
  <c r="L2212" i="14"/>
  <c r="L2213" i="14"/>
  <c r="L2214" i="14"/>
  <c r="L2215" i="14"/>
  <c r="L2216" i="14"/>
  <c r="L2217" i="14"/>
  <c r="L2218" i="14"/>
  <c r="L2219" i="14"/>
  <c r="L2220" i="14"/>
  <c r="L2221" i="14"/>
  <c r="L2222" i="14"/>
  <c r="L2223" i="14"/>
  <c r="L2224" i="14"/>
  <c r="L2225" i="14"/>
  <c r="L2226" i="14"/>
  <c r="L2227" i="14"/>
  <c r="L2228" i="14"/>
  <c r="L2229" i="14"/>
  <c r="L2230" i="14"/>
  <c r="L2231" i="14"/>
  <c r="L2232" i="14"/>
  <c r="L2233" i="14"/>
  <c r="L2234" i="14"/>
  <c r="L2235" i="14"/>
  <c r="L2236" i="14"/>
  <c r="L2237" i="14"/>
  <c r="L2238" i="14"/>
  <c r="L2239" i="14"/>
  <c r="L2240" i="14"/>
  <c r="L2241" i="14"/>
  <c r="L2242" i="14"/>
  <c r="L2243" i="14"/>
  <c r="L2244" i="14"/>
  <c r="L2245" i="14"/>
  <c r="L2246" i="14"/>
  <c r="L2247" i="14"/>
  <c r="L2248" i="14"/>
  <c r="L2249" i="14"/>
  <c r="L2250" i="14"/>
  <c r="L2251" i="14"/>
  <c r="L2252" i="14"/>
  <c r="L2253" i="14"/>
  <c r="L2254" i="14"/>
  <c r="L2255" i="14"/>
  <c r="L2256" i="14"/>
  <c r="L2257" i="14"/>
  <c r="L2258" i="14"/>
  <c r="L2259" i="14"/>
  <c r="L2260" i="14"/>
  <c r="L2261" i="14"/>
  <c r="L2262" i="14"/>
  <c r="L2263" i="14"/>
  <c r="L2264" i="14"/>
  <c r="L2265" i="14"/>
  <c r="L2266" i="14"/>
  <c r="L2267" i="14"/>
  <c r="L2268" i="14"/>
  <c r="L2269" i="14"/>
  <c r="L2270" i="14"/>
  <c r="L2271" i="14"/>
  <c r="L2272" i="14"/>
  <c r="L2273" i="14"/>
  <c r="L2274" i="14"/>
  <c r="L2275" i="14"/>
  <c r="L2276" i="14"/>
  <c r="L2277" i="14"/>
  <c r="L2278" i="14"/>
  <c r="L2279" i="14"/>
  <c r="L2280" i="14"/>
  <c r="L2281" i="14"/>
  <c r="L2282" i="14"/>
  <c r="L2283" i="14"/>
  <c r="L2284" i="14"/>
  <c r="L2285" i="14"/>
  <c r="L2286" i="14"/>
  <c r="L2287" i="14"/>
  <c r="L2288" i="14"/>
  <c r="L2289" i="14"/>
  <c r="L2290" i="14"/>
  <c r="L2291" i="14"/>
  <c r="L2292" i="14"/>
  <c r="L2293" i="14"/>
  <c r="L2294" i="14"/>
  <c r="L2295" i="14"/>
  <c r="L2296" i="14"/>
  <c r="L2297" i="14"/>
  <c r="L2298" i="14"/>
  <c r="L2299" i="14"/>
  <c r="L2300" i="14"/>
  <c r="L2301" i="14"/>
  <c r="L2302" i="14"/>
  <c r="L2303" i="14"/>
  <c r="L2304" i="14"/>
  <c r="L2305" i="14"/>
  <c r="L2306" i="14"/>
  <c r="L2307" i="14"/>
  <c r="L2308" i="14"/>
  <c r="L2309" i="14"/>
  <c r="L2310" i="14"/>
  <c r="L2311" i="14"/>
  <c r="L2312" i="14"/>
  <c r="L2313" i="14"/>
  <c r="L2314" i="14"/>
  <c r="L2315" i="14"/>
  <c r="L2316" i="14"/>
  <c r="L2317" i="14"/>
  <c r="L2318" i="14"/>
  <c r="L2319" i="14"/>
  <c r="L2320" i="14"/>
  <c r="L2321" i="14"/>
  <c r="L2322" i="14"/>
  <c r="L2323" i="14"/>
  <c r="L2324" i="14"/>
  <c r="L2325" i="14"/>
  <c r="L2326" i="14"/>
  <c r="L2327" i="14"/>
  <c r="L2328" i="14"/>
  <c r="L2329" i="14"/>
  <c r="L2330" i="14"/>
  <c r="L2331" i="14"/>
  <c r="L2332" i="14"/>
  <c r="L2333" i="14"/>
  <c r="L2334" i="14"/>
  <c r="L2335" i="14"/>
  <c r="L2336" i="14"/>
  <c r="L2337" i="14"/>
  <c r="L2338" i="14"/>
  <c r="L2339" i="14"/>
  <c r="L2340" i="14"/>
  <c r="L2341" i="14"/>
  <c r="L2342" i="14"/>
  <c r="L2343" i="14"/>
  <c r="L2344" i="14"/>
  <c r="L2345" i="14"/>
  <c r="L2346" i="14"/>
  <c r="L2347" i="14"/>
  <c r="L2348" i="14"/>
  <c r="L2349" i="14"/>
  <c r="L2350" i="14"/>
  <c r="L2351" i="14"/>
  <c r="L2352" i="14"/>
  <c r="L2353" i="14"/>
  <c r="L2354" i="14"/>
  <c r="L2355" i="14"/>
  <c r="L2356" i="14"/>
  <c r="L2357" i="14"/>
  <c r="L2358" i="14"/>
  <c r="L2359" i="14"/>
  <c r="L2360" i="14"/>
  <c r="L2361" i="14"/>
  <c r="L2362" i="14"/>
  <c r="L2363" i="14"/>
  <c r="L2364" i="14"/>
  <c r="L2365" i="14"/>
  <c r="L2366" i="14"/>
  <c r="L2367" i="14"/>
  <c r="L2368" i="14"/>
  <c r="L2369" i="14"/>
  <c r="L2370" i="14"/>
  <c r="L2371" i="14"/>
  <c r="L2372" i="14"/>
  <c r="L2373" i="14"/>
  <c r="L2374" i="14"/>
  <c r="L2375" i="14"/>
  <c r="L2376" i="14"/>
  <c r="L2377" i="14"/>
  <c r="L2378" i="14"/>
  <c r="L2379" i="14"/>
  <c r="L2380" i="14"/>
  <c r="L2381" i="14"/>
  <c r="L2382" i="14"/>
  <c r="L2383" i="14"/>
  <c r="L2384" i="14"/>
  <c r="L2385" i="14"/>
  <c r="L2386" i="14"/>
  <c r="L2387" i="14"/>
  <c r="L2388" i="14"/>
  <c r="L2389" i="14"/>
  <c r="L2390" i="14"/>
  <c r="L2391" i="14"/>
  <c r="L2392" i="14"/>
  <c r="L2393" i="14"/>
  <c r="L2394" i="14"/>
  <c r="L2395" i="14"/>
  <c r="L2396" i="14"/>
  <c r="L2397" i="14"/>
  <c r="L2398" i="14"/>
  <c r="L2399" i="14"/>
  <c r="L2400" i="14"/>
  <c r="L2401" i="14"/>
  <c r="L2402" i="14"/>
  <c r="L5" i="14"/>
  <c r="M18" i="13" a="1"/>
  <c r="M18" i="13" s="1"/>
  <c r="M19" i="13" a="1"/>
  <c r="M19" i="13" s="1"/>
  <c r="M20" i="13" a="1"/>
  <c r="M20" i="13" s="1"/>
  <c r="M21" i="13" a="1"/>
  <c r="M21" i="13" s="1"/>
  <c r="M22" i="13" a="1"/>
  <c r="M22" i="13" s="1"/>
  <c r="M23" i="13" a="1"/>
  <c r="M23" i="13" s="1"/>
  <c r="M25" i="13" a="1"/>
  <c r="M25" i="13" s="1"/>
  <c r="M24" i="13" a="1"/>
  <c r="M24" i="13" s="1"/>
  <c r="M26" i="13" a="1"/>
  <c r="M26" i="13" s="1"/>
  <c r="M17" i="13" a="1"/>
  <c r="M17" i="13" s="1"/>
  <c r="L18" i="13" a="1"/>
  <c r="L18" i="13" s="1"/>
  <c r="L19" i="13" a="1"/>
  <c r="L19" i="13" s="1"/>
  <c r="L20" i="13" a="1"/>
  <c r="L20" i="13" s="1"/>
  <c r="L21" i="13" a="1"/>
  <c r="L21" i="13" s="1"/>
  <c r="L22" i="13" a="1"/>
  <c r="L22" i="13" s="1"/>
  <c r="L23" i="13" a="1"/>
  <c r="L23" i="13" s="1"/>
  <c r="L25" i="13" a="1"/>
  <c r="L25" i="13" s="1"/>
  <c r="L24" i="13" a="1"/>
  <c r="L24" i="13" s="1"/>
  <c r="L26" i="13" a="1"/>
  <c r="L26" i="13" s="1"/>
  <c r="L17" i="13" a="1"/>
  <c r="L17" i="13" s="1"/>
  <c r="J18" i="13"/>
  <c r="J19" i="13"/>
  <c r="J20" i="13"/>
  <c r="J21" i="13"/>
  <c r="J22" i="13"/>
  <c r="J23" i="13"/>
  <c r="J25" i="13"/>
  <c r="J24" i="13"/>
  <c r="J26" i="13"/>
  <c r="J17" i="13"/>
  <c r="I18" i="13"/>
  <c r="I19" i="13"/>
  <c r="I20" i="13"/>
  <c r="I21" i="13"/>
  <c r="I22" i="13"/>
  <c r="I23" i="13"/>
  <c r="I25" i="13"/>
  <c r="I24" i="13"/>
  <c r="I26" i="13"/>
  <c r="I17" i="13"/>
  <c r="H18" i="13" a="1"/>
  <c r="H18" i="13" s="1"/>
  <c r="H19" i="13" a="1"/>
  <c r="H19" i="13" s="1"/>
  <c r="H20" i="13" a="1"/>
  <c r="H20" i="13" s="1"/>
  <c r="H21" i="13" a="1"/>
  <c r="H21" i="13" s="1"/>
  <c r="H22" i="13" a="1"/>
  <c r="H22" i="13" s="1"/>
  <c r="H23" i="13" a="1"/>
  <c r="H23" i="13" s="1"/>
  <c r="H25" i="13" a="1"/>
  <c r="H25" i="13" s="1"/>
  <c r="H24" i="13" a="1"/>
  <c r="H24" i="13" s="1"/>
  <c r="H17" i="13" a="1"/>
  <c r="H17" i="13" s="1"/>
  <c r="G18" i="13" a="1"/>
  <c r="G18" i="13" s="1"/>
  <c r="G19" i="13" a="1"/>
  <c r="G19" i="13" s="1"/>
  <c r="G20" i="13" a="1"/>
  <c r="G20" i="13" s="1"/>
  <c r="G21" i="13" a="1"/>
  <c r="G21" i="13" s="1"/>
  <c r="G22" i="13" a="1"/>
  <c r="G22" i="13" s="1"/>
  <c r="G23" i="13" a="1"/>
  <c r="G23" i="13" s="1"/>
  <c r="G25" i="13" a="1"/>
  <c r="G25" i="13" s="1"/>
  <c r="G24" i="13" a="1"/>
  <c r="G24" i="13" s="1"/>
  <c r="G26" i="13" a="1"/>
  <c r="G26" i="13" s="1"/>
  <c r="G17" i="13" a="1"/>
  <c r="G17" i="13" s="1"/>
  <c r="F18" i="13"/>
  <c r="F19" i="13"/>
  <c r="F20" i="13"/>
  <c r="F21" i="13"/>
  <c r="F22" i="13"/>
  <c r="F23" i="13"/>
  <c r="F25" i="13"/>
  <c r="F24" i="13"/>
  <c r="F26" i="13"/>
  <c r="F17" i="13"/>
  <c r="F19" i="12" a="1"/>
  <c r="F19" i="12" s="1"/>
  <c r="K17" i="13" l="1"/>
  <c r="K18" i="13"/>
  <c r="K26" i="13"/>
  <c r="K24" i="13"/>
  <c r="A3330" i="15"/>
  <c r="A3055" i="15"/>
  <c r="A3862" i="15"/>
  <c r="A1249" i="15"/>
  <c r="A1971" i="15"/>
  <c r="A878" i="15"/>
  <c r="A1610" i="15"/>
  <c r="A2893" i="15"/>
  <c r="A3652" i="15"/>
  <c r="A1470" i="15"/>
  <c r="A1089" i="15"/>
  <c r="H22" i="15" s="1"/>
  <c r="I22" i="15" s="1"/>
  <c r="A2353" i="15"/>
  <c r="A1427" i="15"/>
  <c r="A2583" i="15"/>
  <c r="A3371" i="15"/>
  <c r="A3498" i="15"/>
  <c r="A2507" i="15"/>
  <c r="A2537" i="15"/>
  <c r="A3610" i="15"/>
  <c r="I2" i="15"/>
  <c r="K22" i="13"/>
  <c r="K21" i="13"/>
  <c r="K23" i="13"/>
  <c r="K20" i="13"/>
  <c r="K19" i="13"/>
  <c r="K25" i="13"/>
  <c r="H19" i="15" l="1"/>
  <c r="I19" i="15" s="1"/>
  <c r="H18" i="15"/>
  <c r="I18" i="15" s="1"/>
  <c r="H17" i="15"/>
  <c r="I17" i="15" s="1"/>
  <c r="H21" i="15"/>
  <c r="I21" i="15" s="1"/>
  <c r="H20" i="15"/>
  <c r="I20" i="15" s="1"/>
  <c r="H12" i="15"/>
  <c r="H9" i="15"/>
  <c r="I9" i="15" s="1"/>
  <c r="H16" i="15"/>
  <c r="I16" i="15" s="1"/>
  <c r="H25" i="15"/>
  <c r="I25" i="15" s="1"/>
  <c r="H24" i="15"/>
  <c r="I24" i="15" s="1"/>
  <c r="K22" i="15"/>
  <c r="J22" i="15"/>
  <c r="H23" i="15"/>
  <c r="I23" i="15" s="1"/>
  <c r="K19" i="15" l="1"/>
  <c r="J19" i="15"/>
  <c r="K17" i="15"/>
  <c r="J17" i="15"/>
  <c r="K18" i="15"/>
  <c r="J18" i="15"/>
  <c r="K20" i="15"/>
  <c r="J20" i="15"/>
  <c r="K21" i="15"/>
  <c r="J21" i="15"/>
  <c r="J12" i="15"/>
  <c r="I12" i="15"/>
  <c r="J9" i="15"/>
  <c r="K16" i="15"/>
  <c r="J16" i="15"/>
  <c r="J23" i="15"/>
  <c r="K23" i="15"/>
  <c r="J25" i="15"/>
  <c r="K25" i="15"/>
  <c r="J24" i="15"/>
  <c r="K24" i="15"/>
  <c r="J22" i="11" a="1"/>
  <c r="J22" i="11" s="1"/>
  <c r="J8" i="11" a="1"/>
  <c r="J8" i="11" s="1"/>
  <c r="J3" i="11" a="1"/>
  <c r="J3" i="11" s="1"/>
  <c r="J17" i="11" a="1"/>
  <c r="J17" i="11" s="1"/>
  <c r="J4" i="11" a="1"/>
  <c r="J4" i="11" s="1"/>
  <c r="J14" i="11" a="1"/>
  <c r="J14" i="11" s="1"/>
  <c r="J11" i="11" a="1"/>
  <c r="J11" i="11" s="1"/>
  <c r="J9" i="11" a="1"/>
  <c r="J9" i="11" s="1"/>
  <c r="J16" i="11" a="1"/>
  <c r="J16" i="11" s="1"/>
  <c r="J10" i="11" a="1"/>
  <c r="J10" i="11" s="1"/>
  <c r="J12" i="11" a="1"/>
  <c r="J12" i="11" s="1"/>
  <c r="J7" i="11" a="1"/>
  <c r="J7" i="11" s="1"/>
  <c r="J5" i="11" a="1"/>
  <c r="J5" i="11" s="1"/>
  <c r="J13" i="11" a="1"/>
  <c r="J13" i="11" s="1"/>
  <c r="J15" i="11" a="1"/>
  <c r="J15" i="11" s="1"/>
  <c r="J23" i="11" a="1"/>
  <c r="J23" i="11" s="1"/>
  <c r="J21" i="11" a="1"/>
  <c r="J21" i="11" s="1"/>
  <c r="J24" i="11" a="1"/>
  <c r="J24" i="11" s="1"/>
  <c r="J19" i="11" a="1"/>
  <c r="J19" i="11" s="1"/>
  <c r="J18" i="11" a="1"/>
  <c r="J18" i="11" s="1"/>
  <c r="J20" i="11" a="1"/>
  <c r="J20" i="11" s="1"/>
  <c r="J25" i="11" a="1"/>
  <c r="J25" i="11" s="1"/>
  <c r="J26" i="11" a="1"/>
  <c r="J26" i="11" s="1"/>
  <c r="J6" i="11" a="1"/>
  <c r="J6" i="11" s="1"/>
  <c r="I22" i="11" a="1"/>
  <c r="I22" i="11" s="1"/>
  <c r="I8" i="11" a="1"/>
  <c r="I8" i="11" s="1"/>
  <c r="I3" i="11" a="1"/>
  <c r="I3" i="11" s="1"/>
  <c r="I17" i="11" a="1"/>
  <c r="I17" i="11" s="1"/>
  <c r="I4" i="11" a="1"/>
  <c r="I4" i="11"/>
  <c r="I14" i="11" a="1"/>
  <c r="I14" i="11" s="1"/>
  <c r="I11" i="11" a="1"/>
  <c r="I11" i="11" s="1"/>
  <c r="I9" i="11" a="1"/>
  <c r="I9" i="11" s="1"/>
  <c r="I16" i="11" a="1"/>
  <c r="I16" i="11" s="1"/>
  <c r="I10" i="11" a="1"/>
  <c r="I10" i="11" s="1"/>
  <c r="I12" i="11" a="1"/>
  <c r="I12" i="11" s="1"/>
  <c r="I7" i="11" a="1"/>
  <c r="I7" i="11" s="1"/>
  <c r="I5" i="11" a="1"/>
  <c r="I5" i="11" s="1"/>
  <c r="I13" i="11" a="1"/>
  <c r="I13" i="11" s="1"/>
  <c r="I15" i="11" a="1"/>
  <c r="I15" i="11" s="1"/>
  <c r="I23" i="11" a="1"/>
  <c r="I23" i="11" s="1"/>
  <c r="I21" i="11" a="1"/>
  <c r="I21" i="11" s="1"/>
  <c r="I24" i="11" a="1"/>
  <c r="I24" i="11" s="1"/>
  <c r="I19" i="11" a="1"/>
  <c r="I19" i="11" s="1"/>
  <c r="I18" i="11" a="1"/>
  <c r="I18" i="11" s="1"/>
  <c r="I20" i="11" a="1"/>
  <c r="I20" i="11" s="1"/>
  <c r="I25" i="11" a="1"/>
  <c r="I25" i="11" s="1"/>
  <c r="I26" i="11" a="1"/>
  <c r="I26" i="11" s="1"/>
  <c r="I6" i="11" a="1"/>
  <c r="I6" i="11" s="1"/>
  <c r="G22" i="11"/>
  <c r="G8" i="11"/>
  <c r="G3" i="11"/>
  <c r="G17" i="11"/>
  <c r="G4" i="11"/>
  <c r="G14" i="11"/>
  <c r="G11" i="11"/>
  <c r="G9" i="11"/>
  <c r="G16" i="11"/>
  <c r="G10" i="11"/>
  <c r="G12" i="11"/>
  <c r="G7" i="11"/>
  <c r="G5" i="11"/>
  <c r="G13" i="11"/>
  <c r="G15" i="11"/>
  <c r="G23" i="11"/>
  <c r="G21" i="11"/>
  <c r="G24" i="11"/>
  <c r="G19" i="11"/>
  <c r="G18" i="11"/>
  <c r="G20" i="11"/>
  <c r="G25" i="11"/>
  <c r="G26" i="11"/>
  <c r="G6" i="11"/>
  <c r="F22" i="11"/>
  <c r="H22" i="11" s="1"/>
  <c r="F8" i="11"/>
  <c r="H8" i="11" s="1"/>
  <c r="F3" i="11"/>
  <c r="H3" i="11" s="1"/>
  <c r="F17" i="11"/>
  <c r="H17" i="11" s="1"/>
  <c r="F4" i="11"/>
  <c r="H4" i="11" s="1"/>
  <c r="F14" i="11"/>
  <c r="H14" i="11" s="1"/>
  <c r="F11" i="11"/>
  <c r="H11" i="11" s="1"/>
  <c r="F9" i="11"/>
  <c r="H9" i="11" s="1"/>
  <c r="F16" i="11"/>
  <c r="H16" i="11" s="1"/>
  <c r="F10" i="11"/>
  <c r="H10" i="11" s="1"/>
  <c r="F12" i="11"/>
  <c r="H12" i="11" s="1"/>
  <c r="F7" i="11"/>
  <c r="H7" i="11" s="1"/>
  <c r="F5" i="11"/>
  <c r="H5" i="11" s="1"/>
  <c r="F13" i="11"/>
  <c r="H13" i="11" s="1"/>
  <c r="F15" i="11"/>
  <c r="H15" i="11" s="1"/>
  <c r="F23" i="11"/>
  <c r="H23" i="11" s="1"/>
  <c r="F21" i="11"/>
  <c r="H21" i="11" s="1"/>
  <c r="F24" i="11"/>
  <c r="H24" i="11" s="1"/>
  <c r="F19" i="11"/>
  <c r="H19" i="11" s="1"/>
  <c r="F18" i="11"/>
  <c r="H18" i="11" s="1"/>
  <c r="F20" i="11"/>
  <c r="H20" i="11" s="1"/>
  <c r="F25" i="11"/>
  <c r="H25" i="11" s="1"/>
  <c r="F26" i="11"/>
  <c r="H26" i="11" s="1"/>
  <c r="F6" i="11"/>
  <c r="H6" i="11" s="1"/>
  <c r="E22" i="11" a="1"/>
  <c r="E22" i="11" s="1"/>
  <c r="E8" i="11" a="1"/>
  <c r="E8" i="11" s="1"/>
  <c r="E3" i="11" a="1"/>
  <c r="E3" i="11" s="1"/>
  <c r="E17" i="11" a="1"/>
  <c r="E17" i="11" s="1"/>
  <c r="E4" i="11" a="1"/>
  <c r="E4" i="11" s="1"/>
  <c r="E14" i="11" a="1"/>
  <c r="E14" i="11" s="1"/>
  <c r="E11" i="11" a="1"/>
  <c r="E11" i="11" s="1"/>
  <c r="E9" i="11" a="1"/>
  <c r="E9" i="11" s="1"/>
  <c r="E16" i="11" a="1"/>
  <c r="E16" i="11" s="1"/>
  <c r="E10" i="11" a="1"/>
  <c r="E10" i="11"/>
  <c r="E12" i="11" a="1"/>
  <c r="E12" i="11" s="1"/>
  <c r="E7" i="11" a="1"/>
  <c r="E7" i="11" s="1"/>
  <c r="E5" i="11" a="1"/>
  <c r="E5" i="11" s="1"/>
  <c r="E13" i="11" a="1"/>
  <c r="E13" i="11" s="1"/>
  <c r="E15" i="11" a="1"/>
  <c r="E15" i="11" s="1"/>
  <c r="E23" i="11" a="1"/>
  <c r="E23" i="11" s="1"/>
  <c r="E21" i="11" a="1"/>
  <c r="E21" i="11" s="1"/>
  <c r="E19" i="11" a="1"/>
  <c r="E19" i="11" s="1"/>
  <c r="E18" i="11" a="1"/>
  <c r="E18" i="11" s="1"/>
  <c r="E20" i="11" a="1"/>
  <c r="E20" i="11" s="1"/>
  <c r="E6" i="11" a="1"/>
  <c r="E6" i="11" s="1"/>
  <c r="D22" i="11" a="1"/>
  <c r="D22" i="11" s="1"/>
  <c r="D8" i="11" a="1"/>
  <c r="D8" i="11" s="1"/>
  <c r="D3" i="11" a="1"/>
  <c r="D3" i="11" s="1"/>
  <c r="D17" i="11" a="1"/>
  <c r="D17" i="11" s="1"/>
  <c r="D4" i="11" a="1"/>
  <c r="D4" i="11"/>
  <c r="D14" i="11" a="1"/>
  <c r="D14" i="11" s="1"/>
  <c r="D11" i="11" a="1"/>
  <c r="D11" i="11" s="1"/>
  <c r="D9" i="11" a="1"/>
  <c r="D9" i="11" s="1"/>
  <c r="D16" i="11" a="1"/>
  <c r="D16" i="11" s="1"/>
  <c r="D10" i="11" a="1"/>
  <c r="D10" i="11" s="1"/>
  <c r="D12" i="11" a="1"/>
  <c r="D12" i="11" s="1"/>
  <c r="D7" i="11" a="1"/>
  <c r="D7" i="11" s="1"/>
  <c r="D5" i="11" a="1"/>
  <c r="D5" i="11" s="1"/>
  <c r="D13" i="11" a="1"/>
  <c r="D13" i="11" s="1"/>
  <c r="D15" i="11" a="1"/>
  <c r="D15" i="11" s="1"/>
  <c r="D23" i="11" a="1"/>
  <c r="D23" i="11" s="1"/>
  <c r="D21" i="11" a="1"/>
  <c r="D21" i="11" s="1"/>
  <c r="D24" i="11" a="1"/>
  <c r="D24" i="11" s="1"/>
  <c r="D19" i="11" a="1"/>
  <c r="D19" i="11" s="1"/>
  <c r="D18" i="11" a="1"/>
  <c r="D18" i="11" s="1"/>
  <c r="D20" i="11" a="1"/>
  <c r="D20" i="11" s="1"/>
  <c r="D25" i="11" a="1"/>
  <c r="D25" i="11" s="1"/>
  <c r="D26" i="11" a="1"/>
  <c r="D26" i="11" s="1"/>
  <c r="D6" i="11" a="1"/>
  <c r="D6" i="11" s="1"/>
  <c r="C22" i="11"/>
  <c r="C8" i="11"/>
  <c r="C3" i="11"/>
  <c r="C17" i="11"/>
  <c r="C4" i="11"/>
  <c r="C14" i="11"/>
  <c r="C11" i="11"/>
  <c r="C9" i="11"/>
  <c r="C16" i="11"/>
  <c r="C10" i="11"/>
  <c r="C12" i="11"/>
  <c r="C7" i="11"/>
  <c r="C5" i="11"/>
  <c r="C13" i="11"/>
  <c r="C15" i="11"/>
  <c r="C23" i="11"/>
  <c r="C21" i="11"/>
  <c r="C24" i="11"/>
  <c r="C19" i="11"/>
  <c r="C18" i="11"/>
  <c r="C20" i="11"/>
  <c r="C25" i="11"/>
  <c r="C26" i="11"/>
  <c r="C6" i="11"/>
  <c r="B22" i="11"/>
  <c r="B8" i="11"/>
  <c r="B3" i="11"/>
  <c r="B17" i="11"/>
  <c r="B4" i="11"/>
  <c r="B14" i="11"/>
  <c r="B11" i="11"/>
  <c r="B9" i="11"/>
  <c r="B16" i="11"/>
  <c r="B10" i="11"/>
  <c r="B12" i="11"/>
  <c r="B7" i="11"/>
  <c r="B5" i="11"/>
  <c r="B13" i="11"/>
  <c r="B15" i="11"/>
  <c r="B23" i="11"/>
  <c r="B21" i="11"/>
  <c r="B24" i="11"/>
  <c r="B19" i="11"/>
  <c r="B18" i="11"/>
  <c r="B20" i="11"/>
  <c r="B25" i="11"/>
  <c r="B26" i="11"/>
  <c r="B6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B60638-5F23-4BF6-8F88-9D0EA258CED7}" keepAlive="1" name="Query - Split column" description="Connection to the 'Split column' query in the workbook." type="5" refreshedVersion="6" background="1" saveData="1">
    <dbPr connection="Provider=Microsoft.Mashup.OleDb.1;Data Source=$Workbook$;Location=Split column;Extended Properties=&quot;&quot;" command="SELECT * FROM [Split colum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<sst xmlns="http://schemas.openxmlformats.org/spreadsheetml/2006/main" count="115861" uniqueCount="14535">
  <si>
    <t>director_name</t>
  </si>
  <si>
    <t>duration</t>
  </si>
  <si>
    <t>actor_2_name</t>
  </si>
  <si>
    <t>gross</t>
  </si>
  <si>
    <t>genres</t>
  </si>
  <si>
    <t>actor_1_name</t>
  </si>
  <si>
    <t>movie_title</t>
  </si>
  <si>
    <t>actor_3_name</t>
  </si>
  <si>
    <t>language</t>
  </si>
  <si>
    <t>country</t>
  </si>
  <si>
    <t>budget</t>
  </si>
  <si>
    <t>title_year</t>
  </si>
  <si>
    <t>imdb_score</t>
  </si>
  <si>
    <t>aspect_ratio</t>
  </si>
  <si>
    <t>James Cameron</t>
  </si>
  <si>
    <t>Joel David Moore</t>
  </si>
  <si>
    <t>Action|Adventure|Fantasy|Sci-Fi</t>
  </si>
  <si>
    <t>CCH Pounder</t>
  </si>
  <si>
    <t>Avatar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</si>
  <si>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</si>
  <si>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</si>
  <si>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</si>
  <si>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</si>
  <si>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</si>
  <si>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</si>
  <si>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</si>
  <si>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</t>
  </si>
  <si>
    <t>Jack Davenport</t>
  </si>
  <si>
    <t>Sam Mendes</t>
  </si>
  <si>
    <t>Rory Kinnear</t>
  </si>
  <si>
    <t>Action|Adventure|Thriller</t>
  </si>
  <si>
    <t>Christoph Waltz</t>
  </si>
  <si>
    <t>Spectre</t>
  </si>
  <si>
    <t>Stephanie Sigman</t>
  </si>
  <si>
    <t>UK</t>
  </si>
  <si>
    <t>Christopher Nolan</t>
  </si>
  <si>
    <t>Christian Bale</t>
  </si>
  <si>
    <t>Action|Thriller</t>
  </si>
  <si>
    <t>Tom Hardy</t>
  </si>
  <si>
    <t>The Dark Knight Rises</t>
  </si>
  <si>
    <t>Joseph Gordon-Levitt</t>
  </si>
  <si>
    <t>Doug Walker</t>
  </si>
  <si>
    <t>Rob Walker</t>
  </si>
  <si>
    <t>Documentary</t>
  </si>
  <si>
    <t>Star Wars: Episode VII - The Force Awakens</t>
  </si>
  <si>
    <t/>
  </si>
  <si>
    <t>Andrew Stanton</t>
  </si>
  <si>
    <t>Samantha Morton</t>
  </si>
  <si>
    <t>Action|Adventure|Sci-Fi</t>
  </si>
  <si>
    <t>Daryl Sabara</t>
  </si>
  <si>
    <t>John Carter</t>
  </si>
  <si>
    <t>Polly Walker</t>
  </si>
  <si>
    <t>Sam Raimi</t>
  </si>
  <si>
    <t>James Franco</t>
  </si>
  <si>
    <t>Action|Adventure|Romance</t>
  </si>
  <si>
    <t>J.K. Simmons</t>
  </si>
  <si>
    <t>Spider-Man 3</t>
  </si>
  <si>
    <t>Kirsten Dunst</t>
  </si>
  <si>
    <t>Nathan Greno</t>
  </si>
  <si>
    <t>Donna Murphy</t>
  </si>
  <si>
    <t>Adventure|Animation|Comedy|Family|Fantasy|Musical|Romance</t>
  </si>
  <si>
    <t>Brad Garrett</t>
  </si>
  <si>
    <t>Tangled</t>
  </si>
  <si>
    <t>M.C. Gainey</t>
  </si>
  <si>
    <t>Joss Whedon</t>
  </si>
  <si>
    <t>Robert Downey Jr.</t>
  </si>
  <si>
    <t>Chris Hemsworth</t>
  </si>
  <si>
    <t>Avengers: Age of Ultron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</si>
  <si>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</si>
  <si>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</si>
  <si>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</si>
  <si>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</si>
  <si>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</si>
  <si>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</t>
  </si>
  <si>
    <t>Rupert Grint</t>
  </si>
  <si>
    <t>Zack Snyder</t>
  </si>
  <si>
    <t>Lauren Cohan</t>
  </si>
  <si>
    <t>Henry Cavill</t>
  </si>
  <si>
    <t>Batman v Superman: Dawn of Justice</t>
  </si>
  <si>
    <t>Alan D. Purwin</t>
  </si>
  <si>
    <t>Bryan Singer</t>
  </si>
  <si>
    <t>Marlon Brando</t>
  </si>
  <si>
    <t>Kevin Spacey</t>
  </si>
  <si>
    <t>Superman Returns</t>
  </si>
  <si>
    <t>Frank Langella</t>
  </si>
  <si>
    <t>Marc Forster</t>
  </si>
  <si>
    <t>Mathieu Amalric</t>
  </si>
  <si>
    <t>Action|Adventure</t>
  </si>
  <si>
    <t>Giancarlo Giannini</t>
  </si>
  <si>
    <t>Quantum of Solace</t>
  </si>
  <si>
    <t>Pirates of the Caribbean: Dead Man's Chest</t>
  </si>
  <si>
    <t>Ruth Wilson</t>
  </si>
  <si>
    <t>Action|Adventure|Western</t>
  </si>
  <si>
    <t>The Lone Ranger</t>
  </si>
  <si>
    <t>Tom Wilkinson</t>
  </si>
  <si>
    <t>Christopher Meloni</t>
  </si>
  <si>
    <t>Man of Steel</t>
  </si>
  <si>
    <t>Harry Lennix</t>
  </si>
  <si>
    <t>Andrew Adamson</t>
  </si>
  <si>
    <t>Pierfrancesco Favino</t>
  </si>
  <si>
    <t>Action|Adventure|Family|Fantasy</t>
  </si>
  <si>
    <t>Peter Dinklage</t>
  </si>
  <si>
    <t>The Chronicles of Narnia: Prince Caspian</t>
  </si>
  <si>
    <t>DamiÃ¡n AlcÃ¡zar</t>
  </si>
  <si>
    <t>The Avengers</t>
  </si>
  <si>
    <t>Rob Marshall</t>
  </si>
  <si>
    <t>Sam Claflin</t>
  </si>
  <si>
    <t>Pirates of the Caribbean: On Stranger Tides</t>
  </si>
  <si>
    <t>Stephen Graham</t>
  </si>
  <si>
    <t>Barry Sonnenfeld</t>
  </si>
  <si>
    <t>Michael Stuhlbarg</t>
  </si>
  <si>
    <t>Action|Adventure|Comedy|Family|Fantasy|Sci-Fi</t>
  </si>
  <si>
    <t>Will Smith</t>
  </si>
  <si>
    <t>Men in Black 3</t>
  </si>
  <si>
    <t>Nicole Scherzinger</t>
  </si>
  <si>
    <t>Peter Jackson</t>
  </si>
  <si>
    <t>Adam Brown</t>
  </si>
  <si>
    <t>Adventure|Fantasy</t>
  </si>
  <si>
    <t>Aidan Turner</t>
  </si>
  <si>
    <t>The Hobbit: The Battle of the Five Armies</t>
  </si>
  <si>
    <t>James Nesbitt</t>
  </si>
  <si>
    <t>New Zealand</t>
  </si>
  <si>
    <t>Marc Webb</t>
  </si>
  <si>
    <t>Andrew Garfield</t>
  </si>
  <si>
    <t>Emma Stone</t>
  </si>
  <si>
    <t>The Amazing Spider-Man</t>
  </si>
  <si>
    <t>Chris Zylka</t>
  </si>
  <si>
    <t>Ridley Scott</t>
  </si>
  <si>
    <t>William Hurt</t>
  </si>
  <si>
    <t>Action|Adventure|Drama|History</t>
  </si>
  <si>
    <t>Mark Addy</t>
  </si>
  <si>
    <t>Robin Hood</t>
  </si>
  <si>
    <t>Scott Grimes</t>
  </si>
  <si>
    <t>The Hobbit: The Desolation of Smaug</t>
  </si>
  <si>
    <t>Chris Weitz</t>
  </si>
  <si>
    <t>Eva Green</t>
  </si>
  <si>
    <t>Adventure|Family|Fantasy</t>
  </si>
  <si>
    <t>Christopher Lee</t>
  </si>
  <si>
    <t>The Golden Compass</t>
  </si>
  <si>
    <t>Kristin Scott Thomas</t>
  </si>
  <si>
    <t>Thomas Kretschmann</t>
  </si>
  <si>
    <t>Action|Adventure|Drama|Romance</t>
  </si>
  <si>
    <t>Naomi Watts</t>
  </si>
  <si>
    <t>King Kong</t>
  </si>
  <si>
    <t>Evan Parke</t>
  </si>
  <si>
    <t>Kate Winslet</t>
  </si>
  <si>
    <t>Drama|Romance</t>
  </si>
  <si>
    <t>Leonardo DiCaprio</t>
  </si>
  <si>
    <t>Titanic</t>
  </si>
  <si>
    <t>Gloria Stuart</t>
  </si>
  <si>
    <t>Anthony Russo</t>
  </si>
  <si>
    <t>Captain America: Civil War</t>
  </si>
  <si>
    <t>Chris Evans</t>
  </si>
  <si>
    <t>Peter Berg</t>
  </si>
  <si>
    <t>Alexander SkarsgÃ¥rd</t>
  </si>
  <si>
    <t>Action|Adventure|Sci-Fi|Thriller</t>
  </si>
  <si>
    <t>Liam Neeson</t>
  </si>
  <si>
    <t>Battleship</t>
  </si>
  <si>
    <t>Tadanobu Asano</t>
  </si>
  <si>
    <t>Colin Trevorrow</t>
  </si>
  <si>
    <t>Judy Greer</t>
  </si>
  <si>
    <t>Bryce Dallas Howard</t>
  </si>
  <si>
    <t>Jurassic World</t>
  </si>
  <si>
    <t>Omar Sy</t>
  </si>
  <si>
    <t>Helen McCrory</t>
  </si>
  <si>
    <t>Albert Finney</t>
  </si>
  <si>
    <t>Skyfall</t>
  </si>
  <si>
    <t>Action|Adventure|Fantasy|Romance</t>
  </si>
  <si>
    <t>Spider-Man 2</t>
  </si>
  <si>
    <t>Shane Black</t>
  </si>
  <si>
    <t>Jon Favreau</t>
  </si>
  <si>
    <t>Iron Man 3</t>
  </si>
  <si>
    <t>Don Cheadle</t>
  </si>
  <si>
    <t>Tim Burton</t>
  </si>
  <si>
    <t>Alice in Wonderland</t>
  </si>
  <si>
    <t>Anne Hathaway</t>
  </si>
  <si>
    <t>Brett Ratner</t>
  </si>
  <si>
    <t>Kelsey Grammer</t>
  </si>
  <si>
    <t>Action|Adventure|Fantasy|Sci-Fi|Thriller</t>
  </si>
  <si>
    <t>Hugh Jackman</t>
  </si>
  <si>
    <t>X-Men: The Last Stand</t>
  </si>
  <si>
    <t>Daniel Cudmore</t>
  </si>
  <si>
    <t>Canada</t>
  </si>
  <si>
    <t>Dan Scanlon</t>
  </si>
  <si>
    <t>Tyler Labine</t>
  </si>
  <si>
    <t>Adventure|Animation|Comedy|Family|Fantasy</t>
  </si>
  <si>
    <t>Steve Buscemi</t>
  </si>
  <si>
    <t>Monsters University</t>
  </si>
  <si>
    <t>Sean Hayes</t>
  </si>
  <si>
    <t>Michael Bay</t>
  </si>
  <si>
    <t>Kevin Dunn</t>
  </si>
  <si>
    <t>Glenn Morshower</t>
  </si>
  <si>
    <t>Transformers: Revenge of the Fallen</t>
  </si>
  <si>
    <t>Ramon Rodriguez</t>
  </si>
  <si>
    <t>Sophia Myles</t>
  </si>
  <si>
    <t>Bingbing Li</t>
  </si>
  <si>
    <t>Transformers: Age of Extinction</t>
  </si>
  <si>
    <t>Mila Kunis</t>
  </si>
  <si>
    <t>Tim Holmes</t>
  </si>
  <si>
    <t>Oz the Great and Powerful</t>
  </si>
  <si>
    <t>The Amazing Spider-Man 2</t>
  </si>
  <si>
    <t>B.J. Novak</t>
  </si>
  <si>
    <t>Joseph Kosinski</t>
  </si>
  <si>
    <t>Olivia Wilde</t>
  </si>
  <si>
    <t>Jeff Bridges</t>
  </si>
  <si>
    <t>TRON: Legacy</t>
  </si>
  <si>
    <t>James Frain</t>
  </si>
  <si>
    <t>John Lasseter</t>
  </si>
  <si>
    <t>Adventure|Animation|Comedy|Family|Sport</t>
  </si>
  <si>
    <t>Joe Mantegna</t>
  </si>
  <si>
    <t>Cars 2</t>
  </si>
  <si>
    <t>Eddie Izzard</t>
  </si>
  <si>
    <t>Martin Campbell</t>
  </si>
  <si>
    <t>Temuera Morrison</t>
  </si>
  <si>
    <t>Ryan Reynolds</t>
  </si>
  <si>
    <t>Green Lantern</t>
  </si>
  <si>
    <t>Taika Waititi</t>
  </si>
  <si>
    <t>Lee Unkrich</t>
  </si>
  <si>
    <t>John Ratzenberger</t>
  </si>
  <si>
    <t>Tom Hanks</t>
  </si>
  <si>
    <t>Toy Story 3</t>
  </si>
  <si>
    <t>Don Rickles</t>
  </si>
  <si>
    <t>McG</t>
  </si>
  <si>
    <t>Terminator Salvation</t>
  </si>
  <si>
    <t>Common</t>
  </si>
  <si>
    <t>James Wan</t>
  </si>
  <si>
    <t>Paul Walker</t>
  </si>
  <si>
    <t>Action|Crime|Thriller</t>
  </si>
  <si>
    <t>Jason Statham</t>
  </si>
  <si>
    <t>Furious 7</t>
  </si>
  <si>
    <t>Vin Diesel</t>
  </si>
  <si>
    <t>Brad Pitt</t>
  </si>
  <si>
    <t>Action|Adventure|Horror|Sci-Fi|Thriller</t>
  </si>
  <si>
    <t>Peter Capaldi</t>
  </si>
  <si>
    <t>World War Z</t>
  </si>
  <si>
    <t>Mireille Enos</t>
  </si>
  <si>
    <t>Jennifer Lawrence</t>
  </si>
  <si>
    <t>X-Men: Days of Future Past</t>
  </si>
  <si>
    <t>J.J. Abrams</t>
  </si>
  <si>
    <t>Bruce Greenwood</t>
  </si>
  <si>
    <t>Benedict Cumberbatch</t>
  </si>
  <si>
    <t>Star Trek Into Darkness</t>
  </si>
  <si>
    <t>Noel Clarke</t>
  </si>
  <si>
    <t>Ewen Bremner</t>
  </si>
  <si>
    <t>Eddie Marsan</t>
  </si>
  <si>
    <t>Jack the Giant Slayer</t>
  </si>
  <si>
    <t>Ralph Brown</t>
  </si>
  <si>
    <t>Baz Luhrmann</t>
  </si>
  <si>
    <t>Elizabeth Debicki</t>
  </si>
  <si>
    <t>The Great Gatsby</t>
  </si>
  <si>
    <t>Steve Bisley</t>
  </si>
  <si>
    <t>Australia</t>
  </si>
  <si>
    <t>Mike Newell</t>
  </si>
  <si>
    <t>Richard Coyle</t>
  </si>
  <si>
    <t>Jake Gyllenhaal</t>
  </si>
  <si>
    <t>Prince of Persia: The Sands of Time</t>
  </si>
  <si>
    <t>Reece Ritchie</t>
  </si>
  <si>
    <t>Guillermo del Toro</t>
  </si>
  <si>
    <t>Clifton Collins Jr.</t>
  </si>
  <si>
    <t>Charlie Hunnam</t>
  </si>
  <si>
    <t>Pacific Rim</t>
  </si>
  <si>
    <t>Larry Joe Campbell</t>
  </si>
  <si>
    <t>Lester Speight</t>
  </si>
  <si>
    <t>Transformers: Dark of the Moon</t>
  </si>
  <si>
    <t>Steven Spielberg</t>
  </si>
  <si>
    <t>Ray Winstone</t>
  </si>
  <si>
    <t>Harrison Ford</t>
  </si>
  <si>
    <t>Indiana Jones and the Kingdom of the Crystal Skull</t>
  </si>
  <si>
    <t>Jim Broadbent</t>
  </si>
  <si>
    <t>Peter Sohn</t>
  </si>
  <si>
    <t>Jack McGraw</t>
  </si>
  <si>
    <t>A.J. Buckley</t>
  </si>
  <si>
    <t>The Good Dinosaur</t>
  </si>
  <si>
    <t>Mark Andrews</t>
  </si>
  <si>
    <t>Kelly Macdonald</t>
  </si>
  <si>
    <t>Brave</t>
  </si>
  <si>
    <t>Julie Walters</t>
  </si>
  <si>
    <t>Justin Lin</t>
  </si>
  <si>
    <t>Melissa Roxburgh</t>
  </si>
  <si>
    <t>Sofia Boutella</t>
  </si>
  <si>
    <t>Star Trek Beyond</t>
  </si>
  <si>
    <t>Lydia Wilson</t>
  </si>
  <si>
    <t>Fred Willard</t>
  </si>
  <si>
    <t>Adventure|Animation|Family|Sci-Fi</t>
  </si>
  <si>
    <t>WALL·E</t>
  </si>
  <si>
    <t>Jeff Garlin</t>
  </si>
  <si>
    <t>Dana Ivey</t>
  </si>
  <si>
    <t>Action|Comedy|Crime|Thriller</t>
  </si>
  <si>
    <t>Tzi Ma</t>
  </si>
  <si>
    <t>Rush Hour 3</t>
  </si>
  <si>
    <t>NoÃ©mie Lenoir</t>
  </si>
  <si>
    <t>Roland Emmerich</t>
  </si>
  <si>
    <t>Liam James</t>
  </si>
  <si>
    <t>Oliver Platt</t>
  </si>
  <si>
    <t>2012</t>
  </si>
  <si>
    <t>Tom McCarthy</t>
  </si>
  <si>
    <t>Robert Zemeckis</t>
  </si>
  <si>
    <t>Colin Firth</t>
  </si>
  <si>
    <t>Animation|Drama|Family|Fantasy</t>
  </si>
  <si>
    <t>Robin Wright</t>
  </si>
  <si>
    <t>A Christmas Carol</t>
  </si>
  <si>
    <t>Gary Oldman</t>
  </si>
  <si>
    <t>Lana Wachowski</t>
  </si>
  <si>
    <t>Channing Tatum</t>
  </si>
  <si>
    <t>Jupiter Ascending</t>
  </si>
  <si>
    <t>Eddie Redmayne</t>
  </si>
  <si>
    <t>The Legend of Tarzan</t>
  </si>
  <si>
    <t>Casper Crump</t>
  </si>
  <si>
    <t>Kiran Shah</t>
  </si>
  <si>
    <t>The Chronicles of Narnia: The Lion, the Witch and the Wardrobe</t>
  </si>
  <si>
    <t>Shane Rangi</t>
  </si>
  <si>
    <t>Michael Fassbender</t>
  </si>
  <si>
    <t>X-Men: Apocalypse</t>
  </si>
  <si>
    <t>Tye Sheridan</t>
  </si>
  <si>
    <t>Heath Ledger</t>
  </si>
  <si>
    <t>Action|Crime|Drama|Thriller</t>
  </si>
  <si>
    <t>The Dark Knight</t>
  </si>
  <si>
    <t>Morgan Freeman</t>
  </si>
  <si>
    <t>Pete Docter</t>
  </si>
  <si>
    <t>Delroy Lindo</t>
  </si>
  <si>
    <t>Adventure|Animation|Comedy|Family</t>
  </si>
  <si>
    <t>Up</t>
  </si>
  <si>
    <t>Jess Harnell</t>
  </si>
  <si>
    <t>Rob Letterman</t>
  </si>
  <si>
    <t>Rainn Wilson</t>
  </si>
  <si>
    <t>Action|Adventure|Animation|Comedy|Family|Sci-Fi</t>
  </si>
  <si>
    <t>Amy Poehler</t>
  </si>
  <si>
    <t>Monsters vs. Aliens</t>
  </si>
  <si>
    <t>Stephen Colbert</t>
  </si>
  <si>
    <t>Iron Man</t>
  </si>
  <si>
    <t>Martin Scorsese</t>
  </si>
  <si>
    <t>Adventure|Drama|Family|Mystery</t>
  </si>
  <si>
    <t>ChloÃ« Grace Moretz</t>
  </si>
  <si>
    <t>Hugo</t>
  </si>
  <si>
    <t>Salma Hayek</t>
  </si>
  <si>
    <t>Action|Comedy|Sci-Fi|Western</t>
  </si>
  <si>
    <t>Wild Wild West</t>
  </si>
  <si>
    <t>Bai Ling</t>
  </si>
  <si>
    <t>Rob Cohen</t>
  </si>
  <si>
    <t>Brendan Fraser</t>
  </si>
  <si>
    <t>Action|Adventure|Fantasy|Horror|Thriller</t>
  </si>
  <si>
    <t>Jet Li</t>
  </si>
  <si>
    <t>The Mummy: Tomb of the Dragon Emperor</t>
  </si>
  <si>
    <t>Russell Wong</t>
  </si>
  <si>
    <t>David Ayer</t>
  </si>
  <si>
    <t>Robin Atkin Downes</t>
  </si>
  <si>
    <t>Action|Adventure|Comedy|Sci-Fi</t>
  </si>
  <si>
    <t>Suicide Squad</t>
  </si>
  <si>
    <t>Ike Barinholtz</t>
  </si>
  <si>
    <t>Tom Shadyac</t>
  </si>
  <si>
    <t>Comedy|Family|Fantasy</t>
  </si>
  <si>
    <t>Jimmy Bennett</t>
  </si>
  <si>
    <t>Evan Almighty</t>
  </si>
  <si>
    <t>Steve Carell</t>
  </si>
  <si>
    <t>Doug Liman</t>
  </si>
  <si>
    <t>Lara Pulver</t>
  </si>
  <si>
    <t>Tom Cruise</t>
  </si>
  <si>
    <t>Edge of Tomorrow</t>
  </si>
  <si>
    <t>Noah Taylor</t>
  </si>
  <si>
    <t>Kevin Reynolds</t>
  </si>
  <si>
    <t>Rick Aviles</t>
  </si>
  <si>
    <t>Jeanne Tripplehorn</t>
  </si>
  <si>
    <t>Waterworld</t>
  </si>
  <si>
    <t>Zakes Mokae</t>
  </si>
  <si>
    <t>Stephen Sommers</t>
  </si>
  <si>
    <t>Dennis Quaid</t>
  </si>
  <si>
    <t>G.I. Joe: The Rise of Cobra</t>
  </si>
  <si>
    <t>Leo Howard</t>
  </si>
  <si>
    <t>Mindy Kaling</t>
  </si>
  <si>
    <t>Adventure|Animation|Comedy|Drama|Family|Fantasy</t>
  </si>
  <si>
    <t>Inside Out</t>
  </si>
  <si>
    <t>Phyllis Smith</t>
  </si>
  <si>
    <t>Bill Murray</t>
  </si>
  <si>
    <t>Adventure|Drama|Family|Fantasy</t>
  </si>
  <si>
    <t>The Jungle Book</t>
  </si>
  <si>
    <t>Garry Shandling</t>
  </si>
  <si>
    <t>Iron Man 2</t>
  </si>
  <si>
    <t>Rupert Sanders</t>
  </si>
  <si>
    <t>Kristen Stewart</t>
  </si>
  <si>
    <t>Action|Adventure|Drama|Fantasy</t>
  </si>
  <si>
    <t>Snow White and the Huntsman</t>
  </si>
  <si>
    <t>Robert Stromberg</t>
  </si>
  <si>
    <t>Sharlto Copley</t>
  </si>
  <si>
    <t>Action|Adventure|Family|Fantasy|Romance</t>
  </si>
  <si>
    <t>Angelina Jolie Pitt</t>
  </si>
  <si>
    <t>Maleficent</t>
  </si>
  <si>
    <t>Sam Riley</t>
  </si>
  <si>
    <t>Matt Reeves</t>
  </si>
  <si>
    <t>Action|Adventure|Drama|Sci-Fi</t>
  </si>
  <si>
    <t>Dawn of the Planet of the Apes</t>
  </si>
  <si>
    <t>Kodi Smit-McPhee</t>
  </si>
  <si>
    <t>Roland JoffÃ©</t>
  </si>
  <si>
    <t>Alice Englert</t>
  </si>
  <si>
    <t>Action|Adventure|Romance|Sci-Fi</t>
  </si>
  <si>
    <t>Tamsin Egerton</t>
  </si>
  <si>
    <t>The Lovers</t>
  </si>
  <si>
    <t>Bipasha Basu</t>
  </si>
  <si>
    <t>Belgium</t>
  </si>
  <si>
    <t>Carl Rinsch</t>
  </si>
  <si>
    <t>Cary-Hiroyuki Tagawa</t>
  </si>
  <si>
    <t>Keanu Reeves</t>
  </si>
  <si>
    <t>47 Ronin</t>
  </si>
  <si>
    <t>Jin Akanishi</t>
  </si>
  <si>
    <t>Captain America: The Winter Soldier</t>
  </si>
  <si>
    <t>Hayley Atwell</t>
  </si>
  <si>
    <t>Mike Mitchell</t>
  </si>
  <si>
    <t>Kathy Griffin</t>
  </si>
  <si>
    <t>Jon Hamm</t>
  </si>
  <si>
    <t>Shrek Forever After</t>
  </si>
  <si>
    <t>Mary Kay Place</t>
  </si>
  <si>
    <t>Brad Bird</t>
  </si>
  <si>
    <t>Chris Bauer</t>
  </si>
  <si>
    <t>Action|Adventure|Family|Mystery|Sci-Fi</t>
  </si>
  <si>
    <t>Tomorrowland</t>
  </si>
  <si>
    <t>Thomas Robinson</t>
  </si>
  <si>
    <t>Don Hall</t>
  </si>
  <si>
    <t>Daniel Henney</t>
  </si>
  <si>
    <t>Action|Adventure|Animation|Comedy|Drama|Family|Sci-Fi</t>
  </si>
  <si>
    <t>Damon Wayans Jr.</t>
  </si>
  <si>
    <t>Big Hero 6</t>
  </si>
  <si>
    <t>Abraham Benrubi</t>
  </si>
  <si>
    <t>Rich Moore</t>
  </si>
  <si>
    <t>Sarah Silverman</t>
  </si>
  <si>
    <t>Adventure|Animation|Comedy|Family|Sci-Fi</t>
  </si>
  <si>
    <t>Jack McBrayer</t>
  </si>
  <si>
    <t>Wreck-It Ralph</t>
  </si>
  <si>
    <t>Joe Lo Truglio</t>
  </si>
  <si>
    <t>Eddie Deezen</t>
  </si>
  <si>
    <t>Adventure|Animation|Family|Fantasy</t>
  </si>
  <si>
    <t>The Polar Express</t>
  </si>
  <si>
    <t>Peter Scolari</t>
  </si>
  <si>
    <t>Sela Ward</t>
  </si>
  <si>
    <t>Vivica A. Fox</t>
  </si>
  <si>
    <t>Independence Day: Resurgence</t>
  </si>
  <si>
    <t>Judd Hirsch</t>
  </si>
  <si>
    <t>Dean DeBlois</t>
  </si>
  <si>
    <t>America Ferrera</t>
  </si>
  <si>
    <t>Gerard Butler</t>
  </si>
  <si>
    <t>How to Train Your Dragon</t>
  </si>
  <si>
    <t>Craig Ferguson</t>
  </si>
  <si>
    <t>Jonathan Mostow</t>
  </si>
  <si>
    <t>Action|Sci-Fi</t>
  </si>
  <si>
    <t>Nick Stahl</t>
  </si>
  <si>
    <t>Terminator 3: Rise of the Machines</t>
  </si>
  <si>
    <t>Carolyn Hennesy</t>
  </si>
  <si>
    <t>James Gunn</t>
  </si>
  <si>
    <t>Bradley Cooper</t>
  </si>
  <si>
    <t>Guardians of the Galaxy</t>
  </si>
  <si>
    <t>Djimon Hounsou</t>
  </si>
  <si>
    <t>Adventure|Drama|Sci-Fi</t>
  </si>
  <si>
    <t>Matthew McConaughey</t>
  </si>
  <si>
    <t>Interstellar</t>
  </si>
  <si>
    <t>Mackenzie Foy</t>
  </si>
  <si>
    <t>Inception</t>
  </si>
  <si>
    <t>Hideaki Anno</t>
  </si>
  <si>
    <t>Shin'ya Tsukamoto</t>
  </si>
  <si>
    <t>Action|Adventure|Drama|Horror|Sci-Fi</t>
  </si>
  <si>
    <t>Mark Chinnery</t>
  </si>
  <si>
    <t>Godzilla Resurgence</t>
  </si>
  <si>
    <t>Atsuko Maeda</t>
  </si>
  <si>
    <t>Japanese</t>
  </si>
  <si>
    <t>Japan</t>
  </si>
  <si>
    <t>The Hobbit: An Unexpected Journey</t>
  </si>
  <si>
    <t>The Fast and the Furious</t>
  </si>
  <si>
    <t>Jordana Brewster</t>
  </si>
  <si>
    <t>David Fincher</t>
  </si>
  <si>
    <t>Jason Flemyng</t>
  </si>
  <si>
    <t>Drama|Fantasy|Romance</t>
  </si>
  <si>
    <t>The Curious Case of Benjamin Button</t>
  </si>
  <si>
    <t>Julia Ormond</t>
  </si>
  <si>
    <t>Matthew Vaughn</t>
  </si>
  <si>
    <t>X-Men: First Class</t>
  </si>
  <si>
    <t>Francis Lawrence</t>
  </si>
  <si>
    <t>Philip Seymour Hoffman</t>
  </si>
  <si>
    <t>Adventure|Sci-Fi</t>
  </si>
  <si>
    <t>The Hunger Games: Mockingjay - Part 2</t>
  </si>
  <si>
    <t>Josh Hutcherson</t>
  </si>
  <si>
    <t>Jon Turteltaub</t>
  </si>
  <si>
    <t>Omar Benson Miller</t>
  </si>
  <si>
    <t>Nicolas Cage</t>
  </si>
  <si>
    <t>The Sorcerer's Apprentice</t>
  </si>
  <si>
    <t>Robert Capron</t>
  </si>
  <si>
    <t>Wolfgang Petersen</t>
  </si>
  <si>
    <t>Mike Vogel</t>
  </si>
  <si>
    <t>Action|Adventure|Drama|Thriller</t>
  </si>
  <si>
    <t>Poseidon</t>
  </si>
  <si>
    <t>Andre Braugher</t>
  </si>
  <si>
    <t>James Bobin</t>
  </si>
  <si>
    <t>Alice Through the Looking Glass</t>
  </si>
  <si>
    <t>Chris Miller</t>
  </si>
  <si>
    <t>Eric Idle</t>
  </si>
  <si>
    <t>Justin Timberlake</t>
  </si>
  <si>
    <t>Shrek the Third</t>
  </si>
  <si>
    <t>Rupert Everett</t>
  </si>
  <si>
    <t>Duncan Jones</t>
  </si>
  <si>
    <t>Callum Rennie</t>
  </si>
  <si>
    <t>Dominic Cooper</t>
  </si>
  <si>
    <t>Warcraft</t>
  </si>
  <si>
    <t>Ruth Negga</t>
  </si>
  <si>
    <t>Alan Taylor</t>
  </si>
  <si>
    <t>Emilia Clarke</t>
  </si>
  <si>
    <t>Terminator Genisys</t>
  </si>
  <si>
    <t>Matt Smith</t>
  </si>
  <si>
    <t>Michael Apted</t>
  </si>
  <si>
    <t>Bruce Spence</t>
  </si>
  <si>
    <t>The Chronicles of Narnia: The Voyage of the Dawn Treader</t>
  </si>
  <si>
    <t>Laura Brent</t>
  </si>
  <si>
    <t>Jaime King</t>
  </si>
  <si>
    <t>Action|Drama|History|Romance|War</t>
  </si>
  <si>
    <t>Jennifer Garner</t>
  </si>
  <si>
    <t>Pearl Harbor</t>
  </si>
  <si>
    <t>Mako</t>
  </si>
  <si>
    <t>Michael O'Neill</t>
  </si>
  <si>
    <t>Zack Ward</t>
  </si>
  <si>
    <t>Transformers</t>
  </si>
  <si>
    <t>Oliver Stone</t>
  </si>
  <si>
    <t>Action|Adventure|Biography|Drama|History|Romance|War</t>
  </si>
  <si>
    <t>Anthony Hopkins</t>
  </si>
  <si>
    <t>Alexander</t>
  </si>
  <si>
    <t>Brian Blessed</t>
  </si>
  <si>
    <t>Germany</t>
  </si>
  <si>
    <t>Robert Pattinson</t>
  </si>
  <si>
    <t>Harry Potter and the Order of the Phoenix</t>
  </si>
  <si>
    <t>Fiona Shaw</t>
  </si>
  <si>
    <t>Harry Potter and the Goblet of Fire</t>
  </si>
  <si>
    <t>Charlize Theron</t>
  </si>
  <si>
    <t>Action|Drama</t>
  </si>
  <si>
    <t>Hancock</t>
  </si>
  <si>
    <t>Alice Braga</t>
  </si>
  <si>
    <t>Drama|Horror|Sci-Fi</t>
  </si>
  <si>
    <t>I Am Legend</t>
  </si>
  <si>
    <t>Willow Smith</t>
  </si>
  <si>
    <t>Adventure|Comedy|Family|Fantasy</t>
  </si>
  <si>
    <t>Charlie and the Chocolate Factory</t>
  </si>
  <si>
    <t>David Kelly</t>
  </si>
  <si>
    <t>Animation|Comedy|Family|Fantasy</t>
  </si>
  <si>
    <t>Janeane Garofalo</t>
  </si>
  <si>
    <t>Ratatouille</t>
  </si>
  <si>
    <t>Brian Dennehy</t>
  </si>
  <si>
    <t>Batman Begins</t>
  </si>
  <si>
    <t>Eric Darnell</t>
  </si>
  <si>
    <t>Jada Pinkett Smith</t>
  </si>
  <si>
    <t>Action|Adventure|Animation|Comedy|Family</t>
  </si>
  <si>
    <t>Bernie Mac</t>
  </si>
  <si>
    <t>Madagascar: Escape 2 Africa</t>
  </si>
  <si>
    <t>Cedric the Entertainer</t>
  </si>
  <si>
    <t>Shawn Levy</t>
  </si>
  <si>
    <t>Rami Malek</t>
  </si>
  <si>
    <t>Robin Williams</t>
  </si>
  <si>
    <t>Night at the Museum: Battle of the Smithsonian</t>
  </si>
  <si>
    <t>Steve Coogan</t>
  </si>
  <si>
    <t>Gavin Hood</t>
  </si>
  <si>
    <t>X-Men Origins: Wolverine</t>
  </si>
  <si>
    <t>Dominic Monaghan</t>
  </si>
  <si>
    <t>Collin Chou</t>
  </si>
  <si>
    <t>Essie Davis</t>
  </si>
  <si>
    <t>The Matrix Revolutions</t>
  </si>
  <si>
    <t>Nona Gaye</t>
  </si>
  <si>
    <t>Chris Buck</t>
  </si>
  <si>
    <t>Maurice LaMarche</t>
  </si>
  <si>
    <t>Adventure|Animation|Comedy|Family|Fantasy|Musical</t>
  </si>
  <si>
    <t>Josh Gad</t>
  </si>
  <si>
    <t>Frozen</t>
  </si>
  <si>
    <t>Livvy Stubenrauch</t>
  </si>
  <si>
    <t>Daniel Bernhardt</t>
  </si>
  <si>
    <t>Steve Bastoni</t>
  </si>
  <si>
    <t>The Matrix Reloaded</t>
  </si>
  <si>
    <t>Helmut Bakaitis</t>
  </si>
  <si>
    <t>Natalie Portman</t>
  </si>
  <si>
    <t>Thor: The Dark World</t>
  </si>
  <si>
    <t>George Miller</t>
  </si>
  <si>
    <t>Mad Max: Fury Road</t>
  </si>
  <si>
    <t>ZoÃ« Kravitz</t>
  </si>
  <si>
    <t>Ron Howard</t>
  </si>
  <si>
    <t>Ayelet Zurer</t>
  </si>
  <si>
    <t>Mystery|Thriller</t>
  </si>
  <si>
    <t>Angels &amp; Demons</t>
  </si>
  <si>
    <t>Armin Mueller-Stahl</t>
  </si>
  <si>
    <t>Kenneth Branagh</t>
  </si>
  <si>
    <t>Thor</t>
  </si>
  <si>
    <t>Byron Howard</t>
  </si>
  <si>
    <t>Diedrich Bader</t>
  </si>
  <si>
    <t>Adventure|Animation|Comedy|Drama|Family</t>
  </si>
  <si>
    <t>Bolt</t>
  </si>
  <si>
    <t>James Lipton</t>
  </si>
  <si>
    <t>Hoyt Yeatman</t>
  </si>
  <si>
    <t>Piper Mackenzie Harris</t>
  </si>
  <si>
    <t>Action|Adventure|Animation|Comedy|Family|Fantasy|Sci-Fi</t>
  </si>
  <si>
    <t>Kelli Garner</t>
  </si>
  <si>
    <t>G-Force</t>
  </si>
  <si>
    <t>Niecy Nash</t>
  </si>
  <si>
    <t>Jonathan Liebesman</t>
  </si>
  <si>
    <t>Edgar RamÃ­rez</t>
  </si>
  <si>
    <t>Wrath of the Titans</t>
  </si>
  <si>
    <t>Lily James</t>
  </si>
  <si>
    <t>Comedy|Fantasy|Horror</t>
  </si>
  <si>
    <t>Dark Shadows</t>
  </si>
  <si>
    <t>Christopher McQuarrie</t>
  </si>
  <si>
    <t>Jeremy Renner</t>
  </si>
  <si>
    <t>Mission: Impossible - Rogue Nation</t>
  </si>
  <si>
    <t>Sean Harris</t>
  </si>
  <si>
    <t>China</t>
  </si>
  <si>
    <t>Joe Johnston</t>
  </si>
  <si>
    <t>Simon Merrells</t>
  </si>
  <si>
    <t>Drama|Fantasy|Horror|Thriller</t>
  </si>
  <si>
    <t>The Wolfman</t>
  </si>
  <si>
    <t>Art Malik</t>
  </si>
  <si>
    <t>Steve Hickner</t>
  </si>
  <si>
    <t>Oprah Winfrey</t>
  </si>
  <si>
    <t>Matthew Broderick</t>
  </si>
  <si>
    <t>Bee Movie</t>
  </si>
  <si>
    <t>Rip Torn</t>
  </si>
  <si>
    <t>Jennifer Yuh Nelson</t>
  </si>
  <si>
    <t>Kung Fu Panda 2</t>
  </si>
  <si>
    <t>Mike Bell</t>
  </si>
  <si>
    <t>M. Night Shyamalan</t>
  </si>
  <si>
    <t>Noah Ringer</t>
  </si>
  <si>
    <t>Seychelle Gabriel</t>
  </si>
  <si>
    <t>The Last Airbender</t>
  </si>
  <si>
    <t>Aasif Mandvi</t>
  </si>
  <si>
    <t>Mission: Impossible III</t>
  </si>
  <si>
    <t>Jake Weber</t>
  </si>
  <si>
    <t>Action|Drama|Thriller</t>
  </si>
  <si>
    <t>White House Down</t>
  </si>
  <si>
    <t>Matt Craven</t>
  </si>
  <si>
    <t>Simon Wells</t>
  </si>
  <si>
    <t>Dan Fogler</t>
  </si>
  <si>
    <t>Elisabeth Harnois</t>
  </si>
  <si>
    <t>Mars Needs Moms</t>
  </si>
  <si>
    <t>Tom Everett Scott</t>
  </si>
  <si>
    <t>David Bowers</t>
  </si>
  <si>
    <t>Flushed Away</t>
  </si>
  <si>
    <t>David Suchet</t>
  </si>
  <si>
    <t>Joe Wright</t>
  </si>
  <si>
    <t>Cara Delevingne</t>
  </si>
  <si>
    <t>Pan</t>
  </si>
  <si>
    <t>Nonso Anozie</t>
  </si>
  <si>
    <t>Rob Minkoff</t>
  </si>
  <si>
    <t>Zach Callison</t>
  </si>
  <si>
    <t>Ty Burrell</t>
  </si>
  <si>
    <t>Mr. Peabody &amp; Sherman</t>
  </si>
  <si>
    <t>Karan Brar</t>
  </si>
  <si>
    <t>Adventure</t>
  </si>
  <si>
    <t>Troy</t>
  </si>
  <si>
    <t>Julian Glover</t>
  </si>
  <si>
    <t>Martin Short</t>
  </si>
  <si>
    <t>Madagascar 3: Europe's Most Wanted</t>
  </si>
  <si>
    <t>Lee Tamahori</t>
  </si>
  <si>
    <t>Colin Salmon</t>
  </si>
  <si>
    <t>Toby Stephens</t>
  </si>
  <si>
    <t>Die Another Day</t>
  </si>
  <si>
    <t>Rick Yune</t>
  </si>
  <si>
    <t>Paul Feig</t>
  </si>
  <si>
    <t>Kate McKinnon</t>
  </si>
  <si>
    <t>Action|Comedy|Fantasy|Sci-Fi</t>
  </si>
  <si>
    <t>Ed Begley Jr.</t>
  </si>
  <si>
    <t>Ghostbusters</t>
  </si>
  <si>
    <t>Zach Woods</t>
  </si>
  <si>
    <t>Bruce Willis</t>
  </si>
  <si>
    <t>Armageddon</t>
  </si>
  <si>
    <t>Will Patton</t>
  </si>
  <si>
    <t>Rosario Dawson</t>
  </si>
  <si>
    <t>Action|Adventure|Comedy|Family|Fantasy|Mystery|Sci-Fi</t>
  </si>
  <si>
    <t>Men in Black II</t>
  </si>
  <si>
    <t>Action|Adventure|Animation|Fantasy</t>
  </si>
  <si>
    <t>Beowulf</t>
  </si>
  <si>
    <t>Sebastian RochÃ©</t>
  </si>
  <si>
    <t>Alessandro Carloni</t>
  </si>
  <si>
    <t>Kung Fu Panda 3</t>
  </si>
  <si>
    <t>Wayne Knight</t>
  </si>
  <si>
    <t>Mission: Impossible - Ghost Protocol</t>
  </si>
  <si>
    <t>Michael Nyqvist</t>
  </si>
  <si>
    <t>Peter Ramsey</t>
  </si>
  <si>
    <t>Kamil McFadden</t>
  </si>
  <si>
    <t>Rise of the Guardians</t>
  </si>
  <si>
    <t>Khamani Griffin</t>
  </si>
  <si>
    <t>Dean Parisot</t>
  </si>
  <si>
    <t>Richard Burgi</t>
  </si>
  <si>
    <t>Comedy|Crime</t>
  </si>
  <si>
    <t>John Michael Higgins</t>
  </si>
  <si>
    <t>Fun with Dick and Jane</t>
  </si>
  <si>
    <t>David Herman</t>
  </si>
  <si>
    <t>Edward Zwick</t>
  </si>
  <si>
    <t>Tony Goldwyn</t>
  </si>
  <si>
    <t>Action|Drama|History|War</t>
  </si>
  <si>
    <t>The Last Samurai</t>
  </si>
  <si>
    <t>Chad Lindberg</t>
  </si>
  <si>
    <t>MarÃ­a Valverde</t>
  </si>
  <si>
    <t>Action|Adventure|Drama</t>
  </si>
  <si>
    <t>Exodus: Gods and Kings</t>
  </si>
  <si>
    <t>Ben Mendelsohn</t>
  </si>
  <si>
    <t>Leonard Nimoy</t>
  </si>
  <si>
    <t>Star Trek</t>
  </si>
  <si>
    <t>Spider-Man</t>
  </si>
  <si>
    <t>Action|Adventure|Animation|Comedy|Family|Fantasy</t>
  </si>
  <si>
    <t>How to Train Your Dragon 2</t>
  </si>
  <si>
    <t>Alex Proyas</t>
  </si>
  <si>
    <t>Elodie Yung</t>
  </si>
  <si>
    <t>Gods of Egypt</t>
  </si>
  <si>
    <t>Bryan Brown</t>
  </si>
  <si>
    <t>Joe Morton</t>
  </si>
  <si>
    <t>Sam Shepard</t>
  </si>
  <si>
    <t>Stealth</t>
  </si>
  <si>
    <t>Richard Roxburgh</t>
  </si>
  <si>
    <t>Billy Crudup</t>
  </si>
  <si>
    <t>Action|Drama|Mystery|Sci-Fi</t>
  </si>
  <si>
    <t>Matt Frewer</t>
  </si>
  <si>
    <t>Watchmen</t>
  </si>
  <si>
    <t>Stephen McHattie</t>
  </si>
  <si>
    <t>Richard Donner</t>
  </si>
  <si>
    <t>Rene Russo</t>
  </si>
  <si>
    <t>Lethal Weapon 4</t>
  </si>
  <si>
    <t>Darlene Love</t>
  </si>
  <si>
    <t>Ang Lee</t>
  </si>
  <si>
    <t>Regi Davis</t>
  </si>
  <si>
    <t>Kevin Rankin</t>
  </si>
  <si>
    <t>Hulk</t>
  </si>
  <si>
    <t>Celia Weston</t>
  </si>
  <si>
    <t>Jon M. Chu</t>
  </si>
  <si>
    <t>Dwayne Johnson</t>
  </si>
  <si>
    <t>G.I. Joe: Retaliation</t>
  </si>
  <si>
    <t>Breck Eisner</t>
  </si>
  <si>
    <t>Action|Adventure|Comedy|Thriller</t>
  </si>
  <si>
    <t>Sahara</t>
  </si>
  <si>
    <t>Hironobu Sakaguchi</t>
  </si>
  <si>
    <t>Ming-Na Wen</t>
  </si>
  <si>
    <t>Action|Adventure|Animation|Fantasy|Romance|Sci-Fi</t>
  </si>
  <si>
    <t>Final Fantasy: The Spirits Within</t>
  </si>
  <si>
    <t>Jean Simmons</t>
  </si>
  <si>
    <t>Captain America: The First Avenger</t>
  </si>
  <si>
    <t>Maria Grazia Cucinotta</t>
  </si>
  <si>
    <t>The World Is Not Enough</t>
  </si>
  <si>
    <t>Desmond Llewelyn</t>
  </si>
  <si>
    <t>Peter Weir</t>
  </si>
  <si>
    <t>Lee Ingleby</t>
  </si>
  <si>
    <t>Action|Adventure|Drama|History|War</t>
  </si>
  <si>
    <t>James D'Arcy</t>
  </si>
  <si>
    <t>Master and Commander: The Far Side of the World</t>
  </si>
  <si>
    <t>David Threlfall</t>
  </si>
  <si>
    <t>Bill Condon</t>
  </si>
  <si>
    <t>Adventure|Drama|Fantasy|Romance</t>
  </si>
  <si>
    <t>The Twilight Saga: Breaking Dawn - Part 2</t>
  </si>
  <si>
    <t>Taylor Lautner</t>
  </si>
  <si>
    <t>Animation|Comedy|Family|Musical</t>
  </si>
  <si>
    <t>Happy Feet 2</t>
  </si>
  <si>
    <t>Louis Leterrier</t>
  </si>
  <si>
    <t>Peter Mensah</t>
  </si>
  <si>
    <t>The Incredible Hulk</t>
  </si>
  <si>
    <t>Philip Michael Thomas</t>
  </si>
  <si>
    <t>Action|Crime|Drama|Mystery|Thriller</t>
  </si>
  <si>
    <t>Don Johnson</t>
  </si>
  <si>
    <t>Miami Vice</t>
  </si>
  <si>
    <t>John Diehl</t>
  </si>
  <si>
    <t>Penelope Wilton</t>
  </si>
  <si>
    <t>Mark Rylance</t>
  </si>
  <si>
    <t>The BFG</t>
  </si>
  <si>
    <t>Rafe Spall</t>
  </si>
  <si>
    <t>Alejandro G. IÃ±Ã¡rritu</t>
  </si>
  <si>
    <t>Adventure|Drama|Thriller|Western</t>
  </si>
  <si>
    <t>The Revenant</t>
  </si>
  <si>
    <t>Lukas Haas</t>
  </si>
  <si>
    <t>David Soren</t>
  </si>
  <si>
    <t>Snoop Dogg</t>
  </si>
  <si>
    <t>Turbo</t>
  </si>
  <si>
    <t>Ben Schwartz</t>
  </si>
  <si>
    <t>Adventure|Animation|Comedy|Family|Western</t>
  </si>
  <si>
    <t>Rango</t>
  </si>
  <si>
    <t>Stephen Root</t>
  </si>
  <si>
    <t>Annet Mahendru</t>
  </si>
  <si>
    <t>Penguins of Madagascar</t>
  </si>
  <si>
    <t>Andy Richter</t>
  </si>
  <si>
    <t>Paul Greengrass</t>
  </si>
  <si>
    <t>Action|Mystery|Thriller</t>
  </si>
  <si>
    <t>Matt Damon</t>
  </si>
  <si>
    <t>The Bourne Ultimatum</t>
  </si>
  <si>
    <t>Mark Osborne</t>
  </si>
  <si>
    <t>Kung Fu Panda</t>
  </si>
  <si>
    <t>Peyton Reed</t>
  </si>
  <si>
    <t>Ant-Man</t>
  </si>
  <si>
    <t>T.I.</t>
  </si>
  <si>
    <t>Adventure|Sci-Fi|Thriller</t>
  </si>
  <si>
    <t>The Hunger Games: Catching Fire</t>
  </si>
  <si>
    <t>Sandra Ellis Lafferty</t>
  </si>
  <si>
    <t>Tim Johnson</t>
  </si>
  <si>
    <t>Matt Jones</t>
  </si>
  <si>
    <t>Adventure|Animation|Comedy|Family|Fantasy|Sci-Fi</t>
  </si>
  <si>
    <t>Jim Parsons</t>
  </si>
  <si>
    <t>Home</t>
  </si>
  <si>
    <t>April Winchell</t>
  </si>
  <si>
    <t>Lisa Ann Walter</t>
  </si>
  <si>
    <t>War of the Worlds</t>
  </si>
  <si>
    <t>Rick Gonzalez</t>
  </si>
  <si>
    <t>Henry Rollins</t>
  </si>
  <si>
    <t>Bad Boys II</t>
  </si>
  <si>
    <t>Jordi MollÃ</t>
  </si>
  <si>
    <t>Constance Marie</t>
  </si>
  <si>
    <t>Puss in Boots</t>
  </si>
  <si>
    <t>Amy Sedaris</t>
  </si>
  <si>
    <t>Phillip Noyce</t>
  </si>
  <si>
    <t>Action|Crime|Mystery|Thriller</t>
  </si>
  <si>
    <t>Salt</t>
  </si>
  <si>
    <t>August Diehl</t>
  </si>
  <si>
    <t>Darren Aronofsky</t>
  </si>
  <si>
    <t>Emma Watson</t>
  </si>
  <si>
    <t>Noah</t>
  </si>
  <si>
    <t>Logan Lerman</t>
  </si>
  <si>
    <t>Mackenzie Crook</t>
  </si>
  <si>
    <t>Action|Adventure|Family|Mystery</t>
  </si>
  <si>
    <t>Toby Jones</t>
  </si>
  <si>
    <t>The Adventures of Tintin</t>
  </si>
  <si>
    <t>Tony Curran</t>
  </si>
  <si>
    <t>Alfonso CuarÃ³n</t>
  </si>
  <si>
    <t>Harry Potter and the Prisoner of Azkaban</t>
  </si>
  <si>
    <t>Adventure|Drama|Romance|War</t>
  </si>
  <si>
    <t>Eddie Baroo</t>
  </si>
  <si>
    <t>After Earth</t>
  </si>
  <si>
    <t>Eric Leighton</t>
  </si>
  <si>
    <t>D.B. Sweeney</t>
  </si>
  <si>
    <t>Adventure|Animation|Family|Thriller</t>
  </si>
  <si>
    <t>Alfre Woodard</t>
  </si>
  <si>
    <t>Dinosaur</t>
  </si>
  <si>
    <t>Della Reese</t>
  </si>
  <si>
    <t>Matt Birch</t>
  </si>
  <si>
    <t>Dave Legeno</t>
  </si>
  <si>
    <t>Action|Fantasy</t>
  </si>
  <si>
    <t>Harry Potter and the Deathly Hallows: Part II</t>
  </si>
  <si>
    <t>Ralph Ineson</t>
  </si>
  <si>
    <t>Night at the Museum: Secret of the Tomb</t>
  </si>
  <si>
    <t>Tom McGrath</t>
  </si>
  <si>
    <t>Action|Animation|Comedy|Family|Sci-Fi</t>
  </si>
  <si>
    <t>Megamind</t>
  </si>
  <si>
    <t>Will Ferrell</t>
  </si>
  <si>
    <t>Chris Columbus</t>
  </si>
  <si>
    <t>Harry Potter and the Sorcerer's Stone</t>
  </si>
  <si>
    <t>Verne Troyer</t>
  </si>
  <si>
    <t>Robert Schwentke</t>
  </si>
  <si>
    <t>Action|Comedy|Fantasy</t>
  </si>
  <si>
    <t>R.I.P.D.</t>
  </si>
  <si>
    <t>Stephanie Szostak</t>
  </si>
  <si>
    <t>Pirates of the Caribbean: The Curse of the Black Pearl</t>
  </si>
  <si>
    <t>Fantasy</t>
  </si>
  <si>
    <t>Harry Potter and the Deathly Hallows: Part I</t>
  </si>
  <si>
    <t>Alfred Enoch</t>
  </si>
  <si>
    <t>The Hunger Games: Mockingjay - Part 1</t>
  </si>
  <si>
    <t>Seth Gabel</t>
  </si>
  <si>
    <t>The Da Vinci Code</t>
  </si>
  <si>
    <t>JÃ¼rgen Prochnow</t>
  </si>
  <si>
    <t>Carlos Saldanha</t>
  </si>
  <si>
    <t>Rachel Crow</t>
  </si>
  <si>
    <t>Adventure|Animation|Comedy|Family|Musical</t>
  </si>
  <si>
    <t>Miguel Ferrer</t>
  </si>
  <si>
    <t>Rio 2</t>
  </si>
  <si>
    <t>Jeffrey Garcia</t>
  </si>
  <si>
    <t>Bruce Davison</t>
  </si>
  <si>
    <t>X-Men 2</t>
  </si>
  <si>
    <t>Aaron Stanford</t>
  </si>
  <si>
    <t>Fast Five</t>
  </si>
  <si>
    <t>Guy Ritchie</t>
  </si>
  <si>
    <t>Action|Adventure|Crime|Mystery|Thriller</t>
  </si>
  <si>
    <t>Sherlock Holmes: A Game of Shadows</t>
  </si>
  <si>
    <t>Paul Anderson</t>
  </si>
  <si>
    <t>Clash of the Titans</t>
  </si>
  <si>
    <t>Alexa Davalos</t>
  </si>
  <si>
    <t>Paul Verhoeven</t>
  </si>
  <si>
    <t>Rachel Ticotin</t>
  </si>
  <si>
    <t>Ronny Cox</t>
  </si>
  <si>
    <t>Total Recall</t>
  </si>
  <si>
    <t>Marshall Bell</t>
  </si>
  <si>
    <t>John McTiernan</t>
  </si>
  <si>
    <t>Vladimir Kulich</t>
  </si>
  <si>
    <t>Action|Adventure|History</t>
  </si>
  <si>
    <t>The 13th Warrior</t>
  </si>
  <si>
    <t>Clive Russell</t>
  </si>
  <si>
    <t>Tony Gilroy</t>
  </si>
  <si>
    <t>Scott Glenn</t>
  </si>
  <si>
    <t>The Bourne Legacy</t>
  </si>
  <si>
    <t>Stacy Keach</t>
  </si>
  <si>
    <t>Joel Schumacher</t>
  </si>
  <si>
    <t>Action</t>
  </si>
  <si>
    <t>Michael Gough</t>
  </si>
  <si>
    <t>Batman &amp; Robin</t>
  </si>
  <si>
    <t>John Glover</t>
  </si>
  <si>
    <t>T.J. Thyne</t>
  </si>
  <si>
    <t>Clint Howard</t>
  </si>
  <si>
    <t>How the Grinch Stole Christmas</t>
  </si>
  <si>
    <t>Molly Shannon</t>
  </si>
  <si>
    <t>The Day After Tomorrow</t>
  </si>
  <si>
    <t>John Woo</t>
  </si>
  <si>
    <t>Dougray Scott</t>
  </si>
  <si>
    <t>Mission: Impossible II</t>
  </si>
  <si>
    <t>Mary Elizabeth Mastrantonio</t>
  </si>
  <si>
    <t>Karen Allen</t>
  </si>
  <si>
    <t>The Perfect Storm</t>
  </si>
  <si>
    <t>Bob Gunton</t>
  </si>
  <si>
    <t>Tim Story</t>
  </si>
  <si>
    <t>Ioan Gruffudd</t>
  </si>
  <si>
    <t>Fantastic 4: Rise of the Silver Surfer</t>
  </si>
  <si>
    <t>Adventure|Drama|Fantasy</t>
  </si>
  <si>
    <t>Suraj Sharma</t>
  </si>
  <si>
    <t>Life of Pi</t>
  </si>
  <si>
    <t>Tabu</t>
  </si>
  <si>
    <t>Mark Steven Johnson</t>
  </si>
  <si>
    <t>Matt Long</t>
  </si>
  <si>
    <t>Action|Fantasy|Thriller</t>
  </si>
  <si>
    <t>Ghost Rider</t>
  </si>
  <si>
    <t>Peter Fonda</t>
  </si>
  <si>
    <t>Riz Ahmed</t>
  </si>
  <si>
    <t>Jason Bourne</t>
  </si>
  <si>
    <t>Ato Essandoh</t>
  </si>
  <si>
    <t>Action|Adventure|Comedy|Crime</t>
  </si>
  <si>
    <t>Demi Moore</t>
  </si>
  <si>
    <t>Charlie's Angels: Full Throttle</t>
  </si>
  <si>
    <t>Justin Theroux</t>
  </si>
  <si>
    <t>Adventure|Mystery|Sci-Fi</t>
  </si>
  <si>
    <t>Prometheus</t>
  </si>
  <si>
    <t>Nathan Lane</t>
  </si>
  <si>
    <t>Stuart Little 2</t>
  </si>
  <si>
    <t>Melanie Griffith</t>
  </si>
  <si>
    <t>Neill Blomkamp</t>
  </si>
  <si>
    <t>Action|Drama|Sci-Fi|Thriller</t>
  </si>
  <si>
    <t>Elysium</t>
  </si>
  <si>
    <t>David Twohy</t>
  </si>
  <si>
    <t>The Chronicles of Riddick</t>
  </si>
  <si>
    <t>Christina Cox</t>
  </si>
  <si>
    <t>JosÃ© Padilha</t>
  </si>
  <si>
    <t>Abbie Cornish</t>
  </si>
  <si>
    <t>Action|Crime|Sci-Fi|Thriller</t>
  </si>
  <si>
    <t>RoboCop</t>
  </si>
  <si>
    <t>Jennifer Ehle</t>
  </si>
  <si>
    <t>Kick Gurry</t>
  </si>
  <si>
    <t>Action|Family|Sport</t>
  </si>
  <si>
    <t>Scott Porter</t>
  </si>
  <si>
    <t>Speed Racer</t>
  </si>
  <si>
    <t>Nicholas Elia</t>
  </si>
  <si>
    <t>James L. Brooks</t>
  </si>
  <si>
    <t>Domenick Lombardozzi</t>
  </si>
  <si>
    <t>Comedy|Drama|Romance</t>
  </si>
  <si>
    <t>Shelley Conn</t>
  </si>
  <si>
    <t>How Do You Know</t>
  </si>
  <si>
    <t>Teyonah Parris</t>
  </si>
  <si>
    <t>James Mangold</t>
  </si>
  <si>
    <t>Marc Blucas</t>
  </si>
  <si>
    <t>Action|Comedy|Romance</t>
  </si>
  <si>
    <t>Knight and Day</t>
  </si>
  <si>
    <t>Action|Adventure|Mystery|Sci-Fi</t>
  </si>
  <si>
    <t>Oblivion</t>
  </si>
  <si>
    <t>ZoÃ« Bell</t>
  </si>
  <si>
    <t>George Lucas</t>
  </si>
  <si>
    <t>Star Wars: Episode III - Revenge of the Sith</t>
  </si>
  <si>
    <t>Hayden Christensen</t>
  </si>
  <si>
    <t>Star Wars: Episode II - Attack of the Clones</t>
  </si>
  <si>
    <t>Monsters, Inc.</t>
  </si>
  <si>
    <t>James Coburn</t>
  </si>
  <si>
    <t>Tao Okamoto</t>
  </si>
  <si>
    <t>The Wolverine</t>
  </si>
  <si>
    <t>Rila Fukushima</t>
  </si>
  <si>
    <t>Star Wars: Episode I - The Phantom Menace</t>
  </si>
  <si>
    <t>Ian McDiarmid</t>
  </si>
  <si>
    <t>Kirk De Micco</t>
  </si>
  <si>
    <t>The Croods</t>
  </si>
  <si>
    <t>FrÃ©dÃ©ric Forestier</t>
  </si>
  <si>
    <t>Santiago Segura</t>
  </si>
  <si>
    <t>Alain Delon</t>
  </si>
  <si>
    <t>Asterix at the Olympic Games</t>
  </si>
  <si>
    <t>Vanessa Hessler</t>
  </si>
  <si>
    <t>French</t>
  </si>
  <si>
    <t>France</t>
  </si>
  <si>
    <t>Roger Willie</t>
  </si>
  <si>
    <t>Action|Drama|War</t>
  </si>
  <si>
    <t>Windtalkers</t>
  </si>
  <si>
    <t>Noah Emmerich</t>
  </si>
  <si>
    <t>Cedric Nicolas-Troyan</t>
  </si>
  <si>
    <t>The Huntsman: Winter's War</t>
  </si>
  <si>
    <t>Danny Woodburn</t>
  </si>
  <si>
    <t>Noel Fisher</t>
  </si>
  <si>
    <t>Teenage Mutant Ninja Turtles</t>
  </si>
  <si>
    <t>Jeremy Howard</t>
  </si>
  <si>
    <t>Basher Savage</t>
  </si>
  <si>
    <t>Adventure|Drama|Sci-Fi|Thriller</t>
  </si>
  <si>
    <t>Phaldut Sharma</t>
  </si>
  <si>
    <t>Gravity</t>
  </si>
  <si>
    <t>Amy Warren</t>
  </si>
  <si>
    <t>Roger Donaldson</t>
  </si>
  <si>
    <t>Grant Heslov</t>
  </si>
  <si>
    <t>Jamie RenÃ©e Smith</t>
  </si>
  <si>
    <t>Dante's Peak</t>
  </si>
  <si>
    <t>Dave Green</t>
  </si>
  <si>
    <t>Stephen Amell</t>
  </si>
  <si>
    <t>Teenage Mutant Ninja Turtles: Out of the Shadows</t>
  </si>
  <si>
    <t>Josh Trank</t>
  </si>
  <si>
    <t>Reg E. Cathey</t>
  </si>
  <si>
    <t>Tim Blake Nelson</t>
  </si>
  <si>
    <t>Fantastic Four</t>
  </si>
  <si>
    <t>Tim Heidecker</t>
  </si>
  <si>
    <t>Action|Adventure|Comedy|Family|Fantasy</t>
  </si>
  <si>
    <t>Night at the Museum</t>
  </si>
  <si>
    <t>Brad Peyton</t>
  </si>
  <si>
    <t>San Andreas</t>
  </si>
  <si>
    <t>Archie Panjabi</t>
  </si>
  <si>
    <t>Roger Spottiswoode</t>
  </si>
  <si>
    <t>Vincent Schiavelli</t>
  </si>
  <si>
    <t>Tomorrow Never Dies</t>
  </si>
  <si>
    <t>Joe Don Baker</t>
  </si>
  <si>
    <t>Adam Baldwin</t>
  </si>
  <si>
    <t>The Patriot</t>
  </si>
  <si>
    <t>Steven Soderbergh</t>
  </si>
  <si>
    <t>Julia Roberts</t>
  </si>
  <si>
    <t>Crime|Thriller</t>
  </si>
  <si>
    <t>Ocean's Twelve</t>
  </si>
  <si>
    <t>Mini Anden</t>
  </si>
  <si>
    <t>Action|Comedy|Crime|Romance|Thriller</t>
  </si>
  <si>
    <t>Mr. &amp; Mrs. Smith</t>
  </si>
  <si>
    <t>Stephanie March</t>
  </si>
  <si>
    <t>Theo James</t>
  </si>
  <si>
    <t>Insurgent</t>
  </si>
  <si>
    <t>Mekhi Phifer</t>
  </si>
  <si>
    <t>Adam Scott</t>
  </si>
  <si>
    <t>Biography|Drama</t>
  </si>
  <si>
    <t>The Aviator</t>
  </si>
  <si>
    <t>Frances Conroy</t>
  </si>
  <si>
    <t>Catherine Tate</t>
  </si>
  <si>
    <t>James Corden</t>
  </si>
  <si>
    <t>Gulliver's Travels</t>
  </si>
  <si>
    <t>Olly Alexander</t>
  </si>
  <si>
    <t>Michel Gondry</t>
  </si>
  <si>
    <t>Action|Comedy|Crime|Sci-Fi|Thriller</t>
  </si>
  <si>
    <t>The Green Hornet</t>
  </si>
  <si>
    <t>Chad L. Coleman</t>
  </si>
  <si>
    <t>Dirk Benedict</t>
  </si>
  <si>
    <t>Action|Adventure|Crime</t>
  </si>
  <si>
    <t>George Peppard</t>
  </si>
  <si>
    <t>The A-Team</t>
  </si>
  <si>
    <t>Dwight Schultz</t>
  </si>
  <si>
    <t>Noam Murro</t>
  </si>
  <si>
    <t>Sullivan Stapleton</t>
  </si>
  <si>
    <t>Action|Drama|Fantasy|War</t>
  </si>
  <si>
    <t>300: Rise of an Empire</t>
  </si>
  <si>
    <t>Raja Gosnell</t>
  </si>
  <si>
    <t>Tim Gunn</t>
  </si>
  <si>
    <t>Mahadeo Shivraj</t>
  </si>
  <si>
    <t>The Smurfs</t>
  </si>
  <si>
    <t>Madison McKinley</t>
  </si>
  <si>
    <t>Will Finn</t>
  </si>
  <si>
    <t>Roseanne Barr</t>
  </si>
  <si>
    <t>Animation|Comedy|Family|Music|Western</t>
  </si>
  <si>
    <t>Home on the Range</t>
  </si>
  <si>
    <t>G.W. Bailey</t>
  </si>
  <si>
    <t>Action|Adventure|Mystery|Sci-Fi|Thriller</t>
  </si>
  <si>
    <t>Allegiant</t>
  </si>
  <si>
    <t>Torey Michael Adkins</t>
  </si>
  <si>
    <t>Action|Drama|Sci-Fi|Sport</t>
  </si>
  <si>
    <t>Real Steel</t>
  </si>
  <si>
    <t>Olga Fonda</t>
  </si>
  <si>
    <t>Nancy O'Dell</t>
  </si>
  <si>
    <t>Jacob Tremblay</t>
  </si>
  <si>
    <t>The Smurfs 2</t>
  </si>
  <si>
    <t>Vanessa Matsui</t>
  </si>
  <si>
    <t>Jan de Bont</t>
  </si>
  <si>
    <t>Action|Crime|Romance|Thriller</t>
  </si>
  <si>
    <t>Jason Patric</t>
  </si>
  <si>
    <t>Speed 2: Cruise Control</t>
  </si>
  <si>
    <t>Lois Chiles</t>
  </si>
  <si>
    <t>Moises Arias</t>
  </si>
  <si>
    <t>Ender's Game</t>
  </si>
  <si>
    <t>Aramis Knight</t>
  </si>
  <si>
    <t>Len Wiseman</t>
  </si>
  <si>
    <t>Jonathan Sadowski</t>
  </si>
  <si>
    <t>Live Free or Die Hard</t>
  </si>
  <si>
    <t>Cyril Raffaelli</t>
  </si>
  <si>
    <t>The Lord of the Rings: The Fellowship of the Ring</t>
  </si>
  <si>
    <t>Billy Boyd</t>
  </si>
  <si>
    <t>Frank Coraci</t>
  </si>
  <si>
    <t>Action|Adventure|Comedy</t>
  </si>
  <si>
    <t>Around the World in 80 Days</t>
  </si>
  <si>
    <t>CÃ©cile De France</t>
  </si>
  <si>
    <t>Michael Mann</t>
  </si>
  <si>
    <t>Biography|Drama|Sport</t>
  </si>
  <si>
    <t>Ali</t>
  </si>
  <si>
    <t>Bo Welch</t>
  </si>
  <si>
    <t>Kelly Preston</t>
  </si>
  <si>
    <t>The Cat in the Hat</t>
  </si>
  <si>
    <t>Spencer Breslin</t>
  </si>
  <si>
    <t>Action|Mystery|Sci-Fi|Thriller</t>
  </si>
  <si>
    <t>I, Robot</t>
  </si>
  <si>
    <t>Chi McBride</t>
  </si>
  <si>
    <t>Kingdom of Heaven</t>
  </si>
  <si>
    <t>Philip Glenister</t>
  </si>
  <si>
    <t>Chazz Palminteri</t>
  </si>
  <si>
    <t>Stuart Little</t>
  </si>
  <si>
    <t>Jeffrey Jones</t>
  </si>
  <si>
    <t>Ron Clements</t>
  </si>
  <si>
    <t>Jenifer Lewis</t>
  </si>
  <si>
    <t>Animation|Family|Fantasy|Musical|Romance</t>
  </si>
  <si>
    <t>The Princess and the Frog</t>
  </si>
  <si>
    <t>Anika Noni Rose</t>
  </si>
  <si>
    <t>Donald Glover</t>
  </si>
  <si>
    <t>The Martian</t>
  </si>
  <si>
    <t>Benedict Wong</t>
  </si>
  <si>
    <t>Christopher Barnard</t>
  </si>
  <si>
    <t>Comedy</t>
  </si>
  <si>
    <t>Mathew Buck</t>
  </si>
  <si>
    <t>10,000 B.C.</t>
  </si>
  <si>
    <t>Action|Adventure|Romance|Sci-Fi|Thriller</t>
  </si>
  <si>
    <t>The Island</t>
  </si>
  <si>
    <t>Peter Chelsom</t>
  </si>
  <si>
    <t>Warren Beatty</t>
  </si>
  <si>
    <t>Comedy|Romance</t>
  </si>
  <si>
    <t>Del Zamora</t>
  </si>
  <si>
    <t>Town &amp; Country</t>
  </si>
  <si>
    <t>New Line</t>
  </si>
  <si>
    <t>Dominic Sena</t>
  </si>
  <si>
    <t>Gone in Sixty Seconds</t>
  </si>
  <si>
    <t>Robert Duvall</t>
  </si>
  <si>
    <t>Connie Nielsen</t>
  </si>
  <si>
    <t>Action|Drama|Romance</t>
  </si>
  <si>
    <t>Gladiator</t>
  </si>
  <si>
    <t>Oliver Reed</t>
  </si>
  <si>
    <t>Frank Grillo</t>
  </si>
  <si>
    <t>Minority Report</t>
  </si>
  <si>
    <t>Jessica Capshaw</t>
  </si>
  <si>
    <t>Harry Potter and the Chamber of Secrets</t>
  </si>
  <si>
    <t>Tobias Menzies</t>
  </si>
  <si>
    <t>Casino Royale</t>
  </si>
  <si>
    <t>Ivana Milicevic</t>
  </si>
  <si>
    <t>Estella Warren</t>
  </si>
  <si>
    <t>Planet of the Apes</t>
  </si>
  <si>
    <t>Erick Avari</t>
  </si>
  <si>
    <t>Jenette Goldstein</t>
  </si>
  <si>
    <t>Terminator 2: Judgment Day</t>
  </si>
  <si>
    <t>S. Epatha Merkerson</t>
  </si>
  <si>
    <t>Biography|Crime|Drama|History|Romance</t>
  </si>
  <si>
    <t>Public Enemies</t>
  </si>
  <si>
    <t>Ruby Dee</t>
  </si>
  <si>
    <t>Biography|Crime|Drama</t>
  </si>
  <si>
    <t>Denzel Washington</t>
  </si>
  <si>
    <t>American Gangster</t>
  </si>
  <si>
    <t>RZA</t>
  </si>
  <si>
    <t>Tia Carrere</t>
  </si>
  <si>
    <t>Action|Comedy|Thriller</t>
  </si>
  <si>
    <t>Jamie Lee Curtis</t>
  </si>
  <si>
    <t>True Lies</t>
  </si>
  <si>
    <t>Tom Arnold</t>
  </si>
  <si>
    <t>Tony Scott</t>
  </si>
  <si>
    <t>The Taking of Pelham 1 2 3</t>
  </si>
  <si>
    <t>Michael Rispoli</t>
  </si>
  <si>
    <t>Paul Weitz</t>
  </si>
  <si>
    <t>Blythe Danner</t>
  </si>
  <si>
    <t>Robert De Niro</t>
  </si>
  <si>
    <t>Little Fockers</t>
  </si>
  <si>
    <t>Teri Polo</t>
  </si>
  <si>
    <t>Adam McKay</t>
  </si>
  <si>
    <t>Action|Comedy|Crime</t>
  </si>
  <si>
    <t>The Other Guys</t>
  </si>
  <si>
    <t>Derek Jeter</t>
  </si>
  <si>
    <t>Chuck Russell</t>
  </si>
  <si>
    <t>Action|Drama|Mystery|Thriller</t>
  </si>
  <si>
    <t>Vanessa Williams</t>
  </si>
  <si>
    <t>Eraser</t>
  </si>
  <si>
    <t>Roma Maffia</t>
  </si>
  <si>
    <t>Quentin Tarantino</t>
  </si>
  <si>
    <t>Drama|Western</t>
  </si>
  <si>
    <t>Django Unchained</t>
  </si>
  <si>
    <t>Gary Trousdale</t>
  </si>
  <si>
    <t>Jason Alexander</t>
  </si>
  <si>
    <t>Animation|Drama|Family|Musical|Romance</t>
  </si>
  <si>
    <t>The Hunchback of Notre Dame</t>
  </si>
  <si>
    <t>Bill Fagerbakke</t>
  </si>
  <si>
    <t>Mark Dindal</t>
  </si>
  <si>
    <t>Wendie Malick</t>
  </si>
  <si>
    <t>Eartha Kitt</t>
  </si>
  <si>
    <t>The Emperor's New Groove</t>
  </si>
  <si>
    <t>John Fiedler</t>
  </si>
  <si>
    <t>Simon West</t>
  </si>
  <si>
    <t>Sylvester Stallone</t>
  </si>
  <si>
    <t>The Expendables 2</t>
  </si>
  <si>
    <t>Armando Riesco</t>
  </si>
  <si>
    <t>Action|Adventure|Comedy|Family|Mystery</t>
  </si>
  <si>
    <t>National Treasure</t>
  </si>
  <si>
    <t>Annie Parisse</t>
  </si>
  <si>
    <t>Stefen Fangmeier</t>
  </si>
  <si>
    <t>Ed Speleers</t>
  </si>
  <si>
    <t>Eragon</t>
  </si>
  <si>
    <t>Gary Lewis</t>
  </si>
  <si>
    <t>Spike Jonze</t>
  </si>
  <si>
    <t>Ryan Corr</t>
  </si>
  <si>
    <t>Catherine O'Hara</t>
  </si>
  <si>
    <t>Where the Wild Things Are</t>
  </si>
  <si>
    <t>Max Records</t>
  </si>
  <si>
    <t>Chris Wedge</t>
  </si>
  <si>
    <t>Emma Kenney</t>
  </si>
  <si>
    <t>Epic</t>
  </si>
  <si>
    <t>Troy Evans</t>
  </si>
  <si>
    <t>Florian Henckel von Donnersmarck</t>
  </si>
  <si>
    <t>Action|Romance|Thriller</t>
  </si>
  <si>
    <t>The Tourist</t>
  </si>
  <si>
    <t>Rufus Sewell</t>
  </si>
  <si>
    <t>Peter Hyams</t>
  </si>
  <si>
    <t>Mark Margolis</t>
  </si>
  <si>
    <t>Action|Fantasy|Horror|Mystery</t>
  </si>
  <si>
    <t>End of Days</t>
  </si>
  <si>
    <t>Udo Kier</t>
  </si>
  <si>
    <t>Adventure|Drama|Thriller</t>
  </si>
  <si>
    <t>Blood Diamond</t>
  </si>
  <si>
    <t>Stephen Collins</t>
  </si>
  <si>
    <t>Biography|Comedy|Crime|Drama</t>
  </si>
  <si>
    <t>The Wolf of Wall Street</t>
  </si>
  <si>
    <t>Rene Auberjonois</t>
  </si>
  <si>
    <t>Batman Forever</t>
  </si>
  <si>
    <t>Debi Mazar</t>
  </si>
  <si>
    <t>Patrick Muldoon</t>
  </si>
  <si>
    <t>Action|Sci-Fi|War</t>
  </si>
  <si>
    <t>Jake Busey</t>
  </si>
  <si>
    <t>Starship Troopers</t>
  </si>
  <si>
    <t>Seth Gilliam</t>
  </si>
  <si>
    <t>Tom Tykwer</t>
  </si>
  <si>
    <t>Jim Sturgess</t>
  </si>
  <si>
    <t>Drama|Sci-Fi</t>
  </si>
  <si>
    <t>Cloud Atlas</t>
  </si>
  <si>
    <t>Action|Adventure|Animation|Family|Fantasy</t>
  </si>
  <si>
    <t>Legend of the Guardians: The Owls of Ga'Hoole</t>
  </si>
  <si>
    <t>Anthony LaPaglia</t>
  </si>
  <si>
    <t>Pitof</t>
  </si>
  <si>
    <t>Christopher Heyerdahl</t>
  </si>
  <si>
    <t>Action|Crime|Fantasy|Romance|Thriller</t>
  </si>
  <si>
    <t>Catwoman</t>
  </si>
  <si>
    <t>Alex Borstein</t>
  </si>
  <si>
    <t>Hercules</t>
  </si>
  <si>
    <t>Ingrid BolsÃ¸ Berdal</t>
  </si>
  <si>
    <t>Treasure Planet</t>
  </si>
  <si>
    <t>Michael Wincott</t>
  </si>
  <si>
    <t>Brad Silberling</t>
  </si>
  <si>
    <t>Anna Friel</t>
  </si>
  <si>
    <t>Adventure|Comedy|Sci-Fi</t>
  </si>
  <si>
    <t>Land of the Lost</t>
  </si>
  <si>
    <t>Bobb'e J. Thompson</t>
  </si>
  <si>
    <t>Patrick Hughes</t>
  </si>
  <si>
    <t>The Expendables 3</t>
  </si>
  <si>
    <t>Ericson Core</t>
  </si>
  <si>
    <t>Action|Crime|Sport|Thriller</t>
  </si>
  <si>
    <t>Point Break</t>
  </si>
  <si>
    <t>Lawrence Guterman</t>
  </si>
  <si>
    <t>Traylor Howard</t>
  </si>
  <si>
    <t>Jamie Kennedy</t>
  </si>
  <si>
    <t>Son of the Mask</t>
  </si>
  <si>
    <t>Ben Stein</t>
  </si>
  <si>
    <t>Benjamin Walker</t>
  </si>
  <si>
    <t>Action|Adventure|Biography|Drama|History|Thriller</t>
  </si>
  <si>
    <t>In the Heart of the Sea</t>
  </si>
  <si>
    <t>Frank Dillane</t>
  </si>
  <si>
    <t>Ron Underwood</t>
  </si>
  <si>
    <t>Randy Quaid</t>
  </si>
  <si>
    <t>Action|Comedy|Sci-Fi</t>
  </si>
  <si>
    <t>The Adventures of Pluto Nash</t>
  </si>
  <si>
    <t>Burt Young</t>
  </si>
  <si>
    <t>Sean Huze</t>
  </si>
  <si>
    <t>Action|Drama|Thriller|War</t>
  </si>
  <si>
    <t>Green Zone</t>
  </si>
  <si>
    <t>Igal Naor</t>
  </si>
  <si>
    <t>Steve Martino</t>
  </si>
  <si>
    <t>Venus Schultheis</t>
  </si>
  <si>
    <t>Francesca Capaldi</t>
  </si>
  <si>
    <t>The Peanuts Movie</t>
  </si>
  <si>
    <t>Bill Melendez</t>
  </si>
  <si>
    <t>David Mamet</t>
  </si>
  <si>
    <t>Felicity Huffman</t>
  </si>
  <si>
    <t>Drama|Mystery|Thriller</t>
  </si>
  <si>
    <t>Ben Gazzara</t>
  </si>
  <si>
    <t>The Spanish Prisoner</t>
  </si>
  <si>
    <t>Campbell Scott</t>
  </si>
  <si>
    <t>Action|Adventure|Fantasy|Thriller</t>
  </si>
  <si>
    <t>The Mummy Returns</t>
  </si>
  <si>
    <t>Patricia Velasquez</t>
  </si>
  <si>
    <t>Crime|Drama</t>
  </si>
  <si>
    <t>Gangs of New York</t>
  </si>
  <si>
    <t>Yimou Zhang</t>
  </si>
  <si>
    <t>Ni Ni</t>
  </si>
  <si>
    <t>Drama|History|Romance|War</t>
  </si>
  <si>
    <t>The Flowers of War</t>
  </si>
  <si>
    <t>Shigeo Kobayashi</t>
  </si>
  <si>
    <t>Mandarin</t>
  </si>
  <si>
    <t>Ash Brannon</t>
  </si>
  <si>
    <t>Zooey Deschanel</t>
  </si>
  <si>
    <t>Animation|Comedy|Family|Sport</t>
  </si>
  <si>
    <t>Surf's Up</t>
  </si>
  <si>
    <t>Jon Heder</t>
  </si>
  <si>
    <t>Frank Oz</t>
  </si>
  <si>
    <t>Comedy|Sci-Fi|Thriller</t>
  </si>
  <si>
    <t>Jon Lovitz</t>
  </si>
  <si>
    <t>The Stepford Wives</t>
  </si>
  <si>
    <t>Roger Bart</t>
  </si>
  <si>
    <t>Drama|History|War</t>
  </si>
  <si>
    <t>Black Hawk Down</t>
  </si>
  <si>
    <t>Jay Roach</t>
  </si>
  <si>
    <t>Thomas Middleditch</t>
  </si>
  <si>
    <t>The Campaign</t>
  </si>
  <si>
    <t>Katherine LaNasa</t>
  </si>
  <si>
    <t>Luc Besson</t>
  </si>
  <si>
    <t>Milla Jovovich</t>
  </si>
  <si>
    <t>The Fifth Element</t>
  </si>
  <si>
    <t>Michael Patrick King</t>
  </si>
  <si>
    <t>Liza Minnelli</t>
  </si>
  <si>
    <t>Chris Noth</t>
  </si>
  <si>
    <t>Sex and the City 2</t>
  </si>
  <si>
    <t>Kristin Davis</t>
  </si>
  <si>
    <t>Bibo Bergeron</t>
  </si>
  <si>
    <t>Rosie Perez</t>
  </si>
  <si>
    <t>Adventure|Animation|Comedy|Family|Romance</t>
  </si>
  <si>
    <t>Frank Welker</t>
  </si>
  <si>
    <t>The Road to El Dorado</t>
  </si>
  <si>
    <t>Elton John</t>
  </si>
  <si>
    <t>Ice Age: Continental Drift</t>
  </si>
  <si>
    <t>Drake</t>
  </si>
  <si>
    <t>Derek Jacobi</t>
  </si>
  <si>
    <t>Drama|Family|Fantasy|Romance</t>
  </si>
  <si>
    <t>Cinderella</t>
  </si>
  <si>
    <t>AJ Michalka</t>
  </si>
  <si>
    <t>Drama|Fantasy|Thriller</t>
  </si>
  <si>
    <t>Michael Imperioli</t>
  </si>
  <si>
    <t>The Lovely Bones</t>
  </si>
  <si>
    <t>Alexander Gould</t>
  </si>
  <si>
    <t>Finding Nemo</t>
  </si>
  <si>
    <t>The Lord of the Rings: The Return of the King</t>
  </si>
  <si>
    <t>Bernard Hill</t>
  </si>
  <si>
    <t>The Lord of the Rings: The Two Towers</t>
  </si>
  <si>
    <t>Sergey Bodrov</t>
  </si>
  <si>
    <t>Seventh Son</t>
  </si>
  <si>
    <t>Olivia Williams</t>
  </si>
  <si>
    <t>Lara Croft: Tomb Raider</t>
  </si>
  <si>
    <t>Chris Barrie</t>
  </si>
  <si>
    <t>Wally Pfister</t>
  </si>
  <si>
    <t>Drama|Mystery|Romance|Sci-Fi|Thriller</t>
  </si>
  <si>
    <t>Transcendence</t>
  </si>
  <si>
    <t>Trevor Morgan</t>
  </si>
  <si>
    <t>Michael Jeter</t>
  </si>
  <si>
    <t>Jurassic Park III</t>
  </si>
  <si>
    <t>Alessandro Nivola</t>
  </si>
  <si>
    <t>Rupert Wyatt</t>
  </si>
  <si>
    <t>David Oyelowo</t>
  </si>
  <si>
    <t>Rise of the Planet of the Apes</t>
  </si>
  <si>
    <t>Mark Waters</t>
  </si>
  <si>
    <t>Tod Fennell</t>
  </si>
  <si>
    <t>The Spiderwick Chronicles</t>
  </si>
  <si>
    <t>Joan Plowright</t>
  </si>
  <si>
    <t>John Moore</t>
  </si>
  <si>
    <t>Cole Hauser</t>
  </si>
  <si>
    <t>A Good Day to Die Hard</t>
  </si>
  <si>
    <t>Megalyn Echikunwoke</t>
  </si>
  <si>
    <t>John Lee Hancock</t>
  </si>
  <si>
    <t>Drama|History|War|Western</t>
  </si>
  <si>
    <t>The Alamo</t>
  </si>
  <si>
    <t>Craig T. Nelson</t>
  </si>
  <si>
    <t>Action|Adventure|Animation|Family</t>
  </si>
  <si>
    <t>Holly Hunter</t>
  </si>
  <si>
    <t>The Incredibles</t>
  </si>
  <si>
    <t>Lou Romano</t>
  </si>
  <si>
    <t>Renny Harlin</t>
  </si>
  <si>
    <t>Christopher Masterson</t>
  </si>
  <si>
    <t>Cutthroat Island</t>
  </si>
  <si>
    <t>Matthew Modine</t>
  </si>
  <si>
    <t>Percy Jackson &amp; the Olympians: The Lightning Thief</t>
  </si>
  <si>
    <t>Adventure|Comedy|Family|Mystery|Sci-Fi</t>
  </si>
  <si>
    <t>Men in Black</t>
  </si>
  <si>
    <t>Linda Fiorentino</t>
  </si>
  <si>
    <t>Toy Story 2</t>
  </si>
  <si>
    <t>Unstoppable</t>
  </si>
  <si>
    <t>Ethan Suplee</t>
  </si>
  <si>
    <t>John Lone</t>
  </si>
  <si>
    <t>Mei MelanÃ§on</t>
  </si>
  <si>
    <t>Rush Hour 2</t>
  </si>
  <si>
    <t>Harris Yulin</t>
  </si>
  <si>
    <t>Amber Valletta</t>
  </si>
  <si>
    <t>Drama|Fantasy|Horror|Mystery|Thriller</t>
  </si>
  <si>
    <t>What Lies Beneath</t>
  </si>
  <si>
    <t>Miranda Otto</t>
  </si>
  <si>
    <t>Phil Lord</t>
  </si>
  <si>
    <t>Animation|Comedy|Family|Sci-Fi</t>
  </si>
  <si>
    <t>Will Forte</t>
  </si>
  <si>
    <t>Cloudy with a Chance of Meatballs</t>
  </si>
  <si>
    <t>Al Roker</t>
  </si>
  <si>
    <t>Maile Flanagan</t>
  </si>
  <si>
    <t>Denis Leary</t>
  </si>
  <si>
    <t>Ice Age: Dawn of the Dinosaurs</t>
  </si>
  <si>
    <t>Kelly Keaton</t>
  </si>
  <si>
    <t>Ben Stiller</t>
  </si>
  <si>
    <t>Adrian Martinez</t>
  </si>
  <si>
    <t>Adventure|Comedy|Drama|Fantasy|Romance</t>
  </si>
  <si>
    <t>The Secret Life of Walter Mitty</t>
  </si>
  <si>
    <t>Joey Slotnick</t>
  </si>
  <si>
    <t>LL Cool J</t>
  </si>
  <si>
    <t>Action|Adventure|Comedy|Crime|Thriller</t>
  </si>
  <si>
    <t>Charlie's Angels</t>
  </si>
  <si>
    <t>Kelly Lynch</t>
  </si>
  <si>
    <t>Crime|Drama|Thriller</t>
  </si>
  <si>
    <t>The Departed</t>
  </si>
  <si>
    <t>Tony Bancroft</t>
  </si>
  <si>
    <t>Harvey Fierstein</t>
  </si>
  <si>
    <t>Adventure|Animation|Family|Fantasy|Musical|War</t>
  </si>
  <si>
    <t>Mulan</t>
  </si>
  <si>
    <t>June Foray</t>
  </si>
  <si>
    <t>Action|Comedy</t>
  </si>
  <si>
    <t>Tropic Thunder</t>
  </si>
  <si>
    <t>Brandon T. Jackson</t>
  </si>
  <si>
    <t>Goran Visnjic</t>
  </si>
  <si>
    <t>Crime|Drama|Mystery|Thriller</t>
  </si>
  <si>
    <t>The Girl with the Dragon Tattoo</t>
  </si>
  <si>
    <t>Joely Richardson</t>
  </si>
  <si>
    <t>Aldis Hodge</t>
  </si>
  <si>
    <t>Die Hard with a Vengeance</t>
  </si>
  <si>
    <t>Kevin Chamberlin</t>
  </si>
  <si>
    <t>Sherlock Holmes</t>
  </si>
  <si>
    <t>Robert Maillet</t>
  </si>
  <si>
    <t>Timur Bekmambetov</t>
  </si>
  <si>
    <t>Adventure|Drama|History</t>
  </si>
  <si>
    <t>Ben-Hur</t>
  </si>
  <si>
    <t>Jim Varney</t>
  </si>
  <si>
    <t>Action|Adventure|Animation|Family|Fantasy|Sci-Fi</t>
  </si>
  <si>
    <t>Atlantis: The Lost Empire</t>
  </si>
  <si>
    <t>Cree Summer</t>
  </si>
  <si>
    <t>Walt Becker</t>
  </si>
  <si>
    <t>Joshua Mikel</t>
  </si>
  <si>
    <t>Adventure|Animation|Comedy|Family|Fantasy|Music</t>
  </si>
  <si>
    <t>Bella Thorne</t>
  </si>
  <si>
    <t>Alvin and the Chipmunks: The Road Chip</t>
  </si>
  <si>
    <t>Jesse McCartney</t>
  </si>
  <si>
    <t>Drama|History|Thriller|War</t>
  </si>
  <si>
    <t>Valkyrie</t>
  </si>
  <si>
    <t>Dennis Dugan</t>
  </si>
  <si>
    <t>Sayed Badreya</t>
  </si>
  <si>
    <t>Adam Sandler</t>
  </si>
  <si>
    <t>You Don't Mess with the Zohan</t>
  </si>
  <si>
    <t>Kevin Nealon</t>
  </si>
  <si>
    <t>Action|Animation|Comedy|Sci-Fi</t>
  </si>
  <si>
    <t>Pixels</t>
  </si>
  <si>
    <t>Haley Joel Osment</t>
  </si>
  <si>
    <t>A.I. Artificial Intelligence</t>
  </si>
  <si>
    <t>Kevin Sussman</t>
  </si>
  <si>
    <t>Rachael Harris</t>
  </si>
  <si>
    <t>Comedy|Family|Fantasy|Horror|Mystery</t>
  </si>
  <si>
    <t>Marsha Thomason</t>
  </si>
  <si>
    <t>The Haunted Mansion</t>
  </si>
  <si>
    <t>Marc John Jefferies</t>
  </si>
  <si>
    <t>Tom Skerritt</t>
  </si>
  <si>
    <t>Drama|Mystery|Sci-Fi|Thriller</t>
  </si>
  <si>
    <t>Contact</t>
  </si>
  <si>
    <t>Larry King</t>
  </si>
  <si>
    <t>Kim Dickens</t>
  </si>
  <si>
    <t>Action|Horror|Sci-Fi|Thriller</t>
  </si>
  <si>
    <t>Greg Grunberg</t>
  </si>
  <si>
    <t>Hollow Man</t>
  </si>
  <si>
    <t>Sydney Pollack</t>
  </si>
  <si>
    <t>George Harris</t>
  </si>
  <si>
    <t>Crime|Mystery|Thriller</t>
  </si>
  <si>
    <t>Curtiss Cook</t>
  </si>
  <si>
    <t>The Interpreter</t>
  </si>
  <si>
    <t>Michael Wright</t>
  </si>
  <si>
    <t>Aboriginal</t>
  </si>
  <si>
    <t>Thor Freudenthal</t>
  </si>
  <si>
    <t>Leven Rambin</t>
  </si>
  <si>
    <t>Percy Jackson: Sea of Monsters</t>
  </si>
  <si>
    <t>Lara Croft Tomb Raider: The Cradle of Life</t>
  </si>
  <si>
    <t>Action|Adventure|Comedy|Crime|Mystery|Thriller</t>
  </si>
  <si>
    <t>Now You See Me 2</t>
  </si>
  <si>
    <t>Sanaa Lathan</t>
  </si>
  <si>
    <t>Michael Byrne</t>
  </si>
  <si>
    <t>Alun Armstrong</t>
  </si>
  <si>
    <t>The Saint</t>
  </si>
  <si>
    <t>Velibor Topic</t>
  </si>
  <si>
    <t>Stephen Dillane</t>
  </si>
  <si>
    <t>Spy Game</t>
  </si>
  <si>
    <t>Catherine McCormack</t>
  </si>
  <si>
    <t>Brian De Palma</t>
  </si>
  <si>
    <t>Mission to Mars</t>
  </si>
  <si>
    <t>Kim Delaney</t>
  </si>
  <si>
    <t>Wanda Sykes</t>
  </si>
  <si>
    <t>Rio</t>
  </si>
  <si>
    <t>Will.i.am</t>
  </si>
  <si>
    <t>Comedy|Drama|Sci-Fi</t>
  </si>
  <si>
    <t>Bicentennial Man</t>
  </si>
  <si>
    <t>Mick Jackson</t>
  </si>
  <si>
    <t>Anne Heche</t>
  </si>
  <si>
    <t>Volcano</t>
  </si>
  <si>
    <t>Gaby Hoffmann</t>
  </si>
  <si>
    <t>Alan J. Pakula</t>
  </si>
  <si>
    <t>The Devil's Own</t>
  </si>
  <si>
    <t>Natascha McElhone</t>
  </si>
  <si>
    <t>Kathryn Bigelow</t>
  </si>
  <si>
    <t>Christian Camargo</t>
  </si>
  <si>
    <t>K-19: The Widowmaker</t>
  </si>
  <si>
    <t>Lex Shrapnel</t>
  </si>
  <si>
    <t>John Milius</t>
  </si>
  <si>
    <t>William Smith</t>
  </si>
  <si>
    <t>Conan the Barbarian</t>
  </si>
  <si>
    <t>Sandahl Bergman</t>
  </si>
  <si>
    <t>Bruce McGill</t>
  </si>
  <si>
    <t>Paddy Considine</t>
  </si>
  <si>
    <t>Cinderella Man</t>
  </si>
  <si>
    <t>Rosemarie DeWitt</t>
  </si>
  <si>
    <t>Andrey Konchalovskiy</t>
  </si>
  <si>
    <t>Action|Family|Fantasy|Musical</t>
  </si>
  <si>
    <t>Shirley Henderson</t>
  </si>
  <si>
    <t>The Nutcracker in 3D</t>
  </si>
  <si>
    <t>Richard E. Grant</t>
  </si>
  <si>
    <t>Gary Ross</t>
  </si>
  <si>
    <t>Michael Angarano</t>
  </si>
  <si>
    <t>Drama|History|Sport</t>
  </si>
  <si>
    <t>Seabiscuit</t>
  </si>
  <si>
    <t>Alan Ruck</t>
  </si>
  <si>
    <t>Twister</t>
  </si>
  <si>
    <t>Jami Gertz</t>
  </si>
  <si>
    <t>Paul Sanchez</t>
  </si>
  <si>
    <t>Adventure|Drama|Romance</t>
  </si>
  <si>
    <t>Cast Away</t>
  </si>
  <si>
    <t>Nick Searcy</t>
  </si>
  <si>
    <t>Animation|Comedy|Family|Music|Romance</t>
  </si>
  <si>
    <t>Happy Feet</t>
  </si>
  <si>
    <t>Elizabeth Daily</t>
  </si>
  <si>
    <t>Joan Allen</t>
  </si>
  <si>
    <t>The Bourne Supremacy</t>
  </si>
  <si>
    <t>Oksana Akinshina</t>
  </si>
  <si>
    <t>Air Force One</t>
  </si>
  <si>
    <t>Dean Stockwell</t>
  </si>
  <si>
    <t>Ocean's Eleven</t>
  </si>
  <si>
    <t>Elliott Gould</t>
  </si>
  <si>
    <t>Paul W.S. Anderson</t>
  </si>
  <si>
    <t>The Three Musketeers</t>
  </si>
  <si>
    <t>Genndy Tartakovsky</t>
  </si>
  <si>
    <t>Hotel Transylvania</t>
  </si>
  <si>
    <t>Kevin Lima</t>
  </si>
  <si>
    <t>Teala Dunn</t>
  </si>
  <si>
    <t>Animation|Comedy|Family|Fantasy|Musical|Romance</t>
  </si>
  <si>
    <t>Jeff Bennett</t>
  </si>
  <si>
    <t>Enchanted</t>
  </si>
  <si>
    <t>Fred Tatasciore</t>
  </si>
  <si>
    <t>Scott Thompson</t>
  </si>
  <si>
    <t>Crime|Drama|Horror|Mystery|Thriller</t>
  </si>
  <si>
    <t>Caroline Dhavernas</t>
  </si>
  <si>
    <t>Hannibal</t>
  </si>
  <si>
    <t>Hettienne Park</t>
  </si>
  <si>
    <t>Daniel Espinosa</t>
  </si>
  <si>
    <t>Safe House</t>
  </si>
  <si>
    <t>Adventure|Comedy|Family</t>
  </si>
  <si>
    <t>102 Dalmatians</t>
  </si>
  <si>
    <t>Jim Carter</t>
  </si>
  <si>
    <t>Gabourey Sidibe</t>
  </si>
  <si>
    <t>Tower Heist</t>
  </si>
  <si>
    <t>Nancy Meyers</t>
  </si>
  <si>
    <t>The Holiday</t>
  </si>
  <si>
    <t>Sarah Parish</t>
  </si>
  <si>
    <t>Enemy of the State</t>
  </si>
  <si>
    <t>Lisa Bonet</t>
  </si>
  <si>
    <t>Hunter Parrish</t>
  </si>
  <si>
    <t>Meryl Streep</t>
  </si>
  <si>
    <t>It's Complicated</t>
  </si>
  <si>
    <t>Zoe Kazan</t>
  </si>
  <si>
    <t>Al Pacino</t>
  </si>
  <si>
    <t>Ocean's Thirteen</t>
  </si>
  <si>
    <t>Roger Allers</t>
  </si>
  <si>
    <t>Debra Messing</t>
  </si>
  <si>
    <t>Open Season</t>
  </si>
  <si>
    <t>Jane Krakowski</t>
  </si>
  <si>
    <t>Neil Burger</t>
  </si>
  <si>
    <t>Divergent</t>
  </si>
  <si>
    <t>Jean-Jacques Annaud</t>
  </si>
  <si>
    <t>Gabriel Thomson</t>
  </si>
  <si>
    <t>Bob Hoskins</t>
  </si>
  <si>
    <t>Enemy at the Gates</t>
  </si>
  <si>
    <t>Clemens Schick</t>
  </si>
  <si>
    <t>The Rundown</t>
  </si>
  <si>
    <t>Tom Noonan</t>
  </si>
  <si>
    <t>Action|Adventure|Comedy|Fantasy</t>
  </si>
  <si>
    <t>F. Murray Abraham</t>
  </si>
  <si>
    <t>Last Action Hero</t>
  </si>
  <si>
    <t>Li Gong</t>
  </si>
  <si>
    <t>Memoirs of a Geisha</t>
  </si>
  <si>
    <t>Karl Yune</t>
  </si>
  <si>
    <t>Zachery Ty Bryan</t>
  </si>
  <si>
    <t>Amber Stevens West</t>
  </si>
  <si>
    <t>The Fast and the Furious: Tokyo Drift</t>
  </si>
  <si>
    <t>Nikki Griffin</t>
  </si>
  <si>
    <t>Sarah Smith</t>
  </si>
  <si>
    <t>Imelda Staunton</t>
  </si>
  <si>
    <t>Arthur Christmas</t>
  </si>
  <si>
    <t>Michael Palin</t>
  </si>
  <si>
    <t>Martin Brest</t>
  </si>
  <si>
    <t>Meet Joe Black</t>
  </si>
  <si>
    <t>Andrew Davis</t>
  </si>
  <si>
    <t>Rick Worthy</t>
  </si>
  <si>
    <t>Raymond Cruz</t>
  </si>
  <si>
    <t>Collateral Damage</t>
  </si>
  <si>
    <t>Jsu Garcia</t>
  </si>
  <si>
    <t>Bob Fosse</t>
  </si>
  <si>
    <t>Ben Vereen</t>
  </si>
  <si>
    <t>Comedy|Drama|Music|Musical</t>
  </si>
  <si>
    <t>Roy Scheider</t>
  </si>
  <si>
    <t>All That Jazz</t>
  </si>
  <si>
    <t>Max Wright</t>
  </si>
  <si>
    <t>Tarsem Singh</t>
  </si>
  <si>
    <t>Adventure|Comedy|Drama|Family|Fantasy</t>
  </si>
  <si>
    <t>Mirror Mirror</t>
  </si>
  <si>
    <t>Edgar Wright</t>
  </si>
  <si>
    <t>Kieran Culkin</t>
  </si>
  <si>
    <t>Action|Comedy|Fantasy|Romance</t>
  </si>
  <si>
    <t>Anna Kendrick</t>
  </si>
  <si>
    <t>Scott Pilgrim vs. the World</t>
  </si>
  <si>
    <t>Ellen Wong</t>
  </si>
  <si>
    <t>Jon Amiel</t>
  </si>
  <si>
    <t>TchÃ©ky Karyo</t>
  </si>
  <si>
    <t>The Core</t>
  </si>
  <si>
    <t>Rekha Sharma</t>
  </si>
  <si>
    <t>Peter Segal</t>
  </si>
  <si>
    <t>Janet Jackson</t>
  </si>
  <si>
    <t>Comedy|Romance|Sci-Fi</t>
  </si>
  <si>
    <t>Larry Miller</t>
  </si>
  <si>
    <t>Nutty Professor II: The Klumps</t>
  </si>
  <si>
    <t>Chris Elliott</t>
  </si>
  <si>
    <t>Linda Cardellini</t>
  </si>
  <si>
    <t>Adventure|Comedy|Mystery</t>
  </si>
  <si>
    <t>Sarah Michelle Gellar</t>
  </si>
  <si>
    <t>Scooby-Doo</t>
  </si>
  <si>
    <t>Miguel A. NÃºÃ±ez Jr.</t>
  </si>
  <si>
    <t>Pete Travis</t>
  </si>
  <si>
    <t>Jason Cope</t>
  </si>
  <si>
    <t>Wood Harris</t>
  </si>
  <si>
    <t>Dredd</t>
  </si>
  <si>
    <t>Rakie Ayola</t>
  </si>
  <si>
    <t>Cameron Monaghan</t>
  </si>
  <si>
    <t>Comedy|Drama|Fantasy|Romance</t>
  </si>
  <si>
    <t>Click</t>
  </si>
  <si>
    <t>Julie Kavner</t>
  </si>
  <si>
    <t>George A. Romero</t>
  </si>
  <si>
    <t>Hal Holbrook</t>
  </si>
  <si>
    <t>Ted Danson</t>
  </si>
  <si>
    <t>Creepshow</t>
  </si>
  <si>
    <t>Adrienne Barbeau</t>
  </si>
  <si>
    <t>Action|Comedy|Family|Fantasy</t>
  </si>
  <si>
    <t>Cats &amp; Dogs: The Revenge of Kitty Galore</t>
  </si>
  <si>
    <t>Katt Williams</t>
  </si>
  <si>
    <t>Jumper</t>
  </si>
  <si>
    <t>Tom Hulce</t>
  </si>
  <si>
    <t>IvÃ¡n KamarÃ¡s</t>
  </si>
  <si>
    <t>Action|Adventure|Fantasy|Horror|Sci-Fi</t>
  </si>
  <si>
    <t>Seth MacFarlane</t>
  </si>
  <si>
    <t>Hellboy II: The Golden Army</t>
  </si>
  <si>
    <t>Brian Steele</t>
  </si>
  <si>
    <t>Crime|Drama|History|Mystery|Thriller</t>
  </si>
  <si>
    <t>Zodiac</t>
  </si>
  <si>
    <t>Anthony Edwards</t>
  </si>
  <si>
    <t>Michael Rapaport</t>
  </si>
  <si>
    <t>The 6th Day</t>
  </si>
  <si>
    <t>Comedy|Drama</t>
  </si>
  <si>
    <t>Bruce Almighty</t>
  </si>
  <si>
    <t>The Expendables</t>
  </si>
  <si>
    <t>Mission: Impossible</t>
  </si>
  <si>
    <t>Vanessa Redgrave</t>
  </si>
  <si>
    <t>The Hunger Games</t>
  </si>
  <si>
    <t>Anthony Reynolds</t>
  </si>
  <si>
    <t>Todd Phillips</t>
  </si>
  <si>
    <t>Mason Lee</t>
  </si>
  <si>
    <t>The Hangover Part II</t>
  </si>
  <si>
    <t>Mike Tyson</t>
  </si>
  <si>
    <t>Batman Returns</t>
  </si>
  <si>
    <t>Andrew Bryniarski</t>
  </si>
  <si>
    <t>Over the Hedge</t>
  </si>
  <si>
    <t>Jason Scott Lee</t>
  </si>
  <si>
    <t>Adventure|Animation|Comedy|Drama|Family|Fantasy|Sci-Fi</t>
  </si>
  <si>
    <t>Lilo &amp; Stitch</t>
  </si>
  <si>
    <t>David Ogden Stiers</t>
  </si>
  <si>
    <t>Gary Winick</t>
  </si>
  <si>
    <t>Charlotte's Web</t>
  </si>
  <si>
    <t>Mimi Leder</t>
  </si>
  <si>
    <t>Action|Drama|Romance|Sci-Fi|Thriller</t>
  </si>
  <si>
    <t>Deep Impact</t>
  </si>
  <si>
    <t>RED 2</t>
  </si>
  <si>
    <t>Garrick Hagon</t>
  </si>
  <si>
    <t>Steve Reevis</t>
  </si>
  <si>
    <t>Comedy|Crime|Sport</t>
  </si>
  <si>
    <t>The Longest Yard</t>
  </si>
  <si>
    <t>Dalip Singh</t>
  </si>
  <si>
    <t>Alvin and the Chipmunks: Chipwrecked</t>
  </si>
  <si>
    <t>Lauren Gottlieb</t>
  </si>
  <si>
    <t>Grown Ups 2</t>
  </si>
  <si>
    <t>Get Smart</t>
  </si>
  <si>
    <t>Something's Gotta Give</t>
  </si>
  <si>
    <t>Paul Michael Glaser</t>
  </si>
  <si>
    <t>Joseph Sikora</t>
  </si>
  <si>
    <t>Shutter Island</t>
  </si>
  <si>
    <t>Nellie Sciutto</t>
  </si>
  <si>
    <t>Seth Gordon</t>
  </si>
  <si>
    <t>Four Christmases</t>
  </si>
  <si>
    <t>Katy Mixon</t>
  </si>
  <si>
    <t>Drew Carey</t>
  </si>
  <si>
    <t>Robots</t>
  </si>
  <si>
    <t>Paula Abdul</t>
  </si>
  <si>
    <t>Face/Off</t>
  </si>
  <si>
    <t>Adam Shankman</t>
  </si>
  <si>
    <t>Carmen Electra</t>
  </si>
  <si>
    <t>Comedy|Family|Fantasy|Romance</t>
  </si>
  <si>
    <t>Bedtime Stories</t>
  </si>
  <si>
    <t>Kathryn Joosten</t>
  </si>
  <si>
    <t>Jennifer Jason Leigh</t>
  </si>
  <si>
    <t>Road to Perdition</t>
  </si>
  <si>
    <t>Liam Aiken</t>
  </si>
  <si>
    <t>Bailee Madison</t>
  </si>
  <si>
    <t>Just Go with It</t>
  </si>
  <si>
    <t>Royce Johnson</t>
  </si>
  <si>
    <t>Action|Adventure|Crime|Drama|Sci-Fi|Thriller</t>
  </si>
  <si>
    <t>Elden Henson</t>
  </si>
  <si>
    <t>Daredevil</t>
  </si>
  <si>
    <t>Charlie Cox</t>
  </si>
  <si>
    <t>Monica Potter</t>
  </si>
  <si>
    <t>Con Air</t>
  </si>
  <si>
    <t>Dave Chappelle</t>
  </si>
  <si>
    <t>D.J. Caruso</t>
  </si>
  <si>
    <t>Ethan Embry</t>
  </si>
  <si>
    <t>Eagle Eye</t>
  </si>
  <si>
    <t>Cameron Boyce</t>
  </si>
  <si>
    <t>Anthony Minghella</t>
  </si>
  <si>
    <t>Adventure|Drama|History|Romance|War</t>
  </si>
  <si>
    <t>Cold Mountain</t>
  </si>
  <si>
    <t>Albert Hughes</t>
  </si>
  <si>
    <t>The Book of Eli</t>
  </si>
  <si>
    <t>Les Mayfield</t>
  </si>
  <si>
    <t>Jodi Benson</t>
  </si>
  <si>
    <t>Comedy|Family|Sci-Fi</t>
  </si>
  <si>
    <t>Flubber</t>
  </si>
  <si>
    <t>Sam Lloyd</t>
  </si>
  <si>
    <t>Lili Taylor</t>
  </si>
  <si>
    <t>Fantasy|Horror|Mystery|Thriller</t>
  </si>
  <si>
    <t>The Haunting</t>
  </si>
  <si>
    <t>Virginia Madsen</t>
  </si>
  <si>
    <t>Joe Pytka</t>
  </si>
  <si>
    <t>Adventure|Animation|Comedy|Family|Fantasy|Sci-Fi|Sport</t>
  </si>
  <si>
    <t>Space Jam</t>
  </si>
  <si>
    <t>Michael Jordan</t>
  </si>
  <si>
    <t>Henry Czerny</t>
  </si>
  <si>
    <t>Adventure|Comedy|Crime|Family|Mystery</t>
  </si>
  <si>
    <t>Roger Rees</t>
  </si>
  <si>
    <t>The Pink Panther</t>
  </si>
  <si>
    <t>William Abadie</t>
  </si>
  <si>
    <t>Scott Derrickson</t>
  </si>
  <si>
    <t>Drama|Sci-Fi|Thriller</t>
  </si>
  <si>
    <t>The Day the Earth Stood Still</t>
  </si>
  <si>
    <t>Juan Riedinger</t>
  </si>
  <si>
    <t>Alex McArthur</t>
  </si>
  <si>
    <t>Action|Crime|Mystery|Romance|Thriller</t>
  </si>
  <si>
    <t>Conspiracy Theory</t>
  </si>
  <si>
    <t>Michael Potts</t>
  </si>
  <si>
    <t>Fury</t>
  </si>
  <si>
    <t>Jim Parrack</t>
  </si>
  <si>
    <t>Ivan Reitman</t>
  </si>
  <si>
    <t>Action|Adventure|Comedy|Romance</t>
  </si>
  <si>
    <t>Six Days Seven Nights</t>
  </si>
  <si>
    <t>Eric Brevig</t>
  </si>
  <si>
    <t>Tom Cavanagh</t>
  </si>
  <si>
    <t>Yogi Bear</t>
  </si>
  <si>
    <t>Josh Robert Thompson</t>
  </si>
  <si>
    <t>Kelly Asbury</t>
  </si>
  <si>
    <t>Charles Napier</t>
  </si>
  <si>
    <t>Adventure|Animation|Family|Western</t>
  </si>
  <si>
    <t>Spirit: Stallion of the Cimarron</t>
  </si>
  <si>
    <t>Zahn McClarnon</t>
  </si>
  <si>
    <t>Leslie Bibb</t>
  </si>
  <si>
    <t>Comedy|Family|Romance</t>
  </si>
  <si>
    <t>Zookeeper</t>
  </si>
  <si>
    <t>Nicholas Turturro</t>
  </si>
  <si>
    <t>Stephen Hopkins</t>
  </si>
  <si>
    <t>Action|Adventure|Family|Sci-Fi|Thriller</t>
  </si>
  <si>
    <t>Lost in Space</t>
  </si>
  <si>
    <t>June Lockhart</t>
  </si>
  <si>
    <t>Jonathan Demme</t>
  </si>
  <si>
    <t>Dorian Missick</t>
  </si>
  <si>
    <t>The Manchurian Candidate</t>
  </si>
  <si>
    <t>Jose Pablo Cantillo</t>
  </si>
  <si>
    <t>Henry Jaglom</t>
  </si>
  <si>
    <t>DÃ©jÃ  Vu</t>
  </si>
  <si>
    <t>Michael Brandon</t>
  </si>
  <si>
    <t>Hotel Transylvania 2</t>
  </si>
  <si>
    <t>Fran Drescher</t>
  </si>
  <si>
    <t>Agnes Moorehead</t>
  </si>
  <si>
    <t>Elizabeth Montgomery</t>
  </si>
  <si>
    <t>Bewitched</t>
  </si>
  <si>
    <t>Dick York</t>
  </si>
  <si>
    <t>James Algar</t>
  </si>
  <si>
    <t>Penn Jillette</t>
  </si>
  <si>
    <t>Animation|Family|Fantasy|Music</t>
  </si>
  <si>
    <t>Quincy Jones</t>
  </si>
  <si>
    <t>Fantasia 2000</t>
  </si>
  <si>
    <t>Russi Taylor</t>
  </si>
  <si>
    <t>Alan Young</t>
  </si>
  <si>
    <t>The Time Machine</t>
  </si>
  <si>
    <t>Josh Stamberg</t>
  </si>
  <si>
    <t>Mika Boorem</t>
  </si>
  <si>
    <t>Action|Adventure|Family|Fantasy|Thriller</t>
  </si>
  <si>
    <t>Mighty Joe Young</t>
  </si>
  <si>
    <t>David Paymer</t>
  </si>
  <si>
    <t>Swordfish</t>
  </si>
  <si>
    <t>Nick Chinlund</t>
  </si>
  <si>
    <t>Michael Emerson</t>
  </si>
  <si>
    <t>The Legend of Zorro</t>
  </si>
  <si>
    <t>Adrian Alonso</t>
  </si>
  <si>
    <t>Spanish</t>
  </si>
  <si>
    <t>Vincent Ward</t>
  </si>
  <si>
    <t>Annabella Sciorra</t>
  </si>
  <si>
    <t>What Dreams May Come</t>
  </si>
  <si>
    <t>Rosalind Chao</t>
  </si>
  <si>
    <t>Steven Brill</t>
  </si>
  <si>
    <t>Comedy|Fantasy</t>
  </si>
  <si>
    <t>Little Nicky</t>
  </si>
  <si>
    <t>Michael McKean</t>
  </si>
  <si>
    <t>Terry Gilliam</t>
  </si>
  <si>
    <t>Action|Adventure|Comedy|Fantasy|Thriller</t>
  </si>
  <si>
    <t>The Brothers Grimm</t>
  </si>
  <si>
    <t>Mars Attacks!</t>
  </si>
  <si>
    <t>Lucile Hadzihalilovic</t>
  </si>
  <si>
    <t>Roxane Duran</t>
  </si>
  <si>
    <t>Drama|Horror|Mystery|Sci-Fi</t>
  </si>
  <si>
    <t>Nissim Renard</t>
  </si>
  <si>
    <t>Evolution</t>
  </si>
  <si>
    <t>Julie-Marie Parmentier</t>
  </si>
  <si>
    <t>Harold Perrineau</t>
  </si>
  <si>
    <t>The Edge</t>
  </si>
  <si>
    <t>Bart the Bear</t>
  </si>
  <si>
    <t>Devin Ratray</t>
  </si>
  <si>
    <t>Action|Sci-Fi|Thriller</t>
  </si>
  <si>
    <t>Surrogates</t>
  </si>
  <si>
    <t>Boris Kodjoe</t>
  </si>
  <si>
    <t>Jon Foster</t>
  </si>
  <si>
    <t>Drama|History|Thriller</t>
  </si>
  <si>
    <t>Thirteen Days</t>
  </si>
  <si>
    <t>Bruce Thomas</t>
  </si>
  <si>
    <t>Viggo Mortensen</t>
  </si>
  <si>
    <t>Daylight</t>
  </si>
  <si>
    <t>Amy Brenneman</t>
  </si>
  <si>
    <t>Barry Cook</t>
  </si>
  <si>
    <t>Tiya Sircar</t>
  </si>
  <si>
    <t>Adventure|Animation|Family</t>
  </si>
  <si>
    <t>Charlie Rowe</t>
  </si>
  <si>
    <t>Walking with Dinosaurs 3D</t>
  </si>
  <si>
    <t>Madison Rothschild</t>
  </si>
  <si>
    <t>Roger Christian</t>
  </si>
  <si>
    <t>Richard Tyson</t>
  </si>
  <si>
    <t>Battlefield Earth</t>
  </si>
  <si>
    <t>John Topor</t>
  </si>
  <si>
    <t>Joe Dante</t>
  </si>
  <si>
    <t>Jenna Elfman</t>
  </si>
  <si>
    <t>Looney Tunes: Back in Action</t>
  </si>
  <si>
    <t>Heather Locklear</t>
  </si>
  <si>
    <t>Elio Germano</t>
  </si>
  <si>
    <t>Drama|Musical|Romance</t>
  </si>
  <si>
    <t>Fergie</t>
  </si>
  <si>
    <t>Nine</t>
  </si>
  <si>
    <t>Andrea Di Stefano</t>
  </si>
  <si>
    <t>Timeline</t>
  </si>
  <si>
    <t>Kevin Costner</t>
  </si>
  <si>
    <t>Brian Anthony Wilson</t>
  </si>
  <si>
    <t>The Postman</t>
  </si>
  <si>
    <t>Larenz Tate</t>
  </si>
  <si>
    <t>Adam Goldberg</t>
  </si>
  <si>
    <t>Babe: Pig in the City</t>
  </si>
  <si>
    <t>Glenne Headly</t>
  </si>
  <si>
    <t>Joseph Gilgun</t>
  </si>
  <si>
    <t>The Last Witch Hunter</t>
  </si>
  <si>
    <t>Lotte Verbeek</t>
  </si>
  <si>
    <t>Antony Hoffman</t>
  </si>
  <si>
    <t>Val Kilmer</t>
  </si>
  <si>
    <t>Bob Neill</t>
  </si>
  <si>
    <t>Red Planet</t>
  </si>
  <si>
    <t>Tom Sizemore</t>
  </si>
  <si>
    <t>Adam LeFevre</t>
  </si>
  <si>
    <t>Mia Farrow</t>
  </si>
  <si>
    <t>Arthur and the Invisibles</t>
  </si>
  <si>
    <t>Penny Balfour</t>
  </si>
  <si>
    <t>Jacques Perrin</t>
  </si>
  <si>
    <t>Documentary|Drama</t>
  </si>
  <si>
    <t>Pedro ArmendÃ¡riz Jr.</t>
  </si>
  <si>
    <t>Oceans</t>
  </si>
  <si>
    <t>Rie Miyazawa</t>
  </si>
  <si>
    <t>A Sound of Thunder</t>
  </si>
  <si>
    <t>Jemima Rooper</t>
  </si>
  <si>
    <t>Currie Graham</t>
  </si>
  <si>
    <t>Action|Adventure|Drama|History|Romance</t>
  </si>
  <si>
    <t>Sasha Roiz</t>
  </si>
  <si>
    <t>Pompeii</t>
  </si>
  <si>
    <t>Dylan Schombing</t>
  </si>
  <si>
    <t>AndrÃ©s Couturier</t>
  </si>
  <si>
    <t>David Hoffman</t>
  </si>
  <si>
    <t>Animation|Family</t>
  </si>
  <si>
    <t>Sariann Monaco</t>
  </si>
  <si>
    <t>Top Cat Begins</t>
  </si>
  <si>
    <t>Ben Diskin</t>
  </si>
  <si>
    <t>Mexico</t>
  </si>
  <si>
    <t>Austin Pendleton</t>
  </si>
  <si>
    <t>A Beautiful Mind</t>
  </si>
  <si>
    <t>Adventure|Animation|Drama|Family|Musical</t>
  </si>
  <si>
    <t>The Lion King</t>
  </si>
  <si>
    <t>Niketa Calame</t>
  </si>
  <si>
    <t>Journey 2: The Mysterious Island</t>
  </si>
  <si>
    <t>Cody Cameron</t>
  </si>
  <si>
    <t>Animation|Comedy|Family|Fantasy|Sci-Fi</t>
  </si>
  <si>
    <t>Cloudy with a Chance of Meatballs 2</t>
  </si>
  <si>
    <t>Melissa Sturm</t>
  </si>
  <si>
    <t>Red Dragon</t>
  </si>
  <si>
    <t>Emily Watson</t>
  </si>
  <si>
    <t>Hidalgo</t>
  </si>
  <si>
    <t>Jack and Jill</t>
  </si>
  <si>
    <t>Tim Meadows</t>
  </si>
  <si>
    <t>John Singleton</t>
  </si>
  <si>
    <t>2 Fast 2 Furious</t>
  </si>
  <si>
    <t>Mo Gallini</t>
  </si>
  <si>
    <t>Adventure|Animation|Drama|Family|Fantasy</t>
  </si>
  <si>
    <t>The Little Prince</t>
  </si>
  <si>
    <t>Oliver Hirschbiegel</t>
  </si>
  <si>
    <t>Veronica Cartwright</t>
  </si>
  <si>
    <t>Sci-Fi|Thriller</t>
  </si>
  <si>
    <t>The Invasion</t>
  </si>
  <si>
    <t>Jeremy Northam</t>
  </si>
  <si>
    <t>Des McAnuff</t>
  </si>
  <si>
    <t>The Adventures of Rocky &amp; Bullwinkle</t>
  </si>
  <si>
    <t>Jonathan Winters</t>
  </si>
  <si>
    <t>Yarrow Cheney</t>
  </si>
  <si>
    <t>Eric Stonestreet</t>
  </si>
  <si>
    <t>Animation|Comedy|Family</t>
  </si>
  <si>
    <t>The Secret Life of Pets</t>
  </si>
  <si>
    <t>Albert Brooks</t>
  </si>
  <si>
    <t>Stephen Norrington</t>
  </si>
  <si>
    <t>Max Ryan</t>
  </si>
  <si>
    <t>The League of Extraordinary Gentlemen</t>
  </si>
  <si>
    <t>Pierre Coffin</t>
  </si>
  <si>
    <t>Miranda Cosgrove</t>
  </si>
  <si>
    <t>Despicable Me 2</t>
  </si>
  <si>
    <t>Independence Day</t>
  </si>
  <si>
    <t>Mary McDonnell</t>
  </si>
  <si>
    <t>Richard Schiff</t>
  </si>
  <si>
    <t>Ariana Richards</t>
  </si>
  <si>
    <t>The Lost World: Jurassic Park</t>
  </si>
  <si>
    <t>Vanessa Lee Chester</t>
  </si>
  <si>
    <t>Madagascar</t>
  </si>
  <si>
    <t>Danny Huston</t>
  </si>
  <si>
    <t>Children of Men</t>
  </si>
  <si>
    <t>Rita Davies</t>
  </si>
  <si>
    <t>Tyler Mane</t>
  </si>
  <si>
    <t>X-Men</t>
  </si>
  <si>
    <t>Action|Crime|Fantasy|Thriller</t>
  </si>
  <si>
    <t>Wanted</t>
  </si>
  <si>
    <t>Michael Biehn</t>
  </si>
  <si>
    <t>The Rock</t>
  </si>
  <si>
    <t>Bokeem Woodbine</t>
  </si>
  <si>
    <t>Ray Romano</t>
  </si>
  <si>
    <t>Ice Age: The Meltdown</t>
  </si>
  <si>
    <t>Jay Leno</t>
  </si>
  <si>
    <t>Peter Dante</t>
  </si>
  <si>
    <t>50 First Dates</t>
  </si>
  <si>
    <t>Allen Covert</t>
  </si>
  <si>
    <t>Elijah Kelley</t>
  </si>
  <si>
    <t>Comedy|Drama|Family|Music|Musical|Romance</t>
  </si>
  <si>
    <t>Jerry Stiller</t>
  </si>
  <si>
    <t>Hairspray</t>
  </si>
  <si>
    <t>Paul Dooley</t>
  </si>
  <si>
    <t>Alan Ford</t>
  </si>
  <si>
    <t>Horror|Mystery|Thriller</t>
  </si>
  <si>
    <t>Exorcist: The Beginning</t>
  </si>
  <si>
    <t>Izabella Scorupco</t>
  </si>
  <si>
    <t>David Kellogg</t>
  </si>
  <si>
    <t>Action|Adventure|Comedy|Family|Sci-Fi</t>
  </si>
  <si>
    <t>Inspector Gadget</t>
  </si>
  <si>
    <t>Now You See Me</t>
  </si>
  <si>
    <t>Michael Kelly</t>
  </si>
  <si>
    <t>Grown Ups</t>
  </si>
  <si>
    <t>The Terminal</t>
  </si>
  <si>
    <t>Barry Shabaka Henley</t>
  </si>
  <si>
    <t>Matt Ryan</t>
  </si>
  <si>
    <t>Constantine</t>
  </si>
  <si>
    <t>Charles Halford</t>
  </si>
  <si>
    <t>Kevin Dillon</t>
  </si>
  <si>
    <t>Comedy|Family</t>
  </si>
  <si>
    <t>Hotel for Dogs</t>
  </si>
  <si>
    <t>Yvette Nicole Brown</t>
  </si>
  <si>
    <t>Nicholas Lea</t>
  </si>
  <si>
    <t>Vertical Limit</t>
  </si>
  <si>
    <t>Mike Nichols</t>
  </si>
  <si>
    <t>Biography|Comedy|Drama|History</t>
  </si>
  <si>
    <t>Charlie Wilson's War</t>
  </si>
  <si>
    <t>Jud Tylor</t>
  </si>
  <si>
    <t>Shark Tale</t>
  </si>
  <si>
    <t>Jennifer Hudson</t>
  </si>
  <si>
    <t>Drama|Music|Musical</t>
  </si>
  <si>
    <t>Loretta Devine</t>
  </si>
  <si>
    <t>Dreamgirls</t>
  </si>
  <si>
    <t>Brent Sexton</t>
  </si>
  <si>
    <t>Crime|Drama|Mystery</t>
  </si>
  <si>
    <t>Adam Arkin</t>
  </si>
  <si>
    <t>Life</t>
  </si>
  <si>
    <t>Damian Lewis</t>
  </si>
  <si>
    <t>F. Gary Gray</t>
  </si>
  <si>
    <t>Christina Milian</t>
  </si>
  <si>
    <t>Comedy|Crime|Music</t>
  </si>
  <si>
    <t>Be Cool</t>
  </si>
  <si>
    <t>Moritz Bleibtreu</t>
  </si>
  <si>
    <t>Munich</t>
  </si>
  <si>
    <t>Antoine Fuqua</t>
  </si>
  <si>
    <t>Tears of the Sun</t>
  </si>
  <si>
    <t>Robert Luketic</t>
  </si>
  <si>
    <t>Action|Comedy|Romance|Thriller</t>
  </si>
  <si>
    <t>Tom Selleck</t>
  </si>
  <si>
    <t>Killers</t>
  </si>
  <si>
    <t>The Man from U.N.C.L.E.</t>
  </si>
  <si>
    <t>Christian Berkel</t>
  </si>
  <si>
    <t>Paz Vega</t>
  </si>
  <si>
    <t>Spanglish</t>
  </si>
  <si>
    <t>Sarah Steele</t>
  </si>
  <si>
    <t>Gil Kenan</t>
  </si>
  <si>
    <t>Animation|Comedy|Family|Fantasy|Mystery</t>
  </si>
  <si>
    <t>Monster House</t>
  </si>
  <si>
    <t>Barry Levinson</t>
  </si>
  <si>
    <t>BrÃ­an F. O'Byrne</t>
  </si>
  <si>
    <t>Comedy|Crime|Drama|Romance</t>
  </si>
  <si>
    <t>Bandits</t>
  </si>
  <si>
    <t>Azura Skye</t>
  </si>
  <si>
    <t>Jerry Zucker</t>
  </si>
  <si>
    <t>Ben Cross</t>
  </si>
  <si>
    <t>Action|Adventure|Romance|Thriller</t>
  </si>
  <si>
    <t>First Knight</t>
  </si>
  <si>
    <t>John Gielgud</t>
  </si>
  <si>
    <t>Andy Tennant</t>
  </si>
  <si>
    <t>Geoffrey Palmer</t>
  </si>
  <si>
    <t>Drama|History|Romance</t>
  </si>
  <si>
    <t>Anna and the King</t>
  </si>
  <si>
    <t>Randall Duk Kim</t>
  </si>
  <si>
    <t>Daniel Sharman</t>
  </si>
  <si>
    <t>Action|Drama|Fantasy|Romance</t>
  </si>
  <si>
    <t>Immortals</t>
  </si>
  <si>
    <t>Steve Byers</t>
  </si>
  <si>
    <t>Florent-Emilio Siri</t>
  </si>
  <si>
    <t>Hostage</t>
  </si>
  <si>
    <t>Ransford Doherty</t>
  </si>
  <si>
    <t>Don Bluth</t>
  </si>
  <si>
    <t>Action|Adventure|Animation|Family|Sci-Fi</t>
  </si>
  <si>
    <t>Titan A.E.</t>
  </si>
  <si>
    <t>Ron Shelton</t>
  </si>
  <si>
    <t>Hollywood Homicide</t>
  </si>
  <si>
    <t>Lena Olin</t>
  </si>
  <si>
    <t>Sean Pertwee</t>
  </si>
  <si>
    <t>Action|Drama|Sci-Fi</t>
  </si>
  <si>
    <t>Soldier</t>
  </si>
  <si>
    <t>David Pastor</t>
  </si>
  <si>
    <t>Kiernan Shipka</t>
  </si>
  <si>
    <t>Drama|Horror|Sci-Fi|Thriller</t>
  </si>
  <si>
    <t>Carriers</t>
  </si>
  <si>
    <t>Lou Taylor Pucci</t>
  </si>
  <si>
    <t>Henry Selick</t>
  </si>
  <si>
    <t>Bridget Fonda</t>
  </si>
  <si>
    <t>Animation|Comedy|Fantasy</t>
  </si>
  <si>
    <t>Monkeybone</t>
  </si>
  <si>
    <t>Megan Mullally</t>
  </si>
  <si>
    <t>Flight of the Phoenix</t>
  </si>
  <si>
    <t>Unbreakable</t>
  </si>
  <si>
    <t>Kyle Balda</t>
  </si>
  <si>
    <t>Minions</t>
  </si>
  <si>
    <t>Sucker Punch</t>
  </si>
  <si>
    <t>Mike Starr</t>
  </si>
  <si>
    <t>Snake Eyes</t>
  </si>
  <si>
    <t>John Heard</t>
  </si>
  <si>
    <t>James Pickens Jr.</t>
  </si>
  <si>
    <t>Peter Coyote</t>
  </si>
  <si>
    <t>Sphere</t>
  </si>
  <si>
    <t>Huey Lewis</t>
  </si>
  <si>
    <t>Clay Kaytis</t>
  </si>
  <si>
    <t>Action|Animation|Comedy|Family</t>
  </si>
  <si>
    <t>The Angry Birds Movie</t>
  </si>
  <si>
    <t>Keegan-Michael Key</t>
  </si>
  <si>
    <t>Action|Adventure|Comedy|Romance|Thriller</t>
  </si>
  <si>
    <t>Fool's Gold</t>
  </si>
  <si>
    <t>Alexis Dziena</t>
  </si>
  <si>
    <t>Judd Apatow</t>
  </si>
  <si>
    <t>Funny People</t>
  </si>
  <si>
    <t>Maude Apatow</t>
  </si>
  <si>
    <t>Frances Fisher</t>
  </si>
  <si>
    <t>The Kingdom</t>
  </si>
  <si>
    <t>Tim McGraw</t>
  </si>
  <si>
    <t>Action|Comedy|Sport</t>
  </si>
  <si>
    <t>Talladega Nights: The Ballad of Ricky Bobby</t>
  </si>
  <si>
    <t>Gary Cole</t>
  </si>
  <si>
    <t>Steve Carr</t>
  </si>
  <si>
    <t>Raven-SymonÃ©</t>
  </si>
  <si>
    <t>Dr. Dolittle 2</t>
  </si>
  <si>
    <t>Kevin Pollak</t>
  </si>
  <si>
    <t>Mel Gibson</t>
  </si>
  <si>
    <t>Patrick McGoohan</t>
  </si>
  <si>
    <t>Biography|Drama|History|War</t>
  </si>
  <si>
    <t>Mhairi Calvey</t>
  </si>
  <si>
    <t>Braveheart</t>
  </si>
  <si>
    <t>James Robinson</t>
  </si>
  <si>
    <t>Brian Geraghty</t>
  </si>
  <si>
    <t>Jarhead</t>
  </si>
  <si>
    <t>James Morrison</t>
  </si>
  <si>
    <t>David Silverman</t>
  </si>
  <si>
    <t>Yeardley Smith</t>
  </si>
  <si>
    <t>Adventure|Animation|Comedy</t>
  </si>
  <si>
    <t>The Simpsons Movie</t>
  </si>
  <si>
    <t>Marcia Wallace</t>
  </si>
  <si>
    <t>Frank Darabont</t>
  </si>
  <si>
    <t>Martin Landau</t>
  </si>
  <si>
    <t>The Majestic</t>
  </si>
  <si>
    <t>Jeffrey DeMunn</t>
  </si>
  <si>
    <t>Action|Drama|Sport</t>
  </si>
  <si>
    <t>Driven</t>
  </si>
  <si>
    <t>CristiÃ¡n de la Fuente</t>
  </si>
  <si>
    <t>Jean-Claude Dreyfus</t>
  </si>
  <si>
    <t>Adventure|Drama|Family</t>
  </si>
  <si>
    <t>David Gant</t>
  </si>
  <si>
    <t>Two Brothers</t>
  </si>
  <si>
    <t>Oanh Nguyen</t>
  </si>
  <si>
    <t>Drama|Mystery|Romance|Thriller</t>
  </si>
  <si>
    <t>The Village</t>
  </si>
  <si>
    <t>Betty Thomas</t>
  </si>
  <si>
    <t>Doctor Dolittle</t>
  </si>
  <si>
    <t>Peter Boyle</t>
  </si>
  <si>
    <t>Merritt Wever</t>
  </si>
  <si>
    <t>Rory Culkin</t>
  </si>
  <si>
    <t>Signs</t>
  </si>
  <si>
    <t>Cherry Jones</t>
  </si>
  <si>
    <t>Jennifer Saunders</t>
  </si>
  <si>
    <t>Adventure|Animation|Comedy|Family|Fantasy|Romance</t>
  </si>
  <si>
    <t>Shrek 2</t>
  </si>
  <si>
    <t>Conrad Vernon</t>
  </si>
  <si>
    <t>Cheech Marin</t>
  </si>
  <si>
    <t>Cars</t>
  </si>
  <si>
    <t>George Carlin</t>
  </si>
  <si>
    <t>Garry Marshall</t>
  </si>
  <si>
    <t>Runaway Bride</t>
  </si>
  <si>
    <t>Hector Elizondo</t>
  </si>
  <si>
    <t>Eve</t>
  </si>
  <si>
    <t>xXx</t>
  </si>
  <si>
    <t>Leila Arcieri</t>
  </si>
  <si>
    <t>Paul Tibbitt</t>
  </si>
  <si>
    <t>Billy West</t>
  </si>
  <si>
    <t>Tim Conway</t>
  </si>
  <si>
    <t>The SpongeBob Movie: Sponge Out of Water</t>
  </si>
  <si>
    <t>Ransom</t>
  </si>
  <si>
    <t>Adventure|Drama|War</t>
  </si>
  <si>
    <t>Inglourious Basterds</t>
  </si>
  <si>
    <t>Hook</t>
  </si>
  <si>
    <t>John Amos</t>
  </si>
  <si>
    <t>Die Hard 2</t>
  </si>
  <si>
    <t>Franco Nero</t>
  </si>
  <si>
    <t>Clark Johnson</t>
  </si>
  <si>
    <t>Josh Charles</t>
  </si>
  <si>
    <t>Action|Adventure|Crime|Thriller</t>
  </si>
  <si>
    <t>S.W.A.T.</t>
  </si>
  <si>
    <t>Katia Winter</t>
  </si>
  <si>
    <t>Adventure|Drama|Fantasy|Mystery|Thriller</t>
  </si>
  <si>
    <t>Nicole Beharie</t>
  </si>
  <si>
    <t>Sleepy Hollow</t>
  </si>
  <si>
    <t>Lyndie Greenwood</t>
  </si>
  <si>
    <t>Cameron Crowe</t>
  </si>
  <si>
    <t>Fantasy|Mystery|Romance|Sci-Fi|Thriller</t>
  </si>
  <si>
    <t>Vanilla Sky</t>
  </si>
  <si>
    <t>Freddy RodrÃ­guez</t>
  </si>
  <si>
    <t>Drama|Fantasy|Mystery|Thriller</t>
  </si>
  <si>
    <t>Lady in the Water</t>
  </si>
  <si>
    <t>Bob Balaban</t>
  </si>
  <si>
    <t>AVP: Alien vs. Predator</t>
  </si>
  <si>
    <t>Raoul Bova</t>
  </si>
  <si>
    <t>Bridgit Mendler</t>
  </si>
  <si>
    <t>Animation|Comedy|Family|Fantasy|Music</t>
  </si>
  <si>
    <t>Alvin and the Chipmunks: The Squeakquel</t>
  </si>
  <si>
    <t>Randall Wallace</t>
  </si>
  <si>
    <t>We Were Soldiers</t>
  </si>
  <si>
    <t>Chris Klein</t>
  </si>
  <si>
    <t>Olympus Has Fallen</t>
  </si>
  <si>
    <t>Radha Mitchell</t>
  </si>
  <si>
    <t>Jonathan Frakes</t>
  </si>
  <si>
    <t>LeVar Burton</t>
  </si>
  <si>
    <t>Star Trek: Insurrection</t>
  </si>
  <si>
    <t>Michael Dorn</t>
  </si>
  <si>
    <t>Battle Los Angeles</t>
  </si>
  <si>
    <t>Alison Lohman</t>
  </si>
  <si>
    <t>Big Fish</t>
  </si>
  <si>
    <t>Peter Gerety</t>
  </si>
  <si>
    <t>Drama|Horror|Romance|Thriller</t>
  </si>
  <si>
    <t>David Hyde Pierce</t>
  </si>
  <si>
    <t>Wolf</t>
  </si>
  <si>
    <t>Ron Rifkin</t>
  </si>
  <si>
    <t>Drama|War</t>
  </si>
  <si>
    <t>Jeremy Irvine</t>
  </si>
  <si>
    <t>War Horse</t>
  </si>
  <si>
    <t>George Clooney</t>
  </si>
  <si>
    <t>The Monuments Men</t>
  </si>
  <si>
    <t>Todd Graff</t>
  </si>
  <si>
    <t>The Abyss</t>
  </si>
  <si>
    <t>Drama</t>
  </si>
  <si>
    <t>Wall Street: Money Never Sleeps</t>
  </si>
  <si>
    <t>John Buffalo Mailer</t>
  </si>
  <si>
    <t>Gary Shore</t>
  </si>
  <si>
    <t>Sarah Gadon</t>
  </si>
  <si>
    <t>Action|Drama|Fantasy|Horror|War</t>
  </si>
  <si>
    <t>Dracula Untold</t>
  </si>
  <si>
    <t>Zach McGowan</t>
  </si>
  <si>
    <t>The Siege</t>
  </si>
  <si>
    <t>Mark Valley</t>
  </si>
  <si>
    <t>Adventure|Family|Fantasy|Romance</t>
  </si>
  <si>
    <t>Stardust</t>
  </si>
  <si>
    <t>Nathaniel Parker</t>
  </si>
  <si>
    <t>Adventure|Biography|Drama|History|War</t>
  </si>
  <si>
    <t>Seven Years in Tibet</t>
  </si>
  <si>
    <t>Victor Wong</t>
  </si>
  <si>
    <t>The Dilemma</t>
  </si>
  <si>
    <t>Chelcie Ross</t>
  </si>
  <si>
    <t>Brooke Smith</t>
  </si>
  <si>
    <t>Bad Company</t>
  </si>
  <si>
    <t>Garcelle Beauvais</t>
  </si>
  <si>
    <t>Andrzej Bartkowiak</t>
  </si>
  <si>
    <t>Ben Daniels</t>
  </si>
  <si>
    <t>Action|Adventure|Horror|Sci-Fi</t>
  </si>
  <si>
    <t>Doom</t>
  </si>
  <si>
    <t>Dexter Fletcher</t>
  </si>
  <si>
    <t>Phill Lewis</t>
  </si>
  <si>
    <t>I Spy</t>
  </si>
  <si>
    <t>Tate Taylor</t>
  </si>
  <si>
    <t>MÃ¥ns MÃ¥rlind</t>
  </si>
  <si>
    <t>Stephen Rea</t>
  </si>
  <si>
    <t>Action|Fantasy|Horror</t>
  </si>
  <si>
    <t>Underworld: Awakening</t>
  </si>
  <si>
    <t>Sandrine Holt</t>
  </si>
  <si>
    <t>Shane Hartline</t>
  </si>
  <si>
    <t>Comedy|Drama|Musical|Romance</t>
  </si>
  <si>
    <t>James Martin Kelly</t>
  </si>
  <si>
    <t>Rock of Ages</t>
  </si>
  <si>
    <t>Celina Beach</t>
  </si>
  <si>
    <t>Gregory Hoblit</t>
  </si>
  <si>
    <t>Hart's War</t>
  </si>
  <si>
    <t>Rory Cochrane</t>
  </si>
  <si>
    <t>Gary McKendry</t>
  </si>
  <si>
    <t>Killer Elite</t>
  </si>
  <si>
    <t>Action|Sci-Fi|Sport</t>
  </si>
  <si>
    <t>Rollerball</t>
  </si>
  <si>
    <t>Wych Kaosayananda</t>
  </si>
  <si>
    <t>Talisa Soto</t>
  </si>
  <si>
    <t>Ballistic: Ecks vs. Sever</t>
  </si>
  <si>
    <t>Gregg Henry</t>
  </si>
  <si>
    <t>Mikael Salomon</t>
  </si>
  <si>
    <t>Minnie Driver</t>
  </si>
  <si>
    <t>Hard Rain</t>
  </si>
  <si>
    <t>Bobby Farrelly</t>
  </si>
  <si>
    <t>Brandy Norwood</t>
  </si>
  <si>
    <t>Action|Adventure|Animation|Comedy|Crime|Family|Fantasy</t>
  </si>
  <si>
    <t>Osmosis Jones</t>
  </si>
  <si>
    <t>Adventure|Animation|Family|Fantasy|Musical</t>
  </si>
  <si>
    <t>Lea Michele</t>
  </si>
  <si>
    <t>Legends of Oz: Dorothy's Return</t>
  </si>
  <si>
    <t>Jim Belushi</t>
  </si>
  <si>
    <t>Archie Kao</t>
  </si>
  <si>
    <t>Blackhat</t>
  </si>
  <si>
    <t>Brandon Molale</t>
  </si>
  <si>
    <t>Kerry Conran</t>
  </si>
  <si>
    <t>Laurence Olivier</t>
  </si>
  <si>
    <t>Sky Captain and the World of Tomorrow</t>
  </si>
  <si>
    <t>Michael Caton-Jones</t>
  </si>
  <si>
    <t>Indira Varma</t>
  </si>
  <si>
    <t>Charlotte Rampling</t>
  </si>
  <si>
    <t>Basic Instinct 2</t>
  </si>
  <si>
    <t>Neil Maskell</t>
  </si>
  <si>
    <t>Mikael HÃ¥fstrÃ¶m</t>
  </si>
  <si>
    <t>50 Cent</t>
  </si>
  <si>
    <t>Action|Crime|Mystery|Sci-Fi|Thriller</t>
  </si>
  <si>
    <t>Escape Plan</t>
  </si>
  <si>
    <t>Matt Gerald</t>
  </si>
  <si>
    <t>Luke Newberry</t>
  </si>
  <si>
    <t>Roxanne McKee</t>
  </si>
  <si>
    <t>The Legend of Hercules</t>
  </si>
  <si>
    <t>Gaia Weiss</t>
  </si>
  <si>
    <t>Phil Alden Robinson</t>
  </si>
  <si>
    <t>The Sum of All Fears</t>
  </si>
  <si>
    <t>Philip Baker Hall</t>
  </si>
  <si>
    <t>David Slade</t>
  </si>
  <si>
    <t>The Twilight Saga: Eclipse</t>
  </si>
  <si>
    <t>The Score</t>
  </si>
  <si>
    <t>Gary Farmer</t>
  </si>
  <si>
    <t>Despicable Me</t>
  </si>
  <si>
    <t>Joseph Ruben</t>
  </si>
  <si>
    <t>Robert Blake</t>
  </si>
  <si>
    <t>Action|Comedy|Crime|Drama|Thriller</t>
  </si>
  <si>
    <t>Vincent Pastore</t>
  </si>
  <si>
    <t>Money Train</t>
  </si>
  <si>
    <t>Aida Turturro</t>
  </si>
  <si>
    <t>Ted 2</t>
  </si>
  <si>
    <t>Alejandro AmenÃ¡bar</t>
  </si>
  <si>
    <t>Ashraf Barhom</t>
  </si>
  <si>
    <t>Adventure|Drama|History|Romance</t>
  </si>
  <si>
    <t>Max Minghella</t>
  </si>
  <si>
    <t>Agora</t>
  </si>
  <si>
    <t>Rupert Evans</t>
  </si>
  <si>
    <t>Spain</t>
  </si>
  <si>
    <t>Kinka Usher</t>
  </si>
  <si>
    <t>Mystery Men</t>
  </si>
  <si>
    <t>Jenna Fischer</t>
  </si>
  <si>
    <t>Hall Pass</t>
  </si>
  <si>
    <t>Stephen Merchant</t>
  </si>
  <si>
    <t>Biography|Drama|Thriller</t>
  </si>
  <si>
    <t>The Insider</t>
  </si>
  <si>
    <t>Craig Gillespie</t>
  </si>
  <si>
    <t>Action|Drama|History|Thriller</t>
  </si>
  <si>
    <t>Michael Raymond-James</t>
  </si>
  <si>
    <t>The Finest Hours</t>
  </si>
  <si>
    <t>Graham McTavish</t>
  </si>
  <si>
    <t>Simon McBurney</t>
  </si>
  <si>
    <t>Body of Lies</t>
  </si>
  <si>
    <t>Michael Gaston</t>
  </si>
  <si>
    <t>Dinner for Schmucks</t>
  </si>
  <si>
    <t>Abraham Lincoln: Vampire Hunter</t>
  </si>
  <si>
    <t>Kevin McNally</t>
  </si>
  <si>
    <t>Entrapment</t>
  </si>
  <si>
    <t>Maury Chaykin</t>
  </si>
  <si>
    <t>Kaitlyn Dever</t>
  </si>
  <si>
    <t>Last Man Standing</t>
  </si>
  <si>
    <t>Nancy Travis</t>
  </si>
  <si>
    <t>Rob Bowman</t>
  </si>
  <si>
    <t>Mitch Pileggi</t>
  </si>
  <si>
    <t>The X Files</t>
  </si>
  <si>
    <t>Doug Lefler</t>
  </si>
  <si>
    <t>Action|Adventure|Fantasy|War</t>
  </si>
  <si>
    <t>The Last Legion</t>
  </si>
  <si>
    <t>Owen Teale</t>
  </si>
  <si>
    <t>Saving Private Ryan</t>
  </si>
  <si>
    <t>Scott Waugh</t>
  </si>
  <si>
    <t>Need for Speed</t>
  </si>
  <si>
    <t>Lisa Edelstein</t>
  </si>
  <si>
    <t>Comedy|Fantasy|Romance</t>
  </si>
  <si>
    <t>What Women Want</t>
  </si>
  <si>
    <t>Ice Age</t>
  </si>
  <si>
    <t>Lawrence Kasdan</t>
  </si>
  <si>
    <t>Dreamcatcher</t>
  </si>
  <si>
    <t>Reece Thompson</t>
  </si>
  <si>
    <t>Lincoln</t>
  </si>
  <si>
    <t>Marcus Chong</t>
  </si>
  <si>
    <t>The Matrix</t>
  </si>
  <si>
    <t>Gloria Foster</t>
  </si>
  <si>
    <t>Miko Hughes</t>
  </si>
  <si>
    <t>Apollo 13</t>
  </si>
  <si>
    <t>Kathleen Quinlan</t>
  </si>
  <si>
    <t>Michael Lembeck</t>
  </si>
  <si>
    <t>Aisha Tyler</t>
  </si>
  <si>
    <t>Judge Reinhold</t>
  </si>
  <si>
    <t>The Santa Clause 2</t>
  </si>
  <si>
    <t>Eric Lloyd</t>
  </si>
  <si>
    <t>Tom Hooper</t>
  </si>
  <si>
    <t>Les MisÃ©rables</t>
  </si>
  <si>
    <t>Nora Ephron</t>
  </si>
  <si>
    <t>Jean Stapleton</t>
  </si>
  <si>
    <t>You've Got Mail</t>
  </si>
  <si>
    <t>Step Brothers</t>
  </si>
  <si>
    <t>Andrea Savage</t>
  </si>
  <si>
    <t>Tony Amendola</t>
  </si>
  <si>
    <t>Action|Adventure|Comedy|Romance|Thriller|Western</t>
  </si>
  <si>
    <t>The Mask of Zorro</t>
  </si>
  <si>
    <t>Stuart Wilson</t>
  </si>
  <si>
    <t>Due Date</t>
  </si>
  <si>
    <t>Matt Walsh</t>
  </si>
  <si>
    <t>Jack O'Connell</t>
  </si>
  <si>
    <t>Biography|Drama|Sport|War</t>
  </si>
  <si>
    <t>Finn Wittrock</t>
  </si>
  <si>
    <t>Unbroken</t>
  </si>
  <si>
    <t>Alex Russell</t>
  </si>
  <si>
    <t>Clint Eastwood</t>
  </si>
  <si>
    <t>Courtney B. Vance</t>
  </si>
  <si>
    <t>Space Cowboys</t>
  </si>
  <si>
    <t>William Devane</t>
  </si>
  <si>
    <t>Leon</t>
  </si>
  <si>
    <t>Cliffhanger</t>
  </si>
  <si>
    <t>Janine Turner</t>
  </si>
  <si>
    <t>Samantha Mathis</t>
  </si>
  <si>
    <t>Broken Arrow</t>
  </si>
  <si>
    <t>Lily Tomlin</t>
  </si>
  <si>
    <t>The Kid</t>
  </si>
  <si>
    <t>Daniel von Bargen</t>
  </si>
  <si>
    <t>Jay Hernandez</t>
  </si>
  <si>
    <t>World Trade Center</t>
  </si>
  <si>
    <t>Mona Lisa Smile</t>
  </si>
  <si>
    <t>Marian Seldes</t>
  </si>
  <si>
    <t>Larry Charles</t>
  </si>
  <si>
    <t>The Dictator</t>
  </si>
  <si>
    <t>Horatio Sanz</t>
  </si>
  <si>
    <t>Stanley Kubrick</t>
  </si>
  <si>
    <t>Vinessa Shaw</t>
  </si>
  <si>
    <t>Eyes Wide Shut</t>
  </si>
  <si>
    <t>Will Gluck</t>
  </si>
  <si>
    <t>Comedy|Drama|Family|Musical</t>
  </si>
  <si>
    <t>QuvenzhanÃ© Wallis</t>
  </si>
  <si>
    <t>Annie</t>
  </si>
  <si>
    <t>David Zayas</t>
  </si>
  <si>
    <t>Glenn Ficarra</t>
  </si>
  <si>
    <t>Focus</t>
  </si>
  <si>
    <t>Gerald McRaney</t>
  </si>
  <si>
    <t>Abigail Spencer</t>
  </si>
  <si>
    <t>This Means War</t>
  </si>
  <si>
    <t>Warren Christie</t>
  </si>
  <si>
    <t>David S. Goyer</t>
  </si>
  <si>
    <t>Natasha Lyonne</t>
  </si>
  <si>
    <t>Action|Adventure|Fantasy|Horror|Sci-Fi|Thriller</t>
  </si>
  <si>
    <t>Blade: Trinity</t>
  </si>
  <si>
    <t>Jennifer Grey</t>
  </si>
  <si>
    <t>Lea Thompson</t>
  </si>
  <si>
    <t>Red Dawn</t>
  </si>
  <si>
    <t>Adrian Lester</t>
  </si>
  <si>
    <t>Maura Tierney</t>
  </si>
  <si>
    <t>Primary Colors</t>
  </si>
  <si>
    <t>Paul Guilfoyle</t>
  </si>
  <si>
    <t>Resident Evil: Retribution</t>
  </si>
  <si>
    <t>Death Race</t>
  </si>
  <si>
    <t>Craig Bierko</t>
  </si>
  <si>
    <t>Melina Kanakaredes</t>
  </si>
  <si>
    <t>The Long Kiss Goodnight</t>
  </si>
  <si>
    <t>Yvonne Zima</t>
  </si>
  <si>
    <t>Taylor Hackford</t>
  </si>
  <si>
    <t>Pamela Reed</t>
  </si>
  <si>
    <t>Proof of Life</t>
  </si>
  <si>
    <t>Michael Kitchen</t>
  </si>
  <si>
    <t>Zathura: A Space Adventure</t>
  </si>
  <si>
    <t>Jonah Bobo</t>
  </si>
  <si>
    <t>Meat Loaf</t>
  </si>
  <si>
    <t>Fight Club</t>
  </si>
  <si>
    <t>Eugenie Bondurant</t>
  </si>
  <si>
    <t>Kimberly Williams-Paisley</t>
  </si>
  <si>
    <t>Drama|Sport</t>
  </si>
  <si>
    <t>We Are Marshall</t>
  </si>
  <si>
    <t>The Missing</t>
  </si>
  <si>
    <t>Frances O'Connor</t>
  </si>
  <si>
    <t>Michael Lehmann</t>
  </si>
  <si>
    <t>Hudson Hawk</t>
  </si>
  <si>
    <t>Michael Moore</t>
  </si>
  <si>
    <t>Lucky Numbers</t>
  </si>
  <si>
    <t>Stuart Beattie</t>
  </si>
  <si>
    <t>Kevin Grevioux</t>
  </si>
  <si>
    <t>Action|Fantasy|Sci-Fi|Thriller</t>
  </si>
  <si>
    <t>Caitlin Stasey</t>
  </si>
  <si>
    <t>I, Frankenstein</t>
  </si>
  <si>
    <t>Roman Polanski</t>
  </si>
  <si>
    <t>Barney Clark</t>
  </si>
  <si>
    <t>Ian McNeice</t>
  </si>
  <si>
    <t>Oliver Twist</t>
  </si>
  <si>
    <t>Tony Noble</t>
  </si>
  <si>
    <t>Elektra</t>
  </si>
  <si>
    <t>Frank Miller</t>
  </si>
  <si>
    <t>Sin City: A Dame to Kill For</t>
  </si>
  <si>
    <t>Drama|Mystery|Romance</t>
  </si>
  <si>
    <t>Random Hearts</t>
  </si>
  <si>
    <t>Bill Cobbs</t>
  </si>
  <si>
    <t>Baltasar KormÃ¡kur</t>
  </si>
  <si>
    <t>Martin Henderson</t>
  </si>
  <si>
    <t>Adventure|Biography|Drama|History|Sport|Thriller</t>
  </si>
  <si>
    <t>Everest</t>
  </si>
  <si>
    <t>Tom Goodman-Hill</t>
  </si>
  <si>
    <t>David Calder</t>
  </si>
  <si>
    <t>Crime|Drama|Fantasy</t>
  </si>
  <si>
    <t>Michael Smiley</t>
  </si>
  <si>
    <t>Perfume: The Story of a Murderer</t>
  </si>
  <si>
    <t>Simon Chandler</t>
  </si>
  <si>
    <t>Josh Zuckerman</t>
  </si>
  <si>
    <t>Austin Powers in Goldmember</t>
  </si>
  <si>
    <t>Robert Wagner</t>
  </si>
  <si>
    <t>Astro Boy</t>
  </si>
  <si>
    <t>Dee Bradley Baker</t>
  </si>
  <si>
    <t>Hong Kong</t>
  </si>
  <si>
    <t>Jurassic Park</t>
  </si>
  <si>
    <t>Bob Peck</t>
  </si>
  <si>
    <t>Adventure|Biography|Crime|Drama|Western</t>
  </si>
  <si>
    <t>Wyatt Earp</t>
  </si>
  <si>
    <t>Isabella Rossellini</t>
  </si>
  <si>
    <t>Dean Jones</t>
  </si>
  <si>
    <t>Clear and Present Danger</t>
  </si>
  <si>
    <t>Daniel Lee</t>
  </si>
  <si>
    <t>Peng Lin</t>
  </si>
  <si>
    <t>Si Won Choi</t>
  </si>
  <si>
    <t>Dragon Blade</t>
  </si>
  <si>
    <t>Sung-jun Yoo</t>
  </si>
  <si>
    <t>Keenen Ivory Wayans</t>
  </si>
  <si>
    <t>Brittany Daniel</t>
  </si>
  <si>
    <t>Littleman</t>
  </si>
  <si>
    <t>John Witherspoon</t>
  </si>
  <si>
    <t>Action|War</t>
  </si>
  <si>
    <t>U-571</t>
  </si>
  <si>
    <t>David Keith</t>
  </si>
  <si>
    <t>Rob Reiner</t>
  </si>
  <si>
    <t>Shawna Waldron</t>
  </si>
  <si>
    <t>The American President</t>
  </si>
  <si>
    <t>Marco Schnabel</t>
  </si>
  <si>
    <t>Romany Malco</t>
  </si>
  <si>
    <t>Comedy|Romance|Sport</t>
  </si>
  <si>
    <t>The Love Guru</t>
  </si>
  <si>
    <t>Demian Lichtenstein</t>
  </si>
  <si>
    <t>3000 Miles to Graceland</t>
  </si>
  <si>
    <t>Ice-T</t>
  </si>
  <si>
    <t>Crime|Drama|Mystery|Thriller|Western</t>
  </si>
  <si>
    <t>Craig Stark</t>
  </si>
  <si>
    <t>The Hateful Eight</t>
  </si>
  <si>
    <t>Josh Gordon</t>
  </si>
  <si>
    <t>Comedy|Sport</t>
  </si>
  <si>
    <t>Blades of Glory</t>
  </si>
  <si>
    <t>Tim Hill</t>
  </si>
  <si>
    <t>Elizabeth Perkins</t>
  </si>
  <si>
    <t>Hop</t>
  </si>
  <si>
    <t>Chelsea Handler</t>
  </si>
  <si>
    <t>300</t>
  </si>
  <si>
    <t>Vincent Regan</t>
  </si>
  <si>
    <t>Meet the Fockers</t>
  </si>
  <si>
    <t>David Frankel</t>
  </si>
  <si>
    <t>Kathleen Turner</t>
  </si>
  <si>
    <t>Comedy|Drama|Family</t>
  </si>
  <si>
    <t>Eric Dane</t>
  </si>
  <si>
    <t>Marley &amp; Me</t>
  </si>
  <si>
    <t>Haley Bennett</t>
  </si>
  <si>
    <t>Crime|Drama|Fantasy|Mystery</t>
  </si>
  <si>
    <t>The Green Mile</t>
  </si>
  <si>
    <t>Tichina Arnold</t>
  </si>
  <si>
    <t>Jill Hennessy</t>
  </si>
  <si>
    <t>Wild Hogs</t>
  </si>
  <si>
    <t>Drew Sidora</t>
  </si>
  <si>
    <t>Chicken Little</t>
  </si>
  <si>
    <t>Patrick Fugit</t>
  </si>
  <si>
    <t>Gone Girl</t>
  </si>
  <si>
    <t>Emily Ratajkowski</t>
  </si>
  <si>
    <t>Josh Hamilton</t>
  </si>
  <si>
    <t>The Bourne Identity</t>
  </si>
  <si>
    <t>Nicky NaudÃ©</t>
  </si>
  <si>
    <t>GoldenEye</t>
  </si>
  <si>
    <t>Timothy Hutton</t>
  </si>
  <si>
    <t>The General's Daughter</t>
  </si>
  <si>
    <t>Clarence Williams III</t>
  </si>
  <si>
    <t>The Truman Show</t>
  </si>
  <si>
    <t>Peter Krause</t>
  </si>
  <si>
    <t>Brenda Chapman</t>
  </si>
  <si>
    <t>Aria Noelle Curzon</t>
  </si>
  <si>
    <t>Adventure|Animation|Biography|Drama|Family|Fantasy|Musical</t>
  </si>
  <si>
    <t>The Prince of Egypt</t>
  </si>
  <si>
    <t>Eden Riegel</t>
  </si>
  <si>
    <t>Anjelica Huston</t>
  </si>
  <si>
    <t>Daddy Day Care</t>
  </si>
  <si>
    <t>Patrick Fischler</t>
  </si>
  <si>
    <t>2 Guns</t>
  </si>
  <si>
    <t>Fred Ward</t>
  </si>
  <si>
    <t>Carol Ann Susi</t>
  </si>
  <si>
    <t>Cats &amp; Dogs</t>
  </si>
  <si>
    <t>Miriam Margolyes</t>
  </si>
  <si>
    <t>The Italian Job</t>
  </si>
  <si>
    <t>Jimmy Shubert</t>
  </si>
  <si>
    <t>Marc Lawrence</t>
  </si>
  <si>
    <t>Alicia Witt</t>
  </si>
  <si>
    <t>Two Weeks Notice</t>
  </si>
  <si>
    <t>Woody Allen</t>
  </si>
  <si>
    <t>Antz</t>
  </si>
  <si>
    <t>Anne Bancroft</t>
  </si>
  <si>
    <t>Peter Billingsley</t>
  </si>
  <si>
    <t>Couples Retreat</t>
  </si>
  <si>
    <t>Tasha Smith</t>
  </si>
  <si>
    <t>Days of Thunder</t>
  </si>
  <si>
    <t>Tom Welling</t>
  </si>
  <si>
    <t>Cheaper by the Dozen 2</t>
  </si>
  <si>
    <t>Alyson Stoner</t>
  </si>
  <si>
    <t>Wes Ball</t>
  </si>
  <si>
    <t>Ki Hong Lee</t>
  </si>
  <si>
    <t>The Scorch Trials</t>
  </si>
  <si>
    <t>Rosa Salazar</t>
  </si>
  <si>
    <t>Ryan Murphy</t>
  </si>
  <si>
    <t>Eat Pray Love</t>
  </si>
  <si>
    <t>The Family Man</t>
  </si>
  <si>
    <t>RED</t>
  </si>
  <si>
    <t>Jaqueline Fleming</t>
  </si>
  <si>
    <t>Any Given Sunday</t>
  </si>
  <si>
    <t>Robert Redford</t>
  </si>
  <si>
    <t>Drama|Romance|Western</t>
  </si>
  <si>
    <t>The Horse Whisperer</t>
  </si>
  <si>
    <t>Jessalyn Gilsig</t>
  </si>
  <si>
    <t>Collateral</t>
  </si>
  <si>
    <t>The Scorpion King</t>
  </si>
  <si>
    <t>Jay Russell</t>
  </si>
  <si>
    <t>Billy Burke</t>
  </si>
  <si>
    <t>Ladder 49</t>
  </si>
  <si>
    <t>Jacinda Barrett</t>
  </si>
  <si>
    <t>Jack Reacher</t>
  </si>
  <si>
    <t>Deep Blue Sea</t>
  </si>
  <si>
    <t>Saffron Burrows</t>
  </si>
  <si>
    <t>Kenny Ortega</t>
  </si>
  <si>
    <t>Mekia Cox</t>
  </si>
  <si>
    <t>Documentary|Music</t>
  </si>
  <si>
    <t>Misha Gabriel Hamilton</t>
  </si>
  <si>
    <t>This Is It</t>
  </si>
  <si>
    <t>Judith Hill</t>
  </si>
  <si>
    <t>Monique Gabriela Curnen</t>
  </si>
  <si>
    <t>Drama|Thriller</t>
  </si>
  <si>
    <t>Contagion</t>
  </si>
  <si>
    <t>Griffin Kane</t>
  </si>
  <si>
    <t>David McNally</t>
  </si>
  <si>
    <t>Dyan Cannon</t>
  </si>
  <si>
    <t>Kangaroo Jack</t>
  </si>
  <si>
    <t>Bill Hunter</t>
  </si>
  <si>
    <t>Dawn French</t>
  </si>
  <si>
    <t>Animation|Family|Fantasy</t>
  </si>
  <si>
    <t>Coraline</t>
  </si>
  <si>
    <t>John Hodgman</t>
  </si>
  <si>
    <t>The Happening</t>
  </si>
  <si>
    <t>Kristen Connolly</t>
  </si>
  <si>
    <t>Man on Fire</t>
  </si>
  <si>
    <t>Brian Robbins</t>
  </si>
  <si>
    <t>The Shaggy Dog</t>
  </si>
  <si>
    <t>Starsky &amp; Hutch</t>
  </si>
  <si>
    <t>Fred Williamson</t>
  </si>
  <si>
    <t>Brian Levant</t>
  </si>
  <si>
    <t>Harvey Korman</t>
  </si>
  <si>
    <t>Jingle All the Way</t>
  </si>
  <si>
    <t>Jake Lloyd</t>
  </si>
  <si>
    <t>Action|Fantasy|Horror|Sci-Fi</t>
  </si>
  <si>
    <t>James Babson</t>
  </si>
  <si>
    <t>Hellboy</t>
  </si>
  <si>
    <t>Steven Zaillian</t>
  </si>
  <si>
    <t>A Civil Action</t>
  </si>
  <si>
    <t>Chris Butler</t>
  </si>
  <si>
    <t>ParaNorman</t>
  </si>
  <si>
    <t>Elaine Stritch</t>
  </si>
  <si>
    <t>The Jackal</t>
  </si>
  <si>
    <t>Sophie Okonedo</t>
  </si>
  <si>
    <t>Paycheck</t>
  </si>
  <si>
    <t>Jon Avnet</t>
  </si>
  <si>
    <t>Stockard Channing</t>
  </si>
  <si>
    <t>Up Close &amp; Personal</t>
  </si>
  <si>
    <t>Sam Fell</t>
  </si>
  <si>
    <t>The Tale of Despereaux</t>
  </si>
  <si>
    <t>Oliver Hudson</t>
  </si>
  <si>
    <t>Bianca Kajlich</t>
  </si>
  <si>
    <t>Rules of Engagement</t>
  </si>
  <si>
    <t>Adhir Kalyan</t>
  </si>
  <si>
    <t>Kevin Donovan</t>
  </si>
  <si>
    <t>The Tuxedo</t>
  </si>
  <si>
    <t>Ritchie Coster</t>
  </si>
  <si>
    <t>Geoff Murphy</t>
  </si>
  <si>
    <t>Brenda Bakke</t>
  </si>
  <si>
    <t>Peter Greene</t>
  </si>
  <si>
    <t>Under Siege 2: Dark Territory</t>
  </si>
  <si>
    <t>Patrick Kilpatrick</t>
  </si>
  <si>
    <t>Colm Feore</t>
  </si>
  <si>
    <t>Jack Ryan: Shadow Recruit</t>
  </si>
  <si>
    <t>Gemma Chan</t>
  </si>
  <si>
    <t>David O. Russell</t>
  </si>
  <si>
    <t>Biography|Comedy|Drama</t>
  </si>
  <si>
    <t>Joy</t>
  </si>
  <si>
    <t>Babak Najafi</t>
  </si>
  <si>
    <t>London Has Fallen</t>
  </si>
  <si>
    <t>Julian Kostov</t>
  </si>
  <si>
    <t>Jean-Pierre Jeunet</t>
  </si>
  <si>
    <t>Action|Horror|Sci-Fi</t>
  </si>
  <si>
    <t>Gary Dourdan</t>
  </si>
  <si>
    <t>Alien: Resurrection</t>
  </si>
  <si>
    <t>Ned Beatty</t>
  </si>
  <si>
    <t>Tate Donovan</t>
  </si>
  <si>
    <t>Shooter</t>
  </si>
  <si>
    <t>Louis Ferreira</t>
  </si>
  <si>
    <t>Graham Annable</t>
  </si>
  <si>
    <t>Isaac Hempstead Wright</t>
  </si>
  <si>
    <t>The Boxtrolls</t>
  </si>
  <si>
    <t>Tracy Morgan</t>
  </si>
  <si>
    <t>Griffin Dunne</t>
  </si>
  <si>
    <t>Dianne Wiest</t>
  </si>
  <si>
    <t>Practical Magic</t>
  </si>
  <si>
    <t>The Lego Movie</t>
  </si>
  <si>
    <t>Alison Brie</t>
  </si>
  <si>
    <t>John Pasquin</t>
  </si>
  <si>
    <t>Eileen Brennan</t>
  </si>
  <si>
    <t>Miss Congeniality 2: Armed and Fabulous</t>
  </si>
  <si>
    <t>Treat Williams</t>
  </si>
  <si>
    <t>Reign of Fire</t>
  </si>
  <si>
    <t>Ruben Fleischer</t>
  </si>
  <si>
    <t>Ryan Gosling</t>
  </si>
  <si>
    <t>Gangster Squad</t>
  </si>
  <si>
    <t>Wade Williams</t>
  </si>
  <si>
    <t>Harold Ramis</t>
  </si>
  <si>
    <t>Adventure|Comedy</t>
  </si>
  <si>
    <t>Year One</t>
  </si>
  <si>
    <t>Xander Berkeley</t>
  </si>
  <si>
    <t>Biography|Drama|History|Sport</t>
  </si>
  <si>
    <t>Invictus</t>
  </si>
  <si>
    <t>Leleti Khumalo</t>
  </si>
  <si>
    <t>Kevin Macdonald</t>
  </si>
  <si>
    <t>State of Play</t>
  </si>
  <si>
    <t>Michael Weston</t>
  </si>
  <si>
    <t>Comedy|Crime|Romance|Thriller</t>
  </si>
  <si>
    <t>Duplicity</t>
  </si>
  <si>
    <t>Denis O'Hare</t>
  </si>
  <si>
    <t>Donald Petrie</t>
  </si>
  <si>
    <t>Ray Walston</t>
  </si>
  <si>
    <t>Steven Anthony Lawrence</t>
  </si>
  <si>
    <t>My Favorite Martian</t>
  </si>
  <si>
    <t>Michael Lerner</t>
  </si>
  <si>
    <t>David Rasche</t>
  </si>
  <si>
    <t>Blair Brown</t>
  </si>
  <si>
    <t>The Sentinel</t>
  </si>
  <si>
    <t>Martin Donovan</t>
  </si>
  <si>
    <t>Jorge Blanco</t>
  </si>
  <si>
    <t>Planet 51</t>
  </si>
  <si>
    <t>Stuart Baird</t>
  </si>
  <si>
    <t>Star Trek: Nemesis</t>
  </si>
  <si>
    <t>Joel Coen</t>
  </si>
  <si>
    <t>Paul Adelstein</t>
  </si>
  <si>
    <t>Comedy|Crime|Romance</t>
  </si>
  <si>
    <t>Intolerable Cruelty</t>
  </si>
  <si>
    <t>Julia Duffy</t>
  </si>
  <si>
    <t>Robert Lorenz</t>
  </si>
  <si>
    <t>Ed Lauter</t>
  </si>
  <si>
    <t>Trouble with the Curve</t>
  </si>
  <si>
    <t>Bojana Novakovic</t>
  </si>
  <si>
    <t>Edge of Darkness</t>
  </si>
  <si>
    <t>Penelope Ann Miller</t>
  </si>
  <si>
    <t>Horror|Mystery|Sci-Fi|Thriller</t>
  </si>
  <si>
    <t>John Kapelos</t>
  </si>
  <si>
    <t>The Relic</t>
  </si>
  <si>
    <t>Chi Muoi Lo</t>
  </si>
  <si>
    <t>Cathy Moriarty</t>
  </si>
  <si>
    <t>Analyze That</t>
  </si>
  <si>
    <t>Joe Viterelli</t>
  </si>
  <si>
    <t>Righteous Kill</t>
  </si>
  <si>
    <t>Harold Becker</t>
  </si>
  <si>
    <t>Mercury Rising</t>
  </si>
  <si>
    <t>Carrie Preston</t>
  </si>
  <si>
    <t>Biography|Drama|Music</t>
  </si>
  <si>
    <t>The Soloist</t>
  </si>
  <si>
    <t>Drama|Fantasy|Sport</t>
  </si>
  <si>
    <t>The Legend of Bagger Vance</t>
  </si>
  <si>
    <t>Adventure|Comedy|Drama|Music</t>
  </si>
  <si>
    <t>Almost Famous</t>
  </si>
  <si>
    <t>Garfield 2</t>
  </si>
  <si>
    <t>Ben Falcone</t>
  </si>
  <si>
    <t>Sunny Mabrey</t>
  </si>
  <si>
    <t>xXx: State of the Union</t>
  </si>
  <si>
    <t>Xzibit</t>
  </si>
  <si>
    <t>Scott Stewart</t>
  </si>
  <si>
    <t>Alan Dale</t>
  </si>
  <si>
    <t>Action|Fantasy|Horror|Sci-Fi|Thriller</t>
  </si>
  <si>
    <t>Josh Wingate</t>
  </si>
  <si>
    <t>Priest</t>
  </si>
  <si>
    <t>Jacob Hopkins</t>
  </si>
  <si>
    <t>Patrick Gilmore</t>
  </si>
  <si>
    <t>Adriano Giannini</t>
  </si>
  <si>
    <t>Adventure|Animation|Comedy|Drama|Family|Fantasy|Romance</t>
  </si>
  <si>
    <t>Sinbad: Legend of the Seven Seas</t>
  </si>
  <si>
    <t>Timothy West</t>
  </si>
  <si>
    <t>Horror|Sci-Fi|Thriller</t>
  </si>
  <si>
    <t>Event Horizon</t>
  </si>
  <si>
    <t>Susanna Thompson</t>
  </si>
  <si>
    <t>Drama|Fantasy|Mystery|Romance|Thriller</t>
  </si>
  <si>
    <t>Dragonfly</t>
  </si>
  <si>
    <t>Mia Kirshner</t>
  </si>
  <si>
    <t>The Black Dahlia</t>
  </si>
  <si>
    <t>Tony Bill</t>
  </si>
  <si>
    <t>Action|Adventure|Drama|History|Romance|War</t>
  </si>
  <si>
    <t>Flyboys</t>
  </si>
  <si>
    <t>Philip Winchester</t>
  </si>
  <si>
    <t>Rod Lurie</t>
  </si>
  <si>
    <t>The Last Castle</t>
  </si>
  <si>
    <t>Michael Irby</t>
  </si>
  <si>
    <t>Walter Hill</t>
  </si>
  <si>
    <t>Wilson Cruz</t>
  </si>
  <si>
    <t>Robert Forster</t>
  </si>
  <si>
    <t>Supernova</t>
  </si>
  <si>
    <t>Vanessa Marshall</t>
  </si>
  <si>
    <t>Akiva Goldsman</t>
  </si>
  <si>
    <t>Drama|Fantasy|Mystery|Romance</t>
  </si>
  <si>
    <t>Matt Bomer</t>
  </si>
  <si>
    <t>Winter's Tale</t>
  </si>
  <si>
    <t>Kevin Corrigan</t>
  </si>
  <si>
    <t>Harald Zwart</t>
  </si>
  <si>
    <t>Kevin Zegers</t>
  </si>
  <si>
    <t>Fantasy|Horror|Mystery|Romance</t>
  </si>
  <si>
    <t>The Mortal Instruments: City of Bones</t>
  </si>
  <si>
    <t>Mike O'Malley</t>
  </si>
  <si>
    <t>Adventure|Comedy|Family|Romance|Sci-Fi</t>
  </si>
  <si>
    <t>Meet Dave</t>
  </si>
  <si>
    <t>Shawn Christian</t>
  </si>
  <si>
    <t>Walter Salles</t>
  </si>
  <si>
    <t>Camryn Manheim</t>
  </si>
  <si>
    <t>Drama|Horror|Thriller</t>
  </si>
  <si>
    <t>Dark Water</t>
  </si>
  <si>
    <t>Ariel Gade</t>
  </si>
  <si>
    <t>Edtv</t>
  </si>
  <si>
    <t>Iain Softley</t>
  </si>
  <si>
    <t>Inkheart</t>
  </si>
  <si>
    <t>Jamie Foreman</t>
  </si>
  <si>
    <t>The Spirit</t>
  </si>
  <si>
    <t>Louis Lombardi</t>
  </si>
  <si>
    <t>David Koepp</t>
  </si>
  <si>
    <t>Olivia Munn</t>
  </si>
  <si>
    <t>Action|Comedy|Mystery|Romance</t>
  </si>
  <si>
    <t>Mortdecai</t>
  </si>
  <si>
    <t>Ulrich Thomsen</t>
  </si>
  <si>
    <t>Uwe Boll</t>
  </si>
  <si>
    <t>Mike Dopud</t>
  </si>
  <si>
    <t>In the Name of the King: A Dungeon Siege Tale</t>
  </si>
  <si>
    <t>Tania Saulnier</t>
  </si>
  <si>
    <t>Beyond Borders</t>
  </si>
  <si>
    <t>Pou-Soi Cheang</t>
  </si>
  <si>
    <t>Aaron Kwok</t>
  </si>
  <si>
    <t>Xi you ji zhi: Sun Wukong san da Baigu Jing</t>
  </si>
  <si>
    <t>Eddie Peng</t>
  </si>
  <si>
    <t>John Dahl</t>
  </si>
  <si>
    <t>Clayne Crawford</t>
  </si>
  <si>
    <t>The Great Raid</t>
  </si>
  <si>
    <t>Paolo Montalban</t>
  </si>
  <si>
    <t>Filipino</t>
  </si>
  <si>
    <t>Tim Miller</t>
  </si>
  <si>
    <t>Ed Skrein</t>
  </si>
  <si>
    <t>Action|Adventure|Comedy|Romance|Sci-Fi</t>
  </si>
  <si>
    <t>Deadpool</t>
  </si>
  <si>
    <t>Stefan Kapicic</t>
  </si>
  <si>
    <t>Stephen Herek</t>
  </si>
  <si>
    <t>Morgan Fairchild</t>
  </si>
  <si>
    <t>Holy Man</t>
  </si>
  <si>
    <t>Eric McCormack</t>
  </si>
  <si>
    <t>Leonard Roberts</t>
  </si>
  <si>
    <t>Action|Biography|Drama|History|Thriller|War</t>
  </si>
  <si>
    <t>American Sniper</t>
  </si>
  <si>
    <t>Keir O'Donnell</t>
  </si>
  <si>
    <t>Dylan Minnette</t>
  </si>
  <si>
    <t>Adventure|Comedy|Family|Fantasy|Horror</t>
  </si>
  <si>
    <t>Odeya Rush</t>
  </si>
  <si>
    <t>Goosebumps</t>
  </si>
  <si>
    <t>Ken Marino</t>
  </si>
  <si>
    <t>Soleil Moon Frye</t>
  </si>
  <si>
    <t>Nate Richert</t>
  </si>
  <si>
    <t>Sabrina, the Teenage Witch</t>
  </si>
  <si>
    <t>Caroline Rhea</t>
  </si>
  <si>
    <t>Just Like Heaven</t>
  </si>
  <si>
    <t>Willie Garson</t>
  </si>
  <si>
    <t>Comedy|Family|Romance|Sci-Fi</t>
  </si>
  <si>
    <t>Taylor Negron</t>
  </si>
  <si>
    <t>The Flintstones in Viva Rock Vegas</t>
  </si>
  <si>
    <t>Peter MacDonald</t>
  </si>
  <si>
    <t>Kurtwood Smith</t>
  </si>
  <si>
    <t>Action|Adventure|Thriller|War</t>
  </si>
  <si>
    <t>Rambo III</t>
  </si>
  <si>
    <t>Richard Crenna</t>
  </si>
  <si>
    <t>Malcolm Goodwin</t>
  </si>
  <si>
    <t>Comedy|Drama|Romance|Sport</t>
  </si>
  <si>
    <t>Robert Baker</t>
  </si>
  <si>
    <t>Leatherheads</t>
  </si>
  <si>
    <t>Matt Bushell</t>
  </si>
  <si>
    <t>Comedy|Western</t>
  </si>
  <si>
    <t>The Ridiculous 6</t>
  </si>
  <si>
    <t>Kim Shaw</t>
  </si>
  <si>
    <t>Did You Hear About the Morgans?</t>
  </si>
  <si>
    <t>Kevin Brown</t>
  </si>
  <si>
    <t>Jessica Szohr</t>
  </si>
  <si>
    <t>The Internship</t>
  </si>
  <si>
    <t>Rob Riggle</t>
  </si>
  <si>
    <t>Resident Evil: Afterlife</t>
  </si>
  <si>
    <t>Shawn Roberts</t>
  </si>
  <si>
    <t>Anthony Hemingway</t>
  </si>
  <si>
    <t>Nate Parker</t>
  </si>
  <si>
    <t>Red Tails</t>
  </si>
  <si>
    <t>Tristan Mack Wilds</t>
  </si>
  <si>
    <t>Sex and the City</t>
  </si>
  <si>
    <t>Cynthia Nixon</t>
  </si>
  <si>
    <t>The Devil's Advocate</t>
  </si>
  <si>
    <t>Sean Anders</t>
  </si>
  <si>
    <t>Leighton Meester</t>
  </si>
  <si>
    <t>That's My Boy</t>
  </si>
  <si>
    <t>Brian Thompson</t>
  </si>
  <si>
    <t>DragonHeart</t>
  </si>
  <si>
    <t>Terry O'Neill</t>
  </si>
  <si>
    <t>Action|Comedy|Crime|Drama</t>
  </si>
  <si>
    <t>After the Sunset</t>
  </si>
  <si>
    <t>Chris Penn</t>
  </si>
  <si>
    <t>Mark Neveldine</t>
  </si>
  <si>
    <t>Spencer Wilding</t>
  </si>
  <si>
    <t>Ghost Rider: Spirit of Vengeance</t>
  </si>
  <si>
    <t>Christopher Lambert</t>
  </si>
  <si>
    <t>John Madden</t>
  </si>
  <si>
    <t>Irene Papas</t>
  </si>
  <si>
    <t>Drama|Music|Romance|War</t>
  </si>
  <si>
    <t>Captain Corelli's Mandolin</t>
  </si>
  <si>
    <t>Mihalis Giannatos</t>
  </si>
  <si>
    <t>Noureen DeWulf</t>
  </si>
  <si>
    <t>Barry Corbin</t>
  </si>
  <si>
    <t>Anger Management</t>
  </si>
  <si>
    <t>Brian Austin Green</t>
  </si>
  <si>
    <t>Action|Comedy|Drama|Family|Thriller</t>
  </si>
  <si>
    <t>The Pacifier</t>
  </si>
  <si>
    <t>Kevin Bray</t>
  </si>
  <si>
    <t>Ashley Scott</t>
  </si>
  <si>
    <t>Action|Crime</t>
  </si>
  <si>
    <t>Walking Tall</t>
  </si>
  <si>
    <t>Michael Bowen</t>
  </si>
  <si>
    <t>Siobhan Fallon Hogan</t>
  </si>
  <si>
    <t>Forrest Gump</t>
  </si>
  <si>
    <t>Sam Anderson</t>
  </si>
  <si>
    <t>Beth Riesgraf</t>
  </si>
  <si>
    <t>Alvin and the Chipmunks</t>
  </si>
  <si>
    <t>Matthew Gray Gubler</t>
  </si>
  <si>
    <t>Meet the Parents</t>
  </si>
  <si>
    <t>Mike Gabriel</t>
  </si>
  <si>
    <t>Adventure|Animation|Drama|Family|History|Musical|Romance</t>
  </si>
  <si>
    <t>Pocahontas</t>
  </si>
  <si>
    <t>Irene Bedard</t>
  </si>
  <si>
    <t>Margot Kidder</t>
  </si>
  <si>
    <t>Action|Adventure|Drama|Romance|Sci-Fi</t>
  </si>
  <si>
    <t>Superman</t>
  </si>
  <si>
    <t>The Nutty Professor</t>
  </si>
  <si>
    <t>Hitch</t>
  </si>
  <si>
    <t>Sam Weisman</t>
  </si>
  <si>
    <t>Action|Adventure|Comedy|Family|Romance</t>
  </si>
  <si>
    <t>George of the Jungle</t>
  </si>
  <si>
    <t>Holland Taylor</t>
  </si>
  <si>
    <t>Jesse Dylan</t>
  </si>
  <si>
    <t>Thomas Ian Nicholas</t>
  </si>
  <si>
    <t>Alyson Hannigan</t>
  </si>
  <si>
    <t>American Wedding</t>
  </si>
  <si>
    <t>Chris Mulkey</t>
  </si>
  <si>
    <t>Captain Phillips</t>
  </si>
  <si>
    <t>Michael Chernus</t>
  </si>
  <si>
    <t>Date Night</t>
  </si>
  <si>
    <t>Fred Rogers</t>
  </si>
  <si>
    <t>Casper</t>
  </si>
  <si>
    <t>The Equalizer</t>
  </si>
  <si>
    <t>James Wilcox</t>
  </si>
  <si>
    <t>Wayne Wang</t>
  </si>
  <si>
    <t>Maid in Manhattan</t>
  </si>
  <si>
    <t>Natasha Richardson</t>
  </si>
  <si>
    <t>Crimson Tide</t>
  </si>
  <si>
    <t>Ricky Schroder</t>
  </si>
  <si>
    <t>Gabriele Muccino</t>
  </si>
  <si>
    <t>Kurt Fuller</t>
  </si>
  <si>
    <t>The Pursuit of Happyness</t>
  </si>
  <si>
    <t>James Karen</t>
  </si>
  <si>
    <t>Erika Christensen</t>
  </si>
  <si>
    <t>Flightplan</t>
  </si>
  <si>
    <t>Haley Ramm</t>
  </si>
  <si>
    <t>Dylan Baker</t>
  </si>
  <si>
    <t>Disclosure</t>
  </si>
  <si>
    <t>City of Angels</t>
  </si>
  <si>
    <t>David Carradine</t>
  </si>
  <si>
    <t>Kill Bill: Vol. 1</t>
  </si>
  <si>
    <t>Chiaki Kuriyama</t>
  </si>
  <si>
    <t>Adam Alexi-Malle</t>
  </si>
  <si>
    <t>Bowfinger</t>
  </si>
  <si>
    <t>Don S. Davis</t>
  </si>
  <si>
    <t>Christopher Judge</t>
  </si>
  <si>
    <t>Stargate SG-1</t>
  </si>
  <si>
    <t>Gary Jones</t>
  </si>
  <si>
    <t>Michael Parks</t>
  </si>
  <si>
    <t>Kill Bill: Vol. 2</t>
  </si>
  <si>
    <t>Jack Palance</t>
  </si>
  <si>
    <t>Tango &amp; Cash</t>
  </si>
  <si>
    <t>Brion James</t>
  </si>
  <si>
    <t>Death Becomes Her</t>
  </si>
  <si>
    <t>Tom Dey</t>
  </si>
  <si>
    <t>Jason Connery</t>
  </si>
  <si>
    <t>Action|Adventure|Comedy|Western</t>
  </si>
  <si>
    <t>Shanghai Noon</t>
  </si>
  <si>
    <t>Kate Luyben</t>
  </si>
  <si>
    <t>Executive Decision</t>
  </si>
  <si>
    <t>J.T. Walsh</t>
  </si>
  <si>
    <t>Ophelia Lovibond</t>
  </si>
  <si>
    <t>Madeline Carroll</t>
  </si>
  <si>
    <t>Mr. Popper's Penguins</t>
  </si>
  <si>
    <t>Thomas McDonell</t>
  </si>
  <si>
    <t>The Forbidden Kingdom</t>
  </si>
  <si>
    <t>Jimmy Hayward</t>
  </si>
  <si>
    <t>Carlos Ponce</t>
  </si>
  <si>
    <t>Free Birds</t>
  </si>
  <si>
    <t>Holt McCallany</t>
  </si>
  <si>
    <t>Charles S. Dutton</t>
  </si>
  <si>
    <t>Alien 3</t>
  </si>
  <si>
    <t>Paul McGann</t>
  </si>
  <si>
    <t>Alan Parker</t>
  </si>
  <si>
    <t>Jimmy Nail</t>
  </si>
  <si>
    <t>Biography|Drama|History|Musical</t>
  </si>
  <si>
    <t>Andrea Corr</t>
  </si>
  <si>
    <t>Evita</t>
  </si>
  <si>
    <t>Peter Polycarpou</t>
  </si>
  <si>
    <t>John Frankenheimer</t>
  </si>
  <si>
    <t>Ronin</t>
  </si>
  <si>
    <t>Michael Lonsdale</t>
  </si>
  <si>
    <t>Adventure|Drama|Horror|Thriller</t>
  </si>
  <si>
    <t>The Ghost and the Darkness</t>
  </si>
  <si>
    <t>Om Puri</t>
  </si>
  <si>
    <t>Paul King</t>
  </si>
  <si>
    <t>Matt Lucas</t>
  </si>
  <si>
    <t>Paddington</t>
  </si>
  <si>
    <t>Sally Hawkins</t>
  </si>
  <si>
    <t>Akiva Schaffer</t>
  </si>
  <si>
    <t>Nicholas Braun</t>
  </si>
  <si>
    <t>The Watch</t>
  </si>
  <si>
    <t>William Friedkin</t>
  </si>
  <si>
    <t>Jenna Boyd</t>
  </si>
  <si>
    <t>The Hunted</t>
  </si>
  <si>
    <t>Rex Linn</t>
  </si>
  <si>
    <t>Instinct</t>
  </si>
  <si>
    <t>John Ashton</t>
  </si>
  <si>
    <t>Terence Bernie Hines</t>
  </si>
  <si>
    <t>Stuck on You</t>
  </si>
  <si>
    <t>Seymour Cassel</t>
  </si>
  <si>
    <t>Kent Alterman</t>
  </si>
  <si>
    <t>Semi-Pro</t>
  </si>
  <si>
    <t>Peter Lord</t>
  </si>
  <si>
    <t>Russell Tovey</t>
  </si>
  <si>
    <t>The Pirates! Band of Misfits</t>
  </si>
  <si>
    <t>Changeling</t>
  </si>
  <si>
    <t>Chain Reaction</t>
  </si>
  <si>
    <t>Action|Drama|Sport|Thriller</t>
  </si>
  <si>
    <t>The Fan</t>
  </si>
  <si>
    <t>Ellen Barkin</t>
  </si>
  <si>
    <t>Drama|Musical|Romance|Thriller</t>
  </si>
  <si>
    <t>The Phantom of the Opera</t>
  </si>
  <si>
    <t>Miranda Richardson</t>
  </si>
  <si>
    <t>Shekhar Kapur</t>
  </si>
  <si>
    <t>Elizabeth: The Golden Age</t>
  </si>
  <si>
    <t>Karyn Kusama</t>
  </si>
  <si>
    <t>Ã†on Flux</t>
  </si>
  <si>
    <t>Paterson Joseph</t>
  </si>
  <si>
    <t>Ron Maxwell</t>
  </si>
  <si>
    <t>Bruce Boxleitner</t>
  </si>
  <si>
    <t>Billy Campbell</t>
  </si>
  <si>
    <t>Gods and Generals</t>
  </si>
  <si>
    <t>John Castle</t>
  </si>
  <si>
    <t>Robert Butler</t>
  </si>
  <si>
    <t>Lauren Holly</t>
  </si>
  <si>
    <t>Turbulence</t>
  </si>
  <si>
    <t>Karey Kirkpatrick</t>
  </si>
  <si>
    <t>Comedy|Drama|Family|Fantasy</t>
  </si>
  <si>
    <t>Imagine That</t>
  </si>
  <si>
    <t>Tina Fey</t>
  </si>
  <si>
    <t>Adventure|Comedy|Crime|Family|Musical</t>
  </si>
  <si>
    <t>Muppets Most Wanted</t>
  </si>
  <si>
    <t>Hugh Bonneville</t>
  </si>
  <si>
    <t>Thunderbirds</t>
  </si>
  <si>
    <t>Brady Corbet</t>
  </si>
  <si>
    <t>Steve Antin</t>
  </si>
  <si>
    <t>Peter Gallagher</t>
  </si>
  <si>
    <t>Drama|Music|Musical|Romance</t>
  </si>
  <si>
    <t>Burlesque</t>
  </si>
  <si>
    <t>David Walton</t>
  </si>
  <si>
    <t>AndrÃ© Dussollier</t>
  </si>
  <si>
    <t>Drama|Mystery|Romance|War</t>
  </si>
  <si>
    <t>Denis Lavant</t>
  </si>
  <si>
    <t>A Very Long Engagement</t>
  </si>
  <si>
    <t>Albert Dupontel</t>
  </si>
  <si>
    <t>Shelley Winters</t>
  </si>
  <si>
    <t>Crime|Drama|Romance</t>
  </si>
  <si>
    <t>James Mason</t>
  </si>
  <si>
    <t>Lolita</t>
  </si>
  <si>
    <t>Lois Maxwell</t>
  </si>
  <si>
    <t>Jim Gillespie</t>
  </si>
  <si>
    <t>Tom Berenger</t>
  </si>
  <si>
    <t>Crime|Horror|Mystery|Thriller</t>
  </si>
  <si>
    <t>Eye See You</t>
  </si>
  <si>
    <t>Norman Reedus</t>
  </si>
  <si>
    <t>Blade II</t>
  </si>
  <si>
    <t>Seven Pounds</t>
  </si>
  <si>
    <t>Madison Pettis</t>
  </si>
  <si>
    <t>Jason Momoa</t>
  </si>
  <si>
    <t>Bullet to the Head</t>
  </si>
  <si>
    <t>Jon Seda</t>
  </si>
  <si>
    <t>Francis Ford Coppola</t>
  </si>
  <si>
    <t>The Godfather: Part III</t>
  </si>
  <si>
    <t>Elizabethtown</t>
  </si>
  <si>
    <t>Billy Gardell</t>
  </si>
  <si>
    <t>Todd Stashwick</t>
  </si>
  <si>
    <t>You, Me and Dupree</t>
  </si>
  <si>
    <t>Amanda Detmer</t>
  </si>
  <si>
    <t>Richard Lester</t>
  </si>
  <si>
    <t>Superman II</t>
  </si>
  <si>
    <t>Jackie Cooper</t>
  </si>
  <si>
    <t>Lenny Venito</t>
  </si>
  <si>
    <t>Todd Giebenhain</t>
  </si>
  <si>
    <t>Gigli</t>
  </si>
  <si>
    <t>David Backus</t>
  </si>
  <si>
    <t>All the King's Men</t>
  </si>
  <si>
    <t>Shaft</t>
  </si>
  <si>
    <t>Adventure|Animation|Drama|Family|Fantasy|Musical|Mystery|Romance</t>
  </si>
  <si>
    <t>Anastasia</t>
  </si>
  <si>
    <t>Bernadette Peters</t>
  </si>
  <si>
    <t>Kylie Minogue</t>
  </si>
  <si>
    <t>Moulin Rouge!</t>
  </si>
  <si>
    <t>Domestic Disturbance</t>
  </si>
  <si>
    <t>Matt O'Leary</t>
  </si>
  <si>
    <t>Scott Cooper</t>
  </si>
  <si>
    <t>Black Mass</t>
  </si>
  <si>
    <t>Flags of Our Fathers</t>
  </si>
  <si>
    <t>Law Abiding Citizen</t>
  </si>
  <si>
    <t>Robert Rodriguez</t>
  </si>
  <si>
    <t>Action|Horror|Thriller</t>
  </si>
  <si>
    <t>Grindhouse</t>
  </si>
  <si>
    <t>Kimberly Elise</t>
  </si>
  <si>
    <t>Drama|History|Horror</t>
  </si>
  <si>
    <t>Beloved</t>
  </si>
  <si>
    <t>Hill Harper</t>
  </si>
  <si>
    <t>Curtis Hanson</t>
  </si>
  <si>
    <t>Drama|Romance|Sport</t>
  </si>
  <si>
    <t>Lucky You</t>
  </si>
  <si>
    <t>Kelvin Han Yee</t>
  </si>
  <si>
    <t>Catch Me If You Can</t>
  </si>
  <si>
    <t>Zero Dark Thirty</t>
  </si>
  <si>
    <t>Parker Sawyers</t>
  </si>
  <si>
    <t>The Break-Up</t>
  </si>
  <si>
    <t>Ann-Margret</t>
  </si>
  <si>
    <t>Phyllida Lloyd</t>
  </si>
  <si>
    <t>Comedy|Family|Musical|Romance</t>
  </si>
  <si>
    <t>Mamma Mia!</t>
  </si>
  <si>
    <t>Valentine's Day</t>
  </si>
  <si>
    <t>Jay Chandrasekhar</t>
  </si>
  <si>
    <t>Jessica Simpson</t>
  </si>
  <si>
    <t>Alice Greczyn</t>
  </si>
  <si>
    <t>The Dukes of Hazzard</t>
  </si>
  <si>
    <t>Terrence Malick</t>
  </si>
  <si>
    <t>The Thin Red Line</t>
  </si>
  <si>
    <t>Dash Mihok</t>
  </si>
  <si>
    <t>David Dobkin</t>
  </si>
  <si>
    <t>The Change-Up</t>
  </si>
  <si>
    <t>Mircea Monroe</t>
  </si>
  <si>
    <t>Milos Forman</t>
  </si>
  <si>
    <t>Gerry Becker</t>
  </si>
  <si>
    <t>Matt Price</t>
  </si>
  <si>
    <t>Man on the Moon</t>
  </si>
  <si>
    <t>Tom Dreesen</t>
  </si>
  <si>
    <t>Casino</t>
  </si>
  <si>
    <t>Pierre Morel</t>
  </si>
  <si>
    <t>Amber Rose Revah</t>
  </si>
  <si>
    <t>Kasia Smutniak</t>
  </si>
  <si>
    <t>From Paris with Love</t>
  </si>
  <si>
    <t>Rebecca Dayan</t>
  </si>
  <si>
    <t>Paul Hunter</t>
  </si>
  <si>
    <t>Bulletproof Monk</t>
  </si>
  <si>
    <t>Victoria Smurfit</t>
  </si>
  <si>
    <t>Tony Cox</t>
  </si>
  <si>
    <t>Me, Myself &amp; Irene</t>
  </si>
  <si>
    <t>Rob Moran</t>
  </si>
  <si>
    <t>Steve Oedekerk</t>
  </si>
  <si>
    <t>Rob Paulsen</t>
  </si>
  <si>
    <t>Barnyard</t>
  </si>
  <si>
    <t>John Whitesell</t>
  </si>
  <si>
    <t>Jorge Garcia</t>
  </si>
  <si>
    <t>Deck the Halls</t>
  </si>
  <si>
    <t>Alia Shawkat</t>
  </si>
  <si>
    <t>The Twilight Saga: New Moon</t>
  </si>
  <si>
    <t>Kathleen Freeman</t>
  </si>
  <si>
    <t>Shrek</t>
  </si>
  <si>
    <t>Bobby Block</t>
  </si>
  <si>
    <t>George Nolfi</t>
  </si>
  <si>
    <t>Romance|Sci-Fi|Thriller</t>
  </si>
  <si>
    <t>The Adjustment Bureau</t>
  </si>
  <si>
    <t>Jon Stewart</t>
  </si>
  <si>
    <t>Robin Hood: Prince of Thieves</t>
  </si>
  <si>
    <t>Jerry Maguire</t>
  </si>
  <si>
    <t>Bonnie Hunt</t>
  </si>
  <si>
    <t>Ted</t>
  </si>
  <si>
    <t>Lupe Ontiveros</t>
  </si>
  <si>
    <t>As Good as It Gets</t>
  </si>
  <si>
    <t>Shirley Knight</t>
  </si>
  <si>
    <t>Biography|Comedy|Drama|Romance</t>
  </si>
  <si>
    <t>Patch Adams</t>
  </si>
  <si>
    <t>Anchorman 2: The Legend Continues</t>
  </si>
  <si>
    <t>Mr. Deeds</t>
  </si>
  <si>
    <t>Mystery|Sci-Fi|Thriller</t>
  </si>
  <si>
    <t>Joel Courtney</t>
  </si>
  <si>
    <t>Super 8</t>
  </si>
  <si>
    <t>Zach Mills</t>
  </si>
  <si>
    <t>Erin Brockovich</t>
  </si>
  <si>
    <t>Conchata Ferrell</t>
  </si>
  <si>
    <t>How to Lose a Guy in 10 Days</t>
  </si>
  <si>
    <t>Thomas Lennon</t>
  </si>
  <si>
    <t>Craig Roberts</t>
  </si>
  <si>
    <t>22 Jump Street</t>
  </si>
  <si>
    <t>Neil Jordan</t>
  </si>
  <si>
    <t>Drama|Fantasy|Horror</t>
  </si>
  <si>
    <t>Interview with the Vampire: The Vampire Chronicles</t>
  </si>
  <si>
    <t>Yes Man</t>
  </si>
  <si>
    <t>Danny Masterson</t>
  </si>
  <si>
    <t>Rawson Marshall Thurber</t>
  </si>
  <si>
    <t>Central Intelligence</t>
  </si>
  <si>
    <t>Megan Park</t>
  </si>
  <si>
    <t>Stepmom</t>
  </si>
  <si>
    <t>Herbert Russell</t>
  </si>
  <si>
    <t>Daddy's Home</t>
  </si>
  <si>
    <t>Mark L. Young</t>
  </si>
  <si>
    <t>Adventure|Comedy|Drama|Fantasy|Musical</t>
  </si>
  <si>
    <t>Into the Woods</t>
  </si>
  <si>
    <t>Spike Lee</t>
  </si>
  <si>
    <t>James Ransone</t>
  </si>
  <si>
    <t>Inside Man</t>
  </si>
  <si>
    <t>Brian Helgeland</t>
  </si>
  <si>
    <t>Deborah Kara Unger</t>
  </si>
  <si>
    <t>Bill Duke</t>
  </si>
  <si>
    <t>Payback</t>
  </si>
  <si>
    <t>Frank Marshall</t>
  </si>
  <si>
    <t>Dylan Walsh</t>
  </si>
  <si>
    <t>Congo</t>
  </si>
  <si>
    <t>We Bought a Zoo</t>
  </si>
  <si>
    <t>Knowing</t>
  </si>
  <si>
    <t>Chandler Canterbury</t>
  </si>
  <si>
    <t>Failure to Launch</t>
  </si>
  <si>
    <t>Hideo Nakata</t>
  </si>
  <si>
    <t>Horror|Mystery</t>
  </si>
  <si>
    <t>The Ring Two</t>
  </si>
  <si>
    <t>Sissy Spacek</t>
  </si>
  <si>
    <t>Crazy, Stupid, Love.</t>
  </si>
  <si>
    <t>Peter Hewitt</t>
  </si>
  <si>
    <t>Mark Christopher Lawrence</t>
  </si>
  <si>
    <t>Garfield</t>
  </si>
  <si>
    <t>Michael Monks</t>
  </si>
  <si>
    <t>Joe Roth</t>
  </si>
  <si>
    <t>Christmas with the Kranks</t>
  </si>
  <si>
    <t>Bennett Miller</t>
  </si>
  <si>
    <t>Moneyball</t>
  </si>
  <si>
    <t>Outbreak</t>
  </si>
  <si>
    <t>Jaume Collet-Serra</t>
  </si>
  <si>
    <t>Non-Stop</t>
  </si>
  <si>
    <t>Scoot McNairy</t>
  </si>
  <si>
    <t>Andy Fickman</t>
  </si>
  <si>
    <t>Billy Brown</t>
  </si>
  <si>
    <t>Action|Adventure|Family|Fantasy|Sci-Fi|Thriller</t>
  </si>
  <si>
    <t>Race to Witch Mountain</t>
  </si>
  <si>
    <t>James McTeigue</t>
  </si>
  <si>
    <t>V for Vendetta</t>
  </si>
  <si>
    <t>Rupert Graves</t>
  </si>
  <si>
    <t>Anna-Louise Plowman</t>
  </si>
  <si>
    <t>Fann Wong</t>
  </si>
  <si>
    <t>Shanghai Knights</t>
  </si>
  <si>
    <t>Georgina Chapman</t>
  </si>
  <si>
    <t>Gemma Jones</t>
  </si>
  <si>
    <t>Unforgotten</t>
  </si>
  <si>
    <t>Nicola Walker</t>
  </si>
  <si>
    <t>Matthew O'Callaghan</t>
  </si>
  <si>
    <t>Curious George</t>
  </si>
  <si>
    <t>Angela Robinson</t>
  </si>
  <si>
    <t>Adventure|Comedy|Family|Fantasy|Romance|Sport</t>
  </si>
  <si>
    <t>Herbie Fully Loaded</t>
  </si>
  <si>
    <t>Cheryl Hines</t>
  </si>
  <si>
    <t>Gary Fleder</t>
  </si>
  <si>
    <t>Jennifer Esposito</t>
  </si>
  <si>
    <t>Don't Say a Word</t>
  </si>
  <si>
    <t>Conrad Goode</t>
  </si>
  <si>
    <t>Tommy Wirkola</t>
  </si>
  <si>
    <t>Derek Mears</t>
  </si>
  <si>
    <t>Hansel &amp; Gretel: Witch Hunters</t>
  </si>
  <si>
    <t>Adrian Lyne</t>
  </si>
  <si>
    <t>Erik Per Sullivan</t>
  </si>
  <si>
    <t>Olivier Martinez</t>
  </si>
  <si>
    <t>Unfaithful</t>
  </si>
  <si>
    <t>Chad Lowe</t>
  </si>
  <si>
    <t>Emily Wickersham</t>
  </si>
  <si>
    <t>Alex Pettyfer</t>
  </si>
  <si>
    <t>I Am Number Four</t>
  </si>
  <si>
    <t>Reuben Langdon</t>
  </si>
  <si>
    <t>Stephen Gaghan</t>
  </si>
  <si>
    <t>Amr Waked</t>
  </si>
  <si>
    <t>Syriana</t>
  </si>
  <si>
    <t>Kayvan Novak</t>
  </si>
  <si>
    <t>James Badge Dale</t>
  </si>
  <si>
    <t>13 Hours</t>
  </si>
  <si>
    <t>David Costabile</t>
  </si>
  <si>
    <t>Jorge R. GutiÃ©rrez</t>
  </si>
  <si>
    <t>The Book of Life</t>
  </si>
  <si>
    <t>Ana de la Reguera</t>
  </si>
  <si>
    <t>Richard Loncraine</t>
  </si>
  <si>
    <t>Firewall</t>
  </si>
  <si>
    <t>Mary Lynn Rajskub</t>
  </si>
  <si>
    <t>Absolute Power</t>
  </si>
  <si>
    <t>G.I. Jane</t>
  </si>
  <si>
    <t>The Game</t>
  </si>
  <si>
    <t>Charles Martinet</t>
  </si>
  <si>
    <t>Christophe Gans</t>
  </si>
  <si>
    <t>Adventure|Horror|Mystery</t>
  </si>
  <si>
    <t>Silent Hill</t>
  </si>
  <si>
    <t>Alice Krige</t>
  </si>
  <si>
    <t>Howard Deutch</t>
  </si>
  <si>
    <t>The Replacements</t>
  </si>
  <si>
    <t>Faizon Love</t>
  </si>
  <si>
    <t>Jon Hurwitz</t>
  </si>
  <si>
    <t>Dania Ramirez</t>
  </si>
  <si>
    <t>American Reunion</t>
  </si>
  <si>
    <t>Michael Cudlitz</t>
  </si>
  <si>
    <t>The Negotiator</t>
  </si>
  <si>
    <t>Steven Quale</t>
  </si>
  <si>
    <t>Alycia Debnam-Carey</t>
  </si>
  <si>
    <t>Into the Storm</t>
  </si>
  <si>
    <t>Scott Lawrence</t>
  </si>
  <si>
    <t>John Landis</t>
  </si>
  <si>
    <t>Jon Tenney</t>
  </si>
  <si>
    <t>Beverly Hills Cop III</t>
  </si>
  <si>
    <t>Gilbert R. Hill</t>
  </si>
  <si>
    <t>Robert Picardo</t>
  </si>
  <si>
    <t>Gremlins 2: The New Batch</t>
  </si>
  <si>
    <t>Phoebe Cates</t>
  </si>
  <si>
    <t>The Judge</t>
  </si>
  <si>
    <t>The Peacemaker</t>
  </si>
  <si>
    <t>Marcel Iures</t>
  </si>
  <si>
    <t>Alexander Witt</t>
  </si>
  <si>
    <t>Resident Evil: Apocalypse</t>
  </si>
  <si>
    <t>Mike Epps</t>
  </si>
  <si>
    <t>Beeban Kidron</t>
  </si>
  <si>
    <t>Bridget Jones: The Edge of Reason</t>
  </si>
  <si>
    <t>Celia Imrie</t>
  </si>
  <si>
    <t>Carl Franklin</t>
  </si>
  <si>
    <t>Crime|Drama|Romance|Thriller</t>
  </si>
  <si>
    <t>Out of Time</t>
  </si>
  <si>
    <t>John Billingsley</t>
  </si>
  <si>
    <t>Steven Seagal</t>
  </si>
  <si>
    <t>Joan Chen</t>
  </si>
  <si>
    <t>On Deadly Ground</t>
  </si>
  <si>
    <t>Sven-Ole Thorsen</t>
  </si>
  <si>
    <t>The Adventures of Sharkboy and Lavagirl 3-D</t>
  </si>
  <si>
    <t>Taylor Dooley</t>
  </si>
  <si>
    <t>Danny Boyle</t>
  </si>
  <si>
    <t>Virginie Ledoyen</t>
  </si>
  <si>
    <t>The Beach</t>
  </si>
  <si>
    <t>Peter Youngblood Hills</t>
  </si>
  <si>
    <t>Raising Helen</t>
  </si>
  <si>
    <t>Ben Miles</t>
  </si>
  <si>
    <t>ShÃ´ Kosugi</t>
  </si>
  <si>
    <t>Ninja Assassin</t>
  </si>
  <si>
    <t>Rain</t>
  </si>
  <si>
    <t>For Love of the Game</t>
  </si>
  <si>
    <t>Carmine Giovinazzo</t>
  </si>
  <si>
    <t>Bruce Alexander</t>
  </si>
  <si>
    <t>David Jason</t>
  </si>
  <si>
    <t>A Touch of Frost</t>
  </si>
  <si>
    <t>John Lyons</t>
  </si>
  <si>
    <t>Andrew Bergman</t>
  </si>
  <si>
    <t>Rumer Willis</t>
  </si>
  <si>
    <t>Comedy|Crime|Drama|Thriller</t>
  </si>
  <si>
    <t>Striptease</t>
  </si>
  <si>
    <t>Marmaduke</t>
  </si>
  <si>
    <t>Jay Mohr</t>
  </si>
  <si>
    <t>Drama|Fantasy</t>
  </si>
  <si>
    <t>Hereafter</t>
  </si>
  <si>
    <t>Barbet Schroeder</t>
  </si>
  <si>
    <t>Murder by Numbers</t>
  </si>
  <si>
    <t>Agnes Bruckner</t>
  </si>
  <si>
    <t>Muse Watson</t>
  </si>
  <si>
    <t>Assassins</t>
  </si>
  <si>
    <t>Kelly Rowan</t>
  </si>
  <si>
    <t>Peter Webber</t>
  </si>
  <si>
    <t>Stephen Walters</t>
  </si>
  <si>
    <t>Hannibal Rising</t>
  </si>
  <si>
    <t>Richard Brake</t>
  </si>
  <si>
    <t>Tim Matheson</t>
  </si>
  <si>
    <t>The Story of Us</t>
  </si>
  <si>
    <t>Rita Wilson</t>
  </si>
  <si>
    <t>Andrew Niccol</t>
  </si>
  <si>
    <t>J.D. Evermore</t>
  </si>
  <si>
    <t>The Host</t>
  </si>
  <si>
    <t>Rachel Roberts</t>
  </si>
  <si>
    <t>Harry Connick Jr.</t>
  </si>
  <si>
    <t>Basic</t>
  </si>
  <si>
    <t>Tim Daly</t>
  </si>
  <si>
    <t>Blood Work</t>
  </si>
  <si>
    <t>Rick Hoffman</t>
  </si>
  <si>
    <t>The International</t>
  </si>
  <si>
    <t>John Carpenter</t>
  </si>
  <si>
    <t>Valeria Golino</t>
  </si>
  <si>
    <t>Escape from L.A.</t>
  </si>
  <si>
    <t>Michelle Forbes</t>
  </si>
  <si>
    <t>Brittany Curran</t>
  </si>
  <si>
    <t>Grey Damon</t>
  </si>
  <si>
    <t>Twisted</t>
  </si>
  <si>
    <t>Aaron Hill</t>
  </si>
  <si>
    <t>The Iron Giant</t>
  </si>
  <si>
    <t>M. Emmet Walsh</t>
  </si>
  <si>
    <t>Wes Anderson</t>
  </si>
  <si>
    <t>Adventure|Comedy|Drama</t>
  </si>
  <si>
    <t>The Life Aquatic with Steve Zissou</t>
  </si>
  <si>
    <t>Donald Watkins</t>
  </si>
  <si>
    <t>Action|Biography|Drama|History|War</t>
  </si>
  <si>
    <t>Free State of Jones</t>
  </si>
  <si>
    <t>Jessica Collins</t>
  </si>
  <si>
    <t>The Life of David Gale</t>
  </si>
  <si>
    <t>Vanessa Ferlito</t>
  </si>
  <si>
    <t>Man of the House</t>
  </si>
  <si>
    <t>Run All Night</t>
  </si>
  <si>
    <t>David Cronenberg</t>
  </si>
  <si>
    <t>Eastern Promises</t>
  </si>
  <si>
    <t>Raza Jaffrey</t>
  </si>
  <si>
    <t>John Stockwell</t>
  </si>
  <si>
    <t>Into the Blue</t>
  </si>
  <si>
    <t>David Bailie</t>
  </si>
  <si>
    <t>Paul Brooke</t>
  </si>
  <si>
    <t>The Messenger: The Story of Joan of Arc</t>
  </si>
  <si>
    <t>Rab Affleck</t>
  </si>
  <si>
    <t>David Gordon Green</t>
  </si>
  <si>
    <t>Adventure|Comedy|Fantasy</t>
  </si>
  <si>
    <t>Your Highness</t>
  </si>
  <si>
    <t>Jim Sheridan</t>
  </si>
  <si>
    <t>Gregory Smith</t>
  </si>
  <si>
    <t>Dream House</t>
  </si>
  <si>
    <t>Costa-Gavras</t>
  </si>
  <si>
    <t>Mad City</t>
  </si>
  <si>
    <t>William Atherton</t>
  </si>
  <si>
    <t>Patrick Read Johnson</t>
  </si>
  <si>
    <t>Lara Flynn Boyle</t>
  </si>
  <si>
    <t>Adventure|Comedy|Crime|Drama|Family</t>
  </si>
  <si>
    <t>Baby's Day Out</t>
  </si>
  <si>
    <t>The Scarlet Letter</t>
  </si>
  <si>
    <t>Fair Game</t>
  </si>
  <si>
    <t>Julie Benz</t>
  </si>
  <si>
    <t>Defiance</t>
  </si>
  <si>
    <t>Grant Bowler</t>
  </si>
  <si>
    <t>Mo'Nique</t>
  </si>
  <si>
    <t>Action|Biography|Crime|Drama|Thriller</t>
  </si>
  <si>
    <t>Ian Ziering</t>
  </si>
  <si>
    <t>Domino</t>
  </si>
  <si>
    <t>Jade</t>
  </si>
  <si>
    <t>Gamer</t>
  </si>
  <si>
    <t>Richard LaGravenese</t>
  </si>
  <si>
    <t>Zoey Deutch</t>
  </si>
  <si>
    <t>Alden Ehrenreich</t>
  </si>
  <si>
    <t>Beautiful Creatures</t>
  </si>
  <si>
    <t>Pruitt Taylor Vince</t>
  </si>
  <si>
    <t>Danny DeVito</t>
  </si>
  <si>
    <t>Death to Smoochy</t>
  </si>
  <si>
    <t>Zoolander 2</t>
  </si>
  <si>
    <t>George Armitage</t>
  </si>
  <si>
    <t>Andrew Wilson</t>
  </si>
  <si>
    <t>The Big Bounce</t>
  </si>
  <si>
    <t>Willie Nelson</t>
  </si>
  <si>
    <t>Comedy|Sci-Fi</t>
  </si>
  <si>
    <t>What Planet Are You From?</t>
  </si>
  <si>
    <t>Patrick Lussier</t>
  </si>
  <si>
    <t>Drive Angry</t>
  </si>
  <si>
    <t>Robin Shou</t>
  </si>
  <si>
    <t>Street Fighter: The Legend of Chun-Li</t>
  </si>
  <si>
    <t>Josie Ho</t>
  </si>
  <si>
    <t>James Wong</t>
  </si>
  <si>
    <t>The One</t>
  </si>
  <si>
    <t>Drama|Romance|Sci-Fi</t>
  </si>
  <si>
    <t>Outlander</t>
  </si>
  <si>
    <t>Gilbert Gottfried</t>
  </si>
  <si>
    <t>Action|Adventure|Comedy|Crime|Music|Mystery</t>
  </si>
  <si>
    <t>The Adventures of Ford Fairlane</t>
  </si>
  <si>
    <t>David Patrick Kelly</t>
  </si>
  <si>
    <t>Richard Curtis</t>
  </si>
  <si>
    <t>Comedy|Drama|Music</t>
  </si>
  <si>
    <t>Pirate Radio</t>
  </si>
  <si>
    <t>Tom Sturridge</t>
  </si>
  <si>
    <t>Jacob Vargas</t>
  </si>
  <si>
    <t>Traffic</t>
  </si>
  <si>
    <t>James Lew</t>
  </si>
  <si>
    <t>Indiana Jones and the Last Crusade</t>
  </si>
  <si>
    <t>Alison Doody</t>
  </si>
  <si>
    <t>Guro Nagelhus Schia</t>
  </si>
  <si>
    <t>Anna Karenina</t>
  </si>
  <si>
    <t>Matthew Macfadyen</t>
  </si>
  <si>
    <t>Action|Crime|Drama|Sci-Fi|Thriller</t>
  </si>
  <si>
    <t>Chappie</t>
  </si>
  <si>
    <t>The Bone Collector</t>
  </si>
  <si>
    <t>Leland Orser</t>
  </si>
  <si>
    <t>Dwight Yoakam</t>
  </si>
  <si>
    <t>Panic Room</t>
  </si>
  <si>
    <t>Mel Rodriguez</t>
  </si>
  <si>
    <t>Chuck Bowman</t>
  </si>
  <si>
    <t>Lochlyn Munro</t>
  </si>
  <si>
    <t>Horror|Thriller</t>
  </si>
  <si>
    <t>P.J. Soles</t>
  </si>
  <si>
    <t>The Tooth Fairy</t>
  </si>
  <si>
    <t>Steve Bacic</t>
  </si>
  <si>
    <t>Action|Adventure|Comedy|Drama|War</t>
  </si>
  <si>
    <t>Three Kings</t>
  </si>
  <si>
    <t>Mykelti Williamson</t>
  </si>
  <si>
    <t>Fares Fares</t>
  </si>
  <si>
    <t>Child 44</t>
  </si>
  <si>
    <t>Michael Nardone</t>
  </si>
  <si>
    <t>Czech Republic</t>
  </si>
  <si>
    <t>Douglas Haase</t>
  </si>
  <si>
    <t>Corinna Harney</t>
  </si>
  <si>
    <t>Rat Race</t>
  </si>
  <si>
    <t>Vince Vieluf</t>
  </si>
  <si>
    <t>Drama|Mystery|Sci-Fi</t>
  </si>
  <si>
    <t>K-PAX</t>
  </si>
  <si>
    <t>Kate &amp; Leopold</t>
  </si>
  <si>
    <t>Bradley Whitford</t>
  </si>
  <si>
    <t>Bedazzled</t>
  </si>
  <si>
    <t>Brian Doyle-Murray</t>
  </si>
  <si>
    <t>Crime|Drama|Music</t>
  </si>
  <si>
    <t>The Cotton Club</t>
  </si>
  <si>
    <t>Fred Gwynne</t>
  </si>
  <si>
    <t>Adventure|Crime|Drama|Western</t>
  </si>
  <si>
    <t>3:10 to Yuma</t>
  </si>
  <si>
    <t>Gretchen Mol</t>
  </si>
  <si>
    <t>Olivier Megaton</t>
  </si>
  <si>
    <t>Taken 3</t>
  </si>
  <si>
    <t>Jon Gries</t>
  </si>
  <si>
    <t>Out of Sight</t>
  </si>
  <si>
    <t>Keith Hudson</t>
  </si>
  <si>
    <t>Comedy|Drama|Thriller</t>
  </si>
  <si>
    <t>The Cable Guy</t>
  </si>
  <si>
    <t>Andy Dick</t>
  </si>
  <si>
    <t>Deepa Mehta</t>
  </si>
  <si>
    <t>Gulshan Grover</t>
  </si>
  <si>
    <t>Drama|Romance|War</t>
  </si>
  <si>
    <t>Nandita Das</t>
  </si>
  <si>
    <t>Earth</t>
  </si>
  <si>
    <t>Eric Peterson</t>
  </si>
  <si>
    <t>Hindi</t>
  </si>
  <si>
    <t>India</t>
  </si>
  <si>
    <t>Action|Comedy|Crime|Music|Romance|Thriller</t>
  </si>
  <si>
    <t>Charlie Korsmo</t>
  </si>
  <si>
    <t>Dick Tracy</t>
  </si>
  <si>
    <t>Faye Dunaway</t>
  </si>
  <si>
    <t>Crime|Romance|Thriller</t>
  </si>
  <si>
    <t>The Thomas Crown Affair</t>
  </si>
  <si>
    <t>Penny Marshall</t>
  </si>
  <si>
    <t>Adam Garcia</t>
  </si>
  <si>
    <t>Riding in Cars with Boys</t>
  </si>
  <si>
    <t>Alissa Dean</t>
  </si>
  <si>
    <t>Ted Kotcheff</t>
  </si>
  <si>
    <t>First Blood</t>
  </si>
  <si>
    <t>Andrei Tarkovsky</t>
  </si>
  <si>
    <t>Anatoliy Solonitsyn</t>
  </si>
  <si>
    <t>Donatas Banionis</t>
  </si>
  <si>
    <t>Solaris</t>
  </si>
  <si>
    <t>Natalya Bondarchuk</t>
  </si>
  <si>
    <t>Russian</t>
  </si>
  <si>
    <t>Soviet Union</t>
  </si>
  <si>
    <t>Paul Bolger</t>
  </si>
  <si>
    <t>Happily N'Ever After</t>
  </si>
  <si>
    <t>Stephen Frears</t>
  </si>
  <si>
    <t>Bronagh Gallagher</t>
  </si>
  <si>
    <t>Mary Reilly</t>
  </si>
  <si>
    <t>George Cole</t>
  </si>
  <si>
    <t>P.J. Hogan</t>
  </si>
  <si>
    <t>My Best Friend's Wedding</t>
  </si>
  <si>
    <t>America's Sweethearts</t>
  </si>
  <si>
    <t>Insomnia</t>
  </si>
  <si>
    <t>Crystal Lowe</t>
  </si>
  <si>
    <t>Action|Adventure|Drama|Sci-Fi|Thriller</t>
  </si>
  <si>
    <t>Star Trek: First Contact</t>
  </si>
  <si>
    <t>Billy Blair</t>
  </si>
  <si>
    <t>Action|Drama|Fantasy|Thriller|Western</t>
  </si>
  <si>
    <t>Jonah Hex</t>
  </si>
  <si>
    <t>Julia Jones</t>
  </si>
  <si>
    <t>Action|Drama|Mystery|Thriller|War</t>
  </si>
  <si>
    <t>Courage Under Fire</t>
  </si>
  <si>
    <t>Swoosie Kurtz</t>
  </si>
  <si>
    <t>Liar Liar</t>
  </si>
  <si>
    <t>Randall 'Tex' Cobb</t>
  </si>
  <si>
    <t>Brad Furman</t>
  </si>
  <si>
    <t>Amy Ryan</t>
  </si>
  <si>
    <t>Biography|Crime|Drama|Thriller</t>
  </si>
  <si>
    <t>The Infiltrator</t>
  </si>
  <si>
    <t>Olympia Dukakis</t>
  </si>
  <si>
    <t>Terence Young</t>
  </si>
  <si>
    <t>Inchon</t>
  </si>
  <si>
    <t>Jacqueline Bisset</t>
  </si>
  <si>
    <t>South Korea</t>
  </si>
  <si>
    <t>The Flintstones</t>
  </si>
  <si>
    <t>Luke Grimes</t>
  </si>
  <si>
    <t>Taken 2</t>
  </si>
  <si>
    <t>David Zucker</t>
  </si>
  <si>
    <t>Pamela Anderson</t>
  </si>
  <si>
    <t>Regina Hall</t>
  </si>
  <si>
    <t>Scary Movie 3</t>
  </si>
  <si>
    <t>Jenny McCarthy</t>
  </si>
  <si>
    <t>Wendy Raquel Robinson</t>
  </si>
  <si>
    <t>Action|Comedy|Crime|Romance</t>
  </si>
  <si>
    <t>Candice Bergen</t>
  </si>
  <si>
    <t>Miss Congeniality</t>
  </si>
  <si>
    <t>Heather Burns</t>
  </si>
  <si>
    <t>Action|Adventure|Family|Fantasy|Sci-Fi</t>
  </si>
  <si>
    <t>Journey to the Center of the Earth</t>
  </si>
  <si>
    <t>Anita Briem</t>
  </si>
  <si>
    <t>The Princess Diaries 2: Royal Engagement</t>
  </si>
  <si>
    <t>The Pelican Brief</t>
  </si>
  <si>
    <t>The Client</t>
  </si>
  <si>
    <t>Brad Renfro</t>
  </si>
  <si>
    <t>Noel Gugliemi</t>
  </si>
  <si>
    <t>The Bucket List</t>
  </si>
  <si>
    <t>Patriot Games</t>
  </si>
  <si>
    <t>Patrick Bergin</t>
  </si>
  <si>
    <t>Jane Fonda</t>
  </si>
  <si>
    <t>Monster-in-Law</t>
  </si>
  <si>
    <t>Denis Villeneuve</t>
  </si>
  <si>
    <t>Prisoners</t>
  </si>
  <si>
    <t>Training Day</t>
  </si>
  <si>
    <t>Enrico Colantoni</t>
  </si>
  <si>
    <t>Galaxy Quest</t>
  </si>
  <si>
    <t>Robin Sachs</t>
  </si>
  <si>
    <t>Scary Movie 2</t>
  </si>
  <si>
    <t>Eric Jacobson</t>
  </si>
  <si>
    <t>Adventure|Comedy|Family|Musical</t>
  </si>
  <si>
    <t>The Muppets</t>
  </si>
  <si>
    <t>Steve Whitmire</t>
  </si>
  <si>
    <t>Traci Lords</t>
  </si>
  <si>
    <t>Action|Horror</t>
  </si>
  <si>
    <t>Blade</t>
  </si>
  <si>
    <t>Thomas Carter</t>
  </si>
  <si>
    <t>Coach Carter</t>
  </si>
  <si>
    <t>Robert Ri'chard</t>
  </si>
  <si>
    <t>Roger Michell</t>
  </si>
  <si>
    <t>Matt Malloy</t>
  </si>
  <si>
    <t>Changing Lanes</t>
  </si>
  <si>
    <t>Bruce Altman</t>
  </si>
  <si>
    <t>Luis Llosa</t>
  </si>
  <si>
    <t>Eric Stoltz</t>
  </si>
  <si>
    <t>Action|Adventure|Horror|Thriller</t>
  </si>
  <si>
    <t>Anaconda</t>
  </si>
  <si>
    <t>Kari Wuhrer</t>
  </si>
  <si>
    <t>Tyra Banks</t>
  </si>
  <si>
    <t>Comedy|Drama|Music|Romance</t>
  </si>
  <si>
    <t>Coyote Ugly</t>
  </si>
  <si>
    <t>Izabella Miko</t>
  </si>
  <si>
    <t>Love Actually</t>
  </si>
  <si>
    <t>Kris Marshall</t>
  </si>
  <si>
    <t>Madeline Kahn</t>
  </si>
  <si>
    <t>A Bug's Life</t>
  </si>
  <si>
    <t>From Hell</t>
  </si>
  <si>
    <t>Ian Richardson</t>
  </si>
  <si>
    <t>Rod Steiger</t>
  </si>
  <si>
    <t>Action|Crime|Drama|Romance|Thriller</t>
  </si>
  <si>
    <t>The Specialist</t>
  </si>
  <si>
    <t>Emilio Estefan Jr.</t>
  </si>
  <si>
    <t>Peru</t>
  </si>
  <si>
    <t>Tin Cup</t>
  </si>
  <si>
    <t>Melville Shavelson</t>
  </si>
  <si>
    <t>Tom Bosley</t>
  </si>
  <si>
    <t>Lucille Ball</t>
  </si>
  <si>
    <t>Yours, Mine and Ours</t>
  </si>
  <si>
    <t>Comedy|Family|Romance|Sport</t>
  </si>
  <si>
    <t>Kicking &amp; Screaming</t>
  </si>
  <si>
    <t>Garth Jennings</t>
  </si>
  <si>
    <t>The Hitchhiker's Guide to the Galaxy</t>
  </si>
  <si>
    <t>Joel Zwick</t>
  </si>
  <si>
    <t>Nick Zano</t>
  </si>
  <si>
    <t>Fat Albert</t>
  </si>
  <si>
    <t>Russell Mulcahy</t>
  </si>
  <si>
    <t>Resident Evil: Extinction</t>
  </si>
  <si>
    <t>James Tumminia</t>
  </si>
  <si>
    <t>Blended</t>
  </si>
  <si>
    <t>Joel McHale</t>
  </si>
  <si>
    <t>Last Holiday</t>
  </si>
  <si>
    <t>The River Wild</t>
  </si>
  <si>
    <t>William Lucking</t>
  </si>
  <si>
    <t>Vincent Kartheiser</t>
  </si>
  <si>
    <t>Drama|Family|Fantasy</t>
  </si>
  <si>
    <t>The Indian in the Cupboard</t>
  </si>
  <si>
    <t>Shea Whigham</t>
  </si>
  <si>
    <t>DemiÃ¡n Bichir</t>
  </si>
  <si>
    <t>Savages</t>
  </si>
  <si>
    <t>Gary Stretch</t>
  </si>
  <si>
    <t>David R. Ellis</t>
  </si>
  <si>
    <t>Valerie Cruz</t>
  </si>
  <si>
    <t>Cellular</t>
  </si>
  <si>
    <t>Will Beinbrink</t>
  </si>
  <si>
    <t>Peter Howitt</t>
  </si>
  <si>
    <t>Natalie Imbruglia</t>
  </si>
  <si>
    <t>Johnny English</t>
  </si>
  <si>
    <t>Ben Miller</t>
  </si>
  <si>
    <t>John A. Davis</t>
  </si>
  <si>
    <t>The Ant Bully</t>
  </si>
  <si>
    <t>David Lynch</t>
  </si>
  <si>
    <t>Dune</t>
  </si>
  <si>
    <t>JosÃ© Ferrer</t>
  </si>
  <si>
    <t>Julie Taymor</t>
  </si>
  <si>
    <t>T.V. Carpio</t>
  </si>
  <si>
    <t>Drama|Fantasy|Musical|Romance</t>
  </si>
  <si>
    <t>Across the Universe</t>
  </si>
  <si>
    <t>Robert Clohessy</t>
  </si>
  <si>
    <t>Revolutionary Road</t>
  </si>
  <si>
    <t>Joe Komara</t>
  </si>
  <si>
    <t>16 Blocks</t>
  </si>
  <si>
    <t>Mathieu Kassovitz</t>
  </si>
  <si>
    <t>Babylon A.D.</t>
  </si>
  <si>
    <t>David Belle</t>
  </si>
  <si>
    <t>John Gray</t>
  </si>
  <si>
    <t>Alexa PenaVega</t>
  </si>
  <si>
    <t>The Glimmer Man</t>
  </si>
  <si>
    <t>John de Lancie</t>
  </si>
  <si>
    <t>Multiplicity</t>
  </si>
  <si>
    <t>Obba BabatundÃ©</t>
  </si>
  <si>
    <t>John Schultz</t>
  </si>
  <si>
    <t>Carter Jenkins</t>
  </si>
  <si>
    <t>Adventure|Comedy|Family|Fantasy|Sci-Fi</t>
  </si>
  <si>
    <t>Malese Jow</t>
  </si>
  <si>
    <t>Aliens in the Attic</t>
  </si>
  <si>
    <t>Sean Penn</t>
  </si>
  <si>
    <t>Adrien Dorval</t>
  </si>
  <si>
    <t>Costas Mandylor</t>
  </si>
  <si>
    <t>The Pledge</t>
  </si>
  <si>
    <t>Nels Lennarson</t>
  </si>
  <si>
    <t>Susan Stroman</t>
  </si>
  <si>
    <t>Comedy|Musical</t>
  </si>
  <si>
    <t>The Producers</t>
  </si>
  <si>
    <t>Simon Wincer</t>
  </si>
  <si>
    <t>The Phantom</t>
  </si>
  <si>
    <t>Kristy Swanson</t>
  </si>
  <si>
    <t>Billy Bob Thornton</t>
  </si>
  <si>
    <t>Henry Thomas</t>
  </si>
  <si>
    <t>All the Pretty Horses</t>
  </si>
  <si>
    <t>Biography|Drama|History</t>
  </si>
  <si>
    <t>Nixon</t>
  </si>
  <si>
    <t>The Ghost Writer</t>
  </si>
  <si>
    <t>Deep Rising</t>
  </si>
  <si>
    <t>Omari Hardwick</t>
  </si>
  <si>
    <t>Action|Crime|Drama|Thriller|War</t>
  </si>
  <si>
    <t>Miracle at St. Anna</t>
  </si>
  <si>
    <t>Laz Alonso</t>
  </si>
  <si>
    <t>Ye Liu</t>
  </si>
  <si>
    <t>Curse of the Golden Flower</t>
  </si>
  <si>
    <t>Man Li</t>
  </si>
  <si>
    <t>Danny Pang</t>
  </si>
  <si>
    <t>Charlie Yeung</t>
  </si>
  <si>
    <t>Bangkok Dangerous</t>
  </si>
  <si>
    <t>James With</t>
  </si>
  <si>
    <t>Comedy|Crime|Thriller</t>
  </si>
  <si>
    <t>Big Trouble</t>
  </si>
  <si>
    <t>Omar Epps</t>
  </si>
  <si>
    <t>Giovanna Mezzogiorno</t>
  </si>
  <si>
    <t>Marcela Mar</t>
  </si>
  <si>
    <t>Love in the Time of Cholera</t>
  </si>
  <si>
    <t>Unax Ugalde</t>
  </si>
  <si>
    <t>Clotilde Hesme</t>
  </si>
  <si>
    <t>Drama|Fantasy|Horror|Mystery</t>
  </si>
  <si>
    <t>Pierre Perrier</t>
  </si>
  <si>
    <t>The Returned</t>
  </si>
  <si>
    <t>CÃ©line Sallette</t>
  </si>
  <si>
    <t>George P. Cosmatos</t>
  </si>
  <si>
    <t>Sam Waterston</t>
  </si>
  <si>
    <t>Shadow Conspiracy</t>
  </si>
  <si>
    <t>Oliver Parker</t>
  </si>
  <si>
    <t>Tim McInnerny</t>
  </si>
  <si>
    <t>Daniel Kaluuya</t>
  </si>
  <si>
    <t>Johnny English Reborn</t>
  </si>
  <si>
    <t>Togo Igawa</t>
  </si>
  <si>
    <t>Lawrence Kasanoff</t>
  </si>
  <si>
    <t>Action|Animation|Comedy|Family|Fantasy</t>
  </si>
  <si>
    <t>Foodfight!</t>
  </si>
  <si>
    <t>Ben Affleck</t>
  </si>
  <si>
    <t>Biography|Drama|History|Thriller</t>
  </si>
  <si>
    <t>Clea DuVall</t>
  </si>
  <si>
    <t>Argo</t>
  </si>
  <si>
    <t>Daniel Roebuck</t>
  </si>
  <si>
    <t>Action|Adventure|Crime|Drama|Mystery|Thriller</t>
  </si>
  <si>
    <t>The Fugitive</t>
  </si>
  <si>
    <t>The Bounty Hunter</t>
  </si>
  <si>
    <t>Sleepers</t>
  </si>
  <si>
    <t>Julia Nickson</t>
  </si>
  <si>
    <t>Rambo: First Blood Part II</t>
  </si>
  <si>
    <t>Martin Kove</t>
  </si>
  <si>
    <t>Brian Gibson</t>
  </si>
  <si>
    <t>The Juror</t>
  </si>
  <si>
    <t>Norman Ferguson</t>
  </si>
  <si>
    <t>Dickie Jones</t>
  </si>
  <si>
    <t>Animation|Family|Fantasy|Musical</t>
  </si>
  <si>
    <t>Mel Blanc</t>
  </si>
  <si>
    <t>Pinocchio</t>
  </si>
  <si>
    <t>Cliff Edwards</t>
  </si>
  <si>
    <t>Michael Cimino</t>
  </si>
  <si>
    <t>Adventure|Drama|Western</t>
  </si>
  <si>
    <t>Heaven's Gate</t>
  </si>
  <si>
    <t>Isabelle Huppert</t>
  </si>
  <si>
    <t>Underworld: Evolution</t>
  </si>
  <si>
    <t>Paul McGuigan</t>
  </si>
  <si>
    <t>Victor Frankenstein</t>
  </si>
  <si>
    <t>Daniel Mays</t>
  </si>
  <si>
    <t>Gus Van Sant</t>
  </si>
  <si>
    <t>Rob Brown</t>
  </si>
  <si>
    <t>Finding Forrester</t>
  </si>
  <si>
    <t>Michael Nouri</t>
  </si>
  <si>
    <t>28 Days</t>
  </si>
  <si>
    <t>Unleashed</t>
  </si>
  <si>
    <t>Roger Kumble</t>
  </si>
  <si>
    <t>Lillian Adams</t>
  </si>
  <si>
    <t>Judith Chapman</t>
  </si>
  <si>
    <t>The Sweetest Thing</t>
  </si>
  <si>
    <t>Chelsea Bond</t>
  </si>
  <si>
    <t>The Firm</t>
  </si>
  <si>
    <t>Wilford Brimley</t>
  </si>
  <si>
    <t>Burr Steers</t>
  </si>
  <si>
    <t>Charlie Tahan</t>
  </si>
  <si>
    <t>Augustus Prew</t>
  </si>
  <si>
    <t>Charlie St. Cloud</t>
  </si>
  <si>
    <t>Valerie Tian</t>
  </si>
  <si>
    <t>The Mechanic</t>
  </si>
  <si>
    <t>Dax Flame</t>
  </si>
  <si>
    <t>21 Jump Street</t>
  </si>
  <si>
    <t>Clarke Peters</t>
  </si>
  <si>
    <t>Notting Hill</t>
  </si>
  <si>
    <t>Dylan Moran</t>
  </si>
  <si>
    <t>Chicken Run</t>
  </si>
  <si>
    <t>Julia Sawalha</t>
  </si>
  <si>
    <t>John Hamburg</t>
  </si>
  <si>
    <t>Masi Oka</t>
  </si>
  <si>
    <t>Along Came Polly</t>
  </si>
  <si>
    <t>Reginald Hudlin</t>
  </si>
  <si>
    <t>Boomerang</t>
  </si>
  <si>
    <t>Geoffrey Holder</t>
  </si>
  <si>
    <t>William Xifaras</t>
  </si>
  <si>
    <t>The Heat</t>
  </si>
  <si>
    <t>Joseph L. Mankiewicz</t>
  </si>
  <si>
    <t>Richard Burton</t>
  </si>
  <si>
    <t>Biography|Drama|History|Romance</t>
  </si>
  <si>
    <t>Cleopatra</t>
  </si>
  <si>
    <t>Roddy McDowall</t>
  </si>
  <si>
    <t>Reggie Lee</t>
  </si>
  <si>
    <t>Here Comes the Boom</t>
  </si>
  <si>
    <t>Charice</t>
  </si>
  <si>
    <t>High Crimes</t>
  </si>
  <si>
    <t>Barbra Streisand</t>
  </si>
  <si>
    <t>The Mirror Has Two Faces</t>
  </si>
  <si>
    <t>Mimi Rogers</t>
  </si>
  <si>
    <t>Mark Pellington</t>
  </si>
  <si>
    <t>Drama|Horror|Mystery|Thriller</t>
  </si>
  <si>
    <t>The Mothman Prophecies</t>
  </si>
  <si>
    <t>David Eigenberg</t>
  </si>
  <si>
    <t>Bono</t>
  </si>
  <si>
    <t>BrÃ¼no</t>
  </si>
  <si>
    <t>Slash</t>
  </si>
  <si>
    <t>John Glen</t>
  </si>
  <si>
    <t>Robert Davi</t>
  </si>
  <si>
    <t>Licence to Kill</t>
  </si>
  <si>
    <t>Anthony Zerbe</t>
  </si>
  <si>
    <t>Catherine Hardwicke</t>
  </si>
  <si>
    <t>Red Riding Hood</t>
  </si>
  <si>
    <t>John Herzfeld</t>
  </si>
  <si>
    <t>15 Minutes</t>
  </si>
  <si>
    <t>Annabel Jankel</t>
  </si>
  <si>
    <t>Fisher Stevens</t>
  </si>
  <si>
    <t>Super Mario Bros.</t>
  </si>
  <si>
    <t>Jeremy Crutchley</t>
  </si>
  <si>
    <t>Lord of War</t>
  </si>
  <si>
    <t>Jared Burke</t>
  </si>
  <si>
    <t>Tony Chiu Wai Leung</t>
  </si>
  <si>
    <t>Hero</t>
  </si>
  <si>
    <t>Maggie Cheung</t>
  </si>
  <si>
    <t>Julie Anne Robinson</t>
  </si>
  <si>
    <t>Debbie Reynolds</t>
  </si>
  <si>
    <t>One for the Money</t>
  </si>
  <si>
    <t>Evan Goldberg</t>
  </si>
  <si>
    <t>Randall Park</t>
  </si>
  <si>
    <t>The Interview</t>
  </si>
  <si>
    <t>Anders Holm</t>
  </si>
  <si>
    <t>Sngmoo Lee</t>
  </si>
  <si>
    <t>Dong-gun Jang</t>
  </si>
  <si>
    <t>Action|Fantasy|Western</t>
  </si>
  <si>
    <t>The Warrior's Way</t>
  </si>
  <si>
    <t>Jed Brophy</t>
  </si>
  <si>
    <t>Gavin MacLeod</t>
  </si>
  <si>
    <t>Comedy|War</t>
  </si>
  <si>
    <t>McHale's Navy</t>
  </si>
  <si>
    <t>Bob Hastings</t>
  </si>
  <si>
    <t>Dany Boon</t>
  </si>
  <si>
    <t>Micmacs</t>
  </si>
  <si>
    <t>Drama|Music</t>
  </si>
  <si>
    <t>8 Mile</t>
  </si>
  <si>
    <t>Evan Jones</t>
  </si>
  <si>
    <t>Jamel Debbouze</t>
  </si>
  <si>
    <t>Youssef Hajdi</t>
  </si>
  <si>
    <t>Animal Kingdom: Let's go Ape</t>
  </si>
  <si>
    <t>MÃ©lissa Theuriau</t>
  </si>
  <si>
    <t>A Knight's Tale</t>
  </si>
  <si>
    <t>BÃ©rÃ©nice Bejo</t>
  </si>
  <si>
    <t>Gordon Chan</t>
  </si>
  <si>
    <t>Lee Evans</t>
  </si>
  <si>
    <t>Julian Sands</t>
  </si>
  <si>
    <t>The Medallion</t>
  </si>
  <si>
    <t>Anthony Chau-Sang Wong</t>
  </si>
  <si>
    <t>The Sixth Sense</t>
  </si>
  <si>
    <t>Asger Leth</t>
  </si>
  <si>
    <t>Mandy Gonzalez</t>
  </si>
  <si>
    <t>Man on a Ledge</t>
  </si>
  <si>
    <t>J. Smith-Cameron</t>
  </si>
  <si>
    <t>The Big Year</t>
  </si>
  <si>
    <t>JoBeth Williams</t>
  </si>
  <si>
    <t>John G. Avildsen</t>
  </si>
  <si>
    <t>William Zabka</t>
  </si>
  <si>
    <t>Action|Drama|Family|Sport</t>
  </si>
  <si>
    <t>The Karate Kid</t>
  </si>
  <si>
    <t>William Bassett</t>
  </si>
  <si>
    <t>American Hustle</t>
  </si>
  <si>
    <t>Anne Fletcher</t>
  </si>
  <si>
    <t>The Proposal</t>
  </si>
  <si>
    <t>Bruce Beresford</t>
  </si>
  <si>
    <t>Annabeth Gish</t>
  </si>
  <si>
    <t>Double Jeopardy</t>
  </si>
  <si>
    <t>Bruce Campbell</t>
  </si>
  <si>
    <t>Jeffrey Weissman</t>
  </si>
  <si>
    <t>Back to the Future Part II</t>
  </si>
  <si>
    <t>Thomas F. Wilson</t>
  </si>
  <si>
    <t>Lucy</t>
  </si>
  <si>
    <t>Sam Taylor-Johnson</t>
  </si>
  <si>
    <t>Fifty Shades of Grey</t>
  </si>
  <si>
    <t>Spy Kids 3-D: Game Over</t>
  </si>
  <si>
    <t>A Time to Kill</t>
  </si>
  <si>
    <t>Cheaper by the Dozen</t>
  </si>
  <si>
    <t>Scott Elrod</t>
  </si>
  <si>
    <t>Action|Biography|Drama|Thriller|War</t>
  </si>
  <si>
    <t>Jerry Ferrara</t>
  </si>
  <si>
    <t>Lone Survivor</t>
  </si>
  <si>
    <t>Dan Bilzerian</t>
  </si>
  <si>
    <t>Lori Petty</t>
  </si>
  <si>
    <t>Comedy|Drama|Sport</t>
  </si>
  <si>
    <t>A League of Their Own</t>
  </si>
  <si>
    <t>Rosie O'Donnell</t>
  </si>
  <si>
    <t>Javier Botet</t>
  </si>
  <si>
    <t>The Conjuring 2</t>
  </si>
  <si>
    <t>Dustin Fitzsimons</t>
  </si>
  <si>
    <t>The Social Network</t>
  </si>
  <si>
    <t>Marcella Lentz-Pope</t>
  </si>
  <si>
    <t>Ken Kwapis</t>
  </si>
  <si>
    <t>Sabrina Revelle</t>
  </si>
  <si>
    <t>Carmen Perez</t>
  </si>
  <si>
    <t>He's Just Not That Into You</t>
  </si>
  <si>
    <t>Sachiko Ishida</t>
  </si>
  <si>
    <t>Beau Mirchoff</t>
  </si>
  <si>
    <t>Scary Movie 4</t>
  </si>
  <si>
    <t>Wes Craven</t>
  </si>
  <si>
    <t>Roger Jackson</t>
  </si>
  <si>
    <t>Kelly Rutherford</t>
  </si>
  <si>
    <t>Scream 3</t>
  </si>
  <si>
    <t>Adventure|Comedy|Sci-Fi|Western</t>
  </si>
  <si>
    <t>Back to the Future Part III</t>
  </si>
  <si>
    <t>Etan Cohen</t>
  </si>
  <si>
    <t>Get Hard</t>
  </si>
  <si>
    <t>Fantasy|Horror|Romance</t>
  </si>
  <si>
    <t>Bram Stoker's Dracula</t>
  </si>
  <si>
    <t>Biography|Drama|Romance</t>
  </si>
  <si>
    <t>Julie &amp; Julia</t>
  </si>
  <si>
    <t>42</t>
  </si>
  <si>
    <t>The Talented Mr. Ripley</t>
  </si>
  <si>
    <t>Dumb and Dumber To</t>
  </si>
  <si>
    <t>Eight Below</t>
  </si>
  <si>
    <t>Wendy Crewson</t>
  </si>
  <si>
    <t>The Intern</t>
  </si>
  <si>
    <t>Nadine Velazquez</t>
  </si>
  <si>
    <t>Ride Along 2</t>
  </si>
  <si>
    <t>Terry Kinney</t>
  </si>
  <si>
    <t>Action|Adventure|Drama|Romance|War</t>
  </si>
  <si>
    <t>The Last of the Mohicans</t>
  </si>
  <si>
    <t>Eric Schweig</t>
  </si>
  <si>
    <t>Curtis Armstrong</t>
  </si>
  <si>
    <t>Ray</t>
  </si>
  <si>
    <t>Powers Boothe</t>
  </si>
  <si>
    <t>Sin City</t>
  </si>
  <si>
    <t>Jason Douglas</t>
  </si>
  <si>
    <t>Vantage Point</t>
  </si>
  <si>
    <t>I Love You, Man</t>
  </si>
  <si>
    <t>Jane Curtin</t>
  </si>
  <si>
    <t>Shallow Hal</t>
  </si>
  <si>
    <t>Susan Ward</t>
  </si>
  <si>
    <t>Jay O. Sanders</t>
  </si>
  <si>
    <t>Sally Kirkland</t>
  </si>
  <si>
    <t>JFK</t>
  </si>
  <si>
    <t>Cheryl Penland</t>
  </si>
  <si>
    <t>Nia Long</t>
  </si>
  <si>
    <t>Big Momma's House 2</t>
  </si>
  <si>
    <t>Marisol Nichols</t>
  </si>
  <si>
    <t>Adventure|Comedy|Crime|Romance</t>
  </si>
  <si>
    <t>The Mexican</t>
  </si>
  <si>
    <t>Comedy|Drama|Family|Fantasy|Romance</t>
  </si>
  <si>
    <t>Matthew Perry</t>
  </si>
  <si>
    <t>17 Again</t>
  </si>
  <si>
    <t>Nick Cassavetes</t>
  </si>
  <si>
    <t>Kate Upton</t>
  </si>
  <si>
    <t>The Other Woman</t>
  </si>
  <si>
    <t>David Thornton</t>
  </si>
  <si>
    <t>Andrew Fiscella</t>
  </si>
  <si>
    <t>Horror</t>
  </si>
  <si>
    <t>Krista Allen</t>
  </si>
  <si>
    <t>The Final Destination</t>
  </si>
  <si>
    <t>Shantel VanSanten</t>
  </si>
  <si>
    <t>Bridge of Spies</t>
  </si>
  <si>
    <t>Joaquim de Almeida</t>
  </si>
  <si>
    <t>Behind Enemy Lines</t>
  </si>
  <si>
    <t>Sam Jaeger</t>
  </si>
  <si>
    <t>Nicholas Stoller</t>
  </si>
  <si>
    <t>Mario Lopez</t>
  </si>
  <si>
    <t>Comedy|Music</t>
  </si>
  <si>
    <t>Pink</t>
  </si>
  <si>
    <t>Get Him to the Greek</t>
  </si>
  <si>
    <t>Lino Facioli</t>
  </si>
  <si>
    <t>Nick Cannon</t>
  </si>
  <si>
    <t>Shall We Dance</t>
  </si>
  <si>
    <t>Small Soldiers</t>
  </si>
  <si>
    <t>Mark A.Z. DippÃ©</t>
  </si>
  <si>
    <t>Michael Jai White</t>
  </si>
  <si>
    <t>Spawn</t>
  </si>
  <si>
    <t>Action|Adventure|Drama|Romance|Thriller</t>
  </si>
  <si>
    <t>The Count of Monte Cristo</t>
  </si>
  <si>
    <t>Margarita Levieva</t>
  </si>
  <si>
    <t>The Lincoln Lawyer</t>
  </si>
  <si>
    <t>Unknown</t>
  </si>
  <si>
    <t>Aidan Quinn</t>
  </si>
  <si>
    <t>The Prestige</t>
  </si>
  <si>
    <t>Horrible Bosses 2</t>
  </si>
  <si>
    <t>Lindsay Sloane</t>
  </si>
  <si>
    <t>Cal Brunker</t>
  </si>
  <si>
    <t>Paul Scheer</t>
  </si>
  <si>
    <t>Escape from Planet Earth</t>
  </si>
  <si>
    <t>Jonathan Morgan Heit</t>
  </si>
  <si>
    <t>Dalia HernÃ¡ndez</t>
  </si>
  <si>
    <t>Rudy Youngblood</t>
  </si>
  <si>
    <t>Apocalypto</t>
  </si>
  <si>
    <t>Jonathan Brewer</t>
  </si>
  <si>
    <t>Maya</t>
  </si>
  <si>
    <t>The Living Daylights</t>
  </si>
  <si>
    <t>NimrÃ³d Antal</t>
  </si>
  <si>
    <t>Topher Grace</t>
  </si>
  <si>
    <t>Predators</t>
  </si>
  <si>
    <t>Debra Winger</t>
  </si>
  <si>
    <t>Legal Eagles</t>
  </si>
  <si>
    <t>Roscoe Lee Browne</t>
  </si>
  <si>
    <t>Secret Window</t>
  </si>
  <si>
    <t>Alejandro Agresti</t>
  </si>
  <si>
    <t>The Lake House</t>
  </si>
  <si>
    <t>Ebon Moss-Bachrach</t>
  </si>
  <si>
    <t>Deneen Tyler</t>
  </si>
  <si>
    <t>Gena Rowlands</t>
  </si>
  <si>
    <t>The Skeleton Key</t>
  </si>
  <si>
    <t>Joy Bryant</t>
  </si>
  <si>
    <t>Peter Hedges</t>
  </si>
  <si>
    <t>The Odd Life of Timothy Green</t>
  </si>
  <si>
    <t>Paul Weiland</t>
  </si>
  <si>
    <t>Beau Garrett</t>
  </si>
  <si>
    <t>Busy Philipps</t>
  </si>
  <si>
    <t>Made of Honor</t>
  </si>
  <si>
    <t>Steve Schirripa</t>
  </si>
  <si>
    <t>Biography|Drama|Music|Musical</t>
  </si>
  <si>
    <t>Johnny Cannizzaro</t>
  </si>
  <si>
    <t>Jersey Boys</t>
  </si>
  <si>
    <t>Scott Vance</t>
  </si>
  <si>
    <t>The Rainmaker</t>
  </si>
  <si>
    <t>Gothika</t>
  </si>
  <si>
    <t>Drama|History</t>
  </si>
  <si>
    <t>Amistad</t>
  </si>
  <si>
    <t>JosÃ© Wilker</t>
  </si>
  <si>
    <t>Lorraine Bracco</t>
  </si>
  <si>
    <t>Medicine Man</t>
  </si>
  <si>
    <t>Sean Connery</t>
  </si>
  <si>
    <t>Colin Strause</t>
  </si>
  <si>
    <t>Johnny Lewis</t>
  </si>
  <si>
    <t>Sam Trammell</t>
  </si>
  <si>
    <t>Aliens vs. Predator: Requiem</t>
  </si>
  <si>
    <t>Ian Whyte</t>
  </si>
  <si>
    <t>John Larroquette</t>
  </si>
  <si>
    <t>Macaulay Culkin</t>
  </si>
  <si>
    <t>Ri¢hie Ri¢h</t>
  </si>
  <si>
    <t>Jonathan Hyde</t>
  </si>
  <si>
    <t>Autumn in New York</t>
  </si>
  <si>
    <t>Comedy|Music|Romance</t>
  </si>
  <si>
    <t>Music and Lyrics</t>
  </si>
  <si>
    <t>Greg Mottola</t>
  </si>
  <si>
    <t>Nelson Ascencio</t>
  </si>
  <si>
    <t>Bobby Lee</t>
  </si>
  <si>
    <t>Paul</t>
  </si>
  <si>
    <t>Jeremy Owen</t>
  </si>
  <si>
    <t>Tom Virtue</t>
  </si>
  <si>
    <t>The Guilt Trip</t>
  </si>
  <si>
    <t>Julene Renee</t>
  </si>
  <si>
    <t>Aimee Teegarden</t>
  </si>
  <si>
    <t>Scream 4</t>
  </si>
  <si>
    <t>Shenae Grimes-Beech</t>
  </si>
  <si>
    <t>8MM</t>
  </si>
  <si>
    <t>Anthony Heald</t>
  </si>
  <si>
    <t>The Doors</t>
  </si>
  <si>
    <t>Jake Kasdan</t>
  </si>
  <si>
    <t>Sex Tape</t>
  </si>
  <si>
    <t>Nat Faxon</t>
  </si>
  <si>
    <t>Diane Keaton</t>
  </si>
  <si>
    <t>Hanging Up</t>
  </si>
  <si>
    <t>Jesse James</t>
  </si>
  <si>
    <t>Jacqueline MacInnes Wood</t>
  </si>
  <si>
    <t>Emma Bell</t>
  </si>
  <si>
    <t>Final Destination 5</t>
  </si>
  <si>
    <t>Kelly Makin</t>
  </si>
  <si>
    <t>Mickey Blue Eyes</t>
  </si>
  <si>
    <t>Pay It Forward</t>
  </si>
  <si>
    <t>Angie Dickinson</t>
  </si>
  <si>
    <t>KaDee Strickland</t>
  </si>
  <si>
    <t>Jimmy Fallon</t>
  </si>
  <si>
    <t>Fever Pitch</t>
  </si>
  <si>
    <t>Ione Skye</t>
  </si>
  <si>
    <t>Melissa Altro</t>
  </si>
  <si>
    <t>Bruce Dinsmore</t>
  </si>
  <si>
    <t>Arthur</t>
  </si>
  <si>
    <t>Daniel Brochu</t>
  </si>
  <si>
    <t>Shaun Weiss</t>
  </si>
  <si>
    <t>Drillbit Taylor</t>
  </si>
  <si>
    <t>A Million Ways to Die in the West</t>
  </si>
  <si>
    <t>Action|Adventure|Crime|Fantasy|Mystery|Thriller</t>
  </si>
  <si>
    <t>The Shadow</t>
  </si>
  <si>
    <t>Stephen Daldry</t>
  </si>
  <si>
    <t>Thomas Horn</t>
  </si>
  <si>
    <t>Adventure|Drama|Mystery</t>
  </si>
  <si>
    <t>Extremely Loud &amp; Incredibly Close</t>
  </si>
  <si>
    <t>Stephen Henderson</t>
  </si>
  <si>
    <t>Patti D'Arbanville</t>
  </si>
  <si>
    <t>Noah Bean</t>
  </si>
  <si>
    <t>Morning Glory</t>
  </si>
  <si>
    <t>Vanessa Aspillaga</t>
  </si>
  <si>
    <t>Biography|Crime|Drama|Music</t>
  </si>
  <si>
    <t>Get Rich or Die Tryin'</t>
  </si>
  <si>
    <t>Christian Duguay</t>
  </si>
  <si>
    <t>The Art of War</t>
  </si>
  <si>
    <t>Anne Archer</t>
  </si>
  <si>
    <t>David Fine</t>
  </si>
  <si>
    <t>Rent</t>
  </si>
  <si>
    <t>Jesse L. Martin</t>
  </si>
  <si>
    <t>Jimmy Smits</t>
  </si>
  <si>
    <t>Crime|Drama|Horror|Thriller</t>
  </si>
  <si>
    <t>Bless the Child</t>
  </si>
  <si>
    <t>Angela Bettis</t>
  </si>
  <si>
    <t>Valerie Perri</t>
  </si>
  <si>
    <t>The Out-of-Towners</t>
  </si>
  <si>
    <t>Carlease Burke</t>
  </si>
  <si>
    <t>The Island of Dr. Moreau</t>
  </si>
  <si>
    <t>Marco Hofschneider</t>
  </si>
  <si>
    <t>Justin Chambers</t>
  </si>
  <si>
    <t>Catherine Deneuve</t>
  </si>
  <si>
    <t>The Musketeer</t>
  </si>
  <si>
    <t>Justin Chadwick</t>
  </si>
  <si>
    <t>The Other Boleyn Girl</t>
  </si>
  <si>
    <t>Pat O'Connor</t>
  </si>
  <si>
    <t>Sweet November</t>
  </si>
  <si>
    <t>Andrea Frankle</t>
  </si>
  <si>
    <t>The Reaping</t>
  </si>
  <si>
    <t>William Ragsdale</t>
  </si>
  <si>
    <t>Mean Streets</t>
  </si>
  <si>
    <t>David Proval</t>
  </si>
  <si>
    <t>Cliff Robertson</t>
  </si>
  <si>
    <t>Renaissance Man</t>
  </si>
  <si>
    <t>Lillo Brancato</t>
  </si>
  <si>
    <t>Callum Blue</t>
  </si>
  <si>
    <t>Colombiana</t>
  </si>
  <si>
    <t>Jesse Borrego</t>
  </si>
  <si>
    <t>Frederik Du Chau</t>
  </si>
  <si>
    <t>Jaleel White</t>
  </si>
  <si>
    <t>Adventure|Animation|Comedy|Drama|Family|Fantasy|Musical</t>
  </si>
  <si>
    <t>The Magic Sword: Quest for Camelot</t>
  </si>
  <si>
    <t>City by the Sea</t>
  </si>
  <si>
    <t>John Doman</t>
  </si>
  <si>
    <t>Irwin Winkler</t>
  </si>
  <si>
    <t>Mira Sorvino</t>
  </si>
  <si>
    <t>At First Sight</t>
  </si>
  <si>
    <t>Steven Weber</t>
  </si>
  <si>
    <t>Joseph Kahn</t>
  </si>
  <si>
    <t>Dane Cook</t>
  </si>
  <si>
    <t>Torque</t>
  </si>
  <si>
    <t>City Hall</t>
  </si>
  <si>
    <t>Elizabeth Berkley</t>
  </si>
  <si>
    <t>Bobbie Phillips</t>
  </si>
  <si>
    <t>Showgirls</t>
  </si>
  <si>
    <t>Sofia Coppola</t>
  </si>
  <si>
    <t>Marie Antoinette</t>
  </si>
  <si>
    <t>Kiss of Death</t>
  </si>
  <si>
    <t>Stephen Kay</t>
  </si>
  <si>
    <t>Get Carter</t>
  </si>
  <si>
    <t>Lauren Lee Smith</t>
  </si>
  <si>
    <t>J.A. Bayona</t>
  </si>
  <si>
    <t>Geraldine Chaplin</t>
  </si>
  <si>
    <t>The Impossible</t>
  </si>
  <si>
    <t>Oaklee Pendergast</t>
  </si>
  <si>
    <t>Elaine May</t>
  </si>
  <si>
    <t>Action|Adventure|Comedy|Music|Thriller</t>
  </si>
  <si>
    <t>Carol Kane</t>
  </si>
  <si>
    <t>Ishtar</t>
  </si>
  <si>
    <t>Isabelle Adjani</t>
  </si>
  <si>
    <t>Adventure|Animation|Comedy|Crime|Family</t>
  </si>
  <si>
    <t>Fantastic Mr. Fox</t>
  </si>
  <si>
    <t>Life or Something Like It</t>
  </si>
  <si>
    <t>James Gammon</t>
  </si>
  <si>
    <t>Comedy|Romance|Sci-Fi|Thriller</t>
  </si>
  <si>
    <t>Richard Epcar</t>
  </si>
  <si>
    <t>Memoirs of an Invisible Man</t>
  </si>
  <si>
    <t>Patricia Heaton</t>
  </si>
  <si>
    <t>AmÃ©lie</t>
  </si>
  <si>
    <t>Isabelle Nanty</t>
  </si>
  <si>
    <t>Dennie Gordon</t>
  </si>
  <si>
    <t>Bob Saget</t>
  </si>
  <si>
    <t>Comedy|Crime|Family|Romance</t>
  </si>
  <si>
    <t>Mary-Kate Olsen</t>
  </si>
  <si>
    <t>New York Minute</t>
  </si>
  <si>
    <t>Riley Smith</t>
  </si>
  <si>
    <t>Charles Shyer</t>
  </si>
  <si>
    <t>Alfie</t>
  </si>
  <si>
    <t>Big Miracle</t>
  </si>
  <si>
    <t>Andrew Daly</t>
  </si>
  <si>
    <t>Ulu Grosbard</t>
  </si>
  <si>
    <t>The Deep End of the Ocean</t>
  </si>
  <si>
    <t>Jonathan Jackson</t>
  </si>
  <si>
    <t>William Malone</t>
  </si>
  <si>
    <t>Jeffrey Combs</t>
  </si>
  <si>
    <t>Crime|Horror|Thriller</t>
  </si>
  <si>
    <t>Feardotcom</t>
  </si>
  <si>
    <t>Cirque du Freak: The Vampire's Assistant</t>
  </si>
  <si>
    <t>Duplex</t>
  </si>
  <si>
    <t>Malcolm D. Lee</t>
  </si>
  <si>
    <t>Soul Men</t>
  </si>
  <si>
    <t>Jerry Jameson</t>
  </si>
  <si>
    <t>Jason Robards</t>
  </si>
  <si>
    <t>Raise the Titanic</t>
  </si>
  <si>
    <t>Mic Rodgers</t>
  </si>
  <si>
    <t>Universal Soldier: The Return</t>
  </si>
  <si>
    <t>Christian Alvart</t>
  </si>
  <si>
    <t>Action|Horror|Mystery|Sci-Fi|Thriller</t>
  </si>
  <si>
    <t>Pandorum</t>
  </si>
  <si>
    <t>Eddie Rouse</t>
  </si>
  <si>
    <t>Impostor</t>
  </si>
  <si>
    <t>Tim Guinee</t>
  </si>
  <si>
    <t>Bridgette Wilson-Sampras</t>
  </si>
  <si>
    <t>Extreme Ops</t>
  </si>
  <si>
    <t>Jean-Marie PoirÃ©</t>
  </si>
  <si>
    <t>Matt Ross</t>
  </si>
  <si>
    <t>Comedy|Fantasy|Sci-Fi</t>
  </si>
  <si>
    <t>Just Visiting</t>
  </si>
  <si>
    <t>John Aylward</t>
  </si>
  <si>
    <t>Sunshine</t>
  </si>
  <si>
    <t>Troy Garity</t>
  </si>
  <si>
    <t>Lou Saliba</t>
  </si>
  <si>
    <t>John Gatins</t>
  </si>
  <si>
    <t>A Thousand Words</t>
  </si>
  <si>
    <t>Greg Collins</t>
  </si>
  <si>
    <t>Marc F. Adler</t>
  </si>
  <si>
    <t>Adventure|Animation|Comedy|Fantasy|Romance</t>
  </si>
  <si>
    <t>Delgo</t>
  </si>
  <si>
    <t>Kelly Ripa</t>
  </si>
  <si>
    <t>The Gunman</t>
  </si>
  <si>
    <t>Jasmine Trinca</t>
  </si>
  <si>
    <t>Geoffrey Sax</t>
  </si>
  <si>
    <t>Action|Adventure|Family|Thriller</t>
  </si>
  <si>
    <t>Alex Rider: Operation Stormbreaker</t>
  </si>
  <si>
    <t>Ashley Walters</t>
  </si>
  <si>
    <t>Aaron Yoo</t>
  </si>
  <si>
    <t>Sarah Roemer</t>
  </si>
  <si>
    <t>Disturbia</t>
  </si>
  <si>
    <t>Hackers</t>
  </si>
  <si>
    <t>Richard Shepard</t>
  </si>
  <si>
    <t>Zan Marolt</t>
  </si>
  <si>
    <t>Adventure|Comedy|Drama|Romance|Thriller|War</t>
  </si>
  <si>
    <t>James Brolin</t>
  </si>
  <si>
    <t>The Hunting Party</t>
  </si>
  <si>
    <t>Ljubomir Kerekes</t>
  </si>
  <si>
    <t>The Hudsucker Proxy</t>
  </si>
  <si>
    <t>John Mahoney</t>
  </si>
  <si>
    <t>Peter Ho-Sun Chan</t>
  </si>
  <si>
    <t>Takeshi Kaneshiro</t>
  </si>
  <si>
    <t>The Warlords</t>
  </si>
  <si>
    <t>Andy Lau</t>
  </si>
  <si>
    <t>Kuno Becker</t>
  </si>
  <si>
    <t>Nomad: The Warrior</t>
  </si>
  <si>
    <t>Kazakh</t>
  </si>
  <si>
    <t>Joon-ho Bong</t>
  </si>
  <si>
    <t>Snowpiercer</t>
  </si>
  <si>
    <t>Kang-ho Song</t>
  </si>
  <si>
    <t>Adventure|Animation|Comedy|Fantasy|Music|Romance</t>
  </si>
  <si>
    <t>A Monster in Paris</t>
  </si>
  <si>
    <t>FranÃ§ois Cluzet</t>
  </si>
  <si>
    <t>Jeff Nathanson</t>
  </si>
  <si>
    <t>The Last Shot</t>
  </si>
  <si>
    <t>Action|Drama|Fantasy</t>
  </si>
  <si>
    <t>The Crow</t>
  </si>
  <si>
    <t>S.S. Rajamouli</t>
  </si>
  <si>
    <t>Anushka Shetty</t>
  </si>
  <si>
    <t>Action|Adventure|Drama|Fantasy|War</t>
  </si>
  <si>
    <t>Tamannaah Bhatia</t>
  </si>
  <si>
    <t>Baahubali: The Beginning</t>
  </si>
  <si>
    <t>Prabhas</t>
  </si>
  <si>
    <t>Telugu</t>
  </si>
  <si>
    <t>Brooklynn Proulx</t>
  </si>
  <si>
    <t>Drama|Fantasy|Romance|Sci-Fi</t>
  </si>
  <si>
    <t>Arliss Howard</t>
  </si>
  <si>
    <t>The Time Traveler's Wife</t>
  </si>
  <si>
    <t>Michelle Nolden</t>
  </si>
  <si>
    <t>Colin Ferguson</t>
  </si>
  <si>
    <t>Because I Said So</t>
  </si>
  <si>
    <t>Animation|Comedy|Family|Horror|Sci-Fi</t>
  </si>
  <si>
    <t>Frankenweenie</t>
  </si>
  <si>
    <t>Atticus Shaffer</t>
  </si>
  <si>
    <t>Sean Maher</t>
  </si>
  <si>
    <t>Serenity</t>
  </si>
  <si>
    <t>Michael Hitchcock</t>
  </si>
  <si>
    <t>Biography|Drama|Romance|Sport</t>
  </si>
  <si>
    <t>Against the Ropes</t>
  </si>
  <si>
    <t>Robert Vaughn</t>
  </si>
  <si>
    <t>Superman III</t>
  </si>
  <si>
    <t>Grudge Match</t>
  </si>
  <si>
    <t>Oscar Gale</t>
  </si>
  <si>
    <t>Red Cliff</t>
  </si>
  <si>
    <t>Wei Zhao</t>
  </si>
  <si>
    <t>Sweet Home Alabama</t>
  </si>
  <si>
    <t>Courtney Gains</t>
  </si>
  <si>
    <t>The Ugly Truth</t>
  </si>
  <si>
    <t>Eric Winter</t>
  </si>
  <si>
    <t>Jonathan Lynn</t>
  </si>
  <si>
    <t>Phil Hartman</t>
  </si>
  <si>
    <t>Sgt. Bilko</t>
  </si>
  <si>
    <t>Max Casella</t>
  </si>
  <si>
    <t>Spy Kids 2: Island of Lost Dreams</t>
  </si>
  <si>
    <t>Emily Osment</t>
  </si>
  <si>
    <t>David Carson</t>
  </si>
  <si>
    <t>Star Trek: Generations</t>
  </si>
  <si>
    <t>Kar-Wai Wong</t>
  </si>
  <si>
    <t>Hye-kyo Song</t>
  </si>
  <si>
    <t>Action|Biography|Drama</t>
  </si>
  <si>
    <t>The Grandmaster</t>
  </si>
  <si>
    <t>Elvis Tsui</t>
  </si>
  <si>
    <t>Water for Elephants</t>
  </si>
  <si>
    <t>3rd Rock from the Sun</t>
  </si>
  <si>
    <t>Kristen Johnston</t>
  </si>
  <si>
    <t>Yuefeng Song</t>
  </si>
  <si>
    <t>Bianca Collins</t>
  </si>
  <si>
    <t>Blythe Auffarth</t>
  </si>
  <si>
    <t>Dragon Nest: Warriors' Dawn</t>
  </si>
  <si>
    <t>Jiao Xu</t>
  </si>
  <si>
    <t>Norman Jewison</t>
  </si>
  <si>
    <t>The Hurricane</t>
  </si>
  <si>
    <t>Jeff Kober</t>
  </si>
  <si>
    <t>Enough</t>
  </si>
  <si>
    <t>David Mirkin</t>
  </si>
  <si>
    <t>Heartbreakers</t>
  </si>
  <si>
    <t>Daniella Alonso</t>
  </si>
  <si>
    <t>D.B. Woodside</t>
  </si>
  <si>
    <t>Paul Blart: Mall Cop 2</t>
  </si>
  <si>
    <t>Eduardo VerÃ¡stegui</t>
  </si>
  <si>
    <t>Luis Mandoki</t>
  </si>
  <si>
    <t>Sonia Braga</t>
  </si>
  <si>
    <t>Angel Eyes</t>
  </si>
  <si>
    <t>Kari Matchett</t>
  </si>
  <si>
    <t>Joe Somebody</t>
  </si>
  <si>
    <t>The Ninth Gate</t>
  </si>
  <si>
    <t>Extreme Measures</t>
  </si>
  <si>
    <t>Bill Nunn</t>
  </si>
  <si>
    <t>Dagmara Dominczyk</t>
  </si>
  <si>
    <t>Beth Grant</t>
  </si>
  <si>
    <t>Rock Star</t>
  </si>
  <si>
    <t>Matthew Glave</t>
  </si>
  <si>
    <t>Lee Daniels</t>
  </si>
  <si>
    <t>Precious</t>
  </si>
  <si>
    <t>Mariah Carey</t>
  </si>
  <si>
    <t>Jason Marsden</t>
  </si>
  <si>
    <t>Adventure|Drama</t>
  </si>
  <si>
    <t>White Squall</t>
  </si>
  <si>
    <t>Richard Masur</t>
  </si>
  <si>
    <t>Horror|Mystery|Sci-Fi</t>
  </si>
  <si>
    <t>The Thing</t>
  </si>
  <si>
    <t>David Clennon</t>
  </si>
  <si>
    <t>Nolan Gerard Funk</t>
  </si>
  <si>
    <t>Riddick</t>
  </si>
  <si>
    <t>Jeb Stuart</t>
  </si>
  <si>
    <t>Claudia Stedelin</t>
  </si>
  <si>
    <t>Gregory Scott Cummins</t>
  </si>
  <si>
    <t>Switchback</t>
  </si>
  <si>
    <t>Ted Markland</t>
  </si>
  <si>
    <t>Steve Miner</t>
  </si>
  <si>
    <t>Usher Raymond</t>
  </si>
  <si>
    <t>Action|Adventure|Drama|Thriller|Western</t>
  </si>
  <si>
    <t>Texas Rangers</t>
  </si>
  <si>
    <t>Leonor Varela</t>
  </si>
  <si>
    <t>Adventure|Family|Fantasy|Sci-Fi</t>
  </si>
  <si>
    <t>City of Ember</t>
  </si>
  <si>
    <t>Harry Treadaway</t>
  </si>
  <si>
    <t>Paul Thomas Anderson</t>
  </si>
  <si>
    <t>Jeffrey W. Jenkins</t>
  </si>
  <si>
    <t>Mike Howard</t>
  </si>
  <si>
    <t>The Master</t>
  </si>
  <si>
    <t>Bruce Goodchild</t>
  </si>
  <si>
    <t>David Leland</t>
  </si>
  <si>
    <t>Ryan Cartwright</t>
  </si>
  <si>
    <t>Adventure|Comedy|History|Romance</t>
  </si>
  <si>
    <t>Virgin Territory</t>
  </si>
  <si>
    <t>David Walliams</t>
  </si>
  <si>
    <t>Italy</t>
  </si>
  <si>
    <t>The Express</t>
  </si>
  <si>
    <t>J Blakeson</t>
  </si>
  <si>
    <t>Maggie Siff</t>
  </si>
  <si>
    <t>The 5th Wave</t>
  </si>
  <si>
    <t>Nick Robinson</t>
  </si>
  <si>
    <t>Ryan Coogler</t>
  </si>
  <si>
    <t>Phylicia Rashad</t>
  </si>
  <si>
    <t>Creed</t>
  </si>
  <si>
    <t>The Town</t>
  </si>
  <si>
    <t>Owen Burke</t>
  </si>
  <si>
    <t>Kirk Jones</t>
  </si>
  <si>
    <t>What to Expect When You're Expecting</t>
  </si>
  <si>
    <t>Ethan Coen</t>
  </si>
  <si>
    <t>Burn After Reading</t>
  </si>
  <si>
    <t>Jennifer Flackett</t>
  </si>
  <si>
    <t>Anthony Simcoe</t>
  </si>
  <si>
    <t>Nim's Island</t>
  </si>
  <si>
    <t>Christopher James Baker</t>
  </si>
  <si>
    <t>Action|Biography|Drama|Sport</t>
  </si>
  <si>
    <t>Rush</t>
  </si>
  <si>
    <t>Alexandra Maria Lara</t>
  </si>
  <si>
    <t>Neil Flynn</t>
  </si>
  <si>
    <t>Patton Oswalt</t>
  </si>
  <si>
    <t>Magnolia</t>
  </si>
  <si>
    <t>Jim Meskimen</t>
  </si>
  <si>
    <t>Kevin Smith</t>
  </si>
  <si>
    <t>Cop Out</t>
  </si>
  <si>
    <t>Christian Ditter</t>
  </si>
  <si>
    <t>How to Be Single</t>
  </si>
  <si>
    <t>Charles Martin Smith</t>
  </si>
  <si>
    <t>Michael Roark</t>
  </si>
  <si>
    <t>Drama|Family</t>
  </si>
  <si>
    <t>Dolphin Tale</t>
  </si>
  <si>
    <t>Twilight</t>
  </si>
  <si>
    <t>Laura Harring</t>
  </si>
  <si>
    <t>John Q</t>
  </si>
  <si>
    <t>Blue Streak</t>
  </si>
  <si>
    <t>Tamala Jones</t>
  </si>
  <si>
    <t>Molly C. Quinn</t>
  </si>
  <si>
    <t>Laura-Leigh</t>
  </si>
  <si>
    <t>We're the Millers</t>
  </si>
  <si>
    <t>Fedor Bondarchuk</t>
  </si>
  <si>
    <t>Yuliya Snigir</t>
  </si>
  <si>
    <t>Obitaemyy ostrov</t>
  </si>
  <si>
    <t>Aleksey Serebryakov</t>
  </si>
  <si>
    <t>Russia</t>
  </si>
  <si>
    <t>Breakdown</t>
  </si>
  <si>
    <t>Irvin Kershner</t>
  </si>
  <si>
    <t>Klaus Maria Brandauer</t>
  </si>
  <si>
    <t>Bernie Casey</t>
  </si>
  <si>
    <t>Never Say Never Again</t>
  </si>
  <si>
    <t>Barbara Carrera</t>
  </si>
  <si>
    <t>Steve Pink</t>
  </si>
  <si>
    <t>Collette Wolfe</t>
  </si>
  <si>
    <t>Charlie McDermott</t>
  </si>
  <si>
    <t>Hot Tub Time Machine</t>
  </si>
  <si>
    <t>Taylor Blackwell</t>
  </si>
  <si>
    <t>Dolphin Tale 2</t>
  </si>
  <si>
    <t>Action|Adventure|Crime|Drama|Family|Fantasy|Romance|Thriller</t>
  </si>
  <si>
    <t>Reindeer Games</t>
  </si>
  <si>
    <t>A Man Apart</t>
  </si>
  <si>
    <t>Aloha</t>
  </si>
  <si>
    <t>Ghosts of Mississippi</t>
  </si>
  <si>
    <t>Scott Hicks</t>
  </si>
  <si>
    <t>Reeve Carney</t>
  </si>
  <si>
    <t>Snow Falling on Cedars</t>
  </si>
  <si>
    <t>Colin O'Donoghue</t>
  </si>
  <si>
    <t>The Rite</t>
  </si>
  <si>
    <t>Blair Underwood</t>
  </si>
  <si>
    <t>Gattaca</t>
  </si>
  <si>
    <t>Mason Gamble</t>
  </si>
  <si>
    <t>Biography|Comedy|Romance</t>
  </si>
  <si>
    <t>Isn't She Great</t>
  </si>
  <si>
    <t>Kenan Thompson</t>
  </si>
  <si>
    <t>Space Chimps</t>
  </si>
  <si>
    <t>Omid Abtahi</t>
  </si>
  <si>
    <t>Chris Rock</t>
  </si>
  <si>
    <t>Head of State</t>
  </si>
  <si>
    <t>The Hangover</t>
  </si>
  <si>
    <t>Wilson Yip</t>
  </si>
  <si>
    <t>Lynn Hung</t>
  </si>
  <si>
    <t>Action|Biography|Drama|History</t>
  </si>
  <si>
    <t>Ip Man 3</t>
  </si>
  <si>
    <t>Kwok-Kwan Chan</t>
  </si>
  <si>
    <t>Cantonese</t>
  </si>
  <si>
    <t>Austin Powers: The Spy Who Shagged Me</t>
  </si>
  <si>
    <t>Batman</t>
  </si>
  <si>
    <t>William Hootkins</t>
  </si>
  <si>
    <t>Biography|Drama|War</t>
  </si>
  <si>
    <t>There Be Dragons</t>
  </si>
  <si>
    <t>Lily Cole</t>
  </si>
  <si>
    <t>Lethal Weapon 3</t>
  </si>
  <si>
    <t>Quinton Aaron</t>
  </si>
  <si>
    <t>Catherine Dyer</t>
  </si>
  <si>
    <t>The Blind Side</t>
  </si>
  <si>
    <t>Aimee Garcia</t>
  </si>
  <si>
    <t>Jon Foo</t>
  </si>
  <si>
    <t>Rush Hour</t>
  </si>
  <si>
    <t>Spy Kids</t>
  </si>
  <si>
    <t>Horrible Bosses</t>
  </si>
  <si>
    <t>Reginald Ballard</t>
  </si>
  <si>
    <t>True Grit</t>
  </si>
  <si>
    <t>Bruce Green</t>
  </si>
  <si>
    <t>The Devil Wears Prada</t>
  </si>
  <si>
    <t>Rebecca Mader</t>
  </si>
  <si>
    <t>Robert Wise</t>
  </si>
  <si>
    <t>Nichelle Nichols</t>
  </si>
  <si>
    <t>Star Trek: The Motion Picture</t>
  </si>
  <si>
    <t>Walter Koenig</t>
  </si>
  <si>
    <t>Identity Thief</t>
  </si>
  <si>
    <t>Robert Mitchum</t>
  </si>
  <si>
    <t>Cape Fear</t>
  </si>
  <si>
    <t>21</t>
  </si>
  <si>
    <t>Amy Schumer</t>
  </si>
  <si>
    <t>Trainwreck</t>
  </si>
  <si>
    <t>Josh Segarra</t>
  </si>
  <si>
    <t>Kevin Rodney Sullivan</t>
  </si>
  <si>
    <t>Nicole Sullivan</t>
  </si>
  <si>
    <t>Guess Who</t>
  </si>
  <si>
    <t>Sherri Shepherd</t>
  </si>
  <si>
    <t>The English Patient</t>
  </si>
  <si>
    <t>Matt McCoy</t>
  </si>
  <si>
    <t>L.A. Confidential</t>
  </si>
  <si>
    <t>Adventure|Comedy|Family|Sci-Fi</t>
  </si>
  <si>
    <t>Sky High</t>
  </si>
  <si>
    <t>In &amp; Out</t>
  </si>
  <si>
    <t>Lauren Ambrose</t>
  </si>
  <si>
    <t>Marg Helgenberger</t>
  </si>
  <si>
    <t>Natasha Henstridge</t>
  </si>
  <si>
    <t>Species</t>
  </si>
  <si>
    <t>Jordan Lund</t>
  </si>
  <si>
    <t>Lin Shaye</t>
  </si>
  <si>
    <t>A Nightmare on Elm Street</t>
  </si>
  <si>
    <t>Amanda Wyss</t>
  </si>
  <si>
    <t>The Cell</t>
  </si>
  <si>
    <t>Anne Parillaud</t>
  </si>
  <si>
    <t>The Man in the Iron Mask</t>
  </si>
  <si>
    <t>Judith GodrÃ¨che</t>
  </si>
  <si>
    <t>Kevin Connolly</t>
  </si>
  <si>
    <t>Biography|Drama|Family|History|Sport</t>
  </si>
  <si>
    <t>Secretariat</t>
  </si>
  <si>
    <t>Kevin Munroe</t>
  </si>
  <si>
    <t>TMNT</t>
  </si>
  <si>
    <t>Michael Tollin</t>
  </si>
  <si>
    <t>Radio</t>
  </si>
  <si>
    <t>Friends with Benefits</t>
  </si>
  <si>
    <t>Neighbors 2: Sorority Rising</t>
  </si>
  <si>
    <t>Kiersey Clemons</t>
  </si>
  <si>
    <t>Biography|Comedy|Drama|History|Music</t>
  </si>
  <si>
    <t>Saving Mr. Banks</t>
  </si>
  <si>
    <t>Malcolm X</t>
  </si>
  <si>
    <t>Al Freeman Jr.</t>
  </si>
  <si>
    <t>Charlyne Yi</t>
  </si>
  <si>
    <t>This Is 40</t>
  </si>
  <si>
    <t>Mackenzie Aladjem</t>
  </si>
  <si>
    <t>Old Dogs</t>
  </si>
  <si>
    <t>Patrick Tatopoulos</t>
  </si>
  <si>
    <t>Craig Parker</t>
  </si>
  <si>
    <t>Underworld: Rise of the Lycans</t>
  </si>
  <si>
    <t>Steven Mackintosh</t>
  </si>
  <si>
    <t>Christine Taylor</t>
  </si>
  <si>
    <t>License to Wed</t>
  </si>
  <si>
    <t>The Benchwarmers</t>
  </si>
  <si>
    <t>Gary David Goldberg</t>
  </si>
  <si>
    <t>Victor Webster</t>
  </si>
  <si>
    <t>Must Love Dogs</t>
  </si>
  <si>
    <t>Donnie Brasco</t>
  </si>
  <si>
    <t>Jaymes Butler</t>
  </si>
  <si>
    <t>Resident Evil</t>
  </si>
  <si>
    <t>Tobe Hooper</t>
  </si>
  <si>
    <t>Zelda Rubinstein</t>
  </si>
  <si>
    <t>Fantasy|Horror</t>
  </si>
  <si>
    <t>Heather O'Rourke</t>
  </si>
  <si>
    <t>Poltergeist</t>
  </si>
  <si>
    <t>The Ladykillers</t>
  </si>
  <si>
    <t>Beau Bridges</t>
  </si>
  <si>
    <t>Max Payne</t>
  </si>
  <si>
    <t>Jamie Hector</t>
  </si>
  <si>
    <t>In Time</t>
  </si>
  <si>
    <t>Alan Poul</t>
  </si>
  <si>
    <t>Danneel Ackles</t>
  </si>
  <si>
    <t>The Back-up Plan</t>
  </si>
  <si>
    <t>Luke Greenfield</t>
  </si>
  <si>
    <t>Steve Howey</t>
  </si>
  <si>
    <t>Ashley Williams</t>
  </si>
  <si>
    <t>Something Borrowed</t>
  </si>
  <si>
    <t>Kirsten Day</t>
  </si>
  <si>
    <t>Jodi Lyn O'Keefe</t>
  </si>
  <si>
    <t>Hit the Floor</t>
  </si>
  <si>
    <t>Logan Browning</t>
  </si>
  <si>
    <t>Gil Junger</t>
  </si>
  <si>
    <t>Black Knight</t>
  </si>
  <si>
    <t>Michael Ritchie</t>
  </si>
  <si>
    <t>Vic Morrow</t>
  </si>
  <si>
    <t>Comedy|Drama|Family|Sport</t>
  </si>
  <si>
    <t>Tatum O'Neal</t>
  </si>
  <si>
    <t>The Bad News Bears</t>
  </si>
  <si>
    <t>Joyce Van Patten</t>
  </si>
  <si>
    <t>Steven E. de Souza</t>
  </si>
  <si>
    <t>Raul Julia</t>
  </si>
  <si>
    <t>Street Fighter</t>
  </si>
  <si>
    <t>Frank Finlay</t>
  </si>
  <si>
    <t>Emilia Fox</t>
  </si>
  <si>
    <t>The Pianist</t>
  </si>
  <si>
    <t>Ed Stoppard</t>
  </si>
  <si>
    <t>Hiam Abbass</t>
  </si>
  <si>
    <t>Keisha Castle-Hughes</t>
  </si>
  <si>
    <t>The Nativity Story</t>
  </si>
  <si>
    <t>Shaun Toub</t>
  </si>
  <si>
    <t>Paris Hilton</t>
  </si>
  <si>
    <t>House of Wax</t>
  </si>
  <si>
    <t>Brian Van Holt</t>
  </si>
  <si>
    <t>Closer</t>
  </si>
  <si>
    <t>Colin Stinton</t>
  </si>
  <si>
    <t>J. Edgar</t>
  </si>
  <si>
    <t>Alexandre Aja</t>
  </si>
  <si>
    <t>Mirrors</t>
  </si>
  <si>
    <t>Michael Rymer</t>
  </si>
  <si>
    <t>Aaliyah</t>
  </si>
  <si>
    <t>Queen of the Damned</t>
  </si>
  <si>
    <t>Predator 2</t>
  </si>
  <si>
    <t>Kevin Peter Hall</t>
  </si>
  <si>
    <t>Jesse Tyler Ferguson</t>
  </si>
  <si>
    <t>Untraceable</t>
  </si>
  <si>
    <t>Joseph Cross</t>
  </si>
  <si>
    <t>Hugh Wilson</t>
  </si>
  <si>
    <t>Comedy|Drama|Romance|Sci-Fi</t>
  </si>
  <si>
    <t>Blast from the Past</t>
  </si>
  <si>
    <t>Douglas Smith</t>
  </si>
  <si>
    <t>Mike Hodges</t>
  </si>
  <si>
    <t>Flash Gordon</t>
  </si>
  <si>
    <t>Sam J. Jones</t>
  </si>
  <si>
    <t>Jersey Girl</t>
  </si>
  <si>
    <t>Cicely Tyson</t>
  </si>
  <si>
    <t>Alex Cross</t>
  </si>
  <si>
    <t>Carmen Ejogo</t>
  </si>
  <si>
    <t>Midnight in the Garden of Good and Evil</t>
  </si>
  <si>
    <t>Leon Rippy</t>
  </si>
  <si>
    <t>Scott Mann</t>
  </si>
  <si>
    <t>Heist</t>
  </si>
  <si>
    <t>Susanna White</t>
  </si>
  <si>
    <t>Bill Bailey</t>
  </si>
  <si>
    <t>Nanny McPhee Returns</t>
  </si>
  <si>
    <t>Eros Vlahos</t>
  </si>
  <si>
    <t>Frank Whaley</t>
  </si>
  <si>
    <t>Hoffa</t>
  </si>
  <si>
    <t>Chris Carter</t>
  </si>
  <si>
    <t>The X Files: I Want to Believe</t>
  </si>
  <si>
    <t>Nicki Aycox</t>
  </si>
  <si>
    <t>Tommy O'Haver</t>
  </si>
  <si>
    <t>Ella Enchanted</t>
  </si>
  <si>
    <t>Joanna Lumley</t>
  </si>
  <si>
    <t>Peter Landesman</t>
  </si>
  <si>
    <t>Concussion</t>
  </si>
  <si>
    <t>Benjamin J. Cain Jr.</t>
  </si>
  <si>
    <t>Ken Arnold</t>
  </si>
  <si>
    <t>Abduction</t>
  </si>
  <si>
    <t>Richard Cetrone</t>
  </si>
  <si>
    <t>Gary Chapman</t>
  </si>
  <si>
    <t>Adventure|Animation|Comedy|Family|War</t>
  </si>
  <si>
    <t>Valiant</t>
  </si>
  <si>
    <t>Pip Torrens</t>
  </si>
  <si>
    <t>Wonder Boys</t>
  </si>
  <si>
    <t>Richard Thomas</t>
  </si>
  <si>
    <t>Craig Mazin</t>
  </si>
  <si>
    <t>Action|Comedy|Sci-Fi|Thriller</t>
  </si>
  <si>
    <t>Drake Bell</t>
  </si>
  <si>
    <t>Superhero Movie</t>
  </si>
  <si>
    <t>Marion Ross</t>
  </si>
  <si>
    <t>Allen Hughes</t>
  </si>
  <si>
    <t>Alona Tal</t>
  </si>
  <si>
    <t>Broken City</t>
  </si>
  <si>
    <t>Michael Beach</t>
  </si>
  <si>
    <t>Portia de Rossi</t>
  </si>
  <si>
    <t>Comedy|Horror</t>
  </si>
  <si>
    <t>Shannon Elizabeth</t>
  </si>
  <si>
    <t>Cursed</t>
  </si>
  <si>
    <t>Premium Rush</t>
  </si>
  <si>
    <t>Richard T. Jones</t>
  </si>
  <si>
    <t>Jim Gaffigan</t>
  </si>
  <si>
    <t>Hot Pursuit</t>
  </si>
  <si>
    <t>Michael Mosley</t>
  </si>
  <si>
    <t>Lucy Gordon</t>
  </si>
  <si>
    <t>The Four Feathers</t>
  </si>
  <si>
    <t>Alex Jennings</t>
  </si>
  <si>
    <t>Parker</t>
  </si>
  <si>
    <t>Wendell Pierce</t>
  </si>
  <si>
    <t>Wimbledon</t>
  </si>
  <si>
    <t>Austin Nichols</t>
  </si>
  <si>
    <t>Brooke Shields</t>
  </si>
  <si>
    <t>Furry Vengeance</t>
  </si>
  <si>
    <t>Matt Prokop</t>
  </si>
  <si>
    <t>Kimble Rendall</t>
  </si>
  <si>
    <t>Cariba Heine</t>
  </si>
  <si>
    <t>Bait</t>
  </si>
  <si>
    <t>Richard Brancatisano</t>
  </si>
  <si>
    <t>Peter Yates</t>
  </si>
  <si>
    <t>Krull</t>
  </si>
  <si>
    <t>Lysette Anthony</t>
  </si>
  <si>
    <t>Drama|Thriller|War</t>
  </si>
  <si>
    <t>Lions for Lambs</t>
  </si>
  <si>
    <t>Dann Florek</t>
  </si>
  <si>
    <t>Rosanna Arquette</t>
  </si>
  <si>
    <t>Flight of the Intruder</t>
  </si>
  <si>
    <t>Christopher Rich</t>
  </si>
  <si>
    <t>Walk Hard: The Dewey Cox Story</t>
  </si>
  <si>
    <t>Lasse HallstrÃ¶m</t>
  </si>
  <si>
    <t>The Shipping News</t>
  </si>
  <si>
    <t>Jason Behr</t>
  </si>
  <si>
    <t>Action|Western</t>
  </si>
  <si>
    <t>American Outlaws</t>
  </si>
  <si>
    <t>Jean-Marc VallÃ©e</t>
  </si>
  <si>
    <t>Michiel Huisman</t>
  </si>
  <si>
    <t>The Young Victoria</t>
  </si>
  <si>
    <t>Bashar Rahal</t>
  </si>
  <si>
    <t>Whiteout</t>
  </si>
  <si>
    <t>Shawn Doyle</t>
  </si>
  <si>
    <t>The Tree of Life</t>
  </si>
  <si>
    <t>Hark Tsui</t>
  </si>
  <si>
    <t>Lela Rochon</t>
  </si>
  <si>
    <t>Paul Sorvino</t>
  </si>
  <si>
    <t>Knock Off</t>
  </si>
  <si>
    <t>Ray Nicholas</t>
  </si>
  <si>
    <t>Aruba</t>
  </si>
  <si>
    <t>Sabotage</t>
  </si>
  <si>
    <t>Maurice Compte</t>
  </si>
  <si>
    <t>The Order</t>
  </si>
  <si>
    <t>Benno FÃ¼rmann</t>
  </si>
  <si>
    <t>Lexi Alexander</t>
  </si>
  <si>
    <t>Punisher: War Zone</t>
  </si>
  <si>
    <t>Action|Adventure|Family|Sci-Fi</t>
  </si>
  <si>
    <t>Zoom</t>
  </si>
  <si>
    <t>Soleyman Pierini</t>
  </si>
  <si>
    <t>Adventure|Biography|Drama|Thriller</t>
  </si>
  <si>
    <t>The Walk</t>
  </si>
  <si>
    <t>Jade Kindar-Martin</t>
  </si>
  <si>
    <t>Ronny Yu</t>
  </si>
  <si>
    <t>Lee Arenberg</t>
  </si>
  <si>
    <t>Marley Shelton</t>
  </si>
  <si>
    <t>Warriors of Virtue</t>
  </si>
  <si>
    <t>Angus Macfadyen</t>
  </si>
  <si>
    <t>A Good Year</t>
  </si>
  <si>
    <t>Luther</t>
  </si>
  <si>
    <t>Warren Brown</t>
  </si>
  <si>
    <t>Radio Flyer</t>
  </si>
  <si>
    <t>Blood In, Blood Out</t>
  </si>
  <si>
    <t>Bille August</t>
  </si>
  <si>
    <t>Smilla's Sense of Snow</t>
  </si>
  <si>
    <t>Denmark</t>
  </si>
  <si>
    <t>Femme Fatale</t>
  </si>
  <si>
    <t>Rie Rasmussen</t>
  </si>
  <si>
    <t>Moustapha Akkad</t>
  </si>
  <si>
    <t>Lion of the Desert</t>
  </si>
  <si>
    <t>Libya</t>
  </si>
  <si>
    <t>Jean-Paul Rappeneau</t>
  </si>
  <si>
    <t>The Horseman on the Roof</t>
  </si>
  <si>
    <t>Isabelle CarrÃ©</t>
  </si>
  <si>
    <t>Jeffrey Dover</t>
  </si>
  <si>
    <t>Drama|Romance|War|Western</t>
  </si>
  <si>
    <t>Jeremy W. Auman</t>
  </si>
  <si>
    <t>Ride with the Devil</t>
  </si>
  <si>
    <t>Tobey Maguire</t>
  </si>
  <si>
    <t>Hanaa Bouchaib</t>
  </si>
  <si>
    <t>Maricel Ãlvarez</t>
  </si>
  <si>
    <t>Biutiful</t>
  </si>
  <si>
    <t>Eduard FernÃ¡ndez</t>
  </si>
  <si>
    <t>Joachim RÃ¸nning</t>
  </si>
  <si>
    <t>Action|Comedy|Crime|Western</t>
  </si>
  <si>
    <t>Bandidas</t>
  </si>
  <si>
    <t>Tony Kaye</t>
  </si>
  <si>
    <t>Black Water Transit</t>
  </si>
  <si>
    <t>Beverly D'Angelo</t>
  </si>
  <si>
    <t>Aml Ameen</t>
  </si>
  <si>
    <t>The Maze Runner</t>
  </si>
  <si>
    <t>Jacob Latimore</t>
  </si>
  <si>
    <t>Ken Scott</t>
  </si>
  <si>
    <t>June Diane Raphael</t>
  </si>
  <si>
    <t>Unfinished Business</t>
  </si>
  <si>
    <t>Melissa McMeekin</t>
  </si>
  <si>
    <t>The Age of Innocence</t>
  </si>
  <si>
    <t>Ellen Burstyn</t>
  </si>
  <si>
    <t>The Fountain</t>
  </si>
  <si>
    <t>Hugh Johnson</t>
  </si>
  <si>
    <t>Kevin J. O'Connor</t>
  </si>
  <si>
    <t>Action|Adventure|Comedy|Drama|Thriller</t>
  </si>
  <si>
    <t>Chill Factor</t>
  </si>
  <si>
    <t>Hudson Leick</t>
  </si>
  <si>
    <t>Stolen</t>
  </si>
  <si>
    <t>Sami Gayle</t>
  </si>
  <si>
    <t>Hayao Miyazaki</t>
  </si>
  <si>
    <t>YÃ»ki Amami</t>
  </si>
  <si>
    <t>Rumi Hiiragi</t>
  </si>
  <si>
    <t>Ponyo</t>
  </si>
  <si>
    <t>Yuria Nara</t>
  </si>
  <si>
    <t>George Tillman Jr.</t>
  </si>
  <si>
    <t>Melissa Benoist</t>
  </si>
  <si>
    <t>Tiago Riani</t>
  </si>
  <si>
    <t>The Longest Ride</t>
  </si>
  <si>
    <t>Hayley Lovitt</t>
  </si>
  <si>
    <t>Rand Ravich</t>
  </si>
  <si>
    <t>The Astronaut's Wife</t>
  </si>
  <si>
    <t>Hugh Hudson</t>
  </si>
  <si>
    <t>Eva Marie Saint</t>
  </si>
  <si>
    <t>I Dreamed of Africa</t>
  </si>
  <si>
    <t>Vincent Perez</t>
  </si>
  <si>
    <t>Playing for Keeps</t>
  </si>
  <si>
    <t>Fana Mokoena</t>
  </si>
  <si>
    <t>Terry Pheto</t>
  </si>
  <si>
    <t>Mandela: Long Walk to Freedom</t>
  </si>
  <si>
    <t>Tony Kgoroge</t>
  </si>
  <si>
    <t>Reds</t>
  </si>
  <si>
    <t>A Few Good Men</t>
  </si>
  <si>
    <t>Exit Wounds</t>
  </si>
  <si>
    <t>Big Momma's House</t>
  </si>
  <si>
    <t>Jeremy Degruson</t>
  </si>
  <si>
    <t>Brianne Brozey</t>
  </si>
  <si>
    <t>Kyle Hebert</t>
  </si>
  <si>
    <t>Thunder and the House of Magic</t>
  </si>
  <si>
    <t>Joe Ochman</t>
  </si>
  <si>
    <t>Chris Gorak</t>
  </si>
  <si>
    <t>Veronika Vernadskaya</t>
  </si>
  <si>
    <t>The Darkest Hour</t>
  </si>
  <si>
    <t>Dato Bakhtadze</t>
  </si>
  <si>
    <t>Scott Speer</t>
  </si>
  <si>
    <t>Stephen Boss</t>
  </si>
  <si>
    <t>Drama|Music|Romance</t>
  </si>
  <si>
    <t>Ryan Guzman</t>
  </si>
  <si>
    <t>Step Up Revolution</t>
  </si>
  <si>
    <t>Action|Adventure|Crime|Drama|Thriller</t>
  </si>
  <si>
    <t>Snakes on a Plane</t>
  </si>
  <si>
    <t>Rachel Blanchard</t>
  </si>
  <si>
    <t>Joe Charbanic</t>
  </si>
  <si>
    <t>The Watcher</t>
  </si>
  <si>
    <t>Chris Ellis</t>
  </si>
  <si>
    <t>Jonathan Hensleigh</t>
  </si>
  <si>
    <t>Marco St. John</t>
  </si>
  <si>
    <t>The Punisher</t>
  </si>
  <si>
    <t>Eddie Jemison</t>
  </si>
  <si>
    <t>Danny Cannon</t>
  </si>
  <si>
    <t>Goal! The Dream Begins</t>
  </si>
  <si>
    <t>Boaz Yakin</t>
  </si>
  <si>
    <t>Safe</t>
  </si>
  <si>
    <t>Robert John Burke</t>
  </si>
  <si>
    <t>Pushing Tin</t>
  </si>
  <si>
    <t>Richard Marquand</t>
  </si>
  <si>
    <t>Star Wars: Episode VI - Return of the Jedi</t>
  </si>
  <si>
    <t>Kenny Baker</t>
  </si>
  <si>
    <t>Neil Marshall</t>
  </si>
  <si>
    <t>Ryan Kruger</t>
  </si>
  <si>
    <t>Doomsday</t>
  </si>
  <si>
    <t>David Kross</t>
  </si>
  <si>
    <t>The Reader</t>
  </si>
  <si>
    <t>Susanne Lothar</t>
  </si>
  <si>
    <t>David Wain</t>
  </si>
  <si>
    <t>Wanderlust</t>
  </si>
  <si>
    <t>Elf</t>
  </si>
  <si>
    <t>Kyra Sedgwick</t>
  </si>
  <si>
    <t>Phenomenon</t>
  </si>
  <si>
    <t>David Gallagher</t>
  </si>
  <si>
    <t>Adventure|Comedy|Family|Sport</t>
  </si>
  <si>
    <t>Snow Dogs</t>
  </si>
  <si>
    <t>Comedy|Drama|Fantasy</t>
  </si>
  <si>
    <t>Scrooged</t>
  </si>
  <si>
    <t>Jared Hess</t>
  </si>
  <si>
    <t>Comedy|Family|Sport</t>
  </si>
  <si>
    <t>Nacho Libre</t>
  </si>
  <si>
    <t>HÃ©ctor JimÃ©nez</t>
  </si>
  <si>
    <t>Wendi McLendon-Covey</t>
  </si>
  <si>
    <t>Bridesmaids</t>
  </si>
  <si>
    <t>Steve Bannos</t>
  </si>
  <si>
    <t>This Is the End</t>
  </si>
  <si>
    <t>Rupert Wainwright</t>
  </si>
  <si>
    <t>Stigmata</t>
  </si>
  <si>
    <t>Men of Honor</t>
  </si>
  <si>
    <t>John Luessenhop</t>
  </si>
  <si>
    <t>Takers</t>
  </si>
  <si>
    <t>Justin Zackham</t>
  </si>
  <si>
    <t>The Big Wedding</t>
  </si>
  <si>
    <t>Big Mommas: Like Father, Like Son</t>
  </si>
  <si>
    <t>Portia Doubleday</t>
  </si>
  <si>
    <t>Cas Anvar</t>
  </si>
  <si>
    <t>Source Code</t>
  </si>
  <si>
    <t>Russell Peters</t>
  </si>
  <si>
    <t>Danny Nucci</t>
  </si>
  <si>
    <t>Illeana Douglas</t>
  </si>
  <si>
    <t>Alive</t>
  </si>
  <si>
    <t>Michael DeLorenzo</t>
  </si>
  <si>
    <t>The Number 23</t>
  </si>
  <si>
    <t>Julian Richings</t>
  </si>
  <si>
    <t>Action|Adventure|Drama|Family</t>
  </si>
  <si>
    <t>The Young and Prodigious T.S. Spivet</t>
  </si>
  <si>
    <t>Judy Davis</t>
  </si>
  <si>
    <t>John Belushi</t>
  </si>
  <si>
    <t>Action|Comedy|War</t>
  </si>
  <si>
    <t>1941</t>
  </si>
  <si>
    <t>Drama|Family|Sport</t>
  </si>
  <si>
    <t>Ken Howard</t>
  </si>
  <si>
    <t>Dreamer: Inspired by a True Story</t>
  </si>
  <si>
    <t>Holmes Osborne</t>
  </si>
  <si>
    <t>Kyle Schmid</t>
  </si>
  <si>
    <t>A History of Violence</t>
  </si>
  <si>
    <t>Transporter 2</t>
  </si>
  <si>
    <t>Pat Hingle</t>
  </si>
  <si>
    <t>Action|Thriller|Western</t>
  </si>
  <si>
    <t>The Quick and the Dead</t>
  </si>
  <si>
    <t>Roberts Blossom</t>
  </si>
  <si>
    <t>Mike Doyle</t>
  </si>
  <si>
    <t>Laws of Attraction</t>
  </si>
  <si>
    <t>Nora Dunn</t>
  </si>
  <si>
    <t>Ireland</t>
  </si>
  <si>
    <t>Marc Anthony</t>
  </si>
  <si>
    <t>Bringing Out the Dead</t>
  </si>
  <si>
    <t>Sonja Sohn</t>
  </si>
  <si>
    <t>Miguel Sapochnik</t>
  </si>
  <si>
    <t>Repo Men</t>
  </si>
  <si>
    <t>Hyung-rae Shim</t>
  </si>
  <si>
    <t>Action|Drama|Fantasy|Horror|Thriller</t>
  </si>
  <si>
    <t>Dragon Wars: D-War</t>
  </si>
  <si>
    <t>Bogus</t>
  </si>
  <si>
    <t>Andrea Martin</t>
  </si>
  <si>
    <t>Don Scardino</t>
  </si>
  <si>
    <t>The Incredible Burt Wonderstone</t>
  </si>
  <si>
    <t>Animation|Comedy|Family|Fantasy|Musical</t>
  </si>
  <si>
    <t>George Kennedy</t>
  </si>
  <si>
    <t>Cats Don't Dance</t>
  </si>
  <si>
    <t>Tim Robbins</t>
  </si>
  <si>
    <t>Cradle Will Rock</t>
  </si>
  <si>
    <t>The Good German</t>
  </si>
  <si>
    <t>Tom Reeve</t>
  </si>
  <si>
    <t>Rollo Weeks</t>
  </si>
  <si>
    <t>Action|Adventure|Comedy|Fantasy|Romance</t>
  </si>
  <si>
    <t>George and the Dragon</t>
  </si>
  <si>
    <t>Simon Callow</t>
  </si>
  <si>
    <t>Apocalypse Now</t>
  </si>
  <si>
    <t>Nanette Burstein</t>
  </si>
  <si>
    <t>Going the Distance</t>
  </si>
  <si>
    <t>Mr. Holland's Opus</t>
  </si>
  <si>
    <t>Jean Louisa Kelly</t>
  </si>
  <si>
    <t>Ariel Vromen</t>
  </si>
  <si>
    <t>Action|Crime|Drama|Mystery|Sci-Fi|Thriller</t>
  </si>
  <si>
    <t>Criminal</t>
  </si>
  <si>
    <t>Doug Cockle</t>
  </si>
  <si>
    <t>Out of Africa</t>
  </si>
  <si>
    <t>Flight</t>
  </si>
  <si>
    <t>Lewis Gilbert</t>
  </si>
  <si>
    <t>Moonraker</t>
  </si>
  <si>
    <t>Adventure|Comedy|Crime|Drama</t>
  </si>
  <si>
    <t>The Grand Budapest Hotel</t>
  </si>
  <si>
    <t>Drama|Mystery</t>
  </si>
  <si>
    <t>Hearts in Atlantis</t>
  </si>
  <si>
    <t>Hope Davis</t>
  </si>
  <si>
    <t>Peter Jason</t>
  </si>
  <si>
    <t>Comedy|Fantasy|Horror|Thriller</t>
  </si>
  <si>
    <t>Arachnophobia</t>
  </si>
  <si>
    <t>Brian McNamara</t>
  </si>
  <si>
    <t>Crime|Drama|Mystery|Sci-Fi|Thriller</t>
  </si>
  <si>
    <t>Frequency</t>
  </si>
  <si>
    <t>John Francis Daley</t>
  </si>
  <si>
    <t>Vacation</t>
  </si>
  <si>
    <t>Get Shorty</t>
  </si>
  <si>
    <t>Chita Rivera</t>
  </si>
  <si>
    <t>Comedy|Crime|Musical</t>
  </si>
  <si>
    <t>Chicago</t>
  </si>
  <si>
    <t>Jayne Eastwood</t>
  </si>
  <si>
    <t>Big Daddy</t>
  </si>
  <si>
    <t>Joey Lauren Adams</t>
  </si>
  <si>
    <t>J.B. Rogers</t>
  </si>
  <si>
    <t>American Pie 2</t>
  </si>
  <si>
    <t>Toy Story</t>
  </si>
  <si>
    <t>Speed</t>
  </si>
  <si>
    <t>Michael Sucsy</t>
  </si>
  <si>
    <t>Lucas Bryant</t>
  </si>
  <si>
    <t>The Vow</t>
  </si>
  <si>
    <t>Dillon Casey</t>
  </si>
  <si>
    <t>Tom Vaughan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</si>
  <si>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</si>
  <si>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</si>
  <si>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</si>
  <si>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</si>
  <si>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</si>
  <si>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</si>
  <si>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Carel Struycken</t>
  </si>
  <si>
    <t>Ace Ventura: When Nature Calls</t>
  </si>
  <si>
    <t>The Princess Diaries</t>
  </si>
  <si>
    <t>Heather Matarazzo</t>
  </si>
  <si>
    <t>The First Wives Club</t>
  </si>
  <si>
    <t>Se7en</t>
  </si>
  <si>
    <t>District 9</t>
  </si>
  <si>
    <t>South Africa</t>
  </si>
  <si>
    <t>Stephen Hillenburg</t>
  </si>
  <si>
    <t>The SpongeBob SquarePants Movie</t>
  </si>
  <si>
    <t>Rodger Bumpass</t>
  </si>
  <si>
    <t>Spencer Treat Clark</t>
  </si>
  <si>
    <t>Mystic River</t>
  </si>
  <si>
    <t>Tom Guiry</t>
  </si>
  <si>
    <t>Million Dollar Baby</t>
  </si>
  <si>
    <t>Mike Colter</t>
  </si>
  <si>
    <t>Analyze This</t>
  </si>
  <si>
    <t>The Notebook</t>
  </si>
  <si>
    <t>Bern Cohen</t>
  </si>
  <si>
    <t>27 Dresses</t>
  </si>
  <si>
    <t>Yetta Gottesman</t>
  </si>
  <si>
    <t>Comedy|Drama|Family|Music|Romance</t>
  </si>
  <si>
    <t>Hannah Montana: The Movie</t>
  </si>
  <si>
    <t>Stig Bergqvist</t>
  </si>
  <si>
    <t>Casey Kasem</t>
  </si>
  <si>
    <t>Rugrats in Paris: The Movie</t>
  </si>
  <si>
    <t>The Prince of Tides</t>
  </si>
  <si>
    <t>Melinda Dillon</t>
  </si>
  <si>
    <t>Legends of the Fall</t>
  </si>
  <si>
    <t>Jason Reitman</t>
  </si>
  <si>
    <t>Up in the Air</t>
  </si>
  <si>
    <t>Chris Lowell</t>
  </si>
  <si>
    <t>Alexander Payne</t>
  </si>
  <si>
    <t>June Squibb</t>
  </si>
  <si>
    <t>About Schmidt</t>
  </si>
  <si>
    <t>Howard Hesseman</t>
  </si>
  <si>
    <t>Jonathan Levine</t>
  </si>
  <si>
    <t>Vincent Leclerc</t>
  </si>
  <si>
    <t>Comedy|Horror|Romance</t>
  </si>
  <si>
    <t>Cory Hardrict</t>
  </si>
  <si>
    <t>Warm Bodies</t>
  </si>
  <si>
    <t>Daniel Rindress-Kay</t>
  </si>
  <si>
    <t>Rian Johnson</t>
  </si>
  <si>
    <t>Looper</t>
  </si>
  <si>
    <t>Tracie Thoms</t>
  </si>
  <si>
    <t>Down to Earth</t>
  </si>
  <si>
    <t>Chris Noonan</t>
  </si>
  <si>
    <t>Christine Cavanaugh</t>
  </si>
  <si>
    <t>Babe</t>
  </si>
  <si>
    <t>Hope Springs</t>
  </si>
  <si>
    <t>Jean Smart</t>
  </si>
  <si>
    <t>Forgetting Sarah Marshall</t>
  </si>
  <si>
    <t>Maria Thayer</t>
  </si>
  <si>
    <t>Zach Gilford</t>
  </si>
  <si>
    <t>Friday Night Lights</t>
  </si>
  <si>
    <t>Tony Nappo</t>
  </si>
  <si>
    <t>Four Brothers</t>
  </si>
  <si>
    <t>Fionnula Flanagan</t>
  </si>
  <si>
    <t>Michael McCullers</t>
  </si>
  <si>
    <t>Baby Mama</t>
  </si>
  <si>
    <t>Forest Whitaker</t>
  </si>
  <si>
    <t>Hope Floats</t>
  </si>
  <si>
    <t>Bride Wars</t>
  </si>
  <si>
    <t>Scott Adsit</t>
  </si>
  <si>
    <t>Antony Starr</t>
  </si>
  <si>
    <t>Without a Paddle</t>
  </si>
  <si>
    <t>Bonnie Somerville</t>
  </si>
  <si>
    <t>13 Going on 30</t>
  </si>
  <si>
    <t>Christa B. Allen</t>
  </si>
  <si>
    <t>Audrey Fleurot</t>
  </si>
  <si>
    <t>Midnight in Paris</t>
  </si>
  <si>
    <t>Nina Arianda</t>
  </si>
  <si>
    <t>Peter Lepeniotis</t>
  </si>
  <si>
    <t>The Nut Job</t>
  </si>
  <si>
    <t>Ted Demme</t>
  </si>
  <si>
    <t>Blow</t>
  </si>
  <si>
    <t>John Savage</t>
  </si>
  <si>
    <t>Message in a Bottle</t>
  </si>
  <si>
    <t>Raphael Sbarge</t>
  </si>
  <si>
    <t>William Shatner</t>
  </si>
  <si>
    <t>Star Trek V: The Final Frontier</t>
  </si>
  <si>
    <t>Comedy|Family|Fantasy|Sport</t>
  </si>
  <si>
    <t>Brenda Song</t>
  </si>
  <si>
    <t>Like Mike</t>
  </si>
  <si>
    <t>Anne Meara</t>
  </si>
  <si>
    <t>Naked Gun 33 1/3: The Final Insult</t>
  </si>
  <si>
    <t>Priscilla Presley</t>
  </si>
  <si>
    <t>Patrick Macnee</t>
  </si>
  <si>
    <t>A View to a Kill</t>
  </si>
  <si>
    <t>Tanya Roberts</t>
  </si>
  <si>
    <t>Steve Box</t>
  </si>
  <si>
    <t>Geraldine McEwan</t>
  </si>
  <si>
    <t>Animation|Comedy|Family|Mystery|Sci-Fi</t>
  </si>
  <si>
    <t>Mark Gatiss</t>
  </si>
  <si>
    <t>The Curse of the Were-Rabbit</t>
  </si>
  <si>
    <t>Peter Sallis</t>
  </si>
  <si>
    <t>P.S. I Love You</t>
  </si>
  <si>
    <t>Nellie McKay</t>
  </si>
  <si>
    <t>Frankie Muniz</t>
  </si>
  <si>
    <t>Adventure|Comedy|Drama|Family|Sport</t>
  </si>
  <si>
    <t>Racing Stripes</t>
  </si>
  <si>
    <t>Alfie Allen</t>
  </si>
  <si>
    <t>Atonement</t>
  </si>
  <si>
    <t>Brenda Blethyn</t>
  </si>
  <si>
    <t>Marcia DeBonis</t>
  </si>
  <si>
    <t>Letters to Juliet</t>
  </si>
  <si>
    <t>Luisa Ranieri</t>
  </si>
  <si>
    <t>Ken Takakura</t>
  </si>
  <si>
    <t>Black Rain</t>
  </si>
  <si>
    <t>Kate Capshaw</t>
  </si>
  <si>
    <t>Larry David</t>
  </si>
  <si>
    <t>The Three Stooges</t>
  </si>
  <si>
    <t>Animation|Drama|Family|Fantasy|Musical|Romance</t>
  </si>
  <si>
    <t>Corpse Bride</t>
  </si>
  <si>
    <t>James Gartner</t>
  </si>
  <si>
    <t>Mehcad Brooks</t>
  </si>
  <si>
    <t>Glory Road</t>
  </si>
  <si>
    <t>Derek Luke</t>
  </si>
  <si>
    <t>Bernardo Saracino</t>
  </si>
  <si>
    <t>Edgar Arreola</t>
  </si>
  <si>
    <t>Sicario</t>
  </si>
  <si>
    <t>Southpaw</t>
  </si>
  <si>
    <t>Oona Laurence</t>
  </si>
  <si>
    <t>Drag Me to Hell</t>
  </si>
  <si>
    <t>Lee Toland Krieger</t>
  </si>
  <si>
    <t>The Age of Adaline</t>
  </si>
  <si>
    <t>Tim McCanlies</t>
  </si>
  <si>
    <t>Secondhand Lions</t>
  </si>
  <si>
    <t>Emmanuelle Vaugier</t>
  </si>
  <si>
    <t>Step Up 3D</t>
  </si>
  <si>
    <t>Facundo Lombard</t>
  </si>
  <si>
    <t>Blue Crush</t>
  </si>
  <si>
    <t>Sanoe Lake</t>
  </si>
  <si>
    <t>Christian Stolte</t>
  </si>
  <si>
    <t>Stranger Than Fiction</t>
  </si>
  <si>
    <t>Danny Rhodes</t>
  </si>
  <si>
    <t>Mark Rendall</t>
  </si>
  <si>
    <t>30 Days of Night</t>
  </si>
  <si>
    <t>Megan Franich</t>
  </si>
  <si>
    <t>Drew Goddard</t>
  </si>
  <si>
    <t>The Cabin in the Woods</t>
  </si>
  <si>
    <t>Jason Friedberg</t>
  </si>
  <si>
    <t>Meet the Spartans</t>
  </si>
  <si>
    <t>Method Man</t>
  </si>
  <si>
    <t>Yaphet Kotto</t>
  </si>
  <si>
    <t>Midnight Run</t>
  </si>
  <si>
    <t>Maria Conchita Alonso</t>
  </si>
  <si>
    <t>The Running Man</t>
  </si>
  <si>
    <t>Richard Dawson</t>
  </si>
  <si>
    <t>Comedy|Horror|Musical|Sci-Fi</t>
  </si>
  <si>
    <t>Little Shop of Horrors</t>
  </si>
  <si>
    <t>Tisha Campbell-Martin</t>
  </si>
  <si>
    <t>Vicky Krieps</t>
  </si>
  <si>
    <t>Jessica Barden</t>
  </si>
  <si>
    <t>Hanna</t>
  </si>
  <si>
    <t>John Macmillan</t>
  </si>
  <si>
    <t>The Family</t>
  </si>
  <si>
    <t>John R. Leonetti</t>
  </si>
  <si>
    <t>Mortal Kombat: Annihilation</t>
  </si>
  <si>
    <t>Larry Crowne</t>
  </si>
  <si>
    <t>Kimberly Peirce</t>
  </si>
  <si>
    <t>Carrie</t>
  </si>
  <si>
    <t>Liz Friedlander</t>
  </si>
  <si>
    <t>Yaya DaCosta</t>
  </si>
  <si>
    <t>Take the Lead</t>
  </si>
  <si>
    <t>Jasika Nicole</t>
  </si>
  <si>
    <t>Entourage</t>
  </si>
  <si>
    <t>Phil Joanou</t>
  </si>
  <si>
    <t>Jurnee Smollett-Bell</t>
  </si>
  <si>
    <t>Crime|Drama|Sport</t>
  </si>
  <si>
    <t>Gridiron Gang</t>
  </si>
  <si>
    <t>What's the Worst That Could Happen?</t>
  </si>
  <si>
    <t>Shane Acker</t>
  </si>
  <si>
    <t>Alan Oppenheimer</t>
  </si>
  <si>
    <t>Action|Adventure|Animation|Drama|Mystery|Sci-Fi|Thriller</t>
  </si>
  <si>
    <t>9</t>
  </si>
  <si>
    <t>Tom Kane</t>
  </si>
  <si>
    <t>Side Effects</t>
  </si>
  <si>
    <t>Katie Lowes</t>
  </si>
  <si>
    <t>Martha Coolidge</t>
  </si>
  <si>
    <t>The Prince and Me</t>
  </si>
  <si>
    <t>Luke Mably</t>
  </si>
  <si>
    <t>Stephen J. Anderson</t>
  </si>
  <si>
    <t>Robert Lopez</t>
  </si>
  <si>
    <t>Winnie the Pooh</t>
  </si>
  <si>
    <t>Huell Howser</t>
  </si>
  <si>
    <t>Troy Miller</t>
  </si>
  <si>
    <t>Dumb and Dumberer: When Harry Met Lloyd</t>
  </si>
  <si>
    <t>Cheri Oteri</t>
  </si>
  <si>
    <t>Kirk Baltz</t>
  </si>
  <si>
    <t>Bulworth</t>
  </si>
  <si>
    <t>Graham Beckel</t>
  </si>
  <si>
    <t>Josh Hopkins</t>
  </si>
  <si>
    <t>Tika Sumpter</t>
  </si>
  <si>
    <t>Get on Up</t>
  </si>
  <si>
    <t>Aunjanue Ellis</t>
  </si>
  <si>
    <t>One True Thing</t>
  </si>
  <si>
    <t>Brett Leonard</t>
  </si>
  <si>
    <t>Virtuosity</t>
  </si>
  <si>
    <t>My Super Ex-Girlfriend</t>
  </si>
  <si>
    <t>Deliver Us from Evil</t>
  </si>
  <si>
    <t>Alister Grierson</t>
  </si>
  <si>
    <t>Rhys Wakefield</t>
  </si>
  <si>
    <t>Sanctum</t>
  </si>
  <si>
    <t>Nick Hurran</t>
  </si>
  <si>
    <t>Little Black Book</t>
  </si>
  <si>
    <t>Dave Annable</t>
  </si>
  <si>
    <t>Jacki Weaver</t>
  </si>
  <si>
    <t>The Five-Year Engagement</t>
  </si>
  <si>
    <t>Charles Stone III</t>
  </si>
  <si>
    <t>Mr 3000</t>
  </si>
  <si>
    <t>Paul Haggis</t>
  </si>
  <si>
    <t>Daniel Stern</t>
  </si>
  <si>
    <t>The Next Three Days</t>
  </si>
  <si>
    <t>Aisha Hinds</t>
  </si>
  <si>
    <t>Kurt Wimmer</t>
  </si>
  <si>
    <t>Cameron Bright</t>
  </si>
  <si>
    <t>Ultraviolet</t>
  </si>
  <si>
    <t>Jean-FranÃ§ois Richet</t>
  </si>
  <si>
    <t>Drea de Matteo</t>
  </si>
  <si>
    <t>Assault on Precinct 13</t>
  </si>
  <si>
    <t>Hugh Dillon</t>
  </si>
  <si>
    <t>The Replacement Killers</t>
  </si>
  <si>
    <t>Kevin Hooks</t>
  </si>
  <si>
    <t>Stephen Baldwin</t>
  </si>
  <si>
    <t>Action|Adventure|Crime|Drama|Romance</t>
  </si>
  <si>
    <t>Fled</t>
  </si>
  <si>
    <t>Ellory Elkayem</t>
  </si>
  <si>
    <t>Doug E. Doug</t>
  </si>
  <si>
    <t>Action|Comedy|Horror</t>
  </si>
  <si>
    <t>Eight Legged Freaks</t>
  </si>
  <si>
    <t>Love &amp; Other Drugs</t>
  </si>
  <si>
    <t>88 Minutes</t>
  </si>
  <si>
    <t>Niki Caro</t>
  </si>
  <si>
    <t>North Country</t>
  </si>
  <si>
    <t>The Whole Ten Yards</t>
  </si>
  <si>
    <t>Vincenzo Natali</t>
  </si>
  <si>
    <t>David Hewlett</t>
  </si>
  <si>
    <t>Sarah Polley</t>
  </si>
  <si>
    <t>Splice</t>
  </si>
  <si>
    <t>Delphine ChanÃ©ac</t>
  </si>
  <si>
    <t>Willard Huyck</t>
  </si>
  <si>
    <t>Howard the Duck</t>
  </si>
  <si>
    <t>Jordan Prentice</t>
  </si>
  <si>
    <t>Gavin O'Connor</t>
  </si>
  <si>
    <t>Pride and Glory</t>
  </si>
  <si>
    <t>Bruce Hunt</t>
  </si>
  <si>
    <t>Adventure|Horror|Thriller</t>
  </si>
  <si>
    <t>Eddie Cibrian</t>
  </si>
  <si>
    <t>The Cave</t>
  </si>
  <si>
    <t>Lobo Sebastian</t>
  </si>
  <si>
    <t>Alex &amp; Emma</t>
  </si>
  <si>
    <t>Robert Costanzo</t>
  </si>
  <si>
    <t>Christopher Cousins</t>
  </si>
  <si>
    <t>Jessica ParÃ©</t>
  </si>
  <si>
    <t>Wicker Park</t>
  </si>
  <si>
    <t>Mark Camacho</t>
  </si>
  <si>
    <t>Reid Ewing</t>
  </si>
  <si>
    <t>Grace Phipps</t>
  </si>
  <si>
    <t>Fright Night</t>
  </si>
  <si>
    <t>Sandra Vergara</t>
  </si>
  <si>
    <t>Michael Greyeyes</t>
  </si>
  <si>
    <t>The New World</t>
  </si>
  <si>
    <t>Chris Roberts</t>
  </si>
  <si>
    <t>Wing Commander</t>
  </si>
  <si>
    <t>In Dreams</t>
  </si>
  <si>
    <t>Texas Battle</t>
  </si>
  <si>
    <t>Dragonball: Evolution</t>
  </si>
  <si>
    <t>Jee-woon Kim</t>
  </si>
  <si>
    <t>James Burnett</t>
  </si>
  <si>
    <t>The Last Stand</t>
  </si>
  <si>
    <t>Christiana Leucas</t>
  </si>
  <si>
    <t>Nick Hamm</t>
  </si>
  <si>
    <t>Godsend</t>
  </si>
  <si>
    <t>Munro Chambers</t>
  </si>
  <si>
    <t>Andy Cadiff</t>
  </si>
  <si>
    <t>Stark Sands</t>
  </si>
  <si>
    <t>Chasing Liberty</t>
  </si>
  <si>
    <t>Terence Maynard</t>
  </si>
  <si>
    <t>Mike Disa</t>
  </si>
  <si>
    <t>Phil LaMarr</t>
  </si>
  <si>
    <t>Hoodwinked Too! Hood vs. Evil</t>
  </si>
  <si>
    <t>An Unfinished Life</t>
  </si>
  <si>
    <t>Lynda Boyd</t>
  </si>
  <si>
    <t>Adventure|Fantasy|Mystery</t>
  </si>
  <si>
    <t>The Imaginarium of Doctor Parnassus</t>
  </si>
  <si>
    <t>Richard J. Lewis</t>
  </si>
  <si>
    <t>Atom Egoyan</t>
  </si>
  <si>
    <t>Barney's Version</t>
  </si>
  <si>
    <t>Paul Gross</t>
  </si>
  <si>
    <t>Ingvar Eggert SigurÃ°sson</t>
  </si>
  <si>
    <t>Ã“lafur Darri Ã“lafsson</t>
  </si>
  <si>
    <t>Trapped</t>
  </si>
  <si>
    <t>BjÃ¶rn Hlynur Haraldsson</t>
  </si>
  <si>
    <t>Icelandic</t>
  </si>
  <si>
    <t>Iceland</t>
  </si>
  <si>
    <t>Runner Runner</t>
  </si>
  <si>
    <t>Richard Roundtree</t>
  </si>
  <si>
    <t>Antitrust</t>
  </si>
  <si>
    <t>Ned Bellamy</t>
  </si>
  <si>
    <t>Glory</t>
  </si>
  <si>
    <t>Sergio Leone</t>
  </si>
  <si>
    <t>Once Upon a Time in America</t>
  </si>
  <si>
    <t>Niels Arden Oplev</t>
  </si>
  <si>
    <t>Dead Man Down</t>
  </si>
  <si>
    <t>James Biberi</t>
  </si>
  <si>
    <t>Michael Radford</t>
  </si>
  <si>
    <t>The Merchant of Venice</t>
  </si>
  <si>
    <t>SaÃ¯d Taghmaoui</t>
  </si>
  <si>
    <t>Emir Kusturica</t>
  </si>
  <si>
    <t>The Good Thief</t>
  </si>
  <si>
    <t>Steve Boyum</t>
  </si>
  <si>
    <t>Action|Drama|Romance|Sport</t>
  </si>
  <si>
    <t>Supercross</t>
  </si>
  <si>
    <t>Bill Paterson</t>
  </si>
  <si>
    <t>Miss Potter</t>
  </si>
  <si>
    <t>Lucy Boynton</t>
  </si>
  <si>
    <t>Kaige Chen</t>
  </si>
  <si>
    <t>Toby Leonard Moore</t>
  </si>
  <si>
    <t>The Promise</t>
  </si>
  <si>
    <t>Nicholas Tse</t>
  </si>
  <si>
    <t>Corey Yuen</t>
  </si>
  <si>
    <t>Holly Valance</t>
  </si>
  <si>
    <t>DOA: Dead or Alive</t>
  </si>
  <si>
    <t>Sarah Carter</t>
  </si>
  <si>
    <t>Andrew Dominik</t>
  </si>
  <si>
    <t>Biography|Crime|Drama|History|Western</t>
  </si>
  <si>
    <t>The Assassination of Jesse James by the Coward Robert Ford</t>
  </si>
  <si>
    <t>Li Zhang</t>
  </si>
  <si>
    <t>1911</t>
  </si>
  <si>
    <t>Jaycee Chan</t>
  </si>
  <si>
    <t>Laurent Tirard</t>
  </si>
  <si>
    <t>Sandrine Kiberlain</t>
  </si>
  <si>
    <t>Louise Bourgoin</t>
  </si>
  <si>
    <t>Little Nicholas</t>
  </si>
  <si>
    <t>Kad Merad</t>
  </si>
  <si>
    <t>Wild Card</t>
  </si>
  <si>
    <t>Action|Biography|Crime|Drama</t>
  </si>
  <si>
    <t>Machine Gun Preacher</t>
  </si>
  <si>
    <t>Kathy Baker</t>
  </si>
  <si>
    <t>Reinhard Klooss</t>
  </si>
  <si>
    <t>Animals United</t>
  </si>
  <si>
    <t>German</t>
  </si>
  <si>
    <t>Patrick Lyster</t>
  </si>
  <si>
    <t>The Color of Freedom</t>
  </si>
  <si>
    <t>Tyrone Keogh</t>
  </si>
  <si>
    <t>FrÃ©dÃ©ric Auburtin</t>
  </si>
  <si>
    <t>United Passions</t>
  </si>
  <si>
    <t>Jemima West</t>
  </si>
  <si>
    <t>Olivier Dahan</t>
  </si>
  <si>
    <t>Grace of Monaco</t>
  </si>
  <si>
    <t>Switzerland</t>
  </si>
  <si>
    <t>Maksim Fadeev</t>
  </si>
  <si>
    <t>Adventure|Animation|Fantasy</t>
  </si>
  <si>
    <t>Konstantin Khabenskiy</t>
  </si>
  <si>
    <t>A Warrior's Tail</t>
  </si>
  <si>
    <t>Sergey Garmash</t>
  </si>
  <si>
    <t>Liliana Cavani</t>
  </si>
  <si>
    <t>Ripley's Game</t>
  </si>
  <si>
    <t>Chiara Caselli</t>
  </si>
  <si>
    <t>Greg Tiernan</t>
  </si>
  <si>
    <t>Adventure|Animation|Comedy|Fantasy</t>
  </si>
  <si>
    <t>Sausage Party</t>
  </si>
  <si>
    <t>Elizabeth Banks</t>
  </si>
  <si>
    <t>Birgitte Hjort SÃ¸rensen</t>
  </si>
  <si>
    <t>Pitch Perfect 2</t>
  </si>
  <si>
    <t>Hana Mae Lee</t>
  </si>
  <si>
    <t>Dallas Roberts</t>
  </si>
  <si>
    <t>Biography|Drama|Music|Romance</t>
  </si>
  <si>
    <t>Walk the Line</t>
  </si>
  <si>
    <t>Tyler Hilton</t>
  </si>
  <si>
    <t>Kirk Acevedo</t>
  </si>
  <si>
    <t>Adventure|Drama|Mystery|Sci-Fi|Thriller</t>
  </si>
  <si>
    <t>Amanda Schull</t>
  </si>
  <si>
    <t>12 Monkeys</t>
  </si>
  <si>
    <t>Edward Norton</t>
  </si>
  <si>
    <t>Keeping the Faith</t>
  </si>
  <si>
    <t>Bradley Pierce</t>
  </si>
  <si>
    <t>The Borrowers</t>
  </si>
  <si>
    <t>Mark Williams</t>
  </si>
  <si>
    <t>Frost/Nixon</t>
  </si>
  <si>
    <t>David Julian Hirsh</t>
  </si>
  <si>
    <t>Biography|Comedy|Crime|Drama|Romance|Thriller</t>
  </si>
  <si>
    <t>Dick Clark</t>
  </si>
  <si>
    <t>Confessions of a Dangerous Mind</t>
  </si>
  <si>
    <t>Jennifer Hall</t>
  </si>
  <si>
    <t>Serving Sara</t>
  </si>
  <si>
    <t>The Boss</t>
  </si>
  <si>
    <t>Richard Attenborough</t>
  </si>
  <si>
    <t>Cry Freedom</t>
  </si>
  <si>
    <t>Mumford</t>
  </si>
  <si>
    <t>Don Mancini</t>
  </si>
  <si>
    <t>Seed of Chucky</t>
  </si>
  <si>
    <t>Hannah Spearritt</t>
  </si>
  <si>
    <t>Romania</t>
  </si>
  <si>
    <t>John Maybury</t>
  </si>
  <si>
    <t>Jason Lewis</t>
  </si>
  <si>
    <t>The Jacket</t>
  </si>
  <si>
    <t>Angel Coulby</t>
  </si>
  <si>
    <t>Aladdin</t>
  </si>
  <si>
    <t>Scott Weinger</t>
  </si>
  <si>
    <t>Neil Brown Jr.</t>
  </si>
  <si>
    <t>Biography|Crime|Drama|History|Music</t>
  </si>
  <si>
    <t>Straight Outta Compton</t>
  </si>
  <si>
    <t>R. Marcos Taylor</t>
  </si>
  <si>
    <t>Amrish Puri</t>
  </si>
  <si>
    <t>Indiana Jones and the Temple of Doom</t>
  </si>
  <si>
    <t>Igor Kovalyov</t>
  </si>
  <si>
    <t>Adventure|Animation|Comedy|Drama|Family|Musical</t>
  </si>
  <si>
    <t>The Rugrats Movie</t>
  </si>
  <si>
    <t>Along Came a Spider</t>
  </si>
  <si>
    <t>Biography|Comedy|Drama|Music|Romance</t>
  </si>
  <si>
    <t>Florence Foster Jenkins</t>
  </si>
  <si>
    <t>John Sessions</t>
  </si>
  <si>
    <t>Once Upon a Time in Mexico</t>
  </si>
  <si>
    <t>Enrique Iglesias</t>
  </si>
  <si>
    <t>Die Hard</t>
  </si>
  <si>
    <t>Reginald VelJohnson</t>
  </si>
  <si>
    <t>Role Models</t>
  </si>
  <si>
    <t>The Big Short</t>
  </si>
  <si>
    <t>Charlie Talbert</t>
  </si>
  <si>
    <t>Taking Woodstock</t>
  </si>
  <si>
    <t>Demetri Martin</t>
  </si>
  <si>
    <t>Eddie Cahill</t>
  </si>
  <si>
    <t>Miracle</t>
  </si>
  <si>
    <t>Kenneth Mitchell</t>
  </si>
  <si>
    <t>Dawn of the Dead</t>
  </si>
  <si>
    <t>The Wedding Planner</t>
  </si>
  <si>
    <t>Alex Rocco</t>
  </si>
  <si>
    <t>Shinji Aramaki</t>
  </si>
  <si>
    <t>YÃ» Aoi</t>
  </si>
  <si>
    <t>Adventure|Animation|Sci-Fi</t>
  </si>
  <si>
    <t>Shun Oguri</t>
  </si>
  <si>
    <t>Harlock: Space Pirate</t>
  </si>
  <si>
    <t>Haruma Miura</t>
  </si>
  <si>
    <t>The Royal Tenenbaums</t>
  </si>
  <si>
    <t>Rebecca De Mornay</t>
  </si>
  <si>
    <t>Identity</t>
  </si>
  <si>
    <t>Last Vegas</t>
  </si>
  <si>
    <t>Topol</t>
  </si>
  <si>
    <t>For Your Eyes Only</t>
  </si>
  <si>
    <t>David Sparrow</t>
  </si>
  <si>
    <t>Lilli Lavine</t>
  </si>
  <si>
    <t>Serendipity</t>
  </si>
  <si>
    <t>Ann Talman</t>
  </si>
  <si>
    <t>Mia Sara</t>
  </si>
  <si>
    <t>Timecop</t>
  </si>
  <si>
    <t>Gloria Reuben</t>
  </si>
  <si>
    <t>Zoolander</t>
  </si>
  <si>
    <t>Noah Lomax</t>
  </si>
  <si>
    <t>Drama|Romance|Thriller</t>
  </si>
  <si>
    <t>David Lyons</t>
  </si>
  <si>
    <t>Safe Haven</t>
  </si>
  <si>
    <t>Mimi Kirkland</t>
  </si>
  <si>
    <t>Omri Katz</t>
  </si>
  <si>
    <t>Hocus Pocus</t>
  </si>
  <si>
    <t>Larry Bagby</t>
  </si>
  <si>
    <t>Lily Rabe</t>
  </si>
  <si>
    <t>No Reservations</t>
  </si>
  <si>
    <t>Deborah Twiss</t>
  </si>
  <si>
    <t>Elizabeth McGovern</t>
  </si>
  <si>
    <t>Kick-Ass</t>
  </si>
  <si>
    <t>Dilshad Vadsaria</t>
  </si>
  <si>
    <t>30 Minutes or Less</t>
  </si>
  <si>
    <t>Action|Fantasy|Horror|Thriller</t>
  </si>
  <si>
    <t>Dracula 2000</t>
  </si>
  <si>
    <t>Jeri Ryan</t>
  </si>
  <si>
    <t>Miguel Arteta</t>
  </si>
  <si>
    <t>Alexander and the Terrible, Horrible, No Good, Very Bad Day</t>
  </si>
  <si>
    <t>Talulah Riley</t>
  </si>
  <si>
    <t>Pride &amp; Prejudice</t>
  </si>
  <si>
    <t>Simon Woods</t>
  </si>
  <si>
    <t>Sean Young</t>
  </si>
  <si>
    <t>Blade Runner</t>
  </si>
  <si>
    <t>Adventure|Biography</t>
  </si>
  <si>
    <t>Rob Roy</t>
  </si>
  <si>
    <t>Richard Sammel</t>
  </si>
  <si>
    <t>3 Days to Kill</t>
  </si>
  <si>
    <t>TÃ³mas Lemarquis</t>
  </si>
  <si>
    <t>James Gray</t>
  </si>
  <si>
    <t>Oleg Taktarov</t>
  </si>
  <si>
    <t>We Own the Night</t>
  </si>
  <si>
    <t>Antoni Corone</t>
  </si>
  <si>
    <t>Janusz Kaminski</t>
  </si>
  <si>
    <t>Bob Clendenin</t>
  </si>
  <si>
    <t>Lost Souls</t>
  </si>
  <si>
    <t>Ben Chaplin</t>
  </si>
  <si>
    <t>Philippe Labro</t>
  </si>
  <si>
    <t>Winged Migration</t>
  </si>
  <si>
    <t>Samaire Armstrong</t>
  </si>
  <si>
    <t>Just My Luck</t>
  </si>
  <si>
    <t>Mary McCormack</t>
  </si>
  <si>
    <t>Mystery, Alaska</t>
  </si>
  <si>
    <t>Ron Eldard</t>
  </si>
  <si>
    <t>Action|Comedy|Family</t>
  </si>
  <si>
    <t>The Spy Next Door</t>
  </si>
  <si>
    <t>George Lopez</t>
  </si>
  <si>
    <t>Francis Capra</t>
  </si>
  <si>
    <t>Mara Wilson</t>
  </si>
  <si>
    <t>A Simple Wish</t>
  </si>
  <si>
    <t>Ghosts of Mars</t>
  </si>
  <si>
    <t>Dominic Flores</t>
  </si>
  <si>
    <t>Our Brand Is Crisis</t>
  </si>
  <si>
    <t>Bella Heathcote</t>
  </si>
  <si>
    <t>Action|Horror|Romance</t>
  </si>
  <si>
    <t>Pride and Prejudice and Zombies</t>
  </si>
  <si>
    <t>Tulku Jamyang Kunga Tenzin</t>
  </si>
  <si>
    <t>Tenzin Thuthob Tsarong</t>
  </si>
  <si>
    <t>Kundun</t>
  </si>
  <si>
    <t>Tencho Gyalpo</t>
  </si>
  <si>
    <t>Robert B. Weide</t>
  </si>
  <si>
    <t>Katherine Parkinson</t>
  </si>
  <si>
    <t>How to Lose Friends &amp; Alienate People</t>
  </si>
  <si>
    <t>Fenella Woolgar</t>
  </si>
  <si>
    <t>Jeff Wadlow</t>
  </si>
  <si>
    <t>Donald Faison</t>
  </si>
  <si>
    <t>Kick-Ass 2</t>
  </si>
  <si>
    <t>AgustÃ­n DÃ­az Yanes</t>
  </si>
  <si>
    <t>Elena Anaya</t>
  </si>
  <si>
    <t>Adventure|Drama|History|Romance|Thriller|War</t>
  </si>
  <si>
    <t>Captain Alatriste: The Spanish Musketeer</t>
  </si>
  <si>
    <t>Eduardo Noriega</t>
  </si>
  <si>
    <t>Camille Delamarre</t>
  </si>
  <si>
    <t>Brick Mansions</t>
  </si>
  <si>
    <t>Kabir Bedi</t>
  </si>
  <si>
    <t>Louis Jourdan</t>
  </si>
  <si>
    <t>Octopussy</t>
  </si>
  <si>
    <t>Steven Berkoff</t>
  </si>
  <si>
    <t>Martin Starr</t>
  </si>
  <si>
    <t>Knocked Up</t>
  </si>
  <si>
    <t>Sofia Vassilieva</t>
  </si>
  <si>
    <t>My Sister's Keeper</t>
  </si>
  <si>
    <t>Jeffrey Markle</t>
  </si>
  <si>
    <t>Welcome Home, Roscoe Jenkins</t>
  </si>
  <si>
    <t>David Lean</t>
  </si>
  <si>
    <t>Richard Wilson</t>
  </si>
  <si>
    <t>A Passage to India</t>
  </si>
  <si>
    <t>Richard Eyre</t>
  </si>
  <si>
    <t>Andrew Simpson</t>
  </si>
  <si>
    <t>Phil Davis</t>
  </si>
  <si>
    <t>Notes on a Scandal</t>
  </si>
  <si>
    <t>Shaun Parkes</t>
  </si>
  <si>
    <t>Rendition</t>
  </si>
  <si>
    <t>Crime|Drama|Sci-Fi|Thriller</t>
  </si>
  <si>
    <t>Limitless</t>
  </si>
  <si>
    <t>Jake McDorman</t>
  </si>
  <si>
    <t>Nicholas Meyer</t>
  </si>
  <si>
    <t>Star Trek VI: The Undiscovered Country</t>
  </si>
  <si>
    <t>Callie Khouri</t>
  </si>
  <si>
    <t>Divine Secrets of the Ya-Ya Sisterhood</t>
  </si>
  <si>
    <t>Matthew Settle</t>
  </si>
  <si>
    <t>Kiss the Girls</t>
  </si>
  <si>
    <t>Tatyana Ali</t>
  </si>
  <si>
    <t>Aretha Franklin</t>
  </si>
  <si>
    <t>Action|Comedy|Crime|Music</t>
  </si>
  <si>
    <t>The Blues Brothers</t>
  </si>
  <si>
    <t>Ray Charles</t>
  </si>
  <si>
    <t>Sanaa Hamri</t>
  </si>
  <si>
    <t>Comedy|Drama|Family|Romance</t>
  </si>
  <si>
    <t>The Sisterhood of the Traveling Pants 2</t>
  </si>
  <si>
    <t>Michael Rady</t>
  </si>
  <si>
    <t>Jeremy Jordan</t>
  </si>
  <si>
    <t>Dolly Parton</t>
  </si>
  <si>
    <t>Joyful Noise</t>
  </si>
  <si>
    <t>Christopher Webster</t>
  </si>
  <si>
    <t>Sharon Small</t>
  </si>
  <si>
    <t>About a Boy</t>
  </si>
  <si>
    <t>Peter McNicholl</t>
  </si>
  <si>
    <t>Lake Placid</t>
  </si>
  <si>
    <t>Ty Olsson</t>
  </si>
  <si>
    <t>Lucky Number Slevin</t>
  </si>
  <si>
    <t>Philip Kaufman</t>
  </si>
  <si>
    <t>The Right Stuff</t>
  </si>
  <si>
    <t>Anonymous</t>
  </si>
  <si>
    <t>Barret Oliver</t>
  </si>
  <si>
    <t>The NeverEnding Story</t>
  </si>
  <si>
    <t>West Germany</t>
  </si>
  <si>
    <t>Action|Drama|Fantasy|Mystery|Sci-Fi|Thriller</t>
  </si>
  <si>
    <t>Dark City</t>
  </si>
  <si>
    <t>Saul Dibb</t>
  </si>
  <si>
    <t>The Duchess</t>
  </si>
  <si>
    <t>Art Carney</t>
  </si>
  <si>
    <t>Jackie Gleason</t>
  </si>
  <si>
    <t>The Honeymooners</t>
  </si>
  <si>
    <t>Joyce Randolph</t>
  </si>
  <si>
    <t>Walter Murch</t>
  </si>
  <si>
    <t>Jean Marsh</t>
  </si>
  <si>
    <t>Adventure|Family|Fantasy|Horror|Mystery</t>
  </si>
  <si>
    <t>Piper Laurie</t>
  </si>
  <si>
    <t>Return to Oz</t>
  </si>
  <si>
    <t>Tim Rose</t>
  </si>
  <si>
    <t>Richard Linklater</t>
  </si>
  <si>
    <t>Lew Temple</t>
  </si>
  <si>
    <t>Action|Crime|Drama|History|Western</t>
  </si>
  <si>
    <t>The Newton Boys</t>
  </si>
  <si>
    <t>Case 39</t>
  </si>
  <si>
    <t>Vanesa Tomasino</t>
  </si>
  <si>
    <t>E. Elias Merhige</t>
  </si>
  <si>
    <t>Suspect Zero</t>
  </si>
  <si>
    <t>William Mapother</t>
  </si>
  <si>
    <t>Menno Meyjes</t>
  </si>
  <si>
    <t>Martian Child</t>
  </si>
  <si>
    <t>Spy Kids: All the Time in the World in 4D</t>
  </si>
  <si>
    <t>Jodie Foster</t>
  </si>
  <si>
    <t>Money Monster</t>
  </si>
  <si>
    <t>Junix Inocian</t>
  </si>
  <si>
    <t>Formula 51</t>
  </si>
  <si>
    <t>Paul Barber</t>
  </si>
  <si>
    <t>Comedy|Crime|Drama</t>
  </si>
  <si>
    <t>Flawless</t>
  </si>
  <si>
    <t>Mindhunters</t>
  </si>
  <si>
    <t>Eion Bailey</t>
  </si>
  <si>
    <t>What Just Happened</t>
  </si>
  <si>
    <t>The Statement</t>
  </si>
  <si>
    <t>John Neville</t>
  </si>
  <si>
    <t>Amy Carson</t>
  </si>
  <si>
    <t>Kim-Marie Woodhouse</t>
  </si>
  <si>
    <t>The Magic Flute</t>
  </si>
  <si>
    <t>Joseph Kaiser</t>
  </si>
  <si>
    <t>Paul Blart: Mall Cop</t>
  </si>
  <si>
    <t>Julie Gonzalo</t>
  </si>
  <si>
    <t>Comedy|Family|Fantasy|Music|Romance</t>
  </si>
  <si>
    <t>Freaky Friday</t>
  </si>
  <si>
    <t>The 40-Year-Old Virgin</t>
  </si>
  <si>
    <t>Gerry Bednob</t>
  </si>
  <si>
    <t>Martin Clunes</t>
  </si>
  <si>
    <t>Shakespeare in Love</t>
  </si>
  <si>
    <t>Scott Frank</t>
  </si>
  <si>
    <t>Boyd Holbrook</t>
  </si>
  <si>
    <t>A Walk Among the Tombstones</t>
  </si>
  <si>
    <t>David Harbour</t>
  </si>
  <si>
    <t>Kindergarten Cop</t>
  </si>
  <si>
    <t>Pineapple Express</t>
  </si>
  <si>
    <t>Ever After: A Cinderella Story</t>
  </si>
  <si>
    <t>Jeanne Moreau</t>
  </si>
  <si>
    <t>Open Range</t>
  </si>
  <si>
    <t>Flatliners</t>
  </si>
  <si>
    <t>Kaitlin Olson</t>
  </si>
  <si>
    <t>Rob McElhenney</t>
  </si>
  <si>
    <t>It's Always Sunny in Philadelphia</t>
  </si>
  <si>
    <t>Glenn Howerton</t>
  </si>
  <si>
    <t>Dirk Bogarde</t>
  </si>
  <si>
    <t>Ryan O'Neal</t>
  </si>
  <si>
    <t>A Bridge Too Far</t>
  </si>
  <si>
    <t>Wolfgang Preiss</t>
  </si>
  <si>
    <t>Carl Gilliard</t>
  </si>
  <si>
    <t>Robert Pine</t>
  </si>
  <si>
    <t>Red Eye</t>
  </si>
  <si>
    <t>Suzie Plakson</t>
  </si>
  <si>
    <t>Michael Landes</t>
  </si>
  <si>
    <t>Final Destination 2</t>
  </si>
  <si>
    <t>Keegan Connor Tracy</t>
  </si>
  <si>
    <t>Adventure|Comedy|Crime|Music</t>
  </si>
  <si>
    <t>O Brother, Where Art Thou?</t>
  </si>
  <si>
    <t>Kate Walsh</t>
  </si>
  <si>
    <t>Legion</t>
  </si>
  <si>
    <t>Larry Hankin</t>
  </si>
  <si>
    <t>Pain &amp; Gain</t>
  </si>
  <si>
    <t>In Good Company</t>
  </si>
  <si>
    <t>Paula GarcÃ©s</t>
  </si>
  <si>
    <t>Action|Adventure|Comedy|Sci-Fi|Thriller</t>
  </si>
  <si>
    <t>Clockstoppers</t>
  </si>
  <si>
    <t>Jason George</t>
  </si>
  <si>
    <t>Todd Allen</t>
  </si>
  <si>
    <t>Action|Crime|Drama|Western</t>
  </si>
  <si>
    <t>Silverado</t>
  </si>
  <si>
    <t>Brad Leland</t>
  </si>
  <si>
    <t>Brothers</t>
  </si>
  <si>
    <t>Kevin Allen</t>
  </si>
  <si>
    <t>Action|Adventure|Comedy|Family|Romance|Sci-Fi</t>
  </si>
  <si>
    <t>Agent Cody Banks 2: Destination London</t>
  </si>
  <si>
    <t>New Year's Eve</t>
  </si>
  <si>
    <t>Seth Meyers</t>
  </si>
  <si>
    <t>Michael Cristofer</t>
  </si>
  <si>
    <t>Gregory Itzin</t>
  </si>
  <si>
    <t>Original Sin</t>
  </si>
  <si>
    <t>Jack Thompson</t>
  </si>
  <si>
    <t>Pam Ferris</t>
  </si>
  <si>
    <t>The Raven</t>
  </si>
  <si>
    <t>Welcome to Mooseport</t>
  </si>
  <si>
    <t>Andrew Morahan</t>
  </si>
  <si>
    <t>Action|Fantasy|Romance|Sci-Fi</t>
  </si>
  <si>
    <t>Highlander: The Final Dimension</t>
  </si>
  <si>
    <t>Mario Van Peebles</t>
  </si>
  <si>
    <t>Bob Rafelson</t>
  </si>
  <si>
    <t>Blood and Wine</t>
  </si>
  <si>
    <t>Michael Cohn</t>
  </si>
  <si>
    <t>David Conrad</t>
  </si>
  <si>
    <t>Snow White: A Tale of Terror</t>
  </si>
  <si>
    <t>Monica Keena</t>
  </si>
  <si>
    <t>Comedy|Crime|Mystery|Romance</t>
  </si>
  <si>
    <t>The Curse of the Jade Scorpion</t>
  </si>
  <si>
    <t>Kirstie Alley</t>
  </si>
  <si>
    <t>Accidental Love</t>
  </si>
  <si>
    <t>Alan Shapiro</t>
  </si>
  <si>
    <t>Chelsea Field</t>
  </si>
  <si>
    <t>Adventure|Family</t>
  </si>
  <si>
    <t>Paul Hogan</t>
  </si>
  <si>
    <t>Flipper</t>
  </si>
  <si>
    <t>Jessica Wesson</t>
  </si>
  <si>
    <t>Self/less</t>
  </si>
  <si>
    <t>Fernando Meirelles</t>
  </si>
  <si>
    <t>The Constant Gardener</t>
  </si>
  <si>
    <t>Donald Sumpter</t>
  </si>
  <si>
    <t>Maia Morgenstern</t>
  </si>
  <si>
    <t>Christo Jivkov</t>
  </si>
  <si>
    <t>The Passion of the Christ</t>
  </si>
  <si>
    <t>Hristo Shopov</t>
  </si>
  <si>
    <t>Aramaic</t>
  </si>
  <si>
    <t>Mrs. Doubtfire</t>
  </si>
  <si>
    <t>Matthew Lawrence</t>
  </si>
  <si>
    <t>Rain Man</t>
  </si>
  <si>
    <t>Dreama Walker</t>
  </si>
  <si>
    <t>Gran Torino</t>
  </si>
  <si>
    <t>Ahney Her</t>
  </si>
  <si>
    <t>W.</t>
  </si>
  <si>
    <t>Taken</t>
  </si>
  <si>
    <t>Michael Hoffman</t>
  </si>
  <si>
    <t>Luke Bracey</t>
  </si>
  <si>
    <t>The Best of Me</t>
  </si>
  <si>
    <t>Action|Drama|Music|Romance</t>
  </si>
  <si>
    <t>The Bodyguard</t>
  </si>
  <si>
    <t>DeVaughn Nixon</t>
  </si>
  <si>
    <t>Embeth Davidtz</t>
  </si>
  <si>
    <t>Schindler's List</t>
  </si>
  <si>
    <t>Caroline Goodall</t>
  </si>
  <si>
    <t>The Help</t>
  </si>
  <si>
    <t>The Fifth Estate</t>
  </si>
  <si>
    <t>Jamie Blackley</t>
  </si>
  <si>
    <t>Adventure|Comedy|Family|Fantasy|Horror|Mystery</t>
  </si>
  <si>
    <t>Scooby-Doo 2: Monsters Unleashed</t>
  </si>
  <si>
    <t>Oleg Stepchenko</t>
  </si>
  <si>
    <t>Igor Jijikine</t>
  </si>
  <si>
    <t>Adventure|Fantasy|Mystery|Thriller</t>
  </si>
  <si>
    <t>Viy</t>
  </si>
  <si>
    <t>Agnia Ditkovskite</t>
  </si>
  <si>
    <t>Jason Ritter</t>
  </si>
  <si>
    <t>Katharine Isabelle</t>
  </si>
  <si>
    <t>Freddy vs. Jason</t>
  </si>
  <si>
    <t>Michael Winterbottom</t>
  </si>
  <si>
    <t>Ava Acres</t>
  </si>
  <si>
    <t>The Face of an Angel</t>
  </si>
  <si>
    <t>Sara Stewart</t>
  </si>
  <si>
    <t>Jimmy Neutron: Boy Genius</t>
  </si>
  <si>
    <t>Ben Feldman</t>
  </si>
  <si>
    <t>Cloverfield</t>
  </si>
  <si>
    <t>Liza Lapira</t>
  </si>
  <si>
    <t>Michael Pressman</t>
  </si>
  <si>
    <t>Paige Turco</t>
  </si>
  <si>
    <t>Kevin Nash</t>
  </si>
  <si>
    <t>Teenage Mutant Ninja Turtles II: The Secret of the Ooze</t>
  </si>
  <si>
    <t>Ernie Reyes Jr.</t>
  </si>
  <si>
    <t>Billy Drago</t>
  </si>
  <si>
    <t>The Untouchables</t>
  </si>
  <si>
    <t>No Country for Old Men</t>
  </si>
  <si>
    <t>Ride Along</t>
  </si>
  <si>
    <t>Bryan Callen</t>
  </si>
  <si>
    <t>Sharon Maguire</t>
  </si>
  <si>
    <t>Bridget Jones's Diary</t>
  </si>
  <si>
    <t>Leslie Caron</t>
  </si>
  <si>
    <t>Chocolat</t>
  </si>
  <si>
    <t>Hugh O'Conor</t>
  </si>
  <si>
    <t>Charles Herman-Wurmfeld</t>
  </si>
  <si>
    <t>Legally Blonde 2: Red, White &amp; Blonde</t>
  </si>
  <si>
    <t>Bob Newhart</t>
  </si>
  <si>
    <t>Gedde Watanabe</t>
  </si>
  <si>
    <t>Parental Guidance</t>
  </si>
  <si>
    <t>Greta Gerwig</t>
  </si>
  <si>
    <t>No Strings Attached</t>
  </si>
  <si>
    <t>Dana Delany</t>
  </si>
  <si>
    <t>Action|Biography|Drama|History|Romance|Western</t>
  </si>
  <si>
    <t>Tombstone</t>
  </si>
  <si>
    <t>Romeo Must Die</t>
  </si>
  <si>
    <t>Patrick Troughton</t>
  </si>
  <si>
    <t>Fantasy|Horror|Mystery</t>
  </si>
  <si>
    <t>Lee Remick</t>
  </si>
  <si>
    <t>The Omen</t>
  </si>
  <si>
    <t>Billie Whitelaw</t>
  </si>
  <si>
    <t>Gina Holden</t>
  </si>
  <si>
    <t>Chelan Simmons</t>
  </si>
  <si>
    <t>Final Destination 3</t>
  </si>
  <si>
    <t>Riley Thomas Stewart</t>
  </si>
  <si>
    <t>The Lucky One</t>
  </si>
  <si>
    <t>Jay R. Ferguson</t>
  </si>
  <si>
    <t>Gabor Csupo</t>
  </si>
  <si>
    <t>Bridge to Terabithia</t>
  </si>
  <si>
    <t>Biography|Drama|Family</t>
  </si>
  <si>
    <t>Finding Neverland</t>
  </si>
  <si>
    <t>Tyler Perry</t>
  </si>
  <si>
    <t>A Madea Christmas</t>
  </si>
  <si>
    <t>Larry the Cable Guy</t>
  </si>
  <si>
    <t>Joe Carnahan</t>
  </si>
  <si>
    <t>The Grey</t>
  </si>
  <si>
    <t>John Polson</t>
  </si>
  <si>
    <t>Hide and Seek</t>
  </si>
  <si>
    <t>Darcy Donavan</t>
  </si>
  <si>
    <t>Anchorman: The Legend of Ron Burgundy</t>
  </si>
  <si>
    <t>Goodfellas</t>
  </si>
  <si>
    <t>Action|Adventure|Comedy|Crime|Family|Romance|Thriller</t>
  </si>
  <si>
    <t>Agent Cody Banks</t>
  </si>
  <si>
    <t>Chris Gauthier</t>
  </si>
  <si>
    <t>Nanny McPhee</t>
  </si>
  <si>
    <t>Scarface</t>
  </si>
  <si>
    <t>Nothing to Lose</t>
  </si>
  <si>
    <t>Rebecca Gayheart</t>
  </si>
  <si>
    <t>Bernardo Bertolucci</t>
  </si>
  <si>
    <t>The Last Emperor</t>
  </si>
  <si>
    <t>David O'Hara</t>
  </si>
  <si>
    <t>Contraband</t>
  </si>
  <si>
    <t>Money Talks</t>
  </si>
  <si>
    <t>Paul F. Tompkins</t>
  </si>
  <si>
    <t>There Will Be Blood</t>
  </si>
  <si>
    <t>Kevin Breznahan</t>
  </si>
  <si>
    <t>Cathy Malkasian</t>
  </si>
  <si>
    <t>Flea</t>
  </si>
  <si>
    <t>The Wild Thornberrys Movie</t>
  </si>
  <si>
    <t>John Eng</t>
  </si>
  <si>
    <t>Rugrats Go Wild</t>
  </si>
  <si>
    <t>Nancy Cartwright</t>
  </si>
  <si>
    <t>Eddie Griffin</t>
  </si>
  <si>
    <t>Undercover Brother</t>
  </si>
  <si>
    <t>The Sisterhood of the Traveling Pants</t>
  </si>
  <si>
    <t>Chris Nahon</t>
  </si>
  <si>
    <t>Kiss of the Dragon</t>
  </si>
  <si>
    <t>Fred Wolf</t>
  </si>
  <si>
    <t>Katharine McPhee</t>
  </si>
  <si>
    <t>The House Bunny</t>
  </si>
  <si>
    <t>Bille Woodruff</t>
  </si>
  <si>
    <t>Keshia Knight Pulliam</t>
  </si>
  <si>
    <t>Beauty Shop</t>
  </si>
  <si>
    <t>LisaRaye McCoy</t>
  </si>
  <si>
    <t>Million Dollar Arm</t>
  </si>
  <si>
    <t>Gregory Alan Williams</t>
  </si>
  <si>
    <t>The Giver</t>
  </si>
  <si>
    <t>Oliver James</t>
  </si>
  <si>
    <t>What a Girl Wants</t>
  </si>
  <si>
    <t>Victor Salva</t>
  </si>
  <si>
    <t>Jonathan Breck</t>
  </si>
  <si>
    <t>Jeepers Creepers II</t>
  </si>
  <si>
    <t>Billy Aaron Brown</t>
  </si>
  <si>
    <t>Mark Helfrich</t>
  </si>
  <si>
    <t>Good Luck Chuck</t>
  </si>
  <si>
    <t>Cradle 2 the Grave</t>
  </si>
  <si>
    <t>DMX</t>
  </si>
  <si>
    <t>The Hours</t>
  </si>
  <si>
    <t>Alexandra Breckenridge</t>
  </si>
  <si>
    <t>She's the Man</t>
  </si>
  <si>
    <t>Laura Ramsey</t>
  </si>
  <si>
    <t>Steve Bendelack</t>
  </si>
  <si>
    <t>Emma de Caunes</t>
  </si>
  <si>
    <t>Lily Atkinson</t>
  </si>
  <si>
    <t>Mr. Bean's Holiday</t>
  </si>
  <si>
    <t>Steve Pemberton</t>
  </si>
  <si>
    <t>Dwight H. Little</t>
  </si>
  <si>
    <t>Salli Richardson-Whitfield</t>
  </si>
  <si>
    <t>Nicholas Gonzalez</t>
  </si>
  <si>
    <t>Anacondas: The Hunt for the Blood Orchid</t>
  </si>
  <si>
    <t>Johnny Messner</t>
  </si>
  <si>
    <t>Guillaume Canet</t>
  </si>
  <si>
    <t>Blood Ties</t>
  </si>
  <si>
    <t>Kirsten Sheridan</t>
  </si>
  <si>
    <t>Aaron Staton</t>
  </si>
  <si>
    <t>August Rush</t>
  </si>
  <si>
    <t>Fanny Ardant</t>
  </si>
  <si>
    <t>Elizabeth</t>
  </si>
  <si>
    <t>Eric Cantona</t>
  </si>
  <si>
    <t>Park Bench</t>
  </si>
  <si>
    <t>Comedy|Fantasy|Horror|Romance</t>
  </si>
  <si>
    <t>Alexis Arquette</t>
  </si>
  <si>
    <t>Bride of Chucky</t>
  </si>
  <si>
    <t>Vince Corazza</t>
  </si>
  <si>
    <t>Richard Fleischer</t>
  </si>
  <si>
    <t>Richard Anderson</t>
  </si>
  <si>
    <t>Joseph Cotten</t>
  </si>
  <si>
    <t>Tora! Tora! Tora!</t>
  </si>
  <si>
    <t>James Whitmore</t>
  </si>
  <si>
    <t>Bob Spiers</t>
  </si>
  <si>
    <t>Richard Briers</t>
  </si>
  <si>
    <t>Comedy|Family|Music</t>
  </si>
  <si>
    <t>Spice World</t>
  </si>
  <si>
    <t>Victoria Beckham</t>
  </si>
  <si>
    <t>J.B. Smoove</t>
  </si>
  <si>
    <t>Ari Graynor</t>
  </si>
  <si>
    <t>The Sitter</t>
  </si>
  <si>
    <t>Kylie Bunbury</t>
  </si>
  <si>
    <t>Damien Dante Wayans</t>
  </si>
  <si>
    <t>Essence Atkins</t>
  </si>
  <si>
    <t>Action|Comedy|Music</t>
  </si>
  <si>
    <t>Dance Flick</t>
  </si>
  <si>
    <t>The Shawshank Redemption</t>
  </si>
  <si>
    <t>Adventure|Comedy|Crime</t>
  </si>
  <si>
    <t>Jere Burns</t>
  </si>
  <si>
    <t>Crocodile Dundee in Los Angeles</t>
  </si>
  <si>
    <t>Linda Kozlowski</t>
  </si>
  <si>
    <t>Kingpin</t>
  </si>
  <si>
    <t>Cjon Saulsberry</t>
  </si>
  <si>
    <t>The Gambler</t>
  </si>
  <si>
    <t>Griffin Cleveland</t>
  </si>
  <si>
    <t>John Wells</t>
  </si>
  <si>
    <t>August: Osage County</t>
  </si>
  <si>
    <t>Tim Fywell</t>
  </si>
  <si>
    <t>Trevor Blumas</t>
  </si>
  <si>
    <t>Connie Ray</t>
  </si>
  <si>
    <t>Ice Princess</t>
  </si>
  <si>
    <t>Amy Stewart</t>
  </si>
  <si>
    <t>Nigel Cole</t>
  </si>
  <si>
    <t>Tyrone Giordano</t>
  </si>
  <si>
    <t>A Lot Like Love</t>
  </si>
  <si>
    <t>James Read</t>
  </si>
  <si>
    <t>Taron Egerton</t>
  </si>
  <si>
    <t>Biography|Comedy|Drama|Sport</t>
  </si>
  <si>
    <t>Eddie the Eagle</t>
  </si>
  <si>
    <t>He Got Game</t>
  </si>
  <si>
    <t>Jeremy Leven</t>
  </si>
  <si>
    <t>Don Juan DeMarco</t>
  </si>
  <si>
    <t>John Sparkes</t>
  </si>
  <si>
    <t>Justin Fletcher</t>
  </si>
  <si>
    <t>Shaun the Sheep</t>
  </si>
  <si>
    <t>Kate Harbour</t>
  </si>
  <si>
    <t>Dear John</t>
  </si>
  <si>
    <t>Sylvain White</t>
  </si>
  <si>
    <t>The Losers</t>
  </si>
  <si>
    <t>Ã“scar Jaenada</t>
  </si>
  <si>
    <t>Troy Nixey</t>
  </si>
  <si>
    <t>Fantasy|Horror|Thriller</t>
  </si>
  <si>
    <t>Don't Be Afraid of the Dark</t>
  </si>
  <si>
    <t>Philip G. Atwell</t>
  </si>
  <si>
    <t>War</t>
  </si>
  <si>
    <t>Comedy|Drama|Romance|Thriller</t>
  </si>
  <si>
    <t>Punch-Drunk Love</t>
  </si>
  <si>
    <t>Don McManus</t>
  </si>
  <si>
    <t>Jeff Schaffer</t>
  </si>
  <si>
    <t>Scott Mechlowicz</t>
  </si>
  <si>
    <t>EuroTrip</t>
  </si>
  <si>
    <t>Jacob Pitts</t>
  </si>
  <si>
    <t>Don Michael Paul</t>
  </si>
  <si>
    <t>Nia Peeples</t>
  </si>
  <si>
    <t>Claudia Christian</t>
  </si>
  <si>
    <t>Half Past Dead</t>
  </si>
  <si>
    <t>Tony Plana</t>
  </si>
  <si>
    <t>Adventure|Comedy|Family|Romance</t>
  </si>
  <si>
    <t>Tyler James Williams</t>
  </si>
  <si>
    <t>Unaccompanied Minors</t>
  </si>
  <si>
    <t>James Bridges</t>
  </si>
  <si>
    <t>Bright Lights, Big City</t>
  </si>
  <si>
    <t>Steve Barron</t>
  </si>
  <si>
    <t>Adventure|Family|Fantasy|Musical</t>
  </si>
  <si>
    <t>The Adventures of Pinocchio</t>
  </si>
  <si>
    <t>Bebe Neuwirth</t>
  </si>
  <si>
    <t>Italian</t>
  </si>
  <si>
    <t>Bill Paxton</t>
  </si>
  <si>
    <t>Matthew Knight</t>
  </si>
  <si>
    <t>The Greatest Game Ever Played</t>
  </si>
  <si>
    <t>Amanda Tilson</t>
  </si>
  <si>
    <t>Richard Kelly</t>
  </si>
  <si>
    <t>Gillian Jacobs</t>
  </si>
  <si>
    <t>The Box</t>
  </si>
  <si>
    <t>Carter Smith</t>
  </si>
  <si>
    <t>Jonathan Tucker</t>
  </si>
  <si>
    <t>The Ruins</t>
  </si>
  <si>
    <t>Sergio CalderÃ³n</t>
  </si>
  <si>
    <t>John Schlesinger</t>
  </si>
  <si>
    <t>The Next Best Thing</t>
  </si>
  <si>
    <t>Emily Meade</t>
  </si>
  <si>
    <t>My Soul to Take</t>
  </si>
  <si>
    <t>Zena Grey</t>
  </si>
  <si>
    <t>Timothy Bottoms</t>
  </si>
  <si>
    <t>Chris Marquette</t>
  </si>
  <si>
    <t>The Girl Next Door</t>
  </si>
  <si>
    <t>Jacob Young</t>
  </si>
  <si>
    <t>Ringo Lam</t>
  </si>
  <si>
    <t>Zach Grenier</t>
  </si>
  <si>
    <t>Maximum Risk</t>
  </si>
  <si>
    <t>Paul Ben-Victor</t>
  </si>
  <si>
    <t>Bruce McCulloch</t>
  </si>
  <si>
    <t>Stealing Harvard</t>
  </si>
  <si>
    <t>Biography|Crime|Drama|History|Thriller</t>
  </si>
  <si>
    <t>Legend</t>
  </si>
  <si>
    <t>Tara Fitzgerald</t>
  </si>
  <si>
    <t>Jorma Taccone</t>
  </si>
  <si>
    <t>Hot Rod</t>
  </si>
  <si>
    <t>Chris Parnell</t>
  </si>
  <si>
    <t>Shark Night 3D</t>
  </si>
  <si>
    <t>Devon Murray</t>
  </si>
  <si>
    <t>Angela's Ashes</t>
  </si>
  <si>
    <t>Pauline McLynn</t>
  </si>
  <si>
    <t>Draft Day</t>
  </si>
  <si>
    <t>Patrick St. Esprit</t>
  </si>
  <si>
    <t>Steve Railsback</t>
  </si>
  <si>
    <t>Lifeforce</t>
  </si>
  <si>
    <t>Peter Firth</t>
  </si>
  <si>
    <t>Jennifer Hale</t>
  </si>
  <si>
    <t>Action|Animation|Comedy|Family|Fantasy|Sci-Fi</t>
  </si>
  <si>
    <t>The Powerpuff Girls</t>
  </si>
  <si>
    <t>Crime|Drama|History</t>
  </si>
  <si>
    <t>The Conspirator</t>
  </si>
  <si>
    <t>Lords of Dogtown</t>
  </si>
  <si>
    <t>Patricia Riggen</t>
  </si>
  <si>
    <t>Marco TreviÃ±o</t>
  </si>
  <si>
    <t>The 33</t>
  </si>
  <si>
    <t>Chile</t>
  </si>
  <si>
    <t>Kate Burton</t>
  </si>
  <si>
    <t>Big Trouble in Little China</t>
  </si>
  <si>
    <t>Peter Kwong</t>
  </si>
  <si>
    <t>Pascal Chaumeil</t>
  </si>
  <si>
    <t>Malonn LÃ©vana</t>
  </si>
  <si>
    <t>A Perfect Plan</t>
  </si>
  <si>
    <t>Alice Pol</t>
  </si>
  <si>
    <t>Warrior</t>
  </si>
  <si>
    <t>Biography|Drama|Thriller|War</t>
  </si>
  <si>
    <t>Michael Collins</t>
  </si>
  <si>
    <t>William Morgan Sheppard</t>
  </si>
  <si>
    <t>Gettysburg</t>
  </si>
  <si>
    <t>James Patrick Stuart</t>
  </si>
  <si>
    <t>Stop-Loss</t>
  </si>
  <si>
    <t>Drama|Music|Mystery|Romance|Thriller</t>
  </si>
  <si>
    <t>Abandon</t>
  </si>
  <si>
    <t>Jonathan Kaplan</t>
  </si>
  <si>
    <t>Tom Amandes</t>
  </si>
  <si>
    <t>John Doe</t>
  </si>
  <si>
    <t>Brokedown Palace</t>
  </si>
  <si>
    <t>Daniel Lapaine</t>
  </si>
  <si>
    <t>Ole Bornedal</t>
  </si>
  <si>
    <t>Madison Davenport</t>
  </si>
  <si>
    <t>The Possession</t>
  </si>
  <si>
    <t>Natasha Calis</t>
  </si>
  <si>
    <t>Richard Benjamin</t>
  </si>
  <si>
    <t>Mrs. Winterbourne</t>
  </si>
  <si>
    <t>Cathryn de Prume</t>
  </si>
  <si>
    <t>Straw Dogs</t>
  </si>
  <si>
    <t>Rhys Coiro</t>
  </si>
  <si>
    <t>Christopher Evan Welch</t>
  </si>
  <si>
    <t>The Hoax</t>
  </si>
  <si>
    <t>Craig R. Baxley</t>
  </si>
  <si>
    <t>Sam McMurray</t>
  </si>
  <si>
    <t>Brian Bosworth</t>
  </si>
  <si>
    <t>Stone Cold</t>
  </si>
  <si>
    <t>Richard Gant</t>
  </si>
  <si>
    <t>John Hillcoat</t>
  </si>
  <si>
    <t>The Road</t>
  </si>
  <si>
    <t>John Guillermin</t>
  </si>
  <si>
    <t>Donovan Scott</t>
  </si>
  <si>
    <t>Sheena</t>
  </si>
  <si>
    <t>Ted Wass</t>
  </si>
  <si>
    <t>Marcos Siega</t>
  </si>
  <si>
    <t>Underclassman</t>
  </si>
  <si>
    <t>Kaylee DeFer</t>
  </si>
  <si>
    <t>Say It Isn't So</t>
  </si>
  <si>
    <t>Jack Plotnick</t>
  </si>
  <si>
    <t>The World's Fastest Indian</t>
  </si>
  <si>
    <t>Craig Hall</t>
  </si>
  <si>
    <t>Rachel Talalay</t>
  </si>
  <si>
    <t>Tank Girl</t>
  </si>
  <si>
    <t>Jeffrey W. Byrd</t>
  </si>
  <si>
    <t>King's Ransom</t>
  </si>
  <si>
    <t>Joe Pingue</t>
  </si>
  <si>
    <t>Don McKellar</t>
  </si>
  <si>
    <t>Blindness</t>
  </si>
  <si>
    <t>YÃ»suke Iseya</t>
  </si>
  <si>
    <t>Action|Adventure|Fantasy|Horror</t>
  </si>
  <si>
    <t>BloodRayne</t>
  </si>
  <si>
    <t>Michael ParÃ©</t>
  </si>
  <si>
    <t>Carnage</t>
  </si>
  <si>
    <t>Julie Adams</t>
  </si>
  <si>
    <t>Where the Truth Lies</t>
  </si>
  <si>
    <t>Erica Linz</t>
  </si>
  <si>
    <t>Dallas Barnett</t>
  </si>
  <si>
    <t>Cirque du Soleil: Worlds Away</t>
  </si>
  <si>
    <t>Igor Zaripov</t>
  </si>
  <si>
    <t>Robert Towne</t>
  </si>
  <si>
    <t>Without Limits</t>
  </si>
  <si>
    <t>Aidan McArdle</t>
  </si>
  <si>
    <t>Me and Orson Welles</t>
  </si>
  <si>
    <t>James Tupper</t>
  </si>
  <si>
    <t>Giuseppe Tornatore</t>
  </si>
  <si>
    <t>Sean Buchanan</t>
  </si>
  <si>
    <t>Crime|Drama|Mystery|Romance</t>
  </si>
  <si>
    <t>The Best Offer</t>
  </si>
  <si>
    <t>Liya Kebede</t>
  </si>
  <si>
    <t>Werner Herzog</t>
  </si>
  <si>
    <t>Bad Lieutenant: Port of Call New Orleans</t>
  </si>
  <si>
    <t>Shawn Hatosy</t>
  </si>
  <si>
    <t>Ben Stassen</t>
  </si>
  <si>
    <t>A Turtle's Tale: Sammy's Adventures</t>
  </si>
  <si>
    <t>BenoÃ®t Magimel</t>
  </si>
  <si>
    <t>Little White Lies</t>
  </si>
  <si>
    <t>Gilles Lellouche</t>
  </si>
  <si>
    <t>Scout Taylor-Compton</t>
  </si>
  <si>
    <t>Love Ranch</t>
  </si>
  <si>
    <t>Gil Birmingham</t>
  </si>
  <si>
    <t>JÃ©rÃ´me Deschamps</t>
  </si>
  <si>
    <t>AndrÃ© Wilms</t>
  </si>
  <si>
    <t>Yolande Moreau</t>
  </si>
  <si>
    <t>The True Story of Puss'N Boots</t>
  </si>
  <si>
    <t>Inna Evlannikova</t>
  </si>
  <si>
    <t>Evgeniy Mironov</t>
  </si>
  <si>
    <t>Space Dogs</t>
  </si>
  <si>
    <t>Aleksandr Bashirov</t>
  </si>
  <si>
    <t>The Counselor</t>
  </si>
  <si>
    <t>Jonathan English</t>
  </si>
  <si>
    <t>Action|Adventure|History|Romance</t>
  </si>
  <si>
    <t>Ironclad</t>
  </si>
  <si>
    <t>Sergey Bondarchuk</t>
  </si>
  <si>
    <t>Dan O'Herlihy</t>
  </si>
  <si>
    <t>Waterloo</t>
  </si>
  <si>
    <t>Jack Hawkins</t>
  </si>
  <si>
    <t>Teddy Chan</t>
  </si>
  <si>
    <t>Siu-Wong Fan</t>
  </si>
  <si>
    <t>Kung Fu Killer</t>
  </si>
  <si>
    <t>Wai-Keung Lau</t>
  </si>
  <si>
    <t>Red Sky</t>
  </si>
  <si>
    <t>Dangerous Liaisons</t>
  </si>
  <si>
    <t>On the Road</t>
  </si>
  <si>
    <t>Star Trek IV: The Voyage Home</t>
  </si>
  <si>
    <t>Rocky Balboa</t>
  </si>
  <si>
    <t>Scream 2</t>
  </si>
  <si>
    <t>Kevin Williamson</t>
  </si>
  <si>
    <t>Action|Drama|Western</t>
  </si>
  <si>
    <t>Jane Got a Gun</t>
  </si>
  <si>
    <t>Think Like a Man Too</t>
  </si>
  <si>
    <t>The Whole Nine Yards</t>
  </si>
  <si>
    <t>Herbert Ross</t>
  </si>
  <si>
    <t>Footloose</t>
  </si>
  <si>
    <t>Lori Singer</t>
  </si>
  <si>
    <t>Leah Remini</t>
  </si>
  <si>
    <t>Old School</t>
  </si>
  <si>
    <t>The Fisher King</t>
  </si>
  <si>
    <t>Harry Shearer</t>
  </si>
  <si>
    <t>I Still Know What You Did Last Summer</t>
  </si>
  <si>
    <t>Return to Me</t>
  </si>
  <si>
    <t>Jeff Anderson</t>
  </si>
  <si>
    <t>Zack and Miri Make a Porno</t>
  </si>
  <si>
    <t>Jennifer Schwalbach Smith</t>
  </si>
  <si>
    <t>Neil LaBute</t>
  </si>
  <si>
    <t>Nurse Betty</t>
  </si>
  <si>
    <t>Kathleen Wilhoite</t>
  </si>
  <si>
    <t>The Men Who Stare at Goats</t>
  </si>
  <si>
    <t>George Gallo</t>
  </si>
  <si>
    <t>Double Take</t>
  </si>
  <si>
    <t>Girl, Interrupted</t>
  </si>
  <si>
    <t>Win a Date with Tad Hamilton!</t>
  </si>
  <si>
    <t>Adventure|Comedy|Family|Fantasy|Music|Sci-Fi</t>
  </si>
  <si>
    <t>Muppets from Space</t>
  </si>
  <si>
    <t>David Arquette</t>
  </si>
  <si>
    <t>Sidney Lumet</t>
  </si>
  <si>
    <t>Diana Ross</t>
  </si>
  <si>
    <t>Adventure|Family|Fantasy|Music|Musical</t>
  </si>
  <si>
    <t>Lena Horne</t>
  </si>
  <si>
    <t>The Wiz</t>
  </si>
  <si>
    <t>Theresa Merritt</t>
  </si>
  <si>
    <t>Ellen Albertini Dow</t>
  </si>
  <si>
    <t>Ready to Rumble</t>
  </si>
  <si>
    <t>Play It to the Bone</t>
  </si>
  <si>
    <t>Lolita Davidovich</t>
  </si>
  <si>
    <t>Douglas McGrath</t>
  </si>
  <si>
    <t>I Don't Know How She Does It</t>
  </si>
  <si>
    <t>Kelly Brook</t>
  </si>
  <si>
    <t>Piranha 3D</t>
  </si>
  <si>
    <t>Beyond the Sea</t>
  </si>
  <si>
    <t>Meet the Deedles</t>
  </si>
  <si>
    <t>A.J. Langer</t>
  </si>
  <si>
    <t>Richard Williams</t>
  </si>
  <si>
    <t>Kenneth Williams</t>
  </si>
  <si>
    <t>Action|Adventure|Animation|Comedy|Fantasy</t>
  </si>
  <si>
    <t>Donald Pleasence</t>
  </si>
  <si>
    <t>The Princess and the Cobbler</t>
  </si>
  <si>
    <t>Clive Revill</t>
  </si>
  <si>
    <t>Mary McGuckian</t>
  </si>
  <si>
    <t>The Bridge of San Luis Rey</t>
  </si>
  <si>
    <t>Faster</t>
  </si>
  <si>
    <t>Howl's Moving Castle</t>
  </si>
  <si>
    <t>Adventure|Comedy|Horror|Sci-Fi</t>
  </si>
  <si>
    <t>Zombieland</t>
  </si>
  <si>
    <t>Derek Graf</t>
  </si>
  <si>
    <t>The Waterboy</t>
  </si>
  <si>
    <t>Star Wars: Episode V - The Empire Strikes Back</t>
  </si>
  <si>
    <t>Anthony Daniels</t>
  </si>
  <si>
    <t>Bad Boys</t>
  </si>
  <si>
    <t>Theresa Randle</t>
  </si>
  <si>
    <t>The Naked Gun 2½: The Smell of Fear</t>
  </si>
  <si>
    <t>O.J. Simpson</t>
  </si>
  <si>
    <t>Brendan Fehr</t>
  </si>
  <si>
    <t>Final Destination</t>
  </si>
  <si>
    <t>Kerr Smith</t>
  </si>
  <si>
    <t>The Ides of March</t>
  </si>
  <si>
    <t>Horror|Sci-Fi</t>
  </si>
  <si>
    <t>Pitch Black</t>
  </si>
  <si>
    <t>Someone Like You...</t>
  </si>
  <si>
    <t>Catherine Dent</t>
  </si>
  <si>
    <t>Brian Johnson</t>
  </si>
  <si>
    <t>Her</t>
  </si>
  <si>
    <t>Matt Letscher</t>
  </si>
  <si>
    <t>Jessica Bowman</t>
  </si>
  <si>
    <t>Joy Ride</t>
  </si>
  <si>
    <t>Dell Yount</t>
  </si>
  <si>
    <t>Jonathan Newman</t>
  </si>
  <si>
    <t>Keeley Hawes</t>
  </si>
  <si>
    <t>The Adventurer: The Curse of the Midas Box</t>
  </si>
  <si>
    <t>Oliver Stark</t>
  </si>
  <si>
    <t>Eva Amurri Martino</t>
  </si>
  <si>
    <t>Anywhere But Here</t>
  </si>
  <si>
    <t>Michael Dinner</t>
  </si>
  <si>
    <t>Dan Hedaya</t>
  </si>
  <si>
    <t>The Crew</t>
  </si>
  <si>
    <t>Lainie Kazan</t>
  </si>
  <si>
    <t>Haywire</t>
  </si>
  <si>
    <t>Joseph Sargent</t>
  </si>
  <si>
    <t>Judith Barsi</t>
  </si>
  <si>
    <t>Jaws: The Revenge</t>
  </si>
  <si>
    <t>Lynn Whitfield</t>
  </si>
  <si>
    <t>Jerry Zaks</t>
  </si>
  <si>
    <t>Marvin's Room</t>
  </si>
  <si>
    <t>Fred Durst</t>
  </si>
  <si>
    <t>Biography|Comedy|Drama|Family|Sport</t>
  </si>
  <si>
    <t>The Longshots</t>
  </si>
  <si>
    <t>Garrett Morris</t>
  </si>
  <si>
    <t>Ian Hart</t>
  </si>
  <si>
    <t>The End of the Affair</t>
  </si>
  <si>
    <t>James Bolam</t>
  </si>
  <si>
    <t>Action|Crime|Drama|Thriller|Western</t>
  </si>
  <si>
    <t>Harley Davidson and the Marlboro Man</t>
  </si>
  <si>
    <t>In the Valley of Elah</t>
  </si>
  <si>
    <t>Anne Fontaine</t>
  </si>
  <si>
    <t>BenoÃ®t Poelvoorde</t>
  </si>
  <si>
    <t>Coco Before Chanel</t>
  </si>
  <si>
    <t>Marie Gillain</t>
  </si>
  <si>
    <t>Jon Cassar</t>
  </si>
  <si>
    <t>Landon Liboiron</t>
  </si>
  <si>
    <t>Forsaken</t>
  </si>
  <si>
    <t>Iben Hjejle</t>
  </si>
  <si>
    <t>Tom Burke</t>
  </si>
  <si>
    <t>ChÃ©ri</t>
  </si>
  <si>
    <t>Gaye Brown</t>
  </si>
  <si>
    <t>Rogue</t>
  </si>
  <si>
    <t>Mira Nair</t>
  </si>
  <si>
    <t>Roger Lloyd Pack</t>
  </si>
  <si>
    <t>Romola Garai</t>
  </si>
  <si>
    <t>Vanity Fair</t>
  </si>
  <si>
    <t>Lillete Dubey</t>
  </si>
  <si>
    <t>Simon Yam</t>
  </si>
  <si>
    <t>Action|Drama|History</t>
  </si>
  <si>
    <t>Bingbing Fan</t>
  </si>
  <si>
    <t>Bodyguards and Assassins</t>
  </si>
  <si>
    <t>Kim Thomson</t>
  </si>
  <si>
    <t>Drew Powell</t>
  </si>
  <si>
    <t>1408</t>
  </si>
  <si>
    <t>Alexandra Silber</t>
  </si>
  <si>
    <t>Mel Brooks</t>
  </si>
  <si>
    <t>Dick Van Patten</t>
  </si>
  <si>
    <t>Joan Rivers</t>
  </si>
  <si>
    <t>Spaceballs</t>
  </si>
  <si>
    <t>Michael Winslow</t>
  </si>
  <si>
    <t>Russell Crowe</t>
  </si>
  <si>
    <t>Cem Yilmaz</t>
  </si>
  <si>
    <t>The Water Diviner</t>
  </si>
  <si>
    <t>Drama|Fantasy|Romance|Thriller</t>
  </si>
  <si>
    <t>Ghost</t>
  </si>
  <si>
    <t>Phil Leeds</t>
  </si>
  <si>
    <t>There's Something About Mary</t>
  </si>
  <si>
    <t>The Santa Clause</t>
  </si>
  <si>
    <t>The Rookie</t>
  </si>
  <si>
    <t>Angus T. Jones</t>
  </si>
  <si>
    <t>The Game Plan</t>
  </si>
  <si>
    <t>The Bridges of Madison County</t>
  </si>
  <si>
    <t>Debra Monk</t>
  </si>
  <si>
    <t>Michael Papajohn</t>
  </si>
  <si>
    <t>The Animal</t>
  </si>
  <si>
    <t>Colleen Haskell</t>
  </si>
  <si>
    <t>Gandhi</t>
  </si>
  <si>
    <t>Charlotte Le Bon</t>
  </si>
  <si>
    <t>Manish Dayal</t>
  </si>
  <si>
    <t>The Hundred-Foot Journey</t>
  </si>
  <si>
    <t>Juhi Chawla</t>
  </si>
  <si>
    <t>The Net</t>
  </si>
  <si>
    <t>Ray McKinnon</t>
  </si>
  <si>
    <t>Jessie Nelson</t>
  </si>
  <si>
    <t>I Am Sam</t>
  </si>
  <si>
    <t>Christopher Spencer</t>
  </si>
  <si>
    <t>Roma Downey</t>
  </si>
  <si>
    <t>Son of God</t>
  </si>
  <si>
    <t>Darwin Shaw</t>
  </si>
  <si>
    <t>Underworld</t>
  </si>
  <si>
    <t>Shane Brolly</t>
  </si>
  <si>
    <t>Derailed</t>
  </si>
  <si>
    <t>The Informant!</t>
  </si>
  <si>
    <t>Shadowlands</t>
  </si>
  <si>
    <t>Julian Fellowes</t>
  </si>
  <si>
    <t>Mike Bigelow</t>
  </si>
  <si>
    <t>Deuce Bigalow: European Gigolo</t>
  </si>
  <si>
    <t>Charles Keating</t>
  </si>
  <si>
    <t>Bobby Moynihan</t>
  </si>
  <si>
    <t>Jack Reynor</t>
  </si>
  <si>
    <t>Delivery Man</t>
  </si>
  <si>
    <t>Matthew Daddario</t>
  </si>
  <si>
    <t>Pawel Szajda</t>
  </si>
  <si>
    <t>Thriller</t>
  </si>
  <si>
    <t>Radivoje Bukvic</t>
  </si>
  <si>
    <t>Our Kind of Traitor</t>
  </si>
  <si>
    <t>Grigoriy Dobrygin</t>
  </si>
  <si>
    <t>Neil Diamond</t>
  </si>
  <si>
    <t>Saving Silverman</t>
  </si>
  <si>
    <t>Kyle Gass</t>
  </si>
  <si>
    <t>Zachary Gordon</t>
  </si>
  <si>
    <t>Diary of a Wimpy Kid: Dog Days</t>
  </si>
  <si>
    <t>Summer of Sam</t>
  </si>
  <si>
    <t>Jay and Silent Bob Strike Back</t>
  </si>
  <si>
    <t>Jason Mewes</t>
  </si>
  <si>
    <t>Daniel Sackheim</t>
  </si>
  <si>
    <t>Bruce Dern</t>
  </si>
  <si>
    <t>The Glass House</t>
  </si>
  <si>
    <t>Comedy|Mystery</t>
  </si>
  <si>
    <t>Hail, Caesar!</t>
  </si>
  <si>
    <t>Harry Elfont</t>
  </si>
  <si>
    <t>Paulo Costanzo</t>
  </si>
  <si>
    <t>Josie and the Pussycats</t>
  </si>
  <si>
    <t>Aries Spears</t>
  </si>
  <si>
    <t>Homefront</t>
  </si>
  <si>
    <t>Uli Edel</t>
  </si>
  <si>
    <t>The Little Vampire</t>
  </si>
  <si>
    <t>I Heart Huckabees</t>
  </si>
  <si>
    <t>Fred Dekker</t>
  </si>
  <si>
    <t>RoboCop 3</t>
  </si>
  <si>
    <t>Brian Trenchard-Smith</t>
  </si>
  <si>
    <t>Megiddo: The Omega Code 2</t>
  </si>
  <si>
    <t>Blake Edwards</t>
  </si>
  <si>
    <t>Vernon Dobtcheff</t>
  </si>
  <si>
    <t>Comedy|Drama|Musical|Romance|War</t>
  </si>
  <si>
    <t>Rock Hudson</t>
  </si>
  <si>
    <t>Darling Lili</t>
  </si>
  <si>
    <t>Jeremy Kemp</t>
  </si>
  <si>
    <t>Dudley Do-Right</t>
  </si>
  <si>
    <t>The Transporter Refueled</t>
  </si>
  <si>
    <t>Laurence Dunmore</t>
  </si>
  <si>
    <t>The Libertine</t>
  </si>
  <si>
    <t>Sebastian Koch</t>
  </si>
  <si>
    <t>Black Book</t>
  </si>
  <si>
    <t>Dutch</t>
  </si>
  <si>
    <t>Netherlands</t>
  </si>
  <si>
    <t>Christian Carion</t>
  </si>
  <si>
    <t>Drama|History|Music|Romance|War</t>
  </si>
  <si>
    <t>Joyeux Noel</t>
  </si>
  <si>
    <t>David Palmer</t>
  </si>
  <si>
    <t>Hit and Run</t>
  </si>
  <si>
    <t>Mad Money</t>
  </si>
  <si>
    <t>Roger Cross</t>
  </si>
  <si>
    <t>Rowan Joffe</t>
  </si>
  <si>
    <t>Ben Crompton</t>
  </si>
  <si>
    <t>Before I Go to Sleep</t>
  </si>
  <si>
    <t>Anne-Marie Duff</t>
  </si>
  <si>
    <t>Joe Spinell</t>
  </si>
  <si>
    <t>Sorcerer</t>
  </si>
  <si>
    <t>Amidou</t>
  </si>
  <si>
    <t>John Curran</t>
  </si>
  <si>
    <t>Stone</t>
  </si>
  <si>
    <t>Ludivine Sagnier</t>
  </si>
  <si>
    <t>Comedy|History</t>
  </si>
  <si>
    <t>Romain Duris</t>
  </si>
  <si>
    <t>MoliÃ¨re</t>
  </si>
  <si>
    <t>Fabrice Luchini</t>
  </si>
  <si>
    <t>Out of the Furnace</t>
  </si>
  <si>
    <t>Dendrie Taylor</t>
  </si>
  <si>
    <t>Michael Clayton</t>
  </si>
  <si>
    <t>My Fellow Americans</t>
  </si>
  <si>
    <t>Arlington Road</t>
  </si>
  <si>
    <t>Juan JosÃ© Campanella</t>
  </si>
  <si>
    <t>Diego Ramos</t>
  </si>
  <si>
    <t>Adventure|Animation|Family|Sport</t>
  </si>
  <si>
    <t>Pablo Rago</t>
  </si>
  <si>
    <t>Underdogs</t>
  </si>
  <si>
    <t>Gabriel AlmirÃ³n</t>
  </si>
  <si>
    <t>Ornella Muti</t>
  </si>
  <si>
    <t>To Rome with Love</t>
  </si>
  <si>
    <t>Alessandra Mastronardi</t>
  </si>
  <si>
    <t>Warren Clarke</t>
  </si>
  <si>
    <t>Firefox</t>
  </si>
  <si>
    <t>Kenneth Colley</t>
  </si>
  <si>
    <t>Trey Parker</t>
  </si>
  <si>
    <t>Animation|Comedy|Fantasy|Musical</t>
  </si>
  <si>
    <t>South Park: Bigger Longer &amp; Uncut</t>
  </si>
  <si>
    <t>Death at a Funeral</t>
  </si>
  <si>
    <t>Stuart Gillard</t>
  </si>
  <si>
    <t>Teenage Mutant Ninja Turtles III</t>
  </si>
  <si>
    <t>Matt Hill</t>
  </si>
  <si>
    <t>Hardball</t>
  </si>
  <si>
    <t>DeWayne Warren</t>
  </si>
  <si>
    <t>Silver Linings Playbook</t>
  </si>
  <si>
    <t>Freedom Writers</t>
  </si>
  <si>
    <t>For Colored Girls</t>
  </si>
  <si>
    <t>Qi Shu</t>
  </si>
  <si>
    <t>The Transporter</t>
  </si>
  <si>
    <t>Matt Schulze</t>
  </si>
  <si>
    <t>Never Back Down</t>
  </si>
  <si>
    <t>Leslie Hope</t>
  </si>
  <si>
    <t>Katt Shea</t>
  </si>
  <si>
    <t>Jason London</t>
  </si>
  <si>
    <t>The Rage: Carrie 2</t>
  </si>
  <si>
    <t>Eddie Kaye Thomas</t>
  </si>
  <si>
    <t>Game-Show|Reality-TV|Romance</t>
  </si>
  <si>
    <t>Chris Harrison</t>
  </si>
  <si>
    <t>The Bachelor</t>
  </si>
  <si>
    <t>Away We Go</t>
  </si>
  <si>
    <t>Joshua Michael Stern</t>
  </si>
  <si>
    <t>Swing Vote</t>
  </si>
  <si>
    <t>Moonlight Mile</t>
  </si>
  <si>
    <t>Tomas Alfredson</t>
  </si>
  <si>
    <t>Tinker Tailor Soldier Spy</t>
  </si>
  <si>
    <t>John Duigan</t>
  </si>
  <si>
    <t>Elaine Hendrix</t>
  </si>
  <si>
    <t>Molly</t>
  </si>
  <si>
    <t>Sarah Wynter</t>
  </si>
  <si>
    <t>The Beaver</t>
  </si>
  <si>
    <t>Colin Higgins</t>
  </si>
  <si>
    <t>The Best Little Whorehouse in Texas</t>
  </si>
  <si>
    <t>Dom DeLuise</t>
  </si>
  <si>
    <t>eXistenZ</t>
  </si>
  <si>
    <t>Raiders of the Lost Ark</t>
  </si>
  <si>
    <t>Home Alone 2: Lost in New York</t>
  </si>
  <si>
    <t>Teri Garr</t>
  </si>
  <si>
    <t>Close Encounters of the Third Kind</t>
  </si>
  <si>
    <t>Jim Sonzero</t>
  </si>
  <si>
    <t>Ian Somerhalder</t>
  </si>
  <si>
    <t>Pulse</t>
  </si>
  <si>
    <t>Beverly Hills Cop II</t>
  </si>
  <si>
    <t>Kimberly J. Brown</t>
  </si>
  <si>
    <t>Bringing Down the House</t>
  </si>
  <si>
    <t>Steve Harris</t>
  </si>
  <si>
    <t>The Silence of the Lambs</t>
  </si>
  <si>
    <t>Penelope Spheeris</t>
  </si>
  <si>
    <t>Wayne's World</t>
  </si>
  <si>
    <t>Jeff Tremaine</t>
  </si>
  <si>
    <t>Steve-O</t>
  </si>
  <si>
    <t>Action|Comedy|Documentary</t>
  </si>
  <si>
    <t>Bam Margera</t>
  </si>
  <si>
    <t>Jackass 3D</t>
  </si>
  <si>
    <t>Chris Pontius</t>
  </si>
  <si>
    <t>Jeannot Szwarc</t>
  </si>
  <si>
    <t>Murray Hamilton</t>
  </si>
  <si>
    <t>Jaws 2</t>
  </si>
  <si>
    <t>Joseph Mascolo</t>
  </si>
  <si>
    <t>Adventure|Comedy|Drama|Family|Romance</t>
  </si>
  <si>
    <t>Beverly Hills Chihuahua</t>
  </si>
  <si>
    <t>Ali Hillis</t>
  </si>
  <si>
    <t>The Conjuring</t>
  </si>
  <si>
    <t>Hayley McFarland</t>
  </si>
  <si>
    <t>Are We There Yet?</t>
  </si>
  <si>
    <t>Mark Duplass</t>
  </si>
  <si>
    <t>Tammy</t>
  </si>
  <si>
    <t>School of Rock</t>
  </si>
  <si>
    <t>Mike White</t>
  </si>
  <si>
    <t>Mortal Kombat</t>
  </si>
  <si>
    <t>White Chicks</t>
  </si>
  <si>
    <t>Nick Krause</t>
  </si>
  <si>
    <t>Shailene Woodley</t>
  </si>
  <si>
    <t>The Descendants</t>
  </si>
  <si>
    <t>Zane Holtz</t>
  </si>
  <si>
    <t>Adventure|Comedy|Drama|Family|Mystery</t>
  </si>
  <si>
    <t>Holes</t>
  </si>
  <si>
    <t>Ski Carr</t>
  </si>
  <si>
    <t>Bobby Coleman</t>
  </si>
  <si>
    <t>Drama|Family|Music|Romance</t>
  </si>
  <si>
    <t>The Last Song</t>
  </si>
  <si>
    <t>Melissa Ordway</t>
  </si>
  <si>
    <t>Steve McQueen</t>
  </si>
  <si>
    <t>12 Years a Slave</t>
  </si>
  <si>
    <t>Taran Killam</t>
  </si>
  <si>
    <t>Drumline</t>
  </si>
  <si>
    <t>Jason Weaver</t>
  </si>
  <si>
    <t>Why Did I Get Married Too?</t>
  </si>
  <si>
    <t>Fantasy|Romance</t>
  </si>
  <si>
    <t>Edward Scissorhands</t>
  </si>
  <si>
    <t>Thea Sharrock</t>
  </si>
  <si>
    <t>Me Before You</t>
  </si>
  <si>
    <t>Brendan Coyle</t>
  </si>
  <si>
    <t>Madea's Witness Protection</t>
  </si>
  <si>
    <t>Romeo Miller</t>
  </si>
  <si>
    <t>Fernando Rey</t>
  </si>
  <si>
    <t>The French Connection</t>
  </si>
  <si>
    <t>Tony Lo Bianco</t>
  </si>
  <si>
    <t>Jon Lucas</t>
  </si>
  <si>
    <t>Bad Moms</t>
  </si>
  <si>
    <t>Aaron Seltzer</t>
  </si>
  <si>
    <t>Date Movie</t>
  </si>
  <si>
    <t>Robin Budd</t>
  </si>
  <si>
    <t>Return to Never Land</t>
  </si>
  <si>
    <t>Ava DuVernay</t>
  </si>
  <si>
    <t>Selma</t>
  </si>
  <si>
    <t>Steve Trenbirth</t>
  </si>
  <si>
    <t>Phil Collins</t>
  </si>
  <si>
    <t>Adventure|Animation|Family|Musical</t>
  </si>
  <si>
    <t>The Jungle Book 2</t>
  </si>
  <si>
    <t>Tony Jay</t>
  </si>
  <si>
    <t>Skye McCole Bartusiak</t>
  </si>
  <si>
    <t>Barry Watson</t>
  </si>
  <si>
    <t>Boogeyman</t>
  </si>
  <si>
    <t>Charles Mesure</t>
  </si>
  <si>
    <t>Mennan Yapo</t>
  </si>
  <si>
    <t>Premonition</t>
  </si>
  <si>
    <t>Marc Macaulay</t>
  </si>
  <si>
    <t>Jun Falkenstein</t>
  </si>
  <si>
    <t>Animation|Comedy|Drama|Family|Musical</t>
  </si>
  <si>
    <t>Kath Soucie</t>
  </si>
  <si>
    <t>The Tigger Movie</t>
  </si>
  <si>
    <t>Ken Sansom</t>
  </si>
  <si>
    <t>Orphan</t>
  </si>
  <si>
    <t>Aryana Engineer</t>
  </si>
  <si>
    <t>Joseph Julian Soria</t>
  </si>
  <si>
    <t>Max</t>
  </si>
  <si>
    <t>David Mann</t>
  </si>
  <si>
    <t>Lamman Rucker</t>
  </si>
  <si>
    <t>Meet the Browns</t>
  </si>
  <si>
    <t>Denise Boutte</t>
  </si>
  <si>
    <t>Epic Movie</t>
  </si>
  <si>
    <t>Jamey Sheridan</t>
  </si>
  <si>
    <t>Biography|Crime|Drama|History</t>
  </si>
  <si>
    <t>Spotlight</t>
  </si>
  <si>
    <t>Brian d'Arcy James</t>
  </si>
  <si>
    <t>Lakeview Terrace</t>
  </si>
  <si>
    <t>Takashi Shimizu</t>
  </si>
  <si>
    <t>The Grudge 2</t>
  </si>
  <si>
    <t>Richard Lawson</t>
  </si>
  <si>
    <t>How Stella Got Her Groove Back</t>
  </si>
  <si>
    <t>Adventure|Comedy|Fantasy|Music|Sci-Fi</t>
  </si>
  <si>
    <t>Bill &amp; Ted's Bogus Journey</t>
  </si>
  <si>
    <t>Alex Winter</t>
  </si>
  <si>
    <t>Man of the Year</t>
  </si>
  <si>
    <t>Gary Nelson</t>
  </si>
  <si>
    <t>Maximilian Schell</t>
  </si>
  <si>
    <t>The Black Hole</t>
  </si>
  <si>
    <t>Yvette Mimieux</t>
  </si>
  <si>
    <t>Anton Corbijn</t>
  </si>
  <si>
    <t>Thekla Reuten</t>
  </si>
  <si>
    <t>Violante Placido</t>
  </si>
  <si>
    <t>The American</t>
  </si>
  <si>
    <t>Filippo Timi</t>
  </si>
  <si>
    <t>Gregory Nava</t>
  </si>
  <si>
    <t>Selena</t>
  </si>
  <si>
    <t>Dave Foley</t>
  </si>
  <si>
    <t>Vampires Suck</t>
  </si>
  <si>
    <t>Anneliese van der Pol</t>
  </si>
  <si>
    <t>Harriet Walter</t>
  </si>
  <si>
    <t>Babel</t>
  </si>
  <si>
    <t>Dermot Crowley</t>
  </si>
  <si>
    <t>This Is Where I Leave You</t>
  </si>
  <si>
    <t>John Patrick Shanley</t>
  </si>
  <si>
    <t>Doubt</t>
  </si>
  <si>
    <t>Jeremy Shada</t>
  </si>
  <si>
    <t>Team America: World Police</t>
  </si>
  <si>
    <t>Keram Malicki-SÃ¡nchez</t>
  </si>
  <si>
    <t>Gunnar Hansen</t>
  </si>
  <si>
    <t>Texas Chainsaw 3D</t>
  </si>
  <si>
    <t>Shaun Sipos</t>
  </si>
  <si>
    <t>William McNamara</t>
  </si>
  <si>
    <t>Copycat</t>
  </si>
  <si>
    <t>Marisa Saks</t>
  </si>
  <si>
    <t>Scary Movie 5</t>
  </si>
  <si>
    <t>Joshua Logan</t>
  </si>
  <si>
    <t>Lee Marvin</t>
  </si>
  <si>
    <t>Comedy|Drama|Musical|Romance|Western</t>
  </si>
  <si>
    <t>Paint Your Wagon</t>
  </si>
  <si>
    <t>Milk</t>
  </si>
  <si>
    <t>Lucas Grabeel</t>
  </si>
  <si>
    <t>Jan Cornet</t>
  </si>
  <si>
    <t>Action|Adventure|Drama|Mystery</t>
  </si>
  <si>
    <t>Risen</t>
  </si>
  <si>
    <t>MarÃ­a Botto</t>
  </si>
  <si>
    <t>Steve Beck</t>
  </si>
  <si>
    <t>Isaiah Washington</t>
  </si>
  <si>
    <t>Ghost Ship</t>
  </si>
  <si>
    <t>Francesca Rettondini</t>
  </si>
  <si>
    <t>Todd Strauss-Schulson</t>
  </si>
  <si>
    <t>A Very Harold &amp; Kumar 3D Christmas</t>
  </si>
  <si>
    <t>John McNaughton</t>
  </si>
  <si>
    <t>Wild Things</t>
  </si>
  <si>
    <t>Jeff Perry</t>
  </si>
  <si>
    <t>Nelson McCormick</t>
  </si>
  <si>
    <t>The Stepfather</t>
  </si>
  <si>
    <t>Skyler Samuels</t>
  </si>
  <si>
    <t>Jesper Christensen</t>
  </si>
  <si>
    <t>The Debt</t>
  </si>
  <si>
    <t>Romi Aboulafia</t>
  </si>
  <si>
    <t>High Fidelity</t>
  </si>
  <si>
    <t>Eric Valette</t>
  </si>
  <si>
    <t>Jason Beghe</t>
  </si>
  <si>
    <t>One Missed Call</t>
  </si>
  <si>
    <t>Margaret Cho</t>
  </si>
  <si>
    <t>Eye for an Eye</t>
  </si>
  <si>
    <t>The Bank Job</t>
  </si>
  <si>
    <t>Eternal Sunshine of the Spotless Mind</t>
  </si>
  <si>
    <t>James Wolk</t>
  </si>
  <si>
    <t>You Again</t>
  </si>
  <si>
    <t>Christine Lakin</t>
  </si>
  <si>
    <t>Street Kings</t>
  </si>
  <si>
    <t>Thomas Law</t>
  </si>
  <si>
    <t>The World's End</t>
  </si>
  <si>
    <t>Jasper Levine</t>
  </si>
  <si>
    <t>Andrew Fleming</t>
  </si>
  <si>
    <t>Comedy|Crime|Family|Mystery|Romance|Thriller</t>
  </si>
  <si>
    <t>Kay Panabaker</t>
  </si>
  <si>
    <t>Nancy Drew</t>
  </si>
  <si>
    <t>Michael Spierig</t>
  </si>
  <si>
    <t>Damien Garvey</t>
  </si>
  <si>
    <t>Jay Laga'aia</t>
  </si>
  <si>
    <t>Daybreakers</t>
  </si>
  <si>
    <t>Tiffany Lamb</t>
  </si>
  <si>
    <t>Jim Field Smith</t>
  </si>
  <si>
    <t>She's Out of My League</t>
  </si>
  <si>
    <t>Geoff Stults</t>
  </si>
  <si>
    <t>Thomas Bezucha</t>
  </si>
  <si>
    <t>Monte Carlo</t>
  </si>
  <si>
    <t>Brett Cullen</t>
  </si>
  <si>
    <t>Hungary</t>
  </si>
  <si>
    <t>William Brent Bell</t>
  </si>
  <si>
    <t>Stay Alive</t>
  </si>
  <si>
    <t>Action|Adventure|Drama|Romance|Western</t>
  </si>
  <si>
    <t>Quigley Down Under</t>
  </si>
  <si>
    <t>Anthony Bell</t>
  </si>
  <si>
    <t>Alpha and Omega</t>
  </si>
  <si>
    <t>The Covenant</t>
  </si>
  <si>
    <t>Toby Hemingway</t>
  </si>
  <si>
    <t>Jessica Bendinger</t>
  </si>
  <si>
    <t>Vanessa Lengies</t>
  </si>
  <si>
    <t>Stick It</t>
  </si>
  <si>
    <t>John Patrick Amedori</t>
  </si>
  <si>
    <t>Shorts</t>
  </si>
  <si>
    <t>Jake Short</t>
  </si>
  <si>
    <t>To Die For</t>
  </si>
  <si>
    <t>Henry Joost</t>
  </si>
  <si>
    <t>Adventure|Crime|Mystery|Sci-Fi|Thriller</t>
  </si>
  <si>
    <t>Samira Wiley</t>
  </si>
  <si>
    <t>Nerve</t>
  </si>
  <si>
    <t>Ed Harris</t>
  </si>
  <si>
    <t>Crime|Drama|Western</t>
  </si>
  <si>
    <t>Appaloosa</t>
  </si>
  <si>
    <t>Tom Bower</t>
  </si>
  <si>
    <t>Sheryl Lee</t>
  </si>
  <si>
    <t>Vampires</t>
  </si>
  <si>
    <t>Pablo Sevilla</t>
  </si>
  <si>
    <t>Yu-Gi-Oh! Duel Monsters</t>
  </si>
  <si>
    <t>Alfred Hitchcock</t>
  </si>
  <si>
    <t>Vera Miles</t>
  </si>
  <si>
    <t>Janet Leigh</t>
  </si>
  <si>
    <t>Psycho</t>
  </si>
  <si>
    <t>John Gavin</t>
  </si>
  <si>
    <t>My Best Friend's Girl</t>
  </si>
  <si>
    <t>Riki Lindhome</t>
  </si>
  <si>
    <t>Shana Feste</t>
  </si>
  <si>
    <t>Endless Love</t>
  </si>
  <si>
    <t>Georgia Rule</t>
  </si>
  <si>
    <t>Steve Rash</t>
  </si>
  <si>
    <t>Under the Rainbow</t>
  </si>
  <si>
    <t>Billy Barty</t>
  </si>
  <si>
    <t>John Wood</t>
  </si>
  <si>
    <t>Adventure|Comedy|Drama|Fantasy</t>
  </si>
  <si>
    <t>Ladyhawke</t>
  </si>
  <si>
    <t>Leo McKern</t>
  </si>
  <si>
    <t>Jan Hooks</t>
  </si>
  <si>
    <t>Simon Birch</t>
  </si>
  <si>
    <t>Mike Binder</t>
  </si>
  <si>
    <t>Reign Over Me</t>
  </si>
  <si>
    <t>Adventure|Biography|Drama</t>
  </si>
  <si>
    <t>Into the Wild</t>
  </si>
  <si>
    <t>School for Scoundrels</t>
  </si>
  <si>
    <t>Michael J. Bassett</t>
  </si>
  <si>
    <t>Adventure|Drama|Horror|Mystery|Thriller</t>
  </si>
  <si>
    <t>Silent Hill: Revelation 3D</t>
  </si>
  <si>
    <t>Crime|Fantasy|Horror</t>
  </si>
  <si>
    <t>From Dusk Till Dawn</t>
  </si>
  <si>
    <t>Frank Nissen</t>
  </si>
  <si>
    <t>Animation|Family|Fantasy|Mystery</t>
  </si>
  <si>
    <t>Pooh's Heffalump Movie</t>
  </si>
  <si>
    <t>Home for the Holidays</t>
  </si>
  <si>
    <t>Steve Guttenberg</t>
  </si>
  <si>
    <t>Stephen Chow</t>
  </si>
  <si>
    <t>Chi Ling Chiu</t>
  </si>
  <si>
    <t>Action|Comedy|Crime|Fantasy</t>
  </si>
  <si>
    <t>Shengyi Huang</t>
  </si>
  <si>
    <t>Kung Fu Hustle</t>
  </si>
  <si>
    <t>Qiu Yuen</t>
  </si>
  <si>
    <t>Mark Feuerstein</t>
  </si>
  <si>
    <t>Fired Up</t>
  </si>
  <si>
    <t>Sharon Lawrence</t>
  </si>
  <si>
    <t>Peter Hastings</t>
  </si>
  <si>
    <t>Comedy|Family|Music|Musical</t>
  </si>
  <si>
    <t>The Country Bears</t>
  </si>
  <si>
    <t>Mustafa Haidari</t>
  </si>
  <si>
    <t>The Kite Runner</t>
  </si>
  <si>
    <t>Khalid Abdalla</t>
  </si>
  <si>
    <t>Dari</t>
  </si>
  <si>
    <t>21 Grams</t>
  </si>
  <si>
    <t>Paul Abascal</t>
  </si>
  <si>
    <t>Tom Hollander</t>
  </si>
  <si>
    <t>Paparazzi</t>
  </si>
  <si>
    <t>Kelly Carlson</t>
  </si>
  <si>
    <t>Chris Koch</t>
  </si>
  <si>
    <t>A Guy Thing</t>
  </si>
  <si>
    <t>Amy Heckerling</t>
  </si>
  <si>
    <t>Robert Miano</t>
  </si>
  <si>
    <t>Loser</t>
  </si>
  <si>
    <t>Zak Orth</t>
  </si>
  <si>
    <t>Crime|Documentary|News</t>
  </si>
  <si>
    <t>Ronald Reagan</t>
  </si>
  <si>
    <t>Capitalism: A Love Story</t>
  </si>
  <si>
    <t>Bernie Sanders</t>
  </si>
  <si>
    <t>George Stevens</t>
  </si>
  <si>
    <t>Carroll Baker</t>
  </si>
  <si>
    <t>The Greatest Story Ever Told</t>
  </si>
  <si>
    <t>Billy Ray</t>
  </si>
  <si>
    <t>Secret in Their Eyes</t>
  </si>
  <si>
    <t>Joe Cole</t>
  </si>
  <si>
    <t>Disaster Movie</t>
  </si>
  <si>
    <t>Armored</t>
  </si>
  <si>
    <t>Lorna Raver</t>
  </si>
  <si>
    <t>The Man Who Knew Too Little</t>
  </si>
  <si>
    <t>Joanne Whalley</t>
  </si>
  <si>
    <t>Mark Mylod</t>
  </si>
  <si>
    <t>What's Your Number?</t>
  </si>
  <si>
    <t>James Mather</t>
  </si>
  <si>
    <t>Lockout</t>
  </si>
  <si>
    <t>Jacky Ido</t>
  </si>
  <si>
    <t>Envy</t>
  </si>
  <si>
    <t>Sam Lerner</t>
  </si>
  <si>
    <t>Crank: High Voltage</t>
  </si>
  <si>
    <t>Bullets Over Broadway</t>
  </si>
  <si>
    <t>Michael O. Sajbel</t>
  </si>
  <si>
    <t>Tiffany Dupont</t>
  </si>
  <si>
    <t>James Callis</t>
  </si>
  <si>
    <t>One Night with the King</t>
  </si>
  <si>
    <t>Nimrat Kaur</t>
  </si>
  <si>
    <t>Drama|Mystery|Romance|Thriller|War</t>
  </si>
  <si>
    <t>The Quiet American</t>
  </si>
  <si>
    <t>The Weather Man</t>
  </si>
  <si>
    <t>Action|Crime|Drama|Sport</t>
  </si>
  <si>
    <t>Undisputed</t>
  </si>
  <si>
    <t>Dequina Moore</t>
  </si>
  <si>
    <t>Ghost Town</t>
  </si>
  <si>
    <t>Jordan Carlos</t>
  </si>
  <si>
    <t>Taylor Cole</t>
  </si>
  <si>
    <t>12 Rounds</t>
  </si>
  <si>
    <t>Nick Gomez</t>
  </si>
  <si>
    <t>Let Me In</t>
  </si>
  <si>
    <t>Charles T. Kanganis</t>
  </si>
  <si>
    <t>Dustin Nguyen</t>
  </si>
  <si>
    <t>3 Ninjas Kick Back</t>
  </si>
  <si>
    <t>Don Stark</t>
  </si>
  <si>
    <t>Be Kind Rewind</t>
  </si>
  <si>
    <t>Melonie Diaz</t>
  </si>
  <si>
    <t>Christopher Guest</t>
  </si>
  <si>
    <t>Comedy|Drama|Music|War</t>
  </si>
  <si>
    <t>Mrs Henderson Presents</t>
  </si>
  <si>
    <t>Sarah Solemani</t>
  </si>
  <si>
    <t>Triple 9</t>
  </si>
  <si>
    <t>Lynn Cohen</t>
  </si>
  <si>
    <t>Deconstructing Harry</t>
  </si>
  <si>
    <t>Damon Santostefano</t>
  </si>
  <si>
    <t>Three to Tango</t>
  </si>
  <si>
    <t>David Ramsey</t>
  </si>
  <si>
    <t>Burnt</t>
  </si>
  <si>
    <t>Riccardo Scamarcio</t>
  </si>
  <si>
    <t>We're No Angels</t>
  </si>
  <si>
    <t>James Russo</t>
  </si>
  <si>
    <t>Comedy|Musical|Romance</t>
  </si>
  <si>
    <t>Everyone Says I Love You</t>
  </si>
  <si>
    <t>Jeff DeRocker</t>
  </si>
  <si>
    <t>Death Sentence</t>
  </si>
  <si>
    <t>Edi Gathegi</t>
  </si>
  <si>
    <t>Everybody's Fine</t>
  </si>
  <si>
    <t>Brendan Sexton III</t>
  </si>
  <si>
    <t>Bob Clark</t>
  </si>
  <si>
    <t>Vanessa Angel</t>
  </si>
  <si>
    <t>Scott Baio</t>
  </si>
  <si>
    <t>Superbabies: Baby Geniuses 2</t>
  </si>
  <si>
    <t>Peter Wingfield</t>
  </si>
  <si>
    <t>Susie Essman</t>
  </si>
  <si>
    <t>The Man</t>
  </si>
  <si>
    <t>Gigi Rice</t>
  </si>
  <si>
    <t>Code Name: The Cleaner</t>
  </si>
  <si>
    <t>Nia Vardalos</t>
  </si>
  <si>
    <t>Connie and Carla</t>
  </si>
  <si>
    <t>Ricardo Montalban</t>
  </si>
  <si>
    <t>Comedy|Drama|Music|Musical|Romance</t>
  </si>
  <si>
    <t>Sammy Davis Jr.</t>
  </si>
  <si>
    <t>Sweet Charity</t>
  </si>
  <si>
    <t>Katherine Waterston</t>
  </si>
  <si>
    <t>Comedy|Crime|Drama|Mystery|Romance</t>
  </si>
  <si>
    <t>Martin Dew</t>
  </si>
  <si>
    <t>Inherent Vice</t>
  </si>
  <si>
    <t>Serena Scott Thomas</t>
  </si>
  <si>
    <t>Dave Borthwick</t>
  </si>
  <si>
    <t>Doogal</t>
  </si>
  <si>
    <t>Benson Lee</t>
  </si>
  <si>
    <t>Caity Lotz</t>
  </si>
  <si>
    <t>Chris Brown</t>
  </si>
  <si>
    <t>Battle of the Year</t>
  </si>
  <si>
    <t>Perception</t>
  </si>
  <si>
    <t>Scott Wolf</t>
  </si>
  <si>
    <t>Geoffrey Arend</t>
  </si>
  <si>
    <t>Chriss Anglin</t>
  </si>
  <si>
    <t>An American Carol</t>
  </si>
  <si>
    <t>Gary Coleman</t>
  </si>
  <si>
    <t>Machete Kills</t>
  </si>
  <si>
    <t>Marko Zaror</t>
  </si>
  <si>
    <t>Glen Morgan</t>
  </si>
  <si>
    <t>Willard</t>
  </si>
  <si>
    <t>Jackie Burroughs</t>
  </si>
  <si>
    <t>Kevin Alejandro</t>
  </si>
  <si>
    <t>Strange Wilderness</t>
  </si>
  <si>
    <t>Mike Leigh</t>
  </si>
  <si>
    <t>Biography|Comedy|Drama|History|Music|Musical</t>
  </si>
  <si>
    <t>Topsy-Turvy</t>
  </si>
  <si>
    <t>Lesley Manville</t>
  </si>
  <si>
    <t>Alejandro Monteverde</t>
  </si>
  <si>
    <t>Little Boy</t>
  </si>
  <si>
    <t>A Dangerous Method</t>
  </si>
  <si>
    <t>Animation|Drama|Mystery|Sci-Fi|Thriller</t>
  </si>
  <si>
    <t>A Scanner Darkly</t>
  </si>
  <si>
    <t>Chasing Mavericks</t>
  </si>
  <si>
    <t>Darren Shahlavi</t>
  </si>
  <si>
    <t>Catherine Lough Haggquist</t>
  </si>
  <si>
    <t>Alone in the Dark</t>
  </si>
  <si>
    <t>Karin Konoval</t>
  </si>
  <si>
    <t>Charlie Saxton</t>
  </si>
  <si>
    <t>Bandslam</t>
  </si>
  <si>
    <t>Ryan Donowho</t>
  </si>
  <si>
    <t>Jonathan Glazer</t>
  </si>
  <si>
    <t>Birth</t>
  </si>
  <si>
    <t>J.C. Chandor</t>
  </si>
  <si>
    <t>A Most Violent Year</t>
  </si>
  <si>
    <t>Passchendaele</t>
  </si>
  <si>
    <t>Marc Abraham</t>
  </si>
  <si>
    <t>Bill Lake</t>
  </si>
  <si>
    <t>Dylan Authors</t>
  </si>
  <si>
    <t>Flash of Genius</t>
  </si>
  <si>
    <t>Victoria Learn</t>
  </si>
  <si>
    <t>Todd Haynes</t>
  </si>
  <si>
    <t>I'm Not There.</t>
  </si>
  <si>
    <t>Tyrone Benskin</t>
  </si>
  <si>
    <t>Mabrouk El Mechri</t>
  </si>
  <si>
    <t>The Cold Light of Day</t>
  </si>
  <si>
    <t>Adventure|Comedy|Drama|Romance</t>
  </si>
  <si>
    <t>The Brothers Bloom</t>
  </si>
  <si>
    <t>Nora Zehetner</t>
  </si>
  <si>
    <t>Charlie Kaufman</t>
  </si>
  <si>
    <t>Synecdoche, New York</t>
  </si>
  <si>
    <t>Princess Mononoke</t>
  </si>
  <si>
    <t>Comedy|Drama|Mystery|Romance|Thriller|War</t>
  </si>
  <si>
    <t>Bon voyage</t>
  </si>
  <si>
    <t>Nancy Walker</t>
  </si>
  <si>
    <t>Randy Jones</t>
  </si>
  <si>
    <t>Biography|Comedy|Musical</t>
  </si>
  <si>
    <t>Can't Stop the Music</t>
  </si>
  <si>
    <t>Caitlyn Jenner</t>
  </si>
  <si>
    <t>The Proposition</t>
  </si>
  <si>
    <t>Angelo Pizzo</t>
  </si>
  <si>
    <t>Donny Boaz</t>
  </si>
  <si>
    <t>Courage</t>
  </si>
  <si>
    <t>Brent Anderson</t>
  </si>
  <si>
    <t>Damon Wayans</t>
  </si>
  <si>
    <t>Marci X</t>
  </si>
  <si>
    <t>Equilibrium</t>
  </si>
  <si>
    <t>Guang Li</t>
  </si>
  <si>
    <t>The Children of Huang Shi</t>
  </si>
  <si>
    <t>Matthew Walker</t>
  </si>
  <si>
    <t>The Yards</t>
  </si>
  <si>
    <t>Matthew Diamond</t>
  </si>
  <si>
    <t>Garrett Clayton</t>
  </si>
  <si>
    <t>The Oogieloves in the Big Balloon Adventure</t>
  </si>
  <si>
    <t>Toni Braxton</t>
  </si>
  <si>
    <t>By the Sea</t>
  </si>
  <si>
    <t>Melvil Poupaud</t>
  </si>
  <si>
    <t>Katsuhiro Ã”tomo</t>
  </si>
  <si>
    <t>Action|Adventure|Animation|Family|Sci-Fi|Thriller</t>
  </si>
  <si>
    <t>Steamboy</t>
  </si>
  <si>
    <t>Rosalind Ayres</t>
  </si>
  <si>
    <t>David Anspaugh</t>
  </si>
  <si>
    <t>The Game of Their Lives</t>
  </si>
  <si>
    <t>Jimmy Jean-Louis</t>
  </si>
  <si>
    <t>Andrew Jarecki</t>
  </si>
  <si>
    <t>Crime|Drama|Mystery|Romance|Thriller</t>
  </si>
  <si>
    <t>All Good Things</t>
  </si>
  <si>
    <t>Esai Morales</t>
  </si>
  <si>
    <t>Rapa Nui</t>
  </si>
  <si>
    <t>Yuqi Zhang</t>
  </si>
  <si>
    <t>CJ7</t>
  </si>
  <si>
    <t>Chi Chung Lam</t>
  </si>
  <si>
    <t>Philippe Nahon</t>
  </si>
  <si>
    <t>Comedy|Family|Fantasy|Sci-Fi</t>
  </si>
  <si>
    <t>Christian Clavier</t>
  </si>
  <si>
    <t>Les couloirs du temps: Les visiteurs II</t>
  </si>
  <si>
    <t>Marie-Anne Chazel</t>
  </si>
  <si>
    <t>Laura Spencer</t>
  </si>
  <si>
    <t>Action|Comedy|Crime|Fantasy|Horror|Mystery|Sci-Fi|Thriller</t>
  </si>
  <si>
    <t>Dylan Dog: Dead of Night</t>
  </si>
  <si>
    <t>Daniel Algrant</t>
  </si>
  <si>
    <t>People I Know</t>
  </si>
  <si>
    <t>Mark Webber</t>
  </si>
  <si>
    <t>George Coulouris</t>
  </si>
  <si>
    <t>Peter Vaughan</t>
  </si>
  <si>
    <t>The Doombolt Chase</t>
  </si>
  <si>
    <t>Ewen Solon</t>
  </si>
  <si>
    <t>The Tempest</t>
  </si>
  <si>
    <t>Tom Conti</t>
  </si>
  <si>
    <t>Aaron Ashmore</t>
  </si>
  <si>
    <t>Regression</t>
  </si>
  <si>
    <t>Jane Clark</t>
  </si>
  <si>
    <t>Traci Dinwiddie</t>
  </si>
  <si>
    <t>Romance|Short</t>
  </si>
  <si>
    <t>Necar Zadegan</t>
  </si>
  <si>
    <t>The Touch</t>
  </si>
  <si>
    <t>Elea Oberon</t>
  </si>
  <si>
    <t>Sammo Kam-Bo Hung</t>
  </si>
  <si>
    <t>Three Kingdoms: Resurrection of the Dragon</t>
  </si>
  <si>
    <t>Andy On</t>
  </si>
  <si>
    <t>Mike Barker</t>
  </si>
  <si>
    <t>Shattered</t>
  </si>
  <si>
    <t>Wayne Thornley</t>
  </si>
  <si>
    <t>Zambezia</t>
  </si>
  <si>
    <t>Gnana Rajasekaran</t>
  </si>
  <si>
    <t>Michael Lieber</t>
  </si>
  <si>
    <t>Mani Bharathi</t>
  </si>
  <si>
    <t>Ramanujan</t>
  </si>
  <si>
    <t>Kevin McGowan</t>
  </si>
  <si>
    <t>Tom Walsh</t>
  </si>
  <si>
    <t>Maggie Wheeler</t>
  </si>
  <si>
    <t>Animation</t>
  </si>
  <si>
    <t>Joey D. Vieira</t>
  </si>
  <si>
    <t>Dwegons and Leprechauns</t>
  </si>
  <si>
    <t>Jacqueline Lovell</t>
  </si>
  <si>
    <t>Jonathan Jakubowicz</t>
  </si>
  <si>
    <t>Hands of Stone</t>
  </si>
  <si>
    <t>Panama</t>
  </si>
  <si>
    <t>Survivor</t>
  </si>
  <si>
    <t>Scott Walker</t>
  </si>
  <si>
    <t>The Frozen Ground</t>
  </si>
  <si>
    <t>The Painted Veil</t>
  </si>
  <si>
    <t>Alan David</t>
  </si>
  <si>
    <t>The Baader Meinhof Complex</t>
  </si>
  <si>
    <t>Martina Gedeck</t>
  </si>
  <si>
    <t>Michael Spears</t>
  </si>
  <si>
    <t>Dances with Wolves</t>
  </si>
  <si>
    <t>Bad Teacher</t>
  </si>
  <si>
    <t>Sea of Love</t>
  </si>
  <si>
    <t>Mark Rosman</t>
  </si>
  <si>
    <t>Dan Byrd</t>
  </si>
  <si>
    <t>A Cinderella Story</t>
  </si>
  <si>
    <t>W. Earl Brown</t>
  </si>
  <si>
    <t>Scream</t>
  </si>
  <si>
    <t>Thir13en Ghosts</t>
  </si>
  <si>
    <t>Shelley Duvall</t>
  </si>
  <si>
    <t>Drama|Horror</t>
  </si>
  <si>
    <t>Scatman Crothers</t>
  </si>
  <si>
    <t>The Shining</t>
  </si>
  <si>
    <t>Joe Turkel</t>
  </si>
  <si>
    <t>Back to the Future</t>
  </si>
  <si>
    <t>J.J. Cohen</t>
  </si>
  <si>
    <t>House on Haunted Hill</t>
  </si>
  <si>
    <t>Mary J. Blige</t>
  </si>
  <si>
    <t>Eric Mendenhall</t>
  </si>
  <si>
    <t>I Can Do Bad All by Myself</t>
  </si>
  <si>
    <t>Hope Olaide Wilson</t>
  </si>
  <si>
    <t>Rob Hawk</t>
  </si>
  <si>
    <t>Erin O'Brien</t>
  </si>
  <si>
    <t>Kari J. Kramer</t>
  </si>
  <si>
    <t>Fight Valley</t>
  </si>
  <si>
    <t>Cabrina Collesides</t>
  </si>
  <si>
    <t>The Switch</t>
  </si>
  <si>
    <t>Kelli Barrett</t>
  </si>
  <si>
    <t>David Agranov</t>
  </si>
  <si>
    <t>Just Married</t>
  </si>
  <si>
    <t>David Moscow</t>
  </si>
  <si>
    <t>Mem Ferda</t>
  </si>
  <si>
    <t>The Devil's Double</t>
  </si>
  <si>
    <t>Jenni 'Jwoww' Farley</t>
  </si>
  <si>
    <t>Comedy|Drama|Reality-TV|Romance</t>
  </si>
  <si>
    <t>Nicole 'Snooki' Polizzi</t>
  </si>
  <si>
    <t>Gone, Baby, Gone</t>
  </si>
  <si>
    <t>Paul 'Pauly D' DelVecchio</t>
  </si>
  <si>
    <t>Britt Allcroft</t>
  </si>
  <si>
    <t>Thomas and the Magic Railroad</t>
  </si>
  <si>
    <t>The Crazies</t>
  </si>
  <si>
    <t>RyÃ»nosuke Kamiki</t>
  </si>
  <si>
    <t>Bunta Sugawara</t>
  </si>
  <si>
    <t>Spirited Away</t>
  </si>
  <si>
    <t>Miyu Irino</t>
  </si>
  <si>
    <t>Alan Yuen</t>
  </si>
  <si>
    <t>Michael Wong</t>
  </si>
  <si>
    <t>Firestorm</t>
  </si>
  <si>
    <t>Terence Yin</t>
  </si>
  <si>
    <t>The Bounty</t>
  </si>
  <si>
    <t>Brian Percival</t>
  </si>
  <si>
    <t>Sophie NÃ©lisse</t>
  </si>
  <si>
    <t>The Book Thief</t>
  </si>
  <si>
    <t>Roger Allam</t>
  </si>
  <si>
    <t>Adventure|Comedy|Romance</t>
  </si>
  <si>
    <t>Katrina Bowden</t>
  </si>
  <si>
    <t>Sex Drive</t>
  </si>
  <si>
    <t>Anand Tucker</t>
  </si>
  <si>
    <t>Leap Year</t>
  </si>
  <si>
    <t>Dominique McElligott</t>
  </si>
  <si>
    <t>Anthony Mann</t>
  </si>
  <si>
    <t>Mel Ferrer</t>
  </si>
  <si>
    <t>The Fall of the Roman Empire</t>
  </si>
  <si>
    <t>Stephen Boyd</t>
  </si>
  <si>
    <t>Michael Dowse</t>
  </si>
  <si>
    <t>Take Me Home Tonight</t>
  </si>
  <si>
    <t>Daniel Barnz</t>
  </si>
  <si>
    <t>Won't Back Down</t>
  </si>
  <si>
    <t>Dante Brown</t>
  </si>
  <si>
    <t>Emile Ardolino</t>
  </si>
  <si>
    <t>Kyra Nichols</t>
  </si>
  <si>
    <t>Family|Fantasy|Music</t>
  </si>
  <si>
    <t>Darci Kistler</t>
  </si>
  <si>
    <t>The Nutcracker</t>
  </si>
  <si>
    <t>Margaret Tracey</t>
  </si>
  <si>
    <t>Robert Altman</t>
  </si>
  <si>
    <t>Crime|Drama|Music|Thriller</t>
  </si>
  <si>
    <t>Kansas City</t>
  </si>
  <si>
    <t>James Schamus</t>
  </si>
  <si>
    <t>Indignation</t>
  </si>
  <si>
    <t>Tracy Letts</t>
  </si>
  <si>
    <t>Hebrew</t>
  </si>
  <si>
    <t>Andrew Douglas</t>
  </si>
  <si>
    <t>The Amityville Horror</t>
  </si>
  <si>
    <t>Adaptation.</t>
  </si>
  <si>
    <t>Land of the Dead</t>
  </si>
  <si>
    <t>Pedro Miguel Arce</t>
  </si>
  <si>
    <t>Angelica Lee</t>
  </si>
  <si>
    <t>Louis Koo</t>
  </si>
  <si>
    <t>Out of Inferno</t>
  </si>
  <si>
    <t>Ching Wan Lau</t>
  </si>
  <si>
    <t>Chinese</t>
  </si>
  <si>
    <t>Fear and Loathing in Las Vegas</t>
  </si>
  <si>
    <t>Ricky Gervais</t>
  </si>
  <si>
    <t>The Invention of Lying</t>
  </si>
  <si>
    <t>Carla Gallo</t>
  </si>
  <si>
    <t>Neighbors</t>
  </si>
  <si>
    <t>Amy Yasbeck</t>
  </si>
  <si>
    <t>The Mask</t>
  </si>
  <si>
    <t>Big</t>
  </si>
  <si>
    <t>Ken Davitian</t>
  </si>
  <si>
    <t>Luenell</t>
  </si>
  <si>
    <t>Borat: Cultural Learnings of America for Make Benefit Glorious Nation of Kazakhstan</t>
  </si>
  <si>
    <t>Chester</t>
  </si>
  <si>
    <t>Raquel Welch</t>
  </si>
  <si>
    <t>Legally Blonde</t>
  </si>
  <si>
    <t>Alanna Ubach</t>
  </si>
  <si>
    <t>Star Trek III: The Search for Spock</t>
  </si>
  <si>
    <t>The Exorcism of Emily Rose</t>
  </si>
  <si>
    <t>JR Bourne</t>
  </si>
  <si>
    <t>Deuce Bigalow: Male Gigolo</t>
  </si>
  <si>
    <t>Bree Turner</t>
  </si>
  <si>
    <t>Vic Armstrong</t>
  </si>
  <si>
    <t>Action|Drama|Fantasy|Mystery|Thriller</t>
  </si>
  <si>
    <t>Left Behind</t>
  </si>
  <si>
    <t>Paul Schneider</t>
  </si>
  <si>
    <t>The Family Stone</t>
  </si>
  <si>
    <t>Sean Patrick Thomas</t>
  </si>
  <si>
    <t>Barbershop 2: Back in Business</t>
  </si>
  <si>
    <t>Terry Zwigoff</t>
  </si>
  <si>
    <t>Bad Santa</t>
  </si>
  <si>
    <t>Austin Powers: International Man of Mystery</t>
  </si>
  <si>
    <t>Louis Mandylor</t>
  </si>
  <si>
    <t>My Big Fat Greek Wedding 2</t>
  </si>
  <si>
    <t>Joey Fatone</t>
  </si>
  <si>
    <t>Diary of a Wimpy Kid: Rodrick Rules</t>
  </si>
  <si>
    <t>Fran Kranz</t>
  </si>
  <si>
    <t>Predator</t>
  </si>
  <si>
    <t>Carl Weathers</t>
  </si>
  <si>
    <t>Biography|Drama|History|Music</t>
  </si>
  <si>
    <t>Amadeus</t>
  </si>
  <si>
    <t>Prom Night</t>
  </si>
  <si>
    <t>Collins Pennie</t>
  </si>
  <si>
    <t>Mean Girls</t>
  </si>
  <si>
    <t>Audrey Wells</t>
  </si>
  <si>
    <t>Lindsay Duncan</t>
  </si>
  <si>
    <t>Under the Tuscan Sun</t>
  </si>
  <si>
    <t>Mario Monicelli</t>
  </si>
  <si>
    <t>Gosford Park</t>
  </si>
  <si>
    <t>Melinda Clarke</t>
  </si>
  <si>
    <t>The O.C.</t>
  </si>
  <si>
    <t>Peggy Sue Got Married</t>
  </si>
  <si>
    <t>Birdman or (The Unexpected Virtue of Ignorance)</t>
  </si>
  <si>
    <t>Blue Jasmine</t>
  </si>
  <si>
    <t>Andrew Dice Clay</t>
  </si>
  <si>
    <t>David Alan Basche</t>
  </si>
  <si>
    <t>Christian Clemenson</t>
  </si>
  <si>
    <t>United 93</t>
  </si>
  <si>
    <t>Susan Blommaert</t>
  </si>
  <si>
    <t>Christian Monzon</t>
  </si>
  <si>
    <t>Honey</t>
  </si>
  <si>
    <t>Rick Friedberg</t>
  </si>
  <si>
    <t>Barry Bostwick</t>
  </si>
  <si>
    <t>Hulk Hogan</t>
  </si>
  <si>
    <t>Spy Hard</t>
  </si>
  <si>
    <t>Nicollette Sheridan</t>
  </si>
  <si>
    <t>The Fog</t>
  </si>
  <si>
    <t>Sean McNamara</t>
  </si>
  <si>
    <t>Chris Brochu</t>
  </si>
  <si>
    <t>Biography|Drama|Family|Sport</t>
  </si>
  <si>
    <t>Soul Surfer</t>
  </si>
  <si>
    <t>Comedy|Drama|War</t>
  </si>
  <si>
    <t>Catch-22</t>
  </si>
  <si>
    <t>Martin Balsam</t>
  </si>
  <si>
    <t>Jody Hill</t>
  </si>
  <si>
    <t>Observe and Report</t>
  </si>
  <si>
    <t>Dan Bakkedahl</t>
  </si>
  <si>
    <t>Olivia d'Abo</t>
  </si>
  <si>
    <t>Conan the Destroyer</t>
  </si>
  <si>
    <t>Grace Jones</t>
  </si>
  <si>
    <t>Raging Bull</t>
  </si>
  <si>
    <t>Frank Vincent</t>
  </si>
  <si>
    <t>Brandon Camp</t>
  </si>
  <si>
    <t>Sasha Alexander</t>
  </si>
  <si>
    <t>Love Happens</t>
  </si>
  <si>
    <t>Roger Ashton-Griffiths</t>
  </si>
  <si>
    <t>Nicholas Rowe</t>
  </si>
  <si>
    <t>Young Sherlock Holmes</t>
  </si>
  <si>
    <t>Freddie Jones</t>
  </si>
  <si>
    <t>Kevin Tancharoen</t>
  </si>
  <si>
    <t>Fame</t>
  </si>
  <si>
    <t>127 Hours</t>
  </si>
  <si>
    <t>Small Time Crooks</t>
  </si>
  <si>
    <t>Nicholas Hytner</t>
  </si>
  <si>
    <t>Susan May Pratt</t>
  </si>
  <si>
    <t>Center Stage</t>
  </si>
  <si>
    <t>Ethan Stiefel</t>
  </si>
  <si>
    <t>Love the Coopers</t>
  </si>
  <si>
    <t>TimothÃ©e Chalamet</t>
  </si>
  <si>
    <t>Bart Freundlich</t>
  </si>
  <si>
    <t>Corbin Bleu</t>
  </si>
  <si>
    <t>Catch That Kid</t>
  </si>
  <si>
    <t>Kevin G. Schmidt</t>
  </si>
  <si>
    <t>Life as a House</t>
  </si>
  <si>
    <t>Steve Jobs</t>
  </si>
  <si>
    <t>Marie Avgeropoulos</t>
  </si>
  <si>
    <t>I Love You, Beth Cooper</t>
  </si>
  <si>
    <t>Youth in Revolt</t>
  </si>
  <si>
    <t>William A. Fraker</t>
  </si>
  <si>
    <t>Richard Farnsworth</t>
  </si>
  <si>
    <t>The Legend of the Lone Ranger</t>
  </si>
  <si>
    <t>Michael Horse</t>
  </si>
  <si>
    <t>John Boorman</t>
  </si>
  <si>
    <t>The Tailor of Panama</t>
  </si>
  <si>
    <t>Dennis Franz</t>
  </si>
  <si>
    <t>Nancy Allen</t>
  </si>
  <si>
    <t>Blow Out</t>
  </si>
  <si>
    <t>John McMartin</t>
  </si>
  <si>
    <t>Courtney Solomon</t>
  </si>
  <si>
    <t>Paul Freeman</t>
  </si>
  <si>
    <t>Rebecca Budig</t>
  </si>
  <si>
    <t>Getaway</t>
  </si>
  <si>
    <t>Bruce Payne</t>
  </si>
  <si>
    <t>The Ice Storm</t>
  </si>
  <si>
    <t>And So It Goes</t>
  </si>
  <si>
    <t>Frankie Valli</t>
  </si>
  <si>
    <t>Jeff Kanew</t>
  </si>
  <si>
    <t>Shelley Long</t>
  </si>
  <si>
    <t>Troop Beverly Hills</t>
  </si>
  <si>
    <t>Kellie Martin</t>
  </si>
  <si>
    <t>IstvÃ¡n SzabÃ³</t>
  </si>
  <si>
    <t>Shaun Evans</t>
  </si>
  <si>
    <t>Being Julia</t>
  </si>
  <si>
    <t>Juliet Stevenson</t>
  </si>
  <si>
    <t>Karen Young</t>
  </si>
  <si>
    <t>David Margulies</t>
  </si>
  <si>
    <t>9½ Weeks</t>
  </si>
  <si>
    <t>Kim Chan</t>
  </si>
  <si>
    <t>Matthew Robbins</t>
  </si>
  <si>
    <t>Ralph Richardson</t>
  </si>
  <si>
    <t>Dragonslayer</t>
  </si>
  <si>
    <t>Albert Salmi</t>
  </si>
  <si>
    <t>Kerry Condon</t>
  </si>
  <si>
    <t>David Masterson</t>
  </si>
  <si>
    <t>The Last Station</t>
  </si>
  <si>
    <t>Ed Wood</t>
  </si>
  <si>
    <t>Labor Day</t>
  </si>
  <si>
    <t>Khulan Chuluun</t>
  </si>
  <si>
    <t>Mongol: The Rise of Genghis Khan</t>
  </si>
  <si>
    <t>Honglei Sun</t>
  </si>
  <si>
    <t>Mongolian</t>
  </si>
  <si>
    <t>RocknRolla</t>
  </si>
  <si>
    <t>Hal Needham</t>
  </si>
  <si>
    <t>Michael Beck</t>
  </si>
  <si>
    <t>Megaforce</t>
  </si>
  <si>
    <t>Henry Silva</t>
  </si>
  <si>
    <t>Julie Christie</t>
  </si>
  <si>
    <t>Hamlet</t>
  </si>
  <si>
    <t>Suzie Steen</t>
  </si>
  <si>
    <t>Mao's Last Dancer</t>
  </si>
  <si>
    <t>Aden Young</t>
  </si>
  <si>
    <t>Jeff Nichols</t>
  </si>
  <si>
    <t>Midnight Special</t>
  </si>
  <si>
    <t>Paul Sparks</t>
  </si>
  <si>
    <t>Greece</t>
  </si>
  <si>
    <t>Anything Else</t>
  </si>
  <si>
    <t>Jonathan Teplitzky</t>
  </si>
  <si>
    <t>Biography|Drama|Romance|War</t>
  </si>
  <si>
    <t>The Railway Man</t>
  </si>
  <si>
    <t>Sam Reid</t>
  </si>
  <si>
    <t>Poppy Montgomery</t>
  </si>
  <si>
    <t>Unforgettable</t>
  </si>
  <si>
    <t>Michael Haneke</t>
  </si>
  <si>
    <t>Burghart KlauÃŸner</t>
  </si>
  <si>
    <t>Ulrich Tukur</t>
  </si>
  <si>
    <t>The White Ribbon</t>
  </si>
  <si>
    <t>Leonie Benesch</t>
  </si>
  <si>
    <t>Anna Harr</t>
  </si>
  <si>
    <t>Restoration</t>
  </si>
  <si>
    <t>James Cullen Bressack</t>
  </si>
  <si>
    <t>Mike Marvin</t>
  </si>
  <si>
    <t>Action|Horror|Romance|Sci-Fi|Thriller</t>
  </si>
  <si>
    <t>The Wraith</t>
  </si>
  <si>
    <t>The Salton Sea</t>
  </si>
  <si>
    <t>Mackenzie Gray</t>
  </si>
  <si>
    <t>Music</t>
  </si>
  <si>
    <t>James Hetfield</t>
  </si>
  <si>
    <t>Metallica Through the Never</t>
  </si>
  <si>
    <t>Lars Ulrich</t>
  </si>
  <si>
    <t>Gregor Jordan</t>
  </si>
  <si>
    <t>The Informers</t>
  </si>
  <si>
    <t>Nora von WaldstÃ¤tten</t>
  </si>
  <si>
    <t>Carlos</t>
  </si>
  <si>
    <t>Katharina SchÃ¼ttler</t>
  </si>
  <si>
    <t>Tran Anh Hung</t>
  </si>
  <si>
    <t>SimÃ³n Andreu</t>
  </si>
  <si>
    <t>Takuya Kimura</t>
  </si>
  <si>
    <t>I Come with the Rain</t>
  </si>
  <si>
    <t>Shawn Yue</t>
  </si>
  <si>
    <t>Lance Hool</t>
  </si>
  <si>
    <t>Action|Drama|History|Romance|War|Western</t>
  </si>
  <si>
    <t>One Man's Hero</t>
  </si>
  <si>
    <t>Mark Moses</t>
  </si>
  <si>
    <t>John Amplas</t>
  </si>
  <si>
    <t>Greg Nicotero</t>
  </si>
  <si>
    <t>Day of the Dead</t>
  </si>
  <si>
    <t>Joseph Pilato</t>
  </si>
  <si>
    <t>I Am Wrath</t>
  </si>
  <si>
    <t>Christian Volckman</t>
  </si>
  <si>
    <t>Action|Animation|Sci-Fi|Thriller</t>
  </si>
  <si>
    <t>Renaissance</t>
  </si>
  <si>
    <t>Kevork Malikyan</t>
  </si>
  <si>
    <t>Brigitte Nielsen</t>
  </si>
  <si>
    <t>Red Sonja</t>
  </si>
  <si>
    <t>Rodrigo CortÃ©s</t>
  </si>
  <si>
    <t>Red Lights</t>
  </si>
  <si>
    <t>Superbad</t>
  </si>
  <si>
    <t>Madea Goes to Jail</t>
  </si>
  <si>
    <t>David Hayter</t>
  </si>
  <si>
    <t>Wolves</t>
  </si>
  <si>
    <t>Mari Koda</t>
  </si>
  <si>
    <t>Cassie Ventura</t>
  </si>
  <si>
    <t>Step Up 2: The Streets</t>
  </si>
  <si>
    <t>Luis Rosado</t>
  </si>
  <si>
    <t>Cory Edwards</t>
  </si>
  <si>
    <t>Action|Animation|Comedy|Crime|Family</t>
  </si>
  <si>
    <t>Hoodwinked!</t>
  </si>
  <si>
    <t>Terry George</t>
  </si>
  <si>
    <t>Hotel Rwanda</t>
  </si>
  <si>
    <t>Hakeem Kae-Kazim</t>
  </si>
  <si>
    <t>Xavier Gens</t>
  </si>
  <si>
    <t>Henry Ian Cusick</t>
  </si>
  <si>
    <t>Hitman</t>
  </si>
  <si>
    <t>Kasi Lemmons</t>
  </si>
  <si>
    <t>Drama|Family|Music|Musical</t>
  </si>
  <si>
    <t>Black Nativity</t>
  </si>
  <si>
    <t>Vondie Curtis-Hall</t>
  </si>
  <si>
    <t>Brian A Miller</t>
  </si>
  <si>
    <t>The Prince</t>
  </si>
  <si>
    <t>Jessica Lowndes</t>
  </si>
  <si>
    <t>Matt Dillon</t>
  </si>
  <si>
    <t>Shawn Andrews</t>
  </si>
  <si>
    <t>Kirk Fox</t>
  </si>
  <si>
    <t>City of Ghosts</t>
  </si>
  <si>
    <t>Rob Campbell</t>
  </si>
  <si>
    <t>Elaine Cassidy</t>
  </si>
  <si>
    <t>The Others</t>
  </si>
  <si>
    <t>Eric Sykes</t>
  </si>
  <si>
    <t>Carrie Henn</t>
  </si>
  <si>
    <t>Aliens</t>
  </si>
  <si>
    <t>George Cukor</t>
  </si>
  <si>
    <t>Rex Harrison</t>
  </si>
  <si>
    <t>Drama|Family|Musical|Romance</t>
  </si>
  <si>
    <t>Jeremy Brett</t>
  </si>
  <si>
    <t>My Fair Lady</t>
  </si>
  <si>
    <t>Theodore Bikel</t>
  </si>
  <si>
    <t>I Know What You Did Last Summer</t>
  </si>
  <si>
    <t>Let's Be Cops</t>
  </si>
  <si>
    <t>Patrick Gallagher</t>
  </si>
  <si>
    <t>Sideways</t>
  </si>
  <si>
    <t>Owain Yeoman</t>
  </si>
  <si>
    <t>Chris Moss</t>
  </si>
  <si>
    <t>Beerfest</t>
  </si>
  <si>
    <t>Halloween</t>
  </si>
  <si>
    <t>John Hoffman</t>
  </si>
  <si>
    <t>Comedy|Drama|Family|Fantasy|Sci-Fi</t>
  </si>
  <si>
    <t>Good Boy!</t>
  </si>
  <si>
    <t>The Best Man Holiday</t>
  </si>
  <si>
    <t>Smokin' Aces</t>
  </si>
  <si>
    <t>Kevin Greutert</t>
  </si>
  <si>
    <t>Saw 3D: The Final Chapter</t>
  </si>
  <si>
    <t>Betsy Russell</t>
  </si>
  <si>
    <t>40 Days and 40 Nights</t>
  </si>
  <si>
    <t>John Fortenberry</t>
  </si>
  <si>
    <t>Chris Kattan</t>
  </si>
  <si>
    <t>A Night at the Roxbury</t>
  </si>
  <si>
    <t>Beastly</t>
  </si>
  <si>
    <t>Erik Knudsen</t>
  </si>
  <si>
    <t>The Hills Have Eyes</t>
  </si>
  <si>
    <t>Dickie Roberts: Former Child Star</t>
  </si>
  <si>
    <t>Valente Rodriguez</t>
  </si>
  <si>
    <t>Morgan Saylor</t>
  </si>
  <si>
    <t>McFarland, USA</t>
  </si>
  <si>
    <t>Diana Maria Riva</t>
  </si>
  <si>
    <t>Erik White</t>
  </si>
  <si>
    <t>Lottery Ticket</t>
  </si>
  <si>
    <t>Shad Moss</t>
  </si>
  <si>
    <t>Chris Robinson</t>
  </si>
  <si>
    <t>Adam Boyer</t>
  </si>
  <si>
    <t>Comedy|Crime|Drama|Music|Romance</t>
  </si>
  <si>
    <t>ATL</t>
  </si>
  <si>
    <t>Malika</t>
  </si>
  <si>
    <t>Jason Moore</t>
  </si>
  <si>
    <t>Pitch Perfect</t>
  </si>
  <si>
    <t>Ben Platt</t>
  </si>
  <si>
    <t>Summer Catch</t>
  </si>
  <si>
    <t>A Simple Plan</t>
  </si>
  <si>
    <t>Robert Harmon</t>
  </si>
  <si>
    <t>They</t>
  </si>
  <si>
    <t>Trent Cooper</t>
  </si>
  <si>
    <t>Larry the Cable Guy: Health Inspector</t>
  </si>
  <si>
    <t>Megyn Price</t>
  </si>
  <si>
    <t>Gary Halvorson</t>
  </si>
  <si>
    <t>Kevin Clash</t>
  </si>
  <si>
    <t>Adventure|Comedy|Family|Fantasy|Musical</t>
  </si>
  <si>
    <t>The Adventures of Elmo in Grouchland</t>
  </si>
  <si>
    <t>Caroll Spinney</t>
  </si>
  <si>
    <t>Brooklyn's Finest</t>
  </si>
  <si>
    <t>Nicholas Ray</t>
  </si>
  <si>
    <t>David Niven</t>
  </si>
  <si>
    <t>Ava Gardner</t>
  </si>
  <si>
    <t>55 Days at Peking</t>
  </si>
  <si>
    <t>John Ireland</t>
  </si>
  <si>
    <t>Fede Alvarez</t>
  </si>
  <si>
    <t>Elizabeth Blackmore</t>
  </si>
  <si>
    <t>Evil Dead</t>
  </si>
  <si>
    <t>Ellen Sandweiss</t>
  </si>
  <si>
    <t>Harland Williams</t>
  </si>
  <si>
    <t>My Life in Ruins</t>
  </si>
  <si>
    <t>Rachel Dratch</t>
  </si>
  <si>
    <t>American Dreamz</t>
  </si>
  <si>
    <t>Sidney J. Furie</t>
  </si>
  <si>
    <t>Superman IV: The Quest for Peace</t>
  </si>
  <si>
    <t>Ian Iqbal Rashid</t>
  </si>
  <si>
    <t>ClÃ© Bennett</t>
  </si>
  <si>
    <t>DeRay Davis</t>
  </si>
  <si>
    <t>How She Move</t>
  </si>
  <si>
    <t>Conrad Coates</t>
  </si>
  <si>
    <t>Wayne Kramer</t>
  </si>
  <si>
    <t>Running Scared</t>
  </si>
  <si>
    <t>Rowdy Herrington</t>
  </si>
  <si>
    <t>Bobby Jones: Stroke of Genius</t>
  </si>
  <si>
    <t>Jim Goddard</t>
  </si>
  <si>
    <t>Adventure|Crime|Drama|Romance</t>
  </si>
  <si>
    <t>Shanghai Surprise</t>
  </si>
  <si>
    <t>Clyde Kusatsu</t>
  </si>
  <si>
    <t>The Illusionist</t>
  </si>
  <si>
    <t>Jake Wood</t>
  </si>
  <si>
    <t>Noel Marshall</t>
  </si>
  <si>
    <t>Tippi Hedren</t>
  </si>
  <si>
    <t>Roar</t>
  </si>
  <si>
    <t>David Murray</t>
  </si>
  <si>
    <t>Brenda Fricker</t>
  </si>
  <si>
    <t>Veronica Guerin</t>
  </si>
  <si>
    <t>Gerard McSorley</t>
  </si>
  <si>
    <t>Escobar: Paradise Lost</t>
  </si>
  <si>
    <t>Carlos Bardem</t>
  </si>
  <si>
    <t>Comedy|Mystery|Sci-Fi|Thriller</t>
  </si>
  <si>
    <t>Southland Tales</t>
  </si>
  <si>
    <t>Chris Andrew Ciulla</t>
  </si>
  <si>
    <t>Guillaume Ivernel</t>
  </si>
  <si>
    <t>Dragon Hunters</t>
  </si>
  <si>
    <t>Mary Mouser</t>
  </si>
  <si>
    <t>Jack Smight</t>
  </si>
  <si>
    <t>Jan-Michael Vincent</t>
  </si>
  <si>
    <t>Sci-Fi</t>
  </si>
  <si>
    <t>Damnation Alley</t>
  </si>
  <si>
    <t>Paul Winfield</t>
  </si>
  <si>
    <t>Todd Lincoln</t>
  </si>
  <si>
    <t>Rick Gomez</t>
  </si>
  <si>
    <t>Julianna Guill</t>
  </si>
  <si>
    <t>The Apparition</t>
  </si>
  <si>
    <t>Tim Williams</t>
  </si>
  <si>
    <t>Howard Zieff</t>
  </si>
  <si>
    <t>My Girl</t>
  </si>
  <si>
    <t>Steven Shainberg</t>
  </si>
  <si>
    <t>Fur: An Imaginary Portrait of Diane Arbus</t>
  </si>
  <si>
    <t>Matt Servitto</t>
  </si>
  <si>
    <t>Tamara Tunie</t>
  </si>
  <si>
    <t>Wall Street</t>
  </si>
  <si>
    <t>Sense and Sensibility</t>
  </si>
  <si>
    <t>Julian Jarrold</t>
  </si>
  <si>
    <t>Becoming Jane</t>
  </si>
  <si>
    <t>Laurence Fox</t>
  </si>
  <si>
    <t>Joe Nussbaum</t>
  </si>
  <si>
    <t>Danny Strong</t>
  </si>
  <si>
    <t>Sydney White</t>
  </si>
  <si>
    <t>Samm Levine</t>
  </si>
  <si>
    <t>Vadim Perelman</t>
  </si>
  <si>
    <t>House of Sand and Fog</t>
  </si>
  <si>
    <t>Dead Poets Society</t>
  </si>
  <si>
    <t>Peter Farrelly</t>
  </si>
  <si>
    <t>Dumb &amp; Dumber</t>
  </si>
  <si>
    <t>Gretchen Palmer</t>
  </si>
  <si>
    <t>Bruno Kirby</t>
  </si>
  <si>
    <t>When Harry Met Sally...</t>
  </si>
  <si>
    <t>Harley Jane Kozak</t>
  </si>
  <si>
    <t>The Verdict</t>
  </si>
  <si>
    <t>Jack Warden</t>
  </si>
  <si>
    <t>Road Trip</t>
  </si>
  <si>
    <t>Ron Lester</t>
  </si>
  <si>
    <t>Varsity Blues</t>
  </si>
  <si>
    <t>Mark Walters</t>
  </si>
  <si>
    <t>Michel Hazanavicius</t>
  </si>
  <si>
    <t>The Artist</t>
  </si>
  <si>
    <t>The Unborn</t>
  </si>
  <si>
    <t>Rachel Brosnahan</t>
  </si>
  <si>
    <t>Moonrise Kingdom</t>
  </si>
  <si>
    <t>The Texas Chainsaw Massacre: The Beginning</t>
  </si>
  <si>
    <t>Cyrus Nowrasteh</t>
  </si>
  <si>
    <t>Vincent Walsh</t>
  </si>
  <si>
    <t>The Young Messiah</t>
  </si>
  <si>
    <t>Finn Ireland</t>
  </si>
  <si>
    <t>Perry Andelin Blake</t>
  </si>
  <si>
    <t>The Master of Disguise</t>
  </si>
  <si>
    <t>Maribel VerdÃº</t>
  </si>
  <si>
    <t>Drama|Fantasy|War</t>
  </si>
  <si>
    <t>Ivana Baquero</t>
  </si>
  <si>
    <t>Pan's Labyrinth</t>
  </si>
  <si>
    <t>Sergi LÃ³pez</t>
  </si>
  <si>
    <t>Jessika Van</t>
  </si>
  <si>
    <t>The Messengers</t>
  </si>
  <si>
    <t>Action|Comedy|Crime|Family</t>
  </si>
  <si>
    <t>See Spot Run</t>
  </si>
  <si>
    <t>Baby Boy</t>
  </si>
  <si>
    <t>Angell Conwell</t>
  </si>
  <si>
    <t>Christian E. Christiansen</t>
  </si>
  <si>
    <t>The Roommate</t>
  </si>
  <si>
    <t>Joe Dirt</t>
  </si>
  <si>
    <t>Sheldon Lettich</t>
  </si>
  <si>
    <t>Alonna Shaw</t>
  </si>
  <si>
    <t>Bolo Yeung</t>
  </si>
  <si>
    <t>Double Impact</t>
  </si>
  <si>
    <t>Kamel Krifa</t>
  </si>
  <si>
    <t>Joe Cornish</t>
  </si>
  <si>
    <t>Action|Comedy|Mystery</t>
  </si>
  <si>
    <t>Hot Fuzz</t>
  </si>
  <si>
    <t>Diane English</t>
  </si>
  <si>
    <t>The Women</t>
  </si>
  <si>
    <t>Vicky Cristina Barcelona</t>
  </si>
  <si>
    <t>Peter Flinth</t>
  </si>
  <si>
    <t>Gustaf SkarsgÃ¥rd</t>
  </si>
  <si>
    <t>Arn: The Knight Templar</t>
  </si>
  <si>
    <t>Swedish</t>
  </si>
  <si>
    <t>Sweden</t>
  </si>
  <si>
    <t>Robert Iscove</t>
  </si>
  <si>
    <t>Boys and Girls</t>
  </si>
  <si>
    <t>Tsianina Joelson</t>
  </si>
  <si>
    <t>Peter Kosminsky</t>
  </si>
  <si>
    <t>White Oleander</t>
  </si>
  <si>
    <t>Marc Donato</t>
  </si>
  <si>
    <t>Jennifer's Body</t>
  </si>
  <si>
    <t>Cynthia Stevenson</t>
  </si>
  <si>
    <t>Comedy|Crime|Mystery</t>
  </si>
  <si>
    <t>Drowning Mona</t>
  </si>
  <si>
    <t>Tracey Walter</t>
  </si>
  <si>
    <t>Don Pardo</t>
  </si>
  <si>
    <t>Radio Days</t>
  </si>
  <si>
    <t>Allen Coulter</t>
  </si>
  <si>
    <t>Remember Me</t>
  </si>
  <si>
    <t>Ruby Jerins</t>
  </si>
  <si>
    <t>Clare Kilner</t>
  </si>
  <si>
    <t>Alexandra Holden</t>
  </si>
  <si>
    <t>How to Deal</t>
  </si>
  <si>
    <t>Trent Ford</t>
  </si>
  <si>
    <t>My Stepmother Is an Alien</t>
  </si>
  <si>
    <t>Philadelphia</t>
  </si>
  <si>
    <t>Josef Rusnak</t>
  </si>
  <si>
    <t>The Thirteenth Floor</t>
  </si>
  <si>
    <t>Brad William Henke</t>
  </si>
  <si>
    <t>Lance Rivera</t>
  </si>
  <si>
    <t>Farrah Fawcett</t>
  </si>
  <si>
    <t>The Cookout</t>
  </si>
  <si>
    <t>Ronald Neame</t>
  </si>
  <si>
    <t>Karl Malden</t>
  </si>
  <si>
    <t>Meteor</t>
  </si>
  <si>
    <t>Brian Keith</t>
  </si>
  <si>
    <t>Bruce Paltrow</t>
  </si>
  <si>
    <t>Duets</t>
  </si>
  <si>
    <t>Hollywood Ending</t>
  </si>
  <si>
    <t>Adam Rifkin</t>
  </si>
  <si>
    <t>Detroit Rock City</t>
  </si>
  <si>
    <t>Shannon Tweed</t>
  </si>
  <si>
    <t>Jon Polito</t>
  </si>
  <si>
    <t>Highlander</t>
  </si>
  <si>
    <t>Susanne Bier</t>
  </si>
  <si>
    <t>Things We Lost in the Fire</t>
  </si>
  <si>
    <t>Robin Weigert</t>
  </si>
  <si>
    <t>Kenneth Johnson</t>
  </si>
  <si>
    <t>Action|Crime|Sci-Fi</t>
  </si>
  <si>
    <t>Steel</t>
  </si>
  <si>
    <t>The Immigrant</t>
  </si>
  <si>
    <t>Angela Sarafyan</t>
  </si>
  <si>
    <t>James Ivory</t>
  </si>
  <si>
    <t>The White Countess</t>
  </si>
  <si>
    <t>Lynn Redgrave</t>
  </si>
  <si>
    <t>Trance</t>
  </si>
  <si>
    <t>Tuppence Middleton</t>
  </si>
  <si>
    <t>Jessy Terrero</t>
  </si>
  <si>
    <t>Soul Plane</t>
  </si>
  <si>
    <t>Welcome to the Sticks</t>
  </si>
  <si>
    <t>Michel Galabru</t>
  </si>
  <si>
    <t>Vicente Amorim</t>
  </si>
  <si>
    <t>Jodie Whittaker</t>
  </si>
  <si>
    <t>Good</t>
  </si>
  <si>
    <t>Gaspar NoÃ©</t>
  </si>
  <si>
    <t>Emily Alyn Lind</t>
  </si>
  <si>
    <t>Paz de la Huerta</t>
  </si>
  <si>
    <t>Enter the Void</t>
  </si>
  <si>
    <t>Justin Kirk</t>
  </si>
  <si>
    <t>Vamps</t>
  </si>
  <si>
    <t>Ivan Sergei</t>
  </si>
  <si>
    <t>Hachi: A Dog's Tale</t>
  </si>
  <si>
    <t>JÃ©rÃ´me Salle</t>
  </si>
  <si>
    <t>Tanya van Graan</t>
  </si>
  <si>
    <t>Zulu</t>
  </si>
  <si>
    <t>Conrad Kemp</t>
  </si>
  <si>
    <t>Tommy Lee Jones</t>
  </si>
  <si>
    <t>The Homesman</t>
  </si>
  <si>
    <t>Jesse Vaughan</t>
  </si>
  <si>
    <t>Juwanna Mann</t>
  </si>
  <si>
    <t>Trond Fausa</t>
  </si>
  <si>
    <t>Steven Van Zandt</t>
  </si>
  <si>
    <t>Lilyhammer</t>
  </si>
  <si>
    <t>Tommy Karlsen</t>
  </si>
  <si>
    <t>Norway</t>
  </si>
  <si>
    <t>Marie-JosÃ©e Croze</t>
  </si>
  <si>
    <t>David Alpay</t>
  </si>
  <si>
    <t>Ararat</t>
  </si>
  <si>
    <t>Charles Aznavour</t>
  </si>
  <si>
    <t>William Bindley</t>
  </si>
  <si>
    <t>Madison</t>
  </si>
  <si>
    <t>William Shockley</t>
  </si>
  <si>
    <t>Wayne Beach</t>
  </si>
  <si>
    <t>Slow Burn</t>
  </si>
  <si>
    <t>GÃ©rard Krawczyk</t>
  </si>
  <si>
    <t>RyÃ´ko Hirosue</t>
  </si>
  <si>
    <t>Carole Bouquet</t>
  </si>
  <si>
    <t>Wasabi</t>
  </si>
  <si>
    <t>Michel Muller</t>
  </si>
  <si>
    <t>Comedy|Horror|Sci-Fi</t>
  </si>
  <si>
    <t>Dustin Milligan</t>
  </si>
  <si>
    <t>Slither</t>
  </si>
  <si>
    <t>Beverly Hills Cop</t>
  </si>
  <si>
    <t>Home Alone</t>
  </si>
  <si>
    <t>3 Men and a Baby</t>
  </si>
  <si>
    <t>Tootsie</t>
  </si>
  <si>
    <t>Top Gun</t>
  </si>
  <si>
    <t>Adrian Pasdar</t>
  </si>
  <si>
    <t>Pei-Pei Cheng</t>
  </si>
  <si>
    <t>Chen Chang</t>
  </si>
  <si>
    <t>Crouching Tiger, Hidden Dragon</t>
  </si>
  <si>
    <t>Sihung Lung</t>
  </si>
  <si>
    <t>Taiwan</t>
  </si>
  <si>
    <t>American Beauty</t>
  </si>
  <si>
    <t>Ara Celi</t>
  </si>
  <si>
    <t>The King's Speech</t>
  </si>
  <si>
    <t>Twins</t>
  </si>
  <si>
    <t>Hugh O'Brian</t>
  </si>
  <si>
    <t>Bobby Campo</t>
  </si>
  <si>
    <t>Bex Taylor-Klaus</t>
  </si>
  <si>
    <t>Scream: The TV Series</t>
  </si>
  <si>
    <t>Jason Wiles</t>
  </si>
  <si>
    <t>Udayan Prasad</t>
  </si>
  <si>
    <t>The Yellow Handkerchief</t>
  </si>
  <si>
    <t>Rae Dawn Chong</t>
  </si>
  <si>
    <t>The Color Purple</t>
  </si>
  <si>
    <t>JK Youn</t>
  </si>
  <si>
    <t>Ji-won Ha</t>
  </si>
  <si>
    <t>Action|Comedy|Drama|Thriller</t>
  </si>
  <si>
    <t>Nicole Dionne</t>
  </si>
  <si>
    <t>Tidal Wave</t>
  </si>
  <si>
    <t>Kyung-gu Sol</t>
  </si>
  <si>
    <t>Korean</t>
  </si>
  <si>
    <t>Morten Tyldum</t>
  </si>
  <si>
    <t>The Imitation Game</t>
  </si>
  <si>
    <t>Allen Leech</t>
  </si>
  <si>
    <t>Private Benjamin</t>
  </si>
  <si>
    <t>Coal Miner's Daughter</t>
  </si>
  <si>
    <t>Levon Helm</t>
  </si>
  <si>
    <t>Diary of a Wimpy Kid</t>
  </si>
  <si>
    <t>AndrÃ©s Muschietti</t>
  </si>
  <si>
    <t>Megan Charpentier</t>
  </si>
  <si>
    <t>Mama</t>
  </si>
  <si>
    <t>Isabelle NÃ©lisse</t>
  </si>
  <si>
    <t>National Lampoon's Vacation</t>
  </si>
  <si>
    <t>Georgina Cates</t>
  </si>
  <si>
    <t>Jackson Nicoll</t>
  </si>
  <si>
    <t>Bad Grandpa</t>
  </si>
  <si>
    <t>Grasie Mercedes</t>
  </si>
  <si>
    <t>Sylvia Syms</t>
  </si>
  <si>
    <t>The Queen</t>
  </si>
  <si>
    <t>Beetlejuice</t>
  </si>
  <si>
    <t>Glenn Shadix</t>
  </si>
  <si>
    <t>Why Did I Get Married?</t>
  </si>
  <si>
    <t>Gillian Armstrong</t>
  </si>
  <si>
    <t>Drama|Family|Romance</t>
  </si>
  <si>
    <t>Little Women</t>
  </si>
  <si>
    <t>James Watkins</t>
  </si>
  <si>
    <t>The Woman in Black</t>
  </si>
  <si>
    <t>Jessica Raine</t>
  </si>
  <si>
    <t>Tessa Thompson</t>
  </si>
  <si>
    <t>When a Stranger Calls</t>
  </si>
  <si>
    <t>Big Fat Liar</t>
  </si>
  <si>
    <t>Lee Majors</t>
  </si>
  <si>
    <t>The Deer Hunter</t>
  </si>
  <si>
    <t>Wag the Dog</t>
  </si>
  <si>
    <t>Jim Fall</t>
  </si>
  <si>
    <t>Adam Lamberg</t>
  </si>
  <si>
    <t>Adventure|Comedy|Family|Music|Romance</t>
  </si>
  <si>
    <t>Clayton Snyder</t>
  </si>
  <si>
    <t>The Lizzie McGuire Movie</t>
  </si>
  <si>
    <t>Ric Roman Waugh</t>
  </si>
  <si>
    <t>Snitch</t>
  </si>
  <si>
    <t>Michael Dougherty</t>
  </si>
  <si>
    <t>Krampus</t>
  </si>
  <si>
    <t>Allison Tolman</t>
  </si>
  <si>
    <t>The Faculty</t>
  </si>
  <si>
    <t>Virginia Capers</t>
  </si>
  <si>
    <t>Rae'Ven Kelly</t>
  </si>
  <si>
    <t>What's Love Got to Do with It</t>
  </si>
  <si>
    <t>Dororthy Thorton</t>
  </si>
  <si>
    <t>Cop Land</t>
  </si>
  <si>
    <t>Joel Gallen</t>
  </si>
  <si>
    <t>JoAnna Garcia Swisher</t>
  </si>
  <si>
    <t>Not Another Teen Movie</t>
  </si>
  <si>
    <t>End of Watch</t>
  </si>
  <si>
    <t>The Skulls</t>
  </si>
  <si>
    <t>William Petersen</t>
  </si>
  <si>
    <t>James Marsh</t>
  </si>
  <si>
    <t>The Theory of Everything</t>
  </si>
  <si>
    <t>Malibu's Most Wanted</t>
  </si>
  <si>
    <t>Matt Williams</t>
  </si>
  <si>
    <t>Where the Heart Is</t>
  </si>
  <si>
    <t>Claude Rains</t>
  </si>
  <si>
    <t>Lawrence of Arabia</t>
  </si>
  <si>
    <t>Rob Zombie</t>
  </si>
  <si>
    <t>Halloween II</t>
  </si>
  <si>
    <t>Wild</t>
  </si>
  <si>
    <t>Dennis Iliadis</t>
  </si>
  <si>
    <t>The Last House on the Left</t>
  </si>
  <si>
    <t>Martha MacIsaac</t>
  </si>
  <si>
    <t>The Wedding Date</t>
  </si>
  <si>
    <t>Rick Rosenthal</t>
  </si>
  <si>
    <t>Comedy|Horror|Thriller</t>
  </si>
  <si>
    <t>Halloween: Resurrection</t>
  </si>
  <si>
    <t>The Princess Bride</t>
  </si>
  <si>
    <t>AndrÃ© the Giant</t>
  </si>
  <si>
    <t>The Great Debaters</t>
  </si>
  <si>
    <t>Nicolas Winding Refn</t>
  </si>
  <si>
    <t>Drive</t>
  </si>
  <si>
    <t>Russ Tamblyn</t>
  </si>
  <si>
    <t>Sara Sugarman</t>
  </si>
  <si>
    <t>Comedy|Family|Music|Romance</t>
  </si>
  <si>
    <t>Confessions of a Teenage Drama Queen</t>
  </si>
  <si>
    <t>The Object of My Affection</t>
  </si>
  <si>
    <t>Kali Rocha</t>
  </si>
  <si>
    <t>Juan Carlos Fresnadillo</t>
  </si>
  <si>
    <t>28 Weeks Later</t>
  </si>
  <si>
    <t>Jessie T. Usher</t>
  </si>
  <si>
    <t>When the Game Stands Tall</t>
  </si>
  <si>
    <t>Ser'Darius Blain</t>
  </si>
  <si>
    <t>Luke Benward</t>
  </si>
  <si>
    <t>Because of Winn-Dixie</t>
  </si>
  <si>
    <t>Gina Prince-Bythewood</t>
  </si>
  <si>
    <t>Love &amp; Basketball</t>
  </si>
  <si>
    <t>Grosse Pointe Blank</t>
  </si>
  <si>
    <t>Mitchell Ryan</t>
  </si>
  <si>
    <t>Phil Traill</t>
  </si>
  <si>
    <t>All About Steve</t>
  </si>
  <si>
    <t>Joe Berlinger</t>
  </si>
  <si>
    <t>Erica Leerhsen</t>
  </si>
  <si>
    <t>Adventure|Fantasy|Horror|Mystery|Thriller</t>
  </si>
  <si>
    <t>Kim Director</t>
  </si>
  <si>
    <t>Book of Shadows: Blair Witch 2</t>
  </si>
  <si>
    <t>Kurt Loder</t>
  </si>
  <si>
    <t>Rachel True</t>
  </si>
  <si>
    <t>The Craft</t>
  </si>
  <si>
    <t>Brenda Strong</t>
  </si>
  <si>
    <t>Match Point</t>
  </si>
  <si>
    <t>Elizabeth Allen Rosenbaum</t>
  </si>
  <si>
    <t>Hutch Dano</t>
  </si>
  <si>
    <t>Sierra McCormick</t>
  </si>
  <si>
    <t>Ramona and Beezus</t>
  </si>
  <si>
    <t>Jason Spevack</t>
  </si>
  <si>
    <t>The Remains of the Day</t>
  </si>
  <si>
    <t>Nicole Ari Parker</t>
  </si>
  <si>
    <t>Boogie Nights</t>
  </si>
  <si>
    <t>Nina Hartley</t>
  </si>
  <si>
    <t>Nowhere to Run</t>
  </si>
  <si>
    <t>Joss Ackland</t>
  </si>
  <si>
    <t>Michael Mayer</t>
  </si>
  <si>
    <t>Danny Pino</t>
  </si>
  <si>
    <t>Flicka</t>
  </si>
  <si>
    <t>Martin Weisz</t>
  </si>
  <si>
    <t>The Hills Have Eyes II</t>
  </si>
  <si>
    <t>John Ottman</t>
  </si>
  <si>
    <t>Joey Lawrence</t>
  </si>
  <si>
    <t>Urban Legends: Final Cut</t>
  </si>
  <si>
    <t>Tuck Everlasting</t>
  </si>
  <si>
    <t>John Bonito</t>
  </si>
  <si>
    <t>Firass Dirani</t>
  </si>
  <si>
    <t>The Marine</t>
  </si>
  <si>
    <t>Peter Atencio</t>
  </si>
  <si>
    <t>Keanu</t>
  </si>
  <si>
    <t>Cinda McCain</t>
  </si>
  <si>
    <t>Country Strong</t>
  </si>
  <si>
    <t>Official site</t>
  </si>
  <si>
    <t>David Nutter</t>
  </si>
  <si>
    <t>Disturbing Behavior</t>
  </si>
  <si>
    <t>Derek Cianfrance</t>
  </si>
  <si>
    <t>The Place Beyond the Pines</t>
  </si>
  <si>
    <t>Angelo Anthony Pizza</t>
  </si>
  <si>
    <t>Akie Kotabe</t>
  </si>
  <si>
    <t>The November Man</t>
  </si>
  <si>
    <t>Stephan Elliott</t>
  </si>
  <si>
    <t>Jason Priestley</t>
  </si>
  <si>
    <t>Eye of the Beholder</t>
  </si>
  <si>
    <t>GeneviÃ¨ve Bujold</t>
  </si>
  <si>
    <t>The Hurt Locker</t>
  </si>
  <si>
    <t>Mark L. Lester</t>
  </si>
  <si>
    <t>George C. Scott</t>
  </si>
  <si>
    <t>Firestarter</t>
  </si>
  <si>
    <t>Killing Them Softly</t>
  </si>
  <si>
    <t>Nina Hoss</t>
  </si>
  <si>
    <t>A Most Wanted Man</t>
  </si>
  <si>
    <t>Homayoun Ershadi</t>
  </si>
  <si>
    <t>Tom Green</t>
  </si>
  <si>
    <t>Freddy Got Fingered</t>
  </si>
  <si>
    <t>Mike Nawrocki</t>
  </si>
  <si>
    <t>Cam Clarke</t>
  </si>
  <si>
    <t>Yuri Lowenthal</t>
  </si>
  <si>
    <t>The Pirates Who Don't Do Anything: A VeggieTales Movie</t>
  </si>
  <si>
    <t>Phil Vischer</t>
  </si>
  <si>
    <t>Catherine Owens</t>
  </si>
  <si>
    <t>U2 3D</t>
  </si>
  <si>
    <t>Larry Mullen Jr.</t>
  </si>
  <si>
    <t>Douglas Aarniokoski</t>
  </si>
  <si>
    <t>Adrian Paul</t>
  </si>
  <si>
    <t>Highlander: Endgame</t>
  </si>
  <si>
    <t>Adam Copeland</t>
  </si>
  <si>
    <t>Bryan Barber</t>
  </si>
  <si>
    <t>Crime|Drama|Musical|Romance</t>
  </si>
  <si>
    <t>Idlewild</t>
  </si>
  <si>
    <t>Lone Scherfig</t>
  </si>
  <si>
    <t>One Day</t>
  </si>
  <si>
    <t>Drew Barrymore</t>
  </si>
  <si>
    <t>Whip It</t>
  </si>
  <si>
    <t>Brian Koppelman</t>
  </si>
  <si>
    <t>Knockaround Guys</t>
  </si>
  <si>
    <t>Kevin Gage</t>
  </si>
  <si>
    <t>James Foley</t>
  </si>
  <si>
    <t>Confidence</t>
  </si>
  <si>
    <t>The Muse</t>
  </si>
  <si>
    <t>Keith Allen</t>
  </si>
  <si>
    <t>De-Lovely</t>
  </si>
  <si>
    <t>Sandra Nelson</t>
  </si>
  <si>
    <t>New York Stories</t>
  </si>
  <si>
    <t>Steve Gomer</t>
  </si>
  <si>
    <t>Kyla Pratt</t>
  </si>
  <si>
    <t>Barney's Great Adventure</t>
  </si>
  <si>
    <t>Shirley Douglas</t>
  </si>
  <si>
    <t>The Man with the Iron Fists</t>
  </si>
  <si>
    <t>Daniel Wu</t>
  </si>
  <si>
    <t>Home Fries</t>
  </si>
  <si>
    <t>Mark Piznarski</t>
  </si>
  <si>
    <t>Here on Earth</t>
  </si>
  <si>
    <t>Brazil</t>
  </si>
  <si>
    <t>Family|Music|Romance</t>
  </si>
  <si>
    <t>Raise Your Voice</t>
  </si>
  <si>
    <t>Nicole de Boer</t>
  </si>
  <si>
    <t>Drama|Fantasy|Mystery|Sci-Fi</t>
  </si>
  <si>
    <t>The Dead Zone</t>
  </si>
  <si>
    <t>Chris Bruno</t>
  </si>
  <si>
    <t>The Big Lebowski</t>
  </si>
  <si>
    <t>Craig Brewer</t>
  </si>
  <si>
    <t>Black Snake Moan</t>
  </si>
  <si>
    <t>Khandi Alexander</t>
  </si>
  <si>
    <t>Dark Blue</t>
  </si>
  <si>
    <t>Michael Michele</t>
  </si>
  <si>
    <t>Biography|Drama|History|Thriller|War</t>
  </si>
  <si>
    <t>A Mighty Heart</t>
  </si>
  <si>
    <t>Dan Futterman</t>
  </si>
  <si>
    <t>David Raynr</t>
  </si>
  <si>
    <t>Whatever It Takes</t>
  </si>
  <si>
    <t>Marla Sokoloff</t>
  </si>
  <si>
    <t>Mort Nathan</t>
  </si>
  <si>
    <t>Boat Trip</t>
  </si>
  <si>
    <t>The Importance of Being Earnest</t>
  </si>
  <si>
    <t>Dan Curtis</t>
  </si>
  <si>
    <t>The Love Letter</t>
  </si>
  <si>
    <t>Estelle Parsons</t>
  </si>
  <si>
    <t>Wil Shriner</t>
  </si>
  <si>
    <t>Hoot</t>
  </si>
  <si>
    <t>Martin McDonagh</t>
  </si>
  <si>
    <t>Anna Madeley</t>
  </si>
  <si>
    <t>Elizabeth Berrington</t>
  </si>
  <si>
    <t>In Bruges</t>
  </si>
  <si>
    <t>Eric Godon</t>
  </si>
  <si>
    <t>Tina Gordon Chism</t>
  </si>
  <si>
    <t>Peeples</t>
  </si>
  <si>
    <t>Diahann Carroll</t>
  </si>
  <si>
    <t>Peter Cattaneo</t>
  </si>
  <si>
    <t>The Rocker</t>
  </si>
  <si>
    <t>Vicky Jenson</t>
  </si>
  <si>
    <t>Post Grad</t>
  </si>
  <si>
    <t>Promised Land</t>
  </si>
  <si>
    <t>Whatever Works</t>
  </si>
  <si>
    <t>Conleth Hill</t>
  </si>
  <si>
    <t>Mary Lambert</t>
  </si>
  <si>
    <t>The In Crowd</t>
  </si>
  <si>
    <t>Adventure|Crime|Drama|Mystery|Western</t>
  </si>
  <si>
    <t>Three Burials</t>
  </si>
  <si>
    <t>Guillermo Arriaga</t>
  </si>
  <si>
    <t>Peter Kassovitz</t>
  </si>
  <si>
    <t>Jakob the Liar</t>
  </si>
  <si>
    <t>Corbin Bernsen</t>
  </si>
  <si>
    <t>Kiss Kiss Bang Bang</t>
  </si>
  <si>
    <t>Rodman Flender</t>
  </si>
  <si>
    <t>Idle Hands</t>
  </si>
  <si>
    <t>Mulholland Drive</t>
  </si>
  <si>
    <t>Katja von Garnier</t>
  </si>
  <si>
    <t>Drama|Fantasy|Horror|Romance</t>
  </si>
  <si>
    <t>Blood and Chocolate</t>
  </si>
  <si>
    <t>Chris Geere</t>
  </si>
  <si>
    <t>You Will Meet a Tall Dark Stranger</t>
  </si>
  <si>
    <t>Mark Romanek</t>
  </si>
  <si>
    <t>Never Let Me Go</t>
  </si>
  <si>
    <t>Anna Silk</t>
  </si>
  <si>
    <t>The Company</t>
  </si>
  <si>
    <t>Brad Anderson</t>
  </si>
  <si>
    <t>Transsiberian</t>
  </si>
  <si>
    <t>Mac McDonald</t>
  </si>
  <si>
    <t>Michael Chapman</t>
  </si>
  <si>
    <t>The Clan of the Cave Bear</t>
  </si>
  <si>
    <t>Mike Muscat</t>
  </si>
  <si>
    <t>Antonio Banderas</t>
  </si>
  <si>
    <t>Crazy in Alabama</t>
  </si>
  <si>
    <t>Funny Games</t>
  </si>
  <si>
    <t>Khalil Sullins</t>
  </si>
  <si>
    <t>Kalim Chandler</t>
  </si>
  <si>
    <t>Thomas Stroppel</t>
  </si>
  <si>
    <t>Listening</t>
  </si>
  <si>
    <t>Amber Marie Bollinger</t>
  </si>
  <si>
    <t>Cambodia</t>
  </si>
  <si>
    <t>Felicia's Journey</t>
  </si>
  <si>
    <t>Fritz Lang</t>
  </si>
  <si>
    <t>Gustav FrÃ¶hlich</t>
  </si>
  <si>
    <t>Brigitte Helm</t>
  </si>
  <si>
    <t>Metropolis</t>
  </si>
  <si>
    <t>Rudolf Klein-Rogge</t>
  </si>
  <si>
    <t>District B13</t>
  </si>
  <si>
    <t>Dany Verissimo-Petit</t>
  </si>
  <si>
    <t>Things to Do in Denver When You're Dead</t>
  </si>
  <si>
    <t>Hsiao-Hsien Hou</t>
  </si>
  <si>
    <t>The Assassin</t>
  </si>
  <si>
    <t>Satoshi Tsumabuki</t>
  </si>
  <si>
    <t>Comedy|Crime|Drama|Thriller|War</t>
  </si>
  <si>
    <t>Buffalo Soldiers</t>
  </si>
  <si>
    <t>Andrey Zvyagintsev</t>
  </si>
  <si>
    <t>Vladimir Garin</t>
  </si>
  <si>
    <t>Konstantin Lavronenko</t>
  </si>
  <si>
    <t>The Return</t>
  </si>
  <si>
    <t>Nataliya Vdovina</t>
  </si>
  <si>
    <t>Tony Jaa</t>
  </si>
  <si>
    <t>Petchtai Wongkamlao</t>
  </si>
  <si>
    <t>Nirut Sirichanya</t>
  </si>
  <si>
    <t>Ong-bak 2</t>
  </si>
  <si>
    <t>Sarunyu Wongkrachang</t>
  </si>
  <si>
    <t>Thai</t>
  </si>
  <si>
    <t>Thailand</t>
  </si>
  <si>
    <t>JJ Feild</t>
  </si>
  <si>
    <t>Action|Adventure|Drama|History|Thriller|War</t>
  </si>
  <si>
    <t>Centurion</t>
  </si>
  <si>
    <t>Gina Bellman</t>
  </si>
  <si>
    <t>Silent Trigger</t>
  </si>
  <si>
    <t>Conrad Dunn</t>
  </si>
  <si>
    <t>RyÃ»hei Kitamura</t>
  </si>
  <si>
    <t>The Midnight Meat Train</t>
  </si>
  <si>
    <t>Darrell Roodt</t>
  </si>
  <si>
    <t>Winnie Mandela</t>
  </si>
  <si>
    <t>Aubrey Poo</t>
  </si>
  <si>
    <t>Dito Montiel</t>
  </si>
  <si>
    <t>The Son of No One</t>
  </si>
  <si>
    <t>Stefan Ruzowitzky</t>
  </si>
  <si>
    <t>Action|Comedy|Drama|War</t>
  </si>
  <si>
    <t>All the Queen's Men</t>
  </si>
  <si>
    <t>Edward Fox</t>
  </si>
  <si>
    <t>Jake Paltrow</t>
  </si>
  <si>
    <t>Gael Le Cornec</t>
  </si>
  <si>
    <t>Comedy|Drama|Fantasy|Music|Romance</t>
  </si>
  <si>
    <t>The Good Night</t>
  </si>
  <si>
    <t>Juraj Jakubisko</t>
  </si>
  <si>
    <t>Hans Matheson</t>
  </si>
  <si>
    <t>Biography|Drama|Fantasy|History</t>
  </si>
  <si>
    <t>Bathory: Countess of Blood</t>
  </si>
  <si>
    <t>Slovakia</t>
  </si>
  <si>
    <t>Anthony Silverston</t>
  </si>
  <si>
    <t>Khumba</t>
  </si>
  <si>
    <t>Gabe IbÃ¡Ã±ez</t>
  </si>
  <si>
    <t>Automata</t>
  </si>
  <si>
    <t>Bulgaria</t>
  </si>
  <si>
    <t>Gerry Lively</t>
  </si>
  <si>
    <t>Lucy Gaskell</t>
  </si>
  <si>
    <t>Dungeons &amp; Dragons: Wrath of the Dragon God</t>
  </si>
  <si>
    <t>Steven Elder</t>
  </si>
  <si>
    <t>Daniele Luchetti</t>
  </si>
  <si>
    <t>Rodrigo De la Serna</t>
  </si>
  <si>
    <t>Biography</t>
  </si>
  <si>
    <t>Maximilian Dirr</t>
  </si>
  <si>
    <t>Chiamatemi Francesco - Il Papa della gente</t>
  </si>
  <si>
    <t>Ferdinando Vetere</t>
  </si>
  <si>
    <t>Tung-Shing Yee</t>
  </si>
  <si>
    <t>Shinjuku Incident</t>
  </si>
  <si>
    <t>Yasuaki Kurata</t>
  </si>
  <si>
    <t>Julien Temple</t>
  </si>
  <si>
    <t>Pandaemonium</t>
  </si>
  <si>
    <t>Linus Roache</t>
  </si>
  <si>
    <t>Groundhog Day</t>
  </si>
  <si>
    <t>Gregory Jacobs</t>
  </si>
  <si>
    <t>Magic Mike XXL</t>
  </si>
  <si>
    <t>Romeo + Juliet</t>
  </si>
  <si>
    <t>Gilles Paquet-Brenner</t>
  </si>
  <si>
    <t>Sarah's Key</t>
  </si>
  <si>
    <t>Arben Bajraktaraj</t>
  </si>
  <si>
    <t>Peter Cousens</t>
  </si>
  <si>
    <t>Drama|Family|Music</t>
  </si>
  <si>
    <t>Sharon Leal</t>
  </si>
  <si>
    <t>Freedom</t>
  </si>
  <si>
    <t>Bart Shatto</t>
  </si>
  <si>
    <t>Unforgiven</t>
  </si>
  <si>
    <t>Lars von Trier</t>
  </si>
  <si>
    <t>Jeremy Davies</t>
  </si>
  <si>
    <t>Manderlay</t>
  </si>
  <si>
    <t>Jean-Marc Barr</t>
  </si>
  <si>
    <t>Saurabh Shukla</t>
  </si>
  <si>
    <t>Anil Kapoor</t>
  </si>
  <si>
    <t>Slumdog Millionaire</t>
  </si>
  <si>
    <t>Ayush Mahesh Khedekar</t>
  </si>
  <si>
    <t>Lois Smith</t>
  </si>
  <si>
    <t>Fatal Attraction</t>
  </si>
  <si>
    <t>Pretty Woman</t>
  </si>
  <si>
    <t>John Blanchard</t>
  </si>
  <si>
    <t>Towering Inferno</t>
  </si>
  <si>
    <t>Joe Flaherty</t>
  </si>
  <si>
    <t>John Cornell</t>
  </si>
  <si>
    <t>Crocodile Dundee II</t>
  </si>
  <si>
    <t>John Meillon</t>
  </si>
  <si>
    <t>Vidhu Vinod Chopra</t>
  </si>
  <si>
    <t>Broken Horses</t>
  </si>
  <si>
    <t>Chad Bishop</t>
  </si>
  <si>
    <t>Born on the Fourth of July</t>
  </si>
  <si>
    <t>Cool Runnings</t>
  </si>
  <si>
    <t>Malik Yoba</t>
  </si>
  <si>
    <t>Jensen Ackles</t>
  </si>
  <si>
    <t>My Bloody Valentine</t>
  </si>
  <si>
    <t>Stomp the Yard</t>
  </si>
  <si>
    <t>Caroline Munro</t>
  </si>
  <si>
    <t>The Spy Who Loved Me</t>
  </si>
  <si>
    <t>Barbara Bach</t>
  </si>
  <si>
    <t>Steve Gonsalves</t>
  </si>
  <si>
    <t>Amy Bruni</t>
  </si>
  <si>
    <t>Ghost Hunters</t>
  </si>
  <si>
    <t>Jason Hawes</t>
  </si>
  <si>
    <t>Jamie Blanks</t>
  </si>
  <si>
    <t>Urban Legend</t>
  </si>
  <si>
    <t>Good Deeds</t>
  </si>
  <si>
    <t>Randal Kleiser</t>
  </si>
  <si>
    <t>White Fang</t>
  </si>
  <si>
    <t>Susan Hogan</t>
  </si>
  <si>
    <t>Superstar</t>
  </si>
  <si>
    <t>The Iron Lady</t>
  </si>
  <si>
    <t>Olivia Colman</t>
  </si>
  <si>
    <t>Jonah: A VeggieTales Movie</t>
  </si>
  <si>
    <t>Shelby Vischer</t>
  </si>
  <si>
    <t>Poetic Justice</t>
  </si>
  <si>
    <t>Maya Angelou</t>
  </si>
  <si>
    <t>Roger Guenveur Smith</t>
  </si>
  <si>
    <t>All About the Benjamins</t>
  </si>
  <si>
    <t>Gino Salvano</t>
  </si>
  <si>
    <t>Vampire in Brooklyn</t>
  </si>
  <si>
    <t>Allen Payne</t>
  </si>
  <si>
    <t>Linda Blair</t>
  </si>
  <si>
    <t>Exorcist II: The Heretic</t>
  </si>
  <si>
    <t>An American Haunting</t>
  </si>
  <si>
    <t>My Boss's Daughter</t>
  </si>
  <si>
    <t>Adventure|Mystery|Thriller</t>
  </si>
  <si>
    <t>A Perfect Getaway</t>
  </si>
  <si>
    <t>Rick Famuyiwa</t>
  </si>
  <si>
    <t>Lance Gross</t>
  </si>
  <si>
    <t>Our Family Wedding</t>
  </si>
  <si>
    <t>Alan Cohn</t>
  </si>
  <si>
    <t>Dead Man on Campus</t>
  </si>
  <si>
    <t>Franco Zeffirelli</t>
  </si>
  <si>
    <t>Tea with Mussolini</t>
  </si>
  <si>
    <t>Paolo Seganti</t>
  </si>
  <si>
    <t>Tom Holland</t>
  </si>
  <si>
    <t>Bethany Joy Lenz</t>
  </si>
  <si>
    <t>Thinner</t>
  </si>
  <si>
    <t>New York, New York</t>
  </si>
  <si>
    <t>Crooklyn</t>
  </si>
  <si>
    <t>Eliza Coupe</t>
  </si>
  <si>
    <t>I Think I Love My Wife</t>
  </si>
  <si>
    <t>James Isaac</t>
  </si>
  <si>
    <t>Kane Hodder</t>
  </si>
  <si>
    <t>Jason X</t>
  </si>
  <si>
    <t>Lexa Doig</t>
  </si>
  <si>
    <t>Emilio Estevez</t>
  </si>
  <si>
    <t>Bobby</t>
  </si>
  <si>
    <t>Comedy|Mystery|Romance</t>
  </si>
  <si>
    <t>Head Over Heels</t>
  </si>
  <si>
    <t>China Chow</t>
  </si>
  <si>
    <t>Josh Schwartz</t>
  </si>
  <si>
    <t>Fun Size</t>
  </si>
  <si>
    <t>Osric Chau</t>
  </si>
  <si>
    <t>Julian Schnabel</t>
  </si>
  <si>
    <t>Emmanuelle Seigner</t>
  </si>
  <si>
    <t>The Diving Bell and the Butterfly</t>
  </si>
  <si>
    <t>Isaach De BankolÃ©</t>
  </si>
  <si>
    <t>Todd Field</t>
  </si>
  <si>
    <t>Little Children</t>
  </si>
  <si>
    <t>Jane Adams</t>
  </si>
  <si>
    <t>Davis Guggenheim</t>
  </si>
  <si>
    <t>Gossip</t>
  </si>
  <si>
    <t>Noam Jenkins</t>
  </si>
  <si>
    <t>A Walk on the Moon</t>
  </si>
  <si>
    <t>Tovah Feldshuh</t>
  </si>
  <si>
    <t>Catch a Fire</t>
  </si>
  <si>
    <t>Bonnie Henna</t>
  </si>
  <si>
    <t>Stephen Carpenter</t>
  </si>
  <si>
    <t>Angela Featherstone</t>
  </si>
  <si>
    <t>Melissa Sagemiller</t>
  </si>
  <si>
    <t>Soul Survivors</t>
  </si>
  <si>
    <t>Candace Kroslak</t>
  </si>
  <si>
    <t>Todd Boyce</t>
  </si>
  <si>
    <t>Jefferson in Paris</t>
  </si>
  <si>
    <t>Nigel Whitmey</t>
  </si>
  <si>
    <t>Easy Virtue</t>
  </si>
  <si>
    <t>James Fargo</t>
  </si>
  <si>
    <t>Caravans</t>
  </si>
  <si>
    <t>Behrouz Vossoughi</t>
  </si>
  <si>
    <t>Iran</t>
  </si>
  <si>
    <t>Ruth Sheen</t>
  </si>
  <si>
    <t>Mr. Turner</t>
  </si>
  <si>
    <t>Karl Johnson</t>
  </si>
  <si>
    <t>Alain Resnais</t>
  </si>
  <si>
    <t>Sara Forestier</t>
  </si>
  <si>
    <t>Wild Grass</t>
  </si>
  <si>
    <t>Edouard Baer</t>
  </si>
  <si>
    <t>Biography|Crime|Drama|War</t>
  </si>
  <si>
    <t>Amen.</t>
  </si>
  <si>
    <t>Ulrich MÃ¼he</t>
  </si>
  <si>
    <t>Chao-Bin Su</t>
  </si>
  <si>
    <t>Woo-sung Jung</t>
  </si>
  <si>
    <t>Reign of Assassins</t>
  </si>
  <si>
    <t>Kelly Lin</t>
  </si>
  <si>
    <t>The Lucky Ones</t>
  </si>
  <si>
    <t>Kenneth Lonergan</t>
  </si>
  <si>
    <t>Margaret</t>
  </si>
  <si>
    <t>John Gallagher Jr.</t>
  </si>
  <si>
    <t>Bo Zenga</t>
  </si>
  <si>
    <t>Stan Helsing</t>
  </si>
  <si>
    <t>Diora Baird</t>
  </si>
  <si>
    <t>Flipped</t>
  </si>
  <si>
    <t>Brokeback Mountain</t>
  </si>
  <si>
    <t>Clueless</t>
  </si>
  <si>
    <t>Elisa Donovan</t>
  </si>
  <si>
    <t>Far from Heaven</t>
  </si>
  <si>
    <t>Hot Tub Time Machine 2</t>
  </si>
  <si>
    <t>Olaf Lubaszenko</t>
  </si>
  <si>
    <t>Krystyna Janda</t>
  </si>
  <si>
    <t>Dekalog</t>
  </si>
  <si>
    <t>Olgierd Lukaszewicz</t>
  </si>
  <si>
    <t>Polish</t>
  </si>
  <si>
    <t>Poland</t>
  </si>
  <si>
    <t>Stephen Marcus</t>
  </si>
  <si>
    <t>Quills</t>
  </si>
  <si>
    <t>Amelia Warner</t>
  </si>
  <si>
    <t>Seven Psychopaths</t>
  </si>
  <si>
    <t>Crime|Drama|Music|Mystery|Thriller</t>
  </si>
  <si>
    <t>The Caveman's Valentine</t>
  </si>
  <si>
    <t>Marian Dziedziel</t>
  </si>
  <si>
    <t>Jacek Koman</t>
  </si>
  <si>
    <t>The Border</t>
  </si>
  <si>
    <t>Jaroslaw Boberek</t>
  </si>
  <si>
    <t>Bruno Ganz</t>
  </si>
  <si>
    <t>Downfall</t>
  </si>
  <si>
    <t>Lola DueÃ±as</t>
  </si>
  <si>
    <t>BelÃ©n Rueda</t>
  </si>
  <si>
    <t>The Sea Inside</t>
  </si>
  <si>
    <t>Tamar Novas</t>
  </si>
  <si>
    <t>Paul Brannigan</t>
  </si>
  <si>
    <t>Under the Skin</t>
  </si>
  <si>
    <t>Alison Chand</t>
  </si>
  <si>
    <t>Biography|Comedy|Drama|War</t>
  </si>
  <si>
    <t>Good Morning, Vietnam</t>
  </si>
  <si>
    <t>Stephanie Danielson</t>
  </si>
  <si>
    <t>The Last Godfather</t>
  </si>
  <si>
    <t>Sean Kingston</t>
  </si>
  <si>
    <t>Justin Bieber: Never Say Never</t>
  </si>
  <si>
    <t>Boys II Men</t>
  </si>
  <si>
    <t>Black Swan</t>
  </si>
  <si>
    <t>The Godfather: Part II</t>
  </si>
  <si>
    <t>Save the Last Dance</t>
  </si>
  <si>
    <t>Fredro Starr</t>
  </si>
  <si>
    <t>Rodney Eastman</t>
  </si>
  <si>
    <t>Tuesday Knight</t>
  </si>
  <si>
    <t>A Nightmare on Elm Street 4: The Dream Master</t>
  </si>
  <si>
    <t>Brooke Bundy</t>
  </si>
  <si>
    <t>Brighton Sharbino</t>
  </si>
  <si>
    <t>Miracles from Heaven</t>
  </si>
  <si>
    <t>Danny Leiner</t>
  </si>
  <si>
    <t>Dude, Where's My Car?</t>
  </si>
  <si>
    <t>Christopher Cain</t>
  </si>
  <si>
    <t>Patrick Wayne</t>
  </si>
  <si>
    <t>Young Guns</t>
  </si>
  <si>
    <t>Theodore Melfi</t>
  </si>
  <si>
    <t>St. Vincent</t>
  </si>
  <si>
    <t>About Last Night</t>
  </si>
  <si>
    <t>10 Things I Hate About You</t>
  </si>
  <si>
    <t>Andrew Keegan</t>
  </si>
  <si>
    <t>Ed Decter</t>
  </si>
  <si>
    <t>The New Guy</t>
  </si>
  <si>
    <t>Gene Simmons</t>
  </si>
  <si>
    <t>Gene Quintano</t>
  </si>
  <si>
    <t>Loaded Weapon 1</t>
  </si>
  <si>
    <t>The Shallows</t>
  </si>
  <si>
    <t>Sedona Legge</t>
  </si>
  <si>
    <t>Eric Bress</t>
  </si>
  <si>
    <t>The Butterfly Effect</t>
  </si>
  <si>
    <t>Snow Day</t>
  </si>
  <si>
    <t>Preston A. Whitmore II</t>
  </si>
  <si>
    <t>This Christmas</t>
  </si>
  <si>
    <t>Comedy|Crime|Family|Sci-Fi</t>
  </si>
  <si>
    <t>Baby Geniuses</t>
  </si>
  <si>
    <t>Kirk Wong</t>
  </si>
  <si>
    <t>The Big Hit</t>
  </si>
  <si>
    <t>Antonio Sabato Jr.</t>
  </si>
  <si>
    <t>Bronwen Hughes</t>
  </si>
  <si>
    <t>Harriet the Spy</t>
  </si>
  <si>
    <t>Charlotte Sullivan</t>
  </si>
  <si>
    <t>John Lafia</t>
  </si>
  <si>
    <t>Jenny Agutter</t>
  </si>
  <si>
    <t>Child's Play 2</t>
  </si>
  <si>
    <t>Greg Germann</t>
  </si>
  <si>
    <t>Sam Miller</t>
  </si>
  <si>
    <t>Kate del Castillo</t>
  </si>
  <si>
    <t>No Good Deed</t>
  </si>
  <si>
    <t>Henry Simmons</t>
  </si>
  <si>
    <t>The Mist</t>
  </si>
  <si>
    <t>Alex Garland</t>
  </si>
  <si>
    <t>Sonoya Mizuno</t>
  </si>
  <si>
    <t>Elina Alminas</t>
  </si>
  <si>
    <t>Ex Machina</t>
  </si>
  <si>
    <t>Corey Johnson</t>
  </si>
  <si>
    <t>Orson Bean</t>
  </si>
  <si>
    <t>Being John Malkovich</t>
  </si>
  <si>
    <t>Mark Brown</t>
  </si>
  <si>
    <t>Two Can Play That Game</t>
  </si>
  <si>
    <t>Ella Wahlestedt</t>
  </si>
  <si>
    <t>Adventure|Family|Sci-Fi</t>
  </si>
  <si>
    <t>Teo Halm</t>
  </si>
  <si>
    <t>Earth to Echo</t>
  </si>
  <si>
    <t>Jason Gray-Stanford</t>
  </si>
  <si>
    <t>Crazy/Beautiful</t>
  </si>
  <si>
    <t>Rolando Molina</t>
  </si>
  <si>
    <t>Kazunari Ninomiya</t>
  </si>
  <si>
    <t>Yuki Matsuzaki</t>
  </si>
  <si>
    <t>Letters from Iwo Jima</t>
  </si>
  <si>
    <t>ShidÃ´ Nakamura</t>
  </si>
  <si>
    <t>Michael Polish</t>
  </si>
  <si>
    <t>The Astronaut Farmer</t>
  </si>
  <si>
    <t>Daisy von Scherler Mayer</t>
  </si>
  <si>
    <t>Woo</t>
  </si>
  <si>
    <t>Lenny Abrahamson</t>
  </si>
  <si>
    <t>Room</t>
  </si>
  <si>
    <t>Dirty Work</t>
  </si>
  <si>
    <t>John Waters</t>
  </si>
  <si>
    <t>Serial Mom</t>
  </si>
  <si>
    <t>Dick</t>
  </si>
  <si>
    <t>David Dencik</t>
  </si>
  <si>
    <t>Del 1 - MÃ¤n som hatar kvinnor</t>
  </si>
  <si>
    <t>Lena Endre</t>
  </si>
  <si>
    <t>Craig Bolotin</t>
  </si>
  <si>
    <t>Light It Up</t>
  </si>
  <si>
    <t>Mark Christopher</t>
  </si>
  <si>
    <t>54</t>
  </si>
  <si>
    <t>Blair Hayes</t>
  </si>
  <si>
    <t>Adventure|Comedy|Romance|Sci-Fi</t>
  </si>
  <si>
    <t>Bubble Boy</t>
  </si>
  <si>
    <t>Jez Butterworth</t>
  </si>
  <si>
    <t>Birthday Girl</t>
  </si>
  <si>
    <t>Josie Loren</t>
  </si>
  <si>
    <t>Justin Chon</t>
  </si>
  <si>
    <t>21 &amp; Over</t>
  </si>
  <si>
    <t>Sarah Wright</t>
  </si>
  <si>
    <t>Olivier Assayas</t>
  </si>
  <si>
    <t>Paris, je t'aime</t>
  </si>
  <si>
    <t>Catalina Sandino Moreno</t>
  </si>
  <si>
    <t>Kathryn Morris</t>
  </si>
  <si>
    <t>Resurrecting the Champ</t>
  </si>
  <si>
    <t>Sarita Choudhury</t>
  </si>
  <si>
    <t>Admission</t>
  </si>
  <si>
    <t>Patrice Leconte</t>
  </si>
  <si>
    <t>Daniel Auteuil</t>
  </si>
  <si>
    <t>The Widow of Saint-Pierre</t>
  </si>
  <si>
    <t>Yves Jacques</t>
  </si>
  <si>
    <t>Meghan Heffern</t>
  </si>
  <si>
    <t>Chloe</t>
  </si>
  <si>
    <t>Natalie Lisinska</t>
  </si>
  <si>
    <t>Paul Mazursky</t>
  </si>
  <si>
    <t>Faithful</t>
  </si>
  <si>
    <t>Find Me Guilty</t>
  </si>
  <si>
    <t>Stephen Chbosky</t>
  </si>
  <si>
    <t>Ezra Miller</t>
  </si>
  <si>
    <t>The Perks of Being a Wallflower</t>
  </si>
  <si>
    <t>Jon Hess</t>
  </si>
  <si>
    <t>Ian Gomez</t>
  </si>
  <si>
    <t>Excessive Force</t>
  </si>
  <si>
    <t>Thomas Ian Griffith</t>
  </si>
  <si>
    <t>Infamous</t>
  </si>
  <si>
    <t>The Claim</t>
  </si>
  <si>
    <t>The Vatican Tapes</t>
  </si>
  <si>
    <t>Luke Treadaway</t>
  </si>
  <si>
    <t>John Boyega</t>
  </si>
  <si>
    <t>Attack the Block</t>
  </si>
  <si>
    <t>Nikola Djuricko</t>
  </si>
  <si>
    <t>Jelena Jovanova</t>
  </si>
  <si>
    <t>In the Land of Blood and Honey</t>
  </si>
  <si>
    <t>Branko Djuric</t>
  </si>
  <si>
    <t>Bosnian</t>
  </si>
  <si>
    <t>Tara Platt</t>
  </si>
  <si>
    <t>The Call</t>
  </si>
  <si>
    <t>John H. Lee</t>
  </si>
  <si>
    <t>Dean Dawson</t>
  </si>
  <si>
    <t>Operation Chromite</t>
  </si>
  <si>
    <t>Jung-jae Lee</t>
  </si>
  <si>
    <t>John Stainton</t>
  </si>
  <si>
    <t>Action|Adventure|Comedy|Family</t>
  </si>
  <si>
    <t>Steve Irwin</t>
  </si>
  <si>
    <t>The Crocodile Hunter: Collision Course</t>
  </si>
  <si>
    <t>Louis Herthum</t>
  </si>
  <si>
    <t>Biography|Comedy|Crime|Drama|Romance</t>
  </si>
  <si>
    <t>Dameon Clarke</t>
  </si>
  <si>
    <t>I Love You Phillip Morris</t>
  </si>
  <si>
    <t>Annie Golden</t>
  </si>
  <si>
    <t>Everett McGill</t>
  </si>
  <si>
    <t>Quest for Fire</t>
  </si>
  <si>
    <t>Gary Schwartz</t>
  </si>
  <si>
    <t>None</t>
  </si>
  <si>
    <t>Antwone Fisher</t>
  </si>
  <si>
    <t>Gabriel Millman</t>
  </si>
  <si>
    <t>The Emperor's Club</t>
  </si>
  <si>
    <t>Rob Morrow</t>
  </si>
  <si>
    <t>True Romance</t>
  </si>
  <si>
    <t>Benedek Fliegauf</t>
  </si>
  <si>
    <t>Womb</t>
  </si>
  <si>
    <t>Hannah Murray</t>
  </si>
  <si>
    <t>Glengarry Glen Ross</t>
  </si>
  <si>
    <t>Jude Ciccolella</t>
  </si>
  <si>
    <t>The Killer Inside Me</t>
  </si>
  <si>
    <t>Paul Schrader</t>
  </si>
  <si>
    <t>Cat People</t>
  </si>
  <si>
    <t>Stewart Hendler</t>
  </si>
  <si>
    <t>Margo Harshman</t>
  </si>
  <si>
    <t>Julian Morris</t>
  </si>
  <si>
    <t>Sorority Row</t>
  </si>
  <si>
    <t>John Cromwell</t>
  </si>
  <si>
    <t>Mary Astor</t>
  </si>
  <si>
    <t>The Prisoner of Zenda</t>
  </si>
  <si>
    <t>Ronald Colman</t>
  </si>
  <si>
    <t>Lars and the Real Girl</t>
  </si>
  <si>
    <t>Mark Herman</t>
  </si>
  <si>
    <t>Sheila Hancock</t>
  </si>
  <si>
    <t>Richard Johnson</t>
  </si>
  <si>
    <t>The Boy in the Striped Pajamas</t>
  </si>
  <si>
    <t>Cara Horgan</t>
  </si>
  <si>
    <t>Crime|Drama|Musical</t>
  </si>
  <si>
    <t>Dancer in the Dark</t>
  </si>
  <si>
    <t>BjÃ¶rk</t>
  </si>
  <si>
    <t>Oscar and Lucinda</t>
  </si>
  <si>
    <t>Abel Ferrara</t>
  </si>
  <si>
    <t>Vincent Gallo</t>
  </si>
  <si>
    <t>The Funeral</t>
  </si>
  <si>
    <t>Solitary Man</t>
  </si>
  <si>
    <t>Ethan Maniquis</t>
  </si>
  <si>
    <t>Machete</t>
  </si>
  <si>
    <t>George Hickenlooper</t>
  </si>
  <si>
    <t>Casino Jack</t>
  </si>
  <si>
    <t>Christian Campbell</t>
  </si>
  <si>
    <t>Gabriel Damon</t>
  </si>
  <si>
    <t>The Land Before Time</t>
  </si>
  <si>
    <t>Bill Erwin</t>
  </si>
  <si>
    <t>Je-kyu Kang</t>
  </si>
  <si>
    <t>Bin Won</t>
  </si>
  <si>
    <t>Min-sik Choi</t>
  </si>
  <si>
    <t>Tae Guk Gi: The Brotherhood of War</t>
  </si>
  <si>
    <t>William Dear</t>
  </si>
  <si>
    <t>The Perfect Game</t>
  </si>
  <si>
    <t>The Exorcist</t>
  </si>
  <si>
    <t>Lee J. Cobb</t>
  </si>
  <si>
    <t>Robert Shaw</t>
  </si>
  <si>
    <t>Jaws</t>
  </si>
  <si>
    <t>American Pie</t>
  </si>
  <si>
    <t>StÃ©phane Aubier</t>
  </si>
  <si>
    <t>Animation|Comedy|Crime|Drama|Family</t>
  </si>
  <si>
    <t>Ernest &amp; Celestine</t>
  </si>
  <si>
    <t>Lambert Wilson</t>
  </si>
  <si>
    <t>Action|Adventure|Comedy|Fantasy|Mystery</t>
  </si>
  <si>
    <t>The Golden Child</t>
  </si>
  <si>
    <t>Charlotte Lewis</t>
  </si>
  <si>
    <t>Think Like a Man</t>
  </si>
  <si>
    <t>Barbershop</t>
  </si>
  <si>
    <t>Star Trek II: The Wrath of Khan</t>
  </si>
  <si>
    <t>Ace Ventura: Pet Detective</t>
  </si>
  <si>
    <t>John Badham</t>
  </si>
  <si>
    <t>WarGames</t>
  </si>
  <si>
    <t>Ally Sheedy</t>
  </si>
  <si>
    <t>Witness</t>
  </si>
  <si>
    <t>Mike McCoy</t>
  </si>
  <si>
    <t>Jason Cottle</t>
  </si>
  <si>
    <t>Action|Adventure|Drama|Thriller|War</t>
  </si>
  <si>
    <t>Alex Veadov</t>
  </si>
  <si>
    <t>Act of Valor</t>
  </si>
  <si>
    <t>Rorke Denver</t>
  </si>
  <si>
    <t>Crime|Drama|Music|Romance</t>
  </si>
  <si>
    <t>Step Up</t>
  </si>
  <si>
    <t>Josh Henderson</t>
  </si>
  <si>
    <t>Mike Judge</t>
  </si>
  <si>
    <t>Adventure|Animation|Comedy|Crime</t>
  </si>
  <si>
    <t>Beavis and Butt-Head Do America</t>
  </si>
  <si>
    <t>Sid Haig</t>
  </si>
  <si>
    <t>Jackie Brown</t>
  </si>
  <si>
    <t>Harold &amp; Kumar Escape from Guantanamo Bay</t>
  </si>
  <si>
    <t>Chronicle</t>
  </si>
  <si>
    <t>Ashley Hinshaw</t>
  </si>
  <si>
    <t>Amy Irving</t>
  </si>
  <si>
    <t>Yentl</t>
  </si>
  <si>
    <t>Steven Hill</t>
  </si>
  <si>
    <t>Adventure|Comedy|Fantasy|Sci-Fi</t>
  </si>
  <si>
    <t>Time Bandits</t>
  </si>
  <si>
    <t>Tamra Davis</t>
  </si>
  <si>
    <t>Katherine Boecher</t>
  </si>
  <si>
    <t>Britney Spears</t>
  </si>
  <si>
    <t>Crossroads</t>
  </si>
  <si>
    <t>Dave Allen</t>
  </si>
  <si>
    <t>Nima Nourizadeh</t>
  </si>
  <si>
    <t>Kirby Bliss Blanton</t>
  </si>
  <si>
    <t>Project X</t>
  </si>
  <si>
    <t>Oliver Cooper</t>
  </si>
  <si>
    <t>Franklin J. Schaffner</t>
  </si>
  <si>
    <t>Patton</t>
  </si>
  <si>
    <t>Bill Hickman</t>
  </si>
  <si>
    <t>One Hour Photo</t>
  </si>
  <si>
    <t>John Erick Dowdle</t>
  </si>
  <si>
    <t>Quarantine</t>
  </si>
  <si>
    <t>David Moreau</t>
  </si>
  <si>
    <t>The Eye</t>
  </si>
  <si>
    <t>Christopher Erskin</t>
  </si>
  <si>
    <t>Johnson Family Vacation</t>
  </si>
  <si>
    <t>How High</t>
  </si>
  <si>
    <t>Brian Henson</t>
  </si>
  <si>
    <t>Jerry Nelson</t>
  </si>
  <si>
    <t>Comedy|Drama|Family|Fantasy|Musical</t>
  </si>
  <si>
    <t>The Muppet Christmas Carol</t>
  </si>
  <si>
    <t>Frida</t>
  </si>
  <si>
    <t>Dan Cutforth</t>
  </si>
  <si>
    <t>Ashley Ashida Dixon</t>
  </si>
  <si>
    <t>Lexie Contursi</t>
  </si>
  <si>
    <t>Katy Perry: Part of Me</t>
  </si>
  <si>
    <t>Anthony Burrell</t>
  </si>
  <si>
    <t>Josh Boone</t>
  </si>
  <si>
    <t>The Fault in Our Stars</t>
  </si>
  <si>
    <t>Nat Wolff</t>
  </si>
  <si>
    <t>Rounders</t>
  </si>
  <si>
    <t>Top Five</t>
  </si>
  <si>
    <t>Richard Dysart</t>
  </si>
  <si>
    <t>Talia Shire</t>
  </si>
  <si>
    <t>Prophecy</t>
  </si>
  <si>
    <t>Robert Foxworth</t>
  </si>
  <si>
    <t>Kathryn Erbe</t>
  </si>
  <si>
    <t>Stir of Echoes</t>
  </si>
  <si>
    <t>Lusia Strus</t>
  </si>
  <si>
    <t>Kelvin Taylor</t>
  </si>
  <si>
    <t>Action|Adventure|Biography|Drama|History</t>
  </si>
  <si>
    <t>Spartacus: War of the Damned</t>
  </si>
  <si>
    <t>Viva Bianca</t>
  </si>
  <si>
    <t>Mare Winningham</t>
  </si>
  <si>
    <t>Philomena</t>
  </si>
  <si>
    <t>Peter Hermann</t>
  </si>
  <si>
    <t>The Upside of Anger</t>
  </si>
  <si>
    <t>The Boys from Brazil</t>
  </si>
  <si>
    <t>Joanna 'JoJo' Levesque</t>
  </si>
  <si>
    <t>Tammin Sursok</t>
  </si>
  <si>
    <t>Aquamarine</t>
  </si>
  <si>
    <t>Dichen Lachman</t>
  </si>
  <si>
    <t>Jake Schreier</t>
  </si>
  <si>
    <t>Paper Towns</t>
  </si>
  <si>
    <t>Meg Crosbie</t>
  </si>
  <si>
    <t>Cheryl Dunye</t>
  </si>
  <si>
    <t>My Baby's Daddy</t>
  </si>
  <si>
    <t>Nebraska</t>
  </si>
  <si>
    <t>Ernest R. Dickerson</t>
  </si>
  <si>
    <t>Tales from the Crypt: Demon Knight</t>
  </si>
  <si>
    <t>Comedy|Crime|Family</t>
  </si>
  <si>
    <t>Max Keeble's Big Move</t>
  </si>
  <si>
    <t>Young Adult</t>
  </si>
  <si>
    <t>Crank</t>
  </si>
  <si>
    <t>Lionel C. Martin</t>
  </si>
  <si>
    <t>How to Be a Player</t>
  </si>
  <si>
    <t>Lark Voorhies</t>
  </si>
  <si>
    <t>Living Out Loud</t>
  </si>
  <si>
    <t>Just Wright</t>
  </si>
  <si>
    <t>Rachel Getting Married</t>
  </si>
  <si>
    <t>Bill Irwin</t>
  </si>
  <si>
    <t>The Postman Always Rings Twice</t>
  </si>
  <si>
    <t>John Colicos</t>
  </si>
  <si>
    <t>Girl with a Pearl Earring</t>
  </si>
  <si>
    <t>Martin Semmelrogge</t>
  </si>
  <si>
    <t>Adventure|Drama|Thriller|War</t>
  </si>
  <si>
    <t>Das Boot</t>
  </si>
  <si>
    <t>Herbert GrÃ¶nemeyer</t>
  </si>
  <si>
    <t>Wallace Wolodarsky</t>
  </si>
  <si>
    <t>Sorority Boys</t>
  </si>
  <si>
    <t>Tom Hughes</t>
  </si>
  <si>
    <t>About Time</t>
  </si>
  <si>
    <t>House of Flying Daggers</t>
  </si>
  <si>
    <t>Zhengyong Zhang</t>
  </si>
  <si>
    <t>Nicholas Jarecki</t>
  </si>
  <si>
    <t>Arbitrage</t>
  </si>
  <si>
    <t>Dean Israelite</t>
  </si>
  <si>
    <t>Jonny Weston</t>
  </si>
  <si>
    <t>Gary Weeks</t>
  </si>
  <si>
    <t>Project Almanac</t>
  </si>
  <si>
    <t>Sofia Black-D'Elia</t>
  </si>
  <si>
    <t>Darnell Martin</t>
  </si>
  <si>
    <t>Veronika Dash</t>
  </si>
  <si>
    <t>Cadillac Records</t>
  </si>
  <si>
    <t>Tammy Blanchard</t>
  </si>
  <si>
    <t>Scott Alexander</t>
  </si>
  <si>
    <t>Screwed</t>
  </si>
  <si>
    <t>Sherman Hemsley</t>
  </si>
  <si>
    <t>Stuart Gordon</t>
  </si>
  <si>
    <t>Fortress</t>
  </si>
  <si>
    <t>For Your Consideration</t>
  </si>
  <si>
    <t>Aleksa Palladino</t>
  </si>
  <si>
    <t>Celebrity</t>
  </si>
  <si>
    <t>Jill Clayburgh</t>
  </si>
  <si>
    <t>Running with Scissors</t>
  </si>
  <si>
    <t>Kelly Clarkson</t>
  </si>
  <si>
    <t>From Justin to Kelly</t>
  </si>
  <si>
    <t>Brian Dietzen</t>
  </si>
  <si>
    <t>Girl 6</t>
  </si>
  <si>
    <t>Jane Campion</t>
  </si>
  <si>
    <t>Nick Damici</t>
  </si>
  <si>
    <t>In the Cut</t>
  </si>
  <si>
    <t>Susan Gardner</t>
  </si>
  <si>
    <t>Two Lovers</t>
  </si>
  <si>
    <t>Samantha Ivers</t>
  </si>
  <si>
    <t>Fred Schepisi</t>
  </si>
  <si>
    <t>Last Orders</t>
  </si>
  <si>
    <t>Comedy|Drama|Horror|Sci-Fi</t>
  </si>
  <si>
    <t>Doona Bae</t>
  </si>
  <si>
    <t>Ah-sung Ko</t>
  </si>
  <si>
    <t>Adventure|Crime|Thriller</t>
  </si>
  <si>
    <t>The Pursuit of D.B. Cooper</t>
  </si>
  <si>
    <t>Paul Gleason</t>
  </si>
  <si>
    <t>Antonia Bird</t>
  </si>
  <si>
    <t>Ravenous</t>
  </si>
  <si>
    <t>Jon Poll</t>
  </si>
  <si>
    <t>Charlie Bartlett</t>
  </si>
  <si>
    <t>Paolo Sorrentino</t>
  </si>
  <si>
    <t>Sabrina Ferilli</t>
  </si>
  <si>
    <t>Toni Servillo</t>
  </si>
  <si>
    <t>The Great Beauty</t>
  </si>
  <si>
    <t>Serena Grandi</t>
  </si>
  <si>
    <t>Peter Care</t>
  </si>
  <si>
    <t>Michael Harding</t>
  </si>
  <si>
    <t>The Dangerous Lives of Altar Boys</t>
  </si>
  <si>
    <t>Jake Richardson</t>
  </si>
  <si>
    <t>Chan-wook Park</t>
  </si>
  <si>
    <t>Mia Wasikowska</t>
  </si>
  <si>
    <t>Stoker</t>
  </si>
  <si>
    <t>Harmony Korine</t>
  </si>
  <si>
    <t>2046</t>
  </si>
  <si>
    <t>Ira Sachs</t>
  </si>
  <si>
    <t>Erin Boyes</t>
  </si>
  <si>
    <t>David Richmond-Peck</t>
  </si>
  <si>
    <t>Married Life</t>
  </si>
  <si>
    <t>Timothy Webber</t>
  </si>
  <si>
    <t>Carroll Ballard</t>
  </si>
  <si>
    <t>Eamonn Walker</t>
  </si>
  <si>
    <t>Duma</t>
  </si>
  <si>
    <t>Ondine</t>
  </si>
  <si>
    <t>Alicja Bachleda</t>
  </si>
  <si>
    <t>Takeshi Kitano</t>
  </si>
  <si>
    <t>Brother</t>
  </si>
  <si>
    <t>James Shigeta</t>
  </si>
  <si>
    <t>Welcome to Collinwood</t>
  </si>
  <si>
    <t>Andy Davoli</t>
  </si>
  <si>
    <t>Critical Care</t>
  </si>
  <si>
    <t>The Life Before Her Eyes</t>
  </si>
  <si>
    <t>Darling Companion</t>
  </si>
  <si>
    <t>Marco Kreuzpaintner</t>
  </si>
  <si>
    <t>Trade</t>
  </si>
  <si>
    <t>Lajos Koltai</t>
  </si>
  <si>
    <t>PÃ©ter Fancsikai</t>
  </si>
  <si>
    <t>Marcell Nagy</t>
  </si>
  <si>
    <t>Fateless</t>
  </si>
  <si>
    <t>BÃ¡lint PÃ©ntek</t>
  </si>
  <si>
    <t>Hungarian</t>
  </si>
  <si>
    <t>Alan Rudolph</t>
  </si>
  <si>
    <t>Breakfast of Champions</t>
  </si>
  <si>
    <t>Ni Yan</t>
  </si>
  <si>
    <t>A Woman, a Gun and a Noodle Shop</t>
  </si>
  <si>
    <t>Dahong Ni</t>
  </si>
  <si>
    <t>Mystery|Romance|Sci-Fi|Thriller</t>
  </si>
  <si>
    <t>Cypher</t>
  </si>
  <si>
    <t>Chuan Lu</t>
  </si>
  <si>
    <t>Yuanyuan Gao</t>
  </si>
  <si>
    <t>City of Life and Death</t>
  </si>
  <si>
    <t>Ryu Kohata</t>
  </si>
  <si>
    <t>Lijun Sun</t>
  </si>
  <si>
    <t>Legend of Kung Fu Rabbit</t>
  </si>
  <si>
    <t>Rebecca Black</t>
  </si>
  <si>
    <t>Takashi Yamazaki</t>
  </si>
  <si>
    <t>Meisa Kuroki</t>
  </si>
  <si>
    <t>Space Battleship Yamato</t>
  </si>
  <si>
    <t>Hiroyuki Ikeuchi</t>
  </si>
  <si>
    <t>Kenneth Cranham</t>
  </si>
  <si>
    <t>5 Days of War</t>
  </si>
  <si>
    <t>Ana Imnadze</t>
  </si>
  <si>
    <t>Georgia</t>
  </si>
  <si>
    <t>Christopher Smith</t>
  </si>
  <si>
    <t>Michael Dorman</t>
  </si>
  <si>
    <t>Fantasy|Mystery|Thriller</t>
  </si>
  <si>
    <t>Rachael Carpani</t>
  </si>
  <si>
    <t>Triangle</t>
  </si>
  <si>
    <t>Emma Lung</t>
  </si>
  <si>
    <t>Timothy Hines</t>
  </si>
  <si>
    <t>Kelly LeBrock</t>
  </si>
  <si>
    <t>10 Days in a Madhouse</t>
  </si>
  <si>
    <t>Alexandra Callas</t>
  </si>
  <si>
    <t>Connor Corum</t>
  </si>
  <si>
    <t>Heaven Is for Real</t>
  </si>
  <si>
    <t>Snatch</t>
  </si>
  <si>
    <t>David Winters</t>
  </si>
  <si>
    <t>Matt Marr</t>
  </si>
  <si>
    <t>Family|Musical</t>
  </si>
  <si>
    <t>Gary Daniels</t>
  </si>
  <si>
    <t>Dancin' It's On</t>
  </si>
  <si>
    <t>Ginger Jensen</t>
  </si>
  <si>
    <t>Pet Sematary</t>
  </si>
  <si>
    <t>Denise Crosby</t>
  </si>
  <si>
    <t>Akira Kurosawa</t>
  </si>
  <si>
    <t>Tetsu Watanabe</t>
  </si>
  <si>
    <t>Tatsuo Matsumura</t>
  </si>
  <si>
    <t>Madadayo</t>
  </si>
  <si>
    <t>Akira Terao</t>
  </si>
  <si>
    <t>Jamie Thraves</t>
  </si>
  <si>
    <t>The Cry of the Owl</t>
  </si>
  <si>
    <t>Mabel Cheung</t>
  </si>
  <si>
    <t>Wei Tang</t>
  </si>
  <si>
    <t>A Tale of Three Cities</t>
  </si>
  <si>
    <t>Hailu Qin</t>
  </si>
  <si>
    <t>Harry Carey Jr.</t>
  </si>
  <si>
    <t>Gremlins</t>
  </si>
  <si>
    <t>Zach Galligan</t>
  </si>
  <si>
    <t>Peter Cushing</t>
  </si>
  <si>
    <t>Star Wars: Episode IV - A New Hope</t>
  </si>
  <si>
    <t>Dan Mazer</t>
  </si>
  <si>
    <t>Dirty Grandpa</t>
  </si>
  <si>
    <t>Jason Mantzoukas</t>
  </si>
  <si>
    <t>Klaus Kinski</t>
  </si>
  <si>
    <t>Doctor Zhivago</t>
  </si>
  <si>
    <t>Selton Mello</t>
  </si>
  <si>
    <t>Adventure|Crime|Drama|Mystery|Thriller</t>
  </si>
  <si>
    <t>Wagner Moura</t>
  </si>
  <si>
    <t>Trash</t>
  </si>
  <si>
    <t>Daniel Zettel</t>
  </si>
  <si>
    <t>Portuguese</t>
  </si>
  <si>
    <t>High School Musical 3: Senior Year</t>
  </si>
  <si>
    <t>Jack McGee</t>
  </si>
  <si>
    <t>The Fighter</t>
  </si>
  <si>
    <t>Jackass Number Two</t>
  </si>
  <si>
    <t>My Cousin Vinny</t>
  </si>
  <si>
    <t>Lane Smith</t>
  </si>
  <si>
    <t>R.J. Cutler</t>
  </si>
  <si>
    <t>Drama|Fantasy|Music|Romance</t>
  </si>
  <si>
    <t>If I Stay</t>
  </si>
  <si>
    <t>Zoe Ventoura</t>
  </si>
  <si>
    <t>Drive Hard</t>
  </si>
  <si>
    <t>Christopher Sommers</t>
  </si>
  <si>
    <t>David S. Ward</t>
  </si>
  <si>
    <t>Major League</t>
  </si>
  <si>
    <t>St. Trinian's</t>
  </si>
  <si>
    <t>John Enos III</t>
  </si>
  <si>
    <t>Phone Booth</t>
  </si>
  <si>
    <t>Lauren German</t>
  </si>
  <si>
    <t>A Walk to Remember</t>
  </si>
  <si>
    <t>Dead Man Walking</t>
  </si>
  <si>
    <t>Robert Prosky</t>
  </si>
  <si>
    <t>Cruel Intentions</t>
  </si>
  <si>
    <t>Eric Mabius</t>
  </si>
  <si>
    <t>Shawnee Smith</t>
  </si>
  <si>
    <t>Saw VI</t>
  </si>
  <si>
    <t>George Newbern</t>
  </si>
  <si>
    <t>Sid Caesar</t>
  </si>
  <si>
    <t>History of the World: Part I</t>
  </si>
  <si>
    <t>Alicia Keys</t>
  </si>
  <si>
    <t>The Secret Life of Bees</t>
  </si>
  <si>
    <t>Rob Pritts</t>
  </si>
  <si>
    <t>Corky Romano</t>
  </si>
  <si>
    <t>Gabrielle Carteris</t>
  </si>
  <si>
    <t>Steven Bauer</t>
  </si>
  <si>
    <t>Raising Cain</t>
  </si>
  <si>
    <t>F.I.S.T.</t>
  </si>
  <si>
    <t>Bud Cort</t>
  </si>
  <si>
    <t>Louise Fletcher</t>
  </si>
  <si>
    <t>Invaders from Mars</t>
  </si>
  <si>
    <t>John Crowley</t>
  </si>
  <si>
    <t>Fiona Glascott</t>
  </si>
  <si>
    <t>Brooklyn</t>
  </si>
  <si>
    <t>Eva Birthistle</t>
  </si>
  <si>
    <t>Adventure|Drama|History|War</t>
  </si>
  <si>
    <t>Barry Lyndon</t>
  </si>
  <si>
    <t>Hardy KrÃ¼ger</t>
  </si>
  <si>
    <t>Brendan Malloy</t>
  </si>
  <si>
    <t>Out Cold</t>
  </si>
  <si>
    <t>The Ladies Man</t>
  </si>
  <si>
    <t>Dustin Hoffman</t>
  </si>
  <si>
    <t>Sheridan Smith</t>
  </si>
  <si>
    <t>Quartet</t>
  </si>
  <si>
    <t>Pauline Collins</t>
  </si>
  <si>
    <t>Gregory Poirier</t>
  </si>
  <si>
    <t>Tomcats</t>
  </si>
  <si>
    <t>Frailty</t>
  </si>
  <si>
    <t>Simon Curtis</t>
  </si>
  <si>
    <t>Woman in Gold</t>
  </si>
  <si>
    <t>Kinsey</t>
  </si>
  <si>
    <t>Patricia Tallman</t>
  </si>
  <si>
    <t>Army of Darkness</t>
  </si>
  <si>
    <t>Dewey Nicks</t>
  </si>
  <si>
    <t>Slackers</t>
  </si>
  <si>
    <t>Jim Rash</t>
  </si>
  <si>
    <t>What's Eating Gilbert Grape</t>
  </si>
  <si>
    <t>Kevin Tighe</t>
  </si>
  <si>
    <t>Philip Saville</t>
  </si>
  <si>
    <t>Alan Van Sprang</t>
  </si>
  <si>
    <t>The Visual Bible: The Gospel of John</t>
  </si>
  <si>
    <t>Scott Handy</t>
  </si>
  <si>
    <t>Vera Drake</t>
  </si>
  <si>
    <t>The Guru</t>
  </si>
  <si>
    <t>Jimi Mistry</t>
  </si>
  <si>
    <t>The Perez Family</t>
  </si>
  <si>
    <t>Inside Llewyn Davis</t>
  </si>
  <si>
    <t>Alex Karpovsky</t>
  </si>
  <si>
    <t>O</t>
  </si>
  <si>
    <t>William A. Graham</t>
  </si>
  <si>
    <t>Wayne Pygram</t>
  </si>
  <si>
    <t>Return to the Blue Lagoon</t>
  </si>
  <si>
    <t>Lisa Pelikan</t>
  </si>
  <si>
    <t>Martin Ritt</t>
  </si>
  <si>
    <t>The Molly Maguires</t>
  </si>
  <si>
    <t>Samantha Eggar</t>
  </si>
  <si>
    <t>John Turturro</t>
  </si>
  <si>
    <t>Romance &amp; Cigarettes</t>
  </si>
  <si>
    <t>Agnieszka Holland</t>
  </si>
  <si>
    <t>David Kennedy</t>
  </si>
  <si>
    <t>Phyllida Law</t>
  </si>
  <si>
    <t>Copying Beethoven</t>
  </si>
  <si>
    <t>Angus Barnett</t>
  </si>
  <si>
    <t>Brighton Rock</t>
  </si>
  <si>
    <t>Geoff Bell</t>
  </si>
  <si>
    <t>David Hackl</t>
  </si>
  <si>
    <t>Saw V</t>
  </si>
  <si>
    <t>Scott Patterson</t>
  </si>
  <si>
    <t>Giuliano Montaldo</t>
  </si>
  <si>
    <t>John Cassavetes</t>
  </si>
  <si>
    <t>Machine Gun McCain</t>
  </si>
  <si>
    <t>Britt Ekland</t>
  </si>
  <si>
    <t>Lisa Azuelos</t>
  </si>
  <si>
    <t>Lina Esco</t>
  </si>
  <si>
    <t>LOL</t>
  </si>
  <si>
    <t>Alix Freihage</t>
  </si>
  <si>
    <t>Ray Lawrence</t>
  </si>
  <si>
    <t>Deborra-Lee Furness</t>
  </si>
  <si>
    <t>John Howard</t>
  </si>
  <si>
    <t>Jindabyne</t>
  </si>
  <si>
    <t>Max Cullen</t>
  </si>
  <si>
    <t>Karan Johar</t>
  </si>
  <si>
    <t>John Abraham</t>
  </si>
  <si>
    <t>Shah Rukh Khan</t>
  </si>
  <si>
    <t>Kabhi Alvida Naa Kehna</t>
  </si>
  <si>
    <t>Preity Zinta</t>
  </si>
  <si>
    <t>An Ideal Husband</t>
  </si>
  <si>
    <t>Ruairi Robinson</t>
  </si>
  <si>
    <t>The Last Days on Mars</t>
  </si>
  <si>
    <t>Tom Cullen</t>
  </si>
  <si>
    <t>Jaume BalaguerÃ³</t>
  </si>
  <si>
    <t>Darkness</t>
  </si>
  <si>
    <t>Francesc PagÃ¨s</t>
  </si>
  <si>
    <t>Gary Lockwood</t>
  </si>
  <si>
    <t>Keir Dullea</t>
  </si>
  <si>
    <t>2001: A Space Odyssey</t>
  </si>
  <si>
    <t>Glenn Beck</t>
  </si>
  <si>
    <t>Dee Wallace</t>
  </si>
  <si>
    <t>Family|Sci-Fi</t>
  </si>
  <si>
    <t>E.T. the Extra-Terrestrial</t>
  </si>
  <si>
    <t>Jon Kasdan</t>
  </si>
  <si>
    <t>In the Land of Women</t>
  </si>
  <si>
    <t>LÃ©a Pool</t>
  </si>
  <si>
    <t>The Blue Butterfly</t>
  </si>
  <si>
    <t>Raoul Max Trujillo</t>
  </si>
  <si>
    <t>Floyd Mutrux</t>
  </si>
  <si>
    <t>Kelli Williams</t>
  </si>
  <si>
    <t>There Goes My Baby</t>
  </si>
  <si>
    <t>Johnny Flynn</t>
  </si>
  <si>
    <t>Antonia Thomas</t>
  </si>
  <si>
    <t>Lovesick</t>
  </si>
  <si>
    <t>Hannah Britland</t>
  </si>
  <si>
    <t>Sajid Khan</t>
  </si>
  <si>
    <t>Boman Irani</t>
  </si>
  <si>
    <t>Arjun Rampal</t>
  </si>
  <si>
    <t>Housefull</t>
  </si>
  <si>
    <t>Riteish Deshmukh</t>
  </si>
  <si>
    <t>Taylor Handley</t>
  </si>
  <si>
    <t>Drama|History|Romance|Western</t>
  </si>
  <si>
    <t>September Dawn</t>
  </si>
  <si>
    <t>Dean Wright</t>
  </si>
  <si>
    <t>Santiago Cabrera</t>
  </si>
  <si>
    <t>For Greater Glory: The True Story of Cristiada</t>
  </si>
  <si>
    <t>Eric Lartigau</t>
  </si>
  <si>
    <t>Eric Elmosnino</t>
  </si>
  <si>
    <t>Karin Viard</t>
  </si>
  <si>
    <t>La Famille BÃ©lier</t>
  </si>
  <si>
    <t>FranÃ§ois Damiens</t>
  </si>
  <si>
    <t>Good Will Hunting</t>
  </si>
  <si>
    <t>Shintaro Shimosawa</t>
  </si>
  <si>
    <t>Misconduct</t>
  </si>
  <si>
    <t>Glen Powell</t>
  </si>
  <si>
    <t>Darren Lynn Bousman</t>
  </si>
  <si>
    <t>Saw III</t>
  </si>
  <si>
    <t>Leigh Whannell</t>
  </si>
  <si>
    <t>Stripes</t>
  </si>
  <si>
    <t>Bring It On</t>
  </si>
  <si>
    <t>Clare Kramer</t>
  </si>
  <si>
    <t>James DeMonaco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</si>
  <si>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</si>
  <si>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</si>
  <si>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</si>
  <si>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</si>
  <si>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</si>
  <si>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</si>
  <si>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Ken Annakin</t>
  </si>
  <si>
    <t>Richard Beymer</t>
  </si>
  <si>
    <t>The Longest Day</t>
  </si>
  <si>
    <t>Eddie Albert</t>
  </si>
  <si>
    <t>The Mighty Ducks</t>
  </si>
  <si>
    <t>The Grudge</t>
  </si>
  <si>
    <t>Ted Raimi</t>
  </si>
  <si>
    <t>Happy Gilmore</t>
  </si>
  <si>
    <t>Frances Bay</t>
  </si>
  <si>
    <t>Patricia Belcher</t>
  </si>
  <si>
    <t>Jeepers Creepers</t>
  </si>
  <si>
    <t>Adventure|Comedy|Music|Sci-Fi</t>
  </si>
  <si>
    <t>Bill &amp; Ted's Excellent Adventure</t>
  </si>
  <si>
    <t>Al Leong</t>
  </si>
  <si>
    <t>Carol Reed</t>
  </si>
  <si>
    <t>Ron Moody</t>
  </si>
  <si>
    <t>Drama|Family|Musical</t>
  </si>
  <si>
    <t>Oliver!</t>
  </si>
  <si>
    <t>Jack Wild</t>
  </si>
  <si>
    <t>The Best Exotic Marigold Hotel</t>
  </si>
  <si>
    <t>Chuck Sheetz</t>
  </si>
  <si>
    <t>Andrew Lawrence</t>
  </si>
  <si>
    <t>Recess: School's Out</t>
  </si>
  <si>
    <t>Dabney Coleman</t>
  </si>
  <si>
    <t>Tina Turner</t>
  </si>
  <si>
    <t>Mad Max Beyond Thunderdome</t>
  </si>
  <si>
    <t>Angelo Rossitto</t>
  </si>
  <si>
    <t>Vernon Wells</t>
  </si>
  <si>
    <t>Commando</t>
  </si>
  <si>
    <t>The Boy</t>
  </si>
  <si>
    <t>Stephanie Lemelin</t>
  </si>
  <si>
    <t>Devil</t>
  </si>
  <si>
    <t>Marcus Raboy</t>
  </si>
  <si>
    <t>Friday After Next</t>
  </si>
  <si>
    <t>Hayley Kiyoko</t>
  </si>
  <si>
    <t>Insidious: Chapter 3</t>
  </si>
  <si>
    <t>Michael Schultz</t>
  </si>
  <si>
    <t>Vanity</t>
  </si>
  <si>
    <t>Action|Comedy|Drama|Music</t>
  </si>
  <si>
    <t>The Last Dragon</t>
  </si>
  <si>
    <t>Austin O'Brien</t>
  </si>
  <si>
    <t>Jeff Fahey</t>
  </si>
  <si>
    <t>The Lawnmower Man</t>
  </si>
  <si>
    <t>Peter Sollett</t>
  </si>
  <si>
    <t>Nick and Norah's Infinite Playlist</t>
  </si>
  <si>
    <t>Dogma</t>
  </si>
  <si>
    <t>Bob Dolman</t>
  </si>
  <si>
    <t>The Banger Sisters</t>
  </si>
  <si>
    <t>Sal Lopez</t>
  </si>
  <si>
    <t>Fantasy|Horror|Sci-Fi</t>
  </si>
  <si>
    <t>Twilight Zone: The Movie</t>
  </si>
  <si>
    <t>Road House</t>
  </si>
  <si>
    <t>A Low Down Dirty Shame</t>
  </si>
  <si>
    <t>Shiri Appleby</t>
  </si>
  <si>
    <t>Swimfan</t>
  </si>
  <si>
    <t>Greg Coolidge</t>
  </si>
  <si>
    <t>Employee of the Month</t>
  </si>
  <si>
    <t>Can't Hardly Wait</t>
  </si>
  <si>
    <t>The Outsiders</t>
  </si>
  <si>
    <t>Tom Waits</t>
  </si>
  <si>
    <t>David Lowery</t>
  </si>
  <si>
    <t>Pete's Dragon</t>
  </si>
  <si>
    <t>Isiah Whitlock Jr.</t>
  </si>
  <si>
    <t>Herbert Lom</t>
  </si>
  <si>
    <t>CiarÃ¡n Foy</t>
  </si>
  <si>
    <t>Laila Haley</t>
  </si>
  <si>
    <t>Sinister 2</t>
  </si>
  <si>
    <t>Jaden Klein</t>
  </si>
  <si>
    <t>Salim Akil</t>
  </si>
  <si>
    <t>Sparkle</t>
  </si>
  <si>
    <t>Valentine</t>
  </si>
  <si>
    <t>Johnny Whitworth</t>
  </si>
  <si>
    <t>Olatunde Osunsanmi</t>
  </si>
  <si>
    <t>The Fourth Kind</t>
  </si>
  <si>
    <t>A Prairie Home Companion</t>
  </si>
  <si>
    <t>Leon Ichaso</t>
  </si>
  <si>
    <t>Sugar Hill</t>
  </si>
  <si>
    <t>Joseph Zito</t>
  </si>
  <si>
    <t>Richard Lynch</t>
  </si>
  <si>
    <t>Invasion U.S.A.</t>
  </si>
  <si>
    <t>Eddie Jones</t>
  </si>
  <si>
    <t>Roll Bounce</t>
  </si>
  <si>
    <t>Rushmore</t>
  </si>
  <si>
    <t>Skyline</t>
  </si>
  <si>
    <t>Tina Desai</t>
  </si>
  <si>
    <t>The Second Best Exotic Marigold Hotel</t>
  </si>
  <si>
    <t>Ronald Pickup</t>
  </si>
  <si>
    <t>Patricia Rozema</t>
  </si>
  <si>
    <t>Kit Kittredge: An American Girl</t>
  </si>
  <si>
    <t>The Perfect Man</t>
  </si>
  <si>
    <t>Mo' Better Blues</t>
  </si>
  <si>
    <t>Charlie Murphy</t>
  </si>
  <si>
    <t>Simon Rhee</t>
  </si>
  <si>
    <t>Kung Pow: Enter the Fist</t>
  </si>
  <si>
    <t>Jennifer Tung</t>
  </si>
  <si>
    <t>Reba McEntire</t>
  </si>
  <si>
    <t>Tremors</t>
  </si>
  <si>
    <t>Michael Gross</t>
  </si>
  <si>
    <t>Rob Schmidt</t>
  </si>
  <si>
    <t>Lindy Booth</t>
  </si>
  <si>
    <t>Wrong Turn</t>
  </si>
  <si>
    <t>Western</t>
  </si>
  <si>
    <t>The Long Riders</t>
  </si>
  <si>
    <t>Byron Mann</t>
  </si>
  <si>
    <t>The Corruptor</t>
  </si>
  <si>
    <t>Mud</t>
  </si>
  <si>
    <t>Robert Ben Garant</t>
  </si>
  <si>
    <t>Reno 911!: Miami</t>
  </si>
  <si>
    <t>Carlos Alazraqui</t>
  </si>
  <si>
    <t>Morgan Spurlock</t>
  </si>
  <si>
    <t>Zayn Malik</t>
  </si>
  <si>
    <t>Harry Styles</t>
  </si>
  <si>
    <t>One Direction: This Is Us</t>
  </si>
  <si>
    <t>Niall Horan</t>
  </si>
  <si>
    <t>Neal Brennan</t>
  </si>
  <si>
    <t>The Goods: Live Hard, Sell Hard</t>
  </si>
  <si>
    <t>Tuck Tucker</t>
  </si>
  <si>
    <t>Hey Arnold! The Movie</t>
  </si>
  <si>
    <t>My Week with Marilyn</t>
  </si>
  <si>
    <t>The Matador</t>
  </si>
  <si>
    <t>Theodore Witcher</t>
  </si>
  <si>
    <t>Love Jones</t>
  </si>
  <si>
    <t>Joel Edgerton</t>
  </si>
  <si>
    <t>The Gift</t>
  </si>
  <si>
    <t>Jim Hanon</t>
  </si>
  <si>
    <t>Chad Allen</t>
  </si>
  <si>
    <t>Chase Ellison</t>
  </si>
  <si>
    <t>End of the Spear</t>
  </si>
  <si>
    <t>Jack Guzman</t>
  </si>
  <si>
    <t>Get Over It</t>
  </si>
  <si>
    <t>Office Space</t>
  </si>
  <si>
    <t>Michael Patrick Jann</t>
  </si>
  <si>
    <t>Comedy|Romance|Thriller</t>
  </si>
  <si>
    <t>Drop Dead Gorgeous</t>
  </si>
  <si>
    <t>Biography|Crime|Drama|Romance</t>
  </si>
  <si>
    <t>Big Eyes</t>
  </si>
  <si>
    <t>Very Bad Things</t>
  </si>
  <si>
    <t>Sleepover</t>
  </si>
  <si>
    <t>Body Double</t>
  </si>
  <si>
    <t>Jasper Cole</t>
  </si>
  <si>
    <t>MacGruber</t>
  </si>
  <si>
    <t>Dirty Pretty Things</t>
  </si>
  <si>
    <t>Movie 43</t>
  </si>
  <si>
    <t>Jeff Lowell</t>
  </si>
  <si>
    <t>Over Her Dead Body</t>
  </si>
  <si>
    <t>Lorene Scafaria</t>
  </si>
  <si>
    <t>Adventure|Comedy|Drama|Romance|Sci-Fi</t>
  </si>
  <si>
    <t>Seeking a Friend for the End of the World</t>
  </si>
  <si>
    <t>Rob Huebel</t>
  </si>
  <si>
    <t>Cedar Rapids</t>
  </si>
  <si>
    <t>Michaela Conlin</t>
  </si>
  <si>
    <t>Bones</t>
  </si>
  <si>
    <t>Tamara Taylor</t>
  </si>
  <si>
    <t>American History X</t>
  </si>
  <si>
    <t>Marcus Dunstan</t>
  </si>
  <si>
    <t>Johanna Braddy</t>
  </si>
  <si>
    <t>The Collection</t>
  </si>
  <si>
    <t>Lee Tergesen</t>
  </si>
  <si>
    <t>Timothy BjÃ¶rklund</t>
  </si>
  <si>
    <t>Teacher's Pet</t>
  </si>
  <si>
    <t>FranÃ§ois Girard</t>
  </si>
  <si>
    <t>Clotilde Mollet</t>
  </si>
  <si>
    <t>Drama|Music|Mystery|Romance</t>
  </si>
  <si>
    <t>Johannes Silberschneider</t>
  </si>
  <si>
    <t>The Red Violin</t>
  </si>
  <si>
    <t>Carlo Cecchi</t>
  </si>
  <si>
    <t>The Straight Story</t>
  </si>
  <si>
    <t>Scott Kalvert</t>
  </si>
  <si>
    <t>Action|Crime|Drama</t>
  </si>
  <si>
    <t>Deuces Wild</t>
  </si>
  <si>
    <t>Jason Bateman</t>
  </si>
  <si>
    <t>Bad Words</t>
  </si>
  <si>
    <t>David Schwimmer</t>
  </si>
  <si>
    <t>Iddo Goldberg</t>
  </si>
  <si>
    <t>Run, Fatboy, Run</t>
  </si>
  <si>
    <t>India de Beaufort</t>
  </si>
  <si>
    <t>Allan Arkush</t>
  </si>
  <si>
    <t>Heartbeeps</t>
  </si>
  <si>
    <t>Black or White</t>
  </si>
  <si>
    <t>Jillian Estell</t>
  </si>
  <si>
    <t>Eric Bross</t>
  </si>
  <si>
    <t>On the Line</t>
  </si>
  <si>
    <t>Toby Huss</t>
  </si>
  <si>
    <t>Adventure|Biography|Drama|War</t>
  </si>
  <si>
    <t>Rescue Dawn</t>
  </si>
  <si>
    <t>FranÃ§ois Chau</t>
  </si>
  <si>
    <t>Dan Fogelman</t>
  </si>
  <si>
    <t>Danny Collins</t>
  </si>
  <si>
    <t>Jay Duplass</t>
  </si>
  <si>
    <t>Evan Ross</t>
  </si>
  <si>
    <t>Jeff, Who Lives at Home</t>
  </si>
  <si>
    <t>Luca Guadagnino</t>
  </si>
  <si>
    <t>Waris Ahluwalia</t>
  </si>
  <si>
    <t>Flavio Parenti</t>
  </si>
  <si>
    <t>I Am Love</t>
  </si>
  <si>
    <t>Alba Rohrwacher</t>
  </si>
  <si>
    <t>John Putch</t>
  </si>
  <si>
    <t>Atlas Shrugged II: The Strike</t>
  </si>
  <si>
    <t>Peter Medak</t>
  </si>
  <si>
    <t>Romeo Is Bleeding</t>
  </si>
  <si>
    <t>Lesley Ann Warren</t>
  </si>
  <si>
    <t>The Limey</t>
  </si>
  <si>
    <t>Crash</t>
  </si>
  <si>
    <t>Terence Davies</t>
  </si>
  <si>
    <t>The House of Mirth</t>
  </si>
  <si>
    <t>Harley Cokeliss</t>
  </si>
  <si>
    <t>Malone</t>
  </si>
  <si>
    <t>Dennis Burkley</t>
  </si>
  <si>
    <t>Tim DeKay</t>
  </si>
  <si>
    <t>Peaceful Warrior</t>
  </si>
  <si>
    <t>Tom Brady</t>
  </si>
  <si>
    <t>Bucky Larson: Born to Be a Star</t>
  </si>
  <si>
    <t>Gillian White</t>
  </si>
  <si>
    <t>Bamboozled</t>
  </si>
  <si>
    <t>Jason Zada</t>
  </si>
  <si>
    <t>Stephanie Vogt</t>
  </si>
  <si>
    <t>Eoin Macken</t>
  </si>
  <si>
    <t>The Forest</t>
  </si>
  <si>
    <t>Gen Seto</t>
  </si>
  <si>
    <t>Sphinx</t>
  </si>
  <si>
    <t>Noah Baumbach</t>
  </si>
  <si>
    <t>Maria Dizzia</t>
  </si>
  <si>
    <t>While We're Young</t>
  </si>
  <si>
    <t>Dree Hemingway</t>
  </si>
  <si>
    <t>Eddie 'Piolin' Sotelo</t>
  </si>
  <si>
    <t>A Better Life</t>
  </si>
  <si>
    <t>Robert Peters</t>
  </si>
  <si>
    <t>Spider</t>
  </si>
  <si>
    <t>Eric Blakeney</t>
  </si>
  <si>
    <t>Gun Shy</t>
  </si>
  <si>
    <t>Nicholas Nickleby</t>
  </si>
  <si>
    <t>The Iceman</t>
  </si>
  <si>
    <t>Rakesh Roshan</t>
  </si>
  <si>
    <t>Rekha</t>
  </si>
  <si>
    <t>Naseeruddin Shah</t>
  </si>
  <si>
    <t>Krrish</t>
  </si>
  <si>
    <t>Sharat Saxena</t>
  </si>
  <si>
    <t>Cecil B. DeMented</t>
  </si>
  <si>
    <t>Scott A. Martin</t>
  </si>
  <si>
    <t>Killer Joe</t>
  </si>
  <si>
    <t>Carol Sutton</t>
  </si>
  <si>
    <t>Derrick Borte</t>
  </si>
  <si>
    <t>The Joneses</t>
  </si>
  <si>
    <t>Robert Pralgo</t>
  </si>
  <si>
    <t>Richard Kwietniowski</t>
  </si>
  <si>
    <t>Owning Mahowny</t>
  </si>
  <si>
    <t>Bob Odenkirk</t>
  </si>
  <si>
    <t>The Brothers Solomon</t>
  </si>
  <si>
    <t>Norah Jones</t>
  </si>
  <si>
    <t>My Blueberry Nights</t>
  </si>
  <si>
    <t>Adriane Lenox</t>
  </si>
  <si>
    <t>Illuminata</t>
  </si>
  <si>
    <t>George DiCenzo</t>
  </si>
  <si>
    <t>Swept Away</t>
  </si>
  <si>
    <t>Joshua Seftel</t>
  </si>
  <si>
    <t>Sergej Trifunovic</t>
  </si>
  <si>
    <t>War, Inc.</t>
  </si>
  <si>
    <t>Karen Mok</t>
  </si>
  <si>
    <t>Shaolin Soccer</t>
  </si>
  <si>
    <t>Cheryl Tiegs</t>
  </si>
  <si>
    <t>The Brown Bunny</t>
  </si>
  <si>
    <t>Anna Vareschi</t>
  </si>
  <si>
    <t>Claude Chabrol</t>
  </si>
  <si>
    <t>The Swindle</t>
  </si>
  <si>
    <t>Michel Serrault</t>
  </si>
  <si>
    <t>Claire Foy</t>
  </si>
  <si>
    <t>Numan Acar</t>
  </si>
  <si>
    <t>Rosewater</t>
  </si>
  <si>
    <t>Haluk Bilginer</t>
  </si>
  <si>
    <t>Bigas Luna</t>
  </si>
  <si>
    <t>Aitana SÃ¡nchez-GijÃ³n</t>
  </si>
  <si>
    <t>The Chambermaid on the Titanic</t>
  </si>
  <si>
    <t>Romane Bohringer</t>
  </si>
  <si>
    <t>Ralph Fiennes</t>
  </si>
  <si>
    <t>Coriolanus</t>
  </si>
  <si>
    <t>Lubna Azabal</t>
  </si>
  <si>
    <t>Dan Harris</t>
  </si>
  <si>
    <t>Kip Pardue</t>
  </si>
  <si>
    <t>Imaginary Heroes</t>
  </si>
  <si>
    <t>Larry Fessenden</t>
  </si>
  <si>
    <t>Mel Smith</t>
  </si>
  <si>
    <t>Danny Dyer</t>
  </si>
  <si>
    <t>Action|Comedy|Drama</t>
  </si>
  <si>
    <t>High Heels and Low Lifes</t>
  </si>
  <si>
    <t>Bobcat Goldthwait</t>
  </si>
  <si>
    <t>World's Greatest Dad</t>
  </si>
  <si>
    <t>Severance</t>
  </si>
  <si>
    <t>Laura Harris</t>
  </si>
  <si>
    <t>DulÃ© Hill</t>
  </si>
  <si>
    <t>Edmond</t>
  </si>
  <si>
    <t>Jake Scott</t>
  </si>
  <si>
    <t>Welcome to the Rileys</t>
  </si>
  <si>
    <t>Kerry Cahill</t>
  </si>
  <si>
    <t>Alan Metter</t>
  </si>
  <si>
    <t>Police Academy: Mission to Moscow</t>
  </si>
  <si>
    <t>Blood Done Sign My Name</t>
  </si>
  <si>
    <t>Lee Norris</t>
  </si>
  <si>
    <t>Rafa Lara</t>
  </si>
  <si>
    <t>AndrÃ©s Montiel</t>
  </si>
  <si>
    <t>Jorge Luis Moreno</t>
  </si>
  <si>
    <t>Cinco de Mayo, La Batalla</t>
  </si>
  <si>
    <t>William Miller</t>
  </si>
  <si>
    <t>Jared Gilman</t>
  </si>
  <si>
    <t>Elsa &amp; Fred</t>
  </si>
  <si>
    <t>Arthur Hiller</t>
  </si>
  <si>
    <t>Harvey Weinstein</t>
  </si>
  <si>
    <t>An Alan Smithee Film: Burn Hollywood Burn</t>
  </si>
  <si>
    <t>Michael Meredith</t>
  </si>
  <si>
    <t>The Open Road</t>
  </si>
  <si>
    <t>Julio DePietro</t>
  </si>
  <si>
    <t>The Good Guy</t>
  </si>
  <si>
    <t>Katherine Dieckmann</t>
  </si>
  <si>
    <t>Motherhood</t>
  </si>
  <si>
    <t>Free Style</t>
  </si>
  <si>
    <t>Sandra EcheverrÃ­a</t>
  </si>
  <si>
    <t>Kim Farrant</t>
  </si>
  <si>
    <t>Reef Ireland</t>
  </si>
  <si>
    <t>Nicholas Hamilton</t>
  </si>
  <si>
    <t>Strangerland</t>
  </si>
  <si>
    <t>Sean Keenan</t>
  </si>
  <si>
    <t>The Janky Promoters</t>
  </si>
  <si>
    <t>Glenn Plummer</t>
  </si>
  <si>
    <t>Scott Marshall</t>
  </si>
  <si>
    <t>Drew Waters</t>
  </si>
  <si>
    <t>Drew Fuller</t>
  </si>
  <si>
    <t>Blonde Ambition</t>
  </si>
  <si>
    <t>Ãlex de la Iglesia</t>
  </si>
  <si>
    <t>Leonor Watling</t>
  </si>
  <si>
    <t>The Oxford Murders</t>
  </si>
  <si>
    <t>Danny Sapani</t>
  </si>
  <si>
    <t>Andrew Traucki</t>
  </si>
  <si>
    <t>Gyton Grantley</t>
  </si>
  <si>
    <t>Damian Walshe-Howling</t>
  </si>
  <si>
    <t>The Reef</t>
  </si>
  <si>
    <t>Adrienne Pickering</t>
  </si>
  <si>
    <t>Michael Clancy</t>
  </si>
  <si>
    <t>Eulogy</t>
  </si>
  <si>
    <t>Craig Fairbrass</t>
  </si>
  <si>
    <t>Teryl Rothery</t>
  </si>
  <si>
    <t>White Noise 2: The Light</t>
  </si>
  <si>
    <t>Adrian Holmes</t>
  </si>
  <si>
    <t>Robert Adetuyi</t>
  </si>
  <si>
    <t>Mishael Morgan</t>
  </si>
  <si>
    <t>Shane Pollard</t>
  </si>
  <si>
    <t>You Got Served: Beat the World</t>
  </si>
  <si>
    <t>Chase Armitage</t>
  </si>
  <si>
    <t>Kari Skogland</t>
  </si>
  <si>
    <t>Fifty Dead Men Walking</t>
  </si>
  <si>
    <t>Michael McElhatton</t>
  </si>
  <si>
    <t>Taedong Park</t>
  </si>
  <si>
    <t>Adventure|Animation</t>
  </si>
  <si>
    <t>Jungle Shuffle</t>
  </si>
  <si>
    <t>Amanda Troop</t>
  </si>
  <si>
    <t>Veronica Ferres</t>
  </si>
  <si>
    <t>Adam Resurrected</t>
  </si>
  <si>
    <t>Benedikt Erlingsson</t>
  </si>
  <si>
    <t>Charlotte BÃ¸ving</t>
  </si>
  <si>
    <t>Of Horses and Men</t>
  </si>
  <si>
    <t>SigrÃ­Ã°ur MarÃ­a EgilsdÃ³ttir</t>
  </si>
  <si>
    <t>Gurinder Chadha</t>
  </si>
  <si>
    <t>Comedy|Drama|Horror|Romance</t>
  </si>
  <si>
    <t>Sendhil Ramamurthy</t>
  </si>
  <si>
    <t>It's a Wonderful Afterlife</t>
  </si>
  <si>
    <t>Shabana Azmi</t>
  </si>
  <si>
    <t>The Devil's Tomb</t>
  </si>
  <si>
    <t>Vic Sarin</t>
  </si>
  <si>
    <t>Jesse Moss</t>
  </si>
  <si>
    <t>Partition</t>
  </si>
  <si>
    <t>John Light</t>
  </si>
  <si>
    <t>Jim Issa</t>
  </si>
  <si>
    <t>Luke Perry</t>
  </si>
  <si>
    <t>Good Intentions</t>
  </si>
  <si>
    <t>The Good, the Bad, the Weird</t>
  </si>
  <si>
    <t>Dal-su Oh</t>
  </si>
  <si>
    <t>Nurse 3D</t>
  </si>
  <si>
    <t>William Phillips</t>
  </si>
  <si>
    <t>Action|Comedy|Drama|Western</t>
  </si>
  <si>
    <t>Gunless</t>
  </si>
  <si>
    <t>Adventureland</t>
  </si>
  <si>
    <t>Andy Garcia</t>
  </si>
  <si>
    <t>Victor Rivers</t>
  </si>
  <si>
    <t>The Lost City</t>
  </si>
  <si>
    <t>Enrique Murciano</t>
  </si>
  <si>
    <t>Next Friday</t>
  </si>
  <si>
    <t>Sarik Andreasyan</t>
  </si>
  <si>
    <t>American Heist</t>
  </si>
  <si>
    <t>Akon</t>
  </si>
  <si>
    <t>Burt Kwouk</t>
  </si>
  <si>
    <t>You Only Live Twice</t>
  </si>
  <si>
    <t>Julian Gilbey</t>
  </si>
  <si>
    <t>Plastic</t>
  </si>
  <si>
    <t>Emmanuelle Riva</t>
  </si>
  <si>
    <t>Amour</t>
  </si>
  <si>
    <t>Jean-Louis Trintignant</t>
  </si>
  <si>
    <t>Gary Sherman</t>
  </si>
  <si>
    <t>Poltergeist III</t>
  </si>
  <si>
    <t>Valeri Milev</t>
  </si>
  <si>
    <t>Re-Kill</t>
  </si>
  <si>
    <t>Jesse Garcia</t>
  </si>
  <si>
    <t>Stanley Kramer</t>
  </si>
  <si>
    <t>It's a Mad, Mad, Mad, Mad World</t>
  </si>
  <si>
    <t>Spencer Tracy</t>
  </si>
  <si>
    <t>Pedro AlmodÃ³var</t>
  </si>
  <si>
    <t>Comedy|Crime|Drama|Mystery</t>
  </si>
  <si>
    <t>Carmen Maura</t>
  </si>
  <si>
    <t>Volver</t>
  </si>
  <si>
    <t>Antonio de la Torre</t>
  </si>
  <si>
    <t>Gerald Potterton</t>
  </si>
  <si>
    <t>Adventure|Animation|Fantasy|Horror|Sci-Fi</t>
  </si>
  <si>
    <t>John Vernon</t>
  </si>
  <si>
    <t>Heavy Metal</t>
  </si>
  <si>
    <t>Don Francks</t>
  </si>
  <si>
    <t>Jizelle Jade</t>
  </si>
  <si>
    <t>Gentlemen Broncos</t>
  </si>
  <si>
    <t>Richard III</t>
  </si>
  <si>
    <t>Michaela McManus</t>
  </si>
  <si>
    <t>Into the Grizzly Maze</t>
  </si>
  <si>
    <t>Luisa D'Oliveira</t>
  </si>
  <si>
    <t>Anurag Basu</t>
  </si>
  <si>
    <t>Steven Michael Quezada</t>
  </si>
  <si>
    <t>Action|Drama|Romance|Thriller</t>
  </si>
  <si>
    <t>BÃ¡rbara Mori</t>
  </si>
  <si>
    <t>Kites</t>
  </si>
  <si>
    <t>Melancholia</t>
  </si>
  <si>
    <t>Kriv Stenders</t>
  </si>
  <si>
    <t>Biography|Comedy|Drama|Family|Romance</t>
  </si>
  <si>
    <t>Red Dog</t>
  </si>
  <si>
    <t>Luke Ford</t>
  </si>
  <si>
    <t>Yash Chopra</t>
  </si>
  <si>
    <t>Katrina Kaif</t>
  </si>
  <si>
    <t>Jab Tak Hai Jaan</t>
  </si>
  <si>
    <t>Vic Waghorn</t>
  </si>
  <si>
    <t>Alien</t>
  </si>
  <si>
    <t>Bolaji Badejo</t>
  </si>
  <si>
    <t>Edwin Neal</t>
  </si>
  <si>
    <t>The Texas Chain Saw Massacre</t>
  </si>
  <si>
    <t>Marilyn Burns</t>
  </si>
  <si>
    <t>Floria Sigismondi</t>
  </si>
  <si>
    <t>The Runaways</t>
  </si>
  <si>
    <t>Fiddler on the Roof</t>
  </si>
  <si>
    <t>Rosalind Harris</t>
  </si>
  <si>
    <t>Earl Cameron</t>
  </si>
  <si>
    <t>Thunderball</t>
  </si>
  <si>
    <t>Shanley Caswell</t>
  </si>
  <si>
    <t>Detention</t>
  </si>
  <si>
    <t>Parker Bagley</t>
  </si>
  <si>
    <t>Ferzan Ozpetek</t>
  </si>
  <si>
    <t>Alessandro Preziosi</t>
  </si>
  <si>
    <t>Loose Cannons</t>
  </si>
  <si>
    <t>Lunetta Savino</t>
  </si>
  <si>
    <t>Set It Off</t>
  </si>
  <si>
    <t>The Best Man</t>
  </si>
  <si>
    <t>Jarrod Bunch</t>
  </si>
  <si>
    <t>Alex Vincent</t>
  </si>
  <si>
    <t>Catherine Hicks</t>
  </si>
  <si>
    <t>Child's Play</t>
  </si>
  <si>
    <t>Dinah Manoff</t>
  </si>
  <si>
    <t>Tucker Albrizzi</t>
  </si>
  <si>
    <t>Sicko</t>
  </si>
  <si>
    <t>Bill Clinton</t>
  </si>
  <si>
    <t>The Purge: Anarchy</t>
  </si>
  <si>
    <t>Roberta Valderrama</t>
  </si>
  <si>
    <t>Kris Isacsson</t>
  </si>
  <si>
    <t>Down to You</t>
  </si>
  <si>
    <t>Harold &amp; Kumar Go to White Castle</t>
  </si>
  <si>
    <t>The Contender</t>
  </si>
  <si>
    <t>Ben Younger</t>
  </si>
  <si>
    <t>Boiler Room</t>
  </si>
  <si>
    <t>Denholm Elliott</t>
  </si>
  <si>
    <t>Don Ameche</t>
  </si>
  <si>
    <t>Trading Places</t>
  </si>
  <si>
    <t>Ralph Bellamy</t>
  </si>
  <si>
    <t>Black Christmas</t>
  </si>
  <si>
    <t>Daniel Taplitz</t>
  </si>
  <si>
    <t>Breakin' All the Rules</t>
  </si>
  <si>
    <t>Patrick Cranshaw</t>
  </si>
  <si>
    <t>Action|Biography|Drama|History|Romance|War</t>
  </si>
  <si>
    <t>Henry V</t>
  </si>
  <si>
    <t>Danny Webb</t>
  </si>
  <si>
    <t>Tamara Jenkins</t>
  </si>
  <si>
    <t>The Savages</t>
  </si>
  <si>
    <t>Gbenga Akinnagbe</t>
  </si>
  <si>
    <t>Linda Mendoza</t>
  </si>
  <si>
    <t>Chasing Papi</t>
  </si>
  <si>
    <t>Nicky Katt</t>
  </si>
  <si>
    <t>Kristin Lehman</t>
  </si>
  <si>
    <t>The Way of the Gun</t>
  </si>
  <si>
    <t>Dylan Kussman</t>
  </si>
  <si>
    <t>Igby Goes Down</t>
  </si>
  <si>
    <t>Hart Bochner</t>
  </si>
  <si>
    <t>PCU</t>
  </si>
  <si>
    <t>Chris Young</t>
  </si>
  <si>
    <t>The Ultimate Gift</t>
  </si>
  <si>
    <t>Katherine Kelly Lang</t>
  </si>
  <si>
    <t>Ronn Moss</t>
  </si>
  <si>
    <t>The Bold and the Beautiful</t>
  </si>
  <si>
    <t>Hunter Tylo</t>
  </si>
  <si>
    <t>Stewart Raffill</t>
  </si>
  <si>
    <t>John Carradine</t>
  </si>
  <si>
    <t>The Ice Pirates</t>
  </si>
  <si>
    <t>Robert Urich</t>
  </si>
  <si>
    <t>Gracie</t>
  </si>
  <si>
    <t>Carly Schroeder</t>
  </si>
  <si>
    <t>Trust the Man</t>
  </si>
  <si>
    <t>Hamlet 2</t>
  </si>
  <si>
    <t>Velvet Goldmine</t>
  </si>
  <si>
    <t>Janet McTeer</t>
  </si>
  <si>
    <t>Hong-jin Na</t>
  </si>
  <si>
    <t>Jun Kunimura</t>
  </si>
  <si>
    <t>Jung-min Hwang</t>
  </si>
  <si>
    <t>The Wailing</t>
  </si>
  <si>
    <t>Woo-hee Chun</t>
  </si>
  <si>
    <t>Heather Morris</t>
  </si>
  <si>
    <t>Glee: The 3D Concert Movie</t>
  </si>
  <si>
    <t>Kevin McHale</t>
  </si>
  <si>
    <t>Chatrichalerm Yukol</t>
  </si>
  <si>
    <t>Chatchai Plengpanich</t>
  </si>
  <si>
    <t>The Legend of Suriyothai</t>
  </si>
  <si>
    <t>Mai Charoenpura</t>
  </si>
  <si>
    <t>Dario Argento</t>
  </si>
  <si>
    <t>Two Evil Eyes</t>
  </si>
  <si>
    <t>Eric Lavaine</t>
  </si>
  <si>
    <t>Julie Engelbrecht</t>
  </si>
  <si>
    <t>Barbecue</t>
  </si>
  <si>
    <t>Lionel Abelanski</t>
  </si>
  <si>
    <t>All or Nothing</t>
  </si>
  <si>
    <t>Gary McDonald</t>
  </si>
  <si>
    <t>Marc Forby</t>
  </si>
  <si>
    <t>Q'orianka Kilcher</t>
  </si>
  <si>
    <t>Princess Kaiulani</t>
  </si>
  <si>
    <t>Vince Colosimo</t>
  </si>
  <si>
    <t>Jacqueline McKenzie</t>
  </si>
  <si>
    <t>Opal Dream</t>
  </si>
  <si>
    <t>Peter Callan</t>
  </si>
  <si>
    <t>Ole Christian Madsen</t>
  </si>
  <si>
    <t>Thure Lindhardt</t>
  </si>
  <si>
    <t>Lars Mikkelsen</t>
  </si>
  <si>
    <t>Flame and Citron</t>
  </si>
  <si>
    <t>Danish</t>
  </si>
  <si>
    <t>Meiert Avis</t>
  </si>
  <si>
    <t>Undiscovered</t>
  </si>
  <si>
    <t>Perrey Reeves</t>
  </si>
  <si>
    <t>Red Riding: In the Year of Our Lord 1974</t>
  </si>
  <si>
    <t>John Henshaw</t>
  </si>
  <si>
    <t>AndrÃ© TÃ©chinÃ©</t>
  </si>
  <si>
    <t>Ronit Elkabetz</t>
  </si>
  <si>
    <t>The Girl on the Train</t>
  </si>
  <si>
    <t>Ã‰milie Dequenne</t>
  </si>
  <si>
    <t>Emily Young</t>
  </si>
  <si>
    <t>Veronika Decides to Die</t>
  </si>
  <si>
    <t>Peter Faiman</t>
  </si>
  <si>
    <t>Crocodile Dundee</t>
  </si>
  <si>
    <t>David Gulpilil</t>
  </si>
  <si>
    <t>Martyn Pick</t>
  </si>
  <si>
    <t>Steven Waddington</t>
  </si>
  <si>
    <t>Action|Animation|Fantasy|Horror|Mystery|Sci-Fi|Thriller</t>
  </si>
  <si>
    <t>Ultramarines: A Warhammer 40,000 Movie</t>
  </si>
  <si>
    <t>Roland Suso Richter</t>
  </si>
  <si>
    <t>The I Inside</t>
  </si>
  <si>
    <t>Jeremy Sims</t>
  </si>
  <si>
    <t>Harrison Gilbertson</t>
  </si>
  <si>
    <t>Beneath Hill 60</t>
  </si>
  <si>
    <t>Steve Le Marquand</t>
  </si>
  <si>
    <t>MaÃ¯wenn</t>
  </si>
  <si>
    <t>Polisse</t>
  </si>
  <si>
    <t>Joby Harold</t>
  </si>
  <si>
    <t>Awake</t>
  </si>
  <si>
    <t>James Arnold Taylor</t>
  </si>
  <si>
    <t>Action|Adventure|Animation|Drama|Fantasy|Sci-Fi</t>
  </si>
  <si>
    <t>Star Wars: The Clone Wars</t>
  </si>
  <si>
    <t>Ekachai Uekrongtham</t>
  </si>
  <si>
    <t>Skin Trade</t>
  </si>
  <si>
    <t>Celina Jade</t>
  </si>
  <si>
    <t>The Lost Boys</t>
  </si>
  <si>
    <t>Crazy Heart</t>
  </si>
  <si>
    <t>Debrianna Mansini</t>
  </si>
  <si>
    <t>Mark Rydell</t>
  </si>
  <si>
    <t>Frederic Forrest</t>
  </si>
  <si>
    <t>The Rose</t>
  </si>
  <si>
    <t>Alan Bates</t>
  </si>
  <si>
    <t>David E. Talbert</t>
  </si>
  <si>
    <t>Baggage Claim</t>
  </si>
  <si>
    <t>Roger Vadim</t>
  </si>
  <si>
    <t>David Hemmings</t>
  </si>
  <si>
    <t>Barbarella</t>
  </si>
  <si>
    <t>Milo O'Shea</t>
  </si>
  <si>
    <t>Nils Gaup</t>
  </si>
  <si>
    <t>Louisa Milwood-Haigh</t>
  </si>
  <si>
    <t>BjÃ¸rn Sundquist</t>
  </si>
  <si>
    <t>Shipwrecked</t>
  </si>
  <si>
    <t>Stian Smestad</t>
  </si>
  <si>
    <t>Election</t>
  </si>
  <si>
    <t>Molly Hagan</t>
  </si>
  <si>
    <t>The Namesake</t>
  </si>
  <si>
    <t>Ari Sandel</t>
  </si>
  <si>
    <t>The DUFF</t>
  </si>
  <si>
    <t>Max Beesley</t>
  </si>
  <si>
    <t>Glitter</t>
  </si>
  <si>
    <t>Valarie Pettiford</t>
  </si>
  <si>
    <t>Tom Elkins</t>
  </si>
  <si>
    <t>The Haunting in Connecticut 2: Ghosts of Georgia</t>
  </si>
  <si>
    <t>Brad James</t>
  </si>
  <si>
    <t>Woo-Suk Kang</t>
  </si>
  <si>
    <t>Sung-kee Ahn</t>
  </si>
  <si>
    <t>Yu-mi Jeong</t>
  </si>
  <si>
    <t>Silmido</t>
  </si>
  <si>
    <t>Bright Star</t>
  </si>
  <si>
    <t>Samuel Roukin</t>
  </si>
  <si>
    <t>Jimmy Shergill</t>
  </si>
  <si>
    <t>My Name Is Khan</t>
  </si>
  <si>
    <t>Christopher B. Duncan</t>
  </si>
  <si>
    <t>All Is Lost</t>
  </si>
  <si>
    <t>John Sayles</t>
  </si>
  <si>
    <t>Casey Siemaszko</t>
  </si>
  <si>
    <t>Limbo</t>
  </si>
  <si>
    <t>Vanessa Martinez</t>
  </si>
  <si>
    <t>Vipul Amrutlal Shah</t>
  </si>
  <si>
    <t>Clive Standen</t>
  </si>
  <si>
    <t>Namastey London</t>
  </si>
  <si>
    <t>Ken Loach</t>
  </si>
  <si>
    <t>Orla Fitzgerald</t>
  </si>
  <si>
    <t>Padraic Delaney</t>
  </si>
  <si>
    <t>The Wind That Shakes the Barley</t>
  </si>
  <si>
    <t>Martin Lucey</t>
  </si>
  <si>
    <t>Ayan Mukerji</t>
  </si>
  <si>
    <t>Madhuri Dixit</t>
  </si>
  <si>
    <t>Ranbir Kapoor</t>
  </si>
  <si>
    <t>Yeh Jawaani Hai Deewani</t>
  </si>
  <si>
    <t>Aditya Roy Kapoor</t>
  </si>
  <si>
    <t>Mervyn LeRoy</t>
  </si>
  <si>
    <t>Deborah Kerr</t>
  </si>
  <si>
    <t>Peter Ustinov</t>
  </si>
  <si>
    <t>Quo Vadis</t>
  </si>
  <si>
    <t>Robert Taylor</t>
  </si>
  <si>
    <t>Horror|Musical|Sci-Fi</t>
  </si>
  <si>
    <t>Repo! The Genetic Opera</t>
  </si>
  <si>
    <t>Serdar Akar</t>
  </si>
  <si>
    <t>BergÃ¼zar Korel</t>
  </si>
  <si>
    <t>Necati Sasmaz</t>
  </si>
  <si>
    <t>Valley of the Wolves: Iraq</t>
  </si>
  <si>
    <t>Ghassan Massoud</t>
  </si>
  <si>
    <t>Arabic</t>
  </si>
  <si>
    <t>Turkey</t>
  </si>
  <si>
    <t>Pulp Fiction</t>
  </si>
  <si>
    <t>James Frawley</t>
  </si>
  <si>
    <t>Jim Henson</t>
  </si>
  <si>
    <t>The Muppet Movie</t>
  </si>
  <si>
    <t>Dan Gilroy</t>
  </si>
  <si>
    <t>Nightcrawler</t>
  </si>
  <si>
    <t>James Huang</t>
  </si>
  <si>
    <t>Lindsay Price</t>
  </si>
  <si>
    <t>Club Dread</t>
  </si>
  <si>
    <t>Angela Cartwright</t>
  </si>
  <si>
    <t>Biography|Drama|Family|Musical|Romance</t>
  </si>
  <si>
    <t>Eleanor Parker</t>
  </si>
  <si>
    <t>The Sound of Music</t>
  </si>
  <si>
    <t>Nicholas Hammond</t>
  </si>
  <si>
    <t>Howard Morris</t>
  </si>
  <si>
    <t>Splash</t>
  </si>
  <si>
    <t>Patrick Cronin</t>
  </si>
  <si>
    <t>Jonathan Dayton</t>
  </si>
  <si>
    <t>Steven Christopher Parker</t>
  </si>
  <si>
    <t>Little Miss Sunshine</t>
  </si>
  <si>
    <t>Jill Talley</t>
  </si>
  <si>
    <t>Frances Lee McCain</t>
  </si>
  <si>
    <t>Stand by Me</t>
  </si>
  <si>
    <t>Megan Burns</t>
  </si>
  <si>
    <t>Noah Huntley</t>
  </si>
  <si>
    <t>28 Days Later...</t>
  </si>
  <si>
    <t>David Schneider</t>
  </si>
  <si>
    <t>Chris Stokes</t>
  </si>
  <si>
    <t>Marques Houston</t>
  </si>
  <si>
    <t>Jennifer Freeman</t>
  </si>
  <si>
    <t>You Got Served</t>
  </si>
  <si>
    <t>Steve Harvey</t>
  </si>
  <si>
    <t>Don Siegel</t>
  </si>
  <si>
    <t>Escape from Alcatraz</t>
  </si>
  <si>
    <t>Brown Sugar</t>
  </si>
  <si>
    <t>Martin Lawrence</t>
  </si>
  <si>
    <t>Comedy|Crime|Drama|Romance|Thriller</t>
  </si>
  <si>
    <t>A Thin Line Between Love and Hate</t>
  </si>
  <si>
    <t>50/50</t>
  </si>
  <si>
    <t>Masayuki Ochiai</t>
  </si>
  <si>
    <t>David Denman</t>
  </si>
  <si>
    <t>James Kyson</t>
  </si>
  <si>
    <t>Shutter</t>
  </si>
  <si>
    <t>Daisy Betts</t>
  </si>
  <si>
    <t>Tom Gormican</t>
  </si>
  <si>
    <t>Lola Glaudini</t>
  </si>
  <si>
    <t>Mackenzie Davis</t>
  </si>
  <si>
    <t>That Awkward Moment</t>
  </si>
  <si>
    <t>Josh Pais</t>
  </si>
  <si>
    <t>Ken Shapiro</t>
  </si>
  <si>
    <t>Modern Problems</t>
  </si>
  <si>
    <t>Justin Tipping</t>
  </si>
  <si>
    <t>Natalie Stephany Aguilar</t>
  </si>
  <si>
    <t>Tina Gilton</t>
  </si>
  <si>
    <t>Kicks</t>
  </si>
  <si>
    <t>Justin Hall</t>
  </si>
  <si>
    <t>Much Ado About Nothing</t>
  </si>
  <si>
    <t>Peter R. Hunt</t>
  </si>
  <si>
    <t>George Lazenby</t>
  </si>
  <si>
    <t>Telly Savalas</t>
  </si>
  <si>
    <t>On Her Majesty's Secret Service</t>
  </si>
  <si>
    <t>Nick Wechsler</t>
  </si>
  <si>
    <t>The Player</t>
  </si>
  <si>
    <t>Jeff Marlow</t>
  </si>
  <si>
    <t>Heather Langenkamp</t>
  </si>
  <si>
    <t>New Nightmare</t>
  </si>
  <si>
    <t>Tracy Middendorf</t>
  </si>
  <si>
    <t>Drive Me Crazy</t>
  </si>
  <si>
    <t>Keri Lynn Pratt</t>
  </si>
  <si>
    <t>Doug Atchison</t>
  </si>
  <si>
    <t>Sean Michael Afable</t>
  </si>
  <si>
    <t>Akeelah and the Bee</t>
  </si>
  <si>
    <t>Half Baked</t>
  </si>
  <si>
    <t>Jonas Elmer</t>
  </si>
  <si>
    <t>New in Town</t>
  </si>
  <si>
    <t>Mary Harron</t>
  </si>
  <si>
    <t>American Psycho</t>
  </si>
  <si>
    <t>The Good Girl</t>
  </si>
  <si>
    <t>Erik Canuel</t>
  </si>
  <si>
    <t>Richard Howland</t>
  </si>
  <si>
    <t>Bon Cop Bad Cop</t>
  </si>
  <si>
    <t>Sarain Boylan</t>
  </si>
  <si>
    <t>Troy Duffy</t>
  </si>
  <si>
    <t>The Boondock Saints II: All Saints Day</t>
  </si>
  <si>
    <t>Omar Metwally</t>
  </si>
  <si>
    <t>The City of Your Final Destination</t>
  </si>
  <si>
    <t>Diego Velazquez</t>
  </si>
  <si>
    <t>Nicole Holofcener</t>
  </si>
  <si>
    <t>Christopher Nicholas Smith</t>
  </si>
  <si>
    <t>Enough Said</t>
  </si>
  <si>
    <t>Michaela Watkins</t>
  </si>
  <si>
    <t>Easy A</t>
  </si>
  <si>
    <t>Fred Armisen</t>
  </si>
  <si>
    <t>Matty Rich</t>
  </si>
  <si>
    <t>The Inkwell</t>
  </si>
  <si>
    <t>Shadow of the Vampire</t>
  </si>
  <si>
    <t>Prom</t>
  </si>
  <si>
    <t>The Pallbearer</t>
  </si>
  <si>
    <t>Held Up</t>
  </si>
  <si>
    <t>Fina Torres</t>
  </si>
  <si>
    <t>Woman on Top</t>
  </si>
  <si>
    <t>Howards End</t>
  </si>
  <si>
    <t>Samuel West</t>
  </si>
  <si>
    <t>Adventure|Drama|Fantasy|Mystery</t>
  </si>
  <si>
    <t>Preacher</t>
  </si>
  <si>
    <t>Duke Johnson</t>
  </si>
  <si>
    <t>Animation|Comedy|Drama|Romance</t>
  </si>
  <si>
    <t>Anomalisa</t>
  </si>
  <si>
    <t>David Thewlis</t>
  </si>
  <si>
    <t>Another Year</t>
  </si>
  <si>
    <t>FranÃ§ois Ozon</t>
  </si>
  <si>
    <t>Comedy|Crime|Musical|Romance</t>
  </si>
  <si>
    <t>8 Women</t>
  </si>
  <si>
    <t>Emmanuelle BÃ©art</t>
  </si>
  <si>
    <t>Showdown in Little Tokyo</t>
  </si>
  <si>
    <t>Vernee Watson</t>
  </si>
  <si>
    <t>Clay Pigeons</t>
  </si>
  <si>
    <t>Kevin Rahm</t>
  </si>
  <si>
    <t>Anna Boden</t>
  </si>
  <si>
    <t>It's Kind of a Funny Story</t>
  </si>
  <si>
    <t>Robbie Kay</t>
  </si>
  <si>
    <t>Made in Dagenham</t>
  </si>
  <si>
    <t>When Did You Last See Your Father?</t>
  </si>
  <si>
    <t>Gina McKee</t>
  </si>
  <si>
    <t>Steve James</t>
  </si>
  <si>
    <t>Laurel Holloman</t>
  </si>
  <si>
    <t>Prefontaine</t>
  </si>
  <si>
    <t>Amy Locane</t>
  </si>
  <si>
    <t>Michael Winner</t>
  </si>
  <si>
    <t>Marina Sirtis</t>
  </si>
  <si>
    <t>The Wicked Lady</t>
  </si>
  <si>
    <t>Tomm Moore</t>
  </si>
  <si>
    <t>Mick Lally</t>
  </si>
  <si>
    <t>Sean Lennon</t>
  </si>
  <si>
    <t>The Secret of Kells</t>
  </si>
  <si>
    <t>Evan McGuire</t>
  </si>
  <si>
    <t>John Carney</t>
  </si>
  <si>
    <t>Karen Pittman</t>
  </si>
  <si>
    <t>Begin Again</t>
  </si>
  <si>
    <t>Mary Catherine Garrison</t>
  </si>
  <si>
    <t>David Jacobson</t>
  </si>
  <si>
    <t>Down in the Valley</t>
  </si>
  <si>
    <t>Michael Corrente</t>
  </si>
  <si>
    <t>Tony Devon</t>
  </si>
  <si>
    <t>Brooklyn Rules</t>
  </si>
  <si>
    <t>Alexa Havins</t>
  </si>
  <si>
    <t>Edward Hall</t>
  </si>
  <si>
    <t>Restless</t>
  </si>
  <si>
    <t>Keith Gordon</t>
  </si>
  <si>
    <t>Comedy|Crime|Musical|Mystery</t>
  </si>
  <si>
    <t>The Singing Detective</t>
  </si>
  <si>
    <t>The Land Girls</t>
  </si>
  <si>
    <t>Andrew Currie</t>
  </si>
  <si>
    <t>Alexia Fast</t>
  </si>
  <si>
    <t>Fido</t>
  </si>
  <si>
    <t>Kesun Loder</t>
  </si>
  <si>
    <t>The Wendell Baker Story</t>
  </si>
  <si>
    <t>Wild Target</t>
  </si>
  <si>
    <t>Marc SchÃ¶lermann</t>
  </si>
  <si>
    <t>Larry Drake</t>
  </si>
  <si>
    <t>Pathology</t>
  </si>
  <si>
    <t>Wuthering Heights</t>
  </si>
  <si>
    <t>Robert Moresco</t>
  </si>
  <si>
    <t>10th &amp; Wolf</t>
  </si>
  <si>
    <t>Thomas Vinterberg</t>
  </si>
  <si>
    <t>Chris Owen</t>
  </si>
  <si>
    <t>Dear Wendy</t>
  </si>
  <si>
    <t>Claudia Llosa</t>
  </si>
  <si>
    <t>Zen McGrath</t>
  </si>
  <si>
    <t>Ian Tracey</t>
  </si>
  <si>
    <t>Aloft</t>
  </si>
  <si>
    <t>William Shimell</t>
  </si>
  <si>
    <t>Takeshi Kusao</t>
  </si>
  <si>
    <t>Action|Animation|Sci-Fi</t>
  </si>
  <si>
    <t>Mitsuo Iwata</t>
  </si>
  <si>
    <t>Akira</t>
  </si>
  <si>
    <t>TesshÃ´ Genda</t>
  </si>
  <si>
    <t>The Death and Life of Bobby Z</t>
  </si>
  <si>
    <t>Charles BinamÃ©</t>
  </si>
  <si>
    <t>Roy Dupuis</t>
  </si>
  <si>
    <t>The Rocket: The Legend of Rocket Richard</t>
  </si>
  <si>
    <t>Julie LeBreton</t>
  </si>
  <si>
    <t>Keith Parmer</t>
  </si>
  <si>
    <t>Rachel Ann Mullins</t>
  </si>
  <si>
    <t>Swelter</t>
  </si>
  <si>
    <t>Ruby Lin</t>
  </si>
  <si>
    <t>Leehom Wang</t>
  </si>
  <si>
    <t>My Lucky Star</t>
  </si>
  <si>
    <t>Jack Kao</t>
  </si>
  <si>
    <t>Ol Parker</t>
  </si>
  <si>
    <t>Imagine Me &amp; You</t>
  </si>
  <si>
    <t>Darren Boyd</t>
  </si>
  <si>
    <t>Lucy Fry</t>
  </si>
  <si>
    <t>Mckenna Grace</t>
  </si>
  <si>
    <t>Mr. Church</t>
  </si>
  <si>
    <t>Natalie Coughlin</t>
  </si>
  <si>
    <t>Swimming Pool</t>
  </si>
  <si>
    <t>Jean-Claude Lecas</t>
  </si>
  <si>
    <t>James Nunn</t>
  </si>
  <si>
    <t>Mark Wingett</t>
  </si>
  <si>
    <t>Green Street 3: Never Back Down</t>
  </si>
  <si>
    <t>Kacey Clarke</t>
  </si>
  <si>
    <t>David Webb Peoples</t>
  </si>
  <si>
    <t>The Blood of Heroes</t>
  </si>
  <si>
    <t>Anna Katarina</t>
  </si>
  <si>
    <t>Michael Winnick</t>
  </si>
  <si>
    <t>Helena Mattsson</t>
  </si>
  <si>
    <t>Scott Takeda</t>
  </si>
  <si>
    <t>Code of Honor</t>
  </si>
  <si>
    <t>Craig Sheffer</t>
  </si>
  <si>
    <t>Jessica Tandy</t>
  </si>
  <si>
    <t>Driving Miss Daisy</t>
  </si>
  <si>
    <t>Patti LuPone</t>
  </si>
  <si>
    <t>Soul Food</t>
  </si>
  <si>
    <t>Stanley Tong</t>
  </si>
  <si>
    <t>Anita Mui</t>
  </si>
  <si>
    <t>FranÃ§oise Yip</t>
  </si>
  <si>
    <t>Rumble in the Bronx</t>
  </si>
  <si>
    <t>Garvin Cross</t>
  </si>
  <si>
    <t>David Oelhoffen</t>
  </si>
  <si>
    <t>Reda Kateb</t>
  </si>
  <si>
    <t>Drama|War|Western</t>
  </si>
  <si>
    <t>Far from Men</t>
  </si>
  <si>
    <t>Ãngela Molina</t>
  </si>
  <si>
    <t>Thank You for Smoking</t>
  </si>
  <si>
    <t>Todd Louiso</t>
  </si>
  <si>
    <t>Eli Roth</t>
  </si>
  <si>
    <t>Hostel: Part II</t>
  </si>
  <si>
    <t>Stanislav Ianevski</t>
  </si>
  <si>
    <t>An Education</t>
  </si>
  <si>
    <t>Ellie Kendrick</t>
  </si>
  <si>
    <t>Shopgirl</t>
  </si>
  <si>
    <t>Tony Richardson</t>
  </si>
  <si>
    <t>The Hotel New Hampshire</t>
  </si>
  <si>
    <t>Nastassja Kinski</t>
  </si>
  <si>
    <t>Narc</t>
  </si>
  <si>
    <t>Molly Parker</t>
  </si>
  <si>
    <t>Men with Brooms</t>
  </si>
  <si>
    <t>Charles Robert Carner</t>
  </si>
  <si>
    <t>Witless Protection</t>
  </si>
  <si>
    <t>Richard Bull</t>
  </si>
  <si>
    <t>Russell Holt</t>
  </si>
  <si>
    <t>Eric Johnson</t>
  </si>
  <si>
    <t>The Work and the Glory</t>
  </si>
  <si>
    <t>Extract</t>
  </si>
  <si>
    <t>Masked and Anonymous</t>
  </si>
  <si>
    <t>Claude Miller</t>
  </si>
  <si>
    <t>Alias Betty</t>
  </si>
  <si>
    <t>Roschdy Zem</t>
  </si>
  <si>
    <t>Drama|Romance|Sci-Fi|Thriller</t>
  </si>
  <si>
    <t>Code 46</t>
  </si>
  <si>
    <t>Natalie Mendoza</t>
  </si>
  <si>
    <t>Sacha Bennett</t>
  </si>
  <si>
    <t>Outside Bet</t>
  </si>
  <si>
    <t>Rodrigo GarcÃ­a</t>
  </si>
  <si>
    <t>Albert Nobbs</t>
  </si>
  <si>
    <t>Jeta Amata</t>
  </si>
  <si>
    <t>Nathin Butler</t>
  </si>
  <si>
    <t>Black November</t>
  </si>
  <si>
    <t>Razaaq Adoti</t>
  </si>
  <si>
    <t>Nigeria</t>
  </si>
  <si>
    <t>Siddharth Anand</t>
  </si>
  <si>
    <t>Mary Goggin</t>
  </si>
  <si>
    <t>Saif Ali Khan</t>
  </si>
  <si>
    <t>Ta Ra Rum Pum</t>
  </si>
  <si>
    <t>Vic Aviles</t>
  </si>
  <si>
    <t>Vincent Paronnaud</t>
  </si>
  <si>
    <t>Animation|Biography|Drama|War</t>
  </si>
  <si>
    <t>Persepolis</t>
  </si>
  <si>
    <t>Danielle Darrieux</t>
  </si>
  <si>
    <t>Adventure|Fantasy|Thriller</t>
  </si>
  <si>
    <t>The Hole</t>
  </si>
  <si>
    <t>Dennis Gansel</t>
  </si>
  <si>
    <t>Elyas M'Barek</t>
  </si>
  <si>
    <t>Max Riemelt</t>
  </si>
  <si>
    <t>The Wave</t>
  </si>
  <si>
    <t>Jennifer Ulrich</t>
  </si>
  <si>
    <t>The Neon Demon</t>
  </si>
  <si>
    <t>Charles Baker</t>
  </si>
  <si>
    <t>Daniel Barber</t>
  </si>
  <si>
    <t>Harry Brown</t>
  </si>
  <si>
    <t>Robert Marcarelli</t>
  </si>
  <si>
    <t>George Coe</t>
  </si>
  <si>
    <t>The Omega Code</t>
  </si>
  <si>
    <t>Ayla Kell</t>
  </si>
  <si>
    <t>Juno</t>
  </si>
  <si>
    <t>Ernie Barbarash</t>
  </si>
  <si>
    <t>Aki Aleong</t>
  </si>
  <si>
    <t>Pound of Flesh</t>
  </si>
  <si>
    <t>Brahim Achabbakhe</t>
  </si>
  <si>
    <t>Guy Hamilton</t>
  </si>
  <si>
    <t>Diamonds Are Forever</t>
  </si>
  <si>
    <t>Jill St. John</t>
  </si>
  <si>
    <t>The Godfather</t>
  </si>
  <si>
    <t>Cynthia Rhodes</t>
  </si>
  <si>
    <t>Flashdance</t>
  </si>
  <si>
    <t>Lee Ving</t>
  </si>
  <si>
    <t>500 Days of Summer</t>
  </si>
  <si>
    <t>Ian Mune</t>
  </si>
  <si>
    <t>The Piano</t>
  </si>
  <si>
    <t>GeneviÃ¨ve Lemon</t>
  </si>
  <si>
    <t>Magic Mike</t>
  </si>
  <si>
    <t>Emma Caulfield</t>
  </si>
  <si>
    <t>Darkness Falls</t>
  </si>
  <si>
    <t>Angus Sampson</t>
  </si>
  <si>
    <t>Live and Let Die</t>
  </si>
  <si>
    <t>Clifton James</t>
  </si>
  <si>
    <t>My Dog Skip</t>
  </si>
  <si>
    <t>Cody Linley</t>
  </si>
  <si>
    <t>Adam Brooks</t>
  </si>
  <si>
    <t>Sakina Jaffrey</t>
  </si>
  <si>
    <t>Definitely, Maybe</t>
  </si>
  <si>
    <t>Paulina Gerzon</t>
  </si>
  <si>
    <t>Jumping the Broom</t>
  </si>
  <si>
    <t>Good Night, and Good Luck.</t>
  </si>
  <si>
    <t>Michael J. Burg</t>
  </si>
  <si>
    <t>Capote</t>
  </si>
  <si>
    <t>Kwesi Ameyaw</t>
  </si>
  <si>
    <t>Desperado</t>
  </si>
  <si>
    <t>Fargo</t>
  </si>
  <si>
    <t>Michael Anderson</t>
  </si>
  <si>
    <t>Logan's Run</t>
  </si>
  <si>
    <t>HervÃ© Villechaize</t>
  </si>
  <si>
    <t>The Man with the Golden Gun</t>
  </si>
  <si>
    <t>Action Jackson</t>
  </si>
  <si>
    <t>Shauna Macdonald</t>
  </si>
  <si>
    <t>MyAnna Buring</t>
  </si>
  <si>
    <t>The Descent</t>
  </si>
  <si>
    <t>Craig Conway</t>
  </si>
  <si>
    <t>Don Kempf</t>
  </si>
  <si>
    <t>Documentary|Sport</t>
  </si>
  <si>
    <t>Michael Jordan to the Max</t>
  </si>
  <si>
    <t>Bob Costas</t>
  </si>
  <si>
    <t>Matt Bettinelli-Olpin</t>
  </si>
  <si>
    <t>Allison Miller</t>
  </si>
  <si>
    <t>Devil's Due</t>
  </si>
  <si>
    <t>Vanessa Ray</t>
  </si>
  <si>
    <t>Mary Tyler Moore</t>
  </si>
  <si>
    <t>Flirting with Disaster</t>
  </si>
  <si>
    <t>Ken Foree</t>
  </si>
  <si>
    <t>Crime|Horror</t>
  </si>
  <si>
    <t>The Devil's Rejects</t>
  </si>
  <si>
    <t>Buffy the Vampire Slayer</t>
  </si>
  <si>
    <t>Rick Fox</t>
  </si>
  <si>
    <t>Dope</t>
  </si>
  <si>
    <t>In Too Deep</t>
  </si>
  <si>
    <t>Matthew McGrory</t>
  </si>
  <si>
    <t>House of 1000 Corpses</t>
  </si>
  <si>
    <t>Erin Daniels</t>
  </si>
  <si>
    <t>Sharron Miller</t>
  </si>
  <si>
    <t>Elizabeth MacRae</t>
  </si>
  <si>
    <t>Bernard Fox</t>
  </si>
  <si>
    <t>Alien Zone</t>
  </si>
  <si>
    <t>Charles Aidman</t>
  </si>
  <si>
    <t>Fred Melamed</t>
  </si>
  <si>
    <t>A Serious Man</t>
  </si>
  <si>
    <t>Peter Breitmayer</t>
  </si>
  <si>
    <t>Aaron Schneider</t>
  </si>
  <si>
    <t>Get Low</t>
  </si>
  <si>
    <t>Warlock</t>
  </si>
  <si>
    <t>Beyond the Lights</t>
  </si>
  <si>
    <t>Darryl Stephens</t>
  </si>
  <si>
    <t>Tom Ford</t>
  </si>
  <si>
    <t>Teddy Sears</t>
  </si>
  <si>
    <t>A Single Man</t>
  </si>
  <si>
    <t>Barbara Hershey</t>
  </si>
  <si>
    <t>The Last Temptation of Christ</t>
  </si>
  <si>
    <t>George Wendt</t>
  </si>
  <si>
    <t>Jonathan Brandis</t>
  </si>
  <si>
    <t>Outside Providence</t>
  </si>
  <si>
    <t>Bride &amp; Prejudice</t>
  </si>
  <si>
    <t>Anupam Kher</t>
  </si>
  <si>
    <t>Adventure|Biography|Drama|History</t>
  </si>
  <si>
    <t>Roy Billing</t>
  </si>
  <si>
    <t>Rabbit-Proof Fence</t>
  </si>
  <si>
    <t>Deborah Mailman</t>
  </si>
  <si>
    <t>Who's Your Caddy?</t>
  </si>
  <si>
    <t>Lil' Wayne</t>
  </si>
  <si>
    <t>Tony Maylam</t>
  </si>
  <si>
    <t>Action|Crime|Horror|Sci-Fi|Thriller</t>
  </si>
  <si>
    <t>Michael J. Pollard</t>
  </si>
  <si>
    <t>Split Second</t>
  </si>
  <si>
    <t>Alastair Duncan</t>
  </si>
  <si>
    <t>Nikita</t>
  </si>
  <si>
    <t>Mitch Davis</t>
  </si>
  <si>
    <t>Nathaniel Lees</t>
  </si>
  <si>
    <t>The Other Side of Heaven</t>
  </si>
  <si>
    <t>Miriama Smith</t>
  </si>
  <si>
    <t>Dark Angel</t>
  </si>
  <si>
    <t>Veer-Zaara</t>
  </si>
  <si>
    <t>Randy Couture</t>
  </si>
  <si>
    <t>Redbelt</t>
  </si>
  <si>
    <t>Cyrus</t>
  </si>
  <si>
    <t>Katie Aselton</t>
  </si>
  <si>
    <t>Kevin Brodie</t>
  </si>
  <si>
    <t>Cheryl Ladd</t>
  </si>
  <si>
    <t>A Dog of Flanders</t>
  </si>
  <si>
    <t>Auto Focus</t>
  </si>
  <si>
    <t>Factory Girl</t>
  </si>
  <si>
    <t>Lynne Ramsay</t>
  </si>
  <si>
    <t>We Need to Talk About Kevin</t>
  </si>
  <si>
    <t>Ashley Gerasimovich</t>
  </si>
  <si>
    <t>John Stephenson</t>
  </si>
  <si>
    <t>Samantha Barks</t>
  </si>
  <si>
    <t>The Christmas Candle</t>
  </si>
  <si>
    <t>Tim Chambers</t>
  </si>
  <si>
    <t>The Mighty Macs</t>
  </si>
  <si>
    <t>Jennifer Butler</t>
  </si>
  <si>
    <t>Losin' It</t>
  </si>
  <si>
    <t>Rick Rossovich</t>
  </si>
  <si>
    <t>Mother and Child</t>
  </si>
  <si>
    <t>Dick Richards</t>
  </si>
  <si>
    <t>Terence Hill</t>
  </si>
  <si>
    <t>March or Die</t>
  </si>
  <si>
    <t>Jack O'Halloran</t>
  </si>
  <si>
    <t>Les visiteurs</t>
  </si>
  <si>
    <t>ValÃ©rie Lemercier</t>
  </si>
  <si>
    <t>Nathalie Fay</t>
  </si>
  <si>
    <t>Somewhere</t>
  </si>
  <si>
    <t>Erin Wasson</t>
  </si>
  <si>
    <t>Bob Gosse</t>
  </si>
  <si>
    <t>Susie Abromeit</t>
  </si>
  <si>
    <t>I Hope They Serve Beer in Hell</t>
  </si>
  <si>
    <t>Derek Wayne Johnson</t>
  </si>
  <si>
    <t>Alex Zamm</t>
  </si>
  <si>
    <t>Chairman of the Board</t>
  </si>
  <si>
    <t>Spencer Susser</t>
  </si>
  <si>
    <t>Hesher</t>
  </si>
  <si>
    <t>Dom Hemingway</t>
  </si>
  <si>
    <t>Richard Graham</t>
  </si>
  <si>
    <t>Casey Affleck</t>
  </si>
  <si>
    <t>Gerry</t>
  </si>
  <si>
    <t>Thaddeus O'Sullivan</t>
  </si>
  <si>
    <t>The Heart of Me</t>
  </si>
  <si>
    <t>Eleanor Bron</t>
  </si>
  <si>
    <t>Freeheld</t>
  </si>
  <si>
    <t>Shari Springer Berman</t>
  </si>
  <si>
    <t>The Extra Man</t>
  </si>
  <si>
    <t>Aleksey German</t>
  </si>
  <si>
    <t>Yuriy Tsurilo</t>
  </si>
  <si>
    <t>Leonid Yarmolnik</t>
  </si>
  <si>
    <t>Hard to Be a God</t>
  </si>
  <si>
    <t>Valentin Golubenko</t>
  </si>
  <si>
    <t>Stephen Milburn Anderson</t>
  </si>
  <si>
    <t>Ca$h</t>
  </si>
  <si>
    <t>Wah-Wah</t>
  </si>
  <si>
    <t>David Della Rocco</t>
  </si>
  <si>
    <t>The Boondock Saints</t>
  </si>
  <si>
    <t>Bob Marley</t>
  </si>
  <si>
    <t>David Lam</t>
  </si>
  <si>
    <t>Z Storm</t>
  </si>
  <si>
    <t>Stephen Au</t>
  </si>
  <si>
    <t>Comedy|Fantasy|Horror|Mystery</t>
  </si>
  <si>
    <t>Twixt</t>
  </si>
  <si>
    <t>Vladlen Barbe</t>
  </si>
  <si>
    <t>Wendee Lee</t>
  </si>
  <si>
    <t>Erin Fitzgerald</t>
  </si>
  <si>
    <t>Snow Queen</t>
  </si>
  <si>
    <t>Ivan Okhlobystin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</si>
  <si>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</si>
  <si>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</si>
  <si>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</si>
  <si>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</si>
  <si>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</t>
  </si>
  <si>
    <t>Cindy Robinson</t>
  </si>
  <si>
    <t>Pale Rider</t>
  </si>
  <si>
    <t>Sydney Penny</t>
  </si>
  <si>
    <t>Robert C. Cooper</t>
  </si>
  <si>
    <t>Action|Adventure|Drama|Fantasy|Sci-Fi</t>
  </si>
  <si>
    <t>Ben Browder</t>
  </si>
  <si>
    <t>Stargate: The Ark of Truth</t>
  </si>
  <si>
    <t>Dazed and Confused</t>
  </si>
  <si>
    <t>High School Musical 2</t>
  </si>
  <si>
    <t>Olesya Rulin</t>
  </si>
  <si>
    <t>Kim Nguyen</t>
  </si>
  <si>
    <t>Justin Edward Seale</t>
  </si>
  <si>
    <t>Gordon Pinsent</t>
  </si>
  <si>
    <t>Two Lovers and a Bear</t>
  </si>
  <si>
    <t>John Ralston</t>
  </si>
  <si>
    <t>Jackie Earle Haley</t>
  </si>
  <si>
    <t>Rex Baker</t>
  </si>
  <si>
    <t>Criminal Activities</t>
  </si>
  <si>
    <t>Travis Aaron Wade</t>
  </si>
  <si>
    <t>Max FÃ¤rberbÃ¶ck</t>
  </si>
  <si>
    <t>Johanna Wokalek</t>
  </si>
  <si>
    <t>Heike Makatsch</t>
  </si>
  <si>
    <t>Aimee &amp; Jaguar</t>
  </si>
  <si>
    <t>Maria Schrader</t>
  </si>
  <si>
    <t>Arie Posin</t>
  </si>
  <si>
    <t>The Chumscrubber</t>
  </si>
  <si>
    <t>Damian Nieman</t>
  </si>
  <si>
    <t>Jason Cerbone</t>
  </si>
  <si>
    <t>Shade</t>
  </si>
  <si>
    <t>Mark De Alessandro</t>
  </si>
  <si>
    <t>Mark Tonderai</t>
  </si>
  <si>
    <t>House at the End of the Street</t>
  </si>
  <si>
    <t>Gil Bellows</t>
  </si>
  <si>
    <t>MÃ©lissa DÃ©sormeaux-Poulin</t>
  </si>
  <si>
    <t>Drama|Mystery|War</t>
  </si>
  <si>
    <t>Incendies</t>
  </si>
  <si>
    <t>Ahmad Massad</t>
  </si>
  <si>
    <t>Silvio Muccino</t>
  </si>
  <si>
    <t>Laura Morante</t>
  </si>
  <si>
    <t>Remember Me, My Love</t>
  </si>
  <si>
    <t>Giulia Michelini</t>
  </si>
  <si>
    <t>Ian Fitzgibbon</t>
  </si>
  <si>
    <t>Action|Comedy|Crime|Drama|Romance|Thriller</t>
  </si>
  <si>
    <t>Perrier's Bounty</t>
  </si>
  <si>
    <t>Fernanda Machado</t>
  </si>
  <si>
    <t>Elite Squad</t>
  </si>
  <si>
    <t>AndrÃ© Ramiro</t>
  </si>
  <si>
    <t>Annabelle Wallis</t>
  </si>
  <si>
    <t>Annabelle</t>
  </si>
  <si>
    <t>Gabriel Bateman</t>
  </si>
  <si>
    <t>Rachel Perkins</t>
  </si>
  <si>
    <t>Magda Szubanski</t>
  </si>
  <si>
    <t>Comedy|Drama|Musical</t>
  </si>
  <si>
    <t>Bran Nue Dae</t>
  </si>
  <si>
    <t>Jessica Mauboy</t>
  </si>
  <si>
    <t>Lloyd Avery II</t>
  </si>
  <si>
    <t>John Cothran</t>
  </si>
  <si>
    <t>Boyz n the Hood</t>
  </si>
  <si>
    <t>Na'Blonka Durden</t>
  </si>
  <si>
    <t>Luis Valdez</t>
  </si>
  <si>
    <t>Rosanna DeSoto</t>
  </si>
  <si>
    <t>La Bamba</t>
  </si>
  <si>
    <t>Danielle von Zerneck</t>
  </si>
  <si>
    <t>Alan Alda</t>
  </si>
  <si>
    <t>Len Cariou</t>
  </si>
  <si>
    <t>Rita Moreno</t>
  </si>
  <si>
    <t>The Four Seasons</t>
  </si>
  <si>
    <t>Sandy Dennis</t>
  </si>
  <si>
    <t>Mystery|Romance|Thriller</t>
  </si>
  <si>
    <t>Dressed to Kill</t>
  </si>
  <si>
    <t>Adventure|Comedy|Drama|Family</t>
  </si>
  <si>
    <t>The Adventures of Huck Finn</t>
  </si>
  <si>
    <t>Go</t>
  </si>
  <si>
    <t>Marin Hinkle</t>
  </si>
  <si>
    <t>Friends with Money</t>
  </si>
  <si>
    <t>Jake Cherry</t>
  </si>
  <si>
    <t>Paula Kelly</t>
  </si>
  <si>
    <t>David Wayne</t>
  </si>
  <si>
    <t>The Andromeda Strain</t>
  </si>
  <si>
    <t>Eric Christmas</t>
  </si>
  <si>
    <t>Louis Morneau</t>
  </si>
  <si>
    <t>Bats</t>
  </si>
  <si>
    <t>Caroline Link</t>
  </si>
  <si>
    <t>Juliane KÃ¶hler</t>
  </si>
  <si>
    <t>Merab Ninidze</t>
  </si>
  <si>
    <t>Nowhere in Africa</t>
  </si>
  <si>
    <t>Matthias Habich</t>
  </si>
  <si>
    <t>Shame</t>
  </si>
  <si>
    <t>Layer Cake</t>
  </si>
  <si>
    <t>Sterling Van Wagenen</t>
  </si>
  <si>
    <t>Emily Podleski</t>
  </si>
  <si>
    <t>The Work and the Glory II: American Zion</t>
  </si>
  <si>
    <t>Zal Batmanglij</t>
  </si>
  <si>
    <t>The East</t>
  </si>
  <si>
    <t>A Home at the End of the World</t>
  </si>
  <si>
    <t>Hans Petter Moland</t>
  </si>
  <si>
    <t>Sara-Marie Maltha</t>
  </si>
  <si>
    <t>Aberdeen</t>
  </si>
  <si>
    <t>Stellan SkarsgÃ¥rd</t>
  </si>
  <si>
    <t>Oren Moverman</t>
  </si>
  <si>
    <t>The Messenger</t>
  </si>
  <si>
    <t>Ian Sharp</t>
  </si>
  <si>
    <t>Action|Adventure|Drama|Western</t>
  </si>
  <si>
    <t>Tracker</t>
  </si>
  <si>
    <t>Control</t>
  </si>
  <si>
    <t>The Terminator</t>
  </si>
  <si>
    <t>Wolfgang Becker</t>
  </si>
  <si>
    <t>Chulpan Khamatova</t>
  </si>
  <si>
    <t>Florian Lukas</t>
  </si>
  <si>
    <t>Good Bye Lenin!</t>
  </si>
  <si>
    <t>Mark Bazeley</t>
  </si>
  <si>
    <t>The Damned United</t>
  </si>
  <si>
    <t>Maurice RoÃ«ves</t>
  </si>
  <si>
    <t>Dan O'Bannon</t>
  </si>
  <si>
    <t>Clu Gulager</t>
  </si>
  <si>
    <t>Linnea Quigley</t>
  </si>
  <si>
    <t>The Return of the Living Dead</t>
  </si>
  <si>
    <t>Beverly Randolph</t>
  </si>
  <si>
    <t>Fortunato Cerlino</t>
  </si>
  <si>
    <t>Maria Pia Calzone</t>
  </si>
  <si>
    <t>Gomorrah</t>
  </si>
  <si>
    <t>Marco D'Amore</t>
  </si>
  <si>
    <t>Mallrats</t>
  </si>
  <si>
    <t>Musical|Romance</t>
  </si>
  <si>
    <t>Olivia Newton-John</t>
  </si>
  <si>
    <t>Grease</t>
  </si>
  <si>
    <t>Platoon</t>
  </si>
  <si>
    <t>Stevie Wonder</t>
  </si>
  <si>
    <t>Documentary|Drama|War</t>
  </si>
  <si>
    <t>Osama bin Laden</t>
  </si>
  <si>
    <t>Fahrenheit 9/11</t>
  </si>
  <si>
    <t>Ricky Martin</t>
  </si>
  <si>
    <t>George Roy Hill</t>
  </si>
  <si>
    <t>Ted Cassidy</t>
  </si>
  <si>
    <t>Biography|Crime|Drama|Western</t>
  </si>
  <si>
    <t>Katharine Ross</t>
  </si>
  <si>
    <t>Butch Cassidy and the Sundance Kid</t>
  </si>
  <si>
    <t>Kenneth Mars</t>
  </si>
  <si>
    <t>Robert Stevenson</t>
  </si>
  <si>
    <t>Glynis Johns</t>
  </si>
  <si>
    <t>Comedy|Family|Fantasy|Musical</t>
  </si>
  <si>
    <t>Ed Wynn</t>
  </si>
  <si>
    <t>Mary Poppins</t>
  </si>
  <si>
    <t>Elsa Lanchester</t>
  </si>
  <si>
    <t>Ordinary People</t>
  </si>
  <si>
    <t>Jerome Robbins</t>
  </si>
  <si>
    <t>George Chakiris</t>
  </si>
  <si>
    <t>Crime|Drama|Musical|Romance|Thriller</t>
  </si>
  <si>
    <t>West Side Story</t>
  </si>
  <si>
    <t>Rodney Dangerfield</t>
  </si>
  <si>
    <t>Caddyshack</t>
  </si>
  <si>
    <t>Gary Hardwick</t>
  </si>
  <si>
    <t>The Brothers</t>
  </si>
  <si>
    <t>The Wood</t>
  </si>
  <si>
    <t>The Usual Suspects</t>
  </si>
  <si>
    <t>Kelly Jo Minter</t>
  </si>
  <si>
    <t>Fantasy|Horror|Romance|Thriller</t>
  </si>
  <si>
    <t>Lisa Wilcox</t>
  </si>
  <si>
    <t>A Nightmare on Elm Street 5: The Dream Child</t>
  </si>
  <si>
    <t>Matthew Borlenghi</t>
  </si>
  <si>
    <t>Van Wilder: Party Liaison</t>
  </si>
  <si>
    <t>Erik Estrada</t>
  </si>
  <si>
    <t>John D'Leo</t>
  </si>
  <si>
    <t>The Wrestler</t>
  </si>
  <si>
    <t>Ajay Naidu</t>
  </si>
  <si>
    <t>King Vidor</t>
  </si>
  <si>
    <t>Lillian Gish</t>
  </si>
  <si>
    <t>Duel in the Sun</t>
  </si>
  <si>
    <t>Jennifer Jones</t>
  </si>
  <si>
    <t>Best in Show</t>
  </si>
  <si>
    <t>Escape from New York</t>
  </si>
  <si>
    <t>Tom Atkins</t>
  </si>
  <si>
    <t>Ossie Davis</t>
  </si>
  <si>
    <t>School Daze</t>
  </si>
  <si>
    <t>Fred Savage</t>
  </si>
  <si>
    <t>Daddy Day Camp</t>
  </si>
  <si>
    <t>Richard Norton</t>
  </si>
  <si>
    <t>Mr. Nice Guy</t>
  </si>
  <si>
    <t>Rachel Blakely</t>
  </si>
  <si>
    <t>A Mighty Wind</t>
  </si>
  <si>
    <t>Mystic Pizza</t>
  </si>
  <si>
    <t>War &amp; Peace</t>
  </si>
  <si>
    <t>Sliding Doors</t>
  </si>
  <si>
    <t>John Lynch</t>
  </si>
  <si>
    <t>Rusty Cundieff</t>
  </si>
  <si>
    <t>Tales from the Hood</t>
  </si>
  <si>
    <t>David Alan Grier</t>
  </si>
  <si>
    <t>The Last King of Scotland</t>
  </si>
  <si>
    <t>Abby Mukiibi Nkaaga</t>
  </si>
  <si>
    <t>Dominique Othenin-Girard</t>
  </si>
  <si>
    <t>Tamara Glynn</t>
  </si>
  <si>
    <t>Halloween 5</t>
  </si>
  <si>
    <t>Brandon Smith</t>
  </si>
  <si>
    <t>Bernie</t>
  </si>
  <si>
    <t>Rick Dial</t>
  </si>
  <si>
    <t>Jean-Jacques Mantello</t>
  </si>
  <si>
    <t>Daryl Hannah</t>
  </si>
  <si>
    <t>Adventure|Documentary|Short</t>
  </si>
  <si>
    <t>Dolphins and Whales 3D: Tribes of the Ocean</t>
  </si>
  <si>
    <t>Pollock</t>
  </si>
  <si>
    <t>Amy Madigan</t>
  </si>
  <si>
    <t>Risa Bramon Garcia</t>
  </si>
  <si>
    <t>200 Cigarettes</t>
  </si>
  <si>
    <t>Brian Klugman</t>
  </si>
  <si>
    <t>The Words</t>
  </si>
  <si>
    <t>Matt Piedmont</t>
  </si>
  <si>
    <t>Casa de mi Padre</t>
  </si>
  <si>
    <t>Luis E. Carazo</t>
  </si>
  <si>
    <t>Raymond De Felitta</t>
  </si>
  <si>
    <t>City Island</t>
  </si>
  <si>
    <t>Dominik GarcÃ­a-Lorido</t>
  </si>
  <si>
    <t>John Michael McDonagh</t>
  </si>
  <si>
    <t>The Guard</t>
  </si>
  <si>
    <t>Wale Ojo</t>
  </si>
  <si>
    <t>Deb Hagan</t>
  </si>
  <si>
    <t>College</t>
  </si>
  <si>
    <t>The Virgin Suicides</t>
  </si>
  <si>
    <t>Annette Badland</t>
  </si>
  <si>
    <t>Little Voice</t>
  </si>
  <si>
    <t>Zach Cregger</t>
  </si>
  <si>
    <t>Windell Middlebrooks</t>
  </si>
  <si>
    <t>Hugh M. Hefner</t>
  </si>
  <si>
    <t>Miss March</t>
  </si>
  <si>
    <t>Raquel Alessi</t>
  </si>
  <si>
    <t>Zach Braff</t>
  </si>
  <si>
    <t>Wish I Was Here</t>
  </si>
  <si>
    <t>Mark Tarlov</t>
  </si>
  <si>
    <t>Simply Irresistible</t>
  </si>
  <si>
    <t>Lawrence Gilliard Jr.</t>
  </si>
  <si>
    <t>Jason Dohring</t>
  </si>
  <si>
    <t>Veronica Mars</t>
  </si>
  <si>
    <t>John Cameron Mitchell</t>
  </si>
  <si>
    <t>Miriam Shor</t>
  </si>
  <si>
    <t>Hedwig and the Angry Inch</t>
  </si>
  <si>
    <t>Ryan Bollman</t>
  </si>
  <si>
    <t>Only the Strong</t>
  </si>
  <si>
    <t>Todd Susman</t>
  </si>
  <si>
    <t>Jon Knautz</t>
  </si>
  <si>
    <t>Monda Scott</t>
  </si>
  <si>
    <t>Rachel Alig</t>
  </si>
  <si>
    <t>Goddess of Love</t>
  </si>
  <si>
    <t>Alexis Kendra</t>
  </si>
  <si>
    <t>Shattered Glass</t>
  </si>
  <si>
    <t>David Atkins</t>
  </si>
  <si>
    <t>Lynne Thigpen</t>
  </si>
  <si>
    <t>Novocaine</t>
  </si>
  <si>
    <t>Polly Noonan</t>
  </si>
  <si>
    <t>Patrick Stettner</t>
  </si>
  <si>
    <t>The Business of Strangers</t>
  </si>
  <si>
    <t>Frederick Weller</t>
  </si>
  <si>
    <t>Sam Peckinpah</t>
  </si>
  <si>
    <t>Warren Oates</t>
  </si>
  <si>
    <t>William Holden</t>
  </si>
  <si>
    <t>The Wild Bunch</t>
  </si>
  <si>
    <t>L.Q. Jones</t>
  </si>
  <si>
    <t>The Wackness</t>
  </si>
  <si>
    <t>Michael Crichton</t>
  </si>
  <si>
    <t>Michael Elphick</t>
  </si>
  <si>
    <t>Adventure|Crime|Drama|Thriller</t>
  </si>
  <si>
    <t>Lesley-Anne Down</t>
  </si>
  <si>
    <t>The Great Train Robbery</t>
  </si>
  <si>
    <t>Pamela Salem</t>
  </si>
  <si>
    <t>Bryan Dick</t>
  </si>
  <si>
    <t>Morvern Callar</t>
  </si>
  <si>
    <t>Paul Popplewell</t>
  </si>
  <si>
    <t>Sylvio Tabet</t>
  </si>
  <si>
    <t>Michael Berryman</t>
  </si>
  <si>
    <t>Beastmaster 2: Through the Portal of Time</t>
  </si>
  <si>
    <t>Marc Singer</t>
  </si>
  <si>
    <t>Rick Bieber</t>
  </si>
  <si>
    <t>Kendrick Cross</t>
  </si>
  <si>
    <t>The 5th Quarter</t>
  </si>
  <si>
    <t>Sammy Nagi Njuguna</t>
  </si>
  <si>
    <t>Nathalie Baye</t>
  </si>
  <si>
    <t>The Flower of Evil</t>
  </si>
  <si>
    <t>MÃ©lanie Doutey</t>
  </si>
  <si>
    <t>The Greatest</t>
  </si>
  <si>
    <t>Cara Seymour</t>
  </si>
  <si>
    <t>Snow Flower and the Secret Fan</t>
  </si>
  <si>
    <t>Ji-hyun Jun</t>
  </si>
  <si>
    <t>Diane Ladd</t>
  </si>
  <si>
    <t>Come Early Morning</t>
  </si>
  <si>
    <t>Ritchie Montgomery</t>
  </si>
  <si>
    <t>Lucky Break</t>
  </si>
  <si>
    <t>Peter McNamara</t>
  </si>
  <si>
    <t>Fred Zinnemann</t>
  </si>
  <si>
    <t>Julia</t>
  </si>
  <si>
    <t>S.R. Bindler</t>
  </si>
  <si>
    <t>Surfer, Dude</t>
  </si>
  <si>
    <t>Pat Buchanan</t>
  </si>
  <si>
    <t>Noam Chomsky</t>
  </si>
  <si>
    <t>Lake of Fire</t>
  </si>
  <si>
    <t>Bill Baird</t>
  </si>
  <si>
    <t>Greg Marcks</t>
  </si>
  <si>
    <t>11:14</t>
  </si>
  <si>
    <t>Perry Lang</t>
  </si>
  <si>
    <t>Catherine Bell</t>
  </si>
  <si>
    <t>Men of War</t>
  </si>
  <si>
    <t>Jake Goldberger</t>
  </si>
  <si>
    <t>Don McKay</t>
  </si>
  <si>
    <t>Robert Wahlberg</t>
  </si>
  <si>
    <t>Deadfall</t>
  </si>
  <si>
    <t>A Shine of Rainbows</t>
  </si>
  <si>
    <t>John Bell</t>
  </si>
  <si>
    <t>William Kaufman</t>
  </si>
  <si>
    <t>Sean Cook</t>
  </si>
  <si>
    <t>The Hit List</t>
  </si>
  <si>
    <t>Blake Ritson</t>
  </si>
  <si>
    <t>Emma</t>
  </si>
  <si>
    <t>Leslie Carlson</t>
  </si>
  <si>
    <t>Debbie Harry</t>
  </si>
  <si>
    <t>Videodrome</t>
  </si>
  <si>
    <t>Reiner Schwarz</t>
  </si>
  <si>
    <t>CÃ©dric Klapisch</t>
  </si>
  <si>
    <t>L'auberge espagnole</t>
  </si>
  <si>
    <t>Kate Barker-Froyland</t>
  </si>
  <si>
    <t>Shawn Parsons</t>
  </si>
  <si>
    <t>Song One</t>
  </si>
  <si>
    <t>Li Jun Li</t>
  </si>
  <si>
    <t>Martin Koolhoven</t>
  </si>
  <si>
    <t>Tygo Gernandt</t>
  </si>
  <si>
    <t>Yorick van Wageningen</t>
  </si>
  <si>
    <t>Winter in Wartime</t>
  </si>
  <si>
    <t>Martijn Lakemeier</t>
  </si>
  <si>
    <t>Charles Matthau</t>
  </si>
  <si>
    <t>Freaky Deaky</t>
  </si>
  <si>
    <t>Paul Scofield</t>
  </si>
  <si>
    <t>Thriller|War</t>
  </si>
  <si>
    <t>The Train</t>
  </si>
  <si>
    <t>Michel Simon</t>
  </si>
  <si>
    <t>Christopher M. Bessette</t>
  </si>
  <si>
    <t>Trade of Innocents</t>
  </si>
  <si>
    <t>Trieu Tran</t>
  </si>
  <si>
    <t>Prachya Pinkaew</t>
  </si>
  <si>
    <t>Nathan Jones</t>
  </si>
  <si>
    <t>The Protector</t>
  </si>
  <si>
    <t>Johnny Nguyen</t>
  </si>
  <si>
    <t>Gary Sinyor</t>
  </si>
  <si>
    <t>Stiff Upper Lips</t>
  </si>
  <si>
    <t>Belinda Stewart-Wilson</t>
  </si>
  <si>
    <t>Simon Bird</t>
  </si>
  <si>
    <t>The Inbetweeners</t>
  </si>
  <si>
    <t>James Buckley</t>
  </si>
  <si>
    <t>Parminder Nagra</t>
  </si>
  <si>
    <t>Bend It Like Beckham</t>
  </si>
  <si>
    <t>Edie Falco</t>
  </si>
  <si>
    <t>Sunshine State</t>
  </si>
  <si>
    <t>Wayne Brady</t>
  </si>
  <si>
    <t>Action|Sport</t>
  </si>
  <si>
    <t>Wesley Jonathan</t>
  </si>
  <si>
    <t>Crossover</t>
  </si>
  <si>
    <t>Eva Marcille</t>
  </si>
  <si>
    <t>Ashish R. Mohan</t>
  </si>
  <si>
    <t>Mithun Chakraborty</t>
  </si>
  <si>
    <t>Asin</t>
  </si>
  <si>
    <t>Khiladi 786</t>
  </si>
  <si>
    <t>Johnny Lever</t>
  </si>
  <si>
    <t>Pablo Rosso</t>
  </si>
  <si>
    <t>Jonathan D. Mellor</t>
  </si>
  <si>
    <t>[Rec] 2</t>
  </si>
  <si>
    <t>Andrea Ros</t>
  </si>
  <si>
    <t>Alexis Biesiada</t>
  </si>
  <si>
    <t>Musical</t>
  </si>
  <si>
    <t>Kayla Jackson</t>
  </si>
  <si>
    <t>Standing Ovation</t>
  </si>
  <si>
    <t>Kayla Raparelli</t>
  </si>
  <si>
    <t>The Sting</t>
  </si>
  <si>
    <t>Chariots of Fire</t>
  </si>
  <si>
    <t>Darren Grant</t>
  </si>
  <si>
    <t>Diary of a Mad Black Woman</t>
  </si>
  <si>
    <t>Shine</t>
  </si>
  <si>
    <t>Nicholas Bell</t>
  </si>
  <si>
    <t>Don Jon</t>
  </si>
  <si>
    <t>Tony Danza</t>
  </si>
  <si>
    <t>Mystery|Western</t>
  </si>
  <si>
    <t>High Plains Drifter</t>
  </si>
  <si>
    <t>John Hillerman</t>
  </si>
  <si>
    <t>Ghost World</t>
  </si>
  <si>
    <t>Iris</t>
  </si>
  <si>
    <t>William Sachs</t>
  </si>
  <si>
    <t>Avery Schreiber</t>
  </si>
  <si>
    <t>Stephen Macht</t>
  </si>
  <si>
    <t>Galaxina</t>
  </si>
  <si>
    <t>Christophe Barratier</t>
  </si>
  <si>
    <t>FranÃ§ois BerlÃ©and</t>
  </si>
  <si>
    <t>Jean-Baptiste Maunier</t>
  </si>
  <si>
    <t>The Chorus</t>
  </si>
  <si>
    <t>GÃ©rard Jugnot</t>
  </si>
  <si>
    <t>Ã‰mile Gaudreault</t>
  </si>
  <si>
    <t>Luke Kirby</t>
  </si>
  <si>
    <t>Mambo Italiano</t>
  </si>
  <si>
    <t>Claudia Ferri</t>
  </si>
  <si>
    <t>James Cox</t>
  </si>
  <si>
    <t>Wonderland</t>
  </si>
  <si>
    <t>Franky G</t>
  </si>
  <si>
    <t>Do the Right Thing</t>
  </si>
  <si>
    <t>Danny Aiello</t>
  </si>
  <si>
    <t>James Toback</t>
  </si>
  <si>
    <t>Harvard Man</t>
  </si>
  <si>
    <t>Aki KaurismÃ¤ki</t>
  </si>
  <si>
    <t>Kati Outinen</t>
  </si>
  <si>
    <t>Jean-Pierre LÃ©aud</t>
  </si>
  <si>
    <t>Le Havre</t>
  </si>
  <si>
    <t>Jean-Pierre Darroussin</t>
  </si>
  <si>
    <t>Finland</t>
  </si>
  <si>
    <t>Irreversible</t>
  </si>
  <si>
    <t>Jo Prestia</t>
  </si>
  <si>
    <t>Hitoshi Matsumoto</t>
  </si>
  <si>
    <t>Lindsay Kay Hayward</t>
  </si>
  <si>
    <t>R100</t>
  </si>
  <si>
    <t>Shinobu Terajima</t>
  </si>
  <si>
    <t>Rakeysh Omprakash Mehra</t>
  </si>
  <si>
    <t>Comedy|Drama|History|Romance</t>
  </si>
  <si>
    <t>Rang De Basanti</t>
  </si>
  <si>
    <t>Madhavan</t>
  </si>
  <si>
    <t>Collin Schiffli</t>
  </si>
  <si>
    <t>Animals</t>
  </si>
  <si>
    <t>David Dastmalchian</t>
  </si>
  <si>
    <t>George Ratliff</t>
  </si>
  <si>
    <t>Cree Kelly</t>
  </si>
  <si>
    <t>Salvation Boulevard</t>
  </si>
  <si>
    <t>Mike Eshaq</t>
  </si>
  <si>
    <t>The Ten</t>
  </si>
  <si>
    <t>Ron Silver</t>
  </si>
  <si>
    <t>Shane Meadows</t>
  </si>
  <si>
    <t>A Room for Romeo Brass</t>
  </si>
  <si>
    <t>SynnÃ¸ve Macody Lund</t>
  </si>
  <si>
    <t>Aksel Hennie</t>
  </si>
  <si>
    <t>Headhunters</t>
  </si>
  <si>
    <t>Julie R. Ã˜lgaard</t>
  </si>
  <si>
    <t>Norwegian</t>
  </si>
  <si>
    <t>Jon Wright</t>
  </si>
  <si>
    <t>Comedy|Horror|Sci-Fi|Thriller</t>
  </si>
  <si>
    <t>Grabbers</t>
  </si>
  <si>
    <t>Michael McGowan</t>
  </si>
  <si>
    <t>Adam Butcher</t>
  </si>
  <si>
    <t>Saint Ralph</t>
  </si>
  <si>
    <t>Liv Ullmann</t>
  </si>
  <si>
    <t>Jessica Chastain</t>
  </si>
  <si>
    <t>Miss Julie</t>
  </si>
  <si>
    <t>Colin Farrell</t>
  </si>
  <si>
    <t>Teresa Wright</t>
  </si>
  <si>
    <t>Somewhere in Time</t>
  </si>
  <si>
    <t>George Voskovec</t>
  </si>
  <si>
    <t>Rohan Sippy</t>
  </si>
  <si>
    <t>Abhishek Bachchan</t>
  </si>
  <si>
    <t>Dum Maaro Dum</t>
  </si>
  <si>
    <t>Prateik</t>
  </si>
  <si>
    <t>Insidious: Chapter 2</t>
  </si>
  <si>
    <t>Saw II</t>
  </si>
  <si>
    <t>Dan Trachtenberg</t>
  </si>
  <si>
    <t>Drama|Horror|Mystery|Sci-Fi|Thriller</t>
  </si>
  <si>
    <t>10 Cloverfield Lane</t>
  </si>
  <si>
    <t>Sumalee Montano</t>
  </si>
  <si>
    <t>Comedy|Documentary</t>
  </si>
  <si>
    <t>Jackass: The Movie</t>
  </si>
  <si>
    <t>David F. Sandberg</t>
  </si>
  <si>
    <t>Amiah Miller</t>
  </si>
  <si>
    <t>Lights Out</t>
  </si>
  <si>
    <t>Sprague Grayden</t>
  </si>
  <si>
    <t>Paranormal Activity 3</t>
  </si>
  <si>
    <t>Stiles White</t>
  </si>
  <si>
    <t>Shelley Hennig</t>
  </si>
  <si>
    <t>Ouija</t>
  </si>
  <si>
    <t>Daren Kagasoff</t>
  </si>
  <si>
    <t>John Saxon</t>
  </si>
  <si>
    <t>A Nightmare on Elm Street 3: Dream Warriors</t>
  </si>
  <si>
    <t>Jennifer Rubin</t>
  </si>
  <si>
    <t>Eugenio Derbez</t>
  </si>
  <si>
    <t>Jessica Lindsey</t>
  </si>
  <si>
    <t>Instructions Not Included</t>
  </si>
  <si>
    <t>Hugo Stiglitz</t>
  </si>
  <si>
    <t>Brendon Eggertsen</t>
  </si>
  <si>
    <t>Matt Shively</t>
  </si>
  <si>
    <t>Paranormal Activity 4</t>
  </si>
  <si>
    <t>Alisha Boe</t>
  </si>
  <si>
    <t>Henry Koster</t>
  </si>
  <si>
    <t>The Robe</t>
  </si>
  <si>
    <t>Victor Mature</t>
  </si>
  <si>
    <t>The Return of the Pink Panther</t>
  </si>
  <si>
    <t>Catherine Schell</t>
  </si>
  <si>
    <t>Freddy's Dead: The Final Nightmare</t>
  </si>
  <si>
    <t>Patty Jenkins</t>
  </si>
  <si>
    <t>Monster</t>
  </si>
  <si>
    <t>Robert J. Wilke</t>
  </si>
  <si>
    <t>Adventure|Drama|Family|Fantasy|Sci-Fi</t>
  </si>
  <si>
    <t>20,000 Leagues Under the Sea</t>
  </si>
  <si>
    <t>Paul Lukas</t>
  </si>
  <si>
    <t>Christopher Landon</t>
  </si>
  <si>
    <t>Gloria Sandoval</t>
  </si>
  <si>
    <t>Richard Cabral</t>
  </si>
  <si>
    <t>Paranormal Activity: The Marked Ones</t>
  </si>
  <si>
    <t>Molly Ephraim</t>
  </si>
  <si>
    <t>The Elephant Man</t>
  </si>
  <si>
    <t>Dallas Buyers Club</t>
  </si>
  <si>
    <t>David Gelb</t>
  </si>
  <si>
    <t>The Lazarus Effect</t>
  </si>
  <si>
    <t>Memento</t>
  </si>
  <si>
    <t>Jorja Fox</t>
  </si>
  <si>
    <t>Mike Flanagan</t>
  </si>
  <si>
    <t>James Lafferty</t>
  </si>
  <si>
    <t>Oculus</t>
  </si>
  <si>
    <t>Garrett Ryan</t>
  </si>
  <si>
    <t>Clerks II</t>
  </si>
  <si>
    <t>Brian O'Halloran</t>
  </si>
  <si>
    <t>Billy Elliot</t>
  </si>
  <si>
    <t>Jamie Draven</t>
  </si>
  <si>
    <t>The Way Way Back</t>
  </si>
  <si>
    <t>George Jackson</t>
  </si>
  <si>
    <t>William Schallert</t>
  </si>
  <si>
    <t>House Party 2</t>
  </si>
  <si>
    <t>Helen Martin</t>
  </si>
  <si>
    <t>Adventure|Drama|Family|Romance|Western</t>
  </si>
  <si>
    <t>Tony Bonner</t>
  </si>
  <si>
    <t>The Man from Snowy River</t>
  </si>
  <si>
    <t>Tom Burlinson</t>
  </si>
  <si>
    <t>Maurice Joyce</t>
  </si>
  <si>
    <t>Constance Shulman</t>
  </si>
  <si>
    <t>Doug's 1st Movie</t>
  </si>
  <si>
    <t>Alice Playten</t>
  </si>
  <si>
    <t>John Beasley</t>
  </si>
  <si>
    <t>The Apostle</t>
  </si>
  <si>
    <t>June Carter Cash</t>
  </si>
  <si>
    <t>Frank Perry</t>
  </si>
  <si>
    <t>Mommie Dearest</t>
  </si>
  <si>
    <t>Diana Scarwid</t>
  </si>
  <si>
    <t>Jesse Peretz</t>
  </si>
  <si>
    <t>Our Idiot Brother</t>
  </si>
  <si>
    <t>Race</t>
  </si>
  <si>
    <t>Ice Cube</t>
  </si>
  <si>
    <t>Monica Calhoun</t>
  </si>
  <si>
    <t>The Players Club</t>
  </si>
  <si>
    <t>Chrystale Wilson</t>
  </si>
  <si>
    <t>Edwin Hodge</t>
  </si>
  <si>
    <t>As Above, So Below</t>
  </si>
  <si>
    <t>Perdita Weeks</t>
  </si>
  <si>
    <t>Cameron Mills</t>
  </si>
  <si>
    <t>Addicted</t>
  </si>
  <si>
    <t>Eve's Bayou</t>
  </si>
  <si>
    <t>Richard Glatzer</t>
  </si>
  <si>
    <t>Still Alice</t>
  </si>
  <si>
    <t>Michael Curtiz</t>
  </si>
  <si>
    <t>Gene Tierney</t>
  </si>
  <si>
    <t>The Egyptian</t>
  </si>
  <si>
    <t>Bruce Malmuth</t>
  </si>
  <si>
    <t>Lindsay Wagner</t>
  </si>
  <si>
    <t>Nighthawks</t>
  </si>
  <si>
    <t>Persis Khambatta</t>
  </si>
  <si>
    <t>Rob Hedden</t>
  </si>
  <si>
    <t>Peter Mark Richman</t>
  </si>
  <si>
    <t>Adventure|Horror</t>
  </si>
  <si>
    <t>Friday the 13th Part VIII: Jason Takes Manhattan</t>
  </si>
  <si>
    <t>Scott Reeves</t>
  </si>
  <si>
    <t>My Big Fat Greek Wedding</t>
  </si>
  <si>
    <t>Spring Breakers</t>
  </si>
  <si>
    <t>Rachel Korine</t>
  </si>
  <si>
    <t>Joe Chappelle</t>
  </si>
  <si>
    <t>Kim Darby</t>
  </si>
  <si>
    <t>Halloween: The Curse of Michael Myers</t>
  </si>
  <si>
    <t>Daniel GimÃ©nez Cacho</t>
  </si>
  <si>
    <t>Y Tu MamÃ¡ TambiÃ©n</t>
  </si>
  <si>
    <t>MarÃ­a Aura</t>
  </si>
  <si>
    <t>Peter Serafinowicz</t>
  </si>
  <si>
    <t>Shaun of the Dead</t>
  </si>
  <si>
    <t>Mickey Liddell</t>
  </si>
  <si>
    <t>Randy Wayne</t>
  </si>
  <si>
    <t>The Haunting of Molly Hartley</t>
  </si>
  <si>
    <t>Lone Star</t>
  </si>
  <si>
    <t>Miriam Colon</t>
  </si>
  <si>
    <t>Kathleen Kinmont</t>
  </si>
  <si>
    <t>Halloween 4: The Return of Michael Myers</t>
  </si>
  <si>
    <t>Ellie Cornell</t>
  </si>
  <si>
    <t>Fred Walton</t>
  </si>
  <si>
    <t>Deborah Foreman</t>
  </si>
  <si>
    <t>April Fool's Day</t>
  </si>
  <si>
    <t>Clayton Rohner</t>
  </si>
  <si>
    <t>Diner</t>
  </si>
  <si>
    <t>Steve Carver</t>
  </si>
  <si>
    <t>William Sanderson</t>
  </si>
  <si>
    <t>Lone Wolf McQuade</t>
  </si>
  <si>
    <t>Robert Beltran</t>
  </si>
  <si>
    <t>Gonzalo LÃ³pez-Gallego</t>
  </si>
  <si>
    <t>Ryan Robbins</t>
  </si>
  <si>
    <t>Apollo 18</t>
  </si>
  <si>
    <t>Andrew Airlie</t>
  </si>
  <si>
    <t>Christine Jeffs</t>
  </si>
  <si>
    <t>Sunshine Cleaning</t>
  </si>
  <si>
    <t>Claire Geare</t>
  </si>
  <si>
    <t>Sterling Jerins</t>
  </si>
  <si>
    <t>No Escape</t>
  </si>
  <si>
    <t>Sahajak Boonthanakit</t>
  </si>
  <si>
    <t>Don Coscarelli</t>
  </si>
  <si>
    <t>Vanna Bonta</t>
  </si>
  <si>
    <t>The Beastmaster</t>
  </si>
  <si>
    <t>George Sanders</t>
  </si>
  <si>
    <t>Gina Lollobrigida</t>
  </si>
  <si>
    <t>Solomon and Sheba</t>
  </si>
  <si>
    <t>Finlay Currie</t>
  </si>
  <si>
    <t>Michael Tiddes</t>
  </si>
  <si>
    <t>Fifty Shades of Black</t>
  </si>
  <si>
    <t>Not Easily Broken</t>
  </si>
  <si>
    <t>Frank Borzage</t>
  </si>
  <si>
    <t>Helen Hayes</t>
  </si>
  <si>
    <t>Gary Cooper</t>
  </si>
  <si>
    <t>A Farewell to Arms</t>
  </si>
  <si>
    <t>Adolphe Menjou</t>
  </si>
  <si>
    <t>The Perfect Match</t>
  </si>
  <si>
    <t>Lauren London</t>
  </si>
  <si>
    <t>Mamoru Hosoda</t>
  </si>
  <si>
    <t>Colleen O'Shaughnessey</t>
  </si>
  <si>
    <t>Lara Jill Miller</t>
  </si>
  <si>
    <t>Digimon: The Movie</t>
  </si>
  <si>
    <t>Mona Marshall</t>
  </si>
  <si>
    <t>Brian Dannelly</t>
  </si>
  <si>
    <t>Saved!</t>
  </si>
  <si>
    <t>Denys Arcand</t>
  </si>
  <si>
    <t>StÃ©phane Rousseau</t>
  </si>
  <si>
    <t>The Barbarian Invasions</t>
  </si>
  <si>
    <t>Marina Hands</t>
  </si>
  <si>
    <t>Robin and Marian</t>
  </si>
  <si>
    <t>Nicol Williamson</t>
  </si>
  <si>
    <t>J.S. Cardone</t>
  </si>
  <si>
    <t>The Forsaken</t>
  </si>
  <si>
    <t>Force 10 from Navarone</t>
  </si>
  <si>
    <t>Jay Levey</t>
  </si>
  <si>
    <t>UHF</t>
  </si>
  <si>
    <t>Michael Richards</t>
  </si>
  <si>
    <t>Nicholaus Goossen</t>
  </si>
  <si>
    <t>Grandma's Boy</t>
  </si>
  <si>
    <t>Shirley Jones</t>
  </si>
  <si>
    <t>Slums of Beverly Hills</t>
  </si>
  <si>
    <t>Jessica Walter</t>
  </si>
  <si>
    <t>Woody Strode</t>
  </si>
  <si>
    <t>Claudia Cardinale</t>
  </si>
  <si>
    <t>Once Upon a Time in the West</t>
  </si>
  <si>
    <t>Jack Elam</t>
  </si>
  <si>
    <t>Made</t>
  </si>
  <si>
    <t>Jonathan Silverman</t>
  </si>
  <si>
    <t>Matt Berry</t>
  </si>
  <si>
    <t>Moon</t>
  </si>
  <si>
    <t>Keeping Up with the Steins</t>
  </si>
  <si>
    <t>Ronan Chapalain</t>
  </si>
  <si>
    <t>Guillaume Denaiffe</t>
  </si>
  <si>
    <t>Norbert Ferrer</t>
  </si>
  <si>
    <t>Sea Rex 3D: Journey to a Prehistoric World</t>
  </si>
  <si>
    <t>Chloe Hollings</t>
  </si>
  <si>
    <t>The Sweet Hereafter</t>
  </si>
  <si>
    <t>Simon Baker</t>
  </si>
  <si>
    <t>Xavier Beauvois</t>
  </si>
  <si>
    <t>Of Gods and Men</t>
  </si>
  <si>
    <t>Olivier Rabourdin</t>
  </si>
  <si>
    <t>Randall Miller</t>
  </si>
  <si>
    <t>Bottle Shock</t>
  </si>
  <si>
    <t>Jerry Belson</t>
  </si>
  <si>
    <t>Tim Thomerson</t>
  </si>
  <si>
    <t>Comedy|Music|Sci-Fi</t>
  </si>
  <si>
    <t>Cassandra Peterson</t>
  </si>
  <si>
    <t>Jekyll and Hyde... Together Again</t>
  </si>
  <si>
    <t>Bess Armstrong</t>
  </si>
  <si>
    <t>Biography|Crime|Drama|Romance|Thriller</t>
  </si>
  <si>
    <t>Heavenly Creatures</t>
  </si>
  <si>
    <t>Liz Mullane</t>
  </si>
  <si>
    <t>Bobby Batson</t>
  </si>
  <si>
    <t>90 Minutes in Heaven</t>
  </si>
  <si>
    <t>Cynthia Barrett</t>
  </si>
  <si>
    <t>Dan Rush</t>
  </si>
  <si>
    <t>Everything Must Go</t>
  </si>
  <si>
    <t>Comedy|Crime|Drama|Mystery|Thriller</t>
  </si>
  <si>
    <t>Zero Effect</t>
  </si>
  <si>
    <t>The Machinist</t>
  </si>
  <si>
    <t>Light Sleeper</t>
  </si>
  <si>
    <t>Michael Cuesta</t>
  </si>
  <si>
    <t>Biography|Crime|Drama|Mystery|Thriller</t>
  </si>
  <si>
    <t>Kill the Messenger</t>
  </si>
  <si>
    <t>Rabbit Hole</t>
  </si>
  <si>
    <t>Fenton Bailey</t>
  </si>
  <si>
    <t>Party Monster</t>
  </si>
  <si>
    <t>Marilyn Manson</t>
  </si>
  <si>
    <t>Jeremy Saulnier</t>
  </si>
  <si>
    <t>Crime|Horror|Music|Thriller</t>
  </si>
  <si>
    <t>Green Room</t>
  </si>
  <si>
    <t>Billy Kent</t>
  </si>
  <si>
    <t>Tim Russ</t>
  </si>
  <si>
    <t>The Oh in Ohio</t>
  </si>
  <si>
    <t>Winter Ave Zoli</t>
  </si>
  <si>
    <t>James Manera</t>
  </si>
  <si>
    <t>Atlas Shrugged: Who Is John Galt?</t>
  </si>
  <si>
    <t>Kristoffer Polaha</t>
  </si>
  <si>
    <t>Darryl Cox</t>
  </si>
  <si>
    <t>Bottle Rocket</t>
  </si>
  <si>
    <t>Lumi Cavazos</t>
  </si>
  <si>
    <t>Albino Alligator</t>
  </si>
  <si>
    <t>Feroz Abbas Khan</t>
  </si>
  <si>
    <t>Bhoomika Chawla</t>
  </si>
  <si>
    <t>Akshaye Khanna</t>
  </si>
  <si>
    <t>Gandhi, My Father</t>
  </si>
  <si>
    <t>Darshan Jariwala</t>
  </si>
  <si>
    <t>Errol Morris</t>
  </si>
  <si>
    <t>Megan Ambuhl Graner</t>
  </si>
  <si>
    <t>Crime|Documentary|War</t>
  </si>
  <si>
    <t>Jeffrey Frost</t>
  </si>
  <si>
    <t>Standard Operating Procedure</t>
  </si>
  <si>
    <t>Ken Davis</t>
  </si>
  <si>
    <t>Dennis Hopper</t>
  </si>
  <si>
    <t>Don Gordon</t>
  </si>
  <si>
    <t>Raymond Burr</t>
  </si>
  <si>
    <t>Out of the Blue</t>
  </si>
  <si>
    <t>Jim Byrnes</t>
  </si>
  <si>
    <t>Eli Craig</t>
  </si>
  <si>
    <t>Tucker and Dale vs Evil</t>
  </si>
  <si>
    <t>Nicholas Fackler</t>
  </si>
  <si>
    <t>Lovely, Still</t>
  </si>
  <si>
    <t>Richard Wallace</t>
  </si>
  <si>
    <t>Paul Fix</t>
  </si>
  <si>
    <t>Judith Anderson</t>
  </si>
  <si>
    <t>Tycoon</t>
  </si>
  <si>
    <t>Laraine Day</t>
  </si>
  <si>
    <t>Morgan J. Freeman</t>
  </si>
  <si>
    <t>Desert Blue</t>
  </si>
  <si>
    <t>Sara Gilbert</t>
  </si>
  <si>
    <t>Matthew Hastings</t>
  </si>
  <si>
    <t>Marc Trottier</t>
  </si>
  <si>
    <t>Meghan Ory</t>
  </si>
  <si>
    <t>Decoys</t>
  </si>
  <si>
    <t>Corey Sevier</t>
  </si>
  <si>
    <t>Patch Darragh</t>
  </si>
  <si>
    <t>Ocean James</t>
  </si>
  <si>
    <t>The Visit</t>
  </si>
  <si>
    <t>Olivia DeJonge</t>
  </si>
  <si>
    <t>Daniel Stewart Sherman</t>
  </si>
  <si>
    <t>Crime|Thriller|War</t>
  </si>
  <si>
    <t>Mike Figueroa</t>
  </si>
  <si>
    <t>Redacted</t>
  </si>
  <si>
    <t>Kel O'Neill</t>
  </si>
  <si>
    <t>Klaus Menzel</t>
  </si>
  <si>
    <t>Fascination</t>
  </si>
  <si>
    <t>Alice Evans</t>
  </si>
  <si>
    <t>Saving Grace</t>
  </si>
  <si>
    <t>Oren Peli</t>
  </si>
  <si>
    <t>Sandra Staggs</t>
  </si>
  <si>
    <t>Glenn Campbell</t>
  </si>
  <si>
    <t>Area 51</t>
  </si>
  <si>
    <t>Jelena Nik</t>
  </si>
  <si>
    <t>Tony Corvillo</t>
  </si>
  <si>
    <t>Luis Tosar</t>
  </si>
  <si>
    <t>Sleep Tight</t>
  </si>
  <si>
    <t>Marta Etura</t>
  </si>
  <si>
    <t>Paul Andrew Williams</t>
  </si>
  <si>
    <t>Doug Bradley</t>
  </si>
  <si>
    <t>Comedy|Crime|Horror|Thriller</t>
  </si>
  <si>
    <t>The Cottage</t>
  </si>
  <si>
    <t>Georgia Groome</t>
  </si>
  <si>
    <t>Dead Like Me: Life After Death</t>
  </si>
  <si>
    <t>John Stamos</t>
  </si>
  <si>
    <t>Animation|Comedy</t>
  </si>
  <si>
    <t>Farce of the Penguins</t>
  </si>
  <si>
    <t>Jim Amatulli</t>
  </si>
  <si>
    <t>Patricia Neal</t>
  </si>
  <si>
    <t>Flying By</t>
  </si>
  <si>
    <t>Katie Leclerc</t>
  </si>
  <si>
    <t>Psych</t>
  </si>
  <si>
    <t>Timothy Omundson</t>
  </si>
  <si>
    <t>William H. Macy</t>
  </si>
  <si>
    <t>Rudderless</t>
  </si>
  <si>
    <t>David Adam Flannery</t>
  </si>
  <si>
    <t>Barrett Esposito</t>
  </si>
  <si>
    <t>Cyndi Lauper</t>
  </si>
  <si>
    <t>Henry &amp; Me</t>
  </si>
  <si>
    <t>Christmas Eve</t>
  </si>
  <si>
    <t>We Have Your Husband</t>
  </si>
  <si>
    <t>IrÃ¨ne Jacob</t>
  </si>
  <si>
    <t>Dying of the Light</t>
  </si>
  <si>
    <t>Tomiwa Edun</t>
  </si>
  <si>
    <t>Bahamas</t>
  </si>
  <si>
    <t>Vicky Jewson</t>
  </si>
  <si>
    <t>Born of War</t>
  </si>
  <si>
    <t>Lisa Kay</t>
  </si>
  <si>
    <t>David Huddleston</t>
  </si>
  <si>
    <t>Capricorn One</t>
  </si>
  <si>
    <t>Marc Bennett</t>
  </si>
  <si>
    <t>Should've Been Romeo</t>
  </si>
  <si>
    <t>Mike Mayhall</t>
  </si>
  <si>
    <t>Cody Howard</t>
  </si>
  <si>
    <t>Family</t>
  </si>
  <si>
    <t>David Raizor</t>
  </si>
  <si>
    <t>Running Forever</t>
  </si>
  <si>
    <t>Yoga Hosers</t>
  </si>
  <si>
    <t>Stanton Barrett</t>
  </si>
  <si>
    <t>Michael Dudikoff</t>
  </si>
  <si>
    <t>Mikal Vega</t>
  </si>
  <si>
    <t>Navy Seals vs. Zombies</t>
  </si>
  <si>
    <t>Ed Quinn</t>
  </si>
  <si>
    <t>JirÃ­ Menzel</t>
  </si>
  <si>
    <t>Ivan Barnev</t>
  </si>
  <si>
    <t>Comedy|Drama|Romance|War</t>
  </si>
  <si>
    <t>Julia Jentsch</t>
  </si>
  <si>
    <t>I Served the King of England</t>
  </si>
  <si>
    <t>Milan Lasica</t>
  </si>
  <si>
    <t>Czech</t>
  </si>
  <si>
    <t>Fatih Akin</t>
  </si>
  <si>
    <t>Soul Kitchen</t>
  </si>
  <si>
    <t>Birol Ãœnel</t>
  </si>
  <si>
    <t>Sling Blade</t>
  </si>
  <si>
    <t>Nick Murphy</t>
  </si>
  <si>
    <t>The Awakening</t>
  </si>
  <si>
    <t>Joseph Mawle</t>
  </si>
  <si>
    <t>Takashi Miike</t>
  </si>
  <si>
    <t>Hostel</t>
  </si>
  <si>
    <t>Tristram Shandy: A Cock and Bull Story</t>
  </si>
  <si>
    <t>Take Shelter</t>
  </si>
  <si>
    <t>Robert Longstreet</t>
  </si>
  <si>
    <t>Frank LaLoggia</t>
  </si>
  <si>
    <t>Lady in White</t>
  </si>
  <si>
    <t>Katherine Helmond</t>
  </si>
  <si>
    <t>Jeremy Brock</t>
  </si>
  <si>
    <t>Driving Lessons</t>
  </si>
  <si>
    <t>Scott Foley</t>
  </si>
  <si>
    <t>Let's Kill Ward's Wife</t>
  </si>
  <si>
    <t>Lou Perryman</t>
  </si>
  <si>
    <t>Bill Johnson</t>
  </si>
  <si>
    <t>The Texas Chainsaw Massacre 2</t>
  </si>
  <si>
    <t>Jim Siedow</t>
  </si>
  <si>
    <t>Bob Dylan</t>
  </si>
  <si>
    <t>Biography|Drama|Romance|Western</t>
  </si>
  <si>
    <t>Pat Garrett &amp; Billy the Kid</t>
  </si>
  <si>
    <t>Only God Forgives</t>
  </si>
  <si>
    <t>Yayaying Rhatha Phongam</t>
  </si>
  <si>
    <t>Christophe Ali</t>
  </si>
  <si>
    <t>Isild Le Besco</t>
  </si>
  <si>
    <t>Camping sauvage</t>
  </si>
  <si>
    <t>Emmanuelle Bercot</t>
  </si>
  <si>
    <t>Gabriela Tagliavini</t>
  </si>
  <si>
    <t>Without Men</t>
  </si>
  <si>
    <t>Shekar</t>
  </si>
  <si>
    <t>Diganth</t>
  </si>
  <si>
    <t>Bhama</t>
  </si>
  <si>
    <t>Barfi</t>
  </si>
  <si>
    <t>Dileep Raj</t>
  </si>
  <si>
    <t>Kannada</t>
  </si>
  <si>
    <t>Shona Auerbach</t>
  </si>
  <si>
    <t>Dear Frankie</t>
  </si>
  <si>
    <t>Jack McElhone</t>
  </si>
  <si>
    <t>Leonard Farlinger</t>
  </si>
  <si>
    <t>Keith Carradine</t>
  </si>
  <si>
    <t>All Hat</t>
  </si>
  <si>
    <t>Michel Leclerc</t>
  </si>
  <si>
    <t>Jacques Gamblin</t>
  </si>
  <si>
    <t>The Names of Love</t>
  </si>
  <si>
    <t>Zinedine Soualem</t>
  </si>
  <si>
    <t>Analeine Cal y Mayor</t>
  </si>
  <si>
    <t>Treading Water</t>
  </si>
  <si>
    <t>Kim Ly</t>
  </si>
  <si>
    <t>Tom Kalin</t>
  </si>
  <si>
    <t>Savage Grace</t>
  </si>
  <si>
    <t>Robert Sarkies</t>
  </si>
  <si>
    <t>Matthew Sunderland</t>
  </si>
  <si>
    <t>William Kircher</t>
  </si>
  <si>
    <t>Paul Glover</t>
  </si>
  <si>
    <t>Bubba Smith</t>
  </si>
  <si>
    <t>Police Academy</t>
  </si>
  <si>
    <t>Christopher Atkins</t>
  </si>
  <si>
    <t>The Blue Lagoon</t>
  </si>
  <si>
    <t>James Fleet</t>
  </si>
  <si>
    <t>Four Weddings and a Funeral</t>
  </si>
  <si>
    <t>Fast Times at Ridgemont High</t>
  </si>
  <si>
    <t>John Huston</t>
  </si>
  <si>
    <t>Richard Basehart</t>
  </si>
  <si>
    <t>Royal Dano</t>
  </si>
  <si>
    <t>Moby Dick</t>
  </si>
  <si>
    <t>James Robertson Justice</t>
  </si>
  <si>
    <t>25th Hour</t>
  </si>
  <si>
    <t>Indiana Evans</t>
  </si>
  <si>
    <t>Secrets and Lies</t>
  </si>
  <si>
    <t>Kevin Michael Richardson</t>
  </si>
  <si>
    <t>Bound</t>
  </si>
  <si>
    <t>Peter Spellos</t>
  </si>
  <si>
    <t>Requiem for a Dream</t>
  </si>
  <si>
    <t>Louise Lasser</t>
  </si>
  <si>
    <t>Walter Lang</t>
  </si>
  <si>
    <t>Jeanne Crain</t>
  </si>
  <si>
    <t>Dana Andrews</t>
  </si>
  <si>
    <t>State Fair</t>
  </si>
  <si>
    <t>Frank McHugh</t>
  </si>
  <si>
    <t>Carlos Saura</t>
  </si>
  <si>
    <t>Juan Luis Galiardo</t>
  </si>
  <si>
    <t>Drama|Musical</t>
  </si>
  <si>
    <t>MÃ­a Maestro</t>
  </si>
  <si>
    <t>Tango</t>
  </si>
  <si>
    <t>Miguel Ãngel SolÃ¡</t>
  </si>
  <si>
    <t>Salvador</t>
  </si>
  <si>
    <t>Juan FernÃ¡ndez</t>
  </si>
  <si>
    <t>Andrew Erwin</t>
  </si>
  <si>
    <t>Sarah Drew</t>
  </si>
  <si>
    <t>Alex Kendrick</t>
  </si>
  <si>
    <t>Moms' Night Out</t>
  </si>
  <si>
    <t>Donnie Darko</t>
  </si>
  <si>
    <t>James Duval</t>
  </si>
  <si>
    <t>Beto GÃ³mez</t>
  </si>
  <si>
    <t>Gerardo Taracena</t>
  </si>
  <si>
    <t>Adventure|Comedy|Western</t>
  </si>
  <si>
    <t>Jaime Camil</t>
  </si>
  <si>
    <t>Saving Private Perez</t>
  </si>
  <si>
    <t>JoaquÃ­n Cosio</t>
  </si>
  <si>
    <t>Mike van Diem</t>
  </si>
  <si>
    <t>Fedja van HuÃªt</t>
  </si>
  <si>
    <t>Jan Decleir</t>
  </si>
  <si>
    <t>Character</t>
  </si>
  <si>
    <t>Hans Kesting</t>
  </si>
  <si>
    <t>Jonas Ã…kerlund</t>
  </si>
  <si>
    <t>Spun</t>
  </si>
  <si>
    <t>Todd Solondz</t>
  </si>
  <si>
    <t>Rich Pecci</t>
  </si>
  <si>
    <t>Life During Wartime</t>
  </si>
  <si>
    <t>Yeong-ae Lee</t>
  </si>
  <si>
    <t>Lady Vengeance</t>
  </si>
  <si>
    <t>Hye-jeong Kang</t>
  </si>
  <si>
    <t>RenÃ© FÃ©ret</t>
  </si>
  <si>
    <t>Clovis Fouin</t>
  </si>
  <si>
    <t>Nicolas Giraud</t>
  </si>
  <si>
    <t>Mozart's Sister</t>
  </si>
  <si>
    <t>Marie FÃ©ret</t>
  </si>
  <si>
    <t>Barry Skolnick</t>
  </si>
  <si>
    <t>Mean Machine</t>
  </si>
  <si>
    <t>Johnnie To</t>
  </si>
  <si>
    <t>Exiled</t>
  </si>
  <si>
    <t>Mateo Gil</t>
  </si>
  <si>
    <t>Blackthorn</t>
  </si>
  <si>
    <t>Lukas Moodysson</t>
  </si>
  <si>
    <t>Artyom Bogucharskiy</t>
  </si>
  <si>
    <t>Lilya 4-Ever</t>
  </si>
  <si>
    <t>Lyubov Agapova</t>
  </si>
  <si>
    <t>Agnieszka Wojtowicz-Vosloo</t>
  </si>
  <si>
    <t>After.Life</t>
  </si>
  <si>
    <t>Kabir Sadanand</t>
  </si>
  <si>
    <t>Sana Saeed</t>
  </si>
  <si>
    <t>Fugly</t>
  </si>
  <si>
    <t>Dimple Kapadia</t>
  </si>
  <si>
    <t>One Flew Over the Cuckoo's Nest</t>
  </si>
  <si>
    <t>Peter DeLuise</t>
  </si>
  <si>
    <t>Dove Cameron</t>
  </si>
  <si>
    <t>Katherine McNamara</t>
  </si>
  <si>
    <t>R.L. Stine's Monsterville: The Cabinet of Souls</t>
  </si>
  <si>
    <t>Braeden Lemasters</t>
  </si>
  <si>
    <t>Silent Movie</t>
  </si>
  <si>
    <t>Raja Menon</t>
  </si>
  <si>
    <t>Sameer Ali Khan</t>
  </si>
  <si>
    <t>Action|Drama|History|Thriller|War</t>
  </si>
  <si>
    <t>Airlift</t>
  </si>
  <si>
    <t>Purab Kohli</t>
  </si>
  <si>
    <t>Jonathan Crombie</t>
  </si>
  <si>
    <t>Anne of Green Gables</t>
  </si>
  <si>
    <t>Megan Follows</t>
  </si>
  <si>
    <t>Michael J. Morris</t>
  </si>
  <si>
    <t>Falcon Rising</t>
  </si>
  <si>
    <t>Lateef Crowder</t>
  </si>
  <si>
    <t>Nick Love</t>
  </si>
  <si>
    <t>The Sweeney</t>
  </si>
  <si>
    <t>James Fox</t>
  </si>
  <si>
    <t>Sexy Beast</t>
  </si>
  <si>
    <t>Amanda Redman</t>
  </si>
  <si>
    <t>Fabian Bolin</t>
  </si>
  <si>
    <t>Easy Money</t>
  </si>
  <si>
    <t>Matias Varela</t>
  </si>
  <si>
    <t>Rawiri Paratene</t>
  </si>
  <si>
    <t>Whale Rider</t>
  </si>
  <si>
    <t>Tammy Davis</t>
  </si>
  <si>
    <t>R. Balki</t>
  </si>
  <si>
    <t>Vidya Balan</t>
  </si>
  <si>
    <t>Paa</t>
  </si>
  <si>
    <t>Paresh Rawal</t>
  </si>
  <si>
    <t>Ivan Engler</t>
  </si>
  <si>
    <t>Claude-Oliver Rudolph</t>
  </si>
  <si>
    <t>Yangzom Brauen</t>
  </si>
  <si>
    <t>Cargo</t>
  </si>
  <si>
    <t>Anna Katharina Schwabroh</t>
  </si>
  <si>
    <t>High School Musical</t>
  </si>
  <si>
    <t>Animal Kingdom</t>
  </si>
  <si>
    <t>Love and Death on Long Island</t>
  </si>
  <si>
    <t>Aleksey Chadov</t>
  </si>
  <si>
    <t>Fantasy|Thriller</t>
  </si>
  <si>
    <t>Night Watch</t>
  </si>
  <si>
    <t>Zhanna Friske</t>
  </si>
  <si>
    <t>The Crying Game</t>
  </si>
  <si>
    <t>Susan Clark</t>
  </si>
  <si>
    <t>Art Hindle</t>
  </si>
  <si>
    <t>Porky's</t>
  </si>
  <si>
    <t>Tony Ganios</t>
  </si>
  <si>
    <t>Survival of the Dead</t>
  </si>
  <si>
    <t>Kathleen Munroe</t>
  </si>
  <si>
    <t>Duane Jones</t>
  </si>
  <si>
    <t>Drama|Horror|Mystery</t>
  </si>
  <si>
    <t>Judith O'Dea</t>
  </si>
  <si>
    <t>Night of the Living Dead</t>
  </si>
  <si>
    <t>S. William Hinzman</t>
  </si>
  <si>
    <t>Lost in Translation</t>
  </si>
  <si>
    <t>Catherine Lambert</t>
  </si>
  <si>
    <t>Annie Hall</t>
  </si>
  <si>
    <t>Cecil B. DeMille</t>
  </si>
  <si>
    <t>Dorothy Lamour</t>
  </si>
  <si>
    <t>Gloria Grahame</t>
  </si>
  <si>
    <t>The Greatest Show on Earth</t>
  </si>
  <si>
    <t>Cornel Wilde</t>
  </si>
  <si>
    <t>Monster's Ball</t>
  </si>
  <si>
    <t>Marcus Lyle Brown</t>
  </si>
  <si>
    <t>Henry Hobson</t>
  </si>
  <si>
    <t>Maggie</t>
  </si>
  <si>
    <t>David A Cole</t>
  </si>
  <si>
    <t>Mike Figgis</t>
  </si>
  <si>
    <t>Leaving Las Vegas</t>
  </si>
  <si>
    <t>Duane Journey</t>
  </si>
  <si>
    <t>Hansel &amp; Gretel Get Baked</t>
  </si>
  <si>
    <t>Billy Wilder</t>
  </si>
  <si>
    <t>Harold Gould</t>
  </si>
  <si>
    <t>The Front Page</t>
  </si>
  <si>
    <t>The Boy Next Door</t>
  </si>
  <si>
    <t>Adam Hicks</t>
  </si>
  <si>
    <t>Katy Jurado</t>
  </si>
  <si>
    <t>Trapeze</t>
  </si>
  <si>
    <t>Sidney James</t>
  </si>
  <si>
    <t>Lisa Cholodenko</t>
  </si>
  <si>
    <t>The Kids Are All Right</t>
  </si>
  <si>
    <t>Meg Foster</t>
  </si>
  <si>
    <t>They Live</t>
  </si>
  <si>
    <t>George 'Buck' Flower</t>
  </si>
  <si>
    <t>John Sturges</t>
  </si>
  <si>
    <t>Adventure|Drama|History|Thriller|War</t>
  </si>
  <si>
    <t>The Great Escape</t>
  </si>
  <si>
    <t>Gordon Jackson</t>
  </si>
  <si>
    <t>William Arntz</t>
  </si>
  <si>
    <t>Comedy|Documentary|Drama|Fantasy|Mystery|Sci-Fi</t>
  </si>
  <si>
    <t>Marlee Matlin</t>
  </si>
  <si>
    <t>What the #$*! Do We (K)now!?</t>
  </si>
  <si>
    <t>Armin Shimerman</t>
  </si>
  <si>
    <t>Ed Gass-Donnelly</t>
  </si>
  <si>
    <t>The Last Exorcism Part II</t>
  </si>
  <si>
    <t>Ashley Bell</t>
  </si>
  <si>
    <t>Lorelei Linklater</t>
  </si>
  <si>
    <t>Ellar Coltrane</t>
  </si>
  <si>
    <t>Boyhood</t>
  </si>
  <si>
    <t>Libby Villari</t>
  </si>
  <si>
    <t>Scoop</t>
  </si>
  <si>
    <t>DJ Pooh</t>
  </si>
  <si>
    <t>Dr. Dre</t>
  </si>
  <si>
    <t>The Wash</t>
  </si>
  <si>
    <t>3 Strikes</t>
  </si>
  <si>
    <t>Crime|Drama|Fantasy|Romance</t>
  </si>
  <si>
    <t>The Cooler</t>
  </si>
  <si>
    <t>Kevin McCarthy</t>
  </si>
  <si>
    <t>Montgomery Clift</t>
  </si>
  <si>
    <t>The Misfits</t>
  </si>
  <si>
    <t>Thelma Ritter</t>
  </si>
  <si>
    <t>The Night Listener</t>
  </si>
  <si>
    <t>James Melkonian</t>
  </si>
  <si>
    <t>William Hickey</t>
  </si>
  <si>
    <t>The Jerky Boys</t>
  </si>
  <si>
    <t>Peter Appel</t>
  </si>
  <si>
    <t>The Orphanage</t>
  </si>
  <si>
    <t>Fernando Cayo</t>
  </si>
  <si>
    <t>Ashley Rickards</t>
  </si>
  <si>
    <t>A Haunted House 2</t>
  </si>
  <si>
    <t>Gabriel Iglesias</t>
  </si>
  <si>
    <t>Roger Avary</t>
  </si>
  <si>
    <t>The Rules of Attraction</t>
  </si>
  <si>
    <t>Topaz</t>
  </si>
  <si>
    <t>Philippe Noiret</t>
  </si>
  <si>
    <t>Let's Go to Prison</t>
  </si>
  <si>
    <t>Amy Hill</t>
  </si>
  <si>
    <t>Allison Anders</t>
  </si>
  <si>
    <t>Four Rooms</t>
  </si>
  <si>
    <t>Secretary</t>
  </si>
  <si>
    <t>Rick de Oliveira</t>
  </si>
  <si>
    <t>The Real Cancun</t>
  </si>
  <si>
    <t>Benjamin Fletcher</t>
  </si>
  <si>
    <t>Talk Radio</t>
  </si>
  <si>
    <t>Waiting for Guffman</t>
  </si>
  <si>
    <t>Jeff Franklin</t>
  </si>
  <si>
    <t>Love Stinks</t>
  </si>
  <si>
    <t>Aaron Hughes</t>
  </si>
  <si>
    <t>You Kill Me</t>
  </si>
  <si>
    <t>Mike Mills</t>
  </si>
  <si>
    <t>Thumbsucker</t>
  </si>
  <si>
    <t>Action|Crime|Horror|Thriller</t>
  </si>
  <si>
    <t>Anna Gunn</t>
  </si>
  <si>
    <t>Red State</t>
  </si>
  <si>
    <t>Dave McKean</t>
  </si>
  <si>
    <t>Stephanie Leonidas</t>
  </si>
  <si>
    <t>Mirrormask</t>
  </si>
  <si>
    <t>Rob Brydon</t>
  </si>
  <si>
    <t>Ron Fricke</t>
  </si>
  <si>
    <t>Balinese Tari Legong Dancers</t>
  </si>
  <si>
    <t>Collin Alfredo St. Dic</t>
  </si>
  <si>
    <t>Samsara</t>
  </si>
  <si>
    <t>Puti Sri Candra Dewi</t>
  </si>
  <si>
    <t>Ruggero Deodato</t>
  </si>
  <si>
    <t>Eva LaRue</t>
  </si>
  <si>
    <t>The Barbarians</t>
  </si>
  <si>
    <t>Gavin Wiesen</t>
  </si>
  <si>
    <t>The Art of Getting By</t>
  </si>
  <si>
    <t>Mora Stephens</t>
  </si>
  <si>
    <t>Zipper</t>
  </si>
  <si>
    <t>Elena Satine</t>
  </si>
  <si>
    <t>Mars Callahan</t>
  </si>
  <si>
    <t>Poolhall Junkies</t>
  </si>
  <si>
    <t>The Loss of Sexual Innocence</t>
  </si>
  <si>
    <t>Leos Carax</t>
  </si>
  <si>
    <t>Holy Motors</t>
  </si>
  <si>
    <t>Joe</t>
  </si>
  <si>
    <t>Ronnie Gene Blevins</t>
  </si>
  <si>
    <t>Stefan Schwartz</t>
  </si>
  <si>
    <t>Shooting Fish</t>
  </si>
  <si>
    <t>Prison</t>
  </si>
  <si>
    <t>Hal Landon Jr.</t>
  </si>
  <si>
    <t>Robert Lee King</t>
  </si>
  <si>
    <t>Kathleen Robertson</t>
  </si>
  <si>
    <t>Comedy|Horror|Mystery</t>
  </si>
  <si>
    <t>Psycho Beach Party</t>
  </si>
  <si>
    <t>Beth Broderick</t>
  </si>
  <si>
    <t>The Big Tease</t>
  </si>
  <si>
    <t>Jorge RamÃ­rez SuÃ¡rez</t>
  </si>
  <si>
    <t>Adriana Barraza</t>
  </si>
  <si>
    <t>Hector Kotsifakis</t>
  </si>
  <si>
    <t>Buen DÃ­a, RamÃ³n</t>
  </si>
  <si>
    <t>Arcelia RamÃ­rez</t>
  </si>
  <si>
    <t>Jordan Trovillion</t>
  </si>
  <si>
    <t>Trust</t>
  </si>
  <si>
    <t>Zoe Levin</t>
  </si>
  <si>
    <t>An Everlasting Piece</t>
  </si>
  <si>
    <t>Alan Williams</t>
  </si>
  <si>
    <t>Rachel Griffiths</t>
  </si>
  <si>
    <t>Among Giants</t>
  </si>
  <si>
    <t>Rob Jarvis</t>
  </si>
  <si>
    <t>Adore</t>
  </si>
  <si>
    <t>Dan Ireland</t>
  </si>
  <si>
    <t>Danny Arroyo</t>
  </si>
  <si>
    <t>The Velocity of Gary</t>
  </si>
  <si>
    <t>Fernando LeÃ³n de Aranoa</t>
  </si>
  <si>
    <t>Enrique VillÃ©n</t>
  </si>
  <si>
    <t>Mondays in the Sun</t>
  </si>
  <si>
    <t>Aida Folch</t>
  </si>
  <si>
    <t>Jim Mickle</t>
  </si>
  <si>
    <t>Michael Cerveris</t>
  </si>
  <si>
    <t>Connor Paolo</t>
  </si>
  <si>
    <t>Stake Land</t>
  </si>
  <si>
    <t>Tiffany Thornton</t>
  </si>
  <si>
    <t>Doug Brochu</t>
  </si>
  <si>
    <t>Sonny with a Chance</t>
  </si>
  <si>
    <t>Brandon Mychal Smith</t>
  </si>
  <si>
    <t>The Last Time I Committed Suicide</t>
  </si>
  <si>
    <t>Karim AÃ¯nouz</t>
  </si>
  <si>
    <t>Futuro Beach</t>
  </si>
  <si>
    <t>JesuÃ­ta Barbosa</t>
  </si>
  <si>
    <t>Sam Levinson</t>
  </si>
  <si>
    <t>Another Happy Day</t>
  </si>
  <si>
    <t>A Lonely Place to Die</t>
  </si>
  <si>
    <t>Angelo Tsarouchas</t>
  </si>
  <si>
    <t>Nothing</t>
  </si>
  <si>
    <t>Aleksandr Veledinskiy</t>
  </si>
  <si>
    <t>Elena Lyadova</t>
  </si>
  <si>
    <t>The Geographer Drank His Globe Away</t>
  </si>
  <si>
    <t>Eugenia Khirivskaya</t>
  </si>
  <si>
    <t>Peter H. Hunt</t>
  </si>
  <si>
    <t>Drama|Family|History|Musical</t>
  </si>
  <si>
    <t>1776</t>
  </si>
  <si>
    <t>Howard Caine</t>
  </si>
  <si>
    <t>Ruba Nadda</t>
  </si>
  <si>
    <t>Bonnie Lee Bouman</t>
  </si>
  <si>
    <t>Saad Siddiqui</t>
  </si>
  <si>
    <t>Inescapable</t>
  </si>
  <si>
    <t>Fadia Nadda</t>
  </si>
  <si>
    <t>Howard Hughes</t>
  </si>
  <si>
    <t>Marian Marsh</t>
  </si>
  <si>
    <t>Jean Harlow</t>
  </si>
  <si>
    <t>Hell's Angels</t>
  </si>
  <si>
    <t>James Hall</t>
  </si>
  <si>
    <t>Edward Burns</t>
  </si>
  <si>
    <t>Purple Violets</t>
  </si>
  <si>
    <t>Peter Jacobson</t>
  </si>
  <si>
    <t>Shannon Woodward</t>
  </si>
  <si>
    <t>The Veil</t>
  </si>
  <si>
    <t>Kira McLean</t>
  </si>
  <si>
    <t>Sean Byrne</t>
  </si>
  <si>
    <t>Jessica McNamee</t>
  </si>
  <si>
    <t>Robin McLeavy</t>
  </si>
  <si>
    <t>The Loved Ones</t>
  </si>
  <si>
    <t>Victoria Thaine</t>
  </si>
  <si>
    <t>Rachel Sterling</t>
  </si>
  <si>
    <t>Kristen Quintrall</t>
  </si>
  <si>
    <t>No Vacancy</t>
  </si>
  <si>
    <t>Black Thomas</t>
  </si>
  <si>
    <t>Mark Griffiths</t>
  </si>
  <si>
    <t>How to Fall in Love</t>
  </si>
  <si>
    <t>Brooke D'Orsay</t>
  </si>
  <si>
    <t>Bruce Macdonald</t>
  </si>
  <si>
    <t>Adventure|Biography|Drama|Romance</t>
  </si>
  <si>
    <t>Rachel Hendrix</t>
  </si>
  <si>
    <t>The Perfect Wave</t>
  </si>
  <si>
    <t>Diana Vickers</t>
  </si>
  <si>
    <t>Susannah York</t>
  </si>
  <si>
    <t>A Man for All Seasons</t>
  </si>
  <si>
    <t>Network</t>
  </si>
  <si>
    <t>Victor Fleming</t>
  </si>
  <si>
    <t>George Reeves</t>
  </si>
  <si>
    <t>Hattie McDaniel</t>
  </si>
  <si>
    <t>Gone with the Wind</t>
  </si>
  <si>
    <t>Thomas Mitchell</t>
  </si>
  <si>
    <t>Richard Raymond</t>
  </si>
  <si>
    <t>Desert Dancer</t>
  </si>
  <si>
    <t>Marama Corlett</t>
  </si>
  <si>
    <t>Slim Pickens</t>
  </si>
  <si>
    <t>Adventure|War|Western</t>
  </si>
  <si>
    <t>Major Dundee</t>
  </si>
  <si>
    <t>Alan Jacobs</t>
  </si>
  <si>
    <t>Down for Life</t>
  </si>
  <si>
    <t>George Sidney</t>
  </si>
  <si>
    <t>Howard Keel</t>
  </si>
  <si>
    <t>Biography|Comedy|Musical|Romance|Western</t>
  </si>
  <si>
    <t>Keenan Wynn</t>
  </si>
  <si>
    <t>Annie Get Your Gun</t>
  </si>
  <si>
    <t>Betty Hutton</t>
  </si>
  <si>
    <t>Christopher Morris</t>
  </si>
  <si>
    <t>Four Lions</t>
  </si>
  <si>
    <t>Alex Macqueen</t>
  </si>
  <si>
    <t>Andrucha Waddington</t>
  </si>
  <si>
    <t>Seu Jorge</t>
  </si>
  <si>
    <t>Fernanda Montenegro</t>
  </si>
  <si>
    <t>House of Sand</t>
  </si>
  <si>
    <t>Fernanda Torres</t>
  </si>
  <si>
    <t>Peter Stebbings</t>
  </si>
  <si>
    <t>Defendor</t>
  </si>
  <si>
    <t>Vincente Minnelli</t>
  </si>
  <si>
    <t>Reginald Owen</t>
  </si>
  <si>
    <t>Adventure|Comedy|Musical|Romance</t>
  </si>
  <si>
    <t>Gladys Cooper</t>
  </si>
  <si>
    <t>The Pirate</t>
  </si>
  <si>
    <t>Ellen Ross</t>
  </si>
  <si>
    <t>Dagur KÃ¡ri</t>
  </si>
  <si>
    <t>Alice Olivia Clarke</t>
  </si>
  <si>
    <t>The Good Heart</t>
  </si>
  <si>
    <t>The History Boys</t>
  </si>
  <si>
    <t>Jamie Farr</t>
  </si>
  <si>
    <t>M*A*S*H</t>
  </si>
  <si>
    <t>Mike Farrell</t>
  </si>
  <si>
    <t>Barnard Hughes</t>
  </si>
  <si>
    <t>Brenda Vaccaro</t>
  </si>
  <si>
    <t>Midnight Cowboy</t>
  </si>
  <si>
    <t>John McGiver</t>
  </si>
  <si>
    <t>The Full Monty</t>
  </si>
  <si>
    <t>Lesley Sharp</t>
  </si>
  <si>
    <t>Jim Abrahams</t>
  </si>
  <si>
    <t>Lloyd Bridges</t>
  </si>
  <si>
    <t>Peter Graves</t>
  </si>
  <si>
    <t>Airplane!</t>
  </si>
  <si>
    <t>Barbara Billingsley</t>
  </si>
  <si>
    <t>Kevin Carraway</t>
  </si>
  <si>
    <t>Chain of Command</t>
  </si>
  <si>
    <t>Jon Osbeck</t>
  </si>
  <si>
    <t>Friday</t>
  </si>
  <si>
    <t>Menace II Society</t>
  </si>
  <si>
    <t>Ta'Rhonda Jones</t>
  </si>
  <si>
    <t>Empire</t>
  </si>
  <si>
    <t>Michael Gornick</t>
  </si>
  <si>
    <t>Creepshow 2</t>
  </si>
  <si>
    <t>Comedy|Drama|Romance|Western</t>
  </si>
  <si>
    <t>The Ballad of Cable Hogue</t>
  </si>
  <si>
    <t>Richard Brooks</t>
  </si>
  <si>
    <t>John Forsythe</t>
  </si>
  <si>
    <t>In Cold Blood</t>
  </si>
  <si>
    <t>Will Geer</t>
  </si>
  <si>
    <t>Peter Finch</t>
  </si>
  <si>
    <t>Colleen Dewhurst</t>
  </si>
  <si>
    <t>The Nun's Story</t>
  </si>
  <si>
    <t>Beatrice Straight</t>
  </si>
  <si>
    <t>Harper</t>
  </si>
  <si>
    <t>Bernard Cribbins</t>
  </si>
  <si>
    <t>Frenzy</t>
  </si>
  <si>
    <t>Clive Swift</t>
  </si>
  <si>
    <t>Robert Eggers</t>
  </si>
  <si>
    <t>Kate Dickie</t>
  </si>
  <si>
    <t>The Witch</t>
  </si>
  <si>
    <t>Michael Martin</t>
  </si>
  <si>
    <t>Master P</t>
  </si>
  <si>
    <t>Joe Estevez</t>
  </si>
  <si>
    <t>I Got the Hook Up</t>
  </si>
  <si>
    <t>Anthony Johnson</t>
  </si>
  <si>
    <t>She's the One</t>
  </si>
  <si>
    <t>Michael McGlone</t>
  </si>
  <si>
    <t>Gods and Monsters</t>
  </si>
  <si>
    <t>Soledad Villamil</t>
  </si>
  <si>
    <t>Ricardo DarÃ­n</t>
  </si>
  <si>
    <t>The Secret in Their Eyes</t>
  </si>
  <si>
    <t>Guillermo Francella</t>
  </si>
  <si>
    <t>Argentina</t>
  </si>
  <si>
    <t>Gideon Raff</t>
  </si>
  <si>
    <t>Gloria Votsis</t>
  </si>
  <si>
    <t>Gideon Emery</t>
  </si>
  <si>
    <t>Train</t>
  </si>
  <si>
    <t>Derek Magyar</t>
  </si>
  <si>
    <t>Dan Hicks</t>
  </si>
  <si>
    <t>Evil Dead II</t>
  </si>
  <si>
    <t>Kassie Wesley DePaiva</t>
  </si>
  <si>
    <t>Louis C.K.</t>
  </si>
  <si>
    <t>Action|Adventure|Comedy|Musical</t>
  </si>
  <si>
    <t>Pootie Tang</t>
  </si>
  <si>
    <t>Anthony C. Ferrante</t>
  </si>
  <si>
    <t>Sharknado</t>
  </si>
  <si>
    <t>Cassandra Scerbo</t>
  </si>
  <si>
    <t>Salvador Carrasco</t>
  </si>
  <si>
    <t>Zaide Silvia GutiÃ©rrez</t>
  </si>
  <si>
    <t>Elpidia Carrillo</t>
  </si>
  <si>
    <t>La otra conquista</t>
  </si>
  <si>
    <t>DamiÃ¡n Delgado</t>
  </si>
  <si>
    <t>AndrÃ© Ã˜vredal</t>
  </si>
  <si>
    <t>Johanna MÃ¸rck</t>
  </si>
  <si>
    <t>Comedy|Drama|Fantasy|Horror</t>
  </si>
  <si>
    <t>Otto Jespersen</t>
  </si>
  <si>
    <t>Trollhunter</t>
  </si>
  <si>
    <t>Glenn Erland Tosterud</t>
  </si>
  <si>
    <t>Robert Cary</t>
  </si>
  <si>
    <t>Ira &amp; Abby</t>
  </si>
  <si>
    <t>Adam Rapp</t>
  </si>
  <si>
    <t>Winter Passing</t>
  </si>
  <si>
    <t>D.E.B.S.</t>
  </si>
  <si>
    <t>Warren P. Sonoda</t>
  </si>
  <si>
    <t>Mykel Shannon Jenkins</t>
  </si>
  <si>
    <t>Action|Biography|Crime|Drama|Family|Fantasy</t>
  </si>
  <si>
    <t>The Masked Saint</t>
  </si>
  <si>
    <t>Lara Jean Chorostecki</t>
  </si>
  <si>
    <t>Amanda Gusack</t>
  </si>
  <si>
    <t>The Betrayed</t>
  </si>
  <si>
    <t>Blaine Anderson</t>
  </si>
  <si>
    <t>Avi Nesher</t>
  </si>
  <si>
    <t>Taxman</t>
  </si>
  <si>
    <t>Robert Townsend</t>
  </si>
  <si>
    <t>Ash Cook</t>
  </si>
  <si>
    <t>The Secret</t>
  </si>
  <si>
    <t>Genevieve O'Reilly</t>
  </si>
  <si>
    <t>Charles Adelman</t>
  </si>
  <si>
    <t>2:13</t>
  </si>
  <si>
    <t>Jay Oliva</t>
  </si>
  <si>
    <t>Action|Animation|Crime|Sci-Fi|Thriller</t>
  </si>
  <si>
    <t>Batman: The Dark Knight Returns, Part 2</t>
  </si>
  <si>
    <t>Grey Griffin</t>
  </si>
  <si>
    <t>Charles Ferguson</t>
  </si>
  <si>
    <t>Jerry Brown</t>
  </si>
  <si>
    <t>Jane Goodall</t>
  </si>
  <si>
    <t>Time to Choose</t>
  </si>
  <si>
    <t>Peter Agnefjall</t>
  </si>
  <si>
    <t>Shelly Varod</t>
  </si>
  <si>
    <t>In the Name of the King: The Last Job</t>
  </si>
  <si>
    <t>Ralitsa Paskaleva</t>
  </si>
  <si>
    <t>Mark Young</t>
  </si>
  <si>
    <t>Wicked Blood</t>
  </si>
  <si>
    <t>Daniel Petrie Jr.</t>
  </si>
  <si>
    <t>Dawn Patrol</t>
  </si>
  <si>
    <t>Antonio Simoncini</t>
  </si>
  <si>
    <t>Joe Egan</t>
  </si>
  <si>
    <t>Lords of London</t>
  </si>
  <si>
    <t>Glen Murphy</t>
  </si>
  <si>
    <t>High Anxiety</t>
  </si>
  <si>
    <t>Luc Jacquet</t>
  </si>
  <si>
    <t>Sofie GrÃ¥bÃ¸l</t>
  </si>
  <si>
    <t>March of the Penguins</t>
  </si>
  <si>
    <t>Margin Call</t>
  </si>
  <si>
    <t>Eldar Rapaport</t>
  </si>
  <si>
    <t>Adrian Gonzalez</t>
  </si>
  <si>
    <t>Murray Bartlett</t>
  </si>
  <si>
    <t>August</t>
  </si>
  <si>
    <t>Edward Conna</t>
  </si>
  <si>
    <t>Clark Gregg</t>
  </si>
  <si>
    <t>Choke</t>
  </si>
  <si>
    <t>Damien Chazelle</t>
  </si>
  <si>
    <t>Whiplash</t>
  </si>
  <si>
    <t>City of God</t>
  </si>
  <si>
    <t>Alexandre Rodrigues</t>
  </si>
  <si>
    <t>Justin Kerrigan</t>
  </si>
  <si>
    <t>John Simm</t>
  </si>
  <si>
    <t>Human Traffic</t>
  </si>
  <si>
    <t>Nathan Frankowski</t>
  </si>
  <si>
    <t>Rus Blackwell</t>
  </si>
  <si>
    <t>Day One</t>
  </si>
  <si>
    <t>Luis Antonio</t>
  </si>
  <si>
    <t>Karen Moncrieff</t>
  </si>
  <si>
    <t>The Dead Girl</t>
  </si>
  <si>
    <t>Alexandra Rapaport</t>
  </si>
  <si>
    <t>Thomas Bo Larsen</t>
  </si>
  <si>
    <t>The Hunt</t>
  </si>
  <si>
    <t>Hana Shuan</t>
  </si>
  <si>
    <t>Darren McGavin</t>
  </si>
  <si>
    <t>A Christmas Story</t>
  </si>
  <si>
    <t>Scott Schwartz</t>
  </si>
  <si>
    <t>Bella</t>
  </si>
  <si>
    <t>Perry King</t>
  </si>
  <si>
    <t>Class of 1984</t>
  </si>
  <si>
    <t>Timothy Van Patten</t>
  </si>
  <si>
    <t>Jennifer Finnigan</t>
  </si>
  <si>
    <t>The Opposite Sex</t>
  </si>
  <si>
    <t>Eric Styles</t>
  </si>
  <si>
    <t>Dreaming of Joseph Lees</t>
  </si>
  <si>
    <t>Laurent Cantet</t>
  </si>
  <si>
    <t>Agame Malembo-Emene</t>
  </si>
  <si>
    <t>FranÃ§ois BÃ©gaudeau</t>
  </si>
  <si>
    <t>The Class</t>
  </si>
  <si>
    <t>AngÃ©lica Sancio</t>
  </si>
  <si>
    <t>Rosemary's Baby</t>
  </si>
  <si>
    <t>Charles Grodin</t>
  </si>
  <si>
    <t>John Ford</t>
  </si>
  <si>
    <t>The Man Who Shot Liberty Valance</t>
  </si>
  <si>
    <t>Max Mayer</t>
  </si>
  <si>
    <t>Terry Walters</t>
  </si>
  <si>
    <t>Adam</t>
  </si>
  <si>
    <t>Joshua Marston</t>
  </si>
  <si>
    <t>Wilson Guerrero</t>
  </si>
  <si>
    <t>Maria Full of Grace</t>
  </si>
  <si>
    <t>Yenny Paola Vega</t>
  </si>
  <si>
    <t>Colombia</t>
  </si>
  <si>
    <t>Beginners</t>
  </si>
  <si>
    <t>Mary Page Keller</t>
  </si>
  <si>
    <t>John Gulager</t>
  </si>
  <si>
    <t>Action|Comedy|Horror|Thriller</t>
  </si>
  <si>
    <t>Feast</t>
  </si>
  <si>
    <t>Animal House</t>
  </si>
  <si>
    <t>Gert FrÃ¶be</t>
  </si>
  <si>
    <t>Honor Blackman</t>
  </si>
  <si>
    <t>Goldfinger</t>
  </si>
  <si>
    <t>Brandon Cronenberg</t>
  </si>
  <si>
    <t>Antiviral</t>
  </si>
  <si>
    <t>Caleb Landry Jones</t>
  </si>
  <si>
    <t>Frank Capra</t>
  </si>
  <si>
    <t>Lionel Barrymore</t>
  </si>
  <si>
    <t>Donna Reed</t>
  </si>
  <si>
    <t>It's a Wonderful Life</t>
  </si>
  <si>
    <t>Trainspotting</t>
  </si>
  <si>
    <t>The Original Kings of Comedy</t>
  </si>
  <si>
    <t>Tod Williams</t>
  </si>
  <si>
    <t>Paranormal Activity 2</t>
  </si>
  <si>
    <t>Micah Sloat</t>
  </si>
  <si>
    <t>Waking Ned Devine</t>
  </si>
  <si>
    <t>Crime|Documentary|Drama</t>
  </si>
  <si>
    <t>Bowling for Columbine</t>
  </si>
  <si>
    <t>Daoming Chen</t>
  </si>
  <si>
    <t>Coming Home</t>
  </si>
  <si>
    <t>Jack Sholder</t>
  </si>
  <si>
    <t>Robert Rusler</t>
  </si>
  <si>
    <t>A Nightmare on Elm Street 2: Freddy's Revenge</t>
  </si>
  <si>
    <t>A Room with a View</t>
  </si>
  <si>
    <t>Adelaide Kane</t>
  </si>
  <si>
    <t>The Purge</t>
  </si>
  <si>
    <t>Victoria Leigh</t>
  </si>
  <si>
    <t>Danielle Kotch</t>
  </si>
  <si>
    <t>Sinister</t>
  </si>
  <si>
    <t>Mikki Padilla</t>
  </si>
  <si>
    <t>Biography|Comedy|Documentary</t>
  </si>
  <si>
    <t>Martin Lawrence Live: Runteldat</t>
  </si>
  <si>
    <t>Dayna Devon</t>
  </si>
  <si>
    <t>Burl Ives</t>
  </si>
  <si>
    <t>Cat on a Hot Tin Roof</t>
  </si>
  <si>
    <t>Jack Carson</t>
  </si>
  <si>
    <t>Ted Post</t>
  </si>
  <si>
    <t>Gregory Sierra</t>
  </si>
  <si>
    <t>Linda Harrison</t>
  </si>
  <si>
    <t>Beneath the Planet of the Apes</t>
  </si>
  <si>
    <t>Victor Buono</t>
  </si>
  <si>
    <t>Air Bud</t>
  </si>
  <si>
    <t>Kunihiko Yuyama</t>
  </si>
  <si>
    <t>Eric Stuart</t>
  </si>
  <si>
    <t>Veronica Taylor</t>
  </si>
  <si>
    <t>PokÃ©mon 3: The Movie</t>
  </si>
  <si>
    <t>Lisa Ortiz</t>
  </si>
  <si>
    <t>Tom McLoughlin</t>
  </si>
  <si>
    <t>Ron Palillo</t>
  </si>
  <si>
    <t>Jason Lives: Friday the 13th Part VI</t>
  </si>
  <si>
    <t>Vincent Guastaferro</t>
  </si>
  <si>
    <t>Sessue Hayakawa</t>
  </si>
  <si>
    <t>The Bridge on the River Kwai</t>
  </si>
  <si>
    <t>Spaced Invaders</t>
  </si>
  <si>
    <t>Tonya Lee Williams</t>
  </si>
  <si>
    <t>Comedy|Thriller</t>
  </si>
  <si>
    <t>Family Plot</t>
  </si>
  <si>
    <t>Fred MacMurray</t>
  </si>
  <si>
    <t>The Apartment</t>
  </si>
  <si>
    <t>David White</t>
  </si>
  <si>
    <t>Adam Marcus</t>
  </si>
  <si>
    <t>Leslie Jordan</t>
  </si>
  <si>
    <t>Jason Goes to Hell: The Final Friday</t>
  </si>
  <si>
    <t>Erin Gray</t>
  </si>
  <si>
    <t>Lila Kedrova</t>
  </si>
  <si>
    <t>Tamara Toumanova</t>
  </si>
  <si>
    <t>Torn Curtain</t>
  </si>
  <si>
    <t>David Opatoshu</t>
  </si>
  <si>
    <t>Comedy|Documentary|Music</t>
  </si>
  <si>
    <t>Dave Chappelle's Block Party</t>
  </si>
  <si>
    <t>Lauryn Hill</t>
  </si>
  <si>
    <t>John Maclean</t>
  </si>
  <si>
    <t>Slow West</t>
  </si>
  <si>
    <t>LisaGay Hamilton</t>
  </si>
  <si>
    <t>Krush Groove</t>
  </si>
  <si>
    <t>Bobby Brown</t>
  </si>
  <si>
    <t>Benny Boom</t>
  </si>
  <si>
    <t>Next Day Air</t>
  </si>
  <si>
    <t>Elmer Gantry</t>
  </si>
  <si>
    <t>Edward Andrews</t>
  </si>
  <si>
    <t>Judgment at Nuremberg</t>
  </si>
  <si>
    <t>Deon Richmond</t>
  </si>
  <si>
    <t>Trippin'</t>
  </si>
  <si>
    <t>Countess Vaughn</t>
  </si>
  <si>
    <t>Seth Green</t>
  </si>
  <si>
    <t>Matthew Senreich</t>
  </si>
  <si>
    <t>Robot Chicken</t>
  </si>
  <si>
    <t>Breckin Meyer</t>
  </si>
  <si>
    <t>Howard Hawks</t>
  </si>
  <si>
    <t>Walter Brennan</t>
  </si>
  <si>
    <t>Action|Adventure|Romance|Western</t>
  </si>
  <si>
    <t>Red River</t>
  </si>
  <si>
    <t>Nnegest LikkÃ©</t>
  </si>
  <si>
    <t>Phat Girlz</t>
  </si>
  <si>
    <t>Joyful Drake</t>
  </si>
  <si>
    <t>Ariane Labed</t>
  </si>
  <si>
    <t>Seamus Davey-Fitzpatrick</t>
  </si>
  <si>
    <t>Before Midnight</t>
  </si>
  <si>
    <t>Athina Rachel Tsangari</t>
  </si>
  <si>
    <t>Christopher Leitch</t>
  </si>
  <si>
    <t>Robert Neary</t>
  </si>
  <si>
    <t>John Astin</t>
  </si>
  <si>
    <t>Teen Wolf Too</t>
  </si>
  <si>
    <t>A. Michael Baldwin</t>
  </si>
  <si>
    <t>Angus Scrimm</t>
  </si>
  <si>
    <t>Phantasm II</t>
  </si>
  <si>
    <t>James Le Gros</t>
  </si>
  <si>
    <t>Woman Thou Art Loosed</t>
  </si>
  <si>
    <t>Clifton Powell</t>
  </si>
  <si>
    <t>Patricia Cardoso</t>
  </si>
  <si>
    <t>Real Women Have Curves</t>
  </si>
  <si>
    <t>Jessica De Gouw</t>
  </si>
  <si>
    <t>Deadline Gallipoli</t>
  </si>
  <si>
    <t>Lisa Ray</t>
  </si>
  <si>
    <t>Water</t>
  </si>
  <si>
    <t>Seema Biswas</t>
  </si>
  <si>
    <t>Damien O'Donnell</t>
  </si>
  <si>
    <t>East Is East</t>
  </si>
  <si>
    <t>Peter M. Cohen</t>
  </si>
  <si>
    <t>Callie Thorne</t>
  </si>
  <si>
    <t>Whipped</t>
  </si>
  <si>
    <t>David Heyman</t>
  </si>
  <si>
    <t>Crime|Drama|History|Romance</t>
  </si>
  <si>
    <t>Kama Sutra: A Tale of Love</t>
  </si>
  <si>
    <t>Please Give</t>
  </si>
  <si>
    <t>Ann Morgan Guilbert</t>
  </si>
  <si>
    <t>Mel Stuart</t>
  </si>
  <si>
    <t>Jack Albertson</t>
  </si>
  <si>
    <t>Family|Fantasy|Musical</t>
  </si>
  <si>
    <t>Peter Ostrum</t>
  </si>
  <si>
    <t>Willy Wonka &amp; the Chocolate Factory</t>
  </si>
  <si>
    <t>Julie Dawn Cole</t>
  </si>
  <si>
    <t>Anthony Hickox</t>
  </si>
  <si>
    <t>Warlock: The Armageddon</t>
  </si>
  <si>
    <t>Paula Marshall</t>
  </si>
  <si>
    <t>Tom Schulman</t>
  </si>
  <si>
    <t>George Hamilton</t>
  </si>
  <si>
    <t>8 Heads in a Duffel Bag</t>
  </si>
  <si>
    <t>Stuart Margolin</t>
  </si>
  <si>
    <t>Days of Heaven</t>
  </si>
  <si>
    <t>Richard Libertini</t>
  </si>
  <si>
    <t>Jill Sprecher</t>
  </si>
  <si>
    <t>Thirteen Conversations About One Thing</t>
  </si>
  <si>
    <t>Darren Stein</t>
  </si>
  <si>
    <t>Jawbreaker</t>
  </si>
  <si>
    <t>Jeff Conaway</t>
  </si>
  <si>
    <t>Basquiat</t>
  </si>
  <si>
    <t>Courtney Love</t>
  </si>
  <si>
    <t>Grace Gummer</t>
  </si>
  <si>
    <t>Frances Ha</t>
  </si>
  <si>
    <t>Nambitha Mpumlwana</t>
  </si>
  <si>
    <t>Tsotsi</t>
  </si>
  <si>
    <t>Rapulana Seiphemo</t>
  </si>
  <si>
    <t>Happiness</t>
  </si>
  <si>
    <t>Joe Howard</t>
  </si>
  <si>
    <t>DysFunktional Family</t>
  </si>
  <si>
    <t>Robert Noble</t>
  </si>
  <si>
    <t>Comedy|Drama|Horror</t>
  </si>
  <si>
    <t>Tusk</t>
  </si>
  <si>
    <t>Ji-tae Yu</t>
  </si>
  <si>
    <t>Oldboy</t>
  </si>
  <si>
    <t>David Nixon</t>
  </si>
  <si>
    <t>Michael Bolten</t>
  </si>
  <si>
    <t>Robyn Lively</t>
  </si>
  <si>
    <t>Letters to God</t>
  </si>
  <si>
    <t>Christopher Schmidt</t>
  </si>
  <si>
    <t>Jason Eisener</t>
  </si>
  <si>
    <t>Robb Wells</t>
  </si>
  <si>
    <t>Hobo with a Shotgun</t>
  </si>
  <si>
    <t>Molly Dunsworth</t>
  </si>
  <si>
    <t>Enrique Begne</t>
  </si>
  <si>
    <t>Compadres</t>
  </si>
  <si>
    <t>Erick Elias</t>
  </si>
  <si>
    <t>Matthew Bright</t>
  </si>
  <si>
    <t>Freeway</t>
  </si>
  <si>
    <t>Michael Landon Jr.</t>
  </si>
  <si>
    <t>Drama|Family|Western</t>
  </si>
  <si>
    <t>Love's Abiding Joy</t>
  </si>
  <si>
    <t>Brianna Brown</t>
  </si>
  <si>
    <t>Andrea Arnold</t>
  </si>
  <si>
    <t>Fish Tank</t>
  </si>
  <si>
    <t>Jason Maza</t>
  </si>
  <si>
    <t>Whit Stillman</t>
  </si>
  <si>
    <t>Damsels in Distress</t>
  </si>
  <si>
    <t>Creature</t>
  </si>
  <si>
    <t>Leslye Headland</t>
  </si>
  <si>
    <t>Bachelorette</t>
  </si>
  <si>
    <t>Andrew Rannells</t>
  </si>
  <si>
    <t>Megan Hilty</t>
  </si>
  <si>
    <t>Comedy|Drama|Horror|Sci-Fi|Thriller</t>
  </si>
  <si>
    <t>BrainDead</t>
  </si>
  <si>
    <t>Bobby Roth</t>
  </si>
  <si>
    <t>Brave New Girl</t>
  </si>
  <si>
    <t>Lindsey Haun</t>
  </si>
  <si>
    <t>Tim and Eric's Billion Dollar Movie</t>
  </si>
  <si>
    <t>Bob Ross</t>
  </si>
  <si>
    <t>Amanda Mealing</t>
  </si>
  <si>
    <t>Susan Hampshire</t>
  </si>
  <si>
    <t>The Grand</t>
  </si>
  <si>
    <t>Tim Healy</t>
  </si>
  <si>
    <t>Kostja Ullmann</t>
  </si>
  <si>
    <t>Summer Storm</t>
  </si>
  <si>
    <t>Robert Stadlober</t>
  </si>
  <si>
    <t>Kate Connor</t>
  </si>
  <si>
    <t>Johnny Pacar</t>
  </si>
  <si>
    <t>Fort McCoy</t>
  </si>
  <si>
    <t>Deon Taylor</t>
  </si>
  <si>
    <t>Matt Cohen</t>
  </si>
  <si>
    <t>Chain Letter</t>
  </si>
  <si>
    <t>Noah Segan</t>
  </si>
  <si>
    <t>Just Looking</t>
  </si>
  <si>
    <t>Peter Onorati</t>
  </si>
  <si>
    <t>The Divide</t>
  </si>
  <si>
    <t>Conor McPherson</t>
  </si>
  <si>
    <t>Drama|Horror|Romance</t>
  </si>
  <si>
    <t>The Eclipse</t>
  </si>
  <si>
    <t>Jim Norton</t>
  </si>
  <si>
    <t>Will Canon</t>
  </si>
  <si>
    <t>Demonic</t>
  </si>
  <si>
    <t>Philip Zlotorynski</t>
  </si>
  <si>
    <t>Darren Keefe Reiher</t>
  </si>
  <si>
    <t>Neil Hopkins</t>
  </si>
  <si>
    <t>My Big Fat Independent Movie</t>
  </si>
  <si>
    <t>David Douglas</t>
  </si>
  <si>
    <t>Lance Kawas</t>
  </si>
  <si>
    <t>The Deported</t>
  </si>
  <si>
    <t>Francesca Gregorini</t>
  </si>
  <si>
    <t>Tanner Hall</t>
  </si>
  <si>
    <t>Marcio Garcia</t>
  </si>
  <si>
    <t>Kristi Clainos</t>
  </si>
  <si>
    <t>Open Road</t>
  </si>
  <si>
    <t>Emily Nelson</t>
  </si>
  <si>
    <t>They Came Together</t>
  </si>
  <si>
    <t>Craig Moss</t>
  </si>
  <si>
    <t>Ashley Martin</t>
  </si>
  <si>
    <t>French Stewart</t>
  </si>
  <si>
    <t>30 Nights of Paranormal Activity with the Devil Inside the Girl with the Dragon Tattoo</t>
  </si>
  <si>
    <t>Olivia Alexander</t>
  </si>
  <si>
    <t>Alex Meraz</t>
  </si>
  <si>
    <t>Never Back Down 2: The Beatdown</t>
  </si>
  <si>
    <t>Jillian Murray</t>
  </si>
  <si>
    <t>Point Blank</t>
  </si>
  <si>
    <t>Carroll O'Connor</t>
  </si>
  <si>
    <t>Paolo Monico</t>
  </si>
  <si>
    <t>Sarah Rafferty</t>
  </si>
  <si>
    <t>Four Single Fathers</t>
  </si>
  <si>
    <t>Salvatore Santone</t>
  </si>
  <si>
    <t>Youssef Delara</t>
  </si>
  <si>
    <t>David Bianchi</t>
  </si>
  <si>
    <t>Enter the Dangerous Mind</t>
  </si>
  <si>
    <t>Darin Scott</t>
  </si>
  <si>
    <t>Something Wicked</t>
  </si>
  <si>
    <t>John Robinson</t>
  </si>
  <si>
    <t>Christian Sesma</t>
  </si>
  <si>
    <t>Brooke Newton</t>
  </si>
  <si>
    <t>AWOL-72</t>
  </si>
  <si>
    <t>Brett Wagner</t>
  </si>
  <si>
    <t>Monte Hellman</t>
  </si>
  <si>
    <t>Jack Taylor</t>
  </si>
  <si>
    <t>Adventure|Crime|Drama</t>
  </si>
  <si>
    <t>Iguana</t>
  </si>
  <si>
    <t>Fabio Testi</t>
  </si>
  <si>
    <t>Brian Caunter</t>
  </si>
  <si>
    <t>Action|Adventure|Crime|Drama</t>
  </si>
  <si>
    <t>Chicago Overcoat</t>
  </si>
  <si>
    <t>Chris D'Arienzo</t>
  </si>
  <si>
    <t>Cybill Shepherd</t>
  </si>
  <si>
    <t>Barry Munday</t>
  </si>
  <si>
    <t>Matheus Nachtergaele</t>
  </si>
  <si>
    <t>Central Station</t>
  </si>
  <si>
    <t>Othon Bastos</t>
  </si>
  <si>
    <t>Glenn Ford</t>
  </si>
  <si>
    <t>Pocketful of Miracles</t>
  </si>
  <si>
    <t>Isaac Florentine</t>
  </si>
  <si>
    <t>Anthony L. Fernandez</t>
  </si>
  <si>
    <t>Close Range</t>
  </si>
  <si>
    <t>Scott Evans</t>
  </si>
  <si>
    <t>Susan Seidelman</t>
  </si>
  <si>
    <t>Boynton Beach Club</t>
  </si>
  <si>
    <t>Patrick Bauchau</t>
  </si>
  <si>
    <t>Olivia Rose Keegan</t>
  </si>
  <si>
    <t>Amnesiac</t>
  </si>
  <si>
    <t>Mia Barron</t>
  </si>
  <si>
    <t>Heidi Ewing</t>
  </si>
  <si>
    <t>Greg Crowe</t>
  </si>
  <si>
    <t>Freakonomics</t>
  </si>
  <si>
    <t>Tempestt Bledsoe</t>
  </si>
  <si>
    <t>High Tension</t>
  </si>
  <si>
    <t>Oana Pellea</t>
  </si>
  <si>
    <t>Leon Ford</t>
  </si>
  <si>
    <t>Patrick Brammall</t>
  </si>
  <si>
    <t>Maeve Dermody</t>
  </si>
  <si>
    <t>Griff the Invisible</t>
  </si>
  <si>
    <t>Kelly Paterniti</t>
  </si>
  <si>
    <t>Hank Braxtan</t>
  </si>
  <si>
    <t>Gregory Cruz</t>
  </si>
  <si>
    <t>Unnatural</t>
  </si>
  <si>
    <t>Allegra Carpenter</t>
  </si>
  <si>
    <t>Paula Jai Parker</t>
  </si>
  <si>
    <t>Isaac Hayes</t>
  </si>
  <si>
    <t>Hustle &amp; Flow</t>
  </si>
  <si>
    <t>Elise Neal</t>
  </si>
  <si>
    <t>Joe E. Brown</t>
  </si>
  <si>
    <t>Nehemiah Persoff</t>
  </si>
  <si>
    <t>Some Like It Hot</t>
  </si>
  <si>
    <t>George Raft</t>
  </si>
  <si>
    <t>John Carl Buechler</t>
  </si>
  <si>
    <t>Terry Kiser</t>
  </si>
  <si>
    <t>Friday the 13th Part VII: The New Blood</t>
  </si>
  <si>
    <t>William Butler</t>
  </si>
  <si>
    <t>Terry</t>
  </si>
  <si>
    <t>Margaret Hamilton</t>
  </si>
  <si>
    <t>The Wizard of Oz</t>
  </si>
  <si>
    <t>Billie Burke</t>
  </si>
  <si>
    <t>Young Frankenstein</t>
  </si>
  <si>
    <t>Diary of the Dead</t>
  </si>
  <si>
    <t>Joe Dinicol</t>
  </si>
  <si>
    <t>Rajkumar Hirani</t>
  </si>
  <si>
    <t>Sanjay Dutt</t>
  </si>
  <si>
    <t>Lage Raho Munna Bhai</t>
  </si>
  <si>
    <t>Victor Nunez</t>
  </si>
  <si>
    <t>Patricia Richardson</t>
  </si>
  <si>
    <t>Ulee's Gold</t>
  </si>
  <si>
    <t>Vanessa Zima</t>
  </si>
  <si>
    <t>Kelly Reno</t>
  </si>
  <si>
    <t>Adventure|Family|Sport</t>
  </si>
  <si>
    <t>The Black Stallion</t>
  </si>
  <si>
    <t>Hoyt Axton</t>
  </si>
  <si>
    <t>Rohit Jugraj</t>
  </si>
  <si>
    <t>Neeru Bajwa</t>
  </si>
  <si>
    <t>Romance</t>
  </si>
  <si>
    <t>Bhavkhandan Singh Rakhra</t>
  </si>
  <si>
    <t>Sardaar Ji</t>
  </si>
  <si>
    <t>Diljit Dosanjh</t>
  </si>
  <si>
    <t>Panjabi</t>
  </si>
  <si>
    <t>ThorbjÃ¸rn Christoffersen</t>
  </si>
  <si>
    <t>Frank Hvam</t>
  </si>
  <si>
    <t>Action|Adventure|Animation|Comedy|Sci-Fi</t>
  </si>
  <si>
    <t>Journey to Saturn</t>
  </si>
  <si>
    <t>Casper Christensen</t>
  </si>
  <si>
    <t>Cesar Romero</t>
  </si>
  <si>
    <t>Donovan's Reef</t>
  </si>
  <si>
    <t>Alex van Warmerdam</t>
  </si>
  <si>
    <t>Ariane Schluter</t>
  </si>
  <si>
    <t>Rijk de Gooyer</t>
  </si>
  <si>
    <t>The Dress</t>
  </si>
  <si>
    <t>Henri Garcin</t>
  </si>
  <si>
    <t>Esther Williams</t>
  </si>
  <si>
    <t>Drama|Fantasy|Romance|War</t>
  </si>
  <si>
    <t>A Guy Named Joe</t>
  </si>
  <si>
    <t>Irene Dunne</t>
  </si>
  <si>
    <t>Blazing Saddles</t>
  </si>
  <si>
    <t>Tom Everett</t>
  </si>
  <si>
    <t>Judie Aronson</t>
  </si>
  <si>
    <t>Friday the 13th: The Final Chapter</t>
  </si>
  <si>
    <t>Kimberly Beck</t>
  </si>
  <si>
    <t>Pawel Pawlikowski</t>
  </si>
  <si>
    <t>Agata Trzebuchowska</t>
  </si>
  <si>
    <t>Joanna Kulig</t>
  </si>
  <si>
    <t>Ida</t>
  </si>
  <si>
    <t>Agata Kulesza</t>
  </si>
  <si>
    <t>Maurice</t>
  </si>
  <si>
    <t>Frank Sebastiano</t>
  </si>
  <si>
    <t>Laurie Metcalf</t>
  </si>
  <si>
    <t>Beer League</t>
  </si>
  <si>
    <t>Stacy Peralta</t>
  </si>
  <si>
    <t>Gabrielle Reece</t>
  </si>
  <si>
    <t>Documentary|History|Sport</t>
  </si>
  <si>
    <t>Gerry Lopez</t>
  </si>
  <si>
    <t>Riding Giants</t>
  </si>
  <si>
    <t>Laird John Hamilton</t>
  </si>
  <si>
    <t>Nacho Vigalondo</t>
  </si>
  <si>
    <t>Karra Elejalde</t>
  </si>
  <si>
    <t>Timecrimes</t>
  </si>
  <si>
    <t>BÃ¡rbara Goenaga</t>
  </si>
  <si>
    <t>Hao Ning</t>
  </si>
  <si>
    <t>Bo Huang</t>
  </si>
  <si>
    <t>Silver Medallist</t>
  </si>
  <si>
    <t>Zheng Xu</t>
  </si>
  <si>
    <t>Tony Giglio</t>
  </si>
  <si>
    <t>Timber Falls</t>
  </si>
  <si>
    <t>Stanley Donen</t>
  </si>
  <si>
    <t>Singin' in the Rain</t>
  </si>
  <si>
    <t>Cyd Charisse</t>
  </si>
  <si>
    <t>Joe Cross</t>
  </si>
  <si>
    <t>Joel Fuhrman</t>
  </si>
  <si>
    <t>Fat, Sick &amp; Nearly Dead</t>
  </si>
  <si>
    <t>Amy Badberg</t>
  </si>
  <si>
    <t>A Haunted House</t>
  </si>
  <si>
    <t>Dinesh D'Souza</t>
  </si>
  <si>
    <t>Zackary Steven Graham</t>
  </si>
  <si>
    <t>Barack Obama</t>
  </si>
  <si>
    <t>2016: Obama's America</t>
  </si>
  <si>
    <t>That Thing You Do!</t>
  </si>
  <si>
    <t>Tommy Lee Wallace</t>
  </si>
  <si>
    <t>Halloween III: Season of the Witch</t>
  </si>
  <si>
    <t>Nancy Kyes</t>
  </si>
  <si>
    <t>Don Taylor</t>
  </si>
  <si>
    <t>Escape from the Planet of the Apes</t>
  </si>
  <si>
    <t>Sal Mineo</t>
  </si>
  <si>
    <t>Melvyn Douglas</t>
  </si>
  <si>
    <t>Hud</t>
  </si>
  <si>
    <t>Whit Bissell</t>
  </si>
  <si>
    <t>Leslie Small</t>
  </si>
  <si>
    <t>La'Princess Jackson</t>
  </si>
  <si>
    <t>David Jason Perez</t>
  </si>
  <si>
    <t>Kevin Hart: Let Me Explain</t>
  </si>
  <si>
    <t>Dana Hanna</t>
  </si>
  <si>
    <t>My Own Private Idaho</t>
  </si>
  <si>
    <t>Garden State</t>
  </si>
  <si>
    <t>Jill Flint</t>
  </si>
  <si>
    <t>Hans Weingartner</t>
  </si>
  <si>
    <t>Hanno PÃ¶schl</t>
  </si>
  <si>
    <t>Before Sunrise</t>
  </si>
  <si>
    <t>Dominik Castell</t>
  </si>
  <si>
    <t>Ã‰ric Tessier</t>
  </si>
  <si>
    <t>Michel CÃ´tÃ©</t>
  </si>
  <si>
    <t>Action|Drama|Horror|Thriller</t>
  </si>
  <si>
    <t>Patrick Huard</t>
  </si>
  <si>
    <t>Sur le seuil</t>
  </si>
  <si>
    <t>Jean Pierre Bergeron</t>
  </si>
  <si>
    <t>Alison Maclean</t>
  </si>
  <si>
    <t>Jesus' Son</t>
  </si>
  <si>
    <t>Alice Wu</t>
  </si>
  <si>
    <t>Saving Face</t>
  </si>
  <si>
    <t>Jessica Hecht</t>
  </si>
  <si>
    <t>Sarah Gavron</t>
  </si>
  <si>
    <t>Christopher Simpson</t>
  </si>
  <si>
    <t>Satish Kaushik</t>
  </si>
  <si>
    <t>Brick Lane</t>
  </si>
  <si>
    <t>Tannishtha Chatterjee</t>
  </si>
  <si>
    <t>Joshua Ormond</t>
  </si>
  <si>
    <t>Comedy|Crime|Drama|Sci-Fi</t>
  </si>
  <si>
    <t>Robot &amp; Frank</t>
  </si>
  <si>
    <t>Ana Gasteyer</t>
  </si>
  <si>
    <t>Isabel Coixet</t>
  </si>
  <si>
    <t>My Life Without Me</t>
  </si>
  <si>
    <t>Amanda Plummer</t>
  </si>
  <si>
    <t>James Ponsoldt</t>
  </si>
  <si>
    <t>The Spectacular Now</t>
  </si>
  <si>
    <t>Dayo Okeniyi</t>
  </si>
  <si>
    <t>Comedy|Family|Musical|Romance|Short</t>
  </si>
  <si>
    <t>Marilyn Hotchkiss' Ballroom Dancing and Charm School</t>
  </si>
  <si>
    <t>Michael Bower</t>
  </si>
  <si>
    <t>Tal Bachman</t>
  </si>
  <si>
    <t>Comedy|Documentary|War</t>
  </si>
  <si>
    <t>Bill Maher</t>
  </si>
  <si>
    <t>Religulous</t>
  </si>
  <si>
    <t>Steve Burg</t>
  </si>
  <si>
    <t>Joshua Tickell</t>
  </si>
  <si>
    <t>Sheryl Crow</t>
  </si>
  <si>
    <t>Fuel</t>
  </si>
  <si>
    <t>George W. Bush</t>
  </si>
  <si>
    <t>Tim Boxell</t>
  </si>
  <si>
    <t>Valley of the Heart's Delight</t>
  </si>
  <si>
    <t>Michael D. Sellers</t>
  </si>
  <si>
    <t>Eye of the Dolphin</t>
  </si>
  <si>
    <t>Reed Cowan</t>
  </si>
  <si>
    <t>Emily Pearson</t>
  </si>
  <si>
    <t>Dustin Lance Black</t>
  </si>
  <si>
    <t>8: The Mormon Proposition</t>
  </si>
  <si>
    <t>Gavin Newsom</t>
  </si>
  <si>
    <t>James Dodson</t>
  </si>
  <si>
    <t>The Other End of the Line</t>
  </si>
  <si>
    <t>Shriya Saran</t>
  </si>
  <si>
    <t>RÃ¼diger Vogler</t>
  </si>
  <si>
    <t>Anatomy</t>
  </si>
  <si>
    <t>Sebastian Blomberg</t>
  </si>
  <si>
    <t>Alex Rivera</t>
  </si>
  <si>
    <t>Sleep Dealer</t>
  </si>
  <si>
    <t>Tenoch Huerta</t>
  </si>
  <si>
    <t>Super</t>
  </si>
  <si>
    <t>Paul T. Taylor</t>
  </si>
  <si>
    <t>John Murlowski</t>
  </si>
  <si>
    <t>Christmas Mail</t>
  </si>
  <si>
    <t>Benni Diez</t>
  </si>
  <si>
    <t>Cecilia Pillado</t>
  </si>
  <si>
    <t>Stung</t>
  </si>
  <si>
    <t>Danny Perez</t>
  </si>
  <si>
    <t>Emmanuel Kabongo</t>
  </si>
  <si>
    <t>Antibirth</t>
  </si>
  <si>
    <t>Get on the Bus</t>
  </si>
  <si>
    <t>Robby Henson</t>
  </si>
  <si>
    <t>Thr3e</t>
  </si>
  <si>
    <t>Justine Waddell</t>
  </si>
  <si>
    <t>Anthony 'Citric' Campos</t>
  </si>
  <si>
    <t>Idiocracy</t>
  </si>
  <si>
    <t>Zackary Adler</t>
  </si>
  <si>
    <t>Kevin Leslie</t>
  </si>
  <si>
    <t>The Rise of the Krays</t>
  </si>
  <si>
    <t>Kris Sommerville</t>
  </si>
  <si>
    <t>This Is England</t>
  </si>
  <si>
    <t>Dominic Burns</t>
  </si>
  <si>
    <t>Alien Uprising</t>
  </si>
  <si>
    <t>Bianca Brigitte VanDamme</t>
  </si>
  <si>
    <t>Basil Rathbone</t>
  </si>
  <si>
    <t>Bathing Beauty</t>
  </si>
  <si>
    <t>Red Skelton</t>
  </si>
  <si>
    <t>Carmen Marron</t>
  </si>
  <si>
    <t>Jossara Jinaro</t>
  </si>
  <si>
    <t>Go for It!</t>
  </si>
  <si>
    <t>Rene Rosado</t>
  </si>
  <si>
    <t>Dancer, Texas Pop. 81</t>
  </si>
  <si>
    <t>Show Boat</t>
  </si>
  <si>
    <t>Redemption Road</t>
  </si>
  <si>
    <t>Jason Stone</t>
  </si>
  <si>
    <t>The Calling</t>
  </si>
  <si>
    <t>Jerry Rees</t>
  </si>
  <si>
    <t>The Brave Little Toaster</t>
  </si>
  <si>
    <t>Mindy Sterling</t>
  </si>
  <si>
    <t>Deems Taylor</t>
  </si>
  <si>
    <t>Leopold Stokowski</t>
  </si>
  <si>
    <t>Fantasia</t>
  </si>
  <si>
    <t>Jaco Booyens</t>
  </si>
  <si>
    <t>Sebastian Aguilar</t>
  </si>
  <si>
    <t>Nicole Smolen</t>
  </si>
  <si>
    <t>8 Days</t>
  </si>
  <si>
    <t>Ivette Alvarez</t>
  </si>
  <si>
    <t>Dana Kimmell</t>
  </si>
  <si>
    <t>Richard Brooker</t>
  </si>
  <si>
    <t>Friday the 13th Part III</t>
  </si>
  <si>
    <t>Catherine Parks</t>
  </si>
  <si>
    <t>Danny Steinmann</t>
  </si>
  <si>
    <t>Melanie Kinnaman</t>
  </si>
  <si>
    <t>Tiffany Helm</t>
  </si>
  <si>
    <t>Friday the 13th: A New Beginning</t>
  </si>
  <si>
    <t>Dominick Brascia</t>
  </si>
  <si>
    <t>The Last Sin Eater</t>
  </si>
  <si>
    <t>Jon Gunn</t>
  </si>
  <si>
    <t>Do You Believe?</t>
  </si>
  <si>
    <t>Hayley Cloake</t>
  </si>
  <si>
    <t>Kayla Ewell</t>
  </si>
  <si>
    <t>Impact Point</t>
  </si>
  <si>
    <t>Linden Ashby</t>
  </si>
  <si>
    <t>Tay Garnett</t>
  </si>
  <si>
    <t>Greer Garson</t>
  </si>
  <si>
    <t>The Valley of Decision</t>
  </si>
  <si>
    <t>Shyam Madiraju</t>
  </si>
  <si>
    <t>Ethan Peck</t>
  </si>
  <si>
    <t>Eden</t>
  </si>
  <si>
    <t>Brad Schmidt</t>
  </si>
  <si>
    <t>Harmage Singh Kalirai</t>
  </si>
  <si>
    <t>Zohra Segal</t>
  </si>
  <si>
    <t>Saeed Jaffrey</t>
  </si>
  <si>
    <t>Chicken Tikka Masala</t>
  </si>
  <si>
    <t>Shobu Kapoor</t>
  </si>
  <si>
    <t>Rita Merson</t>
  </si>
  <si>
    <t>Always Woodstock</t>
  </si>
  <si>
    <t>Daniel Kash</t>
  </si>
  <si>
    <t>Rachel Skarsten</t>
  </si>
  <si>
    <t>Jack Brooks: Monster Slayer</t>
  </si>
  <si>
    <t>Stefanie Drummond</t>
  </si>
  <si>
    <t>William Wyler</t>
  </si>
  <si>
    <t>Myrna Loy</t>
  </si>
  <si>
    <t>The Best Years of Our Lives</t>
  </si>
  <si>
    <t>Larry Clark</t>
  </si>
  <si>
    <t>Bully</t>
  </si>
  <si>
    <t>Petter NÃ¦ss</t>
  </si>
  <si>
    <t>Per Christian Ellefsen</t>
  </si>
  <si>
    <t>JÃ¸rgen Langhelle</t>
  </si>
  <si>
    <t>Elling</t>
  </si>
  <si>
    <t>Sven Nordin</t>
  </si>
  <si>
    <t>Robert Fontaine</t>
  </si>
  <si>
    <t>Arturo Castro</t>
  </si>
  <si>
    <t>Michael Derek</t>
  </si>
  <si>
    <t>Mi America</t>
  </si>
  <si>
    <t>Brad Lee Wind</t>
  </si>
  <si>
    <t>Manuela Velasco</t>
  </si>
  <si>
    <t>[Rec]</t>
  </si>
  <si>
    <t>Carlos Lasarte</t>
  </si>
  <si>
    <t>Martha Higareda</t>
  </si>
  <si>
    <t>Lies in Plain Sight</t>
  </si>
  <si>
    <t>Cheyenne Haynes</t>
  </si>
  <si>
    <t>Dan Perri</t>
  </si>
  <si>
    <t>Comedy|Drama|Mystery|Romance|Thriller</t>
  </si>
  <si>
    <t>Travis Myers</t>
  </si>
  <si>
    <t>Sharkskin</t>
  </si>
  <si>
    <t>Carmen Argenziano</t>
  </si>
  <si>
    <t>Neil Mcenery-West</t>
  </si>
  <si>
    <t>Walter Hendrix III</t>
  </si>
  <si>
    <t>Containment</t>
  </si>
  <si>
    <t>Louise Brealey</t>
  </si>
  <si>
    <t>Anthony O'Brien</t>
  </si>
  <si>
    <t>Maria Doyle Kennedy</t>
  </si>
  <si>
    <t>The Timber</t>
  </si>
  <si>
    <t>Shaun O'Hagan</t>
  </si>
  <si>
    <t>Daniela Bianchi</t>
  </si>
  <si>
    <t>From Russia with Love</t>
  </si>
  <si>
    <t>Michael Herz</t>
  </si>
  <si>
    <t>Jessica Dublin</t>
  </si>
  <si>
    <t>Action|Comedy|Horror|Sci-Fi</t>
  </si>
  <si>
    <t>Phoebe Legere</t>
  </si>
  <si>
    <t>The Toxic Avenger Part II</t>
  </si>
  <si>
    <t>Lisa Gaye</t>
  </si>
  <si>
    <t>Alan Autry</t>
  </si>
  <si>
    <t>In the Heat of the Night</t>
  </si>
  <si>
    <t>Crystal R. Fox</t>
  </si>
  <si>
    <t>John Beck</t>
  </si>
  <si>
    <t>Sleeper</t>
  </si>
  <si>
    <t>Mews Small</t>
  </si>
  <si>
    <t>David Robert Mitchell</t>
  </si>
  <si>
    <t>Ruby Harris</t>
  </si>
  <si>
    <t>Maika Monroe</t>
  </si>
  <si>
    <t>It Follows</t>
  </si>
  <si>
    <t>Jake Weary</t>
  </si>
  <si>
    <t>Everything You Always Wanted to Know About Sex * But Were Afraid to Ask</t>
  </si>
  <si>
    <t>Robert Mulligan</t>
  </si>
  <si>
    <t>Brock Peters</t>
  </si>
  <si>
    <t>To Kill a Mockingbird</t>
  </si>
  <si>
    <t>William Windom</t>
  </si>
  <si>
    <t>Mad Max 2: The Road Warrior</t>
  </si>
  <si>
    <t>Kjell Nilsson</t>
  </si>
  <si>
    <t>Chia-Liang Liu</t>
  </si>
  <si>
    <t>The Legend of Drunken Master</t>
  </si>
  <si>
    <t>Ho-Sung Pak</t>
  </si>
  <si>
    <t>Alicia Goranson</t>
  </si>
  <si>
    <t>Boys Don't Cry</t>
  </si>
  <si>
    <t>Jeannetta Arnette</t>
  </si>
  <si>
    <t>Chris Kentis</t>
  </si>
  <si>
    <t>Julia Taylor Ross</t>
  </si>
  <si>
    <t>Eric Sheffer Stevens</t>
  </si>
  <si>
    <t>Silent House</t>
  </si>
  <si>
    <t>Adam Trese</t>
  </si>
  <si>
    <t>The Lives of Others</t>
  </si>
  <si>
    <t>Ben Davies</t>
  </si>
  <si>
    <t>Courageous</t>
  </si>
  <si>
    <t>T.C. Stallings</t>
  </si>
  <si>
    <t>Robert Rossen</t>
  </si>
  <si>
    <t>The Hustler</t>
  </si>
  <si>
    <t>Jack Conway</t>
  </si>
  <si>
    <t>Adventure|Drama|Romance|Western</t>
  </si>
  <si>
    <t>Hedy Lamarr</t>
  </si>
  <si>
    <t>Boom Town</t>
  </si>
  <si>
    <t>Claudette Colbert</t>
  </si>
  <si>
    <t>Sylvain Chomet</t>
  </si>
  <si>
    <t>Charles Linton</t>
  </si>
  <si>
    <t>Animation|Comedy|Drama</t>
  </si>
  <si>
    <t>Michel Robin</t>
  </si>
  <si>
    <t>The Triplets of Belleville</t>
  </si>
  <si>
    <t>BÃ©atrice Bonifassi</t>
  </si>
  <si>
    <t>Chris Eyre</t>
  </si>
  <si>
    <t>Smoke Signals</t>
  </si>
  <si>
    <t>James Urbaniak</t>
  </si>
  <si>
    <t>American Splendor</t>
  </si>
  <si>
    <t>Daniel Tay</t>
  </si>
  <si>
    <t>Albert Delpy</t>
  </si>
  <si>
    <t>Before Sunset</t>
  </si>
  <si>
    <t>Marie Pillet</t>
  </si>
  <si>
    <t>Jorge Salinas</t>
  </si>
  <si>
    <t>Amores Perros</t>
  </si>
  <si>
    <t>Goya Toledo</t>
  </si>
  <si>
    <t>Sarah Clarke</t>
  </si>
  <si>
    <t>Thirteen</t>
  </si>
  <si>
    <t>Elia Kazan</t>
  </si>
  <si>
    <t>Celeste Holm</t>
  </si>
  <si>
    <t>Gentleman's Agreement</t>
  </si>
  <si>
    <t>John Garfield</t>
  </si>
  <si>
    <t>Debra Granik</t>
  </si>
  <si>
    <t>Shelley Waggener</t>
  </si>
  <si>
    <t>Winter's Bone</t>
  </si>
  <si>
    <t>Lauren Sweetser</t>
  </si>
  <si>
    <t>Brendan Mackey</t>
  </si>
  <si>
    <t>Adventure|Documentary|Drama|Sport</t>
  </si>
  <si>
    <t>Nicholas Aaron</t>
  </si>
  <si>
    <t>Touching the Void</t>
  </si>
  <si>
    <t>Joe Simpson</t>
  </si>
  <si>
    <t>Henry King</t>
  </si>
  <si>
    <t>Tyrone Power</t>
  </si>
  <si>
    <t>Alexander's Ragtime Band</t>
  </si>
  <si>
    <t>Miranda July</t>
  </si>
  <si>
    <t>Najarra Townsend</t>
  </si>
  <si>
    <t>Me and You and Everyone We Know</t>
  </si>
  <si>
    <t>Crime|Documentary</t>
  </si>
  <si>
    <t>Inside Job</t>
  </si>
  <si>
    <t>Barney Frank</t>
  </si>
  <si>
    <t>Max Joseph</t>
  </si>
  <si>
    <t>We Are Your Friends</t>
  </si>
  <si>
    <t>Jim Jarmusch</t>
  </si>
  <si>
    <t>Gano Grills</t>
  </si>
  <si>
    <t>Ghost Dog: The Way of the Samurai</t>
  </si>
  <si>
    <t>Richard Portnow</t>
  </si>
  <si>
    <t>Harsh Times</t>
  </si>
  <si>
    <t>Captive</t>
  </si>
  <si>
    <t>Sydelle Noel</t>
  </si>
  <si>
    <t>Full Frontal</t>
  </si>
  <si>
    <t>Kevin Tenney</t>
  </si>
  <si>
    <t>Tawny Kitaen</t>
  </si>
  <si>
    <t>Witchboard</t>
  </si>
  <si>
    <t>Rose Marie</t>
  </si>
  <si>
    <t>Strangers with Candy</t>
  </si>
  <si>
    <t>Peter Stickles</t>
  </si>
  <si>
    <t>Sook-Yin Lee</t>
  </si>
  <si>
    <t>Shortbus</t>
  </si>
  <si>
    <t>Raphael Barker</t>
  </si>
  <si>
    <t>Ari Folman</t>
  </si>
  <si>
    <t>Ronny Dayag</t>
  </si>
  <si>
    <t>Animation|Biography|Documentary|Drama|History|War</t>
  </si>
  <si>
    <t>Waltz with Bashir</t>
  </si>
  <si>
    <t>Zahava Solomon</t>
  </si>
  <si>
    <t>Israel</t>
  </si>
  <si>
    <t>Gary Rogers</t>
  </si>
  <si>
    <t>Kirby Heyborne</t>
  </si>
  <si>
    <t>Noah Danby</t>
  </si>
  <si>
    <t>The Book of Mormon Movie, Volume 1: The Journey</t>
  </si>
  <si>
    <t>Bruce Newbold</t>
  </si>
  <si>
    <t>Dick Cheney</t>
  </si>
  <si>
    <t>Documentary|War</t>
  </si>
  <si>
    <t>No End in Sight</t>
  </si>
  <si>
    <t>Donald Rumsfeld</t>
  </si>
  <si>
    <t>Marielle Heller</t>
  </si>
  <si>
    <t>The Diary of a Teenage Girl</t>
  </si>
  <si>
    <t>Austin Lyon</t>
  </si>
  <si>
    <t>Get Real</t>
  </si>
  <si>
    <t>Debrah Farentino</t>
  </si>
  <si>
    <t>David Sington</t>
  </si>
  <si>
    <t>Buzz Aldrin</t>
  </si>
  <si>
    <t>Documentary|History</t>
  </si>
  <si>
    <t>John F. Kennedy</t>
  </si>
  <si>
    <t>In the Shadow of the Moon</t>
  </si>
  <si>
    <t>Neil Armstrong</t>
  </si>
  <si>
    <t>Kelly Reichardt</t>
  </si>
  <si>
    <t>Meek's Cutoff</t>
  </si>
  <si>
    <t>Biography|Documentary|History</t>
  </si>
  <si>
    <t>Inside Deep Throat</t>
  </si>
  <si>
    <t>Linda Lovelace</t>
  </si>
  <si>
    <t>Bob Giraldi</t>
  </si>
  <si>
    <t>Manny Perez</t>
  </si>
  <si>
    <t>Dinner Rush</t>
  </si>
  <si>
    <t>Clockwatchers</t>
  </si>
  <si>
    <t>Huck Botko</t>
  </si>
  <si>
    <t>Krysta Rodriguez</t>
  </si>
  <si>
    <t>Matt Bennett</t>
  </si>
  <si>
    <t>The Virginity Hit</t>
  </si>
  <si>
    <t>Zack Pearlman</t>
  </si>
  <si>
    <t>Subway</t>
  </si>
  <si>
    <t>Jean-Hugues Anglade</t>
  </si>
  <si>
    <t>David Duchovny</t>
  </si>
  <si>
    <t>House of D</t>
  </si>
  <si>
    <t>Mitchell Lichtenstein</t>
  </si>
  <si>
    <t>Nathan Parsons</t>
  </si>
  <si>
    <t>Jess Weixler</t>
  </si>
  <si>
    <t>Teeth</t>
  </si>
  <si>
    <t>John Hensley</t>
  </si>
  <si>
    <t>Lance Mungia</t>
  </si>
  <si>
    <t>Stephane Gauger</t>
  </si>
  <si>
    <t>Action|Adventure|Comedy|Drama|Music|Sci-Fi</t>
  </si>
  <si>
    <t>Jeffrey Falcon</t>
  </si>
  <si>
    <t>Six-String Samurai</t>
  </si>
  <si>
    <t>Kim De Angelo</t>
  </si>
  <si>
    <t>Kundan Shah</t>
  </si>
  <si>
    <t>Bobby Deol</t>
  </si>
  <si>
    <t>Karisma Kapoor</t>
  </si>
  <si>
    <t>Hum To Mohabbat Karega</t>
  </si>
  <si>
    <t>Shakti Kapoor</t>
  </si>
  <si>
    <t>Biography|Comedy|Drama|Music</t>
  </si>
  <si>
    <t>Paul Kaye</t>
  </si>
  <si>
    <t>It's All Gone Pete Tong</t>
  </si>
  <si>
    <t>Kate Magowan</t>
  </si>
  <si>
    <t>Hue Rhodes</t>
  </si>
  <si>
    <t>Saint John of Las Vegas</t>
  </si>
  <si>
    <t>24 7: Twenty Four Seven</t>
  </si>
  <si>
    <t>Karl Collins</t>
  </si>
  <si>
    <t>Stonewall</t>
  </si>
  <si>
    <t>Eureka</t>
  </si>
  <si>
    <t>Jugal Hansraj</t>
  </si>
  <si>
    <t>Sanjay Mishra</t>
  </si>
  <si>
    <t>Animation|Comedy|Family|Romance</t>
  </si>
  <si>
    <t>Roadside Romeo</t>
  </si>
  <si>
    <t>Javed Jaffrey</t>
  </si>
  <si>
    <t>Danny Provenzano</t>
  </si>
  <si>
    <t>This Thing of Ours</t>
  </si>
  <si>
    <t>Chuck Zito</t>
  </si>
  <si>
    <t>Bill Muir</t>
  </si>
  <si>
    <t>Jansen Panettiere</t>
  </si>
  <si>
    <t>The Lost Medallion: The Adventures of Billy Stone</t>
  </si>
  <si>
    <t>The Last Five Years</t>
  </si>
  <si>
    <t>Charly Bivona</t>
  </si>
  <si>
    <t>Noah Buschel</t>
  </si>
  <si>
    <t>The Missing Person</t>
  </si>
  <si>
    <t>Brian Yuzna</t>
  </si>
  <si>
    <t>Kent McCord</t>
  </si>
  <si>
    <t>Horror|Romance|Sci-Fi</t>
  </si>
  <si>
    <t>Return of the Living Dead III</t>
  </si>
  <si>
    <t>Sarah Douglas</t>
  </si>
  <si>
    <t>Hunter Richards</t>
  </si>
  <si>
    <t>London</t>
  </si>
  <si>
    <t>Laurie Collyer</t>
  </si>
  <si>
    <t>Sherrybaby</t>
  </si>
  <si>
    <t>Michelle Hurst</t>
  </si>
  <si>
    <t>Aaron Hann</t>
  </si>
  <si>
    <t>Michael McLafferty</t>
  </si>
  <si>
    <t>Jordi Vilasuso</t>
  </si>
  <si>
    <t>Circle</t>
  </si>
  <si>
    <t>Kaiwi Lyman-Mersereau</t>
  </si>
  <si>
    <t>Eden Lake</t>
  </si>
  <si>
    <t>Lorraine Stanley</t>
  </si>
  <si>
    <t>Plush</t>
  </si>
  <si>
    <t>Marlene Forte</t>
  </si>
  <si>
    <t>Phil Claydon</t>
  </si>
  <si>
    <t>Action|Comedy|Fantasy|Horror</t>
  </si>
  <si>
    <t>Vampire Killers</t>
  </si>
  <si>
    <t>Silvia Colloca</t>
  </si>
  <si>
    <t>Ralph Ziman</t>
  </si>
  <si>
    <t>Kenneth Nkosi</t>
  </si>
  <si>
    <t>Gangster's Paradise: Jerusalema</t>
  </si>
  <si>
    <t>Robert Hobbs</t>
  </si>
  <si>
    <t>John Simpson</t>
  </si>
  <si>
    <t>Freeze Frame</t>
  </si>
  <si>
    <t>Colin Minihan</t>
  </si>
  <si>
    <t>Sean Rogerson</t>
  </si>
  <si>
    <t>Grave Encounters</t>
  </si>
  <si>
    <t>Ashleigh Gryzko</t>
  </si>
  <si>
    <t>Conor McMahon</t>
  </si>
  <si>
    <t>Tommy Knight</t>
  </si>
  <si>
    <t>Peter McQuinn</t>
  </si>
  <si>
    <t>Stitches</t>
  </si>
  <si>
    <t>Jemma Curran</t>
  </si>
  <si>
    <t>Chris Shadley</t>
  </si>
  <si>
    <t>William Lee Scott</t>
  </si>
  <si>
    <t>Daniel Baldwin</t>
  </si>
  <si>
    <t>Nine Dead</t>
  </si>
  <si>
    <t>Simon Napier-Bell</t>
  </si>
  <si>
    <t>Tim Rice</t>
  </si>
  <si>
    <t>Alice Cooper</t>
  </si>
  <si>
    <t>To Be Frank, Sinatra at 100</t>
  </si>
  <si>
    <t>Louis Walsh</t>
  </si>
  <si>
    <t>Charlotte Rae</t>
  </si>
  <si>
    <t>Bananas</t>
  </si>
  <si>
    <t>Simon Yin</t>
  </si>
  <si>
    <t>Paul Sheehan</t>
  </si>
  <si>
    <t>Supercapitalist</t>
  </si>
  <si>
    <t>Kathy Uyen</t>
  </si>
  <si>
    <t>Jeff Crook</t>
  </si>
  <si>
    <t>Mario Cimarro</t>
  </si>
  <si>
    <t>Rockaway</t>
  </si>
  <si>
    <t>Ricardo Chavira</t>
  </si>
  <si>
    <t>Wings</t>
  </si>
  <si>
    <t>Orson Welles</t>
  </si>
  <si>
    <t>Everett Sloane</t>
  </si>
  <si>
    <t>Crime|Drama|Film-Noir|Mystery|Thriller</t>
  </si>
  <si>
    <t>Rita Hayworth</t>
  </si>
  <si>
    <t>The Lady from Shanghai</t>
  </si>
  <si>
    <t>Ted de Corsia</t>
  </si>
  <si>
    <t>Dave Payne</t>
  </si>
  <si>
    <t>No Man's Land: The Rise of Reeker</t>
  </si>
  <si>
    <t>Highway</t>
  </si>
  <si>
    <t>Mark Rolston</t>
  </si>
  <si>
    <t>Small Apartments</t>
  </si>
  <si>
    <t>Brad Copeland</t>
  </si>
  <si>
    <t>Sunil Narkar</t>
  </si>
  <si>
    <t>Coffee Town</t>
  </si>
  <si>
    <t>Paul Bunnell</t>
  </si>
  <si>
    <t>Comedy|Fantasy|Musical|Sci-Fi</t>
  </si>
  <si>
    <t>Kate Maberly</t>
  </si>
  <si>
    <t>The Ghastly Love of Johnny X</t>
  </si>
  <si>
    <t>Paul Williams</t>
  </si>
  <si>
    <t>Phil Morrison</t>
  </si>
  <si>
    <t>All Is Bright</t>
  </si>
  <si>
    <t>Harald Reinl</t>
  </si>
  <si>
    <t>Lex Barker</t>
  </si>
  <si>
    <t>The Torture Chamber of Dr. Sadism</t>
  </si>
  <si>
    <t>Karin Dor</t>
  </si>
  <si>
    <t>Jon Mack</t>
  </si>
  <si>
    <t>Straight A's</t>
  </si>
  <si>
    <t>Josh Meyers</t>
  </si>
  <si>
    <t>Zero Mostel</t>
  </si>
  <si>
    <t>Buster Keaton</t>
  </si>
  <si>
    <t>A Funny Thing Happened on the Way to the Forum</t>
  </si>
  <si>
    <t>Phil Silvers</t>
  </si>
  <si>
    <t>Eddie Vedder</t>
  </si>
  <si>
    <t>Slacker Uprising</t>
  </si>
  <si>
    <t>Steve Earle</t>
  </si>
  <si>
    <t>Tanner Beard</t>
  </si>
  <si>
    <t>Action|Adventure|History|Western</t>
  </si>
  <si>
    <t>The Legend of Hell's Gate: An American Conspiracy</t>
  </si>
  <si>
    <t>Scott Dow</t>
  </si>
  <si>
    <t>Wray Crawford</t>
  </si>
  <si>
    <t>Trenton Rostedt</t>
  </si>
  <si>
    <t>The Walking Deceased</t>
  </si>
  <si>
    <t>Dave Sheridan</t>
  </si>
  <si>
    <t>Derick Martini</t>
  </si>
  <si>
    <t>The Curse of Downers Grove</t>
  </si>
  <si>
    <t>Jerry Dugan</t>
  </si>
  <si>
    <t>Michael Aaron Milligan</t>
  </si>
  <si>
    <t>Melissa Bolona</t>
  </si>
  <si>
    <t>Shark Lake</t>
  </si>
  <si>
    <t>James Chalke</t>
  </si>
  <si>
    <t>Tim Hunter</t>
  </si>
  <si>
    <t>River's Edge</t>
  </si>
  <si>
    <t>Northfork</t>
  </si>
  <si>
    <t>Mike 'The Miz' Mizanin</t>
  </si>
  <si>
    <t>Paul McGillion</t>
  </si>
  <si>
    <t>The Marine 4: Moving Target</t>
  </si>
  <si>
    <t>David Lewis</t>
  </si>
  <si>
    <t>Buried</t>
  </si>
  <si>
    <t>Erik Palladino</t>
  </si>
  <si>
    <t>Richard Ayoade</t>
  </si>
  <si>
    <t>Submarine</t>
  </si>
  <si>
    <t>Jehane Noujaim</t>
  </si>
  <si>
    <t>Ahmed Hassan</t>
  </si>
  <si>
    <t>Documentary|Drama|History|News</t>
  </si>
  <si>
    <t>The Square</t>
  </si>
  <si>
    <t>Aida Elkashef</t>
  </si>
  <si>
    <t>Egypt</t>
  </si>
  <si>
    <t>Pascal Arnold</t>
  </si>
  <si>
    <t>Lizzie BrocherÃ©</t>
  </si>
  <si>
    <t>Karl E. Landler</t>
  </si>
  <si>
    <t>One to Another</t>
  </si>
  <si>
    <t>Remo</t>
  </si>
  <si>
    <t>ABCD (Any Body Can Dance)</t>
  </si>
  <si>
    <t>Prabhudheva</t>
  </si>
  <si>
    <t>Philippe Petit</t>
  </si>
  <si>
    <t>Biography|Crime|Documentary|History|Thriller</t>
  </si>
  <si>
    <t>Paul McGill</t>
  </si>
  <si>
    <t>Man on Wire</t>
  </si>
  <si>
    <t>Jean-Louis Blondeau</t>
  </si>
  <si>
    <t>John Laing</t>
  </si>
  <si>
    <t>Peter Feeney</t>
  </si>
  <si>
    <t>Siobhan Marshall</t>
  </si>
  <si>
    <t>Abandoned</t>
  </si>
  <si>
    <t>Rachel Nash</t>
  </si>
  <si>
    <t>Jamal Hill</t>
  </si>
  <si>
    <t>Adam Ratcliffe</t>
  </si>
  <si>
    <t>Brotherly Love</t>
  </si>
  <si>
    <t>Daniel Stamm</t>
  </si>
  <si>
    <t>The Last Exorcism</t>
  </si>
  <si>
    <t>Patrick Fabian</t>
  </si>
  <si>
    <t>Nowhere Boy</t>
  </si>
  <si>
    <t>A Streetcar Named Desire</t>
  </si>
  <si>
    <t>Kim Hunter</t>
  </si>
  <si>
    <t>Dr. Strangelove or: How I Learned to Stop Worrying and Love the Bomb</t>
  </si>
  <si>
    <t>Carlos Carrera</t>
  </si>
  <si>
    <t>Ana Claudia TalancÃ³n</t>
  </si>
  <si>
    <t>El crimen del padre Amaro</t>
  </si>
  <si>
    <t>Benh Zeitlin</t>
  </si>
  <si>
    <t>Gina Montana</t>
  </si>
  <si>
    <t>Beasts of the Southern Wild</t>
  </si>
  <si>
    <t>Dwight Henry</t>
  </si>
  <si>
    <t>J. Lee Thompson</t>
  </si>
  <si>
    <t>Battle for the Planet of the Apes</t>
  </si>
  <si>
    <t>Claude Akins</t>
  </si>
  <si>
    <t>Maggie Greenwald</t>
  </si>
  <si>
    <t>Songcatcher</t>
  </si>
  <si>
    <t>Vera Farmiga</t>
  </si>
  <si>
    <t>Higher Ground</t>
  </si>
  <si>
    <t>Vijay Chandar</t>
  </si>
  <si>
    <t>T.R. Silambarasan</t>
  </si>
  <si>
    <t>Hansika Motwani</t>
  </si>
  <si>
    <t>Vaalu</t>
  </si>
  <si>
    <t>Brahmanandam</t>
  </si>
  <si>
    <t>Tamil</t>
  </si>
  <si>
    <t>The Greatest Movie Ever Sold</t>
  </si>
  <si>
    <t>Donald Trump</t>
  </si>
  <si>
    <t>Jonathan Wacks</t>
  </si>
  <si>
    <t>Ed and His Dead Mother</t>
  </si>
  <si>
    <t>Khyentse Norbu</t>
  </si>
  <si>
    <t>Lhakpa Dorji</t>
  </si>
  <si>
    <t>Tshewang Dendup</t>
  </si>
  <si>
    <t>Travelers and Magicians</t>
  </si>
  <si>
    <t>Sonam Kinga</t>
  </si>
  <si>
    <t>Dzongkha</t>
  </si>
  <si>
    <t>Hang 'Em High</t>
  </si>
  <si>
    <t>Alan Hale Jr.</t>
  </si>
  <si>
    <t>Jim Backus</t>
  </si>
  <si>
    <t>Crime|Drama|Film-Noir</t>
  </si>
  <si>
    <t>Humphrey Bogart</t>
  </si>
  <si>
    <t>Deadline - U.S.A.</t>
  </si>
  <si>
    <t>Tony Krantz</t>
  </si>
  <si>
    <t>Sublime</t>
  </si>
  <si>
    <t>Mitchell Altieri</t>
  </si>
  <si>
    <t>Luke Edwards</t>
  </si>
  <si>
    <t>Kimberley Crossman</t>
  </si>
  <si>
    <t>A Beginner's Guide to Snuff</t>
  </si>
  <si>
    <t>Bree Williamson</t>
  </si>
  <si>
    <t>W.D. Hogan</t>
  </si>
  <si>
    <t>Keenan Tracey</t>
  </si>
  <si>
    <t>Independence Daysaster</t>
  </si>
  <si>
    <t>Nicholas Carella</t>
  </si>
  <si>
    <t>Corey Grant</t>
  </si>
  <si>
    <t>Christian Keyes</t>
  </si>
  <si>
    <t>Dysfunctional Friends</t>
  </si>
  <si>
    <t>Ludger Pistor</t>
  </si>
  <si>
    <t>Run Lola Run</t>
  </si>
  <si>
    <t>Armin Rohde</t>
  </si>
  <si>
    <t>Lucky McKee</t>
  </si>
  <si>
    <t>Will Estes</t>
  </si>
  <si>
    <t>May</t>
  </si>
  <si>
    <t>Richard Boddington</t>
  </si>
  <si>
    <t>CJ Adams</t>
  </si>
  <si>
    <t>Against the Wild</t>
  </si>
  <si>
    <t>Erin Pitt</t>
  </si>
  <si>
    <t>David Hunt</t>
  </si>
  <si>
    <t>Chris Cleveland</t>
  </si>
  <si>
    <t>Matthew Alan</t>
  </si>
  <si>
    <t>Living Dark: The Story of Ted the Caver</t>
  </si>
  <si>
    <t>Circus-Szalewski</t>
  </si>
  <si>
    <t>Under the Same Moon</t>
  </si>
  <si>
    <t>Gordon Jump</t>
  </si>
  <si>
    <t>Conquest of the Planet of the Apes</t>
  </si>
  <si>
    <t>John Randolph</t>
  </si>
  <si>
    <t>In the Bedroom</t>
  </si>
  <si>
    <t>Steven R. Monroe</t>
  </si>
  <si>
    <t>Sarah Butler</t>
  </si>
  <si>
    <t>I Spit on Your Grave</t>
  </si>
  <si>
    <t>Daniel Franzese</t>
  </si>
  <si>
    <t>Mark Illsley</t>
  </si>
  <si>
    <t>Ally Walker</t>
  </si>
  <si>
    <t>Happy, Texas</t>
  </si>
  <si>
    <t>Natalie Press</t>
  </si>
  <si>
    <t>My Summer of Love</t>
  </si>
  <si>
    <t>Dean Andrews</t>
  </si>
  <si>
    <t>Ritesh Batra</t>
  </si>
  <si>
    <t>Nawazuddin Siddiqui</t>
  </si>
  <si>
    <t>The Lunchbox</t>
  </si>
  <si>
    <t>Sally Potter</t>
  </si>
  <si>
    <t>Yes</t>
  </si>
  <si>
    <t>Ann Miller</t>
  </si>
  <si>
    <t>Jean Arthur</t>
  </si>
  <si>
    <t>You Can't Take It with You</t>
  </si>
  <si>
    <t>From Here to Eternity</t>
  </si>
  <si>
    <t>Ben Johnson</t>
  </si>
  <si>
    <t>She Wore a Yellow Ribbon</t>
  </si>
  <si>
    <t>Victor McLaglen</t>
  </si>
  <si>
    <t>Brad J. Silverman</t>
  </si>
  <si>
    <t>Michael Welch</t>
  </si>
  <si>
    <t>Grace Unplugged</t>
  </si>
  <si>
    <t>Dave Meyers</t>
  </si>
  <si>
    <t>Foolish</t>
  </si>
  <si>
    <t>Marla Gibbs</t>
  </si>
  <si>
    <t>David M. Matthews</t>
  </si>
  <si>
    <t>N-Secure</t>
  </si>
  <si>
    <t>Nadine Labaki</t>
  </si>
  <si>
    <t>Adel Karam</t>
  </si>
  <si>
    <t>Yasmine Al Massri</t>
  </si>
  <si>
    <t>Caramel</t>
  </si>
  <si>
    <t>LluÃ­s QuÃ­lez</t>
  </si>
  <si>
    <t>Pixie Davies</t>
  </si>
  <si>
    <t>Out of the Dark</t>
  </si>
  <si>
    <t>Alejandro Furth</t>
  </si>
  <si>
    <t>Eytan Fox</t>
  </si>
  <si>
    <t>Lior Ashkenazi</t>
  </si>
  <si>
    <t>Ohad Knoller</t>
  </si>
  <si>
    <t>The Bubble</t>
  </si>
  <si>
    <t>Yousef 'Joe' Sweid</t>
  </si>
  <si>
    <t>The Conversation</t>
  </si>
  <si>
    <t>Cindy Williams</t>
  </si>
  <si>
    <t>Romesh Sharma</t>
  </si>
  <si>
    <t>Revathy</t>
  </si>
  <si>
    <t>Dil Jo Bhi Kahey...</t>
  </si>
  <si>
    <t>FranÃ§ois Truffaut</t>
  </si>
  <si>
    <t>Jean-Paul Belmondo</t>
  </si>
  <si>
    <t>Mississippi Mermaid</t>
  </si>
  <si>
    <t>Michel Bouquet</t>
  </si>
  <si>
    <t>Marisa Coughlan</t>
  </si>
  <si>
    <t>I Love Your Work</t>
  </si>
  <si>
    <t>Travis Zariwny</t>
  </si>
  <si>
    <t>Gage Golightly</t>
  </si>
  <si>
    <t>Dustin Ingram</t>
  </si>
  <si>
    <t>Cabin Fever</t>
  </si>
  <si>
    <t>Samuel Davis</t>
  </si>
  <si>
    <t>Adrienne Shelly</t>
  </si>
  <si>
    <t>Waitress</t>
  </si>
  <si>
    <t>Newt Arnold</t>
  </si>
  <si>
    <t>Donald Gibb</t>
  </si>
  <si>
    <t>Bloodsport</t>
  </si>
  <si>
    <t>Ken Siu</t>
  </si>
  <si>
    <t>Mr. Smith Goes to Washington</t>
  </si>
  <si>
    <t>Leo Fitzpatrick</t>
  </si>
  <si>
    <t>Kids</t>
  </si>
  <si>
    <t>Justin Pierce</t>
  </si>
  <si>
    <t>Elizabeth Meriwether</t>
  </si>
  <si>
    <t>William Baldwin</t>
  </si>
  <si>
    <t>The Squid and the Whale</t>
  </si>
  <si>
    <t>Owen Kline</t>
  </si>
  <si>
    <t>Jennifer Westfeldt</t>
  </si>
  <si>
    <t>Scott Cohen</t>
  </si>
  <si>
    <t>Kissing Jessica Stein</t>
  </si>
  <si>
    <t>Brian Stepanek</t>
  </si>
  <si>
    <t>T.J. Storm</t>
  </si>
  <si>
    <t>Matthew Ziff</t>
  </si>
  <si>
    <t>Kickboxer: Vengeance</t>
  </si>
  <si>
    <t>Sam Medina</t>
  </si>
  <si>
    <t>Rhonda Fleming</t>
  </si>
  <si>
    <t>Film-Noir|Mystery|Romance|Thriller</t>
  </si>
  <si>
    <t>Norman Lloyd</t>
  </si>
  <si>
    <t>Spellbound</t>
  </si>
  <si>
    <t>Leo G. Carroll</t>
  </si>
  <si>
    <t>Exotica</t>
  </si>
  <si>
    <t>Buffalo '66</t>
  </si>
  <si>
    <t>Insidious</t>
  </si>
  <si>
    <t>Philip Friedman</t>
  </si>
  <si>
    <t>Alex Cox</t>
  </si>
  <si>
    <t>Comedy|Crime|Sci-Fi|Thriller</t>
  </si>
  <si>
    <t>Repo Man</t>
  </si>
  <si>
    <t>Miguel Sandoval</t>
  </si>
  <si>
    <t>FabiÃ¡n Bielinsky</t>
  </si>
  <si>
    <t>GastÃ³n Pauls</t>
  </si>
  <si>
    <t>Nine Queens</t>
  </si>
  <si>
    <t>Leticia BrÃ©dice</t>
  </si>
  <si>
    <t>Dror Moreh</t>
  </si>
  <si>
    <t>Yuval Diskin</t>
  </si>
  <si>
    <t>Ami Ayalon</t>
  </si>
  <si>
    <t>The Gatekeepers</t>
  </si>
  <si>
    <t>Yaakov Peri</t>
  </si>
  <si>
    <t>Rebecca Miller</t>
  </si>
  <si>
    <t>The Ballad of Jack and Rose</t>
  </si>
  <si>
    <t>Ryan McDonald</t>
  </si>
  <si>
    <t>Maggie Carey</t>
  </si>
  <si>
    <t>The To Do List</t>
  </si>
  <si>
    <t>Salvator Xuereb</t>
  </si>
  <si>
    <t>Killing Zoe</t>
  </si>
  <si>
    <t>Henry Bean</t>
  </si>
  <si>
    <t>Theresa Russell</t>
  </si>
  <si>
    <t>The Believer</t>
  </si>
  <si>
    <t>Summer Phoenix</t>
  </si>
  <si>
    <t>Snow Angels</t>
  </si>
  <si>
    <t>Simeon Rice</t>
  </si>
  <si>
    <t>Lisa Brave</t>
  </si>
  <si>
    <t>Ward G. Smith</t>
  </si>
  <si>
    <t>Unsullied</t>
  </si>
  <si>
    <t>Malone Thomas</t>
  </si>
  <si>
    <t>Session 9</t>
  </si>
  <si>
    <t>Jessy Schram</t>
  </si>
  <si>
    <t>I Want Someone to Eat Cheese With</t>
  </si>
  <si>
    <t>Qasim Basir</t>
  </si>
  <si>
    <t>Mooz-Lum</t>
  </si>
  <si>
    <t>Adam Green</t>
  </si>
  <si>
    <t>Hatchet</t>
  </si>
  <si>
    <t>Joel Murray</t>
  </si>
  <si>
    <t>Charles Chaplin</t>
  </si>
  <si>
    <t>Stanley Blystone</t>
  </si>
  <si>
    <t>Paulette Goddard</t>
  </si>
  <si>
    <t>Modern Times</t>
  </si>
  <si>
    <t>Fred Malatesta</t>
  </si>
  <si>
    <t>Pete Jones</t>
  </si>
  <si>
    <t>Stolen Summer</t>
  </si>
  <si>
    <t>My Name Is Bruce</t>
  </si>
  <si>
    <t>Timothy Patrick Quill</t>
  </si>
  <si>
    <t>The Salon</t>
  </si>
  <si>
    <t>Adam Carolla</t>
  </si>
  <si>
    <t>Jim O'Heir</t>
  </si>
  <si>
    <t>Road Hard</t>
  </si>
  <si>
    <t>Jenny O'Hara</t>
  </si>
  <si>
    <t>Forty Shades of Blue</t>
  </si>
  <si>
    <t>Darren E. Burrows</t>
  </si>
  <si>
    <t>John Arcilla</t>
  </si>
  <si>
    <t>Brian Lee Franklin</t>
  </si>
  <si>
    <t>Amigo</t>
  </si>
  <si>
    <t>Ronnie Lazaro</t>
  </si>
  <si>
    <t>Bruce McDonald</t>
  </si>
  <si>
    <t>Georgina Reilly</t>
  </si>
  <si>
    <t>Pontypool</t>
  </si>
  <si>
    <t>Boyd Banks</t>
  </si>
  <si>
    <t>James Mottern</t>
  </si>
  <si>
    <t>Trucker</t>
  </si>
  <si>
    <t>Jaime Zevallos</t>
  </si>
  <si>
    <t>Me You and Five Bucks</t>
  </si>
  <si>
    <t>Michael Elian</t>
  </si>
  <si>
    <t>The Lords of Salem</t>
  </si>
  <si>
    <t>Gerard Johnstone</t>
  </si>
  <si>
    <t>Bruce Hopkins</t>
  </si>
  <si>
    <t>Morgana O'Reilly</t>
  </si>
  <si>
    <t>Housebound</t>
  </si>
  <si>
    <t>Cameron Rhodes</t>
  </si>
  <si>
    <t>Robert Greenwald</t>
  </si>
  <si>
    <t>Jon Hunter</t>
  </si>
  <si>
    <t>Lee Scott</t>
  </si>
  <si>
    <t>Wal-Mart: The High Cost of Low Price</t>
  </si>
  <si>
    <t>Matt Hunter</t>
  </si>
  <si>
    <t>David Ray</t>
  </si>
  <si>
    <t>Sarah Lind</t>
  </si>
  <si>
    <t>Nicole MuÃ±oz</t>
  </si>
  <si>
    <t>Fetching Cody</t>
  </si>
  <si>
    <t>Kyla Wise</t>
  </si>
  <si>
    <t>Dave Rodriguez</t>
  </si>
  <si>
    <t>Once Upon a Time in Queens</t>
  </si>
  <si>
    <t>Nae Caranfil</t>
  </si>
  <si>
    <t>Joe Armstrong</t>
  </si>
  <si>
    <t>Monica Barladeanu</t>
  </si>
  <si>
    <t>Closer to the Moon</t>
  </si>
  <si>
    <t>Martin Hancock</t>
  </si>
  <si>
    <t>David Winning</t>
  </si>
  <si>
    <t>Amber Marshall</t>
  </si>
  <si>
    <t>Ashanti</t>
  </si>
  <si>
    <t>Mutant World</t>
  </si>
  <si>
    <t>John DeSantis</t>
  </si>
  <si>
    <t>Frank Lotito</t>
  </si>
  <si>
    <t>Growing Up Smith</t>
  </si>
  <si>
    <t>Timothy Woodward Jr.</t>
  </si>
  <si>
    <t>Katrina Law</t>
  </si>
  <si>
    <t>Checkmate</t>
  </si>
  <si>
    <t>Tara Subkoff</t>
  </si>
  <si>
    <t>Balthazar Getty</t>
  </si>
  <si>
    <t>#Horror</t>
  </si>
  <si>
    <t>Lydia Hearst</t>
  </si>
  <si>
    <t>Russell Friedenberg</t>
  </si>
  <si>
    <t>Wind Walkers</t>
  </si>
  <si>
    <t>Kiowa Gordon</t>
  </si>
  <si>
    <t>William Cottrell</t>
  </si>
  <si>
    <t>Billy Gilbert</t>
  </si>
  <si>
    <t>Adriana Caselotti</t>
  </si>
  <si>
    <t>Snow White and the Seven Dwarfs</t>
  </si>
  <si>
    <t>Lucille La Verne</t>
  </si>
  <si>
    <t>Lucrecia Martel</t>
  </si>
  <si>
    <t>Mercedes MorÃ¡n</t>
  </si>
  <si>
    <t>The Holy Girl</t>
  </si>
  <si>
    <t>MarÃ­a Alche</t>
  </si>
  <si>
    <t>Edward Dmytryk</t>
  </si>
  <si>
    <t>Brigitte Bardot</t>
  </si>
  <si>
    <t>Shalako</t>
  </si>
  <si>
    <t>Zak Penn</t>
  </si>
  <si>
    <t>Gabriel Beristain</t>
  </si>
  <si>
    <t>Adventure|Comedy|Horror</t>
  </si>
  <si>
    <t>Incident at Loch Ness</t>
  </si>
  <si>
    <t>John Bailey</t>
  </si>
  <si>
    <t>Alex Ranarivelo</t>
  </si>
  <si>
    <t>Christina Moore</t>
  </si>
  <si>
    <t>The Dog Lover</t>
  </si>
  <si>
    <t>Cullen Douglas</t>
  </si>
  <si>
    <t>Adam DiMarco</t>
  </si>
  <si>
    <t>Camren Bicondova</t>
  </si>
  <si>
    <t>Girl House</t>
  </si>
  <si>
    <t>Chasty Ballesteros</t>
  </si>
  <si>
    <t>LÃ©a Drucker</t>
  </si>
  <si>
    <t>The Blue Room</t>
  </si>
  <si>
    <t>Laurent Poitrenaux</t>
  </si>
  <si>
    <t>David Worth</t>
  </si>
  <si>
    <t>Jonathan Mangum</t>
  </si>
  <si>
    <t>House at the End of the Drive</t>
  </si>
  <si>
    <t>Angela Jones</t>
  </si>
  <si>
    <t>Leslie H. Martinson</t>
  </si>
  <si>
    <t>Burgess Meredith</t>
  </si>
  <si>
    <t>Batman: The Movie</t>
  </si>
  <si>
    <t>Burt Ward</t>
  </si>
  <si>
    <t>Lock, Stock and Two Smoking Barrels</t>
  </si>
  <si>
    <t>Robert M. Young</t>
  </si>
  <si>
    <t>The Ballad of Gregorio Cortez</t>
  </si>
  <si>
    <t>Michael Douglas</t>
  </si>
  <si>
    <t>Action|Crime|Drama|Mystery</t>
  </si>
  <si>
    <t>The Streets of San Francisco</t>
  </si>
  <si>
    <t>Paprika Steen</t>
  </si>
  <si>
    <t>The Celebration</t>
  </si>
  <si>
    <t>Trine Dyrholm</t>
  </si>
  <si>
    <t>Trees Lounge</t>
  </si>
  <si>
    <t>Ham Tran</t>
  </si>
  <si>
    <t>Kieu Chinh</t>
  </si>
  <si>
    <t>Long Nguyen</t>
  </si>
  <si>
    <t>Journey from the Fall</t>
  </si>
  <si>
    <t>Cat Ly</t>
  </si>
  <si>
    <t>Vietnamese</t>
  </si>
  <si>
    <t>Rich Cowan</t>
  </si>
  <si>
    <t>The Basket</t>
  </si>
  <si>
    <t>Boris Rodriguez</t>
  </si>
  <si>
    <t>Eddie: The Sleepwalking Cannibal</t>
  </si>
  <si>
    <t>Tucker Smallwood</t>
  </si>
  <si>
    <t>Space: Above and Beyond</t>
  </si>
  <si>
    <t>Kristen Cloke</t>
  </si>
  <si>
    <t>Sadyk Sher-Niyaz</t>
  </si>
  <si>
    <t>Aziz Muradillayev</t>
  </si>
  <si>
    <t>Elina Abai Kyzy</t>
  </si>
  <si>
    <t>Queen of the Mountains</t>
  </si>
  <si>
    <t>Mirlan Abdulayev</t>
  </si>
  <si>
    <t>Kyrgyzstan</t>
  </si>
  <si>
    <t>Paul Donovan</t>
  </si>
  <si>
    <t>Lenore Zann</t>
  </si>
  <si>
    <t>Def-Con 4</t>
  </si>
  <si>
    <t>Tim Choate</t>
  </si>
  <si>
    <t>Jonathan Kesselman</t>
  </si>
  <si>
    <t>The Hebrew Hammer</t>
  </si>
  <si>
    <t>Arjun Sablok</t>
  </si>
  <si>
    <t>Uday Chopra</t>
  </si>
  <si>
    <t>Neal 'N' Nikki</t>
  </si>
  <si>
    <t>Samantha McLeod</t>
  </si>
  <si>
    <t>The 41-Year-Old Virgin Who Knocked Up Sarah Marshall and Felt Superbad About It</t>
  </si>
  <si>
    <t>Matt Crabtree</t>
  </si>
  <si>
    <t>Tyler Oliver</t>
  </si>
  <si>
    <t>Chloe Bridges</t>
  </si>
  <si>
    <t>Horror|Romance|Thriller</t>
  </si>
  <si>
    <t>Forget Me Not</t>
  </si>
  <si>
    <t>Joan Fontaine</t>
  </si>
  <si>
    <t>Drama|Film-Noir|Mystery|Thriller</t>
  </si>
  <si>
    <t>Rebecca</t>
  </si>
  <si>
    <t>Adrienne King</t>
  </si>
  <si>
    <t>Betsy Palmer</t>
  </si>
  <si>
    <t>Friday the 13th Part 2</t>
  </si>
  <si>
    <t>Amy Steel</t>
  </si>
  <si>
    <t>Jane Wyman</t>
  </si>
  <si>
    <t>Drama|Film-Noir</t>
  </si>
  <si>
    <t>Ray Milland</t>
  </si>
  <si>
    <t>The Lost Weekend</t>
  </si>
  <si>
    <t>Frank Faylen</t>
  </si>
  <si>
    <t>Douglas Cheek</t>
  </si>
  <si>
    <t>C.H.U.D.</t>
  </si>
  <si>
    <t>Jenni Rivera</t>
  </si>
  <si>
    <t>Filly Brown</t>
  </si>
  <si>
    <t>Jorge Diaz</t>
  </si>
  <si>
    <t>Deryck Broom</t>
  </si>
  <si>
    <t>Vic Mignogna</t>
  </si>
  <si>
    <t>The Lion of Judah</t>
  </si>
  <si>
    <t>Henry Hathaway</t>
  </si>
  <si>
    <t>Jean Peters</t>
  </si>
  <si>
    <t>Crime|Film-Noir|Thriller</t>
  </si>
  <si>
    <t>Niagara</t>
  </si>
  <si>
    <t>Will Wright</t>
  </si>
  <si>
    <t>Walter Pidgeon</t>
  </si>
  <si>
    <t>How Green Was My Valley</t>
  </si>
  <si>
    <t>Barry Fitzgerald</t>
  </si>
  <si>
    <t>Riley Keough</t>
  </si>
  <si>
    <t>The Girlfriend Experience</t>
  </si>
  <si>
    <t>Elvis Nolasco</t>
  </si>
  <si>
    <t>Da Sweet Blood of Jesus</t>
  </si>
  <si>
    <t>Felicia Pearson</t>
  </si>
  <si>
    <t>Laura San Giacomo</t>
  </si>
  <si>
    <t>Sex, Lies, and Videotape</t>
  </si>
  <si>
    <t>Saw</t>
  </si>
  <si>
    <t>Super Troopers</t>
  </si>
  <si>
    <t>Giovanni Zelko</t>
  </si>
  <si>
    <t>Zuhair Haddad</t>
  </si>
  <si>
    <t>The Algerian</t>
  </si>
  <si>
    <t>Ben Youcef</t>
  </si>
  <si>
    <t>Claudia Sainte-Luce</t>
  </si>
  <si>
    <t>Vera Wilson</t>
  </si>
  <si>
    <t>Ximena Ayala</t>
  </si>
  <si>
    <t>The Amazing Catfish</t>
  </si>
  <si>
    <t>JosÃ© Manuel Orozco Angulo</t>
  </si>
  <si>
    <t>Randeep Hooda</t>
  </si>
  <si>
    <t>Monsoon Wedding</t>
  </si>
  <si>
    <t>You Can Count on Me</t>
  </si>
  <si>
    <t>Jerry Mathers</t>
  </si>
  <si>
    <t>The Trouble with Harry</t>
  </si>
  <si>
    <t>Jamie Babbit</t>
  </si>
  <si>
    <t>But I'm a Cheerleader</t>
  </si>
  <si>
    <t>David Boyd</t>
  </si>
  <si>
    <t>Home Run</t>
  </si>
  <si>
    <t>Reservoir Dogs</t>
  </si>
  <si>
    <t>Nigel Bruce</t>
  </si>
  <si>
    <t>Spring Byington</t>
  </si>
  <si>
    <t>The Blue Bird</t>
  </si>
  <si>
    <t>Gale Sondergaard</t>
  </si>
  <si>
    <t>Luigi Pistilli</t>
  </si>
  <si>
    <t>The Good, the Bad and the Ugly</t>
  </si>
  <si>
    <t>Enzo Petito</t>
  </si>
  <si>
    <t>Anna Muylaert</t>
  </si>
  <si>
    <t>Regina CasÃ©</t>
  </si>
  <si>
    <t>Alex Huszar</t>
  </si>
  <si>
    <t>The Second Mother</t>
  </si>
  <si>
    <t>Luis Miranda</t>
  </si>
  <si>
    <t>Steve Taylor</t>
  </si>
  <si>
    <t>Marshall Allman</t>
  </si>
  <si>
    <t>Blue Like Jazz</t>
  </si>
  <si>
    <t>Eric Lange</t>
  </si>
  <si>
    <t>Kurt Voss</t>
  </si>
  <si>
    <t>Coyote Shivers</t>
  </si>
  <si>
    <t>Lemmy</t>
  </si>
  <si>
    <t>Down and Out with the Dolls</t>
  </si>
  <si>
    <t>ZoÃ« Poledouris</t>
  </si>
  <si>
    <t>Pink Ribbons, Inc.</t>
  </si>
  <si>
    <t>James David Pasternak</t>
  </si>
  <si>
    <t>Certifiably Jonathan</t>
  </si>
  <si>
    <t>Laurent Bouhnik</t>
  </si>
  <si>
    <t>Johnny Amaro</t>
  </si>
  <si>
    <t>DÃ©borah RÃ©vy</t>
  </si>
  <si>
    <t>Q</t>
  </si>
  <si>
    <t>Yassine Azzouz</t>
  </si>
  <si>
    <t>Tom Sanchez</t>
  </si>
  <si>
    <t>Antonio ArruÃ©</t>
  </si>
  <si>
    <t>Nataniel SÃ¡nchez</t>
  </si>
  <si>
    <t>The Knife of Don Juan</t>
  </si>
  <si>
    <t>Juan Carlos Montoya</t>
  </si>
  <si>
    <t>David Caffrey</t>
  </si>
  <si>
    <t>Grand Theft Parsons</t>
  </si>
  <si>
    <t>Jim Cody Williams</t>
  </si>
  <si>
    <t>Adam Jay Epstein</t>
  </si>
  <si>
    <t>Rich Ceraulo</t>
  </si>
  <si>
    <t>Extreme Movie</t>
  </si>
  <si>
    <t>Action|Adventure|Romance|War</t>
  </si>
  <si>
    <t>Errol Flynn</t>
  </si>
  <si>
    <t>The Charge of the Light Brigade</t>
  </si>
  <si>
    <t>Justin Thomas Ostensen</t>
  </si>
  <si>
    <t>Kristin Booth</t>
  </si>
  <si>
    <t>Below Zero</t>
  </si>
  <si>
    <t>Michael Eisner</t>
  </si>
  <si>
    <t>Brenton Spencer</t>
  </si>
  <si>
    <t>Victor Zinck Jr.</t>
  </si>
  <si>
    <t>Action|Horror|Mystery|Thriller</t>
  </si>
  <si>
    <t>Christie Burke</t>
  </si>
  <si>
    <t>Crowsnest</t>
  </si>
  <si>
    <t>Chelsey Reist</t>
  </si>
  <si>
    <t>Adventure|Comedy|Sport</t>
  </si>
  <si>
    <t>Airborne</t>
  </si>
  <si>
    <t>Brittney Powell</t>
  </si>
  <si>
    <t>Cleavon Little</t>
  </si>
  <si>
    <t>Redd Foxx</t>
  </si>
  <si>
    <t>Cotton Comes to Harlem</t>
  </si>
  <si>
    <t>Calvin Lockhart</t>
  </si>
  <si>
    <t>Jay Alaimo</t>
  </si>
  <si>
    <t>Sabrina Carmichael</t>
  </si>
  <si>
    <t>The Wicked Within</t>
  </si>
  <si>
    <t>Dylan Bank</t>
  </si>
  <si>
    <t>Deirdre Lorenz</t>
  </si>
  <si>
    <t>Seregon O'Dassey</t>
  </si>
  <si>
    <t>Bleeding Hearts</t>
  </si>
  <si>
    <t>Dustin Diamond</t>
  </si>
  <si>
    <t>Rob McKittrick</t>
  </si>
  <si>
    <t>Waiting...</t>
  </si>
  <si>
    <t>Dead Man's Shoes</t>
  </si>
  <si>
    <t>George Newton</t>
  </si>
  <si>
    <t>John Jarratt</t>
  </si>
  <si>
    <t>Richard Cawthorne</t>
  </si>
  <si>
    <t>Wolf Creek</t>
  </si>
  <si>
    <t>Jeff Burr</t>
  </si>
  <si>
    <t>From a Whisper to a Scream</t>
  </si>
  <si>
    <t>Susan Tyrrell</t>
  </si>
  <si>
    <t>Harry Gantz</t>
  </si>
  <si>
    <t>Sex with Strangers</t>
  </si>
  <si>
    <t>Guy Maddin</t>
  </si>
  <si>
    <t>CindyMarie Small</t>
  </si>
  <si>
    <t>Comedy|Horror|Musical</t>
  </si>
  <si>
    <t>Sarah Murphy-Dyson</t>
  </si>
  <si>
    <t>Dracula: Pages from a Virgin's Diary</t>
  </si>
  <si>
    <t>Brent Neale</t>
  </si>
  <si>
    <t>Regardt van den Bergh</t>
  </si>
  <si>
    <t>Frank Rautenbach</t>
  </si>
  <si>
    <t>Sean Cameron Michael</t>
  </si>
  <si>
    <t>Faith Like Potatoes</t>
  </si>
  <si>
    <t>Jeanne Neilson</t>
  </si>
  <si>
    <t>Panos Cosmatos</t>
  </si>
  <si>
    <t>Marilyn Norry</t>
  </si>
  <si>
    <t>Beyond the Black Rainbow</t>
  </si>
  <si>
    <t>Eva Bourne</t>
  </si>
  <si>
    <t>Gareth Evans</t>
  </si>
  <si>
    <t>Yayan Ruhian</t>
  </si>
  <si>
    <t>Iko Uwais</t>
  </si>
  <si>
    <t>The Raid: Redemption</t>
  </si>
  <si>
    <t>Donny Alamsyah</t>
  </si>
  <si>
    <t>Indonesian</t>
  </si>
  <si>
    <t>Indonesia</t>
  </si>
  <si>
    <t>Matthew R. Anderson</t>
  </si>
  <si>
    <t>The Dead Undead</t>
  </si>
  <si>
    <t>Joe Marino</t>
  </si>
  <si>
    <t>Anella Vastola</t>
  </si>
  <si>
    <t>Piero MaggiÃ²</t>
  </si>
  <si>
    <t>The Vatican Exorcisms</t>
  </si>
  <si>
    <t>Casablanca</t>
  </si>
  <si>
    <t>Conrad Veidt</t>
  </si>
  <si>
    <t>Joel Anderson</t>
  </si>
  <si>
    <t>Rosie Traynor</t>
  </si>
  <si>
    <t>Talia Zucker</t>
  </si>
  <si>
    <t>Lake Mungo</t>
  </si>
  <si>
    <t>Martin Sharpe</t>
  </si>
  <si>
    <t>Shimit Amin</t>
  </si>
  <si>
    <t>Shazahn Padamsee</t>
  </si>
  <si>
    <t>Rocket Singh: Salesman of the Year</t>
  </si>
  <si>
    <t>Gauhar Khan</t>
  </si>
  <si>
    <t>Douglas Trumbull</t>
  </si>
  <si>
    <t>Silent Running</t>
  </si>
  <si>
    <t>Jesse Vint</t>
  </si>
  <si>
    <t>Rocky</t>
  </si>
  <si>
    <t>Mona Fastvold</t>
  </si>
  <si>
    <t>Christopher Abbott</t>
  </si>
  <si>
    <t>The Sleepwalker</t>
  </si>
  <si>
    <t>Gitte Witt</t>
  </si>
  <si>
    <t>Adventure|Comedy|History</t>
  </si>
  <si>
    <t>Tom Jones</t>
  </si>
  <si>
    <t>Hugh Griffith</t>
  </si>
  <si>
    <t>Levan Gabriadze</t>
  </si>
  <si>
    <t>Renee Olstead</t>
  </si>
  <si>
    <t>Unfriended</t>
  </si>
  <si>
    <t>Heather Sossaman</t>
  </si>
  <si>
    <t>Taxi Driver</t>
  </si>
  <si>
    <t>The Howling</t>
  </si>
  <si>
    <t>Jack Lord</t>
  </si>
  <si>
    <t>Ursula Andress</t>
  </si>
  <si>
    <t>Dr. No</t>
  </si>
  <si>
    <t>Bradley Parker</t>
  </si>
  <si>
    <t>Chernobyl Diaries</t>
  </si>
  <si>
    <t>Clive Barker</t>
  </si>
  <si>
    <t>Ashley Laurence</t>
  </si>
  <si>
    <t>Andrew Robinson</t>
  </si>
  <si>
    <t>Hellraiser</t>
  </si>
  <si>
    <t>Clare Higgins</t>
  </si>
  <si>
    <t>Harold Cronk</t>
  </si>
  <si>
    <t>Robin Givens</t>
  </si>
  <si>
    <t>Benjamin A. Onyango</t>
  </si>
  <si>
    <t>God's Not Dead 2</t>
  </si>
  <si>
    <t>Maria Canals-Barrera</t>
  </si>
  <si>
    <t>Cry_Wolf</t>
  </si>
  <si>
    <t>Takao Okawara</t>
  </si>
  <si>
    <t>Naomi Nishida</t>
  </si>
  <si>
    <t>Hiroshi Abe</t>
  </si>
  <si>
    <t>Godzilla 2000</t>
  </si>
  <si>
    <t>Sakae Kimura</t>
  </si>
  <si>
    <t>Blue Valentine</t>
  </si>
  <si>
    <t>Duncan Tucker</t>
  </si>
  <si>
    <t>Transamerica</t>
  </si>
  <si>
    <t>Paul Borghese</t>
  </si>
  <si>
    <t>Claudiu Trandafir</t>
  </si>
  <si>
    <t>Fernanda Andrade</t>
  </si>
  <si>
    <t>The Devil Inside</t>
  </si>
  <si>
    <t>Russ Meyer</t>
  </si>
  <si>
    <t>Cynthia Myers</t>
  </si>
  <si>
    <t>Beyond the Valley of the Dolls</t>
  </si>
  <si>
    <t>Harrison Page</t>
  </si>
  <si>
    <t>Robert D. Webb</t>
  </si>
  <si>
    <t>Neville Brand</t>
  </si>
  <si>
    <t>James Drury</t>
  </si>
  <si>
    <t>Love Me Tender</t>
  </si>
  <si>
    <t>Debra Paget</t>
  </si>
  <si>
    <t>Al Gore</t>
  </si>
  <si>
    <t>An Inconvenient Truth</t>
  </si>
  <si>
    <t>Allan Dwan</t>
  </si>
  <si>
    <t>Richard Jaeckel</t>
  </si>
  <si>
    <t>Action|Drama|Romance|War</t>
  </si>
  <si>
    <t>James Brown</t>
  </si>
  <si>
    <t>Sands of Iwo Jima</t>
  </si>
  <si>
    <t>Forrest Tucker</t>
  </si>
  <si>
    <t>Keith Richards</t>
  </si>
  <si>
    <t>Biography|Documentary|Music</t>
  </si>
  <si>
    <t>Mick Jagger</t>
  </si>
  <si>
    <t>Shine a Light</t>
  </si>
  <si>
    <t>Albert Maysles</t>
  </si>
  <si>
    <t>The Green Inferno</t>
  </si>
  <si>
    <t>Magda Apanowicz</t>
  </si>
  <si>
    <t>Andrew Steggall</t>
  </si>
  <si>
    <t>Alex Lawther</t>
  </si>
  <si>
    <t>Departure</t>
  </si>
  <si>
    <t>Niamh Cusack</t>
  </si>
  <si>
    <t>Ben Lewin</t>
  </si>
  <si>
    <t>The Sessions</t>
  </si>
  <si>
    <t>Rhea Perlman</t>
  </si>
  <si>
    <t>Robert Kenner</t>
  </si>
  <si>
    <t>Eric Schlosser</t>
  </si>
  <si>
    <t>Michael Pollan</t>
  </si>
  <si>
    <t>Food, Inc.</t>
  </si>
  <si>
    <t>Barbara Kowalcyk</t>
  </si>
  <si>
    <t>Robert Amaya</t>
  </si>
  <si>
    <t>October Baby</t>
  </si>
  <si>
    <t>Jason Burkey</t>
  </si>
  <si>
    <t>Next Stop Wonderland</t>
  </si>
  <si>
    <t>Craig Johnson</t>
  </si>
  <si>
    <t>The Skeleton Twins</t>
  </si>
  <si>
    <t>Kathleen Rose Perkins</t>
  </si>
  <si>
    <t>Sean Durkin</t>
  </si>
  <si>
    <t>Julia Garner</t>
  </si>
  <si>
    <t>Martha Marcy May Marlene</t>
  </si>
  <si>
    <t>Gillian Robespierre</t>
  </si>
  <si>
    <t>Jenny Slate</t>
  </si>
  <si>
    <t>Obvious Child</t>
  </si>
  <si>
    <t>Jake Lacy</t>
  </si>
  <si>
    <t>Courtney Hunt</t>
  </si>
  <si>
    <t>Michael O'Keefe</t>
  </si>
  <si>
    <t>Frozen River</t>
  </si>
  <si>
    <t>Misty Upham</t>
  </si>
  <si>
    <t>Morgan Neville</t>
  </si>
  <si>
    <t>Lou Adler</t>
  </si>
  <si>
    <t>20 Feet from Stardom</t>
  </si>
  <si>
    <t>Merry Clayton</t>
  </si>
  <si>
    <t>Natasha Gregson Wagner</t>
  </si>
  <si>
    <t>Two Girls and a Guy</t>
  </si>
  <si>
    <t>Angel David</t>
  </si>
  <si>
    <t>Walking and Talking</t>
  </si>
  <si>
    <t>Chris Paine</t>
  </si>
  <si>
    <t>Phyllis Diller</t>
  </si>
  <si>
    <t>Who Killed the Electric Car?</t>
  </si>
  <si>
    <t>Colette Divine</t>
  </si>
  <si>
    <t>Greg Berlanti</t>
  </si>
  <si>
    <t>The Broken Hearts Club: A Romantic Comedy</t>
  </si>
  <si>
    <t>Comedy|Fantasy|Mystery</t>
  </si>
  <si>
    <t>Bubba Ho-Tep</t>
  </si>
  <si>
    <t>Ella Joyce</t>
  </si>
  <si>
    <t>Marc Levin</t>
  </si>
  <si>
    <t>Saul Williams</t>
  </si>
  <si>
    <t>Slam</t>
  </si>
  <si>
    <t>Bonz Malone</t>
  </si>
  <si>
    <t>Richard Dutcher</t>
  </si>
  <si>
    <t>Frank Gerrish</t>
  </si>
  <si>
    <t>Brigham City</t>
  </si>
  <si>
    <t>Rick Macy</t>
  </si>
  <si>
    <t>Khalid Mohamed</t>
  </si>
  <si>
    <t>Manoj Bajpayee</t>
  </si>
  <si>
    <t>Fiza</t>
  </si>
  <si>
    <t>Jaya Bhaduri</t>
  </si>
  <si>
    <t>Dian Bachar</t>
  </si>
  <si>
    <t>Orgazmo</t>
  </si>
  <si>
    <t>Matt Stone</t>
  </si>
  <si>
    <t>All the Real Girls</t>
  </si>
  <si>
    <t>Finn Taylor</t>
  </si>
  <si>
    <t>Dream with the Fishes</t>
  </si>
  <si>
    <t>Blue Car</t>
  </si>
  <si>
    <t>JosÃ© Luis Valenzuela</t>
  </si>
  <si>
    <t>Luminarias</t>
  </si>
  <si>
    <t>Gia Coppola</t>
  </si>
  <si>
    <t>Palo Alto</t>
  </si>
  <si>
    <t>Olivia Crocicchia</t>
  </si>
  <si>
    <t>Scandar Copti</t>
  </si>
  <si>
    <t>Shahir Kabaha</t>
  </si>
  <si>
    <t>Ajami</t>
  </si>
  <si>
    <t>Ranin Karim</t>
  </si>
  <si>
    <t>Goran Dukic</t>
  </si>
  <si>
    <t>Wristcutters: A Love Story</t>
  </si>
  <si>
    <t>Mike Cahill</t>
  </si>
  <si>
    <t>Steven Yeun</t>
  </si>
  <si>
    <t>I Origins</t>
  </si>
  <si>
    <t>Venida Evans</t>
  </si>
  <si>
    <t>Efram Potelle</t>
  </si>
  <si>
    <t>The Battle of Shaker Heights</t>
  </si>
  <si>
    <t>Joshua Oppenheimer</t>
  </si>
  <si>
    <t>Herman Koto</t>
  </si>
  <si>
    <t>Biography|Crime|Documentary|History</t>
  </si>
  <si>
    <t>Anwar Congo</t>
  </si>
  <si>
    <t>The Act of Killing</t>
  </si>
  <si>
    <t>Syamsul Arifin</t>
  </si>
  <si>
    <t>Alex Gibney</t>
  </si>
  <si>
    <t>Taxi to the Dark Side</t>
  </si>
  <si>
    <t>Greg D'Agostino</t>
  </si>
  <si>
    <t>Paul Crowder</t>
  </si>
  <si>
    <t>Marv Albert</t>
  </si>
  <si>
    <t>PelÃ©</t>
  </si>
  <si>
    <t>Once in a Lifetime: The Extraordinary Story of the New York Cosmos</t>
  </si>
  <si>
    <t>Ahmet Ertegun</t>
  </si>
  <si>
    <t>Rohit Jagessar</t>
  </si>
  <si>
    <t>Rufus Graham</t>
  </si>
  <si>
    <t>Kumar Gaurav</t>
  </si>
  <si>
    <t>Guiana 1838</t>
  </si>
  <si>
    <t>Aasheekaa Bathija</t>
  </si>
  <si>
    <t>Lisa Picard Is Famous</t>
  </si>
  <si>
    <t>Melissa Gilbert</t>
  </si>
  <si>
    <t>Anthony Powell</t>
  </si>
  <si>
    <t>Tom Hamann</t>
  </si>
  <si>
    <t>Adventure|Biography|Documentary|Drama</t>
  </si>
  <si>
    <t>Josh Swanson</t>
  </si>
  <si>
    <t>Antarctica: A Year on Ice</t>
  </si>
  <si>
    <t>Kief Davidson</t>
  </si>
  <si>
    <t>Brian Whitaker</t>
  </si>
  <si>
    <t>G.W. Krauss</t>
  </si>
  <si>
    <t>A Lego Brickumentary</t>
  </si>
  <si>
    <t>Johnny Remo</t>
  </si>
  <si>
    <t>Hardflip</t>
  </si>
  <si>
    <t>Raquel Elizabeth Ames</t>
  </si>
  <si>
    <t>Vivek Agnihotri</t>
  </si>
  <si>
    <t>Emraan Hashmi</t>
  </si>
  <si>
    <t>Chocolate: Deep Dark Secrets</t>
  </si>
  <si>
    <t>Sunil Shetty</t>
  </si>
  <si>
    <t>Ti West</t>
  </si>
  <si>
    <t>Lena Dunham</t>
  </si>
  <si>
    <t>The House of the Devil</t>
  </si>
  <si>
    <t>Nick Tomnay</t>
  </si>
  <si>
    <t>The Perfect Host</t>
  </si>
  <si>
    <t>Safe Men</t>
  </si>
  <si>
    <t>Nickolas Perry</t>
  </si>
  <si>
    <t>Patsy Kensit</t>
  </si>
  <si>
    <t>Patrick Renna</t>
  </si>
  <si>
    <t>Speedway Junky</t>
  </si>
  <si>
    <t>Adrienne Frantz</t>
  </si>
  <si>
    <t>Dan Zukovic</t>
  </si>
  <si>
    <t>Louis Mustillo</t>
  </si>
  <si>
    <t>Yul Vazquez</t>
  </si>
  <si>
    <t>The Last Big Thing</t>
  </si>
  <si>
    <t>James Lorinz</t>
  </si>
  <si>
    <t>The Specials</t>
  </si>
  <si>
    <t>Becky Smith</t>
  </si>
  <si>
    <t>Emily Baldoni</t>
  </si>
  <si>
    <t>Will Rothhaar</t>
  </si>
  <si>
    <t>16 to Life</t>
  </si>
  <si>
    <t>Hallee Hirsh</t>
  </si>
  <si>
    <t>Eric Nicholas</t>
  </si>
  <si>
    <t>Jordana Spiro</t>
  </si>
  <si>
    <t>Alone with Her</t>
  </si>
  <si>
    <t>Jonathon Trent</t>
  </si>
  <si>
    <t>Benjamin Dickinson</t>
  </si>
  <si>
    <t>Alexia Rasmussen</t>
  </si>
  <si>
    <t>Creative Control</t>
  </si>
  <si>
    <t>Meredith Hagner</t>
  </si>
  <si>
    <t>Hal Haberman</t>
  </si>
  <si>
    <t>Paul Blackthorne</t>
  </si>
  <si>
    <t>Special</t>
  </si>
  <si>
    <t>Ian Bohen</t>
  </si>
  <si>
    <t>Sparkler</t>
  </si>
  <si>
    <t>A. Raven Cruz</t>
  </si>
  <si>
    <t>Vanilla Ice</t>
  </si>
  <si>
    <t>Action|Adventure|Comedy|Fantasy|Sci-Fi</t>
  </si>
  <si>
    <t>Scott Levy</t>
  </si>
  <si>
    <t>The Helix... Loaded</t>
  </si>
  <si>
    <t>Jennifer Sky</t>
  </si>
  <si>
    <t>Mariel Hemingway</t>
  </si>
  <si>
    <t>In Her Line of Fire</t>
  </si>
  <si>
    <t>Jesse Hutch</t>
  </si>
  <si>
    <t>The Jimmy Show</t>
  </si>
  <si>
    <t>Heather Bucha</t>
  </si>
  <si>
    <t>Amat Escalante</t>
  </si>
  <si>
    <t>Andrea Vergara</t>
  </si>
  <si>
    <t>Kenny Johnston</t>
  </si>
  <si>
    <t>Heli</t>
  </si>
  <si>
    <t>Gabriel Reyes</t>
  </si>
  <si>
    <t>Wajahat Rauf</t>
  </si>
  <si>
    <t>Ayesha Omar</t>
  </si>
  <si>
    <t>Rasheed Naz</t>
  </si>
  <si>
    <t>Karachi se Lahore</t>
  </si>
  <si>
    <t>Javed Sheikh</t>
  </si>
  <si>
    <t>Urdu</t>
  </si>
  <si>
    <t>Pakistan</t>
  </si>
  <si>
    <t>Katherine Brooks</t>
  </si>
  <si>
    <t>Ilene Graff</t>
  </si>
  <si>
    <t>Loving Annabelle</t>
  </si>
  <si>
    <t>Laura Breckenridge</t>
  </si>
  <si>
    <t>David Cross</t>
  </si>
  <si>
    <t>Hits</t>
  </si>
  <si>
    <t>Randall Rubin</t>
  </si>
  <si>
    <t>Nicole Randall Johnson</t>
  </si>
  <si>
    <t>Jimmy and Judy</t>
  </si>
  <si>
    <t>James Eckhouse</t>
  </si>
  <si>
    <t>Robert Bennett</t>
  </si>
  <si>
    <t>Lauren C. Mayhew</t>
  </si>
  <si>
    <t>Frat Party</t>
  </si>
  <si>
    <t>Alicia Ziegler</t>
  </si>
  <si>
    <t>The Party's Over</t>
  </si>
  <si>
    <t>Louise Sorel</t>
  </si>
  <si>
    <t>Mary Pat Kelly</t>
  </si>
  <si>
    <t>Proud</t>
  </si>
  <si>
    <t>Janet Hubert</t>
  </si>
  <si>
    <t>The Poker House</t>
  </si>
  <si>
    <t>Charlie Levi</t>
  </si>
  <si>
    <t>Childless</t>
  </si>
  <si>
    <t>Diane Venora</t>
  </si>
  <si>
    <t>Kevin Hamedani</t>
  </si>
  <si>
    <t>Janette Armand</t>
  </si>
  <si>
    <t>Russell Hodgkinson</t>
  </si>
  <si>
    <t>ZMD: Zombies of Mass Destruction</t>
  </si>
  <si>
    <t>David DeCoteau</t>
  </si>
  <si>
    <t>Maureen McCormick</t>
  </si>
  <si>
    <t>Snow White: A Deadly Summer</t>
  </si>
  <si>
    <t>Tim Abell</t>
  </si>
  <si>
    <t>Mikel Rueda</t>
  </si>
  <si>
    <t>GermÃ¡n Alcarazu</t>
  </si>
  <si>
    <t>Ãlex Angulo</t>
  </si>
  <si>
    <t>Hidden Away</t>
  </si>
  <si>
    <t>Joseba Ugalde</t>
  </si>
  <si>
    <t>Stefan C. Schaefer</t>
  </si>
  <si>
    <t>My Last Day Without You</t>
  </si>
  <si>
    <t>Michael Taliferro</t>
  </si>
  <si>
    <t>Sticky Fingaz</t>
  </si>
  <si>
    <t>Steppin: The Movie</t>
  </si>
  <si>
    <t>Chrystee Pharris</t>
  </si>
  <si>
    <t>Doc Holliday's Revenge</t>
  </si>
  <si>
    <t>Randy Jay Burrell</t>
  </si>
  <si>
    <t>Anslem Richardson</t>
  </si>
  <si>
    <t>Black Rock</t>
  </si>
  <si>
    <t>Jay Paulson</t>
  </si>
  <si>
    <t>Robert Heath</t>
  </si>
  <si>
    <t>Alexander Vlahos</t>
  </si>
  <si>
    <t>David Oakes</t>
  </si>
  <si>
    <t>Truth or Die</t>
  </si>
  <si>
    <t>Jennie Jacques</t>
  </si>
  <si>
    <t>D. Stevens</t>
  </si>
  <si>
    <t>Pierre Dulat</t>
  </si>
  <si>
    <t>Magi Avila</t>
  </si>
  <si>
    <t>The Pet</t>
  </si>
  <si>
    <t>Summer Napoles</t>
  </si>
  <si>
    <t>Jeffrey St. Jules</t>
  </si>
  <si>
    <t>Chloe Rose</t>
  </si>
  <si>
    <t>Drama|Musical|Sci-Fi</t>
  </si>
  <si>
    <t>Bang Bang Baby</t>
  </si>
  <si>
    <t>Kristian Bruun</t>
  </si>
  <si>
    <t>Robert Hall</t>
  </si>
  <si>
    <t>Angelina Armani</t>
  </si>
  <si>
    <t>Fear Clinic</t>
  </si>
  <si>
    <t>Fiona Dourif</t>
  </si>
  <si>
    <t>K. King</t>
  </si>
  <si>
    <t>Shona Kay</t>
  </si>
  <si>
    <t>Jason K. Wixom</t>
  </si>
  <si>
    <t>Zombie Hunter</t>
  </si>
  <si>
    <t>Jarrod Phillips</t>
  </si>
  <si>
    <t>Jonathan Meyers</t>
  </si>
  <si>
    <t>Justin Baldoni</t>
  </si>
  <si>
    <t>A Fine Step</t>
  </si>
  <si>
    <t>Ralph Nelson</t>
  </si>
  <si>
    <t>Charly</t>
  </si>
  <si>
    <t>Claire Bloom</t>
  </si>
  <si>
    <t>Blair Erickson</t>
  </si>
  <si>
    <t>Monique Candelaria</t>
  </si>
  <si>
    <t>Banshee Chapter</t>
  </si>
  <si>
    <t>Michael McMillian</t>
  </si>
  <si>
    <t>David DeLuise</t>
  </si>
  <si>
    <t>Jesse</t>
  </si>
  <si>
    <t>Bruno Campos</t>
  </si>
  <si>
    <t>Allison Burnett</t>
  </si>
  <si>
    <t>Gia Mantegna</t>
  </si>
  <si>
    <t>Ask Me Anything</t>
  </si>
  <si>
    <t>Richard Schenkman</t>
  </si>
  <si>
    <t>And Then Came Love</t>
  </si>
  <si>
    <t>Sanjay Rawal</t>
  </si>
  <si>
    <t>Robert Kennedy Jr.</t>
  </si>
  <si>
    <t>Documentary|News</t>
  </si>
  <si>
    <t>Alma Martinez</t>
  </si>
  <si>
    <t>Food Chains</t>
  </si>
  <si>
    <t>Eve Ensler</t>
  </si>
  <si>
    <t>On the Waterfront</t>
  </si>
  <si>
    <t>Kat Coiro</t>
  </si>
  <si>
    <t>L!fe Happens</t>
  </si>
  <si>
    <t>Cristian Mungiu</t>
  </si>
  <si>
    <t>Vlad Ivanov</t>
  </si>
  <si>
    <t>Anamaria Marinca</t>
  </si>
  <si>
    <t>4 Months, 3 Weeks and 2 Days</t>
  </si>
  <si>
    <t>Alexandru Potocean</t>
  </si>
  <si>
    <t>Romanian</t>
  </si>
  <si>
    <t>Brian Dorton</t>
  </si>
  <si>
    <t>The Horror Network Vol. 1</t>
  </si>
  <si>
    <t>G.J. Echternkamp</t>
  </si>
  <si>
    <t>Odessa Rae</t>
  </si>
  <si>
    <t>Hard Candy</t>
  </si>
  <si>
    <t>Patrick Wilson</t>
  </si>
  <si>
    <t>The Quiet</t>
  </si>
  <si>
    <t>Maryam Keshavarz</t>
  </si>
  <si>
    <t>Reza Sixo Safai</t>
  </si>
  <si>
    <t>Sarah Kazemy</t>
  </si>
  <si>
    <t>Circumstance</t>
  </si>
  <si>
    <t>Sina Amedson</t>
  </si>
  <si>
    <t>Persian</t>
  </si>
  <si>
    <t>Ahna O'Reilly</t>
  </si>
  <si>
    <t>Fruitvale Station</t>
  </si>
  <si>
    <t>Ariana Neal</t>
  </si>
  <si>
    <t>Ramaa Mosley</t>
  </si>
  <si>
    <t>Comedy|Fantasy|Thriller</t>
  </si>
  <si>
    <t>The Brass Teapot</t>
  </si>
  <si>
    <t>Donnie Dunagan</t>
  </si>
  <si>
    <t>Animation|Drama|Family</t>
  </si>
  <si>
    <t>Sam Edwards</t>
  </si>
  <si>
    <t>Bambi</t>
  </si>
  <si>
    <t>Ann Gillis</t>
  </si>
  <si>
    <t>Rian Bishop</t>
  </si>
  <si>
    <t>The Hammer</t>
  </si>
  <si>
    <t>C. Jay Cox</t>
  </si>
  <si>
    <t>Latter Days</t>
  </si>
  <si>
    <t>Mariette Monpierre</t>
  </si>
  <si>
    <t>Christophe Cherki</t>
  </si>
  <si>
    <t>Stana Roumillac</t>
  </si>
  <si>
    <t>Elza</t>
  </si>
  <si>
    <t>Teddy Doloir</t>
  </si>
  <si>
    <t>Tommy Oliver</t>
  </si>
  <si>
    <t>1982</t>
  </si>
  <si>
    <t>Jamie Travis</t>
  </si>
  <si>
    <t>For a Good Time, Call...</t>
  </si>
  <si>
    <t>Janel Parrish</t>
  </si>
  <si>
    <t>Celeste &amp; Jesse Forever</t>
  </si>
  <si>
    <t>Rich Christiano</t>
  </si>
  <si>
    <t>D. David Morin</t>
  </si>
  <si>
    <t>Drama|Fantasy|Sci-Fi</t>
  </si>
  <si>
    <t>Time Changer</t>
  </si>
  <si>
    <t>Hal Linden</t>
  </si>
  <si>
    <t>Johnny Harris</t>
  </si>
  <si>
    <t>London to Brighton</t>
  </si>
  <si>
    <t>Christopher Berry</t>
  </si>
  <si>
    <t>Action|Comedy|Drama|Sci-Fi</t>
  </si>
  <si>
    <t>American Hero</t>
  </si>
  <si>
    <t>Michelle Tabora</t>
  </si>
  <si>
    <t>Natalie Bible'</t>
  </si>
  <si>
    <t>Tommy O'Reilly</t>
  </si>
  <si>
    <t>Windsor Drive</t>
  </si>
  <si>
    <t>Asghar Farhadi</t>
  </si>
  <si>
    <t>Leila Hatami</t>
  </si>
  <si>
    <t>Shahab Hosseini</t>
  </si>
  <si>
    <t>A Separation</t>
  </si>
  <si>
    <t>Peyman Moaadi</t>
  </si>
  <si>
    <t>Justin Molotnikov</t>
  </si>
  <si>
    <t>Stephen McCole</t>
  </si>
  <si>
    <t>Jo Hartley</t>
  </si>
  <si>
    <t>Crying with Laughter</t>
  </si>
  <si>
    <t>Joe Cassidy</t>
  </si>
  <si>
    <t>Ken Leung</t>
  </si>
  <si>
    <t>Welcome to the Dollhouse</t>
  </si>
  <si>
    <t>Christina Vidal</t>
  </si>
  <si>
    <t>Allison Dean</t>
  </si>
  <si>
    <t>Ruby in Paradise</t>
  </si>
  <si>
    <t>Dorothy Lyman</t>
  </si>
  <si>
    <t>Victor Rasuk</t>
  </si>
  <si>
    <t>Raising Victor Vargas</t>
  </si>
  <si>
    <t>Judy Marte</t>
  </si>
  <si>
    <t>Georg Wilhelm Pabst</t>
  </si>
  <si>
    <t>Francis Lederer</t>
  </si>
  <si>
    <t>Louise Brooks</t>
  </si>
  <si>
    <t>Pandora's Box</t>
  </si>
  <si>
    <t>Fritz Kortner</t>
  </si>
  <si>
    <t>Daniel Davila</t>
  </si>
  <si>
    <t>Melora Walters</t>
  </si>
  <si>
    <t>Harrison Montgomery</t>
  </si>
  <si>
    <t>Diane Baker</t>
  </si>
  <si>
    <t>Jorge Gaggero</t>
  </si>
  <si>
    <t>Hilda Bernard</t>
  </si>
  <si>
    <t>Norma Aleandro</t>
  </si>
  <si>
    <t>Live-In Maid</t>
  </si>
  <si>
    <t>Claudia LapacÃ³</t>
  </si>
  <si>
    <t>Deterrence</t>
  </si>
  <si>
    <t>Michael Burke</t>
  </si>
  <si>
    <t>Zachary Knighton</t>
  </si>
  <si>
    <t>The Mudge Boy</t>
  </si>
  <si>
    <t>Catherine Jelski</t>
  </si>
  <si>
    <t>The Young Unknowns</t>
  </si>
  <si>
    <t>Arly Jover</t>
  </si>
  <si>
    <t>Shane Dawson</t>
  </si>
  <si>
    <t>Kurt Angle</t>
  </si>
  <si>
    <t>Not Cool</t>
  </si>
  <si>
    <t>Cherami Leigh</t>
  </si>
  <si>
    <t>Stig Frode Henriksen</t>
  </si>
  <si>
    <t>Dead Snow</t>
  </si>
  <si>
    <t>Ane Dahl Torp</t>
  </si>
  <si>
    <t>Ryan Little</t>
  </si>
  <si>
    <t>Action|Adventure|Drama|War</t>
  </si>
  <si>
    <t>Corbin Allred</t>
  </si>
  <si>
    <t>Saints and Soldiers</t>
  </si>
  <si>
    <t>Clark Baker</t>
  </si>
  <si>
    <t>Alan Pietruszewski</t>
  </si>
  <si>
    <t>Horror|Sci-Fi|Short|Thriller</t>
  </si>
  <si>
    <t>Taylor Pigeon</t>
  </si>
  <si>
    <t>Vessel</t>
  </si>
  <si>
    <t>Whit Spurgeon</t>
  </si>
  <si>
    <t>American Graffiti</t>
  </si>
  <si>
    <t>Mackenzie Phillips</t>
  </si>
  <si>
    <t>Katy Helvenston-Wettengal</t>
  </si>
  <si>
    <t>Scott Helvenston</t>
  </si>
  <si>
    <t>Iraq for Sale: The War Profiteers</t>
  </si>
  <si>
    <t>Donna Zovko</t>
  </si>
  <si>
    <t>Matt Maiellaro</t>
  </si>
  <si>
    <t>Action|Adventure|Animation|Comedy|Fantasy|Sci-Fi</t>
  </si>
  <si>
    <t>Aqua Teen Hunger Force Colon Movie Film for Theaters</t>
  </si>
  <si>
    <t>Safety Not Guaranteed</t>
  </si>
  <si>
    <t>Isaac C. Singleton Jr.</t>
  </si>
  <si>
    <t>Kevin Hart: Laugh at My Pain</t>
  </si>
  <si>
    <t>Jeanette Branch</t>
  </si>
  <si>
    <t>Ben Wheatley</t>
  </si>
  <si>
    <t>Kill List</t>
  </si>
  <si>
    <t>Jake Ryan</t>
  </si>
  <si>
    <t>The Innkeepers</t>
  </si>
  <si>
    <t>Pat Healy</t>
  </si>
  <si>
    <t>Stefania Sandrelli</t>
  </si>
  <si>
    <t>The Conformist</t>
  </si>
  <si>
    <t>Dominique Sanda</t>
  </si>
  <si>
    <t>Christel Khalil</t>
  </si>
  <si>
    <t>Raymond J. Barry</t>
  </si>
  <si>
    <t>Interview with the Assassin</t>
  </si>
  <si>
    <t>Renee Faia</t>
  </si>
  <si>
    <t>Oliver Blackburn</t>
  </si>
  <si>
    <t>Nichola Burley</t>
  </si>
  <si>
    <t>Donkey Punch</t>
  </si>
  <si>
    <t>All the Boys Love Mandy Lane</t>
  </si>
  <si>
    <t>Whitney Able</t>
  </si>
  <si>
    <t>Christopher Hutson</t>
  </si>
  <si>
    <t>Jennifer Lee Wiggins</t>
  </si>
  <si>
    <t>Bled</t>
  </si>
  <si>
    <t>Michele Morrow</t>
  </si>
  <si>
    <t>Thriller|Western</t>
  </si>
  <si>
    <t>High Noon</t>
  </si>
  <si>
    <t>Lon Chaney Jr.</t>
  </si>
  <si>
    <t>Arthur Agee</t>
  </si>
  <si>
    <t>Documentary|Drama|Sport</t>
  </si>
  <si>
    <t>William Gates</t>
  </si>
  <si>
    <t>Hoop Dreams</t>
  </si>
  <si>
    <t>Isiah Thomas</t>
  </si>
  <si>
    <t>David LaChapelle</t>
  </si>
  <si>
    <t>Christopher Toler</t>
  </si>
  <si>
    <t>Kevin Scott Richardson</t>
  </si>
  <si>
    <t>Rize</t>
  </si>
  <si>
    <t>Tommy the Clown</t>
  </si>
  <si>
    <t>Destiny</t>
  </si>
  <si>
    <t>L.I.E.</t>
  </si>
  <si>
    <t>Walter Masterson</t>
  </si>
  <si>
    <t>Caryn Waechter</t>
  </si>
  <si>
    <t>Kara Hayward</t>
  </si>
  <si>
    <t>Laura Fraser</t>
  </si>
  <si>
    <t>The Sisterhood of Night</t>
  </si>
  <si>
    <t>Louis Ozawa Changchien</t>
  </si>
  <si>
    <t>Emily Dell</t>
  </si>
  <si>
    <t>B-Girl</t>
  </si>
  <si>
    <t>Ryan Fleck</t>
  </si>
  <si>
    <t>Half Nelson</t>
  </si>
  <si>
    <t>Jeff Lima</t>
  </si>
  <si>
    <t>Jennifer Wynne Farmer</t>
  </si>
  <si>
    <t>Akima</t>
  </si>
  <si>
    <t>Naturally Native</t>
  </si>
  <si>
    <t>Max Gail</t>
  </si>
  <si>
    <t>Christopher Scott Cherot</t>
  </si>
  <si>
    <t>Robinne Lee</t>
  </si>
  <si>
    <t>Hav Plenty</t>
  </si>
  <si>
    <t>Chenoa Maxwell</t>
  </si>
  <si>
    <t>H.M. Coakley</t>
  </si>
  <si>
    <t>Steffinnie Phrommany</t>
  </si>
  <si>
    <t>Adulterers</t>
  </si>
  <si>
    <t>Danielle Savre</t>
  </si>
  <si>
    <t>Randy Moore</t>
  </si>
  <si>
    <t>Lee Armstrong</t>
  </si>
  <si>
    <t>Trey Loney</t>
  </si>
  <si>
    <t>Escape from Tomorrow</t>
  </si>
  <si>
    <t>Amy Lucas</t>
  </si>
  <si>
    <t>Chris Atkins</t>
  </si>
  <si>
    <t>Starsuckers</t>
  </si>
  <si>
    <t>Bill Benenson</t>
  </si>
  <si>
    <t>Dave Fennoy</t>
  </si>
  <si>
    <t>The Hadza: Last of the First</t>
  </si>
  <si>
    <t>Ryan Smith</t>
  </si>
  <si>
    <t>Madison Lintz</t>
  </si>
  <si>
    <t>After</t>
  </si>
  <si>
    <t>Karolina Wydra</t>
  </si>
  <si>
    <t>Travis Romero</t>
  </si>
  <si>
    <t>Lorraine Ziff</t>
  </si>
  <si>
    <t>Treachery</t>
  </si>
  <si>
    <t>Anna Mastro</t>
  </si>
  <si>
    <t>Walter</t>
  </si>
  <si>
    <t>Mark Sandrich</t>
  </si>
  <si>
    <t>Edward Everett Horton</t>
  </si>
  <si>
    <t>Ginger Rogers</t>
  </si>
  <si>
    <t>Top Hat</t>
  </si>
  <si>
    <t>Eric Blore</t>
  </si>
  <si>
    <t>Daniel Myrick</t>
  </si>
  <si>
    <t>Joshua Leonard</t>
  </si>
  <si>
    <t>Heather Donahue</t>
  </si>
  <si>
    <t>The Blair Witch Project</t>
  </si>
  <si>
    <t>Michael C. Williams</t>
  </si>
  <si>
    <t>Michael Wadleigh</t>
  </si>
  <si>
    <t>Jimi Hendrix</t>
  </si>
  <si>
    <t>Documentary|History|Music</t>
  </si>
  <si>
    <t>Joe Cocker</t>
  </si>
  <si>
    <t>Woodstock</t>
  </si>
  <si>
    <t>Joan Baez</t>
  </si>
  <si>
    <t>Barry Dennen</t>
  </si>
  <si>
    <t>The Kentucky Fried Movie</t>
  </si>
  <si>
    <t>Tara Strohmeier</t>
  </si>
  <si>
    <t>David A.R. White</t>
  </si>
  <si>
    <t>Mercy Streets</t>
  </si>
  <si>
    <t>Cynthia Watros</t>
  </si>
  <si>
    <t>Gene Teigland</t>
  </si>
  <si>
    <t>Matthew Feeney</t>
  </si>
  <si>
    <t>Kendyl Joi</t>
  </si>
  <si>
    <t>Arnolds Park</t>
  </si>
  <si>
    <t>Tac Fitzgerald</t>
  </si>
  <si>
    <t>Scott Ziehl</t>
  </si>
  <si>
    <t>Broken Vessels</t>
  </si>
  <si>
    <t>Brent David Fraser</t>
  </si>
  <si>
    <t>Richard Montoya</t>
  </si>
  <si>
    <t>Angela Nordeng</t>
  </si>
  <si>
    <t>Water &amp; Power</t>
  </si>
  <si>
    <t>Exie Booker</t>
  </si>
  <si>
    <t>Johanna Schwartz</t>
  </si>
  <si>
    <t>Garba TourÃ©</t>
  </si>
  <si>
    <t>Aliou TourÃ©</t>
  </si>
  <si>
    <t>They Will Have to Kill Us First</t>
  </si>
  <si>
    <t>Khaira Arby</t>
  </si>
  <si>
    <t>William Gazecki</t>
  </si>
  <si>
    <t>Colin Andrews</t>
  </si>
  <si>
    <t>Karen Alexander</t>
  </si>
  <si>
    <t>Crop Circles: Quest for Truth</t>
  </si>
  <si>
    <t>Francine Blake</t>
  </si>
  <si>
    <t>Lance McDaniel</t>
  </si>
  <si>
    <t>Light from the Darkroom</t>
  </si>
  <si>
    <t>Lymari Nadal</t>
  </si>
  <si>
    <t>Thomas Lilti</t>
  </si>
  <si>
    <t>FÃ©lix Moati</t>
  </si>
  <si>
    <t>Irreplaceable</t>
  </si>
  <si>
    <t>Marianne Denicourt</t>
  </si>
  <si>
    <t>Michael Walker</t>
  </si>
  <si>
    <t>The Maid's Room</t>
  </si>
  <si>
    <t>John Brodsky</t>
  </si>
  <si>
    <t>Ringo Starr</t>
  </si>
  <si>
    <t>Paul McCartney</t>
  </si>
  <si>
    <t>A Hard Day's Night</t>
  </si>
  <si>
    <t>George Harrison</t>
  </si>
  <si>
    <t>U. Roberto Romano</t>
  </si>
  <si>
    <t>The Harvest/La Cosecha</t>
  </si>
  <si>
    <t>Amy Holden Jones</t>
  </si>
  <si>
    <t>Love Letters</t>
  </si>
  <si>
    <t>Blaz Zavrsnik</t>
  </si>
  <si>
    <t>Spela Colja</t>
  </si>
  <si>
    <t>Dario Nozic Serini</t>
  </si>
  <si>
    <t>Julija in alfa Romeo</t>
  </si>
  <si>
    <t>Andrej Nahtigal</t>
  </si>
  <si>
    <t>Slovenian</t>
  </si>
  <si>
    <t>Slovenia</t>
  </si>
  <si>
    <t>Ken Bevel</t>
  </si>
  <si>
    <t>Kirk Cameron</t>
  </si>
  <si>
    <t>Fireproof</t>
  </si>
  <si>
    <t>Erin Bethea</t>
  </si>
  <si>
    <t>Pan Nalin</t>
  </si>
  <si>
    <t>Pant Shirt Baba</t>
  </si>
  <si>
    <t>Biography|Documentary|Drama</t>
  </si>
  <si>
    <t>Bhole Baba</t>
  </si>
  <si>
    <t>Faith Connections</t>
  </si>
  <si>
    <t>Shriman Umeshanad Brahmachari</t>
  </si>
  <si>
    <t>Joe Camp</t>
  </si>
  <si>
    <t>Peter Breck</t>
  </si>
  <si>
    <t>Adventure|Family|Romance</t>
  </si>
  <si>
    <t>Frances Bavier</t>
  </si>
  <si>
    <t>Benji</t>
  </si>
  <si>
    <t>Edgar Buchanan</t>
  </si>
  <si>
    <t>Saul Stein</t>
  </si>
  <si>
    <t>Adventure|Biography|Drama|Horror|Thriller</t>
  </si>
  <si>
    <t>Blanchard Ryan</t>
  </si>
  <si>
    <t>Open Water</t>
  </si>
  <si>
    <t>Daniel Travis</t>
  </si>
  <si>
    <t>High Road</t>
  </si>
  <si>
    <t>Abby Elliott</t>
  </si>
  <si>
    <t>John 'Bud' Cardos</t>
  </si>
  <si>
    <t>Hoke Howell</t>
  </si>
  <si>
    <t>Kingdom of the Spiders</t>
  </si>
  <si>
    <t>Tiffany Bolling</t>
  </si>
  <si>
    <t>Marilyn Agrelo</t>
  </si>
  <si>
    <t>Eva Carrozza</t>
  </si>
  <si>
    <t>Documentary|Family|Music</t>
  </si>
  <si>
    <t>Heather Berman</t>
  </si>
  <si>
    <t>Mad Hot Ballroom</t>
  </si>
  <si>
    <t>Paul Daggett</t>
  </si>
  <si>
    <t>The Station Agent</t>
  </si>
  <si>
    <t>Brian Baugh</t>
  </si>
  <si>
    <t>To Save a Life</t>
  </si>
  <si>
    <t>Patrick Creadon</t>
  </si>
  <si>
    <t>Ken Burns</t>
  </si>
  <si>
    <t>Wordplay</t>
  </si>
  <si>
    <t>Bob Dole</t>
  </si>
  <si>
    <t>Barry W. Blaustein</t>
  </si>
  <si>
    <t>Vince McMahon</t>
  </si>
  <si>
    <t>Biography|Documentary|Sport</t>
  </si>
  <si>
    <t>Terry Funk</t>
  </si>
  <si>
    <t>Beyond the Mat</t>
  </si>
  <si>
    <t>Mick Foley</t>
  </si>
  <si>
    <t>Kurt Hale</t>
  </si>
  <si>
    <t>Lincoln Hoppe</t>
  </si>
  <si>
    <t>The Singles Ward</t>
  </si>
  <si>
    <t>Daryn Tufts</t>
  </si>
  <si>
    <t>Siddiq Barmak</t>
  </si>
  <si>
    <t>Zubaida Sahar</t>
  </si>
  <si>
    <t>Marina Golbahari</t>
  </si>
  <si>
    <t>Osama</t>
  </si>
  <si>
    <t>Mohamad Haref Harati</t>
  </si>
  <si>
    <t>Afghanistan</t>
  </si>
  <si>
    <t>Joseph Dorman</t>
  </si>
  <si>
    <t>Peter Riegert</t>
  </si>
  <si>
    <t>Sholem Aleichem: Laughing in the Darkness</t>
  </si>
  <si>
    <t>Jason Kravits</t>
  </si>
  <si>
    <t>Greg Harrison</t>
  </si>
  <si>
    <t>Ari Gold</t>
  </si>
  <si>
    <t>Groove</t>
  </si>
  <si>
    <t>Denny Kirkwood</t>
  </si>
  <si>
    <t>Big Budah</t>
  </si>
  <si>
    <t>The R.M.</t>
  </si>
  <si>
    <t>Curt Doussett</t>
  </si>
  <si>
    <t>William Katt</t>
  </si>
  <si>
    <t>Twin Falls Idaho</t>
  </si>
  <si>
    <t>Jacob Aaron Estes</t>
  </si>
  <si>
    <t>Mean Creek</t>
  </si>
  <si>
    <t>Hurricane Streets</t>
  </si>
  <si>
    <t>Eric Schaeffer</t>
  </si>
  <si>
    <t>Never Again</t>
  </si>
  <si>
    <t>Neema Barnette</t>
  </si>
  <si>
    <t>Civil Brand</t>
  </si>
  <si>
    <t>Lonesome Jim</t>
  </si>
  <si>
    <t>Joe Swanberg</t>
  </si>
  <si>
    <t>Drinking Buddies</t>
  </si>
  <si>
    <t>Molly Bernstein</t>
  </si>
  <si>
    <t>Ricky Jay</t>
  </si>
  <si>
    <t>Deceptive Practice: The Mysteries and Mentors of Ricky Jay</t>
  </si>
  <si>
    <t>Dick Cavett</t>
  </si>
  <si>
    <t>Minoru Chiaki</t>
  </si>
  <si>
    <t>Takashi Shimura</t>
  </si>
  <si>
    <t>Seven Samurai</t>
  </si>
  <si>
    <t>Kamatari Fujiwara</t>
  </si>
  <si>
    <t>Marius A. Markevicius</t>
  </si>
  <si>
    <t>Greg Speirs</t>
  </si>
  <si>
    <t>Tommy Sheppard</t>
  </si>
  <si>
    <t>The Other Dream Team</t>
  </si>
  <si>
    <t>Mickey Hart</t>
  </si>
  <si>
    <t>Tom DiCillo</t>
  </si>
  <si>
    <t>Tina Louise</t>
  </si>
  <si>
    <t>Johnny Suede</t>
  </si>
  <si>
    <t>Nick Cave</t>
  </si>
  <si>
    <t>Jake Sandvig</t>
  </si>
  <si>
    <t>Finishing the Game: The Search for a New Bruce Lee</t>
  </si>
  <si>
    <t>Joe McQueen</t>
  </si>
  <si>
    <t>Quentin Dupieux</t>
  </si>
  <si>
    <t>Rubber</t>
  </si>
  <si>
    <t>Cecelia Antoinette</t>
  </si>
  <si>
    <t>Amber Benson</t>
  </si>
  <si>
    <t>Tori Spelling</t>
  </si>
  <si>
    <t>Kiss the Bride</t>
  </si>
  <si>
    <t>Garrett M. Brown</t>
  </si>
  <si>
    <t>Alex Smith</t>
  </si>
  <si>
    <t>The Slaughter Rule</t>
  </si>
  <si>
    <t>Eddie Spears</t>
  </si>
  <si>
    <t>Gareth Edwards</t>
  </si>
  <si>
    <t>Monsters</t>
  </si>
  <si>
    <t>Ricky Catter</t>
  </si>
  <si>
    <t>Jonathan Parker</t>
  </si>
  <si>
    <t>The Californians</t>
  </si>
  <si>
    <t>Sol Tryon</t>
  </si>
  <si>
    <t>Ann Dowd</t>
  </si>
  <si>
    <t>The Living Wake</t>
  </si>
  <si>
    <t>Matthew Cowles</t>
  </si>
  <si>
    <t>Alex Craig Mann</t>
  </si>
  <si>
    <t>Detention of the Dead</t>
  </si>
  <si>
    <t>Max Adler</t>
  </si>
  <si>
    <t>Crazy Stone</t>
  </si>
  <si>
    <t>Zhonghua Chen</t>
  </si>
  <si>
    <t>Stephen Kijak</t>
  </si>
  <si>
    <t>Jacques Brel</t>
  </si>
  <si>
    <t>Brian Eno</t>
  </si>
  <si>
    <t>Scott Walker: 30 Century Man</t>
  </si>
  <si>
    <t>Damon Albarn</t>
  </si>
  <si>
    <t>Everything Put Together</t>
  </si>
  <si>
    <t>Good Kill</t>
  </si>
  <si>
    <t>Stafford Douglas</t>
  </si>
  <si>
    <t>Daston Kalili</t>
  </si>
  <si>
    <t>Rai Alexandra</t>
  </si>
  <si>
    <t>Insomnia Manica</t>
  </si>
  <si>
    <t>Chin-Chien Chang</t>
  </si>
  <si>
    <t>Bruce Vilanch</t>
  </si>
  <si>
    <t>Carol Channing</t>
  </si>
  <si>
    <t>The Outrageous Sophie Tucker</t>
  </si>
  <si>
    <t>Tony Bennett</t>
  </si>
  <si>
    <t>Now Is Good</t>
  </si>
  <si>
    <t>Michael Hoffman Jr.</t>
  </si>
  <si>
    <t>John McGlothlin</t>
  </si>
  <si>
    <t>Vincent Chimato</t>
  </si>
  <si>
    <t>Girls Gone Dead</t>
  </si>
  <si>
    <t>Al Sapienza</t>
  </si>
  <si>
    <t>Patrick Gilles</t>
  </si>
  <si>
    <t>History</t>
  </si>
  <si>
    <t>America Is Still the Place</t>
  </si>
  <si>
    <t>Georgia Hilton</t>
  </si>
  <si>
    <t>Mike Beckingham</t>
  </si>
  <si>
    <t>Subconscious</t>
  </si>
  <si>
    <t>Tom Stedham</t>
  </si>
  <si>
    <t>Jack Heller</t>
  </si>
  <si>
    <t>Enter Nowhere</t>
  </si>
  <si>
    <t>Christopher Denham</t>
  </si>
  <si>
    <t>Fernando Baez Mella</t>
  </si>
  <si>
    <t>Christian Alvarez</t>
  </si>
  <si>
    <t>The King of Najayo</t>
  </si>
  <si>
    <t>Claudette LalÃ­</t>
  </si>
  <si>
    <t>Dominican Republic</t>
  </si>
  <si>
    <t>Warren Sheppard</t>
  </si>
  <si>
    <t>Action|Romance|Sport</t>
  </si>
  <si>
    <t>Fight to the Finish</t>
  </si>
  <si>
    <t>Vincent De Paul</t>
  </si>
  <si>
    <t>Horror|Musical</t>
  </si>
  <si>
    <t>Alleluia! The Devil's Carnival</t>
  </si>
  <si>
    <t>Terrance Zdunich</t>
  </si>
  <si>
    <t>Justin Paul Miller</t>
  </si>
  <si>
    <t>Jennifer Landa</t>
  </si>
  <si>
    <t>Comedy|Mystery|Thriller</t>
  </si>
  <si>
    <t>Mary Kate Wiles</t>
  </si>
  <si>
    <t>The Sound and the Shadow</t>
  </si>
  <si>
    <t>Felix Avitia</t>
  </si>
  <si>
    <t>Joel Paul Reisig</t>
  </si>
  <si>
    <t>Carrie Bradstreet</t>
  </si>
  <si>
    <t>Rodeo Girl</t>
  </si>
  <si>
    <t>Yassie Hawkes</t>
  </si>
  <si>
    <t>Catherine Gund</t>
  </si>
  <si>
    <t>Sarah Callan</t>
  </si>
  <si>
    <t>Action|Biography|Documentary|Sport</t>
  </si>
  <si>
    <t>Elizabeth Streb</t>
  </si>
  <si>
    <t>Born to Fly: Elizabeth Streb vs. Gravity</t>
  </si>
  <si>
    <t>Laura Flanders</t>
  </si>
  <si>
    <t>Luke Dye</t>
  </si>
  <si>
    <t>Jeff Delaney</t>
  </si>
  <si>
    <t>Mike Stanley</t>
  </si>
  <si>
    <t>The Little Ponderosa Zoo</t>
  </si>
  <si>
    <t>Jamison Stalsworth</t>
  </si>
  <si>
    <t>Mark Torgl</t>
  </si>
  <si>
    <t>The Toxic Avenger</t>
  </si>
  <si>
    <t>Pat Ryan</t>
  </si>
  <si>
    <t>George T. Odom</t>
  </si>
  <si>
    <t>Straight Out of Brooklyn</t>
  </si>
  <si>
    <t>Nicholas Farrell</t>
  </si>
  <si>
    <t>Bloody Sunday</t>
  </si>
  <si>
    <t>Tim Pigott-Smith</t>
  </si>
  <si>
    <t>Alec Asten</t>
  </si>
  <si>
    <t>Dennis L.A. White</t>
  </si>
  <si>
    <t>Luis Sanchez</t>
  </si>
  <si>
    <t>Diamond Ruff</t>
  </si>
  <si>
    <t>Hans Canosa</t>
  </si>
  <si>
    <t>Conversations with Other Women</t>
  </si>
  <si>
    <t>Lloyd Kaufman</t>
  </si>
  <si>
    <t>John Karyus</t>
  </si>
  <si>
    <t>Poultrygeist: Night of the Chicken Dead</t>
  </si>
  <si>
    <t>Kate Graham</t>
  </si>
  <si>
    <t>Matthew Watts</t>
  </si>
  <si>
    <t>Cheyenne Jackson</t>
  </si>
  <si>
    <t>Jennifer Lafleur</t>
  </si>
  <si>
    <t>Mutual Friends</t>
  </si>
  <si>
    <t>Michael Stahl-David</t>
  </si>
  <si>
    <t>Lloyd Bacon</t>
  </si>
  <si>
    <t>Dick Powell</t>
  </si>
  <si>
    <t>42nd Street</t>
  </si>
  <si>
    <t>George Brent</t>
  </si>
  <si>
    <t>Joe Kenemore</t>
  </si>
  <si>
    <t>Jack Canfield</t>
  </si>
  <si>
    <t>Bob Proctor</t>
  </si>
  <si>
    <t>Rise of the Entrepreneur: The Search for a Better Way</t>
  </si>
  <si>
    <t>Eric Worre</t>
  </si>
  <si>
    <t>Taylor Nichols</t>
  </si>
  <si>
    <t>Chris Eigeman</t>
  </si>
  <si>
    <t>Metropolitan</t>
  </si>
  <si>
    <t>Ellia Thompson</t>
  </si>
  <si>
    <t>Kay Pollak</t>
  </si>
  <si>
    <t>Frida Hallgren</t>
  </si>
  <si>
    <t>As It Is in Heaven</t>
  </si>
  <si>
    <t>Nils-Anders VallgÃ¥rda</t>
  </si>
  <si>
    <t>Eric England</t>
  </si>
  <si>
    <t>Ace Marrero</t>
  </si>
  <si>
    <t>Jack E. Curenton</t>
  </si>
  <si>
    <t>Roadside</t>
  </si>
  <si>
    <t>Napoleon Dynamite</t>
  </si>
  <si>
    <t>Eve Plumb</t>
  </si>
  <si>
    <t>Blue Ruin</t>
  </si>
  <si>
    <t>Amy Hargreaves</t>
  </si>
  <si>
    <t>Ashley Palmer</t>
  </si>
  <si>
    <t>Paranormal Activity</t>
  </si>
  <si>
    <t>Amber Armstrong</t>
  </si>
  <si>
    <t>Jay Adams</t>
  </si>
  <si>
    <t>Tony Alva</t>
  </si>
  <si>
    <t>Dogtown and Z-Boys</t>
  </si>
  <si>
    <t>Jeff Ament</t>
  </si>
  <si>
    <t>Monty Python and the Holy Grail</t>
  </si>
  <si>
    <t>Terry Jones</t>
  </si>
  <si>
    <t>Emily Rios</t>
  </si>
  <si>
    <t>QuinceaÃ±era</t>
  </si>
  <si>
    <t>Alicia Sixtos</t>
  </si>
  <si>
    <t>Sue Corcoran</t>
  </si>
  <si>
    <t>Comedy|Fantasy|Horror|Musical</t>
  </si>
  <si>
    <t>Tony Doupe</t>
  </si>
  <si>
    <t>Gory Gory Hallelujah</t>
  </si>
  <si>
    <t>David Frederick White</t>
  </si>
  <si>
    <t>Drama|Fantasy|Sci-Fi|Thriller</t>
  </si>
  <si>
    <t>Heroes</t>
  </si>
  <si>
    <t>Jonathan Caouette</t>
  </si>
  <si>
    <t>Biography|Documentary</t>
  </si>
  <si>
    <t>Greg Ayres</t>
  </si>
  <si>
    <t>Tarnation</t>
  </si>
  <si>
    <t>Renee Leblanc</t>
  </si>
  <si>
    <t>Ray Griggs</t>
  </si>
  <si>
    <t>Chris Cox</t>
  </si>
  <si>
    <t>Bill Farmer</t>
  </si>
  <si>
    <t>I Want Your Money</t>
  </si>
  <si>
    <t>Mike Huckabee</t>
  </si>
  <si>
    <t>Matt Jackson</t>
  </si>
  <si>
    <t>Paul Elia</t>
  </si>
  <si>
    <t>Love in the Time of Monsters</t>
  </si>
  <si>
    <t>Alex Sanborn</t>
  </si>
  <si>
    <t>Lucio Fulci</t>
  </si>
  <si>
    <t>David Warbeck</t>
  </si>
  <si>
    <t>Catriona MacColl</t>
  </si>
  <si>
    <t>The Beyond</t>
  </si>
  <si>
    <t>Al Cliver</t>
  </si>
  <si>
    <t>Ron Lynch</t>
  </si>
  <si>
    <t>Brendon Small</t>
  </si>
  <si>
    <t>Home Movies</t>
  </si>
  <si>
    <t>Melissa Bardin Galsky</t>
  </si>
  <si>
    <t>What Happens in Vegas</t>
  </si>
  <si>
    <t>Michelle Krusiec</t>
  </si>
  <si>
    <t>Paul Fox</t>
  </si>
  <si>
    <t>Jeff Seymour</t>
  </si>
  <si>
    <t>Dov Tiefenbach</t>
  </si>
  <si>
    <t>The Dark Hours</t>
  </si>
  <si>
    <t>Gordon Currie</t>
  </si>
  <si>
    <t>Roshan Seth</t>
  </si>
  <si>
    <t>My Beautiful Laundrette</t>
  </si>
  <si>
    <t>Garry Cooper</t>
  </si>
  <si>
    <t>Ari Kirschenbaum</t>
  </si>
  <si>
    <t>R. Brandon Johnson</t>
  </si>
  <si>
    <t>Fabled</t>
  </si>
  <si>
    <t>Desmond Askew</t>
  </si>
  <si>
    <t>Cassandra Nicolaou</t>
  </si>
  <si>
    <t>Show Me</t>
  </si>
  <si>
    <t>Gabriel Hogan</t>
  </si>
  <si>
    <t>Ingmar Bergman</t>
  </si>
  <si>
    <t>Ingrid Thulin</t>
  </si>
  <si>
    <t>Cries &amp; Whispers</t>
  </si>
  <si>
    <t>Erland Josephson</t>
  </si>
  <si>
    <t>D.W. Griffith</t>
  </si>
  <si>
    <t>Mae Marsh</t>
  </si>
  <si>
    <t>Intolerance: Love's Struggle Throughout the Ages</t>
  </si>
  <si>
    <t>Walter Long</t>
  </si>
  <si>
    <t>Roger Nygard</t>
  </si>
  <si>
    <t>DeForest Kelley</t>
  </si>
  <si>
    <t>Trekkies</t>
  </si>
  <si>
    <t>James Doohan</t>
  </si>
  <si>
    <t>Harry Beaumont</t>
  </si>
  <si>
    <t>Bessie Love</t>
  </si>
  <si>
    <t>Anita Page</t>
  </si>
  <si>
    <t>The Broadway Melody</t>
  </si>
  <si>
    <t>Charles King</t>
  </si>
  <si>
    <t>Betsy Baker</t>
  </si>
  <si>
    <t>The Evil Dead</t>
  </si>
  <si>
    <t>Franck Khalfoun</t>
  </si>
  <si>
    <t>Nora Arnezeder</t>
  </si>
  <si>
    <t>America Olivo</t>
  </si>
  <si>
    <t>Maniac</t>
  </si>
  <si>
    <t>Liane Balaban</t>
  </si>
  <si>
    <t>Mor Loushy</t>
  </si>
  <si>
    <t>Amos Oz</t>
  </si>
  <si>
    <t>Censored Voices</t>
  </si>
  <si>
    <t>Henry Alex Rubin</t>
  </si>
  <si>
    <t>Joe Bishop</t>
  </si>
  <si>
    <t>Mark Zupan</t>
  </si>
  <si>
    <t>Murderball</t>
  </si>
  <si>
    <t>Andy Cohn</t>
  </si>
  <si>
    <t>Sam Firstenberg</t>
  </si>
  <si>
    <t>American Ninja 2: The Confrontation</t>
  </si>
  <si>
    <t>Larry Poindexter</t>
  </si>
  <si>
    <t>Doug Block</t>
  </si>
  <si>
    <t>Ellen Block</t>
  </si>
  <si>
    <t>Carol Block</t>
  </si>
  <si>
    <t>51 Birch Street</t>
  </si>
  <si>
    <t>Mike Block</t>
  </si>
  <si>
    <t>Tracy Spiridakos</t>
  </si>
  <si>
    <t>Revolution</t>
  </si>
  <si>
    <t>Chad Kapper</t>
  </si>
  <si>
    <t>Natalie Welch</t>
  </si>
  <si>
    <t>Tom E. Nicholson</t>
  </si>
  <si>
    <t>Rotor DR1</t>
  </si>
  <si>
    <t>Christian Kapper</t>
  </si>
  <si>
    <t>12 Angry Men</t>
  </si>
  <si>
    <t>Paul Fierlinger</t>
  </si>
  <si>
    <t>Animation|Drama</t>
  </si>
  <si>
    <t>My Dog Tulip</t>
  </si>
  <si>
    <t>Alan Hale</t>
  </si>
  <si>
    <t>It Happened One Night</t>
  </si>
  <si>
    <t>Walter Connolly</t>
  </si>
  <si>
    <t>Yorgos Lanthimos</t>
  </si>
  <si>
    <t>Mary Tsoni</t>
  </si>
  <si>
    <t>Angeliki Papoulia</t>
  </si>
  <si>
    <t>Dogtooth</t>
  </si>
  <si>
    <t>Sissy Petropoulou</t>
  </si>
  <si>
    <t>Greek</t>
  </si>
  <si>
    <t>Lauren Lazin</t>
  </si>
  <si>
    <t>James Cagney</t>
  </si>
  <si>
    <t>Tupac: Resurrection</t>
  </si>
  <si>
    <t>Todd Bridges</t>
  </si>
  <si>
    <t>Tumbleweeds</t>
  </si>
  <si>
    <t>Gregory Widen</t>
  </si>
  <si>
    <t>Action|Fantasy|Horror|Mystery|Thriller</t>
  </si>
  <si>
    <t>The Prophecy</t>
  </si>
  <si>
    <t>Simon Abkarian</t>
  </si>
  <si>
    <t>When the Cat's Away</t>
  </si>
  <si>
    <t>Jane Bradbury</t>
  </si>
  <si>
    <t>Pieces of April</t>
  </si>
  <si>
    <t>Niall Johnson</t>
  </si>
  <si>
    <t>Mark Caven</t>
  </si>
  <si>
    <t>Kevin Howarth</t>
  </si>
  <si>
    <t>The Big Swap</t>
  </si>
  <si>
    <t>Thierry Harcourt</t>
  </si>
  <si>
    <t>Daniel London</t>
  </si>
  <si>
    <t>Old Joy</t>
  </si>
  <si>
    <t>Will Oldham</t>
  </si>
  <si>
    <t>Wendy and Lucy</t>
  </si>
  <si>
    <t>Eric Mendelsohn</t>
  </si>
  <si>
    <t>3 Backyards</t>
  </si>
  <si>
    <t>Jean-Luc Godard</t>
  </si>
  <si>
    <t>Anna Karina</t>
  </si>
  <si>
    <t>Pierrot le Fou</t>
  </si>
  <si>
    <t>Graziella Galvani</t>
  </si>
  <si>
    <t>Florence Ayisi</t>
  </si>
  <si>
    <t>Beatrice Ntuba</t>
  </si>
  <si>
    <t>Vera Ngassa</t>
  </si>
  <si>
    <t>Sisters in Law</t>
  </si>
  <si>
    <t>Cameroon</t>
  </si>
  <si>
    <t>Ayurveda: Art of Being</t>
  </si>
  <si>
    <t>Michael Roemer</t>
  </si>
  <si>
    <t>Nothing But a Man</t>
  </si>
  <si>
    <t>Ivan Dixon</t>
  </si>
  <si>
    <t>Eli Marienthal</t>
  </si>
  <si>
    <t>First Love, Last Rites</t>
  </si>
  <si>
    <t>Eddie O'Flaherty</t>
  </si>
  <si>
    <t>Don Wallace</t>
  </si>
  <si>
    <t>Fighting Tommy Riley</t>
  </si>
  <si>
    <t>Christina Chambers</t>
  </si>
  <si>
    <t>Babar Ahmed</t>
  </si>
  <si>
    <t>Alexander Wraith</t>
  </si>
  <si>
    <t>Lalaine</t>
  </si>
  <si>
    <t>Royal Kill</t>
  </si>
  <si>
    <t>Darren Kendrick</t>
  </si>
  <si>
    <t>John D. Hancock</t>
  </si>
  <si>
    <t>Elizabeth Stenholt</t>
  </si>
  <si>
    <t>Trish Basinger</t>
  </si>
  <si>
    <t>The Looking Glass</t>
  </si>
  <si>
    <t>Mary Norwood</t>
  </si>
  <si>
    <t>Paul Bartel</t>
  </si>
  <si>
    <t>Action|Comedy|Sci-Fi|Sport</t>
  </si>
  <si>
    <t>Death Race 2000</t>
  </si>
  <si>
    <t>Bruce Dellis</t>
  </si>
  <si>
    <t>Locker 13</t>
  </si>
  <si>
    <t>Pece Dingo</t>
  </si>
  <si>
    <t>Wilhelm von Homburg</t>
  </si>
  <si>
    <t>Michael Des Barres</t>
  </si>
  <si>
    <t>Midnight Cabaret</t>
  </si>
  <si>
    <t>Thom Mathews</t>
  </si>
  <si>
    <t>Jerome Elston Scott</t>
  </si>
  <si>
    <t>Joanna Cassidy</t>
  </si>
  <si>
    <t>Anderson's Cross</t>
  </si>
  <si>
    <t>Ryan Carnes</t>
  </si>
  <si>
    <t>Ã‰tienne Faure</t>
  </si>
  <si>
    <t>Pierre Prieur</t>
  </si>
  <si>
    <t>Rumi Missabu</t>
  </si>
  <si>
    <t>Bizarre</t>
  </si>
  <si>
    <t>Raquel Nave</t>
  </si>
  <si>
    <t>Herb Freed</t>
  </si>
  <si>
    <t>Graduation Day</t>
  </si>
  <si>
    <t>Vanna White</t>
  </si>
  <si>
    <t>Jack Perez</t>
  </si>
  <si>
    <t>Comedy|Crime|Drama|Horror|Mystery|Thriller</t>
  </si>
  <si>
    <t>Some Guy Who Kills People</t>
  </si>
  <si>
    <t>Ahmed Best</t>
  </si>
  <si>
    <t>Craig Zobel</t>
  </si>
  <si>
    <t>Compliance</t>
  </si>
  <si>
    <t>James McCaffrey</t>
  </si>
  <si>
    <t>Chasing Amy</t>
  </si>
  <si>
    <t>Lovely &amp; Amazing</t>
  </si>
  <si>
    <t>Raven Goodwin</t>
  </si>
  <si>
    <t>Ken Del Conte</t>
  </si>
  <si>
    <t>Action|Adventure|Mystery|Romance|Thriller</t>
  </si>
  <si>
    <t>Hector Echavarria</t>
  </si>
  <si>
    <t>Death Calls</t>
  </si>
  <si>
    <t>Ron RoggÃ©</t>
  </si>
  <si>
    <t>Jason Tobin</t>
  </si>
  <si>
    <t>Parry Shen</t>
  </si>
  <si>
    <t>Better Luck Tomorrow</t>
  </si>
  <si>
    <t>Collin Kahey</t>
  </si>
  <si>
    <t>Maria Maggenti</t>
  </si>
  <si>
    <t>The Incredibly True Adventure of Two Girls in Love</t>
  </si>
  <si>
    <t>Stephanie Berry</t>
  </si>
  <si>
    <t>Chuck &amp; Buck</t>
  </si>
  <si>
    <t>Piyush Dinker Pandya</t>
  </si>
  <si>
    <t>Rizwan Manji</t>
  </si>
  <si>
    <t>Purva Bedi</t>
  </si>
  <si>
    <t>American Desi</t>
  </si>
  <si>
    <t>Anil Kumar</t>
  </si>
  <si>
    <t>Daniel Columbie</t>
  </si>
  <si>
    <t>Nicholas Simmons</t>
  </si>
  <si>
    <t>Keri Maletto</t>
  </si>
  <si>
    <t>Amidst the Devil's Wings</t>
  </si>
  <si>
    <t>Barbie Castro</t>
  </si>
  <si>
    <t>Cube</t>
  </si>
  <si>
    <t>Emma-Kate Croghan</t>
  </si>
  <si>
    <t>Love and Other Catastrophes</t>
  </si>
  <si>
    <t>Matt Day</t>
  </si>
  <si>
    <t>Bill Plympton</t>
  </si>
  <si>
    <t>Bill Martone</t>
  </si>
  <si>
    <t>Animation|Comedy|Drama|Fantasy|Sci-Fi</t>
  </si>
  <si>
    <t>Charis Michelsen</t>
  </si>
  <si>
    <t>I Married a Strange Person!</t>
  </si>
  <si>
    <t>Richard Spore</t>
  </si>
  <si>
    <t>Amir Talai</t>
  </si>
  <si>
    <t>November</t>
  </si>
  <si>
    <t>Drake Doremus</t>
  </si>
  <si>
    <t>Charlie Bewley</t>
  </si>
  <si>
    <t>Like Crazy</t>
  </si>
  <si>
    <t>Finola Hughes</t>
  </si>
  <si>
    <t>Al Franklin</t>
  </si>
  <si>
    <t>Marshal Hilton</t>
  </si>
  <si>
    <t>Teeth and Blood</t>
  </si>
  <si>
    <t>Clint Jung</t>
  </si>
  <si>
    <t>Sugar Town</t>
  </si>
  <si>
    <t>Michael Kang</t>
  </si>
  <si>
    <t>Clint Jordan</t>
  </si>
  <si>
    <t>Samantha Futerman</t>
  </si>
  <si>
    <t>The Motel</t>
  </si>
  <si>
    <t>Jackie Nova</t>
  </si>
  <si>
    <t>The Canyons</t>
  </si>
  <si>
    <t>James Deen</t>
  </si>
  <si>
    <t>James Norton</t>
  </si>
  <si>
    <t>Happy Valley</t>
  </si>
  <si>
    <t>Sarah Lancashire</t>
  </si>
  <si>
    <t>Lori Silverbush</t>
  </si>
  <si>
    <t>Flaco Navaja</t>
  </si>
  <si>
    <t>On the Outs</t>
  </si>
  <si>
    <t>Dominic ColÃ³n</t>
  </si>
  <si>
    <t>Natalie Canerday</t>
  </si>
  <si>
    <t>Michael Abbott Jr.</t>
  </si>
  <si>
    <t>Shotgun Stories</t>
  </si>
  <si>
    <t>Travis Smith</t>
  </si>
  <si>
    <t>Stuart Hazeldine</t>
  </si>
  <si>
    <t>Exam</t>
  </si>
  <si>
    <t>Pollyanna McIntosh</t>
  </si>
  <si>
    <t>Hilary Brougher</t>
  </si>
  <si>
    <t>Samantha Buck</t>
  </si>
  <si>
    <t>The Sticky Fingers of Time</t>
  </si>
  <si>
    <t>Terumi Matthews</t>
  </si>
  <si>
    <t>Rachel Goldenberg</t>
  </si>
  <si>
    <t>Mark Hengst</t>
  </si>
  <si>
    <t>Sunday School Musical</t>
  </si>
  <si>
    <t>Debra Lynn Hull</t>
  </si>
  <si>
    <t>Lorne Cardinal</t>
  </si>
  <si>
    <t>Rust</t>
  </si>
  <si>
    <t>Kirsten Collins</t>
  </si>
  <si>
    <t>Jamin Winans</t>
  </si>
  <si>
    <t>Marty Lindsey</t>
  </si>
  <si>
    <t>Action|Drama|Fantasy|Sci-Fi</t>
  </si>
  <si>
    <t>Eme Ikwuakor</t>
  </si>
  <si>
    <t>Ink</t>
  </si>
  <si>
    <t>Jessica Duffy</t>
  </si>
  <si>
    <t>Tom Seidman</t>
  </si>
  <si>
    <t>Derek Brandon</t>
  </si>
  <si>
    <t>Florence Henderson</t>
  </si>
  <si>
    <t>The Christmas Bunny</t>
  </si>
  <si>
    <t>Charles Irving Beale</t>
  </si>
  <si>
    <t>Jason Naumann</t>
  </si>
  <si>
    <t>Kate Flannery</t>
  </si>
  <si>
    <t>Comedy|Short</t>
  </si>
  <si>
    <t>Victoria Jackson</t>
  </si>
  <si>
    <t>Jesus People</t>
  </si>
  <si>
    <t>Tim Bagley</t>
  </si>
  <si>
    <t>Matt Cimber</t>
  </si>
  <si>
    <t>Butterfly</t>
  </si>
  <si>
    <t>Stuart Whitman</t>
  </si>
  <si>
    <t>Sam Martin</t>
  </si>
  <si>
    <t>Steve Duin</t>
  </si>
  <si>
    <t>Sam Adams</t>
  </si>
  <si>
    <t>UnDivided</t>
  </si>
  <si>
    <t>Jeff Jacob</t>
  </si>
  <si>
    <t>Andrew Hyatt</t>
  </si>
  <si>
    <t>Brit Morgan</t>
  </si>
  <si>
    <t>The Frozen</t>
  </si>
  <si>
    <t>Sedona James</t>
  </si>
  <si>
    <t>Dana Blackstone</t>
  </si>
  <si>
    <t>Joshua Ray Bell</t>
  </si>
  <si>
    <t>Horse Camp</t>
  </si>
  <si>
    <t>Annelyse Ahmad</t>
  </si>
  <si>
    <t>Kristin Rizzo</t>
  </si>
  <si>
    <t>Give Me Shelter</t>
  </si>
  <si>
    <t>RenÃ©e AdorÃ©e</t>
  </si>
  <si>
    <t>John Gilbert</t>
  </si>
  <si>
    <t>The Big Parade</t>
  </si>
  <si>
    <t>Claire Adams</t>
  </si>
  <si>
    <t>Ward Roberts</t>
  </si>
  <si>
    <t>Jacob Zachar</t>
  </si>
  <si>
    <t>Little Big Top</t>
  </si>
  <si>
    <t>Travis Betz</t>
  </si>
  <si>
    <t>Zoran Lisinac</t>
  </si>
  <si>
    <t>Brock Baker</t>
  </si>
  <si>
    <t>Matthew Emerick</t>
  </si>
  <si>
    <t>Along the Roadside</t>
  </si>
  <si>
    <t>Sheldon Bailey</t>
  </si>
  <si>
    <t>James Lance</t>
  </si>
  <si>
    <t>Bronson</t>
  </si>
  <si>
    <t>Matt King</t>
  </si>
  <si>
    <t>James O'Brien</t>
  </si>
  <si>
    <t>Vivian Lamolli</t>
  </si>
  <si>
    <t>Adventure|Drama|Fantasy|Thriller|Western</t>
  </si>
  <si>
    <t>Mark Fantasia</t>
  </si>
  <si>
    <t>Western Religion</t>
  </si>
  <si>
    <t>Greg Jackson</t>
  </si>
  <si>
    <t>Tom Putnam</t>
  </si>
  <si>
    <t>Donald Austin</t>
  </si>
  <si>
    <t>Brendan Doogie Milewski</t>
  </si>
  <si>
    <t>Burn</t>
  </si>
  <si>
    <t>Craig Dougherty</t>
  </si>
  <si>
    <t>Jon Shear</t>
  </si>
  <si>
    <t>Urbania</t>
  </si>
  <si>
    <t>Matt Keeslar</t>
  </si>
  <si>
    <t>Al Silliman Jr.</t>
  </si>
  <si>
    <t>Nancy Ison</t>
  </si>
  <si>
    <t>Christina Hart</t>
  </si>
  <si>
    <t>The Stewardesses</t>
  </si>
  <si>
    <t>William Condos</t>
  </si>
  <si>
    <t>EugÃ¨ne LouriÃ©</t>
  </si>
  <si>
    <t>Cecil Kellaway</t>
  </si>
  <si>
    <t>Adventure|Horror|Sci-Fi</t>
  </si>
  <si>
    <t>Kenneth Tobey</t>
  </si>
  <si>
    <t>The Beast from 20,000 Fathoms</t>
  </si>
  <si>
    <t>Ross Elliott</t>
  </si>
  <si>
    <t>Hugh Keays-Byrne</t>
  </si>
  <si>
    <t>Mad Max</t>
  </si>
  <si>
    <t>Joanne Samuel</t>
  </si>
  <si>
    <t>Alex DÃ©sert</t>
  </si>
  <si>
    <t>Swingers</t>
  </si>
  <si>
    <t>Blake Lindsley</t>
  </si>
  <si>
    <t>Gian Maria VolontÃ¨</t>
  </si>
  <si>
    <t>A Fistful of Dollars</t>
  </si>
  <si>
    <t>Aldo Sambrell</t>
  </si>
  <si>
    <t>Lowell Sherman</t>
  </si>
  <si>
    <t>Gilbert Roland</t>
  </si>
  <si>
    <t>Comedy|Drama|History|Musical|Romance</t>
  </si>
  <si>
    <t>Mae West</t>
  </si>
  <si>
    <t>She Done Him Wrong</t>
  </si>
  <si>
    <t>Louise Beavers</t>
  </si>
  <si>
    <t>Maurizio Benazzo</t>
  </si>
  <si>
    <t>Jasper Johal</t>
  </si>
  <si>
    <t>The Dalai Lama</t>
  </si>
  <si>
    <t>Short Cut to Nirvana: Kumbh Mela</t>
  </si>
  <si>
    <t>Swami Krishnanad</t>
  </si>
  <si>
    <t>David G. Evans</t>
  </si>
  <si>
    <t>Chris Thomas</t>
  </si>
  <si>
    <t>Michael Joiner</t>
  </si>
  <si>
    <t>The Grace Card</t>
  </si>
  <si>
    <t>Michael Higgenbottom</t>
  </si>
  <si>
    <t>Middle of Nowhere</t>
  </si>
  <si>
    <t>Lorraine Toussaint</t>
  </si>
  <si>
    <t>Sebastian Schipper</t>
  </si>
  <si>
    <t>Devid Striesow</t>
  </si>
  <si>
    <t>3</t>
  </si>
  <si>
    <t>Sophie Rois</t>
  </si>
  <si>
    <t>Sherman Alexie</t>
  </si>
  <si>
    <t>Leo Rossi</t>
  </si>
  <si>
    <t>William Joseph Elk III</t>
  </si>
  <si>
    <t>The Business of Fancydancing</t>
  </si>
  <si>
    <t>Cynthia Geary</t>
  </si>
  <si>
    <t>Justin Dillon</t>
  </si>
  <si>
    <t>Natasha Bedingfield</t>
  </si>
  <si>
    <t>Matisyahu</t>
  </si>
  <si>
    <t>Call + Response</t>
  </si>
  <si>
    <t>Madeleine Albright</t>
  </si>
  <si>
    <t>Stevan Mena</t>
  </si>
  <si>
    <t>Malevolence</t>
  </si>
  <si>
    <t>Richard Glover</t>
  </si>
  <si>
    <t>Marri Savinar</t>
  </si>
  <si>
    <t>Shooting the Warwicks</t>
  </si>
  <si>
    <t>Bethany Blakey</t>
  </si>
  <si>
    <t>Ryan Kennedy</t>
  </si>
  <si>
    <t>Melanie Papalia</t>
  </si>
  <si>
    <t>Super Hybrid</t>
  </si>
  <si>
    <t>John Reardon</t>
  </si>
  <si>
    <t>Baghead</t>
  </si>
  <si>
    <t>Elise Muller</t>
  </si>
  <si>
    <t>Livingston Oden</t>
  </si>
  <si>
    <t>Victoria Lachelle</t>
  </si>
  <si>
    <t>Comedy|Horror|Mystery|Thriller</t>
  </si>
  <si>
    <t>Susan Chambers</t>
  </si>
  <si>
    <t>Solitude</t>
  </si>
  <si>
    <t>Ali Daniels</t>
  </si>
  <si>
    <t>Chris Marker</t>
  </si>
  <si>
    <t>Bertrand Cantat</t>
  </si>
  <si>
    <t>Marina Vlady</t>
  </si>
  <si>
    <t>The Case of the Grinning Cat</t>
  </si>
  <si>
    <t>LÃ©on Schwartzenberg</t>
  </si>
  <si>
    <t>Carl Theodor Dreyer</t>
  </si>
  <si>
    <t>Sylvia Eckhausen</t>
  </si>
  <si>
    <t>Hanne Aagesen</t>
  </si>
  <si>
    <t>Ordet</t>
  </si>
  <si>
    <t>Ejner Federspiel</t>
  </si>
  <si>
    <t>Marianna Palka</t>
  </si>
  <si>
    <t>Good Dick</t>
  </si>
  <si>
    <t>The Man from Earth</t>
  </si>
  <si>
    <t>David Lee Smith</t>
  </si>
  <si>
    <t>Ricki Stern</t>
  </si>
  <si>
    <t>Evelyn Jefferson</t>
  </si>
  <si>
    <t>Darryl Hunt</t>
  </si>
  <si>
    <t>The Trials of Darryl Hunt</t>
  </si>
  <si>
    <t>John Reeves</t>
  </si>
  <si>
    <t>Nadia Tass</t>
  </si>
  <si>
    <t>Jordan Bridges</t>
  </si>
  <si>
    <t>An American Girl Holiday</t>
  </si>
  <si>
    <t>Bruce Gooch</t>
  </si>
  <si>
    <t>James Kerwin</t>
  </si>
  <si>
    <t>Chase Masterson</t>
  </si>
  <si>
    <t>Drama|Music|Mystery|Romance|Sci-Fi</t>
  </si>
  <si>
    <t>John Newton</t>
  </si>
  <si>
    <t>Yesterday Was a Lie</t>
  </si>
  <si>
    <t>H.M. Wynant</t>
  </si>
  <si>
    <t>C. Fraser Press</t>
  </si>
  <si>
    <t>Robert Turano</t>
  </si>
  <si>
    <t>Elaine Bromka</t>
  </si>
  <si>
    <t>Theresa Is a Mother</t>
  </si>
  <si>
    <t>Matthew Gumley</t>
  </si>
  <si>
    <t>Rania Attieh</t>
  </si>
  <si>
    <t>Robin Bartlett</t>
  </si>
  <si>
    <t>Paul Hickert</t>
  </si>
  <si>
    <t>H.</t>
  </si>
  <si>
    <t>Sharon Greytak</t>
  </si>
  <si>
    <t>Alex Emanuel</t>
  </si>
  <si>
    <t>Archaeology of a Woman</t>
  </si>
  <si>
    <t>Majid Majidi</t>
  </si>
  <si>
    <t>Amir Farrokh Hashemian</t>
  </si>
  <si>
    <t>Bahare Seddiqi</t>
  </si>
  <si>
    <t>Children of Heaven</t>
  </si>
  <si>
    <t>Mohammad Amir Naji</t>
  </si>
  <si>
    <t>Andrew Haigh</t>
  </si>
  <si>
    <t>Chris New</t>
  </si>
  <si>
    <t>Weekend</t>
  </si>
  <si>
    <t>Vauxhall Jermaine</t>
  </si>
  <si>
    <t>Joie Lee</t>
  </si>
  <si>
    <t>She's Gotta Have It</t>
  </si>
  <si>
    <t>Tracy Camilla Johns</t>
  </si>
  <si>
    <t>Cary Bell</t>
  </si>
  <si>
    <t>Stacie Evans</t>
  </si>
  <si>
    <t>Abigail Evans</t>
  </si>
  <si>
    <t>Butterfly Girl</t>
  </si>
  <si>
    <t>Emily Gorell</t>
  </si>
  <si>
    <t>Nicolae Constantin Tanase</t>
  </si>
  <si>
    <t>Ana Maria Guran</t>
  </si>
  <si>
    <t>Iulia Ciochina</t>
  </si>
  <si>
    <t>The World Is Mine</t>
  </si>
  <si>
    <t>Ana Vatamanu</t>
  </si>
  <si>
    <t>Robin Lord Taylor</t>
  </si>
  <si>
    <t>Another Earth</t>
  </si>
  <si>
    <t>Flint Beverage</t>
  </si>
  <si>
    <t>Melvin Van Peebles</t>
  </si>
  <si>
    <t>Sweet Sweetback's Baadasssss Song</t>
  </si>
  <si>
    <t>Ken Roht</t>
  </si>
  <si>
    <t>Joe Lev</t>
  </si>
  <si>
    <t>Charla Cochran</t>
  </si>
  <si>
    <t>Perfect Cowboy</t>
  </si>
  <si>
    <t>Sienna Beckman</t>
  </si>
  <si>
    <t>Tadpole</t>
  </si>
  <si>
    <t>MarkÃ©ta IrglovÃ¡</t>
  </si>
  <si>
    <t>Glen Hansard</t>
  </si>
  <si>
    <t>Once</t>
  </si>
  <si>
    <t>Darren Healy</t>
  </si>
  <si>
    <t>Robinson Devor</t>
  </si>
  <si>
    <t>Eugene Roche</t>
  </si>
  <si>
    <t>Marilyn Rising</t>
  </si>
  <si>
    <t>The Woman Chaser</t>
  </si>
  <si>
    <t>Max Kerstein</t>
  </si>
  <si>
    <t>Michel Orion Scott</t>
  </si>
  <si>
    <t>Rowan Isaacson</t>
  </si>
  <si>
    <t>Temple Grandin</t>
  </si>
  <si>
    <t>The Horse Boy</t>
  </si>
  <si>
    <t>Simon Baron-Cohen</t>
  </si>
  <si>
    <t>Pat Holden</t>
  </si>
  <si>
    <t>Martin Compston</t>
  </si>
  <si>
    <t>Alan Brent</t>
  </si>
  <si>
    <t>When the Lights Went Out</t>
  </si>
  <si>
    <t>Kate Ashfield</t>
  </si>
  <si>
    <t>Eric Bugbee</t>
  </si>
  <si>
    <t>Bill Allen</t>
  </si>
  <si>
    <t>Joel Moody</t>
  </si>
  <si>
    <t>Heroes of Dirt</t>
  </si>
  <si>
    <t>Lia Tucker</t>
  </si>
  <si>
    <t>Peter Robbins</t>
  </si>
  <si>
    <t>A Charlie Brown Christmas</t>
  </si>
  <si>
    <t>Christopher Shea</t>
  </si>
  <si>
    <t>Dena Seidel</t>
  </si>
  <si>
    <t>Hugh Ducklow</t>
  </si>
  <si>
    <t>Adventure|Documentary</t>
  </si>
  <si>
    <t>Naderev Sano</t>
  </si>
  <si>
    <t>Antarctic Edge: 70° South</t>
  </si>
  <si>
    <t>Mike Brett</t>
  </si>
  <si>
    <t>Deborah Anderson</t>
  </si>
  <si>
    <t>Jesse Jane</t>
  </si>
  <si>
    <t>Lisa Ann</t>
  </si>
  <si>
    <t>Aroused</t>
  </si>
  <si>
    <t>Kayden Kross</t>
  </si>
  <si>
    <t>Sara Newens</t>
  </si>
  <si>
    <t>Xinhua Jiang</t>
  </si>
  <si>
    <t>Ariel Hsing</t>
  </si>
  <si>
    <t>Top Spin</t>
  </si>
  <si>
    <t>Michael Landers</t>
  </si>
  <si>
    <t>Pat Boone</t>
  </si>
  <si>
    <t>Roger &amp; Me</t>
  </si>
  <si>
    <t>Bob Eubanks</t>
  </si>
  <si>
    <t>Sai Varadan</t>
  </si>
  <si>
    <t>Hassan Johnson</t>
  </si>
  <si>
    <t>J.D. Williams</t>
  </si>
  <si>
    <t>An American in Hollywood</t>
  </si>
  <si>
    <t>Samantha Esteban</t>
  </si>
  <si>
    <t>Sound of My Voice</t>
  </si>
  <si>
    <t>Constance Wu</t>
  </si>
  <si>
    <t>Amal Al-Agroobi</t>
  </si>
  <si>
    <t>Documentary|Family</t>
  </si>
  <si>
    <t>The Brain That Sings</t>
  </si>
  <si>
    <t>United Arab Emirates</t>
  </si>
  <si>
    <t>Andrew Berends</t>
  </si>
  <si>
    <t>The Blood of My Brother</t>
  </si>
  <si>
    <t>Lynn Shelton</t>
  </si>
  <si>
    <t>Mike Birbiglia</t>
  </si>
  <si>
    <t>Your Sister's Sister</t>
  </si>
  <si>
    <t>Mel Eslyn</t>
  </si>
  <si>
    <t>Diane Sorrentino</t>
  </si>
  <si>
    <t>Romantic Schemer</t>
  </si>
  <si>
    <t>A Dog's Breakfast</t>
  </si>
  <si>
    <t>Macha MÃ©ril</t>
  </si>
  <si>
    <t>Philippe Leroy</t>
  </si>
  <si>
    <t>Une Femme MariÃ©e</t>
  </si>
  <si>
    <t>Rita Maiden</t>
  </si>
  <si>
    <t>Jason Stuart</t>
  </si>
  <si>
    <t>The Birth of a Nation</t>
  </si>
  <si>
    <t>Nathan Smith Jones</t>
  </si>
  <si>
    <t>Richard Moll</t>
  </si>
  <si>
    <t>The Work and the Story</t>
  </si>
  <si>
    <t>Christopher Robin Miller</t>
  </si>
  <si>
    <t>Facing the Giants</t>
  </si>
  <si>
    <t>Shannen Fields</t>
  </si>
  <si>
    <t>Travis Cluff</t>
  </si>
  <si>
    <t>Cassidy Gifford</t>
  </si>
  <si>
    <t>Pfeifer Brown</t>
  </si>
  <si>
    <t>The Gallows</t>
  </si>
  <si>
    <t>Reese Mishler</t>
  </si>
  <si>
    <t>Jack Nance</t>
  </si>
  <si>
    <t>Eraserhead</t>
  </si>
  <si>
    <t>Charlotte Stewart</t>
  </si>
  <si>
    <t>Harry F. Millarde</t>
  </si>
  <si>
    <t>Johnnie Walker</t>
  </si>
  <si>
    <t>Stephen Carr</t>
  </si>
  <si>
    <t>Over the Hill to the Poorhouse</t>
  </si>
  <si>
    <t>Mary Carr</t>
  </si>
  <si>
    <t>Hollywood Shuffle</t>
  </si>
  <si>
    <t>The Mighty</t>
  </si>
  <si>
    <t>Jamaa Fanaka</t>
  </si>
  <si>
    <t>Chuck Mitchell</t>
  </si>
  <si>
    <t>Leon Isaac Kennedy</t>
  </si>
  <si>
    <t>Penitentiary</t>
  </si>
  <si>
    <t>Wilbur 'Hi-Fi' White</t>
  </si>
  <si>
    <t>Larry Blamire</t>
  </si>
  <si>
    <t>Brian Howe</t>
  </si>
  <si>
    <t>Fay Masterson</t>
  </si>
  <si>
    <t>The Lost Skeleton of Cadavra</t>
  </si>
  <si>
    <t>Stephen Langford</t>
  </si>
  <si>
    <t>Gabriela Castillo</t>
  </si>
  <si>
    <t>Kevin P. Farley</t>
  </si>
  <si>
    <t>Dude, Where's My Dog?!</t>
  </si>
  <si>
    <t>Brandon Middleton</t>
  </si>
  <si>
    <t>E.L. Katz</t>
  </si>
  <si>
    <t>Comedy|Crime|Drama|Horror|Thriller</t>
  </si>
  <si>
    <t>Cheap Thrills</t>
  </si>
  <si>
    <t>Elissa Dowling</t>
  </si>
  <si>
    <t>Lisanne Pajot</t>
  </si>
  <si>
    <t>Edmund McMillen</t>
  </si>
  <si>
    <t>Jonathan Blow</t>
  </si>
  <si>
    <t>Indie Game: The Movie</t>
  </si>
  <si>
    <t>Phil Fish</t>
  </si>
  <si>
    <t>Dan Reed</t>
  </si>
  <si>
    <t>Adam Rayner</t>
  </si>
  <si>
    <t>Closure</t>
  </si>
  <si>
    <t>John Reinhardt</t>
  </si>
  <si>
    <t>Sheldon Leonard</t>
  </si>
  <si>
    <t>Open Secret</t>
  </si>
  <si>
    <t>Arthur O'Connell</t>
  </si>
  <si>
    <t>Patrick Ryan Sims</t>
  </si>
  <si>
    <t>Hugh Mun</t>
  </si>
  <si>
    <t>Claire Gordon-Harper</t>
  </si>
  <si>
    <t>Echo Dr.</t>
  </si>
  <si>
    <t>Johnathan Hurley</t>
  </si>
  <si>
    <t>Laslo Benedek</t>
  </si>
  <si>
    <t>Trevor Howard</t>
  </si>
  <si>
    <t>The Night Visitor</t>
  </si>
  <si>
    <t>Andrew Keir</t>
  </si>
  <si>
    <t>Jason Miller</t>
  </si>
  <si>
    <t>Dottie Alexander</t>
  </si>
  <si>
    <t>Jon Brion</t>
  </si>
  <si>
    <t>The Past is a Grotesque Animal</t>
  </si>
  <si>
    <t>David Barnes</t>
  </si>
  <si>
    <t>Sut Jhally</t>
  </si>
  <si>
    <t>Seth Ackerman</t>
  </si>
  <si>
    <t>Peace, Propaganda &amp; the Promised Land</t>
  </si>
  <si>
    <t>Arik Ascherman</t>
  </si>
  <si>
    <t>Clint Mansell</t>
  </si>
  <si>
    <t>Pi</t>
  </si>
  <si>
    <t>Stanley B. Herman</t>
  </si>
  <si>
    <t>Julie Davis</t>
  </si>
  <si>
    <t>Meredith Scott Lynn</t>
  </si>
  <si>
    <t>I Love You, Don't Touch Me!</t>
  </si>
  <si>
    <t>Tim DeZarn</t>
  </si>
  <si>
    <t>Myles Berkowitz</t>
  </si>
  <si>
    <t>Tom Ardavany</t>
  </si>
  <si>
    <t>20 Dates</t>
  </si>
  <si>
    <t>Robert McKee</t>
  </si>
  <si>
    <t>Brett Piper</t>
  </si>
  <si>
    <t>Steve Diasparra</t>
  </si>
  <si>
    <t>Michelle Simone Miller</t>
  </si>
  <si>
    <t>Queen Crab</t>
  </si>
  <si>
    <t>A.J. DeLucia</t>
  </si>
  <si>
    <t>Amanda Kearsan</t>
  </si>
  <si>
    <t>Comedy|Documentary|Drama</t>
  </si>
  <si>
    <t>Chemeeka Walker</t>
  </si>
  <si>
    <t>Super Size Me</t>
  </si>
  <si>
    <t>Amelia Giancarlo</t>
  </si>
  <si>
    <t>Brandon Trost</t>
  </si>
  <si>
    <t>Sean Whalen</t>
  </si>
  <si>
    <t>The FP</t>
  </si>
  <si>
    <t>James DeBello</t>
  </si>
  <si>
    <t>Happy Christmas</t>
  </si>
  <si>
    <t>Joseph Green</t>
  </si>
  <si>
    <t>Jason Evers</t>
  </si>
  <si>
    <t>Virginia Leith</t>
  </si>
  <si>
    <t>The Brain That Wouldn't Die</t>
  </si>
  <si>
    <t>Bruce Kerr</t>
  </si>
  <si>
    <t>Wade Gasque</t>
  </si>
  <si>
    <t>Vincent Duvall</t>
  </si>
  <si>
    <t>Ty Parker</t>
  </si>
  <si>
    <t>Tiger Orange</t>
  </si>
  <si>
    <t>Loanne Bishop</t>
  </si>
  <si>
    <t>Daniel Schechter</t>
  </si>
  <si>
    <t>Supporting Characters</t>
  </si>
  <si>
    <t>Courtney Bell</t>
  </si>
  <si>
    <t>Justin Gordon</t>
  </si>
  <si>
    <t>Absentia</t>
  </si>
  <si>
    <t>Erin Cipolletti</t>
  </si>
  <si>
    <t>Shari Albert</t>
  </si>
  <si>
    <t>The Brothers McMullen</t>
  </si>
  <si>
    <t>Maxine Bahns</t>
  </si>
  <si>
    <t>Matt Johnson</t>
  </si>
  <si>
    <t>Shailene Garnett</t>
  </si>
  <si>
    <t>Paul Daniel Ayotte</t>
  </si>
  <si>
    <t>The Dirties</t>
  </si>
  <si>
    <t>Bruno Barreto</t>
  </si>
  <si>
    <t>Marcello Mastroianni</t>
  </si>
  <si>
    <t>Gabriela</t>
  </si>
  <si>
    <t>Joffre Soares</t>
  </si>
  <si>
    <t>Tiny Furniture</t>
  </si>
  <si>
    <t>Jemima Kirke</t>
  </si>
  <si>
    <t>Terron R. Parsons</t>
  </si>
  <si>
    <t>Jeremy Sande</t>
  </si>
  <si>
    <t>Crime|Drama|Horror</t>
  </si>
  <si>
    <t>Hayride</t>
  </si>
  <si>
    <t>Corlandos Scott</t>
  </si>
  <si>
    <t>Daniel Mellitz</t>
  </si>
  <si>
    <t>Chelse Swain</t>
  </si>
  <si>
    <t>The Naked Ape</t>
  </si>
  <si>
    <t>Amanda MacDonald</t>
  </si>
  <si>
    <t>Jem Cohen</t>
  </si>
  <si>
    <t>Counting</t>
  </si>
  <si>
    <t>Andrew Leman</t>
  </si>
  <si>
    <t>David Mersault</t>
  </si>
  <si>
    <t>Dan Novy</t>
  </si>
  <si>
    <t>The Call of Cthulhu</t>
  </si>
  <si>
    <t>Barry Lynch</t>
  </si>
  <si>
    <t>Dave Carroll</t>
  </si>
  <si>
    <t>Chris 'Wonder' Schoeck</t>
  </si>
  <si>
    <t>Bending Steel</t>
  </si>
  <si>
    <t>William Eubank</t>
  </si>
  <si>
    <t>Olivia Cooke</t>
  </si>
  <si>
    <t>The Signal</t>
  </si>
  <si>
    <t>Beau Knapp</t>
  </si>
  <si>
    <t>Patrick Meaney</t>
  </si>
  <si>
    <t>Greg Aronowitz</t>
  </si>
  <si>
    <t>Taliesin Jaffe</t>
  </si>
  <si>
    <t>The Image Revolution</t>
  </si>
  <si>
    <t>Jeff Dowd</t>
  </si>
  <si>
    <t>Chad Hartigan</t>
  </si>
  <si>
    <t>Paul Eenhoorn</t>
  </si>
  <si>
    <t>Jan Haley</t>
  </si>
  <si>
    <t>This Is Martin Bonner</t>
  </si>
  <si>
    <t>Demetrius Grosse</t>
  </si>
  <si>
    <t>A True Story</t>
  </si>
  <si>
    <t>Kelen Coleman</t>
  </si>
  <si>
    <t>George Washington</t>
  </si>
  <si>
    <t>Damian Jewan Lee</t>
  </si>
  <si>
    <t>Kevin Jordan</t>
  </si>
  <si>
    <t>Christa Miller</t>
  </si>
  <si>
    <t>Smiling Fish &amp; Goat on Fire</t>
  </si>
  <si>
    <t>Ion Overman</t>
  </si>
  <si>
    <t>Kirk Loudon</t>
  </si>
  <si>
    <t>Johnny Walter</t>
  </si>
  <si>
    <t>Dawn of the Crescent Moon</t>
  </si>
  <si>
    <t>Shiree Nelson</t>
  </si>
  <si>
    <t>Travis Legge</t>
  </si>
  <si>
    <t>Patricia Raven</t>
  </si>
  <si>
    <t>Raymond Did It</t>
  </si>
  <si>
    <t>Lindsay Felton</t>
  </si>
  <si>
    <t>The Last Waltz</t>
  </si>
  <si>
    <t>Collin Joseph Neal</t>
  </si>
  <si>
    <t>Thomas Brophy</t>
  </si>
  <si>
    <t>Julianne Gabert</t>
  </si>
  <si>
    <t>Run, Hide, Die</t>
  </si>
  <si>
    <t>Ronee Collins</t>
  </si>
  <si>
    <t>Bradley Rust Gray</t>
  </si>
  <si>
    <t>The Exploding Girl</t>
  </si>
  <si>
    <t>Jordan Scovel</t>
  </si>
  <si>
    <t>Mike Bruce</t>
  </si>
  <si>
    <t>Kirpatrick Thomas</t>
  </si>
  <si>
    <t>Joseph Campanella</t>
  </si>
  <si>
    <t>The Legend of God's Gun</t>
  </si>
  <si>
    <t>Christian Anderson</t>
  </si>
  <si>
    <t>Andrew Bujalski</t>
  </si>
  <si>
    <t>Kate Dollenmayer</t>
  </si>
  <si>
    <t>Mutual Appreciation</t>
  </si>
  <si>
    <t>Justin Rice</t>
  </si>
  <si>
    <t>Damir Catic</t>
  </si>
  <si>
    <t>Ron Gelner</t>
  </si>
  <si>
    <t>Nichole Ceballos</t>
  </si>
  <si>
    <t>Her Cry: La Llorona Investigation</t>
  </si>
  <si>
    <t>Parker Riggs</t>
  </si>
  <si>
    <t>Tony Way</t>
  </si>
  <si>
    <t>Down Terrace</t>
  </si>
  <si>
    <t>David Schaal</t>
  </si>
  <si>
    <t>Clerks</t>
  </si>
  <si>
    <t>James Bidgood</t>
  </si>
  <si>
    <t>Bobby Kendall</t>
  </si>
  <si>
    <t>Don Brooks</t>
  </si>
  <si>
    <t>Pink Narcissus</t>
  </si>
  <si>
    <t>Funny Ha Ha</t>
  </si>
  <si>
    <t>Stacy Edwards</t>
  </si>
  <si>
    <t>In the Company of Men</t>
  </si>
  <si>
    <t>Jason Dixie</t>
  </si>
  <si>
    <t>Eric Eason</t>
  </si>
  <si>
    <t>Panchito GÃ³mez</t>
  </si>
  <si>
    <t>Manito</t>
  </si>
  <si>
    <t>Casper Martinez</t>
  </si>
  <si>
    <t>Rampage</t>
  </si>
  <si>
    <t>Tommy Pallotta</t>
  </si>
  <si>
    <t>Slacker</t>
  </si>
  <si>
    <t>Jean Caffeine</t>
  </si>
  <si>
    <t>Joseph Mazzella</t>
  </si>
  <si>
    <t>Mikaal Bates</t>
  </si>
  <si>
    <t>Tjasa Ferme</t>
  </si>
  <si>
    <t>Dutch Kills</t>
  </si>
  <si>
    <t>Damon Owlia</t>
  </si>
  <si>
    <t>Suzi Lorraine</t>
  </si>
  <si>
    <t>Kristen Seavey</t>
  </si>
  <si>
    <t>Dry Spell</t>
  </si>
  <si>
    <t>Lisa Arnold</t>
  </si>
  <si>
    <t>Flywheel</t>
  </si>
  <si>
    <t>Janet Lee Dapper</t>
  </si>
  <si>
    <t>Marcus Nispel</t>
  </si>
  <si>
    <t>Ashley Tramonte</t>
  </si>
  <si>
    <t>Exeter</t>
  </si>
  <si>
    <t>Lindsay MacDonald</t>
  </si>
  <si>
    <t>Brandon Landers</t>
  </si>
  <si>
    <t>Alana Kaniewski</t>
  </si>
  <si>
    <t>Robbie Barnes</t>
  </si>
  <si>
    <t>The Ridges</t>
  </si>
  <si>
    <t>The Puffy Chair</t>
  </si>
  <si>
    <t>Bari Hyman</t>
  </si>
  <si>
    <t>Jim Chuchu</t>
  </si>
  <si>
    <t>Olwenya Maina</t>
  </si>
  <si>
    <t>Paul Ogola</t>
  </si>
  <si>
    <t>Stories of Our Lives</t>
  </si>
  <si>
    <t>Mugambi Nthiga</t>
  </si>
  <si>
    <t>Swahili</t>
  </si>
  <si>
    <t>Kenya</t>
  </si>
  <si>
    <t>Daryl Wein</t>
  </si>
  <si>
    <t>Zoe Lister-Jones</t>
  </si>
  <si>
    <t>Breaking Upwards</t>
  </si>
  <si>
    <t>Jason Trost</t>
  </si>
  <si>
    <t>All Superheroes Must Die</t>
  </si>
  <si>
    <t>Nick Principe</t>
  </si>
  <si>
    <t>Mink Stole</t>
  </si>
  <si>
    <t>Comedy|Crime|Horror</t>
  </si>
  <si>
    <t>Divine</t>
  </si>
  <si>
    <t>Pink Flamingos</t>
  </si>
  <si>
    <t>Edith Massey</t>
  </si>
  <si>
    <t>BÃ©atrice Dalle</t>
  </si>
  <si>
    <t>Clean</t>
  </si>
  <si>
    <t>Jafar Panahi</t>
  </si>
  <si>
    <t>Nargess Mamizadeh</t>
  </si>
  <si>
    <t>Fereshteh Sadre Orafaiy</t>
  </si>
  <si>
    <t>The Circle</t>
  </si>
  <si>
    <t>Mojgan Faramarzi</t>
  </si>
  <si>
    <t>Ivan Kavanagh</t>
  </si>
  <si>
    <t>Michael Parle</t>
  </si>
  <si>
    <t>Patrick O'Donnell</t>
  </si>
  <si>
    <t>Tin Can Man</t>
  </si>
  <si>
    <t>Emma Eliza Regan</t>
  </si>
  <si>
    <t>Kiyoshi Kurosawa</t>
  </si>
  <si>
    <t>Anna Nakagawa</t>
  </si>
  <si>
    <t>KÃ´ji Yakusho</t>
  </si>
  <si>
    <t>The Cure</t>
  </si>
  <si>
    <t>Denden</t>
  </si>
  <si>
    <t>Tadeo Garcia</t>
  </si>
  <si>
    <t>Michael Cortez</t>
  </si>
  <si>
    <t>Tatiana Suarez-Pico</t>
  </si>
  <si>
    <t>On the Downlow</t>
  </si>
  <si>
    <t>Eric Ambriz</t>
  </si>
  <si>
    <t>Thomas L. Phillips</t>
  </si>
  <si>
    <t>Joe Coffey</t>
  </si>
  <si>
    <t>Julianna Pitt</t>
  </si>
  <si>
    <t>Sanctuary; Quite a Conundrum</t>
  </si>
  <si>
    <t>John Lucas</t>
  </si>
  <si>
    <t>Ash Baron-Cohen</t>
  </si>
  <si>
    <t>Bang</t>
  </si>
  <si>
    <t>James Noble</t>
  </si>
  <si>
    <t>Shane Carruth</t>
  </si>
  <si>
    <t>David Sullivan</t>
  </si>
  <si>
    <t>Primer</t>
  </si>
  <si>
    <t>Casey Gooden</t>
  </si>
  <si>
    <t>Neill Dela Llana</t>
  </si>
  <si>
    <t>Edgar Tancangco</t>
  </si>
  <si>
    <t>Ian Gamazon</t>
  </si>
  <si>
    <t>Cavite</t>
  </si>
  <si>
    <t>Quynn Ton</t>
  </si>
  <si>
    <t>Philippines</t>
  </si>
  <si>
    <t>Peter Marquardt</t>
  </si>
  <si>
    <t>Carlos Gallardo</t>
  </si>
  <si>
    <t>El Mariachi</t>
  </si>
  <si>
    <t>Consuelo GÃ³mez</t>
  </si>
  <si>
    <t>Anthony Vallone</t>
  </si>
  <si>
    <t>John Considine</t>
  </si>
  <si>
    <t>Richard Jewell</t>
  </si>
  <si>
    <t>The Mongol King</t>
  </si>
  <si>
    <t>Sara Stepnicka</t>
  </si>
  <si>
    <t>Caitlin FitzGerald</t>
  </si>
  <si>
    <t>Kerry BishÃ©</t>
  </si>
  <si>
    <t>Newlyweds</t>
  </si>
  <si>
    <t>Daniella Pineda</t>
  </si>
  <si>
    <t>Scott Smith</t>
  </si>
  <si>
    <t>Daphne Zuniga</t>
  </si>
  <si>
    <t>Signed Sealed Delivered</t>
  </si>
  <si>
    <t>Valorie Curry</t>
  </si>
  <si>
    <t>Natalie Zea</t>
  </si>
  <si>
    <t>The Following</t>
  </si>
  <si>
    <t>Sam Underwood</t>
  </si>
  <si>
    <t>Benjamin Roberds</t>
  </si>
  <si>
    <t>Maxwell Moody</t>
  </si>
  <si>
    <t>Eva Boehnke</t>
  </si>
  <si>
    <t>A Plague So Pleasant</t>
  </si>
  <si>
    <t>David Chandler</t>
  </si>
  <si>
    <t>Daniel Hsia</t>
  </si>
  <si>
    <t>Shanghai Calling</t>
  </si>
  <si>
    <t>Brian Herzlinger</t>
  </si>
  <si>
    <t>John August</t>
  </si>
  <si>
    <t>My Date with Drew</t>
  </si>
  <si>
    <t>Kepping the required columns and removing others through power query</t>
  </si>
  <si>
    <t>Importing data in excel file</t>
  </si>
  <si>
    <t>Running power query for triming the text data with Trim()</t>
  </si>
  <si>
    <t>Making a copy of original data for cleaning</t>
  </si>
  <si>
    <t>Cleaning the director column for few abnormalities like (Ã‰mile)</t>
  </si>
  <si>
    <t>104 rows do not have director names</t>
  </si>
  <si>
    <t>Deleting the rows as director name is required for task analysis
Now we have 4939 rows of data</t>
  </si>
  <si>
    <t>filling them with English as the movies belong to USA mostly, Also filling the 2 blank country values with USA</t>
  </si>
  <si>
    <t>Project Data</t>
  </si>
  <si>
    <t>Mystery</t>
  </si>
  <si>
    <t>Sport</t>
  </si>
  <si>
    <t>Crime</t>
  </si>
  <si>
    <t>News</t>
  </si>
  <si>
    <t>Short</t>
  </si>
  <si>
    <t>Film-Noir</t>
  </si>
  <si>
    <t>Mean</t>
  </si>
  <si>
    <t>Median</t>
  </si>
  <si>
    <t>Mode</t>
  </si>
  <si>
    <t>Min</t>
  </si>
  <si>
    <t>Range</t>
  </si>
  <si>
    <t>SD</t>
  </si>
  <si>
    <t>We have 241 duplicate values of movie title</t>
  </si>
  <si>
    <t>Removing the duplicates by conditional formating method
Total 122 duplicate values removed except the below ones</t>
  </si>
  <si>
    <t>Ãmile Gaudreault</t>
  </si>
  <si>
    <t>Ãric Tessier</t>
  </si>
  <si>
    <t>Ãtienne Faure</t>
  </si>
  <si>
    <t>Alex de la Iglesia</t>
  </si>
  <si>
    <t>Total rows 4939</t>
  </si>
  <si>
    <t>11 rows missing Language values</t>
  </si>
  <si>
    <t>Total rows 4817</t>
  </si>
  <si>
    <t>4 rows are empty on title_year</t>
  </si>
  <si>
    <t>Filled them with 2016 as the year is not the subject of our analytics</t>
  </si>
  <si>
    <t>Total Genres with text to column</t>
  </si>
  <si>
    <t>Getting unique values from each column with unique() function - after that pasting them as values</t>
  </si>
  <si>
    <t>Genres</t>
  </si>
  <si>
    <t>Count</t>
  </si>
  <si>
    <t>IMDB Score</t>
  </si>
  <si>
    <t>Genre</t>
  </si>
  <si>
    <t>Unique Genres and their occurance in the data</t>
  </si>
  <si>
    <t>VAR</t>
  </si>
  <si>
    <t>Descriptive Statistics of all the genres</t>
  </si>
  <si>
    <t>13 rows found empty with duration</t>
  </si>
  <si>
    <t>Filled them with median = 104, although mean is 108</t>
  </si>
  <si>
    <t>Standard Error</t>
  </si>
  <si>
    <t>Standard Deviation</t>
  </si>
  <si>
    <t>Sample Variance</t>
  </si>
  <si>
    <t>Kurtosis</t>
  </si>
  <si>
    <t>Skewness</t>
  </si>
  <si>
    <t>Minimum</t>
  </si>
  <si>
    <t>Maximum</t>
  </si>
  <si>
    <t>Sum</t>
  </si>
  <si>
    <t>Descriptive Stats for Duration</t>
  </si>
  <si>
    <t>Class</t>
  </si>
  <si>
    <t>Row Labels</t>
  </si>
  <si>
    <t>Grand Total</t>
  </si>
  <si>
    <t>Language</t>
  </si>
  <si>
    <t>No of Movies</t>
  </si>
  <si>
    <t>Average of imdb_score</t>
  </si>
  <si>
    <t>Total Languages</t>
  </si>
  <si>
    <t>Movie Count</t>
  </si>
  <si>
    <t>No. of Movies</t>
  </si>
  <si>
    <t xml:space="preserve">Total Unique Directors </t>
  </si>
  <si>
    <t>Movie Count-wise top directors</t>
  </si>
  <si>
    <t>Directors</t>
  </si>
  <si>
    <t>Movies</t>
  </si>
  <si>
    <t>Avg IMDB Score</t>
  </si>
  <si>
    <t>IMDB Score-wise Directors</t>
  </si>
  <si>
    <t>Percentile</t>
  </si>
  <si>
    <t>Percentile Rank</t>
  </si>
  <si>
    <t>Correlation</t>
  </si>
  <si>
    <t>(blank)</t>
  </si>
  <si>
    <t>Average of budget</t>
  </si>
  <si>
    <t>Director</t>
  </si>
  <si>
    <t>Average of Gross</t>
  </si>
  <si>
    <t>Even after filling the budget and gross base director the correlation is very far from 1. Removing all the 0 budget and gross.</t>
  </si>
  <si>
    <t>Now we have 4131 row of data to analyse the budge and gross relationship</t>
  </si>
  <si>
    <t>Profit</t>
  </si>
  <si>
    <t>Max Profit</t>
  </si>
  <si>
    <t>Movie_title</t>
  </si>
  <si>
    <t>Max Loss</t>
  </si>
  <si>
    <t>Top 10 most profit making movies using Large() function</t>
  </si>
  <si>
    <t>Budget</t>
  </si>
  <si>
    <t>Profit Movies</t>
  </si>
  <si>
    <t>Loss Movies</t>
  </si>
  <si>
    <t>Loss</t>
  </si>
  <si>
    <t>1-50</t>
  </si>
  <si>
    <t>50-100</t>
  </si>
  <si>
    <t>100-150</t>
  </si>
  <si>
    <t>150-200</t>
  </si>
  <si>
    <t>200-250</t>
  </si>
  <si>
    <t>250-300</t>
  </si>
  <si>
    <t>300-350</t>
  </si>
  <si>
    <t>% Profit over 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</si>
</sst>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#,##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/>
    <xf numFmtId="0" fontId="2" fillId="4" borderId="2" xfId="0" applyFont="1" applyFill="1" applyBorder="1"/>
    <xf numFmtId="0" fontId="0" fillId="5" borderId="2" xfId="0" applyFill="1" applyBorder="1"/>
    <xf numFmtId="0" fontId="0" fillId="0" borderId="2" xfId="0" applyBorder="1"/>
    <xf numFmtId="0" fontId="0" fillId="5" borderId="3" xfId="0" applyFill="1" applyBorder="1"/>
    <xf numFmtId="0" fontId="0" fillId="0" borderId="3" xfId="0" applyBorder="1"/>
    <xf numFmtId="0" fontId="0" fillId="0" borderId="0" xfId="0" applyAlignment="1">
      <alignment horizontal="center"/>
    </xf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0" fillId="5" borderId="2" xfId="0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6" borderId="4" xfId="0" applyFill="1" applyBorder="1"/>
    <xf numFmtId="0" fontId="0" fillId="6" borderId="5" xfId="0" applyFill="1" applyBorder="1"/>
    <xf numFmtId="0" fontId="0" fillId="0" borderId="5" xfId="0" applyBorder="1"/>
    <xf numFmtId="0" fontId="1" fillId="0" borderId="0" xfId="0" applyFont="1"/>
    <xf numFmtId="0" fontId="2" fillId="0" borderId="5" xfId="0" applyFont="1" applyBorder="1"/>
    <xf numFmtId="0" fontId="1" fillId="3" borderId="0" xfId="0" applyFont="1" applyFill="1" applyAlignment="1">
      <alignment vertical="center"/>
    </xf>
    <xf numFmtId="0" fontId="1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0" fillId="0" borderId="0" xfId="0" applyNumberFormat="1"/>
    <xf numFmtId="2" fontId="0" fillId="0" borderId="0" xfId="0" applyNumberFormat="1"/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" fontId="0" fillId="0" borderId="0" xfId="0" applyNumberFormat="1"/>
    <xf numFmtId="0" fontId="0" fillId="0" borderId="6" xfId="0" applyBorder="1"/>
    <xf numFmtId="0" fontId="0" fillId="3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4" fontId="1" fillId="0" borderId="0" xfId="0" applyNumberFormat="1" applyFont="1"/>
    <xf numFmtId="0" fontId="1" fillId="2" borderId="0" xfId="0" applyFont="1" applyFill="1" applyAlignment="1">
      <alignment horizontal="center"/>
    </xf>
    <xf numFmtId="9" fontId="0" fillId="0" borderId="0" xfId="1" applyFont="1" applyAlignment="1">
      <alignment horizontal="center"/>
    </xf>
    <xf numFmtId="0" fontId="1" fillId="3" borderId="0" xfId="0" applyFont="1" applyFill="1"/>
    <xf numFmtId="0" fontId="1" fillId="2" borderId="0" xfId="0" applyFont="1" applyFill="1" applyAlignment="1">
      <alignment horizontal="left"/>
    </xf>
    <xf numFmtId="0" fontId="0" fillId="0" borderId="0" xfId="0" applyAlignment="1">
      <alignment horizontal="right" vertical="center"/>
    </xf>
    <xf numFmtId="16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/>
    </xf>
    <xf numFmtId="49" fontId="0" fillId="3" borderId="0" xfId="0" applyNumberFormat="1" applyFill="1" applyAlignment="1">
      <alignment horizontal="center"/>
    </xf>
    <xf numFmtId="0" fontId="5" fillId="2" borderId="0" xfId="0" applyFont="1" applyFill="1"/>
    <xf numFmtId="0" fontId="1" fillId="2" borderId="0" xfId="0" applyFont="1" applyFill="1"/>
    <xf numFmtId="0" fontId="7" fillId="0" borderId="0" xfId="0" applyFont="1"/>
    <xf numFmtId="9" fontId="0" fillId="0" borderId="0" xfId="1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0" fontId="6" fillId="3" borderId="7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left" vertical="center" wrapText="1"/>
    </xf>
    <xf numFmtId="0" fontId="0" fillId="2" borderId="0" xfId="0" applyFill="1" applyAlignment="1">
      <alignment horizontal="left" vertical="center"/>
    </xf>
    <xf numFmtId="0" fontId="8" fillId="3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26">
    <dxf>
      <font>
        <color rgb="FF9C0006"/>
      </font>
      <fill>
        <patternFill>
          <bgColor rgb="FFFFC7CE"/>
        </patternFill>
      </fill>
    </dxf>
    <dxf>
      <font>
        <b/>
        <i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 10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'Genres A'!$B$2</c:f>
              <c:strCache>
                <c:ptCount val="1"/>
                <c:pt idx="0">
                  <c:v>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'Genres A'!$A$3:$A$12</c:f>
              <c:strCache>
                <c:ptCount val="10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Sci-Fi</c:v>
                </c:pt>
                <c:pt idx="8">
                  <c:v>Fantasy</c:v>
                </c:pt>
                <c:pt idx="9">
                  <c:v>Horror</c:v>
                </c:pt>
              </c:strCache>
            </c:strRef>
          </c:cat>
          <c:val>
            <c:numRef>
              <c:f>'Genres A'!$B$3:$B$12</c:f>
              <c:numCache>
                <c:formatCode>General</c:formatCode>
                <c:ptCount val="10"/>
                <c:pt idx="0">
                  <c:v>2461</c:v>
                </c:pt>
                <c:pt idx="1">
                  <c:v>1813</c:v>
                </c:pt>
                <c:pt idx="2">
                  <c:v>1337</c:v>
                </c:pt>
                <c:pt idx="3">
                  <c:v>1095</c:v>
                </c:pt>
                <c:pt idx="4">
                  <c:v>1067</c:v>
                </c:pt>
                <c:pt idx="5">
                  <c:v>878</c:v>
                </c:pt>
                <c:pt idx="6">
                  <c:v>838</c:v>
                </c:pt>
                <c:pt idx="7">
                  <c:v>578</c:v>
                </c:pt>
                <c:pt idx="8">
                  <c:v>569</c:v>
                </c:pt>
                <c:pt idx="9">
                  <c:v>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0B-4CB9-AF0A-93C617B90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08175904"/>
        <c:axId val="908177824"/>
      </c:barChart>
      <c:catAx>
        <c:axId val="90817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77824"/>
        <c:crosses val="autoZero"/>
        <c:auto val="1"/>
        <c:lblAlgn val="ctr"/>
        <c:lblOffset val="100"/>
        <c:noMultiLvlLbl val="0"/>
      </c:catAx>
      <c:valAx>
        <c:axId val="90817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7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Duration Vs</a:t>
            </a:r>
            <a:r>
              <a:rPr lang="en-US" baseline="0"/>
              <a:t> </a:t>
            </a:r>
            <a:r>
              <a:rPr lang="en-US"/>
              <a:t>imdb_score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Duration!$C$1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Duration!$B$2:$B$4818</c:f>
              <c:numCache>
                <c:formatCode>General</c:formatCode>
                <c:ptCount val="4817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104</c:v>
                </c:pt>
                <c:pt idx="5">
                  <c:v>132</c:v>
                </c:pt>
                <c:pt idx="6">
                  <c:v>156</c:v>
                </c:pt>
                <c:pt idx="7">
                  <c:v>100</c:v>
                </c:pt>
                <c:pt idx="8">
                  <c:v>141</c:v>
                </c:pt>
                <c:pt idx="9">
                  <c:v>153</c:v>
                </c:pt>
                <c:pt idx="10">
                  <c:v>183</c:v>
                </c:pt>
                <c:pt idx="11">
                  <c:v>169</c:v>
                </c:pt>
                <c:pt idx="12">
                  <c:v>106</c:v>
                </c:pt>
                <c:pt idx="13">
                  <c:v>151</c:v>
                </c:pt>
                <c:pt idx="14">
                  <c:v>150</c:v>
                </c:pt>
                <c:pt idx="15">
                  <c:v>143</c:v>
                </c:pt>
                <c:pt idx="16">
                  <c:v>150</c:v>
                </c:pt>
                <c:pt idx="17">
                  <c:v>173</c:v>
                </c:pt>
                <c:pt idx="18">
                  <c:v>136</c:v>
                </c:pt>
                <c:pt idx="19">
                  <c:v>106</c:v>
                </c:pt>
                <c:pt idx="20">
                  <c:v>164</c:v>
                </c:pt>
                <c:pt idx="21">
                  <c:v>153</c:v>
                </c:pt>
                <c:pt idx="22">
                  <c:v>156</c:v>
                </c:pt>
                <c:pt idx="23">
                  <c:v>186</c:v>
                </c:pt>
                <c:pt idx="24">
                  <c:v>113</c:v>
                </c:pt>
                <c:pt idx="25">
                  <c:v>201</c:v>
                </c:pt>
                <c:pt idx="26">
                  <c:v>194</c:v>
                </c:pt>
                <c:pt idx="27">
                  <c:v>147</c:v>
                </c:pt>
                <c:pt idx="28">
                  <c:v>131</c:v>
                </c:pt>
                <c:pt idx="29">
                  <c:v>124</c:v>
                </c:pt>
                <c:pt idx="30">
                  <c:v>143</c:v>
                </c:pt>
                <c:pt idx="31">
                  <c:v>135</c:v>
                </c:pt>
                <c:pt idx="32">
                  <c:v>195</c:v>
                </c:pt>
                <c:pt idx="33">
                  <c:v>108</c:v>
                </c:pt>
                <c:pt idx="34">
                  <c:v>104</c:v>
                </c:pt>
                <c:pt idx="35">
                  <c:v>104</c:v>
                </c:pt>
                <c:pt idx="36">
                  <c:v>150</c:v>
                </c:pt>
                <c:pt idx="37">
                  <c:v>165</c:v>
                </c:pt>
                <c:pt idx="38">
                  <c:v>130</c:v>
                </c:pt>
                <c:pt idx="39">
                  <c:v>142</c:v>
                </c:pt>
                <c:pt idx="40">
                  <c:v>125</c:v>
                </c:pt>
                <c:pt idx="41">
                  <c:v>106</c:v>
                </c:pt>
                <c:pt idx="42">
                  <c:v>123</c:v>
                </c:pt>
                <c:pt idx="43">
                  <c:v>103</c:v>
                </c:pt>
                <c:pt idx="44">
                  <c:v>118</c:v>
                </c:pt>
                <c:pt idx="45">
                  <c:v>140</c:v>
                </c:pt>
                <c:pt idx="46">
                  <c:v>123</c:v>
                </c:pt>
                <c:pt idx="47">
                  <c:v>149</c:v>
                </c:pt>
                <c:pt idx="48">
                  <c:v>132</c:v>
                </c:pt>
                <c:pt idx="49">
                  <c:v>114</c:v>
                </c:pt>
                <c:pt idx="50">
                  <c:v>143</c:v>
                </c:pt>
                <c:pt idx="51">
                  <c:v>116</c:v>
                </c:pt>
                <c:pt idx="52">
                  <c:v>131</c:v>
                </c:pt>
                <c:pt idx="53">
                  <c:v>154</c:v>
                </c:pt>
                <c:pt idx="54">
                  <c:v>122</c:v>
                </c:pt>
                <c:pt idx="55">
                  <c:v>93</c:v>
                </c:pt>
                <c:pt idx="56">
                  <c:v>93</c:v>
                </c:pt>
                <c:pt idx="57">
                  <c:v>122</c:v>
                </c:pt>
                <c:pt idx="58">
                  <c:v>98</c:v>
                </c:pt>
                <c:pt idx="59">
                  <c:v>91</c:v>
                </c:pt>
                <c:pt idx="60">
                  <c:v>158</c:v>
                </c:pt>
                <c:pt idx="61">
                  <c:v>96</c:v>
                </c:pt>
                <c:pt idx="62">
                  <c:v>127</c:v>
                </c:pt>
                <c:pt idx="63">
                  <c:v>110</c:v>
                </c:pt>
                <c:pt idx="64">
                  <c:v>150</c:v>
                </c:pt>
                <c:pt idx="65">
                  <c:v>144</c:v>
                </c:pt>
                <c:pt idx="66">
                  <c:v>152</c:v>
                </c:pt>
                <c:pt idx="67">
                  <c:v>96</c:v>
                </c:pt>
                <c:pt idx="68">
                  <c:v>94</c:v>
                </c:pt>
                <c:pt idx="69">
                  <c:v>126</c:v>
                </c:pt>
                <c:pt idx="70">
                  <c:v>126</c:v>
                </c:pt>
                <c:pt idx="71">
                  <c:v>106</c:v>
                </c:pt>
                <c:pt idx="72">
                  <c:v>112</c:v>
                </c:pt>
                <c:pt idx="73">
                  <c:v>123</c:v>
                </c:pt>
                <c:pt idx="74">
                  <c:v>96</c:v>
                </c:pt>
                <c:pt idx="75">
                  <c:v>113</c:v>
                </c:pt>
                <c:pt idx="76">
                  <c:v>176</c:v>
                </c:pt>
                <c:pt idx="77">
                  <c:v>118</c:v>
                </c:pt>
                <c:pt idx="78">
                  <c:v>95</c:v>
                </c:pt>
                <c:pt idx="79">
                  <c:v>106</c:v>
                </c:pt>
                <c:pt idx="80">
                  <c:v>124</c:v>
                </c:pt>
                <c:pt idx="81">
                  <c:v>132</c:v>
                </c:pt>
                <c:pt idx="82">
                  <c:v>97</c:v>
                </c:pt>
                <c:pt idx="83">
                  <c:v>130</c:v>
                </c:pt>
                <c:pt idx="84">
                  <c:v>109</c:v>
                </c:pt>
                <c:pt idx="85">
                  <c:v>128</c:v>
                </c:pt>
                <c:pt idx="86">
                  <c:v>136</c:v>
                </c:pt>
                <c:pt idx="87">
                  <c:v>93</c:v>
                </c:pt>
                <c:pt idx="88">
                  <c:v>130</c:v>
                </c:pt>
                <c:pt idx="89">
                  <c:v>102</c:v>
                </c:pt>
                <c:pt idx="90">
                  <c:v>101</c:v>
                </c:pt>
                <c:pt idx="91">
                  <c:v>100</c:v>
                </c:pt>
                <c:pt idx="92">
                  <c:v>120</c:v>
                </c:pt>
                <c:pt idx="93">
                  <c:v>98</c:v>
                </c:pt>
                <c:pt idx="94">
                  <c:v>109</c:v>
                </c:pt>
                <c:pt idx="95">
                  <c:v>121</c:v>
                </c:pt>
                <c:pt idx="96">
                  <c:v>169</c:v>
                </c:pt>
                <c:pt idx="97">
                  <c:v>148</c:v>
                </c:pt>
                <c:pt idx="98">
                  <c:v>120</c:v>
                </c:pt>
                <c:pt idx="99">
                  <c:v>182</c:v>
                </c:pt>
                <c:pt idx="100">
                  <c:v>106</c:v>
                </c:pt>
                <c:pt idx="101">
                  <c:v>166</c:v>
                </c:pt>
                <c:pt idx="102">
                  <c:v>132</c:v>
                </c:pt>
                <c:pt idx="103">
                  <c:v>137</c:v>
                </c:pt>
                <c:pt idx="104">
                  <c:v>109</c:v>
                </c:pt>
                <c:pt idx="105">
                  <c:v>98</c:v>
                </c:pt>
                <c:pt idx="106">
                  <c:v>113</c:v>
                </c:pt>
                <c:pt idx="107">
                  <c:v>93</c:v>
                </c:pt>
                <c:pt idx="108">
                  <c:v>123</c:v>
                </c:pt>
                <c:pt idx="109">
                  <c:v>126</c:v>
                </c:pt>
                <c:pt idx="110">
                  <c:v>113</c:v>
                </c:pt>
                <c:pt idx="111">
                  <c:v>184</c:v>
                </c:pt>
                <c:pt idx="112">
                  <c:v>144</c:v>
                </c:pt>
                <c:pt idx="113">
                  <c:v>206</c:v>
                </c:pt>
                <c:pt idx="114">
                  <c:v>138</c:v>
                </c:pt>
                <c:pt idx="115">
                  <c:v>157</c:v>
                </c:pt>
                <c:pt idx="116">
                  <c:v>102</c:v>
                </c:pt>
                <c:pt idx="117">
                  <c:v>104</c:v>
                </c:pt>
                <c:pt idx="118">
                  <c:v>115</c:v>
                </c:pt>
                <c:pt idx="119">
                  <c:v>111</c:v>
                </c:pt>
                <c:pt idx="120">
                  <c:v>128</c:v>
                </c:pt>
                <c:pt idx="121">
                  <c:v>89</c:v>
                </c:pt>
                <c:pt idx="122">
                  <c:v>105</c:v>
                </c:pt>
                <c:pt idx="123">
                  <c:v>119</c:v>
                </c:pt>
                <c:pt idx="124">
                  <c:v>129</c:v>
                </c:pt>
                <c:pt idx="125">
                  <c:v>102</c:v>
                </c:pt>
                <c:pt idx="126">
                  <c:v>138</c:v>
                </c:pt>
                <c:pt idx="127">
                  <c:v>112</c:v>
                </c:pt>
                <c:pt idx="128">
                  <c:v>120</c:v>
                </c:pt>
                <c:pt idx="129">
                  <c:v>146</c:v>
                </c:pt>
                <c:pt idx="130">
                  <c:v>115</c:v>
                </c:pt>
                <c:pt idx="131">
                  <c:v>96</c:v>
                </c:pt>
                <c:pt idx="132">
                  <c:v>88</c:v>
                </c:pt>
                <c:pt idx="133">
                  <c:v>99</c:v>
                </c:pt>
                <c:pt idx="134">
                  <c:v>113</c:v>
                </c:pt>
                <c:pt idx="135">
                  <c:v>131</c:v>
                </c:pt>
                <c:pt idx="136">
                  <c:v>119</c:v>
                </c:pt>
                <c:pt idx="137">
                  <c:v>91</c:v>
                </c:pt>
                <c:pt idx="138">
                  <c:v>90</c:v>
                </c:pt>
                <c:pt idx="139">
                  <c:v>103</c:v>
                </c:pt>
                <c:pt idx="140">
                  <c:v>124</c:v>
                </c:pt>
                <c:pt idx="141">
                  <c:v>131</c:v>
                </c:pt>
                <c:pt idx="142">
                  <c:v>88</c:v>
                </c:pt>
                <c:pt idx="143">
                  <c:v>85</c:v>
                </c:pt>
                <c:pt idx="144">
                  <c:v>111</c:v>
                </c:pt>
                <c:pt idx="145">
                  <c:v>92</c:v>
                </c:pt>
                <c:pt idx="146">
                  <c:v>196</c:v>
                </c:pt>
                <c:pt idx="147">
                  <c:v>93</c:v>
                </c:pt>
                <c:pt idx="148">
                  <c:v>133</c:v>
                </c:pt>
                <c:pt idx="149">
                  <c:v>116</c:v>
                </c:pt>
                <c:pt idx="150">
                  <c:v>153</c:v>
                </c:pt>
                <c:pt idx="151">
                  <c:v>88</c:v>
                </c:pt>
                <c:pt idx="152">
                  <c:v>115</c:v>
                </c:pt>
                <c:pt idx="153">
                  <c:v>95</c:v>
                </c:pt>
                <c:pt idx="154">
                  <c:v>133</c:v>
                </c:pt>
                <c:pt idx="155">
                  <c:v>97</c:v>
                </c:pt>
                <c:pt idx="156">
                  <c:v>90</c:v>
                </c:pt>
                <c:pt idx="157">
                  <c:v>154</c:v>
                </c:pt>
                <c:pt idx="158">
                  <c:v>150</c:v>
                </c:pt>
                <c:pt idx="159">
                  <c:v>127</c:v>
                </c:pt>
                <c:pt idx="160">
                  <c:v>121</c:v>
                </c:pt>
                <c:pt idx="161">
                  <c:v>102</c:v>
                </c:pt>
                <c:pt idx="162">
                  <c:v>126</c:v>
                </c:pt>
                <c:pt idx="163">
                  <c:v>121</c:v>
                </c:pt>
                <c:pt idx="164">
                  <c:v>215</c:v>
                </c:pt>
                <c:pt idx="165">
                  <c:v>127</c:v>
                </c:pt>
                <c:pt idx="166">
                  <c:v>138</c:v>
                </c:pt>
                <c:pt idx="167">
                  <c:v>122</c:v>
                </c:pt>
                <c:pt idx="168">
                  <c:v>124</c:v>
                </c:pt>
                <c:pt idx="169">
                  <c:v>106</c:v>
                </c:pt>
                <c:pt idx="170">
                  <c:v>124</c:v>
                </c:pt>
                <c:pt idx="171">
                  <c:v>128</c:v>
                </c:pt>
                <c:pt idx="172">
                  <c:v>138</c:v>
                </c:pt>
                <c:pt idx="173">
                  <c:v>115</c:v>
                </c:pt>
                <c:pt idx="174">
                  <c:v>100</c:v>
                </c:pt>
                <c:pt idx="175">
                  <c:v>135</c:v>
                </c:pt>
                <c:pt idx="176">
                  <c:v>117</c:v>
                </c:pt>
                <c:pt idx="177">
                  <c:v>156</c:v>
                </c:pt>
                <c:pt idx="178">
                  <c:v>96</c:v>
                </c:pt>
                <c:pt idx="179">
                  <c:v>107</c:v>
                </c:pt>
                <c:pt idx="180">
                  <c:v>92</c:v>
                </c:pt>
                <c:pt idx="181">
                  <c:v>115</c:v>
                </c:pt>
                <c:pt idx="182">
                  <c:v>92</c:v>
                </c:pt>
                <c:pt idx="183">
                  <c:v>117</c:v>
                </c:pt>
                <c:pt idx="184">
                  <c:v>146</c:v>
                </c:pt>
                <c:pt idx="185">
                  <c:v>94</c:v>
                </c:pt>
                <c:pt idx="186">
                  <c:v>116</c:v>
                </c:pt>
                <c:pt idx="187">
                  <c:v>147</c:v>
                </c:pt>
                <c:pt idx="188">
                  <c:v>90</c:v>
                </c:pt>
                <c:pt idx="189">
                  <c:v>101</c:v>
                </c:pt>
                <c:pt idx="190">
                  <c:v>138</c:v>
                </c:pt>
                <c:pt idx="191">
                  <c:v>107</c:v>
                </c:pt>
                <c:pt idx="192">
                  <c:v>142</c:v>
                </c:pt>
                <c:pt idx="193">
                  <c:v>165</c:v>
                </c:pt>
                <c:pt idx="194">
                  <c:v>100</c:v>
                </c:pt>
                <c:pt idx="195">
                  <c:v>82</c:v>
                </c:pt>
                <c:pt idx="196">
                  <c:v>104</c:v>
                </c:pt>
                <c:pt idx="197">
                  <c:v>98</c:v>
                </c:pt>
                <c:pt idx="198">
                  <c:v>95</c:v>
                </c:pt>
                <c:pt idx="199">
                  <c:v>159</c:v>
                </c:pt>
                <c:pt idx="200">
                  <c:v>96</c:v>
                </c:pt>
                <c:pt idx="201">
                  <c:v>143</c:v>
                </c:pt>
                <c:pt idx="202">
                  <c:v>104</c:v>
                </c:pt>
                <c:pt idx="203">
                  <c:v>123</c:v>
                </c:pt>
                <c:pt idx="204">
                  <c:v>174</c:v>
                </c:pt>
                <c:pt idx="205">
                  <c:v>101</c:v>
                </c:pt>
                <c:pt idx="206">
                  <c:v>134</c:v>
                </c:pt>
                <c:pt idx="207">
                  <c:v>132</c:v>
                </c:pt>
                <c:pt idx="208">
                  <c:v>129</c:v>
                </c:pt>
                <c:pt idx="209">
                  <c:v>106</c:v>
                </c:pt>
                <c:pt idx="210">
                  <c:v>113</c:v>
                </c:pt>
                <c:pt idx="211">
                  <c:v>102</c:v>
                </c:pt>
                <c:pt idx="212">
                  <c:v>135</c:v>
                </c:pt>
                <c:pt idx="213">
                  <c:v>125</c:v>
                </c:pt>
                <c:pt idx="214">
                  <c:v>110</c:v>
                </c:pt>
                <c:pt idx="215">
                  <c:v>124</c:v>
                </c:pt>
                <c:pt idx="216">
                  <c:v>123</c:v>
                </c:pt>
                <c:pt idx="217">
                  <c:v>130</c:v>
                </c:pt>
                <c:pt idx="218">
                  <c:v>92</c:v>
                </c:pt>
                <c:pt idx="219">
                  <c:v>127</c:v>
                </c:pt>
                <c:pt idx="220">
                  <c:v>123</c:v>
                </c:pt>
                <c:pt idx="221">
                  <c:v>123</c:v>
                </c:pt>
                <c:pt idx="222">
                  <c:v>107</c:v>
                </c:pt>
                <c:pt idx="223">
                  <c:v>124</c:v>
                </c:pt>
                <c:pt idx="224">
                  <c:v>77</c:v>
                </c:pt>
                <c:pt idx="225">
                  <c:v>109</c:v>
                </c:pt>
                <c:pt idx="226">
                  <c:v>134</c:v>
                </c:pt>
                <c:pt idx="227">
                  <c:v>117</c:v>
                </c:pt>
                <c:pt idx="228">
                  <c:v>135</c:v>
                </c:pt>
                <c:pt idx="229">
                  <c:v>121</c:v>
                </c:pt>
                <c:pt idx="230">
                  <c:v>117</c:v>
                </c:pt>
                <c:pt idx="231">
                  <c:v>124</c:v>
                </c:pt>
                <c:pt idx="232">
                  <c:v>140</c:v>
                </c:pt>
                <c:pt idx="233">
                  <c:v>142</c:v>
                </c:pt>
                <c:pt idx="234">
                  <c:v>92</c:v>
                </c:pt>
                <c:pt idx="235">
                  <c:v>138</c:v>
                </c:pt>
                <c:pt idx="236">
                  <c:v>136</c:v>
                </c:pt>
                <c:pt idx="237">
                  <c:v>98</c:v>
                </c:pt>
                <c:pt idx="238">
                  <c:v>116</c:v>
                </c:pt>
                <c:pt idx="239">
                  <c:v>153</c:v>
                </c:pt>
                <c:pt idx="240">
                  <c:v>120</c:v>
                </c:pt>
                <c:pt idx="241">
                  <c:v>101</c:v>
                </c:pt>
                <c:pt idx="242">
                  <c:v>91</c:v>
                </c:pt>
                <c:pt idx="243">
                  <c:v>108</c:v>
                </c:pt>
                <c:pt idx="244">
                  <c:v>112</c:v>
                </c:pt>
                <c:pt idx="245">
                  <c:v>100</c:v>
                </c:pt>
                <c:pt idx="246">
                  <c:v>108</c:v>
                </c:pt>
                <c:pt idx="247">
                  <c:v>114</c:v>
                </c:pt>
                <c:pt idx="248">
                  <c:v>119</c:v>
                </c:pt>
                <c:pt idx="249">
                  <c:v>142</c:v>
                </c:pt>
                <c:pt idx="250">
                  <c:v>125</c:v>
                </c:pt>
                <c:pt idx="251">
                  <c:v>126</c:v>
                </c:pt>
                <c:pt idx="252">
                  <c:v>119</c:v>
                </c:pt>
                <c:pt idx="253">
                  <c:v>170</c:v>
                </c:pt>
                <c:pt idx="254">
                  <c:v>85</c:v>
                </c:pt>
                <c:pt idx="255">
                  <c:v>119</c:v>
                </c:pt>
                <c:pt idx="256">
                  <c:v>102</c:v>
                </c:pt>
                <c:pt idx="257">
                  <c:v>103</c:v>
                </c:pt>
                <c:pt idx="258">
                  <c:v>76</c:v>
                </c:pt>
                <c:pt idx="259">
                  <c:v>120</c:v>
                </c:pt>
                <c:pt idx="260">
                  <c:v>127</c:v>
                </c:pt>
                <c:pt idx="261">
                  <c:v>105</c:v>
                </c:pt>
                <c:pt idx="262">
                  <c:v>121</c:v>
                </c:pt>
                <c:pt idx="263">
                  <c:v>114</c:v>
                </c:pt>
                <c:pt idx="264">
                  <c:v>129</c:v>
                </c:pt>
                <c:pt idx="265">
                  <c:v>171</c:v>
                </c:pt>
                <c:pt idx="266">
                  <c:v>120</c:v>
                </c:pt>
                <c:pt idx="267">
                  <c:v>165</c:v>
                </c:pt>
                <c:pt idx="268">
                  <c:v>82</c:v>
                </c:pt>
                <c:pt idx="269">
                  <c:v>115</c:v>
                </c:pt>
                <c:pt idx="270">
                  <c:v>194</c:v>
                </c:pt>
                <c:pt idx="271">
                  <c:v>84</c:v>
                </c:pt>
                <c:pt idx="272">
                  <c:v>97</c:v>
                </c:pt>
                <c:pt idx="273">
                  <c:v>151</c:v>
                </c:pt>
                <c:pt idx="274">
                  <c:v>22</c:v>
                </c:pt>
                <c:pt idx="275">
                  <c:v>136</c:v>
                </c:pt>
                <c:pt idx="276">
                  <c:v>104</c:v>
                </c:pt>
                <c:pt idx="277">
                  <c:v>127</c:v>
                </c:pt>
                <c:pt idx="278">
                  <c:v>171</c:v>
                </c:pt>
                <c:pt idx="279">
                  <c:v>145</c:v>
                </c:pt>
                <c:pt idx="280">
                  <c:v>174</c:v>
                </c:pt>
                <c:pt idx="281">
                  <c:v>144</c:v>
                </c:pt>
                <c:pt idx="282">
                  <c:v>119</c:v>
                </c:pt>
                <c:pt idx="283">
                  <c:v>153</c:v>
                </c:pt>
                <c:pt idx="284">
                  <c:v>140</c:v>
                </c:pt>
                <c:pt idx="285">
                  <c:v>176</c:v>
                </c:pt>
                <c:pt idx="286">
                  <c:v>141</c:v>
                </c:pt>
                <c:pt idx="287">
                  <c:v>106</c:v>
                </c:pt>
                <c:pt idx="288">
                  <c:v>98</c:v>
                </c:pt>
                <c:pt idx="289">
                  <c:v>116</c:v>
                </c:pt>
                <c:pt idx="290">
                  <c:v>115</c:v>
                </c:pt>
                <c:pt idx="291">
                  <c:v>165</c:v>
                </c:pt>
                <c:pt idx="292">
                  <c:v>91</c:v>
                </c:pt>
                <c:pt idx="293">
                  <c:v>78</c:v>
                </c:pt>
                <c:pt idx="294">
                  <c:v>103</c:v>
                </c:pt>
                <c:pt idx="295">
                  <c:v>131</c:v>
                </c:pt>
                <c:pt idx="296">
                  <c:v>104</c:v>
                </c:pt>
                <c:pt idx="297">
                  <c:v>101</c:v>
                </c:pt>
                <c:pt idx="298">
                  <c:v>102</c:v>
                </c:pt>
                <c:pt idx="299">
                  <c:v>103</c:v>
                </c:pt>
                <c:pt idx="300">
                  <c:v>121</c:v>
                </c:pt>
                <c:pt idx="301">
                  <c:v>143</c:v>
                </c:pt>
                <c:pt idx="302">
                  <c:v>240</c:v>
                </c:pt>
                <c:pt idx="303">
                  <c:v>121</c:v>
                </c:pt>
                <c:pt idx="304">
                  <c:v>129</c:v>
                </c:pt>
                <c:pt idx="305">
                  <c:v>172</c:v>
                </c:pt>
                <c:pt idx="306">
                  <c:v>101</c:v>
                </c:pt>
                <c:pt idx="307">
                  <c:v>87</c:v>
                </c:pt>
                <c:pt idx="308">
                  <c:v>101</c:v>
                </c:pt>
                <c:pt idx="309">
                  <c:v>95</c:v>
                </c:pt>
                <c:pt idx="310">
                  <c:v>102</c:v>
                </c:pt>
                <c:pt idx="311">
                  <c:v>131</c:v>
                </c:pt>
                <c:pt idx="312">
                  <c:v>114</c:v>
                </c:pt>
                <c:pt idx="313">
                  <c:v>94</c:v>
                </c:pt>
                <c:pt idx="314">
                  <c:v>122</c:v>
                </c:pt>
                <c:pt idx="315">
                  <c:v>95</c:v>
                </c:pt>
                <c:pt idx="316">
                  <c:v>115</c:v>
                </c:pt>
                <c:pt idx="317">
                  <c:v>88</c:v>
                </c:pt>
                <c:pt idx="318">
                  <c:v>110</c:v>
                </c:pt>
                <c:pt idx="319">
                  <c:v>130</c:v>
                </c:pt>
                <c:pt idx="320">
                  <c:v>216</c:v>
                </c:pt>
                <c:pt idx="321">
                  <c:v>146</c:v>
                </c:pt>
                <c:pt idx="322">
                  <c:v>85</c:v>
                </c:pt>
                <c:pt idx="323">
                  <c:v>93</c:v>
                </c:pt>
                <c:pt idx="324">
                  <c:v>152</c:v>
                </c:pt>
                <c:pt idx="325">
                  <c:v>85</c:v>
                </c:pt>
                <c:pt idx="326">
                  <c:v>126</c:v>
                </c:pt>
                <c:pt idx="327">
                  <c:v>146</c:v>
                </c:pt>
                <c:pt idx="328">
                  <c:v>89</c:v>
                </c:pt>
                <c:pt idx="329">
                  <c:v>88</c:v>
                </c:pt>
                <c:pt idx="330">
                  <c:v>105</c:v>
                </c:pt>
                <c:pt idx="331">
                  <c:v>135</c:v>
                </c:pt>
                <c:pt idx="332">
                  <c:v>100</c:v>
                </c:pt>
                <c:pt idx="333">
                  <c:v>192</c:v>
                </c:pt>
                <c:pt idx="334">
                  <c:v>172</c:v>
                </c:pt>
                <c:pt idx="335">
                  <c:v>102</c:v>
                </c:pt>
                <c:pt idx="336">
                  <c:v>100</c:v>
                </c:pt>
                <c:pt idx="337">
                  <c:v>119</c:v>
                </c:pt>
                <c:pt idx="338">
                  <c:v>92</c:v>
                </c:pt>
                <c:pt idx="339">
                  <c:v>105</c:v>
                </c:pt>
                <c:pt idx="340">
                  <c:v>107</c:v>
                </c:pt>
                <c:pt idx="341">
                  <c:v>101</c:v>
                </c:pt>
                <c:pt idx="342">
                  <c:v>137</c:v>
                </c:pt>
                <c:pt idx="343">
                  <c:v>115</c:v>
                </c:pt>
                <c:pt idx="344">
                  <c:v>124</c:v>
                </c:pt>
                <c:pt idx="345">
                  <c:v>118</c:v>
                </c:pt>
                <c:pt idx="346">
                  <c:v>98</c:v>
                </c:pt>
                <c:pt idx="347">
                  <c:v>82</c:v>
                </c:pt>
                <c:pt idx="348">
                  <c:v>98</c:v>
                </c:pt>
                <c:pt idx="349">
                  <c:v>90</c:v>
                </c:pt>
                <c:pt idx="350">
                  <c:v>130</c:v>
                </c:pt>
                <c:pt idx="351">
                  <c:v>90</c:v>
                </c:pt>
                <c:pt idx="352">
                  <c:v>94</c:v>
                </c:pt>
                <c:pt idx="353">
                  <c:v>114</c:v>
                </c:pt>
                <c:pt idx="354">
                  <c:v>94</c:v>
                </c:pt>
                <c:pt idx="355">
                  <c:v>151</c:v>
                </c:pt>
                <c:pt idx="356">
                  <c:v>88</c:v>
                </c:pt>
                <c:pt idx="357">
                  <c:v>121</c:v>
                </c:pt>
                <c:pt idx="358">
                  <c:v>158</c:v>
                </c:pt>
                <c:pt idx="359">
                  <c:v>128</c:v>
                </c:pt>
                <c:pt idx="360">
                  <c:v>128</c:v>
                </c:pt>
                <c:pt idx="361">
                  <c:v>141</c:v>
                </c:pt>
                <c:pt idx="362">
                  <c:v>95</c:v>
                </c:pt>
                <c:pt idx="363">
                  <c:v>92</c:v>
                </c:pt>
                <c:pt idx="364">
                  <c:v>121</c:v>
                </c:pt>
                <c:pt idx="365">
                  <c:v>113</c:v>
                </c:pt>
                <c:pt idx="366">
                  <c:v>106</c:v>
                </c:pt>
                <c:pt idx="367">
                  <c:v>146</c:v>
                </c:pt>
                <c:pt idx="368">
                  <c:v>88</c:v>
                </c:pt>
                <c:pt idx="369">
                  <c:v>150</c:v>
                </c:pt>
                <c:pt idx="370">
                  <c:v>119</c:v>
                </c:pt>
                <c:pt idx="371">
                  <c:v>128</c:v>
                </c:pt>
                <c:pt idx="372">
                  <c:v>106</c:v>
                </c:pt>
                <c:pt idx="373">
                  <c:v>117</c:v>
                </c:pt>
                <c:pt idx="374">
                  <c:v>129</c:v>
                </c:pt>
                <c:pt idx="375">
                  <c:v>116</c:v>
                </c:pt>
                <c:pt idx="376">
                  <c:v>114</c:v>
                </c:pt>
                <c:pt idx="377">
                  <c:v>114</c:v>
                </c:pt>
                <c:pt idx="378">
                  <c:v>96</c:v>
                </c:pt>
                <c:pt idx="379">
                  <c:v>132</c:v>
                </c:pt>
                <c:pt idx="380">
                  <c:v>104</c:v>
                </c:pt>
                <c:pt idx="381">
                  <c:v>111</c:v>
                </c:pt>
                <c:pt idx="382">
                  <c:v>138</c:v>
                </c:pt>
                <c:pt idx="383">
                  <c:v>129</c:v>
                </c:pt>
                <c:pt idx="384">
                  <c:v>144</c:v>
                </c:pt>
                <c:pt idx="385">
                  <c:v>110</c:v>
                </c:pt>
                <c:pt idx="386">
                  <c:v>140</c:v>
                </c:pt>
                <c:pt idx="387">
                  <c:v>113</c:v>
                </c:pt>
                <c:pt idx="388">
                  <c:v>143</c:v>
                </c:pt>
                <c:pt idx="389">
                  <c:v>108</c:v>
                </c:pt>
                <c:pt idx="390">
                  <c:v>108</c:v>
                </c:pt>
                <c:pt idx="391">
                  <c:v>124</c:v>
                </c:pt>
                <c:pt idx="392">
                  <c:v>116</c:v>
                </c:pt>
                <c:pt idx="393">
                  <c:v>110</c:v>
                </c:pt>
                <c:pt idx="394">
                  <c:v>91</c:v>
                </c:pt>
                <c:pt idx="395">
                  <c:v>107</c:v>
                </c:pt>
                <c:pt idx="396">
                  <c:v>115</c:v>
                </c:pt>
                <c:pt idx="397">
                  <c:v>100</c:v>
                </c:pt>
                <c:pt idx="398">
                  <c:v>104</c:v>
                </c:pt>
                <c:pt idx="399">
                  <c:v>138</c:v>
                </c:pt>
                <c:pt idx="400">
                  <c:v>140</c:v>
                </c:pt>
                <c:pt idx="401">
                  <c:v>120</c:v>
                </c:pt>
                <c:pt idx="402">
                  <c:v>122</c:v>
                </c:pt>
                <c:pt idx="403">
                  <c:v>83</c:v>
                </c:pt>
                <c:pt idx="404">
                  <c:v>139</c:v>
                </c:pt>
                <c:pt idx="405">
                  <c:v>131</c:v>
                </c:pt>
                <c:pt idx="406">
                  <c:v>104</c:v>
                </c:pt>
                <c:pt idx="407">
                  <c:v>130</c:v>
                </c:pt>
                <c:pt idx="408">
                  <c:v>145</c:v>
                </c:pt>
                <c:pt idx="409">
                  <c:v>104</c:v>
                </c:pt>
                <c:pt idx="410">
                  <c:v>97</c:v>
                </c:pt>
                <c:pt idx="411">
                  <c:v>178</c:v>
                </c:pt>
                <c:pt idx="412">
                  <c:v>108</c:v>
                </c:pt>
                <c:pt idx="413">
                  <c:v>123</c:v>
                </c:pt>
                <c:pt idx="414">
                  <c:v>106</c:v>
                </c:pt>
                <c:pt idx="415">
                  <c:v>112</c:v>
                </c:pt>
                <c:pt idx="416">
                  <c:v>135</c:v>
                </c:pt>
                <c:pt idx="417">
                  <c:v>109</c:v>
                </c:pt>
                <c:pt idx="418">
                  <c:v>86</c:v>
                </c:pt>
                <c:pt idx="419">
                  <c:v>95</c:v>
                </c:pt>
                <c:pt idx="420">
                  <c:v>107</c:v>
                </c:pt>
                <c:pt idx="421">
                  <c:v>130</c:v>
                </c:pt>
                <c:pt idx="422">
                  <c:v>82</c:v>
                </c:pt>
                <c:pt idx="423">
                  <c:v>88</c:v>
                </c:pt>
                <c:pt idx="424">
                  <c:v>120</c:v>
                </c:pt>
                <c:pt idx="425">
                  <c:v>162</c:v>
                </c:pt>
                <c:pt idx="426">
                  <c:v>123</c:v>
                </c:pt>
                <c:pt idx="427">
                  <c:v>101</c:v>
                </c:pt>
                <c:pt idx="428">
                  <c:v>113</c:v>
                </c:pt>
                <c:pt idx="429">
                  <c:v>110</c:v>
                </c:pt>
                <c:pt idx="430">
                  <c:v>142</c:v>
                </c:pt>
                <c:pt idx="431">
                  <c:v>102</c:v>
                </c:pt>
                <c:pt idx="432">
                  <c:v>126</c:v>
                </c:pt>
                <c:pt idx="433">
                  <c:v>83</c:v>
                </c:pt>
                <c:pt idx="434">
                  <c:v>85</c:v>
                </c:pt>
                <c:pt idx="435">
                  <c:v>97</c:v>
                </c:pt>
                <c:pt idx="436">
                  <c:v>120</c:v>
                </c:pt>
                <c:pt idx="437">
                  <c:v>116</c:v>
                </c:pt>
                <c:pt idx="438">
                  <c:v>113</c:v>
                </c:pt>
                <c:pt idx="439">
                  <c:v>87</c:v>
                </c:pt>
                <c:pt idx="440">
                  <c:v>101</c:v>
                </c:pt>
                <c:pt idx="441">
                  <c:v>110</c:v>
                </c:pt>
                <c:pt idx="442">
                  <c:v>128</c:v>
                </c:pt>
                <c:pt idx="443">
                  <c:v>138</c:v>
                </c:pt>
                <c:pt idx="444">
                  <c:v>88</c:v>
                </c:pt>
                <c:pt idx="445">
                  <c:v>91</c:v>
                </c:pt>
                <c:pt idx="446">
                  <c:v>138</c:v>
                </c:pt>
                <c:pt idx="447">
                  <c:v>99</c:v>
                </c:pt>
                <c:pt idx="448">
                  <c:v>117</c:v>
                </c:pt>
                <c:pt idx="449">
                  <c:v>117</c:v>
                </c:pt>
                <c:pt idx="450">
                  <c:v>123</c:v>
                </c:pt>
                <c:pt idx="451">
                  <c:v>118</c:v>
                </c:pt>
                <c:pt idx="452">
                  <c:v>154</c:v>
                </c:pt>
                <c:pt idx="453">
                  <c:v>118</c:v>
                </c:pt>
                <c:pt idx="454">
                  <c:v>90</c:v>
                </c:pt>
                <c:pt idx="455">
                  <c:v>113</c:v>
                </c:pt>
                <c:pt idx="456">
                  <c:v>88</c:v>
                </c:pt>
                <c:pt idx="457">
                  <c:v>93</c:v>
                </c:pt>
                <c:pt idx="458">
                  <c:v>104</c:v>
                </c:pt>
                <c:pt idx="459">
                  <c:v>135</c:v>
                </c:pt>
                <c:pt idx="460">
                  <c:v>134</c:v>
                </c:pt>
                <c:pt idx="461">
                  <c:v>98</c:v>
                </c:pt>
                <c:pt idx="462">
                  <c:v>80</c:v>
                </c:pt>
                <c:pt idx="463">
                  <c:v>83</c:v>
                </c:pt>
                <c:pt idx="464">
                  <c:v>102</c:v>
                </c:pt>
                <c:pt idx="465">
                  <c:v>130</c:v>
                </c:pt>
                <c:pt idx="466">
                  <c:v>129</c:v>
                </c:pt>
                <c:pt idx="467">
                  <c:v>117</c:v>
                </c:pt>
                <c:pt idx="468">
                  <c:v>89</c:v>
                </c:pt>
                <c:pt idx="469">
                  <c:v>74</c:v>
                </c:pt>
                <c:pt idx="470">
                  <c:v>96</c:v>
                </c:pt>
                <c:pt idx="471">
                  <c:v>114</c:v>
                </c:pt>
                <c:pt idx="472">
                  <c:v>99</c:v>
                </c:pt>
                <c:pt idx="473">
                  <c:v>129</c:v>
                </c:pt>
                <c:pt idx="474">
                  <c:v>113</c:v>
                </c:pt>
                <c:pt idx="475">
                  <c:v>90</c:v>
                </c:pt>
                <c:pt idx="476">
                  <c:v>118</c:v>
                </c:pt>
                <c:pt idx="477">
                  <c:v>106</c:v>
                </c:pt>
                <c:pt idx="478">
                  <c:v>81</c:v>
                </c:pt>
                <c:pt idx="479">
                  <c:v>117</c:v>
                </c:pt>
                <c:pt idx="480">
                  <c:v>89</c:v>
                </c:pt>
                <c:pt idx="481">
                  <c:v>145</c:v>
                </c:pt>
                <c:pt idx="482">
                  <c:v>114</c:v>
                </c:pt>
                <c:pt idx="483">
                  <c:v>87</c:v>
                </c:pt>
                <c:pt idx="484">
                  <c:v>119</c:v>
                </c:pt>
                <c:pt idx="485">
                  <c:v>91</c:v>
                </c:pt>
                <c:pt idx="486">
                  <c:v>118</c:v>
                </c:pt>
                <c:pt idx="487">
                  <c:v>116</c:v>
                </c:pt>
                <c:pt idx="488">
                  <c:v>177</c:v>
                </c:pt>
                <c:pt idx="489">
                  <c:v>97</c:v>
                </c:pt>
                <c:pt idx="490">
                  <c:v>106</c:v>
                </c:pt>
                <c:pt idx="491">
                  <c:v>106</c:v>
                </c:pt>
                <c:pt idx="492">
                  <c:v>94</c:v>
                </c:pt>
                <c:pt idx="493">
                  <c:v>104</c:v>
                </c:pt>
                <c:pt idx="494">
                  <c:v>102</c:v>
                </c:pt>
                <c:pt idx="495">
                  <c:v>105</c:v>
                </c:pt>
                <c:pt idx="496">
                  <c:v>89</c:v>
                </c:pt>
                <c:pt idx="497">
                  <c:v>135</c:v>
                </c:pt>
                <c:pt idx="498">
                  <c:v>73</c:v>
                </c:pt>
                <c:pt idx="499">
                  <c:v>94</c:v>
                </c:pt>
                <c:pt idx="500">
                  <c:v>95</c:v>
                </c:pt>
                <c:pt idx="501">
                  <c:v>124</c:v>
                </c:pt>
                <c:pt idx="502">
                  <c:v>136</c:v>
                </c:pt>
                <c:pt idx="503">
                  <c:v>91</c:v>
                </c:pt>
                <c:pt idx="504">
                  <c:v>107</c:v>
                </c:pt>
                <c:pt idx="505">
                  <c:v>108</c:v>
                </c:pt>
                <c:pt idx="506">
                  <c:v>99</c:v>
                </c:pt>
                <c:pt idx="507">
                  <c:v>92</c:v>
                </c:pt>
                <c:pt idx="508">
                  <c:v>87</c:v>
                </c:pt>
                <c:pt idx="509">
                  <c:v>110</c:v>
                </c:pt>
                <c:pt idx="510">
                  <c:v>98</c:v>
                </c:pt>
                <c:pt idx="511">
                  <c:v>154</c:v>
                </c:pt>
                <c:pt idx="512">
                  <c:v>129</c:v>
                </c:pt>
                <c:pt idx="513">
                  <c:v>86</c:v>
                </c:pt>
                <c:pt idx="514">
                  <c:v>109</c:v>
                </c:pt>
                <c:pt idx="515">
                  <c:v>104</c:v>
                </c:pt>
                <c:pt idx="516">
                  <c:v>110</c:v>
                </c:pt>
                <c:pt idx="517">
                  <c:v>136</c:v>
                </c:pt>
                <c:pt idx="518">
                  <c:v>115</c:v>
                </c:pt>
                <c:pt idx="519">
                  <c:v>99</c:v>
                </c:pt>
                <c:pt idx="520">
                  <c:v>117</c:v>
                </c:pt>
                <c:pt idx="521">
                  <c:v>125</c:v>
                </c:pt>
                <c:pt idx="522">
                  <c:v>110</c:v>
                </c:pt>
                <c:pt idx="523">
                  <c:v>125</c:v>
                </c:pt>
                <c:pt idx="524">
                  <c:v>102</c:v>
                </c:pt>
                <c:pt idx="525">
                  <c:v>128</c:v>
                </c:pt>
                <c:pt idx="526">
                  <c:v>100</c:v>
                </c:pt>
                <c:pt idx="527">
                  <c:v>124</c:v>
                </c:pt>
                <c:pt idx="528">
                  <c:v>102</c:v>
                </c:pt>
                <c:pt idx="529">
                  <c:v>90</c:v>
                </c:pt>
                <c:pt idx="530">
                  <c:v>130</c:v>
                </c:pt>
                <c:pt idx="531">
                  <c:v>118</c:v>
                </c:pt>
                <c:pt idx="532">
                  <c:v>163</c:v>
                </c:pt>
                <c:pt idx="533">
                  <c:v>142</c:v>
                </c:pt>
                <c:pt idx="534">
                  <c:v>100</c:v>
                </c:pt>
                <c:pt idx="535">
                  <c:v>116</c:v>
                </c:pt>
                <c:pt idx="536">
                  <c:v>131</c:v>
                </c:pt>
                <c:pt idx="537">
                  <c:v>91</c:v>
                </c:pt>
                <c:pt idx="538">
                  <c:v>123</c:v>
                </c:pt>
                <c:pt idx="539">
                  <c:v>134</c:v>
                </c:pt>
                <c:pt idx="540">
                  <c:v>148</c:v>
                </c:pt>
                <c:pt idx="541">
                  <c:v>110</c:v>
                </c:pt>
                <c:pt idx="542">
                  <c:v>113</c:v>
                </c:pt>
                <c:pt idx="543">
                  <c:v>94</c:v>
                </c:pt>
                <c:pt idx="544">
                  <c:v>116</c:v>
                </c:pt>
                <c:pt idx="545">
                  <c:v>99</c:v>
                </c:pt>
                <c:pt idx="546">
                  <c:v>84</c:v>
                </c:pt>
                <c:pt idx="547">
                  <c:v>93</c:v>
                </c:pt>
                <c:pt idx="548">
                  <c:v>113</c:v>
                </c:pt>
                <c:pt idx="549">
                  <c:v>106</c:v>
                </c:pt>
                <c:pt idx="550">
                  <c:v>91</c:v>
                </c:pt>
                <c:pt idx="551">
                  <c:v>128</c:v>
                </c:pt>
                <c:pt idx="552">
                  <c:v>98</c:v>
                </c:pt>
                <c:pt idx="553">
                  <c:v>134</c:v>
                </c:pt>
                <c:pt idx="554">
                  <c:v>97</c:v>
                </c:pt>
                <c:pt idx="555">
                  <c:v>112</c:v>
                </c:pt>
                <c:pt idx="556">
                  <c:v>153</c:v>
                </c:pt>
                <c:pt idx="557">
                  <c:v>110</c:v>
                </c:pt>
                <c:pt idx="558">
                  <c:v>122</c:v>
                </c:pt>
                <c:pt idx="559">
                  <c:v>87</c:v>
                </c:pt>
                <c:pt idx="560">
                  <c:v>178</c:v>
                </c:pt>
                <c:pt idx="561">
                  <c:v>125</c:v>
                </c:pt>
                <c:pt idx="562">
                  <c:v>87</c:v>
                </c:pt>
                <c:pt idx="563">
                  <c:v>152</c:v>
                </c:pt>
                <c:pt idx="564">
                  <c:v>116</c:v>
                </c:pt>
                <c:pt idx="565">
                  <c:v>109</c:v>
                </c:pt>
                <c:pt idx="566">
                  <c:v>108</c:v>
                </c:pt>
                <c:pt idx="567">
                  <c:v>85</c:v>
                </c:pt>
                <c:pt idx="568">
                  <c:v>106</c:v>
                </c:pt>
                <c:pt idx="569">
                  <c:v>93</c:v>
                </c:pt>
                <c:pt idx="570">
                  <c:v>117</c:v>
                </c:pt>
                <c:pt idx="571">
                  <c:v>116</c:v>
                </c:pt>
                <c:pt idx="572">
                  <c:v>132</c:v>
                </c:pt>
                <c:pt idx="573">
                  <c:v>92</c:v>
                </c:pt>
                <c:pt idx="574">
                  <c:v>139</c:v>
                </c:pt>
                <c:pt idx="575">
                  <c:v>153</c:v>
                </c:pt>
                <c:pt idx="576">
                  <c:v>142</c:v>
                </c:pt>
                <c:pt idx="577">
                  <c:v>124</c:v>
                </c:pt>
                <c:pt idx="578">
                  <c:v>117</c:v>
                </c:pt>
                <c:pt idx="579">
                  <c:v>141</c:v>
                </c:pt>
                <c:pt idx="580">
                  <c:v>110</c:v>
                </c:pt>
                <c:pt idx="581">
                  <c:v>109</c:v>
                </c:pt>
                <c:pt idx="582">
                  <c:v>88</c:v>
                </c:pt>
                <c:pt idx="583">
                  <c:v>124</c:v>
                </c:pt>
                <c:pt idx="584">
                  <c:v>119</c:v>
                </c:pt>
                <c:pt idx="585">
                  <c:v>103</c:v>
                </c:pt>
                <c:pt idx="586">
                  <c:v>116</c:v>
                </c:pt>
                <c:pt idx="587">
                  <c:v>125</c:v>
                </c:pt>
                <c:pt idx="588">
                  <c:v>125</c:v>
                </c:pt>
                <c:pt idx="589">
                  <c:v>146</c:v>
                </c:pt>
                <c:pt idx="590">
                  <c:v>118</c:v>
                </c:pt>
                <c:pt idx="591">
                  <c:v>171</c:v>
                </c:pt>
                <c:pt idx="592">
                  <c:v>136</c:v>
                </c:pt>
                <c:pt idx="593">
                  <c:v>92</c:v>
                </c:pt>
                <c:pt idx="594">
                  <c:v>116</c:v>
                </c:pt>
                <c:pt idx="595">
                  <c:v>127</c:v>
                </c:pt>
                <c:pt idx="596">
                  <c:v>136</c:v>
                </c:pt>
                <c:pt idx="597">
                  <c:v>111</c:v>
                </c:pt>
                <c:pt idx="598">
                  <c:v>116</c:v>
                </c:pt>
                <c:pt idx="599">
                  <c:v>113</c:v>
                </c:pt>
                <c:pt idx="600">
                  <c:v>97</c:v>
                </c:pt>
                <c:pt idx="601">
                  <c:v>88</c:v>
                </c:pt>
                <c:pt idx="602">
                  <c:v>136</c:v>
                </c:pt>
                <c:pt idx="603">
                  <c:v>125</c:v>
                </c:pt>
                <c:pt idx="604">
                  <c:v>116</c:v>
                </c:pt>
                <c:pt idx="605">
                  <c:v>98</c:v>
                </c:pt>
                <c:pt idx="606">
                  <c:v>91</c:v>
                </c:pt>
                <c:pt idx="607">
                  <c:v>97</c:v>
                </c:pt>
                <c:pt idx="608">
                  <c:v>95</c:v>
                </c:pt>
                <c:pt idx="609">
                  <c:v>88</c:v>
                </c:pt>
                <c:pt idx="610">
                  <c:v>133</c:v>
                </c:pt>
                <c:pt idx="611">
                  <c:v>106</c:v>
                </c:pt>
                <c:pt idx="612">
                  <c:v>116</c:v>
                </c:pt>
                <c:pt idx="613">
                  <c:v>115</c:v>
                </c:pt>
                <c:pt idx="614">
                  <c:v>99</c:v>
                </c:pt>
                <c:pt idx="615">
                  <c:v>124</c:v>
                </c:pt>
                <c:pt idx="616">
                  <c:v>124</c:v>
                </c:pt>
                <c:pt idx="617">
                  <c:v>124</c:v>
                </c:pt>
                <c:pt idx="618">
                  <c:v>87</c:v>
                </c:pt>
                <c:pt idx="619">
                  <c:v>105</c:v>
                </c:pt>
                <c:pt idx="620">
                  <c:v>125</c:v>
                </c:pt>
                <c:pt idx="621">
                  <c:v>141</c:v>
                </c:pt>
                <c:pt idx="622">
                  <c:v>121</c:v>
                </c:pt>
                <c:pt idx="623">
                  <c:v>111</c:v>
                </c:pt>
                <c:pt idx="624">
                  <c:v>157</c:v>
                </c:pt>
                <c:pt idx="625">
                  <c:v>117</c:v>
                </c:pt>
                <c:pt idx="626">
                  <c:v>128</c:v>
                </c:pt>
                <c:pt idx="627">
                  <c:v>114</c:v>
                </c:pt>
                <c:pt idx="628">
                  <c:v>105</c:v>
                </c:pt>
                <c:pt idx="629">
                  <c:v>113</c:v>
                </c:pt>
                <c:pt idx="630">
                  <c:v>121</c:v>
                </c:pt>
                <c:pt idx="631">
                  <c:v>102</c:v>
                </c:pt>
                <c:pt idx="632">
                  <c:v>169</c:v>
                </c:pt>
                <c:pt idx="633">
                  <c:v>132</c:v>
                </c:pt>
                <c:pt idx="634">
                  <c:v>127</c:v>
                </c:pt>
                <c:pt idx="635">
                  <c:v>103</c:v>
                </c:pt>
                <c:pt idx="636">
                  <c:v>136</c:v>
                </c:pt>
                <c:pt idx="637">
                  <c:v>150</c:v>
                </c:pt>
                <c:pt idx="638">
                  <c:v>136</c:v>
                </c:pt>
                <c:pt idx="639">
                  <c:v>140</c:v>
                </c:pt>
                <c:pt idx="640">
                  <c:v>104</c:v>
                </c:pt>
                <c:pt idx="641">
                  <c:v>158</c:v>
                </c:pt>
                <c:pt idx="642">
                  <c:v>119</c:v>
                </c:pt>
                <c:pt idx="643">
                  <c:v>106</c:v>
                </c:pt>
                <c:pt idx="644">
                  <c:v>136</c:v>
                </c:pt>
                <c:pt idx="645">
                  <c:v>95</c:v>
                </c:pt>
                <c:pt idx="646">
                  <c:v>137</c:v>
                </c:pt>
                <c:pt idx="647">
                  <c:v>130</c:v>
                </c:pt>
                <c:pt idx="648">
                  <c:v>124</c:v>
                </c:pt>
                <c:pt idx="649">
                  <c:v>108</c:v>
                </c:pt>
                <c:pt idx="650">
                  <c:v>104</c:v>
                </c:pt>
                <c:pt idx="651">
                  <c:v>129</c:v>
                </c:pt>
                <c:pt idx="652">
                  <c:v>117</c:v>
                </c:pt>
                <c:pt idx="653">
                  <c:v>99</c:v>
                </c:pt>
                <c:pt idx="654">
                  <c:v>159</c:v>
                </c:pt>
                <c:pt idx="655">
                  <c:v>118</c:v>
                </c:pt>
                <c:pt idx="656">
                  <c:v>105</c:v>
                </c:pt>
                <c:pt idx="657">
                  <c:v>103</c:v>
                </c:pt>
                <c:pt idx="658">
                  <c:v>122</c:v>
                </c:pt>
                <c:pt idx="659">
                  <c:v>114</c:v>
                </c:pt>
                <c:pt idx="660">
                  <c:v>143</c:v>
                </c:pt>
                <c:pt idx="661">
                  <c:v>96</c:v>
                </c:pt>
                <c:pt idx="662">
                  <c:v>111</c:v>
                </c:pt>
                <c:pt idx="663">
                  <c:v>121</c:v>
                </c:pt>
                <c:pt idx="664">
                  <c:v>135</c:v>
                </c:pt>
                <c:pt idx="665">
                  <c:v>101</c:v>
                </c:pt>
                <c:pt idx="666">
                  <c:v>151</c:v>
                </c:pt>
                <c:pt idx="667">
                  <c:v>131</c:v>
                </c:pt>
                <c:pt idx="668">
                  <c:v>100</c:v>
                </c:pt>
                <c:pt idx="669">
                  <c:v>105</c:v>
                </c:pt>
                <c:pt idx="670">
                  <c:v>92</c:v>
                </c:pt>
                <c:pt idx="671">
                  <c:v>130</c:v>
                </c:pt>
                <c:pt idx="672">
                  <c:v>100</c:v>
                </c:pt>
                <c:pt idx="673">
                  <c:v>102</c:v>
                </c:pt>
                <c:pt idx="674">
                  <c:v>133</c:v>
                </c:pt>
                <c:pt idx="675">
                  <c:v>121</c:v>
                </c:pt>
                <c:pt idx="676">
                  <c:v>147</c:v>
                </c:pt>
                <c:pt idx="677">
                  <c:v>94</c:v>
                </c:pt>
                <c:pt idx="678">
                  <c:v>94</c:v>
                </c:pt>
                <c:pt idx="679">
                  <c:v>127</c:v>
                </c:pt>
                <c:pt idx="680">
                  <c:v>212</c:v>
                </c:pt>
                <c:pt idx="681">
                  <c:v>141</c:v>
                </c:pt>
                <c:pt idx="682">
                  <c:v>103</c:v>
                </c:pt>
                <c:pt idx="683">
                  <c:v>98</c:v>
                </c:pt>
                <c:pt idx="684">
                  <c:v>116</c:v>
                </c:pt>
                <c:pt idx="685">
                  <c:v>114</c:v>
                </c:pt>
                <c:pt idx="686">
                  <c:v>87</c:v>
                </c:pt>
                <c:pt idx="687">
                  <c:v>125</c:v>
                </c:pt>
                <c:pt idx="688">
                  <c:v>187</c:v>
                </c:pt>
                <c:pt idx="689">
                  <c:v>93</c:v>
                </c:pt>
                <c:pt idx="690">
                  <c:v>95</c:v>
                </c:pt>
                <c:pt idx="691">
                  <c:v>117</c:v>
                </c:pt>
                <c:pt idx="692">
                  <c:v>106</c:v>
                </c:pt>
                <c:pt idx="693">
                  <c:v>115</c:v>
                </c:pt>
                <c:pt idx="694">
                  <c:v>189</c:v>
                </c:pt>
                <c:pt idx="695">
                  <c:v>100</c:v>
                </c:pt>
                <c:pt idx="696">
                  <c:v>81</c:v>
                </c:pt>
                <c:pt idx="697">
                  <c:v>149</c:v>
                </c:pt>
                <c:pt idx="698">
                  <c:v>119</c:v>
                </c:pt>
                <c:pt idx="699">
                  <c:v>130</c:v>
                </c:pt>
                <c:pt idx="700">
                  <c:v>116</c:v>
                </c:pt>
                <c:pt idx="701">
                  <c:v>103</c:v>
                </c:pt>
                <c:pt idx="702">
                  <c:v>99</c:v>
                </c:pt>
                <c:pt idx="703">
                  <c:v>92</c:v>
                </c:pt>
                <c:pt idx="704">
                  <c:v>109</c:v>
                </c:pt>
                <c:pt idx="705">
                  <c:v>87</c:v>
                </c:pt>
                <c:pt idx="706">
                  <c:v>111</c:v>
                </c:pt>
                <c:pt idx="707">
                  <c:v>101</c:v>
                </c:pt>
                <c:pt idx="708">
                  <c:v>83</c:v>
                </c:pt>
                <c:pt idx="709">
                  <c:v>113</c:v>
                </c:pt>
                <c:pt idx="710">
                  <c:v>107</c:v>
                </c:pt>
                <c:pt idx="711">
                  <c:v>94</c:v>
                </c:pt>
                <c:pt idx="712">
                  <c:v>132</c:v>
                </c:pt>
                <c:pt idx="713">
                  <c:v>140</c:v>
                </c:pt>
                <c:pt idx="714">
                  <c:v>125</c:v>
                </c:pt>
                <c:pt idx="715">
                  <c:v>111</c:v>
                </c:pt>
                <c:pt idx="716">
                  <c:v>156</c:v>
                </c:pt>
                <c:pt idx="717">
                  <c:v>170</c:v>
                </c:pt>
                <c:pt idx="718">
                  <c:v>120</c:v>
                </c:pt>
                <c:pt idx="719">
                  <c:v>100</c:v>
                </c:pt>
                <c:pt idx="720">
                  <c:v>115</c:v>
                </c:pt>
                <c:pt idx="721">
                  <c:v>130</c:v>
                </c:pt>
                <c:pt idx="722">
                  <c:v>105</c:v>
                </c:pt>
                <c:pt idx="723">
                  <c:v>111</c:v>
                </c:pt>
                <c:pt idx="724">
                  <c:v>106</c:v>
                </c:pt>
                <c:pt idx="725">
                  <c:v>89</c:v>
                </c:pt>
                <c:pt idx="726">
                  <c:v>100</c:v>
                </c:pt>
                <c:pt idx="727">
                  <c:v>91</c:v>
                </c:pt>
                <c:pt idx="728">
                  <c:v>146</c:v>
                </c:pt>
                <c:pt idx="729">
                  <c:v>98</c:v>
                </c:pt>
                <c:pt idx="730">
                  <c:v>101</c:v>
                </c:pt>
                <c:pt idx="731">
                  <c:v>94</c:v>
                </c:pt>
                <c:pt idx="732">
                  <c:v>132</c:v>
                </c:pt>
                <c:pt idx="733">
                  <c:v>115</c:v>
                </c:pt>
                <c:pt idx="734">
                  <c:v>92</c:v>
                </c:pt>
                <c:pt idx="735">
                  <c:v>124</c:v>
                </c:pt>
                <c:pt idx="736">
                  <c:v>119</c:v>
                </c:pt>
                <c:pt idx="737">
                  <c:v>124</c:v>
                </c:pt>
                <c:pt idx="738">
                  <c:v>93</c:v>
                </c:pt>
                <c:pt idx="739">
                  <c:v>98</c:v>
                </c:pt>
                <c:pt idx="740">
                  <c:v>92</c:v>
                </c:pt>
                <c:pt idx="741">
                  <c:v>105</c:v>
                </c:pt>
                <c:pt idx="742">
                  <c:v>124</c:v>
                </c:pt>
                <c:pt idx="743">
                  <c:v>99</c:v>
                </c:pt>
                <c:pt idx="744">
                  <c:v>116</c:v>
                </c:pt>
                <c:pt idx="745">
                  <c:v>124</c:v>
                </c:pt>
                <c:pt idx="746">
                  <c:v>96</c:v>
                </c:pt>
                <c:pt idx="747">
                  <c:v>104</c:v>
                </c:pt>
                <c:pt idx="748">
                  <c:v>100</c:v>
                </c:pt>
                <c:pt idx="749">
                  <c:v>115</c:v>
                </c:pt>
                <c:pt idx="750">
                  <c:v>101</c:v>
                </c:pt>
                <c:pt idx="751">
                  <c:v>113</c:v>
                </c:pt>
                <c:pt idx="752">
                  <c:v>100</c:v>
                </c:pt>
                <c:pt idx="753">
                  <c:v>134</c:v>
                </c:pt>
                <c:pt idx="754">
                  <c:v>127</c:v>
                </c:pt>
                <c:pt idx="755">
                  <c:v>125</c:v>
                </c:pt>
                <c:pt idx="756">
                  <c:v>94</c:v>
                </c:pt>
                <c:pt idx="757">
                  <c:v>107</c:v>
                </c:pt>
                <c:pt idx="758">
                  <c:v>91</c:v>
                </c:pt>
                <c:pt idx="759">
                  <c:v>116</c:v>
                </c:pt>
                <c:pt idx="760">
                  <c:v>100</c:v>
                </c:pt>
                <c:pt idx="761">
                  <c:v>111</c:v>
                </c:pt>
                <c:pt idx="762">
                  <c:v>117</c:v>
                </c:pt>
                <c:pt idx="763">
                  <c:v>110</c:v>
                </c:pt>
                <c:pt idx="764">
                  <c:v>96</c:v>
                </c:pt>
                <c:pt idx="765">
                  <c:v>101</c:v>
                </c:pt>
                <c:pt idx="766">
                  <c:v>111</c:v>
                </c:pt>
                <c:pt idx="767">
                  <c:v>117</c:v>
                </c:pt>
                <c:pt idx="768">
                  <c:v>126</c:v>
                </c:pt>
                <c:pt idx="769">
                  <c:v>152</c:v>
                </c:pt>
                <c:pt idx="770">
                  <c:v>86</c:v>
                </c:pt>
                <c:pt idx="771">
                  <c:v>101</c:v>
                </c:pt>
                <c:pt idx="772">
                  <c:v>87</c:v>
                </c:pt>
                <c:pt idx="773">
                  <c:v>85</c:v>
                </c:pt>
                <c:pt idx="774">
                  <c:v>130</c:v>
                </c:pt>
                <c:pt idx="775">
                  <c:v>104</c:v>
                </c:pt>
                <c:pt idx="776">
                  <c:v>121</c:v>
                </c:pt>
                <c:pt idx="777">
                  <c:v>140</c:v>
                </c:pt>
                <c:pt idx="778">
                  <c:v>131</c:v>
                </c:pt>
                <c:pt idx="779">
                  <c:v>91</c:v>
                </c:pt>
                <c:pt idx="780">
                  <c:v>118</c:v>
                </c:pt>
                <c:pt idx="781">
                  <c:v>130</c:v>
                </c:pt>
                <c:pt idx="782">
                  <c:v>90</c:v>
                </c:pt>
                <c:pt idx="783">
                  <c:v>103</c:v>
                </c:pt>
                <c:pt idx="784">
                  <c:v>122</c:v>
                </c:pt>
                <c:pt idx="785">
                  <c:v>106</c:v>
                </c:pt>
                <c:pt idx="786">
                  <c:v>103</c:v>
                </c:pt>
                <c:pt idx="787">
                  <c:v>107</c:v>
                </c:pt>
                <c:pt idx="788">
                  <c:v>156</c:v>
                </c:pt>
                <c:pt idx="789">
                  <c:v>127</c:v>
                </c:pt>
                <c:pt idx="790">
                  <c:v>119</c:v>
                </c:pt>
                <c:pt idx="791">
                  <c:v>132</c:v>
                </c:pt>
                <c:pt idx="792">
                  <c:v>108</c:v>
                </c:pt>
                <c:pt idx="793">
                  <c:v>114</c:v>
                </c:pt>
                <c:pt idx="794">
                  <c:v>133</c:v>
                </c:pt>
                <c:pt idx="795">
                  <c:v>103</c:v>
                </c:pt>
                <c:pt idx="796">
                  <c:v>95</c:v>
                </c:pt>
                <c:pt idx="797">
                  <c:v>90</c:v>
                </c:pt>
                <c:pt idx="798">
                  <c:v>87</c:v>
                </c:pt>
                <c:pt idx="799">
                  <c:v>114</c:v>
                </c:pt>
                <c:pt idx="800">
                  <c:v>119</c:v>
                </c:pt>
                <c:pt idx="801">
                  <c:v>103</c:v>
                </c:pt>
                <c:pt idx="802">
                  <c:v>125</c:v>
                </c:pt>
                <c:pt idx="803">
                  <c:v>97</c:v>
                </c:pt>
                <c:pt idx="804">
                  <c:v>125</c:v>
                </c:pt>
                <c:pt idx="805">
                  <c:v>136</c:v>
                </c:pt>
                <c:pt idx="806">
                  <c:v>116</c:v>
                </c:pt>
                <c:pt idx="807">
                  <c:v>103</c:v>
                </c:pt>
                <c:pt idx="808">
                  <c:v>97</c:v>
                </c:pt>
                <c:pt idx="809">
                  <c:v>96</c:v>
                </c:pt>
                <c:pt idx="810">
                  <c:v>131</c:v>
                </c:pt>
                <c:pt idx="811">
                  <c:v>95</c:v>
                </c:pt>
                <c:pt idx="812">
                  <c:v>86</c:v>
                </c:pt>
                <c:pt idx="813">
                  <c:v>142</c:v>
                </c:pt>
                <c:pt idx="814">
                  <c:v>92</c:v>
                </c:pt>
                <c:pt idx="815">
                  <c:v>108</c:v>
                </c:pt>
                <c:pt idx="816">
                  <c:v>84</c:v>
                </c:pt>
                <c:pt idx="817">
                  <c:v>188</c:v>
                </c:pt>
                <c:pt idx="818">
                  <c:v>95</c:v>
                </c:pt>
                <c:pt idx="819">
                  <c:v>118</c:v>
                </c:pt>
                <c:pt idx="820">
                  <c:v>92</c:v>
                </c:pt>
                <c:pt idx="821">
                  <c:v>74</c:v>
                </c:pt>
                <c:pt idx="822">
                  <c:v>134</c:v>
                </c:pt>
                <c:pt idx="823">
                  <c:v>101</c:v>
                </c:pt>
                <c:pt idx="824">
                  <c:v>100</c:v>
                </c:pt>
                <c:pt idx="825">
                  <c:v>132</c:v>
                </c:pt>
                <c:pt idx="826">
                  <c:v>105</c:v>
                </c:pt>
                <c:pt idx="827">
                  <c:v>123</c:v>
                </c:pt>
                <c:pt idx="828">
                  <c:v>117</c:v>
                </c:pt>
                <c:pt idx="829">
                  <c:v>98</c:v>
                </c:pt>
                <c:pt idx="830">
                  <c:v>128</c:v>
                </c:pt>
                <c:pt idx="831">
                  <c:v>114</c:v>
                </c:pt>
                <c:pt idx="832">
                  <c:v>111</c:v>
                </c:pt>
                <c:pt idx="833">
                  <c:v>85</c:v>
                </c:pt>
                <c:pt idx="834">
                  <c:v>137</c:v>
                </c:pt>
                <c:pt idx="835">
                  <c:v>97</c:v>
                </c:pt>
                <c:pt idx="836">
                  <c:v>104</c:v>
                </c:pt>
                <c:pt idx="837">
                  <c:v>110</c:v>
                </c:pt>
                <c:pt idx="838">
                  <c:v>133</c:v>
                </c:pt>
                <c:pt idx="839">
                  <c:v>94</c:v>
                </c:pt>
                <c:pt idx="840">
                  <c:v>104</c:v>
                </c:pt>
                <c:pt idx="841">
                  <c:v>91</c:v>
                </c:pt>
                <c:pt idx="842">
                  <c:v>145</c:v>
                </c:pt>
                <c:pt idx="843">
                  <c:v>135</c:v>
                </c:pt>
                <c:pt idx="844">
                  <c:v>122</c:v>
                </c:pt>
                <c:pt idx="845">
                  <c:v>110</c:v>
                </c:pt>
                <c:pt idx="846">
                  <c:v>95</c:v>
                </c:pt>
                <c:pt idx="847">
                  <c:v>102</c:v>
                </c:pt>
                <c:pt idx="848">
                  <c:v>94</c:v>
                </c:pt>
                <c:pt idx="849">
                  <c:v>126</c:v>
                </c:pt>
                <c:pt idx="850">
                  <c:v>118</c:v>
                </c:pt>
                <c:pt idx="851">
                  <c:v>99</c:v>
                </c:pt>
                <c:pt idx="852">
                  <c:v>88</c:v>
                </c:pt>
                <c:pt idx="853">
                  <c:v>141</c:v>
                </c:pt>
                <c:pt idx="854">
                  <c:v>107</c:v>
                </c:pt>
                <c:pt idx="855">
                  <c:v>116</c:v>
                </c:pt>
                <c:pt idx="856">
                  <c:v>143</c:v>
                </c:pt>
                <c:pt idx="857">
                  <c:v>114</c:v>
                </c:pt>
                <c:pt idx="858">
                  <c:v>93</c:v>
                </c:pt>
                <c:pt idx="859">
                  <c:v>280</c:v>
                </c:pt>
                <c:pt idx="860">
                  <c:v>100</c:v>
                </c:pt>
                <c:pt idx="861">
                  <c:v>107</c:v>
                </c:pt>
                <c:pt idx="862">
                  <c:v>119</c:v>
                </c:pt>
                <c:pt idx="863">
                  <c:v>95</c:v>
                </c:pt>
                <c:pt idx="864">
                  <c:v>119</c:v>
                </c:pt>
                <c:pt idx="865">
                  <c:v>133</c:v>
                </c:pt>
                <c:pt idx="866">
                  <c:v>152</c:v>
                </c:pt>
                <c:pt idx="867">
                  <c:v>96</c:v>
                </c:pt>
                <c:pt idx="868">
                  <c:v>117</c:v>
                </c:pt>
                <c:pt idx="869">
                  <c:v>123</c:v>
                </c:pt>
                <c:pt idx="870">
                  <c:v>92</c:v>
                </c:pt>
                <c:pt idx="871">
                  <c:v>170</c:v>
                </c:pt>
                <c:pt idx="872">
                  <c:v>123</c:v>
                </c:pt>
                <c:pt idx="873">
                  <c:v>110</c:v>
                </c:pt>
                <c:pt idx="874">
                  <c:v>116</c:v>
                </c:pt>
                <c:pt idx="875">
                  <c:v>121</c:v>
                </c:pt>
                <c:pt idx="876">
                  <c:v>128</c:v>
                </c:pt>
                <c:pt idx="877">
                  <c:v>99</c:v>
                </c:pt>
                <c:pt idx="878">
                  <c:v>94</c:v>
                </c:pt>
                <c:pt idx="879">
                  <c:v>127</c:v>
                </c:pt>
                <c:pt idx="880">
                  <c:v>89</c:v>
                </c:pt>
                <c:pt idx="881">
                  <c:v>123</c:v>
                </c:pt>
                <c:pt idx="882">
                  <c:v>135</c:v>
                </c:pt>
                <c:pt idx="883">
                  <c:v>118</c:v>
                </c:pt>
                <c:pt idx="884">
                  <c:v>189</c:v>
                </c:pt>
                <c:pt idx="885">
                  <c:v>172</c:v>
                </c:pt>
                <c:pt idx="886">
                  <c:v>124</c:v>
                </c:pt>
                <c:pt idx="887">
                  <c:v>141</c:v>
                </c:pt>
                <c:pt idx="888">
                  <c:v>157</c:v>
                </c:pt>
                <c:pt idx="889">
                  <c:v>106</c:v>
                </c:pt>
                <c:pt idx="890">
                  <c:v>108</c:v>
                </c:pt>
                <c:pt idx="891">
                  <c:v>125</c:v>
                </c:pt>
                <c:pt idx="892">
                  <c:v>107</c:v>
                </c:pt>
                <c:pt idx="893">
                  <c:v>215</c:v>
                </c:pt>
                <c:pt idx="894">
                  <c:v>118</c:v>
                </c:pt>
                <c:pt idx="895">
                  <c:v>118</c:v>
                </c:pt>
                <c:pt idx="896">
                  <c:v>178</c:v>
                </c:pt>
                <c:pt idx="897">
                  <c:v>92</c:v>
                </c:pt>
                <c:pt idx="898">
                  <c:v>104</c:v>
                </c:pt>
                <c:pt idx="899">
                  <c:v>116</c:v>
                </c:pt>
                <c:pt idx="900">
                  <c:v>90</c:v>
                </c:pt>
                <c:pt idx="901">
                  <c:v>93</c:v>
                </c:pt>
                <c:pt idx="902">
                  <c:v>130</c:v>
                </c:pt>
                <c:pt idx="903">
                  <c:v>90</c:v>
                </c:pt>
                <c:pt idx="904">
                  <c:v>106</c:v>
                </c:pt>
                <c:pt idx="905">
                  <c:v>155</c:v>
                </c:pt>
                <c:pt idx="906">
                  <c:v>139</c:v>
                </c:pt>
                <c:pt idx="907">
                  <c:v>112</c:v>
                </c:pt>
                <c:pt idx="908">
                  <c:v>139</c:v>
                </c:pt>
                <c:pt idx="909">
                  <c:v>115</c:v>
                </c:pt>
                <c:pt idx="910">
                  <c:v>143</c:v>
                </c:pt>
                <c:pt idx="911">
                  <c:v>96</c:v>
                </c:pt>
                <c:pt idx="912">
                  <c:v>112</c:v>
                </c:pt>
                <c:pt idx="913">
                  <c:v>131</c:v>
                </c:pt>
                <c:pt idx="914">
                  <c:v>116</c:v>
                </c:pt>
                <c:pt idx="915">
                  <c:v>112</c:v>
                </c:pt>
                <c:pt idx="916">
                  <c:v>123</c:v>
                </c:pt>
                <c:pt idx="917">
                  <c:v>104</c:v>
                </c:pt>
                <c:pt idx="918">
                  <c:v>107</c:v>
                </c:pt>
                <c:pt idx="919">
                  <c:v>124</c:v>
                </c:pt>
                <c:pt idx="920">
                  <c:v>96</c:v>
                </c:pt>
                <c:pt idx="921">
                  <c:v>125</c:v>
                </c:pt>
                <c:pt idx="922">
                  <c:v>129</c:v>
                </c:pt>
                <c:pt idx="923">
                  <c:v>90</c:v>
                </c:pt>
                <c:pt idx="924">
                  <c:v>109</c:v>
                </c:pt>
                <c:pt idx="925">
                  <c:v>124</c:v>
                </c:pt>
                <c:pt idx="926">
                  <c:v>121</c:v>
                </c:pt>
                <c:pt idx="927">
                  <c:v>95</c:v>
                </c:pt>
                <c:pt idx="928">
                  <c:v>128</c:v>
                </c:pt>
                <c:pt idx="929">
                  <c:v>118</c:v>
                </c:pt>
                <c:pt idx="930">
                  <c:v>80</c:v>
                </c:pt>
                <c:pt idx="931">
                  <c:v>99</c:v>
                </c:pt>
                <c:pt idx="932">
                  <c:v>133</c:v>
                </c:pt>
                <c:pt idx="933">
                  <c:v>127</c:v>
                </c:pt>
                <c:pt idx="934">
                  <c:v>106</c:v>
                </c:pt>
                <c:pt idx="935">
                  <c:v>98</c:v>
                </c:pt>
                <c:pt idx="936">
                  <c:v>132</c:v>
                </c:pt>
                <c:pt idx="937">
                  <c:v>114</c:v>
                </c:pt>
                <c:pt idx="938">
                  <c:v>78</c:v>
                </c:pt>
                <c:pt idx="939">
                  <c:v>101</c:v>
                </c:pt>
                <c:pt idx="940">
                  <c:v>113</c:v>
                </c:pt>
                <c:pt idx="941">
                  <c:v>98</c:v>
                </c:pt>
                <c:pt idx="942">
                  <c:v>124</c:v>
                </c:pt>
                <c:pt idx="943">
                  <c:v>109</c:v>
                </c:pt>
                <c:pt idx="944">
                  <c:v>128</c:v>
                </c:pt>
                <c:pt idx="945">
                  <c:v>144</c:v>
                </c:pt>
                <c:pt idx="946">
                  <c:v>95</c:v>
                </c:pt>
                <c:pt idx="947">
                  <c:v>105</c:v>
                </c:pt>
                <c:pt idx="948">
                  <c:v>121</c:v>
                </c:pt>
                <c:pt idx="949">
                  <c:v>125</c:v>
                </c:pt>
                <c:pt idx="950">
                  <c:v>129</c:v>
                </c:pt>
                <c:pt idx="951">
                  <c:v>132</c:v>
                </c:pt>
                <c:pt idx="952">
                  <c:v>118</c:v>
                </c:pt>
                <c:pt idx="953">
                  <c:v>113</c:v>
                </c:pt>
                <c:pt idx="954">
                  <c:v>140</c:v>
                </c:pt>
                <c:pt idx="955">
                  <c:v>89</c:v>
                </c:pt>
                <c:pt idx="956">
                  <c:v>104</c:v>
                </c:pt>
                <c:pt idx="957">
                  <c:v>106</c:v>
                </c:pt>
                <c:pt idx="958">
                  <c:v>141</c:v>
                </c:pt>
                <c:pt idx="959">
                  <c:v>124</c:v>
                </c:pt>
                <c:pt idx="960">
                  <c:v>98</c:v>
                </c:pt>
                <c:pt idx="961">
                  <c:v>108</c:v>
                </c:pt>
                <c:pt idx="962">
                  <c:v>114</c:v>
                </c:pt>
                <c:pt idx="963">
                  <c:v>101</c:v>
                </c:pt>
                <c:pt idx="964">
                  <c:v>93</c:v>
                </c:pt>
                <c:pt idx="965">
                  <c:v>119</c:v>
                </c:pt>
                <c:pt idx="966">
                  <c:v>119</c:v>
                </c:pt>
                <c:pt idx="967">
                  <c:v>99</c:v>
                </c:pt>
                <c:pt idx="968">
                  <c:v>137</c:v>
                </c:pt>
                <c:pt idx="969">
                  <c:v>117</c:v>
                </c:pt>
                <c:pt idx="970">
                  <c:v>87</c:v>
                </c:pt>
                <c:pt idx="971">
                  <c:v>129</c:v>
                </c:pt>
                <c:pt idx="972">
                  <c:v>115</c:v>
                </c:pt>
                <c:pt idx="973">
                  <c:v>132</c:v>
                </c:pt>
                <c:pt idx="974">
                  <c:v>131</c:v>
                </c:pt>
                <c:pt idx="975">
                  <c:v>95</c:v>
                </c:pt>
                <c:pt idx="976">
                  <c:v>125</c:v>
                </c:pt>
                <c:pt idx="977">
                  <c:v>98</c:v>
                </c:pt>
                <c:pt idx="978">
                  <c:v>110</c:v>
                </c:pt>
                <c:pt idx="979">
                  <c:v>118</c:v>
                </c:pt>
                <c:pt idx="980">
                  <c:v>101</c:v>
                </c:pt>
                <c:pt idx="981">
                  <c:v>90</c:v>
                </c:pt>
                <c:pt idx="982">
                  <c:v>119</c:v>
                </c:pt>
                <c:pt idx="983">
                  <c:v>139</c:v>
                </c:pt>
                <c:pt idx="984">
                  <c:v>130</c:v>
                </c:pt>
                <c:pt idx="985">
                  <c:v>100</c:v>
                </c:pt>
                <c:pt idx="986">
                  <c:v>114</c:v>
                </c:pt>
                <c:pt idx="987">
                  <c:v>96</c:v>
                </c:pt>
                <c:pt idx="988">
                  <c:v>110</c:v>
                </c:pt>
                <c:pt idx="989">
                  <c:v>158</c:v>
                </c:pt>
                <c:pt idx="990">
                  <c:v>102</c:v>
                </c:pt>
                <c:pt idx="991">
                  <c:v>84</c:v>
                </c:pt>
                <c:pt idx="992">
                  <c:v>115</c:v>
                </c:pt>
                <c:pt idx="993">
                  <c:v>99</c:v>
                </c:pt>
                <c:pt idx="994">
                  <c:v>135</c:v>
                </c:pt>
                <c:pt idx="995">
                  <c:v>108</c:v>
                </c:pt>
                <c:pt idx="996">
                  <c:v>127</c:v>
                </c:pt>
                <c:pt idx="997">
                  <c:v>107</c:v>
                </c:pt>
                <c:pt idx="998">
                  <c:v>95</c:v>
                </c:pt>
                <c:pt idx="999">
                  <c:v>124</c:v>
                </c:pt>
                <c:pt idx="1000">
                  <c:v>109</c:v>
                </c:pt>
                <c:pt idx="1001">
                  <c:v>102</c:v>
                </c:pt>
                <c:pt idx="1002">
                  <c:v>88</c:v>
                </c:pt>
                <c:pt idx="1003">
                  <c:v>87</c:v>
                </c:pt>
                <c:pt idx="1004">
                  <c:v>104</c:v>
                </c:pt>
                <c:pt idx="1005">
                  <c:v>96</c:v>
                </c:pt>
                <c:pt idx="1006">
                  <c:v>85</c:v>
                </c:pt>
                <c:pt idx="1007">
                  <c:v>104</c:v>
                </c:pt>
                <c:pt idx="1008">
                  <c:v>135</c:v>
                </c:pt>
                <c:pt idx="1009">
                  <c:v>190</c:v>
                </c:pt>
                <c:pt idx="1010">
                  <c:v>127</c:v>
                </c:pt>
                <c:pt idx="1011">
                  <c:v>129</c:v>
                </c:pt>
                <c:pt idx="1012">
                  <c:v>120</c:v>
                </c:pt>
                <c:pt idx="1013">
                  <c:v>118</c:v>
                </c:pt>
                <c:pt idx="1014">
                  <c:v>112</c:v>
                </c:pt>
                <c:pt idx="1015">
                  <c:v>89</c:v>
                </c:pt>
                <c:pt idx="1016">
                  <c:v>114</c:v>
                </c:pt>
                <c:pt idx="1017">
                  <c:v>137</c:v>
                </c:pt>
                <c:pt idx="1018">
                  <c:v>112</c:v>
                </c:pt>
                <c:pt idx="1019">
                  <c:v>120</c:v>
                </c:pt>
                <c:pt idx="1020">
                  <c:v>123</c:v>
                </c:pt>
                <c:pt idx="1021">
                  <c:v>93</c:v>
                </c:pt>
                <c:pt idx="1022">
                  <c:v>123</c:v>
                </c:pt>
                <c:pt idx="1023">
                  <c:v>122</c:v>
                </c:pt>
                <c:pt idx="1024">
                  <c:v>115</c:v>
                </c:pt>
                <c:pt idx="1025">
                  <c:v>123</c:v>
                </c:pt>
                <c:pt idx="1026">
                  <c:v>96</c:v>
                </c:pt>
                <c:pt idx="1027">
                  <c:v>110</c:v>
                </c:pt>
                <c:pt idx="1028">
                  <c:v>105</c:v>
                </c:pt>
                <c:pt idx="1029">
                  <c:v>113</c:v>
                </c:pt>
                <c:pt idx="1030">
                  <c:v>132</c:v>
                </c:pt>
                <c:pt idx="1031">
                  <c:v>93</c:v>
                </c:pt>
                <c:pt idx="1032">
                  <c:v>115</c:v>
                </c:pt>
                <c:pt idx="1033">
                  <c:v>75</c:v>
                </c:pt>
                <c:pt idx="1034">
                  <c:v>108</c:v>
                </c:pt>
                <c:pt idx="1035">
                  <c:v>105</c:v>
                </c:pt>
                <c:pt idx="1036">
                  <c:v>102</c:v>
                </c:pt>
                <c:pt idx="1037">
                  <c:v>118</c:v>
                </c:pt>
                <c:pt idx="1038">
                  <c:v>111</c:v>
                </c:pt>
                <c:pt idx="1039">
                  <c:v>81</c:v>
                </c:pt>
                <c:pt idx="1040">
                  <c:v>116</c:v>
                </c:pt>
                <c:pt idx="1041">
                  <c:v>86</c:v>
                </c:pt>
                <c:pt idx="1042">
                  <c:v>127</c:v>
                </c:pt>
                <c:pt idx="1043">
                  <c:v>140</c:v>
                </c:pt>
                <c:pt idx="1044">
                  <c:v>91</c:v>
                </c:pt>
                <c:pt idx="1045">
                  <c:v>98</c:v>
                </c:pt>
                <c:pt idx="1046">
                  <c:v>84</c:v>
                </c:pt>
                <c:pt idx="1047">
                  <c:v>109</c:v>
                </c:pt>
                <c:pt idx="1048">
                  <c:v>93</c:v>
                </c:pt>
                <c:pt idx="1049">
                  <c:v>113</c:v>
                </c:pt>
                <c:pt idx="1050">
                  <c:v>141</c:v>
                </c:pt>
                <c:pt idx="1051">
                  <c:v>119</c:v>
                </c:pt>
                <c:pt idx="1052">
                  <c:v>97</c:v>
                </c:pt>
                <c:pt idx="1053">
                  <c:v>117</c:v>
                </c:pt>
                <c:pt idx="1054">
                  <c:v>101</c:v>
                </c:pt>
                <c:pt idx="1055">
                  <c:v>153</c:v>
                </c:pt>
                <c:pt idx="1056">
                  <c:v>122</c:v>
                </c:pt>
                <c:pt idx="1057">
                  <c:v>102</c:v>
                </c:pt>
                <c:pt idx="1058">
                  <c:v>83</c:v>
                </c:pt>
                <c:pt idx="1059">
                  <c:v>103</c:v>
                </c:pt>
                <c:pt idx="1060">
                  <c:v>110</c:v>
                </c:pt>
                <c:pt idx="1061">
                  <c:v>136</c:v>
                </c:pt>
                <c:pt idx="1062">
                  <c:v>91</c:v>
                </c:pt>
                <c:pt idx="1063">
                  <c:v>89</c:v>
                </c:pt>
                <c:pt idx="1064">
                  <c:v>107</c:v>
                </c:pt>
                <c:pt idx="1065">
                  <c:v>129</c:v>
                </c:pt>
                <c:pt idx="1066">
                  <c:v>95</c:v>
                </c:pt>
                <c:pt idx="1067">
                  <c:v>122</c:v>
                </c:pt>
                <c:pt idx="1068">
                  <c:v>110</c:v>
                </c:pt>
                <c:pt idx="1069">
                  <c:v>135</c:v>
                </c:pt>
                <c:pt idx="1070">
                  <c:v>111</c:v>
                </c:pt>
                <c:pt idx="1071">
                  <c:v>95</c:v>
                </c:pt>
                <c:pt idx="1072">
                  <c:v>109</c:v>
                </c:pt>
                <c:pt idx="1073">
                  <c:v>93</c:v>
                </c:pt>
                <c:pt idx="1074">
                  <c:v>94</c:v>
                </c:pt>
                <c:pt idx="1075">
                  <c:v>117</c:v>
                </c:pt>
                <c:pt idx="1076">
                  <c:v>112</c:v>
                </c:pt>
                <c:pt idx="1077">
                  <c:v>111</c:v>
                </c:pt>
                <c:pt idx="1078">
                  <c:v>96</c:v>
                </c:pt>
                <c:pt idx="1079">
                  <c:v>141</c:v>
                </c:pt>
                <c:pt idx="1080">
                  <c:v>94</c:v>
                </c:pt>
                <c:pt idx="1081">
                  <c:v>87</c:v>
                </c:pt>
                <c:pt idx="1082">
                  <c:v>88</c:v>
                </c:pt>
                <c:pt idx="1083">
                  <c:v>177</c:v>
                </c:pt>
                <c:pt idx="1084">
                  <c:v>133</c:v>
                </c:pt>
                <c:pt idx="1085">
                  <c:v>119</c:v>
                </c:pt>
                <c:pt idx="1086">
                  <c:v>102</c:v>
                </c:pt>
                <c:pt idx="1087">
                  <c:v>101</c:v>
                </c:pt>
                <c:pt idx="1088">
                  <c:v>91</c:v>
                </c:pt>
                <c:pt idx="1089">
                  <c:v>117</c:v>
                </c:pt>
                <c:pt idx="1090">
                  <c:v>86</c:v>
                </c:pt>
                <c:pt idx="1091">
                  <c:v>124</c:v>
                </c:pt>
                <c:pt idx="1092">
                  <c:v>134</c:v>
                </c:pt>
                <c:pt idx="1093">
                  <c:v>100</c:v>
                </c:pt>
                <c:pt idx="1094">
                  <c:v>220</c:v>
                </c:pt>
                <c:pt idx="1095">
                  <c:v>212</c:v>
                </c:pt>
                <c:pt idx="1096">
                  <c:v>128</c:v>
                </c:pt>
                <c:pt idx="1097">
                  <c:v>106</c:v>
                </c:pt>
                <c:pt idx="1098">
                  <c:v>160</c:v>
                </c:pt>
                <c:pt idx="1099">
                  <c:v>114</c:v>
                </c:pt>
                <c:pt idx="1100">
                  <c:v>99</c:v>
                </c:pt>
                <c:pt idx="1101">
                  <c:v>74</c:v>
                </c:pt>
                <c:pt idx="1102">
                  <c:v>139</c:v>
                </c:pt>
                <c:pt idx="1103">
                  <c:v>103</c:v>
                </c:pt>
                <c:pt idx="1104">
                  <c:v>101</c:v>
                </c:pt>
                <c:pt idx="1105">
                  <c:v>91</c:v>
                </c:pt>
                <c:pt idx="1106">
                  <c:v>130</c:v>
                </c:pt>
                <c:pt idx="1107">
                  <c:v>130</c:v>
                </c:pt>
                <c:pt idx="1108">
                  <c:v>110</c:v>
                </c:pt>
                <c:pt idx="1109">
                  <c:v>147</c:v>
                </c:pt>
                <c:pt idx="1110">
                  <c:v>96</c:v>
                </c:pt>
                <c:pt idx="1111">
                  <c:v>118</c:v>
                </c:pt>
                <c:pt idx="1112">
                  <c:v>88</c:v>
                </c:pt>
                <c:pt idx="1113">
                  <c:v>325</c:v>
                </c:pt>
                <c:pt idx="1114">
                  <c:v>102</c:v>
                </c:pt>
                <c:pt idx="1115">
                  <c:v>110</c:v>
                </c:pt>
                <c:pt idx="1116">
                  <c:v>136</c:v>
                </c:pt>
                <c:pt idx="1117">
                  <c:v>103</c:v>
                </c:pt>
                <c:pt idx="1118">
                  <c:v>103</c:v>
                </c:pt>
                <c:pt idx="1119">
                  <c:v>90</c:v>
                </c:pt>
                <c:pt idx="1120">
                  <c:v>154</c:v>
                </c:pt>
                <c:pt idx="1121">
                  <c:v>99</c:v>
                </c:pt>
                <c:pt idx="1122">
                  <c:v>93</c:v>
                </c:pt>
                <c:pt idx="1123">
                  <c:v>109</c:v>
                </c:pt>
                <c:pt idx="1124">
                  <c:v>124</c:v>
                </c:pt>
                <c:pt idx="1125">
                  <c:v>84</c:v>
                </c:pt>
                <c:pt idx="1126">
                  <c:v>90</c:v>
                </c:pt>
                <c:pt idx="1127">
                  <c:v>117</c:v>
                </c:pt>
                <c:pt idx="1128">
                  <c:v>123</c:v>
                </c:pt>
                <c:pt idx="1129">
                  <c:v>251</c:v>
                </c:pt>
                <c:pt idx="1130">
                  <c:v>105</c:v>
                </c:pt>
                <c:pt idx="1131">
                  <c:v>115</c:v>
                </c:pt>
                <c:pt idx="1132">
                  <c:v>122</c:v>
                </c:pt>
                <c:pt idx="1133">
                  <c:v>119</c:v>
                </c:pt>
                <c:pt idx="1134">
                  <c:v>81</c:v>
                </c:pt>
                <c:pt idx="1135">
                  <c:v>133</c:v>
                </c:pt>
                <c:pt idx="1136">
                  <c:v>100</c:v>
                </c:pt>
                <c:pt idx="1137">
                  <c:v>120</c:v>
                </c:pt>
                <c:pt idx="1138">
                  <c:v>104</c:v>
                </c:pt>
                <c:pt idx="1139">
                  <c:v>122</c:v>
                </c:pt>
                <c:pt idx="1140">
                  <c:v>80</c:v>
                </c:pt>
                <c:pt idx="1141">
                  <c:v>91</c:v>
                </c:pt>
                <c:pt idx="1142">
                  <c:v>112</c:v>
                </c:pt>
                <c:pt idx="1143">
                  <c:v>100</c:v>
                </c:pt>
                <c:pt idx="1144">
                  <c:v>105</c:v>
                </c:pt>
                <c:pt idx="1145">
                  <c:v>110</c:v>
                </c:pt>
                <c:pt idx="1146">
                  <c:v>101</c:v>
                </c:pt>
                <c:pt idx="1147">
                  <c:v>144</c:v>
                </c:pt>
                <c:pt idx="1148">
                  <c:v>108</c:v>
                </c:pt>
                <c:pt idx="1149">
                  <c:v>107</c:v>
                </c:pt>
                <c:pt idx="1150">
                  <c:v>102</c:v>
                </c:pt>
                <c:pt idx="1151">
                  <c:v>100</c:v>
                </c:pt>
                <c:pt idx="1152">
                  <c:v>126</c:v>
                </c:pt>
                <c:pt idx="1153">
                  <c:v>138</c:v>
                </c:pt>
                <c:pt idx="1154">
                  <c:v>108</c:v>
                </c:pt>
                <c:pt idx="1155">
                  <c:v>105</c:v>
                </c:pt>
                <c:pt idx="1156">
                  <c:v>108</c:v>
                </c:pt>
                <c:pt idx="1157">
                  <c:v>89</c:v>
                </c:pt>
                <c:pt idx="1158">
                  <c:v>129</c:v>
                </c:pt>
                <c:pt idx="1159">
                  <c:v>84</c:v>
                </c:pt>
                <c:pt idx="1160">
                  <c:v>149</c:v>
                </c:pt>
                <c:pt idx="1161">
                  <c:v>94</c:v>
                </c:pt>
                <c:pt idx="1162">
                  <c:v>121</c:v>
                </c:pt>
                <c:pt idx="1163">
                  <c:v>128</c:v>
                </c:pt>
                <c:pt idx="1164">
                  <c:v>134</c:v>
                </c:pt>
                <c:pt idx="1165">
                  <c:v>120</c:v>
                </c:pt>
                <c:pt idx="1166">
                  <c:v>129</c:v>
                </c:pt>
                <c:pt idx="1167">
                  <c:v>89</c:v>
                </c:pt>
                <c:pt idx="1168">
                  <c:v>116</c:v>
                </c:pt>
                <c:pt idx="1169">
                  <c:v>118</c:v>
                </c:pt>
                <c:pt idx="1170">
                  <c:v>107</c:v>
                </c:pt>
                <c:pt idx="1171">
                  <c:v>155</c:v>
                </c:pt>
                <c:pt idx="1172">
                  <c:v>123</c:v>
                </c:pt>
                <c:pt idx="1173">
                  <c:v>128</c:v>
                </c:pt>
                <c:pt idx="1174">
                  <c:v>139</c:v>
                </c:pt>
                <c:pt idx="1175">
                  <c:v>109</c:v>
                </c:pt>
                <c:pt idx="1176">
                  <c:v>120</c:v>
                </c:pt>
                <c:pt idx="1177">
                  <c:v>121</c:v>
                </c:pt>
                <c:pt idx="1178">
                  <c:v>102</c:v>
                </c:pt>
                <c:pt idx="1179">
                  <c:v>117</c:v>
                </c:pt>
                <c:pt idx="1180">
                  <c:v>178</c:v>
                </c:pt>
                <c:pt idx="1181">
                  <c:v>147</c:v>
                </c:pt>
                <c:pt idx="1182">
                  <c:v>90</c:v>
                </c:pt>
                <c:pt idx="1183">
                  <c:v>105</c:v>
                </c:pt>
                <c:pt idx="1184">
                  <c:v>114</c:v>
                </c:pt>
                <c:pt idx="1185">
                  <c:v>206</c:v>
                </c:pt>
                <c:pt idx="1186">
                  <c:v>99</c:v>
                </c:pt>
                <c:pt idx="1187">
                  <c:v>123</c:v>
                </c:pt>
                <c:pt idx="1188">
                  <c:v>102</c:v>
                </c:pt>
                <c:pt idx="1189">
                  <c:v>109</c:v>
                </c:pt>
                <c:pt idx="1190">
                  <c:v>82</c:v>
                </c:pt>
                <c:pt idx="1191">
                  <c:v>142</c:v>
                </c:pt>
                <c:pt idx="1192">
                  <c:v>106</c:v>
                </c:pt>
                <c:pt idx="1193">
                  <c:v>114</c:v>
                </c:pt>
                <c:pt idx="1194">
                  <c:v>106</c:v>
                </c:pt>
                <c:pt idx="1195">
                  <c:v>108</c:v>
                </c:pt>
                <c:pt idx="1196">
                  <c:v>98</c:v>
                </c:pt>
                <c:pt idx="1197">
                  <c:v>131</c:v>
                </c:pt>
                <c:pt idx="1198">
                  <c:v>118</c:v>
                </c:pt>
                <c:pt idx="1199">
                  <c:v>113</c:v>
                </c:pt>
                <c:pt idx="1200">
                  <c:v>130</c:v>
                </c:pt>
                <c:pt idx="1201">
                  <c:v>116</c:v>
                </c:pt>
                <c:pt idx="1202">
                  <c:v>89</c:v>
                </c:pt>
                <c:pt idx="1203">
                  <c:v>139</c:v>
                </c:pt>
                <c:pt idx="1204">
                  <c:v>130</c:v>
                </c:pt>
                <c:pt idx="1205">
                  <c:v>107</c:v>
                </c:pt>
                <c:pt idx="1206">
                  <c:v>116</c:v>
                </c:pt>
                <c:pt idx="1207">
                  <c:v>96</c:v>
                </c:pt>
                <c:pt idx="1208">
                  <c:v>99</c:v>
                </c:pt>
                <c:pt idx="1209">
                  <c:v>104</c:v>
                </c:pt>
                <c:pt idx="1210">
                  <c:v>105</c:v>
                </c:pt>
                <c:pt idx="1211">
                  <c:v>101</c:v>
                </c:pt>
                <c:pt idx="1212">
                  <c:v>134</c:v>
                </c:pt>
                <c:pt idx="1213">
                  <c:v>135</c:v>
                </c:pt>
                <c:pt idx="1214">
                  <c:v>98</c:v>
                </c:pt>
                <c:pt idx="1215">
                  <c:v>155</c:v>
                </c:pt>
                <c:pt idx="1216">
                  <c:v>106</c:v>
                </c:pt>
                <c:pt idx="1217">
                  <c:v>102</c:v>
                </c:pt>
                <c:pt idx="1218">
                  <c:v>95</c:v>
                </c:pt>
                <c:pt idx="1219">
                  <c:v>103</c:v>
                </c:pt>
                <c:pt idx="1220">
                  <c:v>95</c:v>
                </c:pt>
                <c:pt idx="1221">
                  <c:v>109</c:v>
                </c:pt>
                <c:pt idx="1222">
                  <c:v>95</c:v>
                </c:pt>
                <c:pt idx="1223">
                  <c:v>111</c:v>
                </c:pt>
                <c:pt idx="1224">
                  <c:v>123</c:v>
                </c:pt>
                <c:pt idx="1225">
                  <c:v>140</c:v>
                </c:pt>
                <c:pt idx="1226">
                  <c:v>94</c:v>
                </c:pt>
                <c:pt idx="1227">
                  <c:v>94</c:v>
                </c:pt>
                <c:pt idx="1228">
                  <c:v>92</c:v>
                </c:pt>
                <c:pt idx="1229">
                  <c:v>102</c:v>
                </c:pt>
                <c:pt idx="1230">
                  <c:v>123</c:v>
                </c:pt>
                <c:pt idx="1231">
                  <c:v>104</c:v>
                </c:pt>
                <c:pt idx="1232">
                  <c:v>102</c:v>
                </c:pt>
                <c:pt idx="1233">
                  <c:v>136</c:v>
                </c:pt>
                <c:pt idx="1234">
                  <c:v>93</c:v>
                </c:pt>
                <c:pt idx="1235">
                  <c:v>129</c:v>
                </c:pt>
                <c:pt idx="1236">
                  <c:v>107</c:v>
                </c:pt>
                <c:pt idx="1237">
                  <c:v>117</c:v>
                </c:pt>
                <c:pt idx="1238">
                  <c:v>116</c:v>
                </c:pt>
                <c:pt idx="1239">
                  <c:v>135</c:v>
                </c:pt>
                <c:pt idx="1240">
                  <c:v>107</c:v>
                </c:pt>
                <c:pt idx="1241">
                  <c:v>90</c:v>
                </c:pt>
                <c:pt idx="1242">
                  <c:v>99</c:v>
                </c:pt>
                <c:pt idx="1243">
                  <c:v>104</c:v>
                </c:pt>
                <c:pt idx="1244">
                  <c:v>115</c:v>
                </c:pt>
                <c:pt idx="1245">
                  <c:v>119</c:v>
                </c:pt>
                <c:pt idx="1246">
                  <c:v>99</c:v>
                </c:pt>
                <c:pt idx="1247">
                  <c:v>112</c:v>
                </c:pt>
                <c:pt idx="1248">
                  <c:v>128</c:v>
                </c:pt>
                <c:pt idx="1249">
                  <c:v>112</c:v>
                </c:pt>
                <c:pt idx="1250">
                  <c:v>86</c:v>
                </c:pt>
                <c:pt idx="1251">
                  <c:v>108</c:v>
                </c:pt>
                <c:pt idx="1252">
                  <c:v>128</c:v>
                </c:pt>
                <c:pt idx="1253">
                  <c:v>84</c:v>
                </c:pt>
                <c:pt idx="1254">
                  <c:v>111</c:v>
                </c:pt>
                <c:pt idx="1255">
                  <c:v>131</c:v>
                </c:pt>
                <c:pt idx="1256">
                  <c:v>123</c:v>
                </c:pt>
                <c:pt idx="1257">
                  <c:v>101</c:v>
                </c:pt>
                <c:pt idx="1258">
                  <c:v>102</c:v>
                </c:pt>
                <c:pt idx="1259">
                  <c:v>114</c:v>
                </c:pt>
                <c:pt idx="1260">
                  <c:v>107</c:v>
                </c:pt>
                <c:pt idx="1261">
                  <c:v>87</c:v>
                </c:pt>
                <c:pt idx="1262">
                  <c:v>103</c:v>
                </c:pt>
                <c:pt idx="1263">
                  <c:v>99</c:v>
                </c:pt>
                <c:pt idx="1264">
                  <c:v>122</c:v>
                </c:pt>
                <c:pt idx="1265">
                  <c:v>91</c:v>
                </c:pt>
                <c:pt idx="1266">
                  <c:v>103</c:v>
                </c:pt>
                <c:pt idx="1267">
                  <c:v>107</c:v>
                </c:pt>
                <c:pt idx="1268">
                  <c:v>106</c:v>
                </c:pt>
                <c:pt idx="1269">
                  <c:v>101</c:v>
                </c:pt>
                <c:pt idx="1270">
                  <c:v>109</c:v>
                </c:pt>
                <c:pt idx="1271">
                  <c:v>89</c:v>
                </c:pt>
                <c:pt idx="1272">
                  <c:v>100</c:v>
                </c:pt>
                <c:pt idx="1273">
                  <c:v>119</c:v>
                </c:pt>
                <c:pt idx="1274">
                  <c:v>83</c:v>
                </c:pt>
                <c:pt idx="1275">
                  <c:v>108</c:v>
                </c:pt>
                <c:pt idx="1276">
                  <c:v>102</c:v>
                </c:pt>
                <c:pt idx="1277">
                  <c:v>93</c:v>
                </c:pt>
                <c:pt idx="1278">
                  <c:v>84</c:v>
                </c:pt>
                <c:pt idx="1279">
                  <c:v>107</c:v>
                </c:pt>
                <c:pt idx="1280">
                  <c:v>91</c:v>
                </c:pt>
                <c:pt idx="1281">
                  <c:v>94</c:v>
                </c:pt>
                <c:pt idx="1282">
                  <c:v>115</c:v>
                </c:pt>
                <c:pt idx="1283">
                  <c:v>93</c:v>
                </c:pt>
                <c:pt idx="1284">
                  <c:v>105</c:v>
                </c:pt>
                <c:pt idx="1285">
                  <c:v>107</c:v>
                </c:pt>
                <c:pt idx="1286">
                  <c:v>101</c:v>
                </c:pt>
                <c:pt idx="1287">
                  <c:v>111</c:v>
                </c:pt>
                <c:pt idx="1288">
                  <c:v>113</c:v>
                </c:pt>
                <c:pt idx="1289">
                  <c:v>112</c:v>
                </c:pt>
                <c:pt idx="1290">
                  <c:v>126</c:v>
                </c:pt>
                <c:pt idx="1291">
                  <c:v>90</c:v>
                </c:pt>
                <c:pt idx="1292">
                  <c:v>93</c:v>
                </c:pt>
                <c:pt idx="1293">
                  <c:v>98</c:v>
                </c:pt>
                <c:pt idx="1294">
                  <c:v>159</c:v>
                </c:pt>
                <c:pt idx="1295">
                  <c:v>107</c:v>
                </c:pt>
                <c:pt idx="1296">
                  <c:v>102</c:v>
                </c:pt>
                <c:pt idx="1297">
                  <c:v>87</c:v>
                </c:pt>
                <c:pt idx="1298">
                  <c:v>119</c:v>
                </c:pt>
                <c:pt idx="1299">
                  <c:v>110</c:v>
                </c:pt>
                <c:pt idx="1300">
                  <c:v>125</c:v>
                </c:pt>
                <c:pt idx="1301">
                  <c:v>113</c:v>
                </c:pt>
                <c:pt idx="1302">
                  <c:v>150</c:v>
                </c:pt>
                <c:pt idx="1303">
                  <c:v>108</c:v>
                </c:pt>
                <c:pt idx="1304">
                  <c:v>96</c:v>
                </c:pt>
                <c:pt idx="1305">
                  <c:v>93</c:v>
                </c:pt>
                <c:pt idx="1306">
                  <c:v>100</c:v>
                </c:pt>
                <c:pt idx="1307">
                  <c:v>118</c:v>
                </c:pt>
                <c:pt idx="1308">
                  <c:v>122</c:v>
                </c:pt>
                <c:pt idx="1309">
                  <c:v>120</c:v>
                </c:pt>
                <c:pt idx="1310">
                  <c:v>88</c:v>
                </c:pt>
                <c:pt idx="1311">
                  <c:v>146</c:v>
                </c:pt>
                <c:pt idx="1312">
                  <c:v>115</c:v>
                </c:pt>
                <c:pt idx="1313">
                  <c:v>123</c:v>
                </c:pt>
                <c:pt idx="1314">
                  <c:v>94</c:v>
                </c:pt>
                <c:pt idx="1315">
                  <c:v>102</c:v>
                </c:pt>
                <c:pt idx="1316">
                  <c:v>98</c:v>
                </c:pt>
                <c:pt idx="1317">
                  <c:v>133</c:v>
                </c:pt>
                <c:pt idx="1318">
                  <c:v>118</c:v>
                </c:pt>
                <c:pt idx="1319">
                  <c:v>105</c:v>
                </c:pt>
                <c:pt idx="1320">
                  <c:v>109</c:v>
                </c:pt>
                <c:pt idx="1321">
                  <c:v>129</c:v>
                </c:pt>
                <c:pt idx="1322">
                  <c:v>109</c:v>
                </c:pt>
                <c:pt idx="1323">
                  <c:v>127</c:v>
                </c:pt>
                <c:pt idx="1324">
                  <c:v>118</c:v>
                </c:pt>
                <c:pt idx="1325">
                  <c:v>110</c:v>
                </c:pt>
                <c:pt idx="1326">
                  <c:v>90</c:v>
                </c:pt>
                <c:pt idx="1327">
                  <c:v>144</c:v>
                </c:pt>
                <c:pt idx="1328">
                  <c:v>97</c:v>
                </c:pt>
                <c:pt idx="1329">
                  <c:v>130</c:v>
                </c:pt>
                <c:pt idx="1330">
                  <c:v>112</c:v>
                </c:pt>
                <c:pt idx="1331">
                  <c:v>133</c:v>
                </c:pt>
                <c:pt idx="1332">
                  <c:v>150</c:v>
                </c:pt>
                <c:pt idx="1333">
                  <c:v>110</c:v>
                </c:pt>
                <c:pt idx="1334">
                  <c:v>96</c:v>
                </c:pt>
                <c:pt idx="1335">
                  <c:v>96</c:v>
                </c:pt>
                <c:pt idx="1336">
                  <c:v>123</c:v>
                </c:pt>
                <c:pt idx="1337">
                  <c:v>188</c:v>
                </c:pt>
                <c:pt idx="1338">
                  <c:v>107</c:v>
                </c:pt>
                <c:pt idx="1339">
                  <c:v>110</c:v>
                </c:pt>
                <c:pt idx="1340">
                  <c:v>113</c:v>
                </c:pt>
                <c:pt idx="1341">
                  <c:v>122</c:v>
                </c:pt>
                <c:pt idx="1342">
                  <c:v>116</c:v>
                </c:pt>
                <c:pt idx="1343">
                  <c:v>93</c:v>
                </c:pt>
                <c:pt idx="1344">
                  <c:v>118</c:v>
                </c:pt>
                <c:pt idx="1345">
                  <c:v>115</c:v>
                </c:pt>
                <c:pt idx="1346">
                  <c:v>93</c:v>
                </c:pt>
                <c:pt idx="1347">
                  <c:v>121</c:v>
                </c:pt>
                <c:pt idx="1348">
                  <c:v>101</c:v>
                </c:pt>
                <c:pt idx="1349">
                  <c:v>107</c:v>
                </c:pt>
                <c:pt idx="1350">
                  <c:v>124</c:v>
                </c:pt>
                <c:pt idx="1351">
                  <c:v>109</c:v>
                </c:pt>
                <c:pt idx="1352">
                  <c:v>105</c:v>
                </c:pt>
                <c:pt idx="1353">
                  <c:v>130</c:v>
                </c:pt>
                <c:pt idx="1354">
                  <c:v>127</c:v>
                </c:pt>
                <c:pt idx="1355">
                  <c:v>114</c:v>
                </c:pt>
                <c:pt idx="1356">
                  <c:v>106</c:v>
                </c:pt>
                <c:pt idx="1357">
                  <c:v>95</c:v>
                </c:pt>
                <c:pt idx="1358">
                  <c:v>81</c:v>
                </c:pt>
                <c:pt idx="1359">
                  <c:v>95</c:v>
                </c:pt>
                <c:pt idx="1360">
                  <c:v>108</c:v>
                </c:pt>
                <c:pt idx="1361">
                  <c:v>105</c:v>
                </c:pt>
                <c:pt idx="1362">
                  <c:v>95</c:v>
                </c:pt>
                <c:pt idx="1363">
                  <c:v>126</c:v>
                </c:pt>
                <c:pt idx="1364">
                  <c:v>102</c:v>
                </c:pt>
                <c:pt idx="1365">
                  <c:v>121</c:v>
                </c:pt>
                <c:pt idx="1366">
                  <c:v>129</c:v>
                </c:pt>
                <c:pt idx="1367">
                  <c:v>88</c:v>
                </c:pt>
                <c:pt idx="1368">
                  <c:v>106</c:v>
                </c:pt>
                <c:pt idx="1369">
                  <c:v>110</c:v>
                </c:pt>
                <c:pt idx="1370">
                  <c:v>109</c:v>
                </c:pt>
                <c:pt idx="1371">
                  <c:v>143</c:v>
                </c:pt>
                <c:pt idx="1372">
                  <c:v>120</c:v>
                </c:pt>
                <c:pt idx="1373">
                  <c:v>128</c:v>
                </c:pt>
                <c:pt idx="1374">
                  <c:v>123</c:v>
                </c:pt>
                <c:pt idx="1375">
                  <c:v>129</c:v>
                </c:pt>
                <c:pt idx="1376">
                  <c:v>105</c:v>
                </c:pt>
                <c:pt idx="1377">
                  <c:v>162</c:v>
                </c:pt>
                <c:pt idx="1378">
                  <c:v>138</c:v>
                </c:pt>
                <c:pt idx="1379">
                  <c:v>100</c:v>
                </c:pt>
                <c:pt idx="1380">
                  <c:v>90</c:v>
                </c:pt>
                <c:pt idx="1381">
                  <c:v>108</c:v>
                </c:pt>
                <c:pt idx="1382">
                  <c:v>101</c:v>
                </c:pt>
                <c:pt idx="1383">
                  <c:v>109</c:v>
                </c:pt>
                <c:pt idx="1384">
                  <c:v>132</c:v>
                </c:pt>
                <c:pt idx="1385">
                  <c:v>123</c:v>
                </c:pt>
                <c:pt idx="1386">
                  <c:v>87</c:v>
                </c:pt>
                <c:pt idx="1387">
                  <c:v>109</c:v>
                </c:pt>
                <c:pt idx="1388">
                  <c:v>109</c:v>
                </c:pt>
                <c:pt idx="1389">
                  <c:v>92</c:v>
                </c:pt>
                <c:pt idx="1390">
                  <c:v>125</c:v>
                </c:pt>
                <c:pt idx="1391">
                  <c:v>202</c:v>
                </c:pt>
                <c:pt idx="1392">
                  <c:v>134</c:v>
                </c:pt>
                <c:pt idx="1393">
                  <c:v>88</c:v>
                </c:pt>
                <c:pt idx="1394">
                  <c:v>92</c:v>
                </c:pt>
                <c:pt idx="1395">
                  <c:v>91</c:v>
                </c:pt>
                <c:pt idx="1396">
                  <c:v>75</c:v>
                </c:pt>
                <c:pt idx="1397">
                  <c:v>98</c:v>
                </c:pt>
                <c:pt idx="1398">
                  <c:v>147</c:v>
                </c:pt>
                <c:pt idx="1399">
                  <c:v>100</c:v>
                </c:pt>
                <c:pt idx="1400">
                  <c:v>120</c:v>
                </c:pt>
                <c:pt idx="1401">
                  <c:v>104</c:v>
                </c:pt>
                <c:pt idx="1402">
                  <c:v>103</c:v>
                </c:pt>
                <c:pt idx="1403">
                  <c:v>109</c:v>
                </c:pt>
                <c:pt idx="1404">
                  <c:v>104</c:v>
                </c:pt>
                <c:pt idx="1405">
                  <c:v>112</c:v>
                </c:pt>
                <c:pt idx="1406">
                  <c:v>95</c:v>
                </c:pt>
                <c:pt idx="1407">
                  <c:v>102</c:v>
                </c:pt>
                <c:pt idx="1408">
                  <c:v>102</c:v>
                </c:pt>
                <c:pt idx="1409">
                  <c:v>150</c:v>
                </c:pt>
                <c:pt idx="1410">
                  <c:v>101</c:v>
                </c:pt>
                <c:pt idx="1411">
                  <c:v>108</c:v>
                </c:pt>
                <c:pt idx="1412">
                  <c:v>98</c:v>
                </c:pt>
                <c:pt idx="1413">
                  <c:v>137</c:v>
                </c:pt>
                <c:pt idx="1414">
                  <c:v>112</c:v>
                </c:pt>
                <c:pt idx="1415">
                  <c:v>101</c:v>
                </c:pt>
                <c:pt idx="1416">
                  <c:v>103</c:v>
                </c:pt>
                <c:pt idx="1417">
                  <c:v>101</c:v>
                </c:pt>
                <c:pt idx="1418">
                  <c:v>112</c:v>
                </c:pt>
                <c:pt idx="1419">
                  <c:v>111</c:v>
                </c:pt>
                <c:pt idx="1420">
                  <c:v>102</c:v>
                </c:pt>
                <c:pt idx="1421">
                  <c:v>101</c:v>
                </c:pt>
                <c:pt idx="1422">
                  <c:v>155</c:v>
                </c:pt>
                <c:pt idx="1423">
                  <c:v>93</c:v>
                </c:pt>
                <c:pt idx="1424">
                  <c:v>109</c:v>
                </c:pt>
                <c:pt idx="1425">
                  <c:v>140</c:v>
                </c:pt>
                <c:pt idx="1426">
                  <c:v>108</c:v>
                </c:pt>
                <c:pt idx="1427">
                  <c:v>96</c:v>
                </c:pt>
                <c:pt idx="1428">
                  <c:v>123</c:v>
                </c:pt>
                <c:pt idx="1429">
                  <c:v>106</c:v>
                </c:pt>
                <c:pt idx="1430">
                  <c:v>76</c:v>
                </c:pt>
                <c:pt idx="1431">
                  <c:v>107</c:v>
                </c:pt>
                <c:pt idx="1432">
                  <c:v>82</c:v>
                </c:pt>
                <c:pt idx="1433">
                  <c:v>109</c:v>
                </c:pt>
                <c:pt idx="1434">
                  <c:v>99</c:v>
                </c:pt>
                <c:pt idx="1435">
                  <c:v>91</c:v>
                </c:pt>
                <c:pt idx="1436">
                  <c:v>87</c:v>
                </c:pt>
                <c:pt idx="1437">
                  <c:v>125</c:v>
                </c:pt>
                <c:pt idx="1438">
                  <c:v>118</c:v>
                </c:pt>
                <c:pt idx="1439">
                  <c:v>98</c:v>
                </c:pt>
                <c:pt idx="1440">
                  <c:v>92</c:v>
                </c:pt>
                <c:pt idx="1441">
                  <c:v>93</c:v>
                </c:pt>
                <c:pt idx="1442">
                  <c:v>116</c:v>
                </c:pt>
                <c:pt idx="1443">
                  <c:v>92</c:v>
                </c:pt>
                <c:pt idx="1444">
                  <c:v>115</c:v>
                </c:pt>
                <c:pt idx="1445">
                  <c:v>120</c:v>
                </c:pt>
                <c:pt idx="1446">
                  <c:v>111</c:v>
                </c:pt>
                <c:pt idx="1447">
                  <c:v>94</c:v>
                </c:pt>
                <c:pt idx="1448">
                  <c:v>100</c:v>
                </c:pt>
                <c:pt idx="1449">
                  <c:v>101</c:v>
                </c:pt>
                <c:pt idx="1450">
                  <c:v>139</c:v>
                </c:pt>
                <c:pt idx="1451">
                  <c:v>91</c:v>
                </c:pt>
                <c:pt idx="1452">
                  <c:v>109</c:v>
                </c:pt>
                <c:pt idx="1453">
                  <c:v>102</c:v>
                </c:pt>
                <c:pt idx="1454">
                  <c:v>103</c:v>
                </c:pt>
                <c:pt idx="1455">
                  <c:v>83</c:v>
                </c:pt>
                <c:pt idx="1456">
                  <c:v>123</c:v>
                </c:pt>
                <c:pt idx="1457">
                  <c:v>101</c:v>
                </c:pt>
                <c:pt idx="1458">
                  <c:v>117</c:v>
                </c:pt>
                <c:pt idx="1459">
                  <c:v>114</c:v>
                </c:pt>
                <c:pt idx="1460">
                  <c:v>330</c:v>
                </c:pt>
                <c:pt idx="1461">
                  <c:v>121</c:v>
                </c:pt>
                <c:pt idx="1462">
                  <c:v>114</c:v>
                </c:pt>
                <c:pt idx="1463">
                  <c:v>156</c:v>
                </c:pt>
                <c:pt idx="1464">
                  <c:v>135</c:v>
                </c:pt>
                <c:pt idx="1465">
                  <c:v>148</c:v>
                </c:pt>
                <c:pt idx="1466">
                  <c:v>148</c:v>
                </c:pt>
                <c:pt idx="1467">
                  <c:v>93</c:v>
                </c:pt>
                <c:pt idx="1468">
                  <c:v>104</c:v>
                </c:pt>
                <c:pt idx="1469">
                  <c:v>113</c:v>
                </c:pt>
                <c:pt idx="1470">
                  <c:v>91</c:v>
                </c:pt>
                <c:pt idx="1471">
                  <c:v>139</c:v>
                </c:pt>
                <c:pt idx="1472">
                  <c:v>96</c:v>
                </c:pt>
                <c:pt idx="1473">
                  <c:v>102</c:v>
                </c:pt>
                <c:pt idx="1474">
                  <c:v>96</c:v>
                </c:pt>
                <c:pt idx="1475">
                  <c:v>101</c:v>
                </c:pt>
                <c:pt idx="1476">
                  <c:v>128</c:v>
                </c:pt>
                <c:pt idx="1477">
                  <c:v>109</c:v>
                </c:pt>
                <c:pt idx="1478">
                  <c:v>114</c:v>
                </c:pt>
                <c:pt idx="1479">
                  <c:v>105</c:v>
                </c:pt>
                <c:pt idx="1480">
                  <c:v>141</c:v>
                </c:pt>
                <c:pt idx="1481">
                  <c:v>195</c:v>
                </c:pt>
                <c:pt idx="1482">
                  <c:v>138</c:v>
                </c:pt>
                <c:pt idx="1483">
                  <c:v>101</c:v>
                </c:pt>
                <c:pt idx="1484">
                  <c:v>99</c:v>
                </c:pt>
                <c:pt idx="1485">
                  <c:v>85</c:v>
                </c:pt>
                <c:pt idx="1486">
                  <c:v>89</c:v>
                </c:pt>
                <c:pt idx="1487">
                  <c:v>99</c:v>
                </c:pt>
                <c:pt idx="1488">
                  <c:v>105</c:v>
                </c:pt>
                <c:pt idx="1489">
                  <c:v>97</c:v>
                </c:pt>
                <c:pt idx="1490">
                  <c:v>140</c:v>
                </c:pt>
                <c:pt idx="1491">
                  <c:v>118</c:v>
                </c:pt>
                <c:pt idx="1492">
                  <c:v>94</c:v>
                </c:pt>
                <c:pt idx="1493">
                  <c:v>124</c:v>
                </c:pt>
                <c:pt idx="1494">
                  <c:v>134</c:v>
                </c:pt>
                <c:pt idx="1495">
                  <c:v>113</c:v>
                </c:pt>
                <c:pt idx="1496">
                  <c:v>124</c:v>
                </c:pt>
                <c:pt idx="1497">
                  <c:v>98</c:v>
                </c:pt>
                <c:pt idx="1498">
                  <c:v>97</c:v>
                </c:pt>
                <c:pt idx="1499">
                  <c:v>123</c:v>
                </c:pt>
                <c:pt idx="1500">
                  <c:v>99</c:v>
                </c:pt>
                <c:pt idx="1501">
                  <c:v>101</c:v>
                </c:pt>
                <c:pt idx="1502">
                  <c:v>92</c:v>
                </c:pt>
                <c:pt idx="1503">
                  <c:v>131</c:v>
                </c:pt>
                <c:pt idx="1504">
                  <c:v>107</c:v>
                </c:pt>
                <c:pt idx="1505">
                  <c:v>103</c:v>
                </c:pt>
                <c:pt idx="1506">
                  <c:v>129</c:v>
                </c:pt>
                <c:pt idx="1507">
                  <c:v>107</c:v>
                </c:pt>
                <c:pt idx="1508">
                  <c:v>89</c:v>
                </c:pt>
                <c:pt idx="1509">
                  <c:v>113</c:v>
                </c:pt>
                <c:pt idx="1510">
                  <c:v>93</c:v>
                </c:pt>
                <c:pt idx="1511">
                  <c:v>120</c:v>
                </c:pt>
                <c:pt idx="1512">
                  <c:v>98</c:v>
                </c:pt>
                <c:pt idx="1513">
                  <c:v>105</c:v>
                </c:pt>
                <c:pt idx="1514">
                  <c:v>142</c:v>
                </c:pt>
                <c:pt idx="1515">
                  <c:v>98</c:v>
                </c:pt>
                <c:pt idx="1516">
                  <c:v>96</c:v>
                </c:pt>
                <c:pt idx="1517">
                  <c:v>87</c:v>
                </c:pt>
                <c:pt idx="1518">
                  <c:v>107</c:v>
                </c:pt>
                <c:pt idx="1519">
                  <c:v>90</c:v>
                </c:pt>
                <c:pt idx="1520">
                  <c:v>121</c:v>
                </c:pt>
                <c:pt idx="1521">
                  <c:v>119</c:v>
                </c:pt>
                <c:pt idx="1522">
                  <c:v>107</c:v>
                </c:pt>
                <c:pt idx="1523">
                  <c:v>110</c:v>
                </c:pt>
                <c:pt idx="1524">
                  <c:v>100</c:v>
                </c:pt>
                <c:pt idx="1525">
                  <c:v>75</c:v>
                </c:pt>
                <c:pt idx="1526">
                  <c:v>132</c:v>
                </c:pt>
                <c:pt idx="1527">
                  <c:v>105</c:v>
                </c:pt>
                <c:pt idx="1528">
                  <c:v>93</c:v>
                </c:pt>
                <c:pt idx="1529">
                  <c:v>289</c:v>
                </c:pt>
                <c:pt idx="1530">
                  <c:v>102</c:v>
                </c:pt>
                <c:pt idx="1531">
                  <c:v>143</c:v>
                </c:pt>
                <c:pt idx="1532">
                  <c:v>113</c:v>
                </c:pt>
                <c:pt idx="1533">
                  <c:v>161</c:v>
                </c:pt>
                <c:pt idx="1534">
                  <c:v>138</c:v>
                </c:pt>
                <c:pt idx="1535">
                  <c:v>126</c:v>
                </c:pt>
                <c:pt idx="1536">
                  <c:v>99</c:v>
                </c:pt>
                <c:pt idx="1537">
                  <c:v>101</c:v>
                </c:pt>
                <c:pt idx="1538">
                  <c:v>103</c:v>
                </c:pt>
                <c:pt idx="1539">
                  <c:v>118</c:v>
                </c:pt>
                <c:pt idx="1540">
                  <c:v>99</c:v>
                </c:pt>
                <c:pt idx="1541">
                  <c:v>105</c:v>
                </c:pt>
                <c:pt idx="1542">
                  <c:v>113</c:v>
                </c:pt>
                <c:pt idx="1543">
                  <c:v>93</c:v>
                </c:pt>
                <c:pt idx="1544">
                  <c:v>108</c:v>
                </c:pt>
                <c:pt idx="1545">
                  <c:v>74</c:v>
                </c:pt>
                <c:pt idx="1546">
                  <c:v>116</c:v>
                </c:pt>
                <c:pt idx="1547">
                  <c:v>104</c:v>
                </c:pt>
                <c:pt idx="1548">
                  <c:v>106</c:v>
                </c:pt>
                <c:pt idx="1549">
                  <c:v>120</c:v>
                </c:pt>
                <c:pt idx="1550">
                  <c:v>135</c:v>
                </c:pt>
                <c:pt idx="1551">
                  <c:v>132</c:v>
                </c:pt>
                <c:pt idx="1552">
                  <c:v>92</c:v>
                </c:pt>
                <c:pt idx="1553">
                  <c:v>99</c:v>
                </c:pt>
                <c:pt idx="1554">
                  <c:v>90</c:v>
                </c:pt>
                <c:pt idx="1555">
                  <c:v>111</c:v>
                </c:pt>
                <c:pt idx="1556">
                  <c:v>103</c:v>
                </c:pt>
                <c:pt idx="1557">
                  <c:v>127</c:v>
                </c:pt>
                <c:pt idx="1558">
                  <c:v>112</c:v>
                </c:pt>
                <c:pt idx="1559">
                  <c:v>87</c:v>
                </c:pt>
                <c:pt idx="1560">
                  <c:v>138</c:v>
                </c:pt>
                <c:pt idx="1561">
                  <c:v>132</c:v>
                </c:pt>
                <c:pt idx="1562">
                  <c:v>103</c:v>
                </c:pt>
                <c:pt idx="1563">
                  <c:v>123</c:v>
                </c:pt>
                <c:pt idx="1564">
                  <c:v>111</c:v>
                </c:pt>
                <c:pt idx="1565">
                  <c:v>102</c:v>
                </c:pt>
                <c:pt idx="1566">
                  <c:v>78</c:v>
                </c:pt>
                <c:pt idx="1567">
                  <c:v>132</c:v>
                </c:pt>
                <c:pt idx="1568">
                  <c:v>133</c:v>
                </c:pt>
                <c:pt idx="1569">
                  <c:v>108</c:v>
                </c:pt>
                <c:pt idx="1570">
                  <c:v>125</c:v>
                </c:pt>
                <c:pt idx="1571">
                  <c:v>98</c:v>
                </c:pt>
                <c:pt idx="1572">
                  <c:v>119</c:v>
                </c:pt>
                <c:pt idx="1573">
                  <c:v>87</c:v>
                </c:pt>
                <c:pt idx="1574">
                  <c:v>91</c:v>
                </c:pt>
                <c:pt idx="1575">
                  <c:v>100</c:v>
                </c:pt>
                <c:pt idx="1576">
                  <c:v>118</c:v>
                </c:pt>
                <c:pt idx="1577">
                  <c:v>109</c:v>
                </c:pt>
                <c:pt idx="1578">
                  <c:v>99</c:v>
                </c:pt>
                <c:pt idx="1579">
                  <c:v>114</c:v>
                </c:pt>
                <c:pt idx="1580">
                  <c:v>89</c:v>
                </c:pt>
                <c:pt idx="1581">
                  <c:v>95</c:v>
                </c:pt>
                <c:pt idx="1582">
                  <c:v>98</c:v>
                </c:pt>
                <c:pt idx="1583">
                  <c:v>94</c:v>
                </c:pt>
                <c:pt idx="1584">
                  <c:v>85</c:v>
                </c:pt>
                <c:pt idx="1585">
                  <c:v>124</c:v>
                </c:pt>
                <c:pt idx="1586">
                  <c:v>131</c:v>
                </c:pt>
                <c:pt idx="1587">
                  <c:v>107</c:v>
                </c:pt>
                <c:pt idx="1588">
                  <c:v>99</c:v>
                </c:pt>
                <c:pt idx="1589">
                  <c:v>83</c:v>
                </c:pt>
                <c:pt idx="1590">
                  <c:v>131</c:v>
                </c:pt>
                <c:pt idx="1591">
                  <c:v>85</c:v>
                </c:pt>
                <c:pt idx="1592">
                  <c:v>126</c:v>
                </c:pt>
                <c:pt idx="1593">
                  <c:v>102</c:v>
                </c:pt>
                <c:pt idx="1594">
                  <c:v>123</c:v>
                </c:pt>
                <c:pt idx="1595">
                  <c:v>105</c:v>
                </c:pt>
                <c:pt idx="1596">
                  <c:v>125</c:v>
                </c:pt>
                <c:pt idx="1597">
                  <c:v>92</c:v>
                </c:pt>
                <c:pt idx="1598">
                  <c:v>77</c:v>
                </c:pt>
                <c:pt idx="1599">
                  <c:v>118</c:v>
                </c:pt>
                <c:pt idx="1600">
                  <c:v>121</c:v>
                </c:pt>
                <c:pt idx="1601">
                  <c:v>124</c:v>
                </c:pt>
                <c:pt idx="1602">
                  <c:v>99</c:v>
                </c:pt>
                <c:pt idx="1603">
                  <c:v>112</c:v>
                </c:pt>
                <c:pt idx="1604">
                  <c:v>111</c:v>
                </c:pt>
                <c:pt idx="1605">
                  <c:v>107</c:v>
                </c:pt>
                <c:pt idx="1606">
                  <c:v>104</c:v>
                </c:pt>
                <c:pt idx="1607">
                  <c:v>113</c:v>
                </c:pt>
                <c:pt idx="1608">
                  <c:v>113</c:v>
                </c:pt>
                <c:pt idx="1609">
                  <c:v>95</c:v>
                </c:pt>
                <c:pt idx="1610">
                  <c:v>86</c:v>
                </c:pt>
                <c:pt idx="1611">
                  <c:v>126</c:v>
                </c:pt>
                <c:pt idx="1612">
                  <c:v>101</c:v>
                </c:pt>
                <c:pt idx="1613">
                  <c:v>102</c:v>
                </c:pt>
                <c:pt idx="1614">
                  <c:v>111</c:v>
                </c:pt>
                <c:pt idx="1615">
                  <c:v>95</c:v>
                </c:pt>
                <c:pt idx="1616">
                  <c:v>98</c:v>
                </c:pt>
                <c:pt idx="1617">
                  <c:v>100</c:v>
                </c:pt>
                <c:pt idx="1618">
                  <c:v>118</c:v>
                </c:pt>
                <c:pt idx="1619">
                  <c:v>125</c:v>
                </c:pt>
                <c:pt idx="1620">
                  <c:v>94</c:v>
                </c:pt>
                <c:pt idx="1621">
                  <c:v>79</c:v>
                </c:pt>
                <c:pt idx="1622">
                  <c:v>106</c:v>
                </c:pt>
                <c:pt idx="1623">
                  <c:v>111</c:v>
                </c:pt>
                <c:pt idx="1624">
                  <c:v>63</c:v>
                </c:pt>
                <c:pt idx="1625">
                  <c:v>85</c:v>
                </c:pt>
                <c:pt idx="1626">
                  <c:v>108</c:v>
                </c:pt>
                <c:pt idx="1627">
                  <c:v>139</c:v>
                </c:pt>
                <c:pt idx="1628">
                  <c:v>127</c:v>
                </c:pt>
                <c:pt idx="1629">
                  <c:v>106</c:v>
                </c:pt>
                <c:pt idx="1630">
                  <c:v>95</c:v>
                </c:pt>
                <c:pt idx="1631">
                  <c:v>118</c:v>
                </c:pt>
                <c:pt idx="1632">
                  <c:v>108</c:v>
                </c:pt>
                <c:pt idx="1633">
                  <c:v>105</c:v>
                </c:pt>
                <c:pt idx="1634">
                  <c:v>131</c:v>
                </c:pt>
                <c:pt idx="1635">
                  <c:v>104</c:v>
                </c:pt>
                <c:pt idx="1636">
                  <c:v>133</c:v>
                </c:pt>
                <c:pt idx="1637">
                  <c:v>94</c:v>
                </c:pt>
                <c:pt idx="1638">
                  <c:v>109</c:v>
                </c:pt>
                <c:pt idx="1639">
                  <c:v>96</c:v>
                </c:pt>
                <c:pt idx="1640">
                  <c:v>105</c:v>
                </c:pt>
                <c:pt idx="1641">
                  <c:v>99</c:v>
                </c:pt>
                <c:pt idx="1642">
                  <c:v>112</c:v>
                </c:pt>
                <c:pt idx="1643">
                  <c:v>108</c:v>
                </c:pt>
                <c:pt idx="1644">
                  <c:v>126</c:v>
                </c:pt>
                <c:pt idx="1645">
                  <c:v>98</c:v>
                </c:pt>
                <c:pt idx="1646">
                  <c:v>104</c:v>
                </c:pt>
                <c:pt idx="1647">
                  <c:v>110</c:v>
                </c:pt>
                <c:pt idx="1648">
                  <c:v>130</c:v>
                </c:pt>
                <c:pt idx="1649">
                  <c:v>93</c:v>
                </c:pt>
                <c:pt idx="1650">
                  <c:v>96</c:v>
                </c:pt>
                <c:pt idx="1651">
                  <c:v>114</c:v>
                </c:pt>
                <c:pt idx="1652">
                  <c:v>106</c:v>
                </c:pt>
                <c:pt idx="1653">
                  <c:v>150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107</c:v>
                </c:pt>
                <c:pt idx="1658">
                  <c:v>102</c:v>
                </c:pt>
                <c:pt idx="1659">
                  <c:v>101</c:v>
                </c:pt>
                <c:pt idx="1660">
                  <c:v>86</c:v>
                </c:pt>
                <c:pt idx="1661">
                  <c:v>108</c:v>
                </c:pt>
                <c:pt idx="1662">
                  <c:v>123</c:v>
                </c:pt>
                <c:pt idx="1663">
                  <c:v>134</c:v>
                </c:pt>
                <c:pt idx="1664">
                  <c:v>88</c:v>
                </c:pt>
                <c:pt idx="1665">
                  <c:v>109</c:v>
                </c:pt>
                <c:pt idx="1666">
                  <c:v>122</c:v>
                </c:pt>
                <c:pt idx="1667">
                  <c:v>251</c:v>
                </c:pt>
                <c:pt idx="1668">
                  <c:v>118</c:v>
                </c:pt>
                <c:pt idx="1669">
                  <c:v>131</c:v>
                </c:pt>
                <c:pt idx="1670">
                  <c:v>109</c:v>
                </c:pt>
                <c:pt idx="1671">
                  <c:v>80</c:v>
                </c:pt>
                <c:pt idx="1672">
                  <c:v>88</c:v>
                </c:pt>
                <c:pt idx="1673">
                  <c:v>103</c:v>
                </c:pt>
                <c:pt idx="1674">
                  <c:v>87</c:v>
                </c:pt>
                <c:pt idx="1675">
                  <c:v>160</c:v>
                </c:pt>
                <c:pt idx="1676">
                  <c:v>121</c:v>
                </c:pt>
                <c:pt idx="1677">
                  <c:v>91</c:v>
                </c:pt>
                <c:pt idx="1678">
                  <c:v>92</c:v>
                </c:pt>
                <c:pt idx="1679">
                  <c:v>129</c:v>
                </c:pt>
                <c:pt idx="1680">
                  <c:v>93</c:v>
                </c:pt>
                <c:pt idx="1681">
                  <c:v>118</c:v>
                </c:pt>
                <c:pt idx="1682">
                  <c:v>110</c:v>
                </c:pt>
                <c:pt idx="1683">
                  <c:v>103</c:v>
                </c:pt>
                <c:pt idx="1684">
                  <c:v>85</c:v>
                </c:pt>
                <c:pt idx="1685">
                  <c:v>110</c:v>
                </c:pt>
                <c:pt idx="1686">
                  <c:v>89</c:v>
                </c:pt>
                <c:pt idx="1687">
                  <c:v>115</c:v>
                </c:pt>
                <c:pt idx="1688">
                  <c:v>153</c:v>
                </c:pt>
                <c:pt idx="1689">
                  <c:v>128</c:v>
                </c:pt>
                <c:pt idx="1690">
                  <c:v>89</c:v>
                </c:pt>
                <c:pt idx="1691">
                  <c:v>122</c:v>
                </c:pt>
                <c:pt idx="1692">
                  <c:v>113</c:v>
                </c:pt>
                <c:pt idx="1693">
                  <c:v>99</c:v>
                </c:pt>
                <c:pt idx="1694">
                  <c:v>99</c:v>
                </c:pt>
                <c:pt idx="1695">
                  <c:v>147</c:v>
                </c:pt>
                <c:pt idx="1696">
                  <c:v>112</c:v>
                </c:pt>
                <c:pt idx="1697">
                  <c:v>88</c:v>
                </c:pt>
                <c:pt idx="1698">
                  <c:v>94</c:v>
                </c:pt>
                <c:pt idx="1699">
                  <c:v>90</c:v>
                </c:pt>
                <c:pt idx="1700">
                  <c:v>167</c:v>
                </c:pt>
                <c:pt idx="1701">
                  <c:v>118</c:v>
                </c:pt>
                <c:pt idx="1702">
                  <c:v>83</c:v>
                </c:pt>
                <c:pt idx="1703">
                  <c:v>104</c:v>
                </c:pt>
                <c:pt idx="1704">
                  <c:v>110</c:v>
                </c:pt>
                <c:pt idx="1705">
                  <c:v>102</c:v>
                </c:pt>
                <c:pt idx="1706">
                  <c:v>131</c:v>
                </c:pt>
                <c:pt idx="1707">
                  <c:v>101</c:v>
                </c:pt>
                <c:pt idx="1708">
                  <c:v>130</c:v>
                </c:pt>
                <c:pt idx="1709">
                  <c:v>120</c:v>
                </c:pt>
                <c:pt idx="1710">
                  <c:v>135</c:v>
                </c:pt>
                <c:pt idx="1711">
                  <c:v>110</c:v>
                </c:pt>
                <c:pt idx="1712">
                  <c:v>103</c:v>
                </c:pt>
                <c:pt idx="1713">
                  <c:v>115</c:v>
                </c:pt>
                <c:pt idx="1714">
                  <c:v>110</c:v>
                </c:pt>
                <c:pt idx="1715">
                  <c:v>91</c:v>
                </c:pt>
                <c:pt idx="1716">
                  <c:v>105</c:v>
                </c:pt>
                <c:pt idx="1717">
                  <c:v>127</c:v>
                </c:pt>
                <c:pt idx="1718">
                  <c:v>82</c:v>
                </c:pt>
                <c:pt idx="1719">
                  <c:v>99</c:v>
                </c:pt>
                <c:pt idx="1720">
                  <c:v>90</c:v>
                </c:pt>
                <c:pt idx="1721">
                  <c:v>115</c:v>
                </c:pt>
                <c:pt idx="1722">
                  <c:v>96</c:v>
                </c:pt>
                <c:pt idx="1723">
                  <c:v>104</c:v>
                </c:pt>
                <c:pt idx="1724">
                  <c:v>117</c:v>
                </c:pt>
                <c:pt idx="1725">
                  <c:v>83</c:v>
                </c:pt>
                <c:pt idx="1726">
                  <c:v>99</c:v>
                </c:pt>
                <c:pt idx="1727">
                  <c:v>81</c:v>
                </c:pt>
                <c:pt idx="1728">
                  <c:v>135</c:v>
                </c:pt>
                <c:pt idx="1729">
                  <c:v>117</c:v>
                </c:pt>
                <c:pt idx="1730">
                  <c:v>139</c:v>
                </c:pt>
                <c:pt idx="1731">
                  <c:v>123</c:v>
                </c:pt>
                <c:pt idx="1732">
                  <c:v>117</c:v>
                </c:pt>
                <c:pt idx="1733">
                  <c:v>97</c:v>
                </c:pt>
                <c:pt idx="1734">
                  <c:v>81</c:v>
                </c:pt>
                <c:pt idx="1735">
                  <c:v>103</c:v>
                </c:pt>
                <c:pt idx="1736">
                  <c:v>119</c:v>
                </c:pt>
                <c:pt idx="1737">
                  <c:v>94</c:v>
                </c:pt>
                <c:pt idx="1738">
                  <c:v>89</c:v>
                </c:pt>
                <c:pt idx="1739">
                  <c:v>98</c:v>
                </c:pt>
                <c:pt idx="1740">
                  <c:v>107</c:v>
                </c:pt>
                <c:pt idx="1741">
                  <c:v>108</c:v>
                </c:pt>
                <c:pt idx="1742">
                  <c:v>134</c:v>
                </c:pt>
                <c:pt idx="1743">
                  <c:v>110</c:v>
                </c:pt>
                <c:pt idx="1744">
                  <c:v>103</c:v>
                </c:pt>
                <c:pt idx="1745">
                  <c:v>145</c:v>
                </c:pt>
                <c:pt idx="1746">
                  <c:v>100</c:v>
                </c:pt>
                <c:pt idx="1747">
                  <c:v>131</c:v>
                </c:pt>
                <c:pt idx="1748">
                  <c:v>133</c:v>
                </c:pt>
                <c:pt idx="1749">
                  <c:v>109</c:v>
                </c:pt>
                <c:pt idx="1750">
                  <c:v>114</c:v>
                </c:pt>
                <c:pt idx="1751">
                  <c:v>164</c:v>
                </c:pt>
                <c:pt idx="1752">
                  <c:v>92</c:v>
                </c:pt>
                <c:pt idx="1753">
                  <c:v>122</c:v>
                </c:pt>
                <c:pt idx="1754">
                  <c:v>110</c:v>
                </c:pt>
                <c:pt idx="1755">
                  <c:v>116</c:v>
                </c:pt>
                <c:pt idx="1756">
                  <c:v>115</c:v>
                </c:pt>
                <c:pt idx="1757">
                  <c:v>148</c:v>
                </c:pt>
                <c:pt idx="1758">
                  <c:v>119</c:v>
                </c:pt>
                <c:pt idx="1759">
                  <c:v>118</c:v>
                </c:pt>
                <c:pt idx="1760">
                  <c:v>101</c:v>
                </c:pt>
                <c:pt idx="1761">
                  <c:v>82</c:v>
                </c:pt>
                <c:pt idx="1762">
                  <c:v>110</c:v>
                </c:pt>
                <c:pt idx="1763">
                  <c:v>193</c:v>
                </c:pt>
                <c:pt idx="1764">
                  <c:v>130</c:v>
                </c:pt>
                <c:pt idx="1765">
                  <c:v>94</c:v>
                </c:pt>
                <c:pt idx="1766">
                  <c:v>111</c:v>
                </c:pt>
                <c:pt idx="1767">
                  <c:v>110</c:v>
                </c:pt>
                <c:pt idx="1768">
                  <c:v>109</c:v>
                </c:pt>
                <c:pt idx="1769">
                  <c:v>123</c:v>
                </c:pt>
                <c:pt idx="1770">
                  <c:v>109</c:v>
                </c:pt>
                <c:pt idx="1771">
                  <c:v>99</c:v>
                </c:pt>
                <c:pt idx="1772">
                  <c:v>106</c:v>
                </c:pt>
                <c:pt idx="1773">
                  <c:v>89</c:v>
                </c:pt>
                <c:pt idx="1774">
                  <c:v>98</c:v>
                </c:pt>
                <c:pt idx="1775">
                  <c:v>93</c:v>
                </c:pt>
                <c:pt idx="1776">
                  <c:v>112</c:v>
                </c:pt>
                <c:pt idx="1777">
                  <c:v>101</c:v>
                </c:pt>
                <c:pt idx="1778">
                  <c:v>104</c:v>
                </c:pt>
                <c:pt idx="1779">
                  <c:v>120</c:v>
                </c:pt>
                <c:pt idx="1780">
                  <c:v>135</c:v>
                </c:pt>
                <c:pt idx="1781">
                  <c:v>91</c:v>
                </c:pt>
                <c:pt idx="1782">
                  <c:v>97</c:v>
                </c:pt>
                <c:pt idx="1783">
                  <c:v>133</c:v>
                </c:pt>
                <c:pt idx="1784">
                  <c:v>123</c:v>
                </c:pt>
                <c:pt idx="1785">
                  <c:v>114</c:v>
                </c:pt>
                <c:pt idx="1786">
                  <c:v>111</c:v>
                </c:pt>
                <c:pt idx="1787">
                  <c:v>117</c:v>
                </c:pt>
                <c:pt idx="1788">
                  <c:v>121</c:v>
                </c:pt>
                <c:pt idx="1789">
                  <c:v>139</c:v>
                </c:pt>
                <c:pt idx="1790">
                  <c:v>115</c:v>
                </c:pt>
                <c:pt idx="1791">
                  <c:v>175</c:v>
                </c:pt>
                <c:pt idx="1792">
                  <c:v>85</c:v>
                </c:pt>
                <c:pt idx="1793">
                  <c:v>90</c:v>
                </c:pt>
                <c:pt idx="1794">
                  <c:v>107</c:v>
                </c:pt>
                <c:pt idx="1795">
                  <c:v>100</c:v>
                </c:pt>
                <c:pt idx="1796">
                  <c:v>129</c:v>
                </c:pt>
                <c:pt idx="1797">
                  <c:v>109</c:v>
                </c:pt>
                <c:pt idx="1798">
                  <c:v>94</c:v>
                </c:pt>
                <c:pt idx="1799">
                  <c:v>133</c:v>
                </c:pt>
                <c:pt idx="1800">
                  <c:v>105</c:v>
                </c:pt>
                <c:pt idx="1801">
                  <c:v>100</c:v>
                </c:pt>
                <c:pt idx="1802">
                  <c:v>113</c:v>
                </c:pt>
                <c:pt idx="1803">
                  <c:v>118</c:v>
                </c:pt>
                <c:pt idx="1804">
                  <c:v>110</c:v>
                </c:pt>
                <c:pt idx="1805">
                  <c:v>110</c:v>
                </c:pt>
                <c:pt idx="1806">
                  <c:v>99</c:v>
                </c:pt>
                <c:pt idx="1807">
                  <c:v>101</c:v>
                </c:pt>
                <c:pt idx="1808">
                  <c:v>100</c:v>
                </c:pt>
                <c:pt idx="1809">
                  <c:v>103</c:v>
                </c:pt>
                <c:pt idx="1810">
                  <c:v>100</c:v>
                </c:pt>
                <c:pt idx="1811">
                  <c:v>95</c:v>
                </c:pt>
                <c:pt idx="1812">
                  <c:v>117</c:v>
                </c:pt>
                <c:pt idx="1813">
                  <c:v>129</c:v>
                </c:pt>
                <c:pt idx="1814">
                  <c:v>120</c:v>
                </c:pt>
                <c:pt idx="1815">
                  <c:v>125</c:v>
                </c:pt>
                <c:pt idx="1816">
                  <c:v>133</c:v>
                </c:pt>
                <c:pt idx="1817">
                  <c:v>116</c:v>
                </c:pt>
                <c:pt idx="1818">
                  <c:v>129</c:v>
                </c:pt>
                <c:pt idx="1819">
                  <c:v>93</c:v>
                </c:pt>
                <c:pt idx="1820">
                  <c:v>118</c:v>
                </c:pt>
                <c:pt idx="1821">
                  <c:v>129</c:v>
                </c:pt>
                <c:pt idx="1822">
                  <c:v>185</c:v>
                </c:pt>
                <c:pt idx="1823">
                  <c:v>146</c:v>
                </c:pt>
                <c:pt idx="1824">
                  <c:v>128</c:v>
                </c:pt>
                <c:pt idx="1825">
                  <c:v>93</c:v>
                </c:pt>
                <c:pt idx="1826">
                  <c:v>107</c:v>
                </c:pt>
                <c:pt idx="1827">
                  <c:v>97</c:v>
                </c:pt>
                <c:pt idx="1828">
                  <c:v>101</c:v>
                </c:pt>
                <c:pt idx="1829">
                  <c:v>82</c:v>
                </c:pt>
                <c:pt idx="1830">
                  <c:v>85</c:v>
                </c:pt>
                <c:pt idx="1831">
                  <c:v>88</c:v>
                </c:pt>
                <c:pt idx="1832">
                  <c:v>119</c:v>
                </c:pt>
                <c:pt idx="1833">
                  <c:v>122</c:v>
                </c:pt>
                <c:pt idx="1834">
                  <c:v>99</c:v>
                </c:pt>
                <c:pt idx="1835">
                  <c:v>97</c:v>
                </c:pt>
                <c:pt idx="1836">
                  <c:v>121</c:v>
                </c:pt>
                <c:pt idx="1837">
                  <c:v>95</c:v>
                </c:pt>
                <c:pt idx="1838">
                  <c:v>105</c:v>
                </c:pt>
                <c:pt idx="1839">
                  <c:v>108</c:v>
                </c:pt>
                <c:pt idx="1840">
                  <c:v>134</c:v>
                </c:pt>
                <c:pt idx="1841">
                  <c:v>115</c:v>
                </c:pt>
                <c:pt idx="1842">
                  <c:v>107</c:v>
                </c:pt>
                <c:pt idx="1843">
                  <c:v>86</c:v>
                </c:pt>
                <c:pt idx="1844">
                  <c:v>101</c:v>
                </c:pt>
                <c:pt idx="1845">
                  <c:v>96</c:v>
                </c:pt>
                <c:pt idx="1846">
                  <c:v>101</c:v>
                </c:pt>
                <c:pt idx="1847">
                  <c:v>100</c:v>
                </c:pt>
                <c:pt idx="1848">
                  <c:v>117</c:v>
                </c:pt>
                <c:pt idx="1849">
                  <c:v>101</c:v>
                </c:pt>
                <c:pt idx="1850">
                  <c:v>98</c:v>
                </c:pt>
                <c:pt idx="1851">
                  <c:v>146</c:v>
                </c:pt>
                <c:pt idx="1852">
                  <c:v>102</c:v>
                </c:pt>
                <c:pt idx="1853">
                  <c:v>97</c:v>
                </c:pt>
                <c:pt idx="1854">
                  <c:v>142</c:v>
                </c:pt>
                <c:pt idx="1855">
                  <c:v>98</c:v>
                </c:pt>
                <c:pt idx="1856">
                  <c:v>219</c:v>
                </c:pt>
                <c:pt idx="1857">
                  <c:v>109</c:v>
                </c:pt>
                <c:pt idx="1858">
                  <c:v>97</c:v>
                </c:pt>
                <c:pt idx="1859">
                  <c:v>158</c:v>
                </c:pt>
                <c:pt idx="1860">
                  <c:v>85</c:v>
                </c:pt>
                <c:pt idx="1861">
                  <c:v>80</c:v>
                </c:pt>
                <c:pt idx="1862">
                  <c:v>86</c:v>
                </c:pt>
                <c:pt idx="1863">
                  <c:v>119</c:v>
                </c:pt>
                <c:pt idx="1864">
                  <c:v>98</c:v>
                </c:pt>
                <c:pt idx="1865">
                  <c:v>97</c:v>
                </c:pt>
                <c:pt idx="1866">
                  <c:v>105</c:v>
                </c:pt>
                <c:pt idx="1867">
                  <c:v>124</c:v>
                </c:pt>
                <c:pt idx="1868">
                  <c:v>97</c:v>
                </c:pt>
                <c:pt idx="1869">
                  <c:v>105</c:v>
                </c:pt>
                <c:pt idx="1870">
                  <c:v>104</c:v>
                </c:pt>
                <c:pt idx="1871">
                  <c:v>101</c:v>
                </c:pt>
                <c:pt idx="1872">
                  <c:v>101</c:v>
                </c:pt>
                <c:pt idx="1873">
                  <c:v>114</c:v>
                </c:pt>
                <c:pt idx="1874">
                  <c:v>105</c:v>
                </c:pt>
                <c:pt idx="1875">
                  <c:v>90</c:v>
                </c:pt>
                <c:pt idx="1876">
                  <c:v>97</c:v>
                </c:pt>
                <c:pt idx="1877">
                  <c:v>144</c:v>
                </c:pt>
                <c:pt idx="1878">
                  <c:v>114</c:v>
                </c:pt>
                <c:pt idx="1879">
                  <c:v>124</c:v>
                </c:pt>
                <c:pt idx="1880">
                  <c:v>89</c:v>
                </c:pt>
                <c:pt idx="1881">
                  <c:v>160</c:v>
                </c:pt>
                <c:pt idx="1882">
                  <c:v>93</c:v>
                </c:pt>
                <c:pt idx="1883">
                  <c:v>87</c:v>
                </c:pt>
                <c:pt idx="1884">
                  <c:v>88</c:v>
                </c:pt>
                <c:pt idx="1885">
                  <c:v>142</c:v>
                </c:pt>
                <c:pt idx="1886">
                  <c:v>92</c:v>
                </c:pt>
                <c:pt idx="1887">
                  <c:v>117</c:v>
                </c:pt>
                <c:pt idx="1888">
                  <c:v>111</c:v>
                </c:pt>
                <c:pt idx="1889">
                  <c:v>121</c:v>
                </c:pt>
                <c:pt idx="1890">
                  <c:v>98</c:v>
                </c:pt>
                <c:pt idx="1891">
                  <c:v>107</c:v>
                </c:pt>
                <c:pt idx="1892">
                  <c:v>106</c:v>
                </c:pt>
                <c:pt idx="1893">
                  <c:v>136</c:v>
                </c:pt>
                <c:pt idx="1894">
                  <c:v>97</c:v>
                </c:pt>
                <c:pt idx="1895">
                  <c:v>108</c:v>
                </c:pt>
                <c:pt idx="1896">
                  <c:v>97</c:v>
                </c:pt>
                <c:pt idx="1897">
                  <c:v>99</c:v>
                </c:pt>
                <c:pt idx="1898">
                  <c:v>103</c:v>
                </c:pt>
                <c:pt idx="1899">
                  <c:v>95</c:v>
                </c:pt>
                <c:pt idx="1900">
                  <c:v>93</c:v>
                </c:pt>
                <c:pt idx="1901">
                  <c:v>98</c:v>
                </c:pt>
                <c:pt idx="1902">
                  <c:v>90</c:v>
                </c:pt>
                <c:pt idx="1903">
                  <c:v>107</c:v>
                </c:pt>
                <c:pt idx="1904">
                  <c:v>90</c:v>
                </c:pt>
                <c:pt idx="1905">
                  <c:v>120</c:v>
                </c:pt>
                <c:pt idx="1906">
                  <c:v>115</c:v>
                </c:pt>
                <c:pt idx="1907">
                  <c:v>93</c:v>
                </c:pt>
                <c:pt idx="1908">
                  <c:v>99</c:v>
                </c:pt>
                <c:pt idx="1909">
                  <c:v>107</c:v>
                </c:pt>
                <c:pt idx="1910">
                  <c:v>110</c:v>
                </c:pt>
                <c:pt idx="1911">
                  <c:v>101</c:v>
                </c:pt>
                <c:pt idx="1912">
                  <c:v>85</c:v>
                </c:pt>
                <c:pt idx="1913">
                  <c:v>132</c:v>
                </c:pt>
                <c:pt idx="1914">
                  <c:v>88</c:v>
                </c:pt>
                <c:pt idx="1915">
                  <c:v>90</c:v>
                </c:pt>
                <c:pt idx="1916">
                  <c:v>145</c:v>
                </c:pt>
                <c:pt idx="1917">
                  <c:v>110</c:v>
                </c:pt>
                <c:pt idx="1918">
                  <c:v>101</c:v>
                </c:pt>
                <c:pt idx="1919">
                  <c:v>122</c:v>
                </c:pt>
                <c:pt idx="1920">
                  <c:v>107</c:v>
                </c:pt>
                <c:pt idx="1921">
                  <c:v>127</c:v>
                </c:pt>
                <c:pt idx="1922">
                  <c:v>99</c:v>
                </c:pt>
                <c:pt idx="1923">
                  <c:v>104</c:v>
                </c:pt>
                <c:pt idx="1924">
                  <c:v>140</c:v>
                </c:pt>
                <c:pt idx="1925">
                  <c:v>133</c:v>
                </c:pt>
                <c:pt idx="1926">
                  <c:v>271</c:v>
                </c:pt>
                <c:pt idx="1927">
                  <c:v>112</c:v>
                </c:pt>
                <c:pt idx="1928">
                  <c:v>99</c:v>
                </c:pt>
                <c:pt idx="1929">
                  <c:v>100</c:v>
                </c:pt>
                <c:pt idx="1930">
                  <c:v>92</c:v>
                </c:pt>
                <c:pt idx="1931">
                  <c:v>105</c:v>
                </c:pt>
                <c:pt idx="1932">
                  <c:v>110</c:v>
                </c:pt>
                <c:pt idx="1933">
                  <c:v>116</c:v>
                </c:pt>
                <c:pt idx="1934">
                  <c:v>88</c:v>
                </c:pt>
                <c:pt idx="1935">
                  <c:v>111</c:v>
                </c:pt>
                <c:pt idx="1936">
                  <c:v>117</c:v>
                </c:pt>
                <c:pt idx="1937">
                  <c:v>95</c:v>
                </c:pt>
                <c:pt idx="1938">
                  <c:v>95</c:v>
                </c:pt>
                <c:pt idx="1939">
                  <c:v>127</c:v>
                </c:pt>
                <c:pt idx="1940">
                  <c:v>104</c:v>
                </c:pt>
                <c:pt idx="1941">
                  <c:v>95</c:v>
                </c:pt>
                <c:pt idx="1942">
                  <c:v>121</c:v>
                </c:pt>
                <c:pt idx="1943">
                  <c:v>92</c:v>
                </c:pt>
                <c:pt idx="1944">
                  <c:v>80</c:v>
                </c:pt>
                <c:pt idx="1945">
                  <c:v>107</c:v>
                </c:pt>
                <c:pt idx="1946">
                  <c:v>91</c:v>
                </c:pt>
                <c:pt idx="1947">
                  <c:v>117</c:v>
                </c:pt>
                <c:pt idx="1948">
                  <c:v>107</c:v>
                </c:pt>
                <c:pt idx="1949">
                  <c:v>131</c:v>
                </c:pt>
                <c:pt idx="1950">
                  <c:v>122</c:v>
                </c:pt>
                <c:pt idx="1951">
                  <c:v>88</c:v>
                </c:pt>
                <c:pt idx="1952">
                  <c:v>134</c:v>
                </c:pt>
                <c:pt idx="1953">
                  <c:v>117</c:v>
                </c:pt>
                <c:pt idx="1954">
                  <c:v>80</c:v>
                </c:pt>
                <c:pt idx="1955">
                  <c:v>85</c:v>
                </c:pt>
                <c:pt idx="1956">
                  <c:v>138</c:v>
                </c:pt>
                <c:pt idx="1957">
                  <c:v>121</c:v>
                </c:pt>
                <c:pt idx="1958">
                  <c:v>134</c:v>
                </c:pt>
                <c:pt idx="1959">
                  <c:v>100</c:v>
                </c:pt>
                <c:pt idx="1960">
                  <c:v>100</c:v>
                </c:pt>
                <c:pt idx="1961">
                  <c:v>119</c:v>
                </c:pt>
                <c:pt idx="1962">
                  <c:v>137</c:v>
                </c:pt>
                <c:pt idx="1963">
                  <c:v>119</c:v>
                </c:pt>
                <c:pt idx="1964">
                  <c:v>139</c:v>
                </c:pt>
                <c:pt idx="1965">
                  <c:v>120</c:v>
                </c:pt>
                <c:pt idx="1966">
                  <c:v>98</c:v>
                </c:pt>
                <c:pt idx="1967">
                  <c:v>106</c:v>
                </c:pt>
                <c:pt idx="1968">
                  <c:v>98</c:v>
                </c:pt>
                <c:pt idx="1969">
                  <c:v>107</c:v>
                </c:pt>
                <c:pt idx="1970">
                  <c:v>88</c:v>
                </c:pt>
                <c:pt idx="1971">
                  <c:v>137</c:v>
                </c:pt>
                <c:pt idx="1972">
                  <c:v>100</c:v>
                </c:pt>
                <c:pt idx="1973">
                  <c:v>115</c:v>
                </c:pt>
                <c:pt idx="1974">
                  <c:v>101</c:v>
                </c:pt>
                <c:pt idx="1975">
                  <c:v>110</c:v>
                </c:pt>
                <c:pt idx="1976">
                  <c:v>94</c:v>
                </c:pt>
                <c:pt idx="1977">
                  <c:v>88</c:v>
                </c:pt>
                <c:pt idx="1978">
                  <c:v>127</c:v>
                </c:pt>
                <c:pt idx="1979">
                  <c:v>95</c:v>
                </c:pt>
                <c:pt idx="1980">
                  <c:v>87</c:v>
                </c:pt>
                <c:pt idx="1981">
                  <c:v>118</c:v>
                </c:pt>
                <c:pt idx="1982">
                  <c:v>107</c:v>
                </c:pt>
                <c:pt idx="1983">
                  <c:v>124</c:v>
                </c:pt>
                <c:pt idx="1984">
                  <c:v>89</c:v>
                </c:pt>
                <c:pt idx="1985">
                  <c:v>88</c:v>
                </c:pt>
                <c:pt idx="1986">
                  <c:v>118</c:v>
                </c:pt>
                <c:pt idx="1987">
                  <c:v>93</c:v>
                </c:pt>
                <c:pt idx="1988">
                  <c:v>80</c:v>
                </c:pt>
                <c:pt idx="1989">
                  <c:v>120</c:v>
                </c:pt>
                <c:pt idx="1990">
                  <c:v>98</c:v>
                </c:pt>
                <c:pt idx="1991">
                  <c:v>119</c:v>
                </c:pt>
                <c:pt idx="1992">
                  <c:v>88</c:v>
                </c:pt>
                <c:pt idx="1993">
                  <c:v>90</c:v>
                </c:pt>
                <c:pt idx="1994">
                  <c:v>127</c:v>
                </c:pt>
                <c:pt idx="1995">
                  <c:v>119</c:v>
                </c:pt>
                <c:pt idx="1996">
                  <c:v>85</c:v>
                </c:pt>
                <c:pt idx="1997">
                  <c:v>98</c:v>
                </c:pt>
                <c:pt idx="1998">
                  <c:v>101</c:v>
                </c:pt>
                <c:pt idx="1999">
                  <c:v>112</c:v>
                </c:pt>
                <c:pt idx="2000">
                  <c:v>97</c:v>
                </c:pt>
                <c:pt idx="2001">
                  <c:v>126</c:v>
                </c:pt>
                <c:pt idx="2002">
                  <c:v>97</c:v>
                </c:pt>
                <c:pt idx="2003">
                  <c:v>100</c:v>
                </c:pt>
                <c:pt idx="2004">
                  <c:v>114</c:v>
                </c:pt>
                <c:pt idx="2005">
                  <c:v>88</c:v>
                </c:pt>
                <c:pt idx="2006">
                  <c:v>93</c:v>
                </c:pt>
                <c:pt idx="2007">
                  <c:v>92</c:v>
                </c:pt>
                <c:pt idx="2008">
                  <c:v>98</c:v>
                </c:pt>
                <c:pt idx="2009">
                  <c:v>94</c:v>
                </c:pt>
                <c:pt idx="2010">
                  <c:v>102</c:v>
                </c:pt>
                <c:pt idx="2011">
                  <c:v>98</c:v>
                </c:pt>
                <c:pt idx="2012">
                  <c:v>121</c:v>
                </c:pt>
                <c:pt idx="2013">
                  <c:v>111</c:v>
                </c:pt>
                <c:pt idx="2014">
                  <c:v>90</c:v>
                </c:pt>
                <c:pt idx="2015">
                  <c:v>100</c:v>
                </c:pt>
                <c:pt idx="2016">
                  <c:v>141</c:v>
                </c:pt>
                <c:pt idx="2017">
                  <c:v>139</c:v>
                </c:pt>
                <c:pt idx="2018">
                  <c:v>114</c:v>
                </c:pt>
                <c:pt idx="2019">
                  <c:v>96</c:v>
                </c:pt>
                <c:pt idx="2020">
                  <c:v>111</c:v>
                </c:pt>
                <c:pt idx="2021">
                  <c:v>127</c:v>
                </c:pt>
                <c:pt idx="2022">
                  <c:v>107</c:v>
                </c:pt>
                <c:pt idx="2023">
                  <c:v>97</c:v>
                </c:pt>
                <c:pt idx="2024">
                  <c:v>127</c:v>
                </c:pt>
                <c:pt idx="2025">
                  <c:v>110</c:v>
                </c:pt>
                <c:pt idx="2026">
                  <c:v>135</c:v>
                </c:pt>
                <c:pt idx="2027">
                  <c:v>84</c:v>
                </c:pt>
                <c:pt idx="2028">
                  <c:v>240</c:v>
                </c:pt>
                <c:pt idx="2029">
                  <c:v>122</c:v>
                </c:pt>
                <c:pt idx="2030">
                  <c:v>114</c:v>
                </c:pt>
                <c:pt idx="2031">
                  <c:v>132</c:v>
                </c:pt>
                <c:pt idx="2032">
                  <c:v>170</c:v>
                </c:pt>
                <c:pt idx="2033">
                  <c:v>133</c:v>
                </c:pt>
                <c:pt idx="2034">
                  <c:v>112</c:v>
                </c:pt>
                <c:pt idx="2035">
                  <c:v>108</c:v>
                </c:pt>
                <c:pt idx="2036">
                  <c:v>115</c:v>
                </c:pt>
                <c:pt idx="2037">
                  <c:v>83</c:v>
                </c:pt>
                <c:pt idx="2038">
                  <c:v>105</c:v>
                </c:pt>
                <c:pt idx="2039">
                  <c:v>108</c:v>
                </c:pt>
                <c:pt idx="2040">
                  <c:v>96</c:v>
                </c:pt>
                <c:pt idx="2041">
                  <c:v>94</c:v>
                </c:pt>
                <c:pt idx="2042">
                  <c:v>142</c:v>
                </c:pt>
                <c:pt idx="2043">
                  <c:v>104</c:v>
                </c:pt>
                <c:pt idx="2044">
                  <c:v>106</c:v>
                </c:pt>
                <c:pt idx="2045">
                  <c:v>106</c:v>
                </c:pt>
                <c:pt idx="2046">
                  <c:v>98</c:v>
                </c:pt>
                <c:pt idx="2047">
                  <c:v>100</c:v>
                </c:pt>
                <c:pt idx="2048">
                  <c:v>95</c:v>
                </c:pt>
                <c:pt idx="2049">
                  <c:v>107</c:v>
                </c:pt>
                <c:pt idx="2050">
                  <c:v>104</c:v>
                </c:pt>
                <c:pt idx="2051">
                  <c:v>104</c:v>
                </c:pt>
                <c:pt idx="2052">
                  <c:v>143</c:v>
                </c:pt>
                <c:pt idx="2053">
                  <c:v>77</c:v>
                </c:pt>
                <c:pt idx="2054">
                  <c:v>96</c:v>
                </c:pt>
                <c:pt idx="2055">
                  <c:v>114</c:v>
                </c:pt>
                <c:pt idx="2056">
                  <c:v>145</c:v>
                </c:pt>
                <c:pt idx="2057">
                  <c:v>116</c:v>
                </c:pt>
                <c:pt idx="2058">
                  <c:v>100</c:v>
                </c:pt>
                <c:pt idx="2059">
                  <c:v>104</c:v>
                </c:pt>
                <c:pt idx="2060">
                  <c:v>92</c:v>
                </c:pt>
                <c:pt idx="2061">
                  <c:v>92</c:v>
                </c:pt>
                <c:pt idx="2062">
                  <c:v>105</c:v>
                </c:pt>
                <c:pt idx="2063">
                  <c:v>120</c:v>
                </c:pt>
                <c:pt idx="2064">
                  <c:v>116</c:v>
                </c:pt>
                <c:pt idx="2065">
                  <c:v>119</c:v>
                </c:pt>
                <c:pt idx="2066">
                  <c:v>101</c:v>
                </c:pt>
                <c:pt idx="2067">
                  <c:v>117</c:v>
                </c:pt>
                <c:pt idx="2068">
                  <c:v>106</c:v>
                </c:pt>
                <c:pt idx="2069">
                  <c:v>112</c:v>
                </c:pt>
                <c:pt idx="2070">
                  <c:v>136</c:v>
                </c:pt>
                <c:pt idx="2071">
                  <c:v>81</c:v>
                </c:pt>
                <c:pt idx="2072">
                  <c:v>87</c:v>
                </c:pt>
                <c:pt idx="2073">
                  <c:v>96</c:v>
                </c:pt>
                <c:pt idx="2074">
                  <c:v>106</c:v>
                </c:pt>
                <c:pt idx="2075">
                  <c:v>122</c:v>
                </c:pt>
                <c:pt idx="2076">
                  <c:v>123</c:v>
                </c:pt>
                <c:pt idx="2077">
                  <c:v>133</c:v>
                </c:pt>
                <c:pt idx="2078">
                  <c:v>92</c:v>
                </c:pt>
                <c:pt idx="2079">
                  <c:v>110</c:v>
                </c:pt>
                <c:pt idx="2080">
                  <c:v>104</c:v>
                </c:pt>
                <c:pt idx="2081">
                  <c:v>98</c:v>
                </c:pt>
                <c:pt idx="2082">
                  <c:v>120</c:v>
                </c:pt>
                <c:pt idx="2083">
                  <c:v>112</c:v>
                </c:pt>
                <c:pt idx="2084">
                  <c:v>127</c:v>
                </c:pt>
                <c:pt idx="2085">
                  <c:v>102</c:v>
                </c:pt>
                <c:pt idx="2086">
                  <c:v>91</c:v>
                </c:pt>
                <c:pt idx="2087">
                  <c:v>114</c:v>
                </c:pt>
                <c:pt idx="2088">
                  <c:v>115</c:v>
                </c:pt>
                <c:pt idx="2089">
                  <c:v>115</c:v>
                </c:pt>
                <c:pt idx="2090">
                  <c:v>120</c:v>
                </c:pt>
                <c:pt idx="2091">
                  <c:v>135</c:v>
                </c:pt>
                <c:pt idx="2092">
                  <c:v>90</c:v>
                </c:pt>
                <c:pt idx="2093">
                  <c:v>100</c:v>
                </c:pt>
                <c:pt idx="2094">
                  <c:v>105</c:v>
                </c:pt>
                <c:pt idx="2095">
                  <c:v>138</c:v>
                </c:pt>
                <c:pt idx="2096">
                  <c:v>94</c:v>
                </c:pt>
                <c:pt idx="2097">
                  <c:v>101</c:v>
                </c:pt>
                <c:pt idx="2098">
                  <c:v>131</c:v>
                </c:pt>
                <c:pt idx="2099">
                  <c:v>91</c:v>
                </c:pt>
                <c:pt idx="2100">
                  <c:v>112</c:v>
                </c:pt>
                <c:pt idx="2101">
                  <c:v>95</c:v>
                </c:pt>
                <c:pt idx="2102">
                  <c:v>100</c:v>
                </c:pt>
                <c:pt idx="2103">
                  <c:v>108</c:v>
                </c:pt>
                <c:pt idx="2104">
                  <c:v>101</c:v>
                </c:pt>
                <c:pt idx="2105">
                  <c:v>109</c:v>
                </c:pt>
                <c:pt idx="2106">
                  <c:v>115</c:v>
                </c:pt>
                <c:pt idx="2107">
                  <c:v>117</c:v>
                </c:pt>
                <c:pt idx="2108">
                  <c:v>107</c:v>
                </c:pt>
                <c:pt idx="2109">
                  <c:v>134</c:v>
                </c:pt>
                <c:pt idx="2110">
                  <c:v>118</c:v>
                </c:pt>
                <c:pt idx="2111">
                  <c:v>121</c:v>
                </c:pt>
                <c:pt idx="2112">
                  <c:v>105</c:v>
                </c:pt>
                <c:pt idx="2113">
                  <c:v>110</c:v>
                </c:pt>
                <c:pt idx="2114">
                  <c:v>114</c:v>
                </c:pt>
                <c:pt idx="2115">
                  <c:v>104</c:v>
                </c:pt>
                <c:pt idx="2116">
                  <c:v>100</c:v>
                </c:pt>
                <c:pt idx="2117">
                  <c:v>85</c:v>
                </c:pt>
                <c:pt idx="2118">
                  <c:v>72</c:v>
                </c:pt>
                <c:pt idx="2119">
                  <c:v>128</c:v>
                </c:pt>
                <c:pt idx="2120">
                  <c:v>72</c:v>
                </c:pt>
                <c:pt idx="2121">
                  <c:v>89</c:v>
                </c:pt>
                <c:pt idx="2122">
                  <c:v>96</c:v>
                </c:pt>
                <c:pt idx="2123">
                  <c:v>77</c:v>
                </c:pt>
                <c:pt idx="2124">
                  <c:v>123</c:v>
                </c:pt>
                <c:pt idx="2125">
                  <c:v>111</c:v>
                </c:pt>
                <c:pt idx="2126">
                  <c:v>93</c:v>
                </c:pt>
                <c:pt idx="2127">
                  <c:v>128</c:v>
                </c:pt>
                <c:pt idx="2128">
                  <c:v>110</c:v>
                </c:pt>
                <c:pt idx="2129">
                  <c:v>137</c:v>
                </c:pt>
                <c:pt idx="2130">
                  <c:v>124</c:v>
                </c:pt>
                <c:pt idx="2131">
                  <c:v>93</c:v>
                </c:pt>
                <c:pt idx="2132">
                  <c:v>115</c:v>
                </c:pt>
                <c:pt idx="2133">
                  <c:v>98</c:v>
                </c:pt>
                <c:pt idx="2134">
                  <c:v>105</c:v>
                </c:pt>
                <c:pt idx="2135">
                  <c:v>127</c:v>
                </c:pt>
                <c:pt idx="2136">
                  <c:v>82</c:v>
                </c:pt>
                <c:pt idx="2137">
                  <c:v>143</c:v>
                </c:pt>
                <c:pt idx="2138">
                  <c:v>103</c:v>
                </c:pt>
                <c:pt idx="2139">
                  <c:v>104</c:v>
                </c:pt>
                <c:pt idx="2140">
                  <c:v>98</c:v>
                </c:pt>
                <c:pt idx="2141">
                  <c:v>92</c:v>
                </c:pt>
                <c:pt idx="2142">
                  <c:v>123</c:v>
                </c:pt>
                <c:pt idx="2143">
                  <c:v>88</c:v>
                </c:pt>
                <c:pt idx="2144">
                  <c:v>158</c:v>
                </c:pt>
                <c:pt idx="2145">
                  <c:v>128</c:v>
                </c:pt>
                <c:pt idx="2146">
                  <c:v>107</c:v>
                </c:pt>
                <c:pt idx="2147">
                  <c:v>91</c:v>
                </c:pt>
                <c:pt idx="2148">
                  <c:v>90</c:v>
                </c:pt>
                <c:pt idx="2149">
                  <c:v>115</c:v>
                </c:pt>
                <c:pt idx="2150">
                  <c:v>101</c:v>
                </c:pt>
                <c:pt idx="2151">
                  <c:v>113</c:v>
                </c:pt>
                <c:pt idx="2152">
                  <c:v>113</c:v>
                </c:pt>
                <c:pt idx="2153">
                  <c:v>87</c:v>
                </c:pt>
                <c:pt idx="2154">
                  <c:v>101</c:v>
                </c:pt>
                <c:pt idx="2155">
                  <c:v>111</c:v>
                </c:pt>
                <c:pt idx="2156">
                  <c:v>108</c:v>
                </c:pt>
                <c:pt idx="2157">
                  <c:v>105</c:v>
                </c:pt>
                <c:pt idx="2158">
                  <c:v>109</c:v>
                </c:pt>
                <c:pt idx="2159">
                  <c:v>109</c:v>
                </c:pt>
                <c:pt idx="2160">
                  <c:v>99</c:v>
                </c:pt>
                <c:pt idx="2161">
                  <c:v>98</c:v>
                </c:pt>
                <c:pt idx="2162">
                  <c:v>104</c:v>
                </c:pt>
                <c:pt idx="2163">
                  <c:v>109</c:v>
                </c:pt>
                <c:pt idx="2164">
                  <c:v>75</c:v>
                </c:pt>
                <c:pt idx="2165">
                  <c:v>119</c:v>
                </c:pt>
                <c:pt idx="2166">
                  <c:v>90</c:v>
                </c:pt>
                <c:pt idx="2167">
                  <c:v>97</c:v>
                </c:pt>
                <c:pt idx="2168">
                  <c:v>103</c:v>
                </c:pt>
                <c:pt idx="2169">
                  <c:v>89</c:v>
                </c:pt>
                <c:pt idx="2170">
                  <c:v>106</c:v>
                </c:pt>
                <c:pt idx="2171">
                  <c:v>96</c:v>
                </c:pt>
                <c:pt idx="2172">
                  <c:v>115</c:v>
                </c:pt>
                <c:pt idx="2173">
                  <c:v>104</c:v>
                </c:pt>
                <c:pt idx="2174">
                  <c:v>108</c:v>
                </c:pt>
                <c:pt idx="2175">
                  <c:v>112</c:v>
                </c:pt>
                <c:pt idx="2176">
                  <c:v>104</c:v>
                </c:pt>
                <c:pt idx="2177">
                  <c:v>113</c:v>
                </c:pt>
                <c:pt idx="2178">
                  <c:v>98</c:v>
                </c:pt>
                <c:pt idx="2179">
                  <c:v>121</c:v>
                </c:pt>
                <c:pt idx="2180">
                  <c:v>114</c:v>
                </c:pt>
                <c:pt idx="2181">
                  <c:v>124</c:v>
                </c:pt>
                <c:pt idx="2182">
                  <c:v>148</c:v>
                </c:pt>
                <c:pt idx="2183">
                  <c:v>108</c:v>
                </c:pt>
                <c:pt idx="2184">
                  <c:v>95</c:v>
                </c:pt>
                <c:pt idx="2185">
                  <c:v>108</c:v>
                </c:pt>
                <c:pt idx="2186">
                  <c:v>68</c:v>
                </c:pt>
                <c:pt idx="2187">
                  <c:v>103</c:v>
                </c:pt>
                <c:pt idx="2188">
                  <c:v>99</c:v>
                </c:pt>
                <c:pt idx="2189">
                  <c:v>88</c:v>
                </c:pt>
                <c:pt idx="2190">
                  <c:v>128</c:v>
                </c:pt>
                <c:pt idx="2191">
                  <c:v>124</c:v>
                </c:pt>
                <c:pt idx="2192">
                  <c:v>84</c:v>
                </c:pt>
                <c:pt idx="2193">
                  <c:v>101</c:v>
                </c:pt>
                <c:pt idx="2194">
                  <c:v>98</c:v>
                </c:pt>
                <c:pt idx="2195">
                  <c:v>105</c:v>
                </c:pt>
                <c:pt idx="2196">
                  <c:v>225</c:v>
                </c:pt>
                <c:pt idx="2197">
                  <c:v>111</c:v>
                </c:pt>
                <c:pt idx="2198">
                  <c:v>88</c:v>
                </c:pt>
                <c:pt idx="2199">
                  <c:v>88</c:v>
                </c:pt>
                <c:pt idx="2200">
                  <c:v>94</c:v>
                </c:pt>
                <c:pt idx="2201">
                  <c:v>117</c:v>
                </c:pt>
                <c:pt idx="2202">
                  <c:v>95</c:v>
                </c:pt>
                <c:pt idx="2203">
                  <c:v>99</c:v>
                </c:pt>
                <c:pt idx="2204">
                  <c:v>96</c:v>
                </c:pt>
                <c:pt idx="2205">
                  <c:v>98</c:v>
                </c:pt>
                <c:pt idx="2206">
                  <c:v>123</c:v>
                </c:pt>
                <c:pt idx="2207">
                  <c:v>101</c:v>
                </c:pt>
                <c:pt idx="2208">
                  <c:v>102</c:v>
                </c:pt>
                <c:pt idx="2209">
                  <c:v>94</c:v>
                </c:pt>
                <c:pt idx="2210">
                  <c:v>102</c:v>
                </c:pt>
                <c:pt idx="2211">
                  <c:v>108</c:v>
                </c:pt>
                <c:pt idx="2212">
                  <c:v>116</c:v>
                </c:pt>
                <c:pt idx="2213">
                  <c:v>93</c:v>
                </c:pt>
                <c:pt idx="2214">
                  <c:v>102</c:v>
                </c:pt>
                <c:pt idx="2215">
                  <c:v>103</c:v>
                </c:pt>
                <c:pt idx="2216">
                  <c:v>115</c:v>
                </c:pt>
                <c:pt idx="2217">
                  <c:v>96</c:v>
                </c:pt>
                <c:pt idx="2218">
                  <c:v>98</c:v>
                </c:pt>
                <c:pt idx="2219">
                  <c:v>101</c:v>
                </c:pt>
                <c:pt idx="2220">
                  <c:v>106</c:v>
                </c:pt>
                <c:pt idx="2221">
                  <c:v>101</c:v>
                </c:pt>
                <c:pt idx="2222">
                  <c:v>111</c:v>
                </c:pt>
                <c:pt idx="2223">
                  <c:v>99</c:v>
                </c:pt>
                <c:pt idx="2224">
                  <c:v>88</c:v>
                </c:pt>
                <c:pt idx="2225">
                  <c:v>83</c:v>
                </c:pt>
                <c:pt idx="2226">
                  <c:v>91</c:v>
                </c:pt>
                <c:pt idx="2227">
                  <c:v>108</c:v>
                </c:pt>
                <c:pt idx="2228">
                  <c:v>154</c:v>
                </c:pt>
                <c:pt idx="2229">
                  <c:v>148</c:v>
                </c:pt>
                <c:pt idx="2230">
                  <c:v>77</c:v>
                </c:pt>
                <c:pt idx="2231">
                  <c:v>110</c:v>
                </c:pt>
                <c:pt idx="2232">
                  <c:v>83</c:v>
                </c:pt>
                <c:pt idx="2233">
                  <c:v>107</c:v>
                </c:pt>
                <c:pt idx="2234">
                  <c:v>100</c:v>
                </c:pt>
                <c:pt idx="2235">
                  <c:v>87</c:v>
                </c:pt>
                <c:pt idx="2236">
                  <c:v>154</c:v>
                </c:pt>
                <c:pt idx="2237">
                  <c:v>106</c:v>
                </c:pt>
                <c:pt idx="2238">
                  <c:v>99</c:v>
                </c:pt>
                <c:pt idx="2239">
                  <c:v>100</c:v>
                </c:pt>
                <c:pt idx="2240">
                  <c:v>116</c:v>
                </c:pt>
                <c:pt idx="2241">
                  <c:v>94</c:v>
                </c:pt>
                <c:pt idx="2242">
                  <c:v>111</c:v>
                </c:pt>
                <c:pt idx="2243">
                  <c:v>100</c:v>
                </c:pt>
                <c:pt idx="2244">
                  <c:v>125</c:v>
                </c:pt>
                <c:pt idx="2245">
                  <c:v>114</c:v>
                </c:pt>
                <c:pt idx="2246">
                  <c:v>119</c:v>
                </c:pt>
                <c:pt idx="2247">
                  <c:v>135</c:v>
                </c:pt>
                <c:pt idx="2248">
                  <c:v>93</c:v>
                </c:pt>
                <c:pt idx="2249">
                  <c:v>114</c:v>
                </c:pt>
                <c:pt idx="2250">
                  <c:v>124</c:v>
                </c:pt>
                <c:pt idx="2251">
                  <c:v>134</c:v>
                </c:pt>
                <c:pt idx="2252">
                  <c:v>114</c:v>
                </c:pt>
                <c:pt idx="2253">
                  <c:v>124</c:v>
                </c:pt>
                <c:pt idx="2254">
                  <c:v>104</c:v>
                </c:pt>
                <c:pt idx="2255">
                  <c:v>118</c:v>
                </c:pt>
                <c:pt idx="2256">
                  <c:v>80</c:v>
                </c:pt>
                <c:pt idx="2257">
                  <c:v>107</c:v>
                </c:pt>
                <c:pt idx="2258">
                  <c:v>125</c:v>
                </c:pt>
                <c:pt idx="2259">
                  <c:v>115</c:v>
                </c:pt>
                <c:pt idx="2260">
                  <c:v>88</c:v>
                </c:pt>
                <c:pt idx="2261">
                  <c:v>122</c:v>
                </c:pt>
                <c:pt idx="2262">
                  <c:v>103</c:v>
                </c:pt>
                <c:pt idx="2263">
                  <c:v>101</c:v>
                </c:pt>
                <c:pt idx="2264">
                  <c:v>101</c:v>
                </c:pt>
                <c:pt idx="2265">
                  <c:v>107</c:v>
                </c:pt>
                <c:pt idx="2266">
                  <c:v>86</c:v>
                </c:pt>
                <c:pt idx="2267">
                  <c:v>118</c:v>
                </c:pt>
                <c:pt idx="2268">
                  <c:v>107</c:v>
                </c:pt>
                <c:pt idx="2269">
                  <c:v>100</c:v>
                </c:pt>
                <c:pt idx="2270">
                  <c:v>110</c:v>
                </c:pt>
                <c:pt idx="2271">
                  <c:v>106</c:v>
                </c:pt>
                <c:pt idx="2272">
                  <c:v>7</c:v>
                </c:pt>
                <c:pt idx="2273">
                  <c:v>102</c:v>
                </c:pt>
                <c:pt idx="2274">
                  <c:v>98</c:v>
                </c:pt>
                <c:pt idx="2275">
                  <c:v>83</c:v>
                </c:pt>
                <c:pt idx="2276">
                  <c:v>153</c:v>
                </c:pt>
                <c:pt idx="2277">
                  <c:v>98</c:v>
                </c:pt>
                <c:pt idx="2278">
                  <c:v>105</c:v>
                </c:pt>
                <c:pt idx="2279">
                  <c:v>96</c:v>
                </c:pt>
                <c:pt idx="2280">
                  <c:v>105</c:v>
                </c:pt>
                <c:pt idx="2281">
                  <c:v>125</c:v>
                </c:pt>
                <c:pt idx="2282">
                  <c:v>184</c:v>
                </c:pt>
                <c:pt idx="2283">
                  <c:v>236</c:v>
                </c:pt>
                <c:pt idx="2284">
                  <c:v>97</c:v>
                </c:pt>
                <c:pt idx="2285">
                  <c:v>113</c:v>
                </c:pt>
                <c:pt idx="2286">
                  <c:v>95</c:v>
                </c:pt>
                <c:pt idx="2287">
                  <c:v>103</c:v>
                </c:pt>
                <c:pt idx="2288">
                  <c:v>91</c:v>
                </c:pt>
                <c:pt idx="2289">
                  <c:v>146</c:v>
                </c:pt>
                <c:pt idx="2290">
                  <c:v>116</c:v>
                </c:pt>
                <c:pt idx="2291">
                  <c:v>93</c:v>
                </c:pt>
                <c:pt idx="2292">
                  <c:v>113</c:v>
                </c:pt>
                <c:pt idx="2293">
                  <c:v>90</c:v>
                </c:pt>
                <c:pt idx="2294">
                  <c:v>101</c:v>
                </c:pt>
                <c:pt idx="2295">
                  <c:v>95</c:v>
                </c:pt>
                <c:pt idx="2296">
                  <c:v>109</c:v>
                </c:pt>
                <c:pt idx="2297">
                  <c:v>85</c:v>
                </c:pt>
                <c:pt idx="2298">
                  <c:v>101</c:v>
                </c:pt>
                <c:pt idx="2299">
                  <c:v>125</c:v>
                </c:pt>
                <c:pt idx="2300">
                  <c:v>118</c:v>
                </c:pt>
                <c:pt idx="2301">
                  <c:v>132</c:v>
                </c:pt>
                <c:pt idx="2302">
                  <c:v>131</c:v>
                </c:pt>
                <c:pt idx="2303">
                  <c:v>129</c:v>
                </c:pt>
                <c:pt idx="2304">
                  <c:v>100</c:v>
                </c:pt>
                <c:pt idx="2305">
                  <c:v>172</c:v>
                </c:pt>
                <c:pt idx="2306">
                  <c:v>97</c:v>
                </c:pt>
                <c:pt idx="2307">
                  <c:v>121</c:v>
                </c:pt>
                <c:pt idx="2308">
                  <c:v>92</c:v>
                </c:pt>
                <c:pt idx="2309">
                  <c:v>116</c:v>
                </c:pt>
                <c:pt idx="2310">
                  <c:v>110</c:v>
                </c:pt>
                <c:pt idx="2311">
                  <c:v>90</c:v>
                </c:pt>
                <c:pt idx="2312">
                  <c:v>81</c:v>
                </c:pt>
                <c:pt idx="2313">
                  <c:v>97</c:v>
                </c:pt>
                <c:pt idx="2314">
                  <c:v>107</c:v>
                </c:pt>
                <c:pt idx="2315">
                  <c:v>118</c:v>
                </c:pt>
                <c:pt idx="2316">
                  <c:v>100</c:v>
                </c:pt>
                <c:pt idx="2317">
                  <c:v>97</c:v>
                </c:pt>
                <c:pt idx="2318">
                  <c:v>114</c:v>
                </c:pt>
                <c:pt idx="2319">
                  <c:v>130</c:v>
                </c:pt>
                <c:pt idx="2320">
                  <c:v>82</c:v>
                </c:pt>
                <c:pt idx="2321">
                  <c:v>96</c:v>
                </c:pt>
                <c:pt idx="2322">
                  <c:v>105</c:v>
                </c:pt>
                <c:pt idx="2323">
                  <c:v>122</c:v>
                </c:pt>
                <c:pt idx="2324">
                  <c:v>88</c:v>
                </c:pt>
                <c:pt idx="2325">
                  <c:v>110</c:v>
                </c:pt>
                <c:pt idx="2326">
                  <c:v>103</c:v>
                </c:pt>
                <c:pt idx="2327">
                  <c:v>106</c:v>
                </c:pt>
                <c:pt idx="2328">
                  <c:v>98</c:v>
                </c:pt>
                <c:pt idx="2329">
                  <c:v>68</c:v>
                </c:pt>
                <c:pt idx="2330">
                  <c:v>94</c:v>
                </c:pt>
                <c:pt idx="2331">
                  <c:v>99</c:v>
                </c:pt>
                <c:pt idx="2332">
                  <c:v>107</c:v>
                </c:pt>
                <c:pt idx="2333">
                  <c:v>180</c:v>
                </c:pt>
                <c:pt idx="2334">
                  <c:v>89</c:v>
                </c:pt>
                <c:pt idx="2335">
                  <c:v>97</c:v>
                </c:pt>
                <c:pt idx="2336">
                  <c:v>113</c:v>
                </c:pt>
                <c:pt idx="2337">
                  <c:v>131</c:v>
                </c:pt>
                <c:pt idx="2338">
                  <c:v>103</c:v>
                </c:pt>
                <c:pt idx="2339">
                  <c:v>119</c:v>
                </c:pt>
                <c:pt idx="2340">
                  <c:v>98</c:v>
                </c:pt>
                <c:pt idx="2341">
                  <c:v>111</c:v>
                </c:pt>
                <c:pt idx="2342">
                  <c:v>94</c:v>
                </c:pt>
                <c:pt idx="2343">
                  <c:v>81</c:v>
                </c:pt>
                <c:pt idx="2344">
                  <c:v>89</c:v>
                </c:pt>
                <c:pt idx="2345">
                  <c:v>106</c:v>
                </c:pt>
                <c:pt idx="2346">
                  <c:v>122</c:v>
                </c:pt>
                <c:pt idx="2347">
                  <c:v>86</c:v>
                </c:pt>
                <c:pt idx="2348">
                  <c:v>103</c:v>
                </c:pt>
                <c:pt idx="2349">
                  <c:v>121</c:v>
                </c:pt>
                <c:pt idx="2350">
                  <c:v>109</c:v>
                </c:pt>
                <c:pt idx="2351">
                  <c:v>109</c:v>
                </c:pt>
                <c:pt idx="2352">
                  <c:v>123</c:v>
                </c:pt>
                <c:pt idx="2353">
                  <c:v>94</c:v>
                </c:pt>
                <c:pt idx="2354">
                  <c:v>94</c:v>
                </c:pt>
                <c:pt idx="2355">
                  <c:v>115</c:v>
                </c:pt>
                <c:pt idx="2356">
                  <c:v>107</c:v>
                </c:pt>
                <c:pt idx="2357">
                  <c:v>91</c:v>
                </c:pt>
                <c:pt idx="2358">
                  <c:v>125</c:v>
                </c:pt>
                <c:pt idx="2359">
                  <c:v>122</c:v>
                </c:pt>
                <c:pt idx="2360">
                  <c:v>102</c:v>
                </c:pt>
                <c:pt idx="2361">
                  <c:v>90</c:v>
                </c:pt>
                <c:pt idx="2362">
                  <c:v>98</c:v>
                </c:pt>
                <c:pt idx="2363">
                  <c:v>109</c:v>
                </c:pt>
                <c:pt idx="2364">
                  <c:v>107</c:v>
                </c:pt>
                <c:pt idx="2365">
                  <c:v>90</c:v>
                </c:pt>
                <c:pt idx="2366">
                  <c:v>112</c:v>
                </c:pt>
                <c:pt idx="2367">
                  <c:v>94</c:v>
                </c:pt>
                <c:pt idx="2368">
                  <c:v>105</c:v>
                </c:pt>
                <c:pt idx="2369">
                  <c:v>104</c:v>
                </c:pt>
                <c:pt idx="2370">
                  <c:v>112</c:v>
                </c:pt>
                <c:pt idx="2371">
                  <c:v>108</c:v>
                </c:pt>
                <c:pt idx="2372">
                  <c:v>112</c:v>
                </c:pt>
                <c:pt idx="2373">
                  <c:v>127</c:v>
                </c:pt>
                <c:pt idx="2374">
                  <c:v>111</c:v>
                </c:pt>
                <c:pt idx="2375">
                  <c:v>126</c:v>
                </c:pt>
                <c:pt idx="2376">
                  <c:v>114</c:v>
                </c:pt>
                <c:pt idx="2377">
                  <c:v>99</c:v>
                </c:pt>
                <c:pt idx="2378">
                  <c:v>150</c:v>
                </c:pt>
                <c:pt idx="2379">
                  <c:v>117</c:v>
                </c:pt>
                <c:pt idx="2380">
                  <c:v>112</c:v>
                </c:pt>
                <c:pt idx="2381">
                  <c:v>108</c:v>
                </c:pt>
                <c:pt idx="2382">
                  <c:v>116</c:v>
                </c:pt>
                <c:pt idx="2383">
                  <c:v>144</c:v>
                </c:pt>
                <c:pt idx="2384">
                  <c:v>92</c:v>
                </c:pt>
                <c:pt idx="2385">
                  <c:v>93</c:v>
                </c:pt>
                <c:pt idx="2386">
                  <c:v>103</c:v>
                </c:pt>
                <c:pt idx="2387">
                  <c:v>93</c:v>
                </c:pt>
                <c:pt idx="2388">
                  <c:v>98</c:v>
                </c:pt>
                <c:pt idx="2389">
                  <c:v>114</c:v>
                </c:pt>
                <c:pt idx="2390">
                  <c:v>121</c:v>
                </c:pt>
                <c:pt idx="2391">
                  <c:v>87</c:v>
                </c:pt>
                <c:pt idx="2392">
                  <c:v>92</c:v>
                </c:pt>
                <c:pt idx="2393">
                  <c:v>105</c:v>
                </c:pt>
                <c:pt idx="2394">
                  <c:v>89</c:v>
                </c:pt>
                <c:pt idx="2395">
                  <c:v>114</c:v>
                </c:pt>
                <c:pt idx="2396">
                  <c:v>119</c:v>
                </c:pt>
                <c:pt idx="2397">
                  <c:v>103</c:v>
                </c:pt>
                <c:pt idx="2398">
                  <c:v>91</c:v>
                </c:pt>
                <c:pt idx="2399">
                  <c:v>98</c:v>
                </c:pt>
                <c:pt idx="2400">
                  <c:v>80</c:v>
                </c:pt>
                <c:pt idx="2401">
                  <c:v>121</c:v>
                </c:pt>
                <c:pt idx="2402">
                  <c:v>94</c:v>
                </c:pt>
                <c:pt idx="2403">
                  <c:v>93</c:v>
                </c:pt>
                <c:pt idx="2404">
                  <c:v>93</c:v>
                </c:pt>
                <c:pt idx="2405">
                  <c:v>116</c:v>
                </c:pt>
                <c:pt idx="2406">
                  <c:v>101</c:v>
                </c:pt>
                <c:pt idx="2407">
                  <c:v>154</c:v>
                </c:pt>
                <c:pt idx="2408">
                  <c:v>170</c:v>
                </c:pt>
                <c:pt idx="2409">
                  <c:v>99</c:v>
                </c:pt>
                <c:pt idx="2410">
                  <c:v>104</c:v>
                </c:pt>
                <c:pt idx="2411">
                  <c:v>126</c:v>
                </c:pt>
                <c:pt idx="2412">
                  <c:v>110</c:v>
                </c:pt>
                <c:pt idx="2413">
                  <c:v>101</c:v>
                </c:pt>
                <c:pt idx="2414">
                  <c:v>87</c:v>
                </c:pt>
                <c:pt idx="2415">
                  <c:v>123</c:v>
                </c:pt>
                <c:pt idx="2416">
                  <c:v>109</c:v>
                </c:pt>
                <c:pt idx="2417">
                  <c:v>90</c:v>
                </c:pt>
                <c:pt idx="2418">
                  <c:v>96</c:v>
                </c:pt>
                <c:pt idx="2419">
                  <c:v>82</c:v>
                </c:pt>
                <c:pt idx="2420">
                  <c:v>86</c:v>
                </c:pt>
                <c:pt idx="2421">
                  <c:v>108</c:v>
                </c:pt>
                <c:pt idx="2422">
                  <c:v>98</c:v>
                </c:pt>
                <c:pt idx="2423">
                  <c:v>129</c:v>
                </c:pt>
                <c:pt idx="2424">
                  <c:v>99</c:v>
                </c:pt>
                <c:pt idx="2425">
                  <c:v>105</c:v>
                </c:pt>
                <c:pt idx="2426">
                  <c:v>112</c:v>
                </c:pt>
                <c:pt idx="2427">
                  <c:v>108</c:v>
                </c:pt>
                <c:pt idx="2428">
                  <c:v>121</c:v>
                </c:pt>
                <c:pt idx="2429">
                  <c:v>89</c:v>
                </c:pt>
                <c:pt idx="2430">
                  <c:v>89</c:v>
                </c:pt>
                <c:pt idx="2431">
                  <c:v>73</c:v>
                </c:pt>
                <c:pt idx="2432">
                  <c:v>132</c:v>
                </c:pt>
                <c:pt idx="2433">
                  <c:v>154</c:v>
                </c:pt>
                <c:pt idx="2434">
                  <c:v>96</c:v>
                </c:pt>
                <c:pt idx="2435">
                  <c:v>98</c:v>
                </c:pt>
                <c:pt idx="2436">
                  <c:v>107</c:v>
                </c:pt>
                <c:pt idx="2437">
                  <c:v>134</c:v>
                </c:pt>
                <c:pt idx="2438">
                  <c:v>94</c:v>
                </c:pt>
                <c:pt idx="2439">
                  <c:v>122</c:v>
                </c:pt>
                <c:pt idx="2440">
                  <c:v>128</c:v>
                </c:pt>
                <c:pt idx="2441">
                  <c:v>97</c:v>
                </c:pt>
                <c:pt idx="2442">
                  <c:v>110</c:v>
                </c:pt>
                <c:pt idx="2443">
                  <c:v>102</c:v>
                </c:pt>
                <c:pt idx="2444">
                  <c:v>98</c:v>
                </c:pt>
                <c:pt idx="2445">
                  <c:v>120</c:v>
                </c:pt>
                <c:pt idx="2446">
                  <c:v>160</c:v>
                </c:pt>
                <c:pt idx="2447">
                  <c:v>80</c:v>
                </c:pt>
                <c:pt idx="2448">
                  <c:v>91</c:v>
                </c:pt>
                <c:pt idx="2449">
                  <c:v>83</c:v>
                </c:pt>
                <c:pt idx="2450">
                  <c:v>102</c:v>
                </c:pt>
                <c:pt idx="2451">
                  <c:v>122</c:v>
                </c:pt>
                <c:pt idx="2452">
                  <c:v>126</c:v>
                </c:pt>
                <c:pt idx="2453">
                  <c:v>136</c:v>
                </c:pt>
                <c:pt idx="2454">
                  <c:v>120</c:v>
                </c:pt>
                <c:pt idx="2455">
                  <c:v>108</c:v>
                </c:pt>
                <c:pt idx="2456">
                  <c:v>126</c:v>
                </c:pt>
                <c:pt idx="2457">
                  <c:v>128</c:v>
                </c:pt>
                <c:pt idx="2458">
                  <c:v>113</c:v>
                </c:pt>
                <c:pt idx="2459">
                  <c:v>89</c:v>
                </c:pt>
                <c:pt idx="2460">
                  <c:v>129</c:v>
                </c:pt>
                <c:pt idx="2461">
                  <c:v>94</c:v>
                </c:pt>
                <c:pt idx="2462">
                  <c:v>106</c:v>
                </c:pt>
                <c:pt idx="2463">
                  <c:v>100</c:v>
                </c:pt>
                <c:pt idx="2464">
                  <c:v>89</c:v>
                </c:pt>
                <c:pt idx="2465">
                  <c:v>94</c:v>
                </c:pt>
                <c:pt idx="2466">
                  <c:v>83</c:v>
                </c:pt>
                <c:pt idx="2467">
                  <c:v>111</c:v>
                </c:pt>
                <c:pt idx="2468">
                  <c:v>80</c:v>
                </c:pt>
                <c:pt idx="2469">
                  <c:v>112</c:v>
                </c:pt>
                <c:pt idx="2470">
                  <c:v>94</c:v>
                </c:pt>
                <c:pt idx="2471">
                  <c:v>130</c:v>
                </c:pt>
                <c:pt idx="2472">
                  <c:v>91</c:v>
                </c:pt>
                <c:pt idx="2473">
                  <c:v>91</c:v>
                </c:pt>
                <c:pt idx="2474">
                  <c:v>110</c:v>
                </c:pt>
                <c:pt idx="2475">
                  <c:v>121</c:v>
                </c:pt>
                <c:pt idx="2476">
                  <c:v>114</c:v>
                </c:pt>
                <c:pt idx="2477">
                  <c:v>96</c:v>
                </c:pt>
                <c:pt idx="2478">
                  <c:v>270</c:v>
                </c:pt>
                <c:pt idx="2479">
                  <c:v>94</c:v>
                </c:pt>
                <c:pt idx="2480">
                  <c:v>109</c:v>
                </c:pt>
                <c:pt idx="2481">
                  <c:v>107</c:v>
                </c:pt>
                <c:pt idx="2482">
                  <c:v>96</c:v>
                </c:pt>
                <c:pt idx="2483">
                  <c:v>88</c:v>
                </c:pt>
                <c:pt idx="2484">
                  <c:v>113</c:v>
                </c:pt>
                <c:pt idx="2485">
                  <c:v>101</c:v>
                </c:pt>
                <c:pt idx="2486">
                  <c:v>105</c:v>
                </c:pt>
                <c:pt idx="2487">
                  <c:v>125</c:v>
                </c:pt>
                <c:pt idx="2488">
                  <c:v>100</c:v>
                </c:pt>
                <c:pt idx="2489">
                  <c:v>97</c:v>
                </c:pt>
                <c:pt idx="2490">
                  <c:v>108</c:v>
                </c:pt>
                <c:pt idx="2491">
                  <c:v>112</c:v>
                </c:pt>
                <c:pt idx="2492">
                  <c:v>112</c:v>
                </c:pt>
                <c:pt idx="2493">
                  <c:v>95</c:v>
                </c:pt>
                <c:pt idx="2494">
                  <c:v>110</c:v>
                </c:pt>
                <c:pt idx="2495">
                  <c:v>118</c:v>
                </c:pt>
                <c:pt idx="2496">
                  <c:v>97</c:v>
                </c:pt>
                <c:pt idx="2497">
                  <c:v>120</c:v>
                </c:pt>
                <c:pt idx="2498">
                  <c:v>135</c:v>
                </c:pt>
                <c:pt idx="2499">
                  <c:v>101</c:v>
                </c:pt>
                <c:pt idx="2500">
                  <c:v>92</c:v>
                </c:pt>
                <c:pt idx="2501">
                  <c:v>106</c:v>
                </c:pt>
                <c:pt idx="2502">
                  <c:v>92</c:v>
                </c:pt>
                <c:pt idx="2503">
                  <c:v>161</c:v>
                </c:pt>
                <c:pt idx="2504">
                  <c:v>92</c:v>
                </c:pt>
                <c:pt idx="2505">
                  <c:v>93</c:v>
                </c:pt>
                <c:pt idx="2506">
                  <c:v>110</c:v>
                </c:pt>
                <c:pt idx="2507">
                  <c:v>122</c:v>
                </c:pt>
                <c:pt idx="2508">
                  <c:v>91</c:v>
                </c:pt>
                <c:pt idx="2509">
                  <c:v>115</c:v>
                </c:pt>
                <c:pt idx="2510">
                  <c:v>94</c:v>
                </c:pt>
                <c:pt idx="2511">
                  <c:v>93</c:v>
                </c:pt>
                <c:pt idx="2512">
                  <c:v>94</c:v>
                </c:pt>
                <c:pt idx="2513">
                  <c:v>95</c:v>
                </c:pt>
                <c:pt idx="2514">
                  <c:v>105</c:v>
                </c:pt>
                <c:pt idx="2515">
                  <c:v>103</c:v>
                </c:pt>
                <c:pt idx="2516">
                  <c:v>102</c:v>
                </c:pt>
                <c:pt idx="2517">
                  <c:v>116</c:v>
                </c:pt>
                <c:pt idx="2518">
                  <c:v>110</c:v>
                </c:pt>
                <c:pt idx="2519">
                  <c:v>120</c:v>
                </c:pt>
                <c:pt idx="2520">
                  <c:v>122</c:v>
                </c:pt>
                <c:pt idx="2521">
                  <c:v>118</c:v>
                </c:pt>
                <c:pt idx="2522">
                  <c:v>107</c:v>
                </c:pt>
                <c:pt idx="2523">
                  <c:v>102</c:v>
                </c:pt>
                <c:pt idx="2524">
                  <c:v>154</c:v>
                </c:pt>
                <c:pt idx="2525">
                  <c:v>103</c:v>
                </c:pt>
                <c:pt idx="2526">
                  <c:v>114</c:v>
                </c:pt>
                <c:pt idx="2527">
                  <c:v>109</c:v>
                </c:pt>
                <c:pt idx="2528">
                  <c:v>124</c:v>
                </c:pt>
                <c:pt idx="2529">
                  <c:v>94</c:v>
                </c:pt>
                <c:pt idx="2530">
                  <c:v>100</c:v>
                </c:pt>
                <c:pt idx="2531">
                  <c:v>98</c:v>
                </c:pt>
                <c:pt idx="2532">
                  <c:v>102</c:v>
                </c:pt>
                <c:pt idx="2533">
                  <c:v>94</c:v>
                </c:pt>
                <c:pt idx="2534">
                  <c:v>92</c:v>
                </c:pt>
                <c:pt idx="2535">
                  <c:v>113</c:v>
                </c:pt>
                <c:pt idx="2536">
                  <c:v>115</c:v>
                </c:pt>
                <c:pt idx="2537">
                  <c:v>95</c:v>
                </c:pt>
                <c:pt idx="2538">
                  <c:v>87</c:v>
                </c:pt>
                <c:pt idx="2539">
                  <c:v>88</c:v>
                </c:pt>
                <c:pt idx="2540">
                  <c:v>183</c:v>
                </c:pt>
                <c:pt idx="2541">
                  <c:v>97</c:v>
                </c:pt>
                <c:pt idx="2542">
                  <c:v>94</c:v>
                </c:pt>
                <c:pt idx="2543">
                  <c:v>112</c:v>
                </c:pt>
                <c:pt idx="2544">
                  <c:v>98</c:v>
                </c:pt>
                <c:pt idx="2545">
                  <c:v>104</c:v>
                </c:pt>
                <c:pt idx="2546">
                  <c:v>118</c:v>
                </c:pt>
                <c:pt idx="2547">
                  <c:v>120</c:v>
                </c:pt>
                <c:pt idx="2548">
                  <c:v>99</c:v>
                </c:pt>
                <c:pt idx="2549">
                  <c:v>109</c:v>
                </c:pt>
                <c:pt idx="2550">
                  <c:v>106</c:v>
                </c:pt>
                <c:pt idx="2551">
                  <c:v>123</c:v>
                </c:pt>
                <c:pt idx="2552">
                  <c:v>86</c:v>
                </c:pt>
                <c:pt idx="2553">
                  <c:v>120</c:v>
                </c:pt>
                <c:pt idx="2554">
                  <c:v>227</c:v>
                </c:pt>
                <c:pt idx="2555">
                  <c:v>119</c:v>
                </c:pt>
                <c:pt idx="2556">
                  <c:v>115</c:v>
                </c:pt>
                <c:pt idx="2557">
                  <c:v>114</c:v>
                </c:pt>
                <c:pt idx="2558">
                  <c:v>90</c:v>
                </c:pt>
                <c:pt idx="2559">
                  <c:v>94</c:v>
                </c:pt>
                <c:pt idx="2560">
                  <c:v>98</c:v>
                </c:pt>
                <c:pt idx="2561">
                  <c:v>126</c:v>
                </c:pt>
                <c:pt idx="2562">
                  <c:v>100</c:v>
                </c:pt>
                <c:pt idx="2563">
                  <c:v>89</c:v>
                </c:pt>
                <c:pt idx="2564">
                  <c:v>111</c:v>
                </c:pt>
                <c:pt idx="2565">
                  <c:v>100</c:v>
                </c:pt>
                <c:pt idx="2566">
                  <c:v>115</c:v>
                </c:pt>
                <c:pt idx="2567">
                  <c:v>106</c:v>
                </c:pt>
                <c:pt idx="2568">
                  <c:v>124</c:v>
                </c:pt>
                <c:pt idx="2569">
                  <c:v>107</c:v>
                </c:pt>
                <c:pt idx="2570">
                  <c:v>99</c:v>
                </c:pt>
                <c:pt idx="2571">
                  <c:v>90</c:v>
                </c:pt>
                <c:pt idx="2572">
                  <c:v>101</c:v>
                </c:pt>
                <c:pt idx="2573">
                  <c:v>119</c:v>
                </c:pt>
                <c:pt idx="2574">
                  <c:v>103</c:v>
                </c:pt>
                <c:pt idx="2575">
                  <c:v>134</c:v>
                </c:pt>
                <c:pt idx="2576">
                  <c:v>155</c:v>
                </c:pt>
                <c:pt idx="2577">
                  <c:v>94</c:v>
                </c:pt>
                <c:pt idx="2578">
                  <c:v>95</c:v>
                </c:pt>
                <c:pt idx="2579">
                  <c:v>89</c:v>
                </c:pt>
                <c:pt idx="2580">
                  <c:v>97</c:v>
                </c:pt>
                <c:pt idx="2581">
                  <c:v>90</c:v>
                </c:pt>
                <c:pt idx="2582">
                  <c:v>92</c:v>
                </c:pt>
                <c:pt idx="2583">
                  <c:v>100</c:v>
                </c:pt>
                <c:pt idx="2584">
                  <c:v>117</c:v>
                </c:pt>
                <c:pt idx="2585">
                  <c:v>84</c:v>
                </c:pt>
                <c:pt idx="2586">
                  <c:v>140</c:v>
                </c:pt>
                <c:pt idx="2587">
                  <c:v>108</c:v>
                </c:pt>
                <c:pt idx="2588">
                  <c:v>109</c:v>
                </c:pt>
                <c:pt idx="2589">
                  <c:v>131</c:v>
                </c:pt>
                <c:pt idx="2590">
                  <c:v>114</c:v>
                </c:pt>
                <c:pt idx="2591">
                  <c:v>97</c:v>
                </c:pt>
                <c:pt idx="2592">
                  <c:v>122</c:v>
                </c:pt>
                <c:pt idx="2593">
                  <c:v>87</c:v>
                </c:pt>
                <c:pt idx="2594">
                  <c:v>85</c:v>
                </c:pt>
                <c:pt idx="2595">
                  <c:v>85</c:v>
                </c:pt>
                <c:pt idx="2596">
                  <c:v>101</c:v>
                </c:pt>
                <c:pt idx="2597">
                  <c:v>121</c:v>
                </c:pt>
                <c:pt idx="2598">
                  <c:v>107</c:v>
                </c:pt>
                <c:pt idx="2599">
                  <c:v>111</c:v>
                </c:pt>
                <c:pt idx="2600">
                  <c:v>92</c:v>
                </c:pt>
                <c:pt idx="2601">
                  <c:v>97</c:v>
                </c:pt>
                <c:pt idx="2602">
                  <c:v>97</c:v>
                </c:pt>
                <c:pt idx="2603">
                  <c:v>125</c:v>
                </c:pt>
                <c:pt idx="2604">
                  <c:v>124</c:v>
                </c:pt>
                <c:pt idx="2605">
                  <c:v>76</c:v>
                </c:pt>
                <c:pt idx="2606">
                  <c:v>107</c:v>
                </c:pt>
                <c:pt idx="2607">
                  <c:v>91</c:v>
                </c:pt>
                <c:pt idx="2608">
                  <c:v>96</c:v>
                </c:pt>
                <c:pt idx="2609">
                  <c:v>142</c:v>
                </c:pt>
                <c:pt idx="2610">
                  <c:v>103</c:v>
                </c:pt>
                <c:pt idx="2611">
                  <c:v>117</c:v>
                </c:pt>
                <c:pt idx="2612">
                  <c:v>116</c:v>
                </c:pt>
                <c:pt idx="2613">
                  <c:v>118</c:v>
                </c:pt>
                <c:pt idx="2614">
                  <c:v>108</c:v>
                </c:pt>
                <c:pt idx="2615">
                  <c:v>94</c:v>
                </c:pt>
                <c:pt idx="2616">
                  <c:v>97</c:v>
                </c:pt>
                <c:pt idx="2617">
                  <c:v>97</c:v>
                </c:pt>
                <c:pt idx="2618">
                  <c:v>99</c:v>
                </c:pt>
                <c:pt idx="2619">
                  <c:v>91</c:v>
                </c:pt>
                <c:pt idx="2620">
                  <c:v>107</c:v>
                </c:pt>
                <c:pt idx="2621">
                  <c:v>95</c:v>
                </c:pt>
                <c:pt idx="2622">
                  <c:v>102</c:v>
                </c:pt>
                <c:pt idx="2623">
                  <c:v>88</c:v>
                </c:pt>
                <c:pt idx="2624">
                  <c:v>106</c:v>
                </c:pt>
                <c:pt idx="2625">
                  <c:v>92</c:v>
                </c:pt>
                <c:pt idx="2626">
                  <c:v>105</c:v>
                </c:pt>
                <c:pt idx="2627">
                  <c:v>107</c:v>
                </c:pt>
                <c:pt idx="2628">
                  <c:v>120</c:v>
                </c:pt>
                <c:pt idx="2629">
                  <c:v>103</c:v>
                </c:pt>
                <c:pt idx="2630">
                  <c:v>92</c:v>
                </c:pt>
                <c:pt idx="2631">
                  <c:v>147</c:v>
                </c:pt>
                <c:pt idx="2632">
                  <c:v>98</c:v>
                </c:pt>
                <c:pt idx="2633">
                  <c:v>98</c:v>
                </c:pt>
                <c:pt idx="2634">
                  <c:v>103</c:v>
                </c:pt>
                <c:pt idx="2635">
                  <c:v>111</c:v>
                </c:pt>
                <c:pt idx="2636">
                  <c:v>98</c:v>
                </c:pt>
                <c:pt idx="2637">
                  <c:v>111</c:v>
                </c:pt>
                <c:pt idx="2638">
                  <c:v>111</c:v>
                </c:pt>
                <c:pt idx="2639">
                  <c:v>100</c:v>
                </c:pt>
                <c:pt idx="2640">
                  <c:v>116</c:v>
                </c:pt>
                <c:pt idx="2641">
                  <c:v>145</c:v>
                </c:pt>
                <c:pt idx="2642">
                  <c:v>84</c:v>
                </c:pt>
                <c:pt idx="2643">
                  <c:v>115</c:v>
                </c:pt>
                <c:pt idx="2644">
                  <c:v>105</c:v>
                </c:pt>
                <c:pt idx="2645">
                  <c:v>98</c:v>
                </c:pt>
                <c:pt idx="2646">
                  <c:v>99</c:v>
                </c:pt>
                <c:pt idx="2647">
                  <c:v>110</c:v>
                </c:pt>
                <c:pt idx="2648">
                  <c:v>97</c:v>
                </c:pt>
                <c:pt idx="2649">
                  <c:v>88</c:v>
                </c:pt>
                <c:pt idx="2650">
                  <c:v>103</c:v>
                </c:pt>
                <c:pt idx="2651">
                  <c:v>104</c:v>
                </c:pt>
                <c:pt idx="2652">
                  <c:v>90</c:v>
                </c:pt>
                <c:pt idx="2653">
                  <c:v>105</c:v>
                </c:pt>
                <c:pt idx="2654">
                  <c:v>93</c:v>
                </c:pt>
                <c:pt idx="2655">
                  <c:v>141</c:v>
                </c:pt>
                <c:pt idx="2656">
                  <c:v>85</c:v>
                </c:pt>
                <c:pt idx="2657">
                  <c:v>109</c:v>
                </c:pt>
                <c:pt idx="2658">
                  <c:v>105</c:v>
                </c:pt>
                <c:pt idx="2659">
                  <c:v>98</c:v>
                </c:pt>
                <c:pt idx="2660">
                  <c:v>119</c:v>
                </c:pt>
                <c:pt idx="2661">
                  <c:v>124</c:v>
                </c:pt>
                <c:pt idx="2662">
                  <c:v>101</c:v>
                </c:pt>
                <c:pt idx="2663">
                  <c:v>115</c:v>
                </c:pt>
                <c:pt idx="2664">
                  <c:v>120</c:v>
                </c:pt>
                <c:pt idx="2665">
                  <c:v>111</c:v>
                </c:pt>
                <c:pt idx="2666">
                  <c:v>94</c:v>
                </c:pt>
                <c:pt idx="2667">
                  <c:v>131</c:v>
                </c:pt>
                <c:pt idx="2668">
                  <c:v>139</c:v>
                </c:pt>
                <c:pt idx="2669">
                  <c:v>120</c:v>
                </c:pt>
                <c:pt idx="2670">
                  <c:v>119</c:v>
                </c:pt>
                <c:pt idx="2671">
                  <c:v>125</c:v>
                </c:pt>
                <c:pt idx="2672">
                  <c:v>65</c:v>
                </c:pt>
                <c:pt idx="2673">
                  <c:v>108</c:v>
                </c:pt>
                <c:pt idx="2674">
                  <c:v>101</c:v>
                </c:pt>
                <c:pt idx="2675">
                  <c:v>145</c:v>
                </c:pt>
                <c:pt idx="2676">
                  <c:v>98</c:v>
                </c:pt>
                <c:pt idx="2677">
                  <c:v>101</c:v>
                </c:pt>
                <c:pt idx="2678">
                  <c:v>109</c:v>
                </c:pt>
                <c:pt idx="2679">
                  <c:v>123</c:v>
                </c:pt>
                <c:pt idx="2680">
                  <c:v>99</c:v>
                </c:pt>
                <c:pt idx="2681">
                  <c:v>110</c:v>
                </c:pt>
                <c:pt idx="2682">
                  <c:v>107</c:v>
                </c:pt>
                <c:pt idx="2683">
                  <c:v>81</c:v>
                </c:pt>
                <c:pt idx="2684">
                  <c:v>105</c:v>
                </c:pt>
                <c:pt idx="2685">
                  <c:v>82</c:v>
                </c:pt>
                <c:pt idx="2686">
                  <c:v>109</c:v>
                </c:pt>
                <c:pt idx="2687">
                  <c:v>95</c:v>
                </c:pt>
                <c:pt idx="2688">
                  <c:v>100</c:v>
                </c:pt>
                <c:pt idx="2689">
                  <c:v>118</c:v>
                </c:pt>
                <c:pt idx="2690">
                  <c:v>91</c:v>
                </c:pt>
                <c:pt idx="2691">
                  <c:v>90</c:v>
                </c:pt>
                <c:pt idx="2692">
                  <c:v>108</c:v>
                </c:pt>
                <c:pt idx="2693">
                  <c:v>103</c:v>
                </c:pt>
                <c:pt idx="2694">
                  <c:v>96</c:v>
                </c:pt>
                <c:pt idx="2695">
                  <c:v>117</c:v>
                </c:pt>
                <c:pt idx="2696">
                  <c:v>93</c:v>
                </c:pt>
                <c:pt idx="2697">
                  <c:v>136</c:v>
                </c:pt>
                <c:pt idx="2698">
                  <c:v>115</c:v>
                </c:pt>
                <c:pt idx="2699">
                  <c:v>94</c:v>
                </c:pt>
                <c:pt idx="2700">
                  <c:v>85</c:v>
                </c:pt>
                <c:pt idx="2701">
                  <c:v>112</c:v>
                </c:pt>
                <c:pt idx="2702">
                  <c:v>86</c:v>
                </c:pt>
                <c:pt idx="2703">
                  <c:v>86</c:v>
                </c:pt>
                <c:pt idx="2704">
                  <c:v>112</c:v>
                </c:pt>
                <c:pt idx="2705">
                  <c:v>137</c:v>
                </c:pt>
                <c:pt idx="2706">
                  <c:v>90</c:v>
                </c:pt>
                <c:pt idx="2707">
                  <c:v>107</c:v>
                </c:pt>
                <c:pt idx="2708">
                  <c:v>98</c:v>
                </c:pt>
                <c:pt idx="2709">
                  <c:v>84</c:v>
                </c:pt>
                <c:pt idx="2710">
                  <c:v>139</c:v>
                </c:pt>
                <c:pt idx="2711">
                  <c:v>97</c:v>
                </c:pt>
                <c:pt idx="2712">
                  <c:v>127</c:v>
                </c:pt>
                <c:pt idx="2713">
                  <c:v>150</c:v>
                </c:pt>
                <c:pt idx="2714">
                  <c:v>104</c:v>
                </c:pt>
                <c:pt idx="2715">
                  <c:v>132</c:v>
                </c:pt>
                <c:pt idx="2716">
                  <c:v>117</c:v>
                </c:pt>
                <c:pt idx="2717">
                  <c:v>115</c:v>
                </c:pt>
                <c:pt idx="2718">
                  <c:v>186</c:v>
                </c:pt>
                <c:pt idx="2719">
                  <c:v>90</c:v>
                </c:pt>
                <c:pt idx="2720">
                  <c:v>90</c:v>
                </c:pt>
                <c:pt idx="2721">
                  <c:v>134</c:v>
                </c:pt>
                <c:pt idx="2722">
                  <c:v>97</c:v>
                </c:pt>
                <c:pt idx="2723">
                  <c:v>107</c:v>
                </c:pt>
                <c:pt idx="2724">
                  <c:v>99</c:v>
                </c:pt>
                <c:pt idx="2725">
                  <c:v>124</c:v>
                </c:pt>
                <c:pt idx="2726">
                  <c:v>110</c:v>
                </c:pt>
                <c:pt idx="2727">
                  <c:v>105</c:v>
                </c:pt>
                <c:pt idx="2728">
                  <c:v>178</c:v>
                </c:pt>
                <c:pt idx="2729">
                  <c:v>125</c:v>
                </c:pt>
                <c:pt idx="2730">
                  <c:v>108</c:v>
                </c:pt>
                <c:pt idx="2731">
                  <c:v>121</c:v>
                </c:pt>
                <c:pt idx="2732">
                  <c:v>100</c:v>
                </c:pt>
                <c:pt idx="2733">
                  <c:v>115</c:v>
                </c:pt>
                <c:pt idx="2734">
                  <c:v>108</c:v>
                </c:pt>
                <c:pt idx="2735">
                  <c:v>220</c:v>
                </c:pt>
                <c:pt idx="2736">
                  <c:v>112</c:v>
                </c:pt>
                <c:pt idx="2737">
                  <c:v>99</c:v>
                </c:pt>
                <c:pt idx="2738">
                  <c:v>109</c:v>
                </c:pt>
                <c:pt idx="2739">
                  <c:v>83</c:v>
                </c:pt>
                <c:pt idx="2740">
                  <c:v>107</c:v>
                </c:pt>
                <c:pt idx="2741">
                  <c:v>102</c:v>
                </c:pt>
                <c:pt idx="2742">
                  <c:v>100</c:v>
                </c:pt>
                <c:pt idx="2743">
                  <c:v>97</c:v>
                </c:pt>
                <c:pt idx="2744">
                  <c:v>92</c:v>
                </c:pt>
                <c:pt idx="2745">
                  <c:v>84</c:v>
                </c:pt>
                <c:pt idx="2746">
                  <c:v>86</c:v>
                </c:pt>
                <c:pt idx="2747">
                  <c:v>120</c:v>
                </c:pt>
                <c:pt idx="2748">
                  <c:v>89</c:v>
                </c:pt>
                <c:pt idx="2749">
                  <c:v>117</c:v>
                </c:pt>
                <c:pt idx="2750">
                  <c:v>97</c:v>
                </c:pt>
                <c:pt idx="2751">
                  <c:v>91</c:v>
                </c:pt>
                <c:pt idx="2752">
                  <c:v>100</c:v>
                </c:pt>
                <c:pt idx="2753">
                  <c:v>72</c:v>
                </c:pt>
                <c:pt idx="2754">
                  <c:v>84</c:v>
                </c:pt>
                <c:pt idx="2755">
                  <c:v>126</c:v>
                </c:pt>
                <c:pt idx="2756">
                  <c:v>108</c:v>
                </c:pt>
                <c:pt idx="2757">
                  <c:v>112</c:v>
                </c:pt>
                <c:pt idx="2758">
                  <c:v>90</c:v>
                </c:pt>
                <c:pt idx="2759">
                  <c:v>91</c:v>
                </c:pt>
                <c:pt idx="2760">
                  <c:v>135</c:v>
                </c:pt>
                <c:pt idx="2761">
                  <c:v>141</c:v>
                </c:pt>
                <c:pt idx="2762">
                  <c:v>104</c:v>
                </c:pt>
                <c:pt idx="2763">
                  <c:v>84</c:v>
                </c:pt>
                <c:pt idx="2764">
                  <c:v>118</c:v>
                </c:pt>
                <c:pt idx="2765">
                  <c:v>82</c:v>
                </c:pt>
                <c:pt idx="2766">
                  <c:v>95</c:v>
                </c:pt>
                <c:pt idx="2767">
                  <c:v>94</c:v>
                </c:pt>
                <c:pt idx="2768">
                  <c:v>88</c:v>
                </c:pt>
                <c:pt idx="2769">
                  <c:v>99</c:v>
                </c:pt>
                <c:pt idx="2770">
                  <c:v>121</c:v>
                </c:pt>
                <c:pt idx="2771">
                  <c:v>84</c:v>
                </c:pt>
                <c:pt idx="2772">
                  <c:v>93</c:v>
                </c:pt>
                <c:pt idx="2773">
                  <c:v>93</c:v>
                </c:pt>
                <c:pt idx="2774">
                  <c:v>120</c:v>
                </c:pt>
                <c:pt idx="2775">
                  <c:v>112</c:v>
                </c:pt>
                <c:pt idx="2776">
                  <c:v>107</c:v>
                </c:pt>
                <c:pt idx="2777">
                  <c:v>112</c:v>
                </c:pt>
                <c:pt idx="2778">
                  <c:v>96</c:v>
                </c:pt>
                <c:pt idx="2779">
                  <c:v>91</c:v>
                </c:pt>
                <c:pt idx="2780">
                  <c:v>125</c:v>
                </c:pt>
                <c:pt idx="2781">
                  <c:v>102</c:v>
                </c:pt>
                <c:pt idx="2782">
                  <c:v>87</c:v>
                </c:pt>
                <c:pt idx="2783">
                  <c:v>118</c:v>
                </c:pt>
                <c:pt idx="2784">
                  <c:v>115</c:v>
                </c:pt>
                <c:pt idx="2785">
                  <c:v>91</c:v>
                </c:pt>
                <c:pt idx="2786">
                  <c:v>88</c:v>
                </c:pt>
                <c:pt idx="2787">
                  <c:v>127</c:v>
                </c:pt>
                <c:pt idx="2788">
                  <c:v>94</c:v>
                </c:pt>
                <c:pt idx="2789">
                  <c:v>115</c:v>
                </c:pt>
                <c:pt idx="2790">
                  <c:v>90</c:v>
                </c:pt>
                <c:pt idx="2791">
                  <c:v>102</c:v>
                </c:pt>
                <c:pt idx="2792">
                  <c:v>100</c:v>
                </c:pt>
                <c:pt idx="2793">
                  <c:v>117</c:v>
                </c:pt>
                <c:pt idx="2794">
                  <c:v>109</c:v>
                </c:pt>
                <c:pt idx="2795">
                  <c:v>121</c:v>
                </c:pt>
                <c:pt idx="2796">
                  <c:v>111</c:v>
                </c:pt>
                <c:pt idx="2797">
                  <c:v>100</c:v>
                </c:pt>
                <c:pt idx="2798">
                  <c:v>109</c:v>
                </c:pt>
                <c:pt idx="2799">
                  <c:v>93</c:v>
                </c:pt>
                <c:pt idx="2800">
                  <c:v>101</c:v>
                </c:pt>
                <c:pt idx="2801">
                  <c:v>101</c:v>
                </c:pt>
                <c:pt idx="2802">
                  <c:v>106</c:v>
                </c:pt>
                <c:pt idx="2803">
                  <c:v>94</c:v>
                </c:pt>
                <c:pt idx="2804">
                  <c:v>140</c:v>
                </c:pt>
                <c:pt idx="2805">
                  <c:v>132</c:v>
                </c:pt>
                <c:pt idx="2806">
                  <c:v>99</c:v>
                </c:pt>
                <c:pt idx="2807">
                  <c:v>90</c:v>
                </c:pt>
                <c:pt idx="2808">
                  <c:v>105</c:v>
                </c:pt>
                <c:pt idx="2809">
                  <c:v>108</c:v>
                </c:pt>
                <c:pt idx="2810">
                  <c:v>69</c:v>
                </c:pt>
                <c:pt idx="2811">
                  <c:v>148</c:v>
                </c:pt>
                <c:pt idx="2812">
                  <c:v>118</c:v>
                </c:pt>
                <c:pt idx="2813">
                  <c:v>132</c:v>
                </c:pt>
                <c:pt idx="2814">
                  <c:v>130</c:v>
                </c:pt>
                <c:pt idx="2815">
                  <c:v>95</c:v>
                </c:pt>
                <c:pt idx="2816">
                  <c:v>80</c:v>
                </c:pt>
                <c:pt idx="2817">
                  <c:v>94</c:v>
                </c:pt>
                <c:pt idx="2818">
                  <c:v>122</c:v>
                </c:pt>
                <c:pt idx="2819">
                  <c:v>102</c:v>
                </c:pt>
                <c:pt idx="2820">
                  <c:v>116</c:v>
                </c:pt>
                <c:pt idx="2821">
                  <c:v>78</c:v>
                </c:pt>
                <c:pt idx="2822">
                  <c:v>114</c:v>
                </c:pt>
                <c:pt idx="2823">
                  <c:v>112</c:v>
                </c:pt>
                <c:pt idx="2824">
                  <c:v>110</c:v>
                </c:pt>
                <c:pt idx="2825">
                  <c:v>104</c:v>
                </c:pt>
                <c:pt idx="2826">
                  <c:v>81</c:v>
                </c:pt>
                <c:pt idx="2827">
                  <c:v>154</c:v>
                </c:pt>
                <c:pt idx="2828">
                  <c:v>102</c:v>
                </c:pt>
                <c:pt idx="2829">
                  <c:v>89</c:v>
                </c:pt>
                <c:pt idx="2830">
                  <c:v>132</c:v>
                </c:pt>
                <c:pt idx="2831">
                  <c:v>103</c:v>
                </c:pt>
                <c:pt idx="2832">
                  <c:v>93</c:v>
                </c:pt>
                <c:pt idx="2833">
                  <c:v>93</c:v>
                </c:pt>
                <c:pt idx="2834">
                  <c:v>172</c:v>
                </c:pt>
                <c:pt idx="2835">
                  <c:v>96</c:v>
                </c:pt>
                <c:pt idx="2836">
                  <c:v>89</c:v>
                </c:pt>
                <c:pt idx="2837">
                  <c:v>92</c:v>
                </c:pt>
                <c:pt idx="2838">
                  <c:v>97</c:v>
                </c:pt>
                <c:pt idx="2839">
                  <c:v>93</c:v>
                </c:pt>
                <c:pt idx="2840">
                  <c:v>89</c:v>
                </c:pt>
                <c:pt idx="2841">
                  <c:v>123</c:v>
                </c:pt>
                <c:pt idx="2842">
                  <c:v>93</c:v>
                </c:pt>
                <c:pt idx="2843">
                  <c:v>133</c:v>
                </c:pt>
                <c:pt idx="2844">
                  <c:v>121</c:v>
                </c:pt>
                <c:pt idx="2845">
                  <c:v>102</c:v>
                </c:pt>
                <c:pt idx="2846">
                  <c:v>102</c:v>
                </c:pt>
                <c:pt idx="2847">
                  <c:v>99</c:v>
                </c:pt>
                <c:pt idx="2848">
                  <c:v>98</c:v>
                </c:pt>
                <c:pt idx="2849">
                  <c:v>118</c:v>
                </c:pt>
                <c:pt idx="2850">
                  <c:v>125</c:v>
                </c:pt>
                <c:pt idx="2851">
                  <c:v>104</c:v>
                </c:pt>
                <c:pt idx="2852">
                  <c:v>109</c:v>
                </c:pt>
                <c:pt idx="2853">
                  <c:v>86</c:v>
                </c:pt>
                <c:pt idx="2854">
                  <c:v>115</c:v>
                </c:pt>
                <c:pt idx="2855">
                  <c:v>92</c:v>
                </c:pt>
                <c:pt idx="2856">
                  <c:v>91</c:v>
                </c:pt>
                <c:pt idx="2857">
                  <c:v>94</c:v>
                </c:pt>
                <c:pt idx="2858">
                  <c:v>93</c:v>
                </c:pt>
                <c:pt idx="2859">
                  <c:v>93</c:v>
                </c:pt>
                <c:pt idx="2860">
                  <c:v>100</c:v>
                </c:pt>
                <c:pt idx="2861">
                  <c:v>100</c:v>
                </c:pt>
                <c:pt idx="2862">
                  <c:v>113</c:v>
                </c:pt>
                <c:pt idx="2863">
                  <c:v>122</c:v>
                </c:pt>
                <c:pt idx="2864">
                  <c:v>100</c:v>
                </c:pt>
                <c:pt idx="2865">
                  <c:v>293</c:v>
                </c:pt>
                <c:pt idx="2866">
                  <c:v>93</c:v>
                </c:pt>
                <c:pt idx="2867">
                  <c:v>123</c:v>
                </c:pt>
                <c:pt idx="2868">
                  <c:v>119</c:v>
                </c:pt>
                <c:pt idx="2869">
                  <c:v>107</c:v>
                </c:pt>
                <c:pt idx="2870">
                  <c:v>106</c:v>
                </c:pt>
                <c:pt idx="2871">
                  <c:v>109</c:v>
                </c:pt>
                <c:pt idx="2872">
                  <c:v>81</c:v>
                </c:pt>
                <c:pt idx="2873">
                  <c:v>95</c:v>
                </c:pt>
                <c:pt idx="2874">
                  <c:v>86</c:v>
                </c:pt>
                <c:pt idx="2875">
                  <c:v>113</c:v>
                </c:pt>
                <c:pt idx="2876">
                  <c:v>122</c:v>
                </c:pt>
                <c:pt idx="2877">
                  <c:v>90</c:v>
                </c:pt>
                <c:pt idx="2878">
                  <c:v>108</c:v>
                </c:pt>
                <c:pt idx="2879">
                  <c:v>113</c:v>
                </c:pt>
                <c:pt idx="2880">
                  <c:v>110</c:v>
                </c:pt>
                <c:pt idx="2881">
                  <c:v>109</c:v>
                </c:pt>
                <c:pt idx="2882">
                  <c:v>110</c:v>
                </c:pt>
                <c:pt idx="2883">
                  <c:v>100</c:v>
                </c:pt>
                <c:pt idx="2884">
                  <c:v>101</c:v>
                </c:pt>
                <c:pt idx="2885">
                  <c:v>97</c:v>
                </c:pt>
                <c:pt idx="2886">
                  <c:v>172</c:v>
                </c:pt>
                <c:pt idx="2887">
                  <c:v>104</c:v>
                </c:pt>
                <c:pt idx="2888">
                  <c:v>99</c:v>
                </c:pt>
                <c:pt idx="2889">
                  <c:v>129</c:v>
                </c:pt>
                <c:pt idx="2890">
                  <c:v>91</c:v>
                </c:pt>
                <c:pt idx="2891">
                  <c:v>100</c:v>
                </c:pt>
                <c:pt idx="2892">
                  <c:v>111</c:v>
                </c:pt>
                <c:pt idx="2893">
                  <c:v>114</c:v>
                </c:pt>
                <c:pt idx="2894">
                  <c:v>86</c:v>
                </c:pt>
                <c:pt idx="2895">
                  <c:v>107</c:v>
                </c:pt>
                <c:pt idx="2896">
                  <c:v>90</c:v>
                </c:pt>
                <c:pt idx="2897">
                  <c:v>103</c:v>
                </c:pt>
                <c:pt idx="2898">
                  <c:v>120</c:v>
                </c:pt>
                <c:pt idx="2899">
                  <c:v>134</c:v>
                </c:pt>
                <c:pt idx="2900">
                  <c:v>110</c:v>
                </c:pt>
                <c:pt idx="2901">
                  <c:v>95</c:v>
                </c:pt>
                <c:pt idx="2902">
                  <c:v>95</c:v>
                </c:pt>
                <c:pt idx="2903">
                  <c:v>132</c:v>
                </c:pt>
                <c:pt idx="2904">
                  <c:v>89</c:v>
                </c:pt>
                <c:pt idx="2905">
                  <c:v>138</c:v>
                </c:pt>
                <c:pt idx="2906">
                  <c:v>113</c:v>
                </c:pt>
                <c:pt idx="2907">
                  <c:v>99</c:v>
                </c:pt>
                <c:pt idx="2908">
                  <c:v>111</c:v>
                </c:pt>
                <c:pt idx="2909">
                  <c:v>99</c:v>
                </c:pt>
                <c:pt idx="2910">
                  <c:v>104</c:v>
                </c:pt>
                <c:pt idx="2911">
                  <c:v>89</c:v>
                </c:pt>
                <c:pt idx="2912">
                  <c:v>103</c:v>
                </c:pt>
                <c:pt idx="2913">
                  <c:v>134</c:v>
                </c:pt>
                <c:pt idx="2914">
                  <c:v>100</c:v>
                </c:pt>
                <c:pt idx="2915">
                  <c:v>130</c:v>
                </c:pt>
                <c:pt idx="2916">
                  <c:v>106</c:v>
                </c:pt>
                <c:pt idx="2917">
                  <c:v>125</c:v>
                </c:pt>
                <c:pt idx="2918">
                  <c:v>109</c:v>
                </c:pt>
                <c:pt idx="2919">
                  <c:v>200</c:v>
                </c:pt>
                <c:pt idx="2920">
                  <c:v>114</c:v>
                </c:pt>
                <c:pt idx="2921">
                  <c:v>112</c:v>
                </c:pt>
                <c:pt idx="2922">
                  <c:v>116</c:v>
                </c:pt>
                <c:pt idx="2923">
                  <c:v>92</c:v>
                </c:pt>
                <c:pt idx="2924">
                  <c:v>120</c:v>
                </c:pt>
                <c:pt idx="2925">
                  <c:v>107</c:v>
                </c:pt>
                <c:pt idx="2926">
                  <c:v>92</c:v>
                </c:pt>
                <c:pt idx="2927">
                  <c:v>107</c:v>
                </c:pt>
                <c:pt idx="2928">
                  <c:v>100</c:v>
                </c:pt>
                <c:pt idx="2929">
                  <c:v>81</c:v>
                </c:pt>
                <c:pt idx="2930">
                  <c:v>101</c:v>
                </c:pt>
                <c:pt idx="2931">
                  <c:v>122</c:v>
                </c:pt>
                <c:pt idx="2932">
                  <c:v>97</c:v>
                </c:pt>
                <c:pt idx="2933">
                  <c:v>92</c:v>
                </c:pt>
                <c:pt idx="2934">
                  <c:v>92</c:v>
                </c:pt>
                <c:pt idx="2935">
                  <c:v>110</c:v>
                </c:pt>
                <c:pt idx="2936">
                  <c:v>86</c:v>
                </c:pt>
                <c:pt idx="2937">
                  <c:v>91</c:v>
                </c:pt>
                <c:pt idx="2938">
                  <c:v>145</c:v>
                </c:pt>
                <c:pt idx="2939">
                  <c:v>100</c:v>
                </c:pt>
                <c:pt idx="2940">
                  <c:v>111</c:v>
                </c:pt>
                <c:pt idx="2941">
                  <c:v>184</c:v>
                </c:pt>
                <c:pt idx="2942">
                  <c:v>89</c:v>
                </c:pt>
                <c:pt idx="2943">
                  <c:v>84</c:v>
                </c:pt>
                <c:pt idx="2944">
                  <c:v>98</c:v>
                </c:pt>
                <c:pt idx="2945">
                  <c:v>95</c:v>
                </c:pt>
                <c:pt idx="2946">
                  <c:v>100</c:v>
                </c:pt>
                <c:pt idx="2947">
                  <c:v>109</c:v>
                </c:pt>
                <c:pt idx="2948">
                  <c:v>118</c:v>
                </c:pt>
                <c:pt idx="2949">
                  <c:v>88</c:v>
                </c:pt>
                <c:pt idx="2950">
                  <c:v>86</c:v>
                </c:pt>
                <c:pt idx="2951">
                  <c:v>118</c:v>
                </c:pt>
                <c:pt idx="2952">
                  <c:v>125</c:v>
                </c:pt>
                <c:pt idx="2953">
                  <c:v>125</c:v>
                </c:pt>
                <c:pt idx="2954">
                  <c:v>94</c:v>
                </c:pt>
                <c:pt idx="2955">
                  <c:v>113</c:v>
                </c:pt>
                <c:pt idx="2956">
                  <c:v>104</c:v>
                </c:pt>
                <c:pt idx="2957">
                  <c:v>95</c:v>
                </c:pt>
                <c:pt idx="2958">
                  <c:v>102</c:v>
                </c:pt>
                <c:pt idx="2959">
                  <c:v>124</c:v>
                </c:pt>
                <c:pt idx="2960">
                  <c:v>105</c:v>
                </c:pt>
                <c:pt idx="2961">
                  <c:v>104</c:v>
                </c:pt>
                <c:pt idx="2962">
                  <c:v>111</c:v>
                </c:pt>
                <c:pt idx="2963">
                  <c:v>95</c:v>
                </c:pt>
                <c:pt idx="2964">
                  <c:v>96</c:v>
                </c:pt>
                <c:pt idx="2965">
                  <c:v>97</c:v>
                </c:pt>
                <c:pt idx="2966">
                  <c:v>118</c:v>
                </c:pt>
                <c:pt idx="2967">
                  <c:v>193</c:v>
                </c:pt>
                <c:pt idx="2968">
                  <c:v>97</c:v>
                </c:pt>
                <c:pt idx="2969">
                  <c:v>98</c:v>
                </c:pt>
                <c:pt idx="2970">
                  <c:v>103</c:v>
                </c:pt>
                <c:pt idx="2971">
                  <c:v>161</c:v>
                </c:pt>
                <c:pt idx="2972">
                  <c:v>120</c:v>
                </c:pt>
                <c:pt idx="2973">
                  <c:v>97</c:v>
                </c:pt>
                <c:pt idx="2974">
                  <c:v>97</c:v>
                </c:pt>
                <c:pt idx="2975">
                  <c:v>99</c:v>
                </c:pt>
                <c:pt idx="2976">
                  <c:v>144</c:v>
                </c:pt>
                <c:pt idx="2977">
                  <c:v>111</c:v>
                </c:pt>
                <c:pt idx="2978">
                  <c:v>145</c:v>
                </c:pt>
                <c:pt idx="2979">
                  <c:v>106</c:v>
                </c:pt>
                <c:pt idx="2980">
                  <c:v>126</c:v>
                </c:pt>
                <c:pt idx="2981">
                  <c:v>106</c:v>
                </c:pt>
                <c:pt idx="2982">
                  <c:v>121</c:v>
                </c:pt>
                <c:pt idx="2983">
                  <c:v>117</c:v>
                </c:pt>
                <c:pt idx="2984">
                  <c:v>98</c:v>
                </c:pt>
                <c:pt idx="2985">
                  <c:v>109</c:v>
                </c:pt>
                <c:pt idx="2986">
                  <c:v>95</c:v>
                </c:pt>
                <c:pt idx="2987">
                  <c:v>96</c:v>
                </c:pt>
                <c:pt idx="2988">
                  <c:v>101</c:v>
                </c:pt>
                <c:pt idx="2989">
                  <c:v>107</c:v>
                </c:pt>
                <c:pt idx="2990">
                  <c:v>119</c:v>
                </c:pt>
                <c:pt idx="2991">
                  <c:v>178</c:v>
                </c:pt>
                <c:pt idx="2992">
                  <c:v>100</c:v>
                </c:pt>
                <c:pt idx="2993">
                  <c:v>98</c:v>
                </c:pt>
                <c:pt idx="2994">
                  <c:v>92</c:v>
                </c:pt>
                <c:pt idx="2995">
                  <c:v>90</c:v>
                </c:pt>
                <c:pt idx="2996">
                  <c:v>90</c:v>
                </c:pt>
                <c:pt idx="2997">
                  <c:v>153</c:v>
                </c:pt>
                <c:pt idx="2998">
                  <c:v>124</c:v>
                </c:pt>
                <c:pt idx="2999">
                  <c:v>82</c:v>
                </c:pt>
                <c:pt idx="3000">
                  <c:v>107</c:v>
                </c:pt>
                <c:pt idx="3001">
                  <c:v>75</c:v>
                </c:pt>
                <c:pt idx="3002">
                  <c:v>97</c:v>
                </c:pt>
                <c:pt idx="3003">
                  <c:v>80</c:v>
                </c:pt>
                <c:pt idx="3004">
                  <c:v>85</c:v>
                </c:pt>
                <c:pt idx="3005">
                  <c:v>97</c:v>
                </c:pt>
                <c:pt idx="3006">
                  <c:v>109</c:v>
                </c:pt>
                <c:pt idx="3007">
                  <c:v>140</c:v>
                </c:pt>
                <c:pt idx="3008">
                  <c:v>90</c:v>
                </c:pt>
                <c:pt idx="3009">
                  <c:v>130</c:v>
                </c:pt>
                <c:pt idx="3010">
                  <c:v>98</c:v>
                </c:pt>
                <c:pt idx="3011">
                  <c:v>101</c:v>
                </c:pt>
                <c:pt idx="3012">
                  <c:v>114</c:v>
                </c:pt>
                <c:pt idx="3013">
                  <c:v>100</c:v>
                </c:pt>
                <c:pt idx="3014">
                  <c:v>85</c:v>
                </c:pt>
                <c:pt idx="3015">
                  <c:v>103</c:v>
                </c:pt>
                <c:pt idx="3016">
                  <c:v>100</c:v>
                </c:pt>
                <c:pt idx="3017">
                  <c:v>114</c:v>
                </c:pt>
                <c:pt idx="3018">
                  <c:v>102</c:v>
                </c:pt>
                <c:pt idx="3019">
                  <c:v>103</c:v>
                </c:pt>
                <c:pt idx="3020">
                  <c:v>97</c:v>
                </c:pt>
                <c:pt idx="3021">
                  <c:v>116</c:v>
                </c:pt>
                <c:pt idx="3022">
                  <c:v>96</c:v>
                </c:pt>
                <c:pt idx="3023">
                  <c:v>98</c:v>
                </c:pt>
                <c:pt idx="3024">
                  <c:v>105</c:v>
                </c:pt>
                <c:pt idx="3025">
                  <c:v>123</c:v>
                </c:pt>
                <c:pt idx="3026">
                  <c:v>107</c:v>
                </c:pt>
                <c:pt idx="3027">
                  <c:v>112</c:v>
                </c:pt>
                <c:pt idx="3028">
                  <c:v>93</c:v>
                </c:pt>
                <c:pt idx="3029">
                  <c:v>97</c:v>
                </c:pt>
                <c:pt idx="3030">
                  <c:v>122</c:v>
                </c:pt>
                <c:pt idx="3031">
                  <c:v>101</c:v>
                </c:pt>
                <c:pt idx="3032">
                  <c:v>100</c:v>
                </c:pt>
                <c:pt idx="3033">
                  <c:v>129</c:v>
                </c:pt>
                <c:pt idx="3034">
                  <c:v>81</c:v>
                </c:pt>
                <c:pt idx="3035">
                  <c:v>96</c:v>
                </c:pt>
                <c:pt idx="3036">
                  <c:v>84</c:v>
                </c:pt>
                <c:pt idx="3037">
                  <c:v>100</c:v>
                </c:pt>
                <c:pt idx="3038">
                  <c:v>110</c:v>
                </c:pt>
                <c:pt idx="3039">
                  <c:v>130</c:v>
                </c:pt>
                <c:pt idx="3040">
                  <c:v>84</c:v>
                </c:pt>
                <c:pt idx="3041">
                  <c:v>106</c:v>
                </c:pt>
                <c:pt idx="3042">
                  <c:v>89</c:v>
                </c:pt>
                <c:pt idx="3043">
                  <c:v>76</c:v>
                </c:pt>
                <c:pt idx="3044">
                  <c:v>99</c:v>
                </c:pt>
                <c:pt idx="3045">
                  <c:v>96</c:v>
                </c:pt>
                <c:pt idx="3046">
                  <c:v>104</c:v>
                </c:pt>
                <c:pt idx="3047">
                  <c:v>108</c:v>
                </c:pt>
                <c:pt idx="3048">
                  <c:v>108</c:v>
                </c:pt>
                <c:pt idx="3049">
                  <c:v>87</c:v>
                </c:pt>
                <c:pt idx="3050">
                  <c:v>89</c:v>
                </c:pt>
                <c:pt idx="3051">
                  <c:v>97</c:v>
                </c:pt>
                <c:pt idx="3052">
                  <c:v>106</c:v>
                </c:pt>
                <c:pt idx="3053">
                  <c:v>100</c:v>
                </c:pt>
                <c:pt idx="3054">
                  <c:v>89</c:v>
                </c:pt>
                <c:pt idx="3055">
                  <c:v>114</c:v>
                </c:pt>
                <c:pt idx="3056">
                  <c:v>95</c:v>
                </c:pt>
                <c:pt idx="3057">
                  <c:v>97</c:v>
                </c:pt>
                <c:pt idx="3058">
                  <c:v>94</c:v>
                </c:pt>
                <c:pt idx="3059">
                  <c:v>95</c:v>
                </c:pt>
                <c:pt idx="3060">
                  <c:v>101</c:v>
                </c:pt>
                <c:pt idx="3061">
                  <c:v>87</c:v>
                </c:pt>
                <c:pt idx="3062">
                  <c:v>101</c:v>
                </c:pt>
                <c:pt idx="3063">
                  <c:v>82</c:v>
                </c:pt>
                <c:pt idx="3064">
                  <c:v>74</c:v>
                </c:pt>
                <c:pt idx="3065">
                  <c:v>130</c:v>
                </c:pt>
                <c:pt idx="3066">
                  <c:v>112</c:v>
                </c:pt>
                <c:pt idx="3067">
                  <c:v>96</c:v>
                </c:pt>
                <c:pt idx="3068">
                  <c:v>89</c:v>
                </c:pt>
                <c:pt idx="3069">
                  <c:v>100</c:v>
                </c:pt>
                <c:pt idx="3070">
                  <c:v>78</c:v>
                </c:pt>
                <c:pt idx="3071">
                  <c:v>121</c:v>
                </c:pt>
                <c:pt idx="3072">
                  <c:v>85</c:v>
                </c:pt>
                <c:pt idx="3073">
                  <c:v>120</c:v>
                </c:pt>
                <c:pt idx="3074">
                  <c:v>106</c:v>
                </c:pt>
                <c:pt idx="3075">
                  <c:v>83</c:v>
                </c:pt>
                <c:pt idx="3076">
                  <c:v>120</c:v>
                </c:pt>
                <c:pt idx="3077">
                  <c:v>111</c:v>
                </c:pt>
                <c:pt idx="3078">
                  <c:v>100</c:v>
                </c:pt>
                <c:pt idx="3079">
                  <c:v>89</c:v>
                </c:pt>
                <c:pt idx="3080">
                  <c:v>115</c:v>
                </c:pt>
                <c:pt idx="3081">
                  <c:v>135</c:v>
                </c:pt>
                <c:pt idx="3082">
                  <c:v>92</c:v>
                </c:pt>
                <c:pt idx="3083">
                  <c:v>120</c:v>
                </c:pt>
                <c:pt idx="3084">
                  <c:v>97</c:v>
                </c:pt>
                <c:pt idx="3085">
                  <c:v>135</c:v>
                </c:pt>
                <c:pt idx="3086">
                  <c:v>93</c:v>
                </c:pt>
                <c:pt idx="3087">
                  <c:v>118</c:v>
                </c:pt>
                <c:pt idx="3088">
                  <c:v>97</c:v>
                </c:pt>
                <c:pt idx="3089">
                  <c:v>98</c:v>
                </c:pt>
                <c:pt idx="3090">
                  <c:v>98</c:v>
                </c:pt>
                <c:pt idx="3091">
                  <c:v>101</c:v>
                </c:pt>
                <c:pt idx="3092">
                  <c:v>132</c:v>
                </c:pt>
                <c:pt idx="3093">
                  <c:v>106</c:v>
                </c:pt>
                <c:pt idx="3094">
                  <c:v>168</c:v>
                </c:pt>
                <c:pt idx="3095">
                  <c:v>87</c:v>
                </c:pt>
                <c:pt idx="3096">
                  <c:v>98</c:v>
                </c:pt>
                <c:pt idx="3097">
                  <c:v>96</c:v>
                </c:pt>
                <c:pt idx="3098">
                  <c:v>104</c:v>
                </c:pt>
                <c:pt idx="3099">
                  <c:v>93</c:v>
                </c:pt>
                <c:pt idx="3100">
                  <c:v>95</c:v>
                </c:pt>
                <c:pt idx="3101">
                  <c:v>119</c:v>
                </c:pt>
                <c:pt idx="3102">
                  <c:v>89</c:v>
                </c:pt>
                <c:pt idx="3103">
                  <c:v>107</c:v>
                </c:pt>
                <c:pt idx="3104">
                  <c:v>85</c:v>
                </c:pt>
                <c:pt idx="3105">
                  <c:v>93</c:v>
                </c:pt>
                <c:pt idx="3106">
                  <c:v>101</c:v>
                </c:pt>
                <c:pt idx="3107">
                  <c:v>103</c:v>
                </c:pt>
                <c:pt idx="3108">
                  <c:v>101</c:v>
                </c:pt>
                <c:pt idx="3109">
                  <c:v>123</c:v>
                </c:pt>
                <c:pt idx="3110">
                  <c:v>111</c:v>
                </c:pt>
                <c:pt idx="3111">
                  <c:v>86</c:v>
                </c:pt>
                <c:pt idx="3112">
                  <c:v>99</c:v>
                </c:pt>
                <c:pt idx="3113">
                  <c:v>90</c:v>
                </c:pt>
                <c:pt idx="3114">
                  <c:v>82</c:v>
                </c:pt>
                <c:pt idx="3115">
                  <c:v>110</c:v>
                </c:pt>
                <c:pt idx="3116">
                  <c:v>83</c:v>
                </c:pt>
                <c:pt idx="3117">
                  <c:v>128</c:v>
                </c:pt>
                <c:pt idx="3118">
                  <c:v>125</c:v>
                </c:pt>
                <c:pt idx="3119">
                  <c:v>97</c:v>
                </c:pt>
                <c:pt idx="3120">
                  <c:v>86</c:v>
                </c:pt>
                <c:pt idx="3121">
                  <c:v>91</c:v>
                </c:pt>
                <c:pt idx="3122">
                  <c:v>90</c:v>
                </c:pt>
                <c:pt idx="3123">
                  <c:v>90</c:v>
                </c:pt>
                <c:pt idx="3124">
                  <c:v>94</c:v>
                </c:pt>
                <c:pt idx="3125">
                  <c:v>112</c:v>
                </c:pt>
                <c:pt idx="3126">
                  <c:v>85</c:v>
                </c:pt>
                <c:pt idx="3127">
                  <c:v>93</c:v>
                </c:pt>
                <c:pt idx="3128">
                  <c:v>104</c:v>
                </c:pt>
                <c:pt idx="3129">
                  <c:v>94</c:v>
                </c:pt>
                <c:pt idx="3130">
                  <c:v>85</c:v>
                </c:pt>
                <c:pt idx="3131">
                  <c:v>99</c:v>
                </c:pt>
                <c:pt idx="3132">
                  <c:v>91</c:v>
                </c:pt>
                <c:pt idx="3133">
                  <c:v>117</c:v>
                </c:pt>
                <c:pt idx="3134">
                  <c:v>85</c:v>
                </c:pt>
                <c:pt idx="3135">
                  <c:v>106</c:v>
                </c:pt>
                <c:pt idx="3136">
                  <c:v>81</c:v>
                </c:pt>
                <c:pt idx="3137">
                  <c:v>100</c:v>
                </c:pt>
                <c:pt idx="3138">
                  <c:v>90</c:v>
                </c:pt>
                <c:pt idx="3139">
                  <c:v>116</c:v>
                </c:pt>
                <c:pt idx="3140">
                  <c:v>84</c:v>
                </c:pt>
                <c:pt idx="3141">
                  <c:v>135</c:v>
                </c:pt>
                <c:pt idx="3142">
                  <c:v>84</c:v>
                </c:pt>
                <c:pt idx="3143">
                  <c:v>89</c:v>
                </c:pt>
                <c:pt idx="3144">
                  <c:v>107</c:v>
                </c:pt>
                <c:pt idx="3145">
                  <c:v>144</c:v>
                </c:pt>
                <c:pt idx="3146">
                  <c:v>98</c:v>
                </c:pt>
                <c:pt idx="3147">
                  <c:v>94</c:v>
                </c:pt>
                <c:pt idx="3148">
                  <c:v>117</c:v>
                </c:pt>
                <c:pt idx="3149">
                  <c:v>102</c:v>
                </c:pt>
                <c:pt idx="3150">
                  <c:v>127</c:v>
                </c:pt>
                <c:pt idx="3151">
                  <c:v>98</c:v>
                </c:pt>
                <c:pt idx="3152">
                  <c:v>88</c:v>
                </c:pt>
                <c:pt idx="3153">
                  <c:v>197</c:v>
                </c:pt>
                <c:pt idx="3154">
                  <c:v>121</c:v>
                </c:pt>
                <c:pt idx="3155">
                  <c:v>90</c:v>
                </c:pt>
                <c:pt idx="3156">
                  <c:v>89</c:v>
                </c:pt>
                <c:pt idx="3157">
                  <c:v>104</c:v>
                </c:pt>
                <c:pt idx="3158">
                  <c:v>94</c:v>
                </c:pt>
                <c:pt idx="3159">
                  <c:v>90</c:v>
                </c:pt>
                <c:pt idx="3160">
                  <c:v>130</c:v>
                </c:pt>
                <c:pt idx="3161">
                  <c:v>92</c:v>
                </c:pt>
                <c:pt idx="3162">
                  <c:v>176</c:v>
                </c:pt>
                <c:pt idx="3163">
                  <c:v>116</c:v>
                </c:pt>
                <c:pt idx="3164">
                  <c:v>88</c:v>
                </c:pt>
                <c:pt idx="3165">
                  <c:v>106</c:v>
                </c:pt>
                <c:pt idx="3166">
                  <c:v>181</c:v>
                </c:pt>
                <c:pt idx="3167">
                  <c:v>130</c:v>
                </c:pt>
                <c:pt idx="3168">
                  <c:v>93</c:v>
                </c:pt>
                <c:pt idx="3169">
                  <c:v>110</c:v>
                </c:pt>
                <c:pt idx="3170">
                  <c:v>123</c:v>
                </c:pt>
                <c:pt idx="3171">
                  <c:v>120</c:v>
                </c:pt>
                <c:pt idx="3172">
                  <c:v>87</c:v>
                </c:pt>
                <c:pt idx="3173">
                  <c:v>123</c:v>
                </c:pt>
                <c:pt idx="3174">
                  <c:v>103</c:v>
                </c:pt>
                <c:pt idx="3175">
                  <c:v>91</c:v>
                </c:pt>
                <c:pt idx="3176">
                  <c:v>88</c:v>
                </c:pt>
                <c:pt idx="3177">
                  <c:v>126</c:v>
                </c:pt>
                <c:pt idx="3178">
                  <c:v>120</c:v>
                </c:pt>
                <c:pt idx="3179">
                  <c:v>116</c:v>
                </c:pt>
                <c:pt idx="3180">
                  <c:v>94</c:v>
                </c:pt>
                <c:pt idx="3181">
                  <c:v>85</c:v>
                </c:pt>
                <c:pt idx="3182">
                  <c:v>137</c:v>
                </c:pt>
                <c:pt idx="3183">
                  <c:v>114</c:v>
                </c:pt>
                <c:pt idx="3184">
                  <c:v>76</c:v>
                </c:pt>
                <c:pt idx="3185">
                  <c:v>119</c:v>
                </c:pt>
                <c:pt idx="3186">
                  <c:v>99</c:v>
                </c:pt>
                <c:pt idx="3187">
                  <c:v>79</c:v>
                </c:pt>
                <c:pt idx="3188">
                  <c:v>114</c:v>
                </c:pt>
                <c:pt idx="3189">
                  <c:v>91</c:v>
                </c:pt>
                <c:pt idx="3190">
                  <c:v>95</c:v>
                </c:pt>
                <c:pt idx="3191">
                  <c:v>103</c:v>
                </c:pt>
                <c:pt idx="3192">
                  <c:v>92</c:v>
                </c:pt>
                <c:pt idx="3193">
                  <c:v>124</c:v>
                </c:pt>
                <c:pt idx="3194">
                  <c:v>156</c:v>
                </c:pt>
                <c:pt idx="3195">
                  <c:v>84</c:v>
                </c:pt>
                <c:pt idx="3196">
                  <c:v>300</c:v>
                </c:pt>
                <c:pt idx="3197">
                  <c:v>120</c:v>
                </c:pt>
                <c:pt idx="3198">
                  <c:v>98</c:v>
                </c:pt>
                <c:pt idx="3199">
                  <c:v>121</c:v>
                </c:pt>
                <c:pt idx="3200">
                  <c:v>97</c:v>
                </c:pt>
                <c:pt idx="3201">
                  <c:v>86</c:v>
                </c:pt>
                <c:pt idx="3202">
                  <c:v>45</c:v>
                </c:pt>
                <c:pt idx="3203">
                  <c:v>97</c:v>
                </c:pt>
                <c:pt idx="3204">
                  <c:v>102</c:v>
                </c:pt>
                <c:pt idx="3205">
                  <c:v>105</c:v>
                </c:pt>
                <c:pt idx="3206">
                  <c:v>103</c:v>
                </c:pt>
                <c:pt idx="3207">
                  <c:v>93</c:v>
                </c:pt>
                <c:pt idx="3208">
                  <c:v>76</c:v>
                </c:pt>
                <c:pt idx="3209">
                  <c:v>90</c:v>
                </c:pt>
                <c:pt idx="3210">
                  <c:v>122</c:v>
                </c:pt>
                <c:pt idx="3211">
                  <c:v>127</c:v>
                </c:pt>
                <c:pt idx="3212">
                  <c:v>84</c:v>
                </c:pt>
                <c:pt idx="3213">
                  <c:v>96</c:v>
                </c:pt>
                <c:pt idx="3214">
                  <c:v>97</c:v>
                </c:pt>
                <c:pt idx="3215">
                  <c:v>112</c:v>
                </c:pt>
                <c:pt idx="3216">
                  <c:v>125</c:v>
                </c:pt>
                <c:pt idx="3217">
                  <c:v>96</c:v>
                </c:pt>
                <c:pt idx="3218">
                  <c:v>98</c:v>
                </c:pt>
                <c:pt idx="3219">
                  <c:v>92</c:v>
                </c:pt>
                <c:pt idx="3220">
                  <c:v>103</c:v>
                </c:pt>
                <c:pt idx="3221">
                  <c:v>122</c:v>
                </c:pt>
                <c:pt idx="3222">
                  <c:v>101</c:v>
                </c:pt>
                <c:pt idx="3223">
                  <c:v>104</c:v>
                </c:pt>
                <c:pt idx="3224">
                  <c:v>101</c:v>
                </c:pt>
                <c:pt idx="3225">
                  <c:v>135</c:v>
                </c:pt>
                <c:pt idx="3226">
                  <c:v>119</c:v>
                </c:pt>
                <c:pt idx="3227">
                  <c:v>128</c:v>
                </c:pt>
                <c:pt idx="3228">
                  <c:v>106</c:v>
                </c:pt>
                <c:pt idx="3229">
                  <c:v>126</c:v>
                </c:pt>
                <c:pt idx="3230">
                  <c:v>128</c:v>
                </c:pt>
                <c:pt idx="3231">
                  <c:v>127</c:v>
                </c:pt>
                <c:pt idx="3232">
                  <c:v>160</c:v>
                </c:pt>
                <c:pt idx="3233">
                  <c:v>171</c:v>
                </c:pt>
                <c:pt idx="3234">
                  <c:v>150</c:v>
                </c:pt>
                <c:pt idx="3235">
                  <c:v>122</c:v>
                </c:pt>
                <c:pt idx="3236">
                  <c:v>178</c:v>
                </c:pt>
                <c:pt idx="3237">
                  <c:v>95</c:v>
                </c:pt>
                <c:pt idx="3238">
                  <c:v>117</c:v>
                </c:pt>
                <c:pt idx="3239">
                  <c:v>119</c:v>
                </c:pt>
                <c:pt idx="3240">
                  <c:v>174</c:v>
                </c:pt>
                <c:pt idx="3241">
                  <c:v>111</c:v>
                </c:pt>
                <c:pt idx="3242">
                  <c:v>101</c:v>
                </c:pt>
                <c:pt idx="3243">
                  <c:v>89</c:v>
                </c:pt>
                <c:pt idx="3244">
                  <c:v>113</c:v>
                </c:pt>
                <c:pt idx="3245">
                  <c:v>95</c:v>
                </c:pt>
                <c:pt idx="3246">
                  <c:v>112</c:v>
                </c:pt>
                <c:pt idx="3247">
                  <c:v>109</c:v>
                </c:pt>
                <c:pt idx="3248">
                  <c:v>108</c:v>
                </c:pt>
                <c:pt idx="3249">
                  <c:v>100</c:v>
                </c:pt>
                <c:pt idx="3250">
                  <c:v>90</c:v>
                </c:pt>
                <c:pt idx="3251">
                  <c:v>94</c:v>
                </c:pt>
                <c:pt idx="3252">
                  <c:v>93</c:v>
                </c:pt>
                <c:pt idx="3253">
                  <c:v>80</c:v>
                </c:pt>
                <c:pt idx="3254">
                  <c:v>111</c:v>
                </c:pt>
                <c:pt idx="3255">
                  <c:v>142</c:v>
                </c:pt>
                <c:pt idx="3256">
                  <c:v>107</c:v>
                </c:pt>
                <c:pt idx="3257">
                  <c:v>91</c:v>
                </c:pt>
                <c:pt idx="3258">
                  <c:v>112</c:v>
                </c:pt>
                <c:pt idx="3259">
                  <c:v>82</c:v>
                </c:pt>
                <c:pt idx="3260">
                  <c:v>97</c:v>
                </c:pt>
                <c:pt idx="3261">
                  <c:v>102</c:v>
                </c:pt>
                <c:pt idx="3262">
                  <c:v>93</c:v>
                </c:pt>
                <c:pt idx="3263">
                  <c:v>116</c:v>
                </c:pt>
                <c:pt idx="3264">
                  <c:v>138</c:v>
                </c:pt>
                <c:pt idx="3265">
                  <c:v>117</c:v>
                </c:pt>
                <c:pt idx="3266">
                  <c:v>93</c:v>
                </c:pt>
                <c:pt idx="3267">
                  <c:v>92</c:v>
                </c:pt>
                <c:pt idx="3268">
                  <c:v>110</c:v>
                </c:pt>
                <c:pt idx="3269">
                  <c:v>92</c:v>
                </c:pt>
                <c:pt idx="3270">
                  <c:v>104</c:v>
                </c:pt>
                <c:pt idx="3271">
                  <c:v>98</c:v>
                </c:pt>
                <c:pt idx="3272">
                  <c:v>89</c:v>
                </c:pt>
                <c:pt idx="3273">
                  <c:v>92</c:v>
                </c:pt>
                <c:pt idx="3274">
                  <c:v>140</c:v>
                </c:pt>
                <c:pt idx="3275">
                  <c:v>90</c:v>
                </c:pt>
                <c:pt idx="3276">
                  <c:v>129</c:v>
                </c:pt>
                <c:pt idx="3277">
                  <c:v>111</c:v>
                </c:pt>
                <c:pt idx="3278">
                  <c:v>79</c:v>
                </c:pt>
                <c:pt idx="3279">
                  <c:v>104</c:v>
                </c:pt>
                <c:pt idx="3280">
                  <c:v>101</c:v>
                </c:pt>
                <c:pt idx="3281">
                  <c:v>113</c:v>
                </c:pt>
                <c:pt idx="3282">
                  <c:v>92</c:v>
                </c:pt>
                <c:pt idx="3283">
                  <c:v>106</c:v>
                </c:pt>
                <c:pt idx="3284">
                  <c:v>98</c:v>
                </c:pt>
                <c:pt idx="3285">
                  <c:v>75</c:v>
                </c:pt>
                <c:pt idx="3286">
                  <c:v>104</c:v>
                </c:pt>
                <c:pt idx="3287">
                  <c:v>108</c:v>
                </c:pt>
                <c:pt idx="3288">
                  <c:v>99</c:v>
                </c:pt>
                <c:pt idx="3289">
                  <c:v>180</c:v>
                </c:pt>
                <c:pt idx="3290">
                  <c:v>109</c:v>
                </c:pt>
                <c:pt idx="3291">
                  <c:v>111</c:v>
                </c:pt>
                <c:pt idx="3292">
                  <c:v>93</c:v>
                </c:pt>
                <c:pt idx="3293">
                  <c:v>99</c:v>
                </c:pt>
                <c:pt idx="3294">
                  <c:v>98</c:v>
                </c:pt>
                <c:pt idx="3295">
                  <c:v>95</c:v>
                </c:pt>
                <c:pt idx="3296">
                  <c:v>107</c:v>
                </c:pt>
                <c:pt idx="3297">
                  <c:v>102</c:v>
                </c:pt>
                <c:pt idx="3298">
                  <c:v>97</c:v>
                </c:pt>
                <c:pt idx="3299">
                  <c:v>124</c:v>
                </c:pt>
                <c:pt idx="3300">
                  <c:v>97</c:v>
                </c:pt>
                <c:pt idx="3301">
                  <c:v>124</c:v>
                </c:pt>
                <c:pt idx="3302">
                  <c:v>96</c:v>
                </c:pt>
                <c:pt idx="3303">
                  <c:v>114</c:v>
                </c:pt>
                <c:pt idx="3304">
                  <c:v>90</c:v>
                </c:pt>
                <c:pt idx="3305">
                  <c:v>104</c:v>
                </c:pt>
                <c:pt idx="3306">
                  <c:v>102</c:v>
                </c:pt>
                <c:pt idx="3307">
                  <c:v>93</c:v>
                </c:pt>
                <c:pt idx="3308">
                  <c:v>90</c:v>
                </c:pt>
                <c:pt idx="3309">
                  <c:v>106</c:v>
                </c:pt>
                <c:pt idx="3310">
                  <c:v>99</c:v>
                </c:pt>
                <c:pt idx="3311">
                  <c:v>115</c:v>
                </c:pt>
                <c:pt idx="3312">
                  <c:v>89</c:v>
                </c:pt>
                <c:pt idx="3313">
                  <c:v>101</c:v>
                </c:pt>
                <c:pt idx="3314">
                  <c:v>92</c:v>
                </c:pt>
                <c:pt idx="3315">
                  <c:v>94</c:v>
                </c:pt>
                <c:pt idx="3316">
                  <c:v>100</c:v>
                </c:pt>
                <c:pt idx="3317">
                  <c:v>106</c:v>
                </c:pt>
                <c:pt idx="3318">
                  <c:v>109</c:v>
                </c:pt>
                <c:pt idx="3319">
                  <c:v>105</c:v>
                </c:pt>
                <c:pt idx="3320">
                  <c:v>102</c:v>
                </c:pt>
                <c:pt idx="3321">
                  <c:v>97</c:v>
                </c:pt>
                <c:pt idx="3322">
                  <c:v>118</c:v>
                </c:pt>
                <c:pt idx="3323">
                  <c:v>92</c:v>
                </c:pt>
                <c:pt idx="3324">
                  <c:v>112</c:v>
                </c:pt>
                <c:pt idx="3325">
                  <c:v>103</c:v>
                </c:pt>
                <c:pt idx="3326">
                  <c:v>93</c:v>
                </c:pt>
                <c:pt idx="3327">
                  <c:v>101</c:v>
                </c:pt>
                <c:pt idx="3328">
                  <c:v>113</c:v>
                </c:pt>
                <c:pt idx="3329">
                  <c:v>95</c:v>
                </c:pt>
                <c:pt idx="3330">
                  <c:v>153</c:v>
                </c:pt>
                <c:pt idx="3331">
                  <c:v>89</c:v>
                </c:pt>
                <c:pt idx="3332">
                  <c:v>92</c:v>
                </c:pt>
                <c:pt idx="3333">
                  <c:v>107</c:v>
                </c:pt>
                <c:pt idx="3334">
                  <c:v>118</c:v>
                </c:pt>
                <c:pt idx="3335">
                  <c:v>97</c:v>
                </c:pt>
                <c:pt idx="3336">
                  <c:v>100</c:v>
                </c:pt>
                <c:pt idx="3337">
                  <c:v>96</c:v>
                </c:pt>
                <c:pt idx="3338">
                  <c:v>104</c:v>
                </c:pt>
                <c:pt idx="3339">
                  <c:v>120</c:v>
                </c:pt>
                <c:pt idx="3340">
                  <c:v>175</c:v>
                </c:pt>
                <c:pt idx="3341">
                  <c:v>95</c:v>
                </c:pt>
                <c:pt idx="3342">
                  <c:v>95</c:v>
                </c:pt>
                <c:pt idx="3343">
                  <c:v>121</c:v>
                </c:pt>
                <c:pt idx="3344">
                  <c:v>110</c:v>
                </c:pt>
                <c:pt idx="3345">
                  <c:v>96</c:v>
                </c:pt>
                <c:pt idx="3346">
                  <c:v>121</c:v>
                </c:pt>
                <c:pt idx="3347">
                  <c:v>95</c:v>
                </c:pt>
                <c:pt idx="3348">
                  <c:v>112</c:v>
                </c:pt>
                <c:pt idx="3349">
                  <c:v>112</c:v>
                </c:pt>
                <c:pt idx="3350">
                  <c:v>93</c:v>
                </c:pt>
                <c:pt idx="3351">
                  <c:v>110</c:v>
                </c:pt>
                <c:pt idx="3352">
                  <c:v>104</c:v>
                </c:pt>
                <c:pt idx="3353">
                  <c:v>119</c:v>
                </c:pt>
                <c:pt idx="3354">
                  <c:v>125</c:v>
                </c:pt>
                <c:pt idx="3355">
                  <c:v>96</c:v>
                </c:pt>
                <c:pt idx="3356">
                  <c:v>100</c:v>
                </c:pt>
                <c:pt idx="3357">
                  <c:v>46</c:v>
                </c:pt>
                <c:pt idx="3358">
                  <c:v>89</c:v>
                </c:pt>
                <c:pt idx="3359">
                  <c:v>92</c:v>
                </c:pt>
                <c:pt idx="3360">
                  <c:v>109</c:v>
                </c:pt>
                <c:pt idx="3361">
                  <c:v>103</c:v>
                </c:pt>
                <c:pt idx="3362">
                  <c:v>95</c:v>
                </c:pt>
                <c:pt idx="3363">
                  <c:v>105</c:v>
                </c:pt>
                <c:pt idx="3364">
                  <c:v>79</c:v>
                </c:pt>
                <c:pt idx="3365">
                  <c:v>106</c:v>
                </c:pt>
                <c:pt idx="3366">
                  <c:v>100</c:v>
                </c:pt>
                <c:pt idx="3367">
                  <c:v>103</c:v>
                </c:pt>
                <c:pt idx="3368">
                  <c:v>116</c:v>
                </c:pt>
                <c:pt idx="3369">
                  <c:v>99</c:v>
                </c:pt>
                <c:pt idx="3370">
                  <c:v>164</c:v>
                </c:pt>
                <c:pt idx="3371">
                  <c:v>96</c:v>
                </c:pt>
                <c:pt idx="3372">
                  <c:v>122</c:v>
                </c:pt>
                <c:pt idx="3373">
                  <c:v>94</c:v>
                </c:pt>
                <c:pt idx="3374">
                  <c:v>93</c:v>
                </c:pt>
                <c:pt idx="3375">
                  <c:v>96</c:v>
                </c:pt>
                <c:pt idx="3376">
                  <c:v>113</c:v>
                </c:pt>
                <c:pt idx="3377">
                  <c:v>192</c:v>
                </c:pt>
                <c:pt idx="3378">
                  <c:v>99</c:v>
                </c:pt>
                <c:pt idx="3379">
                  <c:v>91</c:v>
                </c:pt>
                <c:pt idx="3380">
                  <c:v>100</c:v>
                </c:pt>
                <c:pt idx="3381">
                  <c:v>105</c:v>
                </c:pt>
                <c:pt idx="3382">
                  <c:v>99</c:v>
                </c:pt>
                <c:pt idx="3383">
                  <c:v>112</c:v>
                </c:pt>
                <c:pt idx="3384">
                  <c:v>100</c:v>
                </c:pt>
                <c:pt idx="3385">
                  <c:v>99</c:v>
                </c:pt>
                <c:pt idx="3386">
                  <c:v>100</c:v>
                </c:pt>
                <c:pt idx="3387">
                  <c:v>125</c:v>
                </c:pt>
                <c:pt idx="3388">
                  <c:v>107</c:v>
                </c:pt>
                <c:pt idx="3389">
                  <c:v>107</c:v>
                </c:pt>
                <c:pt idx="3390">
                  <c:v>97</c:v>
                </c:pt>
                <c:pt idx="3391">
                  <c:v>105</c:v>
                </c:pt>
                <c:pt idx="3392">
                  <c:v>95</c:v>
                </c:pt>
                <c:pt idx="3393">
                  <c:v>106</c:v>
                </c:pt>
                <c:pt idx="3394">
                  <c:v>93</c:v>
                </c:pt>
                <c:pt idx="3395">
                  <c:v>103</c:v>
                </c:pt>
                <c:pt idx="3396">
                  <c:v>96</c:v>
                </c:pt>
                <c:pt idx="3397">
                  <c:v>103</c:v>
                </c:pt>
                <c:pt idx="3398">
                  <c:v>108</c:v>
                </c:pt>
                <c:pt idx="3399">
                  <c:v>177</c:v>
                </c:pt>
                <c:pt idx="3400">
                  <c:v>118</c:v>
                </c:pt>
                <c:pt idx="3401">
                  <c:v>97</c:v>
                </c:pt>
                <c:pt idx="3402">
                  <c:v>102</c:v>
                </c:pt>
                <c:pt idx="3403">
                  <c:v>92</c:v>
                </c:pt>
                <c:pt idx="3404">
                  <c:v>88</c:v>
                </c:pt>
                <c:pt idx="3405">
                  <c:v>80</c:v>
                </c:pt>
                <c:pt idx="3406">
                  <c:v>45</c:v>
                </c:pt>
                <c:pt idx="3407">
                  <c:v>115</c:v>
                </c:pt>
                <c:pt idx="3408">
                  <c:v>97</c:v>
                </c:pt>
                <c:pt idx="3409">
                  <c:v>102</c:v>
                </c:pt>
                <c:pt idx="3410">
                  <c:v>111</c:v>
                </c:pt>
                <c:pt idx="3411">
                  <c:v>96</c:v>
                </c:pt>
                <c:pt idx="3412">
                  <c:v>94</c:v>
                </c:pt>
                <c:pt idx="3413">
                  <c:v>125</c:v>
                </c:pt>
                <c:pt idx="3414">
                  <c:v>108</c:v>
                </c:pt>
                <c:pt idx="3415">
                  <c:v>101</c:v>
                </c:pt>
                <c:pt idx="3416">
                  <c:v>101</c:v>
                </c:pt>
                <c:pt idx="3417">
                  <c:v>139</c:v>
                </c:pt>
                <c:pt idx="3418">
                  <c:v>125</c:v>
                </c:pt>
                <c:pt idx="3419">
                  <c:v>88</c:v>
                </c:pt>
                <c:pt idx="3420">
                  <c:v>115</c:v>
                </c:pt>
                <c:pt idx="3421">
                  <c:v>99</c:v>
                </c:pt>
                <c:pt idx="3422">
                  <c:v>88</c:v>
                </c:pt>
                <c:pt idx="3423">
                  <c:v>112</c:v>
                </c:pt>
                <c:pt idx="3424">
                  <c:v>108</c:v>
                </c:pt>
                <c:pt idx="3425">
                  <c:v>107</c:v>
                </c:pt>
                <c:pt idx="3426">
                  <c:v>104</c:v>
                </c:pt>
                <c:pt idx="3427">
                  <c:v>108</c:v>
                </c:pt>
                <c:pt idx="3428">
                  <c:v>102</c:v>
                </c:pt>
                <c:pt idx="3429">
                  <c:v>88</c:v>
                </c:pt>
                <c:pt idx="3430">
                  <c:v>115</c:v>
                </c:pt>
                <c:pt idx="3431">
                  <c:v>91</c:v>
                </c:pt>
                <c:pt idx="3432">
                  <c:v>141</c:v>
                </c:pt>
                <c:pt idx="3433">
                  <c:v>101</c:v>
                </c:pt>
                <c:pt idx="3434">
                  <c:v>105</c:v>
                </c:pt>
                <c:pt idx="3435">
                  <c:v>100</c:v>
                </c:pt>
                <c:pt idx="3436">
                  <c:v>116</c:v>
                </c:pt>
                <c:pt idx="3437">
                  <c:v>97</c:v>
                </c:pt>
                <c:pt idx="3438">
                  <c:v>106</c:v>
                </c:pt>
                <c:pt idx="3439">
                  <c:v>105</c:v>
                </c:pt>
                <c:pt idx="3440">
                  <c:v>102</c:v>
                </c:pt>
                <c:pt idx="3441">
                  <c:v>122</c:v>
                </c:pt>
                <c:pt idx="3442">
                  <c:v>107</c:v>
                </c:pt>
                <c:pt idx="3443">
                  <c:v>121</c:v>
                </c:pt>
                <c:pt idx="3444">
                  <c:v>98</c:v>
                </c:pt>
                <c:pt idx="3445">
                  <c:v>108</c:v>
                </c:pt>
                <c:pt idx="3446">
                  <c:v>123</c:v>
                </c:pt>
                <c:pt idx="3447">
                  <c:v>110</c:v>
                </c:pt>
                <c:pt idx="3448">
                  <c:v>120</c:v>
                </c:pt>
                <c:pt idx="3449">
                  <c:v>122</c:v>
                </c:pt>
                <c:pt idx="3450">
                  <c:v>110</c:v>
                </c:pt>
                <c:pt idx="3451">
                  <c:v>139</c:v>
                </c:pt>
                <c:pt idx="3452">
                  <c:v>124</c:v>
                </c:pt>
                <c:pt idx="3453">
                  <c:v>152</c:v>
                </c:pt>
                <c:pt idx="3454">
                  <c:v>98</c:v>
                </c:pt>
                <c:pt idx="3455">
                  <c:v>106</c:v>
                </c:pt>
                <c:pt idx="3456">
                  <c:v>106</c:v>
                </c:pt>
                <c:pt idx="3457">
                  <c:v>106</c:v>
                </c:pt>
                <c:pt idx="3458">
                  <c:v>89</c:v>
                </c:pt>
                <c:pt idx="3459">
                  <c:v>94</c:v>
                </c:pt>
                <c:pt idx="3460">
                  <c:v>109</c:v>
                </c:pt>
                <c:pt idx="3461">
                  <c:v>144</c:v>
                </c:pt>
                <c:pt idx="3462">
                  <c:v>90</c:v>
                </c:pt>
                <c:pt idx="3463">
                  <c:v>106</c:v>
                </c:pt>
                <c:pt idx="3464">
                  <c:v>121</c:v>
                </c:pt>
                <c:pt idx="3465">
                  <c:v>89</c:v>
                </c:pt>
                <c:pt idx="3466">
                  <c:v>86</c:v>
                </c:pt>
                <c:pt idx="3467">
                  <c:v>91</c:v>
                </c:pt>
                <c:pt idx="3468">
                  <c:v>104</c:v>
                </c:pt>
                <c:pt idx="3469">
                  <c:v>99</c:v>
                </c:pt>
                <c:pt idx="3470">
                  <c:v>98</c:v>
                </c:pt>
                <c:pt idx="3471">
                  <c:v>121</c:v>
                </c:pt>
                <c:pt idx="3472">
                  <c:v>96</c:v>
                </c:pt>
                <c:pt idx="3473">
                  <c:v>99</c:v>
                </c:pt>
                <c:pt idx="3474">
                  <c:v>42</c:v>
                </c:pt>
                <c:pt idx="3475">
                  <c:v>122</c:v>
                </c:pt>
                <c:pt idx="3476">
                  <c:v>101</c:v>
                </c:pt>
                <c:pt idx="3477">
                  <c:v>102</c:v>
                </c:pt>
                <c:pt idx="3478">
                  <c:v>84</c:v>
                </c:pt>
                <c:pt idx="3479">
                  <c:v>104</c:v>
                </c:pt>
                <c:pt idx="3480">
                  <c:v>96</c:v>
                </c:pt>
                <c:pt idx="3481">
                  <c:v>94</c:v>
                </c:pt>
                <c:pt idx="3482">
                  <c:v>90</c:v>
                </c:pt>
                <c:pt idx="3483">
                  <c:v>97</c:v>
                </c:pt>
                <c:pt idx="3484">
                  <c:v>90</c:v>
                </c:pt>
                <c:pt idx="3485">
                  <c:v>106</c:v>
                </c:pt>
                <c:pt idx="3486">
                  <c:v>96</c:v>
                </c:pt>
                <c:pt idx="3487">
                  <c:v>95</c:v>
                </c:pt>
                <c:pt idx="3488">
                  <c:v>99</c:v>
                </c:pt>
                <c:pt idx="3489">
                  <c:v>93</c:v>
                </c:pt>
                <c:pt idx="3490">
                  <c:v>99</c:v>
                </c:pt>
                <c:pt idx="3491">
                  <c:v>95</c:v>
                </c:pt>
                <c:pt idx="3492">
                  <c:v>84</c:v>
                </c:pt>
                <c:pt idx="3493">
                  <c:v>144</c:v>
                </c:pt>
                <c:pt idx="3494">
                  <c:v>99</c:v>
                </c:pt>
                <c:pt idx="3495">
                  <c:v>110</c:v>
                </c:pt>
                <c:pt idx="3496">
                  <c:v>97</c:v>
                </c:pt>
                <c:pt idx="3497">
                  <c:v>107</c:v>
                </c:pt>
                <c:pt idx="3498">
                  <c:v>90</c:v>
                </c:pt>
                <c:pt idx="3499">
                  <c:v>104</c:v>
                </c:pt>
                <c:pt idx="3500">
                  <c:v>96</c:v>
                </c:pt>
                <c:pt idx="3501">
                  <c:v>104</c:v>
                </c:pt>
                <c:pt idx="3502">
                  <c:v>97</c:v>
                </c:pt>
                <c:pt idx="3503">
                  <c:v>107</c:v>
                </c:pt>
                <c:pt idx="3504">
                  <c:v>117</c:v>
                </c:pt>
                <c:pt idx="3505">
                  <c:v>85</c:v>
                </c:pt>
                <c:pt idx="3506">
                  <c:v>152</c:v>
                </c:pt>
                <c:pt idx="3507">
                  <c:v>85</c:v>
                </c:pt>
                <c:pt idx="3508">
                  <c:v>76</c:v>
                </c:pt>
                <c:pt idx="3509">
                  <c:v>87</c:v>
                </c:pt>
                <c:pt idx="3510">
                  <c:v>95</c:v>
                </c:pt>
                <c:pt idx="3511">
                  <c:v>101</c:v>
                </c:pt>
                <c:pt idx="3512">
                  <c:v>90</c:v>
                </c:pt>
                <c:pt idx="3513">
                  <c:v>89</c:v>
                </c:pt>
                <c:pt idx="3514">
                  <c:v>111</c:v>
                </c:pt>
                <c:pt idx="3515">
                  <c:v>86</c:v>
                </c:pt>
                <c:pt idx="3516">
                  <c:v>103</c:v>
                </c:pt>
                <c:pt idx="3517">
                  <c:v>90</c:v>
                </c:pt>
                <c:pt idx="3518">
                  <c:v>133</c:v>
                </c:pt>
                <c:pt idx="3519">
                  <c:v>88</c:v>
                </c:pt>
                <c:pt idx="3520">
                  <c:v>111</c:v>
                </c:pt>
                <c:pt idx="3521">
                  <c:v>94</c:v>
                </c:pt>
                <c:pt idx="3522">
                  <c:v>112</c:v>
                </c:pt>
                <c:pt idx="3523">
                  <c:v>141</c:v>
                </c:pt>
                <c:pt idx="3524">
                  <c:v>95</c:v>
                </c:pt>
                <c:pt idx="3525">
                  <c:v>141</c:v>
                </c:pt>
                <c:pt idx="3526">
                  <c:v>85</c:v>
                </c:pt>
                <c:pt idx="3527">
                  <c:v>105</c:v>
                </c:pt>
                <c:pt idx="3528">
                  <c:v>129</c:v>
                </c:pt>
                <c:pt idx="3529">
                  <c:v>125</c:v>
                </c:pt>
                <c:pt idx="3530">
                  <c:v>116</c:v>
                </c:pt>
                <c:pt idx="3531">
                  <c:v>105</c:v>
                </c:pt>
                <c:pt idx="3532">
                  <c:v>90</c:v>
                </c:pt>
                <c:pt idx="3533">
                  <c:v>105</c:v>
                </c:pt>
                <c:pt idx="3534">
                  <c:v>111</c:v>
                </c:pt>
                <c:pt idx="3535">
                  <c:v>91</c:v>
                </c:pt>
                <c:pt idx="3536">
                  <c:v>95</c:v>
                </c:pt>
                <c:pt idx="3537">
                  <c:v>97</c:v>
                </c:pt>
                <c:pt idx="3538">
                  <c:v>92</c:v>
                </c:pt>
                <c:pt idx="3539">
                  <c:v>104</c:v>
                </c:pt>
                <c:pt idx="3540">
                  <c:v>120</c:v>
                </c:pt>
                <c:pt idx="3541">
                  <c:v>99</c:v>
                </c:pt>
                <c:pt idx="3542">
                  <c:v>93</c:v>
                </c:pt>
                <c:pt idx="3543">
                  <c:v>99</c:v>
                </c:pt>
                <c:pt idx="3544">
                  <c:v>99</c:v>
                </c:pt>
                <c:pt idx="3545">
                  <c:v>157</c:v>
                </c:pt>
                <c:pt idx="3546">
                  <c:v>90</c:v>
                </c:pt>
                <c:pt idx="3547">
                  <c:v>96</c:v>
                </c:pt>
                <c:pt idx="3548">
                  <c:v>96</c:v>
                </c:pt>
                <c:pt idx="3549">
                  <c:v>90</c:v>
                </c:pt>
                <c:pt idx="3550">
                  <c:v>100</c:v>
                </c:pt>
                <c:pt idx="3551">
                  <c:v>94</c:v>
                </c:pt>
                <c:pt idx="3552">
                  <c:v>98</c:v>
                </c:pt>
                <c:pt idx="3553">
                  <c:v>129</c:v>
                </c:pt>
                <c:pt idx="3554">
                  <c:v>103</c:v>
                </c:pt>
                <c:pt idx="3555">
                  <c:v>128</c:v>
                </c:pt>
                <c:pt idx="3556">
                  <c:v>106</c:v>
                </c:pt>
                <c:pt idx="3557">
                  <c:v>95</c:v>
                </c:pt>
                <c:pt idx="3558">
                  <c:v>104</c:v>
                </c:pt>
                <c:pt idx="3559">
                  <c:v>87</c:v>
                </c:pt>
                <c:pt idx="3560">
                  <c:v>81</c:v>
                </c:pt>
                <c:pt idx="3561">
                  <c:v>94</c:v>
                </c:pt>
                <c:pt idx="3562">
                  <c:v>89</c:v>
                </c:pt>
                <c:pt idx="3563">
                  <c:v>88</c:v>
                </c:pt>
                <c:pt idx="3564">
                  <c:v>115</c:v>
                </c:pt>
                <c:pt idx="3565">
                  <c:v>96</c:v>
                </c:pt>
                <c:pt idx="3566">
                  <c:v>135</c:v>
                </c:pt>
                <c:pt idx="3567">
                  <c:v>113</c:v>
                </c:pt>
                <c:pt idx="3568">
                  <c:v>93</c:v>
                </c:pt>
                <c:pt idx="3569">
                  <c:v>109</c:v>
                </c:pt>
                <c:pt idx="3570">
                  <c:v>127</c:v>
                </c:pt>
                <c:pt idx="3571">
                  <c:v>101</c:v>
                </c:pt>
                <c:pt idx="3572">
                  <c:v>124</c:v>
                </c:pt>
                <c:pt idx="3573">
                  <c:v>117</c:v>
                </c:pt>
                <c:pt idx="3574">
                  <c:v>83</c:v>
                </c:pt>
                <c:pt idx="3575">
                  <c:v>113</c:v>
                </c:pt>
                <c:pt idx="3576">
                  <c:v>104</c:v>
                </c:pt>
                <c:pt idx="3577">
                  <c:v>97</c:v>
                </c:pt>
                <c:pt idx="3578">
                  <c:v>110</c:v>
                </c:pt>
                <c:pt idx="3579">
                  <c:v>103</c:v>
                </c:pt>
                <c:pt idx="3580">
                  <c:v>94</c:v>
                </c:pt>
                <c:pt idx="3581">
                  <c:v>102</c:v>
                </c:pt>
                <c:pt idx="3582">
                  <c:v>77</c:v>
                </c:pt>
                <c:pt idx="3583">
                  <c:v>134</c:v>
                </c:pt>
                <c:pt idx="3584">
                  <c:v>129</c:v>
                </c:pt>
                <c:pt idx="3585">
                  <c:v>90</c:v>
                </c:pt>
                <c:pt idx="3586">
                  <c:v>134</c:v>
                </c:pt>
                <c:pt idx="3587">
                  <c:v>104</c:v>
                </c:pt>
                <c:pt idx="3588">
                  <c:v>93</c:v>
                </c:pt>
                <c:pt idx="3589">
                  <c:v>106</c:v>
                </c:pt>
                <c:pt idx="3590">
                  <c:v>109</c:v>
                </c:pt>
                <c:pt idx="3591">
                  <c:v>101</c:v>
                </c:pt>
                <c:pt idx="3592">
                  <c:v>139</c:v>
                </c:pt>
                <c:pt idx="3593">
                  <c:v>99</c:v>
                </c:pt>
                <c:pt idx="3594">
                  <c:v>100</c:v>
                </c:pt>
                <c:pt idx="3595">
                  <c:v>95</c:v>
                </c:pt>
                <c:pt idx="3596">
                  <c:v>94</c:v>
                </c:pt>
                <c:pt idx="3597">
                  <c:v>93</c:v>
                </c:pt>
                <c:pt idx="3598">
                  <c:v>106</c:v>
                </c:pt>
                <c:pt idx="3599">
                  <c:v>99</c:v>
                </c:pt>
                <c:pt idx="3600">
                  <c:v>82</c:v>
                </c:pt>
                <c:pt idx="3601">
                  <c:v>135</c:v>
                </c:pt>
                <c:pt idx="3602">
                  <c:v>88</c:v>
                </c:pt>
                <c:pt idx="3603">
                  <c:v>89</c:v>
                </c:pt>
                <c:pt idx="3604">
                  <c:v>110</c:v>
                </c:pt>
                <c:pt idx="3605">
                  <c:v>107</c:v>
                </c:pt>
                <c:pt idx="3606">
                  <c:v>86</c:v>
                </c:pt>
                <c:pt idx="3607">
                  <c:v>91</c:v>
                </c:pt>
                <c:pt idx="3608">
                  <c:v>103</c:v>
                </c:pt>
                <c:pt idx="3609">
                  <c:v>90</c:v>
                </c:pt>
                <c:pt idx="3610">
                  <c:v>141</c:v>
                </c:pt>
                <c:pt idx="3611">
                  <c:v>92</c:v>
                </c:pt>
                <c:pt idx="3612">
                  <c:v>99</c:v>
                </c:pt>
                <c:pt idx="3613">
                  <c:v>79</c:v>
                </c:pt>
                <c:pt idx="3614">
                  <c:v>96</c:v>
                </c:pt>
                <c:pt idx="3615">
                  <c:v>82</c:v>
                </c:pt>
                <c:pt idx="3616">
                  <c:v>92</c:v>
                </c:pt>
                <c:pt idx="3617">
                  <c:v>112</c:v>
                </c:pt>
                <c:pt idx="3618">
                  <c:v>106</c:v>
                </c:pt>
                <c:pt idx="3619">
                  <c:v>90</c:v>
                </c:pt>
                <c:pt idx="3620">
                  <c:v>126</c:v>
                </c:pt>
                <c:pt idx="3621">
                  <c:v>150</c:v>
                </c:pt>
                <c:pt idx="3622">
                  <c:v>90</c:v>
                </c:pt>
                <c:pt idx="3623">
                  <c:v>91</c:v>
                </c:pt>
                <c:pt idx="3624">
                  <c:v>145</c:v>
                </c:pt>
                <c:pt idx="3625">
                  <c:v>95</c:v>
                </c:pt>
                <c:pt idx="3626">
                  <c:v>97</c:v>
                </c:pt>
                <c:pt idx="3627">
                  <c:v>90</c:v>
                </c:pt>
                <c:pt idx="3628">
                  <c:v>41</c:v>
                </c:pt>
                <c:pt idx="3629">
                  <c:v>112</c:v>
                </c:pt>
                <c:pt idx="3630">
                  <c:v>122</c:v>
                </c:pt>
                <c:pt idx="3631">
                  <c:v>110</c:v>
                </c:pt>
                <c:pt idx="3632">
                  <c:v>87</c:v>
                </c:pt>
                <c:pt idx="3633">
                  <c:v>108</c:v>
                </c:pt>
                <c:pt idx="3634">
                  <c:v>121</c:v>
                </c:pt>
                <c:pt idx="3635">
                  <c:v>97</c:v>
                </c:pt>
                <c:pt idx="3636">
                  <c:v>116</c:v>
                </c:pt>
                <c:pt idx="3637">
                  <c:v>94</c:v>
                </c:pt>
                <c:pt idx="3638">
                  <c:v>103</c:v>
                </c:pt>
                <c:pt idx="3639">
                  <c:v>112</c:v>
                </c:pt>
                <c:pt idx="3640">
                  <c:v>91</c:v>
                </c:pt>
                <c:pt idx="3641">
                  <c:v>98</c:v>
                </c:pt>
                <c:pt idx="3642">
                  <c:v>95</c:v>
                </c:pt>
                <c:pt idx="3643">
                  <c:v>88</c:v>
                </c:pt>
                <c:pt idx="3644">
                  <c:v>99</c:v>
                </c:pt>
                <c:pt idx="3645">
                  <c:v>91</c:v>
                </c:pt>
                <c:pt idx="3646">
                  <c:v>97</c:v>
                </c:pt>
                <c:pt idx="3647">
                  <c:v>136</c:v>
                </c:pt>
                <c:pt idx="3648">
                  <c:v>118</c:v>
                </c:pt>
                <c:pt idx="3649">
                  <c:v>94</c:v>
                </c:pt>
                <c:pt idx="3650">
                  <c:v>89</c:v>
                </c:pt>
                <c:pt idx="3651">
                  <c:v>90</c:v>
                </c:pt>
                <c:pt idx="3652">
                  <c:v>95</c:v>
                </c:pt>
                <c:pt idx="3653">
                  <c:v>90</c:v>
                </c:pt>
                <c:pt idx="3654">
                  <c:v>95</c:v>
                </c:pt>
                <c:pt idx="3655">
                  <c:v>94</c:v>
                </c:pt>
                <c:pt idx="3656">
                  <c:v>90</c:v>
                </c:pt>
                <c:pt idx="3657">
                  <c:v>103</c:v>
                </c:pt>
                <c:pt idx="3658">
                  <c:v>91</c:v>
                </c:pt>
                <c:pt idx="3659">
                  <c:v>102</c:v>
                </c:pt>
                <c:pt idx="3660">
                  <c:v>92</c:v>
                </c:pt>
                <c:pt idx="3661">
                  <c:v>87</c:v>
                </c:pt>
                <c:pt idx="3662">
                  <c:v>80</c:v>
                </c:pt>
                <c:pt idx="3663">
                  <c:v>90</c:v>
                </c:pt>
                <c:pt idx="3664">
                  <c:v>105</c:v>
                </c:pt>
                <c:pt idx="3665">
                  <c:v>67</c:v>
                </c:pt>
                <c:pt idx="3666">
                  <c:v>95</c:v>
                </c:pt>
                <c:pt idx="3667">
                  <c:v>87</c:v>
                </c:pt>
                <c:pt idx="3668">
                  <c:v>94</c:v>
                </c:pt>
                <c:pt idx="3669">
                  <c:v>109</c:v>
                </c:pt>
                <c:pt idx="3670">
                  <c:v>130</c:v>
                </c:pt>
                <c:pt idx="3671">
                  <c:v>104</c:v>
                </c:pt>
                <c:pt idx="3672">
                  <c:v>88</c:v>
                </c:pt>
                <c:pt idx="3673">
                  <c:v>88</c:v>
                </c:pt>
                <c:pt idx="3674">
                  <c:v>97</c:v>
                </c:pt>
                <c:pt idx="3675">
                  <c:v>113</c:v>
                </c:pt>
                <c:pt idx="3676">
                  <c:v>99</c:v>
                </c:pt>
                <c:pt idx="3677">
                  <c:v>148</c:v>
                </c:pt>
                <c:pt idx="3678">
                  <c:v>107</c:v>
                </c:pt>
                <c:pt idx="3679">
                  <c:v>93</c:v>
                </c:pt>
                <c:pt idx="3680">
                  <c:v>94</c:v>
                </c:pt>
                <c:pt idx="3681">
                  <c:v>121</c:v>
                </c:pt>
                <c:pt idx="3682">
                  <c:v>118</c:v>
                </c:pt>
                <c:pt idx="3683">
                  <c:v>98</c:v>
                </c:pt>
                <c:pt idx="3684">
                  <c:v>82</c:v>
                </c:pt>
                <c:pt idx="3685">
                  <c:v>101</c:v>
                </c:pt>
                <c:pt idx="3686">
                  <c:v>106</c:v>
                </c:pt>
                <c:pt idx="3687">
                  <c:v>90</c:v>
                </c:pt>
                <c:pt idx="3688">
                  <c:v>79</c:v>
                </c:pt>
                <c:pt idx="3689">
                  <c:v>87</c:v>
                </c:pt>
                <c:pt idx="3690">
                  <c:v>104</c:v>
                </c:pt>
                <c:pt idx="3691">
                  <c:v>105</c:v>
                </c:pt>
                <c:pt idx="3692">
                  <c:v>89</c:v>
                </c:pt>
                <c:pt idx="3693">
                  <c:v>100</c:v>
                </c:pt>
                <c:pt idx="3694">
                  <c:v>92</c:v>
                </c:pt>
                <c:pt idx="3695">
                  <c:v>97</c:v>
                </c:pt>
                <c:pt idx="3696">
                  <c:v>100</c:v>
                </c:pt>
                <c:pt idx="3697">
                  <c:v>96</c:v>
                </c:pt>
                <c:pt idx="3698">
                  <c:v>104</c:v>
                </c:pt>
                <c:pt idx="3699">
                  <c:v>117</c:v>
                </c:pt>
                <c:pt idx="3700">
                  <c:v>90</c:v>
                </c:pt>
                <c:pt idx="3701">
                  <c:v>115</c:v>
                </c:pt>
                <c:pt idx="3702">
                  <c:v>108</c:v>
                </c:pt>
                <c:pt idx="3703">
                  <c:v>109</c:v>
                </c:pt>
                <c:pt idx="3704">
                  <c:v>102</c:v>
                </c:pt>
                <c:pt idx="3705">
                  <c:v>100</c:v>
                </c:pt>
                <c:pt idx="3706">
                  <c:v>115</c:v>
                </c:pt>
                <c:pt idx="3707">
                  <c:v>122</c:v>
                </c:pt>
                <c:pt idx="3708">
                  <c:v>98</c:v>
                </c:pt>
                <c:pt idx="3709">
                  <c:v>133</c:v>
                </c:pt>
                <c:pt idx="3710">
                  <c:v>105</c:v>
                </c:pt>
                <c:pt idx="3711">
                  <c:v>122</c:v>
                </c:pt>
                <c:pt idx="3712">
                  <c:v>106</c:v>
                </c:pt>
                <c:pt idx="3713">
                  <c:v>98</c:v>
                </c:pt>
                <c:pt idx="3714">
                  <c:v>112</c:v>
                </c:pt>
                <c:pt idx="3715">
                  <c:v>120</c:v>
                </c:pt>
                <c:pt idx="3716">
                  <c:v>99</c:v>
                </c:pt>
                <c:pt idx="3717">
                  <c:v>110</c:v>
                </c:pt>
                <c:pt idx="3718">
                  <c:v>102</c:v>
                </c:pt>
                <c:pt idx="3719">
                  <c:v>109</c:v>
                </c:pt>
                <c:pt idx="3720">
                  <c:v>104</c:v>
                </c:pt>
                <c:pt idx="3721">
                  <c:v>134</c:v>
                </c:pt>
                <c:pt idx="3722">
                  <c:v>133</c:v>
                </c:pt>
                <c:pt idx="3723">
                  <c:v>85</c:v>
                </c:pt>
                <c:pt idx="3724">
                  <c:v>87</c:v>
                </c:pt>
                <c:pt idx="3725">
                  <c:v>130</c:v>
                </c:pt>
                <c:pt idx="3726">
                  <c:v>103</c:v>
                </c:pt>
                <c:pt idx="3727">
                  <c:v>112</c:v>
                </c:pt>
                <c:pt idx="3728">
                  <c:v>89</c:v>
                </c:pt>
                <c:pt idx="3729">
                  <c:v>124</c:v>
                </c:pt>
                <c:pt idx="3730">
                  <c:v>101</c:v>
                </c:pt>
                <c:pt idx="3731">
                  <c:v>133</c:v>
                </c:pt>
                <c:pt idx="3732">
                  <c:v>112</c:v>
                </c:pt>
                <c:pt idx="3733">
                  <c:v>98</c:v>
                </c:pt>
                <c:pt idx="3734">
                  <c:v>93</c:v>
                </c:pt>
                <c:pt idx="3735">
                  <c:v>104</c:v>
                </c:pt>
                <c:pt idx="3736">
                  <c:v>112</c:v>
                </c:pt>
                <c:pt idx="3737">
                  <c:v>94</c:v>
                </c:pt>
                <c:pt idx="3738">
                  <c:v>90</c:v>
                </c:pt>
                <c:pt idx="3739">
                  <c:v>96</c:v>
                </c:pt>
                <c:pt idx="3740">
                  <c:v>101</c:v>
                </c:pt>
                <c:pt idx="3741">
                  <c:v>93</c:v>
                </c:pt>
                <c:pt idx="3742">
                  <c:v>152</c:v>
                </c:pt>
                <c:pt idx="3743">
                  <c:v>112</c:v>
                </c:pt>
                <c:pt idx="3744">
                  <c:v>95</c:v>
                </c:pt>
                <c:pt idx="3745">
                  <c:v>111</c:v>
                </c:pt>
                <c:pt idx="3746">
                  <c:v>86</c:v>
                </c:pt>
                <c:pt idx="3747">
                  <c:v>105</c:v>
                </c:pt>
                <c:pt idx="3748">
                  <c:v>91</c:v>
                </c:pt>
                <c:pt idx="3749">
                  <c:v>105</c:v>
                </c:pt>
                <c:pt idx="3750">
                  <c:v>106</c:v>
                </c:pt>
                <c:pt idx="3751">
                  <c:v>93</c:v>
                </c:pt>
                <c:pt idx="3752">
                  <c:v>172</c:v>
                </c:pt>
                <c:pt idx="3753">
                  <c:v>109</c:v>
                </c:pt>
                <c:pt idx="3754">
                  <c:v>93</c:v>
                </c:pt>
                <c:pt idx="3755">
                  <c:v>165</c:v>
                </c:pt>
                <c:pt idx="3756">
                  <c:v>96</c:v>
                </c:pt>
                <c:pt idx="3757">
                  <c:v>93</c:v>
                </c:pt>
                <c:pt idx="3758">
                  <c:v>82</c:v>
                </c:pt>
                <c:pt idx="3759">
                  <c:v>101</c:v>
                </c:pt>
                <c:pt idx="3760">
                  <c:v>120</c:v>
                </c:pt>
                <c:pt idx="3761">
                  <c:v>81</c:v>
                </c:pt>
                <c:pt idx="3762">
                  <c:v>82</c:v>
                </c:pt>
                <c:pt idx="3763">
                  <c:v>105</c:v>
                </c:pt>
                <c:pt idx="3764">
                  <c:v>86</c:v>
                </c:pt>
                <c:pt idx="3765">
                  <c:v>110</c:v>
                </c:pt>
                <c:pt idx="3766">
                  <c:v>127</c:v>
                </c:pt>
                <c:pt idx="3767">
                  <c:v>90</c:v>
                </c:pt>
                <c:pt idx="3768">
                  <c:v>110</c:v>
                </c:pt>
                <c:pt idx="3769">
                  <c:v>104</c:v>
                </c:pt>
                <c:pt idx="3770">
                  <c:v>96</c:v>
                </c:pt>
                <c:pt idx="3771">
                  <c:v>110</c:v>
                </c:pt>
                <c:pt idx="3772">
                  <c:v>84</c:v>
                </c:pt>
                <c:pt idx="3773">
                  <c:v>94</c:v>
                </c:pt>
                <c:pt idx="3774">
                  <c:v>93</c:v>
                </c:pt>
                <c:pt idx="3775">
                  <c:v>96</c:v>
                </c:pt>
                <c:pt idx="3776">
                  <c:v>88</c:v>
                </c:pt>
                <c:pt idx="3777">
                  <c:v>101</c:v>
                </c:pt>
                <c:pt idx="3778">
                  <c:v>102</c:v>
                </c:pt>
                <c:pt idx="3779">
                  <c:v>87</c:v>
                </c:pt>
                <c:pt idx="3780">
                  <c:v>83</c:v>
                </c:pt>
                <c:pt idx="3781">
                  <c:v>103</c:v>
                </c:pt>
                <c:pt idx="3782">
                  <c:v>99</c:v>
                </c:pt>
                <c:pt idx="3783">
                  <c:v>106</c:v>
                </c:pt>
                <c:pt idx="3784">
                  <c:v>115</c:v>
                </c:pt>
                <c:pt idx="3785">
                  <c:v>117</c:v>
                </c:pt>
                <c:pt idx="3786">
                  <c:v>99</c:v>
                </c:pt>
                <c:pt idx="3787">
                  <c:v>102</c:v>
                </c:pt>
                <c:pt idx="3788">
                  <c:v>85</c:v>
                </c:pt>
                <c:pt idx="3789">
                  <c:v>86</c:v>
                </c:pt>
                <c:pt idx="3790">
                  <c:v>120</c:v>
                </c:pt>
                <c:pt idx="3791">
                  <c:v>106</c:v>
                </c:pt>
                <c:pt idx="3792">
                  <c:v>103</c:v>
                </c:pt>
                <c:pt idx="3793">
                  <c:v>93</c:v>
                </c:pt>
                <c:pt idx="3794">
                  <c:v>112</c:v>
                </c:pt>
                <c:pt idx="3795">
                  <c:v>100</c:v>
                </c:pt>
                <c:pt idx="3796">
                  <c:v>113</c:v>
                </c:pt>
                <c:pt idx="3797">
                  <c:v>98</c:v>
                </c:pt>
                <c:pt idx="3798">
                  <c:v>92</c:v>
                </c:pt>
                <c:pt idx="3799">
                  <c:v>106</c:v>
                </c:pt>
                <c:pt idx="3800">
                  <c:v>119</c:v>
                </c:pt>
                <c:pt idx="3801">
                  <c:v>99</c:v>
                </c:pt>
                <c:pt idx="3802">
                  <c:v>90</c:v>
                </c:pt>
                <c:pt idx="3803">
                  <c:v>120</c:v>
                </c:pt>
                <c:pt idx="3804">
                  <c:v>168</c:v>
                </c:pt>
                <c:pt idx="3805">
                  <c:v>93</c:v>
                </c:pt>
                <c:pt idx="3806">
                  <c:v>96</c:v>
                </c:pt>
                <c:pt idx="3807">
                  <c:v>103</c:v>
                </c:pt>
                <c:pt idx="3808">
                  <c:v>93</c:v>
                </c:pt>
                <c:pt idx="3809">
                  <c:v>84</c:v>
                </c:pt>
                <c:pt idx="3810">
                  <c:v>81</c:v>
                </c:pt>
                <c:pt idx="3811">
                  <c:v>84</c:v>
                </c:pt>
                <c:pt idx="3812">
                  <c:v>94</c:v>
                </c:pt>
                <c:pt idx="3813">
                  <c:v>120</c:v>
                </c:pt>
                <c:pt idx="3814">
                  <c:v>121</c:v>
                </c:pt>
                <c:pt idx="3815">
                  <c:v>226</c:v>
                </c:pt>
                <c:pt idx="3816">
                  <c:v>104</c:v>
                </c:pt>
                <c:pt idx="3817">
                  <c:v>152</c:v>
                </c:pt>
                <c:pt idx="3818">
                  <c:v>92</c:v>
                </c:pt>
                <c:pt idx="3819">
                  <c:v>107</c:v>
                </c:pt>
                <c:pt idx="3820">
                  <c:v>97</c:v>
                </c:pt>
                <c:pt idx="3821">
                  <c:v>115</c:v>
                </c:pt>
                <c:pt idx="3822">
                  <c:v>95</c:v>
                </c:pt>
                <c:pt idx="3823">
                  <c:v>102</c:v>
                </c:pt>
                <c:pt idx="3824">
                  <c:v>99</c:v>
                </c:pt>
                <c:pt idx="3825">
                  <c:v>109</c:v>
                </c:pt>
                <c:pt idx="3826">
                  <c:v>113</c:v>
                </c:pt>
                <c:pt idx="3827">
                  <c:v>91</c:v>
                </c:pt>
                <c:pt idx="3828">
                  <c:v>88</c:v>
                </c:pt>
                <c:pt idx="3829">
                  <c:v>88</c:v>
                </c:pt>
                <c:pt idx="3830">
                  <c:v>97</c:v>
                </c:pt>
                <c:pt idx="3831">
                  <c:v>97</c:v>
                </c:pt>
                <c:pt idx="3832">
                  <c:v>85</c:v>
                </c:pt>
                <c:pt idx="3833">
                  <c:v>121</c:v>
                </c:pt>
                <c:pt idx="3834">
                  <c:v>134</c:v>
                </c:pt>
                <c:pt idx="3835">
                  <c:v>149</c:v>
                </c:pt>
                <c:pt idx="3836">
                  <c:v>121</c:v>
                </c:pt>
                <c:pt idx="3837">
                  <c:v>116</c:v>
                </c:pt>
                <c:pt idx="3838">
                  <c:v>92</c:v>
                </c:pt>
                <c:pt idx="3839">
                  <c:v>93</c:v>
                </c:pt>
                <c:pt idx="3840">
                  <c:v>96</c:v>
                </c:pt>
                <c:pt idx="3841">
                  <c:v>105</c:v>
                </c:pt>
                <c:pt idx="3842">
                  <c:v>129</c:v>
                </c:pt>
                <c:pt idx="3843">
                  <c:v>94</c:v>
                </c:pt>
                <c:pt idx="3844">
                  <c:v>37</c:v>
                </c:pt>
                <c:pt idx="3845">
                  <c:v>81</c:v>
                </c:pt>
                <c:pt idx="3846">
                  <c:v>97</c:v>
                </c:pt>
                <c:pt idx="3847">
                  <c:v>106</c:v>
                </c:pt>
                <c:pt idx="3848">
                  <c:v>103</c:v>
                </c:pt>
                <c:pt idx="3849">
                  <c:v>101</c:v>
                </c:pt>
                <c:pt idx="3850">
                  <c:v>98</c:v>
                </c:pt>
                <c:pt idx="3851">
                  <c:v>91</c:v>
                </c:pt>
                <c:pt idx="3852">
                  <c:v>105</c:v>
                </c:pt>
                <c:pt idx="3853">
                  <c:v>98</c:v>
                </c:pt>
                <c:pt idx="3854">
                  <c:v>104</c:v>
                </c:pt>
                <c:pt idx="3855">
                  <c:v>96</c:v>
                </c:pt>
                <c:pt idx="3856">
                  <c:v>148</c:v>
                </c:pt>
                <c:pt idx="3857">
                  <c:v>100</c:v>
                </c:pt>
                <c:pt idx="3858">
                  <c:v>86</c:v>
                </c:pt>
                <c:pt idx="3859">
                  <c:v>92</c:v>
                </c:pt>
                <c:pt idx="3860">
                  <c:v>88</c:v>
                </c:pt>
                <c:pt idx="3861">
                  <c:v>90</c:v>
                </c:pt>
                <c:pt idx="3862">
                  <c:v>94</c:v>
                </c:pt>
                <c:pt idx="3863">
                  <c:v>80</c:v>
                </c:pt>
                <c:pt idx="3864">
                  <c:v>107</c:v>
                </c:pt>
                <c:pt idx="3865">
                  <c:v>99</c:v>
                </c:pt>
                <c:pt idx="3866">
                  <c:v>92</c:v>
                </c:pt>
                <c:pt idx="3867">
                  <c:v>107</c:v>
                </c:pt>
                <c:pt idx="3868">
                  <c:v>135</c:v>
                </c:pt>
                <c:pt idx="3869">
                  <c:v>99</c:v>
                </c:pt>
                <c:pt idx="3870">
                  <c:v>102</c:v>
                </c:pt>
                <c:pt idx="3871">
                  <c:v>93</c:v>
                </c:pt>
                <c:pt idx="3872">
                  <c:v>115</c:v>
                </c:pt>
                <c:pt idx="3873">
                  <c:v>94</c:v>
                </c:pt>
                <c:pt idx="3874">
                  <c:v>91</c:v>
                </c:pt>
                <c:pt idx="3875">
                  <c:v>98</c:v>
                </c:pt>
                <c:pt idx="3876">
                  <c:v>97</c:v>
                </c:pt>
                <c:pt idx="3877">
                  <c:v>92</c:v>
                </c:pt>
                <c:pt idx="3878">
                  <c:v>128</c:v>
                </c:pt>
                <c:pt idx="3879">
                  <c:v>136</c:v>
                </c:pt>
                <c:pt idx="3880">
                  <c:v>113</c:v>
                </c:pt>
                <c:pt idx="3881">
                  <c:v>99</c:v>
                </c:pt>
                <c:pt idx="3882">
                  <c:v>101</c:v>
                </c:pt>
                <c:pt idx="3883">
                  <c:v>105</c:v>
                </c:pt>
                <c:pt idx="3884">
                  <c:v>95</c:v>
                </c:pt>
                <c:pt idx="3885">
                  <c:v>109</c:v>
                </c:pt>
                <c:pt idx="3886">
                  <c:v>110</c:v>
                </c:pt>
                <c:pt idx="3887">
                  <c:v>108</c:v>
                </c:pt>
                <c:pt idx="3888">
                  <c:v>118</c:v>
                </c:pt>
                <c:pt idx="3889">
                  <c:v>94</c:v>
                </c:pt>
                <c:pt idx="3890">
                  <c:v>115</c:v>
                </c:pt>
                <c:pt idx="3891">
                  <c:v>98</c:v>
                </c:pt>
                <c:pt idx="3892">
                  <c:v>91</c:v>
                </c:pt>
                <c:pt idx="3893">
                  <c:v>120</c:v>
                </c:pt>
                <c:pt idx="3894">
                  <c:v>109</c:v>
                </c:pt>
                <c:pt idx="3895">
                  <c:v>87</c:v>
                </c:pt>
                <c:pt idx="3896">
                  <c:v>117</c:v>
                </c:pt>
                <c:pt idx="3897">
                  <c:v>85</c:v>
                </c:pt>
                <c:pt idx="3898">
                  <c:v>110</c:v>
                </c:pt>
                <c:pt idx="3899">
                  <c:v>113</c:v>
                </c:pt>
                <c:pt idx="3900">
                  <c:v>108</c:v>
                </c:pt>
                <c:pt idx="3901">
                  <c:v>95</c:v>
                </c:pt>
                <c:pt idx="3902">
                  <c:v>98</c:v>
                </c:pt>
                <c:pt idx="3903">
                  <c:v>93</c:v>
                </c:pt>
                <c:pt idx="3904">
                  <c:v>86</c:v>
                </c:pt>
                <c:pt idx="3905">
                  <c:v>161</c:v>
                </c:pt>
                <c:pt idx="3906">
                  <c:v>100</c:v>
                </c:pt>
                <c:pt idx="3907">
                  <c:v>120</c:v>
                </c:pt>
                <c:pt idx="3908">
                  <c:v>125</c:v>
                </c:pt>
                <c:pt idx="3909">
                  <c:v>91</c:v>
                </c:pt>
                <c:pt idx="3910">
                  <c:v>128</c:v>
                </c:pt>
                <c:pt idx="3911">
                  <c:v>100</c:v>
                </c:pt>
                <c:pt idx="3912">
                  <c:v>84</c:v>
                </c:pt>
                <c:pt idx="3913">
                  <c:v>97</c:v>
                </c:pt>
                <c:pt idx="3914">
                  <c:v>84</c:v>
                </c:pt>
                <c:pt idx="3915">
                  <c:v>146</c:v>
                </c:pt>
                <c:pt idx="3916">
                  <c:v>186</c:v>
                </c:pt>
                <c:pt idx="3917">
                  <c:v>94</c:v>
                </c:pt>
                <c:pt idx="3918">
                  <c:v>126</c:v>
                </c:pt>
                <c:pt idx="3919">
                  <c:v>99</c:v>
                </c:pt>
                <c:pt idx="3920">
                  <c:v>109</c:v>
                </c:pt>
                <c:pt idx="3921">
                  <c:v>95</c:v>
                </c:pt>
                <c:pt idx="3922">
                  <c:v>97</c:v>
                </c:pt>
                <c:pt idx="3923">
                  <c:v>94</c:v>
                </c:pt>
                <c:pt idx="3924">
                  <c:v>90</c:v>
                </c:pt>
                <c:pt idx="3925">
                  <c:v>117</c:v>
                </c:pt>
                <c:pt idx="3926">
                  <c:v>96</c:v>
                </c:pt>
                <c:pt idx="3927">
                  <c:v>82</c:v>
                </c:pt>
                <c:pt idx="3928">
                  <c:v>109</c:v>
                </c:pt>
                <c:pt idx="3929">
                  <c:v>90</c:v>
                </c:pt>
                <c:pt idx="3930">
                  <c:v>89</c:v>
                </c:pt>
                <c:pt idx="3931">
                  <c:v>98</c:v>
                </c:pt>
                <c:pt idx="3932">
                  <c:v>95</c:v>
                </c:pt>
                <c:pt idx="3933">
                  <c:v>94</c:v>
                </c:pt>
                <c:pt idx="3934">
                  <c:v>104</c:v>
                </c:pt>
                <c:pt idx="3935">
                  <c:v>87</c:v>
                </c:pt>
                <c:pt idx="3936">
                  <c:v>108</c:v>
                </c:pt>
                <c:pt idx="3937">
                  <c:v>86</c:v>
                </c:pt>
                <c:pt idx="3938">
                  <c:v>94</c:v>
                </c:pt>
                <c:pt idx="3939">
                  <c:v>134</c:v>
                </c:pt>
                <c:pt idx="3940">
                  <c:v>89</c:v>
                </c:pt>
                <c:pt idx="3941">
                  <c:v>102</c:v>
                </c:pt>
                <c:pt idx="3942">
                  <c:v>120</c:v>
                </c:pt>
                <c:pt idx="3943">
                  <c:v>110</c:v>
                </c:pt>
                <c:pt idx="3944">
                  <c:v>86</c:v>
                </c:pt>
                <c:pt idx="3945">
                  <c:v>101</c:v>
                </c:pt>
                <c:pt idx="3946">
                  <c:v>102</c:v>
                </c:pt>
                <c:pt idx="3947">
                  <c:v>87</c:v>
                </c:pt>
                <c:pt idx="3948">
                  <c:v>123</c:v>
                </c:pt>
                <c:pt idx="3949">
                  <c:v>99</c:v>
                </c:pt>
                <c:pt idx="3950">
                  <c:v>87</c:v>
                </c:pt>
                <c:pt idx="3951">
                  <c:v>120</c:v>
                </c:pt>
                <c:pt idx="3952">
                  <c:v>93</c:v>
                </c:pt>
                <c:pt idx="3953">
                  <c:v>98</c:v>
                </c:pt>
                <c:pt idx="3954">
                  <c:v>100</c:v>
                </c:pt>
                <c:pt idx="3955">
                  <c:v>88</c:v>
                </c:pt>
                <c:pt idx="3956">
                  <c:v>97</c:v>
                </c:pt>
                <c:pt idx="3957">
                  <c:v>122</c:v>
                </c:pt>
                <c:pt idx="3958">
                  <c:v>86</c:v>
                </c:pt>
                <c:pt idx="3959">
                  <c:v>83</c:v>
                </c:pt>
                <c:pt idx="3960">
                  <c:v>80</c:v>
                </c:pt>
                <c:pt idx="3961">
                  <c:v>90</c:v>
                </c:pt>
                <c:pt idx="3962">
                  <c:v>96</c:v>
                </c:pt>
                <c:pt idx="3963">
                  <c:v>85</c:v>
                </c:pt>
                <c:pt idx="3964">
                  <c:v>83</c:v>
                </c:pt>
                <c:pt idx="3965">
                  <c:v>80</c:v>
                </c:pt>
                <c:pt idx="3966">
                  <c:v>90</c:v>
                </c:pt>
                <c:pt idx="3967">
                  <c:v>92</c:v>
                </c:pt>
                <c:pt idx="3968">
                  <c:v>100</c:v>
                </c:pt>
                <c:pt idx="3969">
                  <c:v>88</c:v>
                </c:pt>
                <c:pt idx="3970">
                  <c:v>95</c:v>
                </c:pt>
                <c:pt idx="3971">
                  <c:v>82</c:v>
                </c:pt>
                <c:pt idx="3972">
                  <c:v>97</c:v>
                </c:pt>
                <c:pt idx="3973">
                  <c:v>94</c:v>
                </c:pt>
                <c:pt idx="3974">
                  <c:v>95</c:v>
                </c:pt>
                <c:pt idx="3975">
                  <c:v>113</c:v>
                </c:pt>
                <c:pt idx="3976">
                  <c:v>136</c:v>
                </c:pt>
                <c:pt idx="3977">
                  <c:v>80</c:v>
                </c:pt>
                <c:pt idx="3978">
                  <c:v>105</c:v>
                </c:pt>
                <c:pt idx="3979">
                  <c:v>90</c:v>
                </c:pt>
                <c:pt idx="3980">
                  <c:v>93</c:v>
                </c:pt>
                <c:pt idx="3981">
                  <c:v>89</c:v>
                </c:pt>
                <c:pt idx="3982">
                  <c:v>90</c:v>
                </c:pt>
                <c:pt idx="3983">
                  <c:v>89</c:v>
                </c:pt>
                <c:pt idx="3984">
                  <c:v>116</c:v>
                </c:pt>
                <c:pt idx="3985">
                  <c:v>120</c:v>
                </c:pt>
                <c:pt idx="3986">
                  <c:v>88</c:v>
                </c:pt>
                <c:pt idx="3987">
                  <c:v>102</c:v>
                </c:pt>
                <c:pt idx="3988">
                  <c:v>106</c:v>
                </c:pt>
                <c:pt idx="3989">
                  <c:v>95</c:v>
                </c:pt>
                <c:pt idx="3990">
                  <c:v>144</c:v>
                </c:pt>
                <c:pt idx="3991">
                  <c:v>113</c:v>
                </c:pt>
                <c:pt idx="3992">
                  <c:v>118</c:v>
                </c:pt>
                <c:pt idx="3993">
                  <c:v>141</c:v>
                </c:pt>
                <c:pt idx="3994">
                  <c:v>90</c:v>
                </c:pt>
                <c:pt idx="3995">
                  <c:v>109</c:v>
                </c:pt>
                <c:pt idx="3996">
                  <c:v>95</c:v>
                </c:pt>
                <c:pt idx="3997">
                  <c:v>122</c:v>
                </c:pt>
                <c:pt idx="3998">
                  <c:v>93</c:v>
                </c:pt>
                <c:pt idx="3999">
                  <c:v>97</c:v>
                </c:pt>
                <c:pt idx="4000">
                  <c:v>82</c:v>
                </c:pt>
                <c:pt idx="4001">
                  <c:v>140</c:v>
                </c:pt>
                <c:pt idx="4002">
                  <c:v>86</c:v>
                </c:pt>
                <c:pt idx="4003">
                  <c:v>105</c:v>
                </c:pt>
                <c:pt idx="4004">
                  <c:v>66</c:v>
                </c:pt>
                <c:pt idx="4005">
                  <c:v>99</c:v>
                </c:pt>
                <c:pt idx="4006">
                  <c:v>100</c:v>
                </c:pt>
                <c:pt idx="4007">
                  <c:v>103</c:v>
                </c:pt>
                <c:pt idx="4008">
                  <c:v>97</c:v>
                </c:pt>
                <c:pt idx="4009">
                  <c:v>86</c:v>
                </c:pt>
                <c:pt idx="4010">
                  <c:v>87</c:v>
                </c:pt>
                <c:pt idx="4011">
                  <c:v>149</c:v>
                </c:pt>
                <c:pt idx="4012">
                  <c:v>98</c:v>
                </c:pt>
                <c:pt idx="4013">
                  <c:v>98</c:v>
                </c:pt>
                <c:pt idx="4014">
                  <c:v>112</c:v>
                </c:pt>
                <c:pt idx="4015">
                  <c:v>75</c:v>
                </c:pt>
                <c:pt idx="4016">
                  <c:v>104</c:v>
                </c:pt>
                <c:pt idx="4017">
                  <c:v>102</c:v>
                </c:pt>
                <c:pt idx="4018">
                  <c:v>105</c:v>
                </c:pt>
                <c:pt idx="4019">
                  <c:v>99</c:v>
                </c:pt>
                <c:pt idx="4020">
                  <c:v>107</c:v>
                </c:pt>
                <c:pt idx="4021">
                  <c:v>96</c:v>
                </c:pt>
                <c:pt idx="4022">
                  <c:v>101</c:v>
                </c:pt>
                <c:pt idx="4023">
                  <c:v>89</c:v>
                </c:pt>
                <c:pt idx="4024">
                  <c:v>106</c:v>
                </c:pt>
                <c:pt idx="4025">
                  <c:v>95</c:v>
                </c:pt>
                <c:pt idx="4026">
                  <c:v>34</c:v>
                </c:pt>
                <c:pt idx="4027">
                  <c:v>101</c:v>
                </c:pt>
                <c:pt idx="4028">
                  <c:v>112</c:v>
                </c:pt>
                <c:pt idx="4029">
                  <c:v>100</c:v>
                </c:pt>
                <c:pt idx="4030">
                  <c:v>100</c:v>
                </c:pt>
                <c:pt idx="4031">
                  <c:v>80</c:v>
                </c:pt>
                <c:pt idx="4032">
                  <c:v>106</c:v>
                </c:pt>
                <c:pt idx="4033">
                  <c:v>103</c:v>
                </c:pt>
                <c:pt idx="4034">
                  <c:v>90</c:v>
                </c:pt>
                <c:pt idx="4035">
                  <c:v>96</c:v>
                </c:pt>
                <c:pt idx="4036">
                  <c:v>89</c:v>
                </c:pt>
                <c:pt idx="4037">
                  <c:v>87</c:v>
                </c:pt>
                <c:pt idx="4038">
                  <c:v>94</c:v>
                </c:pt>
                <c:pt idx="4039">
                  <c:v>120</c:v>
                </c:pt>
                <c:pt idx="4040">
                  <c:v>101</c:v>
                </c:pt>
                <c:pt idx="4041">
                  <c:v>84</c:v>
                </c:pt>
                <c:pt idx="4042">
                  <c:v>110</c:v>
                </c:pt>
                <c:pt idx="4043">
                  <c:v>101</c:v>
                </c:pt>
                <c:pt idx="4044">
                  <c:v>101</c:v>
                </c:pt>
                <c:pt idx="4045">
                  <c:v>101</c:v>
                </c:pt>
                <c:pt idx="4046">
                  <c:v>105</c:v>
                </c:pt>
                <c:pt idx="4047">
                  <c:v>97</c:v>
                </c:pt>
                <c:pt idx="4048">
                  <c:v>108</c:v>
                </c:pt>
                <c:pt idx="4049">
                  <c:v>95</c:v>
                </c:pt>
                <c:pt idx="4050">
                  <c:v>108</c:v>
                </c:pt>
                <c:pt idx="4051">
                  <c:v>90</c:v>
                </c:pt>
                <c:pt idx="4052">
                  <c:v>120</c:v>
                </c:pt>
                <c:pt idx="4053">
                  <c:v>90</c:v>
                </c:pt>
                <c:pt idx="4054">
                  <c:v>91</c:v>
                </c:pt>
                <c:pt idx="4055">
                  <c:v>92</c:v>
                </c:pt>
                <c:pt idx="4056">
                  <c:v>117</c:v>
                </c:pt>
                <c:pt idx="4057">
                  <c:v>120</c:v>
                </c:pt>
                <c:pt idx="4058">
                  <c:v>90</c:v>
                </c:pt>
                <c:pt idx="4059">
                  <c:v>119</c:v>
                </c:pt>
                <c:pt idx="4060">
                  <c:v>90</c:v>
                </c:pt>
                <c:pt idx="4061">
                  <c:v>90</c:v>
                </c:pt>
                <c:pt idx="4062">
                  <c:v>97</c:v>
                </c:pt>
                <c:pt idx="4063">
                  <c:v>90</c:v>
                </c:pt>
                <c:pt idx="4064">
                  <c:v>172</c:v>
                </c:pt>
                <c:pt idx="4065">
                  <c:v>115</c:v>
                </c:pt>
                <c:pt idx="4066">
                  <c:v>89</c:v>
                </c:pt>
                <c:pt idx="4067">
                  <c:v>125</c:v>
                </c:pt>
                <c:pt idx="4068">
                  <c:v>78</c:v>
                </c:pt>
                <c:pt idx="4069">
                  <c:v>89</c:v>
                </c:pt>
                <c:pt idx="4070">
                  <c:v>100</c:v>
                </c:pt>
                <c:pt idx="4071">
                  <c:v>77</c:v>
                </c:pt>
                <c:pt idx="4072">
                  <c:v>81</c:v>
                </c:pt>
                <c:pt idx="4073">
                  <c:v>115</c:v>
                </c:pt>
                <c:pt idx="4074">
                  <c:v>96</c:v>
                </c:pt>
                <c:pt idx="4075">
                  <c:v>89</c:v>
                </c:pt>
                <c:pt idx="4076">
                  <c:v>100</c:v>
                </c:pt>
                <c:pt idx="4077">
                  <c:v>88</c:v>
                </c:pt>
                <c:pt idx="4078">
                  <c:v>129</c:v>
                </c:pt>
                <c:pt idx="4079">
                  <c:v>87</c:v>
                </c:pt>
                <c:pt idx="4080">
                  <c:v>102</c:v>
                </c:pt>
                <c:pt idx="4081">
                  <c:v>118</c:v>
                </c:pt>
                <c:pt idx="4082">
                  <c:v>86</c:v>
                </c:pt>
                <c:pt idx="4083">
                  <c:v>137</c:v>
                </c:pt>
                <c:pt idx="4084">
                  <c:v>129</c:v>
                </c:pt>
                <c:pt idx="4085">
                  <c:v>134</c:v>
                </c:pt>
                <c:pt idx="4086">
                  <c:v>119</c:v>
                </c:pt>
                <c:pt idx="4087">
                  <c:v>80</c:v>
                </c:pt>
                <c:pt idx="4088">
                  <c:v>89</c:v>
                </c:pt>
                <c:pt idx="4089">
                  <c:v>101</c:v>
                </c:pt>
                <c:pt idx="4090">
                  <c:v>80</c:v>
                </c:pt>
                <c:pt idx="4091">
                  <c:v>115</c:v>
                </c:pt>
                <c:pt idx="4092">
                  <c:v>100</c:v>
                </c:pt>
                <c:pt idx="4093">
                  <c:v>118</c:v>
                </c:pt>
                <c:pt idx="4094">
                  <c:v>100</c:v>
                </c:pt>
                <c:pt idx="4095">
                  <c:v>106</c:v>
                </c:pt>
                <c:pt idx="4096">
                  <c:v>106</c:v>
                </c:pt>
                <c:pt idx="4097">
                  <c:v>91</c:v>
                </c:pt>
                <c:pt idx="4098">
                  <c:v>105</c:v>
                </c:pt>
                <c:pt idx="4099">
                  <c:v>96</c:v>
                </c:pt>
                <c:pt idx="4100">
                  <c:v>116</c:v>
                </c:pt>
                <c:pt idx="4101">
                  <c:v>116</c:v>
                </c:pt>
                <c:pt idx="4102">
                  <c:v>97</c:v>
                </c:pt>
                <c:pt idx="4103">
                  <c:v>101</c:v>
                </c:pt>
                <c:pt idx="4104">
                  <c:v>98</c:v>
                </c:pt>
                <c:pt idx="4105">
                  <c:v>101</c:v>
                </c:pt>
                <c:pt idx="4106">
                  <c:v>90</c:v>
                </c:pt>
                <c:pt idx="4107">
                  <c:v>120</c:v>
                </c:pt>
                <c:pt idx="4108">
                  <c:v>102</c:v>
                </c:pt>
                <c:pt idx="4109">
                  <c:v>102</c:v>
                </c:pt>
                <c:pt idx="4110">
                  <c:v>100</c:v>
                </c:pt>
                <c:pt idx="4111">
                  <c:v>104</c:v>
                </c:pt>
                <c:pt idx="4112">
                  <c:v>89</c:v>
                </c:pt>
                <c:pt idx="4113">
                  <c:v>99</c:v>
                </c:pt>
                <c:pt idx="4114">
                  <c:v>96</c:v>
                </c:pt>
                <c:pt idx="4115">
                  <c:v>86</c:v>
                </c:pt>
                <c:pt idx="4116">
                  <c:v>98</c:v>
                </c:pt>
                <c:pt idx="4117">
                  <c:v>96</c:v>
                </c:pt>
                <c:pt idx="4118">
                  <c:v>94</c:v>
                </c:pt>
                <c:pt idx="4119">
                  <c:v>91</c:v>
                </c:pt>
                <c:pt idx="4120">
                  <c:v>104</c:v>
                </c:pt>
                <c:pt idx="4121">
                  <c:v>90</c:v>
                </c:pt>
                <c:pt idx="4122">
                  <c:v>85</c:v>
                </c:pt>
                <c:pt idx="4123">
                  <c:v>96</c:v>
                </c:pt>
                <c:pt idx="4124">
                  <c:v>129</c:v>
                </c:pt>
                <c:pt idx="4125">
                  <c:v>93</c:v>
                </c:pt>
                <c:pt idx="4126">
                  <c:v>100</c:v>
                </c:pt>
                <c:pt idx="4127">
                  <c:v>97</c:v>
                </c:pt>
                <c:pt idx="4128">
                  <c:v>94</c:v>
                </c:pt>
                <c:pt idx="4129">
                  <c:v>95</c:v>
                </c:pt>
                <c:pt idx="4130">
                  <c:v>97</c:v>
                </c:pt>
                <c:pt idx="4131">
                  <c:v>92</c:v>
                </c:pt>
                <c:pt idx="4132">
                  <c:v>96</c:v>
                </c:pt>
                <c:pt idx="4133">
                  <c:v>87</c:v>
                </c:pt>
                <c:pt idx="4134">
                  <c:v>91</c:v>
                </c:pt>
                <c:pt idx="4135">
                  <c:v>99</c:v>
                </c:pt>
                <c:pt idx="4136">
                  <c:v>88</c:v>
                </c:pt>
                <c:pt idx="4137">
                  <c:v>119</c:v>
                </c:pt>
                <c:pt idx="4138">
                  <c:v>99</c:v>
                </c:pt>
                <c:pt idx="4139">
                  <c:v>92</c:v>
                </c:pt>
                <c:pt idx="4140">
                  <c:v>86</c:v>
                </c:pt>
                <c:pt idx="4141">
                  <c:v>83</c:v>
                </c:pt>
                <c:pt idx="4142">
                  <c:v>81</c:v>
                </c:pt>
                <c:pt idx="4143">
                  <c:v>82</c:v>
                </c:pt>
                <c:pt idx="4144">
                  <c:v>102</c:v>
                </c:pt>
                <c:pt idx="4145">
                  <c:v>90</c:v>
                </c:pt>
                <c:pt idx="4146">
                  <c:v>92</c:v>
                </c:pt>
                <c:pt idx="4147">
                  <c:v>88</c:v>
                </c:pt>
                <c:pt idx="4148">
                  <c:v>97</c:v>
                </c:pt>
                <c:pt idx="4149">
                  <c:v>96</c:v>
                </c:pt>
                <c:pt idx="4150">
                  <c:v>87</c:v>
                </c:pt>
                <c:pt idx="4151">
                  <c:v>106</c:v>
                </c:pt>
                <c:pt idx="4152">
                  <c:v>107</c:v>
                </c:pt>
                <c:pt idx="4153">
                  <c:v>80</c:v>
                </c:pt>
                <c:pt idx="4154">
                  <c:v>91</c:v>
                </c:pt>
                <c:pt idx="4155">
                  <c:v>99</c:v>
                </c:pt>
                <c:pt idx="4156">
                  <c:v>102</c:v>
                </c:pt>
                <c:pt idx="4157">
                  <c:v>108</c:v>
                </c:pt>
                <c:pt idx="4158">
                  <c:v>88</c:v>
                </c:pt>
                <c:pt idx="4159">
                  <c:v>89</c:v>
                </c:pt>
                <c:pt idx="4160">
                  <c:v>92</c:v>
                </c:pt>
                <c:pt idx="4161">
                  <c:v>99</c:v>
                </c:pt>
                <c:pt idx="4162">
                  <c:v>103</c:v>
                </c:pt>
                <c:pt idx="4163">
                  <c:v>90</c:v>
                </c:pt>
                <c:pt idx="4164">
                  <c:v>95</c:v>
                </c:pt>
                <c:pt idx="4165">
                  <c:v>97</c:v>
                </c:pt>
                <c:pt idx="4166">
                  <c:v>108</c:v>
                </c:pt>
                <c:pt idx="4167">
                  <c:v>95</c:v>
                </c:pt>
                <c:pt idx="4168">
                  <c:v>160</c:v>
                </c:pt>
                <c:pt idx="4169">
                  <c:v>90</c:v>
                </c:pt>
                <c:pt idx="4170">
                  <c:v>86</c:v>
                </c:pt>
                <c:pt idx="4171">
                  <c:v>89</c:v>
                </c:pt>
                <c:pt idx="4172">
                  <c:v>87</c:v>
                </c:pt>
                <c:pt idx="4173">
                  <c:v>98</c:v>
                </c:pt>
                <c:pt idx="4174">
                  <c:v>125</c:v>
                </c:pt>
                <c:pt idx="4175">
                  <c:v>95</c:v>
                </c:pt>
                <c:pt idx="4176">
                  <c:v>118</c:v>
                </c:pt>
                <c:pt idx="4177">
                  <c:v>93</c:v>
                </c:pt>
                <c:pt idx="4178">
                  <c:v>96</c:v>
                </c:pt>
                <c:pt idx="4179">
                  <c:v>109</c:v>
                </c:pt>
                <c:pt idx="4180">
                  <c:v>109</c:v>
                </c:pt>
                <c:pt idx="4181">
                  <c:v>155</c:v>
                </c:pt>
                <c:pt idx="4182">
                  <c:v>90</c:v>
                </c:pt>
                <c:pt idx="4183">
                  <c:v>93</c:v>
                </c:pt>
                <c:pt idx="4184">
                  <c:v>108</c:v>
                </c:pt>
                <c:pt idx="4185">
                  <c:v>114</c:v>
                </c:pt>
                <c:pt idx="4186">
                  <c:v>87</c:v>
                </c:pt>
                <c:pt idx="4187">
                  <c:v>113</c:v>
                </c:pt>
                <c:pt idx="4188">
                  <c:v>87</c:v>
                </c:pt>
                <c:pt idx="4189">
                  <c:v>90</c:v>
                </c:pt>
                <c:pt idx="4190">
                  <c:v>111</c:v>
                </c:pt>
                <c:pt idx="4191">
                  <c:v>81</c:v>
                </c:pt>
                <c:pt idx="4192">
                  <c:v>93</c:v>
                </c:pt>
                <c:pt idx="4193">
                  <c:v>90</c:v>
                </c:pt>
                <c:pt idx="4194">
                  <c:v>112</c:v>
                </c:pt>
                <c:pt idx="4195">
                  <c:v>106</c:v>
                </c:pt>
                <c:pt idx="4196">
                  <c:v>88</c:v>
                </c:pt>
                <c:pt idx="4197">
                  <c:v>138</c:v>
                </c:pt>
                <c:pt idx="4198">
                  <c:v>105</c:v>
                </c:pt>
                <c:pt idx="4199">
                  <c:v>98</c:v>
                </c:pt>
                <c:pt idx="4200">
                  <c:v>86</c:v>
                </c:pt>
                <c:pt idx="4201">
                  <c:v>104</c:v>
                </c:pt>
                <c:pt idx="4202">
                  <c:v>100</c:v>
                </c:pt>
                <c:pt idx="4203">
                  <c:v>126</c:v>
                </c:pt>
                <c:pt idx="4204">
                  <c:v>118</c:v>
                </c:pt>
                <c:pt idx="4205">
                  <c:v>103</c:v>
                </c:pt>
                <c:pt idx="4206">
                  <c:v>102</c:v>
                </c:pt>
                <c:pt idx="4207">
                  <c:v>84</c:v>
                </c:pt>
                <c:pt idx="4208">
                  <c:v>104</c:v>
                </c:pt>
                <c:pt idx="4209">
                  <c:v>95</c:v>
                </c:pt>
                <c:pt idx="4210">
                  <c:v>92</c:v>
                </c:pt>
                <c:pt idx="4211">
                  <c:v>90</c:v>
                </c:pt>
                <c:pt idx="4212">
                  <c:v>113</c:v>
                </c:pt>
                <c:pt idx="4213">
                  <c:v>104</c:v>
                </c:pt>
                <c:pt idx="4214">
                  <c:v>123</c:v>
                </c:pt>
                <c:pt idx="4215">
                  <c:v>111</c:v>
                </c:pt>
                <c:pt idx="4216">
                  <c:v>99</c:v>
                </c:pt>
                <c:pt idx="4217">
                  <c:v>108</c:v>
                </c:pt>
                <c:pt idx="4218">
                  <c:v>92</c:v>
                </c:pt>
                <c:pt idx="4219">
                  <c:v>120</c:v>
                </c:pt>
                <c:pt idx="4220">
                  <c:v>91</c:v>
                </c:pt>
                <c:pt idx="4221">
                  <c:v>88</c:v>
                </c:pt>
                <c:pt idx="4222">
                  <c:v>97</c:v>
                </c:pt>
                <c:pt idx="4223">
                  <c:v>90</c:v>
                </c:pt>
                <c:pt idx="4224">
                  <c:v>95</c:v>
                </c:pt>
                <c:pt idx="4225">
                  <c:v>103</c:v>
                </c:pt>
                <c:pt idx="4226">
                  <c:v>110</c:v>
                </c:pt>
                <c:pt idx="4227">
                  <c:v>103</c:v>
                </c:pt>
                <c:pt idx="4228">
                  <c:v>92</c:v>
                </c:pt>
                <c:pt idx="4229">
                  <c:v>114</c:v>
                </c:pt>
                <c:pt idx="4230">
                  <c:v>101</c:v>
                </c:pt>
                <c:pt idx="4231">
                  <c:v>112</c:v>
                </c:pt>
                <c:pt idx="4232">
                  <c:v>104</c:v>
                </c:pt>
                <c:pt idx="4233">
                  <c:v>99</c:v>
                </c:pt>
                <c:pt idx="4234">
                  <c:v>98</c:v>
                </c:pt>
                <c:pt idx="4235">
                  <c:v>107</c:v>
                </c:pt>
                <c:pt idx="4236">
                  <c:v>93</c:v>
                </c:pt>
                <c:pt idx="4237">
                  <c:v>100</c:v>
                </c:pt>
                <c:pt idx="4238">
                  <c:v>80</c:v>
                </c:pt>
                <c:pt idx="4239">
                  <c:v>94</c:v>
                </c:pt>
                <c:pt idx="4240">
                  <c:v>93</c:v>
                </c:pt>
                <c:pt idx="4241">
                  <c:v>87</c:v>
                </c:pt>
                <c:pt idx="4242">
                  <c:v>91</c:v>
                </c:pt>
                <c:pt idx="4243">
                  <c:v>84</c:v>
                </c:pt>
                <c:pt idx="4244">
                  <c:v>90</c:v>
                </c:pt>
                <c:pt idx="4245">
                  <c:v>98</c:v>
                </c:pt>
                <c:pt idx="4246">
                  <c:v>108</c:v>
                </c:pt>
                <c:pt idx="4247">
                  <c:v>124</c:v>
                </c:pt>
                <c:pt idx="4248">
                  <c:v>95</c:v>
                </c:pt>
                <c:pt idx="4249">
                  <c:v>90</c:v>
                </c:pt>
                <c:pt idx="4250">
                  <c:v>93</c:v>
                </c:pt>
                <c:pt idx="4251">
                  <c:v>101</c:v>
                </c:pt>
                <c:pt idx="4252">
                  <c:v>107</c:v>
                </c:pt>
                <c:pt idx="4253">
                  <c:v>20</c:v>
                </c:pt>
                <c:pt idx="4254">
                  <c:v>87</c:v>
                </c:pt>
                <c:pt idx="4255">
                  <c:v>98</c:v>
                </c:pt>
                <c:pt idx="4256">
                  <c:v>112</c:v>
                </c:pt>
                <c:pt idx="4257">
                  <c:v>82</c:v>
                </c:pt>
                <c:pt idx="4258">
                  <c:v>102</c:v>
                </c:pt>
                <c:pt idx="4259">
                  <c:v>97</c:v>
                </c:pt>
                <c:pt idx="4260">
                  <c:v>101</c:v>
                </c:pt>
                <c:pt idx="4261">
                  <c:v>93</c:v>
                </c:pt>
                <c:pt idx="4262">
                  <c:v>83</c:v>
                </c:pt>
                <c:pt idx="4263">
                  <c:v>106</c:v>
                </c:pt>
                <c:pt idx="4264">
                  <c:v>113</c:v>
                </c:pt>
                <c:pt idx="4265">
                  <c:v>94</c:v>
                </c:pt>
                <c:pt idx="4266">
                  <c:v>101</c:v>
                </c:pt>
                <c:pt idx="4267">
                  <c:v>99</c:v>
                </c:pt>
                <c:pt idx="4268">
                  <c:v>76</c:v>
                </c:pt>
                <c:pt idx="4269">
                  <c:v>91</c:v>
                </c:pt>
                <c:pt idx="4270">
                  <c:v>105</c:v>
                </c:pt>
                <c:pt idx="4271">
                  <c:v>120</c:v>
                </c:pt>
                <c:pt idx="4272">
                  <c:v>105</c:v>
                </c:pt>
                <c:pt idx="4273">
                  <c:v>105</c:v>
                </c:pt>
                <c:pt idx="4274">
                  <c:v>95</c:v>
                </c:pt>
                <c:pt idx="4275">
                  <c:v>135</c:v>
                </c:pt>
                <c:pt idx="4276">
                  <c:v>105</c:v>
                </c:pt>
                <c:pt idx="4277">
                  <c:v>83</c:v>
                </c:pt>
                <c:pt idx="4278">
                  <c:v>135</c:v>
                </c:pt>
                <c:pt idx="4279">
                  <c:v>88</c:v>
                </c:pt>
                <c:pt idx="4280">
                  <c:v>87</c:v>
                </c:pt>
                <c:pt idx="4281">
                  <c:v>97</c:v>
                </c:pt>
                <c:pt idx="4282">
                  <c:v>82</c:v>
                </c:pt>
                <c:pt idx="4283">
                  <c:v>103</c:v>
                </c:pt>
                <c:pt idx="4284">
                  <c:v>130</c:v>
                </c:pt>
                <c:pt idx="4285">
                  <c:v>87</c:v>
                </c:pt>
                <c:pt idx="4286">
                  <c:v>101</c:v>
                </c:pt>
                <c:pt idx="4287">
                  <c:v>96</c:v>
                </c:pt>
                <c:pt idx="4288">
                  <c:v>80</c:v>
                </c:pt>
                <c:pt idx="4289">
                  <c:v>87</c:v>
                </c:pt>
                <c:pt idx="4290">
                  <c:v>92</c:v>
                </c:pt>
                <c:pt idx="4291">
                  <c:v>118</c:v>
                </c:pt>
                <c:pt idx="4292">
                  <c:v>123</c:v>
                </c:pt>
                <c:pt idx="4293">
                  <c:v>100</c:v>
                </c:pt>
                <c:pt idx="4294">
                  <c:v>103</c:v>
                </c:pt>
                <c:pt idx="4295">
                  <c:v>100</c:v>
                </c:pt>
                <c:pt idx="4296">
                  <c:v>99</c:v>
                </c:pt>
                <c:pt idx="4297">
                  <c:v>89</c:v>
                </c:pt>
                <c:pt idx="4298">
                  <c:v>114</c:v>
                </c:pt>
                <c:pt idx="4299">
                  <c:v>111</c:v>
                </c:pt>
                <c:pt idx="4300">
                  <c:v>99</c:v>
                </c:pt>
                <c:pt idx="4301">
                  <c:v>85</c:v>
                </c:pt>
                <c:pt idx="4302">
                  <c:v>113</c:v>
                </c:pt>
                <c:pt idx="4303">
                  <c:v>99</c:v>
                </c:pt>
                <c:pt idx="4304">
                  <c:v>83</c:v>
                </c:pt>
                <c:pt idx="4305">
                  <c:v>142</c:v>
                </c:pt>
                <c:pt idx="4306">
                  <c:v>112</c:v>
                </c:pt>
                <c:pt idx="4307">
                  <c:v>108</c:v>
                </c:pt>
                <c:pt idx="4308">
                  <c:v>88</c:v>
                </c:pt>
                <c:pt idx="4309">
                  <c:v>97</c:v>
                </c:pt>
                <c:pt idx="4310">
                  <c:v>85</c:v>
                </c:pt>
                <c:pt idx="4311">
                  <c:v>103</c:v>
                </c:pt>
                <c:pt idx="4312">
                  <c:v>110</c:v>
                </c:pt>
                <c:pt idx="4313">
                  <c:v>88</c:v>
                </c:pt>
                <c:pt idx="4314">
                  <c:v>76</c:v>
                </c:pt>
                <c:pt idx="4315">
                  <c:v>100</c:v>
                </c:pt>
                <c:pt idx="4316">
                  <c:v>99</c:v>
                </c:pt>
                <c:pt idx="4317">
                  <c:v>84</c:v>
                </c:pt>
                <c:pt idx="4318">
                  <c:v>91</c:v>
                </c:pt>
                <c:pt idx="4319">
                  <c:v>97</c:v>
                </c:pt>
                <c:pt idx="4320">
                  <c:v>84</c:v>
                </c:pt>
                <c:pt idx="4321">
                  <c:v>100</c:v>
                </c:pt>
                <c:pt idx="4322">
                  <c:v>94</c:v>
                </c:pt>
                <c:pt idx="4323">
                  <c:v>90</c:v>
                </c:pt>
                <c:pt idx="4324">
                  <c:v>92</c:v>
                </c:pt>
                <c:pt idx="4325">
                  <c:v>105</c:v>
                </c:pt>
                <c:pt idx="4326">
                  <c:v>73</c:v>
                </c:pt>
                <c:pt idx="4327">
                  <c:v>116</c:v>
                </c:pt>
                <c:pt idx="4328">
                  <c:v>110</c:v>
                </c:pt>
                <c:pt idx="4329">
                  <c:v>102</c:v>
                </c:pt>
                <c:pt idx="4330">
                  <c:v>89</c:v>
                </c:pt>
                <c:pt idx="4331">
                  <c:v>76</c:v>
                </c:pt>
                <c:pt idx="4332">
                  <c:v>82</c:v>
                </c:pt>
                <c:pt idx="4333">
                  <c:v>89</c:v>
                </c:pt>
                <c:pt idx="4334">
                  <c:v>150</c:v>
                </c:pt>
                <c:pt idx="4335">
                  <c:v>89</c:v>
                </c:pt>
                <c:pt idx="4336">
                  <c:v>145</c:v>
                </c:pt>
                <c:pt idx="4337">
                  <c:v>91</c:v>
                </c:pt>
                <c:pt idx="4338">
                  <c:v>121</c:v>
                </c:pt>
                <c:pt idx="4339">
                  <c:v>83</c:v>
                </c:pt>
                <c:pt idx="4340">
                  <c:v>110</c:v>
                </c:pt>
                <c:pt idx="4341">
                  <c:v>91</c:v>
                </c:pt>
                <c:pt idx="4342">
                  <c:v>110</c:v>
                </c:pt>
                <c:pt idx="4343">
                  <c:v>86</c:v>
                </c:pt>
                <c:pt idx="4344">
                  <c:v>86</c:v>
                </c:pt>
                <c:pt idx="4345">
                  <c:v>120</c:v>
                </c:pt>
                <c:pt idx="4346">
                  <c:v>90</c:v>
                </c:pt>
                <c:pt idx="4347">
                  <c:v>99</c:v>
                </c:pt>
                <c:pt idx="4348">
                  <c:v>112</c:v>
                </c:pt>
                <c:pt idx="4349">
                  <c:v>103</c:v>
                </c:pt>
                <c:pt idx="4350">
                  <c:v>83</c:v>
                </c:pt>
                <c:pt idx="4351">
                  <c:v>109</c:v>
                </c:pt>
                <c:pt idx="4352">
                  <c:v>89</c:v>
                </c:pt>
                <c:pt idx="4353">
                  <c:v>96</c:v>
                </c:pt>
                <c:pt idx="4354">
                  <c:v>109</c:v>
                </c:pt>
                <c:pt idx="4355">
                  <c:v>122</c:v>
                </c:pt>
                <c:pt idx="4356">
                  <c:v>100</c:v>
                </c:pt>
                <c:pt idx="4357">
                  <c:v>109</c:v>
                </c:pt>
                <c:pt idx="4358">
                  <c:v>95</c:v>
                </c:pt>
                <c:pt idx="4359">
                  <c:v>94</c:v>
                </c:pt>
                <c:pt idx="4360">
                  <c:v>107</c:v>
                </c:pt>
                <c:pt idx="4361">
                  <c:v>104</c:v>
                </c:pt>
                <c:pt idx="4362">
                  <c:v>93</c:v>
                </c:pt>
                <c:pt idx="4363">
                  <c:v>102</c:v>
                </c:pt>
                <c:pt idx="4364">
                  <c:v>84</c:v>
                </c:pt>
                <c:pt idx="4365">
                  <c:v>97</c:v>
                </c:pt>
                <c:pt idx="4366">
                  <c:v>91</c:v>
                </c:pt>
                <c:pt idx="4367">
                  <c:v>84</c:v>
                </c:pt>
                <c:pt idx="4368">
                  <c:v>86</c:v>
                </c:pt>
                <c:pt idx="4369">
                  <c:v>92</c:v>
                </c:pt>
                <c:pt idx="4370">
                  <c:v>94</c:v>
                </c:pt>
                <c:pt idx="4371">
                  <c:v>92</c:v>
                </c:pt>
                <c:pt idx="4372">
                  <c:v>100</c:v>
                </c:pt>
                <c:pt idx="4373">
                  <c:v>119</c:v>
                </c:pt>
                <c:pt idx="4374">
                  <c:v>167</c:v>
                </c:pt>
                <c:pt idx="4375">
                  <c:v>92</c:v>
                </c:pt>
                <c:pt idx="4376">
                  <c:v>108</c:v>
                </c:pt>
                <c:pt idx="4377">
                  <c:v>97</c:v>
                </c:pt>
                <c:pt idx="4378">
                  <c:v>88</c:v>
                </c:pt>
                <c:pt idx="4379">
                  <c:v>100</c:v>
                </c:pt>
                <c:pt idx="4380">
                  <c:v>100</c:v>
                </c:pt>
                <c:pt idx="4381">
                  <c:v>124</c:v>
                </c:pt>
                <c:pt idx="4382">
                  <c:v>88</c:v>
                </c:pt>
                <c:pt idx="4383">
                  <c:v>106</c:v>
                </c:pt>
                <c:pt idx="4384">
                  <c:v>79</c:v>
                </c:pt>
                <c:pt idx="4385">
                  <c:v>96</c:v>
                </c:pt>
                <c:pt idx="4386">
                  <c:v>53</c:v>
                </c:pt>
                <c:pt idx="4387">
                  <c:v>97</c:v>
                </c:pt>
                <c:pt idx="4388">
                  <c:v>120</c:v>
                </c:pt>
                <c:pt idx="4389">
                  <c:v>90</c:v>
                </c:pt>
                <c:pt idx="4390">
                  <c:v>91</c:v>
                </c:pt>
                <c:pt idx="4391">
                  <c:v>93</c:v>
                </c:pt>
                <c:pt idx="4392">
                  <c:v>112</c:v>
                </c:pt>
                <c:pt idx="4393">
                  <c:v>160</c:v>
                </c:pt>
                <c:pt idx="4394">
                  <c:v>95</c:v>
                </c:pt>
                <c:pt idx="4395">
                  <c:v>93</c:v>
                </c:pt>
                <c:pt idx="4396">
                  <c:v>88</c:v>
                </c:pt>
                <c:pt idx="4397">
                  <c:v>105</c:v>
                </c:pt>
                <c:pt idx="4398">
                  <c:v>98</c:v>
                </c:pt>
                <c:pt idx="4399">
                  <c:v>82</c:v>
                </c:pt>
                <c:pt idx="4400">
                  <c:v>89</c:v>
                </c:pt>
                <c:pt idx="4401">
                  <c:v>78</c:v>
                </c:pt>
                <c:pt idx="4402">
                  <c:v>97</c:v>
                </c:pt>
                <c:pt idx="4403">
                  <c:v>81</c:v>
                </c:pt>
                <c:pt idx="4404">
                  <c:v>90</c:v>
                </c:pt>
                <c:pt idx="4405">
                  <c:v>97</c:v>
                </c:pt>
                <c:pt idx="4406">
                  <c:v>88</c:v>
                </c:pt>
                <c:pt idx="4407">
                  <c:v>96</c:v>
                </c:pt>
                <c:pt idx="4408">
                  <c:v>105</c:v>
                </c:pt>
                <c:pt idx="4409">
                  <c:v>104</c:v>
                </c:pt>
                <c:pt idx="4410">
                  <c:v>76</c:v>
                </c:pt>
                <c:pt idx="4411">
                  <c:v>96</c:v>
                </c:pt>
                <c:pt idx="4412">
                  <c:v>99</c:v>
                </c:pt>
                <c:pt idx="4413">
                  <c:v>90</c:v>
                </c:pt>
                <c:pt idx="4414">
                  <c:v>94</c:v>
                </c:pt>
                <c:pt idx="4415">
                  <c:v>87</c:v>
                </c:pt>
                <c:pt idx="4416">
                  <c:v>93</c:v>
                </c:pt>
                <c:pt idx="4417">
                  <c:v>90</c:v>
                </c:pt>
                <c:pt idx="4418">
                  <c:v>89</c:v>
                </c:pt>
                <c:pt idx="4419">
                  <c:v>83</c:v>
                </c:pt>
                <c:pt idx="4420">
                  <c:v>96</c:v>
                </c:pt>
                <c:pt idx="4421">
                  <c:v>90</c:v>
                </c:pt>
                <c:pt idx="4422">
                  <c:v>138</c:v>
                </c:pt>
                <c:pt idx="4423">
                  <c:v>84</c:v>
                </c:pt>
                <c:pt idx="4424">
                  <c:v>83</c:v>
                </c:pt>
                <c:pt idx="4425">
                  <c:v>96</c:v>
                </c:pt>
                <c:pt idx="4426">
                  <c:v>94</c:v>
                </c:pt>
                <c:pt idx="4427">
                  <c:v>90</c:v>
                </c:pt>
                <c:pt idx="4428">
                  <c:v>95</c:v>
                </c:pt>
                <c:pt idx="4429">
                  <c:v>93</c:v>
                </c:pt>
                <c:pt idx="4430">
                  <c:v>111</c:v>
                </c:pt>
                <c:pt idx="4431">
                  <c:v>103</c:v>
                </c:pt>
                <c:pt idx="4432">
                  <c:v>87</c:v>
                </c:pt>
                <c:pt idx="4433">
                  <c:v>100</c:v>
                </c:pt>
                <c:pt idx="4434">
                  <c:v>90</c:v>
                </c:pt>
                <c:pt idx="4435">
                  <c:v>83</c:v>
                </c:pt>
                <c:pt idx="4436">
                  <c:v>108</c:v>
                </c:pt>
                <c:pt idx="4437">
                  <c:v>100</c:v>
                </c:pt>
                <c:pt idx="4438">
                  <c:v>113</c:v>
                </c:pt>
                <c:pt idx="4439">
                  <c:v>97</c:v>
                </c:pt>
                <c:pt idx="4440">
                  <c:v>104</c:v>
                </c:pt>
                <c:pt idx="4441">
                  <c:v>91</c:v>
                </c:pt>
                <c:pt idx="4442">
                  <c:v>107</c:v>
                </c:pt>
                <c:pt idx="4443">
                  <c:v>85</c:v>
                </c:pt>
                <c:pt idx="4444">
                  <c:v>101</c:v>
                </c:pt>
                <c:pt idx="4445">
                  <c:v>70</c:v>
                </c:pt>
                <c:pt idx="4446">
                  <c:v>88</c:v>
                </c:pt>
                <c:pt idx="4447">
                  <c:v>107</c:v>
                </c:pt>
                <c:pt idx="4448">
                  <c:v>78</c:v>
                </c:pt>
                <c:pt idx="4449">
                  <c:v>90</c:v>
                </c:pt>
                <c:pt idx="4450">
                  <c:v>88</c:v>
                </c:pt>
                <c:pt idx="4451">
                  <c:v>92</c:v>
                </c:pt>
                <c:pt idx="4452">
                  <c:v>95</c:v>
                </c:pt>
                <c:pt idx="4453">
                  <c:v>85</c:v>
                </c:pt>
                <c:pt idx="4454">
                  <c:v>86</c:v>
                </c:pt>
                <c:pt idx="4455">
                  <c:v>90</c:v>
                </c:pt>
                <c:pt idx="4456">
                  <c:v>123</c:v>
                </c:pt>
                <c:pt idx="4457">
                  <c:v>93</c:v>
                </c:pt>
                <c:pt idx="4458">
                  <c:v>88</c:v>
                </c:pt>
                <c:pt idx="4459">
                  <c:v>114</c:v>
                </c:pt>
                <c:pt idx="4460">
                  <c:v>88</c:v>
                </c:pt>
                <c:pt idx="4461">
                  <c:v>110</c:v>
                </c:pt>
                <c:pt idx="4462">
                  <c:v>95</c:v>
                </c:pt>
                <c:pt idx="4463">
                  <c:v>83</c:v>
                </c:pt>
                <c:pt idx="4464">
                  <c:v>104</c:v>
                </c:pt>
                <c:pt idx="4465">
                  <c:v>94</c:v>
                </c:pt>
                <c:pt idx="4466">
                  <c:v>87</c:v>
                </c:pt>
                <c:pt idx="4467">
                  <c:v>93</c:v>
                </c:pt>
                <c:pt idx="4468">
                  <c:v>91</c:v>
                </c:pt>
                <c:pt idx="4469">
                  <c:v>90</c:v>
                </c:pt>
                <c:pt idx="4470">
                  <c:v>14</c:v>
                </c:pt>
                <c:pt idx="4471">
                  <c:v>112</c:v>
                </c:pt>
                <c:pt idx="4472">
                  <c:v>75</c:v>
                </c:pt>
                <c:pt idx="4473">
                  <c:v>86</c:v>
                </c:pt>
                <c:pt idx="4474">
                  <c:v>86</c:v>
                </c:pt>
                <c:pt idx="4475">
                  <c:v>89</c:v>
                </c:pt>
                <c:pt idx="4476">
                  <c:v>95</c:v>
                </c:pt>
                <c:pt idx="4477">
                  <c:v>101</c:v>
                </c:pt>
                <c:pt idx="4478">
                  <c:v>106</c:v>
                </c:pt>
                <c:pt idx="4479">
                  <c:v>88</c:v>
                </c:pt>
                <c:pt idx="4480">
                  <c:v>99</c:v>
                </c:pt>
                <c:pt idx="4481">
                  <c:v>90</c:v>
                </c:pt>
                <c:pt idx="4482">
                  <c:v>95</c:v>
                </c:pt>
                <c:pt idx="4483">
                  <c:v>85</c:v>
                </c:pt>
                <c:pt idx="4484">
                  <c:v>170</c:v>
                </c:pt>
                <c:pt idx="4485">
                  <c:v>86</c:v>
                </c:pt>
                <c:pt idx="4486">
                  <c:v>104</c:v>
                </c:pt>
                <c:pt idx="4487">
                  <c:v>97</c:v>
                </c:pt>
                <c:pt idx="4488">
                  <c:v>104</c:v>
                </c:pt>
                <c:pt idx="4489">
                  <c:v>88</c:v>
                </c:pt>
                <c:pt idx="4490">
                  <c:v>106</c:v>
                </c:pt>
                <c:pt idx="4491">
                  <c:v>107</c:v>
                </c:pt>
                <c:pt idx="4492">
                  <c:v>84</c:v>
                </c:pt>
                <c:pt idx="4493">
                  <c:v>91</c:v>
                </c:pt>
                <c:pt idx="4494">
                  <c:v>90</c:v>
                </c:pt>
                <c:pt idx="4495">
                  <c:v>103</c:v>
                </c:pt>
                <c:pt idx="4496">
                  <c:v>71</c:v>
                </c:pt>
                <c:pt idx="4497">
                  <c:v>90</c:v>
                </c:pt>
                <c:pt idx="4498">
                  <c:v>67</c:v>
                </c:pt>
                <c:pt idx="4499">
                  <c:v>94</c:v>
                </c:pt>
                <c:pt idx="4500">
                  <c:v>81</c:v>
                </c:pt>
                <c:pt idx="4501">
                  <c:v>81</c:v>
                </c:pt>
                <c:pt idx="4502">
                  <c:v>215</c:v>
                </c:pt>
                <c:pt idx="4503">
                  <c:v>83</c:v>
                </c:pt>
                <c:pt idx="4504">
                  <c:v>106</c:v>
                </c:pt>
                <c:pt idx="4505">
                  <c:v>103</c:v>
                </c:pt>
                <c:pt idx="4506">
                  <c:v>90</c:v>
                </c:pt>
                <c:pt idx="4507">
                  <c:v>88</c:v>
                </c:pt>
                <c:pt idx="4508">
                  <c:v>105</c:v>
                </c:pt>
                <c:pt idx="4509">
                  <c:v>115</c:v>
                </c:pt>
                <c:pt idx="4510">
                  <c:v>90</c:v>
                </c:pt>
                <c:pt idx="4511">
                  <c:v>102</c:v>
                </c:pt>
                <c:pt idx="4512">
                  <c:v>98</c:v>
                </c:pt>
                <c:pt idx="4513">
                  <c:v>87</c:v>
                </c:pt>
                <c:pt idx="4514">
                  <c:v>80</c:v>
                </c:pt>
                <c:pt idx="4515">
                  <c:v>88</c:v>
                </c:pt>
                <c:pt idx="4516">
                  <c:v>83</c:v>
                </c:pt>
                <c:pt idx="4517">
                  <c:v>122</c:v>
                </c:pt>
                <c:pt idx="4518">
                  <c:v>115</c:v>
                </c:pt>
                <c:pt idx="4519">
                  <c:v>86</c:v>
                </c:pt>
                <c:pt idx="4520">
                  <c:v>79</c:v>
                </c:pt>
                <c:pt idx="4521">
                  <c:v>87</c:v>
                </c:pt>
                <c:pt idx="4522">
                  <c:v>97</c:v>
                </c:pt>
                <c:pt idx="4523">
                  <c:v>105</c:v>
                </c:pt>
                <c:pt idx="4524">
                  <c:v>89</c:v>
                </c:pt>
                <c:pt idx="4525">
                  <c:v>120</c:v>
                </c:pt>
                <c:pt idx="4526">
                  <c:v>94</c:v>
                </c:pt>
                <c:pt idx="4527">
                  <c:v>108</c:v>
                </c:pt>
                <c:pt idx="4528">
                  <c:v>102</c:v>
                </c:pt>
                <c:pt idx="4529">
                  <c:v>83</c:v>
                </c:pt>
                <c:pt idx="4530">
                  <c:v>93</c:v>
                </c:pt>
                <c:pt idx="4531">
                  <c:v>86</c:v>
                </c:pt>
                <c:pt idx="4532">
                  <c:v>101</c:v>
                </c:pt>
                <c:pt idx="4533">
                  <c:v>111</c:v>
                </c:pt>
                <c:pt idx="4534">
                  <c:v>90</c:v>
                </c:pt>
                <c:pt idx="4535">
                  <c:v>86</c:v>
                </c:pt>
                <c:pt idx="4536">
                  <c:v>98</c:v>
                </c:pt>
                <c:pt idx="4537">
                  <c:v>91</c:v>
                </c:pt>
                <c:pt idx="4538">
                  <c:v>91</c:v>
                </c:pt>
                <c:pt idx="4539">
                  <c:v>90</c:v>
                </c:pt>
                <c:pt idx="4540">
                  <c:v>88</c:v>
                </c:pt>
                <c:pt idx="4541">
                  <c:v>202</c:v>
                </c:pt>
                <c:pt idx="4542">
                  <c:v>89</c:v>
                </c:pt>
                <c:pt idx="4543">
                  <c:v>97</c:v>
                </c:pt>
                <c:pt idx="4544">
                  <c:v>84</c:v>
                </c:pt>
                <c:pt idx="4545">
                  <c:v>82</c:v>
                </c:pt>
                <c:pt idx="4546">
                  <c:v>100</c:v>
                </c:pt>
                <c:pt idx="4547">
                  <c:v>112</c:v>
                </c:pt>
                <c:pt idx="4548">
                  <c:v>94</c:v>
                </c:pt>
                <c:pt idx="4549">
                  <c:v>87</c:v>
                </c:pt>
                <c:pt idx="4550">
                  <c:v>91</c:v>
                </c:pt>
                <c:pt idx="4551">
                  <c:v>87</c:v>
                </c:pt>
                <c:pt idx="4552">
                  <c:v>98</c:v>
                </c:pt>
                <c:pt idx="4553">
                  <c:v>95</c:v>
                </c:pt>
                <c:pt idx="4554">
                  <c:v>87</c:v>
                </c:pt>
                <c:pt idx="4555">
                  <c:v>102</c:v>
                </c:pt>
                <c:pt idx="4556">
                  <c:v>127</c:v>
                </c:pt>
                <c:pt idx="4557">
                  <c:v>96</c:v>
                </c:pt>
                <c:pt idx="4558">
                  <c:v>103</c:v>
                </c:pt>
                <c:pt idx="4559">
                  <c:v>104</c:v>
                </c:pt>
                <c:pt idx="4560">
                  <c:v>90</c:v>
                </c:pt>
                <c:pt idx="4561">
                  <c:v>122</c:v>
                </c:pt>
                <c:pt idx="4562">
                  <c:v>90</c:v>
                </c:pt>
                <c:pt idx="4563">
                  <c:v>101</c:v>
                </c:pt>
                <c:pt idx="4564">
                  <c:v>94</c:v>
                </c:pt>
                <c:pt idx="4565">
                  <c:v>97</c:v>
                </c:pt>
                <c:pt idx="4566">
                  <c:v>90</c:v>
                </c:pt>
                <c:pt idx="4567">
                  <c:v>108</c:v>
                </c:pt>
                <c:pt idx="4568">
                  <c:v>82</c:v>
                </c:pt>
                <c:pt idx="4569">
                  <c:v>84</c:v>
                </c:pt>
                <c:pt idx="4570">
                  <c:v>91</c:v>
                </c:pt>
                <c:pt idx="4571">
                  <c:v>91</c:v>
                </c:pt>
                <c:pt idx="4572">
                  <c:v>107</c:v>
                </c:pt>
                <c:pt idx="4573">
                  <c:v>82</c:v>
                </c:pt>
                <c:pt idx="4574">
                  <c:v>84</c:v>
                </c:pt>
                <c:pt idx="4575">
                  <c:v>103</c:v>
                </c:pt>
                <c:pt idx="4576">
                  <c:v>86</c:v>
                </c:pt>
                <c:pt idx="4577">
                  <c:v>89</c:v>
                </c:pt>
                <c:pt idx="4578">
                  <c:v>52</c:v>
                </c:pt>
                <c:pt idx="4579">
                  <c:v>98</c:v>
                </c:pt>
                <c:pt idx="4580">
                  <c:v>133</c:v>
                </c:pt>
                <c:pt idx="4581">
                  <c:v>81</c:v>
                </c:pt>
                <c:pt idx="4582">
                  <c:v>92</c:v>
                </c:pt>
                <c:pt idx="4583">
                  <c:v>90</c:v>
                </c:pt>
                <c:pt idx="4584">
                  <c:v>84</c:v>
                </c:pt>
                <c:pt idx="4585">
                  <c:v>91</c:v>
                </c:pt>
                <c:pt idx="4586">
                  <c:v>91</c:v>
                </c:pt>
                <c:pt idx="4587">
                  <c:v>90</c:v>
                </c:pt>
                <c:pt idx="4588">
                  <c:v>96</c:v>
                </c:pt>
                <c:pt idx="4589">
                  <c:v>88</c:v>
                </c:pt>
                <c:pt idx="4590">
                  <c:v>92</c:v>
                </c:pt>
                <c:pt idx="4591">
                  <c:v>97</c:v>
                </c:pt>
                <c:pt idx="4592">
                  <c:v>82</c:v>
                </c:pt>
                <c:pt idx="4593">
                  <c:v>101</c:v>
                </c:pt>
                <c:pt idx="4594">
                  <c:v>80</c:v>
                </c:pt>
                <c:pt idx="4595">
                  <c:v>97</c:v>
                </c:pt>
                <c:pt idx="4596">
                  <c:v>84</c:v>
                </c:pt>
                <c:pt idx="4597">
                  <c:v>97</c:v>
                </c:pt>
                <c:pt idx="4598">
                  <c:v>91</c:v>
                </c:pt>
                <c:pt idx="4599">
                  <c:v>123</c:v>
                </c:pt>
                <c:pt idx="4600">
                  <c:v>86</c:v>
                </c:pt>
                <c:pt idx="4601">
                  <c:v>100</c:v>
                </c:pt>
                <c:pt idx="4602">
                  <c:v>96</c:v>
                </c:pt>
                <c:pt idx="4603">
                  <c:v>89</c:v>
                </c:pt>
                <c:pt idx="4604">
                  <c:v>84</c:v>
                </c:pt>
                <c:pt idx="4605">
                  <c:v>88</c:v>
                </c:pt>
                <c:pt idx="4606">
                  <c:v>90</c:v>
                </c:pt>
                <c:pt idx="4607">
                  <c:v>90</c:v>
                </c:pt>
                <c:pt idx="4608">
                  <c:v>98</c:v>
                </c:pt>
                <c:pt idx="4609">
                  <c:v>96</c:v>
                </c:pt>
                <c:pt idx="4610">
                  <c:v>83</c:v>
                </c:pt>
                <c:pt idx="4611">
                  <c:v>65</c:v>
                </c:pt>
                <c:pt idx="4612">
                  <c:v>94</c:v>
                </c:pt>
                <c:pt idx="4613">
                  <c:v>112</c:v>
                </c:pt>
                <c:pt idx="4614">
                  <c:v>102</c:v>
                </c:pt>
                <c:pt idx="4615">
                  <c:v>98</c:v>
                </c:pt>
                <c:pt idx="4616">
                  <c:v>91</c:v>
                </c:pt>
                <c:pt idx="4617">
                  <c:v>80</c:v>
                </c:pt>
                <c:pt idx="4618">
                  <c:v>114</c:v>
                </c:pt>
                <c:pt idx="4619">
                  <c:v>76</c:v>
                </c:pt>
                <c:pt idx="4620">
                  <c:v>80</c:v>
                </c:pt>
                <c:pt idx="4621">
                  <c:v>88</c:v>
                </c:pt>
                <c:pt idx="4622">
                  <c:v>110</c:v>
                </c:pt>
                <c:pt idx="4623">
                  <c:v>104</c:v>
                </c:pt>
                <c:pt idx="4624">
                  <c:v>102</c:v>
                </c:pt>
                <c:pt idx="4625">
                  <c:v>95</c:v>
                </c:pt>
                <c:pt idx="4626">
                  <c:v>94</c:v>
                </c:pt>
                <c:pt idx="4627">
                  <c:v>109</c:v>
                </c:pt>
                <c:pt idx="4628">
                  <c:v>90</c:v>
                </c:pt>
                <c:pt idx="4629">
                  <c:v>110</c:v>
                </c:pt>
                <c:pt idx="4630">
                  <c:v>80</c:v>
                </c:pt>
                <c:pt idx="4631">
                  <c:v>95</c:v>
                </c:pt>
                <c:pt idx="4632">
                  <c:v>94</c:v>
                </c:pt>
                <c:pt idx="4633">
                  <c:v>98</c:v>
                </c:pt>
                <c:pt idx="4634">
                  <c:v>98</c:v>
                </c:pt>
                <c:pt idx="4635">
                  <c:v>96</c:v>
                </c:pt>
                <c:pt idx="4636">
                  <c:v>97</c:v>
                </c:pt>
                <c:pt idx="4637">
                  <c:v>90</c:v>
                </c:pt>
                <c:pt idx="4638">
                  <c:v>113</c:v>
                </c:pt>
                <c:pt idx="4639">
                  <c:v>91</c:v>
                </c:pt>
                <c:pt idx="4640">
                  <c:v>90</c:v>
                </c:pt>
                <c:pt idx="4641">
                  <c:v>98</c:v>
                </c:pt>
                <c:pt idx="4642">
                  <c:v>94</c:v>
                </c:pt>
                <c:pt idx="4643">
                  <c:v>96</c:v>
                </c:pt>
                <c:pt idx="4644">
                  <c:v>100</c:v>
                </c:pt>
                <c:pt idx="4645">
                  <c:v>90</c:v>
                </c:pt>
                <c:pt idx="4646">
                  <c:v>90</c:v>
                </c:pt>
                <c:pt idx="4647">
                  <c:v>76</c:v>
                </c:pt>
                <c:pt idx="4648">
                  <c:v>75</c:v>
                </c:pt>
                <c:pt idx="4649">
                  <c:v>78</c:v>
                </c:pt>
                <c:pt idx="4650">
                  <c:v>90</c:v>
                </c:pt>
                <c:pt idx="4651">
                  <c:v>96</c:v>
                </c:pt>
                <c:pt idx="4652">
                  <c:v>92</c:v>
                </c:pt>
                <c:pt idx="4653">
                  <c:v>75</c:v>
                </c:pt>
                <c:pt idx="4654">
                  <c:v>99</c:v>
                </c:pt>
                <c:pt idx="4655">
                  <c:v>86</c:v>
                </c:pt>
                <c:pt idx="4656">
                  <c:v>92</c:v>
                </c:pt>
                <c:pt idx="4657">
                  <c:v>101</c:v>
                </c:pt>
                <c:pt idx="4658">
                  <c:v>81</c:v>
                </c:pt>
                <c:pt idx="4659">
                  <c:v>93</c:v>
                </c:pt>
                <c:pt idx="4660">
                  <c:v>95</c:v>
                </c:pt>
                <c:pt idx="4661">
                  <c:v>107</c:v>
                </c:pt>
                <c:pt idx="4662">
                  <c:v>98</c:v>
                </c:pt>
                <c:pt idx="4663">
                  <c:v>35</c:v>
                </c:pt>
                <c:pt idx="4664">
                  <c:v>108</c:v>
                </c:pt>
                <c:pt idx="4665">
                  <c:v>66</c:v>
                </c:pt>
                <c:pt idx="4666">
                  <c:v>95</c:v>
                </c:pt>
                <c:pt idx="4667">
                  <c:v>108</c:v>
                </c:pt>
                <c:pt idx="4668">
                  <c:v>90</c:v>
                </c:pt>
                <c:pt idx="4669">
                  <c:v>151</c:v>
                </c:pt>
                <c:pt idx="4670">
                  <c:v>83</c:v>
                </c:pt>
                <c:pt idx="4671">
                  <c:v>108</c:v>
                </c:pt>
                <c:pt idx="4672">
                  <c:v>92</c:v>
                </c:pt>
                <c:pt idx="4673">
                  <c:v>105</c:v>
                </c:pt>
                <c:pt idx="4674">
                  <c:v>86</c:v>
                </c:pt>
                <c:pt idx="4675">
                  <c:v>106</c:v>
                </c:pt>
                <c:pt idx="4676">
                  <c:v>93</c:v>
                </c:pt>
                <c:pt idx="4677">
                  <c:v>80</c:v>
                </c:pt>
                <c:pt idx="4678">
                  <c:v>93</c:v>
                </c:pt>
                <c:pt idx="4679">
                  <c:v>96</c:v>
                </c:pt>
                <c:pt idx="4680">
                  <c:v>99</c:v>
                </c:pt>
                <c:pt idx="4681">
                  <c:v>66</c:v>
                </c:pt>
                <c:pt idx="4682">
                  <c:v>85</c:v>
                </c:pt>
                <c:pt idx="4683">
                  <c:v>101</c:v>
                </c:pt>
                <c:pt idx="4684">
                  <c:v>97</c:v>
                </c:pt>
                <c:pt idx="4685">
                  <c:v>119</c:v>
                </c:pt>
                <c:pt idx="4686">
                  <c:v>103</c:v>
                </c:pt>
                <c:pt idx="4687">
                  <c:v>86</c:v>
                </c:pt>
                <c:pt idx="4688">
                  <c:v>90</c:v>
                </c:pt>
                <c:pt idx="4689">
                  <c:v>95</c:v>
                </c:pt>
                <c:pt idx="4690">
                  <c:v>94</c:v>
                </c:pt>
                <c:pt idx="4691">
                  <c:v>84</c:v>
                </c:pt>
                <c:pt idx="4692">
                  <c:v>89</c:v>
                </c:pt>
                <c:pt idx="4693">
                  <c:v>59</c:v>
                </c:pt>
                <c:pt idx="4694">
                  <c:v>126</c:v>
                </c:pt>
                <c:pt idx="4695">
                  <c:v>86</c:v>
                </c:pt>
                <c:pt idx="4696">
                  <c:v>87</c:v>
                </c:pt>
                <c:pt idx="4697">
                  <c:v>106</c:v>
                </c:pt>
                <c:pt idx="4698">
                  <c:v>86</c:v>
                </c:pt>
                <c:pt idx="4699">
                  <c:v>89</c:v>
                </c:pt>
                <c:pt idx="4700">
                  <c:v>105</c:v>
                </c:pt>
                <c:pt idx="4701">
                  <c:v>93</c:v>
                </c:pt>
                <c:pt idx="4702">
                  <c:v>94</c:v>
                </c:pt>
                <c:pt idx="4703">
                  <c:v>89</c:v>
                </c:pt>
                <c:pt idx="4704">
                  <c:v>97</c:v>
                </c:pt>
                <c:pt idx="4705">
                  <c:v>88</c:v>
                </c:pt>
                <c:pt idx="4706">
                  <c:v>78</c:v>
                </c:pt>
                <c:pt idx="4707">
                  <c:v>104</c:v>
                </c:pt>
                <c:pt idx="4708">
                  <c:v>92</c:v>
                </c:pt>
                <c:pt idx="4709">
                  <c:v>97</c:v>
                </c:pt>
                <c:pt idx="4710">
                  <c:v>109</c:v>
                </c:pt>
                <c:pt idx="4711">
                  <c:v>78</c:v>
                </c:pt>
                <c:pt idx="4712">
                  <c:v>85</c:v>
                </c:pt>
                <c:pt idx="4713">
                  <c:v>88</c:v>
                </c:pt>
                <c:pt idx="4714">
                  <c:v>93</c:v>
                </c:pt>
                <c:pt idx="4715">
                  <c:v>86</c:v>
                </c:pt>
                <c:pt idx="4716">
                  <c:v>98</c:v>
                </c:pt>
                <c:pt idx="4717">
                  <c:v>25</c:v>
                </c:pt>
                <c:pt idx="4718">
                  <c:v>72</c:v>
                </c:pt>
                <c:pt idx="4719">
                  <c:v>66</c:v>
                </c:pt>
                <c:pt idx="4720">
                  <c:v>80</c:v>
                </c:pt>
                <c:pt idx="4721">
                  <c:v>91</c:v>
                </c:pt>
                <c:pt idx="4722">
                  <c:v>89</c:v>
                </c:pt>
                <c:pt idx="4723">
                  <c:v>85</c:v>
                </c:pt>
                <c:pt idx="4724">
                  <c:v>62</c:v>
                </c:pt>
                <c:pt idx="4725">
                  <c:v>90</c:v>
                </c:pt>
                <c:pt idx="4726">
                  <c:v>90</c:v>
                </c:pt>
                <c:pt idx="4727">
                  <c:v>104</c:v>
                </c:pt>
                <c:pt idx="4728">
                  <c:v>88</c:v>
                </c:pt>
                <c:pt idx="4729">
                  <c:v>94</c:v>
                </c:pt>
                <c:pt idx="4730">
                  <c:v>120</c:v>
                </c:pt>
                <c:pt idx="4731">
                  <c:v>77</c:v>
                </c:pt>
                <c:pt idx="4732">
                  <c:v>111</c:v>
                </c:pt>
                <c:pt idx="4733">
                  <c:v>81</c:v>
                </c:pt>
                <c:pt idx="4734">
                  <c:v>89</c:v>
                </c:pt>
                <c:pt idx="4735">
                  <c:v>110</c:v>
                </c:pt>
                <c:pt idx="4736">
                  <c:v>81</c:v>
                </c:pt>
                <c:pt idx="4737">
                  <c:v>100</c:v>
                </c:pt>
                <c:pt idx="4738">
                  <c:v>99</c:v>
                </c:pt>
                <c:pt idx="4739">
                  <c:v>90</c:v>
                </c:pt>
                <c:pt idx="4740">
                  <c:v>82</c:v>
                </c:pt>
                <c:pt idx="4741">
                  <c:v>88</c:v>
                </c:pt>
                <c:pt idx="4742">
                  <c:v>103</c:v>
                </c:pt>
                <c:pt idx="4743">
                  <c:v>80</c:v>
                </c:pt>
                <c:pt idx="4744">
                  <c:v>68</c:v>
                </c:pt>
                <c:pt idx="4745">
                  <c:v>81</c:v>
                </c:pt>
                <c:pt idx="4746">
                  <c:v>106</c:v>
                </c:pt>
                <c:pt idx="4747">
                  <c:v>77</c:v>
                </c:pt>
                <c:pt idx="4748">
                  <c:v>80</c:v>
                </c:pt>
                <c:pt idx="4749">
                  <c:v>84</c:v>
                </c:pt>
                <c:pt idx="4750">
                  <c:v>86</c:v>
                </c:pt>
                <c:pt idx="4751">
                  <c:v>87</c:v>
                </c:pt>
                <c:pt idx="4752">
                  <c:v>80</c:v>
                </c:pt>
                <c:pt idx="4753">
                  <c:v>100</c:v>
                </c:pt>
                <c:pt idx="4754">
                  <c:v>82</c:v>
                </c:pt>
                <c:pt idx="4755">
                  <c:v>82</c:v>
                </c:pt>
                <c:pt idx="4756">
                  <c:v>70</c:v>
                </c:pt>
                <c:pt idx="4757">
                  <c:v>75</c:v>
                </c:pt>
                <c:pt idx="4758">
                  <c:v>87</c:v>
                </c:pt>
                <c:pt idx="4759">
                  <c:v>87</c:v>
                </c:pt>
                <c:pt idx="4760">
                  <c:v>98</c:v>
                </c:pt>
                <c:pt idx="4761">
                  <c:v>83</c:v>
                </c:pt>
                <c:pt idx="4762">
                  <c:v>99</c:v>
                </c:pt>
                <c:pt idx="4763">
                  <c:v>98</c:v>
                </c:pt>
                <c:pt idx="4764">
                  <c:v>93</c:v>
                </c:pt>
                <c:pt idx="4765">
                  <c:v>104</c:v>
                </c:pt>
                <c:pt idx="4766">
                  <c:v>111</c:v>
                </c:pt>
                <c:pt idx="4767">
                  <c:v>47</c:v>
                </c:pt>
                <c:pt idx="4768">
                  <c:v>92</c:v>
                </c:pt>
                <c:pt idx="4769">
                  <c:v>97</c:v>
                </c:pt>
                <c:pt idx="4770">
                  <c:v>81</c:v>
                </c:pt>
                <c:pt idx="4771">
                  <c:v>83</c:v>
                </c:pt>
                <c:pt idx="4772">
                  <c:v>96</c:v>
                </c:pt>
                <c:pt idx="4773">
                  <c:v>90</c:v>
                </c:pt>
                <c:pt idx="4774">
                  <c:v>90</c:v>
                </c:pt>
                <c:pt idx="4775">
                  <c:v>95</c:v>
                </c:pt>
                <c:pt idx="4776">
                  <c:v>83</c:v>
                </c:pt>
                <c:pt idx="4777">
                  <c:v>117</c:v>
                </c:pt>
                <c:pt idx="4778">
                  <c:v>75</c:v>
                </c:pt>
                <c:pt idx="4779">
                  <c:v>79</c:v>
                </c:pt>
                <c:pt idx="4780">
                  <c:v>78</c:v>
                </c:pt>
                <c:pt idx="4781">
                  <c:v>109</c:v>
                </c:pt>
                <c:pt idx="4782">
                  <c:v>89</c:v>
                </c:pt>
                <c:pt idx="4783">
                  <c:v>93</c:v>
                </c:pt>
                <c:pt idx="4784">
                  <c:v>102</c:v>
                </c:pt>
                <c:pt idx="4785">
                  <c:v>65</c:v>
                </c:pt>
                <c:pt idx="4786">
                  <c:v>85</c:v>
                </c:pt>
                <c:pt idx="4787">
                  <c:v>97</c:v>
                </c:pt>
                <c:pt idx="4788">
                  <c:v>79</c:v>
                </c:pt>
                <c:pt idx="4789">
                  <c:v>80</c:v>
                </c:pt>
                <c:pt idx="4790">
                  <c:v>100</c:v>
                </c:pt>
                <c:pt idx="4791">
                  <c:v>90</c:v>
                </c:pt>
                <c:pt idx="4792">
                  <c:v>90</c:v>
                </c:pt>
                <c:pt idx="4793">
                  <c:v>120</c:v>
                </c:pt>
                <c:pt idx="4794">
                  <c:v>91</c:v>
                </c:pt>
                <c:pt idx="4795">
                  <c:v>143</c:v>
                </c:pt>
                <c:pt idx="4796">
                  <c:v>85</c:v>
                </c:pt>
                <c:pt idx="4797">
                  <c:v>60</c:v>
                </c:pt>
                <c:pt idx="4798">
                  <c:v>88</c:v>
                </c:pt>
                <c:pt idx="4799">
                  <c:v>78</c:v>
                </c:pt>
                <c:pt idx="4800">
                  <c:v>108</c:v>
                </c:pt>
                <c:pt idx="4801">
                  <c:v>110</c:v>
                </c:pt>
                <c:pt idx="4802">
                  <c:v>90</c:v>
                </c:pt>
                <c:pt idx="4803">
                  <c:v>83</c:v>
                </c:pt>
                <c:pt idx="4804">
                  <c:v>111</c:v>
                </c:pt>
                <c:pt idx="4805">
                  <c:v>84</c:v>
                </c:pt>
                <c:pt idx="4806">
                  <c:v>82</c:v>
                </c:pt>
                <c:pt idx="4807">
                  <c:v>98</c:v>
                </c:pt>
                <c:pt idx="4808">
                  <c:v>77</c:v>
                </c:pt>
                <c:pt idx="4809">
                  <c:v>80</c:v>
                </c:pt>
                <c:pt idx="4810">
                  <c:v>81</c:v>
                </c:pt>
                <c:pt idx="4811">
                  <c:v>84</c:v>
                </c:pt>
                <c:pt idx="4812">
                  <c:v>95</c:v>
                </c:pt>
                <c:pt idx="4813">
                  <c:v>87</c:v>
                </c:pt>
                <c:pt idx="4814">
                  <c:v>76</c:v>
                </c:pt>
                <c:pt idx="4815">
                  <c:v>100</c:v>
                </c:pt>
                <c:pt idx="4816">
                  <c:v>90</c:v>
                </c:pt>
              </c:numCache>
            </c:numRef>
          </c:xVal>
          <c:yVal>
            <c:numRef>
              <c:f>Duration!$C$2:$C$4818</c:f>
              <c:numCache>
                <c:formatCode>General</c:formatCode>
                <c:ptCount val="4817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8.1999999999999993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8.3000000000000007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8.3000000000000007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8.3000000000000007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8.1999999999999993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8.3000000000000007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5.0999999999999996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6.2</c:v>
                </c:pt>
                <c:pt idx="138">
                  <c:v>7.3</c:v>
                </c:pt>
                <c:pt idx="139">
                  <c:v>4.2</c:v>
                </c:pt>
                <c:pt idx="140">
                  <c:v>6.9</c:v>
                </c:pt>
                <c:pt idx="141">
                  <c:v>6.4</c:v>
                </c:pt>
                <c:pt idx="142">
                  <c:v>5.4</c:v>
                </c:pt>
                <c:pt idx="143">
                  <c:v>6.7</c:v>
                </c:pt>
                <c:pt idx="144">
                  <c:v>5.8</c:v>
                </c:pt>
                <c:pt idx="145">
                  <c:v>6.9</c:v>
                </c:pt>
                <c:pt idx="146">
                  <c:v>7.2</c:v>
                </c:pt>
                <c:pt idx="147">
                  <c:v>6.9</c:v>
                </c:pt>
                <c:pt idx="148">
                  <c:v>6.1</c:v>
                </c:pt>
                <c:pt idx="149">
                  <c:v>5.5</c:v>
                </c:pt>
                <c:pt idx="150">
                  <c:v>6.6</c:v>
                </c:pt>
                <c:pt idx="151">
                  <c:v>6.1</c:v>
                </c:pt>
                <c:pt idx="152">
                  <c:v>6.3</c:v>
                </c:pt>
                <c:pt idx="153">
                  <c:v>7.2</c:v>
                </c:pt>
                <c:pt idx="154">
                  <c:v>7.4</c:v>
                </c:pt>
                <c:pt idx="155">
                  <c:v>7.3</c:v>
                </c:pt>
                <c:pt idx="156">
                  <c:v>6.1</c:v>
                </c:pt>
                <c:pt idx="157">
                  <c:v>7.7</c:v>
                </c:pt>
                <c:pt idx="158">
                  <c:v>6.1</c:v>
                </c:pt>
                <c:pt idx="159">
                  <c:v>8</c:v>
                </c:pt>
                <c:pt idx="160">
                  <c:v>7.3</c:v>
                </c:pt>
                <c:pt idx="161">
                  <c:v>7.9</c:v>
                </c:pt>
                <c:pt idx="162">
                  <c:v>5.5</c:v>
                </c:pt>
                <c:pt idx="163">
                  <c:v>5</c:v>
                </c:pt>
                <c:pt idx="164">
                  <c:v>7.7</c:v>
                </c:pt>
                <c:pt idx="165">
                  <c:v>6.6</c:v>
                </c:pt>
                <c:pt idx="166">
                  <c:v>5.7</c:v>
                </c:pt>
                <c:pt idx="167">
                  <c:v>5.8</c:v>
                </c:pt>
                <c:pt idx="168">
                  <c:v>6</c:v>
                </c:pt>
                <c:pt idx="169">
                  <c:v>6.4</c:v>
                </c:pt>
                <c:pt idx="170">
                  <c:v>6.9</c:v>
                </c:pt>
                <c:pt idx="171">
                  <c:v>6.4</c:v>
                </c:pt>
                <c:pt idx="172">
                  <c:v>7.4</c:v>
                </c:pt>
                <c:pt idx="173">
                  <c:v>5.5</c:v>
                </c:pt>
                <c:pt idx="174">
                  <c:v>5.9</c:v>
                </c:pt>
                <c:pt idx="175">
                  <c:v>6.8</c:v>
                </c:pt>
                <c:pt idx="176">
                  <c:v>6.8</c:v>
                </c:pt>
                <c:pt idx="177">
                  <c:v>8.1</c:v>
                </c:pt>
                <c:pt idx="178">
                  <c:v>6.5</c:v>
                </c:pt>
                <c:pt idx="179">
                  <c:v>7.2</c:v>
                </c:pt>
                <c:pt idx="180">
                  <c:v>6.7</c:v>
                </c:pt>
                <c:pt idx="181">
                  <c:v>8.1</c:v>
                </c:pt>
                <c:pt idx="182">
                  <c:v>7.6</c:v>
                </c:pt>
                <c:pt idx="183">
                  <c:v>7.4</c:v>
                </c:pt>
                <c:pt idx="184">
                  <c:v>7.6</c:v>
                </c:pt>
                <c:pt idx="185">
                  <c:v>6.7</c:v>
                </c:pt>
                <c:pt idx="186">
                  <c:v>6.5</c:v>
                </c:pt>
                <c:pt idx="187">
                  <c:v>6.6</c:v>
                </c:pt>
                <c:pt idx="188">
                  <c:v>6.7</c:v>
                </c:pt>
                <c:pt idx="189">
                  <c:v>6.4</c:v>
                </c:pt>
                <c:pt idx="190">
                  <c:v>5.8</c:v>
                </c:pt>
                <c:pt idx="191">
                  <c:v>7.4</c:v>
                </c:pt>
                <c:pt idx="192">
                  <c:v>7.8</c:v>
                </c:pt>
                <c:pt idx="193">
                  <c:v>6.6</c:v>
                </c:pt>
                <c:pt idx="194">
                  <c:v>4.9000000000000004</c:v>
                </c:pt>
                <c:pt idx="195">
                  <c:v>6.5</c:v>
                </c:pt>
                <c:pt idx="196">
                  <c:v>7.5</c:v>
                </c:pt>
                <c:pt idx="197">
                  <c:v>6.2</c:v>
                </c:pt>
                <c:pt idx="198">
                  <c:v>7.3</c:v>
                </c:pt>
                <c:pt idx="199">
                  <c:v>7.5</c:v>
                </c:pt>
                <c:pt idx="200">
                  <c:v>5.6</c:v>
                </c:pt>
                <c:pt idx="201">
                  <c:v>8.1</c:v>
                </c:pt>
                <c:pt idx="202">
                  <c:v>6.4</c:v>
                </c:pt>
                <c:pt idx="203">
                  <c:v>6.7</c:v>
                </c:pt>
                <c:pt idx="204">
                  <c:v>6.6</c:v>
                </c:pt>
                <c:pt idx="205">
                  <c:v>6.4</c:v>
                </c:pt>
                <c:pt idx="206">
                  <c:v>7.5</c:v>
                </c:pt>
                <c:pt idx="207">
                  <c:v>7.3</c:v>
                </c:pt>
                <c:pt idx="208">
                  <c:v>7.5</c:v>
                </c:pt>
                <c:pt idx="209">
                  <c:v>5.8</c:v>
                </c:pt>
                <c:pt idx="210">
                  <c:v>7.5</c:v>
                </c:pt>
                <c:pt idx="211">
                  <c:v>6.6</c:v>
                </c:pt>
                <c:pt idx="212">
                  <c:v>6.7</c:v>
                </c:pt>
                <c:pt idx="213">
                  <c:v>3.7</c:v>
                </c:pt>
                <c:pt idx="214">
                  <c:v>6</c:v>
                </c:pt>
                <c:pt idx="215">
                  <c:v>6.4</c:v>
                </c:pt>
                <c:pt idx="216">
                  <c:v>6.1</c:v>
                </c:pt>
                <c:pt idx="217">
                  <c:v>6.4</c:v>
                </c:pt>
                <c:pt idx="218">
                  <c:v>5.6</c:v>
                </c:pt>
                <c:pt idx="219">
                  <c:v>8</c:v>
                </c:pt>
                <c:pt idx="220">
                  <c:v>5.2</c:v>
                </c:pt>
                <c:pt idx="221">
                  <c:v>7.1</c:v>
                </c:pt>
                <c:pt idx="222">
                  <c:v>4.8</c:v>
                </c:pt>
                <c:pt idx="223">
                  <c:v>7</c:v>
                </c:pt>
                <c:pt idx="224">
                  <c:v>5.4</c:v>
                </c:pt>
                <c:pt idx="225">
                  <c:v>6.6</c:v>
                </c:pt>
                <c:pt idx="226">
                  <c:v>6.7</c:v>
                </c:pt>
                <c:pt idx="227">
                  <c:v>6.2</c:v>
                </c:pt>
                <c:pt idx="228">
                  <c:v>6.1</c:v>
                </c:pt>
                <c:pt idx="229">
                  <c:v>5.3</c:v>
                </c:pt>
                <c:pt idx="230">
                  <c:v>6.3</c:v>
                </c:pt>
                <c:pt idx="231">
                  <c:v>7</c:v>
                </c:pt>
                <c:pt idx="232">
                  <c:v>7.6</c:v>
                </c:pt>
                <c:pt idx="233">
                  <c:v>6.7</c:v>
                </c:pt>
                <c:pt idx="234">
                  <c:v>8.1</c:v>
                </c:pt>
                <c:pt idx="235">
                  <c:v>6.7</c:v>
                </c:pt>
                <c:pt idx="236">
                  <c:v>6.5</c:v>
                </c:pt>
                <c:pt idx="237">
                  <c:v>7.3</c:v>
                </c:pt>
                <c:pt idx="238">
                  <c:v>5.0999999999999996</c:v>
                </c:pt>
                <c:pt idx="239">
                  <c:v>6</c:v>
                </c:pt>
                <c:pt idx="240">
                  <c:v>6.1</c:v>
                </c:pt>
                <c:pt idx="241">
                  <c:v>5.9</c:v>
                </c:pt>
                <c:pt idx="242">
                  <c:v>7.8</c:v>
                </c:pt>
                <c:pt idx="243">
                  <c:v>5.8</c:v>
                </c:pt>
                <c:pt idx="244">
                  <c:v>6.3</c:v>
                </c:pt>
                <c:pt idx="245">
                  <c:v>4.3</c:v>
                </c:pt>
                <c:pt idx="246">
                  <c:v>6.4</c:v>
                </c:pt>
                <c:pt idx="247">
                  <c:v>6.1</c:v>
                </c:pt>
                <c:pt idx="248">
                  <c:v>6.5</c:v>
                </c:pt>
                <c:pt idx="249">
                  <c:v>7.1</c:v>
                </c:pt>
                <c:pt idx="250">
                  <c:v>6.4</c:v>
                </c:pt>
                <c:pt idx="251">
                  <c:v>6.5</c:v>
                </c:pt>
                <c:pt idx="252">
                  <c:v>6.3</c:v>
                </c:pt>
                <c:pt idx="253">
                  <c:v>7.5</c:v>
                </c:pt>
                <c:pt idx="254">
                  <c:v>4.9000000000000004</c:v>
                </c:pt>
                <c:pt idx="255">
                  <c:v>5.8</c:v>
                </c:pt>
                <c:pt idx="256">
                  <c:v>6.2</c:v>
                </c:pt>
                <c:pt idx="257">
                  <c:v>5.5</c:v>
                </c:pt>
                <c:pt idx="258">
                  <c:v>5.4</c:v>
                </c:pt>
                <c:pt idx="259">
                  <c:v>5.8</c:v>
                </c:pt>
                <c:pt idx="260">
                  <c:v>7.1</c:v>
                </c:pt>
                <c:pt idx="261">
                  <c:v>5.4</c:v>
                </c:pt>
                <c:pt idx="262">
                  <c:v>3.7</c:v>
                </c:pt>
                <c:pt idx="263">
                  <c:v>6.7</c:v>
                </c:pt>
                <c:pt idx="264">
                  <c:v>7.2</c:v>
                </c:pt>
                <c:pt idx="265">
                  <c:v>8.8000000000000007</c:v>
                </c:pt>
                <c:pt idx="266">
                  <c:v>5.8</c:v>
                </c:pt>
                <c:pt idx="267">
                  <c:v>6.8</c:v>
                </c:pt>
                <c:pt idx="268">
                  <c:v>3.8</c:v>
                </c:pt>
                <c:pt idx="269">
                  <c:v>7.1</c:v>
                </c:pt>
                <c:pt idx="270">
                  <c:v>7.2</c:v>
                </c:pt>
                <c:pt idx="271">
                  <c:v>5.9</c:v>
                </c:pt>
                <c:pt idx="272">
                  <c:v>7.1</c:v>
                </c:pt>
                <c:pt idx="273">
                  <c:v>8.1</c:v>
                </c:pt>
                <c:pt idx="274">
                  <c:v>7.2</c:v>
                </c:pt>
                <c:pt idx="275">
                  <c:v>6.9</c:v>
                </c:pt>
                <c:pt idx="276">
                  <c:v>4.4000000000000004</c:v>
                </c:pt>
                <c:pt idx="277">
                  <c:v>6.5</c:v>
                </c:pt>
                <c:pt idx="278">
                  <c:v>8.5</c:v>
                </c:pt>
                <c:pt idx="279">
                  <c:v>7.7</c:v>
                </c:pt>
                <c:pt idx="280">
                  <c:v>7.4</c:v>
                </c:pt>
                <c:pt idx="281">
                  <c:v>8</c:v>
                </c:pt>
                <c:pt idx="282">
                  <c:v>5.7</c:v>
                </c:pt>
                <c:pt idx="283">
                  <c:v>8.5</c:v>
                </c:pt>
                <c:pt idx="284">
                  <c:v>7</c:v>
                </c:pt>
                <c:pt idx="285">
                  <c:v>7.8</c:v>
                </c:pt>
                <c:pt idx="286">
                  <c:v>7.2</c:v>
                </c:pt>
                <c:pt idx="287">
                  <c:v>6.4</c:v>
                </c:pt>
                <c:pt idx="288">
                  <c:v>5.5</c:v>
                </c:pt>
                <c:pt idx="289">
                  <c:v>6.7</c:v>
                </c:pt>
                <c:pt idx="290">
                  <c:v>6.1</c:v>
                </c:pt>
                <c:pt idx="291">
                  <c:v>8.5</c:v>
                </c:pt>
                <c:pt idx="292">
                  <c:v>6.9</c:v>
                </c:pt>
                <c:pt idx="293">
                  <c:v>7.3</c:v>
                </c:pt>
                <c:pt idx="294">
                  <c:v>6.7</c:v>
                </c:pt>
                <c:pt idx="295">
                  <c:v>6.9</c:v>
                </c:pt>
                <c:pt idx="296">
                  <c:v>5.0999999999999996</c:v>
                </c:pt>
                <c:pt idx="297">
                  <c:v>6.8</c:v>
                </c:pt>
                <c:pt idx="298">
                  <c:v>6.7</c:v>
                </c:pt>
                <c:pt idx="299">
                  <c:v>6</c:v>
                </c:pt>
                <c:pt idx="300">
                  <c:v>5.7</c:v>
                </c:pt>
                <c:pt idx="301">
                  <c:v>8</c:v>
                </c:pt>
                <c:pt idx="302">
                  <c:v>8.1999999999999993</c:v>
                </c:pt>
                <c:pt idx="303">
                  <c:v>5.4</c:v>
                </c:pt>
                <c:pt idx="304">
                  <c:v>7.2</c:v>
                </c:pt>
                <c:pt idx="305">
                  <c:v>7.5</c:v>
                </c:pt>
                <c:pt idx="306">
                  <c:v>7</c:v>
                </c:pt>
                <c:pt idx="307">
                  <c:v>3.3</c:v>
                </c:pt>
                <c:pt idx="308">
                  <c:v>6</c:v>
                </c:pt>
                <c:pt idx="309">
                  <c:v>7.1</c:v>
                </c:pt>
                <c:pt idx="310">
                  <c:v>5.4</c:v>
                </c:pt>
                <c:pt idx="311">
                  <c:v>6.1</c:v>
                </c:pt>
                <c:pt idx="312">
                  <c:v>5.3</c:v>
                </c:pt>
                <c:pt idx="313">
                  <c:v>2.2000000000000002</c:v>
                </c:pt>
                <c:pt idx="314">
                  <c:v>7</c:v>
                </c:pt>
                <c:pt idx="315">
                  <c:v>3.8</c:v>
                </c:pt>
                <c:pt idx="316">
                  <c:v>6.9</c:v>
                </c:pt>
                <c:pt idx="317">
                  <c:v>7.2</c:v>
                </c:pt>
                <c:pt idx="318">
                  <c:v>7.3</c:v>
                </c:pt>
                <c:pt idx="319">
                  <c:v>6.3</c:v>
                </c:pt>
                <c:pt idx="320">
                  <c:v>7.5</c:v>
                </c:pt>
                <c:pt idx="321">
                  <c:v>7.6</c:v>
                </c:pt>
                <c:pt idx="322">
                  <c:v>6.8</c:v>
                </c:pt>
                <c:pt idx="323">
                  <c:v>5.2</c:v>
                </c:pt>
                <c:pt idx="324">
                  <c:v>7.7</c:v>
                </c:pt>
                <c:pt idx="325">
                  <c:v>6.2</c:v>
                </c:pt>
                <c:pt idx="326">
                  <c:v>7.7</c:v>
                </c:pt>
                <c:pt idx="327">
                  <c:v>4.3</c:v>
                </c:pt>
                <c:pt idx="328">
                  <c:v>6.9</c:v>
                </c:pt>
                <c:pt idx="329">
                  <c:v>6.6</c:v>
                </c:pt>
                <c:pt idx="330">
                  <c:v>7</c:v>
                </c:pt>
                <c:pt idx="331">
                  <c:v>6.7</c:v>
                </c:pt>
                <c:pt idx="332">
                  <c:v>8.1999999999999993</c:v>
                </c:pt>
                <c:pt idx="333">
                  <c:v>8.9</c:v>
                </c:pt>
                <c:pt idx="334">
                  <c:v>8.6999999999999993</c:v>
                </c:pt>
                <c:pt idx="335">
                  <c:v>5.5</c:v>
                </c:pt>
                <c:pt idx="336">
                  <c:v>5.7</c:v>
                </c:pt>
                <c:pt idx="337">
                  <c:v>6.3</c:v>
                </c:pt>
                <c:pt idx="338">
                  <c:v>5.9</c:v>
                </c:pt>
                <c:pt idx="339">
                  <c:v>7.6</c:v>
                </c:pt>
                <c:pt idx="340">
                  <c:v>6.6</c:v>
                </c:pt>
                <c:pt idx="341">
                  <c:v>5.3</c:v>
                </c:pt>
                <c:pt idx="342">
                  <c:v>6</c:v>
                </c:pt>
                <c:pt idx="343">
                  <c:v>8</c:v>
                </c:pt>
                <c:pt idx="344">
                  <c:v>5.6</c:v>
                </c:pt>
                <c:pt idx="345">
                  <c:v>5.9</c:v>
                </c:pt>
                <c:pt idx="346">
                  <c:v>7.3</c:v>
                </c:pt>
                <c:pt idx="347">
                  <c:v>7.9</c:v>
                </c:pt>
                <c:pt idx="348">
                  <c:v>6.8</c:v>
                </c:pt>
                <c:pt idx="349">
                  <c:v>6.6</c:v>
                </c:pt>
                <c:pt idx="350">
                  <c:v>6.6</c:v>
                </c:pt>
                <c:pt idx="351">
                  <c:v>7</c:v>
                </c:pt>
                <c:pt idx="352">
                  <c:v>7</c:v>
                </c:pt>
                <c:pt idx="353">
                  <c:v>7.3</c:v>
                </c:pt>
                <c:pt idx="354">
                  <c:v>5.5</c:v>
                </c:pt>
                <c:pt idx="355">
                  <c:v>8.5</c:v>
                </c:pt>
                <c:pt idx="356">
                  <c:v>7.5</c:v>
                </c:pt>
                <c:pt idx="357">
                  <c:v>7</c:v>
                </c:pt>
                <c:pt idx="358">
                  <c:v>7.8</c:v>
                </c:pt>
                <c:pt idx="359">
                  <c:v>7.6</c:v>
                </c:pt>
                <c:pt idx="360">
                  <c:v>7.6</c:v>
                </c:pt>
                <c:pt idx="361">
                  <c:v>6.1</c:v>
                </c:pt>
                <c:pt idx="362">
                  <c:v>6.8</c:v>
                </c:pt>
                <c:pt idx="363">
                  <c:v>5</c:v>
                </c:pt>
                <c:pt idx="364">
                  <c:v>7.1</c:v>
                </c:pt>
                <c:pt idx="365">
                  <c:v>5.5</c:v>
                </c:pt>
                <c:pt idx="366">
                  <c:v>5.6</c:v>
                </c:pt>
                <c:pt idx="367">
                  <c:v>7.1</c:v>
                </c:pt>
                <c:pt idx="368">
                  <c:v>4.9000000000000004</c:v>
                </c:pt>
                <c:pt idx="369">
                  <c:v>7.4</c:v>
                </c:pt>
                <c:pt idx="370">
                  <c:v>5.7</c:v>
                </c:pt>
                <c:pt idx="371">
                  <c:v>6.4</c:v>
                </c:pt>
                <c:pt idx="372">
                  <c:v>5.9</c:v>
                </c:pt>
                <c:pt idx="373">
                  <c:v>5.5</c:v>
                </c:pt>
                <c:pt idx="374">
                  <c:v>6.9</c:v>
                </c:pt>
                <c:pt idx="375">
                  <c:v>6.2</c:v>
                </c:pt>
                <c:pt idx="376">
                  <c:v>7</c:v>
                </c:pt>
                <c:pt idx="377">
                  <c:v>5.6</c:v>
                </c:pt>
                <c:pt idx="378">
                  <c:v>7</c:v>
                </c:pt>
                <c:pt idx="379">
                  <c:v>6.8</c:v>
                </c:pt>
                <c:pt idx="380">
                  <c:v>5.4</c:v>
                </c:pt>
                <c:pt idx="381">
                  <c:v>6.1</c:v>
                </c:pt>
                <c:pt idx="382">
                  <c:v>6.7</c:v>
                </c:pt>
                <c:pt idx="383">
                  <c:v>6.9</c:v>
                </c:pt>
                <c:pt idx="384">
                  <c:v>8</c:v>
                </c:pt>
                <c:pt idx="385">
                  <c:v>4.4000000000000004</c:v>
                </c:pt>
                <c:pt idx="386">
                  <c:v>7.3</c:v>
                </c:pt>
                <c:pt idx="387">
                  <c:v>6.3</c:v>
                </c:pt>
                <c:pt idx="388">
                  <c:v>7.7</c:v>
                </c:pt>
                <c:pt idx="389">
                  <c:v>6.5</c:v>
                </c:pt>
                <c:pt idx="390">
                  <c:v>7.8</c:v>
                </c:pt>
                <c:pt idx="391">
                  <c:v>6.4</c:v>
                </c:pt>
                <c:pt idx="392">
                  <c:v>7.8</c:v>
                </c:pt>
                <c:pt idx="393">
                  <c:v>5.8</c:v>
                </c:pt>
                <c:pt idx="394">
                  <c:v>7.1</c:v>
                </c:pt>
                <c:pt idx="395">
                  <c:v>7.1</c:v>
                </c:pt>
                <c:pt idx="396">
                  <c:v>6.8</c:v>
                </c:pt>
                <c:pt idx="397">
                  <c:v>4.8</c:v>
                </c:pt>
                <c:pt idx="398">
                  <c:v>6.2</c:v>
                </c:pt>
                <c:pt idx="399">
                  <c:v>6.9</c:v>
                </c:pt>
                <c:pt idx="400">
                  <c:v>7.3</c:v>
                </c:pt>
                <c:pt idx="401">
                  <c:v>6.6</c:v>
                </c:pt>
                <c:pt idx="402">
                  <c:v>6.9</c:v>
                </c:pt>
                <c:pt idx="403">
                  <c:v>6.2</c:v>
                </c:pt>
                <c:pt idx="404">
                  <c:v>6.7</c:v>
                </c:pt>
                <c:pt idx="405">
                  <c:v>7.6</c:v>
                </c:pt>
                <c:pt idx="406">
                  <c:v>6.7</c:v>
                </c:pt>
                <c:pt idx="407">
                  <c:v>6.2</c:v>
                </c:pt>
                <c:pt idx="408">
                  <c:v>7.3</c:v>
                </c:pt>
                <c:pt idx="409">
                  <c:v>6</c:v>
                </c:pt>
                <c:pt idx="410">
                  <c:v>7.1</c:v>
                </c:pt>
                <c:pt idx="411">
                  <c:v>7.1</c:v>
                </c:pt>
                <c:pt idx="412">
                  <c:v>5.5</c:v>
                </c:pt>
                <c:pt idx="413">
                  <c:v>7.8</c:v>
                </c:pt>
                <c:pt idx="414">
                  <c:v>5.6</c:v>
                </c:pt>
                <c:pt idx="415">
                  <c:v>7.5</c:v>
                </c:pt>
                <c:pt idx="416">
                  <c:v>5.4</c:v>
                </c:pt>
                <c:pt idx="417">
                  <c:v>4.3</c:v>
                </c:pt>
                <c:pt idx="418">
                  <c:v>4.9000000000000004</c:v>
                </c:pt>
                <c:pt idx="419">
                  <c:v>7.1</c:v>
                </c:pt>
                <c:pt idx="420">
                  <c:v>6.4</c:v>
                </c:pt>
                <c:pt idx="421">
                  <c:v>6.9</c:v>
                </c:pt>
                <c:pt idx="422">
                  <c:v>4.3</c:v>
                </c:pt>
                <c:pt idx="423">
                  <c:v>6.1</c:v>
                </c:pt>
                <c:pt idx="424">
                  <c:v>7</c:v>
                </c:pt>
                <c:pt idx="425">
                  <c:v>7.7</c:v>
                </c:pt>
                <c:pt idx="426">
                  <c:v>5.9</c:v>
                </c:pt>
                <c:pt idx="427">
                  <c:v>6.7</c:v>
                </c:pt>
                <c:pt idx="428">
                  <c:v>6.5</c:v>
                </c:pt>
                <c:pt idx="429">
                  <c:v>7.1</c:v>
                </c:pt>
                <c:pt idx="430">
                  <c:v>7.3</c:v>
                </c:pt>
                <c:pt idx="431">
                  <c:v>6.5</c:v>
                </c:pt>
                <c:pt idx="432">
                  <c:v>7</c:v>
                </c:pt>
                <c:pt idx="433">
                  <c:v>6.8</c:v>
                </c:pt>
                <c:pt idx="434">
                  <c:v>7.2</c:v>
                </c:pt>
                <c:pt idx="435">
                  <c:v>6.4</c:v>
                </c:pt>
                <c:pt idx="436">
                  <c:v>6.1</c:v>
                </c:pt>
                <c:pt idx="437">
                  <c:v>6.7</c:v>
                </c:pt>
                <c:pt idx="438">
                  <c:v>6.4</c:v>
                </c:pt>
                <c:pt idx="439">
                  <c:v>4.4000000000000004</c:v>
                </c:pt>
                <c:pt idx="440">
                  <c:v>5.4</c:v>
                </c:pt>
                <c:pt idx="441">
                  <c:v>6.5</c:v>
                </c:pt>
                <c:pt idx="442">
                  <c:v>6.7</c:v>
                </c:pt>
                <c:pt idx="443">
                  <c:v>8.1</c:v>
                </c:pt>
                <c:pt idx="444">
                  <c:v>5.6</c:v>
                </c:pt>
                <c:pt idx="445">
                  <c:v>6.3</c:v>
                </c:pt>
                <c:pt idx="446">
                  <c:v>7.3</c:v>
                </c:pt>
                <c:pt idx="447">
                  <c:v>6.1</c:v>
                </c:pt>
                <c:pt idx="448">
                  <c:v>7.7</c:v>
                </c:pt>
                <c:pt idx="449">
                  <c:v>6.4</c:v>
                </c:pt>
                <c:pt idx="450">
                  <c:v>6.8</c:v>
                </c:pt>
                <c:pt idx="451">
                  <c:v>6.6</c:v>
                </c:pt>
                <c:pt idx="452">
                  <c:v>7.2</c:v>
                </c:pt>
                <c:pt idx="453">
                  <c:v>6.9</c:v>
                </c:pt>
                <c:pt idx="454">
                  <c:v>5.2</c:v>
                </c:pt>
                <c:pt idx="455">
                  <c:v>4.9000000000000004</c:v>
                </c:pt>
                <c:pt idx="456">
                  <c:v>6.3</c:v>
                </c:pt>
                <c:pt idx="457">
                  <c:v>5.6</c:v>
                </c:pt>
                <c:pt idx="458">
                  <c:v>5.5</c:v>
                </c:pt>
                <c:pt idx="459">
                  <c:v>6.7</c:v>
                </c:pt>
                <c:pt idx="460">
                  <c:v>7.6</c:v>
                </c:pt>
                <c:pt idx="461">
                  <c:v>5.7</c:v>
                </c:pt>
                <c:pt idx="462">
                  <c:v>4.5999999999999996</c:v>
                </c:pt>
                <c:pt idx="463">
                  <c:v>7</c:v>
                </c:pt>
                <c:pt idx="464">
                  <c:v>5.2</c:v>
                </c:pt>
                <c:pt idx="465">
                  <c:v>5.0999999999999996</c:v>
                </c:pt>
                <c:pt idx="466">
                  <c:v>6.6</c:v>
                </c:pt>
                <c:pt idx="467">
                  <c:v>7</c:v>
                </c:pt>
                <c:pt idx="468">
                  <c:v>6.7</c:v>
                </c:pt>
                <c:pt idx="469">
                  <c:v>7.3</c:v>
                </c:pt>
                <c:pt idx="470">
                  <c:v>5.9</c:v>
                </c:pt>
                <c:pt idx="471">
                  <c:v>5.6</c:v>
                </c:pt>
                <c:pt idx="472">
                  <c:v>6.5</c:v>
                </c:pt>
                <c:pt idx="473">
                  <c:v>5.9</c:v>
                </c:pt>
                <c:pt idx="474">
                  <c:v>7</c:v>
                </c:pt>
                <c:pt idx="475">
                  <c:v>5.3</c:v>
                </c:pt>
                <c:pt idx="476">
                  <c:v>5.9</c:v>
                </c:pt>
                <c:pt idx="477">
                  <c:v>6.3</c:v>
                </c:pt>
                <c:pt idx="478">
                  <c:v>6.4</c:v>
                </c:pt>
                <c:pt idx="479">
                  <c:v>6.9</c:v>
                </c:pt>
                <c:pt idx="480">
                  <c:v>6.3</c:v>
                </c:pt>
                <c:pt idx="481">
                  <c:v>7.3</c:v>
                </c:pt>
                <c:pt idx="482">
                  <c:v>5.8</c:v>
                </c:pt>
                <c:pt idx="483">
                  <c:v>5.2</c:v>
                </c:pt>
                <c:pt idx="484">
                  <c:v>2.4</c:v>
                </c:pt>
                <c:pt idx="485">
                  <c:v>5.7</c:v>
                </c:pt>
                <c:pt idx="486">
                  <c:v>5.8</c:v>
                </c:pt>
                <c:pt idx="487">
                  <c:v>5.6</c:v>
                </c:pt>
                <c:pt idx="488">
                  <c:v>6</c:v>
                </c:pt>
                <c:pt idx="489">
                  <c:v>5.8</c:v>
                </c:pt>
                <c:pt idx="490">
                  <c:v>6</c:v>
                </c:pt>
                <c:pt idx="491">
                  <c:v>5.7</c:v>
                </c:pt>
                <c:pt idx="492">
                  <c:v>6</c:v>
                </c:pt>
                <c:pt idx="493">
                  <c:v>7.8</c:v>
                </c:pt>
                <c:pt idx="494">
                  <c:v>4.2</c:v>
                </c:pt>
                <c:pt idx="495">
                  <c:v>5.6</c:v>
                </c:pt>
                <c:pt idx="496">
                  <c:v>4.4000000000000004</c:v>
                </c:pt>
                <c:pt idx="497">
                  <c:v>8.1999999999999993</c:v>
                </c:pt>
                <c:pt idx="498">
                  <c:v>8.5</c:v>
                </c:pt>
                <c:pt idx="499">
                  <c:v>5.8</c:v>
                </c:pt>
                <c:pt idx="500">
                  <c:v>6.5</c:v>
                </c:pt>
                <c:pt idx="501">
                  <c:v>7.2</c:v>
                </c:pt>
                <c:pt idx="502">
                  <c:v>6.7</c:v>
                </c:pt>
                <c:pt idx="503">
                  <c:v>3.4</c:v>
                </c:pt>
                <c:pt idx="504">
                  <c:v>5.9</c:v>
                </c:pt>
                <c:pt idx="505">
                  <c:v>7.8</c:v>
                </c:pt>
                <c:pt idx="506">
                  <c:v>5.9</c:v>
                </c:pt>
                <c:pt idx="507">
                  <c:v>4.0999999999999996</c:v>
                </c:pt>
                <c:pt idx="508">
                  <c:v>6.8</c:v>
                </c:pt>
                <c:pt idx="509">
                  <c:v>5.8</c:v>
                </c:pt>
                <c:pt idx="510">
                  <c:v>7.5</c:v>
                </c:pt>
                <c:pt idx="511">
                  <c:v>6.9</c:v>
                </c:pt>
                <c:pt idx="512">
                  <c:v>6.5</c:v>
                </c:pt>
                <c:pt idx="513">
                  <c:v>6.9</c:v>
                </c:pt>
                <c:pt idx="514">
                  <c:v>7.9</c:v>
                </c:pt>
                <c:pt idx="515">
                  <c:v>7.4</c:v>
                </c:pt>
                <c:pt idx="516">
                  <c:v>6.7</c:v>
                </c:pt>
                <c:pt idx="517">
                  <c:v>7.4</c:v>
                </c:pt>
                <c:pt idx="518">
                  <c:v>6.9</c:v>
                </c:pt>
                <c:pt idx="519">
                  <c:v>6.8</c:v>
                </c:pt>
                <c:pt idx="520">
                  <c:v>6.7</c:v>
                </c:pt>
                <c:pt idx="521">
                  <c:v>5.0999999999999996</c:v>
                </c:pt>
                <c:pt idx="522">
                  <c:v>4.0999999999999996</c:v>
                </c:pt>
                <c:pt idx="523">
                  <c:v>7.3</c:v>
                </c:pt>
                <c:pt idx="524">
                  <c:v>6</c:v>
                </c:pt>
                <c:pt idx="525">
                  <c:v>7.3</c:v>
                </c:pt>
                <c:pt idx="526">
                  <c:v>5.4</c:v>
                </c:pt>
                <c:pt idx="527">
                  <c:v>5.9</c:v>
                </c:pt>
                <c:pt idx="528">
                  <c:v>7.1</c:v>
                </c:pt>
                <c:pt idx="529">
                  <c:v>6</c:v>
                </c:pt>
                <c:pt idx="530">
                  <c:v>6.5</c:v>
                </c:pt>
                <c:pt idx="531">
                  <c:v>5.7</c:v>
                </c:pt>
                <c:pt idx="532">
                  <c:v>7.6</c:v>
                </c:pt>
                <c:pt idx="533">
                  <c:v>6.6</c:v>
                </c:pt>
                <c:pt idx="534">
                  <c:v>5.4</c:v>
                </c:pt>
                <c:pt idx="535">
                  <c:v>7.3</c:v>
                </c:pt>
                <c:pt idx="536">
                  <c:v>6.5</c:v>
                </c:pt>
                <c:pt idx="537">
                  <c:v>6.6</c:v>
                </c:pt>
                <c:pt idx="538">
                  <c:v>6.6</c:v>
                </c:pt>
                <c:pt idx="539">
                  <c:v>5.9</c:v>
                </c:pt>
                <c:pt idx="540">
                  <c:v>6.7</c:v>
                </c:pt>
                <c:pt idx="541">
                  <c:v>6.1</c:v>
                </c:pt>
                <c:pt idx="542">
                  <c:v>6.6</c:v>
                </c:pt>
                <c:pt idx="543">
                  <c:v>6.6</c:v>
                </c:pt>
                <c:pt idx="544">
                  <c:v>5.3</c:v>
                </c:pt>
                <c:pt idx="545">
                  <c:v>6</c:v>
                </c:pt>
                <c:pt idx="546">
                  <c:v>6</c:v>
                </c:pt>
                <c:pt idx="547">
                  <c:v>4.7</c:v>
                </c:pt>
                <c:pt idx="548">
                  <c:v>6.1</c:v>
                </c:pt>
                <c:pt idx="549">
                  <c:v>7.2</c:v>
                </c:pt>
                <c:pt idx="550">
                  <c:v>6.4</c:v>
                </c:pt>
                <c:pt idx="551">
                  <c:v>6.1</c:v>
                </c:pt>
                <c:pt idx="552">
                  <c:v>5.9</c:v>
                </c:pt>
                <c:pt idx="553">
                  <c:v>6</c:v>
                </c:pt>
                <c:pt idx="554">
                  <c:v>6.3</c:v>
                </c:pt>
                <c:pt idx="555">
                  <c:v>5.6</c:v>
                </c:pt>
                <c:pt idx="556">
                  <c:v>6.4</c:v>
                </c:pt>
                <c:pt idx="557">
                  <c:v>7.1</c:v>
                </c:pt>
                <c:pt idx="558">
                  <c:v>6.6</c:v>
                </c:pt>
                <c:pt idx="559">
                  <c:v>4.5999999999999996</c:v>
                </c:pt>
                <c:pt idx="560">
                  <c:v>8.4</c:v>
                </c:pt>
                <c:pt idx="561">
                  <c:v>7.1</c:v>
                </c:pt>
                <c:pt idx="562">
                  <c:v>7.4</c:v>
                </c:pt>
                <c:pt idx="563">
                  <c:v>6.9</c:v>
                </c:pt>
                <c:pt idx="564">
                  <c:v>4.5</c:v>
                </c:pt>
                <c:pt idx="565">
                  <c:v>7.1</c:v>
                </c:pt>
                <c:pt idx="566">
                  <c:v>6.5</c:v>
                </c:pt>
                <c:pt idx="567">
                  <c:v>5.3</c:v>
                </c:pt>
                <c:pt idx="568">
                  <c:v>6.7</c:v>
                </c:pt>
                <c:pt idx="569">
                  <c:v>7.2</c:v>
                </c:pt>
                <c:pt idx="570">
                  <c:v>7.2</c:v>
                </c:pt>
                <c:pt idx="571">
                  <c:v>5.5</c:v>
                </c:pt>
                <c:pt idx="572">
                  <c:v>5.8</c:v>
                </c:pt>
                <c:pt idx="573">
                  <c:v>6</c:v>
                </c:pt>
                <c:pt idx="574">
                  <c:v>6.6</c:v>
                </c:pt>
                <c:pt idx="575">
                  <c:v>8.3000000000000007</c:v>
                </c:pt>
                <c:pt idx="576">
                  <c:v>6.7</c:v>
                </c:pt>
                <c:pt idx="577">
                  <c:v>7.1</c:v>
                </c:pt>
                <c:pt idx="578">
                  <c:v>6</c:v>
                </c:pt>
                <c:pt idx="579">
                  <c:v>6.9</c:v>
                </c:pt>
                <c:pt idx="580">
                  <c:v>5.6</c:v>
                </c:pt>
                <c:pt idx="581">
                  <c:v>5.6</c:v>
                </c:pt>
                <c:pt idx="582">
                  <c:v>4.5</c:v>
                </c:pt>
                <c:pt idx="583">
                  <c:v>7.1</c:v>
                </c:pt>
                <c:pt idx="584">
                  <c:v>6.5</c:v>
                </c:pt>
                <c:pt idx="585">
                  <c:v>6.4</c:v>
                </c:pt>
                <c:pt idx="586">
                  <c:v>5.8</c:v>
                </c:pt>
                <c:pt idx="587">
                  <c:v>8</c:v>
                </c:pt>
                <c:pt idx="588">
                  <c:v>6.2</c:v>
                </c:pt>
                <c:pt idx="589">
                  <c:v>7.2</c:v>
                </c:pt>
                <c:pt idx="590">
                  <c:v>6.1</c:v>
                </c:pt>
                <c:pt idx="591">
                  <c:v>7.6</c:v>
                </c:pt>
                <c:pt idx="592">
                  <c:v>6.3</c:v>
                </c:pt>
                <c:pt idx="593">
                  <c:v>6.3</c:v>
                </c:pt>
                <c:pt idx="594">
                  <c:v>6.3</c:v>
                </c:pt>
                <c:pt idx="595">
                  <c:v>7.7</c:v>
                </c:pt>
                <c:pt idx="596">
                  <c:v>7</c:v>
                </c:pt>
                <c:pt idx="597">
                  <c:v>5.3</c:v>
                </c:pt>
                <c:pt idx="598">
                  <c:v>5.6</c:v>
                </c:pt>
                <c:pt idx="599">
                  <c:v>5.2</c:v>
                </c:pt>
                <c:pt idx="600">
                  <c:v>5.4</c:v>
                </c:pt>
                <c:pt idx="601">
                  <c:v>6.4</c:v>
                </c:pt>
                <c:pt idx="602">
                  <c:v>5.9</c:v>
                </c:pt>
                <c:pt idx="603">
                  <c:v>6.3</c:v>
                </c:pt>
                <c:pt idx="604">
                  <c:v>6.5</c:v>
                </c:pt>
                <c:pt idx="605">
                  <c:v>3</c:v>
                </c:pt>
                <c:pt idx="606">
                  <c:v>3.6</c:v>
                </c:pt>
                <c:pt idx="607">
                  <c:v>5.8</c:v>
                </c:pt>
                <c:pt idx="608">
                  <c:v>6.2</c:v>
                </c:pt>
                <c:pt idx="609">
                  <c:v>5.6</c:v>
                </c:pt>
                <c:pt idx="610">
                  <c:v>5.4</c:v>
                </c:pt>
                <c:pt idx="611">
                  <c:v>6.1</c:v>
                </c:pt>
                <c:pt idx="612">
                  <c:v>4.2</c:v>
                </c:pt>
                <c:pt idx="613">
                  <c:v>6.7</c:v>
                </c:pt>
                <c:pt idx="614">
                  <c:v>4.2</c:v>
                </c:pt>
                <c:pt idx="615">
                  <c:v>6.4</c:v>
                </c:pt>
                <c:pt idx="616">
                  <c:v>4.9000000000000004</c:v>
                </c:pt>
                <c:pt idx="617">
                  <c:v>6.8</c:v>
                </c:pt>
                <c:pt idx="618">
                  <c:v>7.7</c:v>
                </c:pt>
                <c:pt idx="619">
                  <c:v>5.6</c:v>
                </c:pt>
                <c:pt idx="620">
                  <c:v>6.4</c:v>
                </c:pt>
                <c:pt idx="621">
                  <c:v>7.2</c:v>
                </c:pt>
                <c:pt idx="622">
                  <c:v>6</c:v>
                </c:pt>
                <c:pt idx="623">
                  <c:v>5.9</c:v>
                </c:pt>
                <c:pt idx="624">
                  <c:v>7.9</c:v>
                </c:pt>
                <c:pt idx="625">
                  <c:v>6.8</c:v>
                </c:pt>
                <c:pt idx="626">
                  <c:v>7.1</c:v>
                </c:pt>
                <c:pt idx="627">
                  <c:v>5.9</c:v>
                </c:pt>
                <c:pt idx="628">
                  <c:v>5.9</c:v>
                </c:pt>
                <c:pt idx="629">
                  <c:v>6.2</c:v>
                </c:pt>
                <c:pt idx="630">
                  <c:v>7</c:v>
                </c:pt>
                <c:pt idx="631">
                  <c:v>5.4</c:v>
                </c:pt>
                <c:pt idx="632">
                  <c:v>8.6</c:v>
                </c:pt>
                <c:pt idx="633">
                  <c:v>6.5</c:v>
                </c:pt>
                <c:pt idx="634">
                  <c:v>6.4</c:v>
                </c:pt>
                <c:pt idx="635">
                  <c:v>7.6</c:v>
                </c:pt>
                <c:pt idx="636">
                  <c:v>5.5</c:v>
                </c:pt>
                <c:pt idx="637">
                  <c:v>7.4</c:v>
                </c:pt>
                <c:pt idx="638">
                  <c:v>8.6999999999999993</c:v>
                </c:pt>
                <c:pt idx="639">
                  <c:v>7.6</c:v>
                </c:pt>
                <c:pt idx="640">
                  <c:v>5.5</c:v>
                </c:pt>
                <c:pt idx="641">
                  <c:v>7.6</c:v>
                </c:pt>
                <c:pt idx="642">
                  <c:v>6.5</c:v>
                </c:pt>
                <c:pt idx="643">
                  <c:v>6.9</c:v>
                </c:pt>
                <c:pt idx="644">
                  <c:v>6.7</c:v>
                </c:pt>
                <c:pt idx="645">
                  <c:v>6.6</c:v>
                </c:pt>
                <c:pt idx="646">
                  <c:v>7.2</c:v>
                </c:pt>
                <c:pt idx="647">
                  <c:v>6.4</c:v>
                </c:pt>
                <c:pt idx="648">
                  <c:v>6.4</c:v>
                </c:pt>
                <c:pt idx="649">
                  <c:v>6</c:v>
                </c:pt>
                <c:pt idx="650">
                  <c:v>6.1</c:v>
                </c:pt>
                <c:pt idx="651">
                  <c:v>6</c:v>
                </c:pt>
                <c:pt idx="652">
                  <c:v>6.4</c:v>
                </c:pt>
                <c:pt idx="653">
                  <c:v>6.4</c:v>
                </c:pt>
                <c:pt idx="654">
                  <c:v>7.3</c:v>
                </c:pt>
                <c:pt idx="655">
                  <c:v>5.2</c:v>
                </c:pt>
                <c:pt idx="656">
                  <c:v>6.6</c:v>
                </c:pt>
                <c:pt idx="657">
                  <c:v>6.3</c:v>
                </c:pt>
                <c:pt idx="658">
                  <c:v>5.9</c:v>
                </c:pt>
                <c:pt idx="659">
                  <c:v>6.4</c:v>
                </c:pt>
                <c:pt idx="660">
                  <c:v>6.7</c:v>
                </c:pt>
                <c:pt idx="661">
                  <c:v>5.4</c:v>
                </c:pt>
                <c:pt idx="662">
                  <c:v>6.4</c:v>
                </c:pt>
                <c:pt idx="663">
                  <c:v>6.7</c:v>
                </c:pt>
                <c:pt idx="664">
                  <c:v>6.2</c:v>
                </c:pt>
                <c:pt idx="665">
                  <c:v>6.1</c:v>
                </c:pt>
                <c:pt idx="666">
                  <c:v>8.8000000000000007</c:v>
                </c:pt>
                <c:pt idx="667">
                  <c:v>7.1</c:v>
                </c:pt>
                <c:pt idx="668">
                  <c:v>5.7</c:v>
                </c:pt>
                <c:pt idx="669">
                  <c:v>5</c:v>
                </c:pt>
                <c:pt idx="670">
                  <c:v>5.0999999999999996</c:v>
                </c:pt>
                <c:pt idx="671">
                  <c:v>6.9</c:v>
                </c:pt>
                <c:pt idx="672">
                  <c:v>4.8</c:v>
                </c:pt>
                <c:pt idx="673">
                  <c:v>6.5</c:v>
                </c:pt>
                <c:pt idx="674">
                  <c:v>5.0999999999999996</c:v>
                </c:pt>
                <c:pt idx="675">
                  <c:v>7.1</c:v>
                </c:pt>
                <c:pt idx="676">
                  <c:v>7.5</c:v>
                </c:pt>
                <c:pt idx="677">
                  <c:v>6.2</c:v>
                </c:pt>
                <c:pt idx="678">
                  <c:v>6.3</c:v>
                </c:pt>
                <c:pt idx="679">
                  <c:v>8.1</c:v>
                </c:pt>
                <c:pt idx="680">
                  <c:v>6.6</c:v>
                </c:pt>
                <c:pt idx="681">
                  <c:v>6.9</c:v>
                </c:pt>
                <c:pt idx="682">
                  <c:v>6.1</c:v>
                </c:pt>
                <c:pt idx="683">
                  <c:v>4.3</c:v>
                </c:pt>
                <c:pt idx="684">
                  <c:v>6.6</c:v>
                </c:pt>
                <c:pt idx="685">
                  <c:v>6.8</c:v>
                </c:pt>
                <c:pt idx="686">
                  <c:v>3.8</c:v>
                </c:pt>
                <c:pt idx="687">
                  <c:v>5.9</c:v>
                </c:pt>
                <c:pt idx="688">
                  <c:v>7.9</c:v>
                </c:pt>
                <c:pt idx="689">
                  <c:v>6.3</c:v>
                </c:pt>
                <c:pt idx="690">
                  <c:v>5.5</c:v>
                </c:pt>
                <c:pt idx="691">
                  <c:v>7.7</c:v>
                </c:pt>
                <c:pt idx="692">
                  <c:v>6.3</c:v>
                </c:pt>
                <c:pt idx="693">
                  <c:v>7.1</c:v>
                </c:pt>
                <c:pt idx="694">
                  <c:v>8.5</c:v>
                </c:pt>
                <c:pt idx="695">
                  <c:v>5.9</c:v>
                </c:pt>
                <c:pt idx="696">
                  <c:v>5.8</c:v>
                </c:pt>
                <c:pt idx="697">
                  <c:v>8.1</c:v>
                </c:pt>
                <c:pt idx="698">
                  <c:v>7.9</c:v>
                </c:pt>
                <c:pt idx="699">
                  <c:v>7.2</c:v>
                </c:pt>
                <c:pt idx="700">
                  <c:v>6.3</c:v>
                </c:pt>
                <c:pt idx="701">
                  <c:v>8.1</c:v>
                </c:pt>
                <c:pt idx="702">
                  <c:v>7</c:v>
                </c:pt>
                <c:pt idx="703">
                  <c:v>5.5</c:v>
                </c:pt>
                <c:pt idx="704">
                  <c:v>6.7</c:v>
                </c:pt>
                <c:pt idx="705">
                  <c:v>5.2</c:v>
                </c:pt>
                <c:pt idx="706">
                  <c:v>7</c:v>
                </c:pt>
                <c:pt idx="707">
                  <c:v>6.1</c:v>
                </c:pt>
                <c:pt idx="708">
                  <c:v>6.6</c:v>
                </c:pt>
                <c:pt idx="709">
                  <c:v>5.5</c:v>
                </c:pt>
                <c:pt idx="710">
                  <c:v>5.9</c:v>
                </c:pt>
                <c:pt idx="711">
                  <c:v>5.4</c:v>
                </c:pt>
                <c:pt idx="712">
                  <c:v>6.4</c:v>
                </c:pt>
                <c:pt idx="713">
                  <c:v>5.7</c:v>
                </c:pt>
                <c:pt idx="714">
                  <c:v>6.7</c:v>
                </c:pt>
                <c:pt idx="715">
                  <c:v>7.1</c:v>
                </c:pt>
                <c:pt idx="716">
                  <c:v>6.8</c:v>
                </c:pt>
                <c:pt idx="717">
                  <c:v>6.5</c:v>
                </c:pt>
                <c:pt idx="718">
                  <c:v>7.6</c:v>
                </c:pt>
                <c:pt idx="719">
                  <c:v>5.5</c:v>
                </c:pt>
                <c:pt idx="720">
                  <c:v>6.5</c:v>
                </c:pt>
                <c:pt idx="721">
                  <c:v>7</c:v>
                </c:pt>
                <c:pt idx="722">
                  <c:v>5.8</c:v>
                </c:pt>
                <c:pt idx="723">
                  <c:v>7.3</c:v>
                </c:pt>
                <c:pt idx="724">
                  <c:v>6.6</c:v>
                </c:pt>
                <c:pt idx="725">
                  <c:v>4.4000000000000004</c:v>
                </c:pt>
                <c:pt idx="726">
                  <c:v>7.7</c:v>
                </c:pt>
                <c:pt idx="727">
                  <c:v>5</c:v>
                </c:pt>
                <c:pt idx="728">
                  <c:v>7.7</c:v>
                </c:pt>
                <c:pt idx="729">
                  <c:v>4.4000000000000004</c:v>
                </c:pt>
                <c:pt idx="730">
                  <c:v>6.1</c:v>
                </c:pt>
                <c:pt idx="731">
                  <c:v>5.4</c:v>
                </c:pt>
                <c:pt idx="732">
                  <c:v>6.8</c:v>
                </c:pt>
                <c:pt idx="733">
                  <c:v>6.5</c:v>
                </c:pt>
                <c:pt idx="734">
                  <c:v>7</c:v>
                </c:pt>
                <c:pt idx="735">
                  <c:v>6.3</c:v>
                </c:pt>
                <c:pt idx="736">
                  <c:v>6.3</c:v>
                </c:pt>
                <c:pt idx="737">
                  <c:v>6.1</c:v>
                </c:pt>
                <c:pt idx="738">
                  <c:v>6.1</c:v>
                </c:pt>
                <c:pt idx="739">
                  <c:v>5.3</c:v>
                </c:pt>
                <c:pt idx="740">
                  <c:v>5.4</c:v>
                </c:pt>
                <c:pt idx="741">
                  <c:v>6.2</c:v>
                </c:pt>
                <c:pt idx="742">
                  <c:v>6.6</c:v>
                </c:pt>
                <c:pt idx="743">
                  <c:v>5.9</c:v>
                </c:pt>
                <c:pt idx="744">
                  <c:v>6.3</c:v>
                </c:pt>
                <c:pt idx="745">
                  <c:v>7.2</c:v>
                </c:pt>
                <c:pt idx="746">
                  <c:v>6.8</c:v>
                </c:pt>
                <c:pt idx="747">
                  <c:v>6.1</c:v>
                </c:pt>
                <c:pt idx="748">
                  <c:v>7.8</c:v>
                </c:pt>
                <c:pt idx="749">
                  <c:v>5</c:v>
                </c:pt>
                <c:pt idx="750">
                  <c:v>6.2</c:v>
                </c:pt>
                <c:pt idx="751">
                  <c:v>6.7</c:v>
                </c:pt>
                <c:pt idx="752">
                  <c:v>4.9000000000000004</c:v>
                </c:pt>
                <c:pt idx="753">
                  <c:v>7.4</c:v>
                </c:pt>
                <c:pt idx="754">
                  <c:v>7.1</c:v>
                </c:pt>
                <c:pt idx="755">
                  <c:v>6.2</c:v>
                </c:pt>
                <c:pt idx="756">
                  <c:v>4.9000000000000004</c:v>
                </c:pt>
                <c:pt idx="757">
                  <c:v>6.1</c:v>
                </c:pt>
                <c:pt idx="758">
                  <c:v>6.1</c:v>
                </c:pt>
                <c:pt idx="759">
                  <c:v>6.4</c:v>
                </c:pt>
                <c:pt idx="760">
                  <c:v>6.3</c:v>
                </c:pt>
                <c:pt idx="761">
                  <c:v>6.8</c:v>
                </c:pt>
                <c:pt idx="762">
                  <c:v>6.6</c:v>
                </c:pt>
                <c:pt idx="763">
                  <c:v>5.7</c:v>
                </c:pt>
                <c:pt idx="764">
                  <c:v>5.9</c:v>
                </c:pt>
                <c:pt idx="765">
                  <c:v>6</c:v>
                </c:pt>
                <c:pt idx="766">
                  <c:v>6.1</c:v>
                </c:pt>
                <c:pt idx="767">
                  <c:v>6.7</c:v>
                </c:pt>
                <c:pt idx="768">
                  <c:v>6.7</c:v>
                </c:pt>
                <c:pt idx="769">
                  <c:v>7.9</c:v>
                </c:pt>
                <c:pt idx="770">
                  <c:v>5</c:v>
                </c:pt>
                <c:pt idx="771">
                  <c:v>4.3</c:v>
                </c:pt>
                <c:pt idx="772">
                  <c:v>5.7</c:v>
                </c:pt>
                <c:pt idx="773">
                  <c:v>6.7</c:v>
                </c:pt>
                <c:pt idx="774">
                  <c:v>6.7</c:v>
                </c:pt>
                <c:pt idx="775">
                  <c:v>6.1</c:v>
                </c:pt>
                <c:pt idx="776">
                  <c:v>5.6</c:v>
                </c:pt>
                <c:pt idx="777">
                  <c:v>6.6</c:v>
                </c:pt>
                <c:pt idx="778">
                  <c:v>6.9</c:v>
                </c:pt>
                <c:pt idx="779">
                  <c:v>4.8</c:v>
                </c:pt>
                <c:pt idx="780">
                  <c:v>6.2</c:v>
                </c:pt>
                <c:pt idx="781">
                  <c:v>6</c:v>
                </c:pt>
                <c:pt idx="782">
                  <c:v>4.9000000000000004</c:v>
                </c:pt>
                <c:pt idx="783">
                  <c:v>5.6</c:v>
                </c:pt>
                <c:pt idx="784">
                  <c:v>6.1</c:v>
                </c:pt>
                <c:pt idx="785">
                  <c:v>6.1</c:v>
                </c:pt>
                <c:pt idx="786">
                  <c:v>4.8</c:v>
                </c:pt>
                <c:pt idx="787">
                  <c:v>5.5</c:v>
                </c:pt>
                <c:pt idx="788">
                  <c:v>3.8</c:v>
                </c:pt>
                <c:pt idx="789">
                  <c:v>6.5</c:v>
                </c:pt>
                <c:pt idx="790">
                  <c:v>6</c:v>
                </c:pt>
                <c:pt idx="791">
                  <c:v>6.7</c:v>
                </c:pt>
                <c:pt idx="792">
                  <c:v>8.1</c:v>
                </c:pt>
                <c:pt idx="793">
                  <c:v>4.9000000000000004</c:v>
                </c:pt>
                <c:pt idx="794">
                  <c:v>7.3</c:v>
                </c:pt>
                <c:pt idx="795">
                  <c:v>6.4</c:v>
                </c:pt>
                <c:pt idx="796">
                  <c:v>6.7</c:v>
                </c:pt>
                <c:pt idx="797">
                  <c:v>3.6</c:v>
                </c:pt>
                <c:pt idx="798">
                  <c:v>5.7</c:v>
                </c:pt>
                <c:pt idx="799">
                  <c:v>6</c:v>
                </c:pt>
                <c:pt idx="800">
                  <c:v>4.9000000000000004</c:v>
                </c:pt>
                <c:pt idx="801">
                  <c:v>4.7</c:v>
                </c:pt>
                <c:pt idx="802">
                  <c:v>6.3</c:v>
                </c:pt>
                <c:pt idx="803">
                  <c:v>5.9</c:v>
                </c:pt>
                <c:pt idx="804">
                  <c:v>5.9</c:v>
                </c:pt>
                <c:pt idx="805">
                  <c:v>7.5</c:v>
                </c:pt>
                <c:pt idx="806">
                  <c:v>5.6</c:v>
                </c:pt>
                <c:pt idx="807">
                  <c:v>6.4</c:v>
                </c:pt>
                <c:pt idx="808">
                  <c:v>6.3</c:v>
                </c:pt>
                <c:pt idx="809">
                  <c:v>4.3</c:v>
                </c:pt>
                <c:pt idx="810">
                  <c:v>5.9</c:v>
                </c:pt>
                <c:pt idx="811">
                  <c:v>5.5</c:v>
                </c:pt>
                <c:pt idx="812">
                  <c:v>6.2</c:v>
                </c:pt>
                <c:pt idx="813">
                  <c:v>8.8000000000000007</c:v>
                </c:pt>
                <c:pt idx="814">
                  <c:v>5.2</c:v>
                </c:pt>
                <c:pt idx="815">
                  <c:v>7</c:v>
                </c:pt>
                <c:pt idx="816">
                  <c:v>6.6</c:v>
                </c:pt>
                <c:pt idx="817">
                  <c:v>7.3</c:v>
                </c:pt>
                <c:pt idx="818">
                  <c:v>5.6</c:v>
                </c:pt>
                <c:pt idx="819">
                  <c:v>6.6</c:v>
                </c:pt>
                <c:pt idx="820">
                  <c:v>5.4</c:v>
                </c:pt>
                <c:pt idx="821">
                  <c:v>6.3</c:v>
                </c:pt>
                <c:pt idx="822">
                  <c:v>7.9</c:v>
                </c:pt>
                <c:pt idx="823">
                  <c:v>6.3</c:v>
                </c:pt>
                <c:pt idx="824">
                  <c:v>6</c:v>
                </c:pt>
                <c:pt idx="825">
                  <c:v>7.2</c:v>
                </c:pt>
                <c:pt idx="826">
                  <c:v>5.0999999999999996</c:v>
                </c:pt>
                <c:pt idx="827">
                  <c:v>7.3</c:v>
                </c:pt>
                <c:pt idx="828">
                  <c:v>8</c:v>
                </c:pt>
                <c:pt idx="829">
                  <c:v>6.2</c:v>
                </c:pt>
                <c:pt idx="830">
                  <c:v>6</c:v>
                </c:pt>
                <c:pt idx="831">
                  <c:v>6.7</c:v>
                </c:pt>
                <c:pt idx="832">
                  <c:v>8.1</c:v>
                </c:pt>
                <c:pt idx="833">
                  <c:v>6.4</c:v>
                </c:pt>
                <c:pt idx="834">
                  <c:v>8</c:v>
                </c:pt>
                <c:pt idx="835">
                  <c:v>6.3</c:v>
                </c:pt>
                <c:pt idx="836">
                  <c:v>6.4</c:v>
                </c:pt>
                <c:pt idx="837">
                  <c:v>6.6</c:v>
                </c:pt>
                <c:pt idx="838">
                  <c:v>6.4</c:v>
                </c:pt>
                <c:pt idx="839">
                  <c:v>6</c:v>
                </c:pt>
                <c:pt idx="840">
                  <c:v>6.6</c:v>
                </c:pt>
                <c:pt idx="841">
                  <c:v>5.9</c:v>
                </c:pt>
                <c:pt idx="842">
                  <c:v>6.4</c:v>
                </c:pt>
                <c:pt idx="843">
                  <c:v>6.3</c:v>
                </c:pt>
                <c:pt idx="844">
                  <c:v>7.3</c:v>
                </c:pt>
                <c:pt idx="845">
                  <c:v>6.8</c:v>
                </c:pt>
                <c:pt idx="846">
                  <c:v>7.2</c:v>
                </c:pt>
                <c:pt idx="847">
                  <c:v>5.7</c:v>
                </c:pt>
                <c:pt idx="848">
                  <c:v>6</c:v>
                </c:pt>
                <c:pt idx="849">
                  <c:v>6.5</c:v>
                </c:pt>
                <c:pt idx="850">
                  <c:v>5.8</c:v>
                </c:pt>
                <c:pt idx="851">
                  <c:v>5.8</c:v>
                </c:pt>
                <c:pt idx="852">
                  <c:v>6.7</c:v>
                </c:pt>
                <c:pt idx="853">
                  <c:v>7.8</c:v>
                </c:pt>
                <c:pt idx="854">
                  <c:v>5.6</c:v>
                </c:pt>
                <c:pt idx="855">
                  <c:v>5.8</c:v>
                </c:pt>
                <c:pt idx="856">
                  <c:v>7.4</c:v>
                </c:pt>
                <c:pt idx="857">
                  <c:v>6.9</c:v>
                </c:pt>
                <c:pt idx="858">
                  <c:v>5.5</c:v>
                </c:pt>
                <c:pt idx="859">
                  <c:v>6.3</c:v>
                </c:pt>
                <c:pt idx="860">
                  <c:v>4.7</c:v>
                </c:pt>
                <c:pt idx="861">
                  <c:v>5.6</c:v>
                </c:pt>
                <c:pt idx="862">
                  <c:v>6.4</c:v>
                </c:pt>
                <c:pt idx="863">
                  <c:v>4.2</c:v>
                </c:pt>
                <c:pt idx="864">
                  <c:v>6.4</c:v>
                </c:pt>
                <c:pt idx="865">
                  <c:v>7.7</c:v>
                </c:pt>
                <c:pt idx="866">
                  <c:v>7.7</c:v>
                </c:pt>
                <c:pt idx="867">
                  <c:v>5.3</c:v>
                </c:pt>
                <c:pt idx="868">
                  <c:v>6.7</c:v>
                </c:pt>
                <c:pt idx="869">
                  <c:v>7.7</c:v>
                </c:pt>
                <c:pt idx="870">
                  <c:v>5.7</c:v>
                </c:pt>
                <c:pt idx="871">
                  <c:v>7.6</c:v>
                </c:pt>
                <c:pt idx="872">
                  <c:v>6.4</c:v>
                </c:pt>
                <c:pt idx="873">
                  <c:v>5.6</c:v>
                </c:pt>
                <c:pt idx="874">
                  <c:v>6.8</c:v>
                </c:pt>
                <c:pt idx="875">
                  <c:v>2.4</c:v>
                </c:pt>
                <c:pt idx="876">
                  <c:v>6.2</c:v>
                </c:pt>
                <c:pt idx="877">
                  <c:v>5.9</c:v>
                </c:pt>
                <c:pt idx="878">
                  <c:v>7.1</c:v>
                </c:pt>
                <c:pt idx="879">
                  <c:v>7.6</c:v>
                </c:pt>
                <c:pt idx="880">
                  <c:v>5.5</c:v>
                </c:pt>
                <c:pt idx="881">
                  <c:v>7</c:v>
                </c:pt>
                <c:pt idx="882">
                  <c:v>7.1</c:v>
                </c:pt>
                <c:pt idx="883">
                  <c:v>7.4</c:v>
                </c:pt>
                <c:pt idx="884">
                  <c:v>7.6</c:v>
                </c:pt>
                <c:pt idx="885">
                  <c:v>5.9</c:v>
                </c:pt>
                <c:pt idx="886">
                  <c:v>5.9</c:v>
                </c:pt>
                <c:pt idx="887">
                  <c:v>8</c:v>
                </c:pt>
                <c:pt idx="888">
                  <c:v>7.4</c:v>
                </c:pt>
                <c:pt idx="889">
                  <c:v>5.8</c:v>
                </c:pt>
                <c:pt idx="890">
                  <c:v>6.3</c:v>
                </c:pt>
                <c:pt idx="891">
                  <c:v>5.7</c:v>
                </c:pt>
                <c:pt idx="892">
                  <c:v>5.0999999999999996</c:v>
                </c:pt>
                <c:pt idx="893">
                  <c:v>7.6</c:v>
                </c:pt>
                <c:pt idx="894">
                  <c:v>6.4</c:v>
                </c:pt>
                <c:pt idx="895">
                  <c:v>7.4</c:v>
                </c:pt>
                <c:pt idx="896">
                  <c:v>8.1999999999999993</c:v>
                </c:pt>
                <c:pt idx="897">
                  <c:v>6.5</c:v>
                </c:pt>
                <c:pt idx="898">
                  <c:v>5.5</c:v>
                </c:pt>
                <c:pt idx="899">
                  <c:v>6.5</c:v>
                </c:pt>
                <c:pt idx="900">
                  <c:v>5.6</c:v>
                </c:pt>
                <c:pt idx="901">
                  <c:v>4.9000000000000004</c:v>
                </c:pt>
                <c:pt idx="902">
                  <c:v>4.5999999999999996</c:v>
                </c:pt>
                <c:pt idx="903">
                  <c:v>7.9</c:v>
                </c:pt>
                <c:pt idx="904">
                  <c:v>7.1</c:v>
                </c:pt>
                <c:pt idx="905">
                  <c:v>6.9</c:v>
                </c:pt>
                <c:pt idx="906">
                  <c:v>7.3</c:v>
                </c:pt>
                <c:pt idx="907">
                  <c:v>7</c:v>
                </c:pt>
                <c:pt idx="908">
                  <c:v>7.7</c:v>
                </c:pt>
                <c:pt idx="909">
                  <c:v>6.7</c:v>
                </c:pt>
                <c:pt idx="910">
                  <c:v>6.3</c:v>
                </c:pt>
                <c:pt idx="911">
                  <c:v>5.8</c:v>
                </c:pt>
                <c:pt idx="912">
                  <c:v>7.1</c:v>
                </c:pt>
                <c:pt idx="913">
                  <c:v>7.3</c:v>
                </c:pt>
                <c:pt idx="914">
                  <c:v>6.4</c:v>
                </c:pt>
                <c:pt idx="915">
                  <c:v>7.1</c:v>
                </c:pt>
                <c:pt idx="916">
                  <c:v>7.6</c:v>
                </c:pt>
                <c:pt idx="917">
                  <c:v>6.8</c:v>
                </c:pt>
                <c:pt idx="918">
                  <c:v>6.6</c:v>
                </c:pt>
                <c:pt idx="919">
                  <c:v>6.7</c:v>
                </c:pt>
                <c:pt idx="920">
                  <c:v>6.1</c:v>
                </c:pt>
                <c:pt idx="921">
                  <c:v>6</c:v>
                </c:pt>
                <c:pt idx="922">
                  <c:v>7.6</c:v>
                </c:pt>
                <c:pt idx="923">
                  <c:v>7.1</c:v>
                </c:pt>
                <c:pt idx="924">
                  <c:v>5</c:v>
                </c:pt>
                <c:pt idx="925">
                  <c:v>7.1</c:v>
                </c:pt>
                <c:pt idx="926">
                  <c:v>6.2</c:v>
                </c:pt>
                <c:pt idx="927">
                  <c:v>5.6</c:v>
                </c:pt>
                <c:pt idx="928">
                  <c:v>5.4</c:v>
                </c:pt>
                <c:pt idx="929">
                  <c:v>7.4</c:v>
                </c:pt>
                <c:pt idx="930">
                  <c:v>5</c:v>
                </c:pt>
                <c:pt idx="931">
                  <c:v>5.2</c:v>
                </c:pt>
                <c:pt idx="932">
                  <c:v>7.6</c:v>
                </c:pt>
                <c:pt idx="933">
                  <c:v>6.6</c:v>
                </c:pt>
                <c:pt idx="934">
                  <c:v>7</c:v>
                </c:pt>
                <c:pt idx="935">
                  <c:v>5.7</c:v>
                </c:pt>
                <c:pt idx="936">
                  <c:v>8.1999999999999993</c:v>
                </c:pt>
                <c:pt idx="937">
                  <c:v>6.2</c:v>
                </c:pt>
                <c:pt idx="938">
                  <c:v>6.6</c:v>
                </c:pt>
                <c:pt idx="939">
                  <c:v>4.7</c:v>
                </c:pt>
                <c:pt idx="940">
                  <c:v>6.3</c:v>
                </c:pt>
                <c:pt idx="941">
                  <c:v>6.1</c:v>
                </c:pt>
                <c:pt idx="942">
                  <c:v>6.7</c:v>
                </c:pt>
                <c:pt idx="943">
                  <c:v>6.1</c:v>
                </c:pt>
                <c:pt idx="944">
                  <c:v>7</c:v>
                </c:pt>
                <c:pt idx="945">
                  <c:v>7.4</c:v>
                </c:pt>
                <c:pt idx="946">
                  <c:v>7.3</c:v>
                </c:pt>
                <c:pt idx="947">
                  <c:v>5.8</c:v>
                </c:pt>
                <c:pt idx="948">
                  <c:v>6.7</c:v>
                </c:pt>
                <c:pt idx="949">
                  <c:v>5.8</c:v>
                </c:pt>
                <c:pt idx="950">
                  <c:v>7.8</c:v>
                </c:pt>
                <c:pt idx="951">
                  <c:v>6.6</c:v>
                </c:pt>
                <c:pt idx="952">
                  <c:v>6.5</c:v>
                </c:pt>
                <c:pt idx="953">
                  <c:v>6.7</c:v>
                </c:pt>
                <c:pt idx="954">
                  <c:v>7.3</c:v>
                </c:pt>
                <c:pt idx="955">
                  <c:v>5.8</c:v>
                </c:pt>
                <c:pt idx="956">
                  <c:v>5.5</c:v>
                </c:pt>
                <c:pt idx="957">
                  <c:v>6.3</c:v>
                </c:pt>
                <c:pt idx="958">
                  <c:v>7.4</c:v>
                </c:pt>
                <c:pt idx="959">
                  <c:v>5.9</c:v>
                </c:pt>
                <c:pt idx="960">
                  <c:v>6.2</c:v>
                </c:pt>
                <c:pt idx="961">
                  <c:v>5.9</c:v>
                </c:pt>
                <c:pt idx="962">
                  <c:v>6.5</c:v>
                </c:pt>
                <c:pt idx="963">
                  <c:v>4.4000000000000004</c:v>
                </c:pt>
                <c:pt idx="964">
                  <c:v>3.5</c:v>
                </c:pt>
                <c:pt idx="965">
                  <c:v>6.6</c:v>
                </c:pt>
                <c:pt idx="966">
                  <c:v>6</c:v>
                </c:pt>
                <c:pt idx="967">
                  <c:v>6.4</c:v>
                </c:pt>
                <c:pt idx="968">
                  <c:v>6.5</c:v>
                </c:pt>
                <c:pt idx="969">
                  <c:v>4.3</c:v>
                </c:pt>
                <c:pt idx="970">
                  <c:v>4.2</c:v>
                </c:pt>
                <c:pt idx="971">
                  <c:v>6.5</c:v>
                </c:pt>
                <c:pt idx="972">
                  <c:v>6.1</c:v>
                </c:pt>
                <c:pt idx="973">
                  <c:v>6.3</c:v>
                </c:pt>
                <c:pt idx="974">
                  <c:v>6.2</c:v>
                </c:pt>
                <c:pt idx="975">
                  <c:v>5.9</c:v>
                </c:pt>
                <c:pt idx="976">
                  <c:v>5.9</c:v>
                </c:pt>
                <c:pt idx="977">
                  <c:v>6.5</c:v>
                </c:pt>
                <c:pt idx="978">
                  <c:v>6.4</c:v>
                </c:pt>
                <c:pt idx="979">
                  <c:v>6.5</c:v>
                </c:pt>
                <c:pt idx="980">
                  <c:v>5.7</c:v>
                </c:pt>
                <c:pt idx="981">
                  <c:v>8</c:v>
                </c:pt>
                <c:pt idx="982">
                  <c:v>7.3</c:v>
                </c:pt>
                <c:pt idx="983">
                  <c:v>6.7</c:v>
                </c:pt>
                <c:pt idx="984">
                  <c:v>7.5</c:v>
                </c:pt>
                <c:pt idx="985">
                  <c:v>5.4</c:v>
                </c:pt>
                <c:pt idx="986">
                  <c:v>6.6</c:v>
                </c:pt>
                <c:pt idx="987">
                  <c:v>7.7</c:v>
                </c:pt>
                <c:pt idx="988">
                  <c:v>5.8</c:v>
                </c:pt>
                <c:pt idx="989">
                  <c:v>6.4</c:v>
                </c:pt>
                <c:pt idx="990">
                  <c:v>5.6</c:v>
                </c:pt>
                <c:pt idx="991">
                  <c:v>6</c:v>
                </c:pt>
                <c:pt idx="992">
                  <c:v>6.2</c:v>
                </c:pt>
                <c:pt idx="993">
                  <c:v>5.9</c:v>
                </c:pt>
                <c:pt idx="994">
                  <c:v>5.0999999999999996</c:v>
                </c:pt>
                <c:pt idx="995">
                  <c:v>6.8</c:v>
                </c:pt>
                <c:pt idx="996">
                  <c:v>6</c:v>
                </c:pt>
                <c:pt idx="997">
                  <c:v>5.0999999999999996</c:v>
                </c:pt>
                <c:pt idx="998">
                  <c:v>5.8</c:v>
                </c:pt>
                <c:pt idx="999">
                  <c:v>6.2</c:v>
                </c:pt>
                <c:pt idx="1000">
                  <c:v>6.4</c:v>
                </c:pt>
                <c:pt idx="1001">
                  <c:v>4.8</c:v>
                </c:pt>
                <c:pt idx="1002">
                  <c:v>4.9000000000000004</c:v>
                </c:pt>
                <c:pt idx="1003">
                  <c:v>5.6</c:v>
                </c:pt>
                <c:pt idx="1004">
                  <c:v>5.5</c:v>
                </c:pt>
                <c:pt idx="1005">
                  <c:v>3.7</c:v>
                </c:pt>
                <c:pt idx="1006">
                  <c:v>5.9</c:v>
                </c:pt>
                <c:pt idx="1007">
                  <c:v>6.3</c:v>
                </c:pt>
                <c:pt idx="1008">
                  <c:v>7.4</c:v>
                </c:pt>
                <c:pt idx="1009">
                  <c:v>7.6</c:v>
                </c:pt>
                <c:pt idx="1010">
                  <c:v>8.3000000000000007</c:v>
                </c:pt>
                <c:pt idx="1011">
                  <c:v>6.6</c:v>
                </c:pt>
                <c:pt idx="1012">
                  <c:v>6.9</c:v>
                </c:pt>
                <c:pt idx="1013">
                  <c:v>6.7</c:v>
                </c:pt>
                <c:pt idx="1014">
                  <c:v>6.8</c:v>
                </c:pt>
                <c:pt idx="1015">
                  <c:v>4.5999999999999996</c:v>
                </c:pt>
                <c:pt idx="1016">
                  <c:v>7.1</c:v>
                </c:pt>
                <c:pt idx="1017">
                  <c:v>6.4</c:v>
                </c:pt>
                <c:pt idx="1018">
                  <c:v>6.4</c:v>
                </c:pt>
                <c:pt idx="1019">
                  <c:v>7.4</c:v>
                </c:pt>
                <c:pt idx="1020">
                  <c:v>6.4</c:v>
                </c:pt>
                <c:pt idx="1021">
                  <c:v>6</c:v>
                </c:pt>
                <c:pt idx="1022">
                  <c:v>6.5</c:v>
                </c:pt>
                <c:pt idx="1023">
                  <c:v>7.8</c:v>
                </c:pt>
                <c:pt idx="1024">
                  <c:v>6</c:v>
                </c:pt>
                <c:pt idx="1025">
                  <c:v>7</c:v>
                </c:pt>
                <c:pt idx="1026">
                  <c:v>6</c:v>
                </c:pt>
                <c:pt idx="1027">
                  <c:v>7.8</c:v>
                </c:pt>
                <c:pt idx="1028">
                  <c:v>6.1</c:v>
                </c:pt>
                <c:pt idx="1029">
                  <c:v>6.8</c:v>
                </c:pt>
                <c:pt idx="1030">
                  <c:v>6.4</c:v>
                </c:pt>
                <c:pt idx="1031">
                  <c:v>7.7</c:v>
                </c:pt>
                <c:pt idx="1032">
                  <c:v>8.1</c:v>
                </c:pt>
                <c:pt idx="1033">
                  <c:v>4.5</c:v>
                </c:pt>
                <c:pt idx="1034">
                  <c:v>5.8</c:v>
                </c:pt>
                <c:pt idx="1035">
                  <c:v>6.3</c:v>
                </c:pt>
                <c:pt idx="1036">
                  <c:v>5.7</c:v>
                </c:pt>
                <c:pt idx="1037">
                  <c:v>7.2</c:v>
                </c:pt>
                <c:pt idx="1038">
                  <c:v>7.6</c:v>
                </c:pt>
                <c:pt idx="1039">
                  <c:v>4.7</c:v>
                </c:pt>
                <c:pt idx="1040">
                  <c:v>6.6</c:v>
                </c:pt>
                <c:pt idx="1041">
                  <c:v>6.8</c:v>
                </c:pt>
                <c:pt idx="1042">
                  <c:v>7.3</c:v>
                </c:pt>
                <c:pt idx="1043">
                  <c:v>2.7</c:v>
                </c:pt>
                <c:pt idx="1044">
                  <c:v>4.8</c:v>
                </c:pt>
                <c:pt idx="1045">
                  <c:v>6.3</c:v>
                </c:pt>
                <c:pt idx="1046">
                  <c:v>5.5</c:v>
                </c:pt>
                <c:pt idx="1047">
                  <c:v>6.2</c:v>
                </c:pt>
                <c:pt idx="1048">
                  <c:v>5.8</c:v>
                </c:pt>
                <c:pt idx="1049">
                  <c:v>5.7</c:v>
                </c:pt>
                <c:pt idx="1050">
                  <c:v>6.5</c:v>
                </c:pt>
                <c:pt idx="1051">
                  <c:v>6.7</c:v>
                </c:pt>
                <c:pt idx="1052">
                  <c:v>7.4</c:v>
                </c:pt>
                <c:pt idx="1053">
                  <c:v>6.9</c:v>
                </c:pt>
                <c:pt idx="1054">
                  <c:v>5.5</c:v>
                </c:pt>
                <c:pt idx="1055">
                  <c:v>8.1</c:v>
                </c:pt>
                <c:pt idx="1056">
                  <c:v>7.7</c:v>
                </c:pt>
                <c:pt idx="1057">
                  <c:v>7.3</c:v>
                </c:pt>
                <c:pt idx="1058">
                  <c:v>5.2</c:v>
                </c:pt>
                <c:pt idx="1059">
                  <c:v>7.1</c:v>
                </c:pt>
                <c:pt idx="1060">
                  <c:v>7.1</c:v>
                </c:pt>
                <c:pt idx="1061">
                  <c:v>7.2</c:v>
                </c:pt>
                <c:pt idx="1062">
                  <c:v>6.5</c:v>
                </c:pt>
                <c:pt idx="1063">
                  <c:v>4.5999999999999996</c:v>
                </c:pt>
                <c:pt idx="1064">
                  <c:v>5.6</c:v>
                </c:pt>
                <c:pt idx="1065">
                  <c:v>7.7</c:v>
                </c:pt>
                <c:pt idx="1066">
                  <c:v>7.2</c:v>
                </c:pt>
                <c:pt idx="1067">
                  <c:v>6.8</c:v>
                </c:pt>
                <c:pt idx="1068">
                  <c:v>5.4</c:v>
                </c:pt>
                <c:pt idx="1069">
                  <c:v>6.3</c:v>
                </c:pt>
                <c:pt idx="1070">
                  <c:v>7.2</c:v>
                </c:pt>
                <c:pt idx="1071">
                  <c:v>5.6</c:v>
                </c:pt>
                <c:pt idx="1072">
                  <c:v>6.8</c:v>
                </c:pt>
                <c:pt idx="1073">
                  <c:v>4.3</c:v>
                </c:pt>
                <c:pt idx="1074">
                  <c:v>6.3</c:v>
                </c:pt>
                <c:pt idx="1075">
                  <c:v>6.5</c:v>
                </c:pt>
                <c:pt idx="1076">
                  <c:v>6.4</c:v>
                </c:pt>
                <c:pt idx="1077">
                  <c:v>6.3</c:v>
                </c:pt>
                <c:pt idx="1078">
                  <c:v>5.9</c:v>
                </c:pt>
                <c:pt idx="1079">
                  <c:v>6.5</c:v>
                </c:pt>
                <c:pt idx="1080">
                  <c:v>6.5</c:v>
                </c:pt>
                <c:pt idx="1081">
                  <c:v>6.1</c:v>
                </c:pt>
                <c:pt idx="1082">
                  <c:v>5.9</c:v>
                </c:pt>
                <c:pt idx="1083">
                  <c:v>6.6</c:v>
                </c:pt>
                <c:pt idx="1084">
                  <c:v>7.4</c:v>
                </c:pt>
                <c:pt idx="1085">
                  <c:v>7.3</c:v>
                </c:pt>
                <c:pt idx="1086">
                  <c:v>6.6</c:v>
                </c:pt>
                <c:pt idx="1087">
                  <c:v>5.6</c:v>
                </c:pt>
                <c:pt idx="1088">
                  <c:v>5.3</c:v>
                </c:pt>
                <c:pt idx="1089">
                  <c:v>6</c:v>
                </c:pt>
                <c:pt idx="1090">
                  <c:v>5.4</c:v>
                </c:pt>
                <c:pt idx="1091">
                  <c:v>6.8</c:v>
                </c:pt>
                <c:pt idx="1092">
                  <c:v>6.4</c:v>
                </c:pt>
                <c:pt idx="1093">
                  <c:v>4.9000000000000004</c:v>
                </c:pt>
                <c:pt idx="1094">
                  <c:v>5.8</c:v>
                </c:pt>
                <c:pt idx="1095">
                  <c:v>7.1</c:v>
                </c:pt>
                <c:pt idx="1096">
                  <c:v>7.2</c:v>
                </c:pt>
                <c:pt idx="1097">
                  <c:v>6</c:v>
                </c:pt>
                <c:pt idx="1098">
                  <c:v>6</c:v>
                </c:pt>
                <c:pt idx="1099">
                  <c:v>7</c:v>
                </c:pt>
                <c:pt idx="1100">
                  <c:v>5.4</c:v>
                </c:pt>
                <c:pt idx="1101">
                  <c:v>6.5</c:v>
                </c:pt>
                <c:pt idx="1102">
                  <c:v>6.4</c:v>
                </c:pt>
                <c:pt idx="1103">
                  <c:v>4.9000000000000004</c:v>
                </c:pt>
                <c:pt idx="1104">
                  <c:v>6.3</c:v>
                </c:pt>
                <c:pt idx="1105">
                  <c:v>1.7</c:v>
                </c:pt>
                <c:pt idx="1106">
                  <c:v>7.7</c:v>
                </c:pt>
                <c:pt idx="1107">
                  <c:v>7.8</c:v>
                </c:pt>
                <c:pt idx="1108">
                  <c:v>5.5</c:v>
                </c:pt>
                <c:pt idx="1109">
                  <c:v>7.5</c:v>
                </c:pt>
                <c:pt idx="1110">
                  <c:v>6.4</c:v>
                </c:pt>
                <c:pt idx="1111">
                  <c:v>5.6</c:v>
                </c:pt>
                <c:pt idx="1112">
                  <c:v>7.5</c:v>
                </c:pt>
                <c:pt idx="1113">
                  <c:v>6.8</c:v>
                </c:pt>
                <c:pt idx="1114">
                  <c:v>6.8</c:v>
                </c:pt>
                <c:pt idx="1115">
                  <c:v>6</c:v>
                </c:pt>
                <c:pt idx="1116">
                  <c:v>7.3</c:v>
                </c:pt>
                <c:pt idx="1117">
                  <c:v>6</c:v>
                </c:pt>
                <c:pt idx="1118">
                  <c:v>7</c:v>
                </c:pt>
                <c:pt idx="1119">
                  <c:v>5.0999999999999996</c:v>
                </c:pt>
                <c:pt idx="1120">
                  <c:v>6.8</c:v>
                </c:pt>
                <c:pt idx="1121">
                  <c:v>6.5</c:v>
                </c:pt>
                <c:pt idx="1122">
                  <c:v>6.6</c:v>
                </c:pt>
                <c:pt idx="1123">
                  <c:v>7.2</c:v>
                </c:pt>
                <c:pt idx="1124">
                  <c:v>7</c:v>
                </c:pt>
                <c:pt idx="1125">
                  <c:v>7</c:v>
                </c:pt>
                <c:pt idx="1126">
                  <c:v>5.9</c:v>
                </c:pt>
                <c:pt idx="1127">
                  <c:v>5.4</c:v>
                </c:pt>
                <c:pt idx="1128">
                  <c:v>6.6</c:v>
                </c:pt>
                <c:pt idx="1129">
                  <c:v>7</c:v>
                </c:pt>
                <c:pt idx="1130">
                  <c:v>6.5</c:v>
                </c:pt>
                <c:pt idx="1131">
                  <c:v>6.3</c:v>
                </c:pt>
                <c:pt idx="1132">
                  <c:v>6.5</c:v>
                </c:pt>
                <c:pt idx="1133">
                  <c:v>6.5</c:v>
                </c:pt>
                <c:pt idx="1134">
                  <c:v>5.8</c:v>
                </c:pt>
                <c:pt idx="1135">
                  <c:v>6.6</c:v>
                </c:pt>
                <c:pt idx="1136">
                  <c:v>5.4</c:v>
                </c:pt>
                <c:pt idx="1137">
                  <c:v>6.1</c:v>
                </c:pt>
                <c:pt idx="1138">
                  <c:v>4</c:v>
                </c:pt>
                <c:pt idx="1139">
                  <c:v>7.6</c:v>
                </c:pt>
                <c:pt idx="1140">
                  <c:v>7.9</c:v>
                </c:pt>
                <c:pt idx="1141">
                  <c:v>5.3</c:v>
                </c:pt>
                <c:pt idx="1142">
                  <c:v>6.6</c:v>
                </c:pt>
                <c:pt idx="1143">
                  <c:v>6.3</c:v>
                </c:pt>
                <c:pt idx="1144">
                  <c:v>7.2</c:v>
                </c:pt>
                <c:pt idx="1145">
                  <c:v>7</c:v>
                </c:pt>
                <c:pt idx="1146">
                  <c:v>4.9000000000000004</c:v>
                </c:pt>
                <c:pt idx="1147">
                  <c:v>6.9</c:v>
                </c:pt>
                <c:pt idx="1148">
                  <c:v>5.2</c:v>
                </c:pt>
                <c:pt idx="1149">
                  <c:v>8.1</c:v>
                </c:pt>
                <c:pt idx="1150">
                  <c:v>6.6</c:v>
                </c:pt>
                <c:pt idx="1151">
                  <c:v>6.2</c:v>
                </c:pt>
                <c:pt idx="1152">
                  <c:v>7.2</c:v>
                </c:pt>
                <c:pt idx="1153">
                  <c:v>7.3</c:v>
                </c:pt>
                <c:pt idx="1154">
                  <c:v>6.7</c:v>
                </c:pt>
                <c:pt idx="1155">
                  <c:v>6.4</c:v>
                </c:pt>
                <c:pt idx="1156">
                  <c:v>7.8</c:v>
                </c:pt>
                <c:pt idx="1157">
                  <c:v>6.4</c:v>
                </c:pt>
                <c:pt idx="1158">
                  <c:v>4.0999999999999996</c:v>
                </c:pt>
                <c:pt idx="1159">
                  <c:v>4.0999999999999996</c:v>
                </c:pt>
                <c:pt idx="1160">
                  <c:v>7.4</c:v>
                </c:pt>
                <c:pt idx="1161">
                  <c:v>5.8</c:v>
                </c:pt>
                <c:pt idx="1162">
                  <c:v>7.6</c:v>
                </c:pt>
                <c:pt idx="1163">
                  <c:v>7.2</c:v>
                </c:pt>
                <c:pt idx="1164">
                  <c:v>7.8</c:v>
                </c:pt>
                <c:pt idx="1165">
                  <c:v>7.7</c:v>
                </c:pt>
                <c:pt idx="1166">
                  <c:v>6.4</c:v>
                </c:pt>
                <c:pt idx="1167">
                  <c:v>5.0999999999999996</c:v>
                </c:pt>
                <c:pt idx="1168">
                  <c:v>5.5</c:v>
                </c:pt>
                <c:pt idx="1169">
                  <c:v>7.4</c:v>
                </c:pt>
                <c:pt idx="1170">
                  <c:v>6</c:v>
                </c:pt>
                <c:pt idx="1171">
                  <c:v>7.5</c:v>
                </c:pt>
                <c:pt idx="1172">
                  <c:v>7</c:v>
                </c:pt>
                <c:pt idx="1173">
                  <c:v>7.5</c:v>
                </c:pt>
                <c:pt idx="1174">
                  <c:v>7.3</c:v>
                </c:pt>
                <c:pt idx="1175">
                  <c:v>5.7</c:v>
                </c:pt>
                <c:pt idx="1176">
                  <c:v>7.3</c:v>
                </c:pt>
                <c:pt idx="1177">
                  <c:v>7.2</c:v>
                </c:pt>
                <c:pt idx="1178">
                  <c:v>5.9</c:v>
                </c:pt>
                <c:pt idx="1179">
                  <c:v>7.8</c:v>
                </c:pt>
                <c:pt idx="1180">
                  <c:v>7.7</c:v>
                </c:pt>
                <c:pt idx="1181">
                  <c:v>8.1</c:v>
                </c:pt>
                <c:pt idx="1182">
                  <c:v>6.6</c:v>
                </c:pt>
                <c:pt idx="1183">
                  <c:v>7.1</c:v>
                </c:pt>
                <c:pt idx="1184">
                  <c:v>5.9</c:v>
                </c:pt>
                <c:pt idx="1185">
                  <c:v>8</c:v>
                </c:pt>
                <c:pt idx="1186">
                  <c:v>4.5999999999999996</c:v>
                </c:pt>
                <c:pt idx="1187">
                  <c:v>6.1</c:v>
                </c:pt>
                <c:pt idx="1188">
                  <c:v>6.4</c:v>
                </c:pt>
                <c:pt idx="1189">
                  <c:v>6</c:v>
                </c:pt>
                <c:pt idx="1190">
                  <c:v>5.2</c:v>
                </c:pt>
                <c:pt idx="1191">
                  <c:v>7.6</c:v>
                </c:pt>
                <c:pt idx="1192">
                  <c:v>6.4</c:v>
                </c:pt>
                <c:pt idx="1193">
                  <c:v>6.4</c:v>
                </c:pt>
                <c:pt idx="1194">
                  <c:v>6.1</c:v>
                </c:pt>
                <c:pt idx="1195">
                  <c:v>6.1</c:v>
                </c:pt>
                <c:pt idx="1196">
                  <c:v>5.2</c:v>
                </c:pt>
                <c:pt idx="1197">
                  <c:v>7.7</c:v>
                </c:pt>
                <c:pt idx="1198">
                  <c:v>7.3</c:v>
                </c:pt>
                <c:pt idx="1199">
                  <c:v>6.9</c:v>
                </c:pt>
                <c:pt idx="1200">
                  <c:v>8.5</c:v>
                </c:pt>
                <c:pt idx="1201">
                  <c:v>6.3</c:v>
                </c:pt>
                <c:pt idx="1202">
                  <c:v>5.9</c:v>
                </c:pt>
                <c:pt idx="1203">
                  <c:v>7.8</c:v>
                </c:pt>
                <c:pt idx="1204">
                  <c:v>6.7</c:v>
                </c:pt>
                <c:pt idx="1205">
                  <c:v>6.4</c:v>
                </c:pt>
                <c:pt idx="1206">
                  <c:v>5.9</c:v>
                </c:pt>
                <c:pt idx="1207">
                  <c:v>6.6</c:v>
                </c:pt>
                <c:pt idx="1208">
                  <c:v>6.8</c:v>
                </c:pt>
                <c:pt idx="1209">
                  <c:v>6.5</c:v>
                </c:pt>
                <c:pt idx="1210">
                  <c:v>6.6</c:v>
                </c:pt>
                <c:pt idx="1211">
                  <c:v>5.8</c:v>
                </c:pt>
                <c:pt idx="1212">
                  <c:v>6.9</c:v>
                </c:pt>
                <c:pt idx="1213">
                  <c:v>7.1</c:v>
                </c:pt>
                <c:pt idx="1214">
                  <c:v>5.8</c:v>
                </c:pt>
                <c:pt idx="1215">
                  <c:v>7.2</c:v>
                </c:pt>
                <c:pt idx="1216">
                  <c:v>6</c:v>
                </c:pt>
                <c:pt idx="1217">
                  <c:v>4.7</c:v>
                </c:pt>
                <c:pt idx="1218">
                  <c:v>5.2</c:v>
                </c:pt>
                <c:pt idx="1219">
                  <c:v>5.5</c:v>
                </c:pt>
                <c:pt idx="1220">
                  <c:v>6.5</c:v>
                </c:pt>
                <c:pt idx="1221">
                  <c:v>7</c:v>
                </c:pt>
                <c:pt idx="1222">
                  <c:v>5.8</c:v>
                </c:pt>
                <c:pt idx="1223">
                  <c:v>6.2</c:v>
                </c:pt>
                <c:pt idx="1224">
                  <c:v>6.5</c:v>
                </c:pt>
                <c:pt idx="1225">
                  <c:v>7.2</c:v>
                </c:pt>
                <c:pt idx="1226">
                  <c:v>5.0999999999999996</c:v>
                </c:pt>
                <c:pt idx="1227">
                  <c:v>4.7</c:v>
                </c:pt>
                <c:pt idx="1228">
                  <c:v>5.9</c:v>
                </c:pt>
                <c:pt idx="1229">
                  <c:v>5.8</c:v>
                </c:pt>
                <c:pt idx="1230">
                  <c:v>7.2</c:v>
                </c:pt>
                <c:pt idx="1231">
                  <c:v>6.2</c:v>
                </c:pt>
                <c:pt idx="1232">
                  <c:v>5.7</c:v>
                </c:pt>
                <c:pt idx="1233">
                  <c:v>6.1</c:v>
                </c:pt>
                <c:pt idx="1234">
                  <c:v>6</c:v>
                </c:pt>
                <c:pt idx="1235">
                  <c:v>6.9</c:v>
                </c:pt>
                <c:pt idx="1236">
                  <c:v>6.5</c:v>
                </c:pt>
                <c:pt idx="1237">
                  <c:v>5</c:v>
                </c:pt>
                <c:pt idx="1238">
                  <c:v>5.7</c:v>
                </c:pt>
                <c:pt idx="1239">
                  <c:v>7</c:v>
                </c:pt>
                <c:pt idx="1240">
                  <c:v>5.0999999999999996</c:v>
                </c:pt>
                <c:pt idx="1241">
                  <c:v>5.3</c:v>
                </c:pt>
                <c:pt idx="1242">
                  <c:v>4.4000000000000004</c:v>
                </c:pt>
                <c:pt idx="1243">
                  <c:v>4.7</c:v>
                </c:pt>
                <c:pt idx="1244">
                  <c:v>6.7</c:v>
                </c:pt>
                <c:pt idx="1245">
                  <c:v>6.7</c:v>
                </c:pt>
                <c:pt idx="1246">
                  <c:v>5.7</c:v>
                </c:pt>
                <c:pt idx="1247">
                  <c:v>7.4</c:v>
                </c:pt>
                <c:pt idx="1248">
                  <c:v>6.1</c:v>
                </c:pt>
                <c:pt idx="1249">
                  <c:v>6.4</c:v>
                </c:pt>
                <c:pt idx="1250">
                  <c:v>6.2</c:v>
                </c:pt>
                <c:pt idx="1251">
                  <c:v>6.2</c:v>
                </c:pt>
                <c:pt idx="1252">
                  <c:v>5.9</c:v>
                </c:pt>
                <c:pt idx="1253">
                  <c:v>4</c:v>
                </c:pt>
                <c:pt idx="1254">
                  <c:v>6.2</c:v>
                </c:pt>
                <c:pt idx="1255">
                  <c:v>4.5999999999999996</c:v>
                </c:pt>
                <c:pt idx="1256">
                  <c:v>6.4</c:v>
                </c:pt>
                <c:pt idx="1257">
                  <c:v>5.9</c:v>
                </c:pt>
                <c:pt idx="1258">
                  <c:v>5.0999999999999996</c:v>
                </c:pt>
                <c:pt idx="1259">
                  <c:v>7.6</c:v>
                </c:pt>
                <c:pt idx="1260">
                  <c:v>4.2</c:v>
                </c:pt>
                <c:pt idx="1261">
                  <c:v>7.8</c:v>
                </c:pt>
                <c:pt idx="1262">
                  <c:v>5.8</c:v>
                </c:pt>
                <c:pt idx="1263">
                  <c:v>5.9</c:v>
                </c:pt>
                <c:pt idx="1264">
                  <c:v>8.4</c:v>
                </c:pt>
                <c:pt idx="1265">
                  <c:v>4.8</c:v>
                </c:pt>
                <c:pt idx="1266">
                  <c:v>6.2</c:v>
                </c:pt>
                <c:pt idx="1267">
                  <c:v>6.5</c:v>
                </c:pt>
                <c:pt idx="1268">
                  <c:v>6.3</c:v>
                </c:pt>
                <c:pt idx="1269">
                  <c:v>3.3</c:v>
                </c:pt>
                <c:pt idx="1270">
                  <c:v>5.9</c:v>
                </c:pt>
                <c:pt idx="1271">
                  <c:v>5.8</c:v>
                </c:pt>
                <c:pt idx="1272">
                  <c:v>6.5</c:v>
                </c:pt>
                <c:pt idx="1273">
                  <c:v>4.7</c:v>
                </c:pt>
                <c:pt idx="1274">
                  <c:v>4.0999999999999996</c:v>
                </c:pt>
                <c:pt idx="1275">
                  <c:v>6.8</c:v>
                </c:pt>
                <c:pt idx="1276">
                  <c:v>6.2</c:v>
                </c:pt>
                <c:pt idx="1277">
                  <c:v>4.5</c:v>
                </c:pt>
                <c:pt idx="1278">
                  <c:v>5.8</c:v>
                </c:pt>
                <c:pt idx="1279">
                  <c:v>7.3</c:v>
                </c:pt>
                <c:pt idx="1280">
                  <c:v>5.9</c:v>
                </c:pt>
                <c:pt idx="1281">
                  <c:v>4.4000000000000004</c:v>
                </c:pt>
                <c:pt idx="1282">
                  <c:v>5.8</c:v>
                </c:pt>
                <c:pt idx="1283">
                  <c:v>5.0999999999999996</c:v>
                </c:pt>
                <c:pt idx="1284">
                  <c:v>6.9</c:v>
                </c:pt>
                <c:pt idx="1285">
                  <c:v>6.2</c:v>
                </c:pt>
                <c:pt idx="1286">
                  <c:v>6.9</c:v>
                </c:pt>
                <c:pt idx="1287">
                  <c:v>7.3</c:v>
                </c:pt>
                <c:pt idx="1288">
                  <c:v>7.1</c:v>
                </c:pt>
                <c:pt idx="1289">
                  <c:v>6</c:v>
                </c:pt>
                <c:pt idx="1290">
                  <c:v>7</c:v>
                </c:pt>
                <c:pt idx="1291">
                  <c:v>6.8</c:v>
                </c:pt>
                <c:pt idx="1292">
                  <c:v>5.7</c:v>
                </c:pt>
                <c:pt idx="1293">
                  <c:v>7.6</c:v>
                </c:pt>
                <c:pt idx="1294">
                  <c:v>8.4</c:v>
                </c:pt>
                <c:pt idx="1295">
                  <c:v>7.1</c:v>
                </c:pt>
                <c:pt idx="1296">
                  <c:v>5.6</c:v>
                </c:pt>
                <c:pt idx="1297">
                  <c:v>7</c:v>
                </c:pt>
                <c:pt idx="1298">
                  <c:v>8</c:v>
                </c:pt>
                <c:pt idx="1299">
                  <c:v>5.3</c:v>
                </c:pt>
                <c:pt idx="1300">
                  <c:v>4.9000000000000004</c:v>
                </c:pt>
                <c:pt idx="1301">
                  <c:v>6.4</c:v>
                </c:pt>
                <c:pt idx="1302">
                  <c:v>7.4</c:v>
                </c:pt>
                <c:pt idx="1303">
                  <c:v>6.1</c:v>
                </c:pt>
                <c:pt idx="1304">
                  <c:v>6.5</c:v>
                </c:pt>
                <c:pt idx="1305">
                  <c:v>5.7</c:v>
                </c:pt>
                <c:pt idx="1306">
                  <c:v>5.0999999999999996</c:v>
                </c:pt>
                <c:pt idx="1307">
                  <c:v>6.6</c:v>
                </c:pt>
                <c:pt idx="1308">
                  <c:v>6.5</c:v>
                </c:pt>
                <c:pt idx="1309">
                  <c:v>6.9</c:v>
                </c:pt>
                <c:pt idx="1310">
                  <c:v>6.4</c:v>
                </c:pt>
                <c:pt idx="1311">
                  <c:v>7.6</c:v>
                </c:pt>
                <c:pt idx="1312">
                  <c:v>5.6</c:v>
                </c:pt>
                <c:pt idx="1313">
                  <c:v>6.2</c:v>
                </c:pt>
                <c:pt idx="1314">
                  <c:v>4.4000000000000004</c:v>
                </c:pt>
                <c:pt idx="1315">
                  <c:v>5.6</c:v>
                </c:pt>
                <c:pt idx="1316">
                  <c:v>5.5</c:v>
                </c:pt>
                <c:pt idx="1317">
                  <c:v>6.7</c:v>
                </c:pt>
                <c:pt idx="1318">
                  <c:v>6.1</c:v>
                </c:pt>
                <c:pt idx="1319">
                  <c:v>6.2</c:v>
                </c:pt>
                <c:pt idx="1320">
                  <c:v>7.3</c:v>
                </c:pt>
                <c:pt idx="1321">
                  <c:v>6.6</c:v>
                </c:pt>
                <c:pt idx="1322">
                  <c:v>8.1999999999999993</c:v>
                </c:pt>
                <c:pt idx="1323">
                  <c:v>6.4</c:v>
                </c:pt>
                <c:pt idx="1324">
                  <c:v>6.4</c:v>
                </c:pt>
                <c:pt idx="1325">
                  <c:v>5.2</c:v>
                </c:pt>
                <c:pt idx="1326">
                  <c:v>6.5</c:v>
                </c:pt>
                <c:pt idx="1327">
                  <c:v>7.1</c:v>
                </c:pt>
                <c:pt idx="1328">
                  <c:v>4.8</c:v>
                </c:pt>
                <c:pt idx="1329">
                  <c:v>7.3</c:v>
                </c:pt>
                <c:pt idx="1330">
                  <c:v>5.2</c:v>
                </c:pt>
                <c:pt idx="1331">
                  <c:v>7.7</c:v>
                </c:pt>
                <c:pt idx="1332">
                  <c:v>7.6</c:v>
                </c:pt>
                <c:pt idx="1333">
                  <c:v>5.7</c:v>
                </c:pt>
                <c:pt idx="1334">
                  <c:v>7</c:v>
                </c:pt>
                <c:pt idx="1335">
                  <c:v>6</c:v>
                </c:pt>
                <c:pt idx="1336">
                  <c:v>8.1</c:v>
                </c:pt>
                <c:pt idx="1337">
                  <c:v>8</c:v>
                </c:pt>
                <c:pt idx="1338">
                  <c:v>5.6</c:v>
                </c:pt>
                <c:pt idx="1339">
                  <c:v>6.1</c:v>
                </c:pt>
                <c:pt idx="1340">
                  <c:v>6.9</c:v>
                </c:pt>
                <c:pt idx="1341">
                  <c:v>5.2</c:v>
                </c:pt>
                <c:pt idx="1342">
                  <c:v>7</c:v>
                </c:pt>
                <c:pt idx="1343">
                  <c:v>6.3</c:v>
                </c:pt>
                <c:pt idx="1344">
                  <c:v>7</c:v>
                </c:pt>
                <c:pt idx="1345">
                  <c:v>5.3</c:v>
                </c:pt>
                <c:pt idx="1346">
                  <c:v>6.9</c:v>
                </c:pt>
                <c:pt idx="1347">
                  <c:v>6.2</c:v>
                </c:pt>
                <c:pt idx="1348">
                  <c:v>6.4</c:v>
                </c:pt>
                <c:pt idx="1349">
                  <c:v>6.4</c:v>
                </c:pt>
                <c:pt idx="1350">
                  <c:v>5.7</c:v>
                </c:pt>
                <c:pt idx="1351">
                  <c:v>6.1</c:v>
                </c:pt>
                <c:pt idx="1352">
                  <c:v>5.4</c:v>
                </c:pt>
                <c:pt idx="1353">
                  <c:v>6.7</c:v>
                </c:pt>
                <c:pt idx="1354">
                  <c:v>6.8</c:v>
                </c:pt>
                <c:pt idx="1355">
                  <c:v>6</c:v>
                </c:pt>
                <c:pt idx="1356">
                  <c:v>7.8</c:v>
                </c:pt>
                <c:pt idx="1357">
                  <c:v>5.3</c:v>
                </c:pt>
                <c:pt idx="1358">
                  <c:v>4.5</c:v>
                </c:pt>
                <c:pt idx="1359">
                  <c:v>5.4</c:v>
                </c:pt>
                <c:pt idx="1360">
                  <c:v>7.8</c:v>
                </c:pt>
                <c:pt idx="1361">
                  <c:v>7.2</c:v>
                </c:pt>
                <c:pt idx="1362">
                  <c:v>6.6</c:v>
                </c:pt>
                <c:pt idx="1363">
                  <c:v>7.6</c:v>
                </c:pt>
                <c:pt idx="1364">
                  <c:v>5.9</c:v>
                </c:pt>
                <c:pt idx="1365">
                  <c:v>6.7</c:v>
                </c:pt>
                <c:pt idx="1366">
                  <c:v>7.7</c:v>
                </c:pt>
                <c:pt idx="1367">
                  <c:v>5.4</c:v>
                </c:pt>
                <c:pt idx="1368">
                  <c:v>6.9</c:v>
                </c:pt>
                <c:pt idx="1369">
                  <c:v>7.7</c:v>
                </c:pt>
                <c:pt idx="1370">
                  <c:v>6.8</c:v>
                </c:pt>
                <c:pt idx="1371">
                  <c:v>6.4</c:v>
                </c:pt>
                <c:pt idx="1372">
                  <c:v>5.7</c:v>
                </c:pt>
                <c:pt idx="1373">
                  <c:v>7.3</c:v>
                </c:pt>
                <c:pt idx="1374">
                  <c:v>6.8</c:v>
                </c:pt>
                <c:pt idx="1375">
                  <c:v>6.3</c:v>
                </c:pt>
                <c:pt idx="1376">
                  <c:v>5.9</c:v>
                </c:pt>
                <c:pt idx="1377">
                  <c:v>7.4</c:v>
                </c:pt>
                <c:pt idx="1378">
                  <c:v>8.3000000000000007</c:v>
                </c:pt>
                <c:pt idx="1379">
                  <c:v>6.2</c:v>
                </c:pt>
                <c:pt idx="1380">
                  <c:v>6.3</c:v>
                </c:pt>
                <c:pt idx="1381">
                  <c:v>5.8</c:v>
                </c:pt>
                <c:pt idx="1382">
                  <c:v>7.5</c:v>
                </c:pt>
                <c:pt idx="1383">
                  <c:v>6.3</c:v>
                </c:pt>
                <c:pt idx="1384">
                  <c:v>6.4</c:v>
                </c:pt>
                <c:pt idx="1385">
                  <c:v>7.2</c:v>
                </c:pt>
                <c:pt idx="1386">
                  <c:v>6.3</c:v>
                </c:pt>
                <c:pt idx="1387">
                  <c:v>6.9</c:v>
                </c:pt>
                <c:pt idx="1388">
                  <c:v>6.6</c:v>
                </c:pt>
                <c:pt idx="1389">
                  <c:v>6</c:v>
                </c:pt>
                <c:pt idx="1390">
                  <c:v>7.5</c:v>
                </c:pt>
                <c:pt idx="1391">
                  <c:v>7.7</c:v>
                </c:pt>
                <c:pt idx="1392">
                  <c:v>6.2</c:v>
                </c:pt>
                <c:pt idx="1393">
                  <c:v>5.4</c:v>
                </c:pt>
                <c:pt idx="1394">
                  <c:v>6.6</c:v>
                </c:pt>
                <c:pt idx="1395">
                  <c:v>5.3</c:v>
                </c:pt>
                <c:pt idx="1396">
                  <c:v>5.6</c:v>
                </c:pt>
                <c:pt idx="1397">
                  <c:v>5.9</c:v>
                </c:pt>
                <c:pt idx="1398">
                  <c:v>7.8</c:v>
                </c:pt>
                <c:pt idx="1399">
                  <c:v>6.7</c:v>
                </c:pt>
                <c:pt idx="1400">
                  <c:v>7.4</c:v>
                </c:pt>
                <c:pt idx="1401">
                  <c:v>6.2</c:v>
                </c:pt>
                <c:pt idx="1402">
                  <c:v>5.4</c:v>
                </c:pt>
                <c:pt idx="1403">
                  <c:v>6.7</c:v>
                </c:pt>
                <c:pt idx="1404">
                  <c:v>5.3</c:v>
                </c:pt>
                <c:pt idx="1405">
                  <c:v>5.9</c:v>
                </c:pt>
                <c:pt idx="1406">
                  <c:v>4.8</c:v>
                </c:pt>
                <c:pt idx="1407">
                  <c:v>7.3</c:v>
                </c:pt>
                <c:pt idx="1408">
                  <c:v>3.8</c:v>
                </c:pt>
                <c:pt idx="1409">
                  <c:v>8.5</c:v>
                </c:pt>
                <c:pt idx="1410">
                  <c:v>6.8</c:v>
                </c:pt>
                <c:pt idx="1411">
                  <c:v>5.3</c:v>
                </c:pt>
                <c:pt idx="1412">
                  <c:v>7.3</c:v>
                </c:pt>
                <c:pt idx="1413">
                  <c:v>6.6</c:v>
                </c:pt>
                <c:pt idx="1414">
                  <c:v>6.2</c:v>
                </c:pt>
                <c:pt idx="1415">
                  <c:v>5.2</c:v>
                </c:pt>
                <c:pt idx="1416">
                  <c:v>6.2</c:v>
                </c:pt>
                <c:pt idx="1417">
                  <c:v>6.2</c:v>
                </c:pt>
                <c:pt idx="1418">
                  <c:v>6.6</c:v>
                </c:pt>
                <c:pt idx="1419">
                  <c:v>6.4</c:v>
                </c:pt>
                <c:pt idx="1420">
                  <c:v>6.2</c:v>
                </c:pt>
                <c:pt idx="1421">
                  <c:v>5.0999999999999996</c:v>
                </c:pt>
                <c:pt idx="1422">
                  <c:v>6.6</c:v>
                </c:pt>
                <c:pt idx="1423">
                  <c:v>6.1</c:v>
                </c:pt>
                <c:pt idx="1424">
                  <c:v>6.1</c:v>
                </c:pt>
                <c:pt idx="1425">
                  <c:v>6.6</c:v>
                </c:pt>
                <c:pt idx="1426">
                  <c:v>5.9</c:v>
                </c:pt>
                <c:pt idx="1427">
                  <c:v>6.3</c:v>
                </c:pt>
                <c:pt idx="1428">
                  <c:v>7.1</c:v>
                </c:pt>
                <c:pt idx="1429">
                  <c:v>5</c:v>
                </c:pt>
                <c:pt idx="1430">
                  <c:v>5.6</c:v>
                </c:pt>
                <c:pt idx="1431">
                  <c:v>7.4</c:v>
                </c:pt>
                <c:pt idx="1432">
                  <c:v>4.5</c:v>
                </c:pt>
                <c:pt idx="1433">
                  <c:v>6.2</c:v>
                </c:pt>
                <c:pt idx="1434">
                  <c:v>5</c:v>
                </c:pt>
                <c:pt idx="1435">
                  <c:v>6.5</c:v>
                </c:pt>
                <c:pt idx="1436">
                  <c:v>5.0999999999999996</c:v>
                </c:pt>
                <c:pt idx="1437">
                  <c:v>6.5</c:v>
                </c:pt>
                <c:pt idx="1438">
                  <c:v>6.2</c:v>
                </c:pt>
                <c:pt idx="1439">
                  <c:v>6.3</c:v>
                </c:pt>
                <c:pt idx="1440">
                  <c:v>3.8</c:v>
                </c:pt>
                <c:pt idx="1441">
                  <c:v>5.2</c:v>
                </c:pt>
                <c:pt idx="1442">
                  <c:v>6</c:v>
                </c:pt>
                <c:pt idx="1443">
                  <c:v>6.2</c:v>
                </c:pt>
                <c:pt idx="1444">
                  <c:v>5.7</c:v>
                </c:pt>
                <c:pt idx="1445">
                  <c:v>6.7</c:v>
                </c:pt>
                <c:pt idx="1446">
                  <c:v>6.8</c:v>
                </c:pt>
                <c:pt idx="1447">
                  <c:v>6</c:v>
                </c:pt>
                <c:pt idx="1448">
                  <c:v>7.3</c:v>
                </c:pt>
                <c:pt idx="1449">
                  <c:v>5.5</c:v>
                </c:pt>
                <c:pt idx="1450">
                  <c:v>6.7</c:v>
                </c:pt>
                <c:pt idx="1451">
                  <c:v>4.8</c:v>
                </c:pt>
                <c:pt idx="1452">
                  <c:v>5.7</c:v>
                </c:pt>
                <c:pt idx="1453">
                  <c:v>5.0999999999999996</c:v>
                </c:pt>
                <c:pt idx="1454">
                  <c:v>6</c:v>
                </c:pt>
                <c:pt idx="1455">
                  <c:v>4.2</c:v>
                </c:pt>
                <c:pt idx="1456">
                  <c:v>7.4</c:v>
                </c:pt>
                <c:pt idx="1457">
                  <c:v>4.5999999999999996</c:v>
                </c:pt>
                <c:pt idx="1458">
                  <c:v>6.9</c:v>
                </c:pt>
                <c:pt idx="1459">
                  <c:v>6.9</c:v>
                </c:pt>
                <c:pt idx="1460">
                  <c:v>8</c:v>
                </c:pt>
                <c:pt idx="1461">
                  <c:v>6.4</c:v>
                </c:pt>
                <c:pt idx="1462">
                  <c:v>6.3</c:v>
                </c:pt>
                <c:pt idx="1463">
                  <c:v>8.4</c:v>
                </c:pt>
                <c:pt idx="1464">
                  <c:v>7.1</c:v>
                </c:pt>
                <c:pt idx="1465">
                  <c:v>6.8</c:v>
                </c:pt>
                <c:pt idx="1466">
                  <c:v>7.5</c:v>
                </c:pt>
                <c:pt idx="1467">
                  <c:v>5.7</c:v>
                </c:pt>
                <c:pt idx="1468">
                  <c:v>7.2</c:v>
                </c:pt>
                <c:pt idx="1469">
                  <c:v>6.8</c:v>
                </c:pt>
                <c:pt idx="1470">
                  <c:v>5.4</c:v>
                </c:pt>
                <c:pt idx="1471">
                  <c:v>7.2</c:v>
                </c:pt>
                <c:pt idx="1472">
                  <c:v>7.3</c:v>
                </c:pt>
                <c:pt idx="1473">
                  <c:v>5.2</c:v>
                </c:pt>
                <c:pt idx="1474">
                  <c:v>5.5</c:v>
                </c:pt>
                <c:pt idx="1475">
                  <c:v>7.7</c:v>
                </c:pt>
                <c:pt idx="1476">
                  <c:v>7.1</c:v>
                </c:pt>
                <c:pt idx="1477">
                  <c:v>5.3</c:v>
                </c:pt>
                <c:pt idx="1478">
                  <c:v>5.6</c:v>
                </c:pt>
                <c:pt idx="1479">
                  <c:v>5.7</c:v>
                </c:pt>
                <c:pt idx="1480">
                  <c:v>7.1</c:v>
                </c:pt>
                <c:pt idx="1481">
                  <c:v>7.5</c:v>
                </c:pt>
                <c:pt idx="1482">
                  <c:v>7.6</c:v>
                </c:pt>
                <c:pt idx="1483">
                  <c:v>5.5</c:v>
                </c:pt>
                <c:pt idx="1484">
                  <c:v>5.0999999999999996</c:v>
                </c:pt>
                <c:pt idx="1485">
                  <c:v>6.3</c:v>
                </c:pt>
                <c:pt idx="1486">
                  <c:v>4.9000000000000004</c:v>
                </c:pt>
                <c:pt idx="1487">
                  <c:v>6.5</c:v>
                </c:pt>
                <c:pt idx="1488">
                  <c:v>5.6</c:v>
                </c:pt>
                <c:pt idx="1489">
                  <c:v>5.3</c:v>
                </c:pt>
                <c:pt idx="1490">
                  <c:v>6.5</c:v>
                </c:pt>
                <c:pt idx="1491">
                  <c:v>6.8</c:v>
                </c:pt>
                <c:pt idx="1492">
                  <c:v>6.5</c:v>
                </c:pt>
                <c:pt idx="1493">
                  <c:v>6</c:v>
                </c:pt>
                <c:pt idx="1494">
                  <c:v>8.4</c:v>
                </c:pt>
                <c:pt idx="1495">
                  <c:v>6</c:v>
                </c:pt>
                <c:pt idx="1496">
                  <c:v>7.6</c:v>
                </c:pt>
                <c:pt idx="1497">
                  <c:v>5.6</c:v>
                </c:pt>
                <c:pt idx="1498">
                  <c:v>6.9</c:v>
                </c:pt>
                <c:pt idx="1499">
                  <c:v>6.4</c:v>
                </c:pt>
                <c:pt idx="1500">
                  <c:v>5.0999999999999996</c:v>
                </c:pt>
                <c:pt idx="1501">
                  <c:v>7</c:v>
                </c:pt>
                <c:pt idx="1502">
                  <c:v>5.7</c:v>
                </c:pt>
                <c:pt idx="1503">
                  <c:v>6.8</c:v>
                </c:pt>
                <c:pt idx="1504">
                  <c:v>6.7</c:v>
                </c:pt>
                <c:pt idx="1505">
                  <c:v>6.2</c:v>
                </c:pt>
                <c:pt idx="1506">
                  <c:v>7.2</c:v>
                </c:pt>
                <c:pt idx="1507">
                  <c:v>6.2</c:v>
                </c:pt>
                <c:pt idx="1508">
                  <c:v>5.6</c:v>
                </c:pt>
                <c:pt idx="1509">
                  <c:v>4.4000000000000004</c:v>
                </c:pt>
                <c:pt idx="1510">
                  <c:v>7.5</c:v>
                </c:pt>
                <c:pt idx="1511">
                  <c:v>7.1</c:v>
                </c:pt>
                <c:pt idx="1512">
                  <c:v>6.4</c:v>
                </c:pt>
                <c:pt idx="1513">
                  <c:v>7.1</c:v>
                </c:pt>
                <c:pt idx="1514">
                  <c:v>5.9</c:v>
                </c:pt>
                <c:pt idx="1515">
                  <c:v>6.9</c:v>
                </c:pt>
                <c:pt idx="1516">
                  <c:v>7.5</c:v>
                </c:pt>
                <c:pt idx="1517">
                  <c:v>6.3</c:v>
                </c:pt>
                <c:pt idx="1518">
                  <c:v>6.4</c:v>
                </c:pt>
                <c:pt idx="1519">
                  <c:v>5.9</c:v>
                </c:pt>
                <c:pt idx="1520">
                  <c:v>6.8</c:v>
                </c:pt>
                <c:pt idx="1521">
                  <c:v>6.3</c:v>
                </c:pt>
                <c:pt idx="1522">
                  <c:v>3.6</c:v>
                </c:pt>
                <c:pt idx="1523">
                  <c:v>5.3</c:v>
                </c:pt>
                <c:pt idx="1524">
                  <c:v>5.9</c:v>
                </c:pt>
                <c:pt idx="1525">
                  <c:v>6.9</c:v>
                </c:pt>
                <c:pt idx="1526">
                  <c:v>6.9</c:v>
                </c:pt>
                <c:pt idx="1527">
                  <c:v>6.1</c:v>
                </c:pt>
                <c:pt idx="1528">
                  <c:v>5.7</c:v>
                </c:pt>
                <c:pt idx="1529">
                  <c:v>8.5</c:v>
                </c:pt>
                <c:pt idx="1530">
                  <c:v>6.3</c:v>
                </c:pt>
                <c:pt idx="1531">
                  <c:v>7.3</c:v>
                </c:pt>
                <c:pt idx="1532">
                  <c:v>6.3</c:v>
                </c:pt>
                <c:pt idx="1533">
                  <c:v>7.2</c:v>
                </c:pt>
                <c:pt idx="1534">
                  <c:v>7.3</c:v>
                </c:pt>
                <c:pt idx="1535">
                  <c:v>6.3</c:v>
                </c:pt>
                <c:pt idx="1536">
                  <c:v>8.1</c:v>
                </c:pt>
                <c:pt idx="1537">
                  <c:v>6.9</c:v>
                </c:pt>
                <c:pt idx="1538">
                  <c:v>6.3</c:v>
                </c:pt>
                <c:pt idx="1539">
                  <c:v>7.3</c:v>
                </c:pt>
                <c:pt idx="1540">
                  <c:v>6.1</c:v>
                </c:pt>
                <c:pt idx="1541">
                  <c:v>6.9</c:v>
                </c:pt>
                <c:pt idx="1542">
                  <c:v>7.2</c:v>
                </c:pt>
                <c:pt idx="1543">
                  <c:v>6.4</c:v>
                </c:pt>
                <c:pt idx="1544">
                  <c:v>6.4</c:v>
                </c:pt>
                <c:pt idx="1545">
                  <c:v>8.3000000000000007</c:v>
                </c:pt>
                <c:pt idx="1546">
                  <c:v>7.2</c:v>
                </c:pt>
                <c:pt idx="1547">
                  <c:v>6.8</c:v>
                </c:pt>
                <c:pt idx="1548">
                  <c:v>6.5</c:v>
                </c:pt>
                <c:pt idx="1549">
                  <c:v>7.8</c:v>
                </c:pt>
                <c:pt idx="1550">
                  <c:v>7.6</c:v>
                </c:pt>
                <c:pt idx="1551">
                  <c:v>7.2</c:v>
                </c:pt>
                <c:pt idx="1552">
                  <c:v>6.7</c:v>
                </c:pt>
                <c:pt idx="1553">
                  <c:v>6.8</c:v>
                </c:pt>
                <c:pt idx="1554">
                  <c:v>6.3</c:v>
                </c:pt>
                <c:pt idx="1555">
                  <c:v>6.2</c:v>
                </c:pt>
                <c:pt idx="1556">
                  <c:v>6.2</c:v>
                </c:pt>
                <c:pt idx="1557">
                  <c:v>8.6</c:v>
                </c:pt>
                <c:pt idx="1558">
                  <c:v>8</c:v>
                </c:pt>
                <c:pt idx="1559">
                  <c:v>7</c:v>
                </c:pt>
                <c:pt idx="1560">
                  <c:v>8</c:v>
                </c:pt>
                <c:pt idx="1561">
                  <c:v>8.1</c:v>
                </c:pt>
                <c:pt idx="1562">
                  <c:v>6.7</c:v>
                </c:pt>
                <c:pt idx="1563">
                  <c:v>7.9</c:v>
                </c:pt>
                <c:pt idx="1564">
                  <c:v>6.1</c:v>
                </c:pt>
                <c:pt idx="1565">
                  <c:v>4.2</c:v>
                </c:pt>
                <c:pt idx="1566">
                  <c:v>6.1</c:v>
                </c:pt>
                <c:pt idx="1567">
                  <c:v>6.6</c:v>
                </c:pt>
                <c:pt idx="1568">
                  <c:v>7.5</c:v>
                </c:pt>
                <c:pt idx="1569">
                  <c:v>7.4</c:v>
                </c:pt>
                <c:pt idx="1570">
                  <c:v>7.2</c:v>
                </c:pt>
                <c:pt idx="1571">
                  <c:v>6.9</c:v>
                </c:pt>
                <c:pt idx="1572">
                  <c:v>7.4</c:v>
                </c:pt>
                <c:pt idx="1573">
                  <c:v>5.4</c:v>
                </c:pt>
                <c:pt idx="1574">
                  <c:v>6.8</c:v>
                </c:pt>
                <c:pt idx="1575">
                  <c:v>6.3</c:v>
                </c:pt>
                <c:pt idx="1576">
                  <c:v>7.2</c:v>
                </c:pt>
                <c:pt idx="1577">
                  <c:v>6.9</c:v>
                </c:pt>
                <c:pt idx="1578">
                  <c:v>6</c:v>
                </c:pt>
                <c:pt idx="1579">
                  <c:v>5.9</c:v>
                </c:pt>
                <c:pt idx="1580">
                  <c:v>5.4</c:v>
                </c:pt>
                <c:pt idx="1581">
                  <c:v>5.9</c:v>
                </c:pt>
                <c:pt idx="1582">
                  <c:v>6.1</c:v>
                </c:pt>
                <c:pt idx="1583">
                  <c:v>7.7</c:v>
                </c:pt>
                <c:pt idx="1584">
                  <c:v>5.8</c:v>
                </c:pt>
                <c:pt idx="1585">
                  <c:v>7.6</c:v>
                </c:pt>
                <c:pt idx="1586">
                  <c:v>6.1</c:v>
                </c:pt>
                <c:pt idx="1587">
                  <c:v>5.4</c:v>
                </c:pt>
                <c:pt idx="1588">
                  <c:v>5.0999999999999996</c:v>
                </c:pt>
                <c:pt idx="1589">
                  <c:v>6.4</c:v>
                </c:pt>
                <c:pt idx="1590">
                  <c:v>6.3</c:v>
                </c:pt>
                <c:pt idx="1591">
                  <c:v>7.5</c:v>
                </c:pt>
                <c:pt idx="1592">
                  <c:v>7.1</c:v>
                </c:pt>
                <c:pt idx="1593">
                  <c:v>5.2</c:v>
                </c:pt>
                <c:pt idx="1594">
                  <c:v>7.8</c:v>
                </c:pt>
                <c:pt idx="1595">
                  <c:v>6.5</c:v>
                </c:pt>
                <c:pt idx="1596">
                  <c:v>6.6</c:v>
                </c:pt>
                <c:pt idx="1597">
                  <c:v>5.0999999999999996</c:v>
                </c:pt>
                <c:pt idx="1598">
                  <c:v>7.4</c:v>
                </c:pt>
                <c:pt idx="1599">
                  <c:v>7.2</c:v>
                </c:pt>
                <c:pt idx="1600">
                  <c:v>7.6</c:v>
                </c:pt>
                <c:pt idx="1601">
                  <c:v>7.5</c:v>
                </c:pt>
                <c:pt idx="1602">
                  <c:v>6.6</c:v>
                </c:pt>
                <c:pt idx="1603">
                  <c:v>7.2</c:v>
                </c:pt>
                <c:pt idx="1604">
                  <c:v>7.6</c:v>
                </c:pt>
                <c:pt idx="1605">
                  <c:v>6.2</c:v>
                </c:pt>
                <c:pt idx="1606">
                  <c:v>5.6</c:v>
                </c:pt>
                <c:pt idx="1607">
                  <c:v>7.6</c:v>
                </c:pt>
                <c:pt idx="1608">
                  <c:v>6.6</c:v>
                </c:pt>
                <c:pt idx="1609">
                  <c:v>7</c:v>
                </c:pt>
                <c:pt idx="1610">
                  <c:v>2.7</c:v>
                </c:pt>
                <c:pt idx="1611">
                  <c:v>7.6</c:v>
                </c:pt>
                <c:pt idx="1612">
                  <c:v>6.6</c:v>
                </c:pt>
                <c:pt idx="1613">
                  <c:v>6.9</c:v>
                </c:pt>
                <c:pt idx="1614">
                  <c:v>6.8</c:v>
                </c:pt>
                <c:pt idx="1615">
                  <c:v>3.7</c:v>
                </c:pt>
                <c:pt idx="1616">
                  <c:v>6.1</c:v>
                </c:pt>
                <c:pt idx="1617">
                  <c:v>5.9</c:v>
                </c:pt>
                <c:pt idx="1618">
                  <c:v>6.7</c:v>
                </c:pt>
                <c:pt idx="1619">
                  <c:v>6.9</c:v>
                </c:pt>
                <c:pt idx="1620">
                  <c:v>5.5</c:v>
                </c:pt>
                <c:pt idx="1621">
                  <c:v>7.1</c:v>
                </c:pt>
                <c:pt idx="1622">
                  <c:v>7.1</c:v>
                </c:pt>
                <c:pt idx="1623">
                  <c:v>5.9</c:v>
                </c:pt>
                <c:pt idx="1624">
                  <c:v>7.3</c:v>
                </c:pt>
                <c:pt idx="1625">
                  <c:v>3.4</c:v>
                </c:pt>
                <c:pt idx="1626">
                  <c:v>6.8</c:v>
                </c:pt>
                <c:pt idx="1627">
                  <c:v>6.9</c:v>
                </c:pt>
                <c:pt idx="1628">
                  <c:v>7</c:v>
                </c:pt>
                <c:pt idx="1629">
                  <c:v>5.5</c:v>
                </c:pt>
                <c:pt idx="1630">
                  <c:v>5.0999999999999996</c:v>
                </c:pt>
                <c:pt idx="1631">
                  <c:v>6.2</c:v>
                </c:pt>
                <c:pt idx="1632">
                  <c:v>5.9</c:v>
                </c:pt>
                <c:pt idx="1633">
                  <c:v>5.2</c:v>
                </c:pt>
                <c:pt idx="1634">
                  <c:v>6.2</c:v>
                </c:pt>
                <c:pt idx="1635">
                  <c:v>5.5</c:v>
                </c:pt>
                <c:pt idx="1636">
                  <c:v>7.4</c:v>
                </c:pt>
                <c:pt idx="1637">
                  <c:v>4.4000000000000004</c:v>
                </c:pt>
                <c:pt idx="1638">
                  <c:v>6.3</c:v>
                </c:pt>
                <c:pt idx="1639">
                  <c:v>6.1</c:v>
                </c:pt>
                <c:pt idx="1640">
                  <c:v>5.3</c:v>
                </c:pt>
                <c:pt idx="1641">
                  <c:v>5.4</c:v>
                </c:pt>
                <c:pt idx="1642">
                  <c:v>6.7</c:v>
                </c:pt>
                <c:pt idx="1643">
                  <c:v>5.9</c:v>
                </c:pt>
                <c:pt idx="1644">
                  <c:v>7.3</c:v>
                </c:pt>
                <c:pt idx="1645">
                  <c:v>5.5</c:v>
                </c:pt>
                <c:pt idx="1646">
                  <c:v>5.8</c:v>
                </c:pt>
                <c:pt idx="1647">
                  <c:v>4.5999999999999996</c:v>
                </c:pt>
                <c:pt idx="1648">
                  <c:v>6.7</c:v>
                </c:pt>
                <c:pt idx="1649">
                  <c:v>5.0999999999999996</c:v>
                </c:pt>
                <c:pt idx="1650">
                  <c:v>5.6</c:v>
                </c:pt>
                <c:pt idx="1651">
                  <c:v>7</c:v>
                </c:pt>
                <c:pt idx="1652">
                  <c:v>6.4</c:v>
                </c:pt>
                <c:pt idx="1653">
                  <c:v>6.7</c:v>
                </c:pt>
                <c:pt idx="1654">
                  <c:v>4.0999999999999996</c:v>
                </c:pt>
                <c:pt idx="1655">
                  <c:v>5.5</c:v>
                </c:pt>
                <c:pt idx="1656">
                  <c:v>2.7</c:v>
                </c:pt>
                <c:pt idx="1657">
                  <c:v>6.4</c:v>
                </c:pt>
                <c:pt idx="1658">
                  <c:v>4.8</c:v>
                </c:pt>
                <c:pt idx="1659">
                  <c:v>6.1</c:v>
                </c:pt>
                <c:pt idx="1660">
                  <c:v>4.8</c:v>
                </c:pt>
                <c:pt idx="1661">
                  <c:v>7</c:v>
                </c:pt>
                <c:pt idx="1662">
                  <c:v>6.8</c:v>
                </c:pt>
                <c:pt idx="1663">
                  <c:v>7.3</c:v>
                </c:pt>
                <c:pt idx="1664">
                  <c:v>5.6</c:v>
                </c:pt>
                <c:pt idx="1665">
                  <c:v>6.1</c:v>
                </c:pt>
                <c:pt idx="1666">
                  <c:v>7.9</c:v>
                </c:pt>
                <c:pt idx="1667">
                  <c:v>8.4</c:v>
                </c:pt>
                <c:pt idx="1668">
                  <c:v>6.5</c:v>
                </c:pt>
                <c:pt idx="1669">
                  <c:v>7.1</c:v>
                </c:pt>
                <c:pt idx="1670">
                  <c:v>6.6</c:v>
                </c:pt>
                <c:pt idx="1671">
                  <c:v>4</c:v>
                </c:pt>
                <c:pt idx="1672">
                  <c:v>7</c:v>
                </c:pt>
                <c:pt idx="1673">
                  <c:v>5.6</c:v>
                </c:pt>
                <c:pt idx="1674">
                  <c:v>4.8</c:v>
                </c:pt>
                <c:pt idx="1675">
                  <c:v>7.5</c:v>
                </c:pt>
                <c:pt idx="1676">
                  <c:v>6</c:v>
                </c:pt>
                <c:pt idx="1677">
                  <c:v>7.2</c:v>
                </c:pt>
                <c:pt idx="1678">
                  <c:v>5.6</c:v>
                </c:pt>
                <c:pt idx="1679">
                  <c:v>6.8</c:v>
                </c:pt>
                <c:pt idx="1680">
                  <c:v>4.9000000000000004</c:v>
                </c:pt>
                <c:pt idx="1681">
                  <c:v>7.1</c:v>
                </c:pt>
                <c:pt idx="1682">
                  <c:v>2</c:v>
                </c:pt>
                <c:pt idx="1683">
                  <c:v>5.7</c:v>
                </c:pt>
                <c:pt idx="1684">
                  <c:v>4.0999999999999996</c:v>
                </c:pt>
                <c:pt idx="1685">
                  <c:v>6.7</c:v>
                </c:pt>
                <c:pt idx="1686">
                  <c:v>7.5</c:v>
                </c:pt>
                <c:pt idx="1687">
                  <c:v>6.5</c:v>
                </c:pt>
                <c:pt idx="1688">
                  <c:v>7.9</c:v>
                </c:pt>
                <c:pt idx="1689">
                  <c:v>6.4</c:v>
                </c:pt>
                <c:pt idx="1690">
                  <c:v>5.8</c:v>
                </c:pt>
                <c:pt idx="1691">
                  <c:v>7.7</c:v>
                </c:pt>
                <c:pt idx="1692">
                  <c:v>7.1</c:v>
                </c:pt>
                <c:pt idx="1693">
                  <c:v>5.3</c:v>
                </c:pt>
                <c:pt idx="1694">
                  <c:v>5.3</c:v>
                </c:pt>
                <c:pt idx="1695">
                  <c:v>7.5</c:v>
                </c:pt>
                <c:pt idx="1696">
                  <c:v>6.9</c:v>
                </c:pt>
                <c:pt idx="1697">
                  <c:v>4.9000000000000004</c:v>
                </c:pt>
                <c:pt idx="1698">
                  <c:v>7.1</c:v>
                </c:pt>
                <c:pt idx="1699">
                  <c:v>8</c:v>
                </c:pt>
                <c:pt idx="1700">
                  <c:v>7.9</c:v>
                </c:pt>
                <c:pt idx="1701">
                  <c:v>7.6</c:v>
                </c:pt>
                <c:pt idx="1702">
                  <c:v>5.9</c:v>
                </c:pt>
                <c:pt idx="1703">
                  <c:v>6.3</c:v>
                </c:pt>
                <c:pt idx="1704">
                  <c:v>7.1</c:v>
                </c:pt>
                <c:pt idx="1705">
                  <c:v>6.4</c:v>
                </c:pt>
                <c:pt idx="1706">
                  <c:v>8.1999999999999993</c:v>
                </c:pt>
                <c:pt idx="1707">
                  <c:v>6.9</c:v>
                </c:pt>
                <c:pt idx="1708">
                  <c:v>7.8</c:v>
                </c:pt>
                <c:pt idx="1709">
                  <c:v>6.7</c:v>
                </c:pt>
                <c:pt idx="1710">
                  <c:v>7.5</c:v>
                </c:pt>
                <c:pt idx="1711">
                  <c:v>7.4</c:v>
                </c:pt>
                <c:pt idx="1712">
                  <c:v>5.2</c:v>
                </c:pt>
                <c:pt idx="1713">
                  <c:v>6.5</c:v>
                </c:pt>
                <c:pt idx="1714">
                  <c:v>7.6</c:v>
                </c:pt>
                <c:pt idx="1715">
                  <c:v>7.3</c:v>
                </c:pt>
                <c:pt idx="1716">
                  <c:v>6.6</c:v>
                </c:pt>
                <c:pt idx="1717">
                  <c:v>6.8</c:v>
                </c:pt>
                <c:pt idx="1718">
                  <c:v>6.9</c:v>
                </c:pt>
                <c:pt idx="1719">
                  <c:v>5.8</c:v>
                </c:pt>
                <c:pt idx="1720">
                  <c:v>6.6</c:v>
                </c:pt>
                <c:pt idx="1721">
                  <c:v>6.7</c:v>
                </c:pt>
                <c:pt idx="1722">
                  <c:v>6.7</c:v>
                </c:pt>
                <c:pt idx="1723">
                  <c:v>6.3</c:v>
                </c:pt>
                <c:pt idx="1724">
                  <c:v>7.7</c:v>
                </c:pt>
                <c:pt idx="1725">
                  <c:v>6.1</c:v>
                </c:pt>
                <c:pt idx="1726">
                  <c:v>4.9000000000000004</c:v>
                </c:pt>
                <c:pt idx="1727">
                  <c:v>6.2</c:v>
                </c:pt>
                <c:pt idx="1728">
                  <c:v>7.8</c:v>
                </c:pt>
                <c:pt idx="1729">
                  <c:v>8.1999999999999993</c:v>
                </c:pt>
                <c:pt idx="1730">
                  <c:v>6.9</c:v>
                </c:pt>
                <c:pt idx="1731">
                  <c:v>6.2</c:v>
                </c:pt>
                <c:pt idx="1732">
                  <c:v>6.9</c:v>
                </c:pt>
                <c:pt idx="1733">
                  <c:v>4.8</c:v>
                </c:pt>
                <c:pt idx="1734">
                  <c:v>8</c:v>
                </c:pt>
                <c:pt idx="1735">
                  <c:v>5.3</c:v>
                </c:pt>
                <c:pt idx="1736">
                  <c:v>6.7</c:v>
                </c:pt>
                <c:pt idx="1737">
                  <c:v>5.4</c:v>
                </c:pt>
                <c:pt idx="1738">
                  <c:v>5.4</c:v>
                </c:pt>
                <c:pt idx="1739">
                  <c:v>4.9000000000000004</c:v>
                </c:pt>
                <c:pt idx="1740">
                  <c:v>6.1</c:v>
                </c:pt>
                <c:pt idx="1741">
                  <c:v>5.8</c:v>
                </c:pt>
                <c:pt idx="1742">
                  <c:v>7</c:v>
                </c:pt>
                <c:pt idx="1743">
                  <c:v>6.5</c:v>
                </c:pt>
                <c:pt idx="1744">
                  <c:v>6.6</c:v>
                </c:pt>
                <c:pt idx="1745">
                  <c:v>6.1</c:v>
                </c:pt>
                <c:pt idx="1746">
                  <c:v>5.7</c:v>
                </c:pt>
                <c:pt idx="1747">
                  <c:v>6.6</c:v>
                </c:pt>
                <c:pt idx="1748">
                  <c:v>7</c:v>
                </c:pt>
                <c:pt idx="1749">
                  <c:v>7.4</c:v>
                </c:pt>
                <c:pt idx="1750">
                  <c:v>5.3</c:v>
                </c:pt>
                <c:pt idx="1751">
                  <c:v>7.4</c:v>
                </c:pt>
                <c:pt idx="1752">
                  <c:v>7.4</c:v>
                </c:pt>
                <c:pt idx="1753">
                  <c:v>6.8</c:v>
                </c:pt>
                <c:pt idx="1754">
                  <c:v>7.2</c:v>
                </c:pt>
                <c:pt idx="1755">
                  <c:v>6</c:v>
                </c:pt>
                <c:pt idx="1756">
                  <c:v>6.6</c:v>
                </c:pt>
                <c:pt idx="1757">
                  <c:v>7.9</c:v>
                </c:pt>
                <c:pt idx="1758">
                  <c:v>6.2</c:v>
                </c:pt>
                <c:pt idx="1759">
                  <c:v>5.7</c:v>
                </c:pt>
                <c:pt idx="1760">
                  <c:v>7.1</c:v>
                </c:pt>
                <c:pt idx="1761">
                  <c:v>5.6</c:v>
                </c:pt>
                <c:pt idx="1762">
                  <c:v>7.8</c:v>
                </c:pt>
                <c:pt idx="1763">
                  <c:v>7.9</c:v>
                </c:pt>
                <c:pt idx="1764">
                  <c:v>6.9</c:v>
                </c:pt>
                <c:pt idx="1765">
                  <c:v>7.4</c:v>
                </c:pt>
                <c:pt idx="1766">
                  <c:v>7.7</c:v>
                </c:pt>
                <c:pt idx="1767">
                  <c:v>6.9</c:v>
                </c:pt>
                <c:pt idx="1768">
                  <c:v>6.7</c:v>
                </c:pt>
                <c:pt idx="1769">
                  <c:v>6</c:v>
                </c:pt>
                <c:pt idx="1770">
                  <c:v>6.2</c:v>
                </c:pt>
                <c:pt idx="1771">
                  <c:v>5.9</c:v>
                </c:pt>
                <c:pt idx="1772">
                  <c:v>6.8</c:v>
                </c:pt>
                <c:pt idx="1773">
                  <c:v>3.6</c:v>
                </c:pt>
                <c:pt idx="1774">
                  <c:v>6.7</c:v>
                </c:pt>
                <c:pt idx="1775">
                  <c:v>6.3</c:v>
                </c:pt>
                <c:pt idx="1776">
                  <c:v>6.4</c:v>
                </c:pt>
                <c:pt idx="1777">
                  <c:v>6.4</c:v>
                </c:pt>
                <c:pt idx="1778">
                  <c:v>5.7</c:v>
                </c:pt>
                <c:pt idx="1779">
                  <c:v>6.2</c:v>
                </c:pt>
                <c:pt idx="1780">
                  <c:v>6.6</c:v>
                </c:pt>
                <c:pt idx="1781">
                  <c:v>5.2</c:v>
                </c:pt>
                <c:pt idx="1782">
                  <c:v>6.1</c:v>
                </c:pt>
                <c:pt idx="1783">
                  <c:v>7.1</c:v>
                </c:pt>
                <c:pt idx="1784">
                  <c:v>7.2</c:v>
                </c:pt>
                <c:pt idx="1785">
                  <c:v>6.5</c:v>
                </c:pt>
                <c:pt idx="1786">
                  <c:v>6</c:v>
                </c:pt>
                <c:pt idx="1787">
                  <c:v>7</c:v>
                </c:pt>
                <c:pt idx="1788">
                  <c:v>7</c:v>
                </c:pt>
                <c:pt idx="1789">
                  <c:v>7.5</c:v>
                </c:pt>
                <c:pt idx="1790">
                  <c:v>6.6</c:v>
                </c:pt>
                <c:pt idx="1791">
                  <c:v>7.4</c:v>
                </c:pt>
                <c:pt idx="1792">
                  <c:v>6.5</c:v>
                </c:pt>
                <c:pt idx="1793">
                  <c:v>6.2</c:v>
                </c:pt>
                <c:pt idx="1794">
                  <c:v>7.8</c:v>
                </c:pt>
                <c:pt idx="1795">
                  <c:v>5.2</c:v>
                </c:pt>
                <c:pt idx="1796">
                  <c:v>6.5</c:v>
                </c:pt>
                <c:pt idx="1797">
                  <c:v>6.5</c:v>
                </c:pt>
                <c:pt idx="1798">
                  <c:v>5.2</c:v>
                </c:pt>
                <c:pt idx="1799">
                  <c:v>7.2</c:v>
                </c:pt>
                <c:pt idx="1800">
                  <c:v>7.1</c:v>
                </c:pt>
                <c:pt idx="1801">
                  <c:v>4.5</c:v>
                </c:pt>
                <c:pt idx="1802">
                  <c:v>5.7</c:v>
                </c:pt>
                <c:pt idx="1803">
                  <c:v>6</c:v>
                </c:pt>
                <c:pt idx="1804">
                  <c:v>6.4</c:v>
                </c:pt>
                <c:pt idx="1805">
                  <c:v>5.2</c:v>
                </c:pt>
                <c:pt idx="1806">
                  <c:v>4.3</c:v>
                </c:pt>
                <c:pt idx="1807">
                  <c:v>6.1</c:v>
                </c:pt>
                <c:pt idx="1808">
                  <c:v>6.3</c:v>
                </c:pt>
                <c:pt idx="1809">
                  <c:v>6.8</c:v>
                </c:pt>
                <c:pt idx="1810">
                  <c:v>4</c:v>
                </c:pt>
                <c:pt idx="1811">
                  <c:v>5.2</c:v>
                </c:pt>
                <c:pt idx="1812">
                  <c:v>6.5</c:v>
                </c:pt>
                <c:pt idx="1813">
                  <c:v>7.5</c:v>
                </c:pt>
                <c:pt idx="1814">
                  <c:v>7.1</c:v>
                </c:pt>
                <c:pt idx="1815">
                  <c:v>6.9</c:v>
                </c:pt>
                <c:pt idx="1816">
                  <c:v>8</c:v>
                </c:pt>
                <c:pt idx="1817">
                  <c:v>8.1999999999999993</c:v>
                </c:pt>
                <c:pt idx="1818">
                  <c:v>6.4</c:v>
                </c:pt>
                <c:pt idx="1819">
                  <c:v>7.9</c:v>
                </c:pt>
                <c:pt idx="1820">
                  <c:v>6.7</c:v>
                </c:pt>
                <c:pt idx="1821">
                  <c:v>6.1</c:v>
                </c:pt>
                <c:pt idx="1822">
                  <c:v>8.9</c:v>
                </c:pt>
                <c:pt idx="1823">
                  <c:v>8.1</c:v>
                </c:pt>
                <c:pt idx="1824">
                  <c:v>6.2</c:v>
                </c:pt>
                <c:pt idx="1825">
                  <c:v>4.9000000000000004</c:v>
                </c:pt>
                <c:pt idx="1826">
                  <c:v>5.4</c:v>
                </c:pt>
                <c:pt idx="1827">
                  <c:v>5.8</c:v>
                </c:pt>
                <c:pt idx="1828">
                  <c:v>4.7</c:v>
                </c:pt>
                <c:pt idx="1829">
                  <c:v>6</c:v>
                </c:pt>
                <c:pt idx="1830">
                  <c:v>7</c:v>
                </c:pt>
                <c:pt idx="1831">
                  <c:v>6</c:v>
                </c:pt>
                <c:pt idx="1832">
                  <c:v>7.9</c:v>
                </c:pt>
                <c:pt idx="1833">
                  <c:v>8.1</c:v>
                </c:pt>
                <c:pt idx="1834">
                  <c:v>6.2</c:v>
                </c:pt>
                <c:pt idx="1835">
                  <c:v>6.7</c:v>
                </c:pt>
                <c:pt idx="1836">
                  <c:v>7.3</c:v>
                </c:pt>
                <c:pt idx="1837">
                  <c:v>4.5999999999999996</c:v>
                </c:pt>
                <c:pt idx="1838">
                  <c:v>6.1</c:v>
                </c:pt>
                <c:pt idx="1839">
                  <c:v>6.2</c:v>
                </c:pt>
                <c:pt idx="1840">
                  <c:v>7.8</c:v>
                </c:pt>
                <c:pt idx="1841">
                  <c:v>6.1</c:v>
                </c:pt>
                <c:pt idx="1842">
                  <c:v>7.6</c:v>
                </c:pt>
                <c:pt idx="1843">
                  <c:v>5.8</c:v>
                </c:pt>
                <c:pt idx="1844">
                  <c:v>6.5</c:v>
                </c:pt>
                <c:pt idx="1845">
                  <c:v>7.2</c:v>
                </c:pt>
                <c:pt idx="1846">
                  <c:v>7.8</c:v>
                </c:pt>
                <c:pt idx="1847">
                  <c:v>4.7</c:v>
                </c:pt>
                <c:pt idx="1848">
                  <c:v>6.8</c:v>
                </c:pt>
                <c:pt idx="1849">
                  <c:v>5.9</c:v>
                </c:pt>
                <c:pt idx="1850">
                  <c:v>7.2</c:v>
                </c:pt>
                <c:pt idx="1851">
                  <c:v>8.6999999999999993</c:v>
                </c:pt>
                <c:pt idx="1852">
                  <c:v>5</c:v>
                </c:pt>
                <c:pt idx="1853">
                  <c:v>6.6</c:v>
                </c:pt>
                <c:pt idx="1854">
                  <c:v>8.3000000000000007</c:v>
                </c:pt>
                <c:pt idx="1855">
                  <c:v>6.7</c:v>
                </c:pt>
                <c:pt idx="1856">
                  <c:v>7.8</c:v>
                </c:pt>
                <c:pt idx="1857">
                  <c:v>6.5</c:v>
                </c:pt>
                <c:pt idx="1858">
                  <c:v>6.1</c:v>
                </c:pt>
                <c:pt idx="1859">
                  <c:v>8.1</c:v>
                </c:pt>
                <c:pt idx="1860">
                  <c:v>5.2</c:v>
                </c:pt>
                <c:pt idx="1861">
                  <c:v>5.6</c:v>
                </c:pt>
                <c:pt idx="1862">
                  <c:v>5.8</c:v>
                </c:pt>
                <c:pt idx="1863">
                  <c:v>6.6</c:v>
                </c:pt>
                <c:pt idx="1864">
                  <c:v>6.6</c:v>
                </c:pt>
                <c:pt idx="1865">
                  <c:v>5.5</c:v>
                </c:pt>
                <c:pt idx="1866">
                  <c:v>5.5</c:v>
                </c:pt>
                <c:pt idx="1867">
                  <c:v>7</c:v>
                </c:pt>
                <c:pt idx="1868">
                  <c:v>6.5</c:v>
                </c:pt>
                <c:pt idx="1869">
                  <c:v>5.8</c:v>
                </c:pt>
                <c:pt idx="1870">
                  <c:v>5.6</c:v>
                </c:pt>
                <c:pt idx="1871">
                  <c:v>5.6</c:v>
                </c:pt>
                <c:pt idx="1872">
                  <c:v>5.8</c:v>
                </c:pt>
                <c:pt idx="1873">
                  <c:v>7.6</c:v>
                </c:pt>
                <c:pt idx="1874">
                  <c:v>6.4</c:v>
                </c:pt>
                <c:pt idx="1875">
                  <c:v>6.3</c:v>
                </c:pt>
                <c:pt idx="1876">
                  <c:v>4.5999999999999996</c:v>
                </c:pt>
                <c:pt idx="1877">
                  <c:v>6.5</c:v>
                </c:pt>
                <c:pt idx="1878">
                  <c:v>7.5</c:v>
                </c:pt>
                <c:pt idx="1879">
                  <c:v>7.5</c:v>
                </c:pt>
                <c:pt idx="1880">
                  <c:v>5.3</c:v>
                </c:pt>
                <c:pt idx="1881">
                  <c:v>7.5</c:v>
                </c:pt>
                <c:pt idx="1882">
                  <c:v>3.3</c:v>
                </c:pt>
                <c:pt idx="1883">
                  <c:v>5.7</c:v>
                </c:pt>
                <c:pt idx="1884">
                  <c:v>3.5</c:v>
                </c:pt>
                <c:pt idx="1885">
                  <c:v>9.3000000000000007</c:v>
                </c:pt>
                <c:pt idx="1886">
                  <c:v>4.8</c:v>
                </c:pt>
                <c:pt idx="1887">
                  <c:v>6.9</c:v>
                </c:pt>
                <c:pt idx="1888">
                  <c:v>6</c:v>
                </c:pt>
                <c:pt idx="1889">
                  <c:v>7.3</c:v>
                </c:pt>
                <c:pt idx="1890">
                  <c:v>6</c:v>
                </c:pt>
                <c:pt idx="1891">
                  <c:v>6.6</c:v>
                </c:pt>
                <c:pt idx="1892">
                  <c:v>7.5</c:v>
                </c:pt>
                <c:pt idx="1893">
                  <c:v>6.9</c:v>
                </c:pt>
                <c:pt idx="1894">
                  <c:v>6.8</c:v>
                </c:pt>
                <c:pt idx="1895">
                  <c:v>6.3</c:v>
                </c:pt>
                <c:pt idx="1896">
                  <c:v>6.4</c:v>
                </c:pt>
                <c:pt idx="1897">
                  <c:v>5.6</c:v>
                </c:pt>
                <c:pt idx="1898">
                  <c:v>6.3</c:v>
                </c:pt>
                <c:pt idx="1899">
                  <c:v>7.3</c:v>
                </c:pt>
                <c:pt idx="1900">
                  <c:v>6.6</c:v>
                </c:pt>
                <c:pt idx="1901">
                  <c:v>4.5999999999999996</c:v>
                </c:pt>
                <c:pt idx="1902">
                  <c:v>5.0999999999999996</c:v>
                </c:pt>
                <c:pt idx="1903">
                  <c:v>5.6</c:v>
                </c:pt>
                <c:pt idx="1904">
                  <c:v>5.3</c:v>
                </c:pt>
                <c:pt idx="1905">
                  <c:v>7.5</c:v>
                </c:pt>
                <c:pt idx="1906">
                  <c:v>5.6</c:v>
                </c:pt>
                <c:pt idx="1907">
                  <c:v>5.9</c:v>
                </c:pt>
                <c:pt idx="1908">
                  <c:v>4.7</c:v>
                </c:pt>
                <c:pt idx="1909">
                  <c:v>4.8</c:v>
                </c:pt>
                <c:pt idx="1910">
                  <c:v>6.8</c:v>
                </c:pt>
                <c:pt idx="1911">
                  <c:v>5.4</c:v>
                </c:pt>
                <c:pt idx="1912">
                  <c:v>5.0999999999999996</c:v>
                </c:pt>
                <c:pt idx="1913">
                  <c:v>7</c:v>
                </c:pt>
                <c:pt idx="1914">
                  <c:v>6.7</c:v>
                </c:pt>
                <c:pt idx="1915">
                  <c:v>4</c:v>
                </c:pt>
                <c:pt idx="1916">
                  <c:v>7.3</c:v>
                </c:pt>
                <c:pt idx="1917">
                  <c:v>6.8</c:v>
                </c:pt>
                <c:pt idx="1918">
                  <c:v>6.1</c:v>
                </c:pt>
                <c:pt idx="1919">
                  <c:v>7</c:v>
                </c:pt>
                <c:pt idx="1920">
                  <c:v>7.1</c:v>
                </c:pt>
                <c:pt idx="1921">
                  <c:v>6.9</c:v>
                </c:pt>
                <c:pt idx="1922">
                  <c:v>7.3</c:v>
                </c:pt>
                <c:pt idx="1923">
                  <c:v>6.3</c:v>
                </c:pt>
                <c:pt idx="1924">
                  <c:v>8.1999999999999993</c:v>
                </c:pt>
                <c:pt idx="1925">
                  <c:v>7.1</c:v>
                </c:pt>
                <c:pt idx="1926">
                  <c:v>7.7</c:v>
                </c:pt>
                <c:pt idx="1927">
                  <c:v>6.5</c:v>
                </c:pt>
                <c:pt idx="1928">
                  <c:v>4.9000000000000004</c:v>
                </c:pt>
                <c:pt idx="1929">
                  <c:v>6.4</c:v>
                </c:pt>
                <c:pt idx="1930">
                  <c:v>5.9</c:v>
                </c:pt>
                <c:pt idx="1931">
                  <c:v>6.2</c:v>
                </c:pt>
                <c:pt idx="1932">
                  <c:v>5.8</c:v>
                </c:pt>
                <c:pt idx="1933">
                  <c:v>6.7</c:v>
                </c:pt>
                <c:pt idx="1934">
                  <c:v>5.9</c:v>
                </c:pt>
                <c:pt idx="1935">
                  <c:v>7.3</c:v>
                </c:pt>
                <c:pt idx="1936">
                  <c:v>4.8</c:v>
                </c:pt>
                <c:pt idx="1937">
                  <c:v>4.0999999999999996</c:v>
                </c:pt>
                <c:pt idx="1938">
                  <c:v>4.9000000000000004</c:v>
                </c:pt>
                <c:pt idx="1939">
                  <c:v>7.9</c:v>
                </c:pt>
                <c:pt idx="1940">
                  <c:v>5.2</c:v>
                </c:pt>
                <c:pt idx="1941">
                  <c:v>4.0999999999999996</c:v>
                </c:pt>
                <c:pt idx="1942">
                  <c:v>6.6</c:v>
                </c:pt>
                <c:pt idx="1943">
                  <c:v>2.9</c:v>
                </c:pt>
                <c:pt idx="1944">
                  <c:v>7.2</c:v>
                </c:pt>
                <c:pt idx="1945">
                  <c:v>6.5</c:v>
                </c:pt>
                <c:pt idx="1946">
                  <c:v>6.8</c:v>
                </c:pt>
                <c:pt idx="1947">
                  <c:v>7.2</c:v>
                </c:pt>
                <c:pt idx="1948">
                  <c:v>6.8</c:v>
                </c:pt>
                <c:pt idx="1949">
                  <c:v>7.8</c:v>
                </c:pt>
                <c:pt idx="1950">
                  <c:v>6.7</c:v>
                </c:pt>
                <c:pt idx="1951">
                  <c:v>6.1</c:v>
                </c:pt>
                <c:pt idx="1952">
                  <c:v>7.1</c:v>
                </c:pt>
                <c:pt idx="1953">
                  <c:v>5.7</c:v>
                </c:pt>
                <c:pt idx="1954">
                  <c:v>2.9</c:v>
                </c:pt>
                <c:pt idx="1955">
                  <c:v>5.2</c:v>
                </c:pt>
                <c:pt idx="1956">
                  <c:v>5.3</c:v>
                </c:pt>
                <c:pt idx="1957">
                  <c:v>6.2</c:v>
                </c:pt>
                <c:pt idx="1958">
                  <c:v>7.3</c:v>
                </c:pt>
                <c:pt idx="1959">
                  <c:v>6.5</c:v>
                </c:pt>
                <c:pt idx="1960">
                  <c:v>4.0999999999999996</c:v>
                </c:pt>
                <c:pt idx="1961">
                  <c:v>7.7</c:v>
                </c:pt>
                <c:pt idx="1962">
                  <c:v>6.1</c:v>
                </c:pt>
                <c:pt idx="1963">
                  <c:v>7.3</c:v>
                </c:pt>
                <c:pt idx="1964">
                  <c:v>7.2</c:v>
                </c:pt>
                <c:pt idx="1965">
                  <c:v>6.1</c:v>
                </c:pt>
                <c:pt idx="1966">
                  <c:v>5.8</c:v>
                </c:pt>
                <c:pt idx="1967">
                  <c:v>5.7</c:v>
                </c:pt>
                <c:pt idx="1968">
                  <c:v>6.7</c:v>
                </c:pt>
                <c:pt idx="1969">
                  <c:v>6.5</c:v>
                </c:pt>
                <c:pt idx="1970">
                  <c:v>7.2</c:v>
                </c:pt>
                <c:pt idx="1971">
                  <c:v>7.6</c:v>
                </c:pt>
                <c:pt idx="1972">
                  <c:v>4.5999999999999996</c:v>
                </c:pt>
                <c:pt idx="1973">
                  <c:v>6.9</c:v>
                </c:pt>
                <c:pt idx="1974">
                  <c:v>6.6</c:v>
                </c:pt>
                <c:pt idx="1975">
                  <c:v>6.3</c:v>
                </c:pt>
                <c:pt idx="1976">
                  <c:v>6.2</c:v>
                </c:pt>
                <c:pt idx="1977">
                  <c:v>5.3</c:v>
                </c:pt>
                <c:pt idx="1978">
                  <c:v>7.3</c:v>
                </c:pt>
                <c:pt idx="1979">
                  <c:v>5.6</c:v>
                </c:pt>
                <c:pt idx="1980">
                  <c:v>6.2</c:v>
                </c:pt>
                <c:pt idx="1981">
                  <c:v>5.2</c:v>
                </c:pt>
                <c:pt idx="1982">
                  <c:v>5.3</c:v>
                </c:pt>
                <c:pt idx="1983">
                  <c:v>5.4</c:v>
                </c:pt>
                <c:pt idx="1984">
                  <c:v>4.9000000000000004</c:v>
                </c:pt>
                <c:pt idx="1985">
                  <c:v>5.5</c:v>
                </c:pt>
                <c:pt idx="1986">
                  <c:v>6.7</c:v>
                </c:pt>
                <c:pt idx="1987">
                  <c:v>3.9</c:v>
                </c:pt>
                <c:pt idx="1988">
                  <c:v>7.2</c:v>
                </c:pt>
                <c:pt idx="1989">
                  <c:v>5.0999999999999996</c:v>
                </c:pt>
                <c:pt idx="1990">
                  <c:v>6.5</c:v>
                </c:pt>
                <c:pt idx="1991">
                  <c:v>8.1999999999999993</c:v>
                </c:pt>
                <c:pt idx="1992">
                  <c:v>7.7</c:v>
                </c:pt>
                <c:pt idx="1993">
                  <c:v>6.1</c:v>
                </c:pt>
                <c:pt idx="1994">
                  <c:v>8.8000000000000007</c:v>
                </c:pt>
                <c:pt idx="1995">
                  <c:v>6.8</c:v>
                </c:pt>
                <c:pt idx="1996">
                  <c:v>6.8</c:v>
                </c:pt>
                <c:pt idx="1997">
                  <c:v>6.7</c:v>
                </c:pt>
                <c:pt idx="1998">
                  <c:v>7.1</c:v>
                </c:pt>
                <c:pt idx="1999">
                  <c:v>7.1</c:v>
                </c:pt>
                <c:pt idx="2000">
                  <c:v>6.1</c:v>
                </c:pt>
                <c:pt idx="2001">
                  <c:v>8</c:v>
                </c:pt>
                <c:pt idx="2002">
                  <c:v>6.6</c:v>
                </c:pt>
                <c:pt idx="2003">
                  <c:v>5.4</c:v>
                </c:pt>
                <c:pt idx="2004">
                  <c:v>6.1</c:v>
                </c:pt>
                <c:pt idx="2005">
                  <c:v>5.6</c:v>
                </c:pt>
                <c:pt idx="2006">
                  <c:v>5.8</c:v>
                </c:pt>
                <c:pt idx="2007">
                  <c:v>2.8</c:v>
                </c:pt>
                <c:pt idx="2008">
                  <c:v>6.7</c:v>
                </c:pt>
                <c:pt idx="2009">
                  <c:v>5.0999999999999996</c:v>
                </c:pt>
                <c:pt idx="2010">
                  <c:v>7.2</c:v>
                </c:pt>
                <c:pt idx="2011">
                  <c:v>6</c:v>
                </c:pt>
                <c:pt idx="2012">
                  <c:v>7.2</c:v>
                </c:pt>
                <c:pt idx="2013">
                  <c:v>6.7</c:v>
                </c:pt>
                <c:pt idx="2014">
                  <c:v>6.3</c:v>
                </c:pt>
                <c:pt idx="2015">
                  <c:v>6.2</c:v>
                </c:pt>
                <c:pt idx="2016">
                  <c:v>6.2</c:v>
                </c:pt>
                <c:pt idx="2017">
                  <c:v>6.9</c:v>
                </c:pt>
                <c:pt idx="2018">
                  <c:v>6.8</c:v>
                </c:pt>
                <c:pt idx="2019">
                  <c:v>7.1</c:v>
                </c:pt>
                <c:pt idx="2020">
                  <c:v>7.1</c:v>
                </c:pt>
                <c:pt idx="2021">
                  <c:v>7</c:v>
                </c:pt>
                <c:pt idx="2022">
                  <c:v>7.1</c:v>
                </c:pt>
                <c:pt idx="2023">
                  <c:v>6.4</c:v>
                </c:pt>
                <c:pt idx="2024">
                  <c:v>7</c:v>
                </c:pt>
                <c:pt idx="2025">
                  <c:v>6.2</c:v>
                </c:pt>
                <c:pt idx="2026">
                  <c:v>7.5</c:v>
                </c:pt>
                <c:pt idx="2027">
                  <c:v>4.8</c:v>
                </c:pt>
                <c:pt idx="2028">
                  <c:v>8.1</c:v>
                </c:pt>
                <c:pt idx="2029">
                  <c:v>7.3</c:v>
                </c:pt>
                <c:pt idx="2030">
                  <c:v>5.8</c:v>
                </c:pt>
                <c:pt idx="2031">
                  <c:v>7.6</c:v>
                </c:pt>
                <c:pt idx="2032">
                  <c:v>5.6</c:v>
                </c:pt>
                <c:pt idx="2033">
                  <c:v>7</c:v>
                </c:pt>
                <c:pt idx="2034">
                  <c:v>6.6</c:v>
                </c:pt>
                <c:pt idx="2035">
                  <c:v>6.5</c:v>
                </c:pt>
                <c:pt idx="2036">
                  <c:v>7.4</c:v>
                </c:pt>
                <c:pt idx="2037">
                  <c:v>4.5999999999999996</c:v>
                </c:pt>
                <c:pt idx="2038">
                  <c:v>6.4</c:v>
                </c:pt>
                <c:pt idx="2039">
                  <c:v>6.4</c:v>
                </c:pt>
                <c:pt idx="2040">
                  <c:v>5.9</c:v>
                </c:pt>
                <c:pt idx="2041">
                  <c:v>6.4</c:v>
                </c:pt>
                <c:pt idx="2042">
                  <c:v>6.6</c:v>
                </c:pt>
                <c:pt idx="2043">
                  <c:v>6.9</c:v>
                </c:pt>
                <c:pt idx="2044">
                  <c:v>5.8</c:v>
                </c:pt>
                <c:pt idx="2045">
                  <c:v>6.4</c:v>
                </c:pt>
                <c:pt idx="2046">
                  <c:v>5.3</c:v>
                </c:pt>
                <c:pt idx="2047">
                  <c:v>6.5</c:v>
                </c:pt>
                <c:pt idx="2048">
                  <c:v>5.7</c:v>
                </c:pt>
                <c:pt idx="2049">
                  <c:v>6.7</c:v>
                </c:pt>
                <c:pt idx="2050">
                  <c:v>3.9</c:v>
                </c:pt>
                <c:pt idx="2051">
                  <c:v>4.0999999999999996</c:v>
                </c:pt>
                <c:pt idx="2052">
                  <c:v>6.2</c:v>
                </c:pt>
                <c:pt idx="2053">
                  <c:v>3.8</c:v>
                </c:pt>
                <c:pt idx="2054">
                  <c:v>5.0999999999999996</c:v>
                </c:pt>
                <c:pt idx="2055">
                  <c:v>6.4</c:v>
                </c:pt>
                <c:pt idx="2056">
                  <c:v>7.8</c:v>
                </c:pt>
                <c:pt idx="2057">
                  <c:v>7.8</c:v>
                </c:pt>
                <c:pt idx="2058">
                  <c:v>6.1</c:v>
                </c:pt>
                <c:pt idx="2059">
                  <c:v>5.8</c:v>
                </c:pt>
                <c:pt idx="2060">
                  <c:v>6.3</c:v>
                </c:pt>
                <c:pt idx="2061">
                  <c:v>7.7</c:v>
                </c:pt>
                <c:pt idx="2062">
                  <c:v>5.4</c:v>
                </c:pt>
                <c:pt idx="2063">
                  <c:v>7.3</c:v>
                </c:pt>
                <c:pt idx="2064">
                  <c:v>6.8</c:v>
                </c:pt>
                <c:pt idx="2065">
                  <c:v>7.3</c:v>
                </c:pt>
                <c:pt idx="2066">
                  <c:v>6.5</c:v>
                </c:pt>
                <c:pt idx="2067">
                  <c:v>7.2</c:v>
                </c:pt>
                <c:pt idx="2068">
                  <c:v>6.7</c:v>
                </c:pt>
                <c:pt idx="2069">
                  <c:v>6.3</c:v>
                </c:pt>
                <c:pt idx="2070">
                  <c:v>5.9</c:v>
                </c:pt>
                <c:pt idx="2071">
                  <c:v>7.8</c:v>
                </c:pt>
                <c:pt idx="2072">
                  <c:v>7.4</c:v>
                </c:pt>
                <c:pt idx="2073">
                  <c:v>4.8</c:v>
                </c:pt>
                <c:pt idx="2074">
                  <c:v>6.3</c:v>
                </c:pt>
                <c:pt idx="2075">
                  <c:v>7.8</c:v>
                </c:pt>
                <c:pt idx="2076">
                  <c:v>7.5</c:v>
                </c:pt>
                <c:pt idx="2077">
                  <c:v>6</c:v>
                </c:pt>
                <c:pt idx="2078">
                  <c:v>6.8</c:v>
                </c:pt>
                <c:pt idx="2079">
                  <c:v>6.6</c:v>
                </c:pt>
                <c:pt idx="2080">
                  <c:v>4.5999999999999996</c:v>
                </c:pt>
                <c:pt idx="2081">
                  <c:v>7.1</c:v>
                </c:pt>
                <c:pt idx="2082">
                  <c:v>6.1</c:v>
                </c:pt>
                <c:pt idx="2083">
                  <c:v>6.7</c:v>
                </c:pt>
                <c:pt idx="2084">
                  <c:v>7.1</c:v>
                </c:pt>
                <c:pt idx="2085">
                  <c:v>5.8</c:v>
                </c:pt>
                <c:pt idx="2086">
                  <c:v>6.7</c:v>
                </c:pt>
                <c:pt idx="2087">
                  <c:v>5.8</c:v>
                </c:pt>
                <c:pt idx="2088">
                  <c:v>6.8</c:v>
                </c:pt>
                <c:pt idx="2089">
                  <c:v>8.5</c:v>
                </c:pt>
                <c:pt idx="2090">
                  <c:v>6.6</c:v>
                </c:pt>
                <c:pt idx="2091">
                  <c:v>7.7</c:v>
                </c:pt>
                <c:pt idx="2092">
                  <c:v>4.7</c:v>
                </c:pt>
                <c:pt idx="2093">
                  <c:v>6.4</c:v>
                </c:pt>
                <c:pt idx="2094">
                  <c:v>5.5</c:v>
                </c:pt>
                <c:pt idx="2095">
                  <c:v>8.6</c:v>
                </c:pt>
                <c:pt idx="2096">
                  <c:v>7</c:v>
                </c:pt>
                <c:pt idx="2097">
                  <c:v>7.1</c:v>
                </c:pt>
                <c:pt idx="2098">
                  <c:v>5.7</c:v>
                </c:pt>
                <c:pt idx="2099">
                  <c:v>3.7</c:v>
                </c:pt>
                <c:pt idx="2100">
                  <c:v>7.5</c:v>
                </c:pt>
                <c:pt idx="2101">
                  <c:v>4.5999999999999996</c:v>
                </c:pt>
                <c:pt idx="2102">
                  <c:v>4.9000000000000004</c:v>
                </c:pt>
                <c:pt idx="2103">
                  <c:v>7.1</c:v>
                </c:pt>
                <c:pt idx="2104">
                  <c:v>5.8</c:v>
                </c:pt>
                <c:pt idx="2105">
                  <c:v>5.4</c:v>
                </c:pt>
                <c:pt idx="2106">
                  <c:v>7.3</c:v>
                </c:pt>
                <c:pt idx="2107">
                  <c:v>7.1</c:v>
                </c:pt>
                <c:pt idx="2108">
                  <c:v>5.8</c:v>
                </c:pt>
                <c:pt idx="2109">
                  <c:v>8.1</c:v>
                </c:pt>
                <c:pt idx="2110">
                  <c:v>5.7</c:v>
                </c:pt>
                <c:pt idx="2111">
                  <c:v>4.4000000000000004</c:v>
                </c:pt>
                <c:pt idx="2112">
                  <c:v>7.9</c:v>
                </c:pt>
                <c:pt idx="2113">
                  <c:v>7.6</c:v>
                </c:pt>
                <c:pt idx="2114">
                  <c:v>4.8</c:v>
                </c:pt>
                <c:pt idx="2115">
                  <c:v>7.8</c:v>
                </c:pt>
                <c:pt idx="2116">
                  <c:v>6.7</c:v>
                </c:pt>
                <c:pt idx="2117">
                  <c:v>2.7</c:v>
                </c:pt>
                <c:pt idx="2118">
                  <c:v>5.8</c:v>
                </c:pt>
                <c:pt idx="2119">
                  <c:v>7.5</c:v>
                </c:pt>
                <c:pt idx="2120">
                  <c:v>5.4</c:v>
                </c:pt>
                <c:pt idx="2121">
                  <c:v>4.0999999999999996</c:v>
                </c:pt>
                <c:pt idx="2122">
                  <c:v>5.9</c:v>
                </c:pt>
                <c:pt idx="2123">
                  <c:v>6.3</c:v>
                </c:pt>
                <c:pt idx="2124">
                  <c:v>7</c:v>
                </c:pt>
                <c:pt idx="2125">
                  <c:v>6.8</c:v>
                </c:pt>
                <c:pt idx="2126">
                  <c:v>2.2999999999999998</c:v>
                </c:pt>
                <c:pt idx="2127">
                  <c:v>8.1</c:v>
                </c:pt>
                <c:pt idx="2128">
                  <c:v>6.1</c:v>
                </c:pt>
                <c:pt idx="2129">
                  <c:v>5</c:v>
                </c:pt>
                <c:pt idx="2130">
                  <c:v>5.5</c:v>
                </c:pt>
                <c:pt idx="2131">
                  <c:v>6.2</c:v>
                </c:pt>
                <c:pt idx="2132">
                  <c:v>6.2</c:v>
                </c:pt>
                <c:pt idx="2133">
                  <c:v>5.9</c:v>
                </c:pt>
                <c:pt idx="2134">
                  <c:v>6.3</c:v>
                </c:pt>
                <c:pt idx="2135">
                  <c:v>6.7</c:v>
                </c:pt>
                <c:pt idx="2136">
                  <c:v>3.5</c:v>
                </c:pt>
                <c:pt idx="2137">
                  <c:v>7.5</c:v>
                </c:pt>
                <c:pt idx="2138">
                  <c:v>6.6</c:v>
                </c:pt>
                <c:pt idx="2139">
                  <c:v>7.5</c:v>
                </c:pt>
                <c:pt idx="2140">
                  <c:v>7.2</c:v>
                </c:pt>
                <c:pt idx="2141">
                  <c:v>4.8</c:v>
                </c:pt>
                <c:pt idx="2142">
                  <c:v>6.6</c:v>
                </c:pt>
                <c:pt idx="2143">
                  <c:v>3.5</c:v>
                </c:pt>
                <c:pt idx="2144">
                  <c:v>6.7</c:v>
                </c:pt>
                <c:pt idx="2145">
                  <c:v>7.6</c:v>
                </c:pt>
                <c:pt idx="2146">
                  <c:v>6.3</c:v>
                </c:pt>
                <c:pt idx="2147">
                  <c:v>5.5</c:v>
                </c:pt>
                <c:pt idx="2148">
                  <c:v>6.3</c:v>
                </c:pt>
                <c:pt idx="2149">
                  <c:v>6.5</c:v>
                </c:pt>
                <c:pt idx="2150">
                  <c:v>5.6</c:v>
                </c:pt>
                <c:pt idx="2151">
                  <c:v>6.9</c:v>
                </c:pt>
                <c:pt idx="2152">
                  <c:v>7.6</c:v>
                </c:pt>
                <c:pt idx="2153">
                  <c:v>3.9</c:v>
                </c:pt>
                <c:pt idx="2154">
                  <c:v>6.1</c:v>
                </c:pt>
                <c:pt idx="2155">
                  <c:v>7.3</c:v>
                </c:pt>
                <c:pt idx="2156">
                  <c:v>8.3000000000000007</c:v>
                </c:pt>
                <c:pt idx="2157">
                  <c:v>5.8</c:v>
                </c:pt>
                <c:pt idx="2158">
                  <c:v>6.8</c:v>
                </c:pt>
                <c:pt idx="2159">
                  <c:v>7</c:v>
                </c:pt>
                <c:pt idx="2160">
                  <c:v>5.9</c:v>
                </c:pt>
                <c:pt idx="2161">
                  <c:v>6.5</c:v>
                </c:pt>
                <c:pt idx="2162">
                  <c:v>6.4</c:v>
                </c:pt>
                <c:pt idx="2163">
                  <c:v>5.8</c:v>
                </c:pt>
                <c:pt idx="2164">
                  <c:v>5.0999999999999996</c:v>
                </c:pt>
                <c:pt idx="2165">
                  <c:v>6.8</c:v>
                </c:pt>
                <c:pt idx="2166">
                  <c:v>5.3</c:v>
                </c:pt>
                <c:pt idx="2167">
                  <c:v>5.3</c:v>
                </c:pt>
                <c:pt idx="2168">
                  <c:v>6.4</c:v>
                </c:pt>
                <c:pt idx="2169">
                  <c:v>4.9000000000000004</c:v>
                </c:pt>
                <c:pt idx="2170">
                  <c:v>6.8</c:v>
                </c:pt>
                <c:pt idx="2171">
                  <c:v>7.1</c:v>
                </c:pt>
                <c:pt idx="2172">
                  <c:v>6.8</c:v>
                </c:pt>
                <c:pt idx="2173">
                  <c:v>6.1</c:v>
                </c:pt>
                <c:pt idx="2174">
                  <c:v>8.5</c:v>
                </c:pt>
                <c:pt idx="2175">
                  <c:v>5.9</c:v>
                </c:pt>
                <c:pt idx="2176">
                  <c:v>6.3</c:v>
                </c:pt>
                <c:pt idx="2177">
                  <c:v>5.9</c:v>
                </c:pt>
                <c:pt idx="2178">
                  <c:v>5.4</c:v>
                </c:pt>
                <c:pt idx="2179">
                  <c:v>7</c:v>
                </c:pt>
                <c:pt idx="2180">
                  <c:v>6.9</c:v>
                </c:pt>
                <c:pt idx="2181">
                  <c:v>7.5</c:v>
                </c:pt>
                <c:pt idx="2182">
                  <c:v>8.1999999999999993</c:v>
                </c:pt>
                <c:pt idx="2183">
                  <c:v>5.9</c:v>
                </c:pt>
                <c:pt idx="2184">
                  <c:v>5</c:v>
                </c:pt>
                <c:pt idx="2185">
                  <c:v>7.3</c:v>
                </c:pt>
                <c:pt idx="2186">
                  <c:v>6.4</c:v>
                </c:pt>
                <c:pt idx="2187">
                  <c:v>6.6</c:v>
                </c:pt>
                <c:pt idx="2188">
                  <c:v>7.8</c:v>
                </c:pt>
                <c:pt idx="2189">
                  <c:v>4</c:v>
                </c:pt>
                <c:pt idx="2190">
                  <c:v>7.6</c:v>
                </c:pt>
                <c:pt idx="2191">
                  <c:v>7.7</c:v>
                </c:pt>
                <c:pt idx="2192">
                  <c:v>5.8</c:v>
                </c:pt>
                <c:pt idx="2193">
                  <c:v>5.6</c:v>
                </c:pt>
                <c:pt idx="2194">
                  <c:v>5.3</c:v>
                </c:pt>
                <c:pt idx="2195">
                  <c:v>7.4</c:v>
                </c:pt>
                <c:pt idx="2196">
                  <c:v>6.6</c:v>
                </c:pt>
                <c:pt idx="2197">
                  <c:v>6.2</c:v>
                </c:pt>
                <c:pt idx="2198">
                  <c:v>1.9</c:v>
                </c:pt>
                <c:pt idx="2199">
                  <c:v>5.7</c:v>
                </c:pt>
                <c:pt idx="2200">
                  <c:v>6.6</c:v>
                </c:pt>
                <c:pt idx="2201">
                  <c:v>6</c:v>
                </c:pt>
                <c:pt idx="2202">
                  <c:v>6.1</c:v>
                </c:pt>
                <c:pt idx="2203">
                  <c:v>4.8</c:v>
                </c:pt>
                <c:pt idx="2204">
                  <c:v>6.2</c:v>
                </c:pt>
                <c:pt idx="2205">
                  <c:v>7.5</c:v>
                </c:pt>
                <c:pt idx="2206">
                  <c:v>6.3</c:v>
                </c:pt>
                <c:pt idx="2207">
                  <c:v>7.1</c:v>
                </c:pt>
                <c:pt idx="2208">
                  <c:v>6.6</c:v>
                </c:pt>
                <c:pt idx="2209">
                  <c:v>6.1</c:v>
                </c:pt>
                <c:pt idx="2210">
                  <c:v>6.7</c:v>
                </c:pt>
                <c:pt idx="2211">
                  <c:v>5.6</c:v>
                </c:pt>
                <c:pt idx="2212">
                  <c:v>7.2</c:v>
                </c:pt>
                <c:pt idx="2213">
                  <c:v>4.3</c:v>
                </c:pt>
                <c:pt idx="2214">
                  <c:v>6.4</c:v>
                </c:pt>
                <c:pt idx="2215">
                  <c:v>7.1</c:v>
                </c:pt>
                <c:pt idx="2216">
                  <c:v>6.3</c:v>
                </c:pt>
                <c:pt idx="2217">
                  <c:v>7.4</c:v>
                </c:pt>
                <c:pt idx="2218">
                  <c:v>6.1</c:v>
                </c:pt>
                <c:pt idx="2219">
                  <c:v>6.6</c:v>
                </c:pt>
                <c:pt idx="2220">
                  <c:v>6</c:v>
                </c:pt>
                <c:pt idx="2221">
                  <c:v>6.8</c:v>
                </c:pt>
                <c:pt idx="2222">
                  <c:v>6.8</c:v>
                </c:pt>
                <c:pt idx="2223">
                  <c:v>7.2</c:v>
                </c:pt>
                <c:pt idx="2224">
                  <c:v>1.9</c:v>
                </c:pt>
                <c:pt idx="2225">
                  <c:v>5.5</c:v>
                </c:pt>
                <c:pt idx="2226">
                  <c:v>4.5</c:v>
                </c:pt>
                <c:pt idx="2227">
                  <c:v>6.3</c:v>
                </c:pt>
                <c:pt idx="2228">
                  <c:v>7</c:v>
                </c:pt>
                <c:pt idx="2229">
                  <c:v>6.7</c:v>
                </c:pt>
                <c:pt idx="2230">
                  <c:v>2.8</c:v>
                </c:pt>
                <c:pt idx="2231">
                  <c:v>5</c:v>
                </c:pt>
                <c:pt idx="2232">
                  <c:v>4.3</c:v>
                </c:pt>
                <c:pt idx="2233">
                  <c:v>5.6</c:v>
                </c:pt>
                <c:pt idx="2234">
                  <c:v>6.2</c:v>
                </c:pt>
                <c:pt idx="2235">
                  <c:v>5.3</c:v>
                </c:pt>
                <c:pt idx="2236">
                  <c:v>7.4</c:v>
                </c:pt>
                <c:pt idx="2237">
                  <c:v>7.4</c:v>
                </c:pt>
                <c:pt idx="2238">
                  <c:v>6.5</c:v>
                </c:pt>
                <c:pt idx="2239">
                  <c:v>7.1</c:v>
                </c:pt>
                <c:pt idx="2240">
                  <c:v>7.2</c:v>
                </c:pt>
                <c:pt idx="2241">
                  <c:v>2.2999999999999998</c:v>
                </c:pt>
                <c:pt idx="2242">
                  <c:v>6.4</c:v>
                </c:pt>
                <c:pt idx="2243">
                  <c:v>6.1</c:v>
                </c:pt>
                <c:pt idx="2244">
                  <c:v>7</c:v>
                </c:pt>
                <c:pt idx="2245">
                  <c:v>6.5</c:v>
                </c:pt>
                <c:pt idx="2246">
                  <c:v>7</c:v>
                </c:pt>
                <c:pt idx="2247">
                  <c:v>7</c:v>
                </c:pt>
                <c:pt idx="2248">
                  <c:v>4.9000000000000004</c:v>
                </c:pt>
                <c:pt idx="2249">
                  <c:v>6.9</c:v>
                </c:pt>
                <c:pt idx="2250">
                  <c:v>7.5</c:v>
                </c:pt>
                <c:pt idx="2251">
                  <c:v>8.4</c:v>
                </c:pt>
                <c:pt idx="2252">
                  <c:v>6.9</c:v>
                </c:pt>
                <c:pt idx="2253">
                  <c:v>4.5</c:v>
                </c:pt>
                <c:pt idx="2254">
                  <c:v>7.4</c:v>
                </c:pt>
                <c:pt idx="2255">
                  <c:v>7</c:v>
                </c:pt>
                <c:pt idx="2256">
                  <c:v>2.8</c:v>
                </c:pt>
                <c:pt idx="2257">
                  <c:v>7.5</c:v>
                </c:pt>
                <c:pt idx="2258">
                  <c:v>7.1</c:v>
                </c:pt>
                <c:pt idx="2259">
                  <c:v>6.4</c:v>
                </c:pt>
                <c:pt idx="2260">
                  <c:v>6.7</c:v>
                </c:pt>
                <c:pt idx="2261">
                  <c:v>5.3</c:v>
                </c:pt>
                <c:pt idx="2262">
                  <c:v>6.9</c:v>
                </c:pt>
                <c:pt idx="2263">
                  <c:v>6.2</c:v>
                </c:pt>
                <c:pt idx="2264">
                  <c:v>6.3</c:v>
                </c:pt>
                <c:pt idx="2265">
                  <c:v>6.4</c:v>
                </c:pt>
                <c:pt idx="2266">
                  <c:v>6.5</c:v>
                </c:pt>
                <c:pt idx="2267">
                  <c:v>6</c:v>
                </c:pt>
                <c:pt idx="2268">
                  <c:v>5.0999999999999996</c:v>
                </c:pt>
                <c:pt idx="2269">
                  <c:v>5.5</c:v>
                </c:pt>
                <c:pt idx="2270">
                  <c:v>5.4</c:v>
                </c:pt>
                <c:pt idx="2271">
                  <c:v>5.7</c:v>
                </c:pt>
                <c:pt idx="2272">
                  <c:v>5.2</c:v>
                </c:pt>
                <c:pt idx="2273">
                  <c:v>6.2</c:v>
                </c:pt>
                <c:pt idx="2274">
                  <c:v>6.7</c:v>
                </c:pt>
                <c:pt idx="2275">
                  <c:v>5.8</c:v>
                </c:pt>
                <c:pt idx="2276">
                  <c:v>7</c:v>
                </c:pt>
                <c:pt idx="2277">
                  <c:v>4.8</c:v>
                </c:pt>
                <c:pt idx="2278">
                  <c:v>7.2</c:v>
                </c:pt>
                <c:pt idx="2279">
                  <c:v>5.6</c:v>
                </c:pt>
                <c:pt idx="2280">
                  <c:v>6.4</c:v>
                </c:pt>
                <c:pt idx="2281">
                  <c:v>7.5</c:v>
                </c:pt>
                <c:pt idx="2282">
                  <c:v>7.4</c:v>
                </c:pt>
                <c:pt idx="2283">
                  <c:v>8</c:v>
                </c:pt>
                <c:pt idx="2284">
                  <c:v>5.7</c:v>
                </c:pt>
                <c:pt idx="2285">
                  <c:v>6.8</c:v>
                </c:pt>
                <c:pt idx="2286">
                  <c:v>5.9</c:v>
                </c:pt>
                <c:pt idx="2287">
                  <c:v>7.2</c:v>
                </c:pt>
                <c:pt idx="2288">
                  <c:v>5.5</c:v>
                </c:pt>
                <c:pt idx="2289">
                  <c:v>8.4</c:v>
                </c:pt>
                <c:pt idx="2290">
                  <c:v>8.5</c:v>
                </c:pt>
                <c:pt idx="2291">
                  <c:v>5.6</c:v>
                </c:pt>
                <c:pt idx="2292">
                  <c:v>4.0999999999999996</c:v>
                </c:pt>
                <c:pt idx="2293">
                  <c:v>5</c:v>
                </c:pt>
                <c:pt idx="2294">
                  <c:v>6.1</c:v>
                </c:pt>
                <c:pt idx="2295">
                  <c:v>5.4</c:v>
                </c:pt>
                <c:pt idx="2296">
                  <c:v>7.1</c:v>
                </c:pt>
                <c:pt idx="2297">
                  <c:v>3.6</c:v>
                </c:pt>
                <c:pt idx="2298">
                  <c:v>6.5</c:v>
                </c:pt>
                <c:pt idx="2299">
                  <c:v>8.6</c:v>
                </c:pt>
                <c:pt idx="2300">
                  <c:v>6.2</c:v>
                </c:pt>
                <c:pt idx="2301">
                  <c:v>7</c:v>
                </c:pt>
                <c:pt idx="2302">
                  <c:v>7.6</c:v>
                </c:pt>
                <c:pt idx="2303">
                  <c:v>6.5</c:v>
                </c:pt>
                <c:pt idx="2304">
                  <c:v>6.4</c:v>
                </c:pt>
                <c:pt idx="2305">
                  <c:v>6.7</c:v>
                </c:pt>
                <c:pt idx="2306">
                  <c:v>6.3</c:v>
                </c:pt>
                <c:pt idx="2307">
                  <c:v>6.4</c:v>
                </c:pt>
                <c:pt idx="2308">
                  <c:v>5.7</c:v>
                </c:pt>
                <c:pt idx="2309">
                  <c:v>6.3</c:v>
                </c:pt>
                <c:pt idx="2310">
                  <c:v>7.8</c:v>
                </c:pt>
                <c:pt idx="2311">
                  <c:v>6</c:v>
                </c:pt>
                <c:pt idx="2312">
                  <c:v>7.7</c:v>
                </c:pt>
                <c:pt idx="2313">
                  <c:v>6.2</c:v>
                </c:pt>
                <c:pt idx="2314">
                  <c:v>5.7</c:v>
                </c:pt>
                <c:pt idx="2315">
                  <c:v>7.7</c:v>
                </c:pt>
                <c:pt idx="2316">
                  <c:v>6.4</c:v>
                </c:pt>
                <c:pt idx="2317">
                  <c:v>6.4</c:v>
                </c:pt>
                <c:pt idx="2318">
                  <c:v>6.9</c:v>
                </c:pt>
                <c:pt idx="2319">
                  <c:v>7.3</c:v>
                </c:pt>
                <c:pt idx="2320">
                  <c:v>7.3</c:v>
                </c:pt>
                <c:pt idx="2321">
                  <c:v>6.2</c:v>
                </c:pt>
                <c:pt idx="2322">
                  <c:v>6.6</c:v>
                </c:pt>
                <c:pt idx="2323">
                  <c:v>6.7</c:v>
                </c:pt>
                <c:pt idx="2324">
                  <c:v>5.7</c:v>
                </c:pt>
                <c:pt idx="2325">
                  <c:v>3.1</c:v>
                </c:pt>
                <c:pt idx="2326">
                  <c:v>6.3</c:v>
                </c:pt>
                <c:pt idx="2327">
                  <c:v>5.7</c:v>
                </c:pt>
                <c:pt idx="2328">
                  <c:v>7.1</c:v>
                </c:pt>
                <c:pt idx="2329">
                  <c:v>7</c:v>
                </c:pt>
                <c:pt idx="2330">
                  <c:v>6.1</c:v>
                </c:pt>
                <c:pt idx="2331">
                  <c:v>6.6</c:v>
                </c:pt>
                <c:pt idx="2332">
                  <c:v>7.8</c:v>
                </c:pt>
                <c:pt idx="2333">
                  <c:v>8.3000000000000007</c:v>
                </c:pt>
                <c:pt idx="2334">
                  <c:v>3.9</c:v>
                </c:pt>
                <c:pt idx="2335">
                  <c:v>7</c:v>
                </c:pt>
                <c:pt idx="2336">
                  <c:v>6.7</c:v>
                </c:pt>
                <c:pt idx="2337">
                  <c:v>7.3</c:v>
                </c:pt>
                <c:pt idx="2338">
                  <c:v>6.3</c:v>
                </c:pt>
                <c:pt idx="2339">
                  <c:v>7.8</c:v>
                </c:pt>
                <c:pt idx="2340">
                  <c:v>7.3</c:v>
                </c:pt>
                <c:pt idx="2341">
                  <c:v>7.6</c:v>
                </c:pt>
                <c:pt idx="2342">
                  <c:v>5.3</c:v>
                </c:pt>
                <c:pt idx="2343">
                  <c:v>5.3</c:v>
                </c:pt>
                <c:pt idx="2344">
                  <c:v>6.8</c:v>
                </c:pt>
                <c:pt idx="2345">
                  <c:v>7.1</c:v>
                </c:pt>
                <c:pt idx="2346">
                  <c:v>7.2</c:v>
                </c:pt>
                <c:pt idx="2347">
                  <c:v>5.8</c:v>
                </c:pt>
                <c:pt idx="2348">
                  <c:v>5.8</c:v>
                </c:pt>
                <c:pt idx="2349">
                  <c:v>8.3000000000000007</c:v>
                </c:pt>
                <c:pt idx="2350">
                  <c:v>5.6</c:v>
                </c:pt>
                <c:pt idx="2351">
                  <c:v>6.8</c:v>
                </c:pt>
                <c:pt idx="2352">
                  <c:v>5</c:v>
                </c:pt>
                <c:pt idx="2353">
                  <c:v>7.6</c:v>
                </c:pt>
                <c:pt idx="2354">
                  <c:v>6.7</c:v>
                </c:pt>
                <c:pt idx="2355">
                  <c:v>6.7</c:v>
                </c:pt>
                <c:pt idx="2356">
                  <c:v>5.7</c:v>
                </c:pt>
                <c:pt idx="2357">
                  <c:v>5.2</c:v>
                </c:pt>
                <c:pt idx="2358">
                  <c:v>7.5</c:v>
                </c:pt>
                <c:pt idx="2359">
                  <c:v>7.2</c:v>
                </c:pt>
                <c:pt idx="2360">
                  <c:v>5.3</c:v>
                </c:pt>
                <c:pt idx="2361">
                  <c:v>6.5</c:v>
                </c:pt>
                <c:pt idx="2362">
                  <c:v>5</c:v>
                </c:pt>
                <c:pt idx="2363">
                  <c:v>6.1</c:v>
                </c:pt>
                <c:pt idx="2364">
                  <c:v>7.4</c:v>
                </c:pt>
                <c:pt idx="2365">
                  <c:v>4.4000000000000004</c:v>
                </c:pt>
                <c:pt idx="2366">
                  <c:v>7.5</c:v>
                </c:pt>
                <c:pt idx="2367">
                  <c:v>5.7</c:v>
                </c:pt>
                <c:pt idx="2368">
                  <c:v>5.5</c:v>
                </c:pt>
                <c:pt idx="2369">
                  <c:v>7.1</c:v>
                </c:pt>
                <c:pt idx="2370">
                  <c:v>5.9</c:v>
                </c:pt>
                <c:pt idx="2371">
                  <c:v>6.7</c:v>
                </c:pt>
                <c:pt idx="2372">
                  <c:v>7</c:v>
                </c:pt>
                <c:pt idx="2373">
                  <c:v>7.9</c:v>
                </c:pt>
                <c:pt idx="2374">
                  <c:v>6.9</c:v>
                </c:pt>
                <c:pt idx="2375">
                  <c:v>7.3</c:v>
                </c:pt>
                <c:pt idx="2376">
                  <c:v>7.3</c:v>
                </c:pt>
                <c:pt idx="2377">
                  <c:v>3.5</c:v>
                </c:pt>
                <c:pt idx="2378">
                  <c:v>7.8</c:v>
                </c:pt>
                <c:pt idx="2379">
                  <c:v>7.4</c:v>
                </c:pt>
                <c:pt idx="2380">
                  <c:v>6.7</c:v>
                </c:pt>
                <c:pt idx="2381">
                  <c:v>6.4</c:v>
                </c:pt>
                <c:pt idx="2382">
                  <c:v>7.1</c:v>
                </c:pt>
                <c:pt idx="2383">
                  <c:v>7.8</c:v>
                </c:pt>
                <c:pt idx="2384">
                  <c:v>4</c:v>
                </c:pt>
                <c:pt idx="2385">
                  <c:v>5.9</c:v>
                </c:pt>
                <c:pt idx="2386">
                  <c:v>7.2</c:v>
                </c:pt>
                <c:pt idx="2387">
                  <c:v>7.2</c:v>
                </c:pt>
                <c:pt idx="2388">
                  <c:v>5.0999999999999996</c:v>
                </c:pt>
                <c:pt idx="2389">
                  <c:v>5.5</c:v>
                </c:pt>
                <c:pt idx="2390">
                  <c:v>6.2</c:v>
                </c:pt>
                <c:pt idx="2391">
                  <c:v>7.2</c:v>
                </c:pt>
                <c:pt idx="2392">
                  <c:v>5.2</c:v>
                </c:pt>
                <c:pt idx="2393">
                  <c:v>6.7</c:v>
                </c:pt>
                <c:pt idx="2394">
                  <c:v>5</c:v>
                </c:pt>
                <c:pt idx="2395">
                  <c:v>6.2</c:v>
                </c:pt>
                <c:pt idx="2396">
                  <c:v>7.6</c:v>
                </c:pt>
                <c:pt idx="2397">
                  <c:v>4.0999999999999996</c:v>
                </c:pt>
                <c:pt idx="2398">
                  <c:v>5.3</c:v>
                </c:pt>
                <c:pt idx="2399">
                  <c:v>6.2</c:v>
                </c:pt>
                <c:pt idx="2400">
                  <c:v>6.5</c:v>
                </c:pt>
                <c:pt idx="2401">
                  <c:v>8.1</c:v>
                </c:pt>
                <c:pt idx="2402">
                  <c:v>6.3</c:v>
                </c:pt>
                <c:pt idx="2403">
                  <c:v>4.4000000000000004</c:v>
                </c:pt>
                <c:pt idx="2404">
                  <c:v>4.5999999999999996</c:v>
                </c:pt>
                <c:pt idx="2405">
                  <c:v>6</c:v>
                </c:pt>
                <c:pt idx="2406">
                  <c:v>7.6</c:v>
                </c:pt>
                <c:pt idx="2407">
                  <c:v>8.4</c:v>
                </c:pt>
                <c:pt idx="2408">
                  <c:v>7.9</c:v>
                </c:pt>
                <c:pt idx="2409">
                  <c:v>5.6</c:v>
                </c:pt>
                <c:pt idx="2410">
                  <c:v>6.5</c:v>
                </c:pt>
                <c:pt idx="2411">
                  <c:v>7.5</c:v>
                </c:pt>
                <c:pt idx="2412">
                  <c:v>6.3</c:v>
                </c:pt>
                <c:pt idx="2413">
                  <c:v>7.9</c:v>
                </c:pt>
                <c:pt idx="2414">
                  <c:v>5.0999999999999996</c:v>
                </c:pt>
                <c:pt idx="2415">
                  <c:v>6.7</c:v>
                </c:pt>
                <c:pt idx="2416">
                  <c:v>6.7</c:v>
                </c:pt>
                <c:pt idx="2417">
                  <c:v>5.6</c:v>
                </c:pt>
                <c:pt idx="2418">
                  <c:v>5.6</c:v>
                </c:pt>
                <c:pt idx="2419">
                  <c:v>6.2</c:v>
                </c:pt>
                <c:pt idx="2420">
                  <c:v>5.6</c:v>
                </c:pt>
                <c:pt idx="2421">
                  <c:v>6.4</c:v>
                </c:pt>
                <c:pt idx="2422">
                  <c:v>5.6</c:v>
                </c:pt>
                <c:pt idx="2423">
                  <c:v>7.4</c:v>
                </c:pt>
                <c:pt idx="2424">
                  <c:v>4.9000000000000004</c:v>
                </c:pt>
                <c:pt idx="2425">
                  <c:v>6</c:v>
                </c:pt>
                <c:pt idx="2426">
                  <c:v>7.2</c:v>
                </c:pt>
                <c:pt idx="2427">
                  <c:v>4.9000000000000004</c:v>
                </c:pt>
                <c:pt idx="2428">
                  <c:v>7.5</c:v>
                </c:pt>
                <c:pt idx="2429">
                  <c:v>4.8</c:v>
                </c:pt>
                <c:pt idx="2430">
                  <c:v>3.1</c:v>
                </c:pt>
                <c:pt idx="2431">
                  <c:v>5.8</c:v>
                </c:pt>
                <c:pt idx="2432">
                  <c:v>6.7</c:v>
                </c:pt>
                <c:pt idx="2433">
                  <c:v>6.8</c:v>
                </c:pt>
                <c:pt idx="2434">
                  <c:v>6.5</c:v>
                </c:pt>
                <c:pt idx="2435">
                  <c:v>5.9</c:v>
                </c:pt>
                <c:pt idx="2436">
                  <c:v>5.5</c:v>
                </c:pt>
                <c:pt idx="2437">
                  <c:v>3.6</c:v>
                </c:pt>
                <c:pt idx="2438">
                  <c:v>3.3</c:v>
                </c:pt>
                <c:pt idx="2439">
                  <c:v>7.4</c:v>
                </c:pt>
                <c:pt idx="2440">
                  <c:v>6.7</c:v>
                </c:pt>
                <c:pt idx="2441">
                  <c:v>3</c:v>
                </c:pt>
                <c:pt idx="2442">
                  <c:v>7.6</c:v>
                </c:pt>
                <c:pt idx="2443">
                  <c:v>6.4</c:v>
                </c:pt>
                <c:pt idx="2444">
                  <c:v>6.9</c:v>
                </c:pt>
                <c:pt idx="2445">
                  <c:v>6.6</c:v>
                </c:pt>
                <c:pt idx="2446">
                  <c:v>5.5</c:v>
                </c:pt>
                <c:pt idx="2447">
                  <c:v>6.6</c:v>
                </c:pt>
                <c:pt idx="2448">
                  <c:v>5.2</c:v>
                </c:pt>
                <c:pt idx="2449">
                  <c:v>4.0999999999999996</c:v>
                </c:pt>
                <c:pt idx="2450">
                  <c:v>6.8</c:v>
                </c:pt>
                <c:pt idx="2451">
                  <c:v>6.5</c:v>
                </c:pt>
                <c:pt idx="2452">
                  <c:v>7.4</c:v>
                </c:pt>
                <c:pt idx="2453">
                  <c:v>7.7</c:v>
                </c:pt>
                <c:pt idx="2454">
                  <c:v>7.1</c:v>
                </c:pt>
                <c:pt idx="2455">
                  <c:v>6.3</c:v>
                </c:pt>
                <c:pt idx="2456">
                  <c:v>7.6</c:v>
                </c:pt>
                <c:pt idx="2457">
                  <c:v>8</c:v>
                </c:pt>
                <c:pt idx="2458">
                  <c:v>7.3</c:v>
                </c:pt>
                <c:pt idx="2459">
                  <c:v>7.6</c:v>
                </c:pt>
                <c:pt idx="2460">
                  <c:v>7.8</c:v>
                </c:pt>
                <c:pt idx="2461">
                  <c:v>6.5</c:v>
                </c:pt>
                <c:pt idx="2462">
                  <c:v>6.4</c:v>
                </c:pt>
                <c:pt idx="2463">
                  <c:v>8</c:v>
                </c:pt>
                <c:pt idx="2464">
                  <c:v>4.8</c:v>
                </c:pt>
                <c:pt idx="2465">
                  <c:v>7.8</c:v>
                </c:pt>
                <c:pt idx="2466">
                  <c:v>5.9</c:v>
                </c:pt>
                <c:pt idx="2467">
                  <c:v>5.4</c:v>
                </c:pt>
                <c:pt idx="2468">
                  <c:v>3.3</c:v>
                </c:pt>
                <c:pt idx="2469">
                  <c:v>8.1999999999999993</c:v>
                </c:pt>
                <c:pt idx="2470">
                  <c:v>5.4</c:v>
                </c:pt>
                <c:pt idx="2471">
                  <c:v>6.4</c:v>
                </c:pt>
                <c:pt idx="2472">
                  <c:v>4.8</c:v>
                </c:pt>
                <c:pt idx="2473">
                  <c:v>5.9</c:v>
                </c:pt>
                <c:pt idx="2474">
                  <c:v>5.5</c:v>
                </c:pt>
                <c:pt idx="2475">
                  <c:v>7.9</c:v>
                </c:pt>
                <c:pt idx="2476">
                  <c:v>4.9000000000000004</c:v>
                </c:pt>
                <c:pt idx="2477">
                  <c:v>7.2</c:v>
                </c:pt>
                <c:pt idx="2478">
                  <c:v>6.6</c:v>
                </c:pt>
                <c:pt idx="2479">
                  <c:v>5.3</c:v>
                </c:pt>
                <c:pt idx="2480">
                  <c:v>7.2</c:v>
                </c:pt>
                <c:pt idx="2481">
                  <c:v>5.0999999999999996</c:v>
                </c:pt>
                <c:pt idx="2482">
                  <c:v>5.6</c:v>
                </c:pt>
                <c:pt idx="2483">
                  <c:v>7.6</c:v>
                </c:pt>
                <c:pt idx="2484">
                  <c:v>7.2</c:v>
                </c:pt>
                <c:pt idx="2485">
                  <c:v>5.7</c:v>
                </c:pt>
                <c:pt idx="2486">
                  <c:v>5.2</c:v>
                </c:pt>
                <c:pt idx="2487">
                  <c:v>7.7</c:v>
                </c:pt>
                <c:pt idx="2488">
                  <c:v>7</c:v>
                </c:pt>
                <c:pt idx="2489">
                  <c:v>3.6</c:v>
                </c:pt>
                <c:pt idx="2490">
                  <c:v>4.9000000000000004</c:v>
                </c:pt>
                <c:pt idx="2491">
                  <c:v>6</c:v>
                </c:pt>
                <c:pt idx="2492">
                  <c:v>6.6</c:v>
                </c:pt>
                <c:pt idx="2493">
                  <c:v>6.8</c:v>
                </c:pt>
                <c:pt idx="2494">
                  <c:v>7.2</c:v>
                </c:pt>
                <c:pt idx="2495">
                  <c:v>7.2</c:v>
                </c:pt>
                <c:pt idx="2496">
                  <c:v>2.8</c:v>
                </c:pt>
                <c:pt idx="2497">
                  <c:v>6.6</c:v>
                </c:pt>
                <c:pt idx="2498">
                  <c:v>6.7</c:v>
                </c:pt>
                <c:pt idx="2499">
                  <c:v>7</c:v>
                </c:pt>
                <c:pt idx="2500">
                  <c:v>4.4000000000000004</c:v>
                </c:pt>
                <c:pt idx="2501">
                  <c:v>7.1</c:v>
                </c:pt>
                <c:pt idx="2502">
                  <c:v>6.2</c:v>
                </c:pt>
                <c:pt idx="2503">
                  <c:v>7.3</c:v>
                </c:pt>
                <c:pt idx="2504">
                  <c:v>5.0999999999999996</c:v>
                </c:pt>
                <c:pt idx="2505">
                  <c:v>8.1</c:v>
                </c:pt>
                <c:pt idx="2506">
                  <c:v>6.7</c:v>
                </c:pt>
                <c:pt idx="2507">
                  <c:v>6.6</c:v>
                </c:pt>
                <c:pt idx="2508">
                  <c:v>4.5</c:v>
                </c:pt>
                <c:pt idx="2509">
                  <c:v>6.6</c:v>
                </c:pt>
                <c:pt idx="2510">
                  <c:v>6.5</c:v>
                </c:pt>
                <c:pt idx="2511">
                  <c:v>5.9</c:v>
                </c:pt>
                <c:pt idx="2512">
                  <c:v>6.6</c:v>
                </c:pt>
                <c:pt idx="2513">
                  <c:v>6.5</c:v>
                </c:pt>
                <c:pt idx="2514">
                  <c:v>7.3</c:v>
                </c:pt>
                <c:pt idx="2515">
                  <c:v>7.5</c:v>
                </c:pt>
                <c:pt idx="2516">
                  <c:v>5.9</c:v>
                </c:pt>
                <c:pt idx="2517">
                  <c:v>7.4</c:v>
                </c:pt>
                <c:pt idx="2518">
                  <c:v>6.9</c:v>
                </c:pt>
                <c:pt idx="2519">
                  <c:v>7.9</c:v>
                </c:pt>
                <c:pt idx="2520">
                  <c:v>8.4</c:v>
                </c:pt>
                <c:pt idx="2521">
                  <c:v>8</c:v>
                </c:pt>
                <c:pt idx="2522">
                  <c:v>6</c:v>
                </c:pt>
                <c:pt idx="2523">
                  <c:v>6.8</c:v>
                </c:pt>
                <c:pt idx="2524">
                  <c:v>7.8</c:v>
                </c:pt>
                <c:pt idx="2525">
                  <c:v>5.7</c:v>
                </c:pt>
                <c:pt idx="2526">
                  <c:v>8.1</c:v>
                </c:pt>
                <c:pt idx="2527">
                  <c:v>6.1</c:v>
                </c:pt>
                <c:pt idx="2528">
                  <c:v>7.5</c:v>
                </c:pt>
                <c:pt idx="2529">
                  <c:v>6.2</c:v>
                </c:pt>
                <c:pt idx="2530">
                  <c:v>6.2</c:v>
                </c:pt>
                <c:pt idx="2531">
                  <c:v>7.4</c:v>
                </c:pt>
                <c:pt idx="2532">
                  <c:v>6.6</c:v>
                </c:pt>
                <c:pt idx="2533">
                  <c:v>7.3</c:v>
                </c:pt>
                <c:pt idx="2534">
                  <c:v>7.5</c:v>
                </c:pt>
                <c:pt idx="2535">
                  <c:v>5.6</c:v>
                </c:pt>
                <c:pt idx="2536">
                  <c:v>7.3</c:v>
                </c:pt>
                <c:pt idx="2537">
                  <c:v>6.4</c:v>
                </c:pt>
                <c:pt idx="2538">
                  <c:v>5</c:v>
                </c:pt>
                <c:pt idx="2539">
                  <c:v>5.4</c:v>
                </c:pt>
                <c:pt idx="2540">
                  <c:v>8.1999999999999993</c:v>
                </c:pt>
                <c:pt idx="2541">
                  <c:v>7.1</c:v>
                </c:pt>
                <c:pt idx="2542">
                  <c:v>5.3</c:v>
                </c:pt>
                <c:pt idx="2543">
                  <c:v>6.5</c:v>
                </c:pt>
                <c:pt idx="2544">
                  <c:v>6.2</c:v>
                </c:pt>
                <c:pt idx="2545">
                  <c:v>6.4</c:v>
                </c:pt>
                <c:pt idx="2546">
                  <c:v>7.2</c:v>
                </c:pt>
                <c:pt idx="2547">
                  <c:v>6.9</c:v>
                </c:pt>
                <c:pt idx="2548">
                  <c:v>5.7</c:v>
                </c:pt>
                <c:pt idx="2549">
                  <c:v>7.7</c:v>
                </c:pt>
                <c:pt idx="2550">
                  <c:v>5.6</c:v>
                </c:pt>
                <c:pt idx="2551">
                  <c:v>7.7</c:v>
                </c:pt>
                <c:pt idx="2552">
                  <c:v>5.0999999999999996</c:v>
                </c:pt>
                <c:pt idx="2553">
                  <c:v>6.8</c:v>
                </c:pt>
                <c:pt idx="2554">
                  <c:v>8.4</c:v>
                </c:pt>
                <c:pt idx="2555">
                  <c:v>4.9000000000000004</c:v>
                </c:pt>
                <c:pt idx="2556">
                  <c:v>7.1</c:v>
                </c:pt>
                <c:pt idx="2557">
                  <c:v>6.6</c:v>
                </c:pt>
                <c:pt idx="2558">
                  <c:v>6.1</c:v>
                </c:pt>
                <c:pt idx="2559">
                  <c:v>4.0999999999999996</c:v>
                </c:pt>
                <c:pt idx="2560">
                  <c:v>8.1</c:v>
                </c:pt>
                <c:pt idx="2561">
                  <c:v>7.6</c:v>
                </c:pt>
                <c:pt idx="2562">
                  <c:v>7.8</c:v>
                </c:pt>
                <c:pt idx="2563">
                  <c:v>4.5999999999999996</c:v>
                </c:pt>
                <c:pt idx="2564">
                  <c:v>6</c:v>
                </c:pt>
                <c:pt idx="2565">
                  <c:v>7</c:v>
                </c:pt>
                <c:pt idx="2566">
                  <c:v>6.7</c:v>
                </c:pt>
                <c:pt idx="2567">
                  <c:v>6.4</c:v>
                </c:pt>
                <c:pt idx="2568">
                  <c:v>7.2</c:v>
                </c:pt>
                <c:pt idx="2569">
                  <c:v>7.4</c:v>
                </c:pt>
                <c:pt idx="2570">
                  <c:v>4.8</c:v>
                </c:pt>
                <c:pt idx="2571">
                  <c:v>4</c:v>
                </c:pt>
                <c:pt idx="2572">
                  <c:v>6.2</c:v>
                </c:pt>
                <c:pt idx="2573">
                  <c:v>7.7</c:v>
                </c:pt>
                <c:pt idx="2574">
                  <c:v>6.7</c:v>
                </c:pt>
                <c:pt idx="2575">
                  <c:v>7.9</c:v>
                </c:pt>
                <c:pt idx="2576">
                  <c:v>7.9</c:v>
                </c:pt>
                <c:pt idx="2577">
                  <c:v>5.5</c:v>
                </c:pt>
                <c:pt idx="2578">
                  <c:v>6.2</c:v>
                </c:pt>
                <c:pt idx="2579">
                  <c:v>5.0999999999999996</c:v>
                </c:pt>
                <c:pt idx="2580">
                  <c:v>4.0999999999999996</c:v>
                </c:pt>
                <c:pt idx="2581">
                  <c:v>6.7</c:v>
                </c:pt>
                <c:pt idx="2582">
                  <c:v>4.7</c:v>
                </c:pt>
                <c:pt idx="2583">
                  <c:v>6.4</c:v>
                </c:pt>
                <c:pt idx="2584">
                  <c:v>6.3</c:v>
                </c:pt>
                <c:pt idx="2585">
                  <c:v>5.5</c:v>
                </c:pt>
                <c:pt idx="2586">
                  <c:v>7.3</c:v>
                </c:pt>
                <c:pt idx="2587">
                  <c:v>6.3</c:v>
                </c:pt>
                <c:pt idx="2588">
                  <c:v>4.9000000000000004</c:v>
                </c:pt>
                <c:pt idx="2589">
                  <c:v>7.6</c:v>
                </c:pt>
                <c:pt idx="2590">
                  <c:v>6</c:v>
                </c:pt>
                <c:pt idx="2591">
                  <c:v>6.2</c:v>
                </c:pt>
                <c:pt idx="2592">
                  <c:v>6.8</c:v>
                </c:pt>
                <c:pt idx="2593">
                  <c:v>4.5</c:v>
                </c:pt>
                <c:pt idx="2594">
                  <c:v>5.7</c:v>
                </c:pt>
                <c:pt idx="2595">
                  <c:v>8.4</c:v>
                </c:pt>
                <c:pt idx="2596">
                  <c:v>4.5999999999999996</c:v>
                </c:pt>
                <c:pt idx="2597">
                  <c:v>6.2</c:v>
                </c:pt>
                <c:pt idx="2598">
                  <c:v>7</c:v>
                </c:pt>
                <c:pt idx="2599">
                  <c:v>6.9</c:v>
                </c:pt>
                <c:pt idx="2600">
                  <c:v>6.1</c:v>
                </c:pt>
                <c:pt idx="2601">
                  <c:v>6.7</c:v>
                </c:pt>
                <c:pt idx="2602">
                  <c:v>5.6</c:v>
                </c:pt>
                <c:pt idx="2603">
                  <c:v>6.6</c:v>
                </c:pt>
                <c:pt idx="2604">
                  <c:v>6.4</c:v>
                </c:pt>
                <c:pt idx="2605">
                  <c:v>2.8</c:v>
                </c:pt>
                <c:pt idx="2606">
                  <c:v>5.4</c:v>
                </c:pt>
                <c:pt idx="2607">
                  <c:v>5</c:v>
                </c:pt>
                <c:pt idx="2608">
                  <c:v>5.0999999999999996</c:v>
                </c:pt>
                <c:pt idx="2609">
                  <c:v>8</c:v>
                </c:pt>
                <c:pt idx="2610">
                  <c:v>5.9</c:v>
                </c:pt>
                <c:pt idx="2611">
                  <c:v>8.1999999999999993</c:v>
                </c:pt>
                <c:pt idx="2612">
                  <c:v>7</c:v>
                </c:pt>
                <c:pt idx="2613">
                  <c:v>6.6</c:v>
                </c:pt>
                <c:pt idx="2614">
                  <c:v>6.7</c:v>
                </c:pt>
                <c:pt idx="2615">
                  <c:v>5.5</c:v>
                </c:pt>
                <c:pt idx="2616">
                  <c:v>4.9000000000000004</c:v>
                </c:pt>
                <c:pt idx="2617">
                  <c:v>6.9</c:v>
                </c:pt>
                <c:pt idx="2618">
                  <c:v>7.4</c:v>
                </c:pt>
                <c:pt idx="2619">
                  <c:v>5.6</c:v>
                </c:pt>
                <c:pt idx="2620">
                  <c:v>8</c:v>
                </c:pt>
                <c:pt idx="2621">
                  <c:v>5.3</c:v>
                </c:pt>
                <c:pt idx="2622">
                  <c:v>6.2</c:v>
                </c:pt>
                <c:pt idx="2623">
                  <c:v>5.3</c:v>
                </c:pt>
                <c:pt idx="2624">
                  <c:v>6.6</c:v>
                </c:pt>
                <c:pt idx="2625">
                  <c:v>7.2</c:v>
                </c:pt>
                <c:pt idx="2626">
                  <c:v>4.5999999999999996</c:v>
                </c:pt>
                <c:pt idx="2627">
                  <c:v>7.5</c:v>
                </c:pt>
                <c:pt idx="2628">
                  <c:v>6.5</c:v>
                </c:pt>
                <c:pt idx="2629">
                  <c:v>7.6</c:v>
                </c:pt>
                <c:pt idx="2630">
                  <c:v>6.2</c:v>
                </c:pt>
                <c:pt idx="2631">
                  <c:v>8</c:v>
                </c:pt>
                <c:pt idx="2632">
                  <c:v>5.5</c:v>
                </c:pt>
                <c:pt idx="2633">
                  <c:v>6.3</c:v>
                </c:pt>
                <c:pt idx="2634">
                  <c:v>7.2</c:v>
                </c:pt>
                <c:pt idx="2635">
                  <c:v>6.7</c:v>
                </c:pt>
                <c:pt idx="2636">
                  <c:v>5.3</c:v>
                </c:pt>
                <c:pt idx="2637">
                  <c:v>6.3</c:v>
                </c:pt>
                <c:pt idx="2638">
                  <c:v>6.5</c:v>
                </c:pt>
                <c:pt idx="2639">
                  <c:v>5.6</c:v>
                </c:pt>
                <c:pt idx="2640">
                  <c:v>7</c:v>
                </c:pt>
                <c:pt idx="2641">
                  <c:v>8.3000000000000007</c:v>
                </c:pt>
                <c:pt idx="2642">
                  <c:v>7.2</c:v>
                </c:pt>
                <c:pt idx="2643">
                  <c:v>6.8</c:v>
                </c:pt>
                <c:pt idx="2644">
                  <c:v>6.4</c:v>
                </c:pt>
                <c:pt idx="2645">
                  <c:v>6.9</c:v>
                </c:pt>
                <c:pt idx="2646">
                  <c:v>8</c:v>
                </c:pt>
                <c:pt idx="2647">
                  <c:v>6.2</c:v>
                </c:pt>
                <c:pt idx="2648">
                  <c:v>6.4</c:v>
                </c:pt>
                <c:pt idx="2649">
                  <c:v>5.6</c:v>
                </c:pt>
                <c:pt idx="2650">
                  <c:v>6.1</c:v>
                </c:pt>
                <c:pt idx="2651">
                  <c:v>6</c:v>
                </c:pt>
                <c:pt idx="2652">
                  <c:v>5.0999999999999996</c:v>
                </c:pt>
                <c:pt idx="2653">
                  <c:v>4.5</c:v>
                </c:pt>
                <c:pt idx="2654">
                  <c:v>5.9</c:v>
                </c:pt>
                <c:pt idx="2655">
                  <c:v>6</c:v>
                </c:pt>
                <c:pt idx="2656">
                  <c:v>5.8</c:v>
                </c:pt>
                <c:pt idx="2657">
                  <c:v>6.1</c:v>
                </c:pt>
                <c:pt idx="2658">
                  <c:v>4.9000000000000004</c:v>
                </c:pt>
                <c:pt idx="2659">
                  <c:v>5.7</c:v>
                </c:pt>
                <c:pt idx="2660">
                  <c:v>7.1</c:v>
                </c:pt>
                <c:pt idx="2661">
                  <c:v>6.6</c:v>
                </c:pt>
                <c:pt idx="2662">
                  <c:v>8.1</c:v>
                </c:pt>
                <c:pt idx="2663">
                  <c:v>5.7</c:v>
                </c:pt>
                <c:pt idx="2664">
                  <c:v>6.8</c:v>
                </c:pt>
                <c:pt idx="2665">
                  <c:v>7.5</c:v>
                </c:pt>
                <c:pt idx="2666">
                  <c:v>6.2</c:v>
                </c:pt>
                <c:pt idx="2667">
                  <c:v>8.3000000000000007</c:v>
                </c:pt>
                <c:pt idx="2668">
                  <c:v>7.4</c:v>
                </c:pt>
                <c:pt idx="2669">
                  <c:v>8</c:v>
                </c:pt>
                <c:pt idx="2670">
                  <c:v>6.9</c:v>
                </c:pt>
                <c:pt idx="2671">
                  <c:v>6.9</c:v>
                </c:pt>
                <c:pt idx="2672">
                  <c:v>9.5</c:v>
                </c:pt>
                <c:pt idx="2673">
                  <c:v>5.5</c:v>
                </c:pt>
                <c:pt idx="2674">
                  <c:v>5.7</c:v>
                </c:pt>
                <c:pt idx="2675">
                  <c:v>7.2</c:v>
                </c:pt>
                <c:pt idx="2676">
                  <c:v>6.9</c:v>
                </c:pt>
                <c:pt idx="2677">
                  <c:v>5.5</c:v>
                </c:pt>
                <c:pt idx="2678">
                  <c:v>5.2</c:v>
                </c:pt>
                <c:pt idx="2679">
                  <c:v>7.1</c:v>
                </c:pt>
                <c:pt idx="2680">
                  <c:v>5.5</c:v>
                </c:pt>
                <c:pt idx="2681">
                  <c:v>5.4</c:v>
                </c:pt>
                <c:pt idx="2682">
                  <c:v>6.7</c:v>
                </c:pt>
                <c:pt idx="2683">
                  <c:v>5</c:v>
                </c:pt>
                <c:pt idx="2684">
                  <c:v>6.4</c:v>
                </c:pt>
                <c:pt idx="2685">
                  <c:v>6.6</c:v>
                </c:pt>
                <c:pt idx="2686">
                  <c:v>5.9</c:v>
                </c:pt>
                <c:pt idx="2687">
                  <c:v>5.7</c:v>
                </c:pt>
                <c:pt idx="2688">
                  <c:v>4.5</c:v>
                </c:pt>
                <c:pt idx="2689">
                  <c:v>3.7</c:v>
                </c:pt>
                <c:pt idx="2690">
                  <c:v>5</c:v>
                </c:pt>
                <c:pt idx="2691">
                  <c:v>4.5999999999999996</c:v>
                </c:pt>
                <c:pt idx="2692">
                  <c:v>6.5</c:v>
                </c:pt>
                <c:pt idx="2693">
                  <c:v>4.9000000000000004</c:v>
                </c:pt>
                <c:pt idx="2694">
                  <c:v>6</c:v>
                </c:pt>
                <c:pt idx="2695">
                  <c:v>6.9</c:v>
                </c:pt>
                <c:pt idx="2696">
                  <c:v>5.7</c:v>
                </c:pt>
                <c:pt idx="2697">
                  <c:v>6.7</c:v>
                </c:pt>
                <c:pt idx="2698">
                  <c:v>6.9</c:v>
                </c:pt>
                <c:pt idx="2699">
                  <c:v>5.5</c:v>
                </c:pt>
                <c:pt idx="2700">
                  <c:v>4.4000000000000004</c:v>
                </c:pt>
                <c:pt idx="2701">
                  <c:v>7</c:v>
                </c:pt>
                <c:pt idx="2702">
                  <c:v>5.4</c:v>
                </c:pt>
                <c:pt idx="2703">
                  <c:v>5.4</c:v>
                </c:pt>
                <c:pt idx="2704">
                  <c:v>8</c:v>
                </c:pt>
                <c:pt idx="2705">
                  <c:v>7.6</c:v>
                </c:pt>
                <c:pt idx="2706">
                  <c:v>5.9</c:v>
                </c:pt>
                <c:pt idx="2707">
                  <c:v>6.6</c:v>
                </c:pt>
                <c:pt idx="2708">
                  <c:v>6.7</c:v>
                </c:pt>
                <c:pt idx="2709">
                  <c:v>3.9</c:v>
                </c:pt>
                <c:pt idx="2710">
                  <c:v>5.7</c:v>
                </c:pt>
                <c:pt idx="2711">
                  <c:v>6.7</c:v>
                </c:pt>
                <c:pt idx="2712">
                  <c:v>6.5</c:v>
                </c:pt>
                <c:pt idx="2713">
                  <c:v>6.8</c:v>
                </c:pt>
                <c:pt idx="2714">
                  <c:v>6.3</c:v>
                </c:pt>
                <c:pt idx="2715">
                  <c:v>7.3</c:v>
                </c:pt>
                <c:pt idx="2716">
                  <c:v>6.9</c:v>
                </c:pt>
                <c:pt idx="2717">
                  <c:v>7</c:v>
                </c:pt>
                <c:pt idx="2718">
                  <c:v>6.5</c:v>
                </c:pt>
                <c:pt idx="2719">
                  <c:v>3.6</c:v>
                </c:pt>
                <c:pt idx="2720">
                  <c:v>7.7</c:v>
                </c:pt>
                <c:pt idx="2721">
                  <c:v>7.7</c:v>
                </c:pt>
                <c:pt idx="2722">
                  <c:v>6.8</c:v>
                </c:pt>
                <c:pt idx="2723">
                  <c:v>7.4</c:v>
                </c:pt>
                <c:pt idx="2724">
                  <c:v>5.0999999999999996</c:v>
                </c:pt>
                <c:pt idx="2725">
                  <c:v>7.4</c:v>
                </c:pt>
                <c:pt idx="2726">
                  <c:v>7.2</c:v>
                </c:pt>
                <c:pt idx="2727">
                  <c:v>6</c:v>
                </c:pt>
                <c:pt idx="2728">
                  <c:v>8.3000000000000007</c:v>
                </c:pt>
                <c:pt idx="2729">
                  <c:v>8.1</c:v>
                </c:pt>
                <c:pt idx="2730">
                  <c:v>6.3</c:v>
                </c:pt>
                <c:pt idx="2731">
                  <c:v>7.3</c:v>
                </c:pt>
                <c:pt idx="2732">
                  <c:v>3.6</c:v>
                </c:pt>
                <c:pt idx="2733">
                  <c:v>1.6</c:v>
                </c:pt>
                <c:pt idx="2734">
                  <c:v>8</c:v>
                </c:pt>
                <c:pt idx="2735">
                  <c:v>9</c:v>
                </c:pt>
                <c:pt idx="2736">
                  <c:v>6.1</c:v>
                </c:pt>
                <c:pt idx="2737">
                  <c:v>5.7</c:v>
                </c:pt>
                <c:pt idx="2738">
                  <c:v>6.8</c:v>
                </c:pt>
                <c:pt idx="2739">
                  <c:v>5.5</c:v>
                </c:pt>
                <c:pt idx="2740">
                  <c:v>6.8</c:v>
                </c:pt>
                <c:pt idx="2741">
                  <c:v>7.3</c:v>
                </c:pt>
                <c:pt idx="2742">
                  <c:v>6.1</c:v>
                </c:pt>
                <c:pt idx="2743">
                  <c:v>7.2</c:v>
                </c:pt>
                <c:pt idx="2744">
                  <c:v>5.9</c:v>
                </c:pt>
                <c:pt idx="2745">
                  <c:v>6.1</c:v>
                </c:pt>
                <c:pt idx="2746">
                  <c:v>6.8</c:v>
                </c:pt>
                <c:pt idx="2747">
                  <c:v>7.7</c:v>
                </c:pt>
                <c:pt idx="2748">
                  <c:v>4.9000000000000004</c:v>
                </c:pt>
                <c:pt idx="2749">
                  <c:v>6.1</c:v>
                </c:pt>
                <c:pt idx="2750">
                  <c:v>2.5</c:v>
                </c:pt>
                <c:pt idx="2751">
                  <c:v>6.1</c:v>
                </c:pt>
                <c:pt idx="2752">
                  <c:v>5.9</c:v>
                </c:pt>
                <c:pt idx="2753">
                  <c:v>5.7</c:v>
                </c:pt>
                <c:pt idx="2754">
                  <c:v>5.6</c:v>
                </c:pt>
                <c:pt idx="2755">
                  <c:v>7.2</c:v>
                </c:pt>
                <c:pt idx="2756">
                  <c:v>7.7</c:v>
                </c:pt>
                <c:pt idx="2757">
                  <c:v>7.8</c:v>
                </c:pt>
                <c:pt idx="2758">
                  <c:v>6.1</c:v>
                </c:pt>
                <c:pt idx="2759">
                  <c:v>5.8</c:v>
                </c:pt>
                <c:pt idx="2760">
                  <c:v>6.5</c:v>
                </c:pt>
                <c:pt idx="2761">
                  <c:v>7.9</c:v>
                </c:pt>
                <c:pt idx="2762">
                  <c:v>6.3</c:v>
                </c:pt>
                <c:pt idx="2763">
                  <c:v>3.8</c:v>
                </c:pt>
                <c:pt idx="2764">
                  <c:v>8.3000000000000007</c:v>
                </c:pt>
                <c:pt idx="2765">
                  <c:v>6.4</c:v>
                </c:pt>
                <c:pt idx="2766">
                  <c:v>6.7</c:v>
                </c:pt>
                <c:pt idx="2767">
                  <c:v>6.1</c:v>
                </c:pt>
                <c:pt idx="2768">
                  <c:v>8.1</c:v>
                </c:pt>
                <c:pt idx="2769">
                  <c:v>6</c:v>
                </c:pt>
                <c:pt idx="2770">
                  <c:v>5.8</c:v>
                </c:pt>
                <c:pt idx="2771">
                  <c:v>5.6</c:v>
                </c:pt>
                <c:pt idx="2772">
                  <c:v>6.1</c:v>
                </c:pt>
                <c:pt idx="2773">
                  <c:v>5.9</c:v>
                </c:pt>
                <c:pt idx="2774">
                  <c:v>7.3</c:v>
                </c:pt>
                <c:pt idx="2775">
                  <c:v>6.8</c:v>
                </c:pt>
                <c:pt idx="2776">
                  <c:v>5.7</c:v>
                </c:pt>
                <c:pt idx="2777">
                  <c:v>7.3</c:v>
                </c:pt>
                <c:pt idx="2778">
                  <c:v>6.3</c:v>
                </c:pt>
                <c:pt idx="2779">
                  <c:v>5.9</c:v>
                </c:pt>
                <c:pt idx="2780">
                  <c:v>7.1</c:v>
                </c:pt>
                <c:pt idx="2781">
                  <c:v>8</c:v>
                </c:pt>
                <c:pt idx="2782">
                  <c:v>5.0999999999999996</c:v>
                </c:pt>
                <c:pt idx="2783">
                  <c:v>7.1</c:v>
                </c:pt>
                <c:pt idx="2784">
                  <c:v>6.5</c:v>
                </c:pt>
                <c:pt idx="2785">
                  <c:v>4.5</c:v>
                </c:pt>
                <c:pt idx="2786">
                  <c:v>6.6</c:v>
                </c:pt>
                <c:pt idx="2787">
                  <c:v>4.3</c:v>
                </c:pt>
                <c:pt idx="2788">
                  <c:v>6.7</c:v>
                </c:pt>
                <c:pt idx="2789">
                  <c:v>6.8</c:v>
                </c:pt>
                <c:pt idx="2790">
                  <c:v>5.4</c:v>
                </c:pt>
                <c:pt idx="2791">
                  <c:v>6.6</c:v>
                </c:pt>
                <c:pt idx="2792">
                  <c:v>7.4</c:v>
                </c:pt>
                <c:pt idx="2793">
                  <c:v>7.3</c:v>
                </c:pt>
                <c:pt idx="2794">
                  <c:v>6.9</c:v>
                </c:pt>
                <c:pt idx="2795">
                  <c:v>8</c:v>
                </c:pt>
                <c:pt idx="2796">
                  <c:v>6.4</c:v>
                </c:pt>
                <c:pt idx="2797">
                  <c:v>7.8</c:v>
                </c:pt>
                <c:pt idx="2798">
                  <c:v>6.1</c:v>
                </c:pt>
                <c:pt idx="2799">
                  <c:v>6.1</c:v>
                </c:pt>
                <c:pt idx="2800">
                  <c:v>5.0999999999999996</c:v>
                </c:pt>
                <c:pt idx="2801">
                  <c:v>7.8</c:v>
                </c:pt>
                <c:pt idx="2802">
                  <c:v>7.4</c:v>
                </c:pt>
                <c:pt idx="2803">
                  <c:v>7.8</c:v>
                </c:pt>
                <c:pt idx="2804">
                  <c:v>8</c:v>
                </c:pt>
                <c:pt idx="2805">
                  <c:v>6.7</c:v>
                </c:pt>
                <c:pt idx="2806">
                  <c:v>6.6</c:v>
                </c:pt>
                <c:pt idx="2807">
                  <c:v>6.4</c:v>
                </c:pt>
                <c:pt idx="2808">
                  <c:v>6.7</c:v>
                </c:pt>
                <c:pt idx="2809">
                  <c:v>6.2</c:v>
                </c:pt>
                <c:pt idx="2810">
                  <c:v>7.3</c:v>
                </c:pt>
                <c:pt idx="2811">
                  <c:v>8.1</c:v>
                </c:pt>
                <c:pt idx="2812">
                  <c:v>7</c:v>
                </c:pt>
                <c:pt idx="2813">
                  <c:v>8</c:v>
                </c:pt>
                <c:pt idx="2814">
                  <c:v>8</c:v>
                </c:pt>
                <c:pt idx="2815">
                  <c:v>7</c:v>
                </c:pt>
                <c:pt idx="2816">
                  <c:v>7.9</c:v>
                </c:pt>
                <c:pt idx="2817">
                  <c:v>5.9</c:v>
                </c:pt>
                <c:pt idx="2818">
                  <c:v>6.6</c:v>
                </c:pt>
                <c:pt idx="2819">
                  <c:v>6.3</c:v>
                </c:pt>
                <c:pt idx="2820">
                  <c:v>7.7</c:v>
                </c:pt>
                <c:pt idx="2821">
                  <c:v>6.9</c:v>
                </c:pt>
                <c:pt idx="2822">
                  <c:v>7.1</c:v>
                </c:pt>
                <c:pt idx="2823">
                  <c:v>7.4</c:v>
                </c:pt>
                <c:pt idx="2824">
                  <c:v>6.5</c:v>
                </c:pt>
                <c:pt idx="2825">
                  <c:v>6.5</c:v>
                </c:pt>
                <c:pt idx="2826">
                  <c:v>6.8</c:v>
                </c:pt>
                <c:pt idx="2827">
                  <c:v>7.5</c:v>
                </c:pt>
                <c:pt idx="2828">
                  <c:v>6.6</c:v>
                </c:pt>
                <c:pt idx="2829">
                  <c:v>7.1</c:v>
                </c:pt>
                <c:pt idx="2830">
                  <c:v>6.6</c:v>
                </c:pt>
                <c:pt idx="2831">
                  <c:v>7</c:v>
                </c:pt>
                <c:pt idx="2832">
                  <c:v>3.3</c:v>
                </c:pt>
                <c:pt idx="2833">
                  <c:v>6.7</c:v>
                </c:pt>
                <c:pt idx="2834">
                  <c:v>8</c:v>
                </c:pt>
                <c:pt idx="2835">
                  <c:v>6.8</c:v>
                </c:pt>
                <c:pt idx="2836">
                  <c:v>6</c:v>
                </c:pt>
                <c:pt idx="2837">
                  <c:v>5.4</c:v>
                </c:pt>
                <c:pt idx="2838">
                  <c:v>4.3</c:v>
                </c:pt>
                <c:pt idx="2839">
                  <c:v>6.2</c:v>
                </c:pt>
                <c:pt idx="2840">
                  <c:v>7.7</c:v>
                </c:pt>
                <c:pt idx="2841">
                  <c:v>7.4</c:v>
                </c:pt>
                <c:pt idx="2842">
                  <c:v>5.9</c:v>
                </c:pt>
                <c:pt idx="2843">
                  <c:v>7.8</c:v>
                </c:pt>
                <c:pt idx="2844">
                  <c:v>7.4</c:v>
                </c:pt>
                <c:pt idx="2845">
                  <c:v>6.5</c:v>
                </c:pt>
                <c:pt idx="2846">
                  <c:v>5.4</c:v>
                </c:pt>
                <c:pt idx="2847">
                  <c:v>7</c:v>
                </c:pt>
                <c:pt idx="2848">
                  <c:v>7.6</c:v>
                </c:pt>
                <c:pt idx="2849">
                  <c:v>6.9</c:v>
                </c:pt>
                <c:pt idx="2850">
                  <c:v>7</c:v>
                </c:pt>
                <c:pt idx="2851">
                  <c:v>5.3</c:v>
                </c:pt>
                <c:pt idx="2852">
                  <c:v>6.4</c:v>
                </c:pt>
                <c:pt idx="2853">
                  <c:v>4.5</c:v>
                </c:pt>
                <c:pt idx="2854">
                  <c:v>7.8</c:v>
                </c:pt>
                <c:pt idx="2855">
                  <c:v>6.7</c:v>
                </c:pt>
                <c:pt idx="2856">
                  <c:v>5.3</c:v>
                </c:pt>
                <c:pt idx="2857">
                  <c:v>6.3</c:v>
                </c:pt>
                <c:pt idx="2858">
                  <c:v>7</c:v>
                </c:pt>
                <c:pt idx="2859">
                  <c:v>5.3</c:v>
                </c:pt>
                <c:pt idx="2860">
                  <c:v>6.6</c:v>
                </c:pt>
                <c:pt idx="2861">
                  <c:v>5.8</c:v>
                </c:pt>
                <c:pt idx="2862">
                  <c:v>6.7</c:v>
                </c:pt>
                <c:pt idx="2863">
                  <c:v>6.6</c:v>
                </c:pt>
                <c:pt idx="2864">
                  <c:v>7</c:v>
                </c:pt>
                <c:pt idx="2865">
                  <c:v>8.4</c:v>
                </c:pt>
                <c:pt idx="2866">
                  <c:v>5.4</c:v>
                </c:pt>
                <c:pt idx="2867">
                  <c:v>7.8</c:v>
                </c:pt>
                <c:pt idx="2868">
                  <c:v>7.6</c:v>
                </c:pt>
                <c:pt idx="2869">
                  <c:v>6.6</c:v>
                </c:pt>
                <c:pt idx="2870">
                  <c:v>6.4</c:v>
                </c:pt>
                <c:pt idx="2871">
                  <c:v>7</c:v>
                </c:pt>
                <c:pt idx="2872">
                  <c:v>5.7</c:v>
                </c:pt>
                <c:pt idx="2873">
                  <c:v>5.9</c:v>
                </c:pt>
                <c:pt idx="2874">
                  <c:v>6.3</c:v>
                </c:pt>
                <c:pt idx="2875">
                  <c:v>6.3</c:v>
                </c:pt>
                <c:pt idx="2876">
                  <c:v>6.2</c:v>
                </c:pt>
                <c:pt idx="2877">
                  <c:v>2.1</c:v>
                </c:pt>
                <c:pt idx="2878">
                  <c:v>5</c:v>
                </c:pt>
                <c:pt idx="2879">
                  <c:v>5.3</c:v>
                </c:pt>
                <c:pt idx="2880">
                  <c:v>7.1</c:v>
                </c:pt>
                <c:pt idx="2881">
                  <c:v>7</c:v>
                </c:pt>
                <c:pt idx="2882">
                  <c:v>7</c:v>
                </c:pt>
                <c:pt idx="2883">
                  <c:v>5.7</c:v>
                </c:pt>
                <c:pt idx="2884">
                  <c:v>7.1</c:v>
                </c:pt>
                <c:pt idx="2885">
                  <c:v>7</c:v>
                </c:pt>
                <c:pt idx="2886">
                  <c:v>7.7</c:v>
                </c:pt>
                <c:pt idx="2887">
                  <c:v>7.1</c:v>
                </c:pt>
                <c:pt idx="2888">
                  <c:v>6.8</c:v>
                </c:pt>
                <c:pt idx="2889">
                  <c:v>7.5</c:v>
                </c:pt>
                <c:pt idx="2890">
                  <c:v>6.3</c:v>
                </c:pt>
                <c:pt idx="2891">
                  <c:v>7.3</c:v>
                </c:pt>
                <c:pt idx="2892">
                  <c:v>6.8</c:v>
                </c:pt>
                <c:pt idx="2893">
                  <c:v>7.2</c:v>
                </c:pt>
                <c:pt idx="2894">
                  <c:v>6.4</c:v>
                </c:pt>
                <c:pt idx="2895">
                  <c:v>6</c:v>
                </c:pt>
                <c:pt idx="2896">
                  <c:v>6.4</c:v>
                </c:pt>
                <c:pt idx="2897">
                  <c:v>5.0999999999999996</c:v>
                </c:pt>
                <c:pt idx="2898">
                  <c:v>7.5</c:v>
                </c:pt>
                <c:pt idx="2899">
                  <c:v>7.1</c:v>
                </c:pt>
                <c:pt idx="2900">
                  <c:v>4.5999999999999996</c:v>
                </c:pt>
                <c:pt idx="2901">
                  <c:v>5.7</c:v>
                </c:pt>
                <c:pt idx="2902">
                  <c:v>6.8</c:v>
                </c:pt>
                <c:pt idx="2903">
                  <c:v>7.7</c:v>
                </c:pt>
                <c:pt idx="2904">
                  <c:v>3.2</c:v>
                </c:pt>
                <c:pt idx="2905">
                  <c:v>6.1</c:v>
                </c:pt>
                <c:pt idx="2906">
                  <c:v>5.6</c:v>
                </c:pt>
                <c:pt idx="2907">
                  <c:v>6.9</c:v>
                </c:pt>
                <c:pt idx="2908">
                  <c:v>7.5</c:v>
                </c:pt>
                <c:pt idx="2909">
                  <c:v>5.8</c:v>
                </c:pt>
                <c:pt idx="2910">
                  <c:v>8.3000000000000007</c:v>
                </c:pt>
                <c:pt idx="2911">
                  <c:v>2.8</c:v>
                </c:pt>
                <c:pt idx="2912">
                  <c:v>6.6</c:v>
                </c:pt>
                <c:pt idx="2913">
                  <c:v>7.5</c:v>
                </c:pt>
                <c:pt idx="2914">
                  <c:v>6</c:v>
                </c:pt>
                <c:pt idx="2915">
                  <c:v>6.2</c:v>
                </c:pt>
                <c:pt idx="2916">
                  <c:v>7.2</c:v>
                </c:pt>
                <c:pt idx="2917">
                  <c:v>8.6999999999999993</c:v>
                </c:pt>
                <c:pt idx="2918">
                  <c:v>6</c:v>
                </c:pt>
                <c:pt idx="2919">
                  <c:v>8</c:v>
                </c:pt>
                <c:pt idx="2920">
                  <c:v>7.2</c:v>
                </c:pt>
                <c:pt idx="2921">
                  <c:v>4.5</c:v>
                </c:pt>
                <c:pt idx="2922">
                  <c:v>7.9</c:v>
                </c:pt>
                <c:pt idx="2923">
                  <c:v>7.1</c:v>
                </c:pt>
                <c:pt idx="2924">
                  <c:v>7.5</c:v>
                </c:pt>
                <c:pt idx="2925">
                  <c:v>6.8</c:v>
                </c:pt>
                <c:pt idx="2926">
                  <c:v>4.3</c:v>
                </c:pt>
                <c:pt idx="2927">
                  <c:v>7.2</c:v>
                </c:pt>
                <c:pt idx="2928">
                  <c:v>5.8</c:v>
                </c:pt>
                <c:pt idx="2929">
                  <c:v>7.1</c:v>
                </c:pt>
                <c:pt idx="2930">
                  <c:v>7.4</c:v>
                </c:pt>
                <c:pt idx="2931">
                  <c:v>7.6</c:v>
                </c:pt>
                <c:pt idx="2932">
                  <c:v>6.9</c:v>
                </c:pt>
                <c:pt idx="2933">
                  <c:v>6</c:v>
                </c:pt>
                <c:pt idx="2934">
                  <c:v>6.9</c:v>
                </c:pt>
                <c:pt idx="2935">
                  <c:v>7.3</c:v>
                </c:pt>
                <c:pt idx="2936">
                  <c:v>4.5999999999999996</c:v>
                </c:pt>
                <c:pt idx="2937">
                  <c:v>6</c:v>
                </c:pt>
                <c:pt idx="2938">
                  <c:v>6.4</c:v>
                </c:pt>
                <c:pt idx="2939">
                  <c:v>5.5</c:v>
                </c:pt>
                <c:pt idx="2940">
                  <c:v>7.5</c:v>
                </c:pt>
                <c:pt idx="2941">
                  <c:v>8.1</c:v>
                </c:pt>
                <c:pt idx="2942">
                  <c:v>6.3</c:v>
                </c:pt>
                <c:pt idx="2943">
                  <c:v>5.0999999999999996</c:v>
                </c:pt>
                <c:pt idx="2944">
                  <c:v>6.8</c:v>
                </c:pt>
                <c:pt idx="2945">
                  <c:v>5.3</c:v>
                </c:pt>
                <c:pt idx="2946">
                  <c:v>7.3</c:v>
                </c:pt>
                <c:pt idx="2947">
                  <c:v>7.3</c:v>
                </c:pt>
                <c:pt idx="2948">
                  <c:v>7.1</c:v>
                </c:pt>
                <c:pt idx="2949">
                  <c:v>7.6</c:v>
                </c:pt>
                <c:pt idx="2950">
                  <c:v>5.3</c:v>
                </c:pt>
                <c:pt idx="2951">
                  <c:v>7.8</c:v>
                </c:pt>
                <c:pt idx="2952">
                  <c:v>7.7</c:v>
                </c:pt>
                <c:pt idx="2953">
                  <c:v>7.7</c:v>
                </c:pt>
                <c:pt idx="2954">
                  <c:v>5.4</c:v>
                </c:pt>
                <c:pt idx="2955">
                  <c:v>6.2</c:v>
                </c:pt>
                <c:pt idx="2956">
                  <c:v>7.4</c:v>
                </c:pt>
                <c:pt idx="2957">
                  <c:v>6.2</c:v>
                </c:pt>
                <c:pt idx="2958">
                  <c:v>5.0999999999999996</c:v>
                </c:pt>
                <c:pt idx="2959">
                  <c:v>6.9</c:v>
                </c:pt>
                <c:pt idx="2960">
                  <c:v>6.3</c:v>
                </c:pt>
                <c:pt idx="2961">
                  <c:v>6.8</c:v>
                </c:pt>
                <c:pt idx="2962">
                  <c:v>5.7</c:v>
                </c:pt>
                <c:pt idx="2963">
                  <c:v>5.8</c:v>
                </c:pt>
                <c:pt idx="2964">
                  <c:v>6.2</c:v>
                </c:pt>
                <c:pt idx="2965">
                  <c:v>4.3</c:v>
                </c:pt>
                <c:pt idx="2966">
                  <c:v>6.4</c:v>
                </c:pt>
                <c:pt idx="2967">
                  <c:v>6</c:v>
                </c:pt>
                <c:pt idx="2968">
                  <c:v>6.9</c:v>
                </c:pt>
                <c:pt idx="2969">
                  <c:v>5.5</c:v>
                </c:pt>
                <c:pt idx="2970">
                  <c:v>5.4</c:v>
                </c:pt>
                <c:pt idx="2971">
                  <c:v>8.3000000000000007</c:v>
                </c:pt>
                <c:pt idx="2972">
                  <c:v>7.9</c:v>
                </c:pt>
                <c:pt idx="2973">
                  <c:v>6.5</c:v>
                </c:pt>
                <c:pt idx="2974">
                  <c:v>6.3</c:v>
                </c:pt>
                <c:pt idx="2975">
                  <c:v>6.4</c:v>
                </c:pt>
                <c:pt idx="2976">
                  <c:v>5.3</c:v>
                </c:pt>
                <c:pt idx="2977">
                  <c:v>5.8</c:v>
                </c:pt>
                <c:pt idx="2978">
                  <c:v>6.6</c:v>
                </c:pt>
                <c:pt idx="2979">
                  <c:v>7.4</c:v>
                </c:pt>
                <c:pt idx="2980">
                  <c:v>8.3000000000000007</c:v>
                </c:pt>
                <c:pt idx="2981">
                  <c:v>5.3</c:v>
                </c:pt>
                <c:pt idx="2982">
                  <c:v>6.2</c:v>
                </c:pt>
                <c:pt idx="2983">
                  <c:v>6.9</c:v>
                </c:pt>
                <c:pt idx="2984">
                  <c:v>5.9</c:v>
                </c:pt>
                <c:pt idx="2985">
                  <c:v>6.1</c:v>
                </c:pt>
                <c:pt idx="2986">
                  <c:v>5.8</c:v>
                </c:pt>
                <c:pt idx="2987">
                  <c:v>5.9</c:v>
                </c:pt>
                <c:pt idx="2988">
                  <c:v>5.5</c:v>
                </c:pt>
                <c:pt idx="2989">
                  <c:v>5</c:v>
                </c:pt>
                <c:pt idx="2990">
                  <c:v>7</c:v>
                </c:pt>
                <c:pt idx="2991">
                  <c:v>7.8</c:v>
                </c:pt>
                <c:pt idx="2992">
                  <c:v>6.4</c:v>
                </c:pt>
                <c:pt idx="2993">
                  <c:v>5.9</c:v>
                </c:pt>
                <c:pt idx="2994">
                  <c:v>7</c:v>
                </c:pt>
                <c:pt idx="2995">
                  <c:v>6.1</c:v>
                </c:pt>
                <c:pt idx="2996">
                  <c:v>6.9</c:v>
                </c:pt>
                <c:pt idx="2997">
                  <c:v>7.5</c:v>
                </c:pt>
                <c:pt idx="2998">
                  <c:v>7.3</c:v>
                </c:pt>
                <c:pt idx="2999">
                  <c:v>6.5</c:v>
                </c:pt>
                <c:pt idx="3000">
                  <c:v>6.2</c:v>
                </c:pt>
                <c:pt idx="3001">
                  <c:v>6.7</c:v>
                </c:pt>
                <c:pt idx="3002">
                  <c:v>6</c:v>
                </c:pt>
                <c:pt idx="3003">
                  <c:v>6.3</c:v>
                </c:pt>
                <c:pt idx="3004">
                  <c:v>5.8</c:v>
                </c:pt>
                <c:pt idx="3005">
                  <c:v>6.1</c:v>
                </c:pt>
                <c:pt idx="3006">
                  <c:v>6.9</c:v>
                </c:pt>
                <c:pt idx="3007">
                  <c:v>5.4</c:v>
                </c:pt>
                <c:pt idx="3008">
                  <c:v>6.7</c:v>
                </c:pt>
                <c:pt idx="3009">
                  <c:v>7.4</c:v>
                </c:pt>
                <c:pt idx="3010">
                  <c:v>5.6</c:v>
                </c:pt>
                <c:pt idx="3011">
                  <c:v>6.5</c:v>
                </c:pt>
                <c:pt idx="3012">
                  <c:v>6.5</c:v>
                </c:pt>
                <c:pt idx="3013">
                  <c:v>5.8</c:v>
                </c:pt>
                <c:pt idx="3014">
                  <c:v>5</c:v>
                </c:pt>
                <c:pt idx="3015">
                  <c:v>5.5</c:v>
                </c:pt>
                <c:pt idx="3016">
                  <c:v>6.5</c:v>
                </c:pt>
                <c:pt idx="3017">
                  <c:v>7.2</c:v>
                </c:pt>
                <c:pt idx="3018">
                  <c:v>7.3</c:v>
                </c:pt>
                <c:pt idx="3019">
                  <c:v>7.2</c:v>
                </c:pt>
                <c:pt idx="3020">
                  <c:v>5.2</c:v>
                </c:pt>
                <c:pt idx="3021">
                  <c:v>5.7</c:v>
                </c:pt>
                <c:pt idx="3022">
                  <c:v>4.7</c:v>
                </c:pt>
                <c:pt idx="3023">
                  <c:v>5.9</c:v>
                </c:pt>
                <c:pt idx="3024">
                  <c:v>6.8</c:v>
                </c:pt>
                <c:pt idx="3025">
                  <c:v>5.9</c:v>
                </c:pt>
                <c:pt idx="3026">
                  <c:v>5.3</c:v>
                </c:pt>
                <c:pt idx="3027">
                  <c:v>6</c:v>
                </c:pt>
                <c:pt idx="3028">
                  <c:v>7.7</c:v>
                </c:pt>
                <c:pt idx="3029">
                  <c:v>4.4000000000000004</c:v>
                </c:pt>
                <c:pt idx="3030">
                  <c:v>6.6</c:v>
                </c:pt>
                <c:pt idx="3031">
                  <c:v>6.7</c:v>
                </c:pt>
                <c:pt idx="3032">
                  <c:v>5.5</c:v>
                </c:pt>
                <c:pt idx="3033">
                  <c:v>6.5</c:v>
                </c:pt>
                <c:pt idx="3034">
                  <c:v>6.2</c:v>
                </c:pt>
                <c:pt idx="3035">
                  <c:v>7.1</c:v>
                </c:pt>
                <c:pt idx="3036">
                  <c:v>6.1</c:v>
                </c:pt>
                <c:pt idx="3037">
                  <c:v>7.1</c:v>
                </c:pt>
                <c:pt idx="3038">
                  <c:v>6</c:v>
                </c:pt>
                <c:pt idx="3039">
                  <c:v>7.4</c:v>
                </c:pt>
                <c:pt idx="3040">
                  <c:v>5.9</c:v>
                </c:pt>
                <c:pt idx="3041">
                  <c:v>4.0999999999999996</c:v>
                </c:pt>
                <c:pt idx="3042">
                  <c:v>5.8</c:v>
                </c:pt>
                <c:pt idx="3043">
                  <c:v>5.9</c:v>
                </c:pt>
                <c:pt idx="3044">
                  <c:v>7</c:v>
                </c:pt>
                <c:pt idx="3045">
                  <c:v>6.8</c:v>
                </c:pt>
                <c:pt idx="3046">
                  <c:v>7.4</c:v>
                </c:pt>
                <c:pt idx="3047">
                  <c:v>7.1</c:v>
                </c:pt>
                <c:pt idx="3048">
                  <c:v>7</c:v>
                </c:pt>
                <c:pt idx="3049">
                  <c:v>5.8</c:v>
                </c:pt>
                <c:pt idx="3050">
                  <c:v>7.8</c:v>
                </c:pt>
                <c:pt idx="3051">
                  <c:v>6.5</c:v>
                </c:pt>
                <c:pt idx="3052">
                  <c:v>7</c:v>
                </c:pt>
                <c:pt idx="3053">
                  <c:v>6.3</c:v>
                </c:pt>
                <c:pt idx="3054">
                  <c:v>5.3</c:v>
                </c:pt>
                <c:pt idx="3055">
                  <c:v>6.8</c:v>
                </c:pt>
                <c:pt idx="3056">
                  <c:v>5.5</c:v>
                </c:pt>
                <c:pt idx="3057">
                  <c:v>7.4</c:v>
                </c:pt>
                <c:pt idx="3058">
                  <c:v>4.3</c:v>
                </c:pt>
                <c:pt idx="3059">
                  <c:v>5.2</c:v>
                </c:pt>
                <c:pt idx="3060">
                  <c:v>6.7</c:v>
                </c:pt>
                <c:pt idx="3061">
                  <c:v>6.3</c:v>
                </c:pt>
                <c:pt idx="3062">
                  <c:v>8.6</c:v>
                </c:pt>
                <c:pt idx="3063">
                  <c:v>6.1</c:v>
                </c:pt>
                <c:pt idx="3064">
                  <c:v>5.8</c:v>
                </c:pt>
                <c:pt idx="3065">
                  <c:v>7.7</c:v>
                </c:pt>
                <c:pt idx="3066">
                  <c:v>8</c:v>
                </c:pt>
                <c:pt idx="3067">
                  <c:v>5.6</c:v>
                </c:pt>
                <c:pt idx="3068">
                  <c:v>6.7</c:v>
                </c:pt>
                <c:pt idx="3069">
                  <c:v>6.6</c:v>
                </c:pt>
                <c:pt idx="3070">
                  <c:v>4.2</c:v>
                </c:pt>
                <c:pt idx="3071">
                  <c:v>6.6</c:v>
                </c:pt>
                <c:pt idx="3072">
                  <c:v>4.0999999999999996</c:v>
                </c:pt>
                <c:pt idx="3073">
                  <c:v>7.3</c:v>
                </c:pt>
                <c:pt idx="3074">
                  <c:v>7.1</c:v>
                </c:pt>
                <c:pt idx="3075">
                  <c:v>6.5</c:v>
                </c:pt>
                <c:pt idx="3076">
                  <c:v>7</c:v>
                </c:pt>
                <c:pt idx="3077">
                  <c:v>5.5</c:v>
                </c:pt>
                <c:pt idx="3078">
                  <c:v>6.6</c:v>
                </c:pt>
                <c:pt idx="3079">
                  <c:v>7.1</c:v>
                </c:pt>
                <c:pt idx="3080">
                  <c:v>7.9</c:v>
                </c:pt>
                <c:pt idx="3081">
                  <c:v>7.1</c:v>
                </c:pt>
                <c:pt idx="3082">
                  <c:v>5.6</c:v>
                </c:pt>
                <c:pt idx="3083">
                  <c:v>7.3</c:v>
                </c:pt>
                <c:pt idx="3084">
                  <c:v>3.3</c:v>
                </c:pt>
                <c:pt idx="3085">
                  <c:v>6.5</c:v>
                </c:pt>
                <c:pt idx="3086">
                  <c:v>4.8</c:v>
                </c:pt>
                <c:pt idx="3087">
                  <c:v>5.2</c:v>
                </c:pt>
                <c:pt idx="3088">
                  <c:v>6.3</c:v>
                </c:pt>
                <c:pt idx="3089">
                  <c:v>7.2</c:v>
                </c:pt>
                <c:pt idx="3090">
                  <c:v>6.8</c:v>
                </c:pt>
                <c:pt idx="3091">
                  <c:v>5.7</c:v>
                </c:pt>
                <c:pt idx="3092">
                  <c:v>7.2</c:v>
                </c:pt>
                <c:pt idx="3093">
                  <c:v>6.9</c:v>
                </c:pt>
                <c:pt idx="3094">
                  <c:v>6.3</c:v>
                </c:pt>
                <c:pt idx="3095">
                  <c:v>6.2</c:v>
                </c:pt>
                <c:pt idx="3096">
                  <c:v>6.7</c:v>
                </c:pt>
                <c:pt idx="3097">
                  <c:v>6.5</c:v>
                </c:pt>
                <c:pt idx="3098">
                  <c:v>7.2</c:v>
                </c:pt>
                <c:pt idx="3099">
                  <c:v>5.3</c:v>
                </c:pt>
                <c:pt idx="3100">
                  <c:v>6.7</c:v>
                </c:pt>
                <c:pt idx="3101">
                  <c:v>6.2</c:v>
                </c:pt>
                <c:pt idx="3102">
                  <c:v>3.6</c:v>
                </c:pt>
                <c:pt idx="3103">
                  <c:v>5.7</c:v>
                </c:pt>
                <c:pt idx="3104">
                  <c:v>7.3</c:v>
                </c:pt>
                <c:pt idx="3105">
                  <c:v>5</c:v>
                </c:pt>
                <c:pt idx="3106">
                  <c:v>6.6</c:v>
                </c:pt>
                <c:pt idx="3107">
                  <c:v>6.6</c:v>
                </c:pt>
                <c:pt idx="3108">
                  <c:v>6.8</c:v>
                </c:pt>
                <c:pt idx="3109">
                  <c:v>6.2</c:v>
                </c:pt>
                <c:pt idx="3110">
                  <c:v>7.3</c:v>
                </c:pt>
                <c:pt idx="3111">
                  <c:v>6.2</c:v>
                </c:pt>
                <c:pt idx="3112">
                  <c:v>6.9</c:v>
                </c:pt>
                <c:pt idx="3113">
                  <c:v>6.6</c:v>
                </c:pt>
                <c:pt idx="3114">
                  <c:v>6.3</c:v>
                </c:pt>
                <c:pt idx="3115">
                  <c:v>7</c:v>
                </c:pt>
                <c:pt idx="3116">
                  <c:v>3.3</c:v>
                </c:pt>
                <c:pt idx="3117">
                  <c:v>6.7</c:v>
                </c:pt>
                <c:pt idx="3118">
                  <c:v>6.2</c:v>
                </c:pt>
                <c:pt idx="3119">
                  <c:v>6.5</c:v>
                </c:pt>
                <c:pt idx="3120">
                  <c:v>3.5</c:v>
                </c:pt>
                <c:pt idx="3121">
                  <c:v>5.5</c:v>
                </c:pt>
                <c:pt idx="3122">
                  <c:v>5.9</c:v>
                </c:pt>
                <c:pt idx="3123">
                  <c:v>4.7</c:v>
                </c:pt>
                <c:pt idx="3124">
                  <c:v>4.2</c:v>
                </c:pt>
                <c:pt idx="3125">
                  <c:v>5.2</c:v>
                </c:pt>
                <c:pt idx="3126">
                  <c:v>5.2</c:v>
                </c:pt>
                <c:pt idx="3127">
                  <c:v>3.9</c:v>
                </c:pt>
                <c:pt idx="3128">
                  <c:v>6.1</c:v>
                </c:pt>
                <c:pt idx="3129">
                  <c:v>5.8</c:v>
                </c:pt>
                <c:pt idx="3130">
                  <c:v>6.7</c:v>
                </c:pt>
                <c:pt idx="3131">
                  <c:v>5.7</c:v>
                </c:pt>
                <c:pt idx="3132">
                  <c:v>4.5</c:v>
                </c:pt>
                <c:pt idx="3133">
                  <c:v>6.9</c:v>
                </c:pt>
                <c:pt idx="3134">
                  <c:v>4.8</c:v>
                </c:pt>
                <c:pt idx="3135">
                  <c:v>6.3</c:v>
                </c:pt>
                <c:pt idx="3136">
                  <c:v>6.9</c:v>
                </c:pt>
                <c:pt idx="3137">
                  <c:v>5.4</c:v>
                </c:pt>
                <c:pt idx="3138">
                  <c:v>3.8</c:v>
                </c:pt>
                <c:pt idx="3139">
                  <c:v>7</c:v>
                </c:pt>
                <c:pt idx="3140">
                  <c:v>5.2</c:v>
                </c:pt>
                <c:pt idx="3141">
                  <c:v>7.3</c:v>
                </c:pt>
                <c:pt idx="3142">
                  <c:v>4.5999999999999996</c:v>
                </c:pt>
                <c:pt idx="3143">
                  <c:v>6.5</c:v>
                </c:pt>
                <c:pt idx="3144">
                  <c:v>6.8</c:v>
                </c:pt>
                <c:pt idx="3145">
                  <c:v>6.7</c:v>
                </c:pt>
                <c:pt idx="3146">
                  <c:v>6.1</c:v>
                </c:pt>
                <c:pt idx="3147">
                  <c:v>5.2</c:v>
                </c:pt>
                <c:pt idx="3148">
                  <c:v>6.9</c:v>
                </c:pt>
                <c:pt idx="3149">
                  <c:v>6</c:v>
                </c:pt>
                <c:pt idx="3150">
                  <c:v>7.9</c:v>
                </c:pt>
                <c:pt idx="3151">
                  <c:v>4.5</c:v>
                </c:pt>
                <c:pt idx="3152">
                  <c:v>5.0999999999999996</c:v>
                </c:pt>
                <c:pt idx="3153">
                  <c:v>7.6</c:v>
                </c:pt>
                <c:pt idx="3154">
                  <c:v>7.6</c:v>
                </c:pt>
                <c:pt idx="3155">
                  <c:v>6.7</c:v>
                </c:pt>
                <c:pt idx="3156">
                  <c:v>6.1</c:v>
                </c:pt>
                <c:pt idx="3157">
                  <c:v>7.5</c:v>
                </c:pt>
                <c:pt idx="3158">
                  <c:v>5.3</c:v>
                </c:pt>
                <c:pt idx="3159">
                  <c:v>6</c:v>
                </c:pt>
                <c:pt idx="3160">
                  <c:v>7.1</c:v>
                </c:pt>
                <c:pt idx="3161">
                  <c:v>7.5</c:v>
                </c:pt>
                <c:pt idx="3162">
                  <c:v>6.9</c:v>
                </c:pt>
                <c:pt idx="3163">
                  <c:v>8.5</c:v>
                </c:pt>
                <c:pt idx="3164">
                  <c:v>7.5</c:v>
                </c:pt>
                <c:pt idx="3165">
                  <c:v>6.6</c:v>
                </c:pt>
                <c:pt idx="3166">
                  <c:v>8</c:v>
                </c:pt>
                <c:pt idx="3167">
                  <c:v>7</c:v>
                </c:pt>
                <c:pt idx="3168">
                  <c:v>5.8</c:v>
                </c:pt>
                <c:pt idx="3169">
                  <c:v>7.3</c:v>
                </c:pt>
                <c:pt idx="3170">
                  <c:v>6.8</c:v>
                </c:pt>
                <c:pt idx="3171">
                  <c:v>6.7</c:v>
                </c:pt>
                <c:pt idx="3172">
                  <c:v>6.5</c:v>
                </c:pt>
                <c:pt idx="3173">
                  <c:v>8</c:v>
                </c:pt>
                <c:pt idx="3174">
                  <c:v>6.5</c:v>
                </c:pt>
                <c:pt idx="3175">
                  <c:v>4.9000000000000004</c:v>
                </c:pt>
                <c:pt idx="3176">
                  <c:v>7.1</c:v>
                </c:pt>
                <c:pt idx="3177">
                  <c:v>7</c:v>
                </c:pt>
                <c:pt idx="3178">
                  <c:v>7</c:v>
                </c:pt>
                <c:pt idx="3179">
                  <c:v>7.5</c:v>
                </c:pt>
                <c:pt idx="3180">
                  <c:v>4.5</c:v>
                </c:pt>
                <c:pt idx="3181">
                  <c:v>5.5</c:v>
                </c:pt>
                <c:pt idx="3182">
                  <c:v>7.7</c:v>
                </c:pt>
                <c:pt idx="3183">
                  <c:v>7.2</c:v>
                </c:pt>
                <c:pt idx="3184">
                  <c:v>4.8</c:v>
                </c:pt>
                <c:pt idx="3185">
                  <c:v>6.7</c:v>
                </c:pt>
                <c:pt idx="3186">
                  <c:v>7</c:v>
                </c:pt>
                <c:pt idx="3187">
                  <c:v>6.5</c:v>
                </c:pt>
                <c:pt idx="3188">
                  <c:v>7.4</c:v>
                </c:pt>
                <c:pt idx="3189">
                  <c:v>5.7</c:v>
                </c:pt>
                <c:pt idx="3190">
                  <c:v>6.2</c:v>
                </c:pt>
                <c:pt idx="3191">
                  <c:v>5.7</c:v>
                </c:pt>
                <c:pt idx="3192">
                  <c:v>6.4</c:v>
                </c:pt>
                <c:pt idx="3193">
                  <c:v>7</c:v>
                </c:pt>
                <c:pt idx="3194">
                  <c:v>7.7</c:v>
                </c:pt>
                <c:pt idx="3195">
                  <c:v>5.4</c:v>
                </c:pt>
                <c:pt idx="3196">
                  <c:v>6.6</c:v>
                </c:pt>
                <c:pt idx="3197">
                  <c:v>6.1</c:v>
                </c:pt>
                <c:pt idx="3198">
                  <c:v>6.1</c:v>
                </c:pt>
                <c:pt idx="3199">
                  <c:v>7.6</c:v>
                </c:pt>
                <c:pt idx="3200">
                  <c:v>6.2</c:v>
                </c:pt>
                <c:pt idx="3201">
                  <c:v>6.6</c:v>
                </c:pt>
                <c:pt idx="3202">
                  <c:v>7.3</c:v>
                </c:pt>
                <c:pt idx="3203">
                  <c:v>4.2</c:v>
                </c:pt>
                <c:pt idx="3204">
                  <c:v>7.1</c:v>
                </c:pt>
                <c:pt idx="3205">
                  <c:v>6</c:v>
                </c:pt>
                <c:pt idx="3206">
                  <c:v>6.5</c:v>
                </c:pt>
                <c:pt idx="3207">
                  <c:v>6.5</c:v>
                </c:pt>
                <c:pt idx="3208">
                  <c:v>5.7</c:v>
                </c:pt>
                <c:pt idx="3209">
                  <c:v>6.1</c:v>
                </c:pt>
                <c:pt idx="3210">
                  <c:v>7.1</c:v>
                </c:pt>
                <c:pt idx="3211">
                  <c:v>7.3</c:v>
                </c:pt>
                <c:pt idx="3212">
                  <c:v>6.5</c:v>
                </c:pt>
                <c:pt idx="3213">
                  <c:v>5.7</c:v>
                </c:pt>
                <c:pt idx="3214">
                  <c:v>7.2</c:v>
                </c:pt>
                <c:pt idx="3215">
                  <c:v>7.3</c:v>
                </c:pt>
                <c:pt idx="3216">
                  <c:v>6.9</c:v>
                </c:pt>
                <c:pt idx="3217">
                  <c:v>5</c:v>
                </c:pt>
                <c:pt idx="3218">
                  <c:v>5.9</c:v>
                </c:pt>
                <c:pt idx="3219">
                  <c:v>6.7</c:v>
                </c:pt>
                <c:pt idx="3220">
                  <c:v>7.3</c:v>
                </c:pt>
                <c:pt idx="3221">
                  <c:v>7.6</c:v>
                </c:pt>
                <c:pt idx="3222">
                  <c:v>6.5</c:v>
                </c:pt>
                <c:pt idx="3223">
                  <c:v>2.1</c:v>
                </c:pt>
                <c:pt idx="3224">
                  <c:v>5.3</c:v>
                </c:pt>
                <c:pt idx="3225">
                  <c:v>7.2</c:v>
                </c:pt>
                <c:pt idx="3226">
                  <c:v>7</c:v>
                </c:pt>
                <c:pt idx="3227">
                  <c:v>8</c:v>
                </c:pt>
                <c:pt idx="3228">
                  <c:v>6.9</c:v>
                </c:pt>
                <c:pt idx="3229">
                  <c:v>7.1</c:v>
                </c:pt>
                <c:pt idx="3230">
                  <c:v>7.3</c:v>
                </c:pt>
                <c:pt idx="3231">
                  <c:v>7.5</c:v>
                </c:pt>
                <c:pt idx="3232">
                  <c:v>6.9</c:v>
                </c:pt>
                <c:pt idx="3233">
                  <c:v>7.2</c:v>
                </c:pt>
                <c:pt idx="3234">
                  <c:v>6.7</c:v>
                </c:pt>
                <c:pt idx="3235">
                  <c:v>6</c:v>
                </c:pt>
                <c:pt idx="3236">
                  <c:v>8.9</c:v>
                </c:pt>
                <c:pt idx="3237">
                  <c:v>7.7</c:v>
                </c:pt>
                <c:pt idx="3238">
                  <c:v>7.9</c:v>
                </c:pt>
                <c:pt idx="3239">
                  <c:v>5.6</c:v>
                </c:pt>
                <c:pt idx="3240">
                  <c:v>8</c:v>
                </c:pt>
                <c:pt idx="3241">
                  <c:v>6.2</c:v>
                </c:pt>
                <c:pt idx="3242">
                  <c:v>7.9</c:v>
                </c:pt>
                <c:pt idx="3243">
                  <c:v>8.1</c:v>
                </c:pt>
                <c:pt idx="3244">
                  <c:v>7.6</c:v>
                </c:pt>
                <c:pt idx="3245">
                  <c:v>3.5</c:v>
                </c:pt>
                <c:pt idx="3246">
                  <c:v>7.6</c:v>
                </c:pt>
                <c:pt idx="3247">
                  <c:v>6.5</c:v>
                </c:pt>
                <c:pt idx="3248">
                  <c:v>5.6</c:v>
                </c:pt>
                <c:pt idx="3249">
                  <c:v>7.7</c:v>
                </c:pt>
                <c:pt idx="3250">
                  <c:v>5.2</c:v>
                </c:pt>
                <c:pt idx="3251">
                  <c:v>6.1</c:v>
                </c:pt>
                <c:pt idx="3252">
                  <c:v>5</c:v>
                </c:pt>
                <c:pt idx="3253">
                  <c:v>7.8</c:v>
                </c:pt>
                <c:pt idx="3254">
                  <c:v>7.4</c:v>
                </c:pt>
                <c:pt idx="3255">
                  <c:v>6.8</c:v>
                </c:pt>
                <c:pt idx="3256">
                  <c:v>6.4</c:v>
                </c:pt>
                <c:pt idx="3257">
                  <c:v>5.7</c:v>
                </c:pt>
                <c:pt idx="3258">
                  <c:v>7.5</c:v>
                </c:pt>
                <c:pt idx="3259">
                  <c:v>6.7</c:v>
                </c:pt>
                <c:pt idx="3260">
                  <c:v>5.6</c:v>
                </c:pt>
                <c:pt idx="3261">
                  <c:v>7.6</c:v>
                </c:pt>
                <c:pt idx="3262">
                  <c:v>6.5</c:v>
                </c:pt>
                <c:pt idx="3263">
                  <c:v>7</c:v>
                </c:pt>
                <c:pt idx="3264">
                  <c:v>6.3</c:v>
                </c:pt>
                <c:pt idx="3265">
                  <c:v>6.4</c:v>
                </c:pt>
                <c:pt idx="3266">
                  <c:v>7.1</c:v>
                </c:pt>
                <c:pt idx="3267">
                  <c:v>7.1</c:v>
                </c:pt>
                <c:pt idx="3268">
                  <c:v>6.5</c:v>
                </c:pt>
                <c:pt idx="3269">
                  <c:v>6.9</c:v>
                </c:pt>
                <c:pt idx="3270">
                  <c:v>5.4</c:v>
                </c:pt>
                <c:pt idx="3271">
                  <c:v>4.9000000000000004</c:v>
                </c:pt>
                <c:pt idx="3272">
                  <c:v>5.0999999999999996</c:v>
                </c:pt>
                <c:pt idx="3273">
                  <c:v>5.3</c:v>
                </c:pt>
                <c:pt idx="3274">
                  <c:v>7.5</c:v>
                </c:pt>
                <c:pt idx="3275">
                  <c:v>7.3</c:v>
                </c:pt>
                <c:pt idx="3276">
                  <c:v>7.3</c:v>
                </c:pt>
                <c:pt idx="3277">
                  <c:v>7.1</c:v>
                </c:pt>
                <c:pt idx="3278">
                  <c:v>6</c:v>
                </c:pt>
                <c:pt idx="3279">
                  <c:v>6.6</c:v>
                </c:pt>
                <c:pt idx="3280">
                  <c:v>7.2</c:v>
                </c:pt>
                <c:pt idx="3281">
                  <c:v>7.2</c:v>
                </c:pt>
                <c:pt idx="3282">
                  <c:v>6.9</c:v>
                </c:pt>
                <c:pt idx="3283">
                  <c:v>6.8</c:v>
                </c:pt>
                <c:pt idx="3284">
                  <c:v>4</c:v>
                </c:pt>
                <c:pt idx="3285">
                  <c:v>7.7</c:v>
                </c:pt>
                <c:pt idx="3286">
                  <c:v>7.4</c:v>
                </c:pt>
                <c:pt idx="3287">
                  <c:v>6.5</c:v>
                </c:pt>
                <c:pt idx="3288">
                  <c:v>6.4</c:v>
                </c:pt>
                <c:pt idx="3289">
                  <c:v>7.2</c:v>
                </c:pt>
                <c:pt idx="3290">
                  <c:v>5.6</c:v>
                </c:pt>
                <c:pt idx="3291">
                  <c:v>6.3</c:v>
                </c:pt>
                <c:pt idx="3292">
                  <c:v>6.8</c:v>
                </c:pt>
                <c:pt idx="3293">
                  <c:v>5.5</c:v>
                </c:pt>
                <c:pt idx="3294">
                  <c:v>6.9</c:v>
                </c:pt>
                <c:pt idx="3295">
                  <c:v>6</c:v>
                </c:pt>
                <c:pt idx="3296">
                  <c:v>6.4</c:v>
                </c:pt>
                <c:pt idx="3297">
                  <c:v>6.6</c:v>
                </c:pt>
                <c:pt idx="3298">
                  <c:v>5.3</c:v>
                </c:pt>
                <c:pt idx="3299">
                  <c:v>8.1</c:v>
                </c:pt>
                <c:pt idx="3300">
                  <c:v>5.9</c:v>
                </c:pt>
                <c:pt idx="3301">
                  <c:v>7.7</c:v>
                </c:pt>
                <c:pt idx="3302">
                  <c:v>4.5999999999999996</c:v>
                </c:pt>
                <c:pt idx="3303">
                  <c:v>5.0999999999999996</c:v>
                </c:pt>
                <c:pt idx="3304">
                  <c:v>6.9</c:v>
                </c:pt>
                <c:pt idx="3305">
                  <c:v>8</c:v>
                </c:pt>
                <c:pt idx="3306">
                  <c:v>6.8</c:v>
                </c:pt>
                <c:pt idx="3307">
                  <c:v>5.4</c:v>
                </c:pt>
                <c:pt idx="3308">
                  <c:v>6.5</c:v>
                </c:pt>
                <c:pt idx="3309">
                  <c:v>4.2</c:v>
                </c:pt>
                <c:pt idx="3310">
                  <c:v>7.4</c:v>
                </c:pt>
                <c:pt idx="3311">
                  <c:v>6.9</c:v>
                </c:pt>
                <c:pt idx="3312">
                  <c:v>6.7</c:v>
                </c:pt>
                <c:pt idx="3313">
                  <c:v>7.3</c:v>
                </c:pt>
                <c:pt idx="3314">
                  <c:v>7.6</c:v>
                </c:pt>
                <c:pt idx="3315">
                  <c:v>5.4</c:v>
                </c:pt>
                <c:pt idx="3316">
                  <c:v>7.3</c:v>
                </c:pt>
                <c:pt idx="3317">
                  <c:v>6.4</c:v>
                </c:pt>
                <c:pt idx="3318">
                  <c:v>6</c:v>
                </c:pt>
                <c:pt idx="3319">
                  <c:v>7.2</c:v>
                </c:pt>
                <c:pt idx="3320">
                  <c:v>6</c:v>
                </c:pt>
                <c:pt idx="3321">
                  <c:v>3.1</c:v>
                </c:pt>
                <c:pt idx="3322">
                  <c:v>6.9</c:v>
                </c:pt>
                <c:pt idx="3323">
                  <c:v>6.2</c:v>
                </c:pt>
                <c:pt idx="3324">
                  <c:v>5.5</c:v>
                </c:pt>
                <c:pt idx="3325">
                  <c:v>6.9</c:v>
                </c:pt>
                <c:pt idx="3326">
                  <c:v>6.3</c:v>
                </c:pt>
                <c:pt idx="3327">
                  <c:v>4.8</c:v>
                </c:pt>
                <c:pt idx="3328">
                  <c:v>6.7</c:v>
                </c:pt>
                <c:pt idx="3329">
                  <c:v>5.6</c:v>
                </c:pt>
                <c:pt idx="3330">
                  <c:v>5.4</c:v>
                </c:pt>
                <c:pt idx="3331">
                  <c:v>8</c:v>
                </c:pt>
                <c:pt idx="3332">
                  <c:v>5.7</c:v>
                </c:pt>
                <c:pt idx="3333">
                  <c:v>7.6</c:v>
                </c:pt>
                <c:pt idx="3334">
                  <c:v>7</c:v>
                </c:pt>
                <c:pt idx="3335">
                  <c:v>7.2</c:v>
                </c:pt>
                <c:pt idx="3336">
                  <c:v>3.5</c:v>
                </c:pt>
                <c:pt idx="3337">
                  <c:v>7.5</c:v>
                </c:pt>
                <c:pt idx="3338">
                  <c:v>5.0999999999999996</c:v>
                </c:pt>
                <c:pt idx="3339">
                  <c:v>6.7</c:v>
                </c:pt>
                <c:pt idx="3340">
                  <c:v>9.1999999999999993</c:v>
                </c:pt>
                <c:pt idx="3341">
                  <c:v>6.1</c:v>
                </c:pt>
                <c:pt idx="3342">
                  <c:v>7.7</c:v>
                </c:pt>
                <c:pt idx="3343">
                  <c:v>7.6</c:v>
                </c:pt>
                <c:pt idx="3344">
                  <c:v>6.1</c:v>
                </c:pt>
                <c:pt idx="3345">
                  <c:v>4.9000000000000004</c:v>
                </c:pt>
                <c:pt idx="3346">
                  <c:v>6.8</c:v>
                </c:pt>
                <c:pt idx="3347">
                  <c:v>7</c:v>
                </c:pt>
                <c:pt idx="3348">
                  <c:v>7.2</c:v>
                </c:pt>
                <c:pt idx="3349">
                  <c:v>5.7</c:v>
                </c:pt>
                <c:pt idx="3350">
                  <c:v>7.5</c:v>
                </c:pt>
                <c:pt idx="3351">
                  <c:v>7.4</c:v>
                </c:pt>
                <c:pt idx="3352">
                  <c:v>7.2</c:v>
                </c:pt>
                <c:pt idx="3353">
                  <c:v>6.8</c:v>
                </c:pt>
                <c:pt idx="3354">
                  <c:v>6.8</c:v>
                </c:pt>
                <c:pt idx="3355">
                  <c:v>5.2</c:v>
                </c:pt>
                <c:pt idx="3356">
                  <c:v>7.2</c:v>
                </c:pt>
                <c:pt idx="3357">
                  <c:v>7.5</c:v>
                </c:pt>
                <c:pt idx="3358">
                  <c:v>4</c:v>
                </c:pt>
                <c:pt idx="3359">
                  <c:v>6.8</c:v>
                </c:pt>
                <c:pt idx="3360">
                  <c:v>6.9</c:v>
                </c:pt>
                <c:pt idx="3361">
                  <c:v>7.3</c:v>
                </c:pt>
                <c:pt idx="3362">
                  <c:v>6.1</c:v>
                </c:pt>
                <c:pt idx="3363">
                  <c:v>6</c:v>
                </c:pt>
                <c:pt idx="3364">
                  <c:v>4.0999999999999996</c:v>
                </c:pt>
                <c:pt idx="3365">
                  <c:v>7</c:v>
                </c:pt>
                <c:pt idx="3366">
                  <c:v>7.1</c:v>
                </c:pt>
                <c:pt idx="3367">
                  <c:v>6.2</c:v>
                </c:pt>
                <c:pt idx="3368">
                  <c:v>6.9</c:v>
                </c:pt>
                <c:pt idx="3369">
                  <c:v>7.6</c:v>
                </c:pt>
                <c:pt idx="3370">
                  <c:v>7.6</c:v>
                </c:pt>
                <c:pt idx="3371">
                  <c:v>6.4</c:v>
                </c:pt>
                <c:pt idx="3372">
                  <c:v>6.2</c:v>
                </c:pt>
                <c:pt idx="3373">
                  <c:v>7.5</c:v>
                </c:pt>
                <c:pt idx="3374">
                  <c:v>2</c:v>
                </c:pt>
                <c:pt idx="3375">
                  <c:v>6.2</c:v>
                </c:pt>
                <c:pt idx="3376">
                  <c:v>6.5</c:v>
                </c:pt>
                <c:pt idx="3377">
                  <c:v>7.9</c:v>
                </c:pt>
                <c:pt idx="3378">
                  <c:v>6.8</c:v>
                </c:pt>
                <c:pt idx="3379">
                  <c:v>6.3</c:v>
                </c:pt>
                <c:pt idx="3380">
                  <c:v>6.3</c:v>
                </c:pt>
                <c:pt idx="3381">
                  <c:v>6.6</c:v>
                </c:pt>
                <c:pt idx="3382">
                  <c:v>6.4</c:v>
                </c:pt>
                <c:pt idx="3383">
                  <c:v>7.5</c:v>
                </c:pt>
                <c:pt idx="3384">
                  <c:v>5.8</c:v>
                </c:pt>
                <c:pt idx="3385">
                  <c:v>6.5</c:v>
                </c:pt>
                <c:pt idx="3386">
                  <c:v>4.8</c:v>
                </c:pt>
                <c:pt idx="3387">
                  <c:v>7.2</c:v>
                </c:pt>
                <c:pt idx="3388">
                  <c:v>6.3</c:v>
                </c:pt>
                <c:pt idx="3389">
                  <c:v>7</c:v>
                </c:pt>
                <c:pt idx="3390">
                  <c:v>6.3</c:v>
                </c:pt>
                <c:pt idx="3391">
                  <c:v>5.3</c:v>
                </c:pt>
                <c:pt idx="3392">
                  <c:v>2.2999999999999998</c:v>
                </c:pt>
                <c:pt idx="3393">
                  <c:v>7.1</c:v>
                </c:pt>
                <c:pt idx="3394">
                  <c:v>6.2</c:v>
                </c:pt>
                <c:pt idx="3395">
                  <c:v>6.2</c:v>
                </c:pt>
                <c:pt idx="3396">
                  <c:v>6.7</c:v>
                </c:pt>
                <c:pt idx="3397">
                  <c:v>6.5</c:v>
                </c:pt>
                <c:pt idx="3398">
                  <c:v>5.9</c:v>
                </c:pt>
                <c:pt idx="3399">
                  <c:v>6.7</c:v>
                </c:pt>
                <c:pt idx="3400">
                  <c:v>6</c:v>
                </c:pt>
                <c:pt idx="3401">
                  <c:v>6.9</c:v>
                </c:pt>
                <c:pt idx="3402">
                  <c:v>7.9</c:v>
                </c:pt>
                <c:pt idx="3403">
                  <c:v>5.3</c:v>
                </c:pt>
                <c:pt idx="3404">
                  <c:v>4.8</c:v>
                </c:pt>
                <c:pt idx="3405">
                  <c:v>5.3</c:v>
                </c:pt>
                <c:pt idx="3406">
                  <c:v>6</c:v>
                </c:pt>
                <c:pt idx="3407">
                  <c:v>7.3</c:v>
                </c:pt>
                <c:pt idx="3408">
                  <c:v>7.4</c:v>
                </c:pt>
                <c:pt idx="3409">
                  <c:v>7.7</c:v>
                </c:pt>
                <c:pt idx="3410">
                  <c:v>4.8</c:v>
                </c:pt>
                <c:pt idx="3411">
                  <c:v>7.2</c:v>
                </c:pt>
                <c:pt idx="3412">
                  <c:v>5.8</c:v>
                </c:pt>
                <c:pt idx="3413">
                  <c:v>7.3</c:v>
                </c:pt>
                <c:pt idx="3414">
                  <c:v>7</c:v>
                </c:pt>
                <c:pt idx="3415">
                  <c:v>6.4</c:v>
                </c:pt>
                <c:pt idx="3416">
                  <c:v>5.6</c:v>
                </c:pt>
                <c:pt idx="3417">
                  <c:v>8.1999999999999993</c:v>
                </c:pt>
                <c:pt idx="3418">
                  <c:v>6.5</c:v>
                </c:pt>
                <c:pt idx="3419">
                  <c:v>6.4</c:v>
                </c:pt>
                <c:pt idx="3420">
                  <c:v>8.1</c:v>
                </c:pt>
                <c:pt idx="3421">
                  <c:v>5.4</c:v>
                </c:pt>
                <c:pt idx="3422">
                  <c:v>6.3</c:v>
                </c:pt>
                <c:pt idx="3423">
                  <c:v>7.8</c:v>
                </c:pt>
                <c:pt idx="3424">
                  <c:v>6.8</c:v>
                </c:pt>
                <c:pt idx="3425">
                  <c:v>7.2</c:v>
                </c:pt>
                <c:pt idx="3426">
                  <c:v>7.1</c:v>
                </c:pt>
                <c:pt idx="3427">
                  <c:v>6.2</c:v>
                </c:pt>
                <c:pt idx="3428">
                  <c:v>7.3</c:v>
                </c:pt>
                <c:pt idx="3429">
                  <c:v>5.9</c:v>
                </c:pt>
                <c:pt idx="3430">
                  <c:v>7.2</c:v>
                </c:pt>
                <c:pt idx="3431">
                  <c:v>3.6</c:v>
                </c:pt>
                <c:pt idx="3432">
                  <c:v>7.7</c:v>
                </c:pt>
                <c:pt idx="3433">
                  <c:v>7.3</c:v>
                </c:pt>
                <c:pt idx="3434">
                  <c:v>7.4</c:v>
                </c:pt>
                <c:pt idx="3435">
                  <c:v>6.6</c:v>
                </c:pt>
                <c:pt idx="3436">
                  <c:v>6.9</c:v>
                </c:pt>
                <c:pt idx="3437">
                  <c:v>6.8</c:v>
                </c:pt>
                <c:pt idx="3438">
                  <c:v>7.3</c:v>
                </c:pt>
                <c:pt idx="3439">
                  <c:v>7.2</c:v>
                </c:pt>
                <c:pt idx="3440">
                  <c:v>6.5</c:v>
                </c:pt>
                <c:pt idx="3441">
                  <c:v>7.7</c:v>
                </c:pt>
                <c:pt idx="3442">
                  <c:v>8.1</c:v>
                </c:pt>
                <c:pt idx="3443">
                  <c:v>7.7</c:v>
                </c:pt>
                <c:pt idx="3444">
                  <c:v>7.6</c:v>
                </c:pt>
                <c:pt idx="3445">
                  <c:v>7.3</c:v>
                </c:pt>
                <c:pt idx="3446">
                  <c:v>7.2</c:v>
                </c:pt>
                <c:pt idx="3447">
                  <c:v>7.2</c:v>
                </c:pt>
                <c:pt idx="3448">
                  <c:v>8.1</c:v>
                </c:pt>
                <c:pt idx="3449">
                  <c:v>7.5</c:v>
                </c:pt>
                <c:pt idx="3450">
                  <c:v>8.1</c:v>
                </c:pt>
                <c:pt idx="3451">
                  <c:v>7.8</c:v>
                </c:pt>
                <c:pt idx="3452">
                  <c:v>7.8</c:v>
                </c:pt>
                <c:pt idx="3453">
                  <c:v>7.6</c:v>
                </c:pt>
                <c:pt idx="3454">
                  <c:v>7.4</c:v>
                </c:pt>
                <c:pt idx="3455">
                  <c:v>6.3</c:v>
                </c:pt>
                <c:pt idx="3456">
                  <c:v>6.9</c:v>
                </c:pt>
                <c:pt idx="3457">
                  <c:v>8.6</c:v>
                </c:pt>
                <c:pt idx="3458">
                  <c:v>5.0999999999999996</c:v>
                </c:pt>
                <c:pt idx="3459">
                  <c:v>6.4</c:v>
                </c:pt>
                <c:pt idx="3460">
                  <c:v>7.9</c:v>
                </c:pt>
                <c:pt idx="3461">
                  <c:v>6.9</c:v>
                </c:pt>
                <c:pt idx="3462">
                  <c:v>7.5</c:v>
                </c:pt>
                <c:pt idx="3463">
                  <c:v>7.2</c:v>
                </c:pt>
                <c:pt idx="3464">
                  <c:v>5.8</c:v>
                </c:pt>
                <c:pt idx="3465">
                  <c:v>2.9</c:v>
                </c:pt>
                <c:pt idx="3466">
                  <c:v>6.2</c:v>
                </c:pt>
                <c:pt idx="3467">
                  <c:v>7.3</c:v>
                </c:pt>
                <c:pt idx="3468">
                  <c:v>6.2</c:v>
                </c:pt>
                <c:pt idx="3469">
                  <c:v>6.8</c:v>
                </c:pt>
                <c:pt idx="3470">
                  <c:v>6.1</c:v>
                </c:pt>
                <c:pt idx="3471">
                  <c:v>7.7</c:v>
                </c:pt>
                <c:pt idx="3472">
                  <c:v>5.2</c:v>
                </c:pt>
                <c:pt idx="3473">
                  <c:v>6.8</c:v>
                </c:pt>
                <c:pt idx="3474">
                  <c:v>6.5</c:v>
                </c:pt>
                <c:pt idx="3475">
                  <c:v>7</c:v>
                </c:pt>
                <c:pt idx="3476">
                  <c:v>5.9</c:v>
                </c:pt>
                <c:pt idx="3477">
                  <c:v>7.1</c:v>
                </c:pt>
                <c:pt idx="3478">
                  <c:v>5.5</c:v>
                </c:pt>
                <c:pt idx="3479">
                  <c:v>7.4</c:v>
                </c:pt>
                <c:pt idx="3480">
                  <c:v>7.3</c:v>
                </c:pt>
                <c:pt idx="3481">
                  <c:v>4.5999999999999996</c:v>
                </c:pt>
                <c:pt idx="3482">
                  <c:v>7.2</c:v>
                </c:pt>
                <c:pt idx="3483">
                  <c:v>7</c:v>
                </c:pt>
                <c:pt idx="3484">
                  <c:v>5.0999999999999996</c:v>
                </c:pt>
                <c:pt idx="3485">
                  <c:v>6.7</c:v>
                </c:pt>
                <c:pt idx="3486">
                  <c:v>5.3</c:v>
                </c:pt>
                <c:pt idx="3487">
                  <c:v>7.8</c:v>
                </c:pt>
                <c:pt idx="3488">
                  <c:v>6.7</c:v>
                </c:pt>
                <c:pt idx="3489">
                  <c:v>5.4</c:v>
                </c:pt>
                <c:pt idx="3490">
                  <c:v>7.2</c:v>
                </c:pt>
                <c:pt idx="3491">
                  <c:v>5.8</c:v>
                </c:pt>
                <c:pt idx="3492">
                  <c:v>6.4</c:v>
                </c:pt>
                <c:pt idx="3493">
                  <c:v>8</c:v>
                </c:pt>
                <c:pt idx="3494">
                  <c:v>7</c:v>
                </c:pt>
                <c:pt idx="3495">
                  <c:v>7</c:v>
                </c:pt>
                <c:pt idx="3496">
                  <c:v>6.7</c:v>
                </c:pt>
                <c:pt idx="3497">
                  <c:v>3.8</c:v>
                </c:pt>
                <c:pt idx="3498">
                  <c:v>5.7</c:v>
                </c:pt>
                <c:pt idx="3499">
                  <c:v>6.6</c:v>
                </c:pt>
                <c:pt idx="3500">
                  <c:v>6.7</c:v>
                </c:pt>
                <c:pt idx="3501">
                  <c:v>6.1</c:v>
                </c:pt>
                <c:pt idx="3502">
                  <c:v>6.2</c:v>
                </c:pt>
                <c:pt idx="3503">
                  <c:v>6.2</c:v>
                </c:pt>
                <c:pt idx="3504">
                  <c:v>7.4</c:v>
                </c:pt>
                <c:pt idx="3505">
                  <c:v>4.7</c:v>
                </c:pt>
                <c:pt idx="3506">
                  <c:v>8.3000000000000007</c:v>
                </c:pt>
                <c:pt idx="3507">
                  <c:v>7.2</c:v>
                </c:pt>
                <c:pt idx="3508">
                  <c:v>5.8</c:v>
                </c:pt>
                <c:pt idx="3509">
                  <c:v>5.9</c:v>
                </c:pt>
                <c:pt idx="3510">
                  <c:v>6.3</c:v>
                </c:pt>
                <c:pt idx="3511">
                  <c:v>7.2</c:v>
                </c:pt>
                <c:pt idx="3512">
                  <c:v>5.4</c:v>
                </c:pt>
                <c:pt idx="3513">
                  <c:v>7.3</c:v>
                </c:pt>
                <c:pt idx="3514">
                  <c:v>7.3</c:v>
                </c:pt>
                <c:pt idx="3515">
                  <c:v>5.8</c:v>
                </c:pt>
                <c:pt idx="3516">
                  <c:v>7.1</c:v>
                </c:pt>
                <c:pt idx="3517">
                  <c:v>6.5</c:v>
                </c:pt>
                <c:pt idx="3518">
                  <c:v>7.9</c:v>
                </c:pt>
                <c:pt idx="3519">
                  <c:v>5.4</c:v>
                </c:pt>
                <c:pt idx="3520">
                  <c:v>7.1</c:v>
                </c:pt>
                <c:pt idx="3521">
                  <c:v>6.4</c:v>
                </c:pt>
                <c:pt idx="3522">
                  <c:v>6.7</c:v>
                </c:pt>
                <c:pt idx="3523">
                  <c:v>6.9</c:v>
                </c:pt>
                <c:pt idx="3524">
                  <c:v>2.1</c:v>
                </c:pt>
                <c:pt idx="3525">
                  <c:v>4.3</c:v>
                </c:pt>
                <c:pt idx="3526">
                  <c:v>6.6</c:v>
                </c:pt>
                <c:pt idx="3527">
                  <c:v>3.4</c:v>
                </c:pt>
                <c:pt idx="3528">
                  <c:v>8.3000000000000007</c:v>
                </c:pt>
                <c:pt idx="3529">
                  <c:v>7.2</c:v>
                </c:pt>
                <c:pt idx="3530">
                  <c:v>5.6</c:v>
                </c:pt>
                <c:pt idx="3531">
                  <c:v>7.7</c:v>
                </c:pt>
                <c:pt idx="3532">
                  <c:v>6.6</c:v>
                </c:pt>
                <c:pt idx="3533">
                  <c:v>7.6</c:v>
                </c:pt>
                <c:pt idx="3534">
                  <c:v>7.4</c:v>
                </c:pt>
                <c:pt idx="3535">
                  <c:v>7.1</c:v>
                </c:pt>
                <c:pt idx="3536">
                  <c:v>3.4</c:v>
                </c:pt>
                <c:pt idx="3537">
                  <c:v>7.9</c:v>
                </c:pt>
                <c:pt idx="3538">
                  <c:v>6.7</c:v>
                </c:pt>
                <c:pt idx="3539">
                  <c:v>6.6</c:v>
                </c:pt>
                <c:pt idx="3540">
                  <c:v>7.9</c:v>
                </c:pt>
                <c:pt idx="3541">
                  <c:v>4.9000000000000004</c:v>
                </c:pt>
                <c:pt idx="3542">
                  <c:v>7.2</c:v>
                </c:pt>
                <c:pt idx="3543">
                  <c:v>7.4</c:v>
                </c:pt>
                <c:pt idx="3544">
                  <c:v>6.1</c:v>
                </c:pt>
                <c:pt idx="3545">
                  <c:v>8.4</c:v>
                </c:pt>
                <c:pt idx="3546">
                  <c:v>6.2</c:v>
                </c:pt>
                <c:pt idx="3547">
                  <c:v>5.3</c:v>
                </c:pt>
                <c:pt idx="3548">
                  <c:v>5</c:v>
                </c:pt>
                <c:pt idx="3549">
                  <c:v>7.7</c:v>
                </c:pt>
                <c:pt idx="3550">
                  <c:v>7.6</c:v>
                </c:pt>
                <c:pt idx="3551">
                  <c:v>6.3</c:v>
                </c:pt>
                <c:pt idx="3552">
                  <c:v>7.6</c:v>
                </c:pt>
                <c:pt idx="3553">
                  <c:v>5.6</c:v>
                </c:pt>
                <c:pt idx="3554">
                  <c:v>7.3</c:v>
                </c:pt>
                <c:pt idx="3555">
                  <c:v>6.2</c:v>
                </c:pt>
                <c:pt idx="3556">
                  <c:v>6.6</c:v>
                </c:pt>
                <c:pt idx="3557">
                  <c:v>6.6</c:v>
                </c:pt>
                <c:pt idx="3558">
                  <c:v>7.3</c:v>
                </c:pt>
                <c:pt idx="3559">
                  <c:v>6.6</c:v>
                </c:pt>
                <c:pt idx="3560">
                  <c:v>6.9</c:v>
                </c:pt>
                <c:pt idx="3561">
                  <c:v>5.8</c:v>
                </c:pt>
                <c:pt idx="3562">
                  <c:v>4.4000000000000004</c:v>
                </c:pt>
                <c:pt idx="3563">
                  <c:v>6.6</c:v>
                </c:pt>
                <c:pt idx="3564">
                  <c:v>7.6</c:v>
                </c:pt>
                <c:pt idx="3565">
                  <c:v>4.5999999999999996</c:v>
                </c:pt>
                <c:pt idx="3566">
                  <c:v>6.8</c:v>
                </c:pt>
                <c:pt idx="3567">
                  <c:v>7.1</c:v>
                </c:pt>
                <c:pt idx="3568">
                  <c:v>4.9000000000000004</c:v>
                </c:pt>
                <c:pt idx="3569">
                  <c:v>7.3</c:v>
                </c:pt>
                <c:pt idx="3570">
                  <c:v>7.2</c:v>
                </c:pt>
                <c:pt idx="3571">
                  <c:v>5</c:v>
                </c:pt>
                <c:pt idx="3572">
                  <c:v>8.1999999999999993</c:v>
                </c:pt>
                <c:pt idx="3573">
                  <c:v>8</c:v>
                </c:pt>
                <c:pt idx="3574">
                  <c:v>5.2</c:v>
                </c:pt>
                <c:pt idx="3575">
                  <c:v>8.5</c:v>
                </c:pt>
                <c:pt idx="3576">
                  <c:v>6.5</c:v>
                </c:pt>
                <c:pt idx="3577">
                  <c:v>7.4</c:v>
                </c:pt>
                <c:pt idx="3578">
                  <c:v>7.7</c:v>
                </c:pt>
                <c:pt idx="3579">
                  <c:v>7.4</c:v>
                </c:pt>
                <c:pt idx="3580">
                  <c:v>5.0999999999999996</c:v>
                </c:pt>
                <c:pt idx="3581">
                  <c:v>7.3</c:v>
                </c:pt>
                <c:pt idx="3582">
                  <c:v>5</c:v>
                </c:pt>
                <c:pt idx="3583">
                  <c:v>7.2</c:v>
                </c:pt>
                <c:pt idx="3584">
                  <c:v>6.7</c:v>
                </c:pt>
                <c:pt idx="3585">
                  <c:v>6.4</c:v>
                </c:pt>
                <c:pt idx="3586">
                  <c:v>7.1</c:v>
                </c:pt>
                <c:pt idx="3587">
                  <c:v>5.6</c:v>
                </c:pt>
                <c:pt idx="3588">
                  <c:v>6.1</c:v>
                </c:pt>
                <c:pt idx="3589">
                  <c:v>5.2</c:v>
                </c:pt>
                <c:pt idx="3590">
                  <c:v>7.3</c:v>
                </c:pt>
                <c:pt idx="3591">
                  <c:v>7.5</c:v>
                </c:pt>
                <c:pt idx="3592">
                  <c:v>6.6</c:v>
                </c:pt>
                <c:pt idx="3593">
                  <c:v>6.4</c:v>
                </c:pt>
                <c:pt idx="3594">
                  <c:v>4.5</c:v>
                </c:pt>
                <c:pt idx="3595">
                  <c:v>6.6</c:v>
                </c:pt>
                <c:pt idx="3596">
                  <c:v>5.3</c:v>
                </c:pt>
                <c:pt idx="3597">
                  <c:v>4.9000000000000004</c:v>
                </c:pt>
                <c:pt idx="3598">
                  <c:v>7.7</c:v>
                </c:pt>
                <c:pt idx="3599">
                  <c:v>8</c:v>
                </c:pt>
                <c:pt idx="3600">
                  <c:v>3.8</c:v>
                </c:pt>
                <c:pt idx="3601">
                  <c:v>7.6</c:v>
                </c:pt>
                <c:pt idx="3602">
                  <c:v>5.9</c:v>
                </c:pt>
                <c:pt idx="3603">
                  <c:v>6.2</c:v>
                </c:pt>
                <c:pt idx="3604">
                  <c:v>7.2</c:v>
                </c:pt>
                <c:pt idx="3605">
                  <c:v>6.3</c:v>
                </c:pt>
                <c:pt idx="3606">
                  <c:v>5.2</c:v>
                </c:pt>
                <c:pt idx="3607">
                  <c:v>6.9</c:v>
                </c:pt>
                <c:pt idx="3608">
                  <c:v>6.8</c:v>
                </c:pt>
                <c:pt idx="3609">
                  <c:v>6.2</c:v>
                </c:pt>
                <c:pt idx="3610">
                  <c:v>6.2</c:v>
                </c:pt>
                <c:pt idx="3611">
                  <c:v>3.5</c:v>
                </c:pt>
                <c:pt idx="3612">
                  <c:v>6.1</c:v>
                </c:pt>
                <c:pt idx="3613">
                  <c:v>6.6</c:v>
                </c:pt>
                <c:pt idx="3614">
                  <c:v>4.5</c:v>
                </c:pt>
                <c:pt idx="3615">
                  <c:v>5.9</c:v>
                </c:pt>
                <c:pt idx="3616">
                  <c:v>6.9</c:v>
                </c:pt>
                <c:pt idx="3617">
                  <c:v>7.7</c:v>
                </c:pt>
                <c:pt idx="3618">
                  <c:v>6.6</c:v>
                </c:pt>
                <c:pt idx="3619">
                  <c:v>5.3</c:v>
                </c:pt>
                <c:pt idx="3620">
                  <c:v>6.3</c:v>
                </c:pt>
                <c:pt idx="3621">
                  <c:v>7</c:v>
                </c:pt>
                <c:pt idx="3622">
                  <c:v>7</c:v>
                </c:pt>
                <c:pt idx="3623">
                  <c:v>6.6</c:v>
                </c:pt>
                <c:pt idx="3624">
                  <c:v>8.6</c:v>
                </c:pt>
                <c:pt idx="3625">
                  <c:v>6.4</c:v>
                </c:pt>
                <c:pt idx="3626">
                  <c:v>7.9</c:v>
                </c:pt>
                <c:pt idx="3627">
                  <c:v>5.4</c:v>
                </c:pt>
                <c:pt idx="3628">
                  <c:v>6.9</c:v>
                </c:pt>
                <c:pt idx="3629">
                  <c:v>7.7</c:v>
                </c:pt>
                <c:pt idx="3630">
                  <c:v>7.2</c:v>
                </c:pt>
                <c:pt idx="3631">
                  <c:v>6.8</c:v>
                </c:pt>
                <c:pt idx="3632">
                  <c:v>6.2</c:v>
                </c:pt>
                <c:pt idx="3633">
                  <c:v>7.4</c:v>
                </c:pt>
                <c:pt idx="3634">
                  <c:v>4.5999999999999996</c:v>
                </c:pt>
                <c:pt idx="3635">
                  <c:v>6.4</c:v>
                </c:pt>
                <c:pt idx="3636">
                  <c:v>7</c:v>
                </c:pt>
                <c:pt idx="3637">
                  <c:v>7.7</c:v>
                </c:pt>
                <c:pt idx="3638">
                  <c:v>6.8</c:v>
                </c:pt>
                <c:pt idx="3639">
                  <c:v>7</c:v>
                </c:pt>
                <c:pt idx="3640">
                  <c:v>7</c:v>
                </c:pt>
                <c:pt idx="3641">
                  <c:v>6.3</c:v>
                </c:pt>
                <c:pt idx="3642">
                  <c:v>7.1</c:v>
                </c:pt>
                <c:pt idx="3643">
                  <c:v>5.6</c:v>
                </c:pt>
                <c:pt idx="3644">
                  <c:v>4.4000000000000004</c:v>
                </c:pt>
                <c:pt idx="3645">
                  <c:v>7.1</c:v>
                </c:pt>
                <c:pt idx="3646">
                  <c:v>6.1</c:v>
                </c:pt>
                <c:pt idx="3647">
                  <c:v>7.4</c:v>
                </c:pt>
                <c:pt idx="3648">
                  <c:v>7.5</c:v>
                </c:pt>
                <c:pt idx="3649">
                  <c:v>7.2</c:v>
                </c:pt>
                <c:pt idx="3650">
                  <c:v>7.6</c:v>
                </c:pt>
                <c:pt idx="3651">
                  <c:v>7.3</c:v>
                </c:pt>
                <c:pt idx="3652">
                  <c:v>6.2</c:v>
                </c:pt>
                <c:pt idx="3653">
                  <c:v>6.2</c:v>
                </c:pt>
                <c:pt idx="3654">
                  <c:v>4.5999999999999996</c:v>
                </c:pt>
                <c:pt idx="3655">
                  <c:v>6.2</c:v>
                </c:pt>
                <c:pt idx="3656">
                  <c:v>6.2</c:v>
                </c:pt>
                <c:pt idx="3657">
                  <c:v>3.3</c:v>
                </c:pt>
                <c:pt idx="3658">
                  <c:v>4.2</c:v>
                </c:pt>
                <c:pt idx="3659">
                  <c:v>7.2</c:v>
                </c:pt>
                <c:pt idx="3660">
                  <c:v>6.2</c:v>
                </c:pt>
                <c:pt idx="3661">
                  <c:v>6.1</c:v>
                </c:pt>
                <c:pt idx="3662">
                  <c:v>4.2</c:v>
                </c:pt>
                <c:pt idx="3663">
                  <c:v>4.5</c:v>
                </c:pt>
                <c:pt idx="3664">
                  <c:v>7.5</c:v>
                </c:pt>
                <c:pt idx="3665">
                  <c:v>6.7</c:v>
                </c:pt>
                <c:pt idx="3666">
                  <c:v>5.0999999999999996</c:v>
                </c:pt>
                <c:pt idx="3667">
                  <c:v>5.5</c:v>
                </c:pt>
                <c:pt idx="3668">
                  <c:v>4.4000000000000004</c:v>
                </c:pt>
                <c:pt idx="3669">
                  <c:v>4.4000000000000004</c:v>
                </c:pt>
                <c:pt idx="3670">
                  <c:v>6.8</c:v>
                </c:pt>
                <c:pt idx="3671">
                  <c:v>6.7</c:v>
                </c:pt>
                <c:pt idx="3672">
                  <c:v>8.6</c:v>
                </c:pt>
                <c:pt idx="3673">
                  <c:v>4.8</c:v>
                </c:pt>
                <c:pt idx="3674">
                  <c:v>3.4</c:v>
                </c:pt>
                <c:pt idx="3675">
                  <c:v>7.4</c:v>
                </c:pt>
                <c:pt idx="3676">
                  <c:v>7.3</c:v>
                </c:pt>
                <c:pt idx="3677">
                  <c:v>8</c:v>
                </c:pt>
                <c:pt idx="3678">
                  <c:v>6.5</c:v>
                </c:pt>
                <c:pt idx="3679">
                  <c:v>5.9</c:v>
                </c:pt>
                <c:pt idx="3680">
                  <c:v>6.8</c:v>
                </c:pt>
                <c:pt idx="3681">
                  <c:v>7.4</c:v>
                </c:pt>
                <c:pt idx="3682">
                  <c:v>6.7</c:v>
                </c:pt>
                <c:pt idx="3683">
                  <c:v>6.8</c:v>
                </c:pt>
                <c:pt idx="3684">
                  <c:v>5.4</c:v>
                </c:pt>
                <c:pt idx="3685">
                  <c:v>5.5</c:v>
                </c:pt>
                <c:pt idx="3686">
                  <c:v>7.4</c:v>
                </c:pt>
                <c:pt idx="3687">
                  <c:v>5.7</c:v>
                </c:pt>
                <c:pt idx="3688">
                  <c:v>5.4</c:v>
                </c:pt>
                <c:pt idx="3689">
                  <c:v>3.2</c:v>
                </c:pt>
                <c:pt idx="3690">
                  <c:v>7.1</c:v>
                </c:pt>
                <c:pt idx="3691">
                  <c:v>7.8</c:v>
                </c:pt>
                <c:pt idx="3692">
                  <c:v>5.3</c:v>
                </c:pt>
                <c:pt idx="3693">
                  <c:v>7.2</c:v>
                </c:pt>
                <c:pt idx="3694">
                  <c:v>6.2</c:v>
                </c:pt>
                <c:pt idx="3695">
                  <c:v>5.9</c:v>
                </c:pt>
                <c:pt idx="3696">
                  <c:v>7.3</c:v>
                </c:pt>
                <c:pt idx="3697">
                  <c:v>6.7</c:v>
                </c:pt>
                <c:pt idx="3698">
                  <c:v>5.7</c:v>
                </c:pt>
                <c:pt idx="3699">
                  <c:v>7.1</c:v>
                </c:pt>
                <c:pt idx="3700">
                  <c:v>7.2</c:v>
                </c:pt>
                <c:pt idx="3701">
                  <c:v>7.4</c:v>
                </c:pt>
                <c:pt idx="3702">
                  <c:v>7.7</c:v>
                </c:pt>
                <c:pt idx="3703">
                  <c:v>7.4</c:v>
                </c:pt>
                <c:pt idx="3704">
                  <c:v>8.4</c:v>
                </c:pt>
                <c:pt idx="3705">
                  <c:v>7.1</c:v>
                </c:pt>
                <c:pt idx="3706">
                  <c:v>7.2</c:v>
                </c:pt>
                <c:pt idx="3707">
                  <c:v>7.5</c:v>
                </c:pt>
                <c:pt idx="3708">
                  <c:v>5.4</c:v>
                </c:pt>
                <c:pt idx="3709">
                  <c:v>8.1</c:v>
                </c:pt>
                <c:pt idx="3710">
                  <c:v>6</c:v>
                </c:pt>
                <c:pt idx="3711">
                  <c:v>7.8</c:v>
                </c:pt>
                <c:pt idx="3712">
                  <c:v>6.8</c:v>
                </c:pt>
                <c:pt idx="3713">
                  <c:v>6.5</c:v>
                </c:pt>
                <c:pt idx="3714">
                  <c:v>7.7</c:v>
                </c:pt>
                <c:pt idx="3715">
                  <c:v>6.4</c:v>
                </c:pt>
                <c:pt idx="3716">
                  <c:v>6.5</c:v>
                </c:pt>
                <c:pt idx="3717">
                  <c:v>7.3</c:v>
                </c:pt>
                <c:pt idx="3718">
                  <c:v>6.6</c:v>
                </c:pt>
                <c:pt idx="3719">
                  <c:v>7.9</c:v>
                </c:pt>
                <c:pt idx="3720">
                  <c:v>5.9</c:v>
                </c:pt>
                <c:pt idx="3721">
                  <c:v>4.7</c:v>
                </c:pt>
                <c:pt idx="3722">
                  <c:v>8.6999999999999993</c:v>
                </c:pt>
                <c:pt idx="3723">
                  <c:v>5.9</c:v>
                </c:pt>
                <c:pt idx="3724">
                  <c:v>6.7</c:v>
                </c:pt>
                <c:pt idx="3725">
                  <c:v>8.5</c:v>
                </c:pt>
                <c:pt idx="3726">
                  <c:v>5.8</c:v>
                </c:pt>
                <c:pt idx="3727">
                  <c:v>6.1</c:v>
                </c:pt>
                <c:pt idx="3728">
                  <c:v>7.3</c:v>
                </c:pt>
                <c:pt idx="3729">
                  <c:v>6.7</c:v>
                </c:pt>
                <c:pt idx="3730">
                  <c:v>7.6</c:v>
                </c:pt>
                <c:pt idx="3731">
                  <c:v>7.2</c:v>
                </c:pt>
                <c:pt idx="3732">
                  <c:v>6.2</c:v>
                </c:pt>
                <c:pt idx="3733">
                  <c:v>5.2</c:v>
                </c:pt>
                <c:pt idx="3734">
                  <c:v>7.1</c:v>
                </c:pt>
                <c:pt idx="3735">
                  <c:v>6.5</c:v>
                </c:pt>
                <c:pt idx="3736">
                  <c:v>7.3</c:v>
                </c:pt>
                <c:pt idx="3737">
                  <c:v>6.2</c:v>
                </c:pt>
                <c:pt idx="3738">
                  <c:v>5</c:v>
                </c:pt>
                <c:pt idx="3739">
                  <c:v>8</c:v>
                </c:pt>
                <c:pt idx="3740">
                  <c:v>7.8</c:v>
                </c:pt>
                <c:pt idx="3741">
                  <c:v>8.1</c:v>
                </c:pt>
                <c:pt idx="3742">
                  <c:v>6.7</c:v>
                </c:pt>
                <c:pt idx="3743">
                  <c:v>7.1</c:v>
                </c:pt>
                <c:pt idx="3744">
                  <c:v>5.6</c:v>
                </c:pt>
                <c:pt idx="3745">
                  <c:v>7.6</c:v>
                </c:pt>
                <c:pt idx="3746">
                  <c:v>4.3</c:v>
                </c:pt>
                <c:pt idx="3747">
                  <c:v>7.3</c:v>
                </c:pt>
                <c:pt idx="3748">
                  <c:v>4.5999999999999996</c:v>
                </c:pt>
                <c:pt idx="3749">
                  <c:v>6.8</c:v>
                </c:pt>
                <c:pt idx="3750">
                  <c:v>7.1</c:v>
                </c:pt>
                <c:pt idx="3751">
                  <c:v>7.3</c:v>
                </c:pt>
                <c:pt idx="3752">
                  <c:v>8.3000000000000007</c:v>
                </c:pt>
                <c:pt idx="3753">
                  <c:v>5.4</c:v>
                </c:pt>
                <c:pt idx="3754">
                  <c:v>4</c:v>
                </c:pt>
                <c:pt idx="3755">
                  <c:v>8</c:v>
                </c:pt>
                <c:pt idx="3756">
                  <c:v>6.7</c:v>
                </c:pt>
                <c:pt idx="3757">
                  <c:v>4.5999999999999996</c:v>
                </c:pt>
                <c:pt idx="3758">
                  <c:v>4</c:v>
                </c:pt>
                <c:pt idx="3759">
                  <c:v>7</c:v>
                </c:pt>
                <c:pt idx="3760">
                  <c:v>7.4</c:v>
                </c:pt>
                <c:pt idx="3761">
                  <c:v>5.9</c:v>
                </c:pt>
                <c:pt idx="3762">
                  <c:v>4.5999999999999996</c:v>
                </c:pt>
                <c:pt idx="3763">
                  <c:v>7.5</c:v>
                </c:pt>
                <c:pt idx="3764">
                  <c:v>4.7</c:v>
                </c:pt>
                <c:pt idx="3765">
                  <c:v>6.7</c:v>
                </c:pt>
                <c:pt idx="3766">
                  <c:v>6.3</c:v>
                </c:pt>
                <c:pt idx="3767">
                  <c:v>6</c:v>
                </c:pt>
                <c:pt idx="3768">
                  <c:v>6.7</c:v>
                </c:pt>
                <c:pt idx="3769">
                  <c:v>7.1</c:v>
                </c:pt>
                <c:pt idx="3770">
                  <c:v>2.7</c:v>
                </c:pt>
                <c:pt idx="3771">
                  <c:v>7.3</c:v>
                </c:pt>
                <c:pt idx="3772">
                  <c:v>7.6</c:v>
                </c:pt>
                <c:pt idx="3773">
                  <c:v>5.8</c:v>
                </c:pt>
                <c:pt idx="3774">
                  <c:v>6.5</c:v>
                </c:pt>
                <c:pt idx="3775">
                  <c:v>6.6</c:v>
                </c:pt>
                <c:pt idx="3776">
                  <c:v>6.2</c:v>
                </c:pt>
                <c:pt idx="3777">
                  <c:v>6.9</c:v>
                </c:pt>
                <c:pt idx="3778">
                  <c:v>8.5</c:v>
                </c:pt>
                <c:pt idx="3779">
                  <c:v>4.8</c:v>
                </c:pt>
                <c:pt idx="3780">
                  <c:v>6.6</c:v>
                </c:pt>
                <c:pt idx="3781">
                  <c:v>5.7</c:v>
                </c:pt>
                <c:pt idx="3782">
                  <c:v>7</c:v>
                </c:pt>
                <c:pt idx="3783">
                  <c:v>5.4</c:v>
                </c:pt>
                <c:pt idx="3784">
                  <c:v>7.1</c:v>
                </c:pt>
                <c:pt idx="3785">
                  <c:v>6.9</c:v>
                </c:pt>
                <c:pt idx="3786">
                  <c:v>6.6</c:v>
                </c:pt>
                <c:pt idx="3787">
                  <c:v>5.9</c:v>
                </c:pt>
                <c:pt idx="3788">
                  <c:v>6.3</c:v>
                </c:pt>
                <c:pt idx="3789">
                  <c:v>6.3</c:v>
                </c:pt>
                <c:pt idx="3790">
                  <c:v>7.7</c:v>
                </c:pt>
                <c:pt idx="3791">
                  <c:v>7</c:v>
                </c:pt>
                <c:pt idx="3792">
                  <c:v>6.3</c:v>
                </c:pt>
                <c:pt idx="3793">
                  <c:v>5.9</c:v>
                </c:pt>
                <c:pt idx="3794">
                  <c:v>6.2</c:v>
                </c:pt>
                <c:pt idx="3795">
                  <c:v>5</c:v>
                </c:pt>
                <c:pt idx="3796">
                  <c:v>7.7</c:v>
                </c:pt>
                <c:pt idx="3797">
                  <c:v>6.5</c:v>
                </c:pt>
                <c:pt idx="3798">
                  <c:v>5.8</c:v>
                </c:pt>
                <c:pt idx="3799">
                  <c:v>6.1</c:v>
                </c:pt>
                <c:pt idx="3800">
                  <c:v>6</c:v>
                </c:pt>
                <c:pt idx="3801">
                  <c:v>6.3</c:v>
                </c:pt>
                <c:pt idx="3802">
                  <c:v>6.3</c:v>
                </c:pt>
                <c:pt idx="3803">
                  <c:v>7.5</c:v>
                </c:pt>
                <c:pt idx="3804">
                  <c:v>7.6</c:v>
                </c:pt>
                <c:pt idx="3805">
                  <c:v>5.2</c:v>
                </c:pt>
                <c:pt idx="3806">
                  <c:v>7.8</c:v>
                </c:pt>
                <c:pt idx="3807">
                  <c:v>6.6</c:v>
                </c:pt>
                <c:pt idx="3808">
                  <c:v>4.7</c:v>
                </c:pt>
                <c:pt idx="3809">
                  <c:v>6.7</c:v>
                </c:pt>
                <c:pt idx="3810">
                  <c:v>4.2</c:v>
                </c:pt>
                <c:pt idx="3811">
                  <c:v>6.3</c:v>
                </c:pt>
                <c:pt idx="3812">
                  <c:v>4.7</c:v>
                </c:pt>
                <c:pt idx="3813">
                  <c:v>7.9</c:v>
                </c:pt>
                <c:pt idx="3814">
                  <c:v>8.1</c:v>
                </c:pt>
                <c:pt idx="3815">
                  <c:v>8.1999999999999993</c:v>
                </c:pt>
                <c:pt idx="3816">
                  <c:v>6</c:v>
                </c:pt>
                <c:pt idx="3817">
                  <c:v>6.8</c:v>
                </c:pt>
                <c:pt idx="3818">
                  <c:v>7.3</c:v>
                </c:pt>
                <c:pt idx="3819">
                  <c:v>7</c:v>
                </c:pt>
                <c:pt idx="3820">
                  <c:v>7.3</c:v>
                </c:pt>
                <c:pt idx="3821">
                  <c:v>7.5</c:v>
                </c:pt>
                <c:pt idx="3822">
                  <c:v>6.8</c:v>
                </c:pt>
                <c:pt idx="3823">
                  <c:v>7.1</c:v>
                </c:pt>
                <c:pt idx="3824">
                  <c:v>6.9</c:v>
                </c:pt>
                <c:pt idx="3825">
                  <c:v>6.9</c:v>
                </c:pt>
                <c:pt idx="3826">
                  <c:v>7.9</c:v>
                </c:pt>
                <c:pt idx="3827">
                  <c:v>7.2</c:v>
                </c:pt>
                <c:pt idx="3828">
                  <c:v>7.8</c:v>
                </c:pt>
                <c:pt idx="3829">
                  <c:v>3.5</c:v>
                </c:pt>
                <c:pt idx="3830">
                  <c:v>7.3</c:v>
                </c:pt>
                <c:pt idx="3831">
                  <c:v>7.5</c:v>
                </c:pt>
                <c:pt idx="3832">
                  <c:v>6</c:v>
                </c:pt>
                <c:pt idx="3833">
                  <c:v>7.3</c:v>
                </c:pt>
                <c:pt idx="3834">
                  <c:v>8</c:v>
                </c:pt>
                <c:pt idx="3835">
                  <c:v>7.6</c:v>
                </c:pt>
                <c:pt idx="3836">
                  <c:v>7</c:v>
                </c:pt>
                <c:pt idx="3837">
                  <c:v>7.5</c:v>
                </c:pt>
                <c:pt idx="3838">
                  <c:v>6.8</c:v>
                </c:pt>
                <c:pt idx="3839">
                  <c:v>3.9</c:v>
                </c:pt>
                <c:pt idx="3840">
                  <c:v>6.1</c:v>
                </c:pt>
                <c:pt idx="3841">
                  <c:v>7.5</c:v>
                </c:pt>
                <c:pt idx="3842">
                  <c:v>8.1999999999999993</c:v>
                </c:pt>
                <c:pt idx="3843">
                  <c:v>4.8</c:v>
                </c:pt>
                <c:pt idx="3844">
                  <c:v>7.8</c:v>
                </c:pt>
                <c:pt idx="3845">
                  <c:v>5.2</c:v>
                </c:pt>
                <c:pt idx="3846">
                  <c:v>3.3</c:v>
                </c:pt>
                <c:pt idx="3847">
                  <c:v>6.8</c:v>
                </c:pt>
                <c:pt idx="3848">
                  <c:v>7</c:v>
                </c:pt>
                <c:pt idx="3849">
                  <c:v>6.5</c:v>
                </c:pt>
                <c:pt idx="3850">
                  <c:v>6.4</c:v>
                </c:pt>
                <c:pt idx="3851">
                  <c:v>5.3</c:v>
                </c:pt>
                <c:pt idx="3852">
                  <c:v>4.7</c:v>
                </c:pt>
                <c:pt idx="3853">
                  <c:v>6.1</c:v>
                </c:pt>
                <c:pt idx="3854">
                  <c:v>5.5</c:v>
                </c:pt>
                <c:pt idx="3855">
                  <c:v>4.8</c:v>
                </c:pt>
                <c:pt idx="3856">
                  <c:v>8.4</c:v>
                </c:pt>
                <c:pt idx="3857">
                  <c:v>7</c:v>
                </c:pt>
                <c:pt idx="3858">
                  <c:v>3.3</c:v>
                </c:pt>
                <c:pt idx="3859">
                  <c:v>5.4</c:v>
                </c:pt>
                <c:pt idx="3860">
                  <c:v>4.8</c:v>
                </c:pt>
                <c:pt idx="3861">
                  <c:v>3.1</c:v>
                </c:pt>
                <c:pt idx="3862">
                  <c:v>6.7</c:v>
                </c:pt>
                <c:pt idx="3863">
                  <c:v>7.6</c:v>
                </c:pt>
                <c:pt idx="3864">
                  <c:v>7.1</c:v>
                </c:pt>
                <c:pt idx="3865">
                  <c:v>6.1</c:v>
                </c:pt>
                <c:pt idx="3866">
                  <c:v>6.5</c:v>
                </c:pt>
                <c:pt idx="3867">
                  <c:v>8.5</c:v>
                </c:pt>
                <c:pt idx="3868">
                  <c:v>8.6999999999999993</c:v>
                </c:pt>
                <c:pt idx="3869">
                  <c:v>7.1</c:v>
                </c:pt>
                <c:pt idx="3870">
                  <c:v>6.6</c:v>
                </c:pt>
                <c:pt idx="3871">
                  <c:v>6.7</c:v>
                </c:pt>
                <c:pt idx="3872">
                  <c:v>8.3000000000000007</c:v>
                </c:pt>
                <c:pt idx="3873">
                  <c:v>8.1</c:v>
                </c:pt>
                <c:pt idx="3874">
                  <c:v>7.4</c:v>
                </c:pt>
                <c:pt idx="3875">
                  <c:v>6.6</c:v>
                </c:pt>
                <c:pt idx="3876">
                  <c:v>4.5</c:v>
                </c:pt>
                <c:pt idx="3877">
                  <c:v>6.4</c:v>
                </c:pt>
                <c:pt idx="3878">
                  <c:v>7.5</c:v>
                </c:pt>
                <c:pt idx="3879">
                  <c:v>8</c:v>
                </c:pt>
                <c:pt idx="3880">
                  <c:v>8.1</c:v>
                </c:pt>
                <c:pt idx="3881">
                  <c:v>7.2</c:v>
                </c:pt>
                <c:pt idx="3882">
                  <c:v>7.5</c:v>
                </c:pt>
                <c:pt idx="3883">
                  <c:v>7.2</c:v>
                </c:pt>
                <c:pt idx="3884">
                  <c:v>6.4</c:v>
                </c:pt>
                <c:pt idx="3885">
                  <c:v>7.6</c:v>
                </c:pt>
                <c:pt idx="3886">
                  <c:v>7.8</c:v>
                </c:pt>
                <c:pt idx="3887">
                  <c:v>5.7</c:v>
                </c:pt>
                <c:pt idx="3888">
                  <c:v>8.6</c:v>
                </c:pt>
                <c:pt idx="3889">
                  <c:v>8.1999999999999993</c:v>
                </c:pt>
                <c:pt idx="3890">
                  <c:v>6.6</c:v>
                </c:pt>
                <c:pt idx="3891">
                  <c:v>5.7</c:v>
                </c:pt>
                <c:pt idx="3892">
                  <c:v>7.4</c:v>
                </c:pt>
                <c:pt idx="3893">
                  <c:v>8</c:v>
                </c:pt>
                <c:pt idx="3894">
                  <c:v>7.3</c:v>
                </c:pt>
                <c:pt idx="3895">
                  <c:v>5.4</c:v>
                </c:pt>
                <c:pt idx="3896">
                  <c:v>7.4</c:v>
                </c:pt>
                <c:pt idx="3897">
                  <c:v>5.7</c:v>
                </c:pt>
                <c:pt idx="3898">
                  <c:v>6.8</c:v>
                </c:pt>
                <c:pt idx="3899">
                  <c:v>5.4</c:v>
                </c:pt>
                <c:pt idx="3900">
                  <c:v>8.1</c:v>
                </c:pt>
                <c:pt idx="3901">
                  <c:v>6.1</c:v>
                </c:pt>
                <c:pt idx="3902">
                  <c:v>5.0999999999999996</c:v>
                </c:pt>
                <c:pt idx="3903">
                  <c:v>5.6</c:v>
                </c:pt>
                <c:pt idx="3904">
                  <c:v>5.9</c:v>
                </c:pt>
                <c:pt idx="3905">
                  <c:v>8.1999999999999993</c:v>
                </c:pt>
                <c:pt idx="3906">
                  <c:v>5.3</c:v>
                </c:pt>
                <c:pt idx="3907">
                  <c:v>6.8</c:v>
                </c:pt>
                <c:pt idx="3908">
                  <c:v>8.3000000000000007</c:v>
                </c:pt>
                <c:pt idx="3909">
                  <c:v>4.3</c:v>
                </c:pt>
                <c:pt idx="3910">
                  <c:v>6.7</c:v>
                </c:pt>
                <c:pt idx="3911">
                  <c:v>7.2</c:v>
                </c:pt>
                <c:pt idx="3912">
                  <c:v>6.9</c:v>
                </c:pt>
                <c:pt idx="3913">
                  <c:v>6.6</c:v>
                </c:pt>
                <c:pt idx="3914">
                  <c:v>5.9</c:v>
                </c:pt>
                <c:pt idx="3915">
                  <c:v>7.9</c:v>
                </c:pt>
                <c:pt idx="3916">
                  <c:v>8.3000000000000007</c:v>
                </c:pt>
                <c:pt idx="3917">
                  <c:v>5.2</c:v>
                </c:pt>
                <c:pt idx="3918">
                  <c:v>7.8</c:v>
                </c:pt>
                <c:pt idx="3919">
                  <c:v>3</c:v>
                </c:pt>
                <c:pt idx="3920">
                  <c:v>7.9</c:v>
                </c:pt>
                <c:pt idx="3921">
                  <c:v>3.2</c:v>
                </c:pt>
                <c:pt idx="3922">
                  <c:v>6.5</c:v>
                </c:pt>
                <c:pt idx="3923">
                  <c:v>6.9</c:v>
                </c:pt>
                <c:pt idx="3924">
                  <c:v>7</c:v>
                </c:pt>
                <c:pt idx="3925">
                  <c:v>7.8</c:v>
                </c:pt>
                <c:pt idx="3926">
                  <c:v>6.9</c:v>
                </c:pt>
                <c:pt idx="3927">
                  <c:v>4.4000000000000004</c:v>
                </c:pt>
                <c:pt idx="3928">
                  <c:v>6</c:v>
                </c:pt>
                <c:pt idx="3929">
                  <c:v>6.6</c:v>
                </c:pt>
                <c:pt idx="3930">
                  <c:v>7.8</c:v>
                </c:pt>
                <c:pt idx="3931">
                  <c:v>5.3</c:v>
                </c:pt>
                <c:pt idx="3932">
                  <c:v>5.3</c:v>
                </c:pt>
                <c:pt idx="3933">
                  <c:v>8</c:v>
                </c:pt>
                <c:pt idx="3934">
                  <c:v>7.1</c:v>
                </c:pt>
                <c:pt idx="3935">
                  <c:v>5.4</c:v>
                </c:pt>
                <c:pt idx="3936">
                  <c:v>6.9</c:v>
                </c:pt>
                <c:pt idx="3937">
                  <c:v>7.4</c:v>
                </c:pt>
                <c:pt idx="3938">
                  <c:v>7.3</c:v>
                </c:pt>
                <c:pt idx="3939">
                  <c:v>7.8</c:v>
                </c:pt>
                <c:pt idx="3940">
                  <c:v>6.6</c:v>
                </c:pt>
                <c:pt idx="3941">
                  <c:v>5.4</c:v>
                </c:pt>
                <c:pt idx="3942">
                  <c:v>8.4</c:v>
                </c:pt>
                <c:pt idx="3943">
                  <c:v>6.3</c:v>
                </c:pt>
                <c:pt idx="3944">
                  <c:v>6.1</c:v>
                </c:pt>
                <c:pt idx="3945">
                  <c:v>5</c:v>
                </c:pt>
                <c:pt idx="3946">
                  <c:v>6.9</c:v>
                </c:pt>
                <c:pt idx="3947">
                  <c:v>7.2</c:v>
                </c:pt>
                <c:pt idx="3948">
                  <c:v>7.3</c:v>
                </c:pt>
                <c:pt idx="3949">
                  <c:v>5.7</c:v>
                </c:pt>
                <c:pt idx="3950">
                  <c:v>5.3</c:v>
                </c:pt>
                <c:pt idx="3951">
                  <c:v>5</c:v>
                </c:pt>
                <c:pt idx="3952">
                  <c:v>5.3</c:v>
                </c:pt>
                <c:pt idx="3953">
                  <c:v>7.4</c:v>
                </c:pt>
                <c:pt idx="3954">
                  <c:v>5.9</c:v>
                </c:pt>
                <c:pt idx="3955">
                  <c:v>4.0999999999999996</c:v>
                </c:pt>
                <c:pt idx="3956">
                  <c:v>6.7</c:v>
                </c:pt>
                <c:pt idx="3957">
                  <c:v>5.8</c:v>
                </c:pt>
                <c:pt idx="3958">
                  <c:v>6.2</c:v>
                </c:pt>
                <c:pt idx="3959">
                  <c:v>5.3</c:v>
                </c:pt>
                <c:pt idx="3960">
                  <c:v>3.3</c:v>
                </c:pt>
                <c:pt idx="3961">
                  <c:v>6.2</c:v>
                </c:pt>
                <c:pt idx="3962">
                  <c:v>5.9</c:v>
                </c:pt>
                <c:pt idx="3963">
                  <c:v>5.5</c:v>
                </c:pt>
                <c:pt idx="3964">
                  <c:v>5.5</c:v>
                </c:pt>
                <c:pt idx="3965">
                  <c:v>2.6</c:v>
                </c:pt>
                <c:pt idx="3966">
                  <c:v>5.8</c:v>
                </c:pt>
                <c:pt idx="3967">
                  <c:v>7.4</c:v>
                </c:pt>
                <c:pt idx="3968">
                  <c:v>5.0999999999999996</c:v>
                </c:pt>
                <c:pt idx="3969">
                  <c:v>5.2</c:v>
                </c:pt>
                <c:pt idx="3970">
                  <c:v>4.8</c:v>
                </c:pt>
                <c:pt idx="3971">
                  <c:v>3.9</c:v>
                </c:pt>
                <c:pt idx="3972">
                  <c:v>6.2</c:v>
                </c:pt>
                <c:pt idx="3973">
                  <c:v>6.2</c:v>
                </c:pt>
                <c:pt idx="3974">
                  <c:v>5.9</c:v>
                </c:pt>
                <c:pt idx="3975">
                  <c:v>8</c:v>
                </c:pt>
                <c:pt idx="3976">
                  <c:v>7.3</c:v>
                </c:pt>
                <c:pt idx="3977">
                  <c:v>4.9000000000000004</c:v>
                </c:pt>
                <c:pt idx="3978">
                  <c:v>6.5</c:v>
                </c:pt>
                <c:pt idx="3979">
                  <c:v>4.3</c:v>
                </c:pt>
                <c:pt idx="3980">
                  <c:v>6.4</c:v>
                </c:pt>
                <c:pt idx="3981">
                  <c:v>6.8</c:v>
                </c:pt>
                <c:pt idx="3982">
                  <c:v>6.1</c:v>
                </c:pt>
                <c:pt idx="3983">
                  <c:v>4</c:v>
                </c:pt>
                <c:pt idx="3984">
                  <c:v>7.4</c:v>
                </c:pt>
                <c:pt idx="3985">
                  <c:v>8.3000000000000007</c:v>
                </c:pt>
                <c:pt idx="3986">
                  <c:v>5.3</c:v>
                </c:pt>
                <c:pt idx="3987">
                  <c:v>8.1</c:v>
                </c:pt>
                <c:pt idx="3988">
                  <c:v>8</c:v>
                </c:pt>
                <c:pt idx="3989">
                  <c:v>5.7</c:v>
                </c:pt>
                <c:pt idx="3990">
                  <c:v>8.1999999999999993</c:v>
                </c:pt>
                <c:pt idx="3991">
                  <c:v>7.1</c:v>
                </c:pt>
                <c:pt idx="3992">
                  <c:v>7.4</c:v>
                </c:pt>
                <c:pt idx="3993">
                  <c:v>6.6</c:v>
                </c:pt>
                <c:pt idx="3994">
                  <c:v>5.7</c:v>
                </c:pt>
                <c:pt idx="3995">
                  <c:v>6.9</c:v>
                </c:pt>
                <c:pt idx="3996">
                  <c:v>7</c:v>
                </c:pt>
                <c:pt idx="3997">
                  <c:v>7</c:v>
                </c:pt>
                <c:pt idx="3998">
                  <c:v>7.8</c:v>
                </c:pt>
                <c:pt idx="3999">
                  <c:v>5.9</c:v>
                </c:pt>
                <c:pt idx="4000">
                  <c:v>7.4</c:v>
                </c:pt>
                <c:pt idx="4001">
                  <c:v>7.8</c:v>
                </c:pt>
                <c:pt idx="4002">
                  <c:v>6</c:v>
                </c:pt>
                <c:pt idx="4003">
                  <c:v>7.9</c:v>
                </c:pt>
                <c:pt idx="4004">
                  <c:v>7.2</c:v>
                </c:pt>
                <c:pt idx="4005">
                  <c:v>7.4</c:v>
                </c:pt>
                <c:pt idx="4006">
                  <c:v>5.3</c:v>
                </c:pt>
                <c:pt idx="4007">
                  <c:v>8.3000000000000007</c:v>
                </c:pt>
                <c:pt idx="4008">
                  <c:v>7.6</c:v>
                </c:pt>
                <c:pt idx="4009">
                  <c:v>5.0999999999999996</c:v>
                </c:pt>
                <c:pt idx="4010">
                  <c:v>5.0999999999999996</c:v>
                </c:pt>
                <c:pt idx="4011">
                  <c:v>6.9</c:v>
                </c:pt>
                <c:pt idx="4012">
                  <c:v>4.5999999999999996</c:v>
                </c:pt>
                <c:pt idx="4013">
                  <c:v>6.3</c:v>
                </c:pt>
                <c:pt idx="4014">
                  <c:v>7.9</c:v>
                </c:pt>
                <c:pt idx="4015">
                  <c:v>6.7</c:v>
                </c:pt>
                <c:pt idx="4016">
                  <c:v>7.1</c:v>
                </c:pt>
                <c:pt idx="4017">
                  <c:v>7.6</c:v>
                </c:pt>
                <c:pt idx="4018">
                  <c:v>8.1</c:v>
                </c:pt>
                <c:pt idx="4019">
                  <c:v>6.6</c:v>
                </c:pt>
                <c:pt idx="4020">
                  <c:v>7</c:v>
                </c:pt>
                <c:pt idx="4021">
                  <c:v>7.6</c:v>
                </c:pt>
                <c:pt idx="4022">
                  <c:v>6.7</c:v>
                </c:pt>
                <c:pt idx="4023">
                  <c:v>7.1</c:v>
                </c:pt>
                <c:pt idx="4024">
                  <c:v>7.6</c:v>
                </c:pt>
                <c:pt idx="4025">
                  <c:v>7.1</c:v>
                </c:pt>
                <c:pt idx="4026">
                  <c:v>7.1</c:v>
                </c:pt>
                <c:pt idx="4027">
                  <c:v>7.7</c:v>
                </c:pt>
                <c:pt idx="4028">
                  <c:v>7.6</c:v>
                </c:pt>
                <c:pt idx="4029">
                  <c:v>6.6</c:v>
                </c:pt>
                <c:pt idx="4030">
                  <c:v>5.7</c:v>
                </c:pt>
                <c:pt idx="4031">
                  <c:v>7.1</c:v>
                </c:pt>
                <c:pt idx="4032">
                  <c:v>6.2</c:v>
                </c:pt>
                <c:pt idx="4033">
                  <c:v>6.1</c:v>
                </c:pt>
                <c:pt idx="4034">
                  <c:v>5.9</c:v>
                </c:pt>
                <c:pt idx="4035">
                  <c:v>6.8</c:v>
                </c:pt>
                <c:pt idx="4036">
                  <c:v>5.8</c:v>
                </c:pt>
                <c:pt idx="4037">
                  <c:v>5</c:v>
                </c:pt>
                <c:pt idx="4038">
                  <c:v>6.3</c:v>
                </c:pt>
                <c:pt idx="4039">
                  <c:v>6.8</c:v>
                </c:pt>
                <c:pt idx="4040">
                  <c:v>5.0999999999999996</c:v>
                </c:pt>
                <c:pt idx="4041">
                  <c:v>6.6</c:v>
                </c:pt>
                <c:pt idx="4042">
                  <c:v>5</c:v>
                </c:pt>
                <c:pt idx="4043">
                  <c:v>7.7</c:v>
                </c:pt>
                <c:pt idx="4044">
                  <c:v>3.1</c:v>
                </c:pt>
                <c:pt idx="4045">
                  <c:v>6.5</c:v>
                </c:pt>
                <c:pt idx="4046">
                  <c:v>3.9</c:v>
                </c:pt>
                <c:pt idx="4047">
                  <c:v>6.8</c:v>
                </c:pt>
                <c:pt idx="4048">
                  <c:v>7</c:v>
                </c:pt>
                <c:pt idx="4049">
                  <c:v>5.9</c:v>
                </c:pt>
                <c:pt idx="4050">
                  <c:v>5.8</c:v>
                </c:pt>
                <c:pt idx="4051">
                  <c:v>7.3</c:v>
                </c:pt>
                <c:pt idx="4052">
                  <c:v>7.8</c:v>
                </c:pt>
                <c:pt idx="4053">
                  <c:v>6.9</c:v>
                </c:pt>
                <c:pt idx="4054">
                  <c:v>5.7</c:v>
                </c:pt>
                <c:pt idx="4055">
                  <c:v>4.7</c:v>
                </c:pt>
                <c:pt idx="4056">
                  <c:v>5.9</c:v>
                </c:pt>
                <c:pt idx="4057">
                  <c:v>5.9</c:v>
                </c:pt>
                <c:pt idx="4058">
                  <c:v>4.3</c:v>
                </c:pt>
                <c:pt idx="4059">
                  <c:v>7.5</c:v>
                </c:pt>
                <c:pt idx="4060">
                  <c:v>4.8</c:v>
                </c:pt>
                <c:pt idx="4061">
                  <c:v>5.8</c:v>
                </c:pt>
                <c:pt idx="4062">
                  <c:v>5.3</c:v>
                </c:pt>
                <c:pt idx="4063">
                  <c:v>6</c:v>
                </c:pt>
                <c:pt idx="4064">
                  <c:v>8.1</c:v>
                </c:pt>
                <c:pt idx="4065">
                  <c:v>7</c:v>
                </c:pt>
                <c:pt idx="4066">
                  <c:v>7.6</c:v>
                </c:pt>
                <c:pt idx="4067">
                  <c:v>7.2</c:v>
                </c:pt>
                <c:pt idx="4068">
                  <c:v>7.5</c:v>
                </c:pt>
                <c:pt idx="4069">
                  <c:v>6.3</c:v>
                </c:pt>
                <c:pt idx="4070">
                  <c:v>6.7</c:v>
                </c:pt>
                <c:pt idx="4071">
                  <c:v>4.8</c:v>
                </c:pt>
                <c:pt idx="4072">
                  <c:v>5.5</c:v>
                </c:pt>
                <c:pt idx="4073">
                  <c:v>7.5</c:v>
                </c:pt>
                <c:pt idx="4074">
                  <c:v>5.0999999999999996</c:v>
                </c:pt>
                <c:pt idx="4075">
                  <c:v>7.3</c:v>
                </c:pt>
                <c:pt idx="4076">
                  <c:v>6.9</c:v>
                </c:pt>
                <c:pt idx="4077">
                  <c:v>6.8</c:v>
                </c:pt>
                <c:pt idx="4078">
                  <c:v>8.4</c:v>
                </c:pt>
                <c:pt idx="4079">
                  <c:v>7.6</c:v>
                </c:pt>
                <c:pt idx="4080">
                  <c:v>7.6</c:v>
                </c:pt>
                <c:pt idx="4081">
                  <c:v>7.6</c:v>
                </c:pt>
                <c:pt idx="4082">
                  <c:v>5.3</c:v>
                </c:pt>
                <c:pt idx="4083">
                  <c:v>8.5</c:v>
                </c:pt>
                <c:pt idx="4084">
                  <c:v>7</c:v>
                </c:pt>
                <c:pt idx="4085">
                  <c:v>8</c:v>
                </c:pt>
                <c:pt idx="4086">
                  <c:v>7.1</c:v>
                </c:pt>
                <c:pt idx="4087">
                  <c:v>7.8</c:v>
                </c:pt>
                <c:pt idx="4088">
                  <c:v>7.2</c:v>
                </c:pt>
                <c:pt idx="4089">
                  <c:v>7.5</c:v>
                </c:pt>
                <c:pt idx="4090">
                  <c:v>8</c:v>
                </c:pt>
                <c:pt idx="4091">
                  <c:v>8.1</c:v>
                </c:pt>
                <c:pt idx="4092">
                  <c:v>6.8</c:v>
                </c:pt>
                <c:pt idx="4093">
                  <c:v>7.4</c:v>
                </c:pt>
                <c:pt idx="4094">
                  <c:v>7.2</c:v>
                </c:pt>
                <c:pt idx="4095">
                  <c:v>8.1</c:v>
                </c:pt>
                <c:pt idx="4096">
                  <c:v>7</c:v>
                </c:pt>
                <c:pt idx="4097">
                  <c:v>7.4</c:v>
                </c:pt>
                <c:pt idx="4098">
                  <c:v>8.3000000000000007</c:v>
                </c:pt>
                <c:pt idx="4099">
                  <c:v>6.1</c:v>
                </c:pt>
                <c:pt idx="4100">
                  <c:v>7.5</c:v>
                </c:pt>
                <c:pt idx="4101">
                  <c:v>7</c:v>
                </c:pt>
                <c:pt idx="4102">
                  <c:v>5.3</c:v>
                </c:pt>
                <c:pt idx="4103">
                  <c:v>4.7</c:v>
                </c:pt>
                <c:pt idx="4104">
                  <c:v>5.7</c:v>
                </c:pt>
                <c:pt idx="4105">
                  <c:v>6.5</c:v>
                </c:pt>
                <c:pt idx="4106">
                  <c:v>8</c:v>
                </c:pt>
                <c:pt idx="4107">
                  <c:v>3.3</c:v>
                </c:pt>
                <c:pt idx="4108">
                  <c:v>8.3000000000000007</c:v>
                </c:pt>
                <c:pt idx="4109">
                  <c:v>6.9</c:v>
                </c:pt>
                <c:pt idx="4110">
                  <c:v>8.1</c:v>
                </c:pt>
                <c:pt idx="4111">
                  <c:v>6.5</c:v>
                </c:pt>
                <c:pt idx="4112">
                  <c:v>6.8</c:v>
                </c:pt>
                <c:pt idx="4113">
                  <c:v>7.3</c:v>
                </c:pt>
                <c:pt idx="4114">
                  <c:v>6.4</c:v>
                </c:pt>
                <c:pt idx="4115">
                  <c:v>4.5999999999999996</c:v>
                </c:pt>
                <c:pt idx="4116">
                  <c:v>6.5</c:v>
                </c:pt>
                <c:pt idx="4117">
                  <c:v>7</c:v>
                </c:pt>
                <c:pt idx="4118">
                  <c:v>5.4</c:v>
                </c:pt>
                <c:pt idx="4119">
                  <c:v>6.7</c:v>
                </c:pt>
                <c:pt idx="4120">
                  <c:v>2.8</c:v>
                </c:pt>
                <c:pt idx="4121">
                  <c:v>7.4</c:v>
                </c:pt>
                <c:pt idx="4122">
                  <c:v>5.8</c:v>
                </c:pt>
                <c:pt idx="4123">
                  <c:v>7.1</c:v>
                </c:pt>
                <c:pt idx="4124">
                  <c:v>4.5</c:v>
                </c:pt>
                <c:pt idx="4125">
                  <c:v>5.3</c:v>
                </c:pt>
                <c:pt idx="4126">
                  <c:v>5.4</c:v>
                </c:pt>
                <c:pt idx="4127">
                  <c:v>4.8</c:v>
                </c:pt>
                <c:pt idx="4128">
                  <c:v>5.9</c:v>
                </c:pt>
                <c:pt idx="4129">
                  <c:v>6.2</c:v>
                </c:pt>
                <c:pt idx="4130">
                  <c:v>5.9</c:v>
                </c:pt>
                <c:pt idx="4131">
                  <c:v>6.6</c:v>
                </c:pt>
                <c:pt idx="4132">
                  <c:v>6.6</c:v>
                </c:pt>
                <c:pt idx="4133">
                  <c:v>6</c:v>
                </c:pt>
                <c:pt idx="4134">
                  <c:v>6.8</c:v>
                </c:pt>
                <c:pt idx="4135">
                  <c:v>5.4</c:v>
                </c:pt>
                <c:pt idx="4136">
                  <c:v>5.2</c:v>
                </c:pt>
                <c:pt idx="4137">
                  <c:v>7.8</c:v>
                </c:pt>
                <c:pt idx="4138">
                  <c:v>6.4</c:v>
                </c:pt>
                <c:pt idx="4139">
                  <c:v>6.1</c:v>
                </c:pt>
                <c:pt idx="4140">
                  <c:v>5.7</c:v>
                </c:pt>
                <c:pt idx="4141">
                  <c:v>5.5</c:v>
                </c:pt>
                <c:pt idx="4142">
                  <c:v>7.4</c:v>
                </c:pt>
                <c:pt idx="4143">
                  <c:v>7.1</c:v>
                </c:pt>
                <c:pt idx="4144">
                  <c:v>3.9</c:v>
                </c:pt>
                <c:pt idx="4145">
                  <c:v>4.5999999999999996</c:v>
                </c:pt>
                <c:pt idx="4146">
                  <c:v>7.7</c:v>
                </c:pt>
                <c:pt idx="4147">
                  <c:v>4.9000000000000004</c:v>
                </c:pt>
                <c:pt idx="4148">
                  <c:v>6.3</c:v>
                </c:pt>
                <c:pt idx="4149">
                  <c:v>6.1</c:v>
                </c:pt>
                <c:pt idx="4150">
                  <c:v>6.6</c:v>
                </c:pt>
                <c:pt idx="4151">
                  <c:v>5.7</c:v>
                </c:pt>
                <c:pt idx="4152">
                  <c:v>5.6</c:v>
                </c:pt>
                <c:pt idx="4153">
                  <c:v>6</c:v>
                </c:pt>
                <c:pt idx="4154">
                  <c:v>5.7</c:v>
                </c:pt>
                <c:pt idx="4155">
                  <c:v>7</c:v>
                </c:pt>
                <c:pt idx="4156">
                  <c:v>5.3</c:v>
                </c:pt>
                <c:pt idx="4157">
                  <c:v>4.4000000000000004</c:v>
                </c:pt>
                <c:pt idx="4158">
                  <c:v>3.4</c:v>
                </c:pt>
                <c:pt idx="4159">
                  <c:v>4.5</c:v>
                </c:pt>
                <c:pt idx="4160">
                  <c:v>3.4</c:v>
                </c:pt>
                <c:pt idx="4161">
                  <c:v>7.1</c:v>
                </c:pt>
                <c:pt idx="4162">
                  <c:v>6.4</c:v>
                </c:pt>
                <c:pt idx="4163">
                  <c:v>5.2</c:v>
                </c:pt>
                <c:pt idx="4164">
                  <c:v>7</c:v>
                </c:pt>
                <c:pt idx="4165">
                  <c:v>7.3</c:v>
                </c:pt>
                <c:pt idx="4166">
                  <c:v>8.1</c:v>
                </c:pt>
                <c:pt idx="4167">
                  <c:v>5.8</c:v>
                </c:pt>
                <c:pt idx="4168">
                  <c:v>6.4</c:v>
                </c:pt>
                <c:pt idx="4169">
                  <c:v>7.8</c:v>
                </c:pt>
                <c:pt idx="4170">
                  <c:v>6.3</c:v>
                </c:pt>
                <c:pt idx="4171">
                  <c:v>7.2</c:v>
                </c:pt>
                <c:pt idx="4172">
                  <c:v>5.6</c:v>
                </c:pt>
                <c:pt idx="4173">
                  <c:v>7.2</c:v>
                </c:pt>
                <c:pt idx="4174">
                  <c:v>8</c:v>
                </c:pt>
                <c:pt idx="4175">
                  <c:v>8.5</c:v>
                </c:pt>
                <c:pt idx="4176">
                  <c:v>6.8</c:v>
                </c:pt>
                <c:pt idx="4177">
                  <c:v>7.3</c:v>
                </c:pt>
                <c:pt idx="4178">
                  <c:v>5.5</c:v>
                </c:pt>
                <c:pt idx="4179">
                  <c:v>7.3</c:v>
                </c:pt>
                <c:pt idx="4180">
                  <c:v>6.3</c:v>
                </c:pt>
                <c:pt idx="4181">
                  <c:v>5.0999999999999996</c:v>
                </c:pt>
                <c:pt idx="4182">
                  <c:v>6.6</c:v>
                </c:pt>
                <c:pt idx="4183">
                  <c:v>6.1</c:v>
                </c:pt>
                <c:pt idx="4184">
                  <c:v>7.5</c:v>
                </c:pt>
                <c:pt idx="4185">
                  <c:v>7</c:v>
                </c:pt>
                <c:pt idx="4186">
                  <c:v>7.2</c:v>
                </c:pt>
                <c:pt idx="4187">
                  <c:v>5.3</c:v>
                </c:pt>
                <c:pt idx="4188">
                  <c:v>8.6999999999999993</c:v>
                </c:pt>
                <c:pt idx="4189">
                  <c:v>3.4</c:v>
                </c:pt>
                <c:pt idx="4190">
                  <c:v>5.4</c:v>
                </c:pt>
                <c:pt idx="4191">
                  <c:v>7.8</c:v>
                </c:pt>
                <c:pt idx="4192">
                  <c:v>6.7</c:v>
                </c:pt>
                <c:pt idx="4193">
                  <c:v>4.7</c:v>
                </c:pt>
                <c:pt idx="4194">
                  <c:v>6.3</c:v>
                </c:pt>
                <c:pt idx="4195">
                  <c:v>7.4</c:v>
                </c:pt>
                <c:pt idx="4196">
                  <c:v>6.1</c:v>
                </c:pt>
                <c:pt idx="4197">
                  <c:v>7.5</c:v>
                </c:pt>
                <c:pt idx="4198">
                  <c:v>6.3</c:v>
                </c:pt>
                <c:pt idx="4199">
                  <c:v>6.3</c:v>
                </c:pt>
                <c:pt idx="4200">
                  <c:v>6.8</c:v>
                </c:pt>
                <c:pt idx="4201">
                  <c:v>7.8</c:v>
                </c:pt>
                <c:pt idx="4202">
                  <c:v>6.9</c:v>
                </c:pt>
                <c:pt idx="4203">
                  <c:v>8</c:v>
                </c:pt>
                <c:pt idx="4204">
                  <c:v>7.8</c:v>
                </c:pt>
                <c:pt idx="4205">
                  <c:v>7.4</c:v>
                </c:pt>
                <c:pt idx="4206">
                  <c:v>6.1</c:v>
                </c:pt>
                <c:pt idx="4207">
                  <c:v>4.3</c:v>
                </c:pt>
                <c:pt idx="4208">
                  <c:v>3.5</c:v>
                </c:pt>
                <c:pt idx="4209">
                  <c:v>7.2</c:v>
                </c:pt>
                <c:pt idx="4210">
                  <c:v>4.7</c:v>
                </c:pt>
                <c:pt idx="4211">
                  <c:v>7.3</c:v>
                </c:pt>
                <c:pt idx="4212">
                  <c:v>7.9</c:v>
                </c:pt>
                <c:pt idx="4213">
                  <c:v>5.0999999999999996</c:v>
                </c:pt>
                <c:pt idx="4214">
                  <c:v>7.2</c:v>
                </c:pt>
                <c:pt idx="4215">
                  <c:v>5.4</c:v>
                </c:pt>
                <c:pt idx="4216">
                  <c:v>3.7</c:v>
                </c:pt>
                <c:pt idx="4217">
                  <c:v>7.1</c:v>
                </c:pt>
                <c:pt idx="4218">
                  <c:v>6.8</c:v>
                </c:pt>
                <c:pt idx="4219">
                  <c:v>8.1999999999999993</c:v>
                </c:pt>
                <c:pt idx="4220">
                  <c:v>7</c:v>
                </c:pt>
                <c:pt idx="4221">
                  <c:v>7.4</c:v>
                </c:pt>
                <c:pt idx="4222">
                  <c:v>6.7</c:v>
                </c:pt>
                <c:pt idx="4223">
                  <c:v>9.1</c:v>
                </c:pt>
                <c:pt idx="4224">
                  <c:v>7.6</c:v>
                </c:pt>
                <c:pt idx="4225">
                  <c:v>7.2</c:v>
                </c:pt>
                <c:pt idx="4226">
                  <c:v>7.5</c:v>
                </c:pt>
                <c:pt idx="4227">
                  <c:v>6.8</c:v>
                </c:pt>
                <c:pt idx="4228">
                  <c:v>6.9</c:v>
                </c:pt>
                <c:pt idx="4229">
                  <c:v>7.9</c:v>
                </c:pt>
                <c:pt idx="4230">
                  <c:v>7.6</c:v>
                </c:pt>
                <c:pt idx="4231">
                  <c:v>6.7</c:v>
                </c:pt>
                <c:pt idx="4232">
                  <c:v>5.8</c:v>
                </c:pt>
                <c:pt idx="4233">
                  <c:v>6.5</c:v>
                </c:pt>
                <c:pt idx="4234">
                  <c:v>7.2</c:v>
                </c:pt>
                <c:pt idx="4235">
                  <c:v>6.9</c:v>
                </c:pt>
                <c:pt idx="4236">
                  <c:v>5.5</c:v>
                </c:pt>
                <c:pt idx="4237">
                  <c:v>6.5</c:v>
                </c:pt>
                <c:pt idx="4238">
                  <c:v>6.2</c:v>
                </c:pt>
                <c:pt idx="4239">
                  <c:v>6.7</c:v>
                </c:pt>
                <c:pt idx="4240">
                  <c:v>5.7</c:v>
                </c:pt>
                <c:pt idx="4241">
                  <c:v>8.6</c:v>
                </c:pt>
                <c:pt idx="4242">
                  <c:v>6.5</c:v>
                </c:pt>
                <c:pt idx="4243">
                  <c:v>6.3</c:v>
                </c:pt>
                <c:pt idx="4244">
                  <c:v>4.3</c:v>
                </c:pt>
                <c:pt idx="4245">
                  <c:v>6.1</c:v>
                </c:pt>
                <c:pt idx="4246">
                  <c:v>6</c:v>
                </c:pt>
                <c:pt idx="4247">
                  <c:v>5.8</c:v>
                </c:pt>
                <c:pt idx="4248">
                  <c:v>6.7</c:v>
                </c:pt>
                <c:pt idx="4249">
                  <c:v>6.7</c:v>
                </c:pt>
                <c:pt idx="4250">
                  <c:v>7.6</c:v>
                </c:pt>
                <c:pt idx="4251">
                  <c:v>5.0999999999999996</c:v>
                </c:pt>
                <c:pt idx="4252">
                  <c:v>6.8</c:v>
                </c:pt>
                <c:pt idx="4253">
                  <c:v>6.8</c:v>
                </c:pt>
                <c:pt idx="4254">
                  <c:v>6.8</c:v>
                </c:pt>
                <c:pt idx="4255">
                  <c:v>6.3</c:v>
                </c:pt>
                <c:pt idx="4256">
                  <c:v>7.1</c:v>
                </c:pt>
                <c:pt idx="4257">
                  <c:v>2.8</c:v>
                </c:pt>
                <c:pt idx="4258">
                  <c:v>8.1999999999999993</c:v>
                </c:pt>
                <c:pt idx="4259">
                  <c:v>3.1</c:v>
                </c:pt>
                <c:pt idx="4260">
                  <c:v>3.3</c:v>
                </c:pt>
                <c:pt idx="4261">
                  <c:v>3.6</c:v>
                </c:pt>
                <c:pt idx="4262">
                  <c:v>7.7</c:v>
                </c:pt>
                <c:pt idx="4263">
                  <c:v>6.7</c:v>
                </c:pt>
                <c:pt idx="4264">
                  <c:v>5.5</c:v>
                </c:pt>
                <c:pt idx="4265">
                  <c:v>6.6</c:v>
                </c:pt>
                <c:pt idx="4266">
                  <c:v>4.8</c:v>
                </c:pt>
                <c:pt idx="4267">
                  <c:v>5.5</c:v>
                </c:pt>
                <c:pt idx="4268">
                  <c:v>6.3</c:v>
                </c:pt>
                <c:pt idx="4269">
                  <c:v>6.9</c:v>
                </c:pt>
                <c:pt idx="4270">
                  <c:v>6.5</c:v>
                </c:pt>
                <c:pt idx="4271">
                  <c:v>8.1999999999999993</c:v>
                </c:pt>
                <c:pt idx="4272">
                  <c:v>7.1</c:v>
                </c:pt>
                <c:pt idx="4273">
                  <c:v>8.1</c:v>
                </c:pt>
                <c:pt idx="4274">
                  <c:v>7.2</c:v>
                </c:pt>
                <c:pt idx="4275">
                  <c:v>7.4</c:v>
                </c:pt>
                <c:pt idx="4276">
                  <c:v>6.5</c:v>
                </c:pt>
                <c:pt idx="4277">
                  <c:v>5.7</c:v>
                </c:pt>
                <c:pt idx="4278">
                  <c:v>8.6999999999999993</c:v>
                </c:pt>
                <c:pt idx="4279">
                  <c:v>4.3</c:v>
                </c:pt>
                <c:pt idx="4280">
                  <c:v>6.2</c:v>
                </c:pt>
                <c:pt idx="4281">
                  <c:v>3.3</c:v>
                </c:pt>
                <c:pt idx="4282">
                  <c:v>2.7</c:v>
                </c:pt>
                <c:pt idx="4283">
                  <c:v>5.2</c:v>
                </c:pt>
                <c:pt idx="4284">
                  <c:v>8.1999999999999993</c:v>
                </c:pt>
                <c:pt idx="4285">
                  <c:v>6.1</c:v>
                </c:pt>
                <c:pt idx="4286">
                  <c:v>8</c:v>
                </c:pt>
                <c:pt idx="4287">
                  <c:v>5.5</c:v>
                </c:pt>
                <c:pt idx="4288">
                  <c:v>5.7</c:v>
                </c:pt>
                <c:pt idx="4289">
                  <c:v>3.7</c:v>
                </c:pt>
                <c:pt idx="4290">
                  <c:v>7.1</c:v>
                </c:pt>
                <c:pt idx="4291">
                  <c:v>7.8</c:v>
                </c:pt>
                <c:pt idx="4292">
                  <c:v>4.0999999999999996</c:v>
                </c:pt>
                <c:pt idx="4293">
                  <c:v>7.2</c:v>
                </c:pt>
                <c:pt idx="4294">
                  <c:v>7.7</c:v>
                </c:pt>
                <c:pt idx="4295">
                  <c:v>7.1</c:v>
                </c:pt>
                <c:pt idx="4296">
                  <c:v>7.6</c:v>
                </c:pt>
                <c:pt idx="4297">
                  <c:v>7</c:v>
                </c:pt>
                <c:pt idx="4298">
                  <c:v>7.4</c:v>
                </c:pt>
                <c:pt idx="4299">
                  <c:v>7.7</c:v>
                </c:pt>
                <c:pt idx="4300">
                  <c:v>7.2</c:v>
                </c:pt>
                <c:pt idx="4301">
                  <c:v>6.6</c:v>
                </c:pt>
                <c:pt idx="4302">
                  <c:v>6</c:v>
                </c:pt>
                <c:pt idx="4303">
                  <c:v>8.4</c:v>
                </c:pt>
                <c:pt idx="4304">
                  <c:v>6.5</c:v>
                </c:pt>
                <c:pt idx="4305">
                  <c:v>8.9</c:v>
                </c:pt>
                <c:pt idx="4306">
                  <c:v>7.9</c:v>
                </c:pt>
                <c:pt idx="4307">
                  <c:v>6</c:v>
                </c:pt>
                <c:pt idx="4308">
                  <c:v>6.1</c:v>
                </c:pt>
                <c:pt idx="4309">
                  <c:v>7.4</c:v>
                </c:pt>
                <c:pt idx="4310">
                  <c:v>6.2</c:v>
                </c:pt>
                <c:pt idx="4311">
                  <c:v>5.6</c:v>
                </c:pt>
                <c:pt idx="4312">
                  <c:v>7.2</c:v>
                </c:pt>
                <c:pt idx="4313">
                  <c:v>6.1</c:v>
                </c:pt>
                <c:pt idx="4314">
                  <c:v>3.8</c:v>
                </c:pt>
                <c:pt idx="4315">
                  <c:v>7.1</c:v>
                </c:pt>
                <c:pt idx="4316">
                  <c:v>4.5</c:v>
                </c:pt>
                <c:pt idx="4317">
                  <c:v>3.8</c:v>
                </c:pt>
                <c:pt idx="4318">
                  <c:v>6.2</c:v>
                </c:pt>
                <c:pt idx="4319">
                  <c:v>6.6</c:v>
                </c:pt>
                <c:pt idx="4320">
                  <c:v>4.5999999999999996</c:v>
                </c:pt>
                <c:pt idx="4321">
                  <c:v>4.2</c:v>
                </c:pt>
                <c:pt idx="4322">
                  <c:v>6.8</c:v>
                </c:pt>
                <c:pt idx="4323">
                  <c:v>7.7</c:v>
                </c:pt>
                <c:pt idx="4324">
                  <c:v>5.9</c:v>
                </c:pt>
                <c:pt idx="4325">
                  <c:v>4.7</c:v>
                </c:pt>
                <c:pt idx="4326">
                  <c:v>7</c:v>
                </c:pt>
                <c:pt idx="4327">
                  <c:v>6.9</c:v>
                </c:pt>
                <c:pt idx="4328">
                  <c:v>6.1</c:v>
                </c:pt>
                <c:pt idx="4329">
                  <c:v>7.6</c:v>
                </c:pt>
                <c:pt idx="4330">
                  <c:v>3</c:v>
                </c:pt>
                <c:pt idx="4331">
                  <c:v>2.6</c:v>
                </c:pt>
                <c:pt idx="4332">
                  <c:v>8.6</c:v>
                </c:pt>
                <c:pt idx="4333">
                  <c:v>6.1</c:v>
                </c:pt>
                <c:pt idx="4334">
                  <c:v>7.5</c:v>
                </c:pt>
                <c:pt idx="4335">
                  <c:v>6.7</c:v>
                </c:pt>
                <c:pt idx="4336">
                  <c:v>8.1</c:v>
                </c:pt>
                <c:pt idx="4337">
                  <c:v>4.9000000000000004</c:v>
                </c:pt>
                <c:pt idx="4338">
                  <c:v>6.8</c:v>
                </c:pt>
                <c:pt idx="4339">
                  <c:v>5.7</c:v>
                </c:pt>
                <c:pt idx="4340">
                  <c:v>8.3000000000000007</c:v>
                </c:pt>
                <c:pt idx="4341">
                  <c:v>6.6</c:v>
                </c:pt>
                <c:pt idx="4342">
                  <c:v>7.3</c:v>
                </c:pt>
                <c:pt idx="4343">
                  <c:v>5</c:v>
                </c:pt>
                <c:pt idx="4344">
                  <c:v>7</c:v>
                </c:pt>
                <c:pt idx="4345">
                  <c:v>3.4</c:v>
                </c:pt>
                <c:pt idx="4346">
                  <c:v>5.9</c:v>
                </c:pt>
                <c:pt idx="4347">
                  <c:v>6</c:v>
                </c:pt>
                <c:pt idx="4348">
                  <c:v>7.4</c:v>
                </c:pt>
                <c:pt idx="4349">
                  <c:v>7.4</c:v>
                </c:pt>
                <c:pt idx="4350">
                  <c:v>4.2</c:v>
                </c:pt>
                <c:pt idx="4351">
                  <c:v>6.2</c:v>
                </c:pt>
                <c:pt idx="4352">
                  <c:v>6.2</c:v>
                </c:pt>
                <c:pt idx="4353">
                  <c:v>7.5</c:v>
                </c:pt>
                <c:pt idx="4354">
                  <c:v>7.2</c:v>
                </c:pt>
                <c:pt idx="4355">
                  <c:v>7.2</c:v>
                </c:pt>
                <c:pt idx="4356">
                  <c:v>5.4</c:v>
                </c:pt>
                <c:pt idx="4357">
                  <c:v>7</c:v>
                </c:pt>
                <c:pt idx="4358">
                  <c:v>7.2</c:v>
                </c:pt>
                <c:pt idx="4359">
                  <c:v>7.9</c:v>
                </c:pt>
                <c:pt idx="4360">
                  <c:v>6.8</c:v>
                </c:pt>
                <c:pt idx="4361">
                  <c:v>6.7</c:v>
                </c:pt>
                <c:pt idx="4362">
                  <c:v>6.8</c:v>
                </c:pt>
                <c:pt idx="4363">
                  <c:v>6.9</c:v>
                </c:pt>
                <c:pt idx="4364">
                  <c:v>6.8</c:v>
                </c:pt>
                <c:pt idx="4365">
                  <c:v>7.2</c:v>
                </c:pt>
                <c:pt idx="4366">
                  <c:v>7.4</c:v>
                </c:pt>
                <c:pt idx="4367">
                  <c:v>5.6</c:v>
                </c:pt>
                <c:pt idx="4368">
                  <c:v>6.8</c:v>
                </c:pt>
                <c:pt idx="4369">
                  <c:v>7.7</c:v>
                </c:pt>
                <c:pt idx="4370">
                  <c:v>7</c:v>
                </c:pt>
                <c:pt idx="4371">
                  <c:v>7.2</c:v>
                </c:pt>
                <c:pt idx="4372">
                  <c:v>7.2</c:v>
                </c:pt>
                <c:pt idx="4373">
                  <c:v>7.2</c:v>
                </c:pt>
                <c:pt idx="4374">
                  <c:v>6.2</c:v>
                </c:pt>
                <c:pt idx="4375">
                  <c:v>6.2</c:v>
                </c:pt>
                <c:pt idx="4376">
                  <c:v>6.9</c:v>
                </c:pt>
                <c:pt idx="4377">
                  <c:v>7</c:v>
                </c:pt>
                <c:pt idx="4378">
                  <c:v>6.7</c:v>
                </c:pt>
                <c:pt idx="4379">
                  <c:v>3.6</c:v>
                </c:pt>
                <c:pt idx="4380">
                  <c:v>6.3</c:v>
                </c:pt>
                <c:pt idx="4381">
                  <c:v>7.4</c:v>
                </c:pt>
                <c:pt idx="4382">
                  <c:v>7.4</c:v>
                </c:pt>
                <c:pt idx="4383">
                  <c:v>7.3</c:v>
                </c:pt>
                <c:pt idx="4384">
                  <c:v>6.1</c:v>
                </c:pt>
                <c:pt idx="4385">
                  <c:v>8.1999999999999993</c:v>
                </c:pt>
                <c:pt idx="4386">
                  <c:v>7.7</c:v>
                </c:pt>
                <c:pt idx="4387">
                  <c:v>7.3</c:v>
                </c:pt>
                <c:pt idx="4388">
                  <c:v>7.4</c:v>
                </c:pt>
                <c:pt idx="4389">
                  <c:v>5.7</c:v>
                </c:pt>
                <c:pt idx="4390">
                  <c:v>7.6</c:v>
                </c:pt>
                <c:pt idx="4391">
                  <c:v>6.8</c:v>
                </c:pt>
                <c:pt idx="4392">
                  <c:v>5.6</c:v>
                </c:pt>
                <c:pt idx="4393">
                  <c:v>4.8</c:v>
                </c:pt>
                <c:pt idx="4394">
                  <c:v>6.4</c:v>
                </c:pt>
                <c:pt idx="4395">
                  <c:v>6.8</c:v>
                </c:pt>
                <c:pt idx="4396">
                  <c:v>6.1</c:v>
                </c:pt>
                <c:pt idx="4397">
                  <c:v>5.2</c:v>
                </c:pt>
                <c:pt idx="4398">
                  <c:v>6.9</c:v>
                </c:pt>
                <c:pt idx="4399">
                  <c:v>6</c:v>
                </c:pt>
                <c:pt idx="4400">
                  <c:v>6.3</c:v>
                </c:pt>
                <c:pt idx="4401">
                  <c:v>6.1</c:v>
                </c:pt>
                <c:pt idx="4402">
                  <c:v>5.5</c:v>
                </c:pt>
                <c:pt idx="4403">
                  <c:v>6.9</c:v>
                </c:pt>
                <c:pt idx="4404">
                  <c:v>5.6</c:v>
                </c:pt>
                <c:pt idx="4405">
                  <c:v>1.9</c:v>
                </c:pt>
                <c:pt idx="4406">
                  <c:v>4.0999999999999996</c:v>
                </c:pt>
                <c:pt idx="4407">
                  <c:v>5.4</c:v>
                </c:pt>
                <c:pt idx="4408">
                  <c:v>6.8</c:v>
                </c:pt>
                <c:pt idx="4409">
                  <c:v>7</c:v>
                </c:pt>
                <c:pt idx="4410">
                  <c:v>6.7</c:v>
                </c:pt>
                <c:pt idx="4411">
                  <c:v>5.8</c:v>
                </c:pt>
                <c:pt idx="4412">
                  <c:v>6.2</c:v>
                </c:pt>
                <c:pt idx="4413">
                  <c:v>2.8</c:v>
                </c:pt>
                <c:pt idx="4414">
                  <c:v>7.3</c:v>
                </c:pt>
                <c:pt idx="4415">
                  <c:v>5.8</c:v>
                </c:pt>
                <c:pt idx="4416">
                  <c:v>6.5</c:v>
                </c:pt>
                <c:pt idx="4417">
                  <c:v>6.1</c:v>
                </c:pt>
                <c:pt idx="4418">
                  <c:v>5.0999999999999996</c:v>
                </c:pt>
                <c:pt idx="4419">
                  <c:v>2.2000000000000002</c:v>
                </c:pt>
                <c:pt idx="4420">
                  <c:v>7.2</c:v>
                </c:pt>
                <c:pt idx="4421">
                  <c:v>5.7</c:v>
                </c:pt>
                <c:pt idx="4422">
                  <c:v>3.4</c:v>
                </c:pt>
                <c:pt idx="4423">
                  <c:v>3.8</c:v>
                </c:pt>
                <c:pt idx="4424">
                  <c:v>4.7</c:v>
                </c:pt>
                <c:pt idx="4425">
                  <c:v>5.6</c:v>
                </c:pt>
                <c:pt idx="4426">
                  <c:v>3.9</c:v>
                </c:pt>
                <c:pt idx="4427">
                  <c:v>5.4</c:v>
                </c:pt>
                <c:pt idx="4428">
                  <c:v>5.2</c:v>
                </c:pt>
                <c:pt idx="4429">
                  <c:v>3.5</c:v>
                </c:pt>
                <c:pt idx="4430">
                  <c:v>5.3</c:v>
                </c:pt>
                <c:pt idx="4431">
                  <c:v>7.1</c:v>
                </c:pt>
                <c:pt idx="4432">
                  <c:v>5.5</c:v>
                </c:pt>
                <c:pt idx="4433">
                  <c:v>6</c:v>
                </c:pt>
                <c:pt idx="4434">
                  <c:v>4.8</c:v>
                </c:pt>
                <c:pt idx="4435">
                  <c:v>7.1</c:v>
                </c:pt>
                <c:pt idx="4436">
                  <c:v>8.1999999999999993</c:v>
                </c:pt>
                <c:pt idx="4437">
                  <c:v>5.7</c:v>
                </c:pt>
                <c:pt idx="4438">
                  <c:v>7.9</c:v>
                </c:pt>
                <c:pt idx="4439">
                  <c:v>7.3</c:v>
                </c:pt>
                <c:pt idx="4440">
                  <c:v>7.1</c:v>
                </c:pt>
                <c:pt idx="4441">
                  <c:v>6.4</c:v>
                </c:pt>
                <c:pt idx="4442">
                  <c:v>5.9</c:v>
                </c:pt>
                <c:pt idx="4443">
                  <c:v>7.5</c:v>
                </c:pt>
                <c:pt idx="4444">
                  <c:v>6.4</c:v>
                </c:pt>
                <c:pt idx="4445">
                  <c:v>7.4</c:v>
                </c:pt>
                <c:pt idx="4446">
                  <c:v>7.3</c:v>
                </c:pt>
                <c:pt idx="4447">
                  <c:v>7.2</c:v>
                </c:pt>
                <c:pt idx="4448">
                  <c:v>6.7</c:v>
                </c:pt>
                <c:pt idx="4449">
                  <c:v>7.1</c:v>
                </c:pt>
                <c:pt idx="4450">
                  <c:v>6</c:v>
                </c:pt>
                <c:pt idx="4451">
                  <c:v>6.7</c:v>
                </c:pt>
                <c:pt idx="4452">
                  <c:v>5.6</c:v>
                </c:pt>
                <c:pt idx="4453">
                  <c:v>7</c:v>
                </c:pt>
                <c:pt idx="4454">
                  <c:v>4.9000000000000004</c:v>
                </c:pt>
                <c:pt idx="4455">
                  <c:v>3.2</c:v>
                </c:pt>
                <c:pt idx="4456">
                  <c:v>8.4</c:v>
                </c:pt>
                <c:pt idx="4457">
                  <c:v>6.9</c:v>
                </c:pt>
                <c:pt idx="4458">
                  <c:v>7.5</c:v>
                </c:pt>
                <c:pt idx="4459">
                  <c:v>7.2</c:v>
                </c:pt>
                <c:pt idx="4460">
                  <c:v>7.2</c:v>
                </c:pt>
                <c:pt idx="4461">
                  <c:v>8</c:v>
                </c:pt>
                <c:pt idx="4462">
                  <c:v>7.4</c:v>
                </c:pt>
                <c:pt idx="4463">
                  <c:v>7.2</c:v>
                </c:pt>
                <c:pt idx="4464">
                  <c:v>6.5</c:v>
                </c:pt>
                <c:pt idx="4465">
                  <c:v>7.2</c:v>
                </c:pt>
                <c:pt idx="4466">
                  <c:v>4.2</c:v>
                </c:pt>
                <c:pt idx="4467">
                  <c:v>5.0999999999999996</c:v>
                </c:pt>
                <c:pt idx="4468">
                  <c:v>6.4</c:v>
                </c:pt>
                <c:pt idx="4469">
                  <c:v>6.8</c:v>
                </c:pt>
                <c:pt idx="4470">
                  <c:v>6.2</c:v>
                </c:pt>
                <c:pt idx="4471">
                  <c:v>7.5</c:v>
                </c:pt>
                <c:pt idx="4472">
                  <c:v>7.7</c:v>
                </c:pt>
                <c:pt idx="4473">
                  <c:v>6.9</c:v>
                </c:pt>
                <c:pt idx="4474">
                  <c:v>7</c:v>
                </c:pt>
                <c:pt idx="4475">
                  <c:v>7.5</c:v>
                </c:pt>
                <c:pt idx="4476">
                  <c:v>6.3</c:v>
                </c:pt>
                <c:pt idx="4477">
                  <c:v>5.5</c:v>
                </c:pt>
                <c:pt idx="4478">
                  <c:v>8.1</c:v>
                </c:pt>
                <c:pt idx="4479">
                  <c:v>6.6</c:v>
                </c:pt>
                <c:pt idx="4480">
                  <c:v>5.2</c:v>
                </c:pt>
                <c:pt idx="4481">
                  <c:v>5.6</c:v>
                </c:pt>
                <c:pt idx="4482">
                  <c:v>3.1</c:v>
                </c:pt>
                <c:pt idx="4483">
                  <c:v>8.1</c:v>
                </c:pt>
                <c:pt idx="4484">
                  <c:v>8.3000000000000007</c:v>
                </c:pt>
                <c:pt idx="4485">
                  <c:v>7.1</c:v>
                </c:pt>
                <c:pt idx="4486">
                  <c:v>8.1</c:v>
                </c:pt>
                <c:pt idx="4487">
                  <c:v>7.2</c:v>
                </c:pt>
                <c:pt idx="4488">
                  <c:v>6.3</c:v>
                </c:pt>
                <c:pt idx="4489">
                  <c:v>4</c:v>
                </c:pt>
                <c:pt idx="4490">
                  <c:v>7.2</c:v>
                </c:pt>
                <c:pt idx="4491">
                  <c:v>6.5</c:v>
                </c:pt>
                <c:pt idx="4492">
                  <c:v>6.5</c:v>
                </c:pt>
                <c:pt idx="4493">
                  <c:v>4.9000000000000004</c:v>
                </c:pt>
                <c:pt idx="4494">
                  <c:v>5.2</c:v>
                </c:pt>
                <c:pt idx="4495">
                  <c:v>7.4</c:v>
                </c:pt>
                <c:pt idx="4496">
                  <c:v>7.4</c:v>
                </c:pt>
                <c:pt idx="4497">
                  <c:v>5.4</c:v>
                </c:pt>
                <c:pt idx="4498">
                  <c:v>3.9</c:v>
                </c:pt>
                <c:pt idx="4499">
                  <c:v>5.3</c:v>
                </c:pt>
                <c:pt idx="4500">
                  <c:v>7.8</c:v>
                </c:pt>
                <c:pt idx="4501">
                  <c:v>6.4</c:v>
                </c:pt>
                <c:pt idx="4502">
                  <c:v>8.1</c:v>
                </c:pt>
                <c:pt idx="4503">
                  <c:v>6.5</c:v>
                </c:pt>
                <c:pt idx="4504">
                  <c:v>5.6</c:v>
                </c:pt>
                <c:pt idx="4505">
                  <c:v>5.6</c:v>
                </c:pt>
                <c:pt idx="4506">
                  <c:v>6.6</c:v>
                </c:pt>
                <c:pt idx="4507">
                  <c:v>6.3</c:v>
                </c:pt>
                <c:pt idx="4508">
                  <c:v>7.7</c:v>
                </c:pt>
                <c:pt idx="4509">
                  <c:v>7</c:v>
                </c:pt>
                <c:pt idx="4510">
                  <c:v>8</c:v>
                </c:pt>
                <c:pt idx="4511">
                  <c:v>7.2</c:v>
                </c:pt>
                <c:pt idx="4512">
                  <c:v>4.5</c:v>
                </c:pt>
                <c:pt idx="4513">
                  <c:v>7.7</c:v>
                </c:pt>
                <c:pt idx="4514">
                  <c:v>7.2</c:v>
                </c:pt>
                <c:pt idx="4515">
                  <c:v>6.1</c:v>
                </c:pt>
                <c:pt idx="4516">
                  <c:v>6.4</c:v>
                </c:pt>
                <c:pt idx="4517">
                  <c:v>6.5</c:v>
                </c:pt>
                <c:pt idx="4518">
                  <c:v>7</c:v>
                </c:pt>
                <c:pt idx="4519">
                  <c:v>6.1</c:v>
                </c:pt>
                <c:pt idx="4520">
                  <c:v>5.7</c:v>
                </c:pt>
                <c:pt idx="4521">
                  <c:v>5.4</c:v>
                </c:pt>
                <c:pt idx="4522">
                  <c:v>5.9</c:v>
                </c:pt>
                <c:pt idx="4523">
                  <c:v>7.5</c:v>
                </c:pt>
                <c:pt idx="4524">
                  <c:v>7.7</c:v>
                </c:pt>
                <c:pt idx="4525">
                  <c:v>7.1</c:v>
                </c:pt>
                <c:pt idx="4526">
                  <c:v>7.4</c:v>
                </c:pt>
                <c:pt idx="4527">
                  <c:v>7.6</c:v>
                </c:pt>
                <c:pt idx="4528">
                  <c:v>6.4</c:v>
                </c:pt>
                <c:pt idx="4529">
                  <c:v>7.4</c:v>
                </c:pt>
                <c:pt idx="4530">
                  <c:v>6.8</c:v>
                </c:pt>
                <c:pt idx="4531">
                  <c:v>6.5</c:v>
                </c:pt>
                <c:pt idx="4532">
                  <c:v>6</c:v>
                </c:pt>
                <c:pt idx="4533">
                  <c:v>7.3</c:v>
                </c:pt>
                <c:pt idx="4534">
                  <c:v>7.3</c:v>
                </c:pt>
                <c:pt idx="4535">
                  <c:v>6.5</c:v>
                </c:pt>
                <c:pt idx="4536">
                  <c:v>6</c:v>
                </c:pt>
                <c:pt idx="4537">
                  <c:v>5.3</c:v>
                </c:pt>
                <c:pt idx="4538">
                  <c:v>6.6</c:v>
                </c:pt>
                <c:pt idx="4539">
                  <c:v>6.1</c:v>
                </c:pt>
                <c:pt idx="4540">
                  <c:v>7.1</c:v>
                </c:pt>
                <c:pt idx="4541">
                  <c:v>8.6999999999999993</c:v>
                </c:pt>
                <c:pt idx="4542">
                  <c:v>8.4</c:v>
                </c:pt>
                <c:pt idx="4543">
                  <c:v>5.8</c:v>
                </c:pt>
                <c:pt idx="4544">
                  <c:v>6.2</c:v>
                </c:pt>
                <c:pt idx="4545">
                  <c:v>5.8</c:v>
                </c:pt>
                <c:pt idx="4546">
                  <c:v>5.7</c:v>
                </c:pt>
                <c:pt idx="4547">
                  <c:v>6.1</c:v>
                </c:pt>
                <c:pt idx="4548">
                  <c:v>6.4</c:v>
                </c:pt>
                <c:pt idx="4549">
                  <c:v>5</c:v>
                </c:pt>
                <c:pt idx="4550">
                  <c:v>6.5</c:v>
                </c:pt>
                <c:pt idx="4551">
                  <c:v>4.5999999999999996</c:v>
                </c:pt>
                <c:pt idx="4552">
                  <c:v>7.7</c:v>
                </c:pt>
                <c:pt idx="4553">
                  <c:v>7.3</c:v>
                </c:pt>
                <c:pt idx="4554">
                  <c:v>6.6</c:v>
                </c:pt>
                <c:pt idx="4555">
                  <c:v>6.4</c:v>
                </c:pt>
                <c:pt idx="4556">
                  <c:v>5.8</c:v>
                </c:pt>
                <c:pt idx="4557">
                  <c:v>7.2</c:v>
                </c:pt>
                <c:pt idx="4558">
                  <c:v>7.2</c:v>
                </c:pt>
                <c:pt idx="4559">
                  <c:v>3.5</c:v>
                </c:pt>
                <c:pt idx="4560">
                  <c:v>7.5</c:v>
                </c:pt>
                <c:pt idx="4561">
                  <c:v>2.2000000000000002</c:v>
                </c:pt>
                <c:pt idx="4562">
                  <c:v>6.6</c:v>
                </c:pt>
                <c:pt idx="4563">
                  <c:v>6.9</c:v>
                </c:pt>
                <c:pt idx="4564">
                  <c:v>4</c:v>
                </c:pt>
                <c:pt idx="4565">
                  <c:v>7.4</c:v>
                </c:pt>
                <c:pt idx="4566">
                  <c:v>8.3000000000000007</c:v>
                </c:pt>
                <c:pt idx="4567">
                  <c:v>5.7</c:v>
                </c:pt>
                <c:pt idx="4568">
                  <c:v>6.8</c:v>
                </c:pt>
                <c:pt idx="4569">
                  <c:v>5.2</c:v>
                </c:pt>
                <c:pt idx="4570">
                  <c:v>6.2</c:v>
                </c:pt>
                <c:pt idx="4571">
                  <c:v>5.9</c:v>
                </c:pt>
                <c:pt idx="4572">
                  <c:v>7.7</c:v>
                </c:pt>
                <c:pt idx="4573">
                  <c:v>4.3</c:v>
                </c:pt>
                <c:pt idx="4574">
                  <c:v>7.1</c:v>
                </c:pt>
                <c:pt idx="4575">
                  <c:v>6.2</c:v>
                </c:pt>
                <c:pt idx="4576">
                  <c:v>6.8</c:v>
                </c:pt>
                <c:pt idx="4577">
                  <c:v>7.7</c:v>
                </c:pt>
                <c:pt idx="4578">
                  <c:v>8.1999999999999993</c:v>
                </c:pt>
                <c:pt idx="4579">
                  <c:v>7.5</c:v>
                </c:pt>
                <c:pt idx="4580">
                  <c:v>7.6</c:v>
                </c:pt>
                <c:pt idx="4581">
                  <c:v>4.0999999999999996</c:v>
                </c:pt>
                <c:pt idx="4582">
                  <c:v>6.9</c:v>
                </c:pt>
                <c:pt idx="4583">
                  <c:v>7.1</c:v>
                </c:pt>
                <c:pt idx="4584">
                  <c:v>6.3</c:v>
                </c:pt>
                <c:pt idx="4585">
                  <c:v>7.7</c:v>
                </c:pt>
                <c:pt idx="4586">
                  <c:v>8.3000000000000007</c:v>
                </c:pt>
                <c:pt idx="4587">
                  <c:v>7.1</c:v>
                </c:pt>
                <c:pt idx="4588">
                  <c:v>4.7</c:v>
                </c:pt>
                <c:pt idx="4589">
                  <c:v>7.2</c:v>
                </c:pt>
                <c:pt idx="4590">
                  <c:v>5.0999999999999996</c:v>
                </c:pt>
                <c:pt idx="4591">
                  <c:v>5.4</c:v>
                </c:pt>
                <c:pt idx="4592">
                  <c:v>6.9</c:v>
                </c:pt>
                <c:pt idx="4593">
                  <c:v>6.1</c:v>
                </c:pt>
                <c:pt idx="4594">
                  <c:v>6.1</c:v>
                </c:pt>
                <c:pt idx="4595">
                  <c:v>6.9</c:v>
                </c:pt>
                <c:pt idx="4596">
                  <c:v>5.8</c:v>
                </c:pt>
                <c:pt idx="4597">
                  <c:v>6</c:v>
                </c:pt>
                <c:pt idx="4598">
                  <c:v>8.1999999999999993</c:v>
                </c:pt>
                <c:pt idx="4599">
                  <c:v>8</c:v>
                </c:pt>
                <c:pt idx="4600">
                  <c:v>7</c:v>
                </c:pt>
                <c:pt idx="4601">
                  <c:v>6.3</c:v>
                </c:pt>
                <c:pt idx="4602">
                  <c:v>7.6</c:v>
                </c:pt>
                <c:pt idx="4603">
                  <c:v>6.1</c:v>
                </c:pt>
                <c:pt idx="4604">
                  <c:v>7.2</c:v>
                </c:pt>
                <c:pt idx="4605">
                  <c:v>7.8</c:v>
                </c:pt>
                <c:pt idx="4606">
                  <c:v>4.7</c:v>
                </c:pt>
                <c:pt idx="4607">
                  <c:v>7.5</c:v>
                </c:pt>
                <c:pt idx="4608">
                  <c:v>3.4</c:v>
                </c:pt>
                <c:pt idx="4609">
                  <c:v>8.9</c:v>
                </c:pt>
                <c:pt idx="4610">
                  <c:v>6.9</c:v>
                </c:pt>
                <c:pt idx="4611">
                  <c:v>8.1999999999999993</c:v>
                </c:pt>
                <c:pt idx="4612">
                  <c:v>7.3</c:v>
                </c:pt>
                <c:pt idx="4613">
                  <c:v>8</c:v>
                </c:pt>
                <c:pt idx="4614">
                  <c:v>6.7</c:v>
                </c:pt>
                <c:pt idx="4615">
                  <c:v>6.6</c:v>
                </c:pt>
                <c:pt idx="4616">
                  <c:v>6.9</c:v>
                </c:pt>
                <c:pt idx="4617">
                  <c:v>7.1</c:v>
                </c:pt>
                <c:pt idx="4618">
                  <c:v>5.6</c:v>
                </c:pt>
                <c:pt idx="4619">
                  <c:v>6.7</c:v>
                </c:pt>
                <c:pt idx="4620">
                  <c:v>7.1</c:v>
                </c:pt>
                <c:pt idx="4621">
                  <c:v>5.2</c:v>
                </c:pt>
                <c:pt idx="4622">
                  <c:v>7.7</c:v>
                </c:pt>
                <c:pt idx="4623">
                  <c:v>7.5</c:v>
                </c:pt>
                <c:pt idx="4624">
                  <c:v>7.6</c:v>
                </c:pt>
                <c:pt idx="4625">
                  <c:v>8.1</c:v>
                </c:pt>
                <c:pt idx="4626">
                  <c:v>5.5</c:v>
                </c:pt>
                <c:pt idx="4627">
                  <c:v>6.6</c:v>
                </c:pt>
                <c:pt idx="4628">
                  <c:v>3.2</c:v>
                </c:pt>
                <c:pt idx="4629">
                  <c:v>6.6</c:v>
                </c:pt>
                <c:pt idx="4630">
                  <c:v>6.2</c:v>
                </c:pt>
                <c:pt idx="4631">
                  <c:v>4.8</c:v>
                </c:pt>
                <c:pt idx="4632">
                  <c:v>4.5</c:v>
                </c:pt>
                <c:pt idx="4633">
                  <c:v>7.2</c:v>
                </c:pt>
                <c:pt idx="4634">
                  <c:v>4.3</c:v>
                </c:pt>
                <c:pt idx="4635">
                  <c:v>4.5</c:v>
                </c:pt>
                <c:pt idx="4636">
                  <c:v>6.4</c:v>
                </c:pt>
                <c:pt idx="4637">
                  <c:v>6.4</c:v>
                </c:pt>
                <c:pt idx="4638">
                  <c:v>7.3</c:v>
                </c:pt>
                <c:pt idx="4639">
                  <c:v>6.9</c:v>
                </c:pt>
                <c:pt idx="4640">
                  <c:v>4.3</c:v>
                </c:pt>
                <c:pt idx="4641">
                  <c:v>7.2</c:v>
                </c:pt>
                <c:pt idx="4642">
                  <c:v>6.5</c:v>
                </c:pt>
                <c:pt idx="4643">
                  <c:v>6.6</c:v>
                </c:pt>
                <c:pt idx="4644">
                  <c:v>6.7</c:v>
                </c:pt>
                <c:pt idx="4645">
                  <c:v>4.3</c:v>
                </c:pt>
                <c:pt idx="4646">
                  <c:v>7.3</c:v>
                </c:pt>
                <c:pt idx="4647">
                  <c:v>6.4</c:v>
                </c:pt>
                <c:pt idx="4648">
                  <c:v>7</c:v>
                </c:pt>
                <c:pt idx="4649">
                  <c:v>5.5</c:v>
                </c:pt>
                <c:pt idx="4650">
                  <c:v>6.7</c:v>
                </c:pt>
                <c:pt idx="4651">
                  <c:v>4.3</c:v>
                </c:pt>
                <c:pt idx="4652">
                  <c:v>6.1</c:v>
                </c:pt>
                <c:pt idx="4653">
                  <c:v>6.8</c:v>
                </c:pt>
                <c:pt idx="4654">
                  <c:v>3.9</c:v>
                </c:pt>
                <c:pt idx="4655">
                  <c:v>6.9</c:v>
                </c:pt>
                <c:pt idx="4656">
                  <c:v>7.3</c:v>
                </c:pt>
                <c:pt idx="4657">
                  <c:v>6.9</c:v>
                </c:pt>
                <c:pt idx="4658">
                  <c:v>6.3</c:v>
                </c:pt>
                <c:pt idx="4659">
                  <c:v>2.5</c:v>
                </c:pt>
                <c:pt idx="4660">
                  <c:v>5.7</c:v>
                </c:pt>
                <c:pt idx="4661">
                  <c:v>7</c:v>
                </c:pt>
                <c:pt idx="4662">
                  <c:v>6.2</c:v>
                </c:pt>
                <c:pt idx="4663">
                  <c:v>6.9</c:v>
                </c:pt>
                <c:pt idx="4664">
                  <c:v>4.5</c:v>
                </c:pt>
                <c:pt idx="4665">
                  <c:v>7.8</c:v>
                </c:pt>
                <c:pt idx="4666">
                  <c:v>4.4000000000000004</c:v>
                </c:pt>
                <c:pt idx="4667">
                  <c:v>6.6</c:v>
                </c:pt>
                <c:pt idx="4668">
                  <c:v>8</c:v>
                </c:pt>
                <c:pt idx="4669">
                  <c:v>8.3000000000000007</c:v>
                </c:pt>
                <c:pt idx="4670">
                  <c:v>6.5</c:v>
                </c:pt>
                <c:pt idx="4671">
                  <c:v>7.1</c:v>
                </c:pt>
                <c:pt idx="4672">
                  <c:v>7.1</c:v>
                </c:pt>
                <c:pt idx="4673">
                  <c:v>4</c:v>
                </c:pt>
                <c:pt idx="4674">
                  <c:v>7.5</c:v>
                </c:pt>
                <c:pt idx="4675">
                  <c:v>7</c:v>
                </c:pt>
                <c:pt idx="4676">
                  <c:v>4</c:v>
                </c:pt>
                <c:pt idx="4677">
                  <c:v>6.7</c:v>
                </c:pt>
                <c:pt idx="4678">
                  <c:v>7</c:v>
                </c:pt>
                <c:pt idx="4679">
                  <c:v>7.4</c:v>
                </c:pt>
                <c:pt idx="4680">
                  <c:v>8</c:v>
                </c:pt>
                <c:pt idx="4681">
                  <c:v>6.5</c:v>
                </c:pt>
                <c:pt idx="4682">
                  <c:v>7.2</c:v>
                </c:pt>
                <c:pt idx="4683">
                  <c:v>6.4</c:v>
                </c:pt>
                <c:pt idx="4684">
                  <c:v>6.5</c:v>
                </c:pt>
                <c:pt idx="4685">
                  <c:v>6.8</c:v>
                </c:pt>
                <c:pt idx="4686">
                  <c:v>6.9</c:v>
                </c:pt>
                <c:pt idx="4687">
                  <c:v>7.5</c:v>
                </c:pt>
                <c:pt idx="4688">
                  <c:v>5.0999999999999996</c:v>
                </c:pt>
                <c:pt idx="4689">
                  <c:v>6.2</c:v>
                </c:pt>
                <c:pt idx="4690">
                  <c:v>3.9</c:v>
                </c:pt>
                <c:pt idx="4691">
                  <c:v>6</c:v>
                </c:pt>
                <c:pt idx="4692">
                  <c:v>6.8</c:v>
                </c:pt>
                <c:pt idx="4693">
                  <c:v>7.4</c:v>
                </c:pt>
                <c:pt idx="4694">
                  <c:v>8.1</c:v>
                </c:pt>
                <c:pt idx="4695">
                  <c:v>6.5</c:v>
                </c:pt>
                <c:pt idx="4696">
                  <c:v>8</c:v>
                </c:pt>
                <c:pt idx="4697">
                  <c:v>7.7</c:v>
                </c:pt>
                <c:pt idx="4698">
                  <c:v>7.2</c:v>
                </c:pt>
                <c:pt idx="4699">
                  <c:v>5.4</c:v>
                </c:pt>
                <c:pt idx="4700">
                  <c:v>6.7</c:v>
                </c:pt>
                <c:pt idx="4701">
                  <c:v>6.3</c:v>
                </c:pt>
                <c:pt idx="4702">
                  <c:v>8.1</c:v>
                </c:pt>
                <c:pt idx="4703">
                  <c:v>8.5</c:v>
                </c:pt>
                <c:pt idx="4704">
                  <c:v>7.7</c:v>
                </c:pt>
                <c:pt idx="4705">
                  <c:v>6.5</c:v>
                </c:pt>
                <c:pt idx="4706">
                  <c:v>8.6999999999999993</c:v>
                </c:pt>
                <c:pt idx="4707">
                  <c:v>6.5</c:v>
                </c:pt>
                <c:pt idx="4708">
                  <c:v>7</c:v>
                </c:pt>
                <c:pt idx="4709">
                  <c:v>5.5</c:v>
                </c:pt>
                <c:pt idx="4710">
                  <c:v>7</c:v>
                </c:pt>
                <c:pt idx="4711">
                  <c:v>6.3</c:v>
                </c:pt>
                <c:pt idx="4712">
                  <c:v>7.9</c:v>
                </c:pt>
                <c:pt idx="4713">
                  <c:v>7.3</c:v>
                </c:pt>
                <c:pt idx="4714">
                  <c:v>7.4</c:v>
                </c:pt>
                <c:pt idx="4715">
                  <c:v>5.4</c:v>
                </c:pt>
                <c:pt idx="4716">
                  <c:v>7.1</c:v>
                </c:pt>
                <c:pt idx="4717">
                  <c:v>8.4</c:v>
                </c:pt>
                <c:pt idx="4718">
                  <c:v>7</c:v>
                </c:pt>
                <c:pt idx="4719">
                  <c:v>5.3</c:v>
                </c:pt>
                <c:pt idx="4720">
                  <c:v>7.1</c:v>
                </c:pt>
                <c:pt idx="4721">
                  <c:v>7.5</c:v>
                </c:pt>
                <c:pt idx="4722">
                  <c:v>7.2</c:v>
                </c:pt>
                <c:pt idx="4723">
                  <c:v>6.7</c:v>
                </c:pt>
                <c:pt idx="4724">
                  <c:v>8.1999999999999993</c:v>
                </c:pt>
                <c:pt idx="4725">
                  <c:v>6.6</c:v>
                </c:pt>
                <c:pt idx="4726">
                  <c:v>6.7</c:v>
                </c:pt>
                <c:pt idx="4727">
                  <c:v>5.0999999999999996</c:v>
                </c:pt>
                <c:pt idx="4728">
                  <c:v>7</c:v>
                </c:pt>
                <c:pt idx="4729">
                  <c:v>7.4</c:v>
                </c:pt>
                <c:pt idx="4730">
                  <c:v>5.4</c:v>
                </c:pt>
                <c:pt idx="4731">
                  <c:v>5.7</c:v>
                </c:pt>
                <c:pt idx="4732">
                  <c:v>6.7</c:v>
                </c:pt>
                <c:pt idx="4733">
                  <c:v>4.2</c:v>
                </c:pt>
                <c:pt idx="4734">
                  <c:v>7.4</c:v>
                </c:pt>
                <c:pt idx="4735">
                  <c:v>4.8</c:v>
                </c:pt>
                <c:pt idx="4736">
                  <c:v>7</c:v>
                </c:pt>
                <c:pt idx="4737">
                  <c:v>7.3</c:v>
                </c:pt>
                <c:pt idx="4738">
                  <c:v>5.8</c:v>
                </c:pt>
                <c:pt idx="4739">
                  <c:v>7</c:v>
                </c:pt>
                <c:pt idx="4740">
                  <c:v>3.2</c:v>
                </c:pt>
                <c:pt idx="4741">
                  <c:v>6.8</c:v>
                </c:pt>
                <c:pt idx="4742">
                  <c:v>7.7</c:v>
                </c:pt>
                <c:pt idx="4743">
                  <c:v>5.6</c:v>
                </c:pt>
                <c:pt idx="4744">
                  <c:v>7.1</c:v>
                </c:pt>
                <c:pt idx="4745">
                  <c:v>3.6</c:v>
                </c:pt>
                <c:pt idx="4746">
                  <c:v>6.8</c:v>
                </c:pt>
                <c:pt idx="4747">
                  <c:v>7.6</c:v>
                </c:pt>
                <c:pt idx="4748">
                  <c:v>8.3000000000000007</c:v>
                </c:pt>
                <c:pt idx="4749">
                  <c:v>7.5</c:v>
                </c:pt>
                <c:pt idx="4750">
                  <c:v>5.4</c:v>
                </c:pt>
                <c:pt idx="4751">
                  <c:v>5.3</c:v>
                </c:pt>
                <c:pt idx="4752">
                  <c:v>4.5</c:v>
                </c:pt>
                <c:pt idx="4753">
                  <c:v>7.3</c:v>
                </c:pt>
                <c:pt idx="4754">
                  <c:v>5.6</c:v>
                </c:pt>
                <c:pt idx="4755">
                  <c:v>5.6</c:v>
                </c:pt>
                <c:pt idx="4756">
                  <c:v>4.0999999999999996</c:v>
                </c:pt>
                <c:pt idx="4757">
                  <c:v>6.8</c:v>
                </c:pt>
                <c:pt idx="4758">
                  <c:v>6.3</c:v>
                </c:pt>
                <c:pt idx="4759">
                  <c:v>5.8</c:v>
                </c:pt>
                <c:pt idx="4760">
                  <c:v>6.6</c:v>
                </c:pt>
                <c:pt idx="4761">
                  <c:v>6.7</c:v>
                </c:pt>
                <c:pt idx="4762">
                  <c:v>6.4</c:v>
                </c:pt>
                <c:pt idx="4763">
                  <c:v>6.3</c:v>
                </c:pt>
                <c:pt idx="4764">
                  <c:v>3.4</c:v>
                </c:pt>
                <c:pt idx="4765">
                  <c:v>4.7</c:v>
                </c:pt>
                <c:pt idx="4766">
                  <c:v>6</c:v>
                </c:pt>
                <c:pt idx="4767">
                  <c:v>7.3</c:v>
                </c:pt>
                <c:pt idx="4768">
                  <c:v>7.9</c:v>
                </c:pt>
                <c:pt idx="4769">
                  <c:v>6.1</c:v>
                </c:pt>
                <c:pt idx="4770">
                  <c:v>7.4</c:v>
                </c:pt>
                <c:pt idx="4771">
                  <c:v>6.6</c:v>
                </c:pt>
                <c:pt idx="4772">
                  <c:v>5.5</c:v>
                </c:pt>
                <c:pt idx="4773">
                  <c:v>7.5</c:v>
                </c:pt>
                <c:pt idx="4774">
                  <c:v>7.6</c:v>
                </c:pt>
                <c:pt idx="4775">
                  <c:v>5</c:v>
                </c:pt>
                <c:pt idx="4776">
                  <c:v>3.2</c:v>
                </c:pt>
                <c:pt idx="4777">
                  <c:v>8.1999999999999993</c:v>
                </c:pt>
                <c:pt idx="4778">
                  <c:v>3.7</c:v>
                </c:pt>
                <c:pt idx="4779">
                  <c:v>6.3</c:v>
                </c:pt>
                <c:pt idx="4780">
                  <c:v>4.0999999999999996</c:v>
                </c:pt>
                <c:pt idx="4781">
                  <c:v>6.9</c:v>
                </c:pt>
                <c:pt idx="4782">
                  <c:v>5.4</c:v>
                </c:pt>
                <c:pt idx="4783">
                  <c:v>6.5</c:v>
                </c:pt>
                <c:pt idx="4784">
                  <c:v>7.8</c:v>
                </c:pt>
                <c:pt idx="4785">
                  <c:v>6.7</c:v>
                </c:pt>
                <c:pt idx="4786">
                  <c:v>6.4</c:v>
                </c:pt>
                <c:pt idx="4787">
                  <c:v>7.3</c:v>
                </c:pt>
                <c:pt idx="4788">
                  <c:v>7</c:v>
                </c:pt>
                <c:pt idx="4789">
                  <c:v>6.3</c:v>
                </c:pt>
                <c:pt idx="4790">
                  <c:v>7.1</c:v>
                </c:pt>
                <c:pt idx="4791">
                  <c:v>4.8</c:v>
                </c:pt>
                <c:pt idx="4792">
                  <c:v>3.3</c:v>
                </c:pt>
                <c:pt idx="4793">
                  <c:v>6.9</c:v>
                </c:pt>
                <c:pt idx="4794">
                  <c:v>4.5999999999999996</c:v>
                </c:pt>
                <c:pt idx="4795">
                  <c:v>3</c:v>
                </c:pt>
                <c:pt idx="4796">
                  <c:v>6.6</c:v>
                </c:pt>
                <c:pt idx="4797">
                  <c:v>7.4</c:v>
                </c:pt>
                <c:pt idx="4798">
                  <c:v>6.2</c:v>
                </c:pt>
                <c:pt idx="4799">
                  <c:v>4</c:v>
                </c:pt>
                <c:pt idx="4800">
                  <c:v>6.1</c:v>
                </c:pt>
                <c:pt idx="4801">
                  <c:v>6.9</c:v>
                </c:pt>
                <c:pt idx="4802">
                  <c:v>7.5</c:v>
                </c:pt>
                <c:pt idx="4803">
                  <c:v>6.7</c:v>
                </c:pt>
                <c:pt idx="4804">
                  <c:v>7.4</c:v>
                </c:pt>
                <c:pt idx="4805">
                  <c:v>6.1</c:v>
                </c:pt>
                <c:pt idx="4806">
                  <c:v>5.4</c:v>
                </c:pt>
                <c:pt idx="4807">
                  <c:v>6.4</c:v>
                </c:pt>
                <c:pt idx="4808">
                  <c:v>7</c:v>
                </c:pt>
                <c:pt idx="4809">
                  <c:v>6.3</c:v>
                </c:pt>
                <c:pt idx="4810">
                  <c:v>6.9</c:v>
                </c:pt>
                <c:pt idx="4811">
                  <c:v>7.8</c:v>
                </c:pt>
                <c:pt idx="4812">
                  <c:v>6.4</c:v>
                </c:pt>
                <c:pt idx="4813">
                  <c:v>7.7</c:v>
                </c:pt>
                <c:pt idx="4814">
                  <c:v>6.3</c:v>
                </c:pt>
                <c:pt idx="4815">
                  <c:v>6.3</c:v>
                </c:pt>
                <c:pt idx="4816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CD-4E61-8931-2AC83FF8E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266512"/>
        <c:axId val="2102266992"/>
      </c:scatterChart>
      <c:valAx>
        <c:axId val="21022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266992"/>
        <c:crosses val="autoZero"/>
        <c:crossBetween val="midCat"/>
      </c:valAx>
      <c:valAx>
        <c:axId val="210226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266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Duration!$F$18</c:f>
              <c:strCache>
                <c:ptCount val="1"/>
                <c:pt idx="0">
                  <c:v>Frequency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Duration!$E$19:$E$25</c:f>
              <c:numCache>
                <c:formatCode>General</c:formatCode>
                <c:ptCount val="7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</c:numCache>
            </c:numRef>
          </c:xVal>
          <c:yVal>
            <c:numRef>
              <c:f>Duration!$F$19:$F$25</c:f>
              <c:numCache>
                <c:formatCode>General</c:formatCode>
                <c:ptCount val="7"/>
                <c:pt idx="0">
                  <c:v>14</c:v>
                </c:pt>
                <c:pt idx="1">
                  <c:v>2044</c:v>
                </c:pt>
                <c:pt idx="2">
                  <c:v>2566</c:v>
                </c:pt>
                <c:pt idx="3">
                  <c:v>163</c:v>
                </c:pt>
                <c:pt idx="4">
                  <c:v>20</c:v>
                </c:pt>
                <c:pt idx="5">
                  <c:v>8</c:v>
                </c:pt>
                <c:pt idx="6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B1-455C-B4D2-1F59EF97872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965117504"/>
        <c:axId val="965117984"/>
      </c:scatterChart>
      <c:valAx>
        <c:axId val="96511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117984"/>
        <c:crosses val="autoZero"/>
        <c:crossBetween val="midCat"/>
      </c:valAx>
      <c:valAx>
        <c:axId val="965117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11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'AVG budget &amp; Gross'!$B$2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rgbClr val="FF0000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'AVG budget &amp; Gross'!$A$3:$A$2179</c:f>
              <c:numCache>
                <c:formatCode>0.0</c:formatCode>
                <c:ptCount val="2177"/>
                <c:pt idx="0">
                  <c:v>237</c:v>
                </c:pt>
                <c:pt idx="1">
                  <c:v>150</c:v>
                </c:pt>
                <c:pt idx="2">
                  <c:v>200</c:v>
                </c:pt>
                <c:pt idx="3">
                  <c:v>11</c:v>
                </c:pt>
                <c:pt idx="4">
                  <c:v>10.5</c:v>
                </c:pt>
                <c:pt idx="5">
                  <c:v>220</c:v>
                </c:pt>
                <c:pt idx="6">
                  <c:v>45</c:v>
                </c:pt>
                <c:pt idx="7">
                  <c:v>115</c:v>
                </c:pt>
                <c:pt idx="8">
                  <c:v>185</c:v>
                </c:pt>
                <c:pt idx="9">
                  <c:v>78</c:v>
                </c:pt>
                <c:pt idx="10">
                  <c:v>58</c:v>
                </c:pt>
                <c:pt idx="11">
                  <c:v>130</c:v>
                </c:pt>
                <c:pt idx="12">
                  <c:v>63</c:v>
                </c:pt>
                <c:pt idx="13">
                  <c:v>76</c:v>
                </c:pt>
                <c:pt idx="14">
                  <c:v>58.8</c:v>
                </c:pt>
                <c:pt idx="15">
                  <c:v>94</c:v>
                </c:pt>
                <c:pt idx="16">
                  <c:v>150</c:v>
                </c:pt>
                <c:pt idx="17">
                  <c:v>94</c:v>
                </c:pt>
                <c:pt idx="18">
                  <c:v>32.5</c:v>
                </c:pt>
                <c:pt idx="19">
                  <c:v>55</c:v>
                </c:pt>
                <c:pt idx="20">
                  <c:v>18</c:v>
                </c:pt>
                <c:pt idx="21">
                  <c:v>18</c:v>
                </c:pt>
                <c:pt idx="22">
                  <c:v>113</c:v>
                </c:pt>
                <c:pt idx="23">
                  <c:v>139</c:v>
                </c:pt>
                <c:pt idx="24">
                  <c:v>74</c:v>
                </c:pt>
                <c:pt idx="25">
                  <c:v>40</c:v>
                </c:pt>
                <c:pt idx="26">
                  <c:v>8</c:v>
                </c:pt>
                <c:pt idx="27">
                  <c:v>150</c:v>
                </c:pt>
                <c:pt idx="28">
                  <c:v>75</c:v>
                </c:pt>
                <c:pt idx="29">
                  <c:v>50</c:v>
                </c:pt>
                <c:pt idx="30">
                  <c:v>94</c:v>
                </c:pt>
                <c:pt idx="31">
                  <c:v>35</c:v>
                </c:pt>
                <c:pt idx="32">
                  <c:v>5</c:v>
                </c:pt>
                <c:pt idx="33">
                  <c:v>68</c:v>
                </c:pt>
                <c:pt idx="34">
                  <c:v>75</c:v>
                </c:pt>
                <c:pt idx="35">
                  <c:v>29</c:v>
                </c:pt>
                <c:pt idx="36">
                  <c:v>18</c:v>
                </c:pt>
                <c:pt idx="37">
                  <c:v>93</c:v>
                </c:pt>
                <c:pt idx="38">
                  <c:v>14</c:v>
                </c:pt>
                <c:pt idx="39">
                  <c:v>35</c:v>
                </c:pt>
                <c:pt idx="40">
                  <c:v>200</c:v>
                </c:pt>
                <c:pt idx="41">
                  <c:v>125</c:v>
                </c:pt>
                <c:pt idx="42">
                  <c:v>200</c:v>
                </c:pt>
                <c:pt idx="43">
                  <c:v>250</c:v>
                </c:pt>
                <c:pt idx="44">
                  <c:v>60</c:v>
                </c:pt>
                <c:pt idx="45">
                  <c:v>200</c:v>
                </c:pt>
                <c:pt idx="46">
                  <c:v>80</c:v>
                </c:pt>
                <c:pt idx="47">
                  <c:v>250</c:v>
                </c:pt>
                <c:pt idx="48">
                  <c:v>225</c:v>
                </c:pt>
                <c:pt idx="49">
                  <c:v>60</c:v>
                </c:pt>
                <c:pt idx="50">
                  <c:v>8</c:v>
                </c:pt>
                <c:pt idx="51">
                  <c:v>115</c:v>
                </c:pt>
                <c:pt idx="52">
                  <c:v>22</c:v>
                </c:pt>
                <c:pt idx="53">
                  <c:v>3.9769999999999999</c:v>
                </c:pt>
                <c:pt idx="54">
                  <c:v>25</c:v>
                </c:pt>
                <c:pt idx="55">
                  <c:v>125</c:v>
                </c:pt>
                <c:pt idx="56">
                  <c:v>19</c:v>
                </c:pt>
                <c:pt idx="57">
                  <c:v>28</c:v>
                </c:pt>
                <c:pt idx="58">
                  <c:v>175</c:v>
                </c:pt>
                <c:pt idx="59">
                  <c:v>2</c:v>
                </c:pt>
                <c:pt idx="60">
                  <c:v>69</c:v>
                </c:pt>
                <c:pt idx="61">
                  <c:v>175</c:v>
                </c:pt>
                <c:pt idx="62">
                  <c:v>140</c:v>
                </c:pt>
                <c:pt idx="63">
                  <c:v>6</c:v>
                </c:pt>
                <c:pt idx="64">
                  <c:v>115</c:v>
                </c:pt>
                <c:pt idx="65">
                  <c:v>80</c:v>
                </c:pt>
                <c:pt idx="66">
                  <c:v>100</c:v>
                </c:pt>
                <c:pt idx="67">
                  <c:v>200</c:v>
                </c:pt>
                <c:pt idx="68">
                  <c:v>33</c:v>
                </c:pt>
                <c:pt idx="69">
                  <c:v>120</c:v>
                </c:pt>
                <c:pt idx="70">
                  <c:v>92</c:v>
                </c:pt>
                <c:pt idx="71">
                  <c:v>150</c:v>
                </c:pt>
                <c:pt idx="72">
                  <c:v>50</c:v>
                </c:pt>
                <c:pt idx="73">
                  <c:v>8.8000000000000007</c:v>
                </c:pt>
                <c:pt idx="74">
                  <c:v>140</c:v>
                </c:pt>
                <c:pt idx="75">
                  <c:v>14</c:v>
                </c:pt>
                <c:pt idx="76">
                  <c:v>170</c:v>
                </c:pt>
                <c:pt idx="77">
                  <c:v>22</c:v>
                </c:pt>
                <c:pt idx="78">
                  <c:v>100</c:v>
                </c:pt>
                <c:pt idx="79">
                  <c:v>30</c:v>
                </c:pt>
                <c:pt idx="80">
                  <c:v>15</c:v>
                </c:pt>
                <c:pt idx="81">
                  <c:v>81</c:v>
                </c:pt>
                <c:pt idx="82">
                  <c:v>160</c:v>
                </c:pt>
                <c:pt idx="83">
                  <c:v>90</c:v>
                </c:pt>
                <c:pt idx="84">
                  <c:v>190</c:v>
                </c:pt>
                <c:pt idx="85">
                  <c:v>195</c:v>
                </c:pt>
                <c:pt idx="86">
                  <c:v>60</c:v>
                </c:pt>
                <c:pt idx="87">
                  <c:v>250</c:v>
                </c:pt>
                <c:pt idx="88">
                  <c:v>11</c:v>
                </c:pt>
                <c:pt idx="89">
                  <c:v>73</c:v>
                </c:pt>
                <c:pt idx="90">
                  <c:v>72</c:v>
                </c:pt>
                <c:pt idx="91">
                  <c:v>90</c:v>
                </c:pt>
                <c:pt idx="92">
                  <c:v>18</c:v>
                </c:pt>
                <c:pt idx="93">
                  <c:v>22</c:v>
                </c:pt>
                <c:pt idx="94">
                  <c:v>8.1999999999999993</c:v>
                </c:pt>
                <c:pt idx="95">
                  <c:v>37</c:v>
                </c:pt>
                <c:pt idx="96">
                  <c:v>29</c:v>
                </c:pt>
                <c:pt idx="97">
                  <c:v>5.5</c:v>
                </c:pt>
                <c:pt idx="98">
                  <c:v>23</c:v>
                </c:pt>
                <c:pt idx="99">
                  <c:v>28</c:v>
                </c:pt>
                <c:pt idx="100">
                  <c:v>63</c:v>
                </c:pt>
                <c:pt idx="101">
                  <c:v>92</c:v>
                </c:pt>
                <c:pt idx="102">
                  <c:v>48</c:v>
                </c:pt>
                <c:pt idx="103">
                  <c:v>25</c:v>
                </c:pt>
                <c:pt idx="104">
                  <c:v>0.375</c:v>
                </c:pt>
                <c:pt idx="105">
                  <c:v>70</c:v>
                </c:pt>
                <c:pt idx="106">
                  <c:v>65</c:v>
                </c:pt>
                <c:pt idx="107">
                  <c:v>25</c:v>
                </c:pt>
                <c:pt idx="108">
                  <c:v>75</c:v>
                </c:pt>
                <c:pt idx="109">
                  <c:v>90</c:v>
                </c:pt>
                <c:pt idx="110">
                  <c:v>14</c:v>
                </c:pt>
                <c:pt idx="111">
                  <c:v>150</c:v>
                </c:pt>
                <c:pt idx="112">
                  <c:v>50</c:v>
                </c:pt>
                <c:pt idx="113">
                  <c:v>20</c:v>
                </c:pt>
                <c:pt idx="114">
                  <c:v>110</c:v>
                </c:pt>
                <c:pt idx="115">
                  <c:v>0.06</c:v>
                </c:pt>
                <c:pt idx="116">
                  <c:v>33</c:v>
                </c:pt>
                <c:pt idx="117">
                  <c:v>150</c:v>
                </c:pt>
                <c:pt idx="118">
                  <c:v>44</c:v>
                </c:pt>
                <c:pt idx="119">
                  <c:v>3</c:v>
                </c:pt>
                <c:pt idx="120">
                  <c:v>11</c:v>
                </c:pt>
                <c:pt idx="121">
                  <c:v>123</c:v>
                </c:pt>
                <c:pt idx="122">
                  <c:v>32.5</c:v>
                </c:pt>
                <c:pt idx="123">
                  <c:v>45</c:v>
                </c:pt>
                <c:pt idx="124">
                  <c:v>90</c:v>
                </c:pt>
                <c:pt idx="125">
                  <c:v>7.5</c:v>
                </c:pt>
                <c:pt idx="126">
                  <c:v>200</c:v>
                </c:pt>
                <c:pt idx="127">
                  <c:v>38</c:v>
                </c:pt>
                <c:pt idx="128">
                  <c:v>28</c:v>
                </c:pt>
                <c:pt idx="129">
                  <c:v>160</c:v>
                </c:pt>
                <c:pt idx="130">
                  <c:v>18</c:v>
                </c:pt>
                <c:pt idx="131">
                  <c:v>185</c:v>
                </c:pt>
                <c:pt idx="132">
                  <c:v>6</c:v>
                </c:pt>
                <c:pt idx="133">
                  <c:v>150</c:v>
                </c:pt>
                <c:pt idx="134">
                  <c:v>35</c:v>
                </c:pt>
                <c:pt idx="135">
                  <c:v>34.200000000000003</c:v>
                </c:pt>
                <c:pt idx="136">
                  <c:v>6</c:v>
                </c:pt>
                <c:pt idx="137">
                  <c:v>10</c:v>
                </c:pt>
                <c:pt idx="138">
                  <c:v>15</c:v>
                </c:pt>
                <c:pt idx="139">
                  <c:v>40</c:v>
                </c:pt>
                <c:pt idx="140">
                  <c:v>45</c:v>
                </c:pt>
                <c:pt idx="141">
                  <c:v>28</c:v>
                </c:pt>
                <c:pt idx="142">
                  <c:v>43.666666666666664</c:v>
                </c:pt>
                <c:pt idx="143">
                  <c:v>120</c:v>
                </c:pt>
                <c:pt idx="144">
                  <c:v>40</c:v>
                </c:pt>
                <c:pt idx="145">
                  <c:v>15</c:v>
                </c:pt>
                <c:pt idx="146">
                  <c:v>180</c:v>
                </c:pt>
                <c:pt idx="147">
                  <c:v>22</c:v>
                </c:pt>
                <c:pt idx="148">
                  <c:v>160</c:v>
                </c:pt>
                <c:pt idx="149">
                  <c:v>108</c:v>
                </c:pt>
                <c:pt idx="150">
                  <c:v>25</c:v>
                </c:pt>
                <c:pt idx="151">
                  <c:v>130</c:v>
                </c:pt>
                <c:pt idx="152">
                  <c:v>90</c:v>
                </c:pt>
                <c:pt idx="153">
                  <c:v>30</c:v>
                </c:pt>
                <c:pt idx="154">
                  <c:v>75</c:v>
                </c:pt>
                <c:pt idx="155">
                  <c:v>175</c:v>
                </c:pt>
                <c:pt idx="156">
                  <c:v>48</c:v>
                </c:pt>
                <c:pt idx="157">
                  <c:v>59</c:v>
                </c:pt>
                <c:pt idx="158">
                  <c:v>20</c:v>
                </c:pt>
                <c:pt idx="159">
                  <c:v>65</c:v>
                </c:pt>
                <c:pt idx="160">
                  <c:v>110</c:v>
                </c:pt>
                <c:pt idx="161">
                  <c:v>2.6</c:v>
                </c:pt>
                <c:pt idx="162">
                  <c:v>43</c:v>
                </c:pt>
                <c:pt idx="163">
                  <c:v>42</c:v>
                </c:pt>
                <c:pt idx="164">
                  <c:v>0.96</c:v>
                </c:pt>
                <c:pt idx="165">
                  <c:v>6.5</c:v>
                </c:pt>
                <c:pt idx="166">
                  <c:v>80</c:v>
                </c:pt>
                <c:pt idx="167">
                  <c:v>30</c:v>
                </c:pt>
                <c:pt idx="168">
                  <c:v>33</c:v>
                </c:pt>
                <c:pt idx="169">
                  <c:v>15</c:v>
                </c:pt>
                <c:pt idx="170">
                  <c:v>0.77700000000000002</c:v>
                </c:pt>
                <c:pt idx="171">
                  <c:v>37</c:v>
                </c:pt>
                <c:pt idx="172">
                  <c:v>6</c:v>
                </c:pt>
                <c:pt idx="173">
                  <c:v>15</c:v>
                </c:pt>
                <c:pt idx="174">
                  <c:v>12</c:v>
                </c:pt>
                <c:pt idx="175">
                  <c:v>70</c:v>
                </c:pt>
                <c:pt idx="176">
                  <c:v>58</c:v>
                </c:pt>
                <c:pt idx="177">
                  <c:v>52</c:v>
                </c:pt>
                <c:pt idx="178">
                  <c:v>200</c:v>
                </c:pt>
                <c:pt idx="179">
                  <c:v>19</c:v>
                </c:pt>
                <c:pt idx="180">
                  <c:v>180</c:v>
                </c:pt>
                <c:pt idx="181">
                  <c:v>55</c:v>
                </c:pt>
                <c:pt idx="182">
                  <c:v>16</c:v>
                </c:pt>
                <c:pt idx="183">
                  <c:v>21</c:v>
                </c:pt>
                <c:pt idx="184">
                  <c:v>13</c:v>
                </c:pt>
                <c:pt idx="185">
                  <c:v>18</c:v>
                </c:pt>
                <c:pt idx="186">
                  <c:v>40</c:v>
                </c:pt>
                <c:pt idx="187">
                  <c:v>62</c:v>
                </c:pt>
                <c:pt idx="188">
                  <c:v>35</c:v>
                </c:pt>
                <c:pt idx="189">
                  <c:v>25</c:v>
                </c:pt>
                <c:pt idx="190">
                  <c:v>19.400870000000001</c:v>
                </c:pt>
                <c:pt idx="191">
                  <c:v>63</c:v>
                </c:pt>
                <c:pt idx="192">
                  <c:v>75</c:v>
                </c:pt>
                <c:pt idx="193">
                  <c:v>1.4999999999999999E-2</c:v>
                </c:pt>
                <c:pt idx="194">
                  <c:v>2.6269999999999998</c:v>
                </c:pt>
                <c:pt idx="195">
                  <c:v>150</c:v>
                </c:pt>
                <c:pt idx="196">
                  <c:v>4.4000000000000004</c:v>
                </c:pt>
                <c:pt idx="197">
                  <c:v>55</c:v>
                </c:pt>
                <c:pt idx="198">
                  <c:v>70</c:v>
                </c:pt>
                <c:pt idx="199">
                  <c:v>61</c:v>
                </c:pt>
                <c:pt idx="200">
                  <c:v>7</c:v>
                </c:pt>
                <c:pt idx="201">
                  <c:v>90</c:v>
                </c:pt>
                <c:pt idx="202">
                  <c:v>38</c:v>
                </c:pt>
                <c:pt idx="203">
                  <c:v>44</c:v>
                </c:pt>
                <c:pt idx="204">
                  <c:v>150</c:v>
                </c:pt>
                <c:pt idx="205">
                  <c:v>95</c:v>
                </c:pt>
                <c:pt idx="206">
                  <c:v>110</c:v>
                </c:pt>
                <c:pt idx="207">
                  <c:v>200</c:v>
                </c:pt>
                <c:pt idx="208">
                  <c:v>98</c:v>
                </c:pt>
                <c:pt idx="209">
                  <c:v>50</c:v>
                </c:pt>
                <c:pt idx="210">
                  <c:v>4.5</c:v>
                </c:pt>
                <c:pt idx="211">
                  <c:v>5</c:v>
                </c:pt>
                <c:pt idx="212">
                  <c:v>102</c:v>
                </c:pt>
                <c:pt idx="213">
                  <c:v>132</c:v>
                </c:pt>
                <c:pt idx="214">
                  <c:v>18</c:v>
                </c:pt>
                <c:pt idx="215">
                  <c:v>20</c:v>
                </c:pt>
                <c:pt idx="216">
                  <c:v>4</c:v>
                </c:pt>
                <c:pt idx="217">
                  <c:v>20</c:v>
                </c:pt>
                <c:pt idx="218">
                  <c:v>40</c:v>
                </c:pt>
                <c:pt idx="219">
                  <c:v>75</c:v>
                </c:pt>
                <c:pt idx="220">
                  <c:v>80</c:v>
                </c:pt>
                <c:pt idx="221">
                  <c:v>11</c:v>
                </c:pt>
                <c:pt idx="222">
                  <c:v>50</c:v>
                </c:pt>
                <c:pt idx="223">
                  <c:v>10</c:v>
                </c:pt>
                <c:pt idx="224">
                  <c:v>8</c:v>
                </c:pt>
                <c:pt idx="225">
                  <c:v>33</c:v>
                </c:pt>
                <c:pt idx="226">
                  <c:v>35</c:v>
                </c:pt>
                <c:pt idx="227">
                  <c:v>7.5</c:v>
                </c:pt>
                <c:pt idx="228">
                  <c:v>5</c:v>
                </c:pt>
                <c:pt idx="229">
                  <c:v>40</c:v>
                </c:pt>
                <c:pt idx="230">
                  <c:v>85</c:v>
                </c:pt>
                <c:pt idx="231">
                  <c:v>100</c:v>
                </c:pt>
                <c:pt idx="232">
                  <c:v>5.0999999999999996</c:v>
                </c:pt>
                <c:pt idx="233">
                  <c:v>50</c:v>
                </c:pt>
                <c:pt idx="234">
                  <c:v>20</c:v>
                </c:pt>
                <c:pt idx="235">
                  <c:v>18</c:v>
                </c:pt>
                <c:pt idx="236">
                  <c:v>25</c:v>
                </c:pt>
                <c:pt idx="237">
                  <c:v>15</c:v>
                </c:pt>
                <c:pt idx="238">
                  <c:v>42</c:v>
                </c:pt>
                <c:pt idx="239">
                  <c:v>6</c:v>
                </c:pt>
                <c:pt idx="240">
                  <c:v>6</c:v>
                </c:pt>
                <c:pt idx="241">
                  <c:v>25</c:v>
                </c:pt>
                <c:pt idx="242">
                  <c:v>30</c:v>
                </c:pt>
                <c:pt idx="243">
                  <c:v>45</c:v>
                </c:pt>
                <c:pt idx="244">
                  <c:v>20</c:v>
                </c:pt>
                <c:pt idx="245">
                  <c:v>13</c:v>
                </c:pt>
                <c:pt idx="246">
                  <c:v>15.8</c:v>
                </c:pt>
                <c:pt idx="247">
                  <c:v>125</c:v>
                </c:pt>
                <c:pt idx="248">
                  <c:v>8</c:v>
                </c:pt>
                <c:pt idx="249">
                  <c:v>30</c:v>
                </c:pt>
                <c:pt idx="250">
                  <c:v>52</c:v>
                </c:pt>
                <c:pt idx="251">
                  <c:v>44.5</c:v>
                </c:pt>
                <c:pt idx="252">
                  <c:v>28</c:v>
                </c:pt>
                <c:pt idx="253">
                  <c:v>4</c:v>
                </c:pt>
                <c:pt idx="254">
                  <c:v>11</c:v>
                </c:pt>
                <c:pt idx="255">
                  <c:v>125</c:v>
                </c:pt>
                <c:pt idx="256">
                  <c:v>170</c:v>
                </c:pt>
                <c:pt idx="257">
                  <c:v>35</c:v>
                </c:pt>
                <c:pt idx="258">
                  <c:v>80</c:v>
                </c:pt>
                <c:pt idx="259">
                  <c:v>38</c:v>
                </c:pt>
                <c:pt idx="260">
                  <c:v>74</c:v>
                </c:pt>
                <c:pt idx="261">
                  <c:v>93</c:v>
                </c:pt>
                <c:pt idx="262">
                  <c:v>15</c:v>
                </c:pt>
                <c:pt idx="263">
                  <c:v>61</c:v>
                </c:pt>
                <c:pt idx="264">
                  <c:v>85</c:v>
                </c:pt>
                <c:pt idx="265">
                  <c:v>30</c:v>
                </c:pt>
                <c:pt idx="266">
                  <c:v>15</c:v>
                </c:pt>
                <c:pt idx="267">
                  <c:v>14.4</c:v>
                </c:pt>
                <c:pt idx="268">
                  <c:v>30</c:v>
                </c:pt>
                <c:pt idx="269">
                  <c:v>55</c:v>
                </c:pt>
                <c:pt idx="270">
                  <c:v>40</c:v>
                </c:pt>
                <c:pt idx="271">
                  <c:v>75</c:v>
                </c:pt>
                <c:pt idx="272">
                  <c:v>30</c:v>
                </c:pt>
                <c:pt idx="273">
                  <c:v>30</c:v>
                </c:pt>
                <c:pt idx="274">
                  <c:v>45</c:v>
                </c:pt>
                <c:pt idx="275">
                  <c:v>130</c:v>
                </c:pt>
                <c:pt idx="276">
                  <c:v>40</c:v>
                </c:pt>
                <c:pt idx="277">
                  <c:v>50</c:v>
                </c:pt>
                <c:pt idx="278">
                  <c:v>125</c:v>
                </c:pt>
                <c:pt idx="279">
                  <c:v>25</c:v>
                </c:pt>
                <c:pt idx="280">
                  <c:v>103</c:v>
                </c:pt>
                <c:pt idx="281">
                  <c:v>26</c:v>
                </c:pt>
                <c:pt idx="282">
                  <c:v>100</c:v>
                </c:pt>
                <c:pt idx="283">
                  <c:v>93</c:v>
                </c:pt>
                <c:pt idx="284">
                  <c:v>2.8</c:v>
                </c:pt>
                <c:pt idx="285">
                  <c:v>26</c:v>
                </c:pt>
                <c:pt idx="286">
                  <c:v>60</c:v>
                </c:pt>
                <c:pt idx="287">
                  <c:v>4</c:v>
                </c:pt>
                <c:pt idx="288">
                  <c:v>20</c:v>
                </c:pt>
                <c:pt idx="289">
                  <c:v>80</c:v>
                </c:pt>
                <c:pt idx="290">
                  <c:v>8</c:v>
                </c:pt>
                <c:pt idx="291">
                  <c:v>35</c:v>
                </c:pt>
                <c:pt idx="292">
                  <c:v>75</c:v>
                </c:pt>
                <c:pt idx="293">
                  <c:v>70</c:v>
                </c:pt>
                <c:pt idx="294">
                  <c:v>80</c:v>
                </c:pt>
                <c:pt idx="295">
                  <c:v>3</c:v>
                </c:pt>
                <c:pt idx="296">
                  <c:v>2.6</c:v>
                </c:pt>
                <c:pt idx="297">
                  <c:v>0.65</c:v>
                </c:pt>
                <c:pt idx="298">
                  <c:v>46</c:v>
                </c:pt>
                <c:pt idx="299">
                  <c:v>25</c:v>
                </c:pt>
                <c:pt idx="300">
                  <c:v>20</c:v>
                </c:pt>
                <c:pt idx="301">
                  <c:v>250</c:v>
                </c:pt>
                <c:pt idx="302">
                  <c:v>100</c:v>
                </c:pt>
                <c:pt idx="303">
                  <c:v>3.5</c:v>
                </c:pt>
                <c:pt idx="304">
                  <c:v>0.2</c:v>
                </c:pt>
                <c:pt idx="305">
                  <c:v>11</c:v>
                </c:pt>
                <c:pt idx="306">
                  <c:v>12</c:v>
                </c:pt>
                <c:pt idx="307">
                  <c:v>17</c:v>
                </c:pt>
                <c:pt idx="308">
                  <c:v>16.399999999999999</c:v>
                </c:pt>
                <c:pt idx="309">
                  <c:v>26</c:v>
                </c:pt>
                <c:pt idx="310">
                  <c:v>12</c:v>
                </c:pt>
                <c:pt idx="311">
                  <c:v>60</c:v>
                </c:pt>
                <c:pt idx="312">
                  <c:v>55</c:v>
                </c:pt>
                <c:pt idx="313">
                  <c:v>15</c:v>
                </c:pt>
                <c:pt idx="314">
                  <c:v>5</c:v>
                </c:pt>
                <c:pt idx="315">
                  <c:v>258</c:v>
                </c:pt>
                <c:pt idx="316">
                  <c:v>40</c:v>
                </c:pt>
                <c:pt idx="317">
                  <c:v>30</c:v>
                </c:pt>
                <c:pt idx="318">
                  <c:v>13</c:v>
                </c:pt>
                <c:pt idx="319">
                  <c:v>50</c:v>
                </c:pt>
                <c:pt idx="320">
                  <c:v>150</c:v>
                </c:pt>
                <c:pt idx="321">
                  <c:v>3.4</c:v>
                </c:pt>
                <c:pt idx="322">
                  <c:v>6.5</c:v>
                </c:pt>
                <c:pt idx="323">
                  <c:v>27</c:v>
                </c:pt>
                <c:pt idx="324">
                  <c:v>35</c:v>
                </c:pt>
                <c:pt idx="325">
                  <c:v>24</c:v>
                </c:pt>
                <c:pt idx="326">
                  <c:v>14</c:v>
                </c:pt>
                <c:pt idx="327">
                  <c:v>18</c:v>
                </c:pt>
                <c:pt idx="328">
                  <c:v>50</c:v>
                </c:pt>
                <c:pt idx="329">
                  <c:v>4.4000000000000004</c:v>
                </c:pt>
                <c:pt idx="330">
                  <c:v>16</c:v>
                </c:pt>
                <c:pt idx="331">
                  <c:v>60</c:v>
                </c:pt>
                <c:pt idx="332">
                  <c:v>4.5</c:v>
                </c:pt>
                <c:pt idx="333">
                  <c:v>30</c:v>
                </c:pt>
                <c:pt idx="334">
                  <c:v>24</c:v>
                </c:pt>
                <c:pt idx="335">
                  <c:v>3.5</c:v>
                </c:pt>
                <c:pt idx="336">
                  <c:v>50</c:v>
                </c:pt>
                <c:pt idx="337">
                  <c:v>82</c:v>
                </c:pt>
                <c:pt idx="338">
                  <c:v>48</c:v>
                </c:pt>
                <c:pt idx="339">
                  <c:v>50</c:v>
                </c:pt>
                <c:pt idx="340">
                  <c:v>6.5</c:v>
                </c:pt>
                <c:pt idx="341">
                  <c:v>41</c:v>
                </c:pt>
                <c:pt idx="342">
                  <c:v>38</c:v>
                </c:pt>
                <c:pt idx="343">
                  <c:v>10</c:v>
                </c:pt>
                <c:pt idx="344">
                  <c:v>25</c:v>
                </c:pt>
                <c:pt idx="345">
                  <c:v>73</c:v>
                </c:pt>
                <c:pt idx="346">
                  <c:v>80</c:v>
                </c:pt>
                <c:pt idx="347">
                  <c:v>35</c:v>
                </c:pt>
                <c:pt idx="348">
                  <c:v>54</c:v>
                </c:pt>
                <c:pt idx="349">
                  <c:v>35</c:v>
                </c:pt>
                <c:pt idx="350">
                  <c:v>20</c:v>
                </c:pt>
                <c:pt idx="351">
                  <c:v>2.2799999999999998</c:v>
                </c:pt>
                <c:pt idx="352">
                  <c:v>22</c:v>
                </c:pt>
                <c:pt idx="353">
                  <c:v>42</c:v>
                </c:pt>
                <c:pt idx="354">
                  <c:v>16.5</c:v>
                </c:pt>
                <c:pt idx="355">
                  <c:v>38</c:v>
                </c:pt>
                <c:pt idx="356">
                  <c:v>52</c:v>
                </c:pt>
                <c:pt idx="357">
                  <c:v>165</c:v>
                </c:pt>
                <c:pt idx="358">
                  <c:v>100</c:v>
                </c:pt>
                <c:pt idx="359">
                  <c:v>0.1</c:v>
                </c:pt>
                <c:pt idx="360">
                  <c:v>71.5</c:v>
                </c:pt>
                <c:pt idx="361">
                  <c:v>32</c:v>
                </c:pt>
                <c:pt idx="362">
                  <c:v>8.1999999999999993</c:v>
                </c:pt>
                <c:pt idx="363">
                  <c:v>145</c:v>
                </c:pt>
                <c:pt idx="364">
                  <c:v>37</c:v>
                </c:pt>
                <c:pt idx="365">
                  <c:v>70</c:v>
                </c:pt>
                <c:pt idx="366">
                  <c:v>30</c:v>
                </c:pt>
                <c:pt idx="367">
                  <c:v>11</c:v>
                </c:pt>
                <c:pt idx="368">
                  <c:v>10</c:v>
                </c:pt>
                <c:pt idx="369">
                  <c:v>32</c:v>
                </c:pt>
                <c:pt idx="370">
                  <c:v>8</c:v>
                </c:pt>
                <c:pt idx="371">
                  <c:v>84</c:v>
                </c:pt>
                <c:pt idx="372">
                  <c:v>17</c:v>
                </c:pt>
                <c:pt idx="373">
                  <c:v>14</c:v>
                </c:pt>
                <c:pt idx="374">
                  <c:v>21.412500000000001</c:v>
                </c:pt>
                <c:pt idx="375">
                  <c:v>10</c:v>
                </c:pt>
                <c:pt idx="376">
                  <c:v>40</c:v>
                </c:pt>
                <c:pt idx="377">
                  <c:v>22</c:v>
                </c:pt>
                <c:pt idx="378">
                  <c:v>25</c:v>
                </c:pt>
                <c:pt idx="379">
                  <c:v>200</c:v>
                </c:pt>
                <c:pt idx="380">
                  <c:v>34</c:v>
                </c:pt>
                <c:pt idx="381">
                  <c:v>8</c:v>
                </c:pt>
                <c:pt idx="382">
                  <c:v>2.8</c:v>
                </c:pt>
                <c:pt idx="383">
                  <c:v>11</c:v>
                </c:pt>
                <c:pt idx="384">
                  <c:v>11</c:v>
                </c:pt>
                <c:pt idx="385">
                  <c:v>12</c:v>
                </c:pt>
                <c:pt idx="386">
                  <c:v>40</c:v>
                </c:pt>
                <c:pt idx="387">
                  <c:v>70</c:v>
                </c:pt>
                <c:pt idx="388">
                  <c:v>33</c:v>
                </c:pt>
                <c:pt idx="389">
                  <c:v>5.5</c:v>
                </c:pt>
                <c:pt idx="390">
                  <c:v>18.5</c:v>
                </c:pt>
                <c:pt idx="391">
                  <c:v>52</c:v>
                </c:pt>
                <c:pt idx="392">
                  <c:v>120</c:v>
                </c:pt>
                <c:pt idx="393">
                  <c:v>95</c:v>
                </c:pt>
                <c:pt idx="394">
                  <c:v>225</c:v>
                </c:pt>
                <c:pt idx="395">
                  <c:v>10.7</c:v>
                </c:pt>
                <c:pt idx="396">
                  <c:v>125</c:v>
                </c:pt>
                <c:pt idx="397">
                  <c:v>85</c:v>
                </c:pt>
                <c:pt idx="398">
                  <c:v>80</c:v>
                </c:pt>
                <c:pt idx="399">
                  <c:v>60</c:v>
                </c:pt>
                <c:pt idx="400">
                  <c:v>75</c:v>
                </c:pt>
                <c:pt idx="401">
                  <c:v>26</c:v>
                </c:pt>
                <c:pt idx="402">
                  <c:v>17</c:v>
                </c:pt>
                <c:pt idx="403">
                  <c:v>17</c:v>
                </c:pt>
                <c:pt idx="404">
                  <c:v>25</c:v>
                </c:pt>
                <c:pt idx="405">
                  <c:v>20</c:v>
                </c:pt>
                <c:pt idx="406">
                  <c:v>145</c:v>
                </c:pt>
                <c:pt idx="407">
                  <c:v>23</c:v>
                </c:pt>
                <c:pt idx="408">
                  <c:v>85</c:v>
                </c:pt>
                <c:pt idx="409">
                  <c:v>4.2</c:v>
                </c:pt>
                <c:pt idx="410">
                  <c:v>12</c:v>
                </c:pt>
                <c:pt idx="411">
                  <c:v>100</c:v>
                </c:pt>
                <c:pt idx="412">
                  <c:v>31</c:v>
                </c:pt>
                <c:pt idx="413">
                  <c:v>20</c:v>
                </c:pt>
                <c:pt idx="414">
                  <c:v>9</c:v>
                </c:pt>
                <c:pt idx="415">
                  <c:v>40</c:v>
                </c:pt>
                <c:pt idx="416">
                  <c:v>48</c:v>
                </c:pt>
                <c:pt idx="417">
                  <c:v>125</c:v>
                </c:pt>
                <c:pt idx="418">
                  <c:v>45</c:v>
                </c:pt>
                <c:pt idx="419">
                  <c:v>8</c:v>
                </c:pt>
                <c:pt idx="420">
                  <c:v>45</c:v>
                </c:pt>
                <c:pt idx="421">
                  <c:v>125</c:v>
                </c:pt>
                <c:pt idx="422">
                  <c:v>41.14</c:v>
                </c:pt>
                <c:pt idx="423">
                  <c:v>140</c:v>
                </c:pt>
                <c:pt idx="424">
                  <c:v>60</c:v>
                </c:pt>
                <c:pt idx="425">
                  <c:v>3</c:v>
                </c:pt>
                <c:pt idx="426">
                  <c:v>180</c:v>
                </c:pt>
                <c:pt idx="427">
                  <c:v>1.8</c:v>
                </c:pt>
                <c:pt idx="428">
                  <c:v>1.6</c:v>
                </c:pt>
                <c:pt idx="429">
                  <c:v>27</c:v>
                </c:pt>
                <c:pt idx="430">
                  <c:v>7</c:v>
                </c:pt>
                <c:pt idx="431">
                  <c:v>2.2999999999999998</c:v>
                </c:pt>
                <c:pt idx="432">
                  <c:v>12</c:v>
                </c:pt>
                <c:pt idx="433">
                  <c:v>5</c:v>
                </c:pt>
                <c:pt idx="434">
                  <c:v>20</c:v>
                </c:pt>
                <c:pt idx="435">
                  <c:v>62</c:v>
                </c:pt>
                <c:pt idx="436">
                  <c:v>13</c:v>
                </c:pt>
                <c:pt idx="437">
                  <c:v>10</c:v>
                </c:pt>
                <c:pt idx="438">
                  <c:v>75</c:v>
                </c:pt>
                <c:pt idx="439">
                  <c:v>12</c:v>
                </c:pt>
                <c:pt idx="440">
                  <c:v>13.333333333333334</c:v>
                </c:pt>
                <c:pt idx="441">
                  <c:v>17</c:v>
                </c:pt>
                <c:pt idx="442">
                  <c:v>5</c:v>
                </c:pt>
                <c:pt idx="443">
                  <c:v>18</c:v>
                </c:pt>
                <c:pt idx="444">
                  <c:v>75</c:v>
                </c:pt>
                <c:pt idx="445">
                  <c:v>25</c:v>
                </c:pt>
                <c:pt idx="446">
                  <c:v>140</c:v>
                </c:pt>
                <c:pt idx="447">
                  <c:v>52</c:v>
                </c:pt>
                <c:pt idx="448">
                  <c:v>10</c:v>
                </c:pt>
                <c:pt idx="449">
                  <c:v>15</c:v>
                </c:pt>
                <c:pt idx="450">
                  <c:v>65</c:v>
                </c:pt>
                <c:pt idx="451">
                  <c:v>24.287500000000001</c:v>
                </c:pt>
                <c:pt idx="452">
                  <c:v>26</c:v>
                </c:pt>
                <c:pt idx="453">
                  <c:v>75</c:v>
                </c:pt>
                <c:pt idx="454">
                  <c:v>12</c:v>
                </c:pt>
                <c:pt idx="455">
                  <c:v>165</c:v>
                </c:pt>
                <c:pt idx="456">
                  <c:v>6</c:v>
                </c:pt>
                <c:pt idx="457">
                  <c:v>61</c:v>
                </c:pt>
                <c:pt idx="458">
                  <c:v>0.5</c:v>
                </c:pt>
                <c:pt idx="459">
                  <c:v>56</c:v>
                </c:pt>
                <c:pt idx="460">
                  <c:v>40</c:v>
                </c:pt>
                <c:pt idx="461">
                  <c:v>15</c:v>
                </c:pt>
                <c:pt idx="462">
                  <c:v>45</c:v>
                </c:pt>
                <c:pt idx="463">
                  <c:v>150</c:v>
                </c:pt>
                <c:pt idx="464">
                  <c:v>80</c:v>
                </c:pt>
                <c:pt idx="465">
                  <c:v>150</c:v>
                </c:pt>
                <c:pt idx="466">
                  <c:v>14.6</c:v>
                </c:pt>
                <c:pt idx="467">
                  <c:v>31</c:v>
                </c:pt>
                <c:pt idx="468">
                  <c:v>14</c:v>
                </c:pt>
                <c:pt idx="469">
                  <c:v>50</c:v>
                </c:pt>
                <c:pt idx="470">
                  <c:v>45</c:v>
                </c:pt>
                <c:pt idx="471">
                  <c:v>40</c:v>
                </c:pt>
                <c:pt idx="472">
                  <c:v>20</c:v>
                </c:pt>
                <c:pt idx="473">
                  <c:v>30</c:v>
                </c:pt>
                <c:pt idx="474">
                  <c:v>100</c:v>
                </c:pt>
                <c:pt idx="475">
                  <c:v>150</c:v>
                </c:pt>
                <c:pt idx="476">
                  <c:v>17</c:v>
                </c:pt>
                <c:pt idx="477">
                  <c:v>37</c:v>
                </c:pt>
                <c:pt idx="478">
                  <c:v>40</c:v>
                </c:pt>
                <c:pt idx="479">
                  <c:v>7</c:v>
                </c:pt>
                <c:pt idx="480">
                  <c:v>20</c:v>
                </c:pt>
                <c:pt idx="481">
                  <c:v>25</c:v>
                </c:pt>
                <c:pt idx="482">
                  <c:v>25</c:v>
                </c:pt>
                <c:pt idx="483">
                  <c:v>40</c:v>
                </c:pt>
                <c:pt idx="484">
                  <c:v>17</c:v>
                </c:pt>
                <c:pt idx="485">
                  <c:v>25</c:v>
                </c:pt>
                <c:pt idx="486">
                  <c:v>9</c:v>
                </c:pt>
                <c:pt idx="487">
                  <c:v>65</c:v>
                </c:pt>
                <c:pt idx="488">
                  <c:v>1.8</c:v>
                </c:pt>
                <c:pt idx="489">
                  <c:v>2</c:v>
                </c:pt>
                <c:pt idx="490">
                  <c:v>54</c:v>
                </c:pt>
                <c:pt idx="491">
                  <c:v>60</c:v>
                </c:pt>
                <c:pt idx="492">
                  <c:v>2</c:v>
                </c:pt>
                <c:pt idx="493">
                  <c:v>40</c:v>
                </c:pt>
                <c:pt idx="494">
                  <c:v>1.2</c:v>
                </c:pt>
                <c:pt idx="495">
                  <c:v>40</c:v>
                </c:pt>
                <c:pt idx="496">
                  <c:v>15</c:v>
                </c:pt>
                <c:pt idx="497">
                  <c:v>80</c:v>
                </c:pt>
                <c:pt idx="498">
                  <c:v>25</c:v>
                </c:pt>
                <c:pt idx="499">
                  <c:v>90</c:v>
                </c:pt>
                <c:pt idx="500">
                  <c:v>12</c:v>
                </c:pt>
                <c:pt idx="501">
                  <c:v>17</c:v>
                </c:pt>
                <c:pt idx="502">
                  <c:v>28</c:v>
                </c:pt>
                <c:pt idx="503">
                  <c:v>10</c:v>
                </c:pt>
                <c:pt idx="504">
                  <c:v>5.5</c:v>
                </c:pt>
                <c:pt idx="505">
                  <c:v>10</c:v>
                </c:pt>
                <c:pt idx="506">
                  <c:v>12</c:v>
                </c:pt>
                <c:pt idx="507">
                  <c:v>75</c:v>
                </c:pt>
                <c:pt idx="508">
                  <c:v>15.6</c:v>
                </c:pt>
                <c:pt idx="509">
                  <c:v>12</c:v>
                </c:pt>
                <c:pt idx="510">
                  <c:v>1.5</c:v>
                </c:pt>
                <c:pt idx="511">
                  <c:v>165</c:v>
                </c:pt>
                <c:pt idx="512">
                  <c:v>18</c:v>
                </c:pt>
                <c:pt idx="513">
                  <c:v>185</c:v>
                </c:pt>
                <c:pt idx="514">
                  <c:v>25</c:v>
                </c:pt>
                <c:pt idx="515">
                  <c:v>1</c:v>
                </c:pt>
                <c:pt idx="516">
                  <c:v>135</c:v>
                </c:pt>
                <c:pt idx="517">
                  <c:v>30</c:v>
                </c:pt>
                <c:pt idx="518">
                  <c:v>55</c:v>
                </c:pt>
                <c:pt idx="519">
                  <c:v>23.6</c:v>
                </c:pt>
                <c:pt idx="520">
                  <c:v>250</c:v>
                </c:pt>
                <c:pt idx="521">
                  <c:v>8</c:v>
                </c:pt>
                <c:pt idx="522">
                  <c:v>27</c:v>
                </c:pt>
                <c:pt idx="523">
                  <c:v>4.9000000000000004</c:v>
                </c:pt>
                <c:pt idx="524">
                  <c:v>20</c:v>
                </c:pt>
                <c:pt idx="525">
                  <c:v>6</c:v>
                </c:pt>
                <c:pt idx="526">
                  <c:v>26</c:v>
                </c:pt>
                <c:pt idx="527">
                  <c:v>27</c:v>
                </c:pt>
                <c:pt idx="528">
                  <c:v>25</c:v>
                </c:pt>
                <c:pt idx="529">
                  <c:v>5</c:v>
                </c:pt>
                <c:pt idx="530">
                  <c:v>14.8</c:v>
                </c:pt>
                <c:pt idx="531">
                  <c:v>35</c:v>
                </c:pt>
                <c:pt idx="532">
                  <c:v>76</c:v>
                </c:pt>
                <c:pt idx="533">
                  <c:v>12</c:v>
                </c:pt>
                <c:pt idx="534">
                  <c:v>30</c:v>
                </c:pt>
                <c:pt idx="535">
                  <c:v>38</c:v>
                </c:pt>
                <c:pt idx="536">
                  <c:v>40</c:v>
                </c:pt>
                <c:pt idx="537">
                  <c:v>65</c:v>
                </c:pt>
                <c:pt idx="538">
                  <c:v>20</c:v>
                </c:pt>
                <c:pt idx="539">
                  <c:v>12</c:v>
                </c:pt>
                <c:pt idx="540">
                  <c:v>24</c:v>
                </c:pt>
                <c:pt idx="541">
                  <c:v>65</c:v>
                </c:pt>
                <c:pt idx="542">
                  <c:v>68</c:v>
                </c:pt>
                <c:pt idx="543">
                  <c:v>140</c:v>
                </c:pt>
                <c:pt idx="544">
                  <c:v>8</c:v>
                </c:pt>
                <c:pt idx="545">
                  <c:v>40</c:v>
                </c:pt>
                <c:pt idx="546">
                  <c:v>50</c:v>
                </c:pt>
                <c:pt idx="547">
                  <c:v>80</c:v>
                </c:pt>
                <c:pt idx="548">
                  <c:v>32</c:v>
                </c:pt>
                <c:pt idx="549">
                  <c:v>55</c:v>
                </c:pt>
                <c:pt idx="550">
                  <c:v>130</c:v>
                </c:pt>
                <c:pt idx="551">
                  <c:v>1.3</c:v>
                </c:pt>
                <c:pt idx="552">
                  <c:v>70</c:v>
                </c:pt>
                <c:pt idx="553">
                  <c:v>30</c:v>
                </c:pt>
                <c:pt idx="554">
                  <c:v>55</c:v>
                </c:pt>
                <c:pt idx="555">
                  <c:v>25</c:v>
                </c:pt>
                <c:pt idx="556">
                  <c:v>60</c:v>
                </c:pt>
                <c:pt idx="557">
                  <c:v>40</c:v>
                </c:pt>
                <c:pt idx="558">
                  <c:v>15</c:v>
                </c:pt>
                <c:pt idx="559">
                  <c:v>5</c:v>
                </c:pt>
                <c:pt idx="560">
                  <c:v>6</c:v>
                </c:pt>
                <c:pt idx="561">
                  <c:v>13</c:v>
                </c:pt>
                <c:pt idx="562">
                  <c:v>58</c:v>
                </c:pt>
                <c:pt idx="563">
                  <c:v>135</c:v>
                </c:pt>
                <c:pt idx="564">
                  <c:v>17</c:v>
                </c:pt>
                <c:pt idx="565">
                  <c:v>45</c:v>
                </c:pt>
                <c:pt idx="566">
                  <c:v>100</c:v>
                </c:pt>
                <c:pt idx="567">
                  <c:v>26</c:v>
                </c:pt>
                <c:pt idx="568">
                  <c:v>35</c:v>
                </c:pt>
                <c:pt idx="569">
                  <c:v>4.5</c:v>
                </c:pt>
                <c:pt idx="570">
                  <c:v>32</c:v>
                </c:pt>
                <c:pt idx="571">
                  <c:v>3</c:v>
                </c:pt>
                <c:pt idx="572">
                  <c:v>6.5</c:v>
                </c:pt>
                <c:pt idx="573">
                  <c:v>17</c:v>
                </c:pt>
                <c:pt idx="574">
                  <c:v>80</c:v>
                </c:pt>
                <c:pt idx="575">
                  <c:v>4.5</c:v>
                </c:pt>
                <c:pt idx="576">
                  <c:v>6.5</c:v>
                </c:pt>
                <c:pt idx="577">
                  <c:v>9.5</c:v>
                </c:pt>
                <c:pt idx="578">
                  <c:v>40</c:v>
                </c:pt>
                <c:pt idx="579">
                  <c:v>38</c:v>
                </c:pt>
                <c:pt idx="580">
                  <c:v>70</c:v>
                </c:pt>
                <c:pt idx="581">
                  <c:v>14</c:v>
                </c:pt>
                <c:pt idx="582">
                  <c:v>20</c:v>
                </c:pt>
                <c:pt idx="583">
                  <c:v>48</c:v>
                </c:pt>
                <c:pt idx="584">
                  <c:v>35</c:v>
                </c:pt>
                <c:pt idx="585">
                  <c:v>31.5</c:v>
                </c:pt>
                <c:pt idx="586">
                  <c:v>45</c:v>
                </c:pt>
                <c:pt idx="587">
                  <c:v>13</c:v>
                </c:pt>
                <c:pt idx="588">
                  <c:v>45</c:v>
                </c:pt>
                <c:pt idx="589">
                  <c:v>25</c:v>
                </c:pt>
                <c:pt idx="590">
                  <c:v>18</c:v>
                </c:pt>
                <c:pt idx="591">
                  <c:v>19</c:v>
                </c:pt>
                <c:pt idx="592">
                  <c:v>30</c:v>
                </c:pt>
                <c:pt idx="593">
                  <c:v>70</c:v>
                </c:pt>
                <c:pt idx="594">
                  <c:v>10</c:v>
                </c:pt>
                <c:pt idx="595">
                  <c:v>0.3</c:v>
                </c:pt>
                <c:pt idx="596">
                  <c:v>9.8000000000000007</c:v>
                </c:pt>
                <c:pt idx="597">
                  <c:v>55</c:v>
                </c:pt>
                <c:pt idx="598">
                  <c:v>30</c:v>
                </c:pt>
                <c:pt idx="599">
                  <c:v>15</c:v>
                </c:pt>
                <c:pt idx="600">
                  <c:v>25</c:v>
                </c:pt>
                <c:pt idx="601">
                  <c:v>24</c:v>
                </c:pt>
                <c:pt idx="602">
                  <c:v>35</c:v>
                </c:pt>
                <c:pt idx="603">
                  <c:v>35</c:v>
                </c:pt>
                <c:pt idx="604">
                  <c:v>35</c:v>
                </c:pt>
                <c:pt idx="605">
                  <c:v>60</c:v>
                </c:pt>
                <c:pt idx="606">
                  <c:v>11.5</c:v>
                </c:pt>
                <c:pt idx="607">
                  <c:v>10.8</c:v>
                </c:pt>
                <c:pt idx="608">
                  <c:v>10</c:v>
                </c:pt>
                <c:pt idx="609">
                  <c:v>42</c:v>
                </c:pt>
                <c:pt idx="610">
                  <c:v>5</c:v>
                </c:pt>
                <c:pt idx="611">
                  <c:v>75</c:v>
                </c:pt>
                <c:pt idx="612">
                  <c:v>45</c:v>
                </c:pt>
                <c:pt idx="613">
                  <c:v>25</c:v>
                </c:pt>
                <c:pt idx="614">
                  <c:v>20</c:v>
                </c:pt>
                <c:pt idx="615">
                  <c:v>48</c:v>
                </c:pt>
                <c:pt idx="616">
                  <c:v>75</c:v>
                </c:pt>
                <c:pt idx="617">
                  <c:v>26</c:v>
                </c:pt>
                <c:pt idx="618">
                  <c:v>35</c:v>
                </c:pt>
                <c:pt idx="619">
                  <c:v>60</c:v>
                </c:pt>
                <c:pt idx="620">
                  <c:v>19</c:v>
                </c:pt>
                <c:pt idx="621">
                  <c:v>110</c:v>
                </c:pt>
                <c:pt idx="622">
                  <c:v>11</c:v>
                </c:pt>
                <c:pt idx="623">
                  <c:v>3</c:v>
                </c:pt>
                <c:pt idx="624">
                  <c:v>63</c:v>
                </c:pt>
                <c:pt idx="625">
                  <c:v>150</c:v>
                </c:pt>
                <c:pt idx="626">
                  <c:v>30</c:v>
                </c:pt>
                <c:pt idx="627">
                  <c:v>5.5</c:v>
                </c:pt>
                <c:pt idx="628">
                  <c:v>45</c:v>
                </c:pt>
                <c:pt idx="629">
                  <c:v>30</c:v>
                </c:pt>
                <c:pt idx="630">
                  <c:v>15</c:v>
                </c:pt>
                <c:pt idx="631">
                  <c:v>12</c:v>
                </c:pt>
                <c:pt idx="632">
                  <c:v>12</c:v>
                </c:pt>
                <c:pt idx="633">
                  <c:v>80</c:v>
                </c:pt>
                <c:pt idx="634">
                  <c:v>13</c:v>
                </c:pt>
                <c:pt idx="635">
                  <c:v>8</c:v>
                </c:pt>
                <c:pt idx="636">
                  <c:v>20</c:v>
                </c:pt>
                <c:pt idx="637">
                  <c:v>60</c:v>
                </c:pt>
                <c:pt idx="638">
                  <c:v>0.4</c:v>
                </c:pt>
                <c:pt idx="639">
                  <c:v>35</c:v>
                </c:pt>
                <c:pt idx="640">
                  <c:v>40</c:v>
                </c:pt>
                <c:pt idx="641">
                  <c:v>75</c:v>
                </c:pt>
                <c:pt idx="642">
                  <c:v>180</c:v>
                </c:pt>
                <c:pt idx="643">
                  <c:v>55</c:v>
                </c:pt>
                <c:pt idx="644">
                  <c:v>7</c:v>
                </c:pt>
                <c:pt idx="645">
                  <c:v>45</c:v>
                </c:pt>
                <c:pt idx="646">
                  <c:v>45</c:v>
                </c:pt>
                <c:pt idx="647">
                  <c:v>16.5</c:v>
                </c:pt>
                <c:pt idx="648">
                  <c:v>28</c:v>
                </c:pt>
                <c:pt idx="649">
                  <c:v>3</c:v>
                </c:pt>
                <c:pt idx="650">
                  <c:v>4</c:v>
                </c:pt>
                <c:pt idx="651">
                  <c:v>0.75</c:v>
                </c:pt>
                <c:pt idx="652">
                  <c:v>20</c:v>
                </c:pt>
                <c:pt idx="653">
                  <c:v>120</c:v>
                </c:pt>
                <c:pt idx="654">
                  <c:v>12</c:v>
                </c:pt>
                <c:pt idx="655">
                  <c:v>85</c:v>
                </c:pt>
                <c:pt idx="656">
                  <c:v>75</c:v>
                </c:pt>
                <c:pt idx="657">
                  <c:v>140</c:v>
                </c:pt>
                <c:pt idx="658">
                  <c:v>27</c:v>
                </c:pt>
                <c:pt idx="659">
                  <c:v>40</c:v>
                </c:pt>
                <c:pt idx="660">
                  <c:v>4.8</c:v>
                </c:pt>
                <c:pt idx="661">
                  <c:v>90</c:v>
                </c:pt>
                <c:pt idx="662">
                  <c:v>7</c:v>
                </c:pt>
                <c:pt idx="663">
                  <c:v>3.5</c:v>
                </c:pt>
                <c:pt idx="664">
                  <c:v>135</c:v>
                </c:pt>
                <c:pt idx="665">
                  <c:v>28</c:v>
                </c:pt>
                <c:pt idx="666">
                  <c:v>10</c:v>
                </c:pt>
                <c:pt idx="667">
                  <c:v>18</c:v>
                </c:pt>
                <c:pt idx="668">
                  <c:v>11</c:v>
                </c:pt>
                <c:pt idx="669">
                  <c:v>30.25</c:v>
                </c:pt>
                <c:pt idx="670">
                  <c:v>78</c:v>
                </c:pt>
                <c:pt idx="671">
                  <c:v>12</c:v>
                </c:pt>
                <c:pt idx="672">
                  <c:v>40</c:v>
                </c:pt>
                <c:pt idx="673">
                  <c:v>18</c:v>
                </c:pt>
                <c:pt idx="674">
                  <c:v>25</c:v>
                </c:pt>
                <c:pt idx="675">
                  <c:v>50</c:v>
                </c:pt>
                <c:pt idx="676">
                  <c:v>40</c:v>
                </c:pt>
                <c:pt idx="677">
                  <c:v>48</c:v>
                </c:pt>
                <c:pt idx="678">
                  <c:v>24</c:v>
                </c:pt>
                <c:pt idx="679">
                  <c:v>85</c:v>
                </c:pt>
                <c:pt idx="680">
                  <c:v>30</c:v>
                </c:pt>
                <c:pt idx="681">
                  <c:v>50</c:v>
                </c:pt>
                <c:pt idx="682">
                  <c:v>30</c:v>
                </c:pt>
                <c:pt idx="683">
                  <c:v>9</c:v>
                </c:pt>
                <c:pt idx="684">
                  <c:v>72</c:v>
                </c:pt>
                <c:pt idx="685">
                  <c:v>10</c:v>
                </c:pt>
                <c:pt idx="686">
                  <c:v>35</c:v>
                </c:pt>
                <c:pt idx="687">
                  <c:v>4</c:v>
                </c:pt>
                <c:pt idx="688">
                  <c:v>27.5</c:v>
                </c:pt>
                <c:pt idx="689">
                  <c:v>35</c:v>
                </c:pt>
                <c:pt idx="690">
                  <c:v>4.5</c:v>
                </c:pt>
                <c:pt idx="691">
                  <c:v>35</c:v>
                </c:pt>
                <c:pt idx="692">
                  <c:v>15</c:v>
                </c:pt>
                <c:pt idx="693">
                  <c:v>80</c:v>
                </c:pt>
                <c:pt idx="694">
                  <c:v>30</c:v>
                </c:pt>
                <c:pt idx="695">
                  <c:v>10</c:v>
                </c:pt>
                <c:pt idx="696">
                  <c:v>20</c:v>
                </c:pt>
                <c:pt idx="697">
                  <c:v>12</c:v>
                </c:pt>
                <c:pt idx="698">
                  <c:v>17</c:v>
                </c:pt>
                <c:pt idx="699">
                  <c:v>105</c:v>
                </c:pt>
                <c:pt idx="700">
                  <c:v>26</c:v>
                </c:pt>
                <c:pt idx="701">
                  <c:v>19</c:v>
                </c:pt>
                <c:pt idx="702">
                  <c:v>51</c:v>
                </c:pt>
                <c:pt idx="703">
                  <c:v>11</c:v>
                </c:pt>
                <c:pt idx="704">
                  <c:v>5</c:v>
                </c:pt>
                <c:pt idx="705">
                  <c:v>13.2</c:v>
                </c:pt>
                <c:pt idx="706">
                  <c:v>28</c:v>
                </c:pt>
                <c:pt idx="707">
                  <c:v>1.8</c:v>
                </c:pt>
                <c:pt idx="708">
                  <c:v>19</c:v>
                </c:pt>
                <c:pt idx="709">
                  <c:v>0.5</c:v>
                </c:pt>
                <c:pt idx="710">
                  <c:v>28</c:v>
                </c:pt>
                <c:pt idx="711">
                  <c:v>13</c:v>
                </c:pt>
                <c:pt idx="712">
                  <c:v>55</c:v>
                </c:pt>
                <c:pt idx="713">
                  <c:v>11</c:v>
                </c:pt>
                <c:pt idx="714">
                  <c:v>5</c:v>
                </c:pt>
                <c:pt idx="715">
                  <c:v>190</c:v>
                </c:pt>
                <c:pt idx="716">
                  <c:v>13</c:v>
                </c:pt>
                <c:pt idx="717">
                  <c:v>50</c:v>
                </c:pt>
                <c:pt idx="718">
                  <c:v>170</c:v>
                </c:pt>
                <c:pt idx="719">
                  <c:v>13.8</c:v>
                </c:pt>
                <c:pt idx="720">
                  <c:v>53</c:v>
                </c:pt>
                <c:pt idx="721">
                  <c:v>45</c:v>
                </c:pt>
                <c:pt idx="722">
                  <c:v>125</c:v>
                </c:pt>
                <c:pt idx="723">
                  <c:v>18</c:v>
                </c:pt>
                <c:pt idx="724">
                  <c:v>35</c:v>
                </c:pt>
                <c:pt idx="725">
                  <c:v>16</c:v>
                </c:pt>
                <c:pt idx="726">
                  <c:v>17</c:v>
                </c:pt>
                <c:pt idx="727">
                  <c:v>20</c:v>
                </c:pt>
                <c:pt idx="728">
                  <c:v>22</c:v>
                </c:pt>
                <c:pt idx="729">
                  <c:v>6</c:v>
                </c:pt>
                <c:pt idx="730">
                  <c:v>2.5</c:v>
                </c:pt>
                <c:pt idx="731">
                  <c:v>10</c:v>
                </c:pt>
                <c:pt idx="732">
                  <c:v>5</c:v>
                </c:pt>
                <c:pt idx="733">
                  <c:v>17</c:v>
                </c:pt>
                <c:pt idx="734">
                  <c:v>17</c:v>
                </c:pt>
                <c:pt idx="735">
                  <c:v>30</c:v>
                </c:pt>
                <c:pt idx="736">
                  <c:v>17</c:v>
                </c:pt>
                <c:pt idx="737">
                  <c:v>19</c:v>
                </c:pt>
                <c:pt idx="738">
                  <c:v>14</c:v>
                </c:pt>
                <c:pt idx="739">
                  <c:v>8</c:v>
                </c:pt>
                <c:pt idx="740">
                  <c:v>9.4</c:v>
                </c:pt>
                <c:pt idx="741">
                  <c:v>16</c:v>
                </c:pt>
                <c:pt idx="742">
                  <c:v>17</c:v>
                </c:pt>
                <c:pt idx="743">
                  <c:v>20</c:v>
                </c:pt>
                <c:pt idx="744">
                  <c:v>80</c:v>
                </c:pt>
                <c:pt idx="745">
                  <c:v>140</c:v>
                </c:pt>
                <c:pt idx="746">
                  <c:v>30</c:v>
                </c:pt>
                <c:pt idx="747">
                  <c:v>7.2</c:v>
                </c:pt>
                <c:pt idx="748">
                  <c:v>30</c:v>
                </c:pt>
                <c:pt idx="749">
                  <c:v>15</c:v>
                </c:pt>
                <c:pt idx="750">
                  <c:v>30</c:v>
                </c:pt>
                <c:pt idx="751">
                  <c:v>20</c:v>
                </c:pt>
                <c:pt idx="752">
                  <c:v>10</c:v>
                </c:pt>
                <c:pt idx="753">
                  <c:v>28</c:v>
                </c:pt>
                <c:pt idx="754">
                  <c:v>20</c:v>
                </c:pt>
                <c:pt idx="755">
                  <c:v>170</c:v>
                </c:pt>
                <c:pt idx="756">
                  <c:v>22</c:v>
                </c:pt>
                <c:pt idx="757">
                  <c:v>30</c:v>
                </c:pt>
                <c:pt idx="758">
                  <c:v>20</c:v>
                </c:pt>
                <c:pt idx="759">
                  <c:v>12.5</c:v>
                </c:pt>
                <c:pt idx="760">
                  <c:v>13</c:v>
                </c:pt>
                <c:pt idx="761">
                  <c:v>4</c:v>
                </c:pt>
                <c:pt idx="762">
                  <c:v>7.5</c:v>
                </c:pt>
                <c:pt idx="763">
                  <c:v>35</c:v>
                </c:pt>
                <c:pt idx="764">
                  <c:v>28</c:v>
                </c:pt>
                <c:pt idx="765">
                  <c:v>12.5</c:v>
                </c:pt>
                <c:pt idx="766">
                  <c:v>26</c:v>
                </c:pt>
                <c:pt idx="767">
                  <c:v>65</c:v>
                </c:pt>
                <c:pt idx="768">
                  <c:v>20</c:v>
                </c:pt>
                <c:pt idx="769">
                  <c:v>65</c:v>
                </c:pt>
                <c:pt idx="770">
                  <c:v>25</c:v>
                </c:pt>
                <c:pt idx="771">
                  <c:v>210</c:v>
                </c:pt>
                <c:pt idx="772">
                  <c:v>40</c:v>
                </c:pt>
                <c:pt idx="773">
                  <c:v>37</c:v>
                </c:pt>
                <c:pt idx="774">
                  <c:v>4</c:v>
                </c:pt>
                <c:pt idx="775">
                  <c:v>2</c:v>
                </c:pt>
                <c:pt idx="776">
                  <c:v>3</c:v>
                </c:pt>
                <c:pt idx="777">
                  <c:v>14</c:v>
                </c:pt>
                <c:pt idx="778">
                  <c:v>36</c:v>
                </c:pt>
                <c:pt idx="779">
                  <c:v>30</c:v>
                </c:pt>
                <c:pt idx="780">
                  <c:v>23</c:v>
                </c:pt>
                <c:pt idx="781">
                  <c:v>65</c:v>
                </c:pt>
                <c:pt idx="782">
                  <c:v>15</c:v>
                </c:pt>
                <c:pt idx="783">
                  <c:v>10</c:v>
                </c:pt>
                <c:pt idx="784">
                  <c:v>55</c:v>
                </c:pt>
                <c:pt idx="785">
                  <c:v>35</c:v>
                </c:pt>
                <c:pt idx="786">
                  <c:v>6.9</c:v>
                </c:pt>
                <c:pt idx="787">
                  <c:v>4</c:v>
                </c:pt>
                <c:pt idx="788">
                  <c:v>28</c:v>
                </c:pt>
                <c:pt idx="789">
                  <c:v>50</c:v>
                </c:pt>
                <c:pt idx="790">
                  <c:v>73</c:v>
                </c:pt>
                <c:pt idx="791">
                  <c:v>1.7</c:v>
                </c:pt>
                <c:pt idx="792">
                  <c:v>30</c:v>
                </c:pt>
                <c:pt idx="793">
                  <c:v>40</c:v>
                </c:pt>
                <c:pt idx="794">
                  <c:v>25</c:v>
                </c:pt>
                <c:pt idx="795">
                  <c:v>29</c:v>
                </c:pt>
                <c:pt idx="796">
                  <c:v>7</c:v>
                </c:pt>
                <c:pt idx="797">
                  <c:v>200</c:v>
                </c:pt>
                <c:pt idx="798">
                  <c:v>6</c:v>
                </c:pt>
                <c:pt idx="799">
                  <c:v>22</c:v>
                </c:pt>
                <c:pt idx="800">
                  <c:v>13</c:v>
                </c:pt>
                <c:pt idx="801">
                  <c:v>0.75</c:v>
                </c:pt>
                <c:pt idx="802">
                  <c:v>18</c:v>
                </c:pt>
                <c:pt idx="803">
                  <c:v>9.5</c:v>
                </c:pt>
                <c:pt idx="804">
                  <c:v>13</c:v>
                </c:pt>
                <c:pt idx="805">
                  <c:v>17.5</c:v>
                </c:pt>
                <c:pt idx="806">
                  <c:v>30</c:v>
                </c:pt>
                <c:pt idx="807">
                  <c:v>27</c:v>
                </c:pt>
                <c:pt idx="808">
                  <c:v>60</c:v>
                </c:pt>
                <c:pt idx="809">
                  <c:v>225</c:v>
                </c:pt>
                <c:pt idx="810">
                  <c:v>70</c:v>
                </c:pt>
                <c:pt idx="811">
                  <c:v>60</c:v>
                </c:pt>
                <c:pt idx="812">
                  <c:v>92</c:v>
                </c:pt>
                <c:pt idx="813">
                  <c:v>24</c:v>
                </c:pt>
                <c:pt idx="814">
                  <c:v>7</c:v>
                </c:pt>
                <c:pt idx="815">
                  <c:v>87</c:v>
                </c:pt>
                <c:pt idx="816">
                  <c:v>20</c:v>
                </c:pt>
                <c:pt idx="817">
                  <c:v>35</c:v>
                </c:pt>
                <c:pt idx="818">
                  <c:v>0.5</c:v>
                </c:pt>
                <c:pt idx="819">
                  <c:v>26</c:v>
                </c:pt>
                <c:pt idx="820">
                  <c:v>30</c:v>
                </c:pt>
                <c:pt idx="821">
                  <c:v>15</c:v>
                </c:pt>
                <c:pt idx="822">
                  <c:v>5</c:v>
                </c:pt>
                <c:pt idx="823">
                  <c:v>15</c:v>
                </c:pt>
                <c:pt idx="824">
                  <c:v>34</c:v>
                </c:pt>
                <c:pt idx="825">
                  <c:v>14</c:v>
                </c:pt>
                <c:pt idx="826">
                  <c:v>28.25</c:v>
                </c:pt>
                <c:pt idx="827">
                  <c:v>68</c:v>
                </c:pt>
                <c:pt idx="828">
                  <c:v>110</c:v>
                </c:pt>
                <c:pt idx="829">
                  <c:v>35</c:v>
                </c:pt>
                <c:pt idx="830">
                  <c:v>2</c:v>
                </c:pt>
                <c:pt idx="831">
                  <c:v>7</c:v>
                </c:pt>
                <c:pt idx="832">
                  <c:v>40</c:v>
                </c:pt>
                <c:pt idx="833">
                  <c:v>58</c:v>
                </c:pt>
                <c:pt idx="834">
                  <c:v>40</c:v>
                </c:pt>
                <c:pt idx="835">
                  <c:v>40</c:v>
                </c:pt>
                <c:pt idx="836">
                  <c:v>22</c:v>
                </c:pt>
                <c:pt idx="837">
                  <c:v>80</c:v>
                </c:pt>
                <c:pt idx="838">
                  <c:v>4</c:v>
                </c:pt>
                <c:pt idx="839">
                  <c:v>37</c:v>
                </c:pt>
                <c:pt idx="840">
                  <c:v>85</c:v>
                </c:pt>
                <c:pt idx="841">
                  <c:v>18</c:v>
                </c:pt>
                <c:pt idx="842">
                  <c:v>8</c:v>
                </c:pt>
                <c:pt idx="843">
                  <c:v>20</c:v>
                </c:pt>
                <c:pt idx="844">
                  <c:v>230</c:v>
                </c:pt>
                <c:pt idx="845">
                  <c:v>4</c:v>
                </c:pt>
                <c:pt idx="846">
                  <c:v>145</c:v>
                </c:pt>
                <c:pt idx="847">
                  <c:v>6.5</c:v>
                </c:pt>
                <c:pt idx="848">
                  <c:v>26</c:v>
                </c:pt>
                <c:pt idx="849">
                  <c:v>14.5</c:v>
                </c:pt>
                <c:pt idx="850">
                  <c:v>13</c:v>
                </c:pt>
                <c:pt idx="851">
                  <c:v>21</c:v>
                </c:pt>
                <c:pt idx="852">
                  <c:v>50</c:v>
                </c:pt>
                <c:pt idx="853">
                  <c:v>25</c:v>
                </c:pt>
                <c:pt idx="854">
                  <c:v>20</c:v>
                </c:pt>
                <c:pt idx="855">
                  <c:v>4</c:v>
                </c:pt>
                <c:pt idx="856">
                  <c:v>35</c:v>
                </c:pt>
                <c:pt idx="857">
                  <c:v>21</c:v>
                </c:pt>
                <c:pt idx="858">
                  <c:v>40</c:v>
                </c:pt>
                <c:pt idx="859">
                  <c:v>115</c:v>
                </c:pt>
                <c:pt idx="860">
                  <c:v>45</c:v>
                </c:pt>
                <c:pt idx="861">
                  <c:v>70</c:v>
                </c:pt>
                <c:pt idx="862">
                  <c:v>0.80694699999999997</c:v>
                </c:pt>
                <c:pt idx="863">
                  <c:v>99</c:v>
                </c:pt>
                <c:pt idx="864">
                  <c:v>13</c:v>
                </c:pt>
                <c:pt idx="865">
                  <c:v>30</c:v>
                </c:pt>
                <c:pt idx="866">
                  <c:v>50</c:v>
                </c:pt>
                <c:pt idx="867">
                  <c:v>150</c:v>
                </c:pt>
                <c:pt idx="868">
                  <c:v>21</c:v>
                </c:pt>
                <c:pt idx="869">
                  <c:v>5</c:v>
                </c:pt>
                <c:pt idx="870">
                  <c:v>25</c:v>
                </c:pt>
                <c:pt idx="871">
                  <c:v>6</c:v>
                </c:pt>
                <c:pt idx="872">
                  <c:v>2.5</c:v>
                </c:pt>
                <c:pt idx="873">
                  <c:v>40</c:v>
                </c:pt>
                <c:pt idx="874">
                  <c:v>1.8</c:v>
                </c:pt>
                <c:pt idx="875">
                  <c:v>1.2</c:v>
                </c:pt>
                <c:pt idx="876">
                  <c:v>7.04</c:v>
                </c:pt>
                <c:pt idx="877">
                  <c:v>8.3531999999999995E-2</c:v>
                </c:pt>
                <c:pt idx="878">
                  <c:v>1.288</c:v>
                </c:pt>
                <c:pt idx="879">
                  <c:v>6.6</c:v>
                </c:pt>
                <c:pt idx="880">
                  <c:v>90</c:v>
                </c:pt>
                <c:pt idx="881">
                  <c:v>1</c:v>
                </c:pt>
                <c:pt idx="882">
                  <c:v>10</c:v>
                </c:pt>
                <c:pt idx="883">
                  <c:v>3.6</c:v>
                </c:pt>
                <c:pt idx="884">
                  <c:v>40</c:v>
                </c:pt>
                <c:pt idx="885">
                  <c:v>60</c:v>
                </c:pt>
                <c:pt idx="886">
                  <c:v>5.5</c:v>
                </c:pt>
                <c:pt idx="887">
                  <c:v>1.696377</c:v>
                </c:pt>
                <c:pt idx="888">
                  <c:v>23</c:v>
                </c:pt>
                <c:pt idx="889">
                  <c:v>50</c:v>
                </c:pt>
                <c:pt idx="890">
                  <c:v>30</c:v>
                </c:pt>
                <c:pt idx="891">
                  <c:v>11</c:v>
                </c:pt>
                <c:pt idx="892">
                  <c:v>40</c:v>
                </c:pt>
                <c:pt idx="893">
                  <c:v>35</c:v>
                </c:pt>
                <c:pt idx="894">
                  <c:v>100</c:v>
                </c:pt>
                <c:pt idx="895">
                  <c:v>40</c:v>
                </c:pt>
                <c:pt idx="896">
                  <c:v>30</c:v>
                </c:pt>
                <c:pt idx="897">
                  <c:v>102</c:v>
                </c:pt>
                <c:pt idx="898">
                  <c:v>0.5</c:v>
                </c:pt>
                <c:pt idx="899">
                  <c:v>2</c:v>
                </c:pt>
                <c:pt idx="900">
                  <c:v>80</c:v>
                </c:pt>
                <c:pt idx="901">
                  <c:v>150</c:v>
                </c:pt>
                <c:pt idx="902">
                  <c:v>4.5</c:v>
                </c:pt>
                <c:pt idx="903">
                  <c:v>50</c:v>
                </c:pt>
                <c:pt idx="904">
                  <c:v>150</c:v>
                </c:pt>
                <c:pt idx="905">
                  <c:v>5</c:v>
                </c:pt>
                <c:pt idx="906">
                  <c:v>2.5</c:v>
                </c:pt>
                <c:pt idx="907">
                  <c:v>15</c:v>
                </c:pt>
                <c:pt idx="908">
                  <c:v>35</c:v>
                </c:pt>
                <c:pt idx="909">
                  <c:v>16</c:v>
                </c:pt>
                <c:pt idx="910">
                  <c:v>45</c:v>
                </c:pt>
                <c:pt idx="911">
                  <c:v>22</c:v>
                </c:pt>
                <c:pt idx="912">
                  <c:v>5</c:v>
                </c:pt>
                <c:pt idx="913">
                  <c:v>25</c:v>
                </c:pt>
                <c:pt idx="914">
                  <c:v>3.500159</c:v>
                </c:pt>
                <c:pt idx="915">
                  <c:v>35</c:v>
                </c:pt>
                <c:pt idx="916">
                  <c:v>70</c:v>
                </c:pt>
                <c:pt idx="917">
                  <c:v>15</c:v>
                </c:pt>
                <c:pt idx="918">
                  <c:v>35</c:v>
                </c:pt>
                <c:pt idx="919">
                  <c:v>65</c:v>
                </c:pt>
                <c:pt idx="920">
                  <c:v>5</c:v>
                </c:pt>
                <c:pt idx="921">
                  <c:v>22</c:v>
                </c:pt>
                <c:pt idx="922">
                  <c:v>30</c:v>
                </c:pt>
                <c:pt idx="923">
                  <c:v>34</c:v>
                </c:pt>
                <c:pt idx="924">
                  <c:v>20</c:v>
                </c:pt>
                <c:pt idx="925">
                  <c:v>103</c:v>
                </c:pt>
                <c:pt idx="926">
                  <c:v>8</c:v>
                </c:pt>
                <c:pt idx="927">
                  <c:v>12.5</c:v>
                </c:pt>
                <c:pt idx="928">
                  <c:v>20</c:v>
                </c:pt>
                <c:pt idx="929">
                  <c:v>7</c:v>
                </c:pt>
                <c:pt idx="930">
                  <c:v>3.6</c:v>
                </c:pt>
                <c:pt idx="931">
                  <c:v>32</c:v>
                </c:pt>
                <c:pt idx="932">
                  <c:v>33</c:v>
                </c:pt>
                <c:pt idx="933">
                  <c:v>60</c:v>
                </c:pt>
                <c:pt idx="934">
                  <c:v>11</c:v>
                </c:pt>
                <c:pt idx="935">
                  <c:v>15</c:v>
                </c:pt>
                <c:pt idx="936">
                  <c:v>55</c:v>
                </c:pt>
                <c:pt idx="937">
                  <c:v>4</c:v>
                </c:pt>
                <c:pt idx="938">
                  <c:v>15</c:v>
                </c:pt>
                <c:pt idx="939">
                  <c:v>20</c:v>
                </c:pt>
                <c:pt idx="940">
                  <c:v>31</c:v>
                </c:pt>
                <c:pt idx="941">
                  <c:v>20</c:v>
                </c:pt>
                <c:pt idx="942">
                  <c:v>2.2000000000000002</c:v>
                </c:pt>
                <c:pt idx="943">
                  <c:v>85</c:v>
                </c:pt>
                <c:pt idx="944">
                  <c:v>10.5</c:v>
                </c:pt>
                <c:pt idx="945">
                  <c:v>23</c:v>
                </c:pt>
                <c:pt idx="946">
                  <c:v>70</c:v>
                </c:pt>
                <c:pt idx="947">
                  <c:v>12</c:v>
                </c:pt>
                <c:pt idx="948">
                  <c:v>54</c:v>
                </c:pt>
                <c:pt idx="949">
                  <c:v>7.0000000000000007E-2</c:v>
                </c:pt>
                <c:pt idx="950">
                  <c:v>15</c:v>
                </c:pt>
                <c:pt idx="951">
                  <c:v>25</c:v>
                </c:pt>
                <c:pt idx="952">
                  <c:v>4.4903750000000002</c:v>
                </c:pt>
                <c:pt idx="953">
                  <c:v>10</c:v>
                </c:pt>
                <c:pt idx="954">
                  <c:v>17</c:v>
                </c:pt>
                <c:pt idx="955">
                  <c:v>5</c:v>
                </c:pt>
                <c:pt idx="956">
                  <c:v>27.8</c:v>
                </c:pt>
                <c:pt idx="957">
                  <c:v>11</c:v>
                </c:pt>
                <c:pt idx="958">
                  <c:v>4</c:v>
                </c:pt>
                <c:pt idx="959">
                  <c:v>150</c:v>
                </c:pt>
                <c:pt idx="960">
                  <c:v>27</c:v>
                </c:pt>
                <c:pt idx="961">
                  <c:v>40</c:v>
                </c:pt>
                <c:pt idx="962">
                  <c:v>9</c:v>
                </c:pt>
                <c:pt idx="963">
                  <c:v>22</c:v>
                </c:pt>
                <c:pt idx="964">
                  <c:v>8</c:v>
                </c:pt>
                <c:pt idx="965">
                  <c:v>25</c:v>
                </c:pt>
                <c:pt idx="966">
                  <c:v>29</c:v>
                </c:pt>
                <c:pt idx="967">
                  <c:v>15</c:v>
                </c:pt>
                <c:pt idx="968">
                  <c:v>11</c:v>
                </c:pt>
                <c:pt idx="969">
                  <c:v>8</c:v>
                </c:pt>
                <c:pt idx="970">
                  <c:v>25</c:v>
                </c:pt>
                <c:pt idx="971">
                  <c:v>16</c:v>
                </c:pt>
                <c:pt idx="972">
                  <c:v>31.114999999999998</c:v>
                </c:pt>
                <c:pt idx="973">
                  <c:v>12</c:v>
                </c:pt>
                <c:pt idx="974">
                  <c:v>25</c:v>
                </c:pt>
                <c:pt idx="975">
                  <c:v>40</c:v>
                </c:pt>
                <c:pt idx="976">
                  <c:v>45</c:v>
                </c:pt>
                <c:pt idx="977">
                  <c:v>8.5</c:v>
                </c:pt>
                <c:pt idx="978">
                  <c:v>20</c:v>
                </c:pt>
                <c:pt idx="979">
                  <c:v>45</c:v>
                </c:pt>
                <c:pt idx="980">
                  <c:v>16.5</c:v>
                </c:pt>
                <c:pt idx="981">
                  <c:v>12</c:v>
                </c:pt>
                <c:pt idx="982">
                  <c:v>75</c:v>
                </c:pt>
                <c:pt idx="983">
                  <c:v>30</c:v>
                </c:pt>
                <c:pt idx="984">
                  <c:v>0.02</c:v>
                </c:pt>
                <c:pt idx="985">
                  <c:v>6</c:v>
                </c:pt>
                <c:pt idx="986">
                  <c:v>13</c:v>
                </c:pt>
                <c:pt idx="987">
                  <c:v>18</c:v>
                </c:pt>
                <c:pt idx="988">
                  <c:v>10</c:v>
                </c:pt>
                <c:pt idx="989">
                  <c:v>12</c:v>
                </c:pt>
                <c:pt idx="990">
                  <c:v>21</c:v>
                </c:pt>
                <c:pt idx="991">
                  <c:v>17</c:v>
                </c:pt>
                <c:pt idx="992">
                  <c:v>20</c:v>
                </c:pt>
                <c:pt idx="993">
                  <c:v>17</c:v>
                </c:pt>
                <c:pt idx="994">
                  <c:v>50</c:v>
                </c:pt>
                <c:pt idx="995">
                  <c:v>18</c:v>
                </c:pt>
                <c:pt idx="996">
                  <c:v>8.5</c:v>
                </c:pt>
                <c:pt idx="997">
                  <c:v>65</c:v>
                </c:pt>
                <c:pt idx="998">
                  <c:v>35</c:v>
                </c:pt>
                <c:pt idx="999">
                  <c:v>6.5</c:v>
                </c:pt>
                <c:pt idx="1000">
                  <c:v>12</c:v>
                </c:pt>
                <c:pt idx="1001">
                  <c:v>9</c:v>
                </c:pt>
                <c:pt idx="1002">
                  <c:v>15</c:v>
                </c:pt>
                <c:pt idx="1003">
                  <c:v>35</c:v>
                </c:pt>
                <c:pt idx="1004">
                  <c:v>45</c:v>
                </c:pt>
                <c:pt idx="1005">
                  <c:v>20</c:v>
                </c:pt>
                <c:pt idx="1006">
                  <c:v>7.5</c:v>
                </c:pt>
                <c:pt idx="1007">
                  <c:v>100</c:v>
                </c:pt>
                <c:pt idx="1008">
                  <c:v>7.5</c:v>
                </c:pt>
                <c:pt idx="1009">
                  <c:v>79</c:v>
                </c:pt>
                <c:pt idx="1010">
                  <c:v>26</c:v>
                </c:pt>
                <c:pt idx="1011">
                  <c:v>120</c:v>
                </c:pt>
                <c:pt idx="1012">
                  <c:v>6.9</c:v>
                </c:pt>
                <c:pt idx="1013">
                  <c:v>1.8</c:v>
                </c:pt>
                <c:pt idx="1014">
                  <c:v>35</c:v>
                </c:pt>
                <c:pt idx="1015">
                  <c:v>33</c:v>
                </c:pt>
                <c:pt idx="1016">
                  <c:v>11.666666666666666</c:v>
                </c:pt>
                <c:pt idx="1017">
                  <c:v>110</c:v>
                </c:pt>
                <c:pt idx="1018">
                  <c:v>165</c:v>
                </c:pt>
                <c:pt idx="1019">
                  <c:v>39</c:v>
                </c:pt>
                <c:pt idx="1020">
                  <c:v>3.5</c:v>
                </c:pt>
                <c:pt idx="1021">
                  <c:v>3.5</c:v>
                </c:pt>
                <c:pt idx="1022">
                  <c:v>16</c:v>
                </c:pt>
                <c:pt idx="1023">
                  <c:v>210</c:v>
                </c:pt>
                <c:pt idx="1024">
                  <c:v>18</c:v>
                </c:pt>
                <c:pt idx="1025">
                  <c:v>46</c:v>
                </c:pt>
                <c:pt idx="1026">
                  <c:v>2.5</c:v>
                </c:pt>
                <c:pt idx="1027">
                  <c:v>9</c:v>
                </c:pt>
                <c:pt idx="1028">
                  <c:v>3</c:v>
                </c:pt>
                <c:pt idx="1029">
                  <c:v>18</c:v>
                </c:pt>
                <c:pt idx="1030">
                  <c:v>6.7</c:v>
                </c:pt>
                <c:pt idx="1031">
                  <c:v>13.5</c:v>
                </c:pt>
                <c:pt idx="1032">
                  <c:v>6</c:v>
                </c:pt>
                <c:pt idx="1033">
                  <c:v>80</c:v>
                </c:pt>
                <c:pt idx="1034">
                  <c:v>14</c:v>
                </c:pt>
                <c:pt idx="1035">
                  <c:v>11.5</c:v>
                </c:pt>
                <c:pt idx="1036">
                  <c:v>25</c:v>
                </c:pt>
                <c:pt idx="1037">
                  <c:v>7.5</c:v>
                </c:pt>
                <c:pt idx="1038">
                  <c:v>12.305523000000001</c:v>
                </c:pt>
                <c:pt idx="1039">
                  <c:v>26</c:v>
                </c:pt>
                <c:pt idx="1040">
                  <c:v>16</c:v>
                </c:pt>
                <c:pt idx="1041">
                  <c:v>20</c:v>
                </c:pt>
                <c:pt idx="1042">
                  <c:v>8.5</c:v>
                </c:pt>
                <c:pt idx="1043">
                  <c:v>1.25</c:v>
                </c:pt>
                <c:pt idx="1044">
                  <c:v>55</c:v>
                </c:pt>
                <c:pt idx="1045">
                  <c:v>30</c:v>
                </c:pt>
                <c:pt idx="1046">
                  <c:v>0.89</c:v>
                </c:pt>
                <c:pt idx="1047">
                  <c:v>10</c:v>
                </c:pt>
                <c:pt idx="1048">
                  <c:v>12.5</c:v>
                </c:pt>
                <c:pt idx="1049">
                  <c:v>1.2</c:v>
                </c:pt>
                <c:pt idx="1050">
                  <c:v>16</c:v>
                </c:pt>
                <c:pt idx="1051">
                  <c:v>18</c:v>
                </c:pt>
                <c:pt idx="1052">
                  <c:v>50</c:v>
                </c:pt>
                <c:pt idx="1053">
                  <c:v>37</c:v>
                </c:pt>
                <c:pt idx="1054">
                  <c:v>11</c:v>
                </c:pt>
                <c:pt idx="1055">
                  <c:v>175</c:v>
                </c:pt>
                <c:pt idx="1056">
                  <c:v>25</c:v>
                </c:pt>
                <c:pt idx="1057">
                  <c:v>16</c:v>
                </c:pt>
                <c:pt idx="1058">
                  <c:v>10</c:v>
                </c:pt>
                <c:pt idx="1059">
                  <c:v>80</c:v>
                </c:pt>
                <c:pt idx="1060">
                  <c:v>30</c:v>
                </c:pt>
                <c:pt idx="1061">
                  <c:v>10</c:v>
                </c:pt>
                <c:pt idx="1062">
                  <c:v>165</c:v>
                </c:pt>
                <c:pt idx="1063">
                  <c:v>80</c:v>
                </c:pt>
                <c:pt idx="1064">
                  <c:v>30</c:v>
                </c:pt>
                <c:pt idx="1065">
                  <c:v>60</c:v>
                </c:pt>
                <c:pt idx="1066">
                  <c:v>15</c:v>
                </c:pt>
                <c:pt idx="1067">
                  <c:v>2</c:v>
                </c:pt>
                <c:pt idx="1068">
                  <c:v>32</c:v>
                </c:pt>
                <c:pt idx="1069">
                  <c:v>5</c:v>
                </c:pt>
                <c:pt idx="1070">
                  <c:v>60</c:v>
                </c:pt>
                <c:pt idx="1071">
                  <c:v>0.1</c:v>
                </c:pt>
                <c:pt idx="1072">
                  <c:v>20</c:v>
                </c:pt>
                <c:pt idx="1073">
                  <c:v>10</c:v>
                </c:pt>
                <c:pt idx="1074">
                  <c:v>60</c:v>
                </c:pt>
                <c:pt idx="1075">
                  <c:v>3.5</c:v>
                </c:pt>
                <c:pt idx="1076">
                  <c:v>3.3</c:v>
                </c:pt>
                <c:pt idx="1077">
                  <c:v>9</c:v>
                </c:pt>
                <c:pt idx="1078">
                  <c:v>30</c:v>
                </c:pt>
                <c:pt idx="1079">
                  <c:v>75</c:v>
                </c:pt>
                <c:pt idx="1080">
                  <c:v>11</c:v>
                </c:pt>
                <c:pt idx="1081">
                  <c:v>0.65</c:v>
                </c:pt>
                <c:pt idx="1082">
                  <c:v>5</c:v>
                </c:pt>
                <c:pt idx="1083">
                  <c:v>5</c:v>
                </c:pt>
                <c:pt idx="1084">
                  <c:v>42</c:v>
                </c:pt>
                <c:pt idx="1085">
                  <c:v>16</c:v>
                </c:pt>
                <c:pt idx="1086">
                  <c:v>31</c:v>
                </c:pt>
                <c:pt idx="1087">
                  <c:v>60.333333333333336</c:v>
                </c:pt>
                <c:pt idx="1088">
                  <c:v>25</c:v>
                </c:pt>
                <c:pt idx="1089">
                  <c:v>2.883848</c:v>
                </c:pt>
                <c:pt idx="1090">
                  <c:v>26</c:v>
                </c:pt>
                <c:pt idx="1091">
                  <c:v>10</c:v>
                </c:pt>
                <c:pt idx="1092">
                  <c:v>58</c:v>
                </c:pt>
                <c:pt idx="1093">
                  <c:v>3</c:v>
                </c:pt>
                <c:pt idx="1094">
                  <c:v>28</c:v>
                </c:pt>
                <c:pt idx="1095">
                  <c:v>16</c:v>
                </c:pt>
                <c:pt idx="1096">
                  <c:v>35</c:v>
                </c:pt>
                <c:pt idx="1097">
                  <c:v>20</c:v>
                </c:pt>
                <c:pt idx="1098">
                  <c:v>19</c:v>
                </c:pt>
                <c:pt idx="1099">
                  <c:v>25</c:v>
                </c:pt>
                <c:pt idx="1100">
                  <c:v>45</c:v>
                </c:pt>
                <c:pt idx="1101">
                  <c:v>3</c:v>
                </c:pt>
                <c:pt idx="1102">
                  <c:v>7</c:v>
                </c:pt>
                <c:pt idx="1103">
                  <c:v>10</c:v>
                </c:pt>
                <c:pt idx="1104">
                  <c:v>66</c:v>
                </c:pt>
                <c:pt idx="1105">
                  <c:v>3.5</c:v>
                </c:pt>
                <c:pt idx="1106">
                  <c:v>3</c:v>
                </c:pt>
                <c:pt idx="1107">
                  <c:v>54</c:v>
                </c:pt>
                <c:pt idx="1108">
                  <c:v>51</c:v>
                </c:pt>
                <c:pt idx="1109">
                  <c:v>2.1</c:v>
                </c:pt>
                <c:pt idx="1110">
                  <c:v>90</c:v>
                </c:pt>
                <c:pt idx="1111">
                  <c:v>20</c:v>
                </c:pt>
                <c:pt idx="1112">
                  <c:v>19.8</c:v>
                </c:pt>
                <c:pt idx="1113">
                  <c:v>30</c:v>
                </c:pt>
                <c:pt idx="1114">
                  <c:v>3</c:v>
                </c:pt>
                <c:pt idx="1115">
                  <c:v>6</c:v>
                </c:pt>
                <c:pt idx="1116">
                  <c:v>30</c:v>
                </c:pt>
                <c:pt idx="1117">
                  <c:v>4</c:v>
                </c:pt>
                <c:pt idx="1118">
                  <c:v>48</c:v>
                </c:pt>
                <c:pt idx="1119">
                  <c:v>16</c:v>
                </c:pt>
                <c:pt idx="1120">
                  <c:v>26</c:v>
                </c:pt>
                <c:pt idx="1121">
                  <c:v>46</c:v>
                </c:pt>
                <c:pt idx="1122">
                  <c:v>16.5</c:v>
                </c:pt>
                <c:pt idx="1123">
                  <c:v>54.4</c:v>
                </c:pt>
                <c:pt idx="1124">
                  <c:v>30</c:v>
                </c:pt>
                <c:pt idx="1125">
                  <c:v>55</c:v>
                </c:pt>
                <c:pt idx="1126">
                  <c:v>11</c:v>
                </c:pt>
                <c:pt idx="1127">
                  <c:v>80</c:v>
                </c:pt>
                <c:pt idx="1128">
                  <c:v>30</c:v>
                </c:pt>
                <c:pt idx="1129">
                  <c:v>30</c:v>
                </c:pt>
                <c:pt idx="1130">
                  <c:v>6.5</c:v>
                </c:pt>
                <c:pt idx="1131">
                  <c:v>29</c:v>
                </c:pt>
                <c:pt idx="1132">
                  <c:v>39</c:v>
                </c:pt>
                <c:pt idx="1133">
                  <c:v>4</c:v>
                </c:pt>
                <c:pt idx="1134">
                  <c:v>23</c:v>
                </c:pt>
                <c:pt idx="1135">
                  <c:v>17</c:v>
                </c:pt>
                <c:pt idx="1136">
                  <c:v>30</c:v>
                </c:pt>
                <c:pt idx="1137">
                  <c:v>65</c:v>
                </c:pt>
                <c:pt idx="1138">
                  <c:v>15</c:v>
                </c:pt>
                <c:pt idx="1139">
                  <c:v>35</c:v>
                </c:pt>
                <c:pt idx="1140">
                  <c:v>14</c:v>
                </c:pt>
                <c:pt idx="1141">
                  <c:v>38</c:v>
                </c:pt>
                <c:pt idx="1142">
                  <c:v>14</c:v>
                </c:pt>
                <c:pt idx="1143">
                  <c:v>8.5</c:v>
                </c:pt>
                <c:pt idx="1144">
                  <c:v>61</c:v>
                </c:pt>
                <c:pt idx="1145">
                  <c:v>10</c:v>
                </c:pt>
                <c:pt idx="1146">
                  <c:v>60</c:v>
                </c:pt>
                <c:pt idx="1147">
                  <c:v>17</c:v>
                </c:pt>
                <c:pt idx="1148">
                  <c:v>45</c:v>
                </c:pt>
                <c:pt idx="1149">
                  <c:v>9</c:v>
                </c:pt>
                <c:pt idx="1150">
                  <c:v>55</c:v>
                </c:pt>
                <c:pt idx="1151">
                  <c:v>1.42</c:v>
                </c:pt>
                <c:pt idx="1152">
                  <c:v>26</c:v>
                </c:pt>
                <c:pt idx="1153">
                  <c:v>50</c:v>
                </c:pt>
                <c:pt idx="1154">
                  <c:v>1</c:v>
                </c:pt>
                <c:pt idx="1155">
                  <c:v>10</c:v>
                </c:pt>
                <c:pt idx="1156">
                  <c:v>30</c:v>
                </c:pt>
                <c:pt idx="1157">
                  <c:v>35</c:v>
                </c:pt>
                <c:pt idx="1158">
                  <c:v>60</c:v>
                </c:pt>
                <c:pt idx="1159">
                  <c:v>6</c:v>
                </c:pt>
                <c:pt idx="1160">
                  <c:v>80</c:v>
                </c:pt>
                <c:pt idx="1161">
                  <c:v>0.245</c:v>
                </c:pt>
                <c:pt idx="1162">
                  <c:v>34</c:v>
                </c:pt>
                <c:pt idx="1163">
                  <c:v>25</c:v>
                </c:pt>
                <c:pt idx="1164">
                  <c:v>8.5</c:v>
                </c:pt>
                <c:pt idx="1165">
                  <c:v>15</c:v>
                </c:pt>
                <c:pt idx="1166">
                  <c:v>60</c:v>
                </c:pt>
                <c:pt idx="1167">
                  <c:v>15</c:v>
                </c:pt>
                <c:pt idx="1168">
                  <c:v>75</c:v>
                </c:pt>
                <c:pt idx="1169">
                  <c:v>110</c:v>
                </c:pt>
                <c:pt idx="1170">
                  <c:v>12</c:v>
                </c:pt>
                <c:pt idx="1171">
                  <c:v>53</c:v>
                </c:pt>
                <c:pt idx="1172">
                  <c:v>215</c:v>
                </c:pt>
                <c:pt idx="1173">
                  <c:v>5</c:v>
                </c:pt>
                <c:pt idx="1174">
                  <c:v>8.1999999999999993</c:v>
                </c:pt>
                <c:pt idx="1175">
                  <c:v>20</c:v>
                </c:pt>
                <c:pt idx="1176">
                  <c:v>25</c:v>
                </c:pt>
                <c:pt idx="1177">
                  <c:v>12</c:v>
                </c:pt>
                <c:pt idx="1178">
                  <c:v>12</c:v>
                </c:pt>
                <c:pt idx="1179">
                  <c:v>40</c:v>
                </c:pt>
                <c:pt idx="1180">
                  <c:v>55</c:v>
                </c:pt>
                <c:pt idx="1181">
                  <c:v>4.5</c:v>
                </c:pt>
                <c:pt idx="1182">
                  <c:v>26</c:v>
                </c:pt>
                <c:pt idx="1183">
                  <c:v>36</c:v>
                </c:pt>
                <c:pt idx="1184">
                  <c:v>10</c:v>
                </c:pt>
                <c:pt idx="1185">
                  <c:v>26</c:v>
                </c:pt>
                <c:pt idx="1186">
                  <c:v>25</c:v>
                </c:pt>
                <c:pt idx="1187">
                  <c:v>2.8</c:v>
                </c:pt>
                <c:pt idx="1188">
                  <c:v>12</c:v>
                </c:pt>
                <c:pt idx="1189">
                  <c:v>10</c:v>
                </c:pt>
                <c:pt idx="1190">
                  <c:v>8</c:v>
                </c:pt>
                <c:pt idx="1191">
                  <c:v>6</c:v>
                </c:pt>
                <c:pt idx="1192">
                  <c:v>130</c:v>
                </c:pt>
                <c:pt idx="1193">
                  <c:v>35</c:v>
                </c:pt>
                <c:pt idx="1194">
                  <c:v>100</c:v>
                </c:pt>
                <c:pt idx="1195">
                  <c:v>21</c:v>
                </c:pt>
                <c:pt idx="1196">
                  <c:v>30</c:v>
                </c:pt>
                <c:pt idx="1197">
                  <c:v>12</c:v>
                </c:pt>
                <c:pt idx="1198">
                  <c:v>12</c:v>
                </c:pt>
                <c:pt idx="1199">
                  <c:v>20</c:v>
                </c:pt>
                <c:pt idx="1200">
                  <c:v>5</c:v>
                </c:pt>
                <c:pt idx="1201">
                  <c:v>20</c:v>
                </c:pt>
                <c:pt idx="1202">
                  <c:v>2.2000000000000002</c:v>
                </c:pt>
                <c:pt idx="1203">
                  <c:v>40</c:v>
                </c:pt>
                <c:pt idx="1204">
                  <c:v>6</c:v>
                </c:pt>
                <c:pt idx="1205">
                  <c:v>37</c:v>
                </c:pt>
                <c:pt idx="1206">
                  <c:v>12</c:v>
                </c:pt>
                <c:pt idx="1207">
                  <c:v>10</c:v>
                </c:pt>
                <c:pt idx="1208">
                  <c:v>15</c:v>
                </c:pt>
                <c:pt idx="1209">
                  <c:v>15</c:v>
                </c:pt>
                <c:pt idx="1210">
                  <c:v>33</c:v>
                </c:pt>
                <c:pt idx="1211">
                  <c:v>14</c:v>
                </c:pt>
                <c:pt idx="1212">
                  <c:v>17</c:v>
                </c:pt>
                <c:pt idx="1213">
                  <c:v>7</c:v>
                </c:pt>
                <c:pt idx="1214">
                  <c:v>15</c:v>
                </c:pt>
                <c:pt idx="1215">
                  <c:v>4.5</c:v>
                </c:pt>
                <c:pt idx="1216">
                  <c:v>16.5</c:v>
                </c:pt>
                <c:pt idx="1217">
                  <c:v>48</c:v>
                </c:pt>
                <c:pt idx="1218">
                  <c:v>92</c:v>
                </c:pt>
                <c:pt idx="1219">
                  <c:v>12</c:v>
                </c:pt>
                <c:pt idx="1220">
                  <c:v>15</c:v>
                </c:pt>
                <c:pt idx="1221">
                  <c:v>130</c:v>
                </c:pt>
                <c:pt idx="1222">
                  <c:v>16</c:v>
                </c:pt>
                <c:pt idx="1223">
                  <c:v>6.5</c:v>
                </c:pt>
                <c:pt idx="1224">
                  <c:v>22</c:v>
                </c:pt>
                <c:pt idx="1225">
                  <c:v>142</c:v>
                </c:pt>
                <c:pt idx="1226">
                  <c:v>2</c:v>
                </c:pt>
                <c:pt idx="1227">
                  <c:v>17</c:v>
                </c:pt>
                <c:pt idx="1228">
                  <c:v>8</c:v>
                </c:pt>
                <c:pt idx="1229">
                  <c:v>30</c:v>
                </c:pt>
                <c:pt idx="1230">
                  <c:v>20</c:v>
                </c:pt>
                <c:pt idx="1231">
                  <c:v>42</c:v>
                </c:pt>
                <c:pt idx="1232">
                  <c:v>40</c:v>
                </c:pt>
                <c:pt idx="1233">
                  <c:v>3</c:v>
                </c:pt>
                <c:pt idx="1234">
                  <c:v>8</c:v>
                </c:pt>
                <c:pt idx="1235">
                  <c:v>24</c:v>
                </c:pt>
                <c:pt idx="1236">
                  <c:v>66</c:v>
                </c:pt>
                <c:pt idx="1237">
                  <c:v>1.25</c:v>
                </c:pt>
                <c:pt idx="1238">
                  <c:v>50</c:v>
                </c:pt>
                <c:pt idx="1239">
                  <c:v>3</c:v>
                </c:pt>
                <c:pt idx="1240">
                  <c:v>10</c:v>
                </c:pt>
                <c:pt idx="1241">
                  <c:v>15</c:v>
                </c:pt>
                <c:pt idx="1242">
                  <c:v>68</c:v>
                </c:pt>
                <c:pt idx="1243">
                  <c:v>20</c:v>
                </c:pt>
                <c:pt idx="1244">
                  <c:v>6.5</c:v>
                </c:pt>
                <c:pt idx="1245">
                  <c:v>20</c:v>
                </c:pt>
                <c:pt idx="1246">
                  <c:v>25</c:v>
                </c:pt>
                <c:pt idx="1247">
                  <c:v>26.5</c:v>
                </c:pt>
                <c:pt idx="1248">
                  <c:v>27</c:v>
                </c:pt>
                <c:pt idx="1249">
                  <c:v>20</c:v>
                </c:pt>
                <c:pt idx="1250">
                  <c:v>3.5</c:v>
                </c:pt>
                <c:pt idx="1251">
                  <c:v>1.2</c:v>
                </c:pt>
                <c:pt idx="1252">
                  <c:v>35</c:v>
                </c:pt>
                <c:pt idx="1253">
                  <c:v>6</c:v>
                </c:pt>
                <c:pt idx="1254">
                  <c:v>22</c:v>
                </c:pt>
                <c:pt idx="1255">
                  <c:v>4</c:v>
                </c:pt>
                <c:pt idx="1256">
                  <c:v>65</c:v>
                </c:pt>
                <c:pt idx="1257">
                  <c:v>55</c:v>
                </c:pt>
                <c:pt idx="1258">
                  <c:v>28</c:v>
                </c:pt>
                <c:pt idx="1259">
                  <c:v>1</c:v>
                </c:pt>
                <c:pt idx="1260">
                  <c:v>2</c:v>
                </c:pt>
                <c:pt idx="1261">
                  <c:v>60</c:v>
                </c:pt>
                <c:pt idx="1262">
                  <c:v>40</c:v>
                </c:pt>
                <c:pt idx="1263">
                  <c:v>150</c:v>
                </c:pt>
                <c:pt idx="1264">
                  <c:v>5</c:v>
                </c:pt>
                <c:pt idx="1265">
                  <c:v>1</c:v>
                </c:pt>
                <c:pt idx="1266">
                  <c:v>13</c:v>
                </c:pt>
                <c:pt idx="1267">
                  <c:v>3</c:v>
                </c:pt>
                <c:pt idx="1268">
                  <c:v>30</c:v>
                </c:pt>
                <c:pt idx="1269">
                  <c:v>20</c:v>
                </c:pt>
                <c:pt idx="1270">
                  <c:v>100</c:v>
                </c:pt>
                <c:pt idx="1271">
                  <c:v>32</c:v>
                </c:pt>
                <c:pt idx="1272">
                  <c:v>9.2333333333333343</c:v>
                </c:pt>
                <c:pt idx="1273">
                  <c:v>0.35</c:v>
                </c:pt>
                <c:pt idx="1274">
                  <c:v>11</c:v>
                </c:pt>
                <c:pt idx="1275">
                  <c:v>20</c:v>
                </c:pt>
                <c:pt idx="1276">
                  <c:v>92</c:v>
                </c:pt>
                <c:pt idx="1277">
                  <c:v>79</c:v>
                </c:pt>
                <c:pt idx="1278">
                  <c:v>14</c:v>
                </c:pt>
                <c:pt idx="1279">
                  <c:v>25</c:v>
                </c:pt>
                <c:pt idx="1280">
                  <c:v>15</c:v>
                </c:pt>
                <c:pt idx="1281">
                  <c:v>10</c:v>
                </c:pt>
                <c:pt idx="1282">
                  <c:v>4</c:v>
                </c:pt>
                <c:pt idx="1283">
                  <c:v>9</c:v>
                </c:pt>
                <c:pt idx="1284">
                  <c:v>48</c:v>
                </c:pt>
                <c:pt idx="1285">
                  <c:v>5</c:v>
                </c:pt>
                <c:pt idx="1286">
                  <c:v>0.5</c:v>
                </c:pt>
                <c:pt idx="1287">
                  <c:v>54</c:v>
                </c:pt>
                <c:pt idx="1288">
                  <c:v>3</c:v>
                </c:pt>
                <c:pt idx="1289">
                  <c:v>15</c:v>
                </c:pt>
                <c:pt idx="1290">
                  <c:v>12</c:v>
                </c:pt>
                <c:pt idx="1291">
                  <c:v>29</c:v>
                </c:pt>
                <c:pt idx="1292">
                  <c:v>2.8</c:v>
                </c:pt>
                <c:pt idx="1293">
                  <c:v>6</c:v>
                </c:pt>
                <c:pt idx="1294">
                  <c:v>23</c:v>
                </c:pt>
                <c:pt idx="1295">
                  <c:v>5</c:v>
                </c:pt>
                <c:pt idx="1296">
                  <c:v>3</c:v>
                </c:pt>
                <c:pt idx="1297">
                  <c:v>115</c:v>
                </c:pt>
                <c:pt idx="1298">
                  <c:v>10.5</c:v>
                </c:pt>
                <c:pt idx="1299">
                  <c:v>25</c:v>
                </c:pt>
                <c:pt idx="1300">
                  <c:v>19</c:v>
                </c:pt>
                <c:pt idx="1301">
                  <c:v>50</c:v>
                </c:pt>
                <c:pt idx="1302">
                  <c:v>9</c:v>
                </c:pt>
                <c:pt idx="1303">
                  <c:v>20</c:v>
                </c:pt>
                <c:pt idx="1304">
                  <c:v>24</c:v>
                </c:pt>
                <c:pt idx="1305">
                  <c:v>13</c:v>
                </c:pt>
                <c:pt idx="1306">
                  <c:v>12</c:v>
                </c:pt>
                <c:pt idx="1307">
                  <c:v>7</c:v>
                </c:pt>
                <c:pt idx="1308">
                  <c:v>45</c:v>
                </c:pt>
                <c:pt idx="1309">
                  <c:v>5</c:v>
                </c:pt>
                <c:pt idx="1310">
                  <c:v>60</c:v>
                </c:pt>
                <c:pt idx="1311">
                  <c:v>5</c:v>
                </c:pt>
                <c:pt idx="1312">
                  <c:v>24</c:v>
                </c:pt>
                <c:pt idx="1313">
                  <c:v>30</c:v>
                </c:pt>
                <c:pt idx="1314">
                  <c:v>60</c:v>
                </c:pt>
                <c:pt idx="1315">
                  <c:v>8</c:v>
                </c:pt>
                <c:pt idx="1316">
                  <c:v>10</c:v>
                </c:pt>
                <c:pt idx="1317">
                  <c:v>20</c:v>
                </c:pt>
                <c:pt idx="1318">
                  <c:v>21</c:v>
                </c:pt>
                <c:pt idx="1319">
                  <c:v>5</c:v>
                </c:pt>
                <c:pt idx="1320">
                  <c:v>30</c:v>
                </c:pt>
                <c:pt idx="1321">
                  <c:v>110</c:v>
                </c:pt>
                <c:pt idx="1322">
                  <c:v>9</c:v>
                </c:pt>
                <c:pt idx="1323">
                  <c:v>13</c:v>
                </c:pt>
                <c:pt idx="1324">
                  <c:v>10</c:v>
                </c:pt>
                <c:pt idx="1325">
                  <c:v>5</c:v>
                </c:pt>
                <c:pt idx="1326">
                  <c:v>11</c:v>
                </c:pt>
                <c:pt idx="1327">
                  <c:v>20</c:v>
                </c:pt>
                <c:pt idx="1328">
                  <c:v>22.7</c:v>
                </c:pt>
                <c:pt idx="1329">
                  <c:v>18</c:v>
                </c:pt>
                <c:pt idx="1330">
                  <c:v>5</c:v>
                </c:pt>
                <c:pt idx="1331">
                  <c:v>13</c:v>
                </c:pt>
                <c:pt idx="1332">
                  <c:v>60</c:v>
                </c:pt>
                <c:pt idx="1333">
                  <c:v>10</c:v>
                </c:pt>
                <c:pt idx="1334">
                  <c:v>110</c:v>
                </c:pt>
                <c:pt idx="1335">
                  <c:v>12</c:v>
                </c:pt>
                <c:pt idx="1336">
                  <c:v>60</c:v>
                </c:pt>
                <c:pt idx="1337">
                  <c:v>15</c:v>
                </c:pt>
                <c:pt idx="1338">
                  <c:v>150</c:v>
                </c:pt>
                <c:pt idx="1339">
                  <c:v>15</c:v>
                </c:pt>
                <c:pt idx="1340">
                  <c:v>25</c:v>
                </c:pt>
                <c:pt idx="1341">
                  <c:v>0.9</c:v>
                </c:pt>
                <c:pt idx="1342">
                  <c:v>33</c:v>
                </c:pt>
                <c:pt idx="1343">
                  <c:v>15</c:v>
                </c:pt>
                <c:pt idx="1344">
                  <c:v>15</c:v>
                </c:pt>
                <c:pt idx="1345">
                  <c:v>28</c:v>
                </c:pt>
                <c:pt idx="1346">
                  <c:v>62</c:v>
                </c:pt>
                <c:pt idx="1347">
                  <c:v>6</c:v>
                </c:pt>
                <c:pt idx="1348">
                  <c:v>40</c:v>
                </c:pt>
                <c:pt idx="1349">
                  <c:v>1.1000000000000001</c:v>
                </c:pt>
                <c:pt idx="1350">
                  <c:v>46</c:v>
                </c:pt>
                <c:pt idx="1351">
                  <c:v>55</c:v>
                </c:pt>
                <c:pt idx="1352">
                  <c:v>78</c:v>
                </c:pt>
                <c:pt idx="1353">
                  <c:v>25</c:v>
                </c:pt>
                <c:pt idx="1354">
                  <c:v>2.2999999999999998</c:v>
                </c:pt>
                <c:pt idx="1355">
                  <c:v>16</c:v>
                </c:pt>
                <c:pt idx="1356">
                  <c:v>80</c:v>
                </c:pt>
                <c:pt idx="1357">
                  <c:v>6</c:v>
                </c:pt>
                <c:pt idx="1358">
                  <c:v>0.5</c:v>
                </c:pt>
                <c:pt idx="1359">
                  <c:v>61</c:v>
                </c:pt>
                <c:pt idx="1360">
                  <c:v>8</c:v>
                </c:pt>
                <c:pt idx="1361">
                  <c:v>19.8</c:v>
                </c:pt>
                <c:pt idx="1362">
                  <c:v>35</c:v>
                </c:pt>
                <c:pt idx="1363">
                  <c:v>5</c:v>
                </c:pt>
                <c:pt idx="1364">
                  <c:v>25</c:v>
                </c:pt>
                <c:pt idx="1365">
                  <c:v>45</c:v>
                </c:pt>
                <c:pt idx="1366">
                  <c:v>15</c:v>
                </c:pt>
                <c:pt idx="1367">
                  <c:v>5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36</c:v>
                </c:pt>
                <c:pt idx="1372">
                  <c:v>6</c:v>
                </c:pt>
                <c:pt idx="1373">
                  <c:v>8</c:v>
                </c:pt>
                <c:pt idx="1374">
                  <c:v>8</c:v>
                </c:pt>
                <c:pt idx="1375">
                  <c:v>26</c:v>
                </c:pt>
                <c:pt idx="1376">
                  <c:v>36</c:v>
                </c:pt>
                <c:pt idx="1377">
                  <c:v>20</c:v>
                </c:pt>
                <c:pt idx="1378">
                  <c:v>15</c:v>
                </c:pt>
                <c:pt idx="1379">
                  <c:v>9</c:v>
                </c:pt>
                <c:pt idx="1380">
                  <c:v>60</c:v>
                </c:pt>
                <c:pt idx="1381">
                  <c:v>13</c:v>
                </c:pt>
                <c:pt idx="1382">
                  <c:v>70</c:v>
                </c:pt>
                <c:pt idx="1383">
                  <c:v>22</c:v>
                </c:pt>
                <c:pt idx="1384">
                  <c:v>25</c:v>
                </c:pt>
                <c:pt idx="1385">
                  <c:v>27</c:v>
                </c:pt>
                <c:pt idx="1386">
                  <c:v>31</c:v>
                </c:pt>
                <c:pt idx="1387">
                  <c:v>40</c:v>
                </c:pt>
                <c:pt idx="1388">
                  <c:v>30</c:v>
                </c:pt>
                <c:pt idx="1389">
                  <c:v>66</c:v>
                </c:pt>
                <c:pt idx="1390">
                  <c:v>13</c:v>
                </c:pt>
                <c:pt idx="1391">
                  <c:v>12</c:v>
                </c:pt>
                <c:pt idx="1392">
                  <c:v>55</c:v>
                </c:pt>
                <c:pt idx="1393">
                  <c:v>25</c:v>
                </c:pt>
                <c:pt idx="1394">
                  <c:v>60</c:v>
                </c:pt>
                <c:pt idx="1395">
                  <c:v>23</c:v>
                </c:pt>
                <c:pt idx="1396">
                  <c:v>20</c:v>
                </c:pt>
                <c:pt idx="1397">
                  <c:v>5</c:v>
                </c:pt>
                <c:pt idx="1398">
                  <c:v>60</c:v>
                </c:pt>
                <c:pt idx="1399">
                  <c:v>15</c:v>
                </c:pt>
                <c:pt idx="1400">
                  <c:v>0.02</c:v>
                </c:pt>
                <c:pt idx="1401">
                  <c:v>1</c:v>
                </c:pt>
                <c:pt idx="1402">
                  <c:v>70</c:v>
                </c:pt>
                <c:pt idx="1403">
                  <c:v>13</c:v>
                </c:pt>
                <c:pt idx="1404">
                  <c:v>14</c:v>
                </c:pt>
                <c:pt idx="1405">
                  <c:v>2.5</c:v>
                </c:pt>
                <c:pt idx="1406">
                  <c:v>20</c:v>
                </c:pt>
                <c:pt idx="1407">
                  <c:v>40</c:v>
                </c:pt>
                <c:pt idx="1408">
                  <c:v>17</c:v>
                </c:pt>
                <c:pt idx="1409">
                  <c:v>4</c:v>
                </c:pt>
                <c:pt idx="1410">
                  <c:v>3.8</c:v>
                </c:pt>
                <c:pt idx="1411">
                  <c:v>12</c:v>
                </c:pt>
                <c:pt idx="1412">
                  <c:v>68</c:v>
                </c:pt>
                <c:pt idx="1413">
                  <c:v>7</c:v>
                </c:pt>
                <c:pt idx="1414">
                  <c:v>12</c:v>
                </c:pt>
                <c:pt idx="1415">
                  <c:v>25</c:v>
                </c:pt>
                <c:pt idx="1416">
                  <c:v>55</c:v>
                </c:pt>
                <c:pt idx="1417">
                  <c:v>47</c:v>
                </c:pt>
                <c:pt idx="1418">
                  <c:v>3</c:v>
                </c:pt>
                <c:pt idx="1419">
                  <c:v>40</c:v>
                </c:pt>
                <c:pt idx="1420">
                  <c:v>8.5</c:v>
                </c:pt>
                <c:pt idx="1421">
                  <c:v>17</c:v>
                </c:pt>
                <c:pt idx="1422">
                  <c:v>15</c:v>
                </c:pt>
                <c:pt idx="1423">
                  <c:v>3.5</c:v>
                </c:pt>
                <c:pt idx="1424">
                  <c:v>20</c:v>
                </c:pt>
                <c:pt idx="1425">
                  <c:v>20</c:v>
                </c:pt>
                <c:pt idx="1426">
                  <c:v>11</c:v>
                </c:pt>
                <c:pt idx="1427">
                  <c:v>80</c:v>
                </c:pt>
                <c:pt idx="1428">
                  <c:v>46</c:v>
                </c:pt>
                <c:pt idx="1429">
                  <c:v>4</c:v>
                </c:pt>
                <c:pt idx="1430">
                  <c:v>5</c:v>
                </c:pt>
                <c:pt idx="1431">
                  <c:v>25</c:v>
                </c:pt>
                <c:pt idx="1432">
                  <c:v>16</c:v>
                </c:pt>
                <c:pt idx="1433">
                  <c:v>0.6</c:v>
                </c:pt>
                <c:pt idx="1434">
                  <c:v>5</c:v>
                </c:pt>
                <c:pt idx="1435">
                  <c:v>54</c:v>
                </c:pt>
                <c:pt idx="1436">
                  <c:v>13</c:v>
                </c:pt>
                <c:pt idx="1437">
                  <c:v>2</c:v>
                </c:pt>
                <c:pt idx="1438">
                  <c:v>38</c:v>
                </c:pt>
                <c:pt idx="1439">
                  <c:v>48</c:v>
                </c:pt>
                <c:pt idx="1440">
                  <c:v>6</c:v>
                </c:pt>
                <c:pt idx="1441">
                  <c:v>9</c:v>
                </c:pt>
                <c:pt idx="1442">
                  <c:v>120</c:v>
                </c:pt>
                <c:pt idx="1443">
                  <c:v>90</c:v>
                </c:pt>
                <c:pt idx="1444">
                  <c:v>15</c:v>
                </c:pt>
                <c:pt idx="1445">
                  <c:v>42</c:v>
                </c:pt>
                <c:pt idx="1446">
                  <c:v>8</c:v>
                </c:pt>
                <c:pt idx="1447">
                  <c:v>30</c:v>
                </c:pt>
                <c:pt idx="1448">
                  <c:v>5</c:v>
                </c:pt>
                <c:pt idx="1449">
                  <c:v>3</c:v>
                </c:pt>
                <c:pt idx="1450">
                  <c:v>45</c:v>
                </c:pt>
                <c:pt idx="1451">
                  <c:v>190</c:v>
                </c:pt>
                <c:pt idx="1452">
                  <c:v>40</c:v>
                </c:pt>
                <c:pt idx="1453">
                  <c:v>50</c:v>
                </c:pt>
                <c:pt idx="1454">
                  <c:v>21</c:v>
                </c:pt>
                <c:pt idx="1455">
                  <c:v>50.2</c:v>
                </c:pt>
                <c:pt idx="1456">
                  <c:v>58</c:v>
                </c:pt>
                <c:pt idx="1457">
                  <c:v>30</c:v>
                </c:pt>
                <c:pt idx="1458">
                  <c:v>30</c:v>
                </c:pt>
                <c:pt idx="1459">
                  <c:v>20</c:v>
                </c:pt>
                <c:pt idx="1460">
                  <c:v>30</c:v>
                </c:pt>
                <c:pt idx="1461">
                  <c:v>20</c:v>
                </c:pt>
                <c:pt idx="1462">
                  <c:v>40</c:v>
                </c:pt>
                <c:pt idx="1463">
                  <c:v>18.573666666666668</c:v>
                </c:pt>
                <c:pt idx="1464">
                  <c:v>2.5</c:v>
                </c:pt>
                <c:pt idx="1465">
                  <c:v>60</c:v>
                </c:pt>
                <c:pt idx="1466">
                  <c:v>20</c:v>
                </c:pt>
                <c:pt idx="1467">
                  <c:v>25</c:v>
                </c:pt>
                <c:pt idx="1468">
                  <c:v>16.625</c:v>
                </c:pt>
                <c:pt idx="1469">
                  <c:v>0.25</c:v>
                </c:pt>
                <c:pt idx="1470">
                  <c:v>2</c:v>
                </c:pt>
                <c:pt idx="1471">
                  <c:v>4</c:v>
                </c:pt>
                <c:pt idx="1472">
                  <c:v>90</c:v>
                </c:pt>
                <c:pt idx="1473">
                  <c:v>2</c:v>
                </c:pt>
                <c:pt idx="1474">
                  <c:v>6</c:v>
                </c:pt>
                <c:pt idx="1475">
                  <c:v>10</c:v>
                </c:pt>
                <c:pt idx="1476">
                  <c:v>20</c:v>
                </c:pt>
                <c:pt idx="1477">
                  <c:v>14</c:v>
                </c:pt>
                <c:pt idx="1478">
                  <c:v>10.6</c:v>
                </c:pt>
                <c:pt idx="1479">
                  <c:v>27</c:v>
                </c:pt>
                <c:pt idx="1480">
                  <c:v>28</c:v>
                </c:pt>
                <c:pt idx="1481">
                  <c:v>14</c:v>
                </c:pt>
                <c:pt idx="1482">
                  <c:v>6.5000000000000002E-2</c:v>
                </c:pt>
                <c:pt idx="1483">
                  <c:v>11.5</c:v>
                </c:pt>
                <c:pt idx="1484">
                  <c:v>25</c:v>
                </c:pt>
                <c:pt idx="1485">
                  <c:v>15</c:v>
                </c:pt>
                <c:pt idx="1486">
                  <c:v>30</c:v>
                </c:pt>
                <c:pt idx="1487">
                  <c:v>15</c:v>
                </c:pt>
                <c:pt idx="1488">
                  <c:v>10</c:v>
                </c:pt>
                <c:pt idx="1489">
                  <c:v>55</c:v>
                </c:pt>
                <c:pt idx="1490">
                  <c:v>80</c:v>
                </c:pt>
                <c:pt idx="1491">
                  <c:v>10</c:v>
                </c:pt>
                <c:pt idx="1492">
                  <c:v>15</c:v>
                </c:pt>
                <c:pt idx="1493">
                  <c:v>20</c:v>
                </c:pt>
                <c:pt idx="1494">
                  <c:v>27</c:v>
                </c:pt>
                <c:pt idx="1495">
                  <c:v>50</c:v>
                </c:pt>
                <c:pt idx="1496">
                  <c:v>32</c:v>
                </c:pt>
                <c:pt idx="1497">
                  <c:v>207</c:v>
                </c:pt>
                <c:pt idx="1498">
                  <c:v>9</c:v>
                </c:pt>
                <c:pt idx="1499">
                  <c:v>5</c:v>
                </c:pt>
                <c:pt idx="1500">
                  <c:v>37</c:v>
                </c:pt>
                <c:pt idx="1501">
                  <c:v>26</c:v>
                </c:pt>
                <c:pt idx="1502">
                  <c:v>1.8</c:v>
                </c:pt>
                <c:pt idx="1503">
                  <c:v>12</c:v>
                </c:pt>
                <c:pt idx="1504">
                  <c:v>40</c:v>
                </c:pt>
                <c:pt idx="1505">
                  <c:v>17</c:v>
                </c:pt>
                <c:pt idx="1506">
                  <c:v>90</c:v>
                </c:pt>
                <c:pt idx="1507">
                  <c:v>35</c:v>
                </c:pt>
                <c:pt idx="1508">
                  <c:v>1.1000000000000001</c:v>
                </c:pt>
                <c:pt idx="1509">
                  <c:v>2.2999999999999998</c:v>
                </c:pt>
                <c:pt idx="1510">
                  <c:v>3</c:v>
                </c:pt>
                <c:pt idx="1511">
                  <c:v>30</c:v>
                </c:pt>
                <c:pt idx="1512">
                  <c:v>2</c:v>
                </c:pt>
                <c:pt idx="1513">
                  <c:v>3.5</c:v>
                </c:pt>
                <c:pt idx="1514">
                  <c:v>2.5</c:v>
                </c:pt>
                <c:pt idx="1515">
                  <c:v>3</c:v>
                </c:pt>
                <c:pt idx="1516">
                  <c:v>7</c:v>
                </c:pt>
                <c:pt idx="1517">
                  <c:v>50</c:v>
                </c:pt>
                <c:pt idx="1518">
                  <c:v>80</c:v>
                </c:pt>
                <c:pt idx="1519">
                  <c:v>15</c:v>
                </c:pt>
                <c:pt idx="1520">
                  <c:v>16</c:v>
                </c:pt>
                <c:pt idx="1521">
                  <c:v>16.5</c:v>
                </c:pt>
                <c:pt idx="1522">
                  <c:v>10</c:v>
                </c:pt>
                <c:pt idx="1523">
                  <c:v>28</c:v>
                </c:pt>
                <c:pt idx="1524">
                  <c:v>6.5</c:v>
                </c:pt>
                <c:pt idx="1525">
                  <c:v>10</c:v>
                </c:pt>
                <c:pt idx="1526">
                  <c:v>10</c:v>
                </c:pt>
                <c:pt idx="1527">
                  <c:v>100</c:v>
                </c:pt>
                <c:pt idx="1528">
                  <c:v>12</c:v>
                </c:pt>
                <c:pt idx="1529">
                  <c:v>127.5</c:v>
                </c:pt>
                <c:pt idx="1530">
                  <c:v>30</c:v>
                </c:pt>
                <c:pt idx="1531">
                  <c:v>2.5000000000000001E-2</c:v>
                </c:pt>
                <c:pt idx="1532">
                  <c:v>7.333333333333333</c:v>
                </c:pt>
                <c:pt idx="1533">
                  <c:v>17</c:v>
                </c:pt>
                <c:pt idx="1534">
                  <c:v>5</c:v>
                </c:pt>
                <c:pt idx="1535">
                  <c:v>4.2320000000000002</c:v>
                </c:pt>
                <c:pt idx="1536">
                  <c:v>5</c:v>
                </c:pt>
                <c:pt idx="1537">
                  <c:v>30</c:v>
                </c:pt>
                <c:pt idx="1538">
                  <c:v>44</c:v>
                </c:pt>
                <c:pt idx="1539">
                  <c:v>8</c:v>
                </c:pt>
                <c:pt idx="1540">
                  <c:v>0.1</c:v>
                </c:pt>
                <c:pt idx="1541">
                  <c:v>20</c:v>
                </c:pt>
                <c:pt idx="1542">
                  <c:v>90</c:v>
                </c:pt>
                <c:pt idx="1543">
                  <c:v>90</c:v>
                </c:pt>
                <c:pt idx="1544">
                  <c:v>25</c:v>
                </c:pt>
                <c:pt idx="1545">
                  <c:v>15</c:v>
                </c:pt>
                <c:pt idx="1546">
                  <c:v>20</c:v>
                </c:pt>
                <c:pt idx="1547">
                  <c:v>7</c:v>
                </c:pt>
                <c:pt idx="1548">
                  <c:v>15</c:v>
                </c:pt>
                <c:pt idx="1549">
                  <c:v>13</c:v>
                </c:pt>
                <c:pt idx="1550">
                  <c:v>40</c:v>
                </c:pt>
                <c:pt idx="1551">
                  <c:v>8</c:v>
                </c:pt>
                <c:pt idx="1552">
                  <c:v>3.3</c:v>
                </c:pt>
                <c:pt idx="1553">
                  <c:v>9</c:v>
                </c:pt>
                <c:pt idx="1554">
                  <c:v>20</c:v>
                </c:pt>
                <c:pt idx="1555">
                  <c:v>60</c:v>
                </c:pt>
                <c:pt idx="1556">
                  <c:v>1.5</c:v>
                </c:pt>
                <c:pt idx="1557">
                  <c:v>10</c:v>
                </c:pt>
                <c:pt idx="1558">
                  <c:v>53</c:v>
                </c:pt>
                <c:pt idx="1559">
                  <c:v>2</c:v>
                </c:pt>
                <c:pt idx="1560">
                  <c:v>8</c:v>
                </c:pt>
                <c:pt idx="1561">
                  <c:v>2</c:v>
                </c:pt>
                <c:pt idx="1562">
                  <c:v>4</c:v>
                </c:pt>
                <c:pt idx="1563">
                  <c:v>8</c:v>
                </c:pt>
                <c:pt idx="1564">
                  <c:v>300</c:v>
                </c:pt>
                <c:pt idx="1565">
                  <c:v>17.7</c:v>
                </c:pt>
                <c:pt idx="1566">
                  <c:v>12</c:v>
                </c:pt>
                <c:pt idx="1567">
                  <c:v>5</c:v>
                </c:pt>
                <c:pt idx="1568">
                  <c:v>44</c:v>
                </c:pt>
                <c:pt idx="1569">
                  <c:v>25</c:v>
                </c:pt>
                <c:pt idx="1570">
                  <c:v>2</c:v>
                </c:pt>
                <c:pt idx="1571">
                  <c:v>17</c:v>
                </c:pt>
                <c:pt idx="1572">
                  <c:v>8</c:v>
                </c:pt>
                <c:pt idx="1573">
                  <c:v>0.18</c:v>
                </c:pt>
                <c:pt idx="1574">
                  <c:v>9</c:v>
                </c:pt>
                <c:pt idx="1575">
                  <c:v>40</c:v>
                </c:pt>
                <c:pt idx="1576">
                  <c:v>16.899999999999999</c:v>
                </c:pt>
                <c:pt idx="1577">
                  <c:v>18</c:v>
                </c:pt>
                <c:pt idx="1578">
                  <c:v>12</c:v>
                </c:pt>
                <c:pt idx="1579">
                  <c:v>5</c:v>
                </c:pt>
                <c:pt idx="1580">
                  <c:v>5</c:v>
                </c:pt>
                <c:pt idx="1581">
                  <c:v>20</c:v>
                </c:pt>
                <c:pt idx="1582">
                  <c:v>28</c:v>
                </c:pt>
                <c:pt idx="1583">
                  <c:v>36</c:v>
                </c:pt>
                <c:pt idx="1584">
                  <c:v>1</c:v>
                </c:pt>
                <c:pt idx="1585">
                  <c:v>5</c:v>
                </c:pt>
                <c:pt idx="1586">
                  <c:v>4</c:v>
                </c:pt>
                <c:pt idx="1587">
                  <c:v>8</c:v>
                </c:pt>
                <c:pt idx="1588">
                  <c:v>18</c:v>
                </c:pt>
                <c:pt idx="1589">
                  <c:v>20</c:v>
                </c:pt>
                <c:pt idx="1590">
                  <c:v>45</c:v>
                </c:pt>
                <c:pt idx="1591">
                  <c:v>18</c:v>
                </c:pt>
                <c:pt idx="1592">
                  <c:v>6</c:v>
                </c:pt>
                <c:pt idx="1593">
                  <c:v>7</c:v>
                </c:pt>
                <c:pt idx="1594">
                  <c:v>38</c:v>
                </c:pt>
                <c:pt idx="1595">
                  <c:v>35</c:v>
                </c:pt>
                <c:pt idx="1596">
                  <c:v>43</c:v>
                </c:pt>
                <c:pt idx="1597">
                  <c:v>19</c:v>
                </c:pt>
                <c:pt idx="1598">
                  <c:v>8</c:v>
                </c:pt>
                <c:pt idx="1599">
                  <c:v>3</c:v>
                </c:pt>
                <c:pt idx="1600">
                  <c:v>0.91</c:v>
                </c:pt>
                <c:pt idx="1601">
                  <c:v>24</c:v>
                </c:pt>
                <c:pt idx="1602">
                  <c:v>3</c:v>
                </c:pt>
                <c:pt idx="1603">
                  <c:v>25</c:v>
                </c:pt>
                <c:pt idx="1604">
                  <c:v>48</c:v>
                </c:pt>
                <c:pt idx="1605">
                  <c:v>5</c:v>
                </c:pt>
                <c:pt idx="1606">
                  <c:v>12.5</c:v>
                </c:pt>
                <c:pt idx="1607">
                  <c:v>75</c:v>
                </c:pt>
                <c:pt idx="1608">
                  <c:v>49.4</c:v>
                </c:pt>
                <c:pt idx="1609">
                  <c:v>30</c:v>
                </c:pt>
                <c:pt idx="1610">
                  <c:v>0.45</c:v>
                </c:pt>
                <c:pt idx="1611">
                  <c:v>30</c:v>
                </c:pt>
                <c:pt idx="1612">
                  <c:v>55</c:v>
                </c:pt>
                <c:pt idx="1613">
                  <c:v>18</c:v>
                </c:pt>
                <c:pt idx="1614">
                  <c:v>130</c:v>
                </c:pt>
                <c:pt idx="1615">
                  <c:v>5</c:v>
                </c:pt>
                <c:pt idx="1616">
                  <c:v>50</c:v>
                </c:pt>
                <c:pt idx="1617">
                  <c:v>110</c:v>
                </c:pt>
                <c:pt idx="1618">
                  <c:v>50</c:v>
                </c:pt>
                <c:pt idx="1619">
                  <c:v>10</c:v>
                </c:pt>
                <c:pt idx="1620">
                  <c:v>5</c:v>
                </c:pt>
                <c:pt idx="1621">
                  <c:v>30</c:v>
                </c:pt>
                <c:pt idx="1622">
                  <c:v>6.4</c:v>
                </c:pt>
                <c:pt idx="1623">
                  <c:v>36</c:v>
                </c:pt>
                <c:pt idx="1624">
                  <c:v>17</c:v>
                </c:pt>
                <c:pt idx="1625">
                  <c:v>8</c:v>
                </c:pt>
                <c:pt idx="1626">
                  <c:v>8</c:v>
                </c:pt>
                <c:pt idx="1627">
                  <c:v>0.9</c:v>
                </c:pt>
                <c:pt idx="1628">
                  <c:v>9</c:v>
                </c:pt>
                <c:pt idx="1629">
                  <c:v>15</c:v>
                </c:pt>
                <c:pt idx="1630">
                  <c:v>13</c:v>
                </c:pt>
                <c:pt idx="1631">
                  <c:v>75</c:v>
                </c:pt>
                <c:pt idx="1632">
                  <c:v>4.5</c:v>
                </c:pt>
                <c:pt idx="1633">
                  <c:v>22</c:v>
                </c:pt>
                <c:pt idx="1634">
                  <c:v>7</c:v>
                </c:pt>
                <c:pt idx="1635">
                  <c:v>6.5</c:v>
                </c:pt>
                <c:pt idx="1636">
                  <c:v>70</c:v>
                </c:pt>
                <c:pt idx="1637">
                  <c:v>1</c:v>
                </c:pt>
                <c:pt idx="1638">
                  <c:v>13</c:v>
                </c:pt>
                <c:pt idx="1639">
                  <c:v>22</c:v>
                </c:pt>
                <c:pt idx="1640">
                  <c:v>1.2</c:v>
                </c:pt>
                <c:pt idx="1641">
                  <c:v>5</c:v>
                </c:pt>
                <c:pt idx="1642">
                  <c:v>7</c:v>
                </c:pt>
                <c:pt idx="1643">
                  <c:v>50</c:v>
                </c:pt>
                <c:pt idx="1644">
                  <c:v>37</c:v>
                </c:pt>
                <c:pt idx="1645">
                  <c:v>70</c:v>
                </c:pt>
                <c:pt idx="1646">
                  <c:v>1.8</c:v>
                </c:pt>
                <c:pt idx="1647">
                  <c:v>40</c:v>
                </c:pt>
                <c:pt idx="1648">
                  <c:v>15.5</c:v>
                </c:pt>
                <c:pt idx="1649">
                  <c:v>95</c:v>
                </c:pt>
                <c:pt idx="1650">
                  <c:v>10</c:v>
                </c:pt>
                <c:pt idx="1651">
                  <c:v>30</c:v>
                </c:pt>
                <c:pt idx="1652">
                  <c:v>7</c:v>
                </c:pt>
                <c:pt idx="1653">
                  <c:v>2</c:v>
                </c:pt>
                <c:pt idx="1654">
                  <c:v>18</c:v>
                </c:pt>
                <c:pt idx="1655">
                  <c:v>45</c:v>
                </c:pt>
                <c:pt idx="1656">
                  <c:v>32</c:v>
                </c:pt>
                <c:pt idx="1657">
                  <c:v>21</c:v>
                </c:pt>
                <c:pt idx="1658">
                  <c:v>25</c:v>
                </c:pt>
                <c:pt idx="1659">
                  <c:v>10</c:v>
                </c:pt>
                <c:pt idx="1660">
                  <c:v>100</c:v>
                </c:pt>
                <c:pt idx="1661">
                  <c:v>14</c:v>
                </c:pt>
                <c:pt idx="1662">
                  <c:v>24</c:v>
                </c:pt>
                <c:pt idx="1663">
                  <c:v>25</c:v>
                </c:pt>
                <c:pt idx="1664">
                  <c:v>17</c:v>
                </c:pt>
                <c:pt idx="1665">
                  <c:v>11</c:v>
                </c:pt>
                <c:pt idx="1666">
                  <c:v>25</c:v>
                </c:pt>
                <c:pt idx="1667">
                  <c:v>16.5</c:v>
                </c:pt>
                <c:pt idx="1668">
                  <c:v>20</c:v>
                </c:pt>
                <c:pt idx="1669">
                  <c:v>63</c:v>
                </c:pt>
                <c:pt idx="1670">
                  <c:v>9</c:v>
                </c:pt>
                <c:pt idx="1671">
                  <c:v>6</c:v>
                </c:pt>
                <c:pt idx="1672">
                  <c:v>26</c:v>
                </c:pt>
                <c:pt idx="1673">
                  <c:v>5</c:v>
                </c:pt>
                <c:pt idx="1674">
                  <c:v>15</c:v>
                </c:pt>
                <c:pt idx="1675">
                  <c:v>35</c:v>
                </c:pt>
                <c:pt idx="1676">
                  <c:v>0.7</c:v>
                </c:pt>
                <c:pt idx="1677">
                  <c:v>19</c:v>
                </c:pt>
                <c:pt idx="1678">
                  <c:v>25</c:v>
                </c:pt>
                <c:pt idx="1679">
                  <c:v>0.114</c:v>
                </c:pt>
                <c:pt idx="1680">
                  <c:v>30</c:v>
                </c:pt>
                <c:pt idx="1681">
                  <c:v>40</c:v>
                </c:pt>
                <c:pt idx="1682">
                  <c:v>3</c:v>
                </c:pt>
                <c:pt idx="1683">
                  <c:v>133</c:v>
                </c:pt>
                <c:pt idx="1684">
                  <c:v>25</c:v>
                </c:pt>
                <c:pt idx="1685">
                  <c:v>7</c:v>
                </c:pt>
                <c:pt idx="1686">
                  <c:v>2</c:v>
                </c:pt>
                <c:pt idx="1687">
                  <c:v>27</c:v>
                </c:pt>
                <c:pt idx="1688">
                  <c:v>0.17499999999999999</c:v>
                </c:pt>
                <c:pt idx="1689">
                  <c:v>35</c:v>
                </c:pt>
                <c:pt idx="1690">
                  <c:v>8</c:v>
                </c:pt>
                <c:pt idx="1691">
                  <c:v>7</c:v>
                </c:pt>
                <c:pt idx="1692">
                  <c:v>6.5</c:v>
                </c:pt>
                <c:pt idx="1693">
                  <c:v>3.5</c:v>
                </c:pt>
                <c:pt idx="1694">
                  <c:v>10</c:v>
                </c:pt>
                <c:pt idx="1695">
                  <c:v>6</c:v>
                </c:pt>
                <c:pt idx="1696">
                  <c:v>19</c:v>
                </c:pt>
                <c:pt idx="1697">
                  <c:v>60</c:v>
                </c:pt>
                <c:pt idx="1698">
                  <c:v>50</c:v>
                </c:pt>
                <c:pt idx="1699">
                  <c:v>5</c:v>
                </c:pt>
                <c:pt idx="1700">
                  <c:v>8.5</c:v>
                </c:pt>
                <c:pt idx="1701">
                  <c:v>0.5</c:v>
                </c:pt>
                <c:pt idx="1702">
                  <c:v>12</c:v>
                </c:pt>
                <c:pt idx="1703">
                  <c:v>0.16</c:v>
                </c:pt>
                <c:pt idx="1704">
                  <c:v>33</c:v>
                </c:pt>
                <c:pt idx="1705">
                  <c:v>25</c:v>
                </c:pt>
                <c:pt idx="1706">
                  <c:v>4</c:v>
                </c:pt>
                <c:pt idx="1707">
                  <c:v>20</c:v>
                </c:pt>
                <c:pt idx="1708">
                  <c:v>15</c:v>
                </c:pt>
                <c:pt idx="1709">
                  <c:v>2.7</c:v>
                </c:pt>
                <c:pt idx="1710">
                  <c:v>1</c:v>
                </c:pt>
                <c:pt idx="1711">
                  <c:v>40</c:v>
                </c:pt>
                <c:pt idx="1712">
                  <c:v>14</c:v>
                </c:pt>
                <c:pt idx="1713">
                  <c:v>3.5</c:v>
                </c:pt>
                <c:pt idx="1714">
                  <c:v>35.4</c:v>
                </c:pt>
                <c:pt idx="1715">
                  <c:v>10</c:v>
                </c:pt>
                <c:pt idx="1716">
                  <c:v>4</c:v>
                </c:pt>
                <c:pt idx="1717">
                  <c:v>5</c:v>
                </c:pt>
                <c:pt idx="1718">
                  <c:v>10</c:v>
                </c:pt>
                <c:pt idx="1719">
                  <c:v>1</c:v>
                </c:pt>
                <c:pt idx="1720">
                  <c:v>36</c:v>
                </c:pt>
                <c:pt idx="1721">
                  <c:v>40</c:v>
                </c:pt>
                <c:pt idx="1722">
                  <c:v>20</c:v>
                </c:pt>
                <c:pt idx="1723">
                  <c:v>15</c:v>
                </c:pt>
                <c:pt idx="1724">
                  <c:v>18</c:v>
                </c:pt>
                <c:pt idx="1725">
                  <c:v>17.5</c:v>
                </c:pt>
                <c:pt idx="1726">
                  <c:v>3.5</c:v>
                </c:pt>
                <c:pt idx="1727">
                  <c:v>30</c:v>
                </c:pt>
                <c:pt idx="1728">
                  <c:v>25</c:v>
                </c:pt>
                <c:pt idx="1729">
                  <c:v>1.5</c:v>
                </c:pt>
                <c:pt idx="1730">
                  <c:v>32</c:v>
                </c:pt>
                <c:pt idx="1731">
                  <c:v>1.5</c:v>
                </c:pt>
                <c:pt idx="1732">
                  <c:v>40</c:v>
                </c:pt>
                <c:pt idx="1733">
                  <c:v>5.952</c:v>
                </c:pt>
                <c:pt idx="1734">
                  <c:v>110</c:v>
                </c:pt>
                <c:pt idx="1735">
                  <c:v>15</c:v>
                </c:pt>
                <c:pt idx="1736">
                  <c:v>6</c:v>
                </c:pt>
                <c:pt idx="1737">
                  <c:v>8.6</c:v>
                </c:pt>
                <c:pt idx="1738">
                  <c:v>45</c:v>
                </c:pt>
                <c:pt idx="1739">
                  <c:v>17</c:v>
                </c:pt>
                <c:pt idx="1740">
                  <c:v>2.2954289999999999</c:v>
                </c:pt>
                <c:pt idx="1741">
                  <c:v>35</c:v>
                </c:pt>
                <c:pt idx="1742">
                  <c:v>50</c:v>
                </c:pt>
                <c:pt idx="1743">
                  <c:v>20</c:v>
                </c:pt>
                <c:pt idx="1744">
                  <c:v>11</c:v>
                </c:pt>
                <c:pt idx="1745">
                  <c:v>45</c:v>
                </c:pt>
                <c:pt idx="1746">
                  <c:v>2.3610000000000002</c:v>
                </c:pt>
                <c:pt idx="1747">
                  <c:v>12</c:v>
                </c:pt>
                <c:pt idx="1748">
                  <c:v>20</c:v>
                </c:pt>
                <c:pt idx="1749">
                  <c:v>7</c:v>
                </c:pt>
                <c:pt idx="1750">
                  <c:v>15</c:v>
                </c:pt>
                <c:pt idx="1751">
                  <c:v>30</c:v>
                </c:pt>
                <c:pt idx="1752">
                  <c:v>22</c:v>
                </c:pt>
                <c:pt idx="1753">
                  <c:v>40</c:v>
                </c:pt>
                <c:pt idx="1754">
                  <c:v>50</c:v>
                </c:pt>
                <c:pt idx="1755">
                  <c:v>6</c:v>
                </c:pt>
                <c:pt idx="1756">
                  <c:v>15</c:v>
                </c:pt>
                <c:pt idx="1757">
                  <c:v>5</c:v>
                </c:pt>
                <c:pt idx="1758">
                  <c:v>2</c:v>
                </c:pt>
                <c:pt idx="1759">
                  <c:v>35</c:v>
                </c:pt>
                <c:pt idx="1760">
                  <c:v>12</c:v>
                </c:pt>
                <c:pt idx="1761">
                  <c:v>30</c:v>
                </c:pt>
                <c:pt idx="1762">
                  <c:v>0.5</c:v>
                </c:pt>
                <c:pt idx="1763">
                  <c:v>25</c:v>
                </c:pt>
                <c:pt idx="1764">
                  <c:v>15</c:v>
                </c:pt>
                <c:pt idx="1765">
                  <c:v>22.333333333333332</c:v>
                </c:pt>
                <c:pt idx="1766">
                  <c:v>2.5</c:v>
                </c:pt>
                <c:pt idx="1767">
                  <c:v>0.1</c:v>
                </c:pt>
                <c:pt idx="1768">
                  <c:v>3</c:v>
                </c:pt>
                <c:pt idx="1769">
                  <c:v>7.5</c:v>
                </c:pt>
                <c:pt idx="1770">
                  <c:v>250</c:v>
                </c:pt>
                <c:pt idx="1771">
                  <c:v>25</c:v>
                </c:pt>
                <c:pt idx="1772">
                  <c:v>20</c:v>
                </c:pt>
                <c:pt idx="1773">
                  <c:v>3.2</c:v>
                </c:pt>
                <c:pt idx="1774">
                  <c:v>12</c:v>
                </c:pt>
                <c:pt idx="1775">
                  <c:v>25</c:v>
                </c:pt>
                <c:pt idx="1776">
                  <c:v>13</c:v>
                </c:pt>
                <c:pt idx="1777">
                  <c:v>28</c:v>
                </c:pt>
                <c:pt idx="1778">
                  <c:v>50</c:v>
                </c:pt>
                <c:pt idx="1779">
                  <c:v>1</c:v>
                </c:pt>
                <c:pt idx="1780">
                  <c:v>120</c:v>
                </c:pt>
                <c:pt idx="1781">
                  <c:v>18</c:v>
                </c:pt>
                <c:pt idx="1782">
                  <c:v>1.2</c:v>
                </c:pt>
                <c:pt idx="1783">
                  <c:v>3</c:v>
                </c:pt>
                <c:pt idx="1784">
                  <c:v>52.5</c:v>
                </c:pt>
                <c:pt idx="1785">
                  <c:v>24</c:v>
                </c:pt>
                <c:pt idx="1786">
                  <c:v>20</c:v>
                </c:pt>
                <c:pt idx="1787">
                  <c:v>3.3</c:v>
                </c:pt>
                <c:pt idx="1788">
                  <c:v>43</c:v>
                </c:pt>
                <c:pt idx="1789">
                  <c:v>0.21</c:v>
                </c:pt>
                <c:pt idx="1790">
                  <c:v>0.75</c:v>
                </c:pt>
                <c:pt idx="1791">
                  <c:v>27</c:v>
                </c:pt>
                <c:pt idx="1792">
                  <c:v>13</c:v>
                </c:pt>
                <c:pt idx="1793">
                  <c:v>32</c:v>
                </c:pt>
                <c:pt idx="1794">
                  <c:v>2</c:v>
                </c:pt>
                <c:pt idx="1795">
                  <c:v>30</c:v>
                </c:pt>
                <c:pt idx="1796">
                  <c:v>35</c:v>
                </c:pt>
                <c:pt idx="1797">
                  <c:v>26</c:v>
                </c:pt>
                <c:pt idx="1798">
                  <c:v>5</c:v>
                </c:pt>
                <c:pt idx="1799">
                  <c:v>5</c:v>
                </c:pt>
                <c:pt idx="1800">
                  <c:v>16</c:v>
                </c:pt>
                <c:pt idx="1801">
                  <c:v>30</c:v>
                </c:pt>
                <c:pt idx="1802">
                  <c:v>8.3000000000000007</c:v>
                </c:pt>
                <c:pt idx="1803">
                  <c:v>14</c:v>
                </c:pt>
                <c:pt idx="1804">
                  <c:v>2</c:v>
                </c:pt>
                <c:pt idx="1805">
                  <c:v>10</c:v>
                </c:pt>
                <c:pt idx="1806">
                  <c:v>18</c:v>
                </c:pt>
                <c:pt idx="1807">
                  <c:v>21.15</c:v>
                </c:pt>
                <c:pt idx="1808">
                  <c:v>4.3</c:v>
                </c:pt>
                <c:pt idx="1809">
                  <c:v>2.5</c:v>
                </c:pt>
                <c:pt idx="1810">
                  <c:v>30.75</c:v>
                </c:pt>
                <c:pt idx="1811">
                  <c:v>23</c:v>
                </c:pt>
                <c:pt idx="1812">
                  <c:v>11</c:v>
                </c:pt>
                <c:pt idx="1813">
                  <c:v>70</c:v>
                </c:pt>
                <c:pt idx="1814">
                  <c:v>0.2</c:v>
                </c:pt>
                <c:pt idx="1815">
                  <c:v>12</c:v>
                </c:pt>
                <c:pt idx="1816">
                  <c:v>21</c:v>
                </c:pt>
                <c:pt idx="1817">
                  <c:v>3</c:v>
                </c:pt>
                <c:pt idx="1818">
                  <c:v>3.3</c:v>
                </c:pt>
                <c:pt idx="1819">
                  <c:v>25</c:v>
                </c:pt>
                <c:pt idx="1820">
                  <c:v>3.7687849999999998</c:v>
                </c:pt>
                <c:pt idx="1821">
                  <c:v>5</c:v>
                </c:pt>
                <c:pt idx="1822">
                  <c:v>80</c:v>
                </c:pt>
                <c:pt idx="1823">
                  <c:v>15</c:v>
                </c:pt>
                <c:pt idx="1824">
                  <c:v>20</c:v>
                </c:pt>
                <c:pt idx="1825">
                  <c:v>1</c:v>
                </c:pt>
                <c:pt idx="1826">
                  <c:v>3</c:v>
                </c:pt>
                <c:pt idx="1827">
                  <c:v>8</c:v>
                </c:pt>
                <c:pt idx="1828">
                  <c:v>2</c:v>
                </c:pt>
                <c:pt idx="1829">
                  <c:v>35</c:v>
                </c:pt>
                <c:pt idx="1830">
                  <c:v>38</c:v>
                </c:pt>
                <c:pt idx="1831">
                  <c:v>57</c:v>
                </c:pt>
                <c:pt idx="1832">
                  <c:v>0.8</c:v>
                </c:pt>
                <c:pt idx="1833">
                  <c:v>1</c:v>
                </c:pt>
                <c:pt idx="1834">
                  <c:v>0.25</c:v>
                </c:pt>
                <c:pt idx="1835">
                  <c:v>0.25</c:v>
                </c:pt>
                <c:pt idx="1836">
                  <c:v>1.8</c:v>
                </c:pt>
                <c:pt idx="1837">
                  <c:v>2.5</c:v>
                </c:pt>
                <c:pt idx="1838">
                  <c:v>22</c:v>
                </c:pt>
                <c:pt idx="1839">
                  <c:v>25</c:v>
                </c:pt>
                <c:pt idx="1840">
                  <c:v>4</c:v>
                </c:pt>
                <c:pt idx="1841">
                  <c:v>6</c:v>
                </c:pt>
                <c:pt idx="1842">
                  <c:v>5</c:v>
                </c:pt>
                <c:pt idx="1843">
                  <c:v>3.5</c:v>
                </c:pt>
                <c:pt idx="1844">
                  <c:v>3.4</c:v>
                </c:pt>
                <c:pt idx="1845">
                  <c:v>50.1</c:v>
                </c:pt>
                <c:pt idx="1846">
                  <c:v>2.1</c:v>
                </c:pt>
                <c:pt idx="1847">
                  <c:v>100</c:v>
                </c:pt>
                <c:pt idx="1848">
                  <c:v>3.5</c:v>
                </c:pt>
                <c:pt idx="1849">
                  <c:v>0.35</c:v>
                </c:pt>
                <c:pt idx="1850">
                  <c:v>6.5</c:v>
                </c:pt>
                <c:pt idx="1851">
                  <c:v>150</c:v>
                </c:pt>
                <c:pt idx="1852">
                  <c:v>10.5</c:v>
                </c:pt>
                <c:pt idx="1853">
                  <c:v>72</c:v>
                </c:pt>
                <c:pt idx="1854">
                  <c:v>28</c:v>
                </c:pt>
                <c:pt idx="1855">
                  <c:v>13</c:v>
                </c:pt>
                <c:pt idx="1856">
                  <c:v>40.777777777777779</c:v>
                </c:pt>
                <c:pt idx="1857">
                  <c:v>0.25</c:v>
                </c:pt>
                <c:pt idx="1858">
                  <c:v>3</c:v>
                </c:pt>
                <c:pt idx="1859">
                  <c:v>45</c:v>
                </c:pt>
                <c:pt idx="1860">
                  <c:v>34</c:v>
                </c:pt>
                <c:pt idx="1861">
                  <c:v>55</c:v>
                </c:pt>
                <c:pt idx="1862">
                  <c:v>20</c:v>
                </c:pt>
                <c:pt idx="1863">
                  <c:v>2</c:v>
                </c:pt>
                <c:pt idx="1864">
                  <c:v>15</c:v>
                </c:pt>
                <c:pt idx="1865">
                  <c:v>25</c:v>
                </c:pt>
                <c:pt idx="1866">
                  <c:v>2.4</c:v>
                </c:pt>
                <c:pt idx="1867">
                  <c:v>110</c:v>
                </c:pt>
                <c:pt idx="1868">
                  <c:v>4.7</c:v>
                </c:pt>
                <c:pt idx="1869">
                  <c:v>0.2</c:v>
                </c:pt>
                <c:pt idx="1870">
                  <c:v>12</c:v>
                </c:pt>
                <c:pt idx="1871">
                  <c:v>20</c:v>
                </c:pt>
                <c:pt idx="1872">
                  <c:v>42</c:v>
                </c:pt>
                <c:pt idx="1873">
                  <c:v>7</c:v>
                </c:pt>
                <c:pt idx="1874">
                  <c:v>0.75</c:v>
                </c:pt>
                <c:pt idx="1875">
                  <c:v>19</c:v>
                </c:pt>
                <c:pt idx="1876">
                  <c:v>1</c:v>
                </c:pt>
                <c:pt idx="1877">
                  <c:v>32</c:v>
                </c:pt>
                <c:pt idx="1878">
                  <c:v>65</c:v>
                </c:pt>
                <c:pt idx="1879">
                  <c:v>20</c:v>
                </c:pt>
                <c:pt idx="1880">
                  <c:v>0.06</c:v>
                </c:pt>
                <c:pt idx="1881">
                  <c:v>0.25</c:v>
                </c:pt>
                <c:pt idx="1882">
                  <c:v>2</c:v>
                </c:pt>
                <c:pt idx="1883">
                  <c:v>75</c:v>
                </c:pt>
                <c:pt idx="1884">
                  <c:v>1.5</c:v>
                </c:pt>
                <c:pt idx="1885">
                  <c:v>2.7</c:v>
                </c:pt>
                <c:pt idx="1886">
                  <c:v>68</c:v>
                </c:pt>
                <c:pt idx="1887">
                  <c:v>32</c:v>
                </c:pt>
                <c:pt idx="1888">
                  <c:v>16</c:v>
                </c:pt>
                <c:pt idx="1889">
                  <c:v>75</c:v>
                </c:pt>
                <c:pt idx="1890">
                  <c:v>1.1000000000000001</c:v>
                </c:pt>
                <c:pt idx="1891">
                  <c:v>62</c:v>
                </c:pt>
                <c:pt idx="1892">
                  <c:v>7.5</c:v>
                </c:pt>
                <c:pt idx="1893">
                  <c:v>14</c:v>
                </c:pt>
                <c:pt idx="1894">
                  <c:v>0.23</c:v>
                </c:pt>
                <c:pt idx="1895">
                  <c:v>11</c:v>
                </c:pt>
                <c:pt idx="1896">
                  <c:v>2.5</c:v>
                </c:pt>
                <c:pt idx="1897">
                  <c:v>0.1</c:v>
                </c:pt>
                <c:pt idx="1898">
                  <c:v>3.5</c:v>
                </c:pt>
                <c:pt idx="1899">
                  <c:v>9</c:v>
                </c:pt>
                <c:pt idx="1900">
                  <c:v>21.5</c:v>
                </c:pt>
                <c:pt idx="1901">
                  <c:v>9</c:v>
                </c:pt>
                <c:pt idx="1902">
                  <c:v>200</c:v>
                </c:pt>
                <c:pt idx="1903">
                  <c:v>3</c:v>
                </c:pt>
                <c:pt idx="1904">
                  <c:v>2.5000000000000001E-2</c:v>
                </c:pt>
                <c:pt idx="1905">
                  <c:v>6</c:v>
                </c:pt>
                <c:pt idx="1906">
                  <c:v>50</c:v>
                </c:pt>
                <c:pt idx="1907">
                  <c:v>12.6</c:v>
                </c:pt>
                <c:pt idx="1908">
                  <c:v>8</c:v>
                </c:pt>
                <c:pt idx="1909">
                  <c:v>53</c:v>
                </c:pt>
                <c:pt idx="1910">
                  <c:v>10</c:v>
                </c:pt>
                <c:pt idx="1911">
                  <c:v>30</c:v>
                </c:pt>
                <c:pt idx="1912">
                  <c:v>1</c:v>
                </c:pt>
                <c:pt idx="1913">
                  <c:v>50</c:v>
                </c:pt>
                <c:pt idx="1914">
                  <c:v>0.15</c:v>
                </c:pt>
                <c:pt idx="1915">
                  <c:v>0.22500000000000001</c:v>
                </c:pt>
                <c:pt idx="1916">
                  <c:v>77.2</c:v>
                </c:pt>
                <c:pt idx="1917">
                  <c:v>1.9</c:v>
                </c:pt>
                <c:pt idx="1918">
                  <c:v>2.9</c:v>
                </c:pt>
                <c:pt idx="1919">
                  <c:v>0.96</c:v>
                </c:pt>
                <c:pt idx="1920">
                  <c:v>3.3</c:v>
                </c:pt>
                <c:pt idx="1921">
                  <c:v>28</c:v>
                </c:pt>
                <c:pt idx="1922">
                  <c:v>32</c:v>
                </c:pt>
                <c:pt idx="1923">
                  <c:v>40</c:v>
                </c:pt>
                <c:pt idx="1924">
                  <c:v>6</c:v>
                </c:pt>
                <c:pt idx="1925">
                  <c:v>11</c:v>
                </c:pt>
                <c:pt idx="1926">
                  <c:v>35.200000000000003</c:v>
                </c:pt>
                <c:pt idx="1927">
                  <c:v>3.2</c:v>
                </c:pt>
                <c:pt idx="1928">
                  <c:v>40</c:v>
                </c:pt>
                <c:pt idx="1929">
                  <c:v>8</c:v>
                </c:pt>
                <c:pt idx="1930">
                  <c:v>10</c:v>
                </c:pt>
                <c:pt idx="1931">
                  <c:v>11</c:v>
                </c:pt>
                <c:pt idx="1932">
                  <c:v>4</c:v>
                </c:pt>
                <c:pt idx="1933">
                  <c:v>11</c:v>
                </c:pt>
                <c:pt idx="1934">
                  <c:v>23</c:v>
                </c:pt>
                <c:pt idx="1935">
                  <c:v>17.899999999999999</c:v>
                </c:pt>
                <c:pt idx="1936">
                  <c:v>4</c:v>
                </c:pt>
                <c:pt idx="1937">
                  <c:v>10</c:v>
                </c:pt>
                <c:pt idx="1938">
                  <c:v>15</c:v>
                </c:pt>
                <c:pt idx="1939">
                  <c:v>26</c:v>
                </c:pt>
                <c:pt idx="1940">
                  <c:v>19</c:v>
                </c:pt>
                <c:pt idx="1941">
                  <c:v>35</c:v>
                </c:pt>
                <c:pt idx="1942">
                  <c:v>15</c:v>
                </c:pt>
                <c:pt idx="1943">
                  <c:v>0.379</c:v>
                </c:pt>
                <c:pt idx="1944">
                  <c:v>15</c:v>
                </c:pt>
                <c:pt idx="1945">
                  <c:v>0.42699999999999999</c:v>
                </c:pt>
                <c:pt idx="1946">
                  <c:v>60</c:v>
                </c:pt>
                <c:pt idx="1947">
                  <c:v>0.60899999999999999</c:v>
                </c:pt>
                <c:pt idx="1948">
                  <c:v>1</c:v>
                </c:pt>
                <c:pt idx="1949">
                  <c:v>22</c:v>
                </c:pt>
                <c:pt idx="1950">
                  <c:v>13</c:v>
                </c:pt>
                <c:pt idx="1951">
                  <c:v>30</c:v>
                </c:pt>
                <c:pt idx="1952">
                  <c:v>13.5</c:v>
                </c:pt>
                <c:pt idx="1953">
                  <c:v>12</c:v>
                </c:pt>
                <c:pt idx="1954">
                  <c:v>3.6</c:v>
                </c:pt>
                <c:pt idx="1955">
                  <c:v>45</c:v>
                </c:pt>
                <c:pt idx="1956">
                  <c:v>35</c:v>
                </c:pt>
                <c:pt idx="1957">
                  <c:v>14</c:v>
                </c:pt>
                <c:pt idx="1958">
                  <c:v>1.9</c:v>
                </c:pt>
                <c:pt idx="1959">
                  <c:v>8</c:v>
                </c:pt>
                <c:pt idx="1960">
                  <c:v>0.45</c:v>
                </c:pt>
                <c:pt idx="1961">
                  <c:v>15</c:v>
                </c:pt>
                <c:pt idx="1962">
                  <c:v>0.2</c:v>
                </c:pt>
                <c:pt idx="1963">
                  <c:v>11</c:v>
                </c:pt>
                <c:pt idx="1964">
                  <c:v>7</c:v>
                </c:pt>
                <c:pt idx="1965">
                  <c:v>32</c:v>
                </c:pt>
                <c:pt idx="1966">
                  <c:v>48</c:v>
                </c:pt>
                <c:pt idx="1967">
                  <c:v>7</c:v>
                </c:pt>
                <c:pt idx="1968">
                  <c:v>16.5</c:v>
                </c:pt>
                <c:pt idx="1969">
                  <c:v>16.5</c:v>
                </c:pt>
                <c:pt idx="1970">
                  <c:v>30</c:v>
                </c:pt>
                <c:pt idx="1971">
                  <c:v>38</c:v>
                </c:pt>
                <c:pt idx="1972">
                  <c:v>65</c:v>
                </c:pt>
                <c:pt idx="1973">
                  <c:v>1.7</c:v>
                </c:pt>
                <c:pt idx="1974">
                  <c:v>8</c:v>
                </c:pt>
                <c:pt idx="1975">
                  <c:v>8</c:v>
                </c:pt>
                <c:pt idx="1976">
                  <c:v>11</c:v>
                </c:pt>
                <c:pt idx="1977">
                  <c:v>7</c:v>
                </c:pt>
                <c:pt idx="1978">
                  <c:v>0.3</c:v>
                </c:pt>
                <c:pt idx="1979">
                  <c:v>33</c:v>
                </c:pt>
                <c:pt idx="1980">
                  <c:v>170</c:v>
                </c:pt>
                <c:pt idx="1981">
                  <c:v>30</c:v>
                </c:pt>
                <c:pt idx="1982">
                  <c:v>7.0000000000000001E-3</c:v>
                </c:pt>
                <c:pt idx="1983">
                  <c:v>10</c:v>
                </c:pt>
                <c:pt idx="1984">
                  <c:v>0.8</c:v>
                </c:pt>
                <c:pt idx="1985">
                  <c:v>30</c:v>
                </c:pt>
                <c:pt idx="1986">
                  <c:v>0.7</c:v>
                </c:pt>
                <c:pt idx="1987">
                  <c:v>1</c:v>
                </c:pt>
                <c:pt idx="1988">
                  <c:v>1.5</c:v>
                </c:pt>
                <c:pt idx="1989">
                  <c:v>55</c:v>
                </c:pt>
                <c:pt idx="1990">
                  <c:v>130</c:v>
                </c:pt>
                <c:pt idx="1991">
                  <c:v>2</c:v>
                </c:pt>
                <c:pt idx="1992">
                  <c:v>0.439</c:v>
                </c:pt>
                <c:pt idx="1993">
                  <c:v>3.5</c:v>
                </c:pt>
                <c:pt idx="1994">
                  <c:v>45</c:v>
                </c:pt>
                <c:pt idx="1995">
                  <c:v>40</c:v>
                </c:pt>
                <c:pt idx="1996">
                  <c:v>10</c:v>
                </c:pt>
                <c:pt idx="1997">
                  <c:v>5</c:v>
                </c:pt>
                <c:pt idx="1998">
                  <c:v>30</c:v>
                </c:pt>
                <c:pt idx="1999">
                  <c:v>0.25</c:v>
                </c:pt>
                <c:pt idx="2000">
                  <c:v>10</c:v>
                </c:pt>
                <c:pt idx="2001">
                  <c:v>17.5</c:v>
                </c:pt>
                <c:pt idx="2002">
                  <c:v>13</c:v>
                </c:pt>
                <c:pt idx="2003">
                  <c:v>7.5</c:v>
                </c:pt>
                <c:pt idx="2004">
                  <c:v>1.2</c:v>
                </c:pt>
                <c:pt idx="2005">
                  <c:v>30</c:v>
                </c:pt>
                <c:pt idx="2006">
                  <c:v>0.65</c:v>
                </c:pt>
                <c:pt idx="2007">
                  <c:v>1.5</c:v>
                </c:pt>
                <c:pt idx="2008">
                  <c:v>1.2</c:v>
                </c:pt>
                <c:pt idx="2009">
                  <c:v>11</c:v>
                </c:pt>
                <c:pt idx="2010">
                  <c:v>5</c:v>
                </c:pt>
                <c:pt idx="2011">
                  <c:v>2</c:v>
                </c:pt>
                <c:pt idx="2012">
                  <c:v>2.75</c:v>
                </c:pt>
                <c:pt idx="2013">
                  <c:v>12.5</c:v>
                </c:pt>
                <c:pt idx="2014">
                  <c:v>14</c:v>
                </c:pt>
                <c:pt idx="2015">
                  <c:v>0.5</c:v>
                </c:pt>
                <c:pt idx="2016">
                  <c:v>3</c:v>
                </c:pt>
                <c:pt idx="2017">
                  <c:v>6</c:v>
                </c:pt>
                <c:pt idx="2018">
                  <c:v>1</c:v>
                </c:pt>
                <c:pt idx="2019">
                  <c:v>14</c:v>
                </c:pt>
                <c:pt idx="2020">
                  <c:v>15</c:v>
                </c:pt>
                <c:pt idx="2021">
                  <c:v>0.125</c:v>
                </c:pt>
                <c:pt idx="2022">
                  <c:v>2.2000000000000002</c:v>
                </c:pt>
                <c:pt idx="2023">
                  <c:v>20</c:v>
                </c:pt>
                <c:pt idx="2024">
                  <c:v>5.6</c:v>
                </c:pt>
                <c:pt idx="2025">
                  <c:v>7</c:v>
                </c:pt>
                <c:pt idx="2026">
                  <c:v>0.3</c:v>
                </c:pt>
                <c:pt idx="2027">
                  <c:v>2</c:v>
                </c:pt>
                <c:pt idx="2028">
                  <c:v>0.4</c:v>
                </c:pt>
                <c:pt idx="2029">
                  <c:v>0.8</c:v>
                </c:pt>
                <c:pt idx="2030">
                  <c:v>1.8</c:v>
                </c:pt>
                <c:pt idx="2031">
                  <c:v>7.5</c:v>
                </c:pt>
                <c:pt idx="2032">
                  <c:v>5</c:v>
                </c:pt>
                <c:pt idx="2033">
                  <c:v>100</c:v>
                </c:pt>
                <c:pt idx="2034">
                  <c:v>0.1</c:v>
                </c:pt>
                <c:pt idx="2035">
                  <c:v>2.3E-2</c:v>
                </c:pt>
                <c:pt idx="2036">
                  <c:v>20</c:v>
                </c:pt>
                <c:pt idx="2037">
                  <c:v>6</c:v>
                </c:pt>
                <c:pt idx="2038">
                  <c:v>50</c:v>
                </c:pt>
                <c:pt idx="2039">
                  <c:v>38</c:v>
                </c:pt>
                <c:pt idx="2040">
                  <c:v>24</c:v>
                </c:pt>
                <c:pt idx="2041">
                  <c:v>9</c:v>
                </c:pt>
                <c:pt idx="2042">
                  <c:v>5</c:v>
                </c:pt>
                <c:pt idx="2043">
                  <c:v>3</c:v>
                </c:pt>
                <c:pt idx="2044">
                  <c:v>3</c:v>
                </c:pt>
                <c:pt idx="2045">
                  <c:v>40</c:v>
                </c:pt>
                <c:pt idx="2046">
                  <c:v>6.9</c:v>
                </c:pt>
                <c:pt idx="2047">
                  <c:v>75</c:v>
                </c:pt>
                <c:pt idx="2048">
                  <c:v>4.5999999999999999E-2</c:v>
                </c:pt>
                <c:pt idx="2049">
                  <c:v>14</c:v>
                </c:pt>
                <c:pt idx="2050">
                  <c:v>10</c:v>
                </c:pt>
                <c:pt idx="2051">
                  <c:v>50</c:v>
                </c:pt>
                <c:pt idx="2052">
                  <c:v>33</c:v>
                </c:pt>
                <c:pt idx="2053">
                  <c:v>24</c:v>
                </c:pt>
                <c:pt idx="2054">
                  <c:v>1.2</c:v>
                </c:pt>
                <c:pt idx="2055">
                  <c:v>0.229575</c:v>
                </c:pt>
                <c:pt idx="2056">
                  <c:v>0.312</c:v>
                </c:pt>
                <c:pt idx="2057">
                  <c:v>1</c:v>
                </c:pt>
                <c:pt idx="2058">
                  <c:v>12</c:v>
                </c:pt>
                <c:pt idx="2059">
                  <c:v>3</c:v>
                </c:pt>
                <c:pt idx="2060">
                  <c:v>1.5</c:v>
                </c:pt>
                <c:pt idx="2061">
                  <c:v>6</c:v>
                </c:pt>
                <c:pt idx="2062">
                  <c:v>44</c:v>
                </c:pt>
                <c:pt idx="2063">
                  <c:v>2.5</c:v>
                </c:pt>
                <c:pt idx="2064">
                  <c:v>10</c:v>
                </c:pt>
                <c:pt idx="2065">
                  <c:v>50</c:v>
                </c:pt>
                <c:pt idx="2066">
                  <c:v>0.22500000000000001</c:v>
                </c:pt>
                <c:pt idx="2067">
                  <c:v>0.25</c:v>
                </c:pt>
                <c:pt idx="2068">
                  <c:v>2.7</c:v>
                </c:pt>
                <c:pt idx="2069">
                  <c:v>21.5</c:v>
                </c:pt>
                <c:pt idx="2070">
                  <c:v>1.5</c:v>
                </c:pt>
                <c:pt idx="2071">
                  <c:v>0.22500000000000001</c:v>
                </c:pt>
                <c:pt idx="2072">
                  <c:v>26</c:v>
                </c:pt>
                <c:pt idx="2073">
                  <c:v>28</c:v>
                </c:pt>
                <c:pt idx="2074">
                  <c:v>0.5</c:v>
                </c:pt>
                <c:pt idx="2075">
                  <c:v>55</c:v>
                </c:pt>
                <c:pt idx="2076">
                  <c:v>0.18</c:v>
                </c:pt>
                <c:pt idx="2077">
                  <c:v>1</c:v>
                </c:pt>
                <c:pt idx="2078">
                  <c:v>0.25</c:v>
                </c:pt>
                <c:pt idx="2079">
                  <c:v>2</c:v>
                </c:pt>
                <c:pt idx="2080">
                  <c:v>32</c:v>
                </c:pt>
                <c:pt idx="2081">
                  <c:v>15</c:v>
                </c:pt>
                <c:pt idx="2082">
                  <c:v>33</c:v>
                </c:pt>
                <c:pt idx="2083">
                  <c:v>1</c:v>
                </c:pt>
                <c:pt idx="2084">
                  <c:v>6</c:v>
                </c:pt>
                <c:pt idx="2085">
                  <c:v>0.01</c:v>
                </c:pt>
                <c:pt idx="2086">
                  <c:v>0.2</c:v>
                </c:pt>
                <c:pt idx="2087">
                  <c:v>0.25</c:v>
                </c:pt>
                <c:pt idx="2088">
                  <c:v>25</c:v>
                </c:pt>
                <c:pt idx="2089">
                  <c:v>0.5</c:v>
                </c:pt>
                <c:pt idx="2090">
                  <c:v>0.5</c:v>
                </c:pt>
                <c:pt idx="2091">
                  <c:v>15</c:v>
                </c:pt>
                <c:pt idx="2092">
                  <c:v>16.625</c:v>
                </c:pt>
                <c:pt idx="2093">
                  <c:v>0.59</c:v>
                </c:pt>
                <c:pt idx="2094">
                  <c:v>2.1800000000000001E-4</c:v>
                </c:pt>
                <c:pt idx="2095">
                  <c:v>60</c:v>
                </c:pt>
                <c:pt idx="2096">
                  <c:v>10</c:v>
                </c:pt>
                <c:pt idx="2097">
                  <c:v>3</c:v>
                </c:pt>
                <c:pt idx="2098">
                  <c:v>2</c:v>
                </c:pt>
                <c:pt idx="2099">
                  <c:v>2.6</c:v>
                </c:pt>
                <c:pt idx="2100">
                  <c:v>0.78</c:v>
                </c:pt>
                <c:pt idx="2101">
                  <c:v>30</c:v>
                </c:pt>
                <c:pt idx="2102">
                  <c:v>30</c:v>
                </c:pt>
                <c:pt idx="2103">
                  <c:v>2</c:v>
                </c:pt>
                <c:pt idx="2104">
                  <c:v>0.5</c:v>
                </c:pt>
                <c:pt idx="2105">
                  <c:v>5</c:v>
                </c:pt>
                <c:pt idx="2106">
                  <c:v>0.06</c:v>
                </c:pt>
                <c:pt idx="2107">
                  <c:v>7</c:v>
                </c:pt>
                <c:pt idx="2108">
                  <c:v>0.7</c:v>
                </c:pt>
                <c:pt idx="2109">
                  <c:v>7.0000000000000001E-3</c:v>
                </c:pt>
                <c:pt idx="2110">
                  <c:v>25.1</c:v>
                </c:pt>
                <c:pt idx="2111">
                  <c:v>0.5</c:v>
                </c:pt>
                <c:pt idx="2112">
                  <c:v>0.85</c:v>
                </c:pt>
                <c:pt idx="2113">
                  <c:v>6.5</c:v>
                </c:pt>
                <c:pt idx="2114">
                  <c:v>80</c:v>
                </c:pt>
                <c:pt idx="2115">
                  <c:v>5</c:v>
                </c:pt>
                <c:pt idx="2116">
                  <c:v>0.12</c:v>
                </c:pt>
                <c:pt idx="2117">
                  <c:v>1.3</c:v>
                </c:pt>
                <c:pt idx="2118">
                  <c:v>16</c:v>
                </c:pt>
                <c:pt idx="2119">
                  <c:v>18</c:v>
                </c:pt>
                <c:pt idx="2120">
                  <c:v>6.5000000000000002E-2</c:v>
                </c:pt>
                <c:pt idx="2121">
                  <c:v>13.5</c:v>
                </c:pt>
                <c:pt idx="2122">
                  <c:v>0.47499999999999998</c:v>
                </c:pt>
                <c:pt idx="2123">
                  <c:v>5</c:v>
                </c:pt>
                <c:pt idx="2124">
                  <c:v>4</c:v>
                </c:pt>
                <c:pt idx="2125">
                  <c:v>1.1000000000000001</c:v>
                </c:pt>
                <c:pt idx="2126">
                  <c:v>3.4000000000000002E-2</c:v>
                </c:pt>
                <c:pt idx="2127">
                  <c:v>3</c:v>
                </c:pt>
                <c:pt idx="2128">
                  <c:v>7</c:v>
                </c:pt>
                <c:pt idx="2129">
                  <c:v>8</c:v>
                </c:pt>
                <c:pt idx="2130">
                  <c:v>1</c:v>
                </c:pt>
                <c:pt idx="2131">
                  <c:v>7.0000000000000007E-2</c:v>
                </c:pt>
                <c:pt idx="2132">
                  <c:v>22</c:v>
                </c:pt>
                <c:pt idx="2133">
                  <c:v>20</c:v>
                </c:pt>
                <c:pt idx="2134">
                  <c:v>2.6</c:v>
                </c:pt>
                <c:pt idx="2135">
                  <c:v>1.7</c:v>
                </c:pt>
                <c:pt idx="2136">
                  <c:v>0.375</c:v>
                </c:pt>
                <c:pt idx="2137">
                  <c:v>20</c:v>
                </c:pt>
                <c:pt idx="2138">
                  <c:v>3.5</c:v>
                </c:pt>
                <c:pt idx="2139">
                  <c:v>0.04</c:v>
                </c:pt>
                <c:pt idx="2140">
                  <c:v>0.1</c:v>
                </c:pt>
                <c:pt idx="2141">
                  <c:v>70</c:v>
                </c:pt>
                <c:pt idx="2142">
                  <c:v>0.03</c:v>
                </c:pt>
                <c:pt idx="2143">
                  <c:v>16</c:v>
                </c:pt>
                <c:pt idx="2144">
                  <c:v>40</c:v>
                </c:pt>
                <c:pt idx="2145">
                  <c:v>0.8</c:v>
                </c:pt>
                <c:pt idx="2146">
                  <c:v>10</c:v>
                </c:pt>
                <c:pt idx="2147">
                  <c:v>4.2000000000000003E-2</c:v>
                </c:pt>
                <c:pt idx="2148">
                  <c:v>0.2</c:v>
                </c:pt>
                <c:pt idx="2149">
                  <c:v>1.4999999999999999E-2</c:v>
                </c:pt>
                <c:pt idx="2150">
                  <c:v>0.01</c:v>
                </c:pt>
                <c:pt idx="2151">
                  <c:v>6</c:v>
                </c:pt>
                <c:pt idx="2152">
                  <c:v>50</c:v>
                </c:pt>
                <c:pt idx="2153">
                  <c:v>4.4999999999999997E-3</c:v>
                </c:pt>
                <c:pt idx="2154">
                  <c:v>60</c:v>
                </c:pt>
                <c:pt idx="2155">
                  <c:v>0.36499999999999999</c:v>
                </c:pt>
                <c:pt idx="2156">
                  <c:v>100</c:v>
                </c:pt>
                <c:pt idx="2157">
                  <c:v>3</c:v>
                </c:pt>
                <c:pt idx="2158">
                  <c:v>0.5</c:v>
                </c:pt>
                <c:pt idx="2159">
                  <c:v>15</c:v>
                </c:pt>
                <c:pt idx="2160">
                  <c:v>3.9375</c:v>
                </c:pt>
                <c:pt idx="2161">
                  <c:v>1.1000000000000001E-3</c:v>
                </c:pt>
                <c:pt idx="2162">
                  <c:v>140</c:v>
                </c:pt>
                <c:pt idx="2163">
                  <c:v>0.04</c:v>
                </c:pt>
                <c:pt idx="2164">
                  <c:v>7.0000000000000001E-3</c:v>
                </c:pt>
                <c:pt idx="2165">
                  <c:v>1.4999999999999999E-2</c:v>
                </c:pt>
                <c:pt idx="2166">
                  <c:v>0.95</c:v>
                </c:pt>
                <c:pt idx="2167">
                  <c:v>6.8</c:v>
                </c:pt>
                <c:pt idx="2168">
                  <c:v>0.27</c:v>
                </c:pt>
                <c:pt idx="2169">
                  <c:v>4</c:v>
                </c:pt>
                <c:pt idx="2170">
                  <c:v>0.15</c:v>
                </c:pt>
                <c:pt idx="2171">
                  <c:v>0.4</c:v>
                </c:pt>
                <c:pt idx="2172">
                  <c:v>9</c:v>
                </c:pt>
                <c:pt idx="2173">
                  <c:v>0.2</c:v>
                </c:pt>
                <c:pt idx="2174">
                  <c:v>5</c:v>
                </c:pt>
                <c:pt idx="2175">
                  <c:v>50</c:v>
                </c:pt>
                <c:pt idx="2176">
                  <c:v>1.5</c:v>
                </c:pt>
              </c:numCache>
            </c:numRef>
          </c:xVal>
          <c:yVal>
            <c:numRef>
              <c:f>'AVG budget &amp; Gross'!$B$3:$B$2179</c:f>
              <c:numCache>
                <c:formatCode>0.0</c:formatCode>
                <c:ptCount val="2177"/>
                <c:pt idx="0">
                  <c:v>523.50584700000002</c:v>
                </c:pt>
                <c:pt idx="1">
                  <c:v>502.17727100000002</c:v>
                </c:pt>
                <c:pt idx="2">
                  <c:v>458.672302</c:v>
                </c:pt>
                <c:pt idx="3">
                  <c:v>449.93566499999997</c:v>
                </c:pt>
                <c:pt idx="4">
                  <c:v>424.44945899999999</c:v>
                </c:pt>
                <c:pt idx="5">
                  <c:v>403.27954699999998</c:v>
                </c:pt>
                <c:pt idx="6">
                  <c:v>377.78377699999999</c:v>
                </c:pt>
                <c:pt idx="7">
                  <c:v>359.54467699999998</c:v>
                </c:pt>
                <c:pt idx="8">
                  <c:v>348.31606099999999</c:v>
                </c:pt>
                <c:pt idx="9">
                  <c:v>329.99925500000001</c:v>
                </c:pt>
                <c:pt idx="10">
                  <c:v>305.02426300000002</c:v>
                </c:pt>
                <c:pt idx="11">
                  <c:v>294.645577</c:v>
                </c:pt>
                <c:pt idx="12">
                  <c:v>293.78399999999999</c:v>
                </c:pt>
                <c:pt idx="13">
                  <c:v>292.04963500000002</c:v>
                </c:pt>
                <c:pt idx="14">
                  <c:v>291.323553</c:v>
                </c:pt>
                <c:pt idx="15">
                  <c:v>286.83886999999999</c:v>
                </c:pt>
                <c:pt idx="16">
                  <c:v>286.47103600000003</c:v>
                </c:pt>
                <c:pt idx="17">
                  <c:v>283.01925199999999</c:v>
                </c:pt>
                <c:pt idx="18">
                  <c:v>276.62540899999999</c:v>
                </c:pt>
                <c:pt idx="19">
                  <c:v>274.69119599999999</c:v>
                </c:pt>
                <c:pt idx="20">
                  <c:v>272.158751</c:v>
                </c:pt>
                <c:pt idx="21">
                  <c:v>267.76124299999998</c:v>
                </c:pt>
                <c:pt idx="22">
                  <c:v>267.26255500000002</c:v>
                </c:pt>
                <c:pt idx="23">
                  <c:v>264.70637499999998</c:v>
                </c:pt>
                <c:pt idx="24">
                  <c:v>262.02956</c:v>
                </c:pt>
                <c:pt idx="25">
                  <c:v>253.50167500000001</c:v>
                </c:pt>
                <c:pt idx="26">
                  <c:v>252</c:v>
                </c:pt>
                <c:pt idx="27">
                  <c:v>250.73660000000001</c:v>
                </c:pt>
                <c:pt idx="28">
                  <c:v>248.50554</c:v>
                </c:pt>
                <c:pt idx="29">
                  <c:v>246.62363400000001</c:v>
                </c:pt>
                <c:pt idx="30">
                  <c:v>246.47889799999999</c:v>
                </c:pt>
                <c:pt idx="31">
                  <c:v>242.31337099999999</c:v>
                </c:pt>
                <c:pt idx="32">
                  <c:v>236.43742700000001</c:v>
                </c:pt>
                <c:pt idx="33">
                  <c:v>232.523113</c:v>
                </c:pt>
                <c:pt idx="34">
                  <c:v>231.12405899999999</c:v>
                </c:pt>
                <c:pt idx="35">
                  <c:v>226.95037500000001</c:v>
                </c:pt>
                <c:pt idx="36">
                  <c:v>224.37445399999999</c:v>
                </c:pt>
                <c:pt idx="37">
                  <c:v>220.83757700000001</c:v>
                </c:pt>
                <c:pt idx="38">
                  <c:v>220.76050000000001</c:v>
                </c:pt>
                <c:pt idx="39">
                  <c:v>216.18892399999999</c:v>
                </c:pt>
                <c:pt idx="40">
                  <c:v>214.984497</c:v>
                </c:pt>
                <c:pt idx="41">
                  <c:v>212.10387299999999</c:v>
                </c:pt>
                <c:pt idx="42">
                  <c:v>208.99227200000001</c:v>
                </c:pt>
                <c:pt idx="43">
                  <c:v>208.99159900000001</c:v>
                </c:pt>
                <c:pt idx="44">
                  <c:v>207.652016</c:v>
                </c:pt>
                <c:pt idx="45">
                  <c:v>202.07668899999999</c:v>
                </c:pt>
                <c:pt idx="46">
                  <c:v>199.167575</c:v>
                </c:pt>
                <c:pt idx="47">
                  <c:v>198.13064199999999</c:v>
                </c:pt>
                <c:pt idx="48">
                  <c:v>198.03262799999999</c:v>
                </c:pt>
                <c:pt idx="49">
                  <c:v>197.75619699999999</c:v>
                </c:pt>
                <c:pt idx="50">
                  <c:v>196.565</c:v>
                </c:pt>
                <c:pt idx="51">
                  <c:v>195.67558299999999</c:v>
                </c:pt>
                <c:pt idx="52">
                  <c:v>195.631306</c:v>
                </c:pt>
                <c:pt idx="53">
                  <c:v>194.67827800000001</c:v>
                </c:pt>
                <c:pt idx="54">
                  <c:v>194.2</c:v>
                </c:pt>
                <c:pt idx="55">
                  <c:v>192.55789100000001</c:v>
                </c:pt>
                <c:pt idx="56">
                  <c:v>191.60976199999999</c:v>
                </c:pt>
                <c:pt idx="57">
                  <c:v>189.35021900000001</c:v>
                </c:pt>
                <c:pt idx="58">
                  <c:v>187.645141</c:v>
                </c:pt>
                <c:pt idx="59">
                  <c:v>182.92548500000001</c:v>
                </c:pt>
                <c:pt idx="60">
                  <c:v>182.501645</c:v>
                </c:pt>
                <c:pt idx="61">
                  <c:v>181.45436699999999</c:v>
                </c:pt>
                <c:pt idx="62">
                  <c:v>178.29818</c:v>
                </c:pt>
                <c:pt idx="63">
                  <c:v>175.36</c:v>
                </c:pt>
                <c:pt idx="64">
                  <c:v>174.90741800000001</c:v>
                </c:pt>
                <c:pt idx="65">
                  <c:v>174.455986</c:v>
                </c:pt>
                <c:pt idx="66">
                  <c:v>174.08495099999999</c:v>
                </c:pt>
                <c:pt idx="67">
                  <c:v>173.377893</c:v>
                </c:pt>
                <c:pt idx="68">
                  <c:v>172.39942199999999</c:v>
                </c:pt>
                <c:pt idx="69">
                  <c:v>172.298923</c:v>
                </c:pt>
                <c:pt idx="70">
                  <c:v>169.437578</c:v>
                </c:pt>
                <c:pt idx="71">
                  <c:v>168.75991400000001</c:v>
                </c:pt>
                <c:pt idx="72">
                  <c:v>168.62868</c:v>
                </c:pt>
                <c:pt idx="73">
                  <c:v>165.83500000000001</c:v>
                </c:pt>
                <c:pt idx="74">
                  <c:v>165.38868500000001</c:v>
                </c:pt>
                <c:pt idx="75">
                  <c:v>164.40626800000001</c:v>
                </c:pt>
                <c:pt idx="76">
                  <c:v>163.130696</c:v>
                </c:pt>
                <c:pt idx="77">
                  <c:v>162.20884799999999</c:v>
                </c:pt>
                <c:pt idx="78">
                  <c:v>161.97061500000001</c:v>
                </c:pt>
                <c:pt idx="79">
                  <c:v>161.796233</c:v>
                </c:pt>
                <c:pt idx="80">
                  <c:v>161.78172799999999</c:v>
                </c:pt>
                <c:pt idx="81">
                  <c:v>161.58958000000001</c:v>
                </c:pt>
                <c:pt idx="82">
                  <c:v>160.70666499999999</c:v>
                </c:pt>
                <c:pt idx="83">
                  <c:v>160.147615</c:v>
                </c:pt>
                <c:pt idx="84">
                  <c:v>160.03411</c:v>
                </c:pt>
                <c:pt idx="85">
                  <c:v>157.358779</c:v>
                </c:pt>
                <c:pt idx="86">
                  <c:v>157.326336</c:v>
                </c:pt>
                <c:pt idx="87">
                  <c:v>157.197282</c:v>
                </c:pt>
                <c:pt idx="88">
                  <c:v>156.78095999999999</c:v>
                </c:pt>
                <c:pt idx="89">
                  <c:v>156.074524</c:v>
                </c:pt>
                <c:pt idx="90">
                  <c:v>155.96569</c:v>
                </c:pt>
                <c:pt idx="91">
                  <c:v>155.823397</c:v>
                </c:pt>
                <c:pt idx="92">
                  <c:v>155.58551600000001</c:v>
                </c:pt>
                <c:pt idx="93">
                  <c:v>155.19999999999999</c:v>
                </c:pt>
                <c:pt idx="94">
                  <c:v>155.014286</c:v>
                </c:pt>
                <c:pt idx="95">
                  <c:v>154.44947500000001</c:v>
                </c:pt>
                <c:pt idx="96">
                  <c:v>154.43638000000001</c:v>
                </c:pt>
                <c:pt idx="97">
                  <c:v>154.1</c:v>
                </c:pt>
                <c:pt idx="98">
                  <c:v>153.48380800000001</c:v>
                </c:pt>
                <c:pt idx="99">
                  <c:v>151.870271</c:v>
                </c:pt>
                <c:pt idx="100">
                  <c:v>150.07916299999999</c:v>
                </c:pt>
                <c:pt idx="101">
                  <c:v>149.68838500000001</c:v>
                </c:pt>
                <c:pt idx="102">
                  <c:v>149.171806</c:v>
                </c:pt>
                <c:pt idx="103">
                  <c:v>147.825435</c:v>
                </c:pt>
                <c:pt idx="104">
                  <c:v>147.43658189999999</c:v>
                </c:pt>
                <c:pt idx="105">
                  <c:v>146.11949100000001</c:v>
                </c:pt>
                <c:pt idx="106">
                  <c:v>145.59259</c:v>
                </c:pt>
                <c:pt idx="107">
                  <c:v>144.70558700000001</c:v>
                </c:pt>
                <c:pt idx="108">
                  <c:v>144.61339100000001</c:v>
                </c:pt>
                <c:pt idx="109">
                  <c:v>143.63047800000001</c:v>
                </c:pt>
                <c:pt idx="110">
                  <c:v>142.64569299999999</c:v>
                </c:pt>
                <c:pt idx="111">
                  <c:v>142.000866</c:v>
                </c:pt>
                <c:pt idx="112">
                  <c:v>141.61623800000001</c:v>
                </c:pt>
                <c:pt idx="113">
                  <c:v>141.48725200000001</c:v>
                </c:pt>
                <c:pt idx="114">
                  <c:v>140.86326800000001</c:v>
                </c:pt>
                <c:pt idx="115">
                  <c:v>140.470114</c:v>
                </c:pt>
                <c:pt idx="116">
                  <c:v>140.381405</c:v>
                </c:pt>
                <c:pt idx="117">
                  <c:v>139.99439699999999</c:v>
                </c:pt>
                <c:pt idx="118">
                  <c:v>139.87576000000001</c:v>
                </c:pt>
                <c:pt idx="119">
                  <c:v>138.6</c:v>
                </c:pt>
                <c:pt idx="120">
                  <c:v>137.16999999999999</c:v>
                </c:pt>
                <c:pt idx="121">
                  <c:v>137.031035</c:v>
                </c:pt>
                <c:pt idx="122">
                  <c:v>136.57674499999999</c:v>
                </c:pt>
                <c:pt idx="123">
                  <c:v>136.39537999999999</c:v>
                </c:pt>
                <c:pt idx="124">
                  <c:v>136.138454</c:v>
                </c:pt>
                <c:pt idx="125">
                  <c:v>135.99284</c:v>
                </c:pt>
                <c:pt idx="126">
                  <c:v>134.18520599999999</c:v>
                </c:pt>
                <c:pt idx="127">
                  <c:v>133.03134700000001</c:v>
                </c:pt>
                <c:pt idx="128">
                  <c:v>133.02927</c:v>
                </c:pt>
                <c:pt idx="129">
                  <c:v>132.568851</c:v>
                </c:pt>
                <c:pt idx="130">
                  <c:v>132.05650499999999</c:v>
                </c:pt>
                <c:pt idx="131">
                  <c:v>132.01111399999999</c:v>
                </c:pt>
                <c:pt idx="132">
                  <c:v>131.96332799999999</c:v>
                </c:pt>
                <c:pt idx="133">
                  <c:v>131.492479</c:v>
                </c:pt>
                <c:pt idx="134">
                  <c:v>129.56932404</c:v>
                </c:pt>
                <c:pt idx="135">
                  <c:v>129.27979500000001</c:v>
                </c:pt>
                <c:pt idx="136">
                  <c:v>128.82195200000001</c:v>
                </c:pt>
                <c:pt idx="137">
                  <c:v>128.33941100000001</c:v>
                </c:pt>
                <c:pt idx="138">
                  <c:v>126.31919499999999</c:v>
                </c:pt>
                <c:pt idx="139">
                  <c:v>126.147885</c:v>
                </c:pt>
                <c:pt idx="140">
                  <c:v>125.684505</c:v>
                </c:pt>
                <c:pt idx="141">
                  <c:v>125.665036</c:v>
                </c:pt>
                <c:pt idx="142">
                  <c:v>124.54691733333334</c:v>
                </c:pt>
                <c:pt idx="143">
                  <c:v>124.05277100000001</c:v>
                </c:pt>
                <c:pt idx="144">
                  <c:v>123.947053</c:v>
                </c:pt>
                <c:pt idx="145">
                  <c:v>123.79534200000001</c:v>
                </c:pt>
                <c:pt idx="146">
                  <c:v>123.001229</c:v>
                </c:pt>
                <c:pt idx="147">
                  <c:v>122.83335700000001</c:v>
                </c:pt>
                <c:pt idx="148">
                  <c:v>121.66605800000001</c:v>
                </c:pt>
                <c:pt idx="149">
                  <c:v>120.430993</c:v>
                </c:pt>
                <c:pt idx="150">
                  <c:v>120.000989</c:v>
                </c:pt>
                <c:pt idx="151">
                  <c:v>119.358727</c:v>
                </c:pt>
                <c:pt idx="152">
                  <c:v>119.01948899999999</c:v>
                </c:pt>
                <c:pt idx="153">
                  <c:v>118.734225</c:v>
                </c:pt>
                <c:pt idx="154">
                  <c:v>118.136719</c:v>
                </c:pt>
                <c:pt idx="155">
                  <c:v>117.979556</c:v>
                </c:pt>
                <c:pt idx="156">
                  <c:v>117.5</c:v>
                </c:pt>
                <c:pt idx="157">
                  <c:v>117.387405</c:v>
                </c:pt>
                <c:pt idx="158">
                  <c:v>117.387272</c:v>
                </c:pt>
                <c:pt idx="159">
                  <c:v>117.20444000000001</c:v>
                </c:pt>
                <c:pt idx="160">
                  <c:v>117.13709</c:v>
                </c:pt>
                <c:pt idx="161">
                  <c:v>116.9</c:v>
                </c:pt>
                <c:pt idx="162">
                  <c:v>116.578352</c:v>
                </c:pt>
                <c:pt idx="163">
                  <c:v>116.3484</c:v>
                </c:pt>
                <c:pt idx="164">
                  <c:v>116.27524699999999</c:v>
                </c:pt>
                <c:pt idx="165">
                  <c:v>116.257143</c:v>
                </c:pt>
                <c:pt idx="166">
                  <c:v>115.329763</c:v>
                </c:pt>
                <c:pt idx="167">
                  <c:v>115.09681999999999</c:v>
                </c:pt>
                <c:pt idx="168">
                  <c:v>115.08575500000001</c:v>
                </c:pt>
                <c:pt idx="169">
                  <c:v>115.058047</c:v>
                </c:pt>
                <c:pt idx="170">
                  <c:v>114.223</c:v>
                </c:pt>
                <c:pt idx="171">
                  <c:v>113.368971</c:v>
                </c:pt>
                <c:pt idx="172">
                  <c:v>113.07839300000001</c:v>
                </c:pt>
                <c:pt idx="173">
                  <c:v>113.067808</c:v>
                </c:pt>
                <c:pt idx="174">
                  <c:v>112.868837</c:v>
                </c:pt>
                <c:pt idx="175">
                  <c:v>112.80512299999999</c:v>
                </c:pt>
                <c:pt idx="176">
                  <c:v>112.708996</c:v>
                </c:pt>
                <c:pt idx="177">
                  <c:v>112.435221</c:v>
                </c:pt>
                <c:pt idx="178">
                  <c:v>112.057433</c:v>
                </c:pt>
                <c:pt idx="179">
                  <c:v>111.727</c:v>
                </c:pt>
                <c:pt idx="180">
                  <c:v>111.709845</c:v>
                </c:pt>
                <c:pt idx="181">
                  <c:v>111.22504000000001</c:v>
                </c:pt>
                <c:pt idx="182">
                  <c:v>111.175354</c:v>
                </c:pt>
                <c:pt idx="183">
                  <c:v>111.08891</c:v>
                </c:pt>
                <c:pt idx="184">
                  <c:v>110.92237</c:v>
                </c:pt>
                <c:pt idx="185">
                  <c:v>110.50595800000001</c:v>
                </c:pt>
                <c:pt idx="186">
                  <c:v>110.117807</c:v>
                </c:pt>
                <c:pt idx="187">
                  <c:v>110.07131200000001</c:v>
                </c:pt>
                <c:pt idx="188">
                  <c:v>109.731527</c:v>
                </c:pt>
                <c:pt idx="189">
                  <c:v>109.14153</c:v>
                </c:pt>
                <c:pt idx="190">
                  <c:v>108.89913</c:v>
                </c:pt>
                <c:pt idx="191">
                  <c:v>108.383253</c:v>
                </c:pt>
                <c:pt idx="192">
                  <c:v>108.13236999999999</c:v>
                </c:pt>
                <c:pt idx="193">
                  <c:v>107.902283</c:v>
                </c:pt>
                <c:pt idx="194">
                  <c:v>107.801945</c:v>
                </c:pt>
                <c:pt idx="195">
                  <c:v>107.704099</c:v>
                </c:pt>
                <c:pt idx="196">
                  <c:v>107.6</c:v>
                </c:pt>
                <c:pt idx="197">
                  <c:v>107.58603600000001</c:v>
                </c:pt>
                <c:pt idx="198">
                  <c:v>107.575142</c:v>
                </c:pt>
                <c:pt idx="199">
                  <c:v>106.73539599999999</c:v>
                </c:pt>
                <c:pt idx="200">
                  <c:v>106.709992</c:v>
                </c:pt>
                <c:pt idx="201">
                  <c:v>106.573705</c:v>
                </c:pt>
                <c:pt idx="202">
                  <c:v>106.51231</c:v>
                </c:pt>
                <c:pt idx="203">
                  <c:v>106.415432</c:v>
                </c:pt>
                <c:pt idx="204">
                  <c:v>106.386216</c:v>
                </c:pt>
                <c:pt idx="205">
                  <c:v>106.14815900000001</c:v>
                </c:pt>
                <c:pt idx="206">
                  <c:v>104.94878</c:v>
                </c:pt>
                <c:pt idx="207">
                  <c:v>104.360277</c:v>
                </c:pt>
                <c:pt idx="208">
                  <c:v>104.00763999999999</c:v>
                </c:pt>
                <c:pt idx="209">
                  <c:v>103.620822</c:v>
                </c:pt>
                <c:pt idx="210">
                  <c:v>103.57658000000001</c:v>
                </c:pt>
                <c:pt idx="211">
                  <c:v>102.917283</c:v>
                </c:pt>
                <c:pt idx="212">
                  <c:v>102.84335</c:v>
                </c:pt>
                <c:pt idx="213">
                  <c:v>102.277056</c:v>
                </c:pt>
                <c:pt idx="214">
                  <c:v>101.93873000000001</c:v>
                </c:pt>
                <c:pt idx="215">
                  <c:v>101.69735</c:v>
                </c:pt>
                <c:pt idx="216">
                  <c:v>101.5</c:v>
                </c:pt>
                <c:pt idx="217">
                  <c:v>101.46322600000001</c:v>
                </c:pt>
                <c:pt idx="218">
                  <c:v>101.34017799999999</c:v>
                </c:pt>
                <c:pt idx="219">
                  <c:v>101.04913000000001</c:v>
                </c:pt>
                <c:pt idx="220">
                  <c:v>100.965237</c:v>
                </c:pt>
                <c:pt idx="221">
                  <c:v>100.72199999999999</c:v>
                </c:pt>
                <c:pt idx="222">
                  <c:v>100.315155</c:v>
                </c:pt>
                <c:pt idx="223">
                  <c:v>100.175871</c:v>
                </c:pt>
                <c:pt idx="224">
                  <c:v>99.93</c:v>
                </c:pt>
                <c:pt idx="225">
                  <c:v>99.541238000000007</c:v>
                </c:pt>
                <c:pt idx="226">
                  <c:v>99.455174999999997</c:v>
                </c:pt>
                <c:pt idx="227">
                  <c:v>99.093295999999995</c:v>
                </c:pt>
                <c:pt idx="228">
                  <c:v>99.007828000000003</c:v>
                </c:pt>
                <c:pt idx="229">
                  <c:v>98.614543999999995</c:v>
                </c:pt>
                <c:pt idx="230">
                  <c:v>98.405771000000001</c:v>
                </c:pt>
                <c:pt idx="231">
                  <c:v>97.992827000000005</c:v>
                </c:pt>
                <c:pt idx="232">
                  <c:v>97.822376000000006</c:v>
                </c:pt>
                <c:pt idx="233">
                  <c:v>97.637473999999997</c:v>
                </c:pt>
                <c:pt idx="234">
                  <c:v>97.224271000000002</c:v>
                </c:pt>
                <c:pt idx="235">
                  <c:v>96.968773999999996</c:v>
                </c:pt>
                <c:pt idx="236">
                  <c:v>96.945719999999994</c:v>
                </c:pt>
                <c:pt idx="237">
                  <c:v>96.936400000000006</c:v>
                </c:pt>
                <c:pt idx="238">
                  <c:v>96.447666999999996</c:v>
                </c:pt>
                <c:pt idx="239">
                  <c:v>96.308899999999994</c:v>
                </c:pt>
                <c:pt idx="240">
                  <c:v>96.3</c:v>
                </c:pt>
                <c:pt idx="241">
                  <c:v>96.248144999999994</c:v>
                </c:pt>
                <c:pt idx="242">
                  <c:v>95.014030000000005</c:v>
                </c:pt>
                <c:pt idx="243">
                  <c:v>94.852970999999997</c:v>
                </c:pt>
                <c:pt idx="244">
                  <c:v>94.324072000000001</c:v>
                </c:pt>
                <c:pt idx="245">
                  <c:v>93.952326999999997</c:v>
                </c:pt>
                <c:pt idx="246">
                  <c:v>93.506209999999996</c:v>
                </c:pt>
                <c:pt idx="247">
                  <c:v>92.536137999999994</c:v>
                </c:pt>
                <c:pt idx="248">
                  <c:v>92.237505666666678</c:v>
                </c:pt>
                <c:pt idx="249">
                  <c:v>92.012642999999997</c:v>
                </c:pt>
                <c:pt idx="250">
                  <c:v>91.704210000000003</c:v>
                </c:pt>
                <c:pt idx="251">
                  <c:v>91.519447999999997</c:v>
                </c:pt>
                <c:pt idx="252">
                  <c:v>91.518351999999993</c:v>
                </c:pt>
                <c:pt idx="253">
                  <c:v>90.9</c:v>
                </c:pt>
                <c:pt idx="254">
                  <c:v>90.736215000000001</c:v>
                </c:pt>
                <c:pt idx="255">
                  <c:v>90.397306999999998</c:v>
                </c:pt>
                <c:pt idx="256">
                  <c:v>89.746958000000006</c:v>
                </c:pt>
                <c:pt idx="257">
                  <c:v>89.732962000000001</c:v>
                </c:pt>
                <c:pt idx="258">
                  <c:v>89.692571999999998</c:v>
                </c:pt>
                <c:pt idx="259">
                  <c:v>89.214072000000002</c:v>
                </c:pt>
                <c:pt idx="260">
                  <c:v>88.495847999999995</c:v>
                </c:pt>
                <c:pt idx="261">
                  <c:v>88.166115000000005</c:v>
                </c:pt>
                <c:pt idx="262">
                  <c:v>88.001285999999993</c:v>
                </c:pt>
                <c:pt idx="263">
                  <c:v>87.775459999999995</c:v>
                </c:pt>
                <c:pt idx="264">
                  <c:v>87.620723999999996</c:v>
                </c:pt>
                <c:pt idx="265">
                  <c:v>87.559438</c:v>
                </c:pt>
                <c:pt idx="266">
                  <c:v>86.978840000000005</c:v>
                </c:pt>
                <c:pt idx="267">
                  <c:v>86.757446999999999</c:v>
                </c:pt>
                <c:pt idx="268">
                  <c:v>86.631309999999999</c:v>
                </c:pt>
                <c:pt idx="269">
                  <c:v>86.6</c:v>
                </c:pt>
                <c:pt idx="270">
                  <c:v>86.546824999999998</c:v>
                </c:pt>
                <c:pt idx="271">
                  <c:v>85.762022000000002</c:v>
                </c:pt>
                <c:pt idx="272">
                  <c:v>85.648584999999997</c:v>
                </c:pt>
                <c:pt idx="273">
                  <c:v>85.646235000000004</c:v>
                </c:pt>
                <c:pt idx="274">
                  <c:v>85.512915000000007</c:v>
                </c:pt>
                <c:pt idx="275">
                  <c:v>85.395021</c:v>
                </c:pt>
                <c:pt idx="276">
                  <c:v>85.069695999999993</c:v>
                </c:pt>
                <c:pt idx="277">
                  <c:v>85.014967999999996</c:v>
                </c:pt>
                <c:pt idx="278">
                  <c:v>84.805004999999994</c:v>
                </c:pt>
                <c:pt idx="279">
                  <c:v>84.713132000000002</c:v>
                </c:pt>
                <c:pt idx="280">
                  <c:v>84.670866000000004</c:v>
                </c:pt>
                <c:pt idx="281">
                  <c:v>84.222437999999997</c:v>
                </c:pt>
                <c:pt idx="282">
                  <c:v>84.031111999999993</c:v>
                </c:pt>
                <c:pt idx="283">
                  <c:v>83.740650000000002</c:v>
                </c:pt>
                <c:pt idx="284">
                  <c:v>83.5</c:v>
                </c:pt>
                <c:pt idx="285">
                  <c:v>83.243477999999996</c:v>
                </c:pt>
                <c:pt idx="286">
                  <c:v>83.151472999999996</c:v>
                </c:pt>
                <c:pt idx="287">
                  <c:v>83.025092999999998</c:v>
                </c:pt>
                <c:pt idx="288">
                  <c:v>82.922376</c:v>
                </c:pt>
                <c:pt idx="289">
                  <c:v>82.831698000000003</c:v>
                </c:pt>
                <c:pt idx="290">
                  <c:v>82.8</c:v>
                </c:pt>
                <c:pt idx="291">
                  <c:v>82.528645999999995</c:v>
                </c:pt>
                <c:pt idx="292">
                  <c:v>82.299717000000001</c:v>
                </c:pt>
                <c:pt idx="293">
                  <c:v>82.149590000000003</c:v>
                </c:pt>
                <c:pt idx="294">
                  <c:v>82.001186000000004</c:v>
                </c:pt>
                <c:pt idx="295">
                  <c:v>81.749883999999994</c:v>
                </c:pt>
                <c:pt idx="296">
                  <c:v>81.7</c:v>
                </c:pt>
                <c:pt idx="297">
                  <c:v>81.552499999999995</c:v>
                </c:pt>
                <c:pt idx="298">
                  <c:v>80.805111999999994</c:v>
                </c:pt>
                <c:pt idx="299">
                  <c:v>80.782341500000001</c:v>
                </c:pt>
                <c:pt idx="300">
                  <c:v>80.292856</c:v>
                </c:pt>
                <c:pt idx="301">
                  <c:v>80.249061999999995</c:v>
                </c:pt>
                <c:pt idx="302">
                  <c:v>80.011740000000003</c:v>
                </c:pt>
                <c:pt idx="303">
                  <c:v>79.900000000000006</c:v>
                </c:pt>
                <c:pt idx="304">
                  <c:v>79.65594183333333</c:v>
                </c:pt>
                <c:pt idx="305">
                  <c:v>79.556400999999994</c:v>
                </c:pt>
                <c:pt idx="306">
                  <c:v>79.547205000000005</c:v>
                </c:pt>
                <c:pt idx="307">
                  <c:v>79.471845000000002</c:v>
                </c:pt>
                <c:pt idx="308">
                  <c:v>79.460115999999999</c:v>
                </c:pt>
                <c:pt idx="309">
                  <c:v>79.444418999999996</c:v>
                </c:pt>
                <c:pt idx="310">
                  <c:v>79.443252999999999</c:v>
                </c:pt>
                <c:pt idx="311">
                  <c:v>79.225853999999998</c:v>
                </c:pt>
                <c:pt idx="312">
                  <c:v>79.218018000000001</c:v>
                </c:pt>
                <c:pt idx="313">
                  <c:v>79.175854000000001</c:v>
                </c:pt>
                <c:pt idx="314">
                  <c:v>78.574831000000003</c:v>
                </c:pt>
                <c:pt idx="315">
                  <c:v>78.530303000000004</c:v>
                </c:pt>
                <c:pt idx="316">
                  <c:v>78.5</c:v>
                </c:pt>
                <c:pt idx="317">
                  <c:v>78.36</c:v>
                </c:pt>
                <c:pt idx="318">
                  <c:v>78.038275999999996</c:v>
                </c:pt>
                <c:pt idx="319">
                  <c:v>77.997349</c:v>
                </c:pt>
                <c:pt idx="320">
                  <c:v>77.946274000000003</c:v>
                </c:pt>
                <c:pt idx="321">
                  <c:v>77.906494333333328</c:v>
                </c:pt>
                <c:pt idx="322">
                  <c:v>77.763836999999995</c:v>
                </c:pt>
                <c:pt idx="323">
                  <c:v>77.729952666666676</c:v>
                </c:pt>
                <c:pt idx="324">
                  <c:v>77.692062000000007</c:v>
                </c:pt>
                <c:pt idx="325">
                  <c:v>77.334373999999997</c:v>
                </c:pt>
                <c:pt idx="326">
                  <c:v>77.121452000000005</c:v>
                </c:pt>
                <c:pt idx="327">
                  <c:v>77.001351</c:v>
                </c:pt>
                <c:pt idx="328">
                  <c:v>76.975168999999994</c:v>
                </c:pt>
                <c:pt idx="329">
                  <c:v>76.906494333333328</c:v>
                </c:pt>
                <c:pt idx="330">
                  <c:v>76.823599999999999</c:v>
                </c:pt>
                <c:pt idx="331">
                  <c:v>76.801373999999996</c:v>
                </c:pt>
                <c:pt idx="332">
                  <c:v>76.7</c:v>
                </c:pt>
                <c:pt idx="333">
                  <c:v>76.694016000000005</c:v>
                </c:pt>
                <c:pt idx="334">
                  <c:v>76.491682999999995</c:v>
                </c:pt>
                <c:pt idx="335">
                  <c:v>76.355941833333333</c:v>
                </c:pt>
                <c:pt idx="336">
                  <c:v>76.203320000000005</c:v>
                </c:pt>
                <c:pt idx="337">
                  <c:v>76.115031000000002</c:v>
                </c:pt>
                <c:pt idx="338">
                  <c:v>76.107476000000005</c:v>
                </c:pt>
                <c:pt idx="339">
                  <c:v>76.088876999999997</c:v>
                </c:pt>
                <c:pt idx="340">
                  <c:v>76.028097000000002</c:v>
                </c:pt>
                <c:pt idx="341">
                  <c:v>75.724074999999999</c:v>
                </c:pt>
                <c:pt idx="342">
                  <c:v>75.502246</c:v>
                </c:pt>
                <c:pt idx="343">
                  <c:v>75.3</c:v>
                </c:pt>
                <c:pt idx="344">
                  <c:v>75.241321999999997</c:v>
                </c:pt>
                <c:pt idx="345">
                  <c:v>75.213376999999994</c:v>
                </c:pt>
                <c:pt idx="346">
                  <c:v>75.01934</c:v>
                </c:pt>
                <c:pt idx="347">
                  <c:v>75.008260000000007</c:v>
                </c:pt>
                <c:pt idx="348">
                  <c:v>74.769345000000001</c:v>
                </c:pt>
                <c:pt idx="349">
                  <c:v>74.712885</c:v>
                </c:pt>
                <c:pt idx="350">
                  <c:v>74.497270999999998</c:v>
                </c:pt>
                <c:pt idx="351">
                  <c:v>74.12</c:v>
                </c:pt>
                <c:pt idx="352">
                  <c:v>74.067178999999996</c:v>
                </c:pt>
                <c:pt idx="353">
                  <c:v>74.006079999999997</c:v>
                </c:pt>
                <c:pt idx="354">
                  <c:v>73.985232999999994</c:v>
                </c:pt>
                <c:pt idx="355">
                  <c:v>73.760631000000004</c:v>
                </c:pt>
                <c:pt idx="356">
                  <c:v>73.548685000000006</c:v>
                </c:pt>
                <c:pt idx="357">
                  <c:v>73.371987000000004</c:v>
                </c:pt>
                <c:pt idx="358">
                  <c:v>73.005002000000005</c:v>
                </c:pt>
                <c:pt idx="359">
                  <c:v>72.774695857142845</c:v>
                </c:pt>
                <c:pt idx="360">
                  <c:v>72.656464</c:v>
                </c:pt>
                <c:pt idx="361">
                  <c:v>72.632572999999994</c:v>
                </c:pt>
                <c:pt idx="362">
                  <c:v>71.8</c:v>
                </c:pt>
                <c:pt idx="363">
                  <c:v>71.366732999999996</c:v>
                </c:pt>
                <c:pt idx="364">
                  <c:v>71.244774000000007</c:v>
                </c:pt>
                <c:pt idx="365">
                  <c:v>71.204015999999996</c:v>
                </c:pt>
                <c:pt idx="366">
                  <c:v>70.422786000000002</c:v>
                </c:pt>
                <c:pt idx="367">
                  <c:v>70.306494333333333</c:v>
                </c:pt>
                <c:pt idx="368">
                  <c:v>70.150343000000007</c:v>
                </c:pt>
                <c:pt idx="369">
                  <c:v>69.470202</c:v>
                </c:pt>
                <c:pt idx="370">
                  <c:v>69.413016999999996</c:v>
                </c:pt>
                <c:pt idx="371">
                  <c:v>69.288182000000006</c:v>
                </c:pt>
                <c:pt idx="372">
                  <c:v>69.049418000000003</c:v>
                </c:pt>
                <c:pt idx="373">
                  <c:v>69.025852999999998</c:v>
                </c:pt>
                <c:pt idx="374">
                  <c:v>68.987499999999997</c:v>
                </c:pt>
                <c:pt idx="375">
                  <c:v>68.845129999999997</c:v>
                </c:pt>
                <c:pt idx="376">
                  <c:v>68.706164999999999</c:v>
                </c:pt>
                <c:pt idx="377">
                  <c:v>68.636983000000001</c:v>
                </c:pt>
                <c:pt idx="378">
                  <c:v>68.571803000000003</c:v>
                </c:pt>
                <c:pt idx="379">
                  <c:v>68.488328999999993</c:v>
                </c:pt>
                <c:pt idx="380">
                  <c:v>68.413606000000001</c:v>
                </c:pt>
                <c:pt idx="381">
                  <c:v>68.045092333333329</c:v>
                </c:pt>
                <c:pt idx="382">
                  <c:v>67.912991888888897</c:v>
                </c:pt>
                <c:pt idx="383">
                  <c:v>67.900000000000006</c:v>
                </c:pt>
                <c:pt idx="384">
                  <c:v>67.900000000000006</c:v>
                </c:pt>
                <c:pt idx="385">
                  <c:v>67.567999999999998</c:v>
                </c:pt>
                <c:pt idx="386">
                  <c:v>67.458785000000006</c:v>
                </c:pt>
                <c:pt idx="387">
                  <c:v>67.340146000000004</c:v>
                </c:pt>
                <c:pt idx="388">
                  <c:v>67.125339999999994</c:v>
                </c:pt>
                <c:pt idx="389">
                  <c:v>67.043215789473678</c:v>
                </c:pt>
                <c:pt idx="390">
                  <c:v>66.7</c:v>
                </c:pt>
                <c:pt idx="391">
                  <c:v>66.683134999999993</c:v>
                </c:pt>
                <c:pt idx="392">
                  <c:v>66.336102999999994</c:v>
                </c:pt>
                <c:pt idx="393">
                  <c:v>66.317423000000005</c:v>
                </c:pt>
                <c:pt idx="394">
                  <c:v>66.021564999999995</c:v>
                </c:pt>
                <c:pt idx="395">
                  <c:v>65.900000000000006</c:v>
                </c:pt>
                <c:pt idx="396">
                  <c:v>65.87124</c:v>
                </c:pt>
                <c:pt idx="397">
                  <c:v>65.832203000000007</c:v>
                </c:pt>
                <c:pt idx="398">
                  <c:v>65.771527000000006</c:v>
                </c:pt>
                <c:pt idx="399">
                  <c:v>65.603359999999995</c:v>
                </c:pt>
                <c:pt idx="400">
                  <c:v>65.459098999999995</c:v>
                </c:pt>
                <c:pt idx="401">
                  <c:v>65.457688000000005</c:v>
                </c:pt>
                <c:pt idx="402">
                  <c:v>65.389560000000003</c:v>
                </c:pt>
                <c:pt idx="403">
                  <c:v>65.234138999999999</c:v>
                </c:pt>
                <c:pt idx="404">
                  <c:v>65.135191000000006</c:v>
                </c:pt>
                <c:pt idx="405">
                  <c:v>64.518154999999993</c:v>
                </c:pt>
                <c:pt idx="406">
                  <c:v>64.364920999999995</c:v>
                </c:pt>
                <c:pt idx="407">
                  <c:v>63.930410999999999</c:v>
                </c:pt>
                <c:pt idx="408">
                  <c:v>63.313048000000002</c:v>
                </c:pt>
                <c:pt idx="409">
                  <c:v>63.105179333333325</c:v>
                </c:pt>
                <c:pt idx="410">
                  <c:v>63.074950000000001</c:v>
                </c:pt>
                <c:pt idx="411">
                  <c:v>62.804648</c:v>
                </c:pt>
                <c:pt idx="412">
                  <c:v>62.749203000000001</c:v>
                </c:pt>
                <c:pt idx="413">
                  <c:v>62.624960999999999</c:v>
                </c:pt>
                <c:pt idx="414">
                  <c:v>62.51923</c:v>
                </c:pt>
                <c:pt idx="415">
                  <c:v>62.310175000000001</c:v>
                </c:pt>
                <c:pt idx="416">
                  <c:v>62.000081999999999</c:v>
                </c:pt>
                <c:pt idx="417">
                  <c:v>61.830669</c:v>
                </c:pt>
                <c:pt idx="418">
                  <c:v>61.807667000000002</c:v>
                </c:pt>
                <c:pt idx="419">
                  <c:v>61.8</c:v>
                </c:pt>
                <c:pt idx="420">
                  <c:v>61.793914999999998</c:v>
                </c:pt>
                <c:pt idx="421">
                  <c:v>61.739919</c:v>
                </c:pt>
                <c:pt idx="422">
                  <c:v>61.657150000000001</c:v>
                </c:pt>
                <c:pt idx="423">
                  <c:v>61.573391000000001</c:v>
                </c:pt>
                <c:pt idx="424">
                  <c:v>61.468960000000003</c:v>
                </c:pt>
                <c:pt idx="425">
                  <c:v>61.423650000000002</c:v>
                </c:pt>
                <c:pt idx="426">
                  <c:v>61.407328</c:v>
                </c:pt>
                <c:pt idx="427">
                  <c:v>60.846597500000001</c:v>
                </c:pt>
                <c:pt idx="428">
                  <c:v>60.495597444444449</c:v>
                </c:pt>
                <c:pt idx="429">
                  <c:v>60.341380000000001</c:v>
                </c:pt>
                <c:pt idx="430">
                  <c:v>60.305179333333328</c:v>
                </c:pt>
                <c:pt idx="431">
                  <c:v>60.249000000000002</c:v>
                </c:pt>
                <c:pt idx="432">
                  <c:v>60.216999999999999</c:v>
                </c:pt>
                <c:pt idx="433">
                  <c:v>60.069139999999997</c:v>
                </c:pt>
                <c:pt idx="434">
                  <c:v>60.050170999999999</c:v>
                </c:pt>
                <c:pt idx="435">
                  <c:v>60.012709999999998</c:v>
                </c:pt>
                <c:pt idx="436">
                  <c:v>60.000942000000002</c:v>
                </c:pt>
                <c:pt idx="437">
                  <c:v>59.8</c:v>
                </c:pt>
                <c:pt idx="438">
                  <c:v>59.568845000000003</c:v>
                </c:pt>
                <c:pt idx="439">
                  <c:v>59.502302999999998</c:v>
                </c:pt>
                <c:pt idx="440">
                  <c:v>59.422183666666662</c:v>
                </c:pt>
                <c:pt idx="441">
                  <c:v>59.4</c:v>
                </c:pt>
                <c:pt idx="442">
                  <c:v>59.267896999999998</c:v>
                </c:pt>
                <c:pt idx="443">
                  <c:v>59.135179599999994</c:v>
                </c:pt>
                <c:pt idx="444">
                  <c:v>59.006720999999999</c:v>
                </c:pt>
                <c:pt idx="445">
                  <c:v>58.813459999999999</c:v>
                </c:pt>
                <c:pt idx="446">
                  <c:v>58.539855000000003</c:v>
                </c:pt>
                <c:pt idx="447">
                  <c:v>58.476776000000001</c:v>
                </c:pt>
                <c:pt idx="448">
                  <c:v>58.353549999999998</c:v>
                </c:pt>
                <c:pt idx="449">
                  <c:v>58.326666000000003</c:v>
                </c:pt>
                <c:pt idx="450">
                  <c:v>58.307944999999997</c:v>
                </c:pt>
                <c:pt idx="451">
                  <c:v>58.218825000000002</c:v>
                </c:pt>
                <c:pt idx="452">
                  <c:v>58.136909000000003</c:v>
                </c:pt>
                <c:pt idx="453">
                  <c:v>58.103929000000001</c:v>
                </c:pt>
                <c:pt idx="454">
                  <c:v>58.011073000000003</c:v>
                </c:pt>
                <c:pt idx="455">
                  <c:v>57.487710999999997</c:v>
                </c:pt>
                <c:pt idx="456">
                  <c:v>57.231524</c:v>
                </c:pt>
                <c:pt idx="457">
                  <c:v>57.153533000000003</c:v>
                </c:pt>
                <c:pt idx="458">
                  <c:v>57.146484749999999</c:v>
                </c:pt>
                <c:pt idx="459">
                  <c:v>57.006880000000002</c:v>
                </c:pt>
                <c:pt idx="460">
                  <c:v>56.917897000000004</c:v>
                </c:pt>
                <c:pt idx="461">
                  <c:v>56.897215000000003</c:v>
                </c:pt>
                <c:pt idx="462">
                  <c:v>56.702060000000003</c:v>
                </c:pt>
                <c:pt idx="463">
                  <c:v>56.456431000000002</c:v>
                </c:pt>
                <c:pt idx="464">
                  <c:v>56.448821000000002</c:v>
                </c:pt>
                <c:pt idx="465">
                  <c:v>56.435493000000001</c:v>
                </c:pt>
                <c:pt idx="466">
                  <c:v>56.306972999999999</c:v>
                </c:pt>
                <c:pt idx="467">
                  <c:v>56.1</c:v>
                </c:pt>
                <c:pt idx="468">
                  <c:v>56.001697999999998</c:v>
                </c:pt>
                <c:pt idx="469">
                  <c:v>55.807519999999997</c:v>
                </c:pt>
                <c:pt idx="470">
                  <c:v>55.768056000000001</c:v>
                </c:pt>
                <c:pt idx="471">
                  <c:v>55.720716000000003</c:v>
                </c:pt>
                <c:pt idx="472">
                  <c:v>55.597042000000002</c:v>
                </c:pt>
                <c:pt idx="473">
                  <c:v>55.416609000000001</c:v>
                </c:pt>
                <c:pt idx="474">
                  <c:v>55.370362</c:v>
                </c:pt>
                <c:pt idx="475">
                  <c:v>55.343774000000003</c:v>
                </c:pt>
                <c:pt idx="476">
                  <c:v>55.219394999999999</c:v>
                </c:pt>
                <c:pt idx="477">
                  <c:v>55.173234999999998</c:v>
                </c:pt>
                <c:pt idx="478">
                  <c:v>55.149434999999997</c:v>
                </c:pt>
                <c:pt idx="479">
                  <c:v>55.095597444444451</c:v>
                </c:pt>
                <c:pt idx="480">
                  <c:v>55.072454</c:v>
                </c:pt>
                <c:pt idx="481">
                  <c:v>55.034301999999997</c:v>
                </c:pt>
                <c:pt idx="482">
                  <c:v>55.014842000000002</c:v>
                </c:pt>
                <c:pt idx="483">
                  <c:v>55.001342999999999</c:v>
                </c:pt>
                <c:pt idx="484">
                  <c:v>55</c:v>
                </c:pt>
                <c:pt idx="485">
                  <c:v>54.817937000000001</c:v>
                </c:pt>
                <c:pt idx="486">
                  <c:v>54.6</c:v>
                </c:pt>
                <c:pt idx="487">
                  <c:v>54.412920999999997</c:v>
                </c:pt>
                <c:pt idx="488">
                  <c:v>54.3765255</c:v>
                </c:pt>
                <c:pt idx="489">
                  <c:v>54.238334999999999</c:v>
                </c:pt>
                <c:pt idx="490">
                  <c:v>54.2</c:v>
                </c:pt>
                <c:pt idx="491">
                  <c:v>54.195633000000001</c:v>
                </c:pt>
                <c:pt idx="492">
                  <c:v>54.176525499999997</c:v>
                </c:pt>
                <c:pt idx="493">
                  <c:v>54.125425999999997</c:v>
                </c:pt>
                <c:pt idx="494">
                  <c:v>53.953403000000002</c:v>
                </c:pt>
                <c:pt idx="495">
                  <c:v>53.952275999999998</c:v>
                </c:pt>
                <c:pt idx="496">
                  <c:v>53.856262999999998</c:v>
                </c:pt>
                <c:pt idx="497">
                  <c:v>53.668525000000002</c:v>
                </c:pt>
                <c:pt idx="498">
                  <c:v>53.656813</c:v>
                </c:pt>
                <c:pt idx="499">
                  <c:v>53.618383999999999</c:v>
                </c:pt>
                <c:pt idx="500">
                  <c:v>53.5</c:v>
                </c:pt>
                <c:pt idx="501">
                  <c:v>53.492685000000002</c:v>
                </c:pt>
                <c:pt idx="502">
                  <c:v>53.350242000000001</c:v>
                </c:pt>
                <c:pt idx="503">
                  <c:v>53.319508999999996</c:v>
                </c:pt>
                <c:pt idx="504">
                  <c:v>53.3</c:v>
                </c:pt>
                <c:pt idx="505">
                  <c:v>53.270259000000003</c:v>
                </c:pt>
                <c:pt idx="506">
                  <c:v>53.269010000000002</c:v>
                </c:pt>
                <c:pt idx="507">
                  <c:v>53.200012000000001</c:v>
                </c:pt>
                <c:pt idx="508">
                  <c:v>52.925609000000001</c:v>
                </c:pt>
                <c:pt idx="509">
                  <c:v>52.572496000000001</c:v>
                </c:pt>
                <c:pt idx="510">
                  <c:v>52.491137000000002</c:v>
                </c:pt>
                <c:pt idx="511">
                  <c:v>52.387996999999999</c:v>
                </c:pt>
                <c:pt idx="512">
                  <c:v>52.360284999999998</c:v>
                </c:pt>
                <c:pt idx="513">
                  <c:v>52.282181999999999</c:v>
                </c:pt>
                <c:pt idx="514">
                  <c:v>52.264926000000003</c:v>
                </c:pt>
                <c:pt idx="515">
                  <c:v>52.245055000000001</c:v>
                </c:pt>
                <c:pt idx="516">
                  <c:v>52.165545999999999</c:v>
                </c:pt>
                <c:pt idx="517">
                  <c:v>52.163316999999999</c:v>
                </c:pt>
                <c:pt idx="518">
                  <c:v>52.100855000000003</c:v>
                </c:pt>
                <c:pt idx="519">
                  <c:v>51.990285999999998</c:v>
                </c:pt>
                <c:pt idx="520">
                  <c:v>51.956980000000001</c:v>
                </c:pt>
                <c:pt idx="521">
                  <c:v>51.889947999999997</c:v>
                </c:pt>
                <c:pt idx="522">
                  <c:v>51.651429999999998</c:v>
                </c:pt>
                <c:pt idx="523">
                  <c:v>51.636015999999998</c:v>
                </c:pt>
                <c:pt idx="524">
                  <c:v>51.58822</c:v>
                </c:pt>
                <c:pt idx="525">
                  <c:v>51.504069000000001</c:v>
                </c:pt>
                <c:pt idx="526">
                  <c:v>51.324421999999998</c:v>
                </c:pt>
                <c:pt idx="527">
                  <c:v>51.30650683333333</c:v>
                </c:pt>
                <c:pt idx="528">
                  <c:v>51.270454000000001</c:v>
                </c:pt>
                <c:pt idx="529">
                  <c:v>51.238334999999999</c:v>
                </c:pt>
                <c:pt idx="530">
                  <c:v>51.209972999999998</c:v>
                </c:pt>
                <c:pt idx="531">
                  <c:v>51.208010000000002</c:v>
                </c:pt>
                <c:pt idx="532">
                  <c:v>51.083765</c:v>
                </c:pt>
                <c:pt idx="533">
                  <c:v>51.071133000000003</c:v>
                </c:pt>
                <c:pt idx="534">
                  <c:v>50.920948000000003</c:v>
                </c:pt>
                <c:pt idx="535">
                  <c:v>50.915213999999999</c:v>
                </c:pt>
                <c:pt idx="536">
                  <c:v>50.835030000000003</c:v>
                </c:pt>
                <c:pt idx="537">
                  <c:v>50.731541999999997</c:v>
                </c:pt>
                <c:pt idx="538">
                  <c:v>50.712991888888894</c:v>
                </c:pt>
                <c:pt idx="539">
                  <c:v>50.646597499999999</c:v>
                </c:pt>
                <c:pt idx="540">
                  <c:v>50.608544999999999</c:v>
                </c:pt>
                <c:pt idx="541">
                  <c:v>50.60398</c:v>
                </c:pt>
                <c:pt idx="542">
                  <c:v>50.471319999999999</c:v>
                </c:pt>
                <c:pt idx="543">
                  <c:v>50.418802999999997</c:v>
                </c:pt>
                <c:pt idx="544">
                  <c:v>50.401463999999997</c:v>
                </c:pt>
                <c:pt idx="545">
                  <c:v>50.353763999999998</c:v>
                </c:pt>
                <c:pt idx="546">
                  <c:v>50.328194000000003</c:v>
                </c:pt>
                <c:pt idx="547">
                  <c:v>50.313313999999998</c:v>
                </c:pt>
                <c:pt idx="548">
                  <c:v>50.301521000000001</c:v>
                </c:pt>
                <c:pt idx="549">
                  <c:v>50.263257000000003</c:v>
                </c:pt>
                <c:pt idx="550">
                  <c:v>50.191634000000001</c:v>
                </c:pt>
                <c:pt idx="551">
                  <c:v>49.827062666666663</c:v>
                </c:pt>
                <c:pt idx="552">
                  <c:v>49.654899999999998</c:v>
                </c:pt>
                <c:pt idx="553">
                  <c:v>49.566870999999999</c:v>
                </c:pt>
                <c:pt idx="554">
                  <c:v>49.354205</c:v>
                </c:pt>
                <c:pt idx="555">
                  <c:v>49.273505</c:v>
                </c:pt>
                <c:pt idx="556">
                  <c:v>49.176214999999999</c:v>
                </c:pt>
                <c:pt idx="557">
                  <c:v>49.138075999999998</c:v>
                </c:pt>
                <c:pt idx="558">
                  <c:v>49.001297000000001</c:v>
                </c:pt>
                <c:pt idx="559">
                  <c:v>48.884821000000002</c:v>
                </c:pt>
                <c:pt idx="560">
                  <c:v>48.8</c:v>
                </c:pt>
                <c:pt idx="561">
                  <c:v>48.693522999999999</c:v>
                </c:pt>
                <c:pt idx="562">
                  <c:v>48.635995999999999</c:v>
                </c:pt>
                <c:pt idx="563">
                  <c:v>48.635922000000001</c:v>
                </c:pt>
                <c:pt idx="564">
                  <c:v>48.535066999999998</c:v>
                </c:pt>
                <c:pt idx="565">
                  <c:v>48.452055999999999</c:v>
                </c:pt>
                <c:pt idx="566">
                  <c:v>48.383780000000002</c:v>
                </c:pt>
                <c:pt idx="567">
                  <c:v>48.364250142857152</c:v>
                </c:pt>
                <c:pt idx="568">
                  <c:v>48.299760999999997</c:v>
                </c:pt>
                <c:pt idx="569">
                  <c:v>48.200831999999998</c:v>
                </c:pt>
                <c:pt idx="570">
                  <c:v>48.197992999999997</c:v>
                </c:pt>
                <c:pt idx="571">
                  <c:v>48.1</c:v>
                </c:pt>
                <c:pt idx="572">
                  <c:v>48.057347999999998</c:v>
                </c:pt>
                <c:pt idx="573">
                  <c:v>47.998367999999999</c:v>
                </c:pt>
                <c:pt idx="574">
                  <c:v>47.968404999999997</c:v>
                </c:pt>
                <c:pt idx="575">
                  <c:v>47.791747153846153</c:v>
                </c:pt>
                <c:pt idx="576">
                  <c:v>47.715415999999998</c:v>
                </c:pt>
                <c:pt idx="577">
                  <c:v>47.676582000000003</c:v>
                </c:pt>
                <c:pt idx="578">
                  <c:v>47.666629</c:v>
                </c:pt>
                <c:pt idx="579">
                  <c:v>47.570368000000002</c:v>
                </c:pt>
                <c:pt idx="580">
                  <c:v>47.540999999999997</c:v>
                </c:pt>
                <c:pt idx="581">
                  <c:v>47.356220999999998</c:v>
                </c:pt>
                <c:pt idx="582">
                  <c:v>47.325558999999998</c:v>
                </c:pt>
                <c:pt idx="583">
                  <c:v>47.308366999999997</c:v>
                </c:pt>
                <c:pt idx="584">
                  <c:v>47.3</c:v>
                </c:pt>
                <c:pt idx="585">
                  <c:v>47.3</c:v>
                </c:pt>
                <c:pt idx="586">
                  <c:v>47.115211000000002</c:v>
                </c:pt>
                <c:pt idx="587">
                  <c:v>47.008302999999998</c:v>
                </c:pt>
                <c:pt idx="588">
                  <c:v>47.001027000000001</c:v>
                </c:pt>
                <c:pt idx="589">
                  <c:v>46.975611000000001</c:v>
                </c:pt>
                <c:pt idx="590">
                  <c:v>46.955956</c:v>
                </c:pt>
                <c:pt idx="591">
                  <c:v>46.807023999999998</c:v>
                </c:pt>
                <c:pt idx="592">
                  <c:v>46.806311999999998</c:v>
                </c:pt>
                <c:pt idx="593">
                  <c:v>46.735230999999999</c:v>
                </c:pt>
                <c:pt idx="594">
                  <c:v>46.729973000000001</c:v>
                </c:pt>
                <c:pt idx="595">
                  <c:v>46.7</c:v>
                </c:pt>
                <c:pt idx="596">
                  <c:v>46.637946999999997</c:v>
                </c:pt>
                <c:pt idx="597">
                  <c:v>46.530737999999999</c:v>
                </c:pt>
                <c:pt idx="598">
                  <c:v>46.501438</c:v>
                </c:pt>
                <c:pt idx="599">
                  <c:v>46.4</c:v>
                </c:pt>
                <c:pt idx="600">
                  <c:v>46.309759999999997</c:v>
                </c:pt>
                <c:pt idx="601">
                  <c:v>46.269171</c:v>
                </c:pt>
                <c:pt idx="602">
                  <c:v>46.257845000000003</c:v>
                </c:pt>
                <c:pt idx="603">
                  <c:v>46.159365000000001</c:v>
                </c:pt>
                <c:pt idx="604">
                  <c:v>46.150691999999999</c:v>
                </c:pt>
                <c:pt idx="605">
                  <c:v>46.126012000000003</c:v>
                </c:pt>
                <c:pt idx="606">
                  <c:v>45.969178999999997</c:v>
                </c:pt>
                <c:pt idx="607">
                  <c:v>45.929972999999997</c:v>
                </c:pt>
                <c:pt idx="608">
                  <c:v>45.865715000000002</c:v>
                </c:pt>
                <c:pt idx="609">
                  <c:v>45.856565000000003</c:v>
                </c:pt>
                <c:pt idx="610">
                  <c:v>45.82094</c:v>
                </c:pt>
                <c:pt idx="611">
                  <c:v>45.776831999999999</c:v>
                </c:pt>
                <c:pt idx="612">
                  <c:v>45.703744999999998</c:v>
                </c:pt>
                <c:pt idx="613">
                  <c:v>45.625985999999997</c:v>
                </c:pt>
                <c:pt idx="614">
                  <c:v>45.623128000000001</c:v>
                </c:pt>
                <c:pt idx="615">
                  <c:v>45.607672999999998</c:v>
                </c:pt>
                <c:pt idx="616">
                  <c:v>45.523072999999997</c:v>
                </c:pt>
                <c:pt idx="617">
                  <c:v>45.500556000000003</c:v>
                </c:pt>
                <c:pt idx="618">
                  <c:v>45.276912000000003</c:v>
                </c:pt>
                <c:pt idx="619">
                  <c:v>45.264608000000003</c:v>
                </c:pt>
                <c:pt idx="620">
                  <c:v>45.255243</c:v>
                </c:pt>
                <c:pt idx="621">
                  <c:v>45.181731999999997</c:v>
                </c:pt>
                <c:pt idx="622">
                  <c:v>45.176525499999997</c:v>
                </c:pt>
                <c:pt idx="623">
                  <c:v>45.056939999999997</c:v>
                </c:pt>
                <c:pt idx="624">
                  <c:v>45.012169999999998</c:v>
                </c:pt>
                <c:pt idx="625">
                  <c:v>45.000874000000003</c:v>
                </c:pt>
                <c:pt idx="626">
                  <c:v>44.888995999999999</c:v>
                </c:pt>
                <c:pt idx="627">
                  <c:v>44.882128000000002</c:v>
                </c:pt>
                <c:pt idx="628">
                  <c:v>44.808371999999999</c:v>
                </c:pt>
                <c:pt idx="629">
                  <c:v>44.787599</c:v>
                </c:pt>
                <c:pt idx="630">
                  <c:v>44.735548000000001</c:v>
                </c:pt>
                <c:pt idx="631">
                  <c:v>44.715370999999998</c:v>
                </c:pt>
                <c:pt idx="632">
                  <c:v>44.631571999999998</c:v>
                </c:pt>
                <c:pt idx="633">
                  <c:v>44.590960000000003</c:v>
                </c:pt>
                <c:pt idx="634">
                  <c:v>44.3</c:v>
                </c:pt>
                <c:pt idx="635">
                  <c:v>44.287413999999998</c:v>
                </c:pt>
                <c:pt idx="636">
                  <c:v>44.149836999999998</c:v>
                </c:pt>
                <c:pt idx="637">
                  <c:v>44.148781</c:v>
                </c:pt>
                <c:pt idx="638">
                  <c:v>44.140956000000003</c:v>
                </c:pt>
                <c:pt idx="639">
                  <c:v>44.1</c:v>
                </c:pt>
                <c:pt idx="640">
                  <c:v>43.906114000000002</c:v>
                </c:pt>
                <c:pt idx="641">
                  <c:v>43.823090999999998</c:v>
                </c:pt>
                <c:pt idx="642">
                  <c:v>43.806888999999998</c:v>
                </c:pt>
                <c:pt idx="643">
                  <c:v>43.711404000000002</c:v>
                </c:pt>
                <c:pt idx="644">
                  <c:v>43.657907999999999</c:v>
                </c:pt>
                <c:pt idx="645">
                  <c:v>43.625922000000003</c:v>
                </c:pt>
                <c:pt idx="646">
                  <c:v>43.504640000000002</c:v>
                </c:pt>
                <c:pt idx="647">
                  <c:v>43.347242000000001</c:v>
                </c:pt>
                <c:pt idx="648">
                  <c:v>43.34693</c:v>
                </c:pt>
                <c:pt idx="649">
                  <c:v>43.3</c:v>
                </c:pt>
                <c:pt idx="650">
                  <c:v>43.250427000000002</c:v>
                </c:pt>
                <c:pt idx="651">
                  <c:v>43.234229999999997</c:v>
                </c:pt>
                <c:pt idx="652">
                  <c:v>42.933793000000001</c:v>
                </c:pt>
                <c:pt idx="653">
                  <c:v>42.792676999999998</c:v>
                </c:pt>
                <c:pt idx="654">
                  <c:v>42.724271999999999</c:v>
                </c:pt>
                <c:pt idx="655">
                  <c:v>42.706876999999999</c:v>
                </c:pt>
                <c:pt idx="656">
                  <c:v>42.698894000000003</c:v>
                </c:pt>
                <c:pt idx="657">
                  <c:v>42.618434000000001</c:v>
                </c:pt>
                <c:pt idx="658">
                  <c:v>42.586544000000004</c:v>
                </c:pt>
                <c:pt idx="659">
                  <c:v>42.522790000000001</c:v>
                </c:pt>
                <c:pt idx="660">
                  <c:v>42.477325999999998</c:v>
                </c:pt>
                <c:pt idx="661">
                  <c:v>42.373441999999997</c:v>
                </c:pt>
                <c:pt idx="662">
                  <c:v>42.369900000000001</c:v>
                </c:pt>
                <c:pt idx="663">
                  <c:v>42.357453</c:v>
                </c:pt>
                <c:pt idx="664">
                  <c:v>42.343674999999998</c:v>
                </c:pt>
                <c:pt idx="665">
                  <c:v>42.235321999999996</c:v>
                </c:pt>
                <c:pt idx="666">
                  <c:v>42.200504000000002</c:v>
                </c:pt>
                <c:pt idx="667">
                  <c:v>42.057639000000002</c:v>
                </c:pt>
                <c:pt idx="668">
                  <c:v>41.929167999999997</c:v>
                </c:pt>
                <c:pt idx="669">
                  <c:v>41.826999999999998</c:v>
                </c:pt>
                <c:pt idx="670">
                  <c:v>41.793567000000003</c:v>
                </c:pt>
                <c:pt idx="671">
                  <c:v>41.634485666666663</c:v>
                </c:pt>
                <c:pt idx="672">
                  <c:v>41.593527000000002</c:v>
                </c:pt>
                <c:pt idx="673">
                  <c:v>41.573084999999999</c:v>
                </c:pt>
                <c:pt idx="674">
                  <c:v>41.489424999999997</c:v>
                </c:pt>
                <c:pt idx="675">
                  <c:v>41.439399999999999</c:v>
                </c:pt>
                <c:pt idx="676">
                  <c:v>41.292135000000002</c:v>
                </c:pt>
                <c:pt idx="677">
                  <c:v>41.253340000000001</c:v>
                </c:pt>
                <c:pt idx="678">
                  <c:v>41.182181999999997</c:v>
                </c:pt>
                <c:pt idx="679">
                  <c:v>41.149655000000003</c:v>
                </c:pt>
                <c:pt idx="680">
                  <c:v>41.03819</c:v>
                </c:pt>
                <c:pt idx="681">
                  <c:v>41.030827000000002</c:v>
                </c:pt>
                <c:pt idx="682">
                  <c:v>41.011965857142847</c:v>
                </c:pt>
                <c:pt idx="683">
                  <c:v>41</c:v>
                </c:pt>
                <c:pt idx="684">
                  <c:v>40.950721000000001</c:v>
                </c:pt>
                <c:pt idx="685">
                  <c:v>40.752336999999997</c:v>
                </c:pt>
                <c:pt idx="686">
                  <c:v>40.668868000000003</c:v>
                </c:pt>
                <c:pt idx="687">
                  <c:v>40.566004</c:v>
                </c:pt>
                <c:pt idx="688">
                  <c:v>40.4</c:v>
                </c:pt>
                <c:pt idx="689">
                  <c:v>40.367693000000003</c:v>
                </c:pt>
                <c:pt idx="690">
                  <c:v>40.293199999999999</c:v>
                </c:pt>
                <c:pt idx="691">
                  <c:v>40.274748000000002</c:v>
                </c:pt>
                <c:pt idx="692">
                  <c:v>40.184721000000003</c:v>
                </c:pt>
                <c:pt idx="693">
                  <c:v>40.136046999999998</c:v>
                </c:pt>
                <c:pt idx="694">
                  <c:v>40.098137999999999</c:v>
                </c:pt>
                <c:pt idx="695">
                  <c:v>40.084026700000003</c:v>
                </c:pt>
                <c:pt idx="696">
                  <c:v>40.072595999999997</c:v>
                </c:pt>
                <c:pt idx="697">
                  <c:v>40.007440166666662</c:v>
                </c:pt>
                <c:pt idx="698">
                  <c:v>39.816662000000001</c:v>
                </c:pt>
                <c:pt idx="699">
                  <c:v>39.812795999999999</c:v>
                </c:pt>
                <c:pt idx="700">
                  <c:v>39.703412</c:v>
                </c:pt>
                <c:pt idx="701">
                  <c:v>39.571513000000003</c:v>
                </c:pt>
                <c:pt idx="702">
                  <c:v>39.567722000000003</c:v>
                </c:pt>
                <c:pt idx="703">
                  <c:v>39.461334999999998</c:v>
                </c:pt>
                <c:pt idx="704">
                  <c:v>39.456508999999997</c:v>
                </c:pt>
                <c:pt idx="705">
                  <c:v>39.343631999999999</c:v>
                </c:pt>
                <c:pt idx="706">
                  <c:v>39.266300000000001</c:v>
                </c:pt>
                <c:pt idx="707">
                  <c:v>39.190055000000001</c:v>
                </c:pt>
                <c:pt idx="708">
                  <c:v>39.156435000000002</c:v>
                </c:pt>
                <c:pt idx="709">
                  <c:v>39.052599999999998</c:v>
                </c:pt>
                <c:pt idx="710">
                  <c:v>38.950482999999998</c:v>
                </c:pt>
                <c:pt idx="711">
                  <c:v>38.872377999999998</c:v>
                </c:pt>
                <c:pt idx="712">
                  <c:v>38.815117000000001</c:v>
                </c:pt>
                <c:pt idx="713">
                  <c:v>38.797148</c:v>
                </c:pt>
                <c:pt idx="714">
                  <c:v>38.771290999999998</c:v>
                </c:pt>
                <c:pt idx="715">
                  <c:v>38.756231999999997</c:v>
                </c:pt>
                <c:pt idx="716">
                  <c:v>38.697448999999999</c:v>
                </c:pt>
                <c:pt idx="717">
                  <c:v>38.658172</c:v>
                </c:pt>
                <c:pt idx="718">
                  <c:v>38.543795000000003</c:v>
                </c:pt>
                <c:pt idx="719">
                  <c:v>38.493982000000003</c:v>
                </c:pt>
                <c:pt idx="720">
                  <c:v>38.4</c:v>
                </c:pt>
                <c:pt idx="721">
                  <c:v>38.287362999999999</c:v>
                </c:pt>
                <c:pt idx="722">
                  <c:v>38.192113999999997</c:v>
                </c:pt>
                <c:pt idx="723">
                  <c:v>38.127161999999998</c:v>
                </c:pt>
                <c:pt idx="724">
                  <c:v>38.023274999999998</c:v>
                </c:pt>
                <c:pt idx="725">
                  <c:v>38</c:v>
                </c:pt>
                <c:pt idx="726">
                  <c:v>37.837368249999997</c:v>
                </c:pt>
                <c:pt idx="727">
                  <c:v>37.744720000000001</c:v>
                </c:pt>
                <c:pt idx="728">
                  <c:v>37.696176000000001</c:v>
                </c:pt>
                <c:pt idx="729">
                  <c:v>37.65</c:v>
                </c:pt>
                <c:pt idx="730">
                  <c:v>37.541682999999999</c:v>
                </c:pt>
                <c:pt idx="731">
                  <c:v>37.536959000000003</c:v>
                </c:pt>
                <c:pt idx="732">
                  <c:v>37.365600000000001</c:v>
                </c:pt>
                <c:pt idx="733">
                  <c:v>37.322273000000003</c:v>
                </c:pt>
                <c:pt idx="734">
                  <c:v>37.257432999999999</c:v>
                </c:pt>
                <c:pt idx="735">
                  <c:v>37.253092000000002</c:v>
                </c:pt>
                <c:pt idx="736">
                  <c:v>37.239856000000003</c:v>
                </c:pt>
                <c:pt idx="737">
                  <c:v>37.176525499999997</c:v>
                </c:pt>
                <c:pt idx="738">
                  <c:v>37.127062666666667</c:v>
                </c:pt>
                <c:pt idx="739">
                  <c:v>37.063889000000003</c:v>
                </c:pt>
                <c:pt idx="740">
                  <c:v>36.9</c:v>
                </c:pt>
                <c:pt idx="741">
                  <c:v>36.885587000000001</c:v>
                </c:pt>
                <c:pt idx="742">
                  <c:v>36.868029999999997</c:v>
                </c:pt>
                <c:pt idx="743">
                  <c:v>36.667870000000001</c:v>
                </c:pt>
                <c:pt idx="744">
                  <c:v>36.643346000000001</c:v>
                </c:pt>
                <c:pt idx="745">
                  <c:v>36.636816000000003</c:v>
                </c:pt>
                <c:pt idx="746">
                  <c:v>36.6</c:v>
                </c:pt>
                <c:pt idx="747">
                  <c:v>36.6</c:v>
                </c:pt>
                <c:pt idx="748">
                  <c:v>36.528841999999997</c:v>
                </c:pt>
                <c:pt idx="749">
                  <c:v>36.527786999999996</c:v>
                </c:pt>
                <c:pt idx="750">
                  <c:v>36.468314999999997</c:v>
                </c:pt>
                <c:pt idx="751">
                  <c:v>36.398161999999999</c:v>
                </c:pt>
                <c:pt idx="752">
                  <c:v>36.377021999999997</c:v>
                </c:pt>
                <c:pt idx="753">
                  <c:v>36.371181</c:v>
                </c:pt>
                <c:pt idx="754">
                  <c:v>36.362352000000001</c:v>
                </c:pt>
                <c:pt idx="755">
                  <c:v>36.360017999999997</c:v>
                </c:pt>
                <c:pt idx="756">
                  <c:v>36.328679999999999</c:v>
                </c:pt>
                <c:pt idx="757">
                  <c:v>36.207920000000001</c:v>
                </c:pt>
                <c:pt idx="758">
                  <c:v>36.154094000000001</c:v>
                </c:pt>
                <c:pt idx="759">
                  <c:v>36.137684</c:v>
                </c:pt>
                <c:pt idx="760">
                  <c:v>36.121934000000003</c:v>
                </c:pt>
                <c:pt idx="761">
                  <c:v>36.066496999999998</c:v>
                </c:pt>
                <c:pt idx="762">
                  <c:v>35.990057</c:v>
                </c:pt>
                <c:pt idx="763">
                  <c:v>35.960517000000003</c:v>
                </c:pt>
                <c:pt idx="764">
                  <c:v>35.910583000000003</c:v>
                </c:pt>
                <c:pt idx="765">
                  <c:v>35.592846000000002</c:v>
                </c:pt>
                <c:pt idx="766">
                  <c:v>35.49</c:v>
                </c:pt>
                <c:pt idx="767">
                  <c:v>35.468792999999998</c:v>
                </c:pt>
                <c:pt idx="768">
                  <c:v>35.461306999999998</c:v>
                </c:pt>
                <c:pt idx="769">
                  <c:v>35.448498000000001</c:v>
                </c:pt>
                <c:pt idx="770">
                  <c:v>35.443237000000003</c:v>
                </c:pt>
                <c:pt idx="771">
                  <c:v>35.428137</c:v>
                </c:pt>
                <c:pt idx="772">
                  <c:v>35.305995000000003</c:v>
                </c:pt>
                <c:pt idx="773">
                  <c:v>35.279690000000002</c:v>
                </c:pt>
                <c:pt idx="774">
                  <c:v>35.200000000000003</c:v>
                </c:pt>
                <c:pt idx="775">
                  <c:v>35.183996</c:v>
                </c:pt>
                <c:pt idx="776">
                  <c:v>35.168022000000001</c:v>
                </c:pt>
                <c:pt idx="777">
                  <c:v>35.122318999999997</c:v>
                </c:pt>
                <c:pt idx="778">
                  <c:v>35.026631000000002</c:v>
                </c:pt>
                <c:pt idx="779">
                  <c:v>35.010106</c:v>
                </c:pt>
                <c:pt idx="780">
                  <c:v>35.006146999999999</c:v>
                </c:pt>
                <c:pt idx="781">
                  <c:v>35.003492000000001</c:v>
                </c:pt>
                <c:pt idx="782">
                  <c:v>35.003300000000003</c:v>
                </c:pt>
                <c:pt idx="783">
                  <c:v>34.886088999999998</c:v>
                </c:pt>
                <c:pt idx="784">
                  <c:v>34.706988000000003</c:v>
                </c:pt>
                <c:pt idx="785">
                  <c:v>34.700000000000003</c:v>
                </c:pt>
                <c:pt idx="786">
                  <c:v>34.5</c:v>
                </c:pt>
                <c:pt idx="787">
                  <c:v>34.432822999999999</c:v>
                </c:pt>
                <c:pt idx="788">
                  <c:v>34.299999999999997</c:v>
                </c:pt>
                <c:pt idx="789">
                  <c:v>34.244877000000002</c:v>
                </c:pt>
                <c:pt idx="790">
                  <c:v>34.225163999999999</c:v>
                </c:pt>
                <c:pt idx="791">
                  <c:v>34.218429</c:v>
                </c:pt>
                <c:pt idx="792">
                  <c:v>34.172251000000003</c:v>
                </c:pt>
                <c:pt idx="793">
                  <c:v>34.098861999999997</c:v>
                </c:pt>
                <c:pt idx="794">
                  <c:v>34.073773000000003</c:v>
                </c:pt>
                <c:pt idx="795">
                  <c:v>34.034754999999997</c:v>
                </c:pt>
                <c:pt idx="796">
                  <c:v>33.983001000000002</c:v>
                </c:pt>
                <c:pt idx="797">
                  <c:v>33.914985999999999</c:v>
                </c:pt>
                <c:pt idx="798">
                  <c:v>33.799999999999997</c:v>
                </c:pt>
                <c:pt idx="799">
                  <c:v>33.762228999999998</c:v>
                </c:pt>
                <c:pt idx="800">
                  <c:v>33.729374</c:v>
                </c:pt>
                <c:pt idx="801">
                  <c:v>33.716990666666668</c:v>
                </c:pt>
                <c:pt idx="802">
                  <c:v>33.6</c:v>
                </c:pt>
                <c:pt idx="803">
                  <c:v>33.6</c:v>
                </c:pt>
                <c:pt idx="804">
                  <c:v>33.563158000000001</c:v>
                </c:pt>
                <c:pt idx="805">
                  <c:v>33.553787</c:v>
                </c:pt>
                <c:pt idx="806">
                  <c:v>33.536011000000002</c:v>
                </c:pt>
                <c:pt idx="807">
                  <c:v>33.49156</c:v>
                </c:pt>
                <c:pt idx="808">
                  <c:v>33.375151000000002</c:v>
                </c:pt>
                <c:pt idx="809">
                  <c:v>33.355353999999998</c:v>
                </c:pt>
                <c:pt idx="810">
                  <c:v>33.338338</c:v>
                </c:pt>
                <c:pt idx="811">
                  <c:v>33.307796000000003</c:v>
                </c:pt>
                <c:pt idx="812">
                  <c:v>33.305545000000002</c:v>
                </c:pt>
                <c:pt idx="813">
                  <c:v>33.262492000000002</c:v>
                </c:pt>
                <c:pt idx="814">
                  <c:v>33.158000000000001</c:v>
                </c:pt>
                <c:pt idx="815">
                  <c:v>33.147444999999998</c:v>
                </c:pt>
                <c:pt idx="816">
                  <c:v>33.146000000000001</c:v>
                </c:pt>
                <c:pt idx="817">
                  <c:v>32.962333000000001</c:v>
                </c:pt>
                <c:pt idx="818">
                  <c:v>32.951478999999999</c:v>
                </c:pt>
                <c:pt idx="819">
                  <c:v>32.885635000000001</c:v>
                </c:pt>
                <c:pt idx="820">
                  <c:v>32.877175000000001</c:v>
                </c:pt>
                <c:pt idx="821">
                  <c:v>32.860213999999999</c:v>
                </c:pt>
                <c:pt idx="822">
                  <c:v>32.825000000000003</c:v>
                </c:pt>
                <c:pt idx="823">
                  <c:v>32.811275000000002</c:v>
                </c:pt>
                <c:pt idx="824">
                  <c:v>32.808615000000003</c:v>
                </c:pt>
                <c:pt idx="825">
                  <c:v>32.799999999999997</c:v>
                </c:pt>
                <c:pt idx="826">
                  <c:v>32.673324999999998</c:v>
                </c:pt>
                <c:pt idx="827">
                  <c:v>32.614857999999998</c:v>
                </c:pt>
                <c:pt idx="828">
                  <c:v>32.614158000000003</c:v>
                </c:pt>
                <c:pt idx="829">
                  <c:v>32.523384999999998</c:v>
                </c:pt>
                <c:pt idx="830">
                  <c:v>32.522221000000002</c:v>
                </c:pt>
                <c:pt idx="831">
                  <c:v>32.462437999999999</c:v>
                </c:pt>
                <c:pt idx="832">
                  <c:v>32.455275</c:v>
                </c:pt>
                <c:pt idx="833">
                  <c:v>32.356856999999998</c:v>
                </c:pt>
                <c:pt idx="834">
                  <c:v>32.306064999999997</c:v>
                </c:pt>
                <c:pt idx="835">
                  <c:v>32.266306</c:v>
                </c:pt>
                <c:pt idx="836">
                  <c:v>32.235441000000002</c:v>
                </c:pt>
                <c:pt idx="837">
                  <c:v>32.225777000000001</c:v>
                </c:pt>
                <c:pt idx="838">
                  <c:v>32.200000000000003</c:v>
                </c:pt>
                <c:pt idx="839">
                  <c:v>32.148997000000001</c:v>
                </c:pt>
                <c:pt idx="840">
                  <c:v>32.144464999999997</c:v>
                </c:pt>
                <c:pt idx="841">
                  <c:v>32.084026700000003</c:v>
                </c:pt>
                <c:pt idx="842">
                  <c:v>32.066496999999998</c:v>
                </c:pt>
                <c:pt idx="843">
                  <c:v>32.066000000000003</c:v>
                </c:pt>
                <c:pt idx="844">
                  <c:v>32.030662999999997</c:v>
                </c:pt>
                <c:pt idx="845">
                  <c:v>32</c:v>
                </c:pt>
                <c:pt idx="846">
                  <c:v>31.997107</c:v>
                </c:pt>
                <c:pt idx="847">
                  <c:v>31.9</c:v>
                </c:pt>
                <c:pt idx="848">
                  <c:v>31.859105</c:v>
                </c:pt>
                <c:pt idx="849">
                  <c:v>31.838728</c:v>
                </c:pt>
                <c:pt idx="850">
                  <c:v>31.726644</c:v>
                </c:pt>
                <c:pt idx="851">
                  <c:v>31.691009000000001</c:v>
                </c:pt>
                <c:pt idx="852">
                  <c:v>31.517441000000002</c:v>
                </c:pt>
                <c:pt idx="853">
                  <c:v>31.505064999999998</c:v>
                </c:pt>
                <c:pt idx="854">
                  <c:v>31.431159999999998</c:v>
                </c:pt>
                <c:pt idx="855">
                  <c:v>31.385560000000002</c:v>
                </c:pt>
                <c:pt idx="856">
                  <c:v>31.359959</c:v>
                </c:pt>
                <c:pt idx="857">
                  <c:v>31.353636000000002</c:v>
                </c:pt>
                <c:pt idx="858">
                  <c:v>31.347010000000001</c:v>
                </c:pt>
                <c:pt idx="859">
                  <c:v>31.282411</c:v>
                </c:pt>
                <c:pt idx="860">
                  <c:v>31.261036000000001</c:v>
                </c:pt>
                <c:pt idx="861">
                  <c:v>31.2179</c:v>
                </c:pt>
                <c:pt idx="862">
                  <c:v>31.193052999999999</c:v>
                </c:pt>
                <c:pt idx="863">
                  <c:v>31.174897000000001</c:v>
                </c:pt>
                <c:pt idx="864">
                  <c:v>31.134898</c:v>
                </c:pt>
                <c:pt idx="865">
                  <c:v>31.094902999999999</c:v>
                </c:pt>
                <c:pt idx="866">
                  <c:v>31.022333</c:v>
                </c:pt>
                <c:pt idx="867">
                  <c:v>31.015141</c:v>
                </c:pt>
                <c:pt idx="868">
                  <c:v>31.008288</c:v>
                </c:pt>
                <c:pt idx="869">
                  <c:v>31</c:v>
                </c:pt>
                <c:pt idx="870">
                  <c:v>30.973336</c:v>
                </c:pt>
                <c:pt idx="871">
                  <c:v>30.965395000000001</c:v>
                </c:pt>
                <c:pt idx="872">
                  <c:v>30.849948999999999</c:v>
                </c:pt>
                <c:pt idx="873">
                  <c:v>30.836296000000001</c:v>
                </c:pt>
                <c:pt idx="874">
                  <c:v>30.8</c:v>
                </c:pt>
                <c:pt idx="875">
                  <c:v>30.8</c:v>
                </c:pt>
                <c:pt idx="876">
                  <c:v>30.785</c:v>
                </c:pt>
                <c:pt idx="877">
                  <c:v>30.775468</c:v>
                </c:pt>
                <c:pt idx="878">
                  <c:v>30.712</c:v>
                </c:pt>
                <c:pt idx="879">
                  <c:v>30.695394</c:v>
                </c:pt>
                <c:pt idx="880">
                  <c:v>30.618403000000001</c:v>
                </c:pt>
                <c:pt idx="881">
                  <c:v>30.537320000000001</c:v>
                </c:pt>
                <c:pt idx="882">
                  <c:v>30.485039</c:v>
                </c:pt>
                <c:pt idx="883">
                  <c:v>30.464786</c:v>
                </c:pt>
                <c:pt idx="884">
                  <c:v>30.405498000000001</c:v>
                </c:pt>
                <c:pt idx="885">
                  <c:v>30.341670000000001</c:v>
                </c:pt>
                <c:pt idx="886">
                  <c:v>30.311509000000001</c:v>
                </c:pt>
                <c:pt idx="887">
                  <c:v>30.303623000000002</c:v>
                </c:pt>
                <c:pt idx="888">
                  <c:v>30.302313999999999</c:v>
                </c:pt>
                <c:pt idx="889">
                  <c:v>30.270226999999998</c:v>
                </c:pt>
                <c:pt idx="890">
                  <c:v>30.26934</c:v>
                </c:pt>
                <c:pt idx="891">
                  <c:v>30.227069</c:v>
                </c:pt>
                <c:pt idx="892">
                  <c:v>30.163651999999999</c:v>
                </c:pt>
                <c:pt idx="893">
                  <c:v>30.132280000000002</c:v>
                </c:pt>
                <c:pt idx="894">
                  <c:v>30.12762</c:v>
                </c:pt>
                <c:pt idx="895">
                  <c:v>30.1</c:v>
                </c:pt>
                <c:pt idx="896">
                  <c:v>30.03378</c:v>
                </c:pt>
                <c:pt idx="897">
                  <c:v>30.014112000000001</c:v>
                </c:pt>
                <c:pt idx="898">
                  <c:v>30.000882000000001</c:v>
                </c:pt>
                <c:pt idx="899">
                  <c:v>30</c:v>
                </c:pt>
                <c:pt idx="900">
                  <c:v>29.993846999999999</c:v>
                </c:pt>
                <c:pt idx="901">
                  <c:v>29.982968</c:v>
                </c:pt>
                <c:pt idx="902">
                  <c:v>29.968223999999999</c:v>
                </c:pt>
                <c:pt idx="903">
                  <c:v>29.948112999999999</c:v>
                </c:pt>
                <c:pt idx="904">
                  <c:v>29.883016000000001</c:v>
                </c:pt>
                <c:pt idx="905">
                  <c:v>29.837036000000001</c:v>
                </c:pt>
                <c:pt idx="906">
                  <c:v>29.730906999999998</c:v>
                </c:pt>
                <c:pt idx="907">
                  <c:v>29.667095</c:v>
                </c:pt>
                <c:pt idx="908">
                  <c:v>29.604977000000002</c:v>
                </c:pt>
                <c:pt idx="909">
                  <c:v>29.507052999999999</c:v>
                </c:pt>
                <c:pt idx="910">
                  <c:v>29.484168</c:v>
                </c:pt>
                <c:pt idx="911">
                  <c:v>29.483948999999999</c:v>
                </c:pt>
                <c:pt idx="912">
                  <c:v>29.099640000000001</c:v>
                </c:pt>
                <c:pt idx="913">
                  <c:v>29.098051000000002</c:v>
                </c:pt>
                <c:pt idx="914">
                  <c:v>29.04156</c:v>
                </c:pt>
                <c:pt idx="915">
                  <c:v>28.939454000000001</c:v>
                </c:pt>
                <c:pt idx="916">
                  <c:v>28.895416999999998</c:v>
                </c:pt>
                <c:pt idx="917">
                  <c:v>28.848099999999999</c:v>
                </c:pt>
                <c:pt idx="918">
                  <c:v>28.826568999999999</c:v>
                </c:pt>
                <c:pt idx="919">
                  <c:v>28.771072</c:v>
                </c:pt>
                <c:pt idx="920">
                  <c:v>28.770028</c:v>
                </c:pt>
                <c:pt idx="921">
                  <c:v>28.728000000000002</c:v>
                </c:pt>
                <c:pt idx="922">
                  <c:v>28.715509999999998</c:v>
                </c:pt>
                <c:pt idx="923">
                  <c:v>28.7</c:v>
                </c:pt>
                <c:pt idx="924">
                  <c:v>28.546578</c:v>
                </c:pt>
                <c:pt idx="925">
                  <c:v>28.536019</c:v>
                </c:pt>
                <c:pt idx="926">
                  <c:v>28.5</c:v>
                </c:pt>
                <c:pt idx="927">
                  <c:v>28.462534000000002</c:v>
                </c:pt>
                <c:pt idx="928">
                  <c:v>28.423368</c:v>
                </c:pt>
                <c:pt idx="929">
                  <c:v>28.4</c:v>
                </c:pt>
                <c:pt idx="930">
                  <c:v>28.368347</c:v>
                </c:pt>
                <c:pt idx="931">
                  <c:v>28.328558000000001</c:v>
                </c:pt>
                <c:pt idx="932">
                  <c:v>28.280963</c:v>
                </c:pt>
                <c:pt idx="933">
                  <c:v>28.200225</c:v>
                </c:pt>
                <c:pt idx="934">
                  <c:v>28.024999999999999</c:v>
                </c:pt>
                <c:pt idx="935">
                  <c:v>28.022524000000001</c:v>
                </c:pt>
                <c:pt idx="936">
                  <c:v>28</c:v>
                </c:pt>
                <c:pt idx="937">
                  <c:v>28</c:v>
                </c:pt>
                <c:pt idx="938">
                  <c:v>27.919096</c:v>
                </c:pt>
                <c:pt idx="939">
                  <c:v>27.887943</c:v>
                </c:pt>
                <c:pt idx="940">
                  <c:v>27.879131999999998</c:v>
                </c:pt>
                <c:pt idx="941">
                  <c:v>27.852603999999999</c:v>
                </c:pt>
                <c:pt idx="942">
                  <c:v>27.8</c:v>
                </c:pt>
                <c:pt idx="943">
                  <c:v>27.703469999999999</c:v>
                </c:pt>
                <c:pt idx="944">
                  <c:v>27.701895</c:v>
                </c:pt>
                <c:pt idx="945">
                  <c:v>27.693162000000001</c:v>
                </c:pt>
                <c:pt idx="946">
                  <c:v>27.680195000000001</c:v>
                </c:pt>
                <c:pt idx="947">
                  <c:v>27.647594999999999</c:v>
                </c:pt>
                <c:pt idx="948">
                  <c:v>27.645152</c:v>
                </c:pt>
                <c:pt idx="949">
                  <c:v>27.619474</c:v>
                </c:pt>
                <c:pt idx="950">
                  <c:v>27.59253</c:v>
                </c:pt>
                <c:pt idx="951">
                  <c:v>27.52833</c:v>
                </c:pt>
                <c:pt idx="952">
                  <c:v>27.509625</c:v>
                </c:pt>
                <c:pt idx="953">
                  <c:v>27.470016999999999</c:v>
                </c:pt>
                <c:pt idx="954">
                  <c:v>27.469601999999998</c:v>
                </c:pt>
                <c:pt idx="955">
                  <c:v>27.453344999999999</c:v>
                </c:pt>
                <c:pt idx="956">
                  <c:v>27.410049000000001</c:v>
                </c:pt>
                <c:pt idx="957">
                  <c:v>27.317534999999999</c:v>
                </c:pt>
                <c:pt idx="958">
                  <c:v>27.252963999999999</c:v>
                </c:pt>
                <c:pt idx="959">
                  <c:v>27.243721000000001</c:v>
                </c:pt>
                <c:pt idx="960">
                  <c:v>27.2</c:v>
                </c:pt>
                <c:pt idx="961">
                  <c:v>27.061228</c:v>
                </c:pt>
                <c:pt idx="962">
                  <c:v>27.049108</c:v>
                </c:pt>
                <c:pt idx="963">
                  <c:v>27.002814999999998</c:v>
                </c:pt>
                <c:pt idx="964">
                  <c:v>26.963967</c:v>
                </c:pt>
                <c:pt idx="965">
                  <c:v>26.853449999999999</c:v>
                </c:pt>
                <c:pt idx="966">
                  <c:v>26.845942999999998</c:v>
                </c:pt>
                <c:pt idx="967">
                  <c:v>26.777564000000002</c:v>
                </c:pt>
                <c:pt idx="968">
                  <c:v>26.766349999999999</c:v>
                </c:pt>
                <c:pt idx="969">
                  <c:v>26.746109000000001</c:v>
                </c:pt>
                <c:pt idx="970">
                  <c:v>26.676606</c:v>
                </c:pt>
                <c:pt idx="971">
                  <c:v>26.638165000000001</c:v>
                </c:pt>
                <c:pt idx="972">
                  <c:v>26.635000000000002</c:v>
                </c:pt>
                <c:pt idx="973">
                  <c:v>26.623999999999999</c:v>
                </c:pt>
                <c:pt idx="974">
                  <c:v>26.533608000000001</c:v>
                </c:pt>
                <c:pt idx="975">
                  <c:v>26.466372</c:v>
                </c:pt>
                <c:pt idx="976">
                  <c:v>26.423725999999998</c:v>
                </c:pt>
                <c:pt idx="977">
                  <c:v>26.372292999999999</c:v>
                </c:pt>
                <c:pt idx="978">
                  <c:v>26.363118</c:v>
                </c:pt>
                <c:pt idx="979">
                  <c:v>26.277419999999999</c:v>
                </c:pt>
                <c:pt idx="980">
                  <c:v>26.2</c:v>
                </c:pt>
                <c:pt idx="981">
                  <c:v>26.087365999999999</c:v>
                </c:pt>
                <c:pt idx="982">
                  <c:v>26.087160999999998</c:v>
                </c:pt>
                <c:pt idx="983">
                  <c:v>26.068546999999999</c:v>
                </c:pt>
                <c:pt idx="984">
                  <c:v>26.029454333333334</c:v>
                </c:pt>
                <c:pt idx="985">
                  <c:v>26</c:v>
                </c:pt>
                <c:pt idx="986">
                  <c:v>25.916903000000001</c:v>
                </c:pt>
                <c:pt idx="987">
                  <c:v>25.853424</c:v>
                </c:pt>
                <c:pt idx="988">
                  <c:v>25.794166000000001</c:v>
                </c:pt>
                <c:pt idx="989">
                  <c:v>25.707719000000001</c:v>
                </c:pt>
                <c:pt idx="990">
                  <c:v>25.7</c:v>
                </c:pt>
                <c:pt idx="991">
                  <c:v>25.672630000000002</c:v>
                </c:pt>
                <c:pt idx="992">
                  <c:v>25.670855</c:v>
                </c:pt>
                <c:pt idx="993">
                  <c:v>25.66</c:v>
                </c:pt>
                <c:pt idx="994">
                  <c:v>25.605492000000002</c:v>
                </c:pt>
                <c:pt idx="995">
                  <c:v>25.601507999999999</c:v>
                </c:pt>
                <c:pt idx="996">
                  <c:v>25.517854</c:v>
                </c:pt>
                <c:pt idx="997">
                  <c:v>25.454042999999999</c:v>
                </c:pt>
                <c:pt idx="998">
                  <c:v>25.400856000000001</c:v>
                </c:pt>
                <c:pt idx="999">
                  <c:v>25.399000000000001</c:v>
                </c:pt>
                <c:pt idx="1000">
                  <c:v>25.188666999999999</c:v>
                </c:pt>
                <c:pt idx="1001">
                  <c:v>25.074895000000001</c:v>
                </c:pt>
                <c:pt idx="1002">
                  <c:v>25.064955000000001</c:v>
                </c:pt>
                <c:pt idx="1003">
                  <c:v>25.054449000000002</c:v>
                </c:pt>
                <c:pt idx="1004">
                  <c:v>25.001065000000001</c:v>
                </c:pt>
                <c:pt idx="1005">
                  <c:v>24.98818</c:v>
                </c:pt>
                <c:pt idx="1006">
                  <c:v>24.891373999999999</c:v>
                </c:pt>
                <c:pt idx="1007">
                  <c:v>24.870274999999999</c:v>
                </c:pt>
                <c:pt idx="1008">
                  <c:v>24.833860000000001</c:v>
                </c:pt>
                <c:pt idx="1009">
                  <c:v>24.812241</c:v>
                </c:pt>
                <c:pt idx="1010">
                  <c:v>24.8</c:v>
                </c:pt>
                <c:pt idx="1011">
                  <c:v>24.795349999999999</c:v>
                </c:pt>
                <c:pt idx="1012">
                  <c:v>24.707598000000001</c:v>
                </c:pt>
                <c:pt idx="1013">
                  <c:v>24.704999999999998</c:v>
                </c:pt>
                <c:pt idx="1014">
                  <c:v>24.699513</c:v>
                </c:pt>
                <c:pt idx="1015">
                  <c:v>24.651793999999999</c:v>
                </c:pt>
                <c:pt idx="1016">
                  <c:v>24.643451333333335</c:v>
                </c:pt>
                <c:pt idx="1017">
                  <c:v>24.520803999999998</c:v>
                </c:pt>
                <c:pt idx="1018">
                  <c:v>24.412676999999999</c:v>
                </c:pt>
                <c:pt idx="1019">
                  <c:v>24.411477999999999</c:v>
                </c:pt>
                <c:pt idx="1020">
                  <c:v>24.4</c:v>
                </c:pt>
                <c:pt idx="1021">
                  <c:v>24.4</c:v>
                </c:pt>
                <c:pt idx="1022">
                  <c:v>24.363530000000001</c:v>
                </c:pt>
                <c:pt idx="1023">
                  <c:v>24.360014</c:v>
                </c:pt>
                <c:pt idx="1024">
                  <c:v>24.335698000000001</c:v>
                </c:pt>
                <c:pt idx="1025">
                  <c:v>24.327867999999999</c:v>
                </c:pt>
                <c:pt idx="1026">
                  <c:v>24.281723</c:v>
                </c:pt>
                <c:pt idx="1027">
                  <c:v>24.244683999999999</c:v>
                </c:pt>
                <c:pt idx="1028">
                  <c:v>24.2</c:v>
                </c:pt>
                <c:pt idx="1029">
                  <c:v>24.178760200000003</c:v>
                </c:pt>
                <c:pt idx="1030">
                  <c:v>24.178118000000001</c:v>
                </c:pt>
                <c:pt idx="1031">
                  <c:v>24.123142999999999</c:v>
                </c:pt>
                <c:pt idx="1032">
                  <c:v>24.093107</c:v>
                </c:pt>
                <c:pt idx="1033">
                  <c:v>24.054514000000001</c:v>
                </c:pt>
                <c:pt idx="1034">
                  <c:v>24.048636999999999</c:v>
                </c:pt>
                <c:pt idx="1035">
                  <c:v>24.037564</c:v>
                </c:pt>
                <c:pt idx="1036">
                  <c:v>24.024968999999999</c:v>
                </c:pt>
                <c:pt idx="1037">
                  <c:v>24.001218000000001</c:v>
                </c:pt>
                <c:pt idx="1038">
                  <c:v>23.894476999999998</c:v>
                </c:pt>
                <c:pt idx="1039">
                  <c:v>23.874932999999999</c:v>
                </c:pt>
                <c:pt idx="1040">
                  <c:v>23.825797999999999</c:v>
                </c:pt>
                <c:pt idx="1041">
                  <c:v>23.818159000000001</c:v>
                </c:pt>
                <c:pt idx="1042">
                  <c:v>23.779955000000001</c:v>
                </c:pt>
                <c:pt idx="1043">
                  <c:v>23.75</c:v>
                </c:pt>
                <c:pt idx="1044">
                  <c:v>23.745923000000001</c:v>
                </c:pt>
                <c:pt idx="1045">
                  <c:v>23.680848000000001</c:v>
                </c:pt>
                <c:pt idx="1046">
                  <c:v>23.585415999999999</c:v>
                </c:pt>
                <c:pt idx="1047">
                  <c:v>23.583175000000001</c:v>
                </c:pt>
                <c:pt idx="1048">
                  <c:v>23.581973333333337</c:v>
                </c:pt>
                <c:pt idx="1049">
                  <c:v>23.541699999999999</c:v>
                </c:pt>
                <c:pt idx="1050">
                  <c:v>23.511037999999999</c:v>
                </c:pt>
                <c:pt idx="1051">
                  <c:v>23.382840999999999</c:v>
                </c:pt>
                <c:pt idx="1052">
                  <c:v>23.343413000000002</c:v>
                </c:pt>
                <c:pt idx="1053">
                  <c:v>23.338891</c:v>
                </c:pt>
                <c:pt idx="1054">
                  <c:v>23.334256</c:v>
                </c:pt>
                <c:pt idx="1055">
                  <c:v>23.332128000000001</c:v>
                </c:pt>
                <c:pt idx="1056">
                  <c:v>23.237389</c:v>
                </c:pt>
                <c:pt idx="1057">
                  <c:v>23.146940000000001</c:v>
                </c:pt>
                <c:pt idx="1058">
                  <c:v>23.071558</c:v>
                </c:pt>
                <c:pt idx="1059">
                  <c:v>23.028109000000001</c:v>
                </c:pt>
                <c:pt idx="1060">
                  <c:v>23.021560000000001</c:v>
                </c:pt>
                <c:pt idx="1061">
                  <c:v>23</c:v>
                </c:pt>
                <c:pt idx="1062">
                  <c:v>22.991439</c:v>
                </c:pt>
                <c:pt idx="1063">
                  <c:v>22.981570999999999</c:v>
                </c:pt>
                <c:pt idx="1064">
                  <c:v>22.93713</c:v>
                </c:pt>
                <c:pt idx="1065">
                  <c:v>22.931301000000001</c:v>
                </c:pt>
                <c:pt idx="1066">
                  <c:v>22.877959000000001</c:v>
                </c:pt>
                <c:pt idx="1067">
                  <c:v>22.8</c:v>
                </c:pt>
                <c:pt idx="1068">
                  <c:v>22.696902000000001</c:v>
                </c:pt>
                <c:pt idx="1069">
                  <c:v>22.689474000000001</c:v>
                </c:pt>
                <c:pt idx="1070">
                  <c:v>22.670732999999998</c:v>
                </c:pt>
                <c:pt idx="1071">
                  <c:v>22.657819</c:v>
                </c:pt>
                <c:pt idx="1072">
                  <c:v>22.652003000000001</c:v>
                </c:pt>
                <c:pt idx="1073">
                  <c:v>22.6</c:v>
                </c:pt>
                <c:pt idx="1074">
                  <c:v>22.569531999999999</c:v>
                </c:pt>
                <c:pt idx="1075">
                  <c:v>22.505908000000002</c:v>
                </c:pt>
                <c:pt idx="1076">
                  <c:v>22.499043</c:v>
                </c:pt>
                <c:pt idx="1077">
                  <c:v>22.487293000000001</c:v>
                </c:pt>
                <c:pt idx="1078">
                  <c:v>22.418901999999999</c:v>
                </c:pt>
                <c:pt idx="1079">
                  <c:v>22.360068999999999</c:v>
                </c:pt>
                <c:pt idx="1080">
                  <c:v>22.305036999999999</c:v>
                </c:pt>
                <c:pt idx="1081">
                  <c:v>22.297088124999998</c:v>
                </c:pt>
                <c:pt idx="1082">
                  <c:v>22.296513999999998</c:v>
                </c:pt>
                <c:pt idx="1083">
                  <c:v>22.285952999999999</c:v>
                </c:pt>
                <c:pt idx="1084">
                  <c:v>22.238769999999999</c:v>
                </c:pt>
                <c:pt idx="1085">
                  <c:v>22.176107999999999</c:v>
                </c:pt>
                <c:pt idx="1086">
                  <c:v>22.133887999999999</c:v>
                </c:pt>
                <c:pt idx="1087">
                  <c:v>22.127207999999992</c:v>
                </c:pt>
                <c:pt idx="1088">
                  <c:v>22.124400000000001</c:v>
                </c:pt>
                <c:pt idx="1089">
                  <c:v>22.116152</c:v>
                </c:pt>
                <c:pt idx="1090">
                  <c:v>22.114556</c:v>
                </c:pt>
                <c:pt idx="1091">
                  <c:v>22.100999999999999</c:v>
                </c:pt>
                <c:pt idx="1092">
                  <c:v>22.021740000000001</c:v>
                </c:pt>
                <c:pt idx="1093">
                  <c:v>22</c:v>
                </c:pt>
                <c:pt idx="1094">
                  <c:v>21.968653</c:v>
                </c:pt>
                <c:pt idx="1095">
                  <c:v>21.882550999999999</c:v>
                </c:pt>
                <c:pt idx="1096">
                  <c:v>21.876365</c:v>
                </c:pt>
                <c:pt idx="1097">
                  <c:v>21.86796</c:v>
                </c:pt>
                <c:pt idx="1098">
                  <c:v>21.846081999999999</c:v>
                </c:pt>
                <c:pt idx="1099">
                  <c:v>21.836393999999999</c:v>
                </c:pt>
                <c:pt idx="1100">
                  <c:v>21.790247999999998</c:v>
                </c:pt>
                <c:pt idx="1101">
                  <c:v>21.788806999999998</c:v>
                </c:pt>
                <c:pt idx="1102">
                  <c:v>21.74757</c:v>
                </c:pt>
                <c:pt idx="1103">
                  <c:v>21.744983333333334</c:v>
                </c:pt>
                <c:pt idx="1104">
                  <c:v>21.704395999999999</c:v>
                </c:pt>
                <c:pt idx="1105">
                  <c:v>21.638292</c:v>
                </c:pt>
                <c:pt idx="1106">
                  <c:v>21.629916000000001</c:v>
                </c:pt>
                <c:pt idx="1107">
                  <c:v>21.604320000000001</c:v>
                </c:pt>
                <c:pt idx="1108">
                  <c:v>21.601713</c:v>
                </c:pt>
                <c:pt idx="1109">
                  <c:v>21.55</c:v>
                </c:pt>
                <c:pt idx="1110">
                  <c:v>21.544445</c:v>
                </c:pt>
                <c:pt idx="1111">
                  <c:v>21.535952333333334</c:v>
                </c:pt>
                <c:pt idx="1112">
                  <c:v>21.500105000000001</c:v>
                </c:pt>
                <c:pt idx="1113">
                  <c:v>21.475961999999999</c:v>
                </c:pt>
                <c:pt idx="1114">
                  <c:v>21.475193000000001</c:v>
                </c:pt>
                <c:pt idx="1115">
                  <c:v>21.457408999999998</c:v>
                </c:pt>
                <c:pt idx="1116">
                  <c:v>21.432423</c:v>
                </c:pt>
                <c:pt idx="1117">
                  <c:v>21.359200000000001</c:v>
                </c:pt>
                <c:pt idx="1118">
                  <c:v>21.304264</c:v>
                </c:pt>
                <c:pt idx="1119">
                  <c:v>21.300107000000001</c:v>
                </c:pt>
                <c:pt idx="1120">
                  <c:v>21.285499000000002</c:v>
                </c:pt>
                <c:pt idx="1121">
                  <c:v>21.263182</c:v>
                </c:pt>
                <c:pt idx="1122">
                  <c:v>21.221948999999999</c:v>
                </c:pt>
                <c:pt idx="1123">
                  <c:v>21.221914999999999</c:v>
                </c:pt>
                <c:pt idx="1124">
                  <c:v>21.185897000000001</c:v>
                </c:pt>
                <c:pt idx="1125">
                  <c:v>21.137505000000001</c:v>
                </c:pt>
                <c:pt idx="1126">
                  <c:v>21.131482999999999</c:v>
                </c:pt>
                <c:pt idx="1127">
                  <c:v>21.111837000000001</c:v>
                </c:pt>
                <c:pt idx="1128">
                  <c:v>21.109400000000001</c:v>
                </c:pt>
                <c:pt idx="1129">
                  <c:v>21.097664000000002</c:v>
                </c:pt>
                <c:pt idx="1130">
                  <c:v>21.045445000000001</c:v>
                </c:pt>
                <c:pt idx="1131">
                  <c:v>21.041732</c:v>
                </c:pt>
                <c:pt idx="1132">
                  <c:v>21</c:v>
                </c:pt>
                <c:pt idx="1133">
                  <c:v>21</c:v>
                </c:pt>
                <c:pt idx="1134">
                  <c:v>20.98423</c:v>
                </c:pt>
                <c:pt idx="1135">
                  <c:v>20.939782000000001</c:v>
                </c:pt>
                <c:pt idx="1136">
                  <c:v>20.921738000000001</c:v>
                </c:pt>
                <c:pt idx="1137">
                  <c:v>20.911262000000001</c:v>
                </c:pt>
                <c:pt idx="1138">
                  <c:v>20.887263000000001</c:v>
                </c:pt>
                <c:pt idx="1139">
                  <c:v>20.802754</c:v>
                </c:pt>
                <c:pt idx="1140">
                  <c:v>20.79316</c:v>
                </c:pt>
                <c:pt idx="1141">
                  <c:v>20.700247000000001</c:v>
                </c:pt>
                <c:pt idx="1142">
                  <c:v>20.7</c:v>
                </c:pt>
                <c:pt idx="1143">
                  <c:v>20.7</c:v>
                </c:pt>
                <c:pt idx="1144">
                  <c:v>20.687587000000001</c:v>
                </c:pt>
                <c:pt idx="1145">
                  <c:v>20.651422</c:v>
                </c:pt>
                <c:pt idx="1146">
                  <c:v>20.574010000000001</c:v>
                </c:pt>
                <c:pt idx="1147">
                  <c:v>20.566230000000001</c:v>
                </c:pt>
                <c:pt idx="1148">
                  <c:v>20.557988999999999</c:v>
                </c:pt>
                <c:pt idx="1149">
                  <c:v>20.534642333333331</c:v>
                </c:pt>
                <c:pt idx="1150">
                  <c:v>20.530832</c:v>
                </c:pt>
                <c:pt idx="1151">
                  <c:v>20.480028466666663</c:v>
                </c:pt>
                <c:pt idx="1152">
                  <c:v>20.455801999999998</c:v>
                </c:pt>
                <c:pt idx="1153">
                  <c:v>20.45</c:v>
                </c:pt>
                <c:pt idx="1154">
                  <c:v>20.378</c:v>
                </c:pt>
                <c:pt idx="1155">
                  <c:v>20.306280999999998</c:v>
                </c:pt>
                <c:pt idx="1156">
                  <c:v>20.3</c:v>
                </c:pt>
                <c:pt idx="1157">
                  <c:v>20.291815</c:v>
                </c:pt>
                <c:pt idx="1158">
                  <c:v>20.281096000000002</c:v>
                </c:pt>
                <c:pt idx="1159">
                  <c:v>20.236602999999999</c:v>
                </c:pt>
                <c:pt idx="1160">
                  <c:v>20.169067999999999</c:v>
                </c:pt>
                <c:pt idx="1161">
                  <c:v>20.155000000000001</c:v>
                </c:pt>
                <c:pt idx="1162">
                  <c:v>20.132595999999999</c:v>
                </c:pt>
                <c:pt idx="1163">
                  <c:v>20.089047999999998</c:v>
                </c:pt>
                <c:pt idx="1164">
                  <c:v>20.063925999999999</c:v>
                </c:pt>
                <c:pt idx="1165">
                  <c:v>20.054908999999999</c:v>
                </c:pt>
                <c:pt idx="1166">
                  <c:v>20.033643000000001</c:v>
                </c:pt>
                <c:pt idx="1167">
                  <c:v>20.007180000000002</c:v>
                </c:pt>
                <c:pt idx="1168">
                  <c:v>19.999143</c:v>
                </c:pt>
                <c:pt idx="1169">
                  <c:v>19.995816999999999</c:v>
                </c:pt>
                <c:pt idx="1170">
                  <c:v>19.990064</c:v>
                </c:pt>
                <c:pt idx="1171">
                  <c:v>19.980108000000001</c:v>
                </c:pt>
                <c:pt idx="1172">
                  <c:v>19.903075999999999</c:v>
                </c:pt>
                <c:pt idx="1173">
                  <c:v>19.809546999999998</c:v>
                </c:pt>
                <c:pt idx="1174">
                  <c:v>19.779399999999999</c:v>
                </c:pt>
                <c:pt idx="1175">
                  <c:v>19.737645000000001</c:v>
                </c:pt>
                <c:pt idx="1176">
                  <c:v>19.7</c:v>
                </c:pt>
                <c:pt idx="1177">
                  <c:v>19.691811000000001</c:v>
                </c:pt>
                <c:pt idx="1178">
                  <c:v>19.597131000000001</c:v>
                </c:pt>
                <c:pt idx="1179">
                  <c:v>19.588068</c:v>
                </c:pt>
                <c:pt idx="1180">
                  <c:v>19.540762000000001</c:v>
                </c:pt>
                <c:pt idx="1181">
                  <c:v>19.532854</c:v>
                </c:pt>
                <c:pt idx="1182">
                  <c:v>19.506619000000001</c:v>
                </c:pt>
                <c:pt idx="1183">
                  <c:v>19.5</c:v>
                </c:pt>
                <c:pt idx="1184">
                  <c:v>19.5</c:v>
                </c:pt>
                <c:pt idx="1185">
                  <c:v>19.489751999999999</c:v>
                </c:pt>
                <c:pt idx="1186">
                  <c:v>19.455658</c:v>
                </c:pt>
                <c:pt idx="1187">
                  <c:v>19.402612000000001</c:v>
                </c:pt>
                <c:pt idx="1188">
                  <c:v>19.397497999999999</c:v>
                </c:pt>
                <c:pt idx="1189">
                  <c:v>19.392417999999999</c:v>
                </c:pt>
                <c:pt idx="1190">
                  <c:v>19.362711999999998</c:v>
                </c:pt>
                <c:pt idx="1191">
                  <c:v>19.244700000000002</c:v>
                </c:pt>
                <c:pt idx="1192">
                  <c:v>19.234746999999999</c:v>
                </c:pt>
                <c:pt idx="1193">
                  <c:v>19.228103999999998</c:v>
                </c:pt>
                <c:pt idx="1194">
                  <c:v>19.219978000000001</c:v>
                </c:pt>
                <c:pt idx="1195">
                  <c:v>19.219708000000001</c:v>
                </c:pt>
                <c:pt idx="1196">
                  <c:v>19.185998000000001</c:v>
                </c:pt>
                <c:pt idx="1197">
                  <c:v>19.179516</c:v>
                </c:pt>
                <c:pt idx="1198">
                  <c:v>19.155435000000001</c:v>
                </c:pt>
                <c:pt idx="1199">
                  <c:v>19.143839</c:v>
                </c:pt>
                <c:pt idx="1200">
                  <c:v>19.138846999999998</c:v>
                </c:pt>
                <c:pt idx="1201">
                  <c:v>19.103377999999999</c:v>
                </c:pt>
                <c:pt idx="1202">
                  <c:v>19.100000000000001</c:v>
                </c:pt>
                <c:pt idx="1203">
                  <c:v>19.068785999999999</c:v>
                </c:pt>
                <c:pt idx="1204">
                  <c:v>19.047630999999999</c:v>
                </c:pt>
                <c:pt idx="1205">
                  <c:v>19.044241</c:v>
                </c:pt>
                <c:pt idx="1206">
                  <c:v>18.878118000000001</c:v>
                </c:pt>
                <c:pt idx="1207">
                  <c:v>18.873373999999998</c:v>
                </c:pt>
                <c:pt idx="1208">
                  <c:v>18.860009999999999</c:v>
                </c:pt>
                <c:pt idx="1209">
                  <c:v>18.771173999999998</c:v>
                </c:pt>
                <c:pt idx="1210">
                  <c:v>18.758599</c:v>
                </c:pt>
                <c:pt idx="1211">
                  <c:v>18.645546</c:v>
                </c:pt>
                <c:pt idx="1212">
                  <c:v>18.635045999999999</c:v>
                </c:pt>
                <c:pt idx="1213">
                  <c:v>18.625109999999999</c:v>
                </c:pt>
                <c:pt idx="1214">
                  <c:v>18.565375</c:v>
                </c:pt>
                <c:pt idx="1215">
                  <c:v>18.531389999999998</c:v>
                </c:pt>
                <c:pt idx="1216">
                  <c:v>18.510192</c:v>
                </c:pt>
                <c:pt idx="1217">
                  <c:v>18.48809</c:v>
                </c:pt>
                <c:pt idx="1218">
                  <c:v>18.416702000000001</c:v>
                </c:pt>
                <c:pt idx="1219">
                  <c:v>18.399999999999999</c:v>
                </c:pt>
                <c:pt idx="1220">
                  <c:v>18.386127999999999</c:v>
                </c:pt>
                <c:pt idx="1221">
                  <c:v>18.337537000000001</c:v>
                </c:pt>
                <c:pt idx="1222">
                  <c:v>18.308900999999999</c:v>
                </c:pt>
                <c:pt idx="1223">
                  <c:v>18.292061</c:v>
                </c:pt>
                <c:pt idx="1224">
                  <c:v>18.270894999999999</c:v>
                </c:pt>
                <c:pt idx="1225">
                  <c:v>18.201105999999999</c:v>
                </c:pt>
                <c:pt idx="1226">
                  <c:v>18.167424</c:v>
                </c:pt>
                <c:pt idx="1227">
                  <c:v>18.143332000000001</c:v>
                </c:pt>
                <c:pt idx="1228">
                  <c:v>18.049081999999999</c:v>
                </c:pt>
                <c:pt idx="1229">
                  <c:v>18.043505</c:v>
                </c:pt>
                <c:pt idx="1230">
                  <c:v>18.037513000000001</c:v>
                </c:pt>
                <c:pt idx="1231">
                  <c:v>17.992760000000001</c:v>
                </c:pt>
                <c:pt idx="1232">
                  <c:v>17.981888999999999</c:v>
                </c:pt>
                <c:pt idx="1233">
                  <c:v>17.966643999999999</c:v>
                </c:pt>
                <c:pt idx="1234">
                  <c:v>17.926542999999999</c:v>
                </c:pt>
                <c:pt idx="1235">
                  <c:v>17.895491</c:v>
                </c:pt>
                <c:pt idx="1236">
                  <c:v>17.892374</c:v>
                </c:pt>
                <c:pt idx="1237">
                  <c:v>17.850000000000001</c:v>
                </c:pt>
                <c:pt idx="1238">
                  <c:v>17.823573</c:v>
                </c:pt>
                <c:pt idx="1239">
                  <c:v>17.800391666666666</c:v>
                </c:pt>
                <c:pt idx="1240">
                  <c:v>17.736778999999999</c:v>
                </c:pt>
                <c:pt idx="1241">
                  <c:v>17.721634999999999</c:v>
                </c:pt>
                <c:pt idx="1242">
                  <c:v>17.707115999999999</c:v>
                </c:pt>
                <c:pt idx="1243">
                  <c:v>17.672350000000002</c:v>
                </c:pt>
                <c:pt idx="1244">
                  <c:v>17.603594000000001</c:v>
                </c:pt>
                <c:pt idx="1245">
                  <c:v>17.567440000000001</c:v>
                </c:pt>
                <c:pt idx="1246">
                  <c:v>17.478175</c:v>
                </c:pt>
                <c:pt idx="1247">
                  <c:v>17.468571000000001</c:v>
                </c:pt>
                <c:pt idx="1248">
                  <c:v>17.45</c:v>
                </c:pt>
                <c:pt idx="1249">
                  <c:v>17.44218</c:v>
                </c:pt>
                <c:pt idx="1250">
                  <c:v>17.303236999999999</c:v>
                </c:pt>
                <c:pt idx="1251">
                  <c:v>17.288314</c:v>
                </c:pt>
                <c:pt idx="1252">
                  <c:v>17.277484999999999</c:v>
                </c:pt>
                <c:pt idx="1253">
                  <c:v>17.272306</c:v>
                </c:pt>
                <c:pt idx="1254">
                  <c:v>17.263506</c:v>
                </c:pt>
                <c:pt idx="1255">
                  <c:v>17.244913</c:v>
                </c:pt>
                <c:pt idx="1256">
                  <c:v>17.226474</c:v>
                </c:pt>
                <c:pt idx="1257">
                  <c:v>17.219394999999999</c:v>
                </c:pt>
                <c:pt idx="1258">
                  <c:v>17.162741</c:v>
                </c:pt>
                <c:pt idx="1259">
                  <c:v>17.112929000000001</c:v>
                </c:pt>
                <c:pt idx="1260">
                  <c:v>17.067630999999999</c:v>
                </c:pt>
                <c:pt idx="1261">
                  <c:v>17.032278999999999</c:v>
                </c:pt>
                <c:pt idx="1262">
                  <c:v>17.011846999999999</c:v>
                </c:pt>
                <c:pt idx="1263">
                  <c:v>17.007183999999999</c:v>
                </c:pt>
                <c:pt idx="1264">
                  <c:v>16.994910999999998</c:v>
                </c:pt>
                <c:pt idx="1265">
                  <c:v>16.986000000000001</c:v>
                </c:pt>
                <c:pt idx="1266">
                  <c:v>16.959436</c:v>
                </c:pt>
                <c:pt idx="1267">
                  <c:v>16.939865000000001</c:v>
                </c:pt>
                <c:pt idx="1268">
                  <c:v>16.875468000000001</c:v>
                </c:pt>
                <c:pt idx="1269">
                  <c:v>16.874745000000001</c:v>
                </c:pt>
                <c:pt idx="1270">
                  <c:v>16.866727000000001</c:v>
                </c:pt>
                <c:pt idx="1271">
                  <c:v>16.814909</c:v>
                </c:pt>
                <c:pt idx="1272">
                  <c:v>16.733666666666664</c:v>
                </c:pt>
                <c:pt idx="1273">
                  <c:v>16.728655499999999</c:v>
                </c:pt>
                <c:pt idx="1274">
                  <c:v>16.669412999999999</c:v>
                </c:pt>
                <c:pt idx="1275">
                  <c:v>16.658107999999999</c:v>
                </c:pt>
                <c:pt idx="1276">
                  <c:v>16.638745</c:v>
                </c:pt>
                <c:pt idx="1277">
                  <c:v>16.632614</c:v>
                </c:pt>
                <c:pt idx="1278">
                  <c:v>16.628981</c:v>
                </c:pt>
                <c:pt idx="1279">
                  <c:v>16.597829999999998</c:v>
                </c:pt>
                <c:pt idx="1280">
                  <c:v>16.5853</c:v>
                </c:pt>
                <c:pt idx="1281">
                  <c:v>16.583369000000001</c:v>
                </c:pt>
                <c:pt idx="1282">
                  <c:v>16.5538086</c:v>
                </c:pt>
                <c:pt idx="1283">
                  <c:v>16.530884</c:v>
                </c:pt>
                <c:pt idx="1284">
                  <c:v>16.505911999999999</c:v>
                </c:pt>
                <c:pt idx="1285">
                  <c:v>16.501097999999999</c:v>
                </c:pt>
                <c:pt idx="1286">
                  <c:v>16.5</c:v>
                </c:pt>
                <c:pt idx="1287">
                  <c:v>16.496801999999999</c:v>
                </c:pt>
                <c:pt idx="1288">
                  <c:v>16.472057</c:v>
                </c:pt>
                <c:pt idx="1289">
                  <c:v>16.471430000000002</c:v>
                </c:pt>
                <c:pt idx="1290">
                  <c:v>16.435406</c:v>
                </c:pt>
                <c:pt idx="1291">
                  <c:v>16.42364675</c:v>
                </c:pt>
                <c:pt idx="1292">
                  <c:v>16.370000999999998</c:v>
                </c:pt>
                <c:pt idx="1293">
                  <c:v>16.235900999999998</c:v>
                </c:pt>
                <c:pt idx="1294">
                  <c:v>16.235088000000001</c:v>
                </c:pt>
                <c:pt idx="1295">
                  <c:v>16.197315</c:v>
                </c:pt>
                <c:pt idx="1296">
                  <c:v>16.184014999999999</c:v>
                </c:pt>
                <c:pt idx="1297">
                  <c:v>16.144183000000002</c:v>
                </c:pt>
                <c:pt idx="1298">
                  <c:v>16.089953000000001</c:v>
                </c:pt>
                <c:pt idx="1299">
                  <c:v>16.067398000000001</c:v>
                </c:pt>
                <c:pt idx="1300">
                  <c:v>16.033759</c:v>
                </c:pt>
                <c:pt idx="1301">
                  <c:v>16.002003999999999</c:v>
                </c:pt>
                <c:pt idx="1302">
                  <c:v>16</c:v>
                </c:pt>
                <c:pt idx="1303">
                  <c:v>15.990505000000001</c:v>
                </c:pt>
                <c:pt idx="1304">
                  <c:v>15.989008</c:v>
                </c:pt>
                <c:pt idx="1305">
                  <c:v>15.972187</c:v>
                </c:pt>
                <c:pt idx="1306">
                  <c:v>15.829874</c:v>
                </c:pt>
                <c:pt idx="1307">
                  <c:v>15.8</c:v>
                </c:pt>
                <c:pt idx="1308">
                  <c:v>15.786269000000001</c:v>
                </c:pt>
                <c:pt idx="1309">
                  <c:v>15.773070000000001</c:v>
                </c:pt>
                <c:pt idx="1310">
                  <c:v>15.764085</c:v>
                </c:pt>
                <c:pt idx="1311">
                  <c:v>15.733485</c:v>
                </c:pt>
                <c:pt idx="1312">
                  <c:v>15.687528</c:v>
                </c:pt>
                <c:pt idx="1313">
                  <c:v>15.645204</c:v>
                </c:pt>
                <c:pt idx="1314">
                  <c:v>15.638743</c:v>
                </c:pt>
                <c:pt idx="1315">
                  <c:v>15.618786</c:v>
                </c:pt>
                <c:pt idx="1316">
                  <c:v>15.6</c:v>
                </c:pt>
                <c:pt idx="1317">
                  <c:v>15.596227000000001</c:v>
                </c:pt>
                <c:pt idx="1318">
                  <c:v>15.581633</c:v>
                </c:pt>
                <c:pt idx="1319">
                  <c:v>15.553808600000002</c:v>
                </c:pt>
                <c:pt idx="1320">
                  <c:v>15.542420999999999</c:v>
                </c:pt>
                <c:pt idx="1321">
                  <c:v>15.531634</c:v>
                </c:pt>
                <c:pt idx="1322">
                  <c:v>15.530512999999999</c:v>
                </c:pt>
                <c:pt idx="1323">
                  <c:v>15.501605</c:v>
                </c:pt>
                <c:pt idx="1324">
                  <c:v>15.46448</c:v>
                </c:pt>
                <c:pt idx="1325">
                  <c:v>15.45</c:v>
                </c:pt>
                <c:pt idx="1326">
                  <c:v>15.4472375</c:v>
                </c:pt>
                <c:pt idx="1327">
                  <c:v>15.422828000000001</c:v>
                </c:pt>
                <c:pt idx="1328">
                  <c:v>15.419483</c:v>
                </c:pt>
                <c:pt idx="1329">
                  <c:v>15.404871</c:v>
                </c:pt>
                <c:pt idx="1330">
                  <c:v>15.4</c:v>
                </c:pt>
                <c:pt idx="1331">
                  <c:v>15.399191999999999</c:v>
                </c:pt>
                <c:pt idx="1332">
                  <c:v>15.370763</c:v>
                </c:pt>
                <c:pt idx="1333">
                  <c:v>15.339117</c:v>
                </c:pt>
                <c:pt idx="1334">
                  <c:v>15.332007000000001</c:v>
                </c:pt>
                <c:pt idx="1335">
                  <c:v>15.281507</c:v>
                </c:pt>
                <c:pt idx="1336">
                  <c:v>15.280058</c:v>
                </c:pt>
                <c:pt idx="1337">
                  <c:v>15.259652000000001</c:v>
                </c:pt>
                <c:pt idx="1338">
                  <c:v>15.230261</c:v>
                </c:pt>
                <c:pt idx="1339">
                  <c:v>15.226144</c:v>
                </c:pt>
                <c:pt idx="1340">
                  <c:v>15.218902999999999</c:v>
                </c:pt>
                <c:pt idx="1341">
                  <c:v>15.197842</c:v>
                </c:pt>
                <c:pt idx="1342">
                  <c:v>15.169908</c:v>
                </c:pt>
                <c:pt idx="1343">
                  <c:v>15.127962999999999</c:v>
                </c:pt>
                <c:pt idx="1344">
                  <c:v>15.102717</c:v>
                </c:pt>
                <c:pt idx="1345">
                  <c:v>15.097652</c:v>
                </c:pt>
                <c:pt idx="1346">
                  <c:v>15.086029999999999</c:v>
                </c:pt>
                <c:pt idx="1347">
                  <c:v>15.005329</c:v>
                </c:pt>
                <c:pt idx="1348">
                  <c:v>14.967359</c:v>
                </c:pt>
                <c:pt idx="1349">
                  <c:v>14.967034999999999</c:v>
                </c:pt>
                <c:pt idx="1350">
                  <c:v>14.962878</c:v>
                </c:pt>
                <c:pt idx="1351">
                  <c:v>14.951824</c:v>
                </c:pt>
                <c:pt idx="1352">
                  <c:v>14.930005</c:v>
                </c:pt>
                <c:pt idx="1353">
                  <c:v>14.880476</c:v>
                </c:pt>
                <c:pt idx="1354">
                  <c:v>14.87088075</c:v>
                </c:pt>
                <c:pt idx="1355">
                  <c:v>14.857813999999999</c:v>
                </c:pt>
                <c:pt idx="1356">
                  <c:v>14.822706999999999</c:v>
                </c:pt>
                <c:pt idx="1357">
                  <c:v>14.772796</c:v>
                </c:pt>
                <c:pt idx="1358">
                  <c:v>14.68</c:v>
                </c:pt>
                <c:pt idx="1359">
                  <c:v>14.5733</c:v>
                </c:pt>
                <c:pt idx="1360">
                  <c:v>14.551</c:v>
                </c:pt>
                <c:pt idx="1361">
                  <c:v>14.490142000000001</c:v>
                </c:pt>
                <c:pt idx="1362">
                  <c:v>14.474048</c:v>
                </c:pt>
                <c:pt idx="1363">
                  <c:v>14.421271000000001</c:v>
                </c:pt>
                <c:pt idx="1364">
                  <c:v>14.399749999999999</c:v>
                </c:pt>
                <c:pt idx="1365">
                  <c:v>14.365105</c:v>
                </c:pt>
                <c:pt idx="1366">
                  <c:v>14.302097</c:v>
                </c:pt>
                <c:pt idx="1367">
                  <c:v>14.281235000000001</c:v>
                </c:pt>
                <c:pt idx="1368">
                  <c:v>14.228707526315789</c:v>
                </c:pt>
                <c:pt idx="1369">
                  <c:v>14.228707526315789</c:v>
                </c:pt>
                <c:pt idx="1370">
                  <c:v>14.228707526315789</c:v>
                </c:pt>
                <c:pt idx="1371">
                  <c:v>14.213619</c:v>
                </c:pt>
                <c:pt idx="1372">
                  <c:v>14.207003</c:v>
                </c:pt>
                <c:pt idx="1373">
                  <c:v>14.201636000000001</c:v>
                </c:pt>
                <c:pt idx="1374">
                  <c:v>14.168359000000001</c:v>
                </c:pt>
                <c:pt idx="1375">
                  <c:v>14.16808</c:v>
                </c:pt>
                <c:pt idx="1376">
                  <c:v>14.129186000000001</c:v>
                </c:pt>
                <c:pt idx="1377">
                  <c:v>14.126137999999999</c:v>
                </c:pt>
                <c:pt idx="1378">
                  <c:v>14.106737000000001</c:v>
                </c:pt>
                <c:pt idx="1379">
                  <c:v>14.078294</c:v>
                </c:pt>
                <c:pt idx="1380">
                  <c:v>14.058698</c:v>
                </c:pt>
                <c:pt idx="1381">
                  <c:v>14.052167000000001</c:v>
                </c:pt>
                <c:pt idx="1382">
                  <c:v>14.049211</c:v>
                </c:pt>
                <c:pt idx="1383">
                  <c:v>14.020063</c:v>
                </c:pt>
                <c:pt idx="1384">
                  <c:v>14.008741000000001</c:v>
                </c:pt>
                <c:pt idx="1385">
                  <c:v>14.008532000000001</c:v>
                </c:pt>
                <c:pt idx="1386">
                  <c:v>13.983703999999999</c:v>
                </c:pt>
                <c:pt idx="1387">
                  <c:v>13.955614000000001</c:v>
                </c:pt>
                <c:pt idx="1388">
                  <c:v>13.894863000000001</c:v>
                </c:pt>
                <c:pt idx="1389">
                  <c:v>13.883359</c:v>
                </c:pt>
                <c:pt idx="1390">
                  <c:v>13.876529</c:v>
                </c:pt>
                <c:pt idx="1391">
                  <c:v>13.776062</c:v>
                </c:pt>
                <c:pt idx="1392">
                  <c:v>13.75</c:v>
                </c:pt>
                <c:pt idx="1393">
                  <c:v>13.747385</c:v>
                </c:pt>
                <c:pt idx="1394">
                  <c:v>13.701902</c:v>
                </c:pt>
                <c:pt idx="1395">
                  <c:v>13.696761</c:v>
                </c:pt>
                <c:pt idx="1396">
                  <c:v>13.68763</c:v>
                </c:pt>
                <c:pt idx="1397">
                  <c:v>13.6564</c:v>
                </c:pt>
                <c:pt idx="1398">
                  <c:v>13.648142</c:v>
                </c:pt>
                <c:pt idx="1399">
                  <c:v>13.637506999999999</c:v>
                </c:pt>
                <c:pt idx="1400">
                  <c:v>13.585814666666666</c:v>
                </c:pt>
                <c:pt idx="1401">
                  <c:v>13.564026999999999</c:v>
                </c:pt>
                <c:pt idx="1402">
                  <c:v>13.552429</c:v>
                </c:pt>
                <c:pt idx="1403">
                  <c:v>13.539320999999999</c:v>
                </c:pt>
                <c:pt idx="1404">
                  <c:v>13.515786</c:v>
                </c:pt>
                <c:pt idx="1405">
                  <c:v>13.435067999999999</c:v>
                </c:pt>
                <c:pt idx="1406">
                  <c:v>13.422556</c:v>
                </c:pt>
                <c:pt idx="1407">
                  <c:v>13.337607999999999</c:v>
                </c:pt>
                <c:pt idx="1408">
                  <c:v>13.324946000000001</c:v>
                </c:pt>
                <c:pt idx="1409">
                  <c:v>13.314482999999999</c:v>
                </c:pt>
                <c:pt idx="1410">
                  <c:v>13.278655499999999</c:v>
                </c:pt>
                <c:pt idx="1411">
                  <c:v>13.277561</c:v>
                </c:pt>
                <c:pt idx="1412">
                  <c:v>13.2575</c:v>
                </c:pt>
                <c:pt idx="1413">
                  <c:v>13.257</c:v>
                </c:pt>
                <c:pt idx="1414">
                  <c:v>13.240988</c:v>
                </c:pt>
                <c:pt idx="1415">
                  <c:v>13.230435</c:v>
                </c:pt>
                <c:pt idx="1416">
                  <c:v>13.218040999999999</c:v>
                </c:pt>
                <c:pt idx="1417">
                  <c:v>13.154431000000001</c:v>
                </c:pt>
                <c:pt idx="1418">
                  <c:v>13.101108999999999</c:v>
                </c:pt>
                <c:pt idx="1419">
                  <c:v>13.082743000000001</c:v>
                </c:pt>
                <c:pt idx="1420">
                  <c:v>13.064615999999999</c:v>
                </c:pt>
                <c:pt idx="1421">
                  <c:v>13.050027999999999</c:v>
                </c:pt>
                <c:pt idx="1422">
                  <c:v>13.014536</c:v>
                </c:pt>
                <c:pt idx="1423">
                  <c:v>13.001785</c:v>
                </c:pt>
                <c:pt idx="1424">
                  <c:v>12.983713</c:v>
                </c:pt>
                <c:pt idx="1425">
                  <c:v>12.983713</c:v>
                </c:pt>
                <c:pt idx="1426">
                  <c:v>12.978402000000001</c:v>
                </c:pt>
                <c:pt idx="1427">
                  <c:v>12.969823999999999</c:v>
                </c:pt>
                <c:pt idx="1428">
                  <c:v>12.918500999999999</c:v>
                </c:pt>
                <c:pt idx="1429">
                  <c:v>12.8</c:v>
                </c:pt>
                <c:pt idx="1430">
                  <c:v>12.768000000000001</c:v>
                </c:pt>
                <c:pt idx="1431">
                  <c:v>12.7384</c:v>
                </c:pt>
                <c:pt idx="1432">
                  <c:v>12.734552000000001</c:v>
                </c:pt>
                <c:pt idx="1433">
                  <c:v>12.7</c:v>
                </c:pt>
                <c:pt idx="1434">
                  <c:v>12.683669999999999</c:v>
                </c:pt>
                <c:pt idx="1435">
                  <c:v>12.676062</c:v>
                </c:pt>
                <c:pt idx="1436">
                  <c:v>12.675765</c:v>
                </c:pt>
                <c:pt idx="1437">
                  <c:v>12.673301</c:v>
                </c:pt>
                <c:pt idx="1438">
                  <c:v>12.668906</c:v>
                </c:pt>
                <c:pt idx="1439">
                  <c:v>12.652036000000001</c:v>
                </c:pt>
                <c:pt idx="1440">
                  <c:v>12.621249000000001</c:v>
                </c:pt>
                <c:pt idx="1441">
                  <c:v>12.569041</c:v>
                </c:pt>
                <c:pt idx="1442">
                  <c:v>12.55096</c:v>
                </c:pt>
                <c:pt idx="1443">
                  <c:v>12.515793</c:v>
                </c:pt>
                <c:pt idx="1444">
                  <c:v>12.441122</c:v>
                </c:pt>
                <c:pt idx="1445">
                  <c:v>12.414716</c:v>
                </c:pt>
                <c:pt idx="1446">
                  <c:v>12.4</c:v>
                </c:pt>
                <c:pt idx="1447">
                  <c:v>12.38552</c:v>
                </c:pt>
                <c:pt idx="1448">
                  <c:v>12.382982</c:v>
                </c:pt>
                <c:pt idx="1449">
                  <c:v>12.369573000000001</c:v>
                </c:pt>
                <c:pt idx="1450">
                  <c:v>12.362581</c:v>
                </c:pt>
                <c:pt idx="1451">
                  <c:v>12.351611</c:v>
                </c:pt>
                <c:pt idx="1452">
                  <c:v>12.320978999999999</c:v>
                </c:pt>
                <c:pt idx="1453">
                  <c:v>12.318875</c:v>
                </c:pt>
                <c:pt idx="1454">
                  <c:v>12.313582</c:v>
                </c:pt>
                <c:pt idx="1455">
                  <c:v>12.253315000000001</c:v>
                </c:pt>
                <c:pt idx="1456">
                  <c:v>12.117571</c:v>
                </c:pt>
                <c:pt idx="1457">
                  <c:v>12.071069</c:v>
                </c:pt>
                <c:pt idx="1458">
                  <c:v>12.05734</c:v>
                </c:pt>
                <c:pt idx="1459">
                  <c:v>12.051917</c:v>
                </c:pt>
                <c:pt idx="1460">
                  <c:v>12.043633</c:v>
                </c:pt>
                <c:pt idx="1461">
                  <c:v>12.014289</c:v>
                </c:pt>
                <c:pt idx="1462">
                  <c:v>12.000688</c:v>
                </c:pt>
                <c:pt idx="1463">
                  <c:v>11.965002333333333</c:v>
                </c:pt>
                <c:pt idx="1464">
                  <c:v>11.9</c:v>
                </c:pt>
                <c:pt idx="1465">
                  <c:v>11.844424</c:v>
                </c:pt>
                <c:pt idx="1466">
                  <c:v>11.838001999999999</c:v>
                </c:pt>
                <c:pt idx="1467">
                  <c:v>11.833473</c:v>
                </c:pt>
                <c:pt idx="1468">
                  <c:v>11.794487333333333</c:v>
                </c:pt>
                <c:pt idx="1469">
                  <c:v>11.756513999999999</c:v>
                </c:pt>
                <c:pt idx="1470">
                  <c:v>11.746549999999999</c:v>
                </c:pt>
                <c:pt idx="1471">
                  <c:v>11.655665000000001</c:v>
                </c:pt>
                <c:pt idx="1472">
                  <c:v>11.643008</c:v>
                </c:pt>
                <c:pt idx="1473">
                  <c:v>11.622332999999999</c:v>
                </c:pt>
                <c:pt idx="1474">
                  <c:v>11.605861000000001</c:v>
                </c:pt>
                <c:pt idx="1475">
                  <c:v>11.589307</c:v>
                </c:pt>
                <c:pt idx="1476">
                  <c:v>11.584721999999999</c:v>
                </c:pt>
                <c:pt idx="1477">
                  <c:v>11.571351</c:v>
                </c:pt>
                <c:pt idx="1478">
                  <c:v>11.560085000000001</c:v>
                </c:pt>
                <c:pt idx="1479">
                  <c:v>11.536376000000001</c:v>
                </c:pt>
                <c:pt idx="1480">
                  <c:v>11.514713</c:v>
                </c:pt>
                <c:pt idx="1481">
                  <c:v>11.482931000000001</c:v>
                </c:pt>
                <c:pt idx="1482">
                  <c:v>11.464368</c:v>
                </c:pt>
                <c:pt idx="1483">
                  <c:v>11.454967999999999</c:v>
                </c:pt>
                <c:pt idx="1484">
                  <c:v>11.447959000000001</c:v>
                </c:pt>
                <c:pt idx="1485">
                  <c:v>11.421314000000001</c:v>
                </c:pt>
                <c:pt idx="1486">
                  <c:v>11.40747</c:v>
                </c:pt>
                <c:pt idx="1487">
                  <c:v>11.384919</c:v>
                </c:pt>
                <c:pt idx="1488">
                  <c:v>11.371425</c:v>
                </c:pt>
                <c:pt idx="1489">
                  <c:v>11.36529</c:v>
                </c:pt>
                <c:pt idx="1490">
                  <c:v>11.188905</c:v>
                </c:pt>
                <c:pt idx="1491">
                  <c:v>11.176322000000001</c:v>
                </c:pt>
                <c:pt idx="1492">
                  <c:v>11.161405999999999</c:v>
                </c:pt>
                <c:pt idx="1493">
                  <c:v>11.146570000000001</c:v>
                </c:pt>
                <c:pt idx="1494">
                  <c:v>11.122104999999999</c:v>
                </c:pt>
                <c:pt idx="1495">
                  <c:v>11.112916</c:v>
                </c:pt>
                <c:pt idx="1496">
                  <c:v>11.095599999999999</c:v>
                </c:pt>
                <c:pt idx="1497">
                  <c:v>11.051259999999999</c:v>
                </c:pt>
                <c:pt idx="1498">
                  <c:v>11.035310000000001</c:v>
                </c:pt>
                <c:pt idx="1499">
                  <c:v>11.017403</c:v>
                </c:pt>
                <c:pt idx="1500">
                  <c:v>11.006503</c:v>
                </c:pt>
                <c:pt idx="1501">
                  <c:v>10.985500999999999</c:v>
                </c:pt>
                <c:pt idx="1502">
                  <c:v>10.984397</c:v>
                </c:pt>
                <c:pt idx="1503">
                  <c:v>10.905673999999999</c:v>
                </c:pt>
                <c:pt idx="1504">
                  <c:v>10.859889000000001</c:v>
                </c:pt>
                <c:pt idx="1505">
                  <c:v>10.854896</c:v>
                </c:pt>
                <c:pt idx="1506">
                  <c:v>10.853835</c:v>
                </c:pt>
                <c:pt idx="1507">
                  <c:v>10.802315</c:v>
                </c:pt>
                <c:pt idx="1508">
                  <c:v>10.706118999999999</c:v>
                </c:pt>
                <c:pt idx="1509">
                  <c:v>10.685267</c:v>
                </c:pt>
                <c:pt idx="1510">
                  <c:v>10.684949</c:v>
                </c:pt>
                <c:pt idx="1511">
                  <c:v>10.566655000000001</c:v>
                </c:pt>
                <c:pt idx="1512">
                  <c:v>10.55523</c:v>
                </c:pt>
                <c:pt idx="1513">
                  <c:v>10.5</c:v>
                </c:pt>
                <c:pt idx="1514">
                  <c:v>10.495673</c:v>
                </c:pt>
                <c:pt idx="1515">
                  <c:v>10.491652999999999</c:v>
                </c:pt>
                <c:pt idx="1516">
                  <c:v>10.474107</c:v>
                </c:pt>
                <c:pt idx="1517">
                  <c:v>10.470219999999999</c:v>
                </c:pt>
                <c:pt idx="1518">
                  <c:v>10.443603</c:v>
                </c:pt>
                <c:pt idx="1519">
                  <c:v>10.440970999999999</c:v>
                </c:pt>
                <c:pt idx="1520">
                  <c:v>10.4</c:v>
                </c:pt>
                <c:pt idx="1521">
                  <c:v>10.396744</c:v>
                </c:pt>
                <c:pt idx="1522">
                  <c:v>10.384136</c:v>
                </c:pt>
                <c:pt idx="1523">
                  <c:v>10.372662</c:v>
                </c:pt>
                <c:pt idx="1524">
                  <c:v>10.342302999999999</c:v>
                </c:pt>
                <c:pt idx="1525">
                  <c:v>10.339753999999999</c:v>
                </c:pt>
                <c:pt idx="1526">
                  <c:v>10.338609</c:v>
                </c:pt>
                <c:pt idx="1527">
                  <c:v>10.332737</c:v>
                </c:pt>
                <c:pt idx="1528">
                  <c:v>10.331028</c:v>
                </c:pt>
                <c:pt idx="1529">
                  <c:v>10.248063</c:v>
                </c:pt>
                <c:pt idx="1530">
                  <c:v>10.247512</c:v>
                </c:pt>
                <c:pt idx="1531">
                  <c:v>10.2216</c:v>
                </c:pt>
                <c:pt idx="1532">
                  <c:v>10.175602666666668</c:v>
                </c:pt>
                <c:pt idx="1533">
                  <c:v>10.154426000000001</c:v>
                </c:pt>
                <c:pt idx="1534">
                  <c:v>10.152879</c:v>
                </c:pt>
                <c:pt idx="1535">
                  <c:v>10.127793</c:v>
                </c:pt>
                <c:pt idx="1536">
                  <c:v>10.126948000000001</c:v>
                </c:pt>
                <c:pt idx="1537">
                  <c:v>10.11842</c:v>
                </c:pt>
                <c:pt idx="1538">
                  <c:v>10.116191000000001</c:v>
                </c:pt>
                <c:pt idx="1539">
                  <c:v>10.090180999999999</c:v>
                </c:pt>
                <c:pt idx="1540">
                  <c:v>10.074662999999999</c:v>
                </c:pt>
                <c:pt idx="1541">
                  <c:v>10.028592</c:v>
                </c:pt>
                <c:pt idx="1542">
                  <c:v>10.018837</c:v>
                </c:pt>
                <c:pt idx="1543">
                  <c:v>10.012499999999999</c:v>
                </c:pt>
                <c:pt idx="1544">
                  <c:v>10.000629</c:v>
                </c:pt>
                <c:pt idx="1545">
                  <c:v>9.9848680000000005</c:v>
                </c:pt>
                <c:pt idx="1546">
                  <c:v>9.9759790000000006</c:v>
                </c:pt>
                <c:pt idx="1547">
                  <c:v>9.9011259999999996</c:v>
                </c:pt>
                <c:pt idx="1548">
                  <c:v>9.8810000000000002</c:v>
                </c:pt>
                <c:pt idx="1549">
                  <c:v>9.8589260000000003</c:v>
                </c:pt>
                <c:pt idx="1550">
                  <c:v>9.8515910000000009</c:v>
                </c:pt>
                <c:pt idx="1551">
                  <c:v>9.8433790000000005</c:v>
                </c:pt>
                <c:pt idx="1552">
                  <c:v>9.7919999999999998</c:v>
                </c:pt>
                <c:pt idx="1553">
                  <c:v>9.7619930000000004</c:v>
                </c:pt>
                <c:pt idx="1554">
                  <c:v>9.7539440000000006</c:v>
                </c:pt>
                <c:pt idx="1555">
                  <c:v>9.6883839999999992</c:v>
                </c:pt>
                <c:pt idx="1556">
                  <c:v>9.5935544999999998</c:v>
                </c:pt>
                <c:pt idx="1557">
                  <c:v>9.5713989999999995</c:v>
                </c:pt>
                <c:pt idx="1558">
                  <c:v>9.5635429999999992</c:v>
                </c:pt>
                <c:pt idx="1559">
                  <c:v>9.5465429999999998</c:v>
                </c:pt>
                <c:pt idx="1560">
                  <c:v>9.5367879999999996</c:v>
                </c:pt>
                <c:pt idx="1561">
                  <c:v>9.5339449999999992</c:v>
                </c:pt>
                <c:pt idx="1562">
                  <c:v>9.4643879999999996</c:v>
                </c:pt>
                <c:pt idx="1563">
                  <c:v>9.4279259999999994</c:v>
                </c:pt>
                <c:pt idx="1564">
                  <c:v>9.4041519999999998</c:v>
                </c:pt>
                <c:pt idx="1565">
                  <c:v>9.3876950000000008</c:v>
                </c:pt>
                <c:pt idx="1566">
                  <c:v>9.3700569999999992</c:v>
                </c:pt>
                <c:pt idx="1567">
                  <c:v>9.3439759999999996</c:v>
                </c:pt>
                <c:pt idx="1568">
                  <c:v>9.3008520000000008</c:v>
                </c:pt>
                <c:pt idx="1569">
                  <c:v>9.3007709999999992</c:v>
                </c:pt>
                <c:pt idx="1570">
                  <c:v>9.2846569999999993</c:v>
                </c:pt>
                <c:pt idx="1571">
                  <c:v>9.2844750000000005</c:v>
                </c:pt>
                <c:pt idx="1572">
                  <c:v>9.2789800000000007</c:v>
                </c:pt>
                <c:pt idx="1573">
                  <c:v>9.2579329999999995</c:v>
                </c:pt>
                <c:pt idx="1574">
                  <c:v>9.2251650000000005</c:v>
                </c:pt>
                <c:pt idx="1575">
                  <c:v>9.186871</c:v>
                </c:pt>
                <c:pt idx="1576">
                  <c:v>9.1775859999999998</c:v>
                </c:pt>
                <c:pt idx="1577">
                  <c:v>9.1419589999999999</c:v>
                </c:pt>
                <c:pt idx="1578">
                  <c:v>9.1330869999999997</c:v>
                </c:pt>
                <c:pt idx="1579">
                  <c:v>9.1237729999999999</c:v>
                </c:pt>
                <c:pt idx="1580">
                  <c:v>9.1</c:v>
                </c:pt>
                <c:pt idx="1581">
                  <c:v>9.0625610000000005</c:v>
                </c:pt>
                <c:pt idx="1582">
                  <c:v>9.0539240000000003</c:v>
                </c:pt>
                <c:pt idx="1583">
                  <c:v>9.0450370000000007</c:v>
                </c:pt>
                <c:pt idx="1584">
                  <c:v>9.0422659999999997</c:v>
                </c:pt>
                <c:pt idx="1585">
                  <c:v>9.0157860000000003</c:v>
                </c:pt>
                <c:pt idx="1586">
                  <c:v>9.0089279999999992</c:v>
                </c:pt>
                <c:pt idx="1587">
                  <c:v>8.9381789999999999</c:v>
                </c:pt>
                <c:pt idx="1588">
                  <c:v>8.9060389999999998</c:v>
                </c:pt>
                <c:pt idx="1589">
                  <c:v>8.8769240000000007</c:v>
                </c:pt>
                <c:pt idx="1590">
                  <c:v>8.8545879999999997</c:v>
                </c:pt>
                <c:pt idx="1591">
                  <c:v>8.83</c:v>
                </c:pt>
                <c:pt idx="1592">
                  <c:v>8.8215310000000002</c:v>
                </c:pt>
                <c:pt idx="1593">
                  <c:v>8.8189670000000007</c:v>
                </c:pt>
                <c:pt idx="1594">
                  <c:v>8.8133660000000003</c:v>
                </c:pt>
                <c:pt idx="1595">
                  <c:v>8.7926409999999997</c:v>
                </c:pt>
                <c:pt idx="1596">
                  <c:v>8.7686229999999998</c:v>
                </c:pt>
                <c:pt idx="1597">
                  <c:v>8.7584649999999993</c:v>
                </c:pt>
                <c:pt idx="1598">
                  <c:v>8.6996839999999995</c:v>
                </c:pt>
                <c:pt idx="1599">
                  <c:v>8.694528</c:v>
                </c:pt>
                <c:pt idx="1600">
                  <c:v>8.69</c:v>
                </c:pt>
                <c:pt idx="1601">
                  <c:v>8.6622990000000009</c:v>
                </c:pt>
                <c:pt idx="1602">
                  <c:v>8.6422539999999994</c:v>
                </c:pt>
                <c:pt idx="1603">
                  <c:v>8.631221</c:v>
                </c:pt>
                <c:pt idx="1604">
                  <c:v>8.6072229999999994</c:v>
                </c:pt>
                <c:pt idx="1605">
                  <c:v>8.6058146666666655</c:v>
                </c:pt>
                <c:pt idx="1606">
                  <c:v>8.5781449999999992</c:v>
                </c:pt>
                <c:pt idx="1607">
                  <c:v>8.5031610000000004</c:v>
                </c:pt>
                <c:pt idx="1608">
                  <c:v>8.4574449999999999</c:v>
                </c:pt>
                <c:pt idx="1609">
                  <c:v>8.4328230000000008</c:v>
                </c:pt>
                <c:pt idx="1610">
                  <c:v>8.4307049999999997</c:v>
                </c:pt>
                <c:pt idx="1611">
                  <c:v>8.4136059999999997</c:v>
                </c:pt>
                <c:pt idx="1612">
                  <c:v>8.408614</c:v>
                </c:pt>
                <c:pt idx="1613">
                  <c:v>8.4</c:v>
                </c:pt>
                <c:pt idx="1614">
                  <c:v>8.3966239999999992</c:v>
                </c:pt>
                <c:pt idx="1615">
                  <c:v>8.3501770000000004</c:v>
                </c:pt>
                <c:pt idx="1616">
                  <c:v>8.3365650000000002</c:v>
                </c:pt>
                <c:pt idx="1617">
                  <c:v>8.3113679999999999</c:v>
                </c:pt>
                <c:pt idx="1618">
                  <c:v>8.2978299999999994</c:v>
                </c:pt>
                <c:pt idx="1619">
                  <c:v>8.2724469999999997</c:v>
                </c:pt>
                <c:pt idx="1620">
                  <c:v>8.2699630000000006</c:v>
                </c:pt>
                <c:pt idx="1621">
                  <c:v>8.2326239999999995</c:v>
                </c:pt>
                <c:pt idx="1622">
                  <c:v>8.1974049999999998</c:v>
                </c:pt>
                <c:pt idx="1623">
                  <c:v>8.1753940000000007</c:v>
                </c:pt>
                <c:pt idx="1624">
                  <c:v>8.1733019999999996</c:v>
                </c:pt>
                <c:pt idx="1625">
                  <c:v>8.1687410000000007</c:v>
                </c:pt>
                <c:pt idx="1626">
                  <c:v>8.1158780000000004</c:v>
                </c:pt>
                <c:pt idx="1627">
                  <c:v>8.1</c:v>
                </c:pt>
                <c:pt idx="1628">
                  <c:v>8.0960529999999995</c:v>
                </c:pt>
                <c:pt idx="1629">
                  <c:v>8.0899260000000002</c:v>
                </c:pt>
                <c:pt idx="1630">
                  <c:v>8.0885680000000004</c:v>
                </c:pt>
                <c:pt idx="1631">
                  <c:v>8.0774699999999999</c:v>
                </c:pt>
                <c:pt idx="1632">
                  <c:v>8.0747149999999994</c:v>
                </c:pt>
                <c:pt idx="1633">
                  <c:v>8.0593859999999999</c:v>
                </c:pt>
                <c:pt idx="1634">
                  <c:v>8.0474189999999997</c:v>
                </c:pt>
                <c:pt idx="1635">
                  <c:v>8.0458440000000007</c:v>
                </c:pt>
                <c:pt idx="1636">
                  <c:v>8.0316200000000002</c:v>
                </c:pt>
                <c:pt idx="1637">
                  <c:v>8.0131130000000006</c:v>
                </c:pt>
                <c:pt idx="1638">
                  <c:v>8</c:v>
                </c:pt>
                <c:pt idx="1639">
                  <c:v>7.9970949999999998</c:v>
                </c:pt>
                <c:pt idx="1640">
                  <c:v>7.9802749999999998</c:v>
                </c:pt>
                <c:pt idx="1641">
                  <c:v>7.9477630000000001</c:v>
                </c:pt>
                <c:pt idx="1642">
                  <c:v>7.891</c:v>
                </c:pt>
                <c:pt idx="1643">
                  <c:v>7.8878820000000003</c:v>
                </c:pt>
                <c:pt idx="1644">
                  <c:v>7.8673489999999999</c:v>
                </c:pt>
                <c:pt idx="1645">
                  <c:v>7.862546</c:v>
                </c:pt>
                <c:pt idx="1646">
                  <c:v>7.8</c:v>
                </c:pt>
                <c:pt idx="1647">
                  <c:v>7.7813879999999997</c:v>
                </c:pt>
                <c:pt idx="1648">
                  <c:v>7.7135769999999999</c:v>
                </c:pt>
                <c:pt idx="1649">
                  <c:v>7.6780889999999999</c:v>
                </c:pt>
                <c:pt idx="1650">
                  <c:v>7.6552009999999999</c:v>
                </c:pt>
                <c:pt idx="1651">
                  <c:v>7.617947</c:v>
                </c:pt>
                <c:pt idx="1652">
                  <c:v>7.6128400000000003</c:v>
                </c:pt>
                <c:pt idx="1653">
                  <c:v>7.6</c:v>
                </c:pt>
                <c:pt idx="1654">
                  <c:v>7.592632</c:v>
                </c:pt>
                <c:pt idx="1655">
                  <c:v>7.5808949999999999</c:v>
                </c:pt>
                <c:pt idx="1656">
                  <c:v>7.5689960000000003</c:v>
                </c:pt>
                <c:pt idx="1657">
                  <c:v>7.5631789999999999</c:v>
                </c:pt>
                <c:pt idx="1658">
                  <c:v>7.55321</c:v>
                </c:pt>
                <c:pt idx="1659">
                  <c:v>7.5448120000000003</c:v>
                </c:pt>
                <c:pt idx="1660">
                  <c:v>7.5152970000000003</c:v>
                </c:pt>
                <c:pt idx="1661">
                  <c:v>7.468807</c:v>
                </c:pt>
                <c:pt idx="1662">
                  <c:v>7.4527650000000003</c:v>
                </c:pt>
                <c:pt idx="1663">
                  <c:v>7.4161089999999996</c:v>
                </c:pt>
                <c:pt idx="1664">
                  <c:v>7.3974690000000001</c:v>
                </c:pt>
                <c:pt idx="1665">
                  <c:v>7.3817870000000001</c:v>
                </c:pt>
                <c:pt idx="1666">
                  <c:v>7.3689600000000004</c:v>
                </c:pt>
                <c:pt idx="1667">
                  <c:v>7.3081110000000002</c:v>
                </c:pt>
                <c:pt idx="1668">
                  <c:v>7.2770549999999998</c:v>
                </c:pt>
                <c:pt idx="1669">
                  <c:v>7.2364959999999998</c:v>
                </c:pt>
                <c:pt idx="1670">
                  <c:v>7.2352930000000004</c:v>
                </c:pt>
                <c:pt idx="1671">
                  <c:v>7.2352670000000003</c:v>
                </c:pt>
                <c:pt idx="1672">
                  <c:v>7.2</c:v>
                </c:pt>
                <c:pt idx="1673">
                  <c:v>7.2</c:v>
                </c:pt>
                <c:pt idx="1674">
                  <c:v>7.1890390000000002</c:v>
                </c:pt>
                <c:pt idx="1675">
                  <c:v>7.1684450000000002</c:v>
                </c:pt>
                <c:pt idx="1676">
                  <c:v>7.130611</c:v>
                </c:pt>
                <c:pt idx="1677">
                  <c:v>7.096584</c:v>
                </c:pt>
                <c:pt idx="1678">
                  <c:v>7.0552479999999997</c:v>
                </c:pt>
                <c:pt idx="1679">
                  <c:v>7.0485383333333331</c:v>
                </c:pt>
                <c:pt idx="1680">
                  <c:v>7.0364040000000001</c:v>
                </c:pt>
                <c:pt idx="1681">
                  <c:v>7.0342719999999996</c:v>
                </c:pt>
                <c:pt idx="1682">
                  <c:v>7.0170409999999999</c:v>
                </c:pt>
                <c:pt idx="1683">
                  <c:v>7.0152239999999999</c:v>
                </c:pt>
                <c:pt idx="1684">
                  <c:v>7.0036199999999997</c:v>
                </c:pt>
                <c:pt idx="1685">
                  <c:v>7.0031410000000003</c:v>
                </c:pt>
                <c:pt idx="1686">
                  <c:v>7.0030109999999999</c:v>
                </c:pt>
                <c:pt idx="1687">
                  <c:v>6.9877570000000002</c:v>
                </c:pt>
                <c:pt idx="1688">
                  <c:v>6.9625019999999997</c:v>
                </c:pt>
                <c:pt idx="1689">
                  <c:v>6.9549969999999997</c:v>
                </c:pt>
                <c:pt idx="1690">
                  <c:v>6.879556</c:v>
                </c:pt>
                <c:pt idx="1691">
                  <c:v>6.8769739999999997</c:v>
                </c:pt>
                <c:pt idx="1692">
                  <c:v>6.8671009999999999</c:v>
                </c:pt>
                <c:pt idx="1693">
                  <c:v>6.8055339999999998</c:v>
                </c:pt>
                <c:pt idx="1694">
                  <c:v>6.8</c:v>
                </c:pt>
                <c:pt idx="1695">
                  <c:v>6.7932129999999997</c:v>
                </c:pt>
                <c:pt idx="1696">
                  <c:v>6.7538400000000003</c:v>
                </c:pt>
                <c:pt idx="1697">
                  <c:v>6.7349920000000001</c:v>
                </c:pt>
                <c:pt idx="1698">
                  <c:v>6.7240799999999998</c:v>
                </c:pt>
                <c:pt idx="1699">
                  <c:v>6.6751779999999998</c:v>
                </c:pt>
                <c:pt idx="1700">
                  <c:v>6.671475</c:v>
                </c:pt>
                <c:pt idx="1701">
                  <c:v>6.5984920000000002</c:v>
                </c:pt>
                <c:pt idx="1702">
                  <c:v>6.5957160000000004</c:v>
                </c:pt>
                <c:pt idx="1703">
                  <c:v>6.5463680000000002</c:v>
                </c:pt>
                <c:pt idx="1704">
                  <c:v>6.5323079999999996</c:v>
                </c:pt>
                <c:pt idx="1705">
                  <c:v>6.5263929999999997</c:v>
                </c:pt>
                <c:pt idx="1706">
                  <c:v>6.5155789999999998</c:v>
                </c:pt>
                <c:pt idx="1707">
                  <c:v>6.4156490000000002</c:v>
                </c:pt>
                <c:pt idx="1708">
                  <c:v>6.3832979999999999</c:v>
                </c:pt>
                <c:pt idx="1709">
                  <c:v>6.3547359999999999</c:v>
                </c:pt>
                <c:pt idx="1710">
                  <c:v>6.282851</c:v>
                </c:pt>
                <c:pt idx="1711">
                  <c:v>6.2805070000000001</c:v>
                </c:pt>
                <c:pt idx="1712">
                  <c:v>6.2469590000000004</c:v>
                </c:pt>
                <c:pt idx="1713">
                  <c:v>6.2015589999999996</c:v>
                </c:pt>
                <c:pt idx="1714">
                  <c:v>6.1737399999999996</c:v>
                </c:pt>
                <c:pt idx="1715">
                  <c:v>6.1536</c:v>
                </c:pt>
                <c:pt idx="1716">
                  <c:v>6.0970959999999996</c:v>
                </c:pt>
                <c:pt idx="1717">
                  <c:v>6.0935544999999998</c:v>
                </c:pt>
                <c:pt idx="1718">
                  <c:v>6.0335559999999999</c:v>
                </c:pt>
                <c:pt idx="1719">
                  <c:v>6.0229400000000002</c:v>
                </c:pt>
                <c:pt idx="1720">
                  <c:v>6.0194830000000001</c:v>
                </c:pt>
                <c:pt idx="1721">
                  <c:v>6.012734</c:v>
                </c:pt>
                <c:pt idx="1722">
                  <c:v>6.0031489999999996</c:v>
                </c:pt>
                <c:pt idx="1723">
                  <c:v>5.9987089999999998</c:v>
                </c:pt>
                <c:pt idx="1724">
                  <c:v>5.9936049999999996</c:v>
                </c:pt>
                <c:pt idx="1725">
                  <c:v>5.9729000000000001</c:v>
                </c:pt>
                <c:pt idx="1726">
                  <c:v>5.9492190000000003</c:v>
                </c:pt>
                <c:pt idx="1727">
                  <c:v>5.9274060000000004</c:v>
                </c:pt>
                <c:pt idx="1728">
                  <c:v>5.9201670000000002</c:v>
                </c:pt>
                <c:pt idx="1729">
                  <c:v>5.9172099999999999</c:v>
                </c:pt>
                <c:pt idx="1730">
                  <c:v>5.9118760000000004</c:v>
                </c:pt>
                <c:pt idx="1731">
                  <c:v>5.8620999999999999</c:v>
                </c:pt>
                <c:pt idx="1732">
                  <c:v>5.856732</c:v>
                </c:pt>
                <c:pt idx="1733">
                  <c:v>5.8065904000000002</c:v>
                </c:pt>
                <c:pt idx="1734">
                  <c:v>5.8025960000000003</c:v>
                </c:pt>
                <c:pt idx="1735">
                  <c:v>5.8013440000000003</c:v>
                </c:pt>
                <c:pt idx="1736">
                  <c:v>5.7979269999999996</c:v>
                </c:pt>
                <c:pt idx="1737">
                  <c:v>5.7738250000000004</c:v>
                </c:pt>
                <c:pt idx="1738">
                  <c:v>5.7400779999999996</c:v>
                </c:pt>
                <c:pt idx="1739">
                  <c:v>5.7344860000000004</c:v>
                </c:pt>
                <c:pt idx="1740">
                  <c:v>5.7045709999999996</c:v>
                </c:pt>
                <c:pt idx="1741">
                  <c:v>5.6872939999999996</c:v>
                </c:pt>
                <c:pt idx="1742">
                  <c:v>5.6820700000000004</c:v>
                </c:pt>
                <c:pt idx="1743">
                  <c:v>5.6778009999999997</c:v>
                </c:pt>
                <c:pt idx="1744">
                  <c:v>5.667084</c:v>
                </c:pt>
                <c:pt idx="1745">
                  <c:v>5.6486789999999996</c:v>
                </c:pt>
                <c:pt idx="1746">
                  <c:v>5.6390000000000002</c:v>
                </c:pt>
                <c:pt idx="1747">
                  <c:v>5.6134599999999999</c:v>
                </c:pt>
                <c:pt idx="1748">
                  <c:v>5.5846850000000003</c:v>
                </c:pt>
                <c:pt idx="1749">
                  <c:v>5.5835100000000004</c:v>
                </c:pt>
                <c:pt idx="1750">
                  <c:v>5.5663270000000002</c:v>
                </c:pt>
                <c:pt idx="1751">
                  <c:v>5.5659749999999999</c:v>
                </c:pt>
                <c:pt idx="1752">
                  <c:v>5.5139323333333321</c:v>
                </c:pt>
                <c:pt idx="1753">
                  <c:v>5.5007970000000004</c:v>
                </c:pt>
                <c:pt idx="1754">
                  <c:v>5.4736000000000002</c:v>
                </c:pt>
                <c:pt idx="1755">
                  <c:v>5.4348669999999997</c:v>
                </c:pt>
                <c:pt idx="1756">
                  <c:v>5.4339399999999998</c:v>
                </c:pt>
                <c:pt idx="1757">
                  <c:v>5.4297069999999996</c:v>
                </c:pt>
                <c:pt idx="1758">
                  <c:v>5.3693730000000004</c:v>
                </c:pt>
                <c:pt idx="1759">
                  <c:v>5.3340240000000003</c:v>
                </c:pt>
                <c:pt idx="1760">
                  <c:v>5.2923809999999998</c:v>
                </c:pt>
                <c:pt idx="1761">
                  <c:v>5.2666190000000004</c:v>
                </c:pt>
                <c:pt idx="1762">
                  <c:v>5.239376</c:v>
                </c:pt>
                <c:pt idx="1763">
                  <c:v>5.2226400000000002</c:v>
                </c:pt>
                <c:pt idx="1764">
                  <c:v>5.2189209999999999</c:v>
                </c:pt>
                <c:pt idx="1765">
                  <c:v>5.2174016666666683</c:v>
                </c:pt>
                <c:pt idx="1766">
                  <c:v>5.2059740000000003</c:v>
                </c:pt>
                <c:pt idx="1767">
                  <c:v>5.1286170000000002</c:v>
                </c:pt>
                <c:pt idx="1768">
                  <c:v>5.1145069999999997</c:v>
                </c:pt>
                <c:pt idx="1769">
                  <c:v>5.1105520000000002</c:v>
                </c:pt>
                <c:pt idx="1770">
                  <c:v>5.1083699999999999</c:v>
                </c:pt>
                <c:pt idx="1771">
                  <c:v>5.0923837499999998</c:v>
                </c:pt>
                <c:pt idx="1772">
                  <c:v>5.0779769999999997</c:v>
                </c:pt>
                <c:pt idx="1773">
                  <c:v>5.0438799999999997</c:v>
                </c:pt>
                <c:pt idx="1774">
                  <c:v>5.0161899999999999</c:v>
                </c:pt>
                <c:pt idx="1775">
                  <c:v>5.0129900000000003</c:v>
                </c:pt>
                <c:pt idx="1776">
                  <c:v>5.0042249999999999</c:v>
                </c:pt>
                <c:pt idx="1777">
                  <c:v>5.0003770000000003</c:v>
                </c:pt>
                <c:pt idx="1778">
                  <c:v>4.9974759999999998</c:v>
                </c:pt>
                <c:pt idx="1779">
                  <c:v>4.997134</c:v>
                </c:pt>
                <c:pt idx="1780">
                  <c:v>4.9766339999999998</c:v>
                </c:pt>
                <c:pt idx="1781">
                  <c:v>4.9273899999999999</c:v>
                </c:pt>
                <c:pt idx="1782">
                  <c:v>4.9000000000000004</c:v>
                </c:pt>
                <c:pt idx="1783">
                  <c:v>4.8887029999999996</c:v>
                </c:pt>
                <c:pt idx="1784">
                  <c:v>4.8863690000000002</c:v>
                </c:pt>
                <c:pt idx="1785">
                  <c:v>4.8711900000000004</c:v>
                </c:pt>
                <c:pt idx="1786">
                  <c:v>4.8482919999999998</c:v>
                </c:pt>
                <c:pt idx="1787">
                  <c:v>4.8082469999999997</c:v>
                </c:pt>
                <c:pt idx="1788">
                  <c:v>4.8062950000000004</c:v>
                </c:pt>
                <c:pt idx="1789">
                  <c:v>4.79</c:v>
                </c:pt>
                <c:pt idx="1790">
                  <c:v>4.7689180000000002</c:v>
                </c:pt>
                <c:pt idx="1791">
                  <c:v>4.7683739999999997</c:v>
                </c:pt>
                <c:pt idx="1792">
                  <c:v>4.7385700000000002</c:v>
                </c:pt>
                <c:pt idx="1793">
                  <c:v>4.7339089999999997</c:v>
                </c:pt>
                <c:pt idx="1794">
                  <c:v>4.7192999999999996</c:v>
                </c:pt>
                <c:pt idx="1795">
                  <c:v>4.7032280000000002</c:v>
                </c:pt>
                <c:pt idx="1796">
                  <c:v>4.6921390000000001</c:v>
                </c:pt>
                <c:pt idx="1797">
                  <c:v>4.6598170000000003</c:v>
                </c:pt>
                <c:pt idx="1798">
                  <c:v>4.6583699999999997</c:v>
                </c:pt>
                <c:pt idx="1799">
                  <c:v>4.6287510000000003</c:v>
                </c:pt>
                <c:pt idx="1800">
                  <c:v>4.6273720000000003</c:v>
                </c:pt>
                <c:pt idx="1801">
                  <c:v>4.6040539999999996</c:v>
                </c:pt>
                <c:pt idx="1802">
                  <c:v>4.5599109999999996</c:v>
                </c:pt>
                <c:pt idx="1803">
                  <c:v>4.5351910000000002</c:v>
                </c:pt>
                <c:pt idx="1804">
                  <c:v>4.5314909999999999</c:v>
                </c:pt>
                <c:pt idx="1805">
                  <c:v>4.4797760000000002</c:v>
                </c:pt>
                <c:pt idx="1806">
                  <c:v>4.4522089999999999</c:v>
                </c:pt>
                <c:pt idx="1807">
                  <c:v>4.4401190000000001</c:v>
                </c:pt>
                <c:pt idx="1808">
                  <c:v>4.3877784999999996</c:v>
                </c:pt>
                <c:pt idx="1809">
                  <c:v>4.3519690000000004</c:v>
                </c:pt>
                <c:pt idx="1810">
                  <c:v>4.3429180000000001</c:v>
                </c:pt>
                <c:pt idx="1811">
                  <c:v>4.3380330000000002</c:v>
                </c:pt>
                <c:pt idx="1812">
                  <c:v>4.3312889999999999</c:v>
                </c:pt>
                <c:pt idx="1813">
                  <c:v>4.3299659999999998</c:v>
                </c:pt>
                <c:pt idx="1814">
                  <c:v>4.3059219999999998</c:v>
                </c:pt>
                <c:pt idx="1815">
                  <c:v>4.3003020000000003</c:v>
                </c:pt>
                <c:pt idx="1816">
                  <c:v>4.2964469999999997</c:v>
                </c:pt>
                <c:pt idx="1817">
                  <c:v>4.282851</c:v>
                </c:pt>
                <c:pt idx="1818">
                  <c:v>4.2633970000000003</c:v>
                </c:pt>
                <c:pt idx="1819">
                  <c:v>4.2474049999999997</c:v>
                </c:pt>
                <c:pt idx="1820">
                  <c:v>4.2312149999999997</c:v>
                </c:pt>
                <c:pt idx="1821">
                  <c:v>4.2031919999999996</c:v>
                </c:pt>
                <c:pt idx="1822">
                  <c:v>4.1853870000000004</c:v>
                </c:pt>
                <c:pt idx="1823">
                  <c:v>4.158074</c:v>
                </c:pt>
                <c:pt idx="1824">
                  <c:v>4.1041129999999999</c:v>
                </c:pt>
                <c:pt idx="1825">
                  <c:v>4.0999999999999996</c:v>
                </c:pt>
                <c:pt idx="1826">
                  <c:v>4.0595369999999997</c:v>
                </c:pt>
                <c:pt idx="1827">
                  <c:v>4.0551079999999997</c:v>
                </c:pt>
                <c:pt idx="1828">
                  <c:v>4.0269079999999997</c:v>
                </c:pt>
                <c:pt idx="1829">
                  <c:v>4.026186</c:v>
                </c:pt>
                <c:pt idx="1830">
                  <c:v>3.9977900000000002</c:v>
                </c:pt>
                <c:pt idx="1831">
                  <c:v>3.9840279999999999</c:v>
                </c:pt>
                <c:pt idx="1832">
                  <c:v>3.9710000000000001</c:v>
                </c:pt>
                <c:pt idx="1833">
                  <c:v>3.94625</c:v>
                </c:pt>
                <c:pt idx="1834">
                  <c:v>3.943025</c:v>
                </c:pt>
                <c:pt idx="1835">
                  <c:v>3.936931</c:v>
                </c:pt>
                <c:pt idx="1836">
                  <c:v>3.9096160000000002</c:v>
                </c:pt>
                <c:pt idx="1837">
                  <c:v>3.9013360000000001</c:v>
                </c:pt>
                <c:pt idx="1838">
                  <c:v>3.8420000000000001</c:v>
                </c:pt>
                <c:pt idx="1839">
                  <c:v>3.8311449999999998</c:v>
                </c:pt>
                <c:pt idx="1840">
                  <c:v>3.8258200000000002</c:v>
                </c:pt>
                <c:pt idx="1841">
                  <c:v>3.8213349999999999</c:v>
                </c:pt>
                <c:pt idx="1842">
                  <c:v>3.7867150000000001</c:v>
                </c:pt>
                <c:pt idx="1843">
                  <c:v>3.7673239999999999</c:v>
                </c:pt>
                <c:pt idx="1844">
                  <c:v>3.759147</c:v>
                </c:pt>
                <c:pt idx="1845">
                  <c:v>3.746915</c:v>
                </c:pt>
                <c:pt idx="1846">
                  <c:v>3.744929</c:v>
                </c:pt>
                <c:pt idx="1847">
                  <c:v>3.7387260000000002</c:v>
                </c:pt>
                <c:pt idx="1848">
                  <c:v>3.662538333333333</c:v>
                </c:pt>
                <c:pt idx="1849">
                  <c:v>3.65</c:v>
                </c:pt>
                <c:pt idx="1850">
                  <c:v>3.6497790000000001</c:v>
                </c:pt>
                <c:pt idx="1851">
                  <c:v>3.6294849999999999</c:v>
                </c:pt>
                <c:pt idx="1852">
                  <c:v>3.6144880000000001</c:v>
                </c:pt>
                <c:pt idx="1853">
                  <c:v>3.6</c:v>
                </c:pt>
                <c:pt idx="1854">
                  <c:v>3.6</c:v>
                </c:pt>
                <c:pt idx="1855">
                  <c:v>3.5747309999999999</c:v>
                </c:pt>
                <c:pt idx="1856">
                  <c:v>3.5504602222222239</c:v>
                </c:pt>
                <c:pt idx="1857">
                  <c:v>3.5493389999999998</c:v>
                </c:pt>
                <c:pt idx="1858">
                  <c:v>3.517198</c:v>
                </c:pt>
                <c:pt idx="1859">
                  <c:v>3.472213</c:v>
                </c:pt>
                <c:pt idx="1860">
                  <c:v>3.432299</c:v>
                </c:pt>
                <c:pt idx="1861">
                  <c:v>3.42265</c:v>
                </c:pt>
                <c:pt idx="1862">
                  <c:v>3.3937650000000001</c:v>
                </c:pt>
                <c:pt idx="1863">
                  <c:v>3.3838339999999998</c:v>
                </c:pt>
                <c:pt idx="1864">
                  <c:v>3.3524539999999998</c:v>
                </c:pt>
                <c:pt idx="1865">
                  <c:v>3.341469</c:v>
                </c:pt>
                <c:pt idx="1866">
                  <c:v>3.3311030000000001</c:v>
                </c:pt>
                <c:pt idx="1867">
                  <c:v>3.3303419999999999</c:v>
                </c:pt>
                <c:pt idx="1868">
                  <c:v>3.3258719999999999</c:v>
                </c:pt>
                <c:pt idx="1869">
                  <c:v>3.3</c:v>
                </c:pt>
                <c:pt idx="1870">
                  <c:v>3.2945530000000001</c:v>
                </c:pt>
                <c:pt idx="1871">
                  <c:v>3.2921049999999998</c:v>
                </c:pt>
                <c:pt idx="1872">
                  <c:v>3.2903180000000001</c:v>
                </c:pt>
                <c:pt idx="1873">
                  <c:v>3.269307</c:v>
                </c:pt>
                <c:pt idx="1874">
                  <c:v>3.2577919999999998</c:v>
                </c:pt>
                <c:pt idx="1875">
                  <c:v>3.2458610000000001</c:v>
                </c:pt>
                <c:pt idx="1876">
                  <c:v>3.2315</c:v>
                </c:pt>
                <c:pt idx="1877">
                  <c:v>3.2286959999999998</c:v>
                </c:pt>
                <c:pt idx="1878">
                  <c:v>3.2081900000000001</c:v>
                </c:pt>
                <c:pt idx="1879">
                  <c:v>3.179303</c:v>
                </c:pt>
                <c:pt idx="1880">
                  <c:v>3.1569699999999998</c:v>
                </c:pt>
                <c:pt idx="1881">
                  <c:v>3.1382099999999999</c:v>
                </c:pt>
                <c:pt idx="1882">
                  <c:v>3.1322220000000001</c:v>
                </c:pt>
                <c:pt idx="1883">
                  <c:v>3.120196</c:v>
                </c:pt>
                <c:pt idx="1884">
                  <c:v>3.0996800000000002</c:v>
                </c:pt>
                <c:pt idx="1885">
                  <c:v>3.092822</c:v>
                </c:pt>
                <c:pt idx="1886">
                  <c:v>3.0698840000000001</c:v>
                </c:pt>
                <c:pt idx="1887">
                  <c:v>3.0637319999999999</c:v>
                </c:pt>
                <c:pt idx="1888">
                  <c:v>3.0570240000000002</c:v>
                </c:pt>
                <c:pt idx="1889">
                  <c:v>3.0091549999999998</c:v>
                </c:pt>
                <c:pt idx="1890">
                  <c:v>3.0051230000000002</c:v>
                </c:pt>
                <c:pt idx="1891">
                  <c:v>3</c:v>
                </c:pt>
                <c:pt idx="1892">
                  <c:v>2.960089</c:v>
                </c:pt>
                <c:pt idx="1893">
                  <c:v>2.9291230000000001</c:v>
                </c:pt>
                <c:pt idx="1894">
                  <c:v>2.9211299999999998</c:v>
                </c:pt>
                <c:pt idx="1895">
                  <c:v>2.9032619999999998</c:v>
                </c:pt>
                <c:pt idx="1896">
                  <c:v>2.9</c:v>
                </c:pt>
                <c:pt idx="1897">
                  <c:v>2.9</c:v>
                </c:pt>
                <c:pt idx="1898">
                  <c:v>2.8900320000000002</c:v>
                </c:pt>
                <c:pt idx="1899">
                  <c:v>2.8834949999999999</c:v>
                </c:pt>
                <c:pt idx="1900">
                  <c:v>2.862501</c:v>
                </c:pt>
                <c:pt idx="1901">
                  <c:v>2.8608389999999999</c:v>
                </c:pt>
                <c:pt idx="1902">
                  <c:v>2.8539330000000001</c:v>
                </c:pt>
                <c:pt idx="1903">
                  <c:v>2.844929</c:v>
                </c:pt>
                <c:pt idx="1904">
                  <c:v>2.8316219999999999</c:v>
                </c:pt>
                <c:pt idx="1905">
                  <c:v>2.8287710000000001</c:v>
                </c:pt>
                <c:pt idx="1906">
                  <c:v>2.8224179999999999</c:v>
                </c:pt>
                <c:pt idx="1907">
                  <c:v>2.817771</c:v>
                </c:pt>
                <c:pt idx="1908">
                  <c:v>2.8141850000000002</c:v>
                </c:pt>
                <c:pt idx="1909">
                  <c:v>2.8087439999999999</c:v>
                </c:pt>
                <c:pt idx="1910">
                  <c:v>2.8011900000000001</c:v>
                </c:pt>
                <c:pt idx="1911">
                  <c:v>2.7748339999999998</c:v>
                </c:pt>
                <c:pt idx="1912">
                  <c:v>2.773863</c:v>
                </c:pt>
                <c:pt idx="1913">
                  <c:v>2.752475</c:v>
                </c:pt>
                <c:pt idx="1914">
                  <c:v>2.732062</c:v>
                </c:pt>
                <c:pt idx="1915">
                  <c:v>2.7132079999999998</c:v>
                </c:pt>
                <c:pt idx="1916">
                  <c:v>2.7</c:v>
                </c:pt>
                <c:pt idx="1917">
                  <c:v>2.7</c:v>
                </c:pt>
                <c:pt idx="1918">
                  <c:v>2.6954280000000002</c:v>
                </c:pt>
                <c:pt idx="1919">
                  <c:v>2.690677</c:v>
                </c:pt>
                <c:pt idx="1920">
                  <c:v>2.6900750000000002</c:v>
                </c:pt>
                <c:pt idx="1921">
                  <c:v>2.688364</c:v>
                </c:pt>
                <c:pt idx="1922">
                  <c:v>2.6670150000000001</c:v>
                </c:pt>
                <c:pt idx="1923">
                  <c:v>2.615685</c:v>
                </c:pt>
                <c:pt idx="1924">
                  <c:v>2.5969139999999999</c:v>
                </c:pt>
                <c:pt idx="1925">
                  <c:v>2.5928719999999998</c:v>
                </c:pt>
                <c:pt idx="1926">
                  <c:v>2.588228</c:v>
                </c:pt>
                <c:pt idx="1927">
                  <c:v>2.576314</c:v>
                </c:pt>
                <c:pt idx="1928">
                  <c:v>2.5757180000000002</c:v>
                </c:pt>
                <c:pt idx="1929">
                  <c:v>2.5727419999999999</c:v>
                </c:pt>
                <c:pt idx="1930">
                  <c:v>2.5704419999999999</c:v>
                </c:pt>
                <c:pt idx="1931">
                  <c:v>2.569248</c:v>
                </c:pt>
                <c:pt idx="1932">
                  <c:v>2.5668009999999999</c:v>
                </c:pt>
                <c:pt idx="1933">
                  <c:v>2.5587390000000001</c:v>
                </c:pt>
                <c:pt idx="1934">
                  <c:v>2.5560649999999998</c:v>
                </c:pt>
                <c:pt idx="1935">
                  <c:v>2.5499999999999998</c:v>
                </c:pt>
                <c:pt idx="1936">
                  <c:v>2.5257619999999998</c:v>
                </c:pt>
                <c:pt idx="1937">
                  <c:v>2.514138</c:v>
                </c:pt>
                <c:pt idx="1938">
                  <c:v>2.50867</c:v>
                </c:pt>
                <c:pt idx="1939">
                  <c:v>2.5016509999999998</c:v>
                </c:pt>
                <c:pt idx="1940">
                  <c:v>2.4831539999999999</c:v>
                </c:pt>
                <c:pt idx="1941">
                  <c:v>2.4812419999999999</c:v>
                </c:pt>
                <c:pt idx="1942">
                  <c:v>2.4391630000000002</c:v>
                </c:pt>
                <c:pt idx="1943">
                  <c:v>2.4289999999999998</c:v>
                </c:pt>
                <c:pt idx="1944">
                  <c:v>2.4113310000000001</c:v>
                </c:pt>
                <c:pt idx="1945">
                  <c:v>2.4063829999999999</c:v>
                </c:pt>
                <c:pt idx="1946">
                  <c:v>2.4012639999999998</c:v>
                </c:pt>
                <c:pt idx="1947">
                  <c:v>2.391</c:v>
                </c:pt>
                <c:pt idx="1948">
                  <c:v>2.386698</c:v>
                </c:pt>
                <c:pt idx="1949">
                  <c:v>2.3754360000000001</c:v>
                </c:pt>
                <c:pt idx="1950">
                  <c:v>2.3615370000000002</c:v>
                </c:pt>
                <c:pt idx="1951">
                  <c:v>2.357532</c:v>
                </c:pt>
                <c:pt idx="1952">
                  <c:v>2.3549880000000001</c:v>
                </c:pt>
                <c:pt idx="1953">
                  <c:v>2.3481230000000002</c:v>
                </c:pt>
                <c:pt idx="1954">
                  <c:v>2.3230439999999999</c:v>
                </c:pt>
                <c:pt idx="1955">
                  <c:v>2.30755</c:v>
                </c:pt>
                <c:pt idx="1956">
                  <c:v>2.3049499999999998</c:v>
                </c:pt>
                <c:pt idx="1957">
                  <c:v>2.2980459999999998</c:v>
                </c:pt>
                <c:pt idx="1958">
                  <c:v>2.2706469999999999</c:v>
                </c:pt>
                <c:pt idx="1959">
                  <c:v>2.269307</c:v>
                </c:pt>
                <c:pt idx="1960">
                  <c:v>2.2622930000000001</c:v>
                </c:pt>
                <c:pt idx="1961">
                  <c:v>2.237244</c:v>
                </c:pt>
                <c:pt idx="1962">
                  <c:v>2.2282410000000001</c:v>
                </c:pt>
                <c:pt idx="1963">
                  <c:v>2.2142550000000001</c:v>
                </c:pt>
                <c:pt idx="1964">
                  <c:v>2.1905250000000001</c:v>
                </c:pt>
                <c:pt idx="1965">
                  <c:v>2.1809539999999998</c:v>
                </c:pt>
                <c:pt idx="1966">
                  <c:v>2.17319</c:v>
                </c:pt>
                <c:pt idx="1967">
                  <c:v>2.1668630000000002</c:v>
                </c:pt>
                <c:pt idx="1968">
                  <c:v>2.1639110000000001</c:v>
                </c:pt>
                <c:pt idx="1969">
                  <c:v>2.1639110000000001</c:v>
                </c:pt>
                <c:pt idx="1970">
                  <c:v>2.1544099999999999</c:v>
                </c:pt>
                <c:pt idx="1971">
                  <c:v>2.1377760000000001</c:v>
                </c:pt>
                <c:pt idx="1972">
                  <c:v>2.1282019999999999</c:v>
                </c:pt>
                <c:pt idx="1973">
                  <c:v>2.126455</c:v>
                </c:pt>
                <c:pt idx="1974">
                  <c:v>2.106233</c:v>
                </c:pt>
                <c:pt idx="1975">
                  <c:v>2.105505</c:v>
                </c:pt>
                <c:pt idx="1976">
                  <c:v>2.103828</c:v>
                </c:pt>
                <c:pt idx="1977">
                  <c:v>2.0944509999999998</c:v>
                </c:pt>
                <c:pt idx="1978">
                  <c:v>2.060184</c:v>
                </c:pt>
                <c:pt idx="1979">
                  <c:v>2.0573320000000002</c:v>
                </c:pt>
                <c:pt idx="1980">
                  <c:v>2.051787</c:v>
                </c:pt>
                <c:pt idx="1981">
                  <c:v>2.0488089999999999</c:v>
                </c:pt>
                <c:pt idx="1982">
                  <c:v>2.0339200000000002</c:v>
                </c:pt>
                <c:pt idx="1983">
                  <c:v>2.0337723333333337</c:v>
                </c:pt>
                <c:pt idx="1984">
                  <c:v>2.0333830000000002</c:v>
                </c:pt>
                <c:pt idx="1985">
                  <c:v>2</c:v>
                </c:pt>
                <c:pt idx="1986">
                  <c:v>1.9949730000000001</c:v>
                </c:pt>
                <c:pt idx="1987">
                  <c:v>1.957978</c:v>
                </c:pt>
                <c:pt idx="1988">
                  <c:v>1.9473389999999999</c:v>
                </c:pt>
                <c:pt idx="1989">
                  <c:v>1.9323049999999999</c:v>
                </c:pt>
                <c:pt idx="1990">
                  <c:v>1.9203330000000001</c:v>
                </c:pt>
                <c:pt idx="1991">
                  <c:v>1.8851340000000001</c:v>
                </c:pt>
                <c:pt idx="1992">
                  <c:v>1.861</c:v>
                </c:pt>
                <c:pt idx="1993">
                  <c:v>1.854039</c:v>
                </c:pt>
                <c:pt idx="1994">
                  <c:v>1.8157479999999999</c:v>
                </c:pt>
                <c:pt idx="1995">
                  <c:v>1.7970660000000001</c:v>
                </c:pt>
                <c:pt idx="1996">
                  <c:v>1.7585904000000003</c:v>
                </c:pt>
                <c:pt idx="1997">
                  <c:v>1.755271</c:v>
                </c:pt>
                <c:pt idx="1998">
                  <c:v>1.7433320000000001</c:v>
                </c:pt>
                <c:pt idx="1999">
                  <c:v>1.727544</c:v>
                </c:pt>
                <c:pt idx="2000">
                  <c:v>1.703287</c:v>
                </c:pt>
                <c:pt idx="2001">
                  <c:v>1.679969</c:v>
                </c:pt>
                <c:pt idx="2002">
                  <c:v>1.677654</c:v>
                </c:pt>
                <c:pt idx="2003">
                  <c:v>1.676553</c:v>
                </c:pt>
                <c:pt idx="2004">
                  <c:v>1.6599550000000001</c:v>
                </c:pt>
                <c:pt idx="2005">
                  <c:v>1.6550910000000001</c:v>
                </c:pt>
                <c:pt idx="2006">
                  <c:v>1.6517770000000001</c:v>
                </c:pt>
                <c:pt idx="2007">
                  <c:v>1.6237490000000001</c:v>
                </c:pt>
                <c:pt idx="2008">
                  <c:v>1.6120289999999999</c:v>
                </c:pt>
                <c:pt idx="2009">
                  <c:v>1.6107309999999999</c:v>
                </c:pt>
                <c:pt idx="2010">
                  <c:v>1.6103259999999999</c:v>
                </c:pt>
                <c:pt idx="2011">
                  <c:v>1.5900099999999999</c:v>
                </c:pt>
                <c:pt idx="2012">
                  <c:v>1.5618339999999999</c:v>
                </c:pt>
                <c:pt idx="2013">
                  <c:v>1.5609500000000001</c:v>
                </c:pt>
                <c:pt idx="2014">
                  <c:v>1.5497019999999999</c:v>
                </c:pt>
                <c:pt idx="2015">
                  <c:v>1.5475699999999999</c:v>
                </c:pt>
                <c:pt idx="2016">
                  <c:v>1.5256799999999999</c:v>
                </c:pt>
                <c:pt idx="2017">
                  <c:v>1.5188759999999999</c:v>
                </c:pt>
                <c:pt idx="2018">
                  <c:v>1.5088410000000001</c:v>
                </c:pt>
                <c:pt idx="2019">
                  <c:v>1.4835400000000001</c:v>
                </c:pt>
                <c:pt idx="2020">
                  <c:v>1.459004</c:v>
                </c:pt>
                <c:pt idx="2021">
                  <c:v>1.448712</c:v>
                </c:pt>
                <c:pt idx="2022">
                  <c:v>1.445438</c:v>
                </c:pt>
                <c:pt idx="2023">
                  <c:v>1.4131050000000001</c:v>
                </c:pt>
                <c:pt idx="2024">
                  <c:v>1.4096679999999999</c:v>
                </c:pt>
                <c:pt idx="2025">
                  <c:v>1.3735850000000001</c:v>
                </c:pt>
                <c:pt idx="2026">
                  <c:v>1.3524719999999999</c:v>
                </c:pt>
                <c:pt idx="2027">
                  <c:v>1.335839</c:v>
                </c:pt>
                <c:pt idx="2028">
                  <c:v>1.2899989999999999</c:v>
                </c:pt>
                <c:pt idx="2029">
                  <c:v>1.273984</c:v>
                </c:pt>
                <c:pt idx="2030">
                  <c:v>1.250934</c:v>
                </c:pt>
                <c:pt idx="2031">
                  <c:v>1.2441329999999999</c:v>
                </c:pt>
                <c:pt idx="2032">
                  <c:v>1.2395579999999999</c:v>
                </c:pt>
                <c:pt idx="2033">
                  <c:v>1.2281200000000001</c:v>
                </c:pt>
                <c:pt idx="2034">
                  <c:v>1.2160740000000001</c:v>
                </c:pt>
                <c:pt idx="2035">
                  <c:v>1.2045079999999999</c:v>
                </c:pt>
                <c:pt idx="2036">
                  <c:v>1.2</c:v>
                </c:pt>
                <c:pt idx="2037">
                  <c:v>1.1866699999999999</c:v>
                </c:pt>
                <c:pt idx="2038">
                  <c:v>1.178893</c:v>
                </c:pt>
                <c:pt idx="2039">
                  <c:v>1.1772149999999999</c:v>
                </c:pt>
                <c:pt idx="2040">
                  <c:v>1.16727</c:v>
                </c:pt>
                <c:pt idx="2041">
                  <c:v>1.1610990000000001</c:v>
                </c:pt>
                <c:pt idx="2042">
                  <c:v>1.157157</c:v>
                </c:pt>
                <c:pt idx="2043">
                  <c:v>1.1425069999999999</c:v>
                </c:pt>
                <c:pt idx="2044">
                  <c:v>1.1090949999999999</c:v>
                </c:pt>
                <c:pt idx="2045">
                  <c:v>1.102171</c:v>
                </c:pt>
                <c:pt idx="2046">
                  <c:v>1.0930390000000001</c:v>
                </c:pt>
                <c:pt idx="2047">
                  <c:v>1.0814980000000001</c:v>
                </c:pt>
                <c:pt idx="2048">
                  <c:v>1.081331</c:v>
                </c:pt>
                <c:pt idx="2049">
                  <c:v>1.0628979999999999</c:v>
                </c:pt>
                <c:pt idx="2050">
                  <c:v>1.043445</c:v>
                </c:pt>
                <c:pt idx="2051">
                  <c:v>1.019112</c:v>
                </c:pt>
                <c:pt idx="2052">
                  <c:v>1.0143979999999999</c:v>
                </c:pt>
                <c:pt idx="2053">
                  <c:v>1.003072</c:v>
                </c:pt>
                <c:pt idx="2054">
                  <c:v>0.99985299999999999</c:v>
                </c:pt>
                <c:pt idx="2055">
                  <c:v>0.99962200000000001</c:v>
                </c:pt>
                <c:pt idx="2056">
                  <c:v>0.96917600000000004</c:v>
                </c:pt>
                <c:pt idx="2057">
                  <c:v>0.95021800000000001</c:v>
                </c:pt>
                <c:pt idx="2058">
                  <c:v>0.90278999999999998</c:v>
                </c:pt>
                <c:pt idx="2059">
                  <c:v>0.90267900000000001</c:v>
                </c:pt>
                <c:pt idx="2060">
                  <c:v>0.86593100000000001</c:v>
                </c:pt>
                <c:pt idx="2061">
                  <c:v>0.85163599999999995</c:v>
                </c:pt>
                <c:pt idx="2062">
                  <c:v>0.83471200000000001</c:v>
                </c:pt>
                <c:pt idx="2063">
                  <c:v>0.82563799999999998</c:v>
                </c:pt>
                <c:pt idx="2064">
                  <c:v>0.82492100000000002</c:v>
                </c:pt>
                <c:pt idx="2065">
                  <c:v>0.81528800000000001</c:v>
                </c:pt>
                <c:pt idx="2066">
                  <c:v>0.80211900000000003</c:v>
                </c:pt>
                <c:pt idx="2067">
                  <c:v>0.80059999999999998</c:v>
                </c:pt>
                <c:pt idx="2068">
                  <c:v>0.8</c:v>
                </c:pt>
                <c:pt idx="2069">
                  <c:v>0.79434099999999996</c:v>
                </c:pt>
                <c:pt idx="2070">
                  <c:v>0.78327599999999997</c:v>
                </c:pt>
                <c:pt idx="2071">
                  <c:v>0.78253499999999998</c:v>
                </c:pt>
                <c:pt idx="2072">
                  <c:v>0.76128300000000004</c:v>
                </c:pt>
                <c:pt idx="2073">
                  <c:v>0.75171500000000002</c:v>
                </c:pt>
                <c:pt idx="2074">
                  <c:v>0.75079799999999997</c:v>
                </c:pt>
                <c:pt idx="2075">
                  <c:v>0.74772400000000006</c:v>
                </c:pt>
                <c:pt idx="2076">
                  <c:v>0.74540200000000001</c:v>
                </c:pt>
                <c:pt idx="2077">
                  <c:v>0.74485800000000002</c:v>
                </c:pt>
                <c:pt idx="2078">
                  <c:v>0.72760000000000002</c:v>
                </c:pt>
                <c:pt idx="2079">
                  <c:v>0.70665900000000004</c:v>
                </c:pt>
                <c:pt idx="2080">
                  <c:v>0.70108800000000004</c:v>
                </c:pt>
                <c:pt idx="2081">
                  <c:v>0.7</c:v>
                </c:pt>
                <c:pt idx="2082">
                  <c:v>0.68227300000000002</c:v>
                </c:pt>
                <c:pt idx="2083">
                  <c:v>0.67783800000000005</c:v>
                </c:pt>
                <c:pt idx="2084">
                  <c:v>0.67071199999999997</c:v>
                </c:pt>
                <c:pt idx="2085">
                  <c:v>0.66378000000000004</c:v>
                </c:pt>
                <c:pt idx="2086">
                  <c:v>0.65694200000000003</c:v>
                </c:pt>
                <c:pt idx="2087">
                  <c:v>0.65283500000000005</c:v>
                </c:pt>
                <c:pt idx="2088">
                  <c:v>0.61579200000000001</c:v>
                </c:pt>
                <c:pt idx="2089">
                  <c:v>0.61494300000000002</c:v>
                </c:pt>
                <c:pt idx="2090">
                  <c:v>0.61161500000000002</c:v>
                </c:pt>
                <c:pt idx="2091">
                  <c:v>0.608545</c:v>
                </c:pt>
                <c:pt idx="2092">
                  <c:v>0.60067499999999996</c:v>
                </c:pt>
                <c:pt idx="2093">
                  <c:v>0.59578299999999995</c:v>
                </c:pt>
                <c:pt idx="2094">
                  <c:v>0.59179599999999999</c:v>
                </c:pt>
                <c:pt idx="2095">
                  <c:v>0.57364099999999996</c:v>
                </c:pt>
                <c:pt idx="2096">
                  <c:v>0.56123800000000001</c:v>
                </c:pt>
                <c:pt idx="2097">
                  <c:v>0.55998999999999999</c:v>
                </c:pt>
                <c:pt idx="2098">
                  <c:v>0.55766800000000005</c:v>
                </c:pt>
                <c:pt idx="2099">
                  <c:v>0.53059199999999995</c:v>
                </c:pt>
                <c:pt idx="2100">
                  <c:v>0.53027000000000002</c:v>
                </c:pt>
                <c:pt idx="2101">
                  <c:v>0.52356800000000003</c:v>
                </c:pt>
                <c:pt idx="2102">
                  <c:v>0.51393999999999995</c:v>
                </c:pt>
                <c:pt idx="2103">
                  <c:v>0.50644599999999995</c:v>
                </c:pt>
                <c:pt idx="2104">
                  <c:v>0.48534100000000002</c:v>
                </c:pt>
                <c:pt idx="2105">
                  <c:v>0.48031800000000002</c:v>
                </c:pt>
                <c:pt idx="2106">
                  <c:v>0.476767</c:v>
                </c:pt>
                <c:pt idx="2107">
                  <c:v>0.45544699999999999</c:v>
                </c:pt>
                <c:pt idx="2108">
                  <c:v>0.44182900000000003</c:v>
                </c:pt>
                <c:pt idx="2109">
                  <c:v>0.41776000000000002</c:v>
                </c:pt>
                <c:pt idx="2110">
                  <c:v>0.41749999999999998</c:v>
                </c:pt>
                <c:pt idx="2111">
                  <c:v>0.40666600000000003</c:v>
                </c:pt>
                <c:pt idx="2112">
                  <c:v>0.39396100000000001</c:v>
                </c:pt>
                <c:pt idx="2113">
                  <c:v>0.37973000000000001</c:v>
                </c:pt>
                <c:pt idx="2114">
                  <c:v>0.36086600000000002</c:v>
                </c:pt>
                <c:pt idx="2115">
                  <c:v>0.35584700000000002</c:v>
                </c:pt>
                <c:pt idx="2116">
                  <c:v>0.34994700000000001</c:v>
                </c:pt>
                <c:pt idx="2117">
                  <c:v>0.34777999999999998</c:v>
                </c:pt>
                <c:pt idx="2118">
                  <c:v>0.34612199999999999</c:v>
                </c:pt>
                <c:pt idx="2119">
                  <c:v>0.32946599999999998</c:v>
                </c:pt>
                <c:pt idx="2120">
                  <c:v>0.32480399999999998</c:v>
                </c:pt>
                <c:pt idx="2121">
                  <c:v>0.323741</c:v>
                </c:pt>
                <c:pt idx="2122">
                  <c:v>0.31796600000000003</c:v>
                </c:pt>
                <c:pt idx="2123">
                  <c:v>0.30870700000000001</c:v>
                </c:pt>
                <c:pt idx="2124">
                  <c:v>0.30133100000000002</c:v>
                </c:pt>
                <c:pt idx="2125">
                  <c:v>0.3</c:v>
                </c:pt>
                <c:pt idx="2126">
                  <c:v>0.29965799999999998</c:v>
                </c:pt>
                <c:pt idx="2127">
                  <c:v>0.29325800000000002</c:v>
                </c:pt>
                <c:pt idx="2128">
                  <c:v>0.29217500000000002</c:v>
                </c:pt>
                <c:pt idx="2129">
                  <c:v>0.27901700000000002</c:v>
                </c:pt>
                <c:pt idx="2130">
                  <c:v>0.27725699999999998</c:v>
                </c:pt>
                <c:pt idx="2131">
                  <c:v>0.27293600000000001</c:v>
                </c:pt>
                <c:pt idx="2132">
                  <c:v>0.26448700000000003</c:v>
                </c:pt>
                <c:pt idx="2133">
                  <c:v>0.259297</c:v>
                </c:pt>
                <c:pt idx="2134">
                  <c:v>0.25026300000000001</c:v>
                </c:pt>
                <c:pt idx="2135">
                  <c:v>0.243649</c:v>
                </c:pt>
                <c:pt idx="2136">
                  <c:v>0.242172</c:v>
                </c:pt>
                <c:pt idx="2137">
                  <c:v>0.241395</c:v>
                </c:pt>
                <c:pt idx="2138">
                  <c:v>0.23925733333333349</c:v>
                </c:pt>
                <c:pt idx="2139">
                  <c:v>0.237233</c:v>
                </c:pt>
                <c:pt idx="2140">
                  <c:v>0.23465800000000001</c:v>
                </c:pt>
                <c:pt idx="2141">
                  <c:v>0.22419600000000001</c:v>
                </c:pt>
                <c:pt idx="2142">
                  <c:v>0.21376800000000001</c:v>
                </c:pt>
                <c:pt idx="2143">
                  <c:v>0.204793</c:v>
                </c:pt>
                <c:pt idx="2144">
                  <c:v>0.20302000000000001</c:v>
                </c:pt>
                <c:pt idx="2145">
                  <c:v>0.201437</c:v>
                </c:pt>
                <c:pt idx="2146">
                  <c:v>0.2</c:v>
                </c:pt>
                <c:pt idx="2147">
                  <c:v>0.19981599999999999</c:v>
                </c:pt>
                <c:pt idx="2148">
                  <c:v>0.181225</c:v>
                </c:pt>
                <c:pt idx="2149">
                  <c:v>0.17746700000000001</c:v>
                </c:pt>
                <c:pt idx="2150">
                  <c:v>0.170483</c:v>
                </c:pt>
                <c:pt idx="2151">
                  <c:v>0.16542899999999999</c:v>
                </c:pt>
                <c:pt idx="2152">
                  <c:v>0.150619</c:v>
                </c:pt>
                <c:pt idx="2153">
                  <c:v>0.13150700000000001</c:v>
                </c:pt>
                <c:pt idx="2154">
                  <c:v>0.12856600000000001</c:v>
                </c:pt>
                <c:pt idx="2155">
                  <c:v>0.12422</c:v>
                </c:pt>
                <c:pt idx="2156">
                  <c:v>0.117603</c:v>
                </c:pt>
                <c:pt idx="2157">
                  <c:v>0.105269</c:v>
                </c:pt>
                <c:pt idx="2158">
                  <c:v>0.10394299999999999</c:v>
                </c:pt>
                <c:pt idx="2159">
                  <c:v>0.1</c:v>
                </c:pt>
                <c:pt idx="2160">
                  <c:v>9.5768000000000006E-2</c:v>
                </c:pt>
                <c:pt idx="2161">
                  <c:v>8.4122000000000002E-2</c:v>
                </c:pt>
                <c:pt idx="2162">
                  <c:v>8.0850000000000005E-2</c:v>
                </c:pt>
                <c:pt idx="2163">
                  <c:v>7.0536000000000001E-2</c:v>
                </c:pt>
                <c:pt idx="2164">
                  <c:v>6.3071000000000002E-2</c:v>
                </c:pt>
                <c:pt idx="2165">
                  <c:v>6.1381999999999999E-2</c:v>
                </c:pt>
                <c:pt idx="2166">
                  <c:v>5.7962E-2</c:v>
                </c:pt>
                <c:pt idx="2167">
                  <c:v>5.7096000000000001E-2</c:v>
                </c:pt>
                <c:pt idx="2168">
                  <c:v>4.8621999999999999E-2</c:v>
                </c:pt>
                <c:pt idx="2169">
                  <c:v>4.6737000000000001E-2</c:v>
                </c:pt>
                <c:pt idx="2170">
                  <c:v>4.1308999999999998E-2</c:v>
                </c:pt>
                <c:pt idx="2171">
                  <c:v>2.5898999999999998E-2</c:v>
                </c:pt>
                <c:pt idx="2172">
                  <c:v>1.6376999999999999E-2</c:v>
                </c:pt>
                <c:pt idx="2173">
                  <c:v>1.5185000000000001E-2</c:v>
                </c:pt>
                <c:pt idx="2174">
                  <c:v>9.6769999999999998E-3</c:v>
                </c:pt>
                <c:pt idx="2175">
                  <c:v>7.1679999999999999E-3</c:v>
                </c:pt>
                <c:pt idx="2176">
                  <c:v>6.9979999999999999E-3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AF-4938-B18F-63CB35DDC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397104"/>
        <c:axId val="588399504"/>
      </c:scatterChart>
      <c:valAx>
        <c:axId val="58839710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99504"/>
        <c:crosses val="autoZero"/>
        <c:crossBetween val="midCat"/>
      </c:valAx>
      <c:valAx>
        <c:axId val="588399504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9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26670</xdr:rowOff>
    </xdr:from>
    <xdr:to>
      <xdr:col>17</xdr:col>
      <xdr:colOff>304800</xdr:colOff>
      <xdr:row>17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82C9D8-AFEF-E4EC-E724-AFE9C9CB6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186690</xdr:rowOff>
    </xdr:from>
    <xdr:to>
      <xdr:col>13</xdr:col>
      <xdr:colOff>457200</xdr:colOff>
      <xdr:row>15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FEED3-5534-52D5-35E9-49553313E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16</xdr:row>
      <xdr:rowOff>34290</xdr:rowOff>
    </xdr:from>
    <xdr:to>
      <xdr:col>13</xdr:col>
      <xdr:colOff>457200</xdr:colOff>
      <xdr:row>31</xdr:row>
      <xdr:rowOff>34290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565778-A28C-E4D6-1B82-3998ECA92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0</xdr:row>
      <xdr:rowOff>163830</xdr:rowOff>
    </xdr:from>
    <xdr:to>
      <xdr:col>13</xdr:col>
      <xdr:colOff>320040</xdr:colOff>
      <xdr:row>15</xdr:row>
      <xdr:rowOff>163830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8D62CC-B10C-F1E5-4E5E-949799101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OKK" refreshedDate="45717.919084143519" createdVersion="8" refreshedVersion="8" minRefreshableVersion="3" recordCount="4817" xr:uid="{6B716ACF-5676-4698-92C1-125C222A215A}">
  <cacheSource type="worksheet">
    <worksheetSource ref="A1:B4818" sheet="Language"/>
  </cacheSource>
  <cacheFields count="2">
    <cacheField name="language" numFmtId="0">
      <sharedItems count="47">
        <s v="English"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Bosnian"/>
        <s v="None"/>
        <s v="Hungarian"/>
        <s v="Portuguese"/>
        <s v="Icelandic"/>
        <s v="Danish"/>
        <s v="Arabic"/>
        <s v="Norwegian"/>
        <s v="Czech"/>
        <s v="Kannada"/>
        <s v="Zulu"/>
        <s v="Panjabi"/>
        <s v="Polish"/>
        <s v="Tamil"/>
        <s v="Dzongkha"/>
        <s v="Vietnamese"/>
        <s v="Indonesian"/>
        <s v="Urdu"/>
        <s v="Romanian"/>
        <s v="Persian"/>
        <s v="Slovenian"/>
        <s v="Greek"/>
        <s v="Swahili"/>
      </sharedItems>
    </cacheField>
    <cacheField name="imdb_score" numFmtId="0">
      <sharedItems containsSemiMixedTypes="0" containsString="0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OKK" refreshedDate="45717.946698842592" createdVersion="8" refreshedVersion="8" minRefreshableVersion="3" recordCount="4817" xr:uid="{1EF8FD2F-22DE-42D6-9072-B2DD2CC63D7B}">
  <cacheSource type="worksheet">
    <worksheetSource ref="T1:U4818" sheet="Director"/>
  </cacheSource>
  <cacheFields count="2">
    <cacheField name="director_name" numFmtId="0">
      <sharedItems count="2398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Ã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FrÃ©dÃ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Ã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Ã¶m"/>
        <s v="Jean-Marc VallÃ©e"/>
        <s v="Hark Tsui"/>
        <s v="Lexi Alexander"/>
        <s v="Ronny Yu"/>
        <s v="Bille August"/>
        <s v="Moustapha Akkad"/>
        <s v="Jean-Paul Rappeneau"/>
        <s v="Joachim RÃ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Ã©dÃ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Ã­n DÃ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Ã©rÃ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Ã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Ã”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Ã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Ã©"/>
        <s v="JÃ©rÃ´me Salle"/>
        <s v="Tommy Lee Jones"/>
        <s v="Jesse Vaughan"/>
        <s v="William Bindley"/>
        <s v="Wayne Beach"/>
        <s v="GÃ©rard Krawczyk"/>
        <s v="Udayan Prasad"/>
        <s v="JK Youn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Ã»hei Kitamura"/>
        <s v="Darrell Roodt"/>
        <s v="Dito Montiel"/>
        <s v="Stefan Ruzowitzky"/>
        <s v="Jake Paltrow"/>
        <s v="Juraj Jakubisko"/>
        <s v="Anthony Silverston"/>
        <s v="Gabe IbÃ¡Ã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Ã³"/>
        <s v="Jon Kasdan"/>
        <s v="LÃ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Ã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Ã¶rklund"/>
        <s v="FranÃ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A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Ã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Ã© TÃ©chinÃ©"/>
        <s v="Emily Young"/>
        <s v="Peter Faiman"/>
        <s v="Martyn Pick"/>
        <s v="Roland Suso Richter"/>
        <s v="Jeremy Sims"/>
        <s v="MaÃ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Ã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Ã¶lermann"/>
        <s v="Robert Moresco"/>
        <s v="Thomas Vinterberg"/>
        <s v="Claudia Llosa"/>
        <s v="Charles BinamÃ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Ã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Ã¤rberbÃ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Ã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Ãmile Gaudreault"/>
        <s v="James Cox"/>
        <s v="James Toback"/>
        <s v="Aki KaurismÃ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Ã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Ã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Ã³mez"/>
        <s v="Mike van Diem"/>
        <s v="Jonas Ã…kerlund"/>
        <s v="Todd Solondz"/>
        <s v="RenÃ© FÃ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Ã­rez SuÃ¡rez"/>
        <s v="Dan Ireland"/>
        <s v="Fernando LeÃ³n de Aranoa"/>
        <s v="Jim Mickle"/>
        <s v="Karim AÃ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Ã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Ã© Ã˜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Ã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Ã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Ã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Ã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Ã­s QuÃ­lez"/>
        <s v="Eytan Fox"/>
        <s v="Romesh Sharma"/>
        <s v="FranÃ§ois Truffaut"/>
        <s v="Adam Goldberg"/>
        <s v="Travis Zariwny"/>
        <s v="Adrienne Shelly"/>
        <s v="Newt Arnold"/>
        <s v="Alex Cox"/>
        <s v="FabiÃ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Ã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Ã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Ã¨ne LouriÃ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imdb_score" numFmtId="0">
      <sharedItems containsSemiMixedTypes="0" containsString="0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17">
  <r>
    <x v="0"/>
    <n v="7.9"/>
  </r>
  <r>
    <x v="0"/>
    <n v="7.1"/>
  </r>
  <r>
    <x v="0"/>
    <n v="6.8"/>
  </r>
  <r>
    <x v="0"/>
    <n v="8.5"/>
  </r>
  <r>
    <x v="0"/>
    <n v="7.1"/>
  </r>
  <r>
    <x v="0"/>
    <n v="6.6"/>
  </r>
  <r>
    <x v="0"/>
    <n v="6.2"/>
  </r>
  <r>
    <x v="0"/>
    <n v="7.8"/>
  </r>
  <r>
    <x v="0"/>
    <n v="7.5"/>
  </r>
  <r>
    <x v="0"/>
    <n v="7.5"/>
  </r>
  <r>
    <x v="0"/>
    <n v="6.9"/>
  </r>
  <r>
    <x v="0"/>
    <n v="6.1"/>
  </r>
  <r>
    <x v="0"/>
    <n v="6.7"/>
  </r>
  <r>
    <x v="0"/>
    <n v="7.3"/>
  </r>
  <r>
    <x v="0"/>
    <n v="6.5"/>
  </r>
  <r>
    <x v="0"/>
    <n v="7.2"/>
  </r>
  <r>
    <x v="0"/>
    <n v="6.6"/>
  </r>
  <r>
    <x v="0"/>
    <n v="8.1"/>
  </r>
  <r>
    <x v="0"/>
    <n v="6.7"/>
  </r>
  <r>
    <x v="0"/>
    <n v="6.8"/>
  </r>
  <r>
    <x v="0"/>
    <n v="7.5"/>
  </r>
  <r>
    <x v="0"/>
    <n v="7"/>
  </r>
  <r>
    <x v="0"/>
    <n v="6.7"/>
  </r>
  <r>
    <x v="0"/>
    <n v="7.9"/>
  </r>
  <r>
    <x v="0"/>
    <n v="6.1"/>
  </r>
  <r>
    <x v="0"/>
    <n v="7.2"/>
  </r>
  <r>
    <x v="0"/>
    <n v="7.7"/>
  </r>
  <r>
    <x v="0"/>
    <n v="8.1999999999999993"/>
  </r>
  <r>
    <x v="0"/>
    <n v="5.9"/>
  </r>
  <r>
    <x v="0"/>
    <n v="7"/>
  </r>
  <r>
    <x v="0"/>
    <n v="7.8"/>
  </r>
  <r>
    <x v="0"/>
    <n v="7.3"/>
  </r>
  <r>
    <x v="0"/>
    <n v="7.2"/>
  </r>
  <r>
    <x v="0"/>
    <n v="6.5"/>
  </r>
  <r>
    <x v="0"/>
    <n v="6.8"/>
  </r>
  <r>
    <x v="0"/>
    <n v="7.3"/>
  </r>
  <r>
    <x v="0"/>
    <n v="6"/>
  </r>
  <r>
    <x v="0"/>
    <n v="5.7"/>
  </r>
  <r>
    <x v="0"/>
    <n v="6.4"/>
  </r>
  <r>
    <x v="0"/>
    <n v="6.7"/>
  </r>
  <r>
    <x v="0"/>
    <n v="6.8"/>
  </r>
  <r>
    <x v="0"/>
    <n v="6.3"/>
  </r>
  <r>
    <x v="0"/>
    <n v="5.6"/>
  </r>
  <r>
    <x v="0"/>
    <n v="8.3000000000000007"/>
  </r>
  <r>
    <x v="0"/>
    <n v="6.6"/>
  </r>
  <r>
    <x v="0"/>
    <n v="7.2"/>
  </r>
  <r>
    <x v="0"/>
    <n v="7"/>
  </r>
  <r>
    <x v="0"/>
    <n v="8"/>
  </r>
  <r>
    <x v="0"/>
    <n v="7.8"/>
  </r>
  <r>
    <x v="0"/>
    <n v="6.3"/>
  </r>
  <r>
    <x v="0"/>
    <n v="7.3"/>
  </r>
  <r>
    <x v="0"/>
    <n v="6.6"/>
  </r>
  <r>
    <x v="0"/>
    <n v="7"/>
  </r>
  <r>
    <x v="0"/>
    <n v="6.3"/>
  </r>
  <r>
    <x v="0"/>
    <n v="6.2"/>
  </r>
  <r>
    <x v="0"/>
    <n v="6.8"/>
  </r>
  <r>
    <x v="0"/>
    <n v="7.2"/>
  </r>
  <r>
    <x v="0"/>
    <n v="7.5"/>
  </r>
  <r>
    <x v="0"/>
    <n v="8.4"/>
  </r>
  <r>
    <x v="0"/>
    <n v="6.2"/>
  </r>
  <r>
    <x v="0"/>
    <n v="5.8"/>
  </r>
  <r>
    <x v="0"/>
    <n v="6.8"/>
  </r>
  <r>
    <x v="0"/>
    <n v="5.4"/>
  </r>
  <r>
    <x v="0"/>
    <n v="6.6"/>
  </r>
  <r>
    <x v="0"/>
    <n v="6.9"/>
  </r>
  <r>
    <x v="0"/>
    <n v="7.3"/>
  </r>
  <r>
    <x v="0"/>
    <n v="9"/>
  </r>
  <r>
    <x v="0"/>
    <n v="8.3000000000000007"/>
  </r>
  <r>
    <x v="0"/>
    <n v="6.5"/>
  </r>
  <r>
    <x v="0"/>
    <n v="7.9"/>
  </r>
  <r>
    <x v="0"/>
    <n v="7.5"/>
  </r>
  <r>
    <x v="0"/>
    <n v="4.8"/>
  </r>
  <r>
    <x v="0"/>
    <n v="5.2"/>
  </r>
  <r>
    <x v="0"/>
    <n v="6.9"/>
  </r>
  <r>
    <x v="0"/>
    <n v="5.4"/>
  </r>
  <r>
    <x v="0"/>
    <n v="7.9"/>
  </r>
  <r>
    <x v="0"/>
    <n v="6.1"/>
  </r>
  <r>
    <x v="0"/>
    <n v="5.8"/>
  </r>
  <r>
    <x v="0"/>
    <n v="8.3000000000000007"/>
  </r>
  <r>
    <x v="0"/>
    <n v="7.8"/>
  </r>
  <r>
    <x v="0"/>
    <n v="7"/>
  </r>
  <r>
    <x v="0"/>
    <n v="6.1"/>
  </r>
  <r>
    <x v="0"/>
    <n v="7"/>
  </r>
  <r>
    <x v="0"/>
    <n v="7.6"/>
  </r>
  <r>
    <x v="0"/>
    <n v="4.5"/>
  </r>
  <r>
    <x v="0"/>
    <n v="6.3"/>
  </r>
  <r>
    <x v="0"/>
    <n v="7.8"/>
  </r>
  <r>
    <x v="0"/>
    <n v="6.4"/>
  </r>
  <r>
    <x v="0"/>
    <n v="6.5"/>
  </r>
  <r>
    <x v="0"/>
    <n v="7.9"/>
  </r>
  <r>
    <x v="0"/>
    <n v="7.8"/>
  </r>
  <r>
    <x v="0"/>
    <n v="6.6"/>
  </r>
  <r>
    <x v="0"/>
    <n v="5.5"/>
  </r>
  <r>
    <x v="0"/>
    <n v="8.1999999999999993"/>
  </r>
  <r>
    <x v="0"/>
    <n v="6.4"/>
  </r>
  <r>
    <x v="0"/>
    <n v="8.1"/>
  </r>
  <r>
    <x v="0"/>
    <n v="8.6"/>
  </r>
  <r>
    <x v="0"/>
    <n v="8.8000000000000007"/>
  </r>
  <r>
    <x v="1"/>
    <n v="8.1999999999999993"/>
  </r>
  <r>
    <x v="0"/>
    <n v="7.9"/>
  </r>
  <r>
    <x v="0"/>
    <n v="6.7"/>
  </r>
  <r>
    <x v="0"/>
    <n v="7.8"/>
  </r>
  <r>
    <x v="0"/>
    <n v="7.8"/>
  </r>
  <r>
    <x v="0"/>
    <n v="6.6"/>
  </r>
  <r>
    <x v="0"/>
    <n v="6.1"/>
  </r>
  <r>
    <x v="0"/>
    <n v="5.6"/>
  </r>
  <r>
    <x v="0"/>
    <n v="6.4"/>
  </r>
  <r>
    <x v="0"/>
    <n v="6.1"/>
  </r>
  <r>
    <x v="0"/>
    <n v="7.3"/>
  </r>
  <r>
    <x v="0"/>
    <n v="6.6"/>
  </r>
  <r>
    <x v="0"/>
    <n v="6.3"/>
  </r>
  <r>
    <x v="0"/>
    <n v="6.1"/>
  </r>
  <r>
    <x v="0"/>
    <n v="7.1"/>
  </r>
  <r>
    <x v="0"/>
    <n v="5.5"/>
  </r>
  <r>
    <x v="0"/>
    <n v="7.5"/>
  </r>
  <r>
    <x v="0"/>
    <n v="7.6"/>
  </r>
  <r>
    <x v="0"/>
    <n v="6.4"/>
  </r>
  <r>
    <x v="0"/>
    <n v="7.2"/>
  </r>
  <r>
    <x v="0"/>
    <n v="6.7"/>
  </r>
  <r>
    <x v="0"/>
    <n v="8"/>
  </r>
  <r>
    <x v="0"/>
    <n v="8.3000000000000007"/>
  </r>
  <r>
    <x v="0"/>
    <n v="6.7"/>
  </r>
  <r>
    <x v="0"/>
    <n v="5.9"/>
  </r>
  <r>
    <x v="0"/>
    <n v="6.7"/>
  </r>
  <r>
    <x v="0"/>
    <n v="6.7"/>
  </r>
  <r>
    <x v="0"/>
    <n v="7.6"/>
  </r>
  <r>
    <x v="0"/>
    <n v="7.2"/>
  </r>
  <r>
    <x v="0"/>
    <n v="7.1"/>
  </r>
  <r>
    <x v="0"/>
    <n v="8.1"/>
  </r>
  <r>
    <x v="0"/>
    <n v="6.7"/>
  </r>
  <r>
    <x v="0"/>
    <n v="7"/>
  </r>
  <r>
    <x v="0"/>
    <n v="6.9"/>
  </r>
  <r>
    <x v="0"/>
    <n v="5.0999999999999996"/>
  </r>
  <r>
    <x v="0"/>
    <n v="5.8"/>
  </r>
  <r>
    <x v="0"/>
    <n v="6.2"/>
  </r>
  <r>
    <x v="0"/>
    <n v="7.4"/>
  </r>
  <r>
    <x v="0"/>
    <n v="5.8"/>
  </r>
  <r>
    <x v="0"/>
    <n v="6.2"/>
  </r>
  <r>
    <x v="0"/>
    <n v="7.3"/>
  </r>
  <r>
    <x v="0"/>
    <n v="4.2"/>
  </r>
  <r>
    <x v="0"/>
    <n v="6.9"/>
  </r>
  <r>
    <x v="0"/>
    <n v="6.4"/>
  </r>
  <r>
    <x v="0"/>
    <n v="5.4"/>
  </r>
  <r>
    <x v="0"/>
    <n v="6.7"/>
  </r>
  <r>
    <x v="0"/>
    <n v="5.8"/>
  </r>
  <r>
    <x v="0"/>
    <n v="6.9"/>
  </r>
  <r>
    <x v="0"/>
    <n v="7.2"/>
  </r>
  <r>
    <x v="0"/>
    <n v="6.9"/>
  </r>
  <r>
    <x v="0"/>
    <n v="6.1"/>
  </r>
  <r>
    <x v="0"/>
    <n v="5.5"/>
  </r>
  <r>
    <x v="0"/>
    <n v="6.6"/>
  </r>
  <r>
    <x v="0"/>
    <n v="6.1"/>
  </r>
  <r>
    <x v="0"/>
    <n v="6.3"/>
  </r>
  <r>
    <x v="0"/>
    <n v="7.2"/>
  </r>
  <r>
    <x v="0"/>
    <n v="7.4"/>
  </r>
  <r>
    <x v="0"/>
    <n v="7.3"/>
  </r>
  <r>
    <x v="0"/>
    <n v="6.1"/>
  </r>
  <r>
    <x v="0"/>
    <n v="7.7"/>
  </r>
  <r>
    <x v="0"/>
    <n v="6.1"/>
  </r>
  <r>
    <x v="0"/>
    <n v="8"/>
  </r>
  <r>
    <x v="0"/>
    <n v="7.3"/>
  </r>
  <r>
    <x v="0"/>
    <n v="7.9"/>
  </r>
  <r>
    <x v="0"/>
    <n v="5.5"/>
  </r>
  <r>
    <x v="0"/>
    <n v="5"/>
  </r>
  <r>
    <x v="0"/>
    <n v="7.7"/>
  </r>
  <r>
    <x v="0"/>
    <n v="6.6"/>
  </r>
  <r>
    <x v="0"/>
    <n v="5.7"/>
  </r>
  <r>
    <x v="0"/>
    <n v="5.8"/>
  </r>
  <r>
    <x v="0"/>
    <n v="6"/>
  </r>
  <r>
    <x v="0"/>
    <n v="6.4"/>
  </r>
  <r>
    <x v="0"/>
    <n v="6.9"/>
  </r>
  <r>
    <x v="0"/>
    <n v="6.4"/>
  </r>
  <r>
    <x v="0"/>
    <n v="7.4"/>
  </r>
  <r>
    <x v="0"/>
    <n v="5.5"/>
  </r>
  <r>
    <x v="0"/>
    <n v="5.9"/>
  </r>
  <r>
    <x v="0"/>
    <n v="6.8"/>
  </r>
  <r>
    <x v="0"/>
    <n v="6.8"/>
  </r>
  <r>
    <x v="0"/>
    <n v="8.1"/>
  </r>
  <r>
    <x v="0"/>
    <n v="6.5"/>
  </r>
  <r>
    <x v="0"/>
    <n v="7.2"/>
  </r>
  <r>
    <x v="0"/>
    <n v="6.7"/>
  </r>
  <r>
    <x v="0"/>
    <n v="8.1"/>
  </r>
  <r>
    <x v="0"/>
    <n v="7.6"/>
  </r>
  <r>
    <x v="0"/>
    <n v="7.4"/>
  </r>
  <r>
    <x v="0"/>
    <n v="7.6"/>
  </r>
  <r>
    <x v="0"/>
    <n v="6.7"/>
  </r>
  <r>
    <x v="0"/>
    <n v="6.5"/>
  </r>
  <r>
    <x v="0"/>
    <n v="6.6"/>
  </r>
  <r>
    <x v="0"/>
    <n v="6.7"/>
  </r>
  <r>
    <x v="0"/>
    <n v="6.4"/>
  </r>
  <r>
    <x v="0"/>
    <n v="5.8"/>
  </r>
  <r>
    <x v="0"/>
    <n v="7.4"/>
  </r>
  <r>
    <x v="0"/>
    <n v="7.8"/>
  </r>
  <r>
    <x v="0"/>
    <n v="6.6"/>
  </r>
  <r>
    <x v="0"/>
    <n v="4.9000000000000004"/>
  </r>
  <r>
    <x v="0"/>
    <n v="6.5"/>
  </r>
  <r>
    <x v="0"/>
    <n v="7.5"/>
  </r>
  <r>
    <x v="0"/>
    <n v="6.2"/>
  </r>
  <r>
    <x v="0"/>
    <n v="7.3"/>
  </r>
  <r>
    <x v="0"/>
    <n v="7.5"/>
  </r>
  <r>
    <x v="0"/>
    <n v="5.6"/>
  </r>
  <r>
    <x v="0"/>
    <n v="8.1"/>
  </r>
  <r>
    <x v="0"/>
    <n v="6.4"/>
  </r>
  <r>
    <x v="0"/>
    <n v="6.7"/>
  </r>
  <r>
    <x v="0"/>
    <n v="6.6"/>
  </r>
  <r>
    <x v="0"/>
    <n v="6.4"/>
  </r>
  <r>
    <x v="0"/>
    <n v="7.5"/>
  </r>
  <r>
    <x v="0"/>
    <n v="7.3"/>
  </r>
  <r>
    <x v="0"/>
    <n v="7.5"/>
  </r>
  <r>
    <x v="0"/>
    <n v="5.8"/>
  </r>
  <r>
    <x v="0"/>
    <n v="7.5"/>
  </r>
  <r>
    <x v="0"/>
    <n v="6.6"/>
  </r>
  <r>
    <x v="0"/>
    <n v="6.7"/>
  </r>
  <r>
    <x v="0"/>
    <n v="3.7"/>
  </r>
  <r>
    <x v="0"/>
    <n v="6"/>
  </r>
  <r>
    <x v="0"/>
    <n v="6.4"/>
  </r>
  <r>
    <x v="0"/>
    <n v="6.1"/>
  </r>
  <r>
    <x v="0"/>
    <n v="6.4"/>
  </r>
  <r>
    <x v="0"/>
    <n v="5.6"/>
  </r>
  <r>
    <x v="0"/>
    <n v="8"/>
  </r>
  <r>
    <x v="0"/>
    <n v="5.2"/>
  </r>
  <r>
    <x v="0"/>
    <n v="7.1"/>
  </r>
  <r>
    <x v="0"/>
    <n v="4.8"/>
  </r>
  <r>
    <x v="0"/>
    <n v="7"/>
  </r>
  <r>
    <x v="0"/>
    <n v="5.4"/>
  </r>
  <r>
    <x v="0"/>
    <n v="6.6"/>
  </r>
  <r>
    <x v="0"/>
    <n v="6.7"/>
  </r>
  <r>
    <x v="0"/>
    <n v="6.2"/>
  </r>
  <r>
    <x v="0"/>
    <n v="6.1"/>
  </r>
  <r>
    <x v="0"/>
    <n v="5.3"/>
  </r>
  <r>
    <x v="0"/>
    <n v="6.3"/>
  </r>
  <r>
    <x v="0"/>
    <n v="7"/>
  </r>
  <r>
    <x v="0"/>
    <n v="7.6"/>
  </r>
  <r>
    <x v="0"/>
    <n v="6.7"/>
  </r>
  <r>
    <x v="0"/>
    <n v="8.1"/>
  </r>
  <r>
    <x v="0"/>
    <n v="6.7"/>
  </r>
  <r>
    <x v="0"/>
    <n v="6.5"/>
  </r>
  <r>
    <x v="0"/>
    <n v="7.3"/>
  </r>
  <r>
    <x v="2"/>
    <n v="5.0999999999999996"/>
  </r>
  <r>
    <x v="0"/>
    <n v="6"/>
  </r>
  <r>
    <x v="0"/>
    <n v="6.1"/>
  </r>
  <r>
    <x v="0"/>
    <n v="5.9"/>
  </r>
  <r>
    <x v="0"/>
    <n v="7.8"/>
  </r>
  <r>
    <x v="0"/>
    <n v="5.8"/>
  </r>
  <r>
    <x v="0"/>
    <n v="6.3"/>
  </r>
  <r>
    <x v="0"/>
    <n v="4.3"/>
  </r>
  <r>
    <x v="0"/>
    <n v="6.4"/>
  </r>
  <r>
    <x v="0"/>
    <n v="6.1"/>
  </r>
  <r>
    <x v="0"/>
    <n v="6.5"/>
  </r>
  <r>
    <x v="0"/>
    <n v="7.1"/>
  </r>
  <r>
    <x v="0"/>
    <n v="6.4"/>
  </r>
  <r>
    <x v="0"/>
    <n v="6.5"/>
  </r>
  <r>
    <x v="0"/>
    <n v="6.3"/>
  </r>
  <r>
    <x v="0"/>
    <n v="7.5"/>
  </r>
  <r>
    <x v="0"/>
    <n v="4.9000000000000004"/>
  </r>
  <r>
    <x v="0"/>
    <n v="5.8"/>
  </r>
  <r>
    <x v="0"/>
    <n v="6.2"/>
  </r>
  <r>
    <x v="0"/>
    <n v="5.5"/>
  </r>
  <r>
    <x v="0"/>
    <n v="5.4"/>
  </r>
  <r>
    <x v="0"/>
    <n v="5.8"/>
  </r>
  <r>
    <x v="0"/>
    <n v="7.1"/>
  </r>
  <r>
    <x v="0"/>
    <n v="5.4"/>
  </r>
  <r>
    <x v="0"/>
    <n v="3.7"/>
  </r>
  <r>
    <x v="0"/>
    <n v="6.7"/>
  </r>
  <r>
    <x v="0"/>
    <n v="7.2"/>
  </r>
  <r>
    <x v="0"/>
    <n v="8.8000000000000007"/>
  </r>
  <r>
    <x v="0"/>
    <n v="5.8"/>
  </r>
  <r>
    <x v="0"/>
    <n v="6.8"/>
  </r>
  <r>
    <x v="0"/>
    <n v="3.8"/>
  </r>
  <r>
    <x v="0"/>
    <n v="7.1"/>
  </r>
  <r>
    <x v="0"/>
    <n v="7.2"/>
  </r>
  <r>
    <x v="0"/>
    <n v="5.9"/>
  </r>
  <r>
    <x v="0"/>
    <n v="7.1"/>
  </r>
  <r>
    <x v="0"/>
    <n v="8.1"/>
  </r>
  <r>
    <x v="0"/>
    <n v="7.2"/>
  </r>
  <r>
    <x v="0"/>
    <n v="6.9"/>
  </r>
  <r>
    <x v="0"/>
    <n v="4.4000000000000004"/>
  </r>
  <r>
    <x v="0"/>
    <n v="6.5"/>
  </r>
  <r>
    <x v="0"/>
    <n v="8.5"/>
  </r>
  <r>
    <x v="0"/>
    <n v="7.7"/>
  </r>
  <r>
    <x v="0"/>
    <n v="7.4"/>
  </r>
  <r>
    <x v="0"/>
    <n v="8"/>
  </r>
  <r>
    <x v="0"/>
    <n v="5.7"/>
  </r>
  <r>
    <x v="0"/>
    <n v="8.5"/>
  </r>
  <r>
    <x v="0"/>
    <n v="7"/>
  </r>
  <r>
    <x v="0"/>
    <n v="7.8"/>
  </r>
  <r>
    <x v="0"/>
    <n v="7.2"/>
  </r>
  <r>
    <x v="0"/>
    <n v="6.4"/>
  </r>
  <r>
    <x v="0"/>
    <n v="5.5"/>
  </r>
  <r>
    <x v="0"/>
    <n v="6.7"/>
  </r>
  <r>
    <x v="0"/>
    <n v="6.1"/>
  </r>
  <r>
    <x v="0"/>
    <n v="8.5"/>
  </r>
  <r>
    <x v="0"/>
    <n v="6.9"/>
  </r>
  <r>
    <x v="0"/>
    <n v="7.3"/>
  </r>
  <r>
    <x v="0"/>
    <n v="6.7"/>
  </r>
  <r>
    <x v="0"/>
    <n v="6.9"/>
  </r>
  <r>
    <x v="0"/>
    <n v="5.0999999999999996"/>
  </r>
  <r>
    <x v="0"/>
    <n v="6.8"/>
  </r>
  <r>
    <x v="0"/>
    <n v="6.7"/>
  </r>
  <r>
    <x v="0"/>
    <n v="6"/>
  </r>
  <r>
    <x v="0"/>
    <n v="5.7"/>
  </r>
  <r>
    <x v="0"/>
    <n v="8"/>
  </r>
  <r>
    <x v="0"/>
    <n v="8.1999999999999993"/>
  </r>
  <r>
    <x v="0"/>
    <n v="5.4"/>
  </r>
  <r>
    <x v="0"/>
    <n v="7.2"/>
  </r>
  <r>
    <x v="0"/>
    <n v="7.5"/>
  </r>
  <r>
    <x v="0"/>
    <n v="7"/>
  </r>
  <r>
    <x v="0"/>
    <n v="3.3"/>
  </r>
  <r>
    <x v="0"/>
    <n v="6"/>
  </r>
  <r>
    <x v="0"/>
    <n v="7.1"/>
  </r>
  <r>
    <x v="0"/>
    <n v="5.4"/>
  </r>
  <r>
    <x v="0"/>
    <n v="6.1"/>
  </r>
  <r>
    <x v="0"/>
    <n v="5.3"/>
  </r>
  <r>
    <x v="0"/>
    <n v="2.2000000000000002"/>
  </r>
  <r>
    <x v="0"/>
    <n v="7"/>
  </r>
  <r>
    <x v="0"/>
    <n v="3.8"/>
  </r>
  <r>
    <x v="0"/>
    <n v="6.9"/>
  </r>
  <r>
    <x v="0"/>
    <n v="7.2"/>
  </r>
  <r>
    <x v="0"/>
    <n v="7.3"/>
  </r>
  <r>
    <x v="0"/>
    <n v="6.3"/>
  </r>
  <r>
    <x v="0"/>
    <n v="7.5"/>
  </r>
  <r>
    <x v="3"/>
    <n v="7.6"/>
  </r>
  <r>
    <x v="0"/>
    <n v="6.8"/>
  </r>
  <r>
    <x v="0"/>
    <n v="5.2"/>
  </r>
  <r>
    <x v="0"/>
    <n v="7.7"/>
  </r>
  <r>
    <x v="0"/>
    <n v="6.2"/>
  </r>
  <r>
    <x v="0"/>
    <n v="7.7"/>
  </r>
  <r>
    <x v="0"/>
    <n v="4.3"/>
  </r>
  <r>
    <x v="0"/>
    <n v="6.9"/>
  </r>
  <r>
    <x v="0"/>
    <n v="6.6"/>
  </r>
  <r>
    <x v="0"/>
    <n v="7"/>
  </r>
  <r>
    <x v="0"/>
    <n v="6.7"/>
  </r>
  <r>
    <x v="0"/>
    <n v="8.1999999999999993"/>
  </r>
  <r>
    <x v="0"/>
    <n v="8.9"/>
  </r>
  <r>
    <x v="0"/>
    <n v="8.6999999999999993"/>
  </r>
  <r>
    <x v="0"/>
    <n v="5.5"/>
  </r>
  <r>
    <x v="0"/>
    <n v="5.7"/>
  </r>
  <r>
    <x v="0"/>
    <n v="6.3"/>
  </r>
  <r>
    <x v="0"/>
    <n v="5.9"/>
  </r>
  <r>
    <x v="0"/>
    <n v="7.6"/>
  </r>
  <r>
    <x v="0"/>
    <n v="6.6"/>
  </r>
  <r>
    <x v="0"/>
    <n v="5.3"/>
  </r>
  <r>
    <x v="0"/>
    <n v="6"/>
  </r>
  <r>
    <x v="0"/>
    <n v="8"/>
  </r>
  <r>
    <x v="0"/>
    <n v="5.6"/>
  </r>
  <r>
    <x v="0"/>
    <n v="5.9"/>
  </r>
  <r>
    <x v="0"/>
    <n v="7.3"/>
  </r>
  <r>
    <x v="0"/>
    <n v="7.9"/>
  </r>
  <r>
    <x v="0"/>
    <n v="6.8"/>
  </r>
  <r>
    <x v="0"/>
    <n v="6.6"/>
  </r>
  <r>
    <x v="0"/>
    <n v="6.6"/>
  </r>
  <r>
    <x v="0"/>
    <n v="7"/>
  </r>
  <r>
    <x v="0"/>
    <n v="7"/>
  </r>
  <r>
    <x v="0"/>
    <n v="7.3"/>
  </r>
  <r>
    <x v="0"/>
    <n v="5.5"/>
  </r>
  <r>
    <x v="0"/>
    <n v="8.5"/>
  </r>
  <r>
    <x v="0"/>
    <n v="7.5"/>
  </r>
  <r>
    <x v="0"/>
    <n v="7"/>
  </r>
  <r>
    <x v="0"/>
    <n v="7.8"/>
  </r>
  <r>
    <x v="0"/>
    <n v="7.6"/>
  </r>
  <r>
    <x v="0"/>
    <n v="7.6"/>
  </r>
  <r>
    <x v="0"/>
    <n v="6.1"/>
  </r>
  <r>
    <x v="0"/>
    <n v="6.8"/>
  </r>
  <r>
    <x v="0"/>
    <n v="5"/>
  </r>
  <r>
    <x v="0"/>
    <n v="7.1"/>
  </r>
  <r>
    <x v="0"/>
    <n v="5.5"/>
  </r>
  <r>
    <x v="0"/>
    <n v="5.6"/>
  </r>
  <r>
    <x v="0"/>
    <n v="7.1"/>
  </r>
  <r>
    <x v="0"/>
    <n v="4.9000000000000004"/>
  </r>
  <r>
    <x v="0"/>
    <n v="7.4"/>
  </r>
  <r>
    <x v="0"/>
    <n v="5.7"/>
  </r>
  <r>
    <x v="4"/>
    <n v="6.4"/>
  </r>
  <r>
    <x v="0"/>
    <n v="5.9"/>
  </r>
  <r>
    <x v="0"/>
    <n v="5.5"/>
  </r>
  <r>
    <x v="0"/>
    <n v="6.9"/>
  </r>
  <r>
    <x v="0"/>
    <n v="6.2"/>
  </r>
  <r>
    <x v="0"/>
    <n v="7"/>
  </r>
  <r>
    <x v="0"/>
    <n v="5.6"/>
  </r>
  <r>
    <x v="0"/>
    <n v="7"/>
  </r>
  <r>
    <x v="0"/>
    <n v="6.8"/>
  </r>
  <r>
    <x v="0"/>
    <n v="5.4"/>
  </r>
  <r>
    <x v="0"/>
    <n v="6.1"/>
  </r>
  <r>
    <x v="0"/>
    <n v="6.7"/>
  </r>
  <r>
    <x v="0"/>
    <n v="6.9"/>
  </r>
  <r>
    <x v="0"/>
    <n v="8"/>
  </r>
  <r>
    <x v="0"/>
    <n v="4.4000000000000004"/>
  </r>
  <r>
    <x v="0"/>
    <n v="7.3"/>
  </r>
  <r>
    <x v="0"/>
    <n v="6.3"/>
  </r>
  <r>
    <x v="0"/>
    <n v="7.7"/>
  </r>
  <r>
    <x v="0"/>
    <n v="6.5"/>
  </r>
  <r>
    <x v="0"/>
    <n v="7.8"/>
  </r>
  <r>
    <x v="0"/>
    <n v="6.4"/>
  </r>
  <r>
    <x v="0"/>
    <n v="7.8"/>
  </r>
  <r>
    <x v="0"/>
    <n v="5.8"/>
  </r>
  <r>
    <x v="0"/>
    <n v="7.1"/>
  </r>
  <r>
    <x v="0"/>
    <n v="7.1"/>
  </r>
  <r>
    <x v="0"/>
    <n v="6.8"/>
  </r>
  <r>
    <x v="0"/>
    <n v="4.8"/>
  </r>
  <r>
    <x v="0"/>
    <n v="6.2"/>
  </r>
  <r>
    <x v="0"/>
    <n v="6.9"/>
  </r>
  <r>
    <x v="0"/>
    <n v="7.3"/>
  </r>
  <r>
    <x v="0"/>
    <n v="6.6"/>
  </r>
  <r>
    <x v="0"/>
    <n v="6.9"/>
  </r>
  <r>
    <x v="0"/>
    <n v="6.2"/>
  </r>
  <r>
    <x v="0"/>
    <n v="6.7"/>
  </r>
  <r>
    <x v="0"/>
    <n v="7.6"/>
  </r>
  <r>
    <x v="0"/>
    <n v="6.7"/>
  </r>
  <r>
    <x v="0"/>
    <n v="6.2"/>
  </r>
  <r>
    <x v="0"/>
    <n v="7.3"/>
  </r>
  <r>
    <x v="0"/>
    <n v="6"/>
  </r>
  <r>
    <x v="0"/>
    <n v="7.1"/>
  </r>
  <r>
    <x v="0"/>
    <n v="7.1"/>
  </r>
  <r>
    <x v="0"/>
    <n v="5.5"/>
  </r>
  <r>
    <x v="0"/>
    <n v="7.8"/>
  </r>
  <r>
    <x v="0"/>
    <n v="5.6"/>
  </r>
  <r>
    <x v="0"/>
    <n v="7.5"/>
  </r>
  <r>
    <x v="0"/>
    <n v="5.4"/>
  </r>
  <r>
    <x v="0"/>
    <n v="4.3"/>
  </r>
  <r>
    <x v="0"/>
    <n v="4.9000000000000004"/>
  </r>
  <r>
    <x v="0"/>
    <n v="7.1"/>
  </r>
  <r>
    <x v="0"/>
    <n v="6.4"/>
  </r>
  <r>
    <x v="0"/>
    <n v="6.9"/>
  </r>
  <r>
    <x v="0"/>
    <n v="4.3"/>
  </r>
  <r>
    <x v="0"/>
    <n v="6.1"/>
  </r>
  <r>
    <x v="0"/>
    <n v="7"/>
  </r>
  <r>
    <x v="0"/>
    <n v="7.7"/>
  </r>
  <r>
    <x v="0"/>
    <n v="5.9"/>
  </r>
  <r>
    <x v="0"/>
    <n v="6.7"/>
  </r>
  <r>
    <x v="0"/>
    <n v="6.5"/>
  </r>
  <r>
    <x v="0"/>
    <n v="7.1"/>
  </r>
  <r>
    <x v="0"/>
    <n v="7.3"/>
  </r>
  <r>
    <x v="0"/>
    <n v="6.5"/>
  </r>
  <r>
    <x v="0"/>
    <n v="7"/>
  </r>
  <r>
    <x v="0"/>
    <n v="6.8"/>
  </r>
  <r>
    <x v="0"/>
    <n v="7.2"/>
  </r>
  <r>
    <x v="0"/>
    <n v="6.4"/>
  </r>
  <r>
    <x v="0"/>
    <n v="6.1"/>
  </r>
  <r>
    <x v="0"/>
    <n v="6.7"/>
  </r>
  <r>
    <x v="0"/>
    <n v="6.4"/>
  </r>
  <r>
    <x v="0"/>
    <n v="4.4000000000000004"/>
  </r>
  <r>
    <x v="0"/>
    <n v="5.4"/>
  </r>
  <r>
    <x v="0"/>
    <n v="6.5"/>
  </r>
  <r>
    <x v="0"/>
    <n v="6.7"/>
  </r>
  <r>
    <x v="0"/>
    <n v="8.1"/>
  </r>
  <r>
    <x v="0"/>
    <n v="5.6"/>
  </r>
  <r>
    <x v="0"/>
    <n v="6.3"/>
  </r>
  <r>
    <x v="0"/>
    <n v="7.3"/>
  </r>
  <r>
    <x v="0"/>
    <n v="6.1"/>
  </r>
  <r>
    <x v="0"/>
    <n v="7.7"/>
  </r>
  <r>
    <x v="0"/>
    <n v="6.4"/>
  </r>
  <r>
    <x v="0"/>
    <n v="6.8"/>
  </r>
  <r>
    <x v="0"/>
    <n v="6.6"/>
  </r>
  <r>
    <x v="0"/>
    <n v="7.2"/>
  </r>
  <r>
    <x v="0"/>
    <n v="6.9"/>
  </r>
  <r>
    <x v="0"/>
    <n v="5.2"/>
  </r>
  <r>
    <x v="0"/>
    <n v="4.9000000000000004"/>
  </r>
  <r>
    <x v="0"/>
    <n v="6.3"/>
  </r>
  <r>
    <x v="0"/>
    <n v="5.6"/>
  </r>
  <r>
    <x v="0"/>
    <n v="5.5"/>
  </r>
  <r>
    <x v="0"/>
    <n v="6.7"/>
  </r>
  <r>
    <x v="0"/>
    <n v="7.6"/>
  </r>
  <r>
    <x v="0"/>
    <n v="5.7"/>
  </r>
  <r>
    <x v="0"/>
    <n v="4.5999999999999996"/>
  </r>
  <r>
    <x v="0"/>
    <n v="7"/>
  </r>
  <r>
    <x v="0"/>
    <n v="5.2"/>
  </r>
  <r>
    <x v="0"/>
    <n v="5.0999999999999996"/>
  </r>
  <r>
    <x v="0"/>
    <n v="6.6"/>
  </r>
  <r>
    <x v="0"/>
    <n v="7"/>
  </r>
  <r>
    <x v="0"/>
    <n v="6.7"/>
  </r>
  <r>
    <x v="0"/>
    <n v="7.3"/>
  </r>
  <r>
    <x v="0"/>
    <n v="5.9"/>
  </r>
  <r>
    <x v="0"/>
    <n v="5.6"/>
  </r>
  <r>
    <x v="0"/>
    <n v="6.5"/>
  </r>
  <r>
    <x v="5"/>
    <n v="5.9"/>
  </r>
  <r>
    <x v="0"/>
    <n v="7"/>
  </r>
  <r>
    <x v="0"/>
    <n v="5.3"/>
  </r>
  <r>
    <x v="0"/>
    <n v="5.9"/>
  </r>
  <r>
    <x v="0"/>
    <n v="6.3"/>
  </r>
  <r>
    <x v="2"/>
    <n v="6.4"/>
  </r>
  <r>
    <x v="0"/>
    <n v="6.9"/>
  </r>
  <r>
    <x v="0"/>
    <n v="6.3"/>
  </r>
  <r>
    <x v="0"/>
    <n v="7.3"/>
  </r>
  <r>
    <x v="0"/>
    <n v="5.8"/>
  </r>
  <r>
    <x v="0"/>
    <n v="5.2"/>
  </r>
  <r>
    <x v="0"/>
    <n v="2.4"/>
  </r>
  <r>
    <x v="0"/>
    <n v="5.7"/>
  </r>
  <r>
    <x v="0"/>
    <n v="5.8"/>
  </r>
  <r>
    <x v="0"/>
    <n v="5.6"/>
  </r>
  <r>
    <x v="0"/>
    <n v="6"/>
  </r>
  <r>
    <x v="0"/>
    <n v="5.8"/>
  </r>
  <r>
    <x v="0"/>
    <n v="6"/>
  </r>
  <r>
    <x v="0"/>
    <n v="5.7"/>
  </r>
  <r>
    <x v="0"/>
    <n v="6"/>
  </r>
  <r>
    <x v="2"/>
    <n v="7.8"/>
  </r>
  <r>
    <x v="0"/>
    <n v="4.2"/>
  </r>
  <r>
    <x v="0"/>
    <n v="5.6"/>
  </r>
  <r>
    <x v="5"/>
    <n v="4.4000000000000004"/>
  </r>
  <r>
    <x v="0"/>
    <n v="8.1999999999999993"/>
  </r>
  <r>
    <x v="0"/>
    <n v="8.5"/>
  </r>
  <r>
    <x v="0"/>
    <n v="5.8"/>
  </r>
  <r>
    <x v="0"/>
    <n v="6.5"/>
  </r>
  <r>
    <x v="0"/>
    <n v="7.2"/>
  </r>
  <r>
    <x v="0"/>
    <n v="6.7"/>
  </r>
  <r>
    <x v="0"/>
    <n v="3.4"/>
  </r>
  <r>
    <x v="0"/>
    <n v="5.9"/>
  </r>
  <r>
    <x v="0"/>
    <n v="7.8"/>
  </r>
  <r>
    <x v="0"/>
    <n v="5.9"/>
  </r>
  <r>
    <x v="0"/>
    <n v="4.0999999999999996"/>
  </r>
  <r>
    <x v="0"/>
    <n v="6.8"/>
  </r>
  <r>
    <x v="0"/>
    <n v="5.8"/>
  </r>
  <r>
    <x v="0"/>
    <n v="7.5"/>
  </r>
  <r>
    <x v="0"/>
    <n v="6.9"/>
  </r>
  <r>
    <x v="0"/>
    <n v="6.5"/>
  </r>
  <r>
    <x v="0"/>
    <n v="6.9"/>
  </r>
  <r>
    <x v="0"/>
    <n v="7.9"/>
  </r>
  <r>
    <x v="0"/>
    <n v="7.4"/>
  </r>
  <r>
    <x v="0"/>
    <n v="6.7"/>
  </r>
  <r>
    <x v="0"/>
    <n v="7.4"/>
  </r>
  <r>
    <x v="0"/>
    <n v="6.9"/>
  </r>
  <r>
    <x v="0"/>
    <n v="6.8"/>
  </r>
  <r>
    <x v="0"/>
    <n v="6.7"/>
  </r>
  <r>
    <x v="0"/>
    <n v="5.0999999999999996"/>
  </r>
  <r>
    <x v="0"/>
    <n v="4.0999999999999996"/>
  </r>
  <r>
    <x v="0"/>
    <n v="7.3"/>
  </r>
  <r>
    <x v="0"/>
    <n v="6"/>
  </r>
  <r>
    <x v="0"/>
    <n v="7.3"/>
  </r>
  <r>
    <x v="0"/>
    <n v="5.4"/>
  </r>
  <r>
    <x v="0"/>
    <n v="5.9"/>
  </r>
  <r>
    <x v="0"/>
    <n v="7.1"/>
  </r>
  <r>
    <x v="0"/>
    <n v="6"/>
  </r>
  <r>
    <x v="0"/>
    <n v="6.5"/>
  </r>
  <r>
    <x v="0"/>
    <n v="5.7"/>
  </r>
  <r>
    <x v="0"/>
    <n v="7.6"/>
  </r>
  <r>
    <x v="0"/>
    <n v="6.6"/>
  </r>
  <r>
    <x v="0"/>
    <n v="5.4"/>
  </r>
  <r>
    <x v="0"/>
    <n v="7.3"/>
  </r>
  <r>
    <x v="0"/>
    <n v="6.5"/>
  </r>
  <r>
    <x v="0"/>
    <n v="6.6"/>
  </r>
  <r>
    <x v="0"/>
    <n v="6.6"/>
  </r>
  <r>
    <x v="0"/>
    <n v="5.9"/>
  </r>
  <r>
    <x v="0"/>
    <n v="6.7"/>
  </r>
  <r>
    <x v="0"/>
    <n v="6.1"/>
  </r>
  <r>
    <x v="0"/>
    <n v="6.6"/>
  </r>
  <r>
    <x v="0"/>
    <n v="6.6"/>
  </r>
  <r>
    <x v="0"/>
    <n v="5.3"/>
  </r>
  <r>
    <x v="0"/>
    <n v="6"/>
  </r>
  <r>
    <x v="0"/>
    <n v="6"/>
  </r>
  <r>
    <x v="0"/>
    <n v="4.7"/>
  </r>
  <r>
    <x v="0"/>
    <n v="6.1"/>
  </r>
  <r>
    <x v="0"/>
    <n v="7.2"/>
  </r>
  <r>
    <x v="0"/>
    <n v="6.4"/>
  </r>
  <r>
    <x v="0"/>
    <n v="6.1"/>
  </r>
  <r>
    <x v="0"/>
    <n v="5.9"/>
  </r>
  <r>
    <x v="0"/>
    <n v="6"/>
  </r>
  <r>
    <x v="0"/>
    <n v="6.3"/>
  </r>
  <r>
    <x v="0"/>
    <n v="5.6"/>
  </r>
  <r>
    <x v="0"/>
    <n v="6.4"/>
  </r>
  <r>
    <x v="0"/>
    <n v="7.1"/>
  </r>
  <r>
    <x v="0"/>
    <n v="6.6"/>
  </r>
  <r>
    <x v="0"/>
    <n v="4.5999999999999996"/>
  </r>
  <r>
    <x v="0"/>
    <n v="8.4"/>
  </r>
  <r>
    <x v="0"/>
    <n v="7.1"/>
  </r>
  <r>
    <x v="0"/>
    <n v="7.4"/>
  </r>
  <r>
    <x v="0"/>
    <n v="6.9"/>
  </r>
  <r>
    <x v="0"/>
    <n v="4.5"/>
  </r>
  <r>
    <x v="0"/>
    <n v="7.1"/>
  </r>
  <r>
    <x v="0"/>
    <n v="6.5"/>
  </r>
  <r>
    <x v="0"/>
    <n v="5.3"/>
  </r>
  <r>
    <x v="0"/>
    <n v="6.7"/>
  </r>
  <r>
    <x v="0"/>
    <n v="7.2"/>
  </r>
  <r>
    <x v="0"/>
    <n v="7.2"/>
  </r>
  <r>
    <x v="0"/>
    <n v="5.5"/>
  </r>
  <r>
    <x v="0"/>
    <n v="5.8"/>
  </r>
  <r>
    <x v="0"/>
    <n v="6"/>
  </r>
  <r>
    <x v="0"/>
    <n v="6.6"/>
  </r>
  <r>
    <x v="0"/>
    <n v="8.3000000000000007"/>
  </r>
  <r>
    <x v="0"/>
    <n v="6.7"/>
  </r>
  <r>
    <x v="0"/>
    <n v="7.1"/>
  </r>
  <r>
    <x v="0"/>
    <n v="6"/>
  </r>
  <r>
    <x v="0"/>
    <n v="6.9"/>
  </r>
  <r>
    <x v="0"/>
    <n v="5.6"/>
  </r>
  <r>
    <x v="0"/>
    <n v="5.6"/>
  </r>
  <r>
    <x v="0"/>
    <n v="4.5"/>
  </r>
  <r>
    <x v="0"/>
    <n v="7.1"/>
  </r>
  <r>
    <x v="0"/>
    <n v="6.5"/>
  </r>
  <r>
    <x v="0"/>
    <n v="6.4"/>
  </r>
  <r>
    <x v="0"/>
    <n v="5.8"/>
  </r>
  <r>
    <x v="0"/>
    <n v="8"/>
  </r>
  <r>
    <x v="0"/>
    <n v="6.2"/>
  </r>
  <r>
    <x v="0"/>
    <n v="7.2"/>
  </r>
  <r>
    <x v="0"/>
    <n v="6.1"/>
  </r>
  <r>
    <x v="0"/>
    <n v="7.6"/>
  </r>
  <r>
    <x v="0"/>
    <n v="6.3"/>
  </r>
  <r>
    <x v="0"/>
    <n v="6.3"/>
  </r>
  <r>
    <x v="0"/>
    <n v="6.3"/>
  </r>
  <r>
    <x v="0"/>
    <n v="7.7"/>
  </r>
  <r>
    <x v="0"/>
    <n v="7"/>
  </r>
  <r>
    <x v="0"/>
    <n v="5.3"/>
  </r>
  <r>
    <x v="0"/>
    <n v="5.6"/>
  </r>
  <r>
    <x v="0"/>
    <n v="5.2"/>
  </r>
  <r>
    <x v="0"/>
    <n v="5.4"/>
  </r>
  <r>
    <x v="0"/>
    <n v="6.4"/>
  </r>
  <r>
    <x v="0"/>
    <n v="5.9"/>
  </r>
  <r>
    <x v="0"/>
    <n v="6.3"/>
  </r>
  <r>
    <x v="0"/>
    <n v="6.5"/>
  </r>
  <r>
    <x v="0"/>
    <n v="3"/>
  </r>
  <r>
    <x v="0"/>
    <n v="3.6"/>
  </r>
  <r>
    <x v="0"/>
    <n v="5.8"/>
  </r>
  <r>
    <x v="0"/>
    <n v="6.2"/>
  </r>
  <r>
    <x v="0"/>
    <n v="5.6"/>
  </r>
  <r>
    <x v="0"/>
    <n v="5.4"/>
  </r>
  <r>
    <x v="0"/>
    <n v="6.1"/>
  </r>
  <r>
    <x v="0"/>
    <n v="4.2"/>
  </r>
  <r>
    <x v="0"/>
    <n v="6.7"/>
  </r>
  <r>
    <x v="0"/>
    <n v="4.2"/>
  </r>
  <r>
    <x v="0"/>
    <n v="6.4"/>
  </r>
  <r>
    <x v="0"/>
    <n v="4.9000000000000004"/>
  </r>
  <r>
    <x v="0"/>
    <n v="6.8"/>
  </r>
  <r>
    <x v="0"/>
    <n v="7.7"/>
  </r>
  <r>
    <x v="0"/>
    <n v="5.6"/>
  </r>
  <r>
    <x v="0"/>
    <n v="6.4"/>
  </r>
  <r>
    <x v="0"/>
    <n v="7.2"/>
  </r>
  <r>
    <x v="0"/>
    <n v="6"/>
  </r>
  <r>
    <x v="0"/>
    <n v="5.9"/>
  </r>
  <r>
    <x v="0"/>
    <n v="7.9"/>
  </r>
  <r>
    <x v="0"/>
    <n v="6.8"/>
  </r>
  <r>
    <x v="0"/>
    <n v="7.1"/>
  </r>
  <r>
    <x v="0"/>
    <n v="5.9"/>
  </r>
  <r>
    <x v="0"/>
    <n v="5.9"/>
  </r>
  <r>
    <x v="0"/>
    <n v="6.2"/>
  </r>
  <r>
    <x v="0"/>
    <n v="7"/>
  </r>
  <r>
    <x v="0"/>
    <n v="5.4"/>
  </r>
  <r>
    <x v="0"/>
    <n v="8.6"/>
  </r>
  <r>
    <x v="0"/>
    <n v="6.5"/>
  </r>
  <r>
    <x v="0"/>
    <n v="6.4"/>
  </r>
  <r>
    <x v="0"/>
    <n v="7.6"/>
  </r>
  <r>
    <x v="0"/>
    <n v="5.5"/>
  </r>
  <r>
    <x v="0"/>
    <n v="7.4"/>
  </r>
  <r>
    <x v="0"/>
    <n v="8.6999999999999993"/>
  </r>
  <r>
    <x v="0"/>
    <n v="7.6"/>
  </r>
  <r>
    <x v="0"/>
    <n v="5.5"/>
  </r>
  <r>
    <x v="0"/>
    <n v="7.6"/>
  </r>
  <r>
    <x v="0"/>
    <n v="6.5"/>
  </r>
  <r>
    <x v="0"/>
    <n v="6.9"/>
  </r>
  <r>
    <x v="0"/>
    <n v="6.7"/>
  </r>
  <r>
    <x v="0"/>
    <n v="6.6"/>
  </r>
  <r>
    <x v="0"/>
    <n v="7.2"/>
  </r>
  <r>
    <x v="0"/>
    <n v="6.4"/>
  </r>
  <r>
    <x v="0"/>
    <n v="6.4"/>
  </r>
  <r>
    <x v="0"/>
    <n v="6"/>
  </r>
  <r>
    <x v="0"/>
    <n v="6.1"/>
  </r>
  <r>
    <x v="0"/>
    <n v="6"/>
  </r>
  <r>
    <x v="0"/>
    <n v="6.4"/>
  </r>
  <r>
    <x v="0"/>
    <n v="6.4"/>
  </r>
  <r>
    <x v="0"/>
    <n v="7.3"/>
  </r>
  <r>
    <x v="0"/>
    <n v="5.2"/>
  </r>
  <r>
    <x v="0"/>
    <n v="6.6"/>
  </r>
  <r>
    <x v="0"/>
    <n v="6.3"/>
  </r>
  <r>
    <x v="0"/>
    <n v="5.9"/>
  </r>
  <r>
    <x v="0"/>
    <n v="6.4"/>
  </r>
  <r>
    <x v="0"/>
    <n v="6.7"/>
  </r>
  <r>
    <x v="0"/>
    <n v="5.4"/>
  </r>
  <r>
    <x v="0"/>
    <n v="6.4"/>
  </r>
  <r>
    <x v="0"/>
    <n v="6.7"/>
  </r>
  <r>
    <x v="0"/>
    <n v="6.2"/>
  </r>
  <r>
    <x v="0"/>
    <n v="6.1"/>
  </r>
  <r>
    <x v="0"/>
    <n v="8.8000000000000007"/>
  </r>
  <r>
    <x v="0"/>
    <n v="7.1"/>
  </r>
  <r>
    <x v="0"/>
    <n v="5.7"/>
  </r>
  <r>
    <x v="0"/>
    <n v="5"/>
  </r>
  <r>
    <x v="0"/>
    <n v="5.0999999999999996"/>
  </r>
  <r>
    <x v="0"/>
    <n v="6.9"/>
  </r>
  <r>
    <x v="0"/>
    <n v="4.8"/>
  </r>
  <r>
    <x v="0"/>
    <n v="6.5"/>
  </r>
  <r>
    <x v="0"/>
    <n v="5.0999999999999996"/>
  </r>
  <r>
    <x v="0"/>
    <n v="7.1"/>
  </r>
  <r>
    <x v="0"/>
    <n v="7.5"/>
  </r>
  <r>
    <x v="0"/>
    <n v="6.2"/>
  </r>
  <r>
    <x v="0"/>
    <n v="6.3"/>
  </r>
  <r>
    <x v="0"/>
    <n v="8.1"/>
  </r>
  <r>
    <x v="0"/>
    <n v="6.6"/>
  </r>
  <r>
    <x v="0"/>
    <n v="6.9"/>
  </r>
  <r>
    <x v="3"/>
    <n v="6.1"/>
  </r>
  <r>
    <x v="0"/>
    <n v="4.3"/>
  </r>
  <r>
    <x v="0"/>
    <n v="6.6"/>
  </r>
  <r>
    <x v="0"/>
    <n v="6.8"/>
  </r>
  <r>
    <x v="0"/>
    <n v="3.8"/>
  </r>
  <r>
    <x v="0"/>
    <n v="5.9"/>
  </r>
  <r>
    <x v="0"/>
    <n v="7.9"/>
  </r>
  <r>
    <x v="0"/>
    <n v="6.3"/>
  </r>
  <r>
    <x v="0"/>
    <n v="5.5"/>
  </r>
  <r>
    <x v="0"/>
    <n v="7.7"/>
  </r>
  <r>
    <x v="0"/>
    <n v="6.3"/>
  </r>
  <r>
    <x v="0"/>
    <n v="7.1"/>
  </r>
  <r>
    <x v="0"/>
    <n v="8.5"/>
  </r>
  <r>
    <x v="0"/>
    <n v="5.9"/>
  </r>
  <r>
    <x v="0"/>
    <n v="5.8"/>
  </r>
  <r>
    <x v="0"/>
    <n v="8.1"/>
  </r>
  <r>
    <x v="0"/>
    <n v="7.9"/>
  </r>
  <r>
    <x v="0"/>
    <n v="7.2"/>
  </r>
  <r>
    <x v="0"/>
    <n v="6.3"/>
  </r>
  <r>
    <x v="0"/>
    <n v="8.1"/>
  </r>
  <r>
    <x v="0"/>
    <n v="7"/>
  </r>
  <r>
    <x v="0"/>
    <n v="5.5"/>
  </r>
  <r>
    <x v="0"/>
    <n v="6.7"/>
  </r>
  <r>
    <x v="0"/>
    <n v="5.2"/>
  </r>
  <r>
    <x v="0"/>
    <n v="7"/>
  </r>
  <r>
    <x v="0"/>
    <n v="6.1"/>
  </r>
  <r>
    <x v="0"/>
    <n v="6.6"/>
  </r>
  <r>
    <x v="0"/>
    <n v="5.5"/>
  </r>
  <r>
    <x v="0"/>
    <n v="5.9"/>
  </r>
  <r>
    <x v="0"/>
    <n v="5.4"/>
  </r>
  <r>
    <x v="0"/>
    <n v="6.4"/>
  </r>
  <r>
    <x v="0"/>
    <n v="5.7"/>
  </r>
  <r>
    <x v="0"/>
    <n v="6.7"/>
  </r>
  <r>
    <x v="0"/>
    <n v="7.1"/>
  </r>
  <r>
    <x v="0"/>
    <n v="6.8"/>
  </r>
  <r>
    <x v="0"/>
    <n v="6.5"/>
  </r>
  <r>
    <x v="0"/>
    <n v="7.6"/>
  </r>
  <r>
    <x v="0"/>
    <n v="5.5"/>
  </r>
  <r>
    <x v="0"/>
    <n v="6.5"/>
  </r>
  <r>
    <x v="0"/>
    <n v="7"/>
  </r>
  <r>
    <x v="0"/>
    <n v="5.8"/>
  </r>
  <r>
    <x v="0"/>
    <n v="7.3"/>
  </r>
  <r>
    <x v="0"/>
    <n v="6.6"/>
  </r>
  <r>
    <x v="0"/>
    <n v="4.4000000000000004"/>
  </r>
  <r>
    <x v="0"/>
    <n v="7.7"/>
  </r>
  <r>
    <x v="0"/>
    <n v="5"/>
  </r>
  <r>
    <x v="0"/>
    <n v="7.7"/>
  </r>
  <r>
    <x v="0"/>
    <n v="4.4000000000000004"/>
  </r>
  <r>
    <x v="0"/>
    <n v="6.1"/>
  </r>
  <r>
    <x v="0"/>
    <n v="5.4"/>
  </r>
  <r>
    <x v="0"/>
    <n v="6.8"/>
  </r>
  <r>
    <x v="0"/>
    <n v="6.5"/>
  </r>
  <r>
    <x v="0"/>
    <n v="7"/>
  </r>
  <r>
    <x v="0"/>
    <n v="6.3"/>
  </r>
  <r>
    <x v="0"/>
    <n v="6.3"/>
  </r>
  <r>
    <x v="0"/>
    <n v="6.1"/>
  </r>
  <r>
    <x v="0"/>
    <n v="6.1"/>
  </r>
  <r>
    <x v="0"/>
    <n v="5.3"/>
  </r>
  <r>
    <x v="0"/>
    <n v="5.4"/>
  </r>
  <r>
    <x v="0"/>
    <n v="6.2"/>
  </r>
  <r>
    <x v="0"/>
    <n v="6.6"/>
  </r>
  <r>
    <x v="0"/>
    <n v="5.9"/>
  </r>
  <r>
    <x v="0"/>
    <n v="6.3"/>
  </r>
  <r>
    <x v="0"/>
    <n v="7.2"/>
  </r>
  <r>
    <x v="0"/>
    <n v="6.8"/>
  </r>
  <r>
    <x v="0"/>
    <n v="6.1"/>
  </r>
  <r>
    <x v="0"/>
    <n v="7.8"/>
  </r>
  <r>
    <x v="0"/>
    <n v="5"/>
  </r>
  <r>
    <x v="0"/>
    <n v="6.2"/>
  </r>
  <r>
    <x v="0"/>
    <n v="6.7"/>
  </r>
  <r>
    <x v="0"/>
    <n v="4.9000000000000004"/>
  </r>
  <r>
    <x v="0"/>
    <n v="7.4"/>
  </r>
  <r>
    <x v="0"/>
    <n v="7.1"/>
  </r>
  <r>
    <x v="0"/>
    <n v="6.2"/>
  </r>
  <r>
    <x v="0"/>
    <n v="4.9000000000000004"/>
  </r>
  <r>
    <x v="0"/>
    <n v="6.1"/>
  </r>
  <r>
    <x v="0"/>
    <n v="6.1"/>
  </r>
  <r>
    <x v="0"/>
    <n v="6.4"/>
  </r>
  <r>
    <x v="0"/>
    <n v="6.3"/>
  </r>
  <r>
    <x v="0"/>
    <n v="6.8"/>
  </r>
  <r>
    <x v="0"/>
    <n v="6.6"/>
  </r>
  <r>
    <x v="0"/>
    <n v="5.7"/>
  </r>
  <r>
    <x v="0"/>
    <n v="5.9"/>
  </r>
  <r>
    <x v="0"/>
    <n v="6"/>
  </r>
  <r>
    <x v="0"/>
    <n v="6.1"/>
  </r>
  <r>
    <x v="0"/>
    <n v="6.7"/>
  </r>
  <r>
    <x v="0"/>
    <n v="6.7"/>
  </r>
  <r>
    <x v="0"/>
    <n v="7.9"/>
  </r>
  <r>
    <x v="0"/>
    <n v="5"/>
  </r>
  <r>
    <x v="0"/>
    <n v="4.3"/>
  </r>
  <r>
    <x v="0"/>
    <n v="5.7"/>
  </r>
  <r>
    <x v="0"/>
    <n v="6.7"/>
  </r>
  <r>
    <x v="0"/>
    <n v="6.7"/>
  </r>
  <r>
    <x v="0"/>
    <n v="6.1"/>
  </r>
  <r>
    <x v="0"/>
    <n v="5.6"/>
  </r>
  <r>
    <x v="0"/>
    <n v="6.6"/>
  </r>
  <r>
    <x v="0"/>
    <n v="6.9"/>
  </r>
  <r>
    <x v="0"/>
    <n v="4.8"/>
  </r>
  <r>
    <x v="0"/>
    <n v="6.2"/>
  </r>
  <r>
    <x v="0"/>
    <n v="6"/>
  </r>
  <r>
    <x v="0"/>
    <n v="4.9000000000000004"/>
  </r>
  <r>
    <x v="0"/>
    <n v="5.6"/>
  </r>
  <r>
    <x v="0"/>
    <n v="6.1"/>
  </r>
  <r>
    <x v="0"/>
    <n v="6.1"/>
  </r>
  <r>
    <x v="0"/>
    <n v="4.8"/>
  </r>
  <r>
    <x v="0"/>
    <n v="5.5"/>
  </r>
  <r>
    <x v="0"/>
    <n v="3.8"/>
  </r>
  <r>
    <x v="0"/>
    <n v="6.5"/>
  </r>
  <r>
    <x v="0"/>
    <n v="6"/>
  </r>
  <r>
    <x v="6"/>
    <n v="6.7"/>
  </r>
  <r>
    <x v="0"/>
    <n v="8.1"/>
  </r>
  <r>
    <x v="0"/>
    <n v="4.9000000000000004"/>
  </r>
  <r>
    <x v="0"/>
    <n v="7.3"/>
  </r>
  <r>
    <x v="0"/>
    <n v="6.4"/>
  </r>
  <r>
    <x v="0"/>
    <n v="6.7"/>
  </r>
  <r>
    <x v="0"/>
    <n v="3.6"/>
  </r>
  <r>
    <x v="0"/>
    <n v="5.7"/>
  </r>
  <r>
    <x v="0"/>
    <n v="6"/>
  </r>
  <r>
    <x v="0"/>
    <n v="4.9000000000000004"/>
  </r>
  <r>
    <x v="0"/>
    <n v="4.7"/>
  </r>
  <r>
    <x v="0"/>
    <n v="6.3"/>
  </r>
  <r>
    <x v="0"/>
    <n v="5.9"/>
  </r>
  <r>
    <x v="0"/>
    <n v="5.9"/>
  </r>
  <r>
    <x v="0"/>
    <n v="7.5"/>
  </r>
  <r>
    <x v="0"/>
    <n v="5.6"/>
  </r>
  <r>
    <x v="0"/>
    <n v="6.4"/>
  </r>
  <r>
    <x v="0"/>
    <n v="6.3"/>
  </r>
  <r>
    <x v="0"/>
    <n v="4.3"/>
  </r>
  <r>
    <x v="0"/>
    <n v="5.9"/>
  </r>
  <r>
    <x v="0"/>
    <n v="5.5"/>
  </r>
  <r>
    <x v="0"/>
    <n v="6.2"/>
  </r>
  <r>
    <x v="0"/>
    <n v="8.8000000000000007"/>
  </r>
  <r>
    <x v="0"/>
    <n v="5.2"/>
  </r>
  <r>
    <x v="0"/>
    <n v="7"/>
  </r>
  <r>
    <x v="0"/>
    <n v="6.6"/>
  </r>
  <r>
    <x v="0"/>
    <n v="7.3"/>
  </r>
  <r>
    <x v="0"/>
    <n v="5.6"/>
  </r>
  <r>
    <x v="0"/>
    <n v="6.6"/>
  </r>
  <r>
    <x v="0"/>
    <n v="5.4"/>
  </r>
  <r>
    <x v="0"/>
    <n v="6.3"/>
  </r>
  <r>
    <x v="0"/>
    <n v="7.9"/>
  </r>
  <r>
    <x v="0"/>
    <n v="6.3"/>
  </r>
  <r>
    <x v="0"/>
    <n v="6"/>
  </r>
  <r>
    <x v="0"/>
    <n v="7.2"/>
  </r>
  <r>
    <x v="0"/>
    <n v="5.0999999999999996"/>
  </r>
  <r>
    <x v="0"/>
    <n v="7.3"/>
  </r>
  <r>
    <x v="0"/>
    <n v="8"/>
  </r>
  <r>
    <x v="0"/>
    <n v="6.2"/>
  </r>
  <r>
    <x v="0"/>
    <n v="6"/>
  </r>
  <r>
    <x v="0"/>
    <n v="6.7"/>
  </r>
  <r>
    <x v="0"/>
    <n v="8.1"/>
  </r>
  <r>
    <x v="0"/>
    <n v="6.4"/>
  </r>
  <r>
    <x v="0"/>
    <n v="8"/>
  </r>
  <r>
    <x v="0"/>
    <n v="6.3"/>
  </r>
  <r>
    <x v="0"/>
    <n v="6.4"/>
  </r>
  <r>
    <x v="0"/>
    <n v="6.6"/>
  </r>
  <r>
    <x v="0"/>
    <n v="6.4"/>
  </r>
  <r>
    <x v="0"/>
    <n v="6"/>
  </r>
  <r>
    <x v="0"/>
    <n v="6.6"/>
  </r>
  <r>
    <x v="0"/>
    <n v="5.9"/>
  </r>
  <r>
    <x v="0"/>
    <n v="6.4"/>
  </r>
  <r>
    <x v="0"/>
    <n v="6.3"/>
  </r>
  <r>
    <x v="0"/>
    <n v="7.3"/>
  </r>
  <r>
    <x v="0"/>
    <n v="6.8"/>
  </r>
  <r>
    <x v="0"/>
    <n v="7.2"/>
  </r>
  <r>
    <x v="0"/>
    <n v="5.7"/>
  </r>
  <r>
    <x v="0"/>
    <n v="6"/>
  </r>
  <r>
    <x v="0"/>
    <n v="6.5"/>
  </r>
  <r>
    <x v="0"/>
    <n v="5.8"/>
  </r>
  <r>
    <x v="0"/>
    <n v="5.8"/>
  </r>
  <r>
    <x v="0"/>
    <n v="6.7"/>
  </r>
  <r>
    <x v="0"/>
    <n v="7.8"/>
  </r>
  <r>
    <x v="0"/>
    <n v="5.6"/>
  </r>
  <r>
    <x v="0"/>
    <n v="5.8"/>
  </r>
  <r>
    <x v="0"/>
    <n v="7.4"/>
  </r>
  <r>
    <x v="0"/>
    <n v="6.9"/>
  </r>
  <r>
    <x v="0"/>
    <n v="5.5"/>
  </r>
  <r>
    <x v="0"/>
    <n v="6.3"/>
  </r>
  <r>
    <x v="0"/>
    <n v="4.7"/>
  </r>
  <r>
    <x v="0"/>
    <n v="5.6"/>
  </r>
  <r>
    <x v="0"/>
    <n v="6.4"/>
  </r>
  <r>
    <x v="0"/>
    <n v="4.2"/>
  </r>
  <r>
    <x v="0"/>
    <n v="6.4"/>
  </r>
  <r>
    <x v="2"/>
    <n v="7.7"/>
  </r>
  <r>
    <x v="0"/>
    <n v="7.7"/>
  </r>
  <r>
    <x v="0"/>
    <n v="5.3"/>
  </r>
  <r>
    <x v="0"/>
    <n v="6.7"/>
  </r>
  <r>
    <x v="0"/>
    <n v="7.7"/>
  </r>
  <r>
    <x v="0"/>
    <n v="5.7"/>
  </r>
  <r>
    <x v="0"/>
    <n v="7.6"/>
  </r>
  <r>
    <x v="0"/>
    <n v="6.4"/>
  </r>
  <r>
    <x v="0"/>
    <n v="5.6"/>
  </r>
  <r>
    <x v="0"/>
    <n v="6.8"/>
  </r>
  <r>
    <x v="0"/>
    <n v="2.4"/>
  </r>
  <r>
    <x v="0"/>
    <n v="6.2"/>
  </r>
  <r>
    <x v="0"/>
    <n v="5.9"/>
  </r>
  <r>
    <x v="0"/>
    <n v="7.1"/>
  </r>
  <r>
    <x v="0"/>
    <n v="7.6"/>
  </r>
  <r>
    <x v="0"/>
    <n v="5.5"/>
  </r>
  <r>
    <x v="0"/>
    <n v="7"/>
  </r>
  <r>
    <x v="0"/>
    <n v="7.1"/>
  </r>
  <r>
    <x v="0"/>
    <n v="7.4"/>
  </r>
  <r>
    <x v="0"/>
    <n v="7.6"/>
  </r>
  <r>
    <x v="0"/>
    <n v="5.9"/>
  </r>
  <r>
    <x v="0"/>
    <n v="5.9"/>
  </r>
  <r>
    <x v="0"/>
    <n v="8"/>
  </r>
  <r>
    <x v="0"/>
    <n v="7.4"/>
  </r>
  <r>
    <x v="0"/>
    <n v="5.8"/>
  </r>
  <r>
    <x v="0"/>
    <n v="6.3"/>
  </r>
  <r>
    <x v="0"/>
    <n v="5.7"/>
  </r>
  <r>
    <x v="0"/>
    <n v="5.0999999999999996"/>
  </r>
  <r>
    <x v="0"/>
    <n v="7.6"/>
  </r>
  <r>
    <x v="0"/>
    <n v="6.4"/>
  </r>
  <r>
    <x v="0"/>
    <n v="7.4"/>
  </r>
  <r>
    <x v="0"/>
    <n v="8.1999999999999993"/>
  </r>
  <r>
    <x v="0"/>
    <n v="6.5"/>
  </r>
  <r>
    <x v="0"/>
    <n v="5.5"/>
  </r>
  <r>
    <x v="0"/>
    <n v="6.5"/>
  </r>
  <r>
    <x v="0"/>
    <n v="5.6"/>
  </r>
  <r>
    <x v="0"/>
    <n v="4.9000000000000004"/>
  </r>
  <r>
    <x v="0"/>
    <n v="4.5999999999999996"/>
  </r>
  <r>
    <x v="0"/>
    <n v="7.9"/>
  </r>
  <r>
    <x v="0"/>
    <n v="7.1"/>
  </r>
  <r>
    <x v="0"/>
    <n v="6.9"/>
  </r>
  <r>
    <x v="0"/>
    <n v="7.3"/>
  </r>
  <r>
    <x v="0"/>
    <n v="7"/>
  </r>
  <r>
    <x v="0"/>
    <n v="7.7"/>
  </r>
  <r>
    <x v="0"/>
    <n v="6.7"/>
  </r>
  <r>
    <x v="0"/>
    <n v="6.3"/>
  </r>
  <r>
    <x v="0"/>
    <n v="5.8"/>
  </r>
  <r>
    <x v="0"/>
    <n v="7.1"/>
  </r>
  <r>
    <x v="0"/>
    <n v="7.3"/>
  </r>
  <r>
    <x v="0"/>
    <n v="6.4"/>
  </r>
  <r>
    <x v="0"/>
    <n v="7.1"/>
  </r>
  <r>
    <x v="0"/>
    <n v="7.6"/>
  </r>
  <r>
    <x v="0"/>
    <n v="6.8"/>
  </r>
  <r>
    <x v="0"/>
    <n v="6.6"/>
  </r>
  <r>
    <x v="0"/>
    <n v="6.7"/>
  </r>
  <r>
    <x v="0"/>
    <n v="6.1"/>
  </r>
  <r>
    <x v="0"/>
    <n v="6"/>
  </r>
  <r>
    <x v="0"/>
    <n v="7.6"/>
  </r>
  <r>
    <x v="0"/>
    <n v="7.1"/>
  </r>
  <r>
    <x v="0"/>
    <n v="5"/>
  </r>
  <r>
    <x v="0"/>
    <n v="7.1"/>
  </r>
  <r>
    <x v="0"/>
    <n v="6.2"/>
  </r>
  <r>
    <x v="0"/>
    <n v="5.6"/>
  </r>
  <r>
    <x v="0"/>
    <n v="5.4"/>
  </r>
  <r>
    <x v="0"/>
    <n v="7.4"/>
  </r>
  <r>
    <x v="0"/>
    <n v="5"/>
  </r>
  <r>
    <x v="0"/>
    <n v="5.2"/>
  </r>
  <r>
    <x v="0"/>
    <n v="7.6"/>
  </r>
  <r>
    <x v="0"/>
    <n v="6.6"/>
  </r>
  <r>
    <x v="0"/>
    <n v="7"/>
  </r>
  <r>
    <x v="0"/>
    <n v="5.7"/>
  </r>
  <r>
    <x v="0"/>
    <n v="8.1999999999999993"/>
  </r>
  <r>
    <x v="0"/>
    <n v="6.2"/>
  </r>
  <r>
    <x v="0"/>
    <n v="6.6"/>
  </r>
  <r>
    <x v="0"/>
    <n v="4.7"/>
  </r>
  <r>
    <x v="0"/>
    <n v="6.3"/>
  </r>
  <r>
    <x v="0"/>
    <n v="6.1"/>
  </r>
  <r>
    <x v="0"/>
    <n v="6.7"/>
  </r>
  <r>
    <x v="0"/>
    <n v="6.1"/>
  </r>
  <r>
    <x v="0"/>
    <n v="7"/>
  </r>
  <r>
    <x v="0"/>
    <n v="7.4"/>
  </r>
  <r>
    <x v="0"/>
    <n v="7.3"/>
  </r>
  <r>
    <x v="0"/>
    <n v="5.8"/>
  </r>
  <r>
    <x v="0"/>
    <n v="6.7"/>
  </r>
  <r>
    <x v="0"/>
    <n v="5.8"/>
  </r>
  <r>
    <x v="0"/>
    <n v="7.8"/>
  </r>
  <r>
    <x v="0"/>
    <n v="6.6"/>
  </r>
  <r>
    <x v="0"/>
    <n v="6.5"/>
  </r>
  <r>
    <x v="0"/>
    <n v="6.7"/>
  </r>
  <r>
    <x v="0"/>
    <n v="7.3"/>
  </r>
  <r>
    <x v="0"/>
    <n v="5.8"/>
  </r>
  <r>
    <x v="0"/>
    <n v="5.5"/>
  </r>
  <r>
    <x v="0"/>
    <n v="6.3"/>
  </r>
  <r>
    <x v="0"/>
    <n v="7.4"/>
  </r>
  <r>
    <x v="0"/>
    <n v="5.9"/>
  </r>
  <r>
    <x v="0"/>
    <n v="6.2"/>
  </r>
  <r>
    <x v="0"/>
    <n v="5.9"/>
  </r>
  <r>
    <x v="0"/>
    <n v="6.5"/>
  </r>
  <r>
    <x v="0"/>
    <n v="4.4000000000000004"/>
  </r>
  <r>
    <x v="0"/>
    <n v="3.5"/>
  </r>
  <r>
    <x v="0"/>
    <n v="6.6"/>
  </r>
  <r>
    <x v="0"/>
    <n v="6"/>
  </r>
  <r>
    <x v="0"/>
    <n v="6.4"/>
  </r>
  <r>
    <x v="0"/>
    <n v="6.5"/>
  </r>
  <r>
    <x v="0"/>
    <n v="4.3"/>
  </r>
  <r>
    <x v="0"/>
    <n v="4.2"/>
  </r>
  <r>
    <x v="0"/>
    <n v="6.5"/>
  </r>
  <r>
    <x v="0"/>
    <n v="6.1"/>
  </r>
  <r>
    <x v="0"/>
    <n v="6.3"/>
  </r>
  <r>
    <x v="0"/>
    <n v="6.2"/>
  </r>
  <r>
    <x v="0"/>
    <n v="5.9"/>
  </r>
  <r>
    <x v="0"/>
    <n v="5.9"/>
  </r>
  <r>
    <x v="0"/>
    <n v="6.5"/>
  </r>
  <r>
    <x v="0"/>
    <n v="6.4"/>
  </r>
  <r>
    <x v="0"/>
    <n v="6.5"/>
  </r>
  <r>
    <x v="0"/>
    <n v="5.7"/>
  </r>
  <r>
    <x v="0"/>
    <n v="8"/>
  </r>
  <r>
    <x v="0"/>
    <n v="7.3"/>
  </r>
  <r>
    <x v="0"/>
    <n v="6.7"/>
  </r>
  <r>
    <x v="0"/>
    <n v="7.5"/>
  </r>
  <r>
    <x v="0"/>
    <n v="5.4"/>
  </r>
  <r>
    <x v="0"/>
    <n v="6.6"/>
  </r>
  <r>
    <x v="0"/>
    <n v="7.7"/>
  </r>
  <r>
    <x v="0"/>
    <n v="5.8"/>
  </r>
  <r>
    <x v="0"/>
    <n v="6.4"/>
  </r>
  <r>
    <x v="0"/>
    <n v="5.6"/>
  </r>
  <r>
    <x v="0"/>
    <n v="6"/>
  </r>
  <r>
    <x v="0"/>
    <n v="6.2"/>
  </r>
  <r>
    <x v="0"/>
    <n v="5.9"/>
  </r>
  <r>
    <x v="0"/>
    <n v="5.0999999999999996"/>
  </r>
  <r>
    <x v="0"/>
    <n v="6.8"/>
  </r>
  <r>
    <x v="0"/>
    <n v="6"/>
  </r>
  <r>
    <x v="0"/>
    <n v="5.0999999999999996"/>
  </r>
  <r>
    <x v="0"/>
    <n v="5.8"/>
  </r>
  <r>
    <x v="0"/>
    <n v="6.2"/>
  </r>
  <r>
    <x v="0"/>
    <n v="6.4"/>
  </r>
  <r>
    <x v="0"/>
    <n v="4.8"/>
  </r>
  <r>
    <x v="0"/>
    <n v="4.9000000000000004"/>
  </r>
  <r>
    <x v="0"/>
    <n v="5.6"/>
  </r>
  <r>
    <x v="0"/>
    <n v="5.5"/>
  </r>
  <r>
    <x v="0"/>
    <n v="3.7"/>
  </r>
  <r>
    <x v="0"/>
    <n v="5.9"/>
  </r>
  <r>
    <x v="0"/>
    <n v="6.3"/>
  </r>
  <r>
    <x v="0"/>
    <n v="7.4"/>
  </r>
  <r>
    <x v="0"/>
    <n v="7.6"/>
  </r>
  <r>
    <x v="0"/>
    <n v="8.3000000000000007"/>
  </r>
  <r>
    <x v="0"/>
    <n v="6.6"/>
  </r>
  <r>
    <x v="0"/>
    <n v="6.9"/>
  </r>
  <r>
    <x v="0"/>
    <n v="6.7"/>
  </r>
  <r>
    <x v="0"/>
    <n v="6.8"/>
  </r>
  <r>
    <x v="0"/>
    <n v="4.5999999999999996"/>
  </r>
  <r>
    <x v="0"/>
    <n v="7.1"/>
  </r>
  <r>
    <x v="0"/>
    <n v="6.4"/>
  </r>
  <r>
    <x v="0"/>
    <n v="6.4"/>
  </r>
  <r>
    <x v="0"/>
    <n v="7.4"/>
  </r>
  <r>
    <x v="0"/>
    <n v="6.4"/>
  </r>
  <r>
    <x v="0"/>
    <n v="6"/>
  </r>
  <r>
    <x v="0"/>
    <n v="6.5"/>
  </r>
  <r>
    <x v="0"/>
    <n v="7.8"/>
  </r>
  <r>
    <x v="0"/>
    <n v="6"/>
  </r>
  <r>
    <x v="0"/>
    <n v="7"/>
  </r>
  <r>
    <x v="0"/>
    <n v="6"/>
  </r>
  <r>
    <x v="7"/>
    <n v="7.8"/>
  </r>
  <r>
    <x v="0"/>
    <n v="6.1"/>
  </r>
  <r>
    <x v="0"/>
    <n v="6.8"/>
  </r>
  <r>
    <x v="0"/>
    <n v="6.4"/>
  </r>
  <r>
    <x v="0"/>
    <n v="7.7"/>
  </r>
  <r>
    <x v="8"/>
    <n v="8.1"/>
  </r>
  <r>
    <x v="0"/>
    <n v="4.5"/>
  </r>
  <r>
    <x v="0"/>
    <n v="5.8"/>
  </r>
  <r>
    <x v="0"/>
    <n v="6.3"/>
  </r>
  <r>
    <x v="0"/>
    <n v="5.7"/>
  </r>
  <r>
    <x v="0"/>
    <n v="7.2"/>
  </r>
  <r>
    <x v="0"/>
    <n v="7.6"/>
  </r>
  <r>
    <x v="0"/>
    <n v="4.7"/>
  </r>
  <r>
    <x v="0"/>
    <n v="6.6"/>
  </r>
  <r>
    <x v="0"/>
    <n v="6.8"/>
  </r>
  <r>
    <x v="0"/>
    <n v="7.3"/>
  </r>
  <r>
    <x v="0"/>
    <n v="2.7"/>
  </r>
  <r>
    <x v="0"/>
    <n v="4.8"/>
  </r>
  <r>
    <x v="0"/>
    <n v="6.3"/>
  </r>
  <r>
    <x v="0"/>
    <n v="5.5"/>
  </r>
  <r>
    <x v="0"/>
    <n v="6.2"/>
  </r>
  <r>
    <x v="0"/>
    <n v="5.8"/>
  </r>
  <r>
    <x v="0"/>
    <n v="5.7"/>
  </r>
  <r>
    <x v="0"/>
    <n v="6.5"/>
  </r>
  <r>
    <x v="0"/>
    <n v="6.7"/>
  </r>
  <r>
    <x v="0"/>
    <n v="7.4"/>
  </r>
  <r>
    <x v="0"/>
    <n v="6.9"/>
  </r>
  <r>
    <x v="0"/>
    <n v="5.5"/>
  </r>
  <r>
    <x v="0"/>
    <n v="8.1"/>
  </r>
  <r>
    <x v="0"/>
    <n v="7.7"/>
  </r>
  <r>
    <x v="0"/>
    <n v="7.3"/>
  </r>
  <r>
    <x v="0"/>
    <n v="5.2"/>
  </r>
  <r>
    <x v="0"/>
    <n v="7.1"/>
  </r>
  <r>
    <x v="0"/>
    <n v="7.1"/>
  </r>
  <r>
    <x v="0"/>
    <n v="7.2"/>
  </r>
  <r>
    <x v="0"/>
    <n v="6.5"/>
  </r>
  <r>
    <x v="0"/>
    <n v="4.5999999999999996"/>
  </r>
  <r>
    <x v="0"/>
    <n v="5.6"/>
  </r>
  <r>
    <x v="0"/>
    <n v="7.7"/>
  </r>
  <r>
    <x v="0"/>
    <n v="7.2"/>
  </r>
  <r>
    <x v="0"/>
    <n v="6.8"/>
  </r>
  <r>
    <x v="0"/>
    <n v="5.4"/>
  </r>
  <r>
    <x v="0"/>
    <n v="6.3"/>
  </r>
  <r>
    <x v="0"/>
    <n v="7.2"/>
  </r>
  <r>
    <x v="0"/>
    <n v="5.6"/>
  </r>
  <r>
    <x v="0"/>
    <n v="6.8"/>
  </r>
  <r>
    <x v="0"/>
    <n v="4.3"/>
  </r>
  <r>
    <x v="0"/>
    <n v="6.3"/>
  </r>
  <r>
    <x v="0"/>
    <n v="6.5"/>
  </r>
  <r>
    <x v="0"/>
    <n v="6.4"/>
  </r>
  <r>
    <x v="0"/>
    <n v="6.3"/>
  </r>
  <r>
    <x v="0"/>
    <n v="5.9"/>
  </r>
  <r>
    <x v="0"/>
    <n v="6.5"/>
  </r>
  <r>
    <x v="0"/>
    <n v="6.5"/>
  </r>
  <r>
    <x v="0"/>
    <n v="6.1"/>
  </r>
  <r>
    <x v="0"/>
    <n v="5.9"/>
  </r>
  <r>
    <x v="0"/>
    <n v="6.6"/>
  </r>
  <r>
    <x v="0"/>
    <n v="7.4"/>
  </r>
  <r>
    <x v="0"/>
    <n v="7.3"/>
  </r>
  <r>
    <x v="0"/>
    <n v="6.6"/>
  </r>
  <r>
    <x v="0"/>
    <n v="5.6"/>
  </r>
  <r>
    <x v="0"/>
    <n v="5.3"/>
  </r>
  <r>
    <x v="0"/>
    <n v="6"/>
  </r>
  <r>
    <x v="0"/>
    <n v="5.4"/>
  </r>
  <r>
    <x v="0"/>
    <n v="6.8"/>
  </r>
  <r>
    <x v="0"/>
    <n v="6.4"/>
  </r>
  <r>
    <x v="0"/>
    <n v="4.9000000000000004"/>
  </r>
  <r>
    <x v="0"/>
    <n v="5.8"/>
  </r>
  <r>
    <x v="0"/>
    <n v="7.1"/>
  </r>
  <r>
    <x v="0"/>
    <n v="7.2"/>
  </r>
  <r>
    <x v="0"/>
    <n v="6"/>
  </r>
  <r>
    <x v="0"/>
    <n v="6"/>
  </r>
  <r>
    <x v="3"/>
    <n v="7"/>
  </r>
  <r>
    <x v="0"/>
    <n v="5.4"/>
  </r>
  <r>
    <x v="0"/>
    <n v="6.5"/>
  </r>
  <r>
    <x v="0"/>
    <n v="6.4"/>
  </r>
  <r>
    <x v="0"/>
    <n v="4.9000000000000004"/>
  </r>
  <r>
    <x v="0"/>
    <n v="6.3"/>
  </r>
  <r>
    <x v="0"/>
    <n v="1.7"/>
  </r>
  <r>
    <x v="0"/>
    <n v="7.7"/>
  </r>
  <r>
    <x v="0"/>
    <n v="7.8"/>
  </r>
  <r>
    <x v="0"/>
    <n v="5.5"/>
  </r>
  <r>
    <x v="0"/>
    <n v="7.5"/>
  </r>
  <r>
    <x v="0"/>
    <n v="6.4"/>
  </r>
  <r>
    <x v="0"/>
    <n v="5.6"/>
  </r>
  <r>
    <x v="0"/>
    <n v="7.5"/>
  </r>
  <r>
    <x v="0"/>
    <n v="6.8"/>
  </r>
  <r>
    <x v="0"/>
    <n v="6.8"/>
  </r>
  <r>
    <x v="0"/>
    <n v="6"/>
  </r>
  <r>
    <x v="0"/>
    <n v="7.3"/>
  </r>
  <r>
    <x v="0"/>
    <n v="6"/>
  </r>
  <r>
    <x v="0"/>
    <n v="7"/>
  </r>
  <r>
    <x v="0"/>
    <n v="5.0999999999999996"/>
  </r>
  <r>
    <x v="0"/>
    <n v="6.8"/>
  </r>
  <r>
    <x v="0"/>
    <n v="6.5"/>
  </r>
  <r>
    <x v="0"/>
    <n v="6.6"/>
  </r>
  <r>
    <x v="0"/>
    <n v="7.2"/>
  </r>
  <r>
    <x v="0"/>
    <n v="7"/>
  </r>
  <r>
    <x v="0"/>
    <n v="7"/>
  </r>
  <r>
    <x v="0"/>
    <n v="5.9"/>
  </r>
  <r>
    <x v="0"/>
    <n v="5.4"/>
  </r>
  <r>
    <x v="0"/>
    <n v="6.6"/>
  </r>
  <r>
    <x v="0"/>
    <n v="7"/>
  </r>
  <r>
    <x v="0"/>
    <n v="6.5"/>
  </r>
  <r>
    <x v="0"/>
    <n v="6.3"/>
  </r>
  <r>
    <x v="0"/>
    <n v="6.5"/>
  </r>
  <r>
    <x v="0"/>
    <n v="6.5"/>
  </r>
  <r>
    <x v="0"/>
    <n v="5.8"/>
  </r>
  <r>
    <x v="0"/>
    <n v="6.6"/>
  </r>
  <r>
    <x v="0"/>
    <n v="5.4"/>
  </r>
  <r>
    <x v="0"/>
    <n v="6.1"/>
  </r>
  <r>
    <x v="0"/>
    <n v="4"/>
  </r>
  <r>
    <x v="0"/>
    <n v="7.6"/>
  </r>
  <r>
    <x v="3"/>
    <n v="7.9"/>
  </r>
  <r>
    <x v="0"/>
    <n v="5.3"/>
  </r>
  <r>
    <x v="0"/>
    <n v="6.6"/>
  </r>
  <r>
    <x v="0"/>
    <n v="6.3"/>
  </r>
  <r>
    <x v="2"/>
    <n v="7.2"/>
  </r>
  <r>
    <x v="0"/>
    <n v="7"/>
  </r>
  <r>
    <x v="2"/>
    <n v="4.9000000000000004"/>
  </r>
  <r>
    <x v="0"/>
    <n v="6.9"/>
  </r>
  <r>
    <x v="0"/>
    <n v="5.2"/>
  </r>
  <r>
    <x v="0"/>
    <n v="8.1"/>
  </r>
  <r>
    <x v="0"/>
    <n v="6.6"/>
  </r>
  <r>
    <x v="0"/>
    <n v="6.2"/>
  </r>
  <r>
    <x v="0"/>
    <n v="7.2"/>
  </r>
  <r>
    <x v="0"/>
    <n v="7.3"/>
  </r>
  <r>
    <x v="0"/>
    <n v="6.7"/>
  </r>
  <r>
    <x v="0"/>
    <n v="6.4"/>
  </r>
  <r>
    <x v="0"/>
    <n v="7.8"/>
  </r>
  <r>
    <x v="0"/>
    <n v="6.4"/>
  </r>
  <r>
    <x v="0"/>
    <n v="4.0999999999999996"/>
  </r>
  <r>
    <x v="0"/>
    <n v="4.0999999999999996"/>
  </r>
  <r>
    <x v="0"/>
    <n v="7.4"/>
  </r>
  <r>
    <x v="0"/>
    <n v="5.8"/>
  </r>
  <r>
    <x v="0"/>
    <n v="7.6"/>
  </r>
  <r>
    <x v="0"/>
    <n v="7.2"/>
  </r>
  <r>
    <x v="0"/>
    <n v="7.8"/>
  </r>
  <r>
    <x v="0"/>
    <n v="7.7"/>
  </r>
  <r>
    <x v="0"/>
    <n v="6.4"/>
  </r>
  <r>
    <x v="0"/>
    <n v="5.0999999999999996"/>
  </r>
  <r>
    <x v="0"/>
    <n v="5.5"/>
  </r>
  <r>
    <x v="0"/>
    <n v="7.4"/>
  </r>
  <r>
    <x v="0"/>
    <n v="6"/>
  </r>
  <r>
    <x v="0"/>
    <n v="7.5"/>
  </r>
  <r>
    <x v="0"/>
    <n v="7"/>
  </r>
  <r>
    <x v="0"/>
    <n v="7.5"/>
  </r>
  <r>
    <x v="0"/>
    <n v="7.3"/>
  </r>
  <r>
    <x v="0"/>
    <n v="5.7"/>
  </r>
  <r>
    <x v="0"/>
    <n v="7.3"/>
  </r>
  <r>
    <x v="0"/>
    <n v="7.2"/>
  </r>
  <r>
    <x v="0"/>
    <n v="5.9"/>
  </r>
  <r>
    <x v="0"/>
    <n v="7.8"/>
  </r>
  <r>
    <x v="0"/>
    <n v="7.7"/>
  </r>
  <r>
    <x v="0"/>
    <n v="8.1"/>
  </r>
  <r>
    <x v="0"/>
    <n v="6.6"/>
  </r>
  <r>
    <x v="0"/>
    <n v="7.1"/>
  </r>
  <r>
    <x v="0"/>
    <n v="5.9"/>
  </r>
  <r>
    <x v="0"/>
    <n v="8"/>
  </r>
  <r>
    <x v="0"/>
    <n v="4.5999999999999996"/>
  </r>
  <r>
    <x v="0"/>
    <n v="6.1"/>
  </r>
  <r>
    <x v="0"/>
    <n v="6.4"/>
  </r>
  <r>
    <x v="0"/>
    <n v="6"/>
  </r>
  <r>
    <x v="0"/>
    <n v="5.2"/>
  </r>
  <r>
    <x v="0"/>
    <n v="7.6"/>
  </r>
  <r>
    <x v="0"/>
    <n v="6.4"/>
  </r>
  <r>
    <x v="0"/>
    <n v="6.4"/>
  </r>
  <r>
    <x v="0"/>
    <n v="6.1"/>
  </r>
  <r>
    <x v="0"/>
    <n v="6.1"/>
  </r>
  <r>
    <x v="0"/>
    <n v="5.2"/>
  </r>
  <r>
    <x v="0"/>
    <n v="7.7"/>
  </r>
  <r>
    <x v="0"/>
    <n v="7.3"/>
  </r>
  <r>
    <x v="0"/>
    <n v="6.9"/>
  </r>
  <r>
    <x v="0"/>
    <n v="8.5"/>
  </r>
  <r>
    <x v="0"/>
    <n v="6.3"/>
  </r>
  <r>
    <x v="0"/>
    <n v="5.9"/>
  </r>
  <r>
    <x v="9"/>
    <n v="7.8"/>
  </r>
  <r>
    <x v="0"/>
    <n v="6.7"/>
  </r>
  <r>
    <x v="0"/>
    <n v="6.4"/>
  </r>
  <r>
    <x v="0"/>
    <n v="5.9"/>
  </r>
  <r>
    <x v="0"/>
    <n v="6.6"/>
  </r>
  <r>
    <x v="0"/>
    <n v="6.8"/>
  </r>
  <r>
    <x v="0"/>
    <n v="6.5"/>
  </r>
  <r>
    <x v="0"/>
    <n v="6.6"/>
  </r>
  <r>
    <x v="0"/>
    <n v="5.8"/>
  </r>
  <r>
    <x v="0"/>
    <n v="6.9"/>
  </r>
  <r>
    <x v="0"/>
    <n v="7.1"/>
  </r>
  <r>
    <x v="0"/>
    <n v="5.8"/>
  </r>
  <r>
    <x v="0"/>
    <n v="7.2"/>
  </r>
  <r>
    <x v="0"/>
    <n v="6"/>
  </r>
  <r>
    <x v="0"/>
    <n v="4.7"/>
  </r>
  <r>
    <x v="0"/>
    <n v="5.2"/>
  </r>
  <r>
    <x v="0"/>
    <n v="5.5"/>
  </r>
  <r>
    <x v="0"/>
    <n v="6.5"/>
  </r>
  <r>
    <x v="0"/>
    <n v="7"/>
  </r>
  <r>
    <x v="0"/>
    <n v="5.8"/>
  </r>
  <r>
    <x v="0"/>
    <n v="6.2"/>
  </r>
  <r>
    <x v="0"/>
    <n v="6.5"/>
  </r>
  <r>
    <x v="0"/>
    <n v="7.2"/>
  </r>
  <r>
    <x v="0"/>
    <n v="5.0999999999999996"/>
  </r>
  <r>
    <x v="0"/>
    <n v="4.7"/>
  </r>
  <r>
    <x v="0"/>
    <n v="5.9"/>
  </r>
  <r>
    <x v="0"/>
    <n v="5.8"/>
  </r>
  <r>
    <x v="0"/>
    <n v="7.2"/>
  </r>
  <r>
    <x v="0"/>
    <n v="6.2"/>
  </r>
  <r>
    <x v="0"/>
    <n v="5.7"/>
  </r>
  <r>
    <x v="0"/>
    <n v="6.1"/>
  </r>
  <r>
    <x v="0"/>
    <n v="6"/>
  </r>
  <r>
    <x v="0"/>
    <n v="6.9"/>
  </r>
  <r>
    <x v="0"/>
    <n v="6.5"/>
  </r>
  <r>
    <x v="0"/>
    <n v="5"/>
  </r>
  <r>
    <x v="0"/>
    <n v="5.7"/>
  </r>
  <r>
    <x v="0"/>
    <n v="7"/>
  </r>
  <r>
    <x v="0"/>
    <n v="5.0999999999999996"/>
  </r>
  <r>
    <x v="0"/>
    <n v="5.3"/>
  </r>
  <r>
    <x v="0"/>
    <n v="4.4000000000000004"/>
  </r>
  <r>
    <x v="0"/>
    <n v="4.7"/>
  </r>
  <r>
    <x v="0"/>
    <n v="6.7"/>
  </r>
  <r>
    <x v="0"/>
    <n v="6.7"/>
  </r>
  <r>
    <x v="0"/>
    <n v="5.7"/>
  </r>
  <r>
    <x v="0"/>
    <n v="7.4"/>
  </r>
  <r>
    <x v="0"/>
    <n v="6.1"/>
  </r>
  <r>
    <x v="0"/>
    <n v="6.4"/>
  </r>
  <r>
    <x v="0"/>
    <n v="6.2"/>
  </r>
  <r>
    <x v="0"/>
    <n v="6.2"/>
  </r>
  <r>
    <x v="0"/>
    <n v="5.9"/>
  </r>
  <r>
    <x v="0"/>
    <n v="4"/>
  </r>
  <r>
    <x v="0"/>
    <n v="6.2"/>
  </r>
  <r>
    <x v="0"/>
    <n v="4.5999999999999996"/>
  </r>
  <r>
    <x v="0"/>
    <n v="6.4"/>
  </r>
  <r>
    <x v="0"/>
    <n v="5.9"/>
  </r>
  <r>
    <x v="0"/>
    <n v="5.0999999999999996"/>
  </r>
  <r>
    <x v="0"/>
    <n v="7.6"/>
  </r>
  <r>
    <x v="0"/>
    <n v="4.2"/>
  </r>
  <r>
    <x v="0"/>
    <n v="7.8"/>
  </r>
  <r>
    <x v="0"/>
    <n v="5.8"/>
  </r>
  <r>
    <x v="0"/>
    <n v="5.9"/>
  </r>
  <r>
    <x v="2"/>
    <n v="8.4"/>
  </r>
  <r>
    <x v="0"/>
    <n v="4.8"/>
  </r>
  <r>
    <x v="0"/>
    <n v="6.2"/>
  </r>
  <r>
    <x v="0"/>
    <n v="6.5"/>
  </r>
  <r>
    <x v="0"/>
    <n v="6.3"/>
  </r>
  <r>
    <x v="0"/>
    <n v="3.3"/>
  </r>
  <r>
    <x v="0"/>
    <n v="5.9"/>
  </r>
  <r>
    <x v="0"/>
    <n v="5.8"/>
  </r>
  <r>
    <x v="0"/>
    <n v="6.5"/>
  </r>
  <r>
    <x v="0"/>
    <n v="4.7"/>
  </r>
  <r>
    <x v="0"/>
    <n v="4.0999999999999996"/>
  </r>
  <r>
    <x v="0"/>
    <n v="6.8"/>
  </r>
  <r>
    <x v="0"/>
    <n v="6.2"/>
  </r>
  <r>
    <x v="0"/>
    <n v="4.5"/>
  </r>
  <r>
    <x v="0"/>
    <n v="5.8"/>
  </r>
  <r>
    <x v="0"/>
    <n v="7.3"/>
  </r>
  <r>
    <x v="0"/>
    <n v="5.9"/>
  </r>
  <r>
    <x v="0"/>
    <n v="4.4000000000000004"/>
  </r>
  <r>
    <x v="0"/>
    <n v="5.8"/>
  </r>
  <r>
    <x v="0"/>
    <n v="5.0999999999999996"/>
  </r>
  <r>
    <x v="0"/>
    <n v="6.9"/>
  </r>
  <r>
    <x v="0"/>
    <n v="6.2"/>
  </r>
  <r>
    <x v="0"/>
    <n v="6.9"/>
  </r>
  <r>
    <x v="0"/>
    <n v="7.3"/>
  </r>
  <r>
    <x v="3"/>
    <n v="7.1"/>
  </r>
  <r>
    <x v="10"/>
    <n v="6"/>
  </r>
  <r>
    <x v="0"/>
    <n v="7"/>
  </r>
  <r>
    <x v="2"/>
    <n v="6.8"/>
  </r>
  <r>
    <x v="0"/>
    <n v="5.7"/>
  </r>
  <r>
    <x v="0"/>
    <n v="7.6"/>
  </r>
  <r>
    <x v="11"/>
    <n v="8.4"/>
  </r>
  <r>
    <x v="0"/>
    <n v="7.1"/>
  </r>
  <r>
    <x v="0"/>
    <n v="5.6"/>
  </r>
  <r>
    <x v="0"/>
    <n v="7"/>
  </r>
  <r>
    <x v="0"/>
    <n v="8"/>
  </r>
  <r>
    <x v="0"/>
    <n v="5.3"/>
  </r>
  <r>
    <x v="0"/>
    <n v="4.9000000000000004"/>
  </r>
  <r>
    <x v="0"/>
    <n v="6.4"/>
  </r>
  <r>
    <x v="3"/>
    <n v="7.4"/>
  </r>
  <r>
    <x v="0"/>
    <n v="6.1"/>
  </r>
  <r>
    <x v="0"/>
    <n v="6.5"/>
  </r>
  <r>
    <x v="0"/>
    <n v="5.7"/>
  </r>
  <r>
    <x v="0"/>
    <n v="5.0999999999999996"/>
  </r>
  <r>
    <x v="0"/>
    <n v="6.6"/>
  </r>
  <r>
    <x v="3"/>
    <n v="6.5"/>
  </r>
  <r>
    <x v="0"/>
    <n v="6.9"/>
  </r>
  <r>
    <x v="0"/>
    <n v="6.4"/>
  </r>
  <r>
    <x v="0"/>
    <n v="7.6"/>
  </r>
  <r>
    <x v="0"/>
    <n v="5.6"/>
  </r>
  <r>
    <x v="0"/>
    <n v="6.2"/>
  </r>
  <r>
    <x v="0"/>
    <n v="4.4000000000000004"/>
  </r>
  <r>
    <x v="0"/>
    <n v="5.6"/>
  </r>
  <r>
    <x v="0"/>
    <n v="5.5"/>
  </r>
  <r>
    <x v="0"/>
    <n v="6.7"/>
  </r>
  <r>
    <x v="0"/>
    <n v="6.1"/>
  </r>
  <r>
    <x v="0"/>
    <n v="6.2"/>
  </r>
  <r>
    <x v="0"/>
    <n v="7.3"/>
  </r>
  <r>
    <x v="0"/>
    <n v="6.6"/>
  </r>
  <r>
    <x v="0"/>
    <n v="8.1999999999999993"/>
  </r>
  <r>
    <x v="0"/>
    <n v="6.4"/>
  </r>
  <r>
    <x v="0"/>
    <n v="6.4"/>
  </r>
  <r>
    <x v="0"/>
    <n v="5.2"/>
  </r>
  <r>
    <x v="0"/>
    <n v="6.5"/>
  </r>
  <r>
    <x v="0"/>
    <n v="7.1"/>
  </r>
  <r>
    <x v="0"/>
    <n v="4.8"/>
  </r>
  <r>
    <x v="0"/>
    <n v="7.3"/>
  </r>
  <r>
    <x v="0"/>
    <n v="5.2"/>
  </r>
  <r>
    <x v="0"/>
    <n v="7.7"/>
  </r>
  <r>
    <x v="0"/>
    <n v="7.6"/>
  </r>
  <r>
    <x v="0"/>
    <n v="5.7"/>
  </r>
  <r>
    <x v="0"/>
    <n v="7"/>
  </r>
  <r>
    <x v="0"/>
    <n v="6"/>
  </r>
  <r>
    <x v="0"/>
    <n v="8.1"/>
  </r>
  <r>
    <x v="0"/>
    <n v="8"/>
  </r>
  <r>
    <x v="0"/>
    <n v="5.6"/>
  </r>
  <r>
    <x v="0"/>
    <n v="6.1"/>
  </r>
  <r>
    <x v="0"/>
    <n v="6.9"/>
  </r>
  <r>
    <x v="0"/>
    <n v="5.2"/>
  </r>
  <r>
    <x v="0"/>
    <n v="7"/>
  </r>
  <r>
    <x v="0"/>
    <n v="6.3"/>
  </r>
  <r>
    <x v="0"/>
    <n v="7"/>
  </r>
  <r>
    <x v="8"/>
    <n v="5.3"/>
  </r>
  <r>
    <x v="0"/>
    <n v="6.9"/>
  </r>
  <r>
    <x v="0"/>
    <n v="6.2"/>
  </r>
  <r>
    <x v="0"/>
    <n v="6.4"/>
  </r>
  <r>
    <x v="0"/>
    <n v="6.4"/>
  </r>
  <r>
    <x v="0"/>
    <n v="5.7"/>
  </r>
  <r>
    <x v="0"/>
    <n v="6.1"/>
  </r>
  <r>
    <x v="0"/>
    <n v="5.4"/>
  </r>
  <r>
    <x v="0"/>
    <n v="6.7"/>
  </r>
  <r>
    <x v="0"/>
    <n v="6.8"/>
  </r>
  <r>
    <x v="0"/>
    <n v="6"/>
  </r>
  <r>
    <x v="0"/>
    <n v="7.8"/>
  </r>
  <r>
    <x v="0"/>
    <n v="5.3"/>
  </r>
  <r>
    <x v="0"/>
    <n v="4.5"/>
  </r>
  <r>
    <x v="0"/>
    <n v="5.4"/>
  </r>
  <r>
    <x v="0"/>
    <n v="7.8"/>
  </r>
  <r>
    <x v="12"/>
    <n v="7.2"/>
  </r>
  <r>
    <x v="0"/>
    <n v="6.6"/>
  </r>
  <r>
    <x v="0"/>
    <n v="7.6"/>
  </r>
  <r>
    <x v="0"/>
    <n v="5.9"/>
  </r>
  <r>
    <x v="0"/>
    <n v="6.7"/>
  </r>
  <r>
    <x v="0"/>
    <n v="7.7"/>
  </r>
  <r>
    <x v="0"/>
    <n v="5.4"/>
  </r>
  <r>
    <x v="0"/>
    <n v="6.9"/>
  </r>
  <r>
    <x v="0"/>
    <n v="7.7"/>
  </r>
  <r>
    <x v="0"/>
    <n v="6.8"/>
  </r>
  <r>
    <x v="0"/>
    <n v="6.4"/>
  </r>
  <r>
    <x v="0"/>
    <n v="5.7"/>
  </r>
  <r>
    <x v="0"/>
    <n v="7.3"/>
  </r>
  <r>
    <x v="0"/>
    <n v="6.8"/>
  </r>
  <r>
    <x v="0"/>
    <n v="6.3"/>
  </r>
  <r>
    <x v="0"/>
    <n v="5.9"/>
  </r>
  <r>
    <x v="0"/>
    <n v="7.4"/>
  </r>
  <r>
    <x v="0"/>
    <n v="8.3000000000000007"/>
  </r>
  <r>
    <x v="0"/>
    <n v="6.2"/>
  </r>
  <r>
    <x v="0"/>
    <n v="6.3"/>
  </r>
  <r>
    <x v="0"/>
    <n v="5.8"/>
  </r>
  <r>
    <x v="0"/>
    <n v="7.5"/>
  </r>
  <r>
    <x v="0"/>
    <n v="6.3"/>
  </r>
  <r>
    <x v="0"/>
    <n v="6.4"/>
  </r>
  <r>
    <x v="0"/>
    <n v="7.2"/>
  </r>
  <r>
    <x v="0"/>
    <n v="6.3"/>
  </r>
  <r>
    <x v="0"/>
    <n v="6.9"/>
  </r>
  <r>
    <x v="0"/>
    <n v="6.6"/>
  </r>
  <r>
    <x v="0"/>
    <n v="6"/>
  </r>
  <r>
    <x v="0"/>
    <n v="7.5"/>
  </r>
  <r>
    <x v="0"/>
    <n v="7.7"/>
  </r>
  <r>
    <x v="0"/>
    <n v="6.2"/>
  </r>
  <r>
    <x v="0"/>
    <n v="5.4"/>
  </r>
  <r>
    <x v="0"/>
    <n v="6.6"/>
  </r>
  <r>
    <x v="0"/>
    <n v="5.3"/>
  </r>
  <r>
    <x v="0"/>
    <n v="5.6"/>
  </r>
  <r>
    <x v="0"/>
    <n v="5.9"/>
  </r>
  <r>
    <x v="0"/>
    <n v="7.8"/>
  </r>
  <r>
    <x v="0"/>
    <n v="6.7"/>
  </r>
  <r>
    <x v="0"/>
    <n v="7.4"/>
  </r>
  <r>
    <x v="0"/>
    <n v="6.2"/>
  </r>
  <r>
    <x v="0"/>
    <n v="5.4"/>
  </r>
  <r>
    <x v="0"/>
    <n v="6.7"/>
  </r>
  <r>
    <x v="0"/>
    <n v="5.3"/>
  </r>
  <r>
    <x v="0"/>
    <n v="5.9"/>
  </r>
  <r>
    <x v="0"/>
    <n v="4.8"/>
  </r>
  <r>
    <x v="0"/>
    <n v="7.3"/>
  </r>
  <r>
    <x v="0"/>
    <n v="3.8"/>
  </r>
  <r>
    <x v="0"/>
    <n v="8.5"/>
  </r>
  <r>
    <x v="0"/>
    <n v="6.8"/>
  </r>
  <r>
    <x v="0"/>
    <n v="5.3"/>
  </r>
  <r>
    <x v="0"/>
    <n v="7.3"/>
  </r>
  <r>
    <x v="0"/>
    <n v="6.6"/>
  </r>
  <r>
    <x v="0"/>
    <n v="6.2"/>
  </r>
  <r>
    <x v="0"/>
    <n v="5.2"/>
  </r>
  <r>
    <x v="0"/>
    <n v="6.2"/>
  </r>
  <r>
    <x v="0"/>
    <n v="6.2"/>
  </r>
  <r>
    <x v="0"/>
    <n v="6.6"/>
  </r>
  <r>
    <x v="0"/>
    <n v="6.4"/>
  </r>
  <r>
    <x v="0"/>
    <n v="6.2"/>
  </r>
  <r>
    <x v="0"/>
    <n v="5.0999999999999996"/>
  </r>
  <r>
    <x v="0"/>
    <n v="6.6"/>
  </r>
  <r>
    <x v="0"/>
    <n v="6.1"/>
  </r>
  <r>
    <x v="0"/>
    <n v="6.1"/>
  </r>
  <r>
    <x v="0"/>
    <n v="6.6"/>
  </r>
  <r>
    <x v="0"/>
    <n v="5.9"/>
  </r>
  <r>
    <x v="0"/>
    <n v="6.3"/>
  </r>
  <r>
    <x v="0"/>
    <n v="7.1"/>
  </r>
  <r>
    <x v="0"/>
    <n v="5"/>
  </r>
  <r>
    <x v="0"/>
    <n v="5.6"/>
  </r>
  <r>
    <x v="0"/>
    <n v="7.4"/>
  </r>
  <r>
    <x v="0"/>
    <n v="4.5"/>
  </r>
  <r>
    <x v="0"/>
    <n v="6.2"/>
  </r>
  <r>
    <x v="0"/>
    <n v="5"/>
  </r>
  <r>
    <x v="0"/>
    <n v="6.5"/>
  </r>
  <r>
    <x v="0"/>
    <n v="5.0999999999999996"/>
  </r>
  <r>
    <x v="0"/>
    <n v="6.5"/>
  </r>
  <r>
    <x v="0"/>
    <n v="6.2"/>
  </r>
  <r>
    <x v="0"/>
    <n v="6.3"/>
  </r>
  <r>
    <x v="0"/>
    <n v="3.8"/>
  </r>
  <r>
    <x v="0"/>
    <n v="5.2"/>
  </r>
  <r>
    <x v="0"/>
    <n v="6"/>
  </r>
  <r>
    <x v="0"/>
    <n v="6.2"/>
  </r>
  <r>
    <x v="0"/>
    <n v="5.7"/>
  </r>
  <r>
    <x v="0"/>
    <n v="6.7"/>
  </r>
  <r>
    <x v="0"/>
    <n v="6.8"/>
  </r>
  <r>
    <x v="0"/>
    <n v="6"/>
  </r>
  <r>
    <x v="0"/>
    <n v="7.3"/>
  </r>
  <r>
    <x v="0"/>
    <n v="5.5"/>
  </r>
  <r>
    <x v="0"/>
    <n v="6.7"/>
  </r>
  <r>
    <x v="0"/>
    <n v="4.8"/>
  </r>
  <r>
    <x v="0"/>
    <n v="5.7"/>
  </r>
  <r>
    <x v="0"/>
    <n v="5.0999999999999996"/>
  </r>
  <r>
    <x v="0"/>
    <n v="6"/>
  </r>
  <r>
    <x v="0"/>
    <n v="4.2"/>
  </r>
  <r>
    <x v="0"/>
    <n v="7.4"/>
  </r>
  <r>
    <x v="0"/>
    <n v="4.5999999999999996"/>
  </r>
  <r>
    <x v="0"/>
    <n v="6.9"/>
  </r>
  <r>
    <x v="0"/>
    <n v="6.9"/>
  </r>
  <r>
    <x v="0"/>
    <n v="8"/>
  </r>
  <r>
    <x v="0"/>
    <n v="6.4"/>
  </r>
  <r>
    <x v="0"/>
    <n v="6.3"/>
  </r>
  <r>
    <x v="0"/>
    <n v="8.4"/>
  </r>
  <r>
    <x v="2"/>
    <n v="7.1"/>
  </r>
  <r>
    <x v="0"/>
    <n v="6.8"/>
  </r>
  <r>
    <x v="5"/>
    <n v="7.5"/>
  </r>
  <r>
    <x v="0"/>
    <n v="5.7"/>
  </r>
  <r>
    <x v="0"/>
    <n v="7.2"/>
  </r>
  <r>
    <x v="0"/>
    <n v="6.8"/>
  </r>
  <r>
    <x v="0"/>
    <n v="5.4"/>
  </r>
  <r>
    <x v="0"/>
    <n v="7.2"/>
  </r>
  <r>
    <x v="0"/>
    <n v="7.3"/>
  </r>
  <r>
    <x v="0"/>
    <n v="5.2"/>
  </r>
  <r>
    <x v="0"/>
    <n v="5.5"/>
  </r>
  <r>
    <x v="1"/>
    <n v="7.7"/>
  </r>
  <r>
    <x v="0"/>
    <n v="7.1"/>
  </r>
  <r>
    <x v="0"/>
    <n v="5.3"/>
  </r>
  <r>
    <x v="0"/>
    <n v="5.6"/>
  </r>
  <r>
    <x v="0"/>
    <n v="5.7"/>
  </r>
  <r>
    <x v="0"/>
    <n v="7.1"/>
  </r>
  <r>
    <x v="0"/>
    <n v="7.5"/>
  </r>
  <r>
    <x v="0"/>
    <n v="7.6"/>
  </r>
  <r>
    <x v="0"/>
    <n v="5.5"/>
  </r>
  <r>
    <x v="0"/>
    <n v="5.0999999999999996"/>
  </r>
  <r>
    <x v="0"/>
    <n v="6.3"/>
  </r>
  <r>
    <x v="0"/>
    <n v="4.9000000000000004"/>
  </r>
  <r>
    <x v="0"/>
    <n v="6.5"/>
  </r>
  <r>
    <x v="0"/>
    <n v="5.6"/>
  </r>
  <r>
    <x v="0"/>
    <n v="5.3"/>
  </r>
  <r>
    <x v="0"/>
    <n v="6.5"/>
  </r>
  <r>
    <x v="0"/>
    <n v="6.8"/>
  </r>
  <r>
    <x v="0"/>
    <n v="6.5"/>
  </r>
  <r>
    <x v="0"/>
    <n v="6"/>
  </r>
  <r>
    <x v="0"/>
    <n v="8.4"/>
  </r>
  <r>
    <x v="0"/>
    <n v="6"/>
  </r>
  <r>
    <x v="0"/>
    <n v="7.6"/>
  </r>
  <r>
    <x v="0"/>
    <n v="5.6"/>
  </r>
  <r>
    <x v="0"/>
    <n v="6.9"/>
  </r>
  <r>
    <x v="0"/>
    <n v="6.4"/>
  </r>
  <r>
    <x v="0"/>
    <n v="5.0999999999999996"/>
  </r>
  <r>
    <x v="0"/>
    <n v="7"/>
  </r>
  <r>
    <x v="0"/>
    <n v="5.7"/>
  </r>
  <r>
    <x v="0"/>
    <n v="6.8"/>
  </r>
  <r>
    <x v="0"/>
    <n v="6.7"/>
  </r>
  <r>
    <x v="0"/>
    <n v="6.2"/>
  </r>
  <r>
    <x v="0"/>
    <n v="7.2"/>
  </r>
  <r>
    <x v="0"/>
    <n v="6.2"/>
  </r>
  <r>
    <x v="0"/>
    <n v="5.6"/>
  </r>
  <r>
    <x v="0"/>
    <n v="4.4000000000000004"/>
  </r>
  <r>
    <x v="0"/>
    <n v="7.5"/>
  </r>
  <r>
    <x v="0"/>
    <n v="7.1"/>
  </r>
  <r>
    <x v="0"/>
    <n v="6.4"/>
  </r>
  <r>
    <x v="0"/>
    <n v="7.1"/>
  </r>
  <r>
    <x v="0"/>
    <n v="5.9"/>
  </r>
  <r>
    <x v="0"/>
    <n v="6.9"/>
  </r>
  <r>
    <x v="0"/>
    <n v="7.5"/>
  </r>
  <r>
    <x v="0"/>
    <n v="6.3"/>
  </r>
  <r>
    <x v="0"/>
    <n v="6.4"/>
  </r>
  <r>
    <x v="0"/>
    <n v="5.9"/>
  </r>
  <r>
    <x v="0"/>
    <n v="6.8"/>
  </r>
  <r>
    <x v="0"/>
    <n v="6.3"/>
  </r>
  <r>
    <x v="0"/>
    <n v="3.6"/>
  </r>
  <r>
    <x v="0"/>
    <n v="5.3"/>
  </r>
  <r>
    <x v="0"/>
    <n v="5.9"/>
  </r>
  <r>
    <x v="0"/>
    <n v="6.9"/>
  </r>
  <r>
    <x v="0"/>
    <n v="6.9"/>
  </r>
  <r>
    <x v="0"/>
    <n v="6.1"/>
  </r>
  <r>
    <x v="0"/>
    <n v="5.7"/>
  </r>
  <r>
    <x v="0"/>
    <n v="8.5"/>
  </r>
  <r>
    <x v="0"/>
    <n v="6.3"/>
  </r>
  <r>
    <x v="0"/>
    <n v="7.3"/>
  </r>
  <r>
    <x v="0"/>
    <n v="6.3"/>
  </r>
  <r>
    <x v="0"/>
    <n v="7.2"/>
  </r>
  <r>
    <x v="0"/>
    <n v="7.3"/>
  </r>
  <r>
    <x v="0"/>
    <n v="6.3"/>
  </r>
  <r>
    <x v="0"/>
    <n v="8.1"/>
  </r>
  <r>
    <x v="0"/>
    <n v="6.9"/>
  </r>
  <r>
    <x v="0"/>
    <n v="6.3"/>
  </r>
  <r>
    <x v="0"/>
    <n v="7.3"/>
  </r>
  <r>
    <x v="0"/>
    <n v="6.1"/>
  </r>
  <r>
    <x v="0"/>
    <n v="6.9"/>
  </r>
  <r>
    <x v="0"/>
    <n v="7.2"/>
  </r>
  <r>
    <x v="0"/>
    <n v="6.4"/>
  </r>
  <r>
    <x v="0"/>
    <n v="6.4"/>
  </r>
  <r>
    <x v="0"/>
    <n v="8.3000000000000007"/>
  </r>
  <r>
    <x v="0"/>
    <n v="7.2"/>
  </r>
  <r>
    <x v="0"/>
    <n v="6.8"/>
  </r>
  <r>
    <x v="0"/>
    <n v="6.5"/>
  </r>
  <r>
    <x v="0"/>
    <n v="7.8"/>
  </r>
  <r>
    <x v="0"/>
    <n v="7.6"/>
  </r>
  <r>
    <x v="0"/>
    <n v="7.2"/>
  </r>
  <r>
    <x v="0"/>
    <n v="6.7"/>
  </r>
  <r>
    <x v="0"/>
    <n v="6.8"/>
  </r>
  <r>
    <x v="0"/>
    <n v="6.3"/>
  </r>
  <r>
    <x v="0"/>
    <n v="6.2"/>
  </r>
  <r>
    <x v="0"/>
    <n v="6.2"/>
  </r>
  <r>
    <x v="0"/>
    <n v="8.6"/>
  </r>
  <r>
    <x v="0"/>
    <n v="8"/>
  </r>
  <r>
    <x v="0"/>
    <n v="7"/>
  </r>
  <r>
    <x v="0"/>
    <n v="8"/>
  </r>
  <r>
    <x v="0"/>
    <n v="8.1"/>
  </r>
  <r>
    <x v="0"/>
    <n v="6.7"/>
  </r>
  <r>
    <x v="0"/>
    <n v="7.9"/>
  </r>
  <r>
    <x v="0"/>
    <n v="6.1"/>
  </r>
  <r>
    <x v="0"/>
    <n v="4.2"/>
  </r>
  <r>
    <x v="0"/>
    <n v="6.1"/>
  </r>
  <r>
    <x v="0"/>
    <n v="6.6"/>
  </r>
  <r>
    <x v="0"/>
    <n v="7.5"/>
  </r>
  <r>
    <x v="0"/>
    <n v="7.4"/>
  </r>
  <r>
    <x v="0"/>
    <n v="7.2"/>
  </r>
  <r>
    <x v="0"/>
    <n v="6.9"/>
  </r>
  <r>
    <x v="0"/>
    <n v="7.4"/>
  </r>
  <r>
    <x v="0"/>
    <n v="5.4"/>
  </r>
  <r>
    <x v="0"/>
    <n v="6.8"/>
  </r>
  <r>
    <x v="0"/>
    <n v="6.3"/>
  </r>
  <r>
    <x v="0"/>
    <n v="7.2"/>
  </r>
  <r>
    <x v="0"/>
    <n v="6.9"/>
  </r>
  <r>
    <x v="0"/>
    <n v="6"/>
  </r>
  <r>
    <x v="0"/>
    <n v="5.9"/>
  </r>
  <r>
    <x v="0"/>
    <n v="5.4"/>
  </r>
  <r>
    <x v="0"/>
    <n v="5.9"/>
  </r>
  <r>
    <x v="0"/>
    <n v="6.1"/>
  </r>
  <r>
    <x v="0"/>
    <n v="7.7"/>
  </r>
  <r>
    <x v="0"/>
    <n v="5.8"/>
  </r>
  <r>
    <x v="0"/>
    <n v="7.6"/>
  </r>
  <r>
    <x v="0"/>
    <n v="6.1"/>
  </r>
  <r>
    <x v="0"/>
    <n v="5.4"/>
  </r>
  <r>
    <x v="0"/>
    <n v="5.0999999999999996"/>
  </r>
  <r>
    <x v="0"/>
    <n v="6.4"/>
  </r>
  <r>
    <x v="0"/>
    <n v="6.3"/>
  </r>
  <r>
    <x v="0"/>
    <n v="7.5"/>
  </r>
  <r>
    <x v="0"/>
    <n v="7.1"/>
  </r>
  <r>
    <x v="0"/>
    <n v="5.2"/>
  </r>
  <r>
    <x v="0"/>
    <n v="7.8"/>
  </r>
  <r>
    <x v="0"/>
    <n v="6.5"/>
  </r>
  <r>
    <x v="0"/>
    <n v="6.6"/>
  </r>
  <r>
    <x v="0"/>
    <n v="5.0999999999999996"/>
  </r>
  <r>
    <x v="0"/>
    <n v="7.4"/>
  </r>
  <r>
    <x v="0"/>
    <n v="7.2"/>
  </r>
  <r>
    <x v="0"/>
    <n v="7.6"/>
  </r>
  <r>
    <x v="0"/>
    <n v="7.5"/>
  </r>
  <r>
    <x v="0"/>
    <n v="6.6"/>
  </r>
  <r>
    <x v="0"/>
    <n v="7.2"/>
  </r>
  <r>
    <x v="0"/>
    <n v="7.6"/>
  </r>
  <r>
    <x v="0"/>
    <n v="6.2"/>
  </r>
  <r>
    <x v="0"/>
    <n v="5.6"/>
  </r>
  <r>
    <x v="0"/>
    <n v="7.6"/>
  </r>
  <r>
    <x v="0"/>
    <n v="6.6"/>
  </r>
  <r>
    <x v="0"/>
    <n v="7"/>
  </r>
  <r>
    <x v="0"/>
    <n v="2.7"/>
  </r>
  <r>
    <x v="0"/>
    <n v="7.6"/>
  </r>
  <r>
    <x v="0"/>
    <n v="6.6"/>
  </r>
  <r>
    <x v="0"/>
    <n v="6.9"/>
  </r>
  <r>
    <x v="0"/>
    <n v="6.8"/>
  </r>
  <r>
    <x v="0"/>
    <n v="3.7"/>
  </r>
  <r>
    <x v="0"/>
    <n v="6.1"/>
  </r>
  <r>
    <x v="0"/>
    <n v="5.9"/>
  </r>
  <r>
    <x v="0"/>
    <n v="6.7"/>
  </r>
  <r>
    <x v="0"/>
    <n v="6.9"/>
  </r>
  <r>
    <x v="0"/>
    <n v="5.5"/>
  </r>
  <r>
    <x v="0"/>
    <n v="7.1"/>
  </r>
  <r>
    <x v="0"/>
    <n v="7.1"/>
  </r>
  <r>
    <x v="0"/>
    <n v="5.9"/>
  </r>
  <r>
    <x v="0"/>
    <n v="7.3"/>
  </r>
  <r>
    <x v="0"/>
    <n v="3.4"/>
  </r>
  <r>
    <x v="0"/>
    <n v="6.8"/>
  </r>
  <r>
    <x v="0"/>
    <n v="6.9"/>
  </r>
  <r>
    <x v="0"/>
    <n v="7"/>
  </r>
  <r>
    <x v="0"/>
    <n v="5.5"/>
  </r>
  <r>
    <x v="0"/>
    <n v="5.0999999999999996"/>
  </r>
  <r>
    <x v="0"/>
    <n v="6.2"/>
  </r>
  <r>
    <x v="0"/>
    <n v="5.9"/>
  </r>
  <r>
    <x v="0"/>
    <n v="5.2"/>
  </r>
  <r>
    <x v="0"/>
    <n v="6.2"/>
  </r>
  <r>
    <x v="0"/>
    <n v="5.5"/>
  </r>
  <r>
    <x v="0"/>
    <n v="7.4"/>
  </r>
  <r>
    <x v="0"/>
    <n v="4.4000000000000004"/>
  </r>
  <r>
    <x v="0"/>
    <n v="6.3"/>
  </r>
  <r>
    <x v="0"/>
    <n v="6.1"/>
  </r>
  <r>
    <x v="0"/>
    <n v="5.3"/>
  </r>
  <r>
    <x v="0"/>
    <n v="5.4"/>
  </r>
  <r>
    <x v="0"/>
    <n v="6.7"/>
  </r>
  <r>
    <x v="0"/>
    <n v="5.9"/>
  </r>
  <r>
    <x v="0"/>
    <n v="7.3"/>
  </r>
  <r>
    <x v="0"/>
    <n v="5.5"/>
  </r>
  <r>
    <x v="0"/>
    <n v="5.8"/>
  </r>
  <r>
    <x v="0"/>
    <n v="4.5999999999999996"/>
  </r>
  <r>
    <x v="0"/>
    <n v="6.7"/>
  </r>
  <r>
    <x v="0"/>
    <n v="5.0999999999999996"/>
  </r>
  <r>
    <x v="0"/>
    <n v="5.6"/>
  </r>
  <r>
    <x v="0"/>
    <n v="7"/>
  </r>
  <r>
    <x v="0"/>
    <n v="6.4"/>
  </r>
  <r>
    <x v="0"/>
    <n v="6.7"/>
  </r>
  <r>
    <x v="0"/>
    <n v="4.0999999999999996"/>
  </r>
  <r>
    <x v="0"/>
    <n v="5.5"/>
  </r>
  <r>
    <x v="0"/>
    <n v="2.7"/>
  </r>
  <r>
    <x v="0"/>
    <n v="6.4"/>
  </r>
  <r>
    <x v="0"/>
    <n v="4.8"/>
  </r>
  <r>
    <x v="0"/>
    <n v="6.1"/>
  </r>
  <r>
    <x v="0"/>
    <n v="4.8"/>
  </r>
  <r>
    <x v="0"/>
    <n v="7"/>
  </r>
  <r>
    <x v="0"/>
    <n v="6.8"/>
  </r>
  <r>
    <x v="0"/>
    <n v="7.3"/>
  </r>
  <r>
    <x v="0"/>
    <n v="5.6"/>
  </r>
  <r>
    <x v="0"/>
    <n v="6.1"/>
  </r>
  <r>
    <x v="0"/>
    <n v="7.9"/>
  </r>
  <r>
    <x v="0"/>
    <n v="8.4"/>
  </r>
  <r>
    <x v="0"/>
    <n v="6.5"/>
  </r>
  <r>
    <x v="0"/>
    <n v="7.1"/>
  </r>
  <r>
    <x v="0"/>
    <n v="6.6"/>
  </r>
  <r>
    <x v="0"/>
    <n v="4"/>
  </r>
  <r>
    <x v="0"/>
    <n v="7"/>
  </r>
  <r>
    <x v="3"/>
    <n v="5.6"/>
  </r>
  <r>
    <x v="0"/>
    <n v="4.8"/>
  </r>
  <r>
    <x v="0"/>
    <n v="7.5"/>
  </r>
  <r>
    <x v="3"/>
    <n v="6"/>
  </r>
  <r>
    <x v="2"/>
    <n v="7.2"/>
  </r>
  <r>
    <x v="0"/>
    <n v="5.6"/>
  </r>
  <r>
    <x v="0"/>
    <n v="6.8"/>
  </r>
  <r>
    <x v="13"/>
    <n v="4.9000000000000004"/>
  </r>
  <r>
    <x v="0"/>
    <n v="7.1"/>
  </r>
  <r>
    <x v="0"/>
    <n v="2"/>
  </r>
  <r>
    <x v="0"/>
    <n v="5.7"/>
  </r>
  <r>
    <x v="8"/>
    <n v="4.0999999999999996"/>
  </r>
  <r>
    <x v="0"/>
    <n v="6.7"/>
  </r>
  <r>
    <x v="0"/>
    <n v="7.5"/>
  </r>
  <r>
    <x v="0"/>
    <n v="6.5"/>
  </r>
  <r>
    <x v="0"/>
    <n v="7.9"/>
  </r>
  <r>
    <x v="0"/>
    <n v="6.4"/>
  </r>
  <r>
    <x v="0"/>
    <n v="5.8"/>
  </r>
  <r>
    <x v="0"/>
    <n v="7.7"/>
  </r>
  <r>
    <x v="0"/>
    <n v="7.1"/>
  </r>
  <r>
    <x v="0"/>
    <n v="5.3"/>
  </r>
  <r>
    <x v="0"/>
    <n v="5.3"/>
  </r>
  <r>
    <x v="0"/>
    <n v="7.5"/>
  </r>
  <r>
    <x v="0"/>
    <n v="6.9"/>
  </r>
  <r>
    <x v="0"/>
    <n v="4.9000000000000004"/>
  </r>
  <r>
    <x v="0"/>
    <n v="7.1"/>
  </r>
  <r>
    <x v="0"/>
    <n v="8"/>
  </r>
  <r>
    <x v="0"/>
    <n v="7.9"/>
  </r>
  <r>
    <x v="0"/>
    <n v="7.6"/>
  </r>
  <r>
    <x v="0"/>
    <n v="5.9"/>
  </r>
  <r>
    <x v="0"/>
    <n v="6.3"/>
  </r>
  <r>
    <x v="0"/>
    <n v="7.1"/>
  </r>
  <r>
    <x v="0"/>
    <n v="6.4"/>
  </r>
  <r>
    <x v="0"/>
    <n v="8.1999999999999993"/>
  </r>
  <r>
    <x v="0"/>
    <n v="6.9"/>
  </r>
  <r>
    <x v="0"/>
    <n v="7.8"/>
  </r>
  <r>
    <x v="0"/>
    <n v="6.7"/>
  </r>
  <r>
    <x v="0"/>
    <n v="7.5"/>
  </r>
  <r>
    <x v="0"/>
    <n v="7.4"/>
  </r>
  <r>
    <x v="0"/>
    <n v="5.2"/>
  </r>
  <r>
    <x v="1"/>
    <n v="6.5"/>
  </r>
  <r>
    <x v="0"/>
    <n v="7.6"/>
  </r>
  <r>
    <x v="0"/>
    <n v="7.3"/>
  </r>
  <r>
    <x v="0"/>
    <n v="6.6"/>
  </r>
  <r>
    <x v="0"/>
    <n v="6.8"/>
  </r>
  <r>
    <x v="0"/>
    <n v="6.9"/>
  </r>
  <r>
    <x v="0"/>
    <n v="5.8"/>
  </r>
  <r>
    <x v="0"/>
    <n v="6.6"/>
  </r>
  <r>
    <x v="0"/>
    <n v="6.7"/>
  </r>
  <r>
    <x v="0"/>
    <n v="6.7"/>
  </r>
  <r>
    <x v="0"/>
    <n v="6.3"/>
  </r>
  <r>
    <x v="0"/>
    <n v="7.7"/>
  </r>
  <r>
    <x v="0"/>
    <n v="6.1"/>
  </r>
  <r>
    <x v="0"/>
    <n v="4.9000000000000004"/>
  </r>
  <r>
    <x v="0"/>
    <n v="6.2"/>
  </r>
  <r>
    <x v="0"/>
    <n v="7.8"/>
  </r>
  <r>
    <x v="0"/>
    <n v="8.1999999999999993"/>
  </r>
  <r>
    <x v="0"/>
    <n v="6.9"/>
  </r>
  <r>
    <x v="0"/>
    <n v="6.2"/>
  </r>
  <r>
    <x v="0"/>
    <n v="6.9"/>
  </r>
  <r>
    <x v="0"/>
    <n v="4.8"/>
  </r>
  <r>
    <x v="0"/>
    <n v="8"/>
  </r>
  <r>
    <x v="0"/>
    <n v="5.3"/>
  </r>
  <r>
    <x v="0"/>
    <n v="6.7"/>
  </r>
  <r>
    <x v="0"/>
    <n v="5.4"/>
  </r>
  <r>
    <x v="0"/>
    <n v="5.4"/>
  </r>
  <r>
    <x v="0"/>
    <n v="4.9000000000000004"/>
  </r>
  <r>
    <x v="0"/>
    <n v="6.1"/>
  </r>
  <r>
    <x v="0"/>
    <n v="5.8"/>
  </r>
  <r>
    <x v="0"/>
    <n v="7"/>
  </r>
  <r>
    <x v="0"/>
    <n v="6.5"/>
  </r>
  <r>
    <x v="0"/>
    <n v="6.6"/>
  </r>
  <r>
    <x v="5"/>
    <n v="6.1"/>
  </r>
  <r>
    <x v="0"/>
    <n v="5.7"/>
  </r>
  <r>
    <x v="0"/>
    <n v="6.6"/>
  </r>
  <r>
    <x v="0"/>
    <n v="7"/>
  </r>
  <r>
    <x v="0"/>
    <n v="7.4"/>
  </r>
  <r>
    <x v="0"/>
    <n v="5.3"/>
  </r>
  <r>
    <x v="0"/>
    <n v="7.4"/>
  </r>
  <r>
    <x v="0"/>
    <n v="7.4"/>
  </r>
  <r>
    <x v="0"/>
    <n v="6.8"/>
  </r>
  <r>
    <x v="0"/>
    <n v="7.2"/>
  </r>
  <r>
    <x v="0"/>
    <n v="6"/>
  </r>
  <r>
    <x v="0"/>
    <n v="6.6"/>
  </r>
  <r>
    <x v="0"/>
    <n v="7.9"/>
  </r>
  <r>
    <x v="0"/>
    <n v="6.2"/>
  </r>
  <r>
    <x v="0"/>
    <n v="5.7"/>
  </r>
  <r>
    <x v="0"/>
    <n v="7.1"/>
  </r>
  <r>
    <x v="0"/>
    <n v="5.6"/>
  </r>
  <r>
    <x v="0"/>
    <n v="7.8"/>
  </r>
  <r>
    <x v="0"/>
    <n v="7.9"/>
  </r>
  <r>
    <x v="0"/>
    <n v="6.9"/>
  </r>
  <r>
    <x v="0"/>
    <n v="7.4"/>
  </r>
  <r>
    <x v="0"/>
    <n v="7.7"/>
  </r>
  <r>
    <x v="0"/>
    <n v="6.9"/>
  </r>
  <r>
    <x v="0"/>
    <n v="6.7"/>
  </r>
  <r>
    <x v="0"/>
    <n v="6"/>
  </r>
  <r>
    <x v="0"/>
    <n v="6.2"/>
  </r>
  <r>
    <x v="0"/>
    <n v="5.9"/>
  </r>
  <r>
    <x v="0"/>
    <n v="6.8"/>
  </r>
  <r>
    <x v="0"/>
    <n v="3.6"/>
  </r>
  <r>
    <x v="0"/>
    <n v="6.7"/>
  </r>
  <r>
    <x v="0"/>
    <n v="6.3"/>
  </r>
  <r>
    <x v="0"/>
    <n v="6.4"/>
  </r>
  <r>
    <x v="0"/>
    <n v="6.4"/>
  </r>
  <r>
    <x v="0"/>
    <n v="5.7"/>
  </r>
  <r>
    <x v="0"/>
    <n v="6.2"/>
  </r>
  <r>
    <x v="0"/>
    <n v="6.6"/>
  </r>
  <r>
    <x v="0"/>
    <n v="5.2"/>
  </r>
  <r>
    <x v="0"/>
    <n v="6.1"/>
  </r>
  <r>
    <x v="0"/>
    <n v="7.1"/>
  </r>
  <r>
    <x v="0"/>
    <n v="7.2"/>
  </r>
  <r>
    <x v="0"/>
    <n v="6.5"/>
  </r>
  <r>
    <x v="0"/>
    <n v="6"/>
  </r>
  <r>
    <x v="0"/>
    <n v="7"/>
  </r>
  <r>
    <x v="0"/>
    <n v="7"/>
  </r>
  <r>
    <x v="0"/>
    <n v="7.5"/>
  </r>
  <r>
    <x v="0"/>
    <n v="6.6"/>
  </r>
  <r>
    <x v="0"/>
    <n v="7.4"/>
  </r>
  <r>
    <x v="0"/>
    <n v="6.5"/>
  </r>
  <r>
    <x v="0"/>
    <n v="6.2"/>
  </r>
  <r>
    <x v="0"/>
    <n v="7.8"/>
  </r>
  <r>
    <x v="0"/>
    <n v="5.2"/>
  </r>
  <r>
    <x v="0"/>
    <n v="6.5"/>
  </r>
  <r>
    <x v="0"/>
    <n v="6.5"/>
  </r>
  <r>
    <x v="0"/>
    <n v="5.2"/>
  </r>
  <r>
    <x v="0"/>
    <n v="7.2"/>
  </r>
  <r>
    <x v="0"/>
    <n v="7.1"/>
  </r>
  <r>
    <x v="0"/>
    <n v="4.5"/>
  </r>
  <r>
    <x v="0"/>
    <n v="5.7"/>
  </r>
  <r>
    <x v="0"/>
    <n v="6"/>
  </r>
  <r>
    <x v="0"/>
    <n v="6.4"/>
  </r>
  <r>
    <x v="0"/>
    <n v="5.2"/>
  </r>
  <r>
    <x v="0"/>
    <n v="4.3"/>
  </r>
  <r>
    <x v="0"/>
    <n v="6.1"/>
  </r>
  <r>
    <x v="0"/>
    <n v="6.3"/>
  </r>
  <r>
    <x v="0"/>
    <n v="6.8"/>
  </r>
  <r>
    <x v="0"/>
    <n v="4"/>
  </r>
  <r>
    <x v="0"/>
    <n v="5.2"/>
  </r>
  <r>
    <x v="0"/>
    <n v="6.5"/>
  </r>
  <r>
    <x v="0"/>
    <n v="7.5"/>
  </r>
  <r>
    <x v="14"/>
    <n v="7.1"/>
  </r>
  <r>
    <x v="0"/>
    <n v="6.9"/>
  </r>
  <r>
    <x v="0"/>
    <n v="8"/>
  </r>
  <r>
    <x v="0"/>
    <n v="8.1999999999999993"/>
  </r>
  <r>
    <x v="0"/>
    <n v="6.4"/>
  </r>
  <r>
    <x v="0"/>
    <n v="7.9"/>
  </r>
  <r>
    <x v="0"/>
    <n v="6.7"/>
  </r>
  <r>
    <x v="0"/>
    <n v="6.1"/>
  </r>
  <r>
    <x v="0"/>
    <n v="8.9"/>
  </r>
  <r>
    <x v="0"/>
    <n v="8.1"/>
  </r>
  <r>
    <x v="0"/>
    <n v="6.2"/>
  </r>
  <r>
    <x v="0"/>
    <n v="4.9000000000000004"/>
  </r>
  <r>
    <x v="8"/>
    <n v="5.4"/>
  </r>
  <r>
    <x v="0"/>
    <n v="5.8"/>
  </r>
  <r>
    <x v="0"/>
    <n v="4.7"/>
  </r>
  <r>
    <x v="0"/>
    <n v="6"/>
  </r>
  <r>
    <x v="0"/>
    <n v="7"/>
  </r>
  <r>
    <x v="0"/>
    <n v="6"/>
  </r>
  <r>
    <x v="0"/>
    <n v="7.9"/>
  </r>
  <r>
    <x v="0"/>
    <n v="8.1"/>
  </r>
  <r>
    <x v="0"/>
    <n v="6.2"/>
  </r>
  <r>
    <x v="0"/>
    <n v="6.7"/>
  </r>
  <r>
    <x v="0"/>
    <n v="7.3"/>
  </r>
  <r>
    <x v="0"/>
    <n v="4.5999999999999996"/>
  </r>
  <r>
    <x v="0"/>
    <n v="6.1"/>
  </r>
  <r>
    <x v="0"/>
    <n v="6.2"/>
  </r>
  <r>
    <x v="0"/>
    <n v="7.8"/>
  </r>
  <r>
    <x v="0"/>
    <n v="6.1"/>
  </r>
  <r>
    <x v="0"/>
    <n v="7.6"/>
  </r>
  <r>
    <x v="0"/>
    <n v="5.8"/>
  </r>
  <r>
    <x v="0"/>
    <n v="6.5"/>
  </r>
  <r>
    <x v="0"/>
    <n v="7.2"/>
  </r>
  <r>
    <x v="0"/>
    <n v="7.8"/>
  </r>
  <r>
    <x v="0"/>
    <n v="4.7"/>
  </r>
  <r>
    <x v="0"/>
    <n v="6.8"/>
  </r>
  <r>
    <x v="0"/>
    <n v="5.9"/>
  </r>
  <r>
    <x v="0"/>
    <n v="7.2"/>
  </r>
  <r>
    <x v="0"/>
    <n v="8.6999999999999993"/>
  </r>
  <r>
    <x v="0"/>
    <n v="5"/>
  </r>
  <r>
    <x v="0"/>
    <n v="6.6"/>
  </r>
  <r>
    <x v="0"/>
    <n v="8.3000000000000007"/>
  </r>
  <r>
    <x v="0"/>
    <n v="6.7"/>
  </r>
  <r>
    <x v="0"/>
    <n v="7.8"/>
  </r>
  <r>
    <x v="0"/>
    <n v="6.5"/>
  </r>
  <r>
    <x v="0"/>
    <n v="6.1"/>
  </r>
  <r>
    <x v="0"/>
    <n v="8.1"/>
  </r>
  <r>
    <x v="0"/>
    <n v="5.2"/>
  </r>
  <r>
    <x v="0"/>
    <n v="5.6"/>
  </r>
  <r>
    <x v="0"/>
    <n v="5.8"/>
  </r>
  <r>
    <x v="0"/>
    <n v="6.6"/>
  </r>
  <r>
    <x v="0"/>
    <n v="6.6"/>
  </r>
  <r>
    <x v="0"/>
    <n v="5.5"/>
  </r>
  <r>
    <x v="0"/>
    <n v="5.5"/>
  </r>
  <r>
    <x v="0"/>
    <n v="7"/>
  </r>
  <r>
    <x v="0"/>
    <n v="6.5"/>
  </r>
  <r>
    <x v="0"/>
    <n v="5.8"/>
  </r>
  <r>
    <x v="0"/>
    <n v="5.6"/>
  </r>
  <r>
    <x v="0"/>
    <n v="5.6"/>
  </r>
  <r>
    <x v="0"/>
    <n v="5.8"/>
  </r>
  <r>
    <x v="0"/>
    <n v="7.6"/>
  </r>
  <r>
    <x v="0"/>
    <n v="6.4"/>
  </r>
  <r>
    <x v="0"/>
    <n v="6.3"/>
  </r>
  <r>
    <x v="0"/>
    <n v="4.5999999999999996"/>
  </r>
  <r>
    <x v="0"/>
    <n v="6.5"/>
  </r>
  <r>
    <x v="0"/>
    <n v="7.5"/>
  </r>
  <r>
    <x v="0"/>
    <n v="7.5"/>
  </r>
  <r>
    <x v="0"/>
    <n v="5.3"/>
  </r>
  <r>
    <x v="0"/>
    <n v="7.5"/>
  </r>
  <r>
    <x v="0"/>
    <n v="3.3"/>
  </r>
  <r>
    <x v="0"/>
    <n v="5.7"/>
  </r>
  <r>
    <x v="0"/>
    <n v="3.5"/>
  </r>
  <r>
    <x v="0"/>
    <n v="9.3000000000000007"/>
  </r>
  <r>
    <x v="0"/>
    <n v="4.8"/>
  </r>
  <r>
    <x v="0"/>
    <n v="6.9"/>
  </r>
  <r>
    <x v="0"/>
    <n v="6"/>
  </r>
  <r>
    <x v="0"/>
    <n v="7.3"/>
  </r>
  <r>
    <x v="0"/>
    <n v="6"/>
  </r>
  <r>
    <x v="0"/>
    <n v="6.6"/>
  </r>
  <r>
    <x v="0"/>
    <n v="7.5"/>
  </r>
  <r>
    <x v="0"/>
    <n v="6.9"/>
  </r>
  <r>
    <x v="0"/>
    <n v="6.8"/>
  </r>
  <r>
    <x v="0"/>
    <n v="6.3"/>
  </r>
  <r>
    <x v="0"/>
    <n v="6.4"/>
  </r>
  <r>
    <x v="0"/>
    <n v="5.6"/>
  </r>
  <r>
    <x v="0"/>
    <n v="6.3"/>
  </r>
  <r>
    <x v="0"/>
    <n v="7.3"/>
  </r>
  <r>
    <x v="0"/>
    <n v="6.6"/>
  </r>
  <r>
    <x v="0"/>
    <n v="4.5999999999999996"/>
  </r>
  <r>
    <x v="0"/>
    <n v="5.0999999999999996"/>
  </r>
  <r>
    <x v="0"/>
    <n v="5.6"/>
  </r>
  <r>
    <x v="15"/>
    <n v="5.3"/>
  </r>
  <r>
    <x v="0"/>
    <n v="7.5"/>
  </r>
  <r>
    <x v="0"/>
    <n v="5.6"/>
  </r>
  <r>
    <x v="0"/>
    <n v="5.9"/>
  </r>
  <r>
    <x v="0"/>
    <n v="4.7"/>
  </r>
  <r>
    <x v="0"/>
    <n v="4.8"/>
  </r>
  <r>
    <x v="0"/>
    <n v="6.8"/>
  </r>
  <r>
    <x v="0"/>
    <n v="5.4"/>
  </r>
  <r>
    <x v="0"/>
    <n v="5.0999999999999996"/>
  </r>
  <r>
    <x v="0"/>
    <n v="7"/>
  </r>
  <r>
    <x v="0"/>
    <n v="6.7"/>
  </r>
  <r>
    <x v="0"/>
    <n v="4"/>
  </r>
  <r>
    <x v="0"/>
    <n v="7.3"/>
  </r>
  <r>
    <x v="0"/>
    <n v="6.8"/>
  </r>
  <r>
    <x v="0"/>
    <n v="6.1"/>
  </r>
  <r>
    <x v="0"/>
    <n v="7"/>
  </r>
  <r>
    <x v="0"/>
    <n v="7.1"/>
  </r>
  <r>
    <x v="0"/>
    <n v="6.9"/>
  </r>
  <r>
    <x v="0"/>
    <n v="7.3"/>
  </r>
  <r>
    <x v="2"/>
    <n v="6.3"/>
  </r>
  <r>
    <x v="0"/>
    <n v="8.1999999999999993"/>
  </r>
  <r>
    <x v="0"/>
    <n v="7.1"/>
  </r>
  <r>
    <x v="0"/>
    <n v="7.7"/>
  </r>
  <r>
    <x v="0"/>
    <n v="6.5"/>
  </r>
  <r>
    <x v="0"/>
    <n v="4.9000000000000004"/>
  </r>
  <r>
    <x v="0"/>
    <n v="6.4"/>
  </r>
  <r>
    <x v="0"/>
    <n v="5.9"/>
  </r>
  <r>
    <x v="0"/>
    <n v="6.2"/>
  </r>
  <r>
    <x v="0"/>
    <n v="5.8"/>
  </r>
  <r>
    <x v="0"/>
    <n v="6.7"/>
  </r>
  <r>
    <x v="0"/>
    <n v="5.9"/>
  </r>
  <r>
    <x v="0"/>
    <n v="7.3"/>
  </r>
  <r>
    <x v="0"/>
    <n v="4.8"/>
  </r>
  <r>
    <x v="0"/>
    <n v="4.0999999999999996"/>
  </r>
  <r>
    <x v="0"/>
    <n v="4.9000000000000004"/>
  </r>
  <r>
    <x v="0"/>
    <n v="7.9"/>
  </r>
  <r>
    <x v="0"/>
    <n v="5.2"/>
  </r>
  <r>
    <x v="0"/>
    <n v="4.0999999999999996"/>
  </r>
  <r>
    <x v="0"/>
    <n v="6.6"/>
  </r>
  <r>
    <x v="0"/>
    <n v="2.9"/>
  </r>
  <r>
    <x v="0"/>
    <n v="7.2"/>
  </r>
  <r>
    <x v="0"/>
    <n v="6.5"/>
  </r>
  <r>
    <x v="0"/>
    <n v="6.8"/>
  </r>
  <r>
    <x v="0"/>
    <n v="7.2"/>
  </r>
  <r>
    <x v="0"/>
    <n v="6.8"/>
  </r>
  <r>
    <x v="0"/>
    <n v="7.8"/>
  </r>
  <r>
    <x v="0"/>
    <n v="6.7"/>
  </r>
  <r>
    <x v="0"/>
    <n v="6.1"/>
  </r>
  <r>
    <x v="2"/>
    <n v="7.1"/>
  </r>
  <r>
    <x v="0"/>
    <n v="5.7"/>
  </r>
  <r>
    <x v="0"/>
    <n v="2.9"/>
  </r>
  <r>
    <x v="8"/>
    <n v="5.2"/>
  </r>
  <r>
    <x v="0"/>
    <n v="5.3"/>
  </r>
  <r>
    <x v="0"/>
    <n v="6.2"/>
  </r>
  <r>
    <x v="0"/>
    <n v="7.3"/>
  </r>
  <r>
    <x v="12"/>
    <n v="6.5"/>
  </r>
  <r>
    <x v="0"/>
    <n v="4.0999999999999996"/>
  </r>
  <r>
    <x v="0"/>
    <n v="7.7"/>
  </r>
  <r>
    <x v="0"/>
    <n v="6.1"/>
  </r>
  <r>
    <x v="0"/>
    <n v="7.3"/>
  </r>
  <r>
    <x v="0"/>
    <n v="7.2"/>
  </r>
  <r>
    <x v="0"/>
    <n v="6.1"/>
  </r>
  <r>
    <x v="0"/>
    <n v="5.8"/>
  </r>
  <r>
    <x v="0"/>
    <n v="5.7"/>
  </r>
  <r>
    <x v="0"/>
    <n v="6.7"/>
  </r>
  <r>
    <x v="0"/>
    <n v="6.5"/>
  </r>
  <r>
    <x v="0"/>
    <n v="7.2"/>
  </r>
  <r>
    <x v="0"/>
    <n v="7.6"/>
  </r>
  <r>
    <x v="0"/>
    <n v="4.5999999999999996"/>
  </r>
  <r>
    <x v="0"/>
    <n v="6.9"/>
  </r>
  <r>
    <x v="0"/>
    <n v="6.6"/>
  </r>
  <r>
    <x v="0"/>
    <n v="6.3"/>
  </r>
  <r>
    <x v="0"/>
    <n v="6.2"/>
  </r>
  <r>
    <x v="0"/>
    <n v="5.3"/>
  </r>
  <r>
    <x v="0"/>
    <n v="7.3"/>
  </r>
  <r>
    <x v="0"/>
    <n v="5.6"/>
  </r>
  <r>
    <x v="0"/>
    <n v="6.2"/>
  </r>
  <r>
    <x v="0"/>
    <n v="5.2"/>
  </r>
  <r>
    <x v="0"/>
    <n v="5.3"/>
  </r>
  <r>
    <x v="0"/>
    <n v="5.4"/>
  </r>
  <r>
    <x v="0"/>
    <n v="4.9000000000000004"/>
  </r>
  <r>
    <x v="0"/>
    <n v="5.5"/>
  </r>
  <r>
    <x v="0"/>
    <n v="6.7"/>
  </r>
  <r>
    <x v="0"/>
    <n v="3.9"/>
  </r>
  <r>
    <x v="0"/>
    <n v="7.2"/>
  </r>
  <r>
    <x v="0"/>
    <n v="5.0999999999999996"/>
  </r>
  <r>
    <x v="0"/>
    <n v="6.5"/>
  </r>
  <r>
    <x v="1"/>
    <n v="8.1999999999999993"/>
  </r>
  <r>
    <x v="0"/>
    <n v="7.7"/>
  </r>
  <r>
    <x v="0"/>
    <n v="6.1"/>
  </r>
  <r>
    <x v="0"/>
    <n v="8.8000000000000007"/>
  </r>
  <r>
    <x v="0"/>
    <n v="6.8"/>
  </r>
  <r>
    <x v="0"/>
    <n v="6.8"/>
  </r>
  <r>
    <x v="0"/>
    <n v="6.7"/>
  </r>
  <r>
    <x v="0"/>
    <n v="7.1"/>
  </r>
  <r>
    <x v="0"/>
    <n v="7.1"/>
  </r>
  <r>
    <x v="0"/>
    <n v="6.1"/>
  </r>
  <r>
    <x v="0"/>
    <n v="8"/>
  </r>
  <r>
    <x v="0"/>
    <n v="6.6"/>
  </r>
  <r>
    <x v="0"/>
    <n v="5.4"/>
  </r>
  <r>
    <x v="0"/>
    <n v="6.1"/>
  </r>
  <r>
    <x v="0"/>
    <n v="5.6"/>
  </r>
  <r>
    <x v="0"/>
    <n v="5.8"/>
  </r>
  <r>
    <x v="0"/>
    <n v="2.8"/>
  </r>
  <r>
    <x v="0"/>
    <n v="6.7"/>
  </r>
  <r>
    <x v="0"/>
    <n v="5.0999999999999996"/>
  </r>
  <r>
    <x v="0"/>
    <n v="7.2"/>
  </r>
  <r>
    <x v="0"/>
    <n v="6"/>
  </r>
  <r>
    <x v="0"/>
    <n v="7.2"/>
  </r>
  <r>
    <x v="2"/>
    <n v="6.7"/>
  </r>
  <r>
    <x v="0"/>
    <n v="6.3"/>
  </r>
  <r>
    <x v="0"/>
    <n v="6.2"/>
  </r>
  <r>
    <x v="0"/>
    <n v="6.2"/>
  </r>
  <r>
    <x v="3"/>
    <n v="6.9"/>
  </r>
  <r>
    <x v="0"/>
    <n v="6.8"/>
  </r>
  <r>
    <x v="0"/>
    <n v="7.1"/>
  </r>
  <r>
    <x v="0"/>
    <n v="7.1"/>
  </r>
  <r>
    <x v="0"/>
    <n v="7"/>
  </r>
  <r>
    <x v="0"/>
    <n v="7.1"/>
  </r>
  <r>
    <x v="0"/>
    <n v="6.4"/>
  </r>
  <r>
    <x v="0"/>
    <n v="7"/>
  </r>
  <r>
    <x v="0"/>
    <n v="6.2"/>
  </r>
  <r>
    <x v="0"/>
    <n v="7.5"/>
  </r>
  <r>
    <x v="0"/>
    <n v="4.8"/>
  </r>
  <r>
    <x v="0"/>
    <n v="8.1"/>
  </r>
  <r>
    <x v="0"/>
    <n v="7.3"/>
  </r>
  <r>
    <x v="0"/>
    <n v="5.8"/>
  </r>
  <r>
    <x v="0"/>
    <n v="7.6"/>
  </r>
  <r>
    <x v="0"/>
    <n v="5.6"/>
  </r>
  <r>
    <x v="0"/>
    <n v="7"/>
  </r>
  <r>
    <x v="0"/>
    <n v="6.6"/>
  </r>
  <r>
    <x v="0"/>
    <n v="6.5"/>
  </r>
  <r>
    <x v="0"/>
    <n v="7.4"/>
  </r>
  <r>
    <x v="0"/>
    <n v="4.5999999999999996"/>
  </r>
  <r>
    <x v="0"/>
    <n v="6.4"/>
  </r>
  <r>
    <x v="0"/>
    <n v="6.4"/>
  </r>
  <r>
    <x v="0"/>
    <n v="5.9"/>
  </r>
  <r>
    <x v="0"/>
    <n v="6.4"/>
  </r>
  <r>
    <x v="0"/>
    <n v="6.6"/>
  </r>
  <r>
    <x v="0"/>
    <n v="6.9"/>
  </r>
  <r>
    <x v="0"/>
    <n v="5.8"/>
  </r>
  <r>
    <x v="0"/>
    <n v="6.4"/>
  </r>
  <r>
    <x v="0"/>
    <n v="5.3"/>
  </r>
  <r>
    <x v="0"/>
    <n v="6.5"/>
  </r>
  <r>
    <x v="0"/>
    <n v="5.7"/>
  </r>
  <r>
    <x v="0"/>
    <n v="6.7"/>
  </r>
  <r>
    <x v="0"/>
    <n v="3.9"/>
  </r>
  <r>
    <x v="0"/>
    <n v="4.0999999999999996"/>
  </r>
  <r>
    <x v="0"/>
    <n v="6.2"/>
  </r>
  <r>
    <x v="0"/>
    <n v="3.8"/>
  </r>
  <r>
    <x v="0"/>
    <n v="5.0999999999999996"/>
  </r>
  <r>
    <x v="0"/>
    <n v="6.4"/>
  </r>
  <r>
    <x v="16"/>
    <n v="7.8"/>
  </r>
  <r>
    <x v="2"/>
    <n v="7.8"/>
  </r>
  <r>
    <x v="0"/>
    <n v="6.1"/>
  </r>
  <r>
    <x v="0"/>
    <n v="5.8"/>
  </r>
  <r>
    <x v="0"/>
    <n v="6.3"/>
  </r>
  <r>
    <x v="0"/>
    <n v="7.7"/>
  </r>
  <r>
    <x v="0"/>
    <n v="5.4"/>
  </r>
  <r>
    <x v="2"/>
    <n v="7.3"/>
  </r>
  <r>
    <x v="0"/>
    <n v="6.8"/>
  </r>
  <r>
    <x v="0"/>
    <n v="7.3"/>
  </r>
  <r>
    <x v="0"/>
    <n v="6.5"/>
  </r>
  <r>
    <x v="0"/>
    <n v="7.2"/>
  </r>
  <r>
    <x v="5"/>
    <n v="6.7"/>
  </r>
  <r>
    <x v="0"/>
    <n v="6.3"/>
  </r>
  <r>
    <x v="0"/>
    <n v="5.9"/>
  </r>
  <r>
    <x v="0"/>
    <n v="7.8"/>
  </r>
  <r>
    <x v="0"/>
    <n v="7.4"/>
  </r>
  <r>
    <x v="0"/>
    <n v="4.8"/>
  </r>
  <r>
    <x v="0"/>
    <n v="6.3"/>
  </r>
  <r>
    <x v="0"/>
    <n v="7.8"/>
  </r>
  <r>
    <x v="0"/>
    <n v="7.5"/>
  </r>
  <r>
    <x v="0"/>
    <n v="6"/>
  </r>
  <r>
    <x v="0"/>
    <n v="6.8"/>
  </r>
  <r>
    <x v="0"/>
    <n v="6.6"/>
  </r>
  <r>
    <x v="0"/>
    <n v="4.5999999999999996"/>
  </r>
  <r>
    <x v="0"/>
    <n v="7.1"/>
  </r>
  <r>
    <x v="0"/>
    <n v="6.1"/>
  </r>
  <r>
    <x v="0"/>
    <n v="6.7"/>
  </r>
  <r>
    <x v="0"/>
    <n v="7.1"/>
  </r>
  <r>
    <x v="0"/>
    <n v="5.8"/>
  </r>
  <r>
    <x v="0"/>
    <n v="6.7"/>
  </r>
  <r>
    <x v="0"/>
    <n v="5.8"/>
  </r>
  <r>
    <x v="0"/>
    <n v="6.8"/>
  </r>
  <r>
    <x v="0"/>
    <n v="8.5"/>
  </r>
  <r>
    <x v="0"/>
    <n v="6.6"/>
  </r>
  <r>
    <x v="0"/>
    <n v="7.7"/>
  </r>
  <r>
    <x v="0"/>
    <n v="4.7"/>
  </r>
  <r>
    <x v="0"/>
    <n v="6.4"/>
  </r>
  <r>
    <x v="0"/>
    <n v="5.5"/>
  </r>
  <r>
    <x v="0"/>
    <n v="8.6"/>
  </r>
  <r>
    <x v="0"/>
    <n v="7"/>
  </r>
  <r>
    <x v="0"/>
    <n v="7.1"/>
  </r>
  <r>
    <x v="0"/>
    <n v="5.7"/>
  </r>
  <r>
    <x v="0"/>
    <n v="3.7"/>
  </r>
  <r>
    <x v="0"/>
    <n v="7.5"/>
  </r>
  <r>
    <x v="0"/>
    <n v="4.5999999999999996"/>
  </r>
  <r>
    <x v="0"/>
    <n v="4.9000000000000004"/>
  </r>
  <r>
    <x v="0"/>
    <n v="7.1"/>
  </r>
  <r>
    <x v="0"/>
    <n v="5.8"/>
  </r>
  <r>
    <x v="0"/>
    <n v="5.4"/>
  </r>
  <r>
    <x v="0"/>
    <n v="7.3"/>
  </r>
  <r>
    <x v="0"/>
    <n v="7.1"/>
  </r>
  <r>
    <x v="0"/>
    <n v="5.8"/>
  </r>
  <r>
    <x v="0"/>
    <n v="8.1"/>
  </r>
  <r>
    <x v="0"/>
    <n v="5.7"/>
  </r>
  <r>
    <x v="0"/>
    <n v="4.4000000000000004"/>
  </r>
  <r>
    <x v="0"/>
    <n v="7.9"/>
  </r>
  <r>
    <x v="0"/>
    <n v="7.6"/>
  </r>
  <r>
    <x v="0"/>
    <n v="4.8"/>
  </r>
  <r>
    <x v="0"/>
    <n v="7.8"/>
  </r>
  <r>
    <x v="0"/>
    <n v="6.7"/>
  </r>
  <r>
    <x v="0"/>
    <n v="2.7"/>
  </r>
  <r>
    <x v="0"/>
    <n v="5.8"/>
  </r>
  <r>
    <x v="0"/>
    <n v="7.5"/>
  </r>
  <r>
    <x v="0"/>
    <n v="5.4"/>
  </r>
  <r>
    <x v="0"/>
    <n v="4.0999999999999996"/>
  </r>
  <r>
    <x v="0"/>
    <n v="5.9"/>
  </r>
  <r>
    <x v="0"/>
    <n v="6.3"/>
  </r>
  <r>
    <x v="0"/>
    <n v="7"/>
  </r>
  <r>
    <x v="0"/>
    <n v="6.8"/>
  </r>
  <r>
    <x v="0"/>
    <n v="2.2999999999999998"/>
  </r>
  <r>
    <x v="0"/>
    <n v="8.1"/>
  </r>
  <r>
    <x v="0"/>
    <n v="6.1"/>
  </r>
  <r>
    <x v="0"/>
    <n v="5"/>
  </r>
  <r>
    <x v="0"/>
    <n v="5.5"/>
  </r>
  <r>
    <x v="0"/>
    <n v="6.2"/>
  </r>
  <r>
    <x v="0"/>
    <n v="6.2"/>
  </r>
  <r>
    <x v="0"/>
    <n v="5.9"/>
  </r>
  <r>
    <x v="0"/>
    <n v="6.3"/>
  </r>
  <r>
    <x v="0"/>
    <n v="6.7"/>
  </r>
  <r>
    <x v="0"/>
    <n v="3.5"/>
  </r>
  <r>
    <x v="0"/>
    <n v="7.5"/>
  </r>
  <r>
    <x v="0"/>
    <n v="6.6"/>
  </r>
  <r>
    <x v="0"/>
    <n v="7.5"/>
  </r>
  <r>
    <x v="0"/>
    <n v="7.2"/>
  </r>
  <r>
    <x v="0"/>
    <n v="4.8"/>
  </r>
  <r>
    <x v="0"/>
    <n v="6.6"/>
  </r>
  <r>
    <x v="0"/>
    <n v="3.5"/>
  </r>
  <r>
    <x v="0"/>
    <n v="6.7"/>
  </r>
  <r>
    <x v="0"/>
    <n v="7.6"/>
  </r>
  <r>
    <x v="0"/>
    <n v="6.3"/>
  </r>
  <r>
    <x v="0"/>
    <n v="5.5"/>
  </r>
  <r>
    <x v="0"/>
    <n v="6.3"/>
  </r>
  <r>
    <x v="0"/>
    <n v="6.5"/>
  </r>
  <r>
    <x v="0"/>
    <n v="5.6"/>
  </r>
  <r>
    <x v="0"/>
    <n v="6.9"/>
  </r>
  <r>
    <x v="0"/>
    <n v="7.6"/>
  </r>
  <r>
    <x v="0"/>
    <n v="3.9"/>
  </r>
  <r>
    <x v="0"/>
    <n v="6.1"/>
  </r>
  <r>
    <x v="0"/>
    <n v="7.3"/>
  </r>
  <r>
    <x v="0"/>
    <n v="8.3000000000000007"/>
  </r>
  <r>
    <x v="0"/>
    <n v="5.8"/>
  </r>
  <r>
    <x v="0"/>
    <n v="6.8"/>
  </r>
  <r>
    <x v="0"/>
    <n v="7"/>
  </r>
  <r>
    <x v="0"/>
    <n v="5.9"/>
  </r>
  <r>
    <x v="0"/>
    <n v="6.5"/>
  </r>
  <r>
    <x v="0"/>
    <n v="6.4"/>
  </r>
  <r>
    <x v="0"/>
    <n v="5.8"/>
  </r>
  <r>
    <x v="0"/>
    <n v="5.0999999999999996"/>
  </r>
  <r>
    <x v="0"/>
    <n v="6.8"/>
  </r>
  <r>
    <x v="0"/>
    <n v="5.3"/>
  </r>
  <r>
    <x v="0"/>
    <n v="5.3"/>
  </r>
  <r>
    <x v="0"/>
    <n v="6.4"/>
  </r>
  <r>
    <x v="0"/>
    <n v="4.9000000000000004"/>
  </r>
  <r>
    <x v="0"/>
    <n v="6.8"/>
  </r>
  <r>
    <x v="0"/>
    <n v="7.1"/>
  </r>
  <r>
    <x v="0"/>
    <n v="6.8"/>
  </r>
  <r>
    <x v="0"/>
    <n v="6.1"/>
  </r>
  <r>
    <x v="0"/>
    <n v="8.5"/>
  </r>
  <r>
    <x v="0"/>
    <n v="5.9"/>
  </r>
  <r>
    <x v="0"/>
    <n v="6.3"/>
  </r>
  <r>
    <x v="0"/>
    <n v="5.9"/>
  </r>
  <r>
    <x v="0"/>
    <n v="5.4"/>
  </r>
  <r>
    <x v="0"/>
    <n v="7"/>
  </r>
  <r>
    <x v="0"/>
    <n v="6.9"/>
  </r>
  <r>
    <x v="0"/>
    <n v="7.5"/>
  </r>
  <r>
    <x v="0"/>
    <n v="8.1999999999999993"/>
  </r>
  <r>
    <x v="0"/>
    <n v="5.9"/>
  </r>
  <r>
    <x v="0"/>
    <n v="5"/>
  </r>
  <r>
    <x v="0"/>
    <n v="7.3"/>
  </r>
  <r>
    <x v="0"/>
    <n v="6.4"/>
  </r>
  <r>
    <x v="0"/>
    <n v="6.6"/>
  </r>
  <r>
    <x v="12"/>
    <n v="7.8"/>
  </r>
  <r>
    <x v="0"/>
    <n v="4"/>
  </r>
  <r>
    <x v="17"/>
    <n v="7.6"/>
  </r>
  <r>
    <x v="0"/>
    <n v="7.7"/>
  </r>
  <r>
    <x v="0"/>
    <n v="5.8"/>
  </r>
  <r>
    <x v="0"/>
    <n v="5.6"/>
  </r>
  <r>
    <x v="0"/>
    <n v="5.3"/>
  </r>
  <r>
    <x v="0"/>
    <n v="7.4"/>
  </r>
  <r>
    <x v="0"/>
    <n v="6.6"/>
  </r>
  <r>
    <x v="0"/>
    <n v="6.2"/>
  </r>
  <r>
    <x v="0"/>
    <n v="1.9"/>
  </r>
  <r>
    <x v="0"/>
    <n v="5.7"/>
  </r>
  <r>
    <x v="0"/>
    <n v="6.6"/>
  </r>
  <r>
    <x v="0"/>
    <n v="6"/>
  </r>
  <r>
    <x v="0"/>
    <n v="6.1"/>
  </r>
  <r>
    <x v="0"/>
    <n v="4.8"/>
  </r>
  <r>
    <x v="0"/>
    <n v="6.2"/>
  </r>
  <r>
    <x v="0"/>
    <n v="7.5"/>
  </r>
  <r>
    <x v="0"/>
    <n v="6.3"/>
  </r>
  <r>
    <x v="0"/>
    <n v="7.1"/>
  </r>
  <r>
    <x v="0"/>
    <n v="6.6"/>
  </r>
  <r>
    <x v="0"/>
    <n v="6.1"/>
  </r>
  <r>
    <x v="0"/>
    <n v="6.7"/>
  </r>
  <r>
    <x v="0"/>
    <n v="5.6"/>
  </r>
  <r>
    <x v="0"/>
    <n v="7.2"/>
  </r>
  <r>
    <x v="0"/>
    <n v="4.3"/>
  </r>
  <r>
    <x v="0"/>
    <n v="6.4"/>
  </r>
  <r>
    <x v="0"/>
    <n v="7.1"/>
  </r>
  <r>
    <x v="0"/>
    <n v="6.3"/>
  </r>
  <r>
    <x v="0"/>
    <n v="7.4"/>
  </r>
  <r>
    <x v="0"/>
    <n v="6.1"/>
  </r>
  <r>
    <x v="0"/>
    <n v="6.6"/>
  </r>
  <r>
    <x v="0"/>
    <n v="6"/>
  </r>
  <r>
    <x v="0"/>
    <n v="6.8"/>
  </r>
  <r>
    <x v="0"/>
    <n v="6.8"/>
  </r>
  <r>
    <x v="0"/>
    <n v="7.2"/>
  </r>
  <r>
    <x v="0"/>
    <n v="1.9"/>
  </r>
  <r>
    <x v="0"/>
    <n v="5.5"/>
  </r>
  <r>
    <x v="0"/>
    <n v="4.5"/>
  </r>
  <r>
    <x v="0"/>
    <n v="6.3"/>
  </r>
  <r>
    <x v="0"/>
    <n v="7"/>
  </r>
  <r>
    <x v="0"/>
    <n v="6.7"/>
  </r>
  <r>
    <x v="0"/>
    <n v="2.8"/>
  </r>
  <r>
    <x v="0"/>
    <n v="5"/>
  </r>
  <r>
    <x v="0"/>
    <n v="4.3"/>
  </r>
  <r>
    <x v="0"/>
    <n v="5.6"/>
  </r>
  <r>
    <x v="0"/>
    <n v="6.2"/>
  </r>
  <r>
    <x v="0"/>
    <n v="5.3"/>
  </r>
  <r>
    <x v="0"/>
    <n v="7.4"/>
  </r>
  <r>
    <x v="0"/>
    <n v="7.4"/>
  </r>
  <r>
    <x v="0"/>
    <n v="6.5"/>
  </r>
  <r>
    <x v="0"/>
    <n v="7.1"/>
  </r>
  <r>
    <x v="0"/>
    <n v="7.2"/>
  </r>
  <r>
    <x v="0"/>
    <n v="2.2999999999999998"/>
  </r>
  <r>
    <x v="0"/>
    <n v="6.4"/>
  </r>
  <r>
    <x v="0"/>
    <n v="6.1"/>
  </r>
  <r>
    <x v="0"/>
    <n v="7"/>
  </r>
  <r>
    <x v="0"/>
    <n v="6.5"/>
  </r>
  <r>
    <x v="0"/>
    <n v="7"/>
  </r>
  <r>
    <x v="0"/>
    <n v="7"/>
  </r>
  <r>
    <x v="0"/>
    <n v="4.9000000000000004"/>
  </r>
  <r>
    <x v="0"/>
    <n v="6.9"/>
  </r>
  <r>
    <x v="0"/>
    <n v="7.5"/>
  </r>
  <r>
    <x v="1"/>
    <n v="8.4"/>
  </r>
  <r>
    <x v="2"/>
    <n v="6.9"/>
  </r>
  <r>
    <x v="0"/>
    <n v="4.5"/>
  </r>
  <r>
    <x v="0"/>
    <n v="7.4"/>
  </r>
  <r>
    <x v="0"/>
    <n v="7"/>
  </r>
  <r>
    <x v="0"/>
    <n v="2.8"/>
  </r>
  <r>
    <x v="0"/>
    <n v="7.5"/>
  </r>
  <r>
    <x v="0"/>
    <n v="7.1"/>
  </r>
  <r>
    <x v="0"/>
    <n v="6.4"/>
  </r>
  <r>
    <x v="0"/>
    <n v="6.7"/>
  </r>
  <r>
    <x v="0"/>
    <n v="5.3"/>
  </r>
  <r>
    <x v="1"/>
    <n v="6.9"/>
  </r>
  <r>
    <x v="0"/>
    <n v="6.2"/>
  </r>
  <r>
    <x v="0"/>
    <n v="6.3"/>
  </r>
  <r>
    <x v="0"/>
    <n v="6.4"/>
  </r>
  <r>
    <x v="12"/>
    <n v="6.5"/>
  </r>
  <r>
    <x v="2"/>
    <n v="6"/>
  </r>
  <r>
    <x v="0"/>
    <n v="5.0999999999999996"/>
  </r>
  <r>
    <x v="0"/>
    <n v="5.5"/>
  </r>
  <r>
    <x v="0"/>
    <n v="5.4"/>
  </r>
  <r>
    <x v="0"/>
    <n v="5.7"/>
  </r>
  <r>
    <x v="0"/>
    <n v="5.2"/>
  </r>
  <r>
    <x v="3"/>
    <n v="6.2"/>
  </r>
  <r>
    <x v="0"/>
    <n v="6.7"/>
  </r>
  <r>
    <x v="0"/>
    <n v="5.8"/>
  </r>
  <r>
    <x v="0"/>
    <n v="7"/>
  </r>
  <r>
    <x v="0"/>
    <n v="4.8"/>
  </r>
  <r>
    <x v="0"/>
    <n v="7.2"/>
  </r>
  <r>
    <x v="0"/>
    <n v="5.6"/>
  </r>
  <r>
    <x v="0"/>
    <n v="6.4"/>
  </r>
  <r>
    <x v="3"/>
    <n v="7.5"/>
  </r>
  <r>
    <x v="13"/>
    <n v="7.4"/>
  </r>
  <r>
    <x v="0"/>
    <n v="8"/>
  </r>
  <r>
    <x v="0"/>
    <n v="5.7"/>
  </r>
  <r>
    <x v="0"/>
    <n v="6.8"/>
  </r>
  <r>
    <x v="0"/>
    <n v="5.9"/>
  </r>
  <r>
    <x v="0"/>
    <n v="7.2"/>
  </r>
  <r>
    <x v="0"/>
    <n v="5.5"/>
  </r>
  <r>
    <x v="0"/>
    <n v="8.4"/>
  </r>
  <r>
    <x v="0"/>
    <n v="8.5"/>
  </r>
  <r>
    <x v="0"/>
    <n v="5.6"/>
  </r>
  <r>
    <x v="0"/>
    <n v="4.0999999999999996"/>
  </r>
  <r>
    <x v="0"/>
    <n v="5"/>
  </r>
  <r>
    <x v="0"/>
    <n v="6.1"/>
  </r>
  <r>
    <x v="0"/>
    <n v="5.4"/>
  </r>
  <r>
    <x v="0"/>
    <n v="7.1"/>
  </r>
  <r>
    <x v="0"/>
    <n v="3.6"/>
  </r>
  <r>
    <x v="0"/>
    <n v="6.5"/>
  </r>
  <r>
    <x v="1"/>
    <n v="8.6"/>
  </r>
  <r>
    <x v="3"/>
    <n v="6.2"/>
  </r>
  <r>
    <x v="0"/>
    <n v="7"/>
  </r>
  <r>
    <x v="0"/>
    <n v="7.6"/>
  </r>
  <r>
    <x v="0"/>
    <n v="6.5"/>
  </r>
  <r>
    <x v="0"/>
    <n v="6.4"/>
  </r>
  <r>
    <x v="0"/>
    <n v="6.7"/>
  </r>
  <r>
    <x v="0"/>
    <n v="6.3"/>
  </r>
  <r>
    <x v="0"/>
    <n v="6.4"/>
  </r>
  <r>
    <x v="0"/>
    <n v="5.7"/>
  </r>
  <r>
    <x v="0"/>
    <n v="6.3"/>
  </r>
  <r>
    <x v="18"/>
    <n v="7.8"/>
  </r>
  <r>
    <x v="0"/>
    <n v="6"/>
  </r>
  <r>
    <x v="0"/>
    <n v="7.7"/>
  </r>
  <r>
    <x v="0"/>
    <n v="6.2"/>
  </r>
  <r>
    <x v="19"/>
    <n v="5.7"/>
  </r>
  <r>
    <x v="0"/>
    <n v="7.7"/>
  </r>
  <r>
    <x v="0"/>
    <n v="6.4"/>
  </r>
  <r>
    <x v="0"/>
    <n v="6.4"/>
  </r>
  <r>
    <x v="0"/>
    <n v="6.9"/>
  </r>
  <r>
    <x v="0"/>
    <n v="7.3"/>
  </r>
  <r>
    <x v="0"/>
    <n v="7.3"/>
  </r>
  <r>
    <x v="0"/>
    <n v="6.2"/>
  </r>
  <r>
    <x v="0"/>
    <n v="6.6"/>
  </r>
  <r>
    <x v="0"/>
    <n v="6.7"/>
  </r>
  <r>
    <x v="0"/>
    <n v="5.7"/>
  </r>
  <r>
    <x v="0"/>
    <n v="3.1"/>
  </r>
  <r>
    <x v="0"/>
    <n v="6.3"/>
  </r>
  <r>
    <x v="0"/>
    <n v="5.7"/>
  </r>
  <r>
    <x v="0"/>
    <n v="7.1"/>
  </r>
  <r>
    <x v="0"/>
    <n v="7"/>
  </r>
  <r>
    <x v="0"/>
    <n v="6.1"/>
  </r>
  <r>
    <x v="0"/>
    <n v="6.6"/>
  </r>
  <r>
    <x v="0"/>
    <n v="7.8"/>
  </r>
  <r>
    <x v="0"/>
    <n v="8.3000000000000007"/>
  </r>
  <r>
    <x v="0"/>
    <n v="3.9"/>
  </r>
  <r>
    <x v="0"/>
    <n v="7"/>
  </r>
  <r>
    <x v="0"/>
    <n v="6.7"/>
  </r>
  <r>
    <x v="0"/>
    <n v="7.3"/>
  </r>
  <r>
    <x v="0"/>
    <n v="6.3"/>
  </r>
  <r>
    <x v="0"/>
    <n v="7.8"/>
  </r>
  <r>
    <x v="0"/>
    <n v="7.3"/>
  </r>
  <r>
    <x v="0"/>
    <n v="7.6"/>
  </r>
  <r>
    <x v="0"/>
    <n v="5.3"/>
  </r>
  <r>
    <x v="0"/>
    <n v="5.3"/>
  </r>
  <r>
    <x v="0"/>
    <n v="6.8"/>
  </r>
  <r>
    <x v="0"/>
    <n v="7.1"/>
  </r>
  <r>
    <x v="0"/>
    <n v="7.2"/>
  </r>
  <r>
    <x v="0"/>
    <n v="5.8"/>
  </r>
  <r>
    <x v="0"/>
    <n v="5.8"/>
  </r>
  <r>
    <x v="0"/>
    <n v="8.3000000000000007"/>
  </r>
  <r>
    <x v="0"/>
    <n v="5.6"/>
  </r>
  <r>
    <x v="0"/>
    <n v="6.8"/>
  </r>
  <r>
    <x v="0"/>
    <n v="5"/>
  </r>
  <r>
    <x v="0"/>
    <n v="7.6"/>
  </r>
  <r>
    <x v="0"/>
    <n v="6.7"/>
  </r>
  <r>
    <x v="0"/>
    <n v="6.7"/>
  </r>
  <r>
    <x v="0"/>
    <n v="5.7"/>
  </r>
  <r>
    <x v="0"/>
    <n v="5.2"/>
  </r>
  <r>
    <x v="0"/>
    <n v="7.5"/>
  </r>
  <r>
    <x v="0"/>
    <n v="7.2"/>
  </r>
  <r>
    <x v="0"/>
    <n v="5.3"/>
  </r>
  <r>
    <x v="0"/>
    <n v="6.5"/>
  </r>
  <r>
    <x v="0"/>
    <n v="5"/>
  </r>
  <r>
    <x v="0"/>
    <n v="6.1"/>
  </r>
  <r>
    <x v="0"/>
    <n v="7.4"/>
  </r>
  <r>
    <x v="0"/>
    <n v="4.4000000000000004"/>
  </r>
  <r>
    <x v="0"/>
    <n v="7.5"/>
  </r>
  <r>
    <x v="0"/>
    <n v="5.7"/>
  </r>
  <r>
    <x v="0"/>
    <n v="5.5"/>
  </r>
  <r>
    <x v="0"/>
    <n v="7.1"/>
  </r>
  <r>
    <x v="0"/>
    <n v="5.9"/>
  </r>
  <r>
    <x v="0"/>
    <n v="6.7"/>
  </r>
  <r>
    <x v="0"/>
    <n v="7"/>
  </r>
  <r>
    <x v="0"/>
    <n v="7.9"/>
  </r>
  <r>
    <x v="0"/>
    <n v="6.9"/>
  </r>
  <r>
    <x v="20"/>
    <n v="7.3"/>
  </r>
  <r>
    <x v="0"/>
    <n v="7.3"/>
  </r>
  <r>
    <x v="0"/>
    <n v="3.5"/>
  </r>
  <r>
    <x v="0"/>
    <n v="7.8"/>
  </r>
  <r>
    <x v="0"/>
    <n v="7.4"/>
  </r>
  <r>
    <x v="0"/>
    <n v="6.7"/>
  </r>
  <r>
    <x v="0"/>
    <n v="6.4"/>
  </r>
  <r>
    <x v="0"/>
    <n v="7.1"/>
  </r>
  <r>
    <x v="13"/>
    <n v="7.8"/>
  </r>
  <r>
    <x v="0"/>
    <n v="4"/>
  </r>
  <r>
    <x v="0"/>
    <n v="5.9"/>
  </r>
  <r>
    <x v="0"/>
    <n v="7.2"/>
  </r>
  <r>
    <x v="0"/>
    <n v="7.2"/>
  </r>
  <r>
    <x v="0"/>
    <n v="5.0999999999999996"/>
  </r>
  <r>
    <x v="0"/>
    <n v="5.5"/>
  </r>
  <r>
    <x v="0"/>
    <n v="6.2"/>
  </r>
  <r>
    <x v="0"/>
    <n v="7.2"/>
  </r>
  <r>
    <x v="0"/>
    <n v="5.2"/>
  </r>
  <r>
    <x v="0"/>
    <n v="6.7"/>
  </r>
  <r>
    <x v="0"/>
    <n v="5"/>
  </r>
  <r>
    <x v="0"/>
    <n v="6.2"/>
  </r>
  <r>
    <x v="0"/>
    <n v="7.6"/>
  </r>
  <r>
    <x v="0"/>
    <n v="4.0999999999999996"/>
  </r>
  <r>
    <x v="0"/>
    <n v="5.3"/>
  </r>
  <r>
    <x v="0"/>
    <n v="6.2"/>
  </r>
  <r>
    <x v="0"/>
    <n v="6.5"/>
  </r>
  <r>
    <x v="0"/>
    <n v="8.1"/>
  </r>
  <r>
    <x v="0"/>
    <n v="6.3"/>
  </r>
  <r>
    <x v="0"/>
    <n v="4.4000000000000004"/>
  </r>
  <r>
    <x v="0"/>
    <n v="4.5999999999999996"/>
  </r>
  <r>
    <x v="0"/>
    <n v="6"/>
  </r>
  <r>
    <x v="0"/>
    <n v="7.6"/>
  </r>
  <r>
    <x v="0"/>
    <n v="8.4"/>
  </r>
  <r>
    <x v="0"/>
    <n v="7.9"/>
  </r>
  <r>
    <x v="0"/>
    <n v="5.6"/>
  </r>
  <r>
    <x v="0"/>
    <n v="6.5"/>
  </r>
  <r>
    <x v="0"/>
    <n v="7.5"/>
  </r>
  <r>
    <x v="0"/>
    <n v="6.3"/>
  </r>
  <r>
    <x v="0"/>
    <n v="7.9"/>
  </r>
  <r>
    <x v="0"/>
    <n v="5.0999999999999996"/>
  </r>
  <r>
    <x v="0"/>
    <n v="6.7"/>
  </r>
  <r>
    <x v="0"/>
    <n v="6.7"/>
  </r>
  <r>
    <x v="0"/>
    <n v="5.6"/>
  </r>
  <r>
    <x v="0"/>
    <n v="5.6"/>
  </r>
  <r>
    <x v="0"/>
    <n v="6.2"/>
  </r>
  <r>
    <x v="0"/>
    <n v="5.6"/>
  </r>
  <r>
    <x v="0"/>
    <n v="6.4"/>
  </r>
  <r>
    <x v="0"/>
    <n v="5.6"/>
  </r>
  <r>
    <x v="0"/>
    <n v="7.4"/>
  </r>
  <r>
    <x v="0"/>
    <n v="4.9000000000000004"/>
  </r>
  <r>
    <x v="0"/>
    <n v="6"/>
  </r>
  <r>
    <x v="0"/>
    <n v="7.2"/>
  </r>
  <r>
    <x v="0"/>
    <n v="4.9000000000000004"/>
  </r>
  <r>
    <x v="0"/>
    <n v="7.5"/>
  </r>
  <r>
    <x v="0"/>
    <n v="4.8"/>
  </r>
  <r>
    <x v="0"/>
    <n v="3.1"/>
  </r>
  <r>
    <x v="0"/>
    <n v="5.8"/>
  </r>
  <r>
    <x v="0"/>
    <n v="6.7"/>
  </r>
  <r>
    <x v="0"/>
    <n v="6.8"/>
  </r>
  <r>
    <x v="0"/>
    <n v="6.5"/>
  </r>
  <r>
    <x v="0"/>
    <n v="5.9"/>
  </r>
  <r>
    <x v="0"/>
    <n v="5.5"/>
  </r>
  <r>
    <x v="0"/>
    <n v="3.6"/>
  </r>
  <r>
    <x v="0"/>
    <n v="3.3"/>
  </r>
  <r>
    <x v="0"/>
    <n v="7.4"/>
  </r>
  <r>
    <x v="0"/>
    <n v="6.7"/>
  </r>
  <r>
    <x v="0"/>
    <n v="3"/>
  </r>
  <r>
    <x v="0"/>
    <n v="7.6"/>
  </r>
  <r>
    <x v="0"/>
    <n v="6.4"/>
  </r>
  <r>
    <x v="0"/>
    <n v="6.9"/>
  </r>
  <r>
    <x v="0"/>
    <n v="6.6"/>
  </r>
  <r>
    <x v="0"/>
    <n v="5.5"/>
  </r>
  <r>
    <x v="2"/>
    <n v="6.6"/>
  </r>
  <r>
    <x v="0"/>
    <n v="5.2"/>
  </r>
  <r>
    <x v="0"/>
    <n v="4.0999999999999996"/>
  </r>
  <r>
    <x v="0"/>
    <n v="6.8"/>
  </r>
  <r>
    <x v="0"/>
    <n v="6.5"/>
  </r>
  <r>
    <x v="0"/>
    <n v="7.4"/>
  </r>
  <r>
    <x v="0"/>
    <n v="7.7"/>
  </r>
  <r>
    <x v="0"/>
    <n v="7.1"/>
  </r>
  <r>
    <x v="0"/>
    <n v="6.3"/>
  </r>
  <r>
    <x v="0"/>
    <n v="7.6"/>
  </r>
  <r>
    <x v="0"/>
    <n v="8"/>
  </r>
  <r>
    <x v="0"/>
    <n v="7.3"/>
  </r>
  <r>
    <x v="0"/>
    <n v="7.6"/>
  </r>
  <r>
    <x v="0"/>
    <n v="7.8"/>
  </r>
  <r>
    <x v="0"/>
    <n v="6.5"/>
  </r>
  <r>
    <x v="0"/>
    <n v="6.4"/>
  </r>
  <r>
    <x v="0"/>
    <n v="8"/>
  </r>
  <r>
    <x v="0"/>
    <n v="4.8"/>
  </r>
  <r>
    <x v="0"/>
    <n v="7.8"/>
  </r>
  <r>
    <x v="0"/>
    <n v="5.9"/>
  </r>
  <r>
    <x v="0"/>
    <n v="5.4"/>
  </r>
  <r>
    <x v="0"/>
    <n v="3.3"/>
  </r>
  <r>
    <x v="5"/>
    <n v="8.1999999999999993"/>
  </r>
  <r>
    <x v="0"/>
    <n v="5.4"/>
  </r>
  <r>
    <x v="0"/>
    <n v="6.4"/>
  </r>
  <r>
    <x v="0"/>
    <n v="4.8"/>
  </r>
  <r>
    <x v="0"/>
    <n v="5.9"/>
  </r>
  <r>
    <x v="0"/>
    <n v="5.5"/>
  </r>
  <r>
    <x v="0"/>
    <n v="7.9"/>
  </r>
  <r>
    <x v="0"/>
    <n v="4.9000000000000004"/>
  </r>
  <r>
    <x v="0"/>
    <n v="7.2"/>
  </r>
  <r>
    <x v="21"/>
    <n v="6.6"/>
  </r>
  <r>
    <x v="0"/>
    <n v="5.3"/>
  </r>
  <r>
    <x v="0"/>
    <n v="7.2"/>
  </r>
  <r>
    <x v="0"/>
    <n v="5.0999999999999996"/>
  </r>
  <r>
    <x v="0"/>
    <n v="5.6"/>
  </r>
  <r>
    <x v="0"/>
    <n v="7.6"/>
  </r>
  <r>
    <x v="0"/>
    <n v="7.2"/>
  </r>
  <r>
    <x v="0"/>
    <n v="5.7"/>
  </r>
  <r>
    <x v="0"/>
    <n v="5.2"/>
  </r>
  <r>
    <x v="0"/>
    <n v="7.7"/>
  </r>
  <r>
    <x v="0"/>
    <n v="7"/>
  </r>
  <r>
    <x v="0"/>
    <n v="3.6"/>
  </r>
  <r>
    <x v="0"/>
    <n v="4.9000000000000004"/>
  </r>
  <r>
    <x v="0"/>
    <n v="6"/>
  </r>
  <r>
    <x v="0"/>
    <n v="6.6"/>
  </r>
  <r>
    <x v="0"/>
    <n v="6.8"/>
  </r>
  <r>
    <x v="0"/>
    <n v="7.2"/>
  </r>
  <r>
    <x v="0"/>
    <n v="7.2"/>
  </r>
  <r>
    <x v="0"/>
    <n v="2.8"/>
  </r>
  <r>
    <x v="0"/>
    <n v="6.6"/>
  </r>
  <r>
    <x v="0"/>
    <n v="6.7"/>
  </r>
  <r>
    <x v="0"/>
    <n v="7"/>
  </r>
  <r>
    <x v="0"/>
    <n v="4.4000000000000004"/>
  </r>
  <r>
    <x v="2"/>
    <n v="7.1"/>
  </r>
  <r>
    <x v="0"/>
    <n v="6.2"/>
  </r>
  <r>
    <x v="0"/>
    <n v="7.3"/>
  </r>
  <r>
    <x v="0"/>
    <n v="5.0999999999999996"/>
  </r>
  <r>
    <x v="0"/>
    <n v="8.1"/>
  </r>
  <r>
    <x v="0"/>
    <n v="6.7"/>
  </r>
  <r>
    <x v="0"/>
    <n v="6.6"/>
  </r>
  <r>
    <x v="0"/>
    <n v="4.5"/>
  </r>
  <r>
    <x v="0"/>
    <n v="6.6"/>
  </r>
  <r>
    <x v="0"/>
    <n v="6.5"/>
  </r>
  <r>
    <x v="0"/>
    <n v="5.9"/>
  </r>
  <r>
    <x v="2"/>
    <n v="6.6"/>
  </r>
  <r>
    <x v="0"/>
    <n v="6.5"/>
  </r>
  <r>
    <x v="0"/>
    <n v="7.3"/>
  </r>
  <r>
    <x v="0"/>
    <n v="7.5"/>
  </r>
  <r>
    <x v="0"/>
    <n v="5.9"/>
  </r>
  <r>
    <x v="0"/>
    <n v="7.4"/>
  </r>
  <r>
    <x v="0"/>
    <n v="6.9"/>
  </r>
  <r>
    <x v="3"/>
    <n v="7.9"/>
  </r>
  <r>
    <x v="0"/>
    <n v="8.4"/>
  </r>
  <r>
    <x v="0"/>
    <n v="8"/>
  </r>
  <r>
    <x v="0"/>
    <n v="6"/>
  </r>
  <r>
    <x v="0"/>
    <n v="6.8"/>
  </r>
  <r>
    <x v="0"/>
    <n v="7.8"/>
  </r>
  <r>
    <x v="22"/>
    <n v="5.7"/>
  </r>
  <r>
    <x v="0"/>
    <n v="8.1"/>
  </r>
  <r>
    <x v="0"/>
    <n v="6.1"/>
  </r>
  <r>
    <x v="0"/>
    <n v="7.5"/>
  </r>
  <r>
    <x v="0"/>
    <n v="6.2"/>
  </r>
  <r>
    <x v="0"/>
    <n v="6.2"/>
  </r>
  <r>
    <x v="0"/>
    <n v="7.4"/>
  </r>
  <r>
    <x v="0"/>
    <n v="6.6"/>
  </r>
  <r>
    <x v="0"/>
    <n v="7.3"/>
  </r>
  <r>
    <x v="0"/>
    <n v="7.5"/>
  </r>
  <r>
    <x v="0"/>
    <n v="5.6"/>
  </r>
  <r>
    <x v="0"/>
    <n v="7.3"/>
  </r>
  <r>
    <x v="0"/>
    <n v="6.4"/>
  </r>
  <r>
    <x v="0"/>
    <n v="5"/>
  </r>
  <r>
    <x v="0"/>
    <n v="5.4"/>
  </r>
  <r>
    <x v="0"/>
    <n v="8.1999999999999993"/>
  </r>
  <r>
    <x v="0"/>
    <n v="7.1"/>
  </r>
  <r>
    <x v="0"/>
    <n v="5.3"/>
  </r>
  <r>
    <x v="0"/>
    <n v="6.5"/>
  </r>
  <r>
    <x v="0"/>
    <n v="6.2"/>
  </r>
  <r>
    <x v="0"/>
    <n v="6.4"/>
  </r>
  <r>
    <x v="0"/>
    <n v="7.2"/>
  </r>
  <r>
    <x v="0"/>
    <n v="6.9"/>
  </r>
  <r>
    <x v="0"/>
    <n v="5.7"/>
  </r>
  <r>
    <x v="0"/>
    <n v="7.7"/>
  </r>
  <r>
    <x v="0"/>
    <n v="5.6"/>
  </r>
  <r>
    <x v="0"/>
    <n v="7.7"/>
  </r>
  <r>
    <x v="0"/>
    <n v="5.0999999999999996"/>
  </r>
  <r>
    <x v="0"/>
    <n v="6.8"/>
  </r>
  <r>
    <x v="0"/>
    <n v="8.4"/>
  </r>
  <r>
    <x v="0"/>
    <n v="4.9000000000000004"/>
  </r>
  <r>
    <x v="0"/>
    <n v="7.1"/>
  </r>
  <r>
    <x v="0"/>
    <n v="6.6"/>
  </r>
  <r>
    <x v="0"/>
    <n v="6.1"/>
  </r>
  <r>
    <x v="0"/>
    <n v="4.0999999999999996"/>
  </r>
  <r>
    <x v="0"/>
    <n v="8.1"/>
  </r>
  <r>
    <x v="0"/>
    <n v="7.6"/>
  </r>
  <r>
    <x v="0"/>
    <n v="7.8"/>
  </r>
  <r>
    <x v="0"/>
    <n v="4.5999999999999996"/>
  </r>
  <r>
    <x v="0"/>
    <n v="6"/>
  </r>
  <r>
    <x v="0"/>
    <n v="7"/>
  </r>
  <r>
    <x v="0"/>
    <n v="6.7"/>
  </r>
  <r>
    <x v="0"/>
    <n v="6.4"/>
  </r>
  <r>
    <x v="0"/>
    <n v="7.2"/>
  </r>
  <r>
    <x v="0"/>
    <n v="7.4"/>
  </r>
  <r>
    <x v="0"/>
    <n v="4.8"/>
  </r>
  <r>
    <x v="0"/>
    <n v="4"/>
  </r>
  <r>
    <x v="0"/>
    <n v="6.2"/>
  </r>
  <r>
    <x v="0"/>
    <n v="7.7"/>
  </r>
  <r>
    <x v="0"/>
    <n v="6.7"/>
  </r>
  <r>
    <x v="0"/>
    <n v="7.9"/>
  </r>
  <r>
    <x v="0"/>
    <n v="7.9"/>
  </r>
  <r>
    <x v="0"/>
    <n v="5.5"/>
  </r>
  <r>
    <x v="0"/>
    <n v="6.2"/>
  </r>
  <r>
    <x v="0"/>
    <n v="5.0999999999999996"/>
  </r>
  <r>
    <x v="0"/>
    <n v="4.0999999999999996"/>
  </r>
  <r>
    <x v="0"/>
    <n v="6.7"/>
  </r>
  <r>
    <x v="0"/>
    <n v="4.7"/>
  </r>
  <r>
    <x v="0"/>
    <n v="6.4"/>
  </r>
  <r>
    <x v="0"/>
    <n v="6.3"/>
  </r>
  <r>
    <x v="0"/>
    <n v="5.5"/>
  </r>
  <r>
    <x v="0"/>
    <n v="7.3"/>
  </r>
  <r>
    <x v="0"/>
    <n v="6.3"/>
  </r>
  <r>
    <x v="0"/>
    <n v="4.9000000000000004"/>
  </r>
  <r>
    <x v="0"/>
    <n v="7.6"/>
  </r>
  <r>
    <x v="0"/>
    <n v="6"/>
  </r>
  <r>
    <x v="0"/>
    <n v="6.2"/>
  </r>
  <r>
    <x v="0"/>
    <n v="6.8"/>
  </r>
  <r>
    <x v="0"/>
    <n v="4.5"/>
  </r>
  <r>
    <x v="0"/>
    <n v="5.7"/>
  </r>
  <r>
    <x v="0"/>
    <n v="8.4"/>
  </r>
  <r>
    <x v="0"/>
    <n v="4.5999999999999996"/>
  </r>
  <r>
    <x v="0"/>
    <n v="6.2"/>
  </r>
  <r>
    <x v="0"/>
    <n v="7"/>
  </r>
  <r>
    <x v="0"/>
    <n v="6.9"/>
  </r>
  <r>
    <x v="0"/>
    <n v="6.1"/>
  </r>
  <r>
    <x v="0"/>
    <n v="6.7"/>
  </r>
  <r>
    <x v="0"/>
    <n v="5.6"/>
  </r>
  <r>
    <x v="0"/>
    <n v="6.6"/>
  </r>
  <r>
    <x v="0"/>
    <n v="6.4"/>
  </r>
  <r>
    <x v="0"/>
    <n v="2.8"/>
  </r>
  <r>
    <x v="0"/>
    <n v="5.4"/>
  </r>
  <r>
    <x v="0"/>
    <n v="5"/>
  </r>
  <r>
    <x v="0"/>
    <n v="5.0999999999999996"/>
  </r>
  <r>
    <x v="0"/>
    <n v="8"/>
  </r>
  <r>
    <x v="0"/>
    <n v="5.9"/>
  </r>
  <r>
    <x v="0"/>
    <n v="8.1999999999999993"/>
  </r>
  <r>
    <x v="0"/>
    <n v="7"/>
  </r>
  <r>
    <x v="0"/>
    <n v="6.6"/>
  </r>
  <r>
    <x v="0"/>
    <n v="6.7"/>
  </r>
  <r>
    <x v="0"/>
    <n v="5.5"/>
  </r>
  <r>
    <x v="0"/>
    <n v="4.9000000000000004"/>
  </r>
  <r>
    <x v="0"/>
    <n v="6.9"/>
  </r>
  <r>
    <x v="0"/>
    <n v="7.4"/>
  </r>
  <r>
    <x v="0"/>
    <n v="5.6"/>
  </r>
  <r>
    <x v="0"/>
    <n v="8"/>
  </r>
  <r>
    <x v="0"/>
    <n v="5.3"/>
  </r>
  <r>
    <x v="0"/>
    <n v="6.2"/>
  </r>
  <r>
    <x v="0"/>
    <n v="5.3"/>
  </r>
  <r>
    <x v="0"/>
    <n v="6.6"/>
  </r>
  <r>
    <x v="0"/>
    <n v="7.2"/>
  </r>
  <r>
    <x v="0"/>
    <n v="4.5999999999999996"/>
  </r>
  <r>
    <x v="0"/>
    <n v="7.5"/>
  </r>
  <r>
    <x v="0"/>
    <n v="6.5"/>
  </r>
  <r>
    <x v="0"/>
    <n v="7.6"/>
  </r>
  <r>
    <x v="0"/>
    <n v="6.2"/>
  </r>
  <r>
    <x v="0"/>
    <n v="8"/>
  </r>
  <r>
    <x v="0"/>
    <n v="5.5"/>
  </r>
  <r>
    <x v="0"/>
    <n v="6.3"/>
  </r>
  <r>
    <x v="0"/>
    <n v="7.2"/>
  </r>
  <r>
    <x v="0"/>
    <n v="6.7"/>
  </r>
  <r>
    <x v="0"/>
    <n v="5.3"/>
  </r>
  <r>
    <x v="0"/>
    <n v="6.3"/>
  </r>
  <r>
    <x v="0"/>
    <n v="6.5"/>
  </r>
  <r>
    <x v="0"/>
    <n v="5.6"/>
  </r>
  <r>
    <x v="0"/>
    <n v="7"/>
  </r>
  <r>
    <x v="13"/>
    <n v="8.3000000000000007"/>
  </r>
  <r>
    <x v="2"/>
    <n v="7.2"/>
  </r>
  <r>
    <x v="0"/>
    <n v="6.8"/>
  </r>
  <r>
    <x v="3"/>
    <n v="6.4"/>
  </r>
  <r>
    <x v="0"/>
    <n v="6.9"/>
  </r>
  <r>
    <x v="8"/>
    <n v="8"/>
  </r>
  <r>
    <x v="23"/>
    <n v="6.2"/>
  </r>
  <r>
    <x v="0"/>
    <n v="6.4"/>
  </r>
  <r>
    <x v="0"/>
    <n v="5.6"/>
  </r>
  <r>
    <x v="0"/>
    <n v="6.1"/>
  </r>
  <r>
    <x v="0"/>
    <n v="6"/>
  </r>
  <r>
    <x v="0"/>
    <n v="5.0999999999999996"/>
  </r>
  <r>
    <x v="0"/>
    <n v="4.5"/>
  </r>
  <r>
    <x v="0"/>
    <n v="5.9"/>
  </r>
  <r>
    <x v="0"/>
    <n v="6"/>
  </r>
  <r>
    <x v="0"/>
    <n v="5.8"/>
  </r>
  <r>
    <x v="0"/>
    <n v="6.1"/>
  </r>
  <r>
    <x v="0"/>
    <n v="4.9000000000000004"/>
  </r>
  <r>
    <x v="5"/>
    <n v="5.7"/>
  </r>
  <r>
    <x v="3"/>
    <n v="7.1"/>
  </r>
  <r>
    <x v="0"/>
    <n v="6.6"/>
  </r>
  <r>
    <x v="0"/>
    <n v="8.1"/>
  </r>
  <r>
    <x v="0"/>
    <n v="5.7"/>
  </r>
  <r>
    <x v="0"/>
    <n v="6.8"/>
  </r>
  <r>
    <x v="2"/>
    <n v="7.5"/>
  </r>
  <r>
    <x v="0"/>
    <n v="6.2"/>
  </r>
  <r>
    <x v="0"/>
    <n v="8.3000000000000007"/>
  </r>
  <r>
    <x v="0"/>
    <n v="7.4"/>
  </r>
  <r>
    <x v="0"/>
    <n v="8"/>
  </r>
  <r>
    <x v="0"/>
    <n v="6.9"/>
  </r>
  <r>
    <x v="0"/>
    <n v="6.9"/>
  </r>
  <r>
    <x v="0"/>
    <n v="9.5"/>
  </r>
  <r>
    <x v="0"/>
    <n v="5.5"/>
  </r>
  <r>
    <x v="0"/>
    <n v="5.7"/>
  </r>
  <r>
    <x v="0"/>
    <n v="7.2"/>
  </r>
  <r>
    <x v="0"/>
    <n v="6.9"/>
  </r>
  <r>
    <x v="0"/>
    <n v="5.5"/>
  </r>
  <r>
    <x v="0"/>
    <n v="5.2"/>
  </r>
  <r>
    <x v="0"/>
    <n v="7.1"/>
  </r>
  <r>
    <x v="0"/>
    <n v="5.5"/>
  </r>
  <r>
    <x v="0"/>
    <n v="5.4"/>
  </r>
  <r>
    <x v="0"/>
    <n v="6.7"/>
  </r>
  <r>
    <x v="0"/>
    <n v="5"/>
  </r>
  <r>
    <x v="0"/>
    <n v="6.4"/>
  </r>
  <r>
    <x v="0"/>
    <n v="6.6"/>
  </r>
  <r>
    <x v="0"/>
    <n v="5.9"/>
  </r>
  <r>
    <x v="0"/>
    <n v="5.7"/>
  </r>
  <r>
    <x v="0"/>
    <n v="4.5"/>
  </r>
  <r>
    <x v="0"/>
    <n v="3.7"/>
  </r>
  <r>
    <x v="0"/>
    <n v="5"/>
  </r>
  <r>
    <x v="0"/>
    <n v="4.5999999999999996"/>
  </r>
  <r>
    <x v="0"/>
    <n v="6.5"/>
  </r>
  <r>
    <x v="0"/>
    <n v="4.9000000000000004"/>
  </r>
  <r>
    <x v="0"/>
    <n v="6"/>
  </r>
  <r>
    <x v="0"/>
    <n v="6.9"/>
  </r>
  <r>
    <x v="0"/>
    <n v="5.7"/>
  </r>
  <r>
    <x v="0"/>
    <n v="6.7"/>
  </r>
  <r>
    <x v="0"/>
    <n v="6.9"/>
  </r>
  <r>
    <x v="0"/>
    <n v="5.5"/>
  </r>
  <r>
    <x v="0"/>
    <n v="4.4000000000000004"/>
  </r>
  <r>
    <x v="0"/>
    <n v="7"/>
  </r>
  <r>
    <x v="0"/>
    <n v="5.4"/>
  </r>
  <r>
    <x v="0"/>
    <n v="5.4"/>
  </r>
  <r>
    <x v="2"/>
    <n v="8"/>
  </r>
  <r>
    <x v="0"/>
    <n v="7.6"/>
  </r>
  <r>
    <x v="0"/>
    <n v="5.9"/>
  </r>
  <r>
    <x v="0"/>
    <n v="6.6"/>
  </r>
  <r>
    <x v="0"/>
    <n v="6.7"/>
  </r>
  <r>
    <x v="0"/>
    <n v="3.9"/>
  </r>
  <r>
    <x v="0"/>
    <n v="5.7"/>
  </r>
  <r>
    <x v="0"/>
    <n v="6.7"/>
  </r>
  <r>
    <x v="0"/>
    <n v="6.5"/>
  </r>
  <r>
    <x v="0"/>
    <n v="6.8"/>
  </r>
  <r>
    <x v="2"/>
    <n v="6.3"/>
  </r>
  <r>
    <x v="0"/>
    <n v="7.3"/>
  </r>
  <r>
    <x v="3"/>
    <n v="6.9"/>
  </r>
  <r>
    <x v="0"/>
    <n v="7"/>
  </r>
  <r>
    <x v="0"/>
    <n v="6.5"/>
  </r>
  <r>
    <x v="0"/>
    <n v="3.6"/>
  </r>
  <r>
    <x v="0"/>
    <n v="7.7"/>
  </r>
  <r>
    <x v="0"/>
    <n v="7.7"/>
  </r>
  <r>
    <x v="0"/>
    <n v="6.8"/>
  </r>
  <r>
    <x v="0"/>
    <n v="7.4"/>
  </r>
  <r>
    <x v="0"/>
    <n v="5.0999999999999996"/>
  </r>
  <r>
    <x v="0"/>
    <n v="7.4"/>
  </r>
  <r>
    <x v="0"/>
    <n v="7.2"/>
  </r>
  <r>
    <x v="0"/>
    <n v="6"/>
  </r>
  <r>
    <x v="13"/>
    <n v="8.3000000000000007"/>
  </r>
  <r>
    <x v="5"/>
    <n v="8.1"/>
  </r>
  <r>
    <x v="0"/>
    <n v="6.3"/>
  </r>
  <r>
    <x v="0"/>
    <n v="7.3"/>
  </r>
  <r>
    <x v="0"/>
    <n v="3.6"/>
  </r>
  <r>
    <x v="0"/>
    <n v="1.6"/>
  </r>
  <r>
    <x v="0"/>
    <n v="8"/>
  </r>
  <r>
    <x v="0"/>
    <n v="9"/>
  </r>
  <r>
    <x v="0"/>
    <n v="6.1"/>
  </r>
  <r>
    <x v="0"/>
    <n v="5.7"/>
  </r>
  <r>
    <x v="0"/>
    <n v="6.8"/>
  </r>
  <r>
    <x v="0"/>
    <n v="5.5"/>
  </r>
  <r>
    <x v="0"/>
    <n v="6.8"/>
  </r>
  <r>
    <x v="0"/>
    <n v="7.3"/>
  </r>
  <r>
    <x v="0"/>
    <n v="6.1"/>
  </r>
  <r>
    <x v="0"/>
    <n v="7.2"/>
  </r>
  <r>
    <x v="0"/>
    <n v="5.9"/>
  </r>
  <r>
    <x v="0"/>
    <n v="6.1"/>
  </r>
  <r>
    <x v="0"/>
    <n v="6.8"/>
  </r>
  <r>
    <x v="0"/>
    <n v="7.7"/>
  </r>
  <r>
    <x v="0"/>
    <n v="4.9000000000000004"/>
  </r>
  <r>
    <x v="0"/>
    <n v="6.1"/>
  </r>
  <r>
    <x v="0"/>
    <n v="2.5"/>
  </r>
  <r>
    <x v="0"/>
    <n v="6.1"/>
  </r>
  <r>
    <x v="0"/>
    <n v="5.9"/>
  </r>
  <r>
    <x v="0"/>
    <n v="5.7"/>
  </r>
  <r>
    <x v="0"/>
    <n v="5.6"/>
  </r>
  <r>
    <x v="0"/>
    <n v="7.2"/>
  </r>
  <r>
    <x v="0"/>
    <n v="7.7"/>
  </r>
  <r>
    <x v="0"/>
    <n v="7.8"/>
  </r>
  <r>
    <x v="0"/>
    <n v="6.1"/>
  </r>
  <r>
    <x v="0"/>
    <n v="5.8"/>
  </r>
  <r>
    <x v="0"/>
    <n v="6.5"/>
  </r>
  <r>
    <x v="1"/>
    <n v="7.9"/>
  </r>
  <r>
    <x v="0"/>
    <n v="6.3"/>
  </r>
  <r>
    <x v="0"/>
    <n v="3.8"/>
  </r>
  <r>
    <x v="0"/>
    <n v="8.3000000000000007"/>
  </r>
  <r>
    <x v="0"/>
    <n v="6.4"/>
  </r>
  <r>
    <x v="0"/>
    <n v="6.7"/>
  </r>
  <r>
    <x v="0"/>
    <n v="6.1"/>
  </r>
  <r>
    <x v="21"/>
    <n v="8.1"/>
  </r>
  <r>
    <x v="0"/>
    <n v="6"/>
  </r>
  <r>
    <x v="0"/>
    <n v="5.8"/>
  </r>
  <r>
    <x v="0"/>
    <n v="5.6"/>
  </r>
  <r>
    <x v="0"/>
    <n v="6.1"/>
  </r>
  <r>
    <x v="0"/>
    <n v="5.9"/>
  </r>
  <r>
    <x v="2"/>
    <n v="7.3"/>
  </r>
  <r>
    <x v="0"/>
    <n v="6.8"/>
  </r>
  <r>
    <x v="0"/>
    <n v="5.7"/>
  </r>
  <r>
    <x v="2"/>
    <n v="7.3"/>
  </r>
  <r>
    <x v="0"/>
    <n v="6.3"/>
  </r>
  <r>
    <x v="0"/>
    <n v="5.9"/>
  </r>
  <r>
    <x v="0"/>
    <n v="7.1"/>
  </r>
  <r>
    <x v="0"/>
    <n v="8"/>
  </r>
  <r>
    <x v="0"/>
    <n v="5.0999999999999996"/>
  </r>
  <r>
    <x v="0"/>
    <n v="7.1"/>
  </r>
  <r>
    <x v="0"/>
    <n v="6.5"/>
  </r>
  <r>
    <x v="0"/>
    <n v="4.5"/>
  </r>
  <r>
    <x v="0"/>
    <n v="6.6"/>
  </r>
  <r>
    <x v="24"/>
    <n v="4.3"/>
  </r>
  <r>
    <x v="0"/>
    <n v="6.7"/>
  </r>
  <r>
    <x v="0"/>
    <n v="6.8"/>
  </r>
  <r>
    <x v="0"/>
    <n v="5.4"/>
  </r>
  <r>
    <x v="0"/>
    <n v="6.6"/>
  </r>
  <r>
    <x v="25"/>
    <n v="7.4"/>
  </r>
  <r>
    <x v="0"/>
    <n v="7.3"/>
  </r>
  <r>
    <x v="0"/>
    <n v="6.9"/>
  </r>
  <r>
    <x v="0"/>
    <n v="8"/>
  </r>
  <r>
    <x v="0"/>
    <n v="6.4"/>
  </r>
  <r>
    <x v="0"/>
    <n v="7.8"/>
  </r>
  <r>
    <x v="0"/>
    <n v="6.1"/>
  </r>
  <r>
    <x v="0"/>
    <n v="6.1"/>
  </r>
  <r>
    <x v="0"/>
    <n v="5.0999999999999996"/>
  </r>
  <r>
    <x v="0"/>
    <n v="7.8"/>
  </r>
  <r>
    <x v="0"/>
    <n v="7.4"/>
  </r>
  <r>
    <x v="0"/>
    <n v="7.8"/>
  </r>
  <r>
    <x v="0"/>
    <n v="8"/>
  </r>
  <r>
    <x v="0"/>
    <n v="6.7"/>
  </r>
  <r>
    <x v="0"/>
    <n v="6.6"/>
  </r>
  <r>
    <x v="0"/>
    <n v="6.4"/>
  </r>
  <r>
    <x v="0"/>
    <n v="6.7"/>
  </r>
  <r>
    <x v="0"/>
    <n v="6.2"/>
  </r>
  <r>
    <x v="0"/>
    <n v="7.3"/>
  </r>
  <r>
    <x v="22"/>
    <n v="8.1"/>
  </r>
  <r>
    <x v="0"/>
    <n v="7"/>
  </r>
  <r>
    <x v="0"/>
    <n v="8"/>
  </r>
  <r>
    <x v="0"/>
    <n v="8"/>
  </r>
  <r>
    <x v="0"/>
    <n v="7"/>
  </r>
  <r>
    <x v="2"/>
    <n v="7.9"/>
  </r>
  <r>
    <x v="0"/>
    <n v="5.9"/>
  </r>
  <r>
    <x v="0"/>
    <n v="6.6"/>
  </r>
  <r>
    <x v="0"/>
    <n v="6.3"/>
  </r>
  <r>
    <x v="0"/>
    <n v="7.7"/>
  </r>
  <r>
    <x v="0"/>
    <n v="6.9"/>
  </r>
  <r>
    <x v="0"/>
    <n v="7.1"/>
  </r>
  <r>
    <x v="0"/>
    <n v="7.4"/>
  </r>
  <r>
    <x v="0"/>
    <n v="6.5"/>
  </r>
  <r>
    <x v="0"/>
    <n v="6.5"/>
  </r>
  <r>
    <x v="0"/>
    <n v="6.8"/>
  </r>
  <r>
    <x v="0"/>
    <n v="7.5"/>
  </r>
  <r>
    <x v="0"/>
    <n v="6.6"/>
  </r>
  <r>
    <x v="0"/>
    <n v="7.1"/>
  </r>
  <r>
    <x v="0"/>
    <n v="6.6"/>
  </r>
  <r>
    <x v="0"/>
    <n v="7"/>
  </r>
  <r>
    <x v="0"/>
    <n v="3.3"/>
  </r>
  <r>
    <x v="0"/>
    <n v="6.7"/>
  </r>
  <r>
    <x v="0"/>
    <n v="8"/>
  </r>
  <r>
    <x v="0"/>
    <n v="6.8"/>
  </r>
  <r>
    <x v="0"/>
    <n v="6"/>
  </r>
  <r>
    <x v="0"/>
    <n v="5.4"/>
  </r>
  <r>
    <x v="0"/>
    <n v="4.3"/>
  </r>
  <r>
    <x v="0"/>
    <n v="6.2"/>
  </r>
  <r>
    <x v="0"/>
    <n v="7.7"/>
  </r>
  <r>
    <x v="0"/>
    <n v="7.4"/>
  </r>
  <r>
    <x v="0"/>
    <n v="5.9"/>
  </r>
  <r>
    <x v="0"/>
    <n v="7.8"/>
  </r>
  <r>
    <x v="0"/>
    <n v="7.4"/>
  </r>
  <r>
    <x v="0"/>
    <n v="6.5"/>
  </r>
  <r>
    <x v="0"/>
    <n v="5.4"/>
  </r>
  <r>
    <x v="0"/>
    <n v="7"/>
  </r>
  <r>
    <x v="0"/>
    <n v="7.6"/>
  </r>
  <r>
    <x v="0"/>
    <n v="6.9"/>
  </r>
  <r>
    <x v="0"/>
    <n v="7"/>
  </r>
  <r>
    <x v="0"/>
    <n v="5.3"/>
  </r>
  <r>
    <x v="0"/>
    <n v="6.4"/>
  </r>
  <r>
    <x v="0"/>
    <n v="4.5"/>
  </r>
  <r>
    <x v="0"/>
    <n v="7.8"/>
  </r>
  <r>
    <x v="0"/>
    <n v="6.7"/>
  </r>
  <r>
    <x v="0"/>
    <n v="5.3"/>
  </r>
  <r>
    <x v="0"/>
    <n v="6.3"/>
  </r>
  <r>
    <x v="0"/>
    <n v="7"/>
  </r>
  <r>
    <x v="0"/>
    <n v="5.3"/>
  </r>
  <r>
    <x v="0"/>
    <n v="6.6"/>
  </r>
  <r>
    <x v="0"/>
    <n v="5.8"/>
  </r>
  <r>
    <x v="0"/>
    <n v="6.7"/>
  </r>
  <r>
    <x v="0"/>
    <n v="6.6"/>
  </r>
  <r>
    <x v="0"/>
    <n v="7"/>
  </r>
  <r>
    <x v="13"/>
    <n v="8.4"/>
  </r>
  <r>
    <x v="0"/>
    <n v="5.4"/>
  </r>
  <r>
    <x v="0"/>
    <n v="7.8"/>
  </r>
  <r>
    <x v="3"/>
    <n v="7.6"/>
  </r>
  <r>
    <x v="0"/>
    <n v="6.6"/>
  </r>
  <r>
    <x v="0"/>
    <n v="6.4"/>
  </r>
  <r>
    <x v="0"/>
    <n v="7"/>
  </r>
  <r>
    <x v="0"/>
    <n v="5.7"/>
  </r>
  <r>
    <x v="0"/>
    <n v="5.9"/>
  </r>
  <r>
    <x v="0"/>
    <n v="6.3"/>
  </r>
  <r>
    <x v="0"/>
    <n v="6.3"/>
  </r>
  <r>
    <x v="0"/>
    <n v="6.2"/>
  </r>
  <r>
    <x v="0"/>
    <n v="2.1"/>
  </r>
  <r>
    <x v="0"/>
    <n v="5"/>
  </r>
  <r>
    <x v="0"/>
    <n v="5.3"/>
  </r>
  <r>
    <x v="0"/>
    <n v="7.1"/>
  </r>
  <r>
    <x v="0"/>
    <n v="7"/>
  </r>
  <r>
    <x v="22"/>
    <n v="7"/>
  </r>
  <r>
    <x v="0"/>
    <n v="5.7"/>
  </r>
  <r>
    <x v="0"/>
    <n v="7.1"/>
  </r>
  <r>
    <x v="0"/>
    <n v="7"/>
  </r>
  <r>
    <x v="15"/>
    <n v="7.7"/>
  </r>
  <r>
    <x v="0"/>
    <n v="7.1"/>
  </r>
  <r>
    <x v="0"/>
    <n v="6.8"/>
  </r>
  <r>
    <x v="12"/>
    <n v="7.5"/>
  </r>
  <r>
    <x v="0"/>
    <n v="6.3"/>
  </r>
  <r>
    <x v="0"/>
    <n v="7.3"/>
  </r>
  <r>
    <x v="0"/>
    <n v="6.8"/>
  </r>
  <r>
    <x v="0"/>
    <n v="7.2"/>
  </r>
  <r>
    <x v="0"/>
    <n v="6.4"/>
  </r>
  <r>
    <x v="0"/>
    <n v="6"/>
  </r>
  <r>
    <x v="0"/>
    <n v="6.4"/>
  </r>
  <r>
    <x v="0"/>
    <n v="5.0999999999999996"/>
  </r>
  <r>
    <x v="0"/>
    <n v="7.5"/>
  </r>
  <r>
    <x v="26"/>
    <n v="7.1"/>
  </r>
  <r>
    <x v="0"/>
    <n v="4.5999999999999996"/>
  </r>
  <r>
    <x v="3"/>
    <n v="5.7"/>
  </r>
  <r>
    <x v="0"/>
    <n v="6.8"/>
  </r>
  <r>
    <x v="3"/>
    <n v="7.7"/>
  </r>
  <r>
    <x v="3"/>
    <n v="3.2"/>
  </r>
  <r>
    <x v="1"/>
    <n v="6.1"/>
  </r>
  <r>
    <x v="0"/>
    <n v="5.6"/>
  </r>
  <r>
    <x v="0"/>
    <n v="6.9"/>
  </r>
  <r>
    <x v="0"/>
    <n v="7.5"/>
  </r>
  <r>
    <x v="0"/>
    <n v="5.8"/>
  </r>
  <r>
    <x v="0"/>
    <n v="8.3000000000000007"/>
  </r>
  <r>
    <x v="0"/>
    <n v="2.8"/>
  </r>
  <r>
    <x v="0"/>
    <n v="6.6"/>
  </r>
  <r>
    <x v="1"/>
    <n v="7.5"/>
  </r>
  <r>
    <x v="0"/>
    <n v="6"/>
  </r>
  <r>
    <x v="19"/>
    <n v="6.2"/>
  </r>
  <r>
    <x v="0"/>
    <n v="7.2"/>
  </r>
  <r>
    <x v="0"/>
    <n v="8.6999999999999993"/>
  </r>
  <r>
    <x v="0"/>
    <n v="6"/>
  </r>
  <r>
    <x v="0"/>
    <n v="8"/>
  </r>
  <r>
    <x v="27"/>
    <n v="7.2"/>
  </r>
  <r>
    <x v="0"/>
    <n v="4.5"/>
  </r>
  <r>
    <x v="0"/>
    <n v="7.9"/>
  </r>
  <r>
    <x v="0"/>
    <n v="7.1"/>
  </r>
  <r>
    <x v="0"/>
    <n v="7.5"/>
  </r>
  <r>
    <x v="0"/>
    <n v="6.8"/>
  </r>
  <r>
    <x v="0"/>
    <n v="4.3"/>
  </r>
  <r>
    <x v="0"/>
    <n v="7.2"/>
  </r>
  <r>
    <x v="0"/>
    <n v="5.8"/>
  </r>
  <r>
    <x v="0"/>
    <n v="7.1"/>
  </r>
  <r>
    <x v="0"/>
    <n v="7.4"/>
  </r>
  <r>
    <x v="0"/>
    <n v="7.6"/>
  </r>
  <r>
    <x v="0"/>
    <n v="6.9"/>
  </r>
  <r>
    <x v="0"/>
    <n v="6"/>
  </r>
  <r>
    <x v="0"/>
    <n v="6.9"/>
  </r>
  <r>
    <x v="0"/>
    <n v="7.3"/>
  </r>
  <r>
    <x v="0"/>
    <n v="4.5999999999999996"/>
  </r>
  <r>
    <x v="0"/>
    <n v="6"/>
  </r>
  <r>
    <x v="0"/>
    <n v="6.4"/>
  </r>
  <r>
    <x v="0"/>
    <n v="5.5"/>
  </r>
  <r>
    <x v="0"/>
    <n v="7.5"/>
  </r>
  <r>
    <x v="0"/>
    <n v="8.1"/>
  </r>
  <r>
    <x v="0"/>
    <n v="6.3"/>
  </r>
  <r>
    <x v="0"/>
    <n v="5.0999999999999996"/>
  </r>
  <r>
    <x v="0"/>
    <n v="6.8"/>
  </r>
  <r>
    <x v="0"/>
    <n v="5.3"/>
  </r>
  <r>
    <x v="0"/>
    <n v="7.3"/>
  </r>
  <r>
    <x v="0"/>
    <n v="7.3"/>
  </r>
  <r>
    <x v="0"/>
    <n v="7.1"/>
  </r>
  <r>
    <x v="0"/>
    <n v="7.6"/>
  </r>
  <r>
    <x v="0"/>
    <n v="5.3"/>
  </r>
  <r>
    <x v="0"/>
    <n v="7.8"/>
  </r>
  <r>
    <x v="0"/>
    <n v="7.7"/>
  </r>
  <r>
    <x v="0"/>
    <n v="7.7"/>
  </r>
  <r>
    <x v="0"/>
    <n v="5.4"/>
  </r>
  <r>
    <x v="0"/>
    <n v="6.2"/>
  </r>
  <r>
    <x v="0"/>
    <n v="7.4"/>
  </r>
  <r>
    <x v="0"/>
    <n v="6.2"/>
  </r>
  <r>
    <x v="0"/>
    <n v="5.0999999999999996"/>
  </r>
  <r>
    <x v="0"/>
    <n v="6.9"/>
  </r>
  <r>
    <x v="0"/>
    <n v="6.3"/>
  </r>
  <r>
    <x v="0"/>
    <n v="6.8"/>
  </r>
  <r>
    <x v="0"/>
    <n v="5.7"/>
  </r>
  <r>
    <x v="0"/>
    <n v="5.8"/>
  </r>
  <r>
    <x v="0"/>
    <n v="6.2"/>
  </r>
  <r>
    <x v="0"/>
    <n v="4.3"/>
  </r>
  <r>
    <x v="0"/>
    <n v="6.4"/>
  </r>
  <r>
    <x v="7"/>
    <n v="6"/>
  </r>
  <r>
    <x v="0"/>
    <n v="6.9"/>
  </r>
  <r>
    <x v="0"/>
    <n v="5.5"/>
  </r>
  <r>
    <x v="0"/>
    <n v="5.4"/>
  </r>
  <r>
    <x v="0"/>
    <n v="8.3000000000000007"/>
  </r>
  <r>
    <x v="0"/>
    <n v="7.9"/>
  </r>
  <r>
    <x v="0"/>
    <n v="6.5"/>
  </r>
  <r>
    <x v="0"/>
    <n v="6.3"/>
  </r>
  <r>
    <x v="0"/>
    <n v="6.4"/>
  </r>
  <r>
    <x v="7"/>
    <n v="5.3"/>
  </r>
  <r>
    <x v="0"/>
    <n v="5.8"/>
  </r>
  <r>
    <x v="5"/>
    <n v="6.6"/>
  </r>
  <r>
    <x v="2"/>
    <n v="7.4"/>
  </r>
  <r>
    <x v="0"/>
    <n v="8.3000000000000007"/>
  </r>
  <r>
    <x v="0"/>
    <n v="5.3"/>
  </r>
  <r>
    <x v="0"/>
    <n v="6.2"/>
  </r>
  <r>
    <x v="0"/>
    <n v="6.9"/>
  </r>
  <r>
    <x v="0"/>
    <n v="5.9"/>
  </r>
  <r>
    <x v="0"/>
    <n v="6.1"/>
  </r>
  <r>
    <x v="0"/>
    <n v="5.8"/>
  </r>
  <r>
    <x v="0"/>
    <n v="5.9"/>
  </r>
  <r>
    <x v="0"/>
    <n v="5.5"/>
  </r>
  <r>
    <x v="0"/>
    <n v="5"/>
  </r>
  <r>
    <x v="0"/>
    <n v="7"/>
  </r>
  <r>
    <x v="0"/>
    <n v="7.8"/>
  </r>
  <r>
    <x v="0"/>
    <n v="6.4"/>
  </r>
  <r>
    <x v="0"/>
    <n v="5.9"/>
  </r>
  <r>
    <x v="0"/>
    <n v="7"/>
  </r>
  <r>
    <x v="0"/>
    <n v="6.1"/>
  </r>
  <r>
    <x v="0"/>
    <n v="6.9"/>
  </r>
  <r>
    <x v="0"/>
    <n v="7.5"/>
  </r>
  <r>
    <x v="0"/>
    <n v="7.3"/>
  </r>
  <r>
    <x v="0"/>
    <n v="6.5"/>
  </r>
  <r>
    <x v="0"/>
    <n v="6.2"/>
  </r>
  <r>
    <x v="0"/>
    <n v="6.7"/>
  </r>
  <r>
    <x v="0"/>
    <n v="6"/>
  </r>
  <r>
    <x v="0"/>
    <n v="6.3"/>
  </r>
  <r>
    <x v="0"/>
    <n v="5.8"/>
  </r>
  <r>
    <x v="0"/>
    <n v="6.1"/>
  </r>
  <r>
    <x v="0"/>
    <n v="6.9"/>
  </r>
  <r>
    <x v="0"/>
    <n v="5.4"/>
  </r>
  <r>
    <x v="0"/>
    <n v="6.7"/>
  </r>
  <r>
    <x v="0"/>
    <n v="7.4"/>
  </r>
  <r>
    <x v="0"/>
    <n v="5.6"/>
  </r>
  <r>
    <x v="0"/>
    <n v="6.5"/>
  </r>
  <r>
    <x v="0"/>
    <n v="6.5"/>
  </r>
  <r>
    <x v="0"/>
    <n v="5.8"/>
  </r>
  <r>
    <x v="0"/>
    <n v="5"/>
  </r>
  <r>
    <x v="0"/>
    <n v="5.5"/>
  </r>
  <r>
    <x v="0"/>
    <n v="6.5"/>
  </r>
  <r>
    <x v="0"/>
    <n v="7.2"/>
  </r>
  <r>
    <x v="0"/>
    <n v="7.3"/>
  </r>
  <r>
    <x v="0"/>
    <n v="7.2"/>
  </r>
  <r>
    <x v="0"/>
    <n v="5.2"/>
  </r>
  <r>
    <x v="0"/>
    <n v="5.7"/>
  </r>
  <r>
    <x v="0"/>
    <n v="4.7"/>
  </r>
  <r>
    <x v="0"/>
    <n v="5.9"/>
  </r>
  <r>
    <x v="0"/>
    <n v="6.8"/>
  </r>
  <r>
    <x v="0"/>
    <n v="5.9"/>
  </r>
  <r>
    <x v="0"/>
    <n v="5.3"/>
  </r>
  <r>
    <x v="0"/>
    <n v="6"/>
  </r>
  <r>
    <x v="0"/>
    <n v="7.7"/>
  </r>
  <r>
    <x v="0"/>
    <n v="4.4000000000000004"/>
  </r>
  <r>
    <x v="0"/>
    <n v="6.6"/>
  </r>
  <r>
    <x v="0"/>
    <n v="6.7"/>
  </r>
  <r>
    <x v="0"/>
    <n v="5.5"/>
  </r>
  <r>
    <x v="0"/>
    <n v="6.5"/>
  </r>
  <r>
    <x v="0"/>
    <n v="6.2"/>
  </r>
  <r>
    <x v="0"/>
    <n v="7.1"/>
  </r>
  <r>
    <x v="0"/>
    <n v="6.1"/>
  </r>
  <r>
    <x v="0"/>
    <n v="7.1"/>
  </r>
  <r>
    <x v="0"/>
    <n v="6"/>
  </r>
  <r>
    <x v="0"/>
    <n v="7.4"/>
  </r>
  <r>
    <x v="0"/>
    <n v="5.9"/>
  </r>
  <r>
    <x v="0"/>
    <n v="4.0999999999999996"/>
  </r>
  <r>
    <x v="0"/>
    <n v="5.8"/>
  </r>
  <r>
    <x v="0"/>
    <n v="5.9"/>
  </r>
  <r>
    <x v="0"/>
    <n v="7"/>
  </r>
  <r>
    <x v="0"/>
    <n v="6.8"/>
  </r>
  <r>
    <x v="0"/>
    <n v="7.4"/>
  </r>
  <r>
    <x v="0"/>
    <n v="7.1"/>
  </r>
  <r>
    <x v="0"/>
    <n v="7"/>
  </r>
  <r>
    <x v="0"/>
    <n v="5.8"/>
  </r>
  <r>
    <x v="0"/>
    <n v="7.8"/>
  </r>
  <r>
    <x v="0"/>
    <n v="6.5"/>
  </r>
  <r>
    <x v="0"/>
    <n v="7"/>
  </r>
  <r>
    <x v="0"/>
    <n v="6.3"/>
  </r>
  <r>
    <x v="0"/>
    <n v="5.3"/>
  </r>
  <r>
    <x v="0"/>
    <n v="6.8"/>
  </r>
  <r>
    <x v="0"/>
    <n v="5.5"/>
  </r>
  <r>
    <x v="0"/>
    <n v="7.4"/>
  </r>
  <r>
    <x v="0"/>
    <n v="4.3"/>
  </r>
  <r>
    <x v="0"/>
    <n v="5.2"/>
  </r>
  <r>
    <x v="0"/>
    <n v="6.7"/>
  </r>
  <r>
    <x v="0"/>
    <n v="6.3"/>
  </r>
  <r>
    <x v="0"/>
    <n v="8.6"/>
  </r>
  <r>
    <x v="0"/>
    <n v="6.1"/>
  </r>
  <r>
    <x v="0"/>
    <n v="5.8"/>
  </r>
  <r>
    <x v="2"/>
    <n v="7.7"/>
  </r>
  <r>
    <x v="0"/>
    <n v="8"/>
  </r>
  <r>
    <x v="0"/>
    <n v="5.6"/>
  </r>
  <r>
    <x v="0"/>
    <n v="6.7"/>
  </r>
  <r>
    <x v="0"/>
    <n v="6.6"/>
  </r>
  <r>
    <x v="0"/>
    <n v="4.2"/>
  </r>
  <r>
    <x v="0"/>
    <n v="6.6"/>
  </r>
  <r>
    <x v="0"/>
    <n v="4.0999999999999996"/>
  </r>
  <r>
    <x v="0"/>
    <n v="7.3"/>
  </r>
  <r>
    <x v="0"/>
    <n v="7.1"/>
  </r>
  <r>
    <x v="0"/>
    <n v="6.5"/>
  </r>
  <r>
    <x v="15"/>
    <n v="7"/>
  </r>
  <r>
    <x v="0"/>
    <n v="5.5"/>
  </r>
  <r>
    <x v="0"/>
    <n v="6.6"/>
  </r>
  <r>
    <x v="0"/>
    <n v="7.1"/>
  </r>
  <r>
    <x v="0"/>
    <n v="7.9"/>
  </r>
  <r>
    <x v="0"/>
    <n v="7.1"/>
  </r>
  <r>
    <x v="0"/>
    <n v="5.6"/>
  </r>
  <r>
    <x v="0"/>
    <n v="7.3"/>
  </r>
  <r>
    <x v="0"/>
    <n v="3.3"/>
  </r>
  <r>
    <x v="0"/>
    <n v="6.5"/>
  </r>
  <r>
    <x v="0"/>
    <n v="4.8"/>
  </r>
  <r>
    <x v="0"/>
    <n v="5.2"/>
  </r>
  <r>
    <x v="0"/>
    <n v="6.3"/>
  </r>
  <r>
    <x v="0"/>
    <n v="7.2"/>
  </r>
  <r>
    <x v="0"/>
    <n v="6.8"/>
  </r>
  <r>
    <x v="0"/>
    <n v="5.7"/>
  </r>
  <r>
    <x v="0"/>
    <n v="7.2"/>
  </r>
  <r>
    <x v="0"/>
    <n v="6.9"/>
  </r>
  <r>
    <x v="7"/>
    <n v="6.3"/>
  </r>
  <r>
    <x v="0"/>
    <n v="6.2"/>
  </r>
  <r>
    <x v="0"/>
    <n v="6.7"/>
  </r>
  <r>
    <x v="0"/>
    <n v="6.5"/>
  </r>
  <r>
    <x v="0"/>
    <n v="7.2"/>
  </r>
  <r>
    <x v="0"/>
    <n v="5.3"/>
  </r>
  <r>
    <x v="0"/>
    <n v="6.7"/>
  </r>
  <r>
    <x v="0"/>
    <n v="6.2"/>
  </r>
  <r>
    <x v="0"/>
    <n v="3.6"/>
  </r>
  <r>
    <x v="0"/>
    <n v="5.7"/>
  </r>
  <r>
    <x v="12"/>
    <n v="7.3"/>
  </r>
  <r>
    <x v="0"/>
    <n v="5"/>
  </r>
  <r>
    <x v="2"/>
    <n v="6.6"/>
  </r>
  <r>
    <x v="0"/>
    <n v="6.6"/>
  </r>
  <r>
    <x v="2"/>
    <n v="6.8"/>
  </r>
  <r>
    <x v="0"/>
    <n v="6.2"/>
  </r>
  <r>
    <x v="0"/>
    <n v="7.3"/>
  </r>
  <r>
    <x v="0"/>
    <n v="6.2"/>
  </r>
  <r>
    <x v="0"/>
    <n v="6.9"/>
  </r>
  <r>
    <x v="0"/>
    <n v="6.6"/>
  </r>
  <r>
    <x v="0"/>
    <n v="6.3"/>
  </r>
  <r>
    <x v="0"/>
    <n v="7"/>
  </r>
  <r>
    <x v="0"/>
    <n v="3.3"/>
  </r>
  <r>
    <x v="0"/>
    <n v="6.7"/>
  </r>
  <r>
    <x v="5"/>
    <n v="6.2"/>
  </r>
  <r>
    <x v="0"/>
    <n v="6.5"/>
  </r>
  <r>
    <x v="0"/>
    <n v="3.5"/>
  </r>
  <r>
    <x v="0"/>
    <n v="5.5"/>
  </r>
  <r>
    <x v="0"/>
    <n v="5.9"/>
  </r>
  <r>
    <x v="0"/>
    <n v="4.7"/>
  </r>
  <r>
    <x v="0"/>
    <n v="4.2"/>
  </r>
  <r>
    <x v="0"/>
    <n v="5.2"/>
  </r>
  <r>
    <x v="0"/>
    <n v="5.2"/>
  </r>
  <r>
    <x v="0"/>
    <n v="3.9"/>
  </r>
  <r>
    <x v="0"/>
    <n v="6.1"/>
  </r>
  <r>
    <x v="0"/>
    <n v="5.8"/>
  </r>
  <r>
    <x v="0"/>
    <n v="6.7"/>
  </r>
  <r>
    <x v="0"/>
    <n v="5.7"/>
  </r>
  <r>
    <x v="0"/>
    <n v="4.5"/>
  </r>
  <r>
    <x v="0"/>
    <n v="6.9"/>
  </r>
  <r>
    <x v="0"/>
    <n v="4.8"/>
  </r>
  <r>
    <x v="0"/>
    <n v="6.3"/>
  </r>
  <r>
    <x v="28"/>
    <n v="6.9"/>
  </r>
  <r>
    <x v="0"/>
    <n v="5.4"/>
  </r>
  <r>
    <x v="0"/>
    <n v="3.8"/>
  </r>
  <r>
    <x v="0"/>
    <n v="7"/>
  </r>
  <r>
    <x v="0"/>
    <n v="5.2"/>
  </r>
  <r>
    <x v="22"/>
    <n v="7.3"/>
  </r>
  <r>
    <x v="0"/>
    <n v="4.5999999999999996"/>
  </r>
  <r>
    <x v="0"/>
    <n v="6.5"/>
  </r>
  <r>
    <x v="0"/>
    <n v="6.8"/>
  </r>
  <r>
    <x v="0"/>
    <n v="6.7"/>
  </r>
  <r>
    <x v="0"/>
    <n v="6.1"/>
  </r>
  <r>
    <x v="0"/>
    <n v="5.2"/>
  </r>
  <r>
    <x v="0"/>
    <n v="6.9"/>
  </r>
  <r>
    <x v="0"/>
    <n v="6"/>
  </r>
  <r>
    <x v="2"/>
    <n v="7.9"/>
  </r>
  <r>
    <x v="0"/>
    <n v="4.5"/>
  </r>
  <r>
    <x v="0"/>
    <n v="5.0999999999999996"/>
  </r>
  <r>
    <x v="0"/>
    <n v="7.6"/>
  </r>
  <r>
    <x v="5"/>
    <n v="7.6"/>
  </r>
  <r>
    <x v="0"/>
    <n v="6.7"/>
  </r>
  <r>
    <x v="0"/>
    <n v="6.1"/>
  </r>
  <r>
    <x v="0"/>
    <n v="7.5"/>
  </r>
  <r>
    <x v="0"/>
    <n v="5.3"/>
  </r>
  <r>
    <x v="0"/>
    <n v="6"/>
  </r>
  <r>
    <x v="0"/>
    <n v="7.1"/>
  </r>
  <r>
    <x v="0"/>
    <n v="7.5"/>
  </r>
  <r>
    <x v="7"/>
    <n v="6.9"/>
  </r>
  <r>
    <x v="0"/>
    <n v="8.5"/>
  </r>
  <r>
    <x v="0"/>
    <n v="7.5"/>
  </r>
  <r>
    <x v="0"/>
    <n v="6.6"/>
  </r>
  <r>
    <x v="0"/>
    <n v="8"/>
  </r>
  <r>
    <x v="0"/>
    <n v="7"/>
  </r>
  <r>
    <x v="0"/>
    <n v="5.8"/>
  </r>
  <r>
    <x v="15"/>
    <n v="7.3"/>
  </r>
  <r>
    <x v="0"/>
    <n v="6.8"/>
  </r>
  <r>
    <x v="0"/>
    <n v="6.7"/>
  </r>
  <r>
    <x v="0"/>
    <n v="6.5"/>
  </r>
  <r>
    <x v="0"/>
    <n v="8"/>
  </r>
  <r>
    <x v="0"/>
    <n v="6.5"/>
  </r>
  <r>
    <x v="0"/>
    <n v="4.9000000000000004"/>
  </r>
  <r>
    <x v="0"/>
    <n v="7.1"/>
  </r>
  <r>
    <x v="0"/>
    <n v="7"/>
  </r>
  <r>
    <x v="0"/>
    <n v="7"/>
  </r>
  <r>
    <x v="0"/>
    <n v="7.5"/>
  </r>
  <r>
    <x v="0"/>
    <n v="4.5"/>
  </r>
  <r>
    <x v="0"/>
    <n v="5.5"/>
  </r>
  <r>
    <x v="0"/>
    <n v="7.7"/>
  </r>
  <r>
    <x v="0"/>
    <n v="7.2"/>
  </r>
  <r>
    <x v="0"/>
    <n v="4.8"/>
  </r>
  <r>
    <x v="0"/>
    <n v="6.7"/>
  </r>
  <r>
    <x v="0"/>
    <n v="7"/>
  </r>
  <r>
    <x v="0"/>
    <n v="6.5"/>
  </r>
  <r>
    <x v="0"/>
    <n v="7.4"/>
  </r>
  <r>
    <x v="0"/>
    <n v="5.7"/>
  </r>
  <r>
    <x v="0"/>
    <n v="6.2"/>
  </r>
  <r>
    <x v="0"/>
    <n v="5.7"/>
  </r>
  <r>
    <x v="0"/>
    <n v="6.4"/>
  </r>
  <r>
    <x v="0"/>
    <n v="7"/>
  </r>
  <r>
    <x v="22"/>
    <n v="7.7"/>
  </r>
  <r>
    <x v="0"/>
    <n v="5.4"/>
  </r>
  <r>
    <x v="23"/>
    <n v="6.6"/>
  </r>
  <r>
    <x v="0"/>
    <n v="6.1"/>
  </r>
  <r>
    <x v="2"/>
    <n v="6.1"/>
  </r>
  <r>
    <x v="0"/>
    <n v="7.6"/>
  </r>
  <r>
    <x v="0"/>
    <n v="6.2"/>
  </r>
  <r>
    <x v="0"/>
    <n v="6.6"/>
  </r>
  <r>
    <x v="29"/>
    <n v="7.3"/>
  </r>
  <r>
    <x v="0"/>
    <n v="4.2"/>
  </r>
  <r>
    <x v="0"/>
    <n v="7.1"/>
  </r>
  <r>
    <x v="2"/>
    <n v="6"/>
  </r>
  <r>
    <x v="0"/>
    <n v="6.5"/>
  </r>
  <r>
    <x v="0"/>
    <n v="6.5"/>
  </r>
  <r>
    <x v="0"/>
    <n v="5.7"/>
  </r>
  <r>
    <x v="0"/>
    <n v="6.1"/>
  </r>
  <r>
    <x v="0"/>
    <n v="7.1"/>
  </r>
  <r>
    <x v="2"/>
    <n v="7.3"/>
  </r>
  <r>
    <x v="0"/>
    <n v="6.5"/>
  </r>
  <r>
    <x v="0"/>
    <n v="5.7"/>
  </r>
  <r>
    <x v="0"/>
    <n v="7.2"/>
  </r>
  <r>
    <x v="0"/>
    <n v="7.3"/>
  </r>
  <r>
    <x v="0"/>
    <n v="6.9"/>
  </r>
  <r>
    <x v="0"/>
    <n v="5"/>
  </r>
  <r>
    <x v="0"/>
    <n v="5.9"/>
  </r>
  <r>
    <x v="0"/>
    <n v="6.7"/>
  </r>
  <r>
    <x v="0"/>
    <n v="7.3"/>
  </r>
  <r>
    <x v="0"/>
    <n v="7.6"/>
  </r>
  <r>
    <x v="0"/>
    <n v="6.5"/>
  </r>
  <r>
    <x v="0"/>
    <n v="2.1"/>
  </r>
  <r>
    <x v="0"/>
    <n v="5.3"/>
  </r>
  <r>
    <x v="22"/>
    <n v="7.2"/>
  </r>
  <r>
    <x v="0"/>
    <n v="7"/>
  </r>
  <r>
    <x v="7"/>
    <n v="8"/>
  </r>
  <r>
    <x v="0"/>
    <n v="6.9"/>
  </r>
  <r>
    <x v="0"/>
    <n v="7.1"/>
  </r>
  <r>
    <x v="7"/>
    <n v="7.3"/>
  </r>
  <r>
    <x v="0"/>
    <n v="7.5"/>
  </r>
  <r>
    <x v="7"/>
    <n v="6.9"/>
  </r>
  <r>
    <x v="0"/>
    <n v="7.2"/>
  </r>
  <r>
    <x v="0"/>
    <n v="6.7"/>
  </r>
  <r>
    <x v="30"/>
    <n v="6"/>
  </r>
  <r>
    <x v="0"/>
    <n v="8.9"/>
  </r>
  <r>
    <x v="0"/>
    <n v="7.7"/>
  </r>
  <r>
    <x v="0"/>
    <n v="7.9"/>
  </r>
  <r>
    <x v="0"/>
    <n v="5.6"/>
  </r>
  <r>
    <x v="0"/>
    <n v="8"/>
  </r>
  <r>
    <x v="0"/>
    <n v="6.2"/>
  </r>
  <r>
    <x v="0"/>
    <n v="7.9"/>
  </r>
  <r>
    <x v="0"/>
    <n v="8.1"/>
  </r>
  <r>
    <x v="0"/>
    <n v="7.6"/>
  </r>
  <r>
    <x v="0"/>
    <n v="3.5"/>
  </r>
  <r>
    <x v="0"/>
    <n v="7.6"/>
  </r>
  <r>
    <x v="0"/>
    <n v="6.5"/>
  </r>
  <r>
    <x v="0"/>
    <n v="5.6"/>
  </r>
  <r>
    <x v="0"/>
    <n v="7.7"/>
  </r>
  <r>
    <x v="0"/>
    <n v="5.2"/>
  </r>
  <r>
    <x v="0"/>
    <n v="6.1"/>
  </r>
  <r>
    <x v="0"/>
    <n v="5"/>
  </r>
  <r>
    <x v="0"/>
    <n v="7.8"/>
  </r>
  <r>
    <x v="0"/>
    <n v="7.4"/>
  </r>
  <r>
    <x v="0"/>
    <n v="6.8"/>
  </r>
  <r>
    <x v="0"/>
    <n v="6.4"/>
  </r>
  <r>
    <x v="0"/>
    <n v="5.7"/>
  </r>
  <r>
    <x v="0"/>
    <n v="7.5"/>
  </r>
  <r>
    <x v="0"/>
    <n v="6.7"/>
  </r>
  <r>
    <x v="0"/>
    <n v="5.6"/>
  </r>
  <r>
    <x v="0"/>
    <n v="7.6"/>
  </r>
  <r>
    <x v="0"/>
    <n v="6.5"/>
  </r>
  <r>
    <x v="0"/>
    <n v="7"/>
  </r>
  <r>
    <x v="0"/>
    <n v="6.3"/>
  </r>
  <r>
    <x v="0"/>
    <n v="6.4"/>
  </r>
  <r>
    <x v="0"/>
    <n v="7.1"/>
  </r>
  <r>
    <x v="0"/>
    <n v="7.1"/>
  </r>
  <r>
    <x v="0"/>
    <n v="6.5"/>
  </r>
  <r>
    <x v="0"/>
    <n v="6.9"/>
  </r>
  <r>
    <x v="0"/>
    <n v="5.4"/>
  </r>
  <r>
    <x v="0"/>
    <n v="4.9000000000000004"/>
  </r>
  <r>
    <x v="0"/>
    <n v="5.0999999999999996"/>
  </r>
  <r>
    <x v="0"/>
    <n v="5.3"/>
  </r>
  <r>
    <x v="0"/>
    <n v="7.5"/>
  </r>
  <r>
    <x v="0"/>
    <n v="7.3"/>
  </r>
  <r>
    <x v="0"/>
    <n v="7.3"/>
  </r>
  <r>
    <x v="2"/>
    <n v="7.1"/>
  </r>
  <r>
    <x v="0"/>
    <n v="6"/>
  </r>
  <r>
    <x v="0"/>
    <n v="6.6"/>
  </r>
  <r>
    <x v="0"/>
    <n v="7.2"/>
  </r>
  <r>
    <x v="0"/>
    <n v="7.2"/>
  </r>
  <r>
    <x v="0"/>
    <n v="6.9"/>
  </r>
  <r>
    <x v="0"/>
    <n v="6.8"/>
  </r>
  <r>
    <x v="0"/>
    <n v="4"/>
  </r>
  <r>
    <x v="0"/>
    <n v="7.7"/>
  </r>
  <r>
    <x v="0"/>
    <n v="7.4"/>
  </r>
  <r>
    <x v="0"/>
    <n v="6.5"/>
  </r>
  <r>
    <x v="0"/>
    <n v="6.4"/>
  </r>
  <r>
    <x v="0"/>
    <n v="7.2"/>
  </r>
  <r>
    <x v="0"/>
    <n v="5.6"/>
  </r>
  <r>
    <x v="0"/>
    <n v="6.3"/>
  </r>
  <r>
    <x v="0"/>
    <n v="6.8"/>
  </r>
  <r>
    <x v="0"/>
    <n v="5.5"/>
  </r>
  <r>
    <x v="0"/>
    <n v="6.9"/>
  </r>
  <r>
    <x v="0"/>
    <n v="6"/>
  </r>
  <r>
    <x v="0"/>
    <n v="6.4"/>
  </r>
  <r>
    <x v="0"/>
    <n v="6.6"/>
  </r>
  <r>
    <x v="0"/>
    <n v="5.3"/>
  </r>
  <r>
    <x v="1"/>
    <n v="8.1"/>
  </r>
  <r>
    <x v="0"/>
    <n v="5.9"/>
  </r>
  <r>
    <x v="2"/>
    <n v="7.7"/>
  </r>
  <r>
    <x v="0"/>
    <n v="4.5999999999999996"/>
  </r>
  <r>
    <x v="19"/>
    <n v="5.0999999999999996"/>
  </r>
  <r>
    <x v="0"/>
    <n v="6.9"/>
  </r>
  <r>
    <x v="0"/>
    <n v="8"/>
  </r>
  <r>
    <x v="0"/>
    <n v="6.8"/>
  </r>
  <r>
    <x v="0"/>
    <n v="5.4"/>
  </r>
  <r>
    <x v="0"/>
    <n v="6.5"/>
  </r>
  <r>
    <x v="0"/>
    <n v="4.2"/>
  </r>
  <r>
    <x v="0"/>
    <n v="7.4"/>
  </r>
  <r>
    <x v="0"/>
    <n v="6.9"/>
  </r>
  <r>
    <x v="12"/>
    <n v="6.7"/>
  </r>
  <r>
    <x v="2"/>
    <n v="7.3"/>
  </r>
  <r>
    <x v="0"/>
    <n v="7.6"/>
  </r>
  <r>
    <x v="0"/>
    <n v="5.4"/>
  </r>
  <r>
    <x v="0"/>
    <n v="7.3"/>
  </r>
  <r>
    <x v="0"/>
    <n v="6.4"/>
  </r>
  <r>
    <x v="0"/>
    <n v="6"/>
  </r>
  <r>
    <x v="0"/>
    <n v="7.2"/>
  </r>
  <r>
    <x v="0"/>
    <n v="6"/>
  </r>
  <r>
    <x v="0"/>
    <n v="3.1"/>
  </r>
  <r>
    <x v="0"/>
    <n v="6.9"/>
  </r>
  <r>
    <x v="0"/>
    <n v="6.2"/>
  </r>
  <r>
    <x v="0"/>
    <n v="5.5"/>
  </r>
  <r>
    <x v="2"/>
    <n v="6.9"/>
  </r>
  <r>
    <x v="0"/>
    <n v="6.3"/>
  </r>
  <r>
    <x v="0"/>
    <n v="4.8"/>
  </r>
  <r>
    <x v="0"/>
    <n v="6.7"/>
  </r>
  <r>
    <x v="0"/>
    <n v="5.6"/>
  </r>
  <r>
    <x v="7"/>
    <n v="5.4"/>
  </r>
  <r>
    <x v="2"/>
    <n v="8"/>
  </r>
  <r>
    <x v="0"/>
    <n v="5.7"/>
  </r>
  <r>
    <x v="13"/>
    <n v="7.6"/>
  </r>
  <r>
    <x v="0"/>
    <n v="7"/>
  </r>
  <r>
    <x v="0"/>
    <n v="7.2"/>
  </r>
  <r>
    <x v="0"/>
    <n v="3.5"/>
  </r>
  <r>
    <x v="0"/>
    <n v="7.5"/>
  </r>
  <r>
    <x v="0"/>
    <n v="5.0999999999999996"/>
  </r>
  <r>
    <x v="0"/>
    <n v="6.7"/>
  </r>
  <r>
    <x v="0"/>
    <n v="9.1999999999999993"/>
  </r>
  <r>
    <x v="0"/>
    <n v="6.1"/>
  </r>
  <r>
    <x v="0"/>
    <n v="7.7"/>
  </r>
  <r>
    <x v="0"/>
    <n v="7.6"/>
  </r>
  <r>
    <x v="0"/>
    <n v="6.1"/>
  </r>
  <r>
    <x v="0"/>
    <n v="4.9000000000000004"/>
  </r>
  <r>
    <x v="0"/>
    <n v="6.8"/>
  </r>
  <r>
    <x v="0"/>
    <n v="7"/>
  </r>
  <r>
    <x v="0"/>
    <n v="7.2"/>
  </r>
  <r>
    <x v="0"/>
    <n v="5.7"/>
  </r>
  <r>
    <x v="0"/>
    <n v="7.5"/>
  </r>
  <r>
    <x v="0"/>
    <n v="7.4"/>
  </r>
  <r>
    <x v="0"/>
    <n v="7.2"/>
  </r>
  <r>
    <x v="0"/>
    <n v="6.8"/>
  </r>
  <r>
    <x v="0"/>
    <n v="6.8"/>
  </r>
  <r>
    <x v="0"/>
    <n v="5.2"/>
  </r>
  <r>
    <x v="0"/>
    <n v="7.2"/>
  </r>
  <r>
    <x v="0"/>
    <n v="7.5"/>
  </r>
  <r>
    <x v="0"/>
    <n v="4"/>
  </r>
  <r>
    <x v="0"/>
    <n v="6.8"/>
  </r>
  <r>
    <x v="0"/>
    <n v="6.9"/>
  </r>
  <r>
    <x v="0"/>
    <n v="7.3"/>
  </r>
  <r>
    <x v="0"/>
    <n v="6.1"/>
  </r>
  <r>
    <x v="0"/>
    <n v="6"/>
  </r>
  <r>
    <x v="0"/>
    <n v="4.0999999999999996"/>
  </r>
  <r>
    <x v="0"/>
    <n v="7"/>
  </r>
  <r>
    <x v="0"/>
    <n v="7.1"/>
  </r>
  <r>
    <x v="0"/>
    <n v="6.2"/>
  </r>
  <r>
    <x v="0"/>
    <n v="6.9"/>
  </r>
  <r>
    <x v="0"/>
    <n v="7.6"/>
  </r>
  <r>
    <x v="0"/>
    <n v="7.6"/>
  </r>
  <r>
    <x v="0"/>
    <n v="6.4"/>
  </r>
  <r>
    <x v="0"/>
    <n v="6.2"/>
  </r>
  <r>
    <x v="4"/>
    <n v="7.5"/>
  </r>
  <r>
    <x v="0"/>
    <n v="2"/>
  </r>
  <r>
    <x v="0"/>
    <n v="6.2"/>
  </r>
  <r>
    <x v="0"/>
    <n v="6.5"/>
  </r>
  <r>
    <x v="7"/>
    <n v="7.9"/>
  </r>
  <r>
    <x v="0"/>
    <n v="6.8"/>
  </r>
  <r>
    <x v="0"/>
    <n v="6.3"/>
  </r>
  <r>
    <x v="0"/>
    <n v="6.3"/>
  </r>
  <r>
    <x v="0"/>
    <n v="6.6"/>
  </r>
  <r>
    <x v="0"/>
    <n v="6.4"/>
  </r>
  <r>
    <x v="0"/>
    <n v="7.5"/>
  </r>
  <r>
    <x v="0"/>
    <n v="5.8"/>
  </r>
  <r>
    <x v="0"/>
    <n v="6.5"/>
  </r>
  <r>
    <x v="0"/>
    <n v="4.8"/>
  </r>
  <r>
    <x v="0"/>
    <n v="7.2"/>
  </r>
  <r>
    <x v="0"/>
    <n v="6.3"/>
  </r>
  <r>
    <x v="2"/>
    <n v="7"/>
  </r>
  <r>
    <x v="0"/>
    <n v="6.3"/>
  </r>
  <r>
    <x v="0"/>
    <n v="5.3"/>
  </r>
  <r>
    <x v="0"/>
    <n v="2.2999999999999998"/>
  </r>
  <r>
    <x v="0"/>
    <n v="7.1"/>
  </r>
  <r>
    <x v="0"/>
    <n v="6.2"/>
  </r>
  <r>
    <x v="0"/>
    <n v="6.2"/>
  </r>
  <r>
    <x v="0"/>
    <n v="6.7"/>
  </r>
  <r>
    <x v="0"/>
    <n v="6.5"/>
  </r>
  <r>
    <x v="0"/>
    <n v="5.9"/>
  </r>
  <r>
    <x v="8"/>
    <n v="6.7"/>
  </r>
  <r>
    <x v="0"/>
    <n v="6"/>
  </r>
  <r>
    <x v="0"/>
    <n v="6.9"/>
  </r>
  <r>
    <x v="0"/>
    <n v="7.9"/>
  </r>
  <r>
    <x v="12"/>
    <n v="5.3"/>
  </r>
  <r>
    <x v="0"/>
    <n v="4.8"/>
  </r>
  <r>
    <x v="8"/>
    <n v="5.3"/>
  </r>
  <r>
    <x v="0"/>
    <n v="6"/>
  </r>
  <r>
    <x v="0"/>
    <n v="7.3"/>
  </r>
  <r>
    <x v="0"/>
    <n v="7.4"/>
  </r>
  <r>
    <x v="0"/>
    <n v="7.7"/>
  </r>
  <r>
    <x v="0"/>
    <n v="4.8"/>
  </r>
  <r>
    <x v="0"/>
    <n v="7.2"/>
  </r>
  <r>
    <x v="0"/>
    <n v="5.8"/>
  </r>
  <r>
    <x v="13"/>
    <n v="7.3"/>
  </r>
  <r>
    <x v="0"/>
    <n v="7"/>
  </r>
  <r>
    <x v="0"/>
    <n v="6.4"/>
  </r>
  <r>
    <x v="0"/>
    <n v="5.6"/>
  </r>
  <r>
    <x v="2"/>
    <n v="8.1999999999999993"/>
  </r>
  <r>
    <x v="15"/>
    <n v="6.5"/>
  </r>
  <r>
    <x v="0"/>
    <n v="6.4"/>
  </r>
  <r>
    <x v="27"/>
    <n v="8.1"/>
  </r>
  <r>
    <x v="0"/>
    <n v="5.4"/>
  </r>
  <r>
    <x v="0"/>
    <n v="6.3"/>
  </r>
  <r>
    <x v="0"/>
    <n v="7.8"/>
  </r>
  <r>
    <x v="0"/>
    <n v="6.8"/>
  </r>
  <r>
    <x v="0"/>
    <n v="7.2"/>
  </r>
  <r>
    <x v="0"/>
    <n v="7.1"/>
  </r>
  <r>
    <x v="0"/>
    <n v="6.2"/>
  </r>
  <r>
    <x v="0"/>
    <n v="7.3"/>
  </r>
  <r>
    <x v="0"/>
    <n v="5.9"/>
  </r>
  <r>
    <x v="0"/>
    <n v="7.2"/>
  </r>
  <r>
    <x v="0"/>
    <n v="3.6"/>
  </r>
  <r>
    <x v="0"/>
    <n v="7.7"/>
  </r>
  <r>
    <x v="0"/>
    <n v="7.3"/>
  </r>
  <r>
    <x v="0"/>
    <n v="7.4"/>
  </r>
  <r>
    <x v="0"/>
    <n v="6.6"/>
  </r>
  <r>
    <x v="0"/>
    <n v="6.9"/>
  </r>
  <r>
    <x v="0"/>
    <n v="6.8"/>
  </r>
  <r>
    <x v="0"/>
    <n v="7.3"/>
  </r>
  <r>
    <x v="0"/>
    <n v="7.2"/>
  </r>
  <r>
    <x v="0"/>
    <n v="6.5"/>
  </r>
  <r>
    <x v="0"/>
    <n v="7.7"/>
  </r>
  <r>
    <x v="0"/>
    <n v="8.1"/>
  </r>
  <r>
    <x v="13"/>
    <n v="7.7"/>
  </r>
  <r>
    <x v="0"/>
    <n v="7.6"/>
  </r>
  <r>
    <x v="0"/>
    <n v="7.3"/>
  </r>
  <r>
    <x v="0"/>
    <n v="7.2"/>
  </r>
  <r>
    <x v="0"/>
    <n v="7.2"/>
  </r>
  <r>
    <x v="0"/>
    <n v="8.1"/>
  </r>
  <r>
    <x v="0"/>
    <n v="7.5"/>
  </r>
  <r>
    <x v="0"/>
    <n v="8.1"/>
  </r>
  <r>
    <x v="0"/>
    <n v="7.8"/>
  </r>
  <r>
    <x v="0"/>
    <n v="7.8"/>
  </r>
  <r>
    <x v="0"/>
    <n v="7.6"/>
  </r>
  <r>
    <x v="0"/>
    <n v="7.4"/>
  </r>
  <r>
    <x v="0"/>
    <n v="6.3"/>
  </r>
  <r>
    <x v="0"/>
    <n v="6.9"/>
  </r>
  <r>
    <x v="0"/>
    <n v="8.6"/>
  </r>
  <r>
    <x v="0"/>
    <n v="5.0999999999999996"/>
  </r>
  <r>
    <x v="0"/>
    <n v="6.4"/>
  </r>
  <r>
    <x v="0"/>
    <n v="7.9"/>
  </r>
  <r>
    <x v="0"/>
    <n v="6.9"/>
  </r>
  <r>
    <x v="0"/>
    <n v="7.5"/>
  </r>
  <r>
    <x v="0"/>
    <n v="7.2"/>
  </r>
  <r>
    <x v="0"/>
    <n v="5.8"/>
  </r>
  <r>
    <x v="0"/>
    <n v="2.9"/>
  </r>
  <r>
    <x v="0"/>
    <n v="6.2"/>
  </r>
  <r>
    <x v="0"/>
    <n v="7.3"/>
  </r>
  <r>
    <x v="0"/>
    <n v="6.2"/>
  </r>
  <r>
    <x v="0"/>
    <n v="6.8"/>
  </r>
  <r>
    <x v="0"/>
    <n v="6.1"/>
  </r>
  <r>
    <x v="0"/>
    <n v="7.7"/>
  </r>
  <r>
    <x v="0"/>
    <n v="5.2"/>
  </r>
  <r>
    <x v="0"/>
    <n v="6.8"/>
  </r>
  <r>
    <x v="0"/>
    <n v="6.5"/>
  </r>
  <r>
    <x v="0"/>
    <n v="7"/>
  </r>
  <r>
    <x v="0"/>
    <n v="5.9"/>
  </r>
  <r>
    <x v="0"/>
    <n v="7.1"/>
  </r>
  <r>
    <x v="5"/>
    <n v="5.5"/>
  </r>
  <r>
    <x v="0"/>
    <n v="7.4"/>
  </r>
  <r>
    <x v="0"/>
    <n v="7.3"/>
  </r>
  <r>
    <x v="0"/>
    <n v="4.5999999999999996"/>
  </r>
  <r>
    <x v="0"/>
    <n v="7.2"/>
  </r>
  <r>
    <x v="0"/>
    <n v="7"/>
  </r>
  <r>
    <x v="0"/>
    <n v="5.0999999999999996"/>
  </r>
  <r>
    <x v="0"/>
    <n v="6.7"/>
  </r>
  <r>
    <x v="0"/>
    <n v="5.3"/>
  </r>
  <r>
    <x v="0"/>
    <n v="7.8"/>
  </r>
  <r>
    <x v="0"/>
    <n v="6.7"/>
  </r>
  <r>
    <x v="0"/>
    <n v="5.4"/>
  </r>
  <r>
    <x v="0"/>
    <n v="7.2"/>
  </r>
  <r>
    <x v="0"/>
    <n v="5.8"/>
  </r>
  <r>
    <x v="0"/>
    <n v="6.4"/>
  </r>
  <r>
    <x v="0"/>
    <n v="8"/>
  </r>
  <r>
    <x v="0"/>
    <n v="7"/>
  </r>
  <r>
    <x v="0"/>
    <n v="7"/>
  </r>
  <r>
    <x v="0"/>
    <n v="6.7"/>
  </r>
  <r>
    <x v="0"/>
    <n v="3.8"/>
  </r>
  <r>
    <x v="0"/>
    <n v="5.7"/>
  </r>
  <r>
    <x v="2"/>
    <n v="6.6"/>
  </r>
  <r>
    <x v="0"/>
    <n v="6.7"/>
  </r>
  <r>
    <x v="0"/>
    <n v="6.1"/>
  </r>
  <r>
    <x v="0"/>
    <n v="6.2"/>
  </r>
  <r>
    <x v="0"/>
    <n v="6.2"/>
  </r>
  <r>
    <x v="0"/>
    <n v="7.4"/>
  </r>
  <r>
    <x v="0"/>
    <n v="4.7"/>
  </r>
  <r>
    <x v="0"/>
    <n v="8.3000000000000007"/>
  </r>
  <r>
    <x v="0"/>
    <n v="7.2"/>
  </r>
  <r>
    <x v="0"/>
    <n v="5.8"/>
  </r>
  <r>
    <x v="0"/>
    <n v="5.9"/>
  </r>
  <r>
    <x v="0"/>
    <n v="6.3"/>
  </r>
  <r>
    <x v="0"/>
    <n v="7.2"/>
  </r>
  <r>
    <x v="0"/>
    <n v="5.4"/>
  </r>
  <r>
    <x v="0"/>
    <n v="7.3"/>
  </r>
  <r>
    <x v="2"/>
    <n v="7.3"/>
  </r>
  <r>
    <x v="0"/>
    <n v="5.8"/>
  </r>
  <r>
    <x v="16"/>
    <n v="7.1"/>
  </r>
  <r>
    <x v="0"/>
    <n v="6.5"/>
  </r>
  <r>
    <x v="0"/>
    <n v="7.9"/>
  </r>
  <r>
    <x v="0"/>
    <n v="5.4"/>
  </r>
  <r>
    <x v="23"/>
    <n v="7.1"/>
  </r>
  <r>
    <x v="0"/>
    <n v="6.4"/>
  </r>
  <r>
    <x v="0"/>
    <n v="6.7"/>
  </r>
  <r>
    <x v="0"/>
    <n v="6.9"/>
  </r>
  <r>
    <x v="0"/>
    <n v="2.1"/>
  </r>
  <r>
    <x v="7"/>
    <n v="4.3"/>
  </r>
  <r>
    <x v="5"/>
    <n v="6.6"/>
  </r>
  <r>
    <x v="0"/>
    <n v="3.4"/>
  </r>
  <r>
    <x v="0"/>
    <n v="8.3000000000000007"/>
  </r>
  <r>
    <x v="0"/>
    <n v="7.2"/>
  </r>
  <r>
    <x v="0"/>
    <n v="5.6"/>
  </r>
  <r>
    <x v="0"/>
    <n v="7.7"/>
  </r>
  <r>
    <x v="0"/>
    <n v="6.6"/>
  </r>
  <r>
    <x v="0"/>
    <n v="7.6"/>
  </r>
  <r>
    <x v="0"/>
    <n v="7.4"/>
  </r>
  <r>
    <x v="0"/>
    <n v="7.1"/>
  </r>
  <r>
    <x v="0"/>
    <n v="3.4"/>
  </r>
  <r>
    <x v="2"/>
    <n v="7.9"/>
  </r>
  <r>
    <x v="0"/>
    <n v="6.7"/>
  </r>
  <r>
    <x v="0"/>
    <n v="6.6"/>
  </r>
  <r>
    <x v="0"/>
    <n v="7.9"/>
  </r>
  <r>
    <x v="0"/>
    <n v="4.9000000000000004"/>
  </r>
  <r>
    <x v="2"/>
    <n v="7.2"/>
  </r>
  <r>
    <x v="2"/>
    <n v="7.4"/>
  </r>
  <r>
    <x v="1"/>
    <n v="6.1"/>
  </r>
  <r>
    <x v="7"/>
    <n v="8.4"/>
  </r>
  <r>
    <x v="0"/>
    <n v="6.2"/>
  </r>
  <r>
    <x v="0"/>
    <n v="5.3"/>
  </r>
  <r>
    <x v="0"/>
    <n v="5"/>
  </r>
  <r>
    <x v="0"/>
    <n v="7.7"/>
  </r>
  <r>
    <x v="31"/>
    <n v="7.6"/>
  </r>
  <r>
    <x v="0"/>
    <n v="6.3"/>
  </r>
  <r>
    <x v="0"/>
    <n v="7.6"/>
  </r>
  <r>
    <x v="0"/>
    <n v="5.6"/>
  </r>
  <r>
    <x v="0"/>
    <n v="7.3"/>
  </r>
  <r>
    <x v="7"/>
    <n v="6.2"/>
  </r>
  <r>
    <x v="0"/>
    <n v="6.6"/>
  </r>
  <r>
    <x v="0"/>
    <n v="6.6"/>
  </r>
  <r>
    <x v="0"/>
    <n v="7.3"/>
  </r>
  <r>
    <x v="0"/>
    <n v="6.6"/>
  </r>
  <r>
    <x v="0"/>
    <n v="6.9"/>
  </r>
  <r>
    <x v="0"/>
    <n v="5.8"/>
  </r>
  <r>
    <x v="0"/>
    <n v="4.4000000000000004"/>
  </r>
  <r>
    <x v="0"/>
    <n v="6.6"/>
  </r>
  <r>
    <x v="5"/>
    <n v="7.6"/>
  </r>
  <r>
    <x v="0"/>
    <n v="4.5999999999999996"/>
  </r>
  <r>
    <x v="0"/>
    <n v="6.8"/>
  </r>
  <r>
    <x v="0"/>
    <n v="7.1"/>
  </r>
  <r>
    <x v="0"/>
    <n v="4.9000000000000004"/>
  </r>
  <r>
    <x v="0"/>
    <n v="7.3"/>
  </r>
  <r>
    <x v="0"/>
    <n v="7.2"/>
  </r>
  <r>
    <x v="0"/>
    <n v="5"/>
  </r>
  <r>
    <x v="0"/>
    <n v="8.1999999999999993"/>
  </r>
  <r>
    <x v="0"/>
    <n v="8"/>
  </r>
  <r>
    <x v="0"/>
    <n v="5.2"/>
  </r>
  <r>
    <x v="0"/>
    <n v="8.5"/>
  </r>
  <r>
    <x v="0"/>
    <n v="6.5"/>
  </r>
  <r>
    <x v="0"/>
    <n v="7.4"/>
  </r>
  <r>
    <x v="0"/>
    <n v="7.7"/>
  </r>
  <r>
    <x v="0"/>
    <n v="7.4"/>
  </r>
  <r>
    <x v="0"/>
    <n v="5.0999999999999996"/>
  </r>
  <r>
    <x v="0"/>
    <n v="7.3"/>
  </r>
  <r>
    <x v="0"/>
    <n v="5"/>
  </r>
  <r>
    <x v="0"/>
    <n v="7.2"/>
  </r>
  <r>
    <x v="0"/>
    <n v="6.7"/>
  </r>
  <r>
    <x v="0"/>
    <n v="6.4"/>
  </r>
  <r>
    <x v="0"/>
    <n v="7.1"/>
  </r>
  <r>
    <x v="0"/>
    <n v="5.6"/>
  </r>
  <r>
    <x v="0"/>
    <n v="6.1"/>
  </r>
  <r>
    <x v="5"/>
    <n v="5.2"/>
  </r>
  <r>
    <x v="0"/>
    <n v="7.3"/>
  </r>
  <r>
    <x v="0"/>
    <n v="7.5"/>
  </r>
  <r>
    <x v="0"/>
    <n v="6.6"/>
  </r>
  <r>
    <x v="0"/>
    <n v="6.4"/>
  </r>
  <r>
    <x v="0"/>
    <n v="4.5"/>
  </r>
  <r>
    <x v="0"/>
    <n v="6.6"/>
  </r>
  <r>
    <x v="0"/>
    <n v="5.3"/>
  </r>
  <r>
    <x v="0"/>
    <n v="4.9000000000000004"/>
  </r>
  <r>
    <x v="5"/>
    <n v="7.7"/>
  </r>
  <r>
    <x v="0"/>
    <n v="8"/>
  </r>
  <r>
    <x v="0"/>
    <n v="3.8"/>
  </r>
  <r>
    <x v="0"/>
    <n v="7.6"/>
  </r>
  <r>
    <x v="0"/>
    <n v="5.9"/>
  </r>
  <r>
    <x v="0"/>
    <n v="6.2"/>
  </r>
  <r>
    <x v="0"/>
    <n v="7.2"/>
  </r>
  <r>
    <x v="0"/>
    <n v="6.3"/>
  </r>
  <r>
    <x v="0"/>
    <n v="5.2"/>
  </r>
  <r>
    <x v="0"/>
    <n v="6.9"/>
  </r>
  <r>
    <x v="0"/>
    <n v="6.8"/>
  </r>
  <r>
    <x v="0"/>
    <n v="6.2"/>
  </r>
  <r>
    <x v="0"/>
    <n v="6.2"/>
  </r>
  <r>
    <x v="0"/>
    <n v="3.5"/>
  </r>
  <r>
    <x v="0"/>
    <n v="6.1"/>
  </r>
  <r>
    <x v="0"/>
    <n v="6.6"/>
  </r>
  <r>
    <x v="0"/>
    <n v="4.5"/>
  </r>
  <r>
    <x v="0"/>
    <n v="5.9"/>
  </r>
  <r>
    <x v="0"/>
    <n v="6.9"/>
  </r>
  <r>
    <x v="2"/>
    <n v="7.7"/>
  </r>
  <r>
    <x v="0"/>
    <n v="6.6"/>
  </r>
  <r>
    <x v="0"/>
    <n v="5.3"/>
  </r>
  <r>
    <x v="0"/>
    <n v="6.3"/>
  </r>
  <r>
    <x v="0"/>
    <n v="7"/>
  </r>
  <r>
    <x v="0"/>
    <n v="7"/>
  </r>
  <r>
    <x v="0"/>
    <n v="6.6"/>
  </r>
  <r>
    <x v="0"/>
    <n v="8.6"/>
  </r>
  <r>
    <x v="0"/>
    <n v="6.4"/>
  </r>
  <r>
    <x v="0"/>
    <n v="7.9"/>
  </r>
  <r>
    <x v="0"/>
    <n v="5.4"/>
  </r>
  <r>
    <x v="0"/>
    <n v="6.9"/>
  </r>
  <r>
    <x v="0"/>
    <n v="7.7"/>
  </r>
  <r>
    <x v="2"/>
    <n v="7.2"/>
  </r>
  <r>
    <x v="0"/>
    <n v="6.8"/>
  </r>
  <r>
    <x v="0"/>
    <n v="6.2"/>
  </r>
  <r>
    <x v="0"/>
    <n v="7.4"/>
  </r>
  <r>
    <x v="0"/>
    <n v="4.5999999999999996"/>
  </r>
  <r>
    <x v="0"/>
    <n v="6.4"/>
  </r>
  <r>
    <x v="0"/>
    <n v="7"/>
  </r>
  <r>
    <x v="0"/>
    <n v="7.7"/>
  </r>
  <r>
    <x v="0"/>
    <n v="6.8"/>
  </r>
  <r>
    <x v="0"/>
    <n v="7"/>
  </r>
  <r>
    <x v="0"/>
    <n v="7"/>
  </r>
  <r>
    <x v="0"/>
    <n v="6.3"/>
  </r>
  <r>
    <x v="0"/>
    <n v="7.1"/>
  </r>
  <r>
    <x v="0"/>
    <n v="5.6"/>
  </r>
  <r>
    <x v="0"/>
    <n v="4.4000000000000004"/>
  </r>
  <r>
    <x v="0"/>
    <n v="7.1"/>
  </r>
  <r>
    <x v="0"/>
    <n v="6.1"/>
  </r>
  <r>
    <x v="7"/>
    <n v="7.4"/>
  </r>
  <r>
    <x v="0"/>
    <n v="7.5"/>
  </r>
  <r>
    <x v="0"/>
    <n v="7.2"/>
  </r>
  <r>
    <x v="0"/>
    <n v="7.6"/>
  </r>
  <r>
    <x v="0"/>
    <n v="7.3"/>
  </r>
  <r>
    <x v="0"/>
    <n v="6.2"/>
  </r>
  <r>
    <x v="0"/>
    <n v="6.2"/>
  </r>
  <r>
    <x v="0"/>
    <n v="4.5999999999999996"/>
  </r>
  <r>
    <x v="0"/>
    <n v="6.2"/>
  </r>
  <r>
    <x v="0"/>
    <n v="6.2"/>
  </r>
  <r>
    <x v="0"/>
    <n v="3.3"/>
  </r>
  <r>
    <x v="0"/>
    <n v="4.2"/>
  </r>
  <r>
    <x v="5"/>
    <n v="7.2"/>
  </r>
  <r>
    <x v="0"/>
    <n v="6.2"/>
  </r>
  <r>
    <x v="0"/>
    <n v="6.1"/>
  </r>
  <r>
    <x v="0"/>
    <n v="4.2"/>
  </r>
  <r>
    <x v="0"/>
    <n v="4.5"/>
  </r>
  <r>
    <x v="0"/>
    <n v="7.5"/>
  </r>
  <r>
    <x v="0"/>
    <n v="6.7"/>
  </r>
  <r>
    <x v="0"/>
    <n v="5.0999999999999996"/>
  </r>
  <r>
    <x v="0"/>
    <n v="5.5"/>
  </r>
  <r>
    <x v="0"/>
    <n v="4.4000000000000004"/>
  </r>
  <r>
    <x v="0"/>
    <n v="4.4000000000000004"/>
  </r>
  <r>
    <x v="0"/>
    <n v="6.8"/>
  </r>
  <r>
    <x v="0"/>
    <n v="6.7"/>
  </r>
  <r>
    <x v="0"/>
    <n v="8.6"/>
  </r>
  <r>
    <x v="0"/>
    <n v="4.8"/>
  </r>
  <r>
    <x v="0"/>
    <n v="3.4"/>
  </r>
  <r>
    <x v="32"/>
    <n v="7.4"/>
  </r>
  <r>
    <x v="13"/>
    <n v="7.3"/>
  </r>
  <r>
    <x v="0"/>
    <n v="8"/>
  </r>
  <r>
    <x v="0"/>
    <n v="6.5"/>
  </r>
  <r>
    <x v="0"/>
    <n v="5.9"/>
  </r>
  <r>
    <x v="0"/>
    <n v="6.8"/>
  </r>
  <r>
    <x v="0"/>
    <n v="7.4"/>
  </r>
  <r>
    <x v="0"/>
    <n v="6.7"/>
  </r>
  <r>
    <x v="0"/>
    <n v="6.8"/>
  </r>
  <r>
    <x v="0"/>
    <n v="5.4"/>
  </r>
  <r>
    <x v="0"/>
    <n v="5.5"/>
  </r>
  <r>
    <x v="0"/>
    <n v="7.4"/>
  </r>
  <r>
    <x v="0"/>
    <n v="5.7"/>
  </r>
  <r>
    <x v="2"/>
    <n v="5.4"/>
  </r>
  <r>
    <x v="0"/>
    <n v="3.2"/>
  </r>
  <r>
    <x v="33"/>
    <n v="7.1"/>
  </r>
  <r>
    <x v="0"/>
    <n v="7.8"/>
  </r>
  <r>
    <x v="0"/>
    <n v="5.3"/>
  </r>
  <r>
    <x v="2"/>
    <n v="7.2"/>
  </r>
  <r>
    <x v="0"/>
    <n v="6.2"/>
  </r>
  <r>
    <x v="0"/>
    <n v="5.9"/>
  </r>
  <r>
    <x v="0"/>
    <n v="7.3"/>
  </r>
  <r>
    <x v="0"/>
    <n v="6.7"/>
  </r>
  <r>
    <x v="0"/>
    <n v="5.7"/>
  </r>
  <r>
    <x v="0"/>
    <n v="7.1"/>
  </r>
  <r>
    <x v="0"/>
    <n v="7.2"/>
  </r>
  <r>
    <x v="0"/>
    <n v="7.4"/>
  </r>
  <r>
    <x v="0"/>
    <n v="7.7"/>
  </r>
  <r>
    <x v="0"/>
    <n v="7.4"/>
  </r>
  <r>
    <x v="0"/>
    <n v="8.4"/>
  </r>
  <r>
    <x v="0"/>
    <n v="7.1"/>
  </r>
  <r>
    <x v="5"/>
    <n v="7.2"/>
  </r>
  <r>
    <x v="0"/>
    <n v="7.5"/>
  </r>
  <r>
    <x v="0"/>
    <n v="5.4"/>
  </r>
  <r>
    <x v="0"/>
    <n v="8.1"/>
  </r>
  <r>
    <x v="5"/>
    <n v="6"/>
  </r>
  <r>
    <x v="16"/>
    <n v="7.8"/>
  </r>
  <r>
    <x v="0"/>
    <n v="6.8"/>
  </r>
  <r>
    <x v="0"/>
    <n v="6.5"/>
  </r>
  <r>
    <x v="22"/>
    <n v="7.7"/>
  </r>
  <r>
    <x v="2"/>
    <n v="6.4"/>
  </r>
  <r>
    <x v="0"/>
    <n v="6.5"/>
  </r>
  <r>
    <x v="12"/>
    <n v="7.3"/>
  </r>
  <r>
    <x v="0"/>
    <n v="6.6"/>
  </r>
  <r>
    <x v="8"/>
    <n v="7.9"/>
  </r>
  <r>
    <x v="0"/>
    <n v="5.9"/>
  </r>
  <r>
    <x v="7"/>
    <n v="4.7"/>
  </r>
  <r>
    <x v="0"/>
    <n v="8.6999999999999993"/>
  </r>
  <r>
    <x v="0"/>
    <n v="5.9"/>
  </r>
  <r>
    <x v="0"/>
    <n v="6.7"/>
  </r>
  <r>
    <x v="7"/>
    <n v="8.5"/>
  </r>
  <r>
    <x v="0"/>
    <n v="5.8"/>
  </r>
  <r>
    <x v="0"/>
    <n v="6.1"/>
  </r>
  <r>
    <x v="0"/>
    <n v="7.3"/>
  </r>
  <r>
    <x v="21"/>
    <n v="6.7"/>
  </r>
  <r>
    <x v="0"/>
    <n v="7.6"/>
  </r>
  <r>
    <x v="7"/>
    <n v="7.2"/>
  </r>
  <r>
    <x v="13"/>
    <n v="6.2"/>
  </r>
  <r>
    <x v="0"/>
    <n v="5.2"/>
  </r>
  <r>
    <x v="0"/>
    <n v="7.1"/>
  </r>
  <r>
    <x v="8"/>
    <n v="6.5"/>
  </r>
  <r>
    <x v="0"/>
    <n v="7.3"/>
  </r>
  <r>
    <x v="0"/>
    <n v="6.2"/>
  </r>
  <r>
    <x v="0"/>
    <n v="5"/>
  </r>
  <r>
    <x v="0"/>
    <n v="8"/>
  </r>
  <r>
    <x v="0"/>
    <n v="7.8"/>
  </r>
  <r>
    <x v="0"/>
    <n v="8.1"/>
  </r>
  <r>
    <x v="0"/>
    <n v="6.7"/>
  </r>
  <r>
    <x v="0"/>
    <n v="7.1"/>
  </r>
  <r>
    <x v="0"/>
    <n v="5.6"/>
  </r>
  <r>
    <x v="0"/>
    <n v="7.6"/>
  </r>
  <r>
    <x v="0"/>
    <n v="4.3"/>
  </r>
  <r>
    <x v="0"/>
    <n v="7.3"/>
  </r>
  <r>
    <x v="0"/>
    <n v="4.5999999999999996"/>
  </r>
  <r>
    <x v="0"/>
    <n v="6.8"/>
  </r>
  <r>
    <x v="0"/>
    <n v="7.1"/>
  </r>
  <r>
    <x v="0"/>
    <n v="7.3"/>
  </r>
  <r>
    <x v="0"/>
    <n v="8.3000000000000007"/>
  </r>
  <r>
    <x v="0"/>
    <n v="5.4"/>
  </r>
  <r>
    <x v="0"/>
    <n v="4"/>
  </r>
  <r>
    <x v="0"/>
    <n v="8"/>
  </r>
  <r>
    <x v="0"/>
    <n v="6.7"/>
  </r>
  <r>
    <x v="0"/>
    <n v="4.5999999999999996"/>
  </r>
  <r>
    <x v="0"/>
    <n v="4"/>
  </r>
  <r>
    <x v="0"/>
    <n v="7"/>
  </r>
  <r>
    <x v="0"/>
    <n v="7.4"/>
  </r>
  <r>
    <x v="0"/>
    <n v="5.9"/>
  </r>
  <r>
    <x v="0"/>
    <n v="4.5999999999999996"/>
  </r>
  <r>
    <x v="5"/>
    <n v="7.5"/>
  </r>
  <r>
    <x v="0"/>
    <n v="4.7"/>
  </r>
  <r>
    <x v="0"/>
    <n v="6.7"/>
  </r>
  <r>
    <x v="0"/>
    <n v="6.3"/>
  </r>
  <r>
    <x v="0"/>
    <n v="6"/>
  </r>
  <r>
    <x v="0"/>
    <n v="6.7"/>
  </r>
  <r>
    <x v="0"/>
    <n v="7.1"/>
  </r>
  <r>
    <x v="0"/>
    <n v="2.7"/>
  </r>
  <r>
    <x v="0"/>
    <n v="7.3"/>
  </r>
  <r>
    <x v="0"/>
    <n v="7.6"/>
  </r>
  <r>
    <x v="0"/>
    <n v="5.8"/>
  </r>
  <r>
    <x v="0"/>
    <n v="6.5"/>
  </r>
  <r>
    <x v="0"/>
    <n v="6.6"/>
  </r>
  <r>
    <x v="0"/>
    <n v="6.2"/>
  </r>
  <r>
    <x v="0"/>
    <n v="6.9"/>
  </r>
  <r>
    <x v="25"/>
    <n v="8.5"/>
  </r>
  <r>
    <x v="0"/>
    <n v="4.8"/>
  </r>
  <r>
    <x v="0"/>
    <n v="6.6"/>
  </r>
  <r>
    <x v="0"/>
    <n v="5.7"/>
  </r>
  <r>
    <x v="0"/>
    <n v="7"/>
  </r>
  <r>
    <x v="0"/>
    <n v="5.4"/>
  </r>
  <r>
    <x v="2"/>
    <n v="7.1"/>
  </r>
  <r>
    <x v="0"/>
    <n v="6.9"/>
  </r>
  <r>
    <x v="0"/>
    <n v="6.6"/>
  </r>
  <r>
    <x v="0"/>
    <n v="5.9"/>
  </r>
  <r>
    <x v="0"/>
    <n v="6.3"/>
  </r>
  <r>
    <x v="0"/>
    <n v="6.3"/>
  </r>
  <r>
    <x v="13"/>
    <n v="7.7"/>
  </r>
  <r>
    <x v="0"/>
    <n v="7"/>
  </r>
  <r>
    <x v="0"/>
    <n v="6.3"/>
  </r>
  <r>
    <x v="0"/>
    <n v="5.9"/>
  </r>
  <r>
    <x v="0"/>
    <n v="6.2"/>
  </r>
  <r>
    <x v="0"/>
    <n v="5"/>
  </r>
  <r>
    <x v="5"/>
    <n v="7.7"/>
  </r>
  <r>
    <x v="0"/>
    <n v="6.5"/>
  </r>
  <r>
    <x v="0"/>
    <n v="5.8"/>
  </r>
  <r>
    <x v="27"/>
    <n v="6.1"/>
  </r>
  <r>
    <x v="0"/>
    <n v="6"/>
  </r>
  <r>
    <x v="0"/>
    <n v="6.3"/>
  </r>
  <r>
    <x v="0"/>
    <n v="6.3"/>
  </r>
  <r>
    <x v="8"/>
    <n v="7.5"/>
  </r>
  <r>
    <x v="0"/>
    <n v="7.6"/>
  </r>
  <r>
    <x v="0"/>
    <n v="5.2"/>
  </r>
  <r>
    <x v="0"/>
    <n v="7.8"/>
  </r>
  <r>
    <x v="0"/>
    <n v="6.6"/>
  </r>
  <r>
    <x v="0"/>
    <n v="4.7"/>
  </r>
  <r>
    <x v="0"/>
    <n v="6.7"/>
  </r>
  <r>
    <x v="0"/>
    <n v="4.2"/>
  </r>
  <r>
    <x v="0"/>
    <n v="6.3"/>
  </r>
  <r>
    <x v="0"/>
    <n v="4.7"/>
  </r>
  <r>
    <x v="0"/>
    <n v="7.9"/>
  </r>
  <r>
    <x v="0"/>
    <n v="8.1"/>
  </r>
  <r>
    <x v="0"/>
    <n v="8.1999999999999993"/>
  </r>
  <r>
    <x v="0"/>
    <n v="6"/>
  </r>
  <r>
    <x v="0"/>
    <n v="6.8"/>
  </r>
  <r>
    <x v="0"/>
    <n v="7.3"/>
  </r>
  <r>
    <x v="0"/>
    <n v="7"/>
  </r>
  <r>
    <x v="0"/>
    <n v="7.3"/>
  </r>
  <r>
    <x v="27"/>
    <n v="7.5"/>
  </r>
  <r>
    <x v="0"/>
    <n v="6.8"/>
  </r>
  <r>
    <x v="0"/>
    <n v="7.1"/>
  </r>
  <r>
    <x v="0"/>
    <n v="6.9"/>
  </r>
  <r>
    <x v="0"/>
    <n v="6.9"/>
  </r>
  <r>
    <x v="0"/>
    <n v="7.9"/>
  </r>
  <r>
    <x v="0"/>
    <n v="7.2"/>
  </r>
  <r>
    <x v="0"/>
    <n v="7.8"/>
  </r>
  <r>
    <x v="0"/>
    <n v="3.5"/>
  </r>
  <r>
    <x v="0"/>
    <n v="7.3"/>
  </r>
  <r>
    <x v="0"/>
    <n v="7.5"/>
  </r>
  <r>
    <x v="0"/>
    <n v="6"/>
  </r>
  <r>
    <x v="0"/>
    <n v="7.3"/>
  </r>
  <r>
    <x v="0"/>
    <n v="8"/>
  </r>
  <r>
    <x v="0"/>
    <n v="7.6"/>
  </r>
  <r>
    <x v="0"/>
    <n v="7"/>
  </r>
  <r>
    <x v="0"/>
    <n v="7.5"/>
  </r>
  <r>
    <x v="0"/>
    <n v="6.8"/>
  </r>
  <r>
    <x v="0"/>
    <n v="3.9"/>
  </r>
  <r>
    <x v="0"/>
    <n v="6.1"/>
  </r>
  <r>
    <x v="0"/>
    <n v="7.5"/>
  </r>
  <r>
    <x v="5"/>
    <n v="8.1999999999999993"/>
  </r>
  <r>
    <x v="0"/>
    <n v="4.8"/>
  </r>
  <r>
    <x v="0"/>
    <n v="7.8"/>
  </r>
  <r>
    <x v="0"/>
    <n v="5.2"/>
  </r>
  <r>
    <x v="0"/>
    <n v="3.3"/>
  </r>
  <r>
    <x v="5"/>
    <n v="6.8"/>
  </r>
  <r>
    <x v="31"/>
    <n v="7"/>
  </r>
  <r>
    <x v="0"/>
    <n v="6.5"/>
  </r>
  <r>
    <x v="0"/>
    <n v="6.4"/>
  </r>
  <r>
    <x v="0"/>
    <n v="5.3"/>
  </r>
  <r>
    <x v="0"/>
    <n v="4.7"/>
  </r>
  <r>
    <x v="0"/>
    <n v="6.1"/>
  </r>
  <r>
    <x v="0"/>
    <n v="5.5"/>
  </r>
  <r>
    <x v="0"/>
    <n v="4.8"/>
  </r>
  <r>
    <x v="0"/>
    <n v="8.4"/>
  </r>
  <r>
    <x v="0"/>
    <n v="7"/>
  </r>
  <r>
    <x v="0"/>
    <n v="3.3"/>
  </r>
  <r>
    <x v="0"/>
    <n v="5.4"/>
  </r>
  <r>
    <x v="0"/>
    <n v="4.8"/>
  </r>
  <r>
    <x v="0"/>
    <n v="3.1"/>
  </r>
  <r>
    <x v="0"/>
    <n v="6.7"/>
  </r>
  <r>
    <x v="2"/>
    <n v="7.6"/>
  </r>
  <r>
    <x v="0"/>
    <n v="7.1"/>
  </r>
  <r>
    <x v="0"/>
    <n v="6.1"/>
  </r>
  <r>
    <x v="0"/>
    <n v="6.5"/>
  </r>
  <r>
    <x v="0"/>
    <n v="8.5"/>
  </r>
  <r>
    <x v="27"/>
    <n v="8.6999999999999993"/>
  </r>
  <r>
    <x v="0"/>
    <n v="7.1"/>
  </r>
  <r>
    <x v="0"/>
    <n v="6.6"/>
  </r>
  <r>
    <x v="0"/>
    <n v="6.7"/>
  </r>
  <r>
    <x v="29"/>
    <n v="8.3000000000000007"/>
  </r>
  <r>
    <x v="0"/>
    <n v="8.1"/>
  </r>
  <r>
    <x v="0"/>
    <n v="7.4"/>
  </r>
  <r>
    <x v="0"/>
    <n v="6.6"/>
  </r>
  <r>
    <x v="0"/>
    <n v="4.5"/>
  </r>
  <r>
    <x v="0"/>
    <n v="6.4"/>
  </r>
  <r>
    <x v="2"/>
    <n v="7.5"/>
  </r>
  <r>
    <x v="0"/>
    <n v="8"/>
  </r>
  <r>
    <x v="0"/>
    <n v="8.1"/>
  </r>
  <r>
    <x v="0"/>
    <n v="7.2"/>
  </r>
  <r>
    <x v="5"/>
    <n v="7.5"/>
  </r>
  <r>
    <x v="0"/>
    <n v="7.2"/>
  </r>
  <r>
    <x v="0"/>
    <n v="6.4"/>
  </r>
  <r>
    <x v="0"/>
    <n v="7.6"/>
  </r>
  <r>
    <x v="0"/>
    <n v="7.8"/>
  </r>
  <r>
    <x v="0"/>
    <n v="5.7"/>
  </r>
  <r>
    <x v="0"/>
    <n v="8.6"/>
  </r>
  <r>
    <x v="0"/>
    <n v="8.1999999999999993"/>
  </r>
  <r>
    <x v="0"/>
    <n v="6.6"/>
  </r>
  <r>
    <x v="0"/>
    <n v="5.7"/>
  </r>
  <r>
    <x v="0"/>
    <n v="7.4"/>
  </r>
  <r>
    <x v="0"/>
    <n v="8"/>
  </r>
  <r>
    <x v="3"/>
    <n v="7.3"/>
  </r>
  <r>
    <x v="0"/>
    <n v="5.4"/>
  </r>
  <r>
    <x v="0"/>
    <n v="7.4"/>
  </r>
  <r>
    <x v="0"/>
    <n v="5.7"/>
  </r>
  <r>
    <x v="0"/>
    <n v="6.8"/>
  </r>
  <r>
    <x v="0"/>
    <n v="5.4"/>
  </r>
  <r>
    <x v="0"/>
    <n v="8.1"/>
  </r>
  <r>
    <x v="0"/>
    <n v="6.1"/>
  </r>
  <r>
    <x v="0"/>
    <n v="5.0999999999999996"/>
  </r>
  <r>
    <x v="1"/>
    <n v="5.6"/>
  </r>
  <r>
    <x v="0"/>
    <n v="5.9"/>
  </r>
  <r>
    <x v="0"/>
    <n v="8.1999999999999993"/>
  </r>
  <r>
    <x v="0"/>
    <n v="5.3"/>
  </r>
  <r>
    <x v="0"/>
    <n v="6.8"/>
  </r>
  <r>
    <x v="0"/>
    <n v="8.3000000000000007"/>
  </r>
  <r>
    <x v="0"/>
    <n v="4.3"/>
  </r>
  <r>
    <x v="0"/>
    <n v="6.7"/>
  </r>
  <r>
    <x v="0"/>
    <n v="7.2"/>
  </r>
  <r>
    <x v="0"/>
    <n v="6.9"/>
  </r>
  <r>
    <x v="0"/>
    <n v="6.6"/>
  </r>
  <r>
    <x v="0"/>
    <n v="5.9"/>
  </r>
  <r>
    <x v="0"/>
    <n v="7.9"/>
  </r>
  <r>
    <x v="0"/>
    <n v="8.3000000000000007"/>
  </r>
  <r>
    <x v="0"/>
    <n v="5.2"/>
  </r>
  <r>
    <x v="0"/>
    <n v="7.8"/>
  </r>
  <r>
    <x v="0"/>
    <n v="3"/>
  </r>
  <r>
    <x v="0"/>
    <n v="7.9"/>
  </r>
  <r>
    <x v="0"/>
    <n v="3.2"/>
  </r>
  <r>
    <x v="0"/>
    <n v="6.5"/>
  </r>
  <r>
    <x v="0"/>
    <n v="6.9"/>
  </r>
  <r>
    <x v="0"/>
    <n v="7"/>
  </r>
  <r>
    <x v="7"/>
    <n v="7.8"/>
  </r>
  <r>
    <x v="0"/>
    <n v="6.9"/>
  </r>
  <r>
    <x v="0"/>
    <n v="4.4000000000000004"/>
  </r>
  <r>
    <x v="0"/>
    <n v="6"/>
  </r>
  <r>
    <x v="0"/>
    <n v="6.6"/>
  </r>
  <r>
    <x v="0"/>
    <n v="7.8"/>
  </r>
  <r>
    <x v="0"/>
    <n v="5.3"/>
  </r>
  <r>
    <x v="0"/>
    <n v="5.3"/>
  </r>
  <r>
    <x v="0"/>
    <n v="8"/>
  </r>
  <r>
    <x v="0"/>
    <n v="7.1"/>
  </r>
  <r>
    <x v="0"/>
    <n v="5.4"/>
  </r>
  <r>
    <x v="0"/>
    <n v="6.9"/>
  </r>
  <r>
    <x v="0"/>
    <n v="7.4"/>
  </r>
  <r>
    <x v="34"/>
    <n v="7.3"/>
  </r>
  <r>
    <x v="0"/>
    <n v="7.8"/>
  </r>
  <r>
    <x v="0"/>
    <n v="6.6"/>
  </r>
  <r>
    <x v="0"/>
    <n v="5.4"/>
  </r>
  <r>
    <x v="22"/>
    <n v="8.4"/>
  </r>
  <r>
    <x v="0"/>
    <n v="6.3"/>
  </r>
  <r>
    <x v="0"/>
    <n v="6.1"/>
  </r>
  <r>
    <x v="0"/>
    <n v="5"/>
  </r>
  <r>
    <x v="0"/>
    <n v="6.9"/>
  </r>
  <r>
    <x v="0"/>
    <n v="7.2"/>
  </r>
  <r>
    <x v="0"/>
    <n v="7.3"/>
  </r>
  <r>
    <x v="0"/>
    <n v="5.7"/>
  </r>
  <r>
    <x v="0"/>
    <n v="5.3"/>
  </r>
  <r>
    <x v="0"/>
    <n v="5"/>
  </r>
  <r>
    <x v="0"/>
    <n v="5.3"/>
  </r>
  <r>
    <x v="13"/>
    <n v="7.4"/>
  </r>
  <r>
    <x v="0"/>
    <n v="5.9"/>
  </r>
  <r>
    <x v="0"/>
    <n v="4.0999999999999996"/>
  </r>
  <r>
    <x v="0"/>
    <n v="6.7"/>
  </r>
  <r>
    <x v="0"/>
    <n v="5.8"/>
  </r>
  <r>
    <x v="0"/>
    <n v="6.2"/>
  </r>
  <r>
    <x v="0"/>
    <n v="5.3"/>
  </r>
  <r>
    <x v="0"/>
    <n v="3.3"/>
  </r>
  <r>
    <x v="0"/>
    <n v="6.2"/>
  </r>
  <r>
    <x v="0"/>
    <n v="5.9"/>
  </r>
  <r>
    <x v="0"/>
    <n v="5.5"/>
  </r>
  <r>
    <x v="0"/>
    <n v="5.5"/>
  </r>
  <r>
    <x v="0"/>
    <n v="2.6"/>
  </r>
  <r>
    <x v="0"/>
    <n v="5.8"/>
  </r>
  <r>
    <x v="0"/>
    <n v="7.4"/>
  </r>
  <r>
    <x v="15"/>
    <n v="5.0999999999999996"/>
  </r>
  <r>
    <x v="0"/>
    <n v="5.2"/>
  </r>
  <r>
    <x v="0"/>
    <n v="4.8"/>
  </r>
  <r>
    <x v="0"/>
    <n v="3.9"/>
  </r>
  <r>
    <x v="0"/>
    <n v="6.2"/>
  </r>
  <r>
    <x v="0"/>
    <n v="6.2"/>
  </r>
  <r>
    <x v="0"/>
    <n v="5.9"/>
  </r>
  <r>
    <x v="27"/>
    <n v="8"/>
  </r>
  <r>
    <x v="0"/>
    <n v="7.3"/>
  </r>
  <r>
    <x v="0"/>
    <n v="4.9000000000000004"/>
  </r>
  <r>
    <x v="0"/>
    <n v="6.5"/>
  </r>
  <r>
    <x v="0"/>
    <n v="4.3"/>
  </r>
  <r>
    <x v="0"/>
    <n v="6.4"/>
  </r>
  <r>
    <x v="2"/>
    <n v="6.8"/>
  </r>
  <r>
    <x v="0"/>
    <n v="6.1"/>
  </r>
  <r>
    <x v="0"/>
    <n v="4"/>
  </r>
  <r>
    <x v="0"/>
    <n v="7.4"/>
  </r>
  <r>
    <x v="0"/>
    <n v="8.3000000000000007"/>
  </r>
  <r>
    <x v="0"/>
    <n v="5.3"/>
  </r>
  <r>
    <x v="0"/>
    <n v="8.1"/>
  </r>
  <r>
    <x v="0"/>
    <n v="8"/>
  </r>
  <r>
    <x v="0"/>
    <n v="5.7"/>
  </r>
  <r>
    <x v="7"/>
    <n v="8.1999999999999993"/>
  </r>
  <r>
    <x v="0"/>
    <n v="7.1"/>
  </r>
  <r>
    <x v="0"/>
    <n v="7.4"/>
  </r>
  <r>
    <x v="35"/>
    <n v="6.6"/>
  </r>
  <r>
    <x v="29"/>
    <n v="5.7"/>
  </r>
  <r>
    <x v="0"/>
    <n v="6.9"/>
  </r>
  <r>
    <x v="16"/>
    <n v="7"/>
  </r>
  <r>
    <x v="0"/>
    <n v="7"/>
  </r>
  <r>
    <x v="0"/>
    <n v="7.8"/>
  </r>
  <r>
    <x v="0"/>
    <n v="5.9"/>
  </r>
  <r>
    <x v="36"/>
    <n v="7.4"/>
  </r>
  <r>
    <x v="0"/>
    <n v="7.8"/>
  </r>
  <r>
    <x v="0"/>
    <n v="6"/>
  </r>
  <r>
    <x v="0"/>
    <n v="7.9"/>
  </r>
  <r>
    <x v="5"/>
    <n v="7.2"/>
  </r>
  <r>
    <x v="3"/>
    <n v="7.4"/>
  </r>
  <r>
    <x v="0"/>
    <n v="5.3"/>
  </r>
  <r>
    <x v="0"/>
    <n v="8.3000000000000007"/>
  </r>
  <r>
    <x v="0"/>
    <n v="7.6"/>
  </r>
  <r>
    <x v="0"/>
    <n v="5.0999999999999996"/>
  </r>
  <r>
    <x v="0"/>
    <n v="5.0999999999999996"/>
  </r>
  <r>
    <x v="0"/>
    <n v="6.9"/>
  </r>
  <r>
    <x v="0"/>
    <n v="4.5999999999999996"/>
  </r>
  <r>
    <x v="0"/>
    <n v="6.3"/>
  </r>
  <r>
    <x v="0"/>
    <n v="7.9"/>
  </r>
  <r>
    <x v="0"/>
    <n v="6.7"/>
  </r>
  <r>
    <x v="0"/>
    <n v="7.1"/>
  </r>
  <r>
    <x v="0"/>
    <n v="7.6"/>
  </r>
  <r>
    <x v="0"/>
    <n v="8.1"/>
  </r>
  <r>
    <x v="2"/>
    <n v="6.6"/>
  </r>
  <r>
    <x v="0"/>
    <n v="7"/>
  </r>
  <r>
    <x v="0"/>
    <n v="7.6"/>
  </r>
  <r>
    <x v="0"/>
    <n v="6.7"/>
  </r>
  <r>
    <x v="0"/>
    <n v="7.1"/>
  </r>
  <r>
    <x v="0"/>
    <n v="7.6"/>
  </r>
  <r>
    <x v="0"/>
    <n v="7.1"/>
  </r>
  <r>
    <x v="0"/>
    <n v="7.1"/>
  </r>
  <r>
    <x v="0"/>
    <n v="7.7"/>
  </r>
  <r>
    <x v="0"/>
    <n v="7.6"/>
  </r>
  <r>
    <x v="0"/>
    <n v="6.6"/>
  </r>
  <r>
    <x v="0"/>
    <n v="5.7"/>
  </r>
  <r>
    <x v="0"/>
    <n v="7.1"/>
  </r>
  <r>
    <x v="0"/>
    <n v="6.2"/>
  </r>
  <r>
    <x v="13"/>
    <n v="6.1"/>
  </r>
  <r>
    <x v="5"/>
    <n v="5.9"/>
  </r>
  <r>
    <x v="0"/>
    <n v="6.8"/>
  </r>
  <r>
    <x v="0"/>
    <n v="5.8"/>
  </r>
  <r>
    <x v="0"/>
    <n v="5"/>
  </r>
  <r>
    <x v="0"/>
    <n v="6.3"/>
  </r>
  <r>
    <x v="0"/>
    <n v="6.8"/>
  </r>
  <r>
    <x v="0"/>
    <n v="5.0999999999999996"/>
  </r>
  <r>
    <x v="0"/>
    <n v="6.6"/>
  </r>
  <r>
    <x v="0"/>
    <n v="5"/>
  </r>
  <r>
    <x v="0"/>
    <n v="7.7"/>
  </r>
  <r>
    <x v="0"/>
    <n v="3.1"/>
  </r>
  <r>
    <x v="0"/>
    <n v="6.5"/>
  </r>
  <r>
    <x v="0"/>
    <n v="3.9"/>
  </r>
  <r>
    <x v="0"/>
    <n v="6.8"/>
  </r>
  <r>
    <x v="0"/>
    <n v="7"/>
  </r>
  <r>
    <x v="0"/>
    <n v="5.9"/>
  </r>
  <r>
    <x v="0"/>
    <n v="5.8"/>
  </r>
  <r>
    <x v="0"/>
    <n v="7.3"/>
  </r>
  <r>
    <x v="0"/>
    <n v="7.8"/>
  </r>
  <r>
    <x v="0"/>
    <n v="6.9"/>
  </r>
  <r>
    <x v="0"/>
    <n v="5.7"/>
  </r>
  <r>
    <x v="0"/>
    <n v="4.7"/>
  </r>
  <r>
    <x v="0"/>
    <n v="5.9"/>
  </r>
  <r>
    <x v="0"/>
    <n v="5.9"/>
  </r>
  <r>
    <x v="0"/>
    <n v="4.3"/>
  </r>
  <r>
    <x v="0"/>
    <n v="7.5"/>
  </r>
  <r>
    <x v="0"/>
    <n v="4.8"/>
  </r>
  <r>
    <x v="0"/>
    <n v="5.8"/>
  </r>
  <r>
    <x v="0"/>
    <n v="5.3"/>
  </r>
  <r>
    <x v="0"/>
    <n v="6"/>
  </r>
  <r>
    <x v="0"/>
    <n v="8.1"/>
  </r>
  <r>
    <x v="0"/>
    <n v="7"/>
  </r>
  <r>
    <x v="31"/>
    <n v="7.6"/>
  </r>
  <r>
    <x v="0"/>
    <n v="7.2"/>
  </r>
  <r>
    <x v="5"/>
    <n v="7.5"/>
  </r>
  <r>
    <x v="0"/>
    <n v="6.3"/>
  </r>
  <r>
    <x v="0"/>
    <n v="6.7"/>
  </r>
  <r>
    <x v="0"/>
    <n v="4.8"/>
  </r>
  <r>
    <x v="0"/>
    <n v="5.5"/>
  </r>
  <r>
    <x v="0"/>
    <n v="7.5"/>
  </r>
  <r>
    <x v="0"/>
    <n v="5.0999999999999996"/>
  </r>
  <r>
    <x v="0"/>
    <n v="7.3"/>
  </r>
  <r>
    <x v="0"/>
    <n v="6.9"/>
  </r>
  <r>
    <x v="0"/>
    <n v="6.8"/>
  </r>
  <r>
    <x v="0"/>
    <n v="8.4"/>
  </r>
  <r>
    <x v="0"/>
    <n v="7.6"/>
  </r>
  <r>
    <x v="12"/>
    <n v="7.6"/>
  </r>
  <r>
    <x v="0"/>
    <n v="7.6"/>
  </r>
  <r>
    <x v="0"/>
    <n v="5.3"/>
  </r>
  <r>
    <x v="13"/>
    <n v="8.5"/>
  </r>
  <r>
    <x v="0"/>
    <n v="7"/>
  </r>
  <r>
    <x v="0"/>
    <n v="8"/>
  </r>
  <r>
    <x v="0"/>
    <n v="7.1"/>
  </r>
  <r>
    <x v="2"/>
    <n v="7.8"/>
  </r>
  <r>
    <x v="0"/>
    <n v="7.2"/>
  </r>
  <r>
    <x v="0"/>
    <n v="7.5"/>
  </r>
  <r>
    <x v="0"/>
    <n v="8"/>
  </r>
  <r>
    <x v="5"/>
    <n v="8.1"/>
  </r>
  <r>
    <x v="0"/>
    <n v="6.8"/>
  </r>
  <r>
    <x v="0"/>
    <n v="7.4"/>
  </r>
  <r>
    <x v="0"/>
    <n v="7.2"/>
  </r>
  <r>
    <x v="0"/>
    <n v="8.1"/>
  </r>
  <r>
    <x v="0"/>
    <n v="7"/>
  </r>
  <r>
    <x v="0"/>
    <n v="7.4"/>
  </r>
  <r>
    <x v="0"/>
    <n v="8.3000000000000007"/>
  </r>
  <r>
    <x v="0"/>
    <n v="6.1"/>
  </r>
  <r>
    <x v="0"/>
    <n v="7.5"/>
  </r>
  <r>
    <x v="0"/>
    <n v="7"/>
  </r>
  <r>
    <x v="0"/>
    <n v="5.3"/>
  </r>
  <r>
    <x v="0"/>
    <n v="4.7"/>
  </r>
  <r>
    <x v="0"/>
    <n v="5.7"/>
  </r>
  <r>
    <x v="0"/>
    <n v="6.5"/>
  </r>
  <r>
    <x v="18"/>
    <n v="8"/>
  </r>
  <r>
    <x v="0"/>
    <n v="3.3"/>
  </r>
  <r>
    <x v="0"/>
    <n v="8.3000000000000007"/>
  </r>
  <r>
    <x v="0"/>
    <n v="6.9"/>
  </r>
  <r>
    <x v="0"/>
    <n v="8.1"/>
  </r>
  <r>
    <x v="0"/>
    <n v="6.5"/>
  </r>
  <r>
    <x v="0"/>
    <n v="6.8"/>
  </r>
  <r>
    <x v="0"/>
    <n v="7.3"/>
  </r>
  <r>
    <x v="0"/>
    <n v="6.4"/>
  </r>
  <r>
    <x v="0"/>
    <n v="4.5999999999999996"/>
  </r>
  <r>
    <x v="2"/>
    <n v="6.5"/>
  </r>
  <r>
    <x v="0"/>
    <n v="7"/>
  </r>
  <r>
    <x v="0"/>
    <n v="5.4"/>
  </r>
  <r>
    <x v="0"/>
    <n v="6.7"/>
  </r>
  <r>
    <x v="7"/>
    <n v="2.8"/>
  </r>
  <r>
    <x v="0"/>
    <n v="7.4"/>
  </r>
  <r>
    <x v="0"/>
    <n v="5.8"/>
  </r>
  <r>
    <x v="0"/>
    <n v="7.1"/>
  </r>
  <r>
    <x v="0"/>
    <n v="4.5"/>
  </r>
  <r>
    <x v="7"/>
    <n v="5.3"/>
  </r>
  <r>
    <x v="0"/>
    <n v="5.4"/>
  </r>
  <r>
    <x v="0"/>
    <n v="4.8"/>
  </r>
  <r>
    <x v="0"/>
    <n v="5.9"/>
  </r>
  <r>
    <x v="0"/>
    <n v="6.2"/>
  </r>
  <r>
    <x v="0"/>
    <n v="5.9"/>
  </r>
  <r>
    <x v="0"/>
    <n v="6.6"/>
  </r>
  <r>
    <x v="0"/>
    <n v="6.6"/>
  </r>
  <r>
    <x v="0"/>
    <n v="6"/>
  </r>
  <r>
    <x v="0"/>
    <n v="6.8"/>
  </r>
  <r>
    <x v="0"/>
    <n v="5.4"/>
  </r>
  <r>
    <x v="0"/>
    <n v="5.2"/>
  </r>
  <r>
    <x v="0"/>
    <n v="7.8"/>
  </r>
  <r>
    <x v="0"/>
    <n v="6.4"/>
  </r>
  <r>
    <x v="0"/>
    <n v="6.1"/>
  </r>
  <r>
    <x v="0"/>
    <n v="5.7"/>
  </r>
  <r>
    <x v="0"/>
    <n v="5.5"/>
  </r>
  <r>
    <x v="0"/>
    <n v="7.4"/>
  </r>
  <r>
    <x v="0"/>
    <n v="7.1"/>
  </r>
  <r>
    <x v="0"/>
    <n v="3.9"/>
  </r>
  <r>
    <x v="0"/>
    <n v="4.5999999999999996"/>
  </r>
  <r>
    <x v="0"/>
    <n v="7.7"/>
  </r>
  <r>
    <x v="0"/>
    <n v="4.9000000000000004"/>
  </r>
  <r>
    <x v="0"/>
    <n v="6.3"/>
  </r>
  <r>
    <x v="0"/>
    <n v="6.1"/>
  </r>
  <r>
    <x v="0"/>
    <n v="6.6"/>
  </r>
  <r>
    <x v="0"/>
    <n v="5.7"/>
  </r>
  <r>
    <x v="0"/>
    <n v="5.6"/>
  </r>
  <r>
    <x v="13"/>
    <n v="6"/>
  </r>
  <r>
    <x v="0"/>
    <n v="5.7"/>
  </r>
  <r>
    <x v="0"/>
    <n v="7"/>
  </r>
  <r>
    <x v="0"/>
    <n v="5.3"/>
  </r>
  <r>
    <x v="0"/>
    <n v="4.4000000000000004"/>
  </r>
  <r>
    <x v="0"/>
    <n v="3.4"/>
  </r>
  <r>
    <x v="0"/>
    <n v="4.5"/>
  </r>
  <r>
    <x v="0"/>
    <n v="3.4"/>
  </r>
  <r>
    <x v="0"/>
    <n v="7.1"/>
  </r>
  <r>
    <x v="0"/>
    <n v="6.4"/>
  </r>
  <r>
    <x v="0"/>
    <n v="5.2"/>
  </r>
  <r>
    <x v="0"/>
    <n v="7"/>
  </r>
  <r>
    <x v="0"/>
    <n v="7.3"/>
  </r>
  <r>
    <x v="30"/>
    <n v="8.1"/>
  </r>
  <r>
    <x v="2"/>
    <n v="5.8"/>
  </r>
  <r>
    <x v="7"/>
    <n v="6.4"/>
  </r>
  <r>
    <x v="0"/>
    <n v="7.8"/>
  </r>
  <r>
    <x v="0"/>
    <n v="6.3"/>
  </r>
  <r>
    <x v="0"/>
    <n v="7.2"/>
  </r>
  <r>
    <x v="0"/>
    <n v="5.6"/>
  </r>
  <r>
    <x v="0"/>
    <n v="7.2"/>
  </r>
  <r>
    <x v="0"/>
    <n v="8"/>
  </r>
  <r>
    <x v="0"/>
    <n v="8.5"/>
  </r>
  <r>
    <x v="5"/>
    <n v="6.8"/>
  </r>
  <r>
    <x v="0"/>
    <n v="7.3"/>
  </r>
  <r>
    <x v="0"/>
    <n v="5.5"/>
  </r>
  <r>
    <x v="0"/>
    <n v="7.3"/>
  </r>
  <r>
    <x v="0"/>
    <n v="6.3"/>
  </r>
  <r>
    <x v="37"/>
    <n v="5.0999999999999996"/>
  </r>
  <r>
    <x v="0"/>
    <n v="6.6"/>
  </r>
  <r>
    <x v="0"/>
    <n v="6.1"/>
  </r>
  <r>
    <x v="38"/>
    <n v="7.5"/>
  </r>
  <r>
    <x v="0"/>
    <n v="7"/>
  </r>
  <r>
    <x v="0"/>
    <n v="7.2"/>
  </r>
  <r>
    <x v="0"/>
    <n v="5.3"/>
  </r>
  <r>
    <x v="0"/>
    <n v="8.6999999999999993"/>
  </r>
  <r>
    <x v="0"/>
    <n v="3.4"/>
  </r>
  <r>
    <x v="0"/>
    <n v="5.4"/>
  </r>
  <r>
    <x v="13"/>
    <n v="7.8"/>
  </r>
  <r>
    <x v="0"/>
    <n v="6.7"/>
  </r>
  <r>
    <x v="0"/>
    <n v="4.7"/>
  </r>
  <r>
    <x v="0"/>
    <n v="6.3"/>
  </r>
  <r>
    <x v="5"/>
    <n v="7.4"/>
  </r>
  <r>
    <x v="0"/>
    <n v="6.1"/>
  </r>
  <r>
    <x v="0"/>
    <n v="7.5"/>
  </r>
  <r>
    <x v="0"/>
    <n v="6.3"/>
  </r>
  <r>
    <x v="0"/>
    <n v="6.3"/>
  </r>
  <r>
    <x v="0"/>
    <n v="6.8"/>
  </r>
  <r>
    <x v="7"/>
    <n v="7.8"/>
  </r>
  <r>
    <x v="0"/>
    <n v="6.9"/>
  </r>
  <r>
    <x v="0"/>
    <n v="8"/>
  </r>
  <r>
    <x v="0"/>
    <n v="7.8"/>
  </r>
  <r>
    <x v="0"/>
    <n v="7.4"/>
  </r>
  <r>
    <x v="0"/>
    <n v="6.1"/>
  </r>
  <r>
    <x v="0"/>
    <n v="4.3"/>
  </r>
  <r>
    <x v="0"/>
    <n v="3.5"/>
  </r>
  <r>
    <x v="30"/>
    <n v="7.2"/>
  </r>
  <r>
    <x v="0"/>
    <n v="4.7"/>
  </r>
  <r>
    <x v="18"/>
    <n v="7.3"/>
  </r>
  <r>
    <x v="0"/>
    <n v="7.9"/>
  </r>
  <r>
    <x v="0"/>
    <n v="5.0999999999999996"/>
  </r>
  <r>
    <x v="2"/>
    <n v="7.2"/>
  </r>
  <r>
    <x v="0"/>
    <n v="5.4"/>
  </r>
  <r>
    <x v="0"/>
    <n v="3.7"/>
  </r>
  <r>
    <x v="0"/>
    <n v="7.1"/>
  </r>
  <r>
    <x v="0"/>
    <n v="6.8"/>
  </r>
  <r>
    <x v="0"/>
    <n v="8.1999999999999993"/>
  </r>
  <r>
    <x v="0"/>
    <n v="7"/>
  </r>
  <r>
    <x v="0"/>
    <n v="7.4"/>
  </r>
  <r>
    <x v="0"/>
    <n v="6.7"/>
  </r>
  <r>
    <x v="0"/>
    <n v="9.1"/>
  </r>
  <r>
    <x v="0"/>
    <n v="7.6"/>
  </r>
  <r>
    <x v="0"/>
    <n v="7.2"/>
  </r>
  <r>
    <x v="0"/>
    <n v="7.5"/>
  </r>
  <r>
    <x v="0"/>
    <n v="6.8"/>
  </r>
  <r>
    <x v="0"/>
    <n v="6.9"/>
  </r>
  <r>
    <x v="5"/>
    <n v="7.9"/>
  </r>
  <r>
    <x v="18"/>
    <n v="7.6"/>
  </r>
  <r>
    <x v="0"/>
    <n v="6.7"/>
  </r>
  <r>
    <x v="0"/>
    <n v="5.8"/>
  </r>
  <r>
    <x v="0"/>
    <n v="6.5"/>
  </r>
  <r>
    <x v="0"/>
    <n v="7.2"/>
  </r>
  <r>
    <x v="0"/>
    <n v="6.9"/>
  </r>
  <r>
    <x v="0"/>
    <n v="5.5"/>
  </r>
  <r>
    <x v="0"/>
    <n v="6.5"/>
  </r>
  <r>
    <x v="0"/>
    <n v="6.2"/>
  </r>
  <r>
    <x v="0"/>
    <n v="6.7"/>
  </r>
  <r>
    <x v="0"/>
    <n v="5.7"/>
  </r>
  <r>
    <x v="0"/>
    <n v="8.6"/>
  </r>
  <r>
    <x v="0"/>
    <n v="6.5"/>
  </r>
  <r>
    <x v="0"/>
    <n v="6.3"/>
  </r>
  <r>
    <x v="0"/>
    <n v="4.3"/>
  </r>
  <r>
    <x v="0"/>
    <n v="6.1"/>
  </r>
  <r>
    <x v="0"/>
    <n v="6"/>
  </r>
  <r>
    <x v="0"/>
    <n v="5.8"/>
  </r>
  <r>
    <x v="0"/>
    <n v="6.7"/>
  </r>
  <r>
    <x v="0"/>
    <n v="6.7"/>
  </r>
  <r>
    <x v="0"/>
    <n v="7.6"/>
  </r>
  <r>
    <x v="0"/>
    <n v="5.0999999999999996"/>
  </r>
  <r>
    <x v="0"/>
    <n v="6.8"/>
  </r>
  <r>
    <x v="0"/>
    <n v="6.8"/>
  </r>
  <r>
    <x v="0"/>
    <n v="6.8"/>
  </r>
  <r>
    <x v="0"/>
    <n v="6.3"/>
  </r>
  <r>
    <x v="0"/>
    <n v="7.1"/>
  </r>
  <r>
    <x v="0"/>
    <n v="2.8"/>
  </r>
  <r>
    <x v="0"/>
    <n v="8.1999999999999993"/>
  </r>
  <r>
    <x v="0"/>
    <n v="3.1"/>
  </r>
  <r>
    <x v="0"/>
    <n v="3.3"/>
  </r>
  <r>
    <x v="0"/>
    <n v="3.6"/>
  </r>
  <r>
    <x v="0"/>
    <n v="7.7"/>
  </r>
  <r>
    <x v="5"/>
    <n v="6.7"/>
  </r>
  <r>
    <x v="0"/>
    <n v="5.5"/>
  </r>
  <r>
    <x v="0"/>
    <n v="6.6"/>
  </r>
  <r>
    <x v="0"/>
    <n v="4.8"/>
  </r>
  <r>
    <x v="0"/>
    <n v="5.5"/>
  </r>
  <r>
    <x v="2"/>
    <n v="6.3"/>
  </r>
  <r>
    <x v="0"/>
    <n v="6.9"/>
  </r>
  <r>
    <x v="0"/>
    <n v="6.5"/>
  </r>
  <r>
    <x v="0"/>
    <n v="8.1999999999999993"/>
  </r>
  <r>
    <x v="0"/>
    <n v="7.1"/>
  </r>
  <r>
    <x v="29"/>
    <n v="8.1"/>
  </r>
  <r>
    <x v="0"/>
    <n v="7.2"/>
  </r>
  <r>
    <x v="39"/>
    <n v="7.4"/>
  </r>
  <r>
    <x v="0"/>
    <n v="6.5"/>
  </r>
  <r>
    <x v="0"/>
    <n v="5.7"/>
  </r>
  <r>
    <x v="0"/>
    <n v="8.6999999999999993"/>
  </r>
  <r>
    <x v="0"/>
    <n v="4.3"/>
  </r>
  <r>
    <x v="0"/>
    <n v="6.2"/>
  </r>
  <r>
    <x v="0"/>
    <n v="3.3"/>
  </r>
  <r>
    <x v="0"/>
    <n v="2.7"/>
  </r>
  <r>
    <x v="0"/>
    <n v="5.2"/>
  </r>
  <r>
    <x v="0"/>
    <n v="8.1999999999999993"/>
  </r>
  <r>
    <x v="0"/>
    <n v="6.1"/>
  </r>
  <r>
    <x v="0"/>
    <n v="8"/>
  </r>
  <r>
    <x v="0"/>
    <n v="5.5"/>
  </r>
  <r>
    <x v="0"/>
    <n v="5.7"/>
  </r>
  <r>
    <x v="0"/>
    <n v="3.7"/>
  </r>
  <r>
    <x v="0"/>
    <n v="7.1"/>
  </r>
  <r>
    <x v="0"/>
    <n v="7.8"/>
  </r>
  <r>
    <x v="0"/>
    <n v="4.0999999999999996"/>
  </r>
  <r>
    <x v="0"/>
    <n v="7.2"/>
  </r>
  <r>
    <x v="0"/>
    <n v="7.7"/>
  </r>
  <r>
    <x v="0"/>
    <n v="7.1"/>
  </r>
  <r>
    <x v="0"/>
    <n v="7.6"/>
  </r>
  <r>
    <x v="5"/>
    <n v="7"/>
  </r>
  <r>
    <x v="7"/>
    <n v="7.4"/>
  </r>
  <r>
    <x v="0"/>
    <n v="7.7"/>
  </r>
  <r>
    <x v="0"/>
    <n v="7.2"/>
  </r>
  <r>
    <x v="0"/>
    <n v="6.6"/>
  </r>
  <r>
    <x v="0"/>
    <n v="6"/>
  </r>
  <r>
    <x v="0"/>
    <n v="8.4"/>
  </r>
  <r>
    <x v="0"/>
    <n v="6.5"/>
  </r>
  <r>
    <x v="15"/>
    <n v="8.9"/>
  </r>
  <r>
    <x v="27"/>
    <n v="7.9"/>
  </r>
  <r>
    <x v="0"/>
    <n v="6"/>
  </r>
  <r>
    <x v="0"/>
    <n v="6.1"/>
  </r>
  <r>
    <x v="0"/>
    <n v="7.4"/>
  </r>
  <r>
    <x v="0"/>
    <n v="6.2"/>
  </r>
  <r>
    <x v="2"/>
    <n v="5.6"/>
  </r>
  <r>
    <x v="5"/>
    <n v="7.2"/>
  </r>
  <r>
    <x v="0"/>
    <n v="6.1"/>
  </r>
  <r>
    <x v="0"/>
    <n v="3.8"/>
  </r>
  <r>
    <x v="0"/>
    <n v="7.1"/>
  </r>
  <r>
    <x v="0"/>
    <n v="4.5"/>
  </r>
  <r>
    <x v="0"/>
    <n v="3.8"/>
  </r>
  <r>
    <x v="0"/>
    <n v="6.2"/>
  </r>
  <r>
    <x v="0"/>
    <n v="6.6"/>
  </r>
  <r>
    <x v="0"/>
    <n v="4.5999999999999996"/>
  </r>
  <r>
    <x v="0"/>
    <n v="4.2"/>
  </r>
  <r>
    <x v="0"/>
    <n v="6.8"/>
  </r>
  <r>
    <x v="0"/>
    <n v="7.7"/>
  </r>
  <r>
    <x v="0"/>
    <n v="5.9"/>
  </r>
  <r>
    <x v="0"/>
    <n v="4.7"/>
  </r>
  <r>
    <x v="0"/>
    <n v="7"/>
  </r>
  <r>
    <x v="34"/>
    <n v="6.9"/>
  </r>
  <r>
    <x v="0"/>
    <n v="6.1"/>
  </r>
  <r>
    <x v="40"/>
    <n v="7.6"/>
  </r>
  <r>
    <x v="0"/>
    <n v="3"/>
  </r>
  <r>
    <x v="0"/>
    <n v="2.6"/>
  </r>
  <r>
    <x v="0"/>
    <n v="8.6"/>
  </r>
  <r>
    <x v="0"/>
    <n v="6.1"/>
  </r>
  <r>
    <x v="7"/>
    <n v="7.5"/>
  </r>
  <r>
    <x v="0"/>
    <n v="6.7"/>
  </r>
  <r>
    <x v="0"/>
    <n v="8.1"/>
  </r>
  <r>
    <x v="0"/>
    <n v="4.9000000000000004"/>
  </r>
  <r>
    <x v="0"/>
    <n v="6.8"/>
  </r>
  <r>
    <x v="0"/>
    <n v="5.7"/>
  </r>
  <r>
    <x v="0"/>
    <n v="8.3000000000000007"/>
  </r>
  <r>
    <x v="0"/>
    <n v="6.6"/>
  </r>
  <r>
    <x v="0"/>
    <n v="7.3"/>
  </r>
  <r>
    <x v="0"/>
    <n v="5"/>
  </r>
  <r>
    <x v="0"/>
    <n v="7"/>
  </r>
  <r>
    <x v="0"/>
    <n v="3.4"/>
  </r>
  <r>
    <x v="0"/>
    <n v="5.9"/>
  </r>
  <r>
    <x v="1"/>
    <n v="6"/>
  </r>
  <r>
    <x v="0"/>
    <n v="7.4"/>
  </r>
  <r>
    <x v="0"/>
    <n v="7.4"/>
  </r>
  <r>
    <x v="0"/>
    <n v="4.2"/>
  </r>
  <r>
    <x v="0"/>
    <n v="6.2"/>
  </r>
  <r>
    <x v="0"/>
    <n v="6.2"/>
  </r>
  <r>
    <x v="0"/>
    <n v="7.5"/>
  </r>
  <r>
    <x v="0"/>
    <n v="7.2"/>
  </r>
  <r>
    <x v="0"/>
    <n v="7.2"/>
  </r>
  <r>
    <x v="0"/>
    <n v="5.4"/>
  </r>
  <r>
    <x v="0"/>
    <n v="7"/>
  </r>
  <r>
    <x v="0"/>
    <n v="7.2"/>
  </r>
  <r>
    <x v="0"/>
    <n v="7.9"/>
  </r>
  <r>
    <x v="0"/>
    <n v="6.8"/>
  </r>
  <r>
    <x v="0"/>
    <n v="6.7"/>
  </r>
  <r>
    <x v="0"/>
    <n v="6.8"/>
  </r>
  <r>
    <x v="0"/>
    <n v="6.9"/>
  </r>
  <r>
    <x v="0"/>
    <n v="6.8"/>
  </r>
  <r>
    <x v="0"/>
    <n v="7.2"/>
  </r>
  <r>
    <x v="0"/>
    <n v="7.4"/>
  </r>
  <r>
    <x v="0"/>
    <n v="5.6"/>
  </r>
  <r>
    <x v="0"/>
    <n v="6.8"/>
  </r>
  <r>
    <x v="0"/>
    <n v="7.7"/>
  </r>
  <r>
    <x v="0"/>
    <n v="7"/>
  </r>
  <r>
    <x v="0"/>
    <n v="7.2"/>
  </r>
  <r>
    <x v="0"/>
    <n v="7.2"/>
  </r>
  <r>
    <x v="0"/>
    <n v="7.2"/>
  </r>
  <r>
    <x v="7"/>
    <n v="6.2"/>
  </r>
  <r>
    <x v="0"/>
    <n v="6.2"/>
  </r>
  <r>
    <x v="0"/>
    <n v="6.9"/>
  </r>
  <r>
    <x v="0"/>
    <n v="7"/>
  </r>
  <r>
    <x v="0"/>
    <n v="6.7"/>
  </r>
  <r>
    <x v="0"/>
    <n v="3.6"/>
  </r>
  <r>
    <x v="0"/>
    <n v="6.3"/>
  </r>
  <r>
    <x v="30"/>
    <n v="7.4"/>
  </r>
  <r>
    <x v="0"/>
    <n v="7.4"/>
  </r>
  <r>
    <x v="0"/>
    <n v="7.3"/>
  </r>
  <r>
    <x v="0"/>
    <n v="6.1"/>
  </r>
  <r>
    <x v="40"/>
    <n v="8.1999999999999993"/>
  </r>
  <r>
    <x v="0"/>
    <n v="7.7"/>
  </r>
  <r>
    <x v="0"/>
    <n v="7.3"/>
  </r>
  <r>
    <x v="0"/>
    <n v="7.4"/>
  </r>
  <r>
    <x v="0"/>
    <n v="5.7"/>
  </r>
  <r>
    <x v="0"/>
    <n v="7.6"/>
  </r>
  <r>
    <x v="0"/>
    <n v="6.8"/>
  </r>
  <r>
    <x v="0"/>
    <n v="5.6"/>
  </r>
  <r>
    <x v="7"/>
    <n v="4.8"/>
  </r>
  <r>
    <x v="0"/>
    <n v="6.4"/>
  </r>
  <r>
    <x v="0"/>
    <n v="6.8"/>
  </r>
  <r>
    <x v="0"/>
    <n v="6.1"/>
  </r>
  <r>
    <x v="0"/>
    <n v="5.2"/>
  </r>
  <r>
    <x v="0"/>
    <n v="6.9"/>
  </r>
  <r>
    <x v="0"/>
    <n v="6"/>
  </r>
  <r>
    <x v="0"/>
    <n v="6.3"/>
  </r>
  <r>
    <x v="0"/>
    <n v="6.1"/>
  </r>
  <r>
    <x v="0"/>
    <n v="5.5"/>
  </r>
  <r>
    <x v="0"/>
    <n v="6.9"/>
  </r>
  <r>
    <x v="0"/>
    <n v="5.6"/>
  </r>
  <r>
    <x v="0"/>
    <n v="1.9"/>
  </r>
  <r>
    <x v="0"/>
    <n v="4.0999999999999996"/>
  </r>
  <r>
    <x v="0"/>
    <n v="5.4"/>
  </r>
  <r>
    <x v="5"/>
    <n v="6.8"/>
  </r>
  <r>
    <x v="41"/>
    <n v="7"/>
  </r>
  <r>
    <x v="0"/>
    <n v="6.7"/>
  </r>
  <r>
    <x v="0"/>
    <n v="5.8"/>
  </r>
  <r>
    <x v="0"/>
    <n v="6.2"/>
  </r>
  <r>
    <x v="0"/>
    <n v="2.8"/>
  </r>
  <r>
    <x v="0"/>
    <n v="7.3"/>
  </r>
  <r>
    <x v="0"/>
    <n v="5.8"/>
  </r>
  <r>
    <x v="0"/>
    <n v="6.5"/>
  </r>
  <r>
    <x v="0"/>
    <n v="6.1"/>
  </r>
  <r>
    <x v="0"/>
    <n v="5.0999999999999996"/>
  </r>
  <r>
    <x v="0"/>
    <n v="2.2000000000000002"/>
  </r>
  <r>
    <x v="5"/>
    <n v="7.2"/>
  </r>
  <r>
    <x v="0"/>
    <n v="5.7"/>
  </r>
  <r>
    <x v="0"/>
    <n v="3.4"/>
  </r>
  <r>
    <x v="0"/>
    <n v="3.8"/>
  </r>
  <r>
    <x v="0"/>
    <n v="4.7"/>
  </r>
  <r>
    <x v="0"/>
    <n v="5.6"/>
  </r>
  <r>
    <x v="0"/>
    <n v="3.9"/>
  </r>
  <r>
    <x v="0"/>
    <n v="5.4"/>
  </r>
  <r>
    <x v="0"/>
    <n v="5.2"/>
  </r>
  <r>
    <x v="0"/>
    <n v="3.5"/>
  </r>
  <r>
    <x v="0"/>
    <n v="5.3"/>
  </r>
  <r>
    <x v="0"/>
    <n v="7.1"/>
  </r>
  <r>
    <x v="0"/>
    <n v="5.5"/>
  </r>
  <r>
    <x v="0"/>
    <n v="6"/>
  </r>
  <r>
    <x v="0"/>
    <n v="4.8"/>
  </r>
  <r>
    <x v="0"/>
    <n v="7.1"/>
  </r>
  <r>
    <x v="0"/>
    <n v="8.1999999999999993"/>
  </r>
  <r>
    <x v="0"/>
    <n v="5.7"/>
  </r>
  <r>
    <x v="42"/>
    <n v="7.9"/>
  </r>
  <r>
    <x v="0"/>
    <n v="7.3"/>
  </r>
  <r>
    <x v="0"/>
    <n v="7.1"/>
  </r>
  <r>
    <x v="0"/>
    <n v="6.4"/>
  </r>
  <r>
    <x v="43"/>
    <n v="5.9"/>
  </r>
  <r>
    <x v="0"/>
    <n v="7.5"/>
  </r>
  <r>
    <x v="0"/>
    <n v="6.4"/>
  </r>
  <r>
    <x v="0"/>
    <n v="7.4"/>
  </r>
  <r>
    <x v="0"/>
    <n v="7.3"/>
  </r>
  <r>
    <x v="0"/>
    <n v="7.2"/>
  </r>
  <r>
    <x v="2"/>
    <n v="6.7"/>
  </r>
  <r>
    <x v="0"/>
    <n v="7.1"/>
  </r>
  <r>
    <x v="0"/>
    <n v="6"/>
  </r>
  <r>
    <x v="0"/>
    <n v="6.7"/>
  </r>
  <r>
    <x v="0"/>
    <n v="5.6"/>
  </r>
  <r>
    <x v="0"/>
    <n v="7"/>
  </r>
  <r>
    <x v="0"/>
    <n v="4.9000000000000004"/>
  </r>
  <r>
    <x v="0"/>
    <n v="3.2"/>
  </r>
  <r>
    <x v="43"/>
    <n v="8.4"/>
  </r>
  <r>
    <x v="0"/>
    <n v="6.9"/>
  </r>
  <r>
    <x v="0"/>
    <n v="7.5"/>
  </r>
  <r>
    <x v="0"/>
    <n v="7.2"/>
  </r>
  <r>
    <x v="0"/>
    <n v="7.2"/>
  </r>
  <r>
    <x v="13"/>
    <n v="8"/>
  </r>
  <r>
    <x v="0"/>
    <n v="7.4"/>
  </r>
  <r>
    <x v="5"/>
    <n v="7.2"/>
  </r>
  <r>
    <x v="0"/>
    <n v="6.5"/>
  </r>
  <r>
    <x v="0"/>
    <n v="7.2"/>
  </r>
  <r>
    <x v="0"/>
    <n v="4.2"/>
  </r>
  <r>
    <x v="0"/>
    <n v="5.0999999999999996"/>
  </r>
  <r>
    <x v="31"/>
    <n v="6.4"/>
  </r>
  <r>
    <x v="0"/>
    <n v="6.8"/>
  </r>
  <r>
    <x v="0"/>
    <n v="6.2"/>
  </r>
  <r>
    <x v="0"/>
    <n v="7.5"/>
  </r>
  <r>
    <x v="0"/>
    <n v="7.7"/>
  </r>
  <r>
    <x v="0"/>
    <n v="6.9"/>
  </r>
  <r>
    <x v="0"/>
    <n v="7"/>
  </r>
  <r>
    <x v="0"/>
    <n v="7.5"/>
  </r>
  <r>
    <x v="0"/>
    <n v="6.3"/>
  </r>
  <r>
    <x v="0"/>
    <n v="5.5"/>
  </r>
  <r>
    <x v="15"/>
    <n v="8.1"/>
  </r>
  <r>
    <x v="0"/>
    <n v="6.6"/>
  </r>
  <r>
    <x v="0"/>
    <n v="5.2"/>
  </r>
  <r>
    <x v="0"/>
    <n v="5.6"/>
  </r>
  <r>
    <x v="0"/>
    <n v="3.1"/>
  </r>
  <r>
    <x v="0"/>
    <n v="8.1"/>
  </r>
  <r>
    <x v="0"/>
    <n v="8.3000000000000007"/>
  </r>
  <r>
    <x v="0"/>
    <n v="7.1"/>
  </r>
  <r>
    <x v="0"/>
    <n v="8.1"/>
  </r>
  <r>
    <x v="0"/>
    <n v="7.2"/>
  </r>
  <r>
    <x v="0"/>
    <n v="6.3"/>
  </r>
  <r>
    <x v="0"/>
    <n v="4"/>
  </r>
  <r>
    <x v="0"/>
    <n v="7.2"/>
  </r>
  <r>
    <x v="0"/>
    <n v="6.5"/>
  </r>
  <r>
    <x v="0"/>
    <n v="6.5"/>
  </r>
  <r>
    <x v="0"/>
    <n v="4.9000000000000004"/>
  </r>
  <r>
    <x v="0"/>
    <n v="5.2"/>
  </r>
  <r>
    <x v="0"/>
    <n v="7.4"/>
  </r>
  <r>
    <x v="0"/>
    <n v="7.4"/>
  </r>
  <r>
    <x v="0"/>
    <n v="5.4"/>
  </r>
  <r>
    <x v="0"/>
    <n v="3.9"/>
  </r>
  <r>
    <x v="0"/>
    <n v="5.3"/>
  </r>
  <r>
    <x v="0"/>
    <n v="7.8"/>
  </r>
  <r>
    <x v="0"/>
    <n v="6.4"/>
  </r>
  <r>
    <x v="0"/>
    <n v="8.1"/>
  </r>
  <r>
    <x v="0"/>
    <n v="6.5"/>
  </r>
  <r>
    <x v="0"/>
    <n v="5.6"/>
  </r>
  <r>
    <x v="0"/>
    <n v="5.6"/>
  </r>
  <r>
    <x v="0"/>
    <n v="6.6"/>
  </r>
  <r>
    <x v="0"/>
    <n v="6.3"/>
  </r>
  <r>
    <x v="2"/>
    <n v="7.7"/>
  </r>
  <r>
    <x v="0"/>
    <n v="7"/>
  </r>
  <r>
    <x v="0"/>
    <n v="8"/>
  </r>
  <r>
    <x v="2"/>
    <n v="7.2"/>
  </r>
  <r>
    <x v="0"/>
    <n v="4.5"/>
  </r>
  <r>
    <x v="0"/>
    <n v="7.7"/>
  </r>
  <r>
    <x v="0"/>
    <n v="7.2"/>
  </r>
  <r>
    <x v="0"/>
    <n v="6.1"/>
  </r>
  <r>
    <x v="44"/>
    <n v="6.4"/>
  </r>
  <r>
    <x v="0"/>
    <n v="6.5"/>
  </r>
  <r>
    <x v="7"/>
    <n v="7"/>
  </r>
  <r>
    <x v="0"/>
    <n v="6.1"/>
  </r>
  <r>
    <x v="0"/>
    <n v="5.7"/>
  </r>
  <r>
    <x v="0"/>
    <n v="5.4"/>
  </r>
  <r>
    <x v="0"/>
    <n v="5.9"/>
  </r>
  <r>
    <x v="0"/>
    <n v="7.5"/>
  </r>
  <r>
    <x v="0"/>
    <n v="7.7"/>
  </r>
  <r>
    <x v="0"/>
    <n v="7.1"/>
  </r>
  <r>
    <x v="0"/>
    <n v="7.4"/>
  </r>
  <r>
    <x v="0"/>
    <n v="7.6"/>
  </r>
  <r>
    <x v="0"/>
    <n v="6.4"/>
  </r>
  <r>
    <x v="17"/>
    <n v="7.4"/>
  </r>
  <r>
    <x v="0"/>
    <n v="6.8"/>
  </r>
  <r>
    <x v="0"/>
    <n v="6.5"/>
  </r>
  <r>
    <x v="0"/>
    <n v="6"/>
  </r>
  <r>
    <x v="0"/>
    <n v="7.3"/>
  </r>
  <r>
    <x v="0"/>
    <n v="7.3"/>
  </r>
  <r>
    <x v="0"/>
    <n v="6.5"/>
  </r>
  <r>
    <x v="0"/>
    <n v="6"/>
  </r>
  <r>
    <x v="0"/>
    <n v="5.3"/>
  </r>
  <r>
    <x v="0"/>
    <n v="6.6"/>
  </r>
  <r>
    <x v="0"/>
    <n v="6.1"/>
  </r>
  <r>
    <x v="0"/>
    <n v="7.1"/>
  </r>
  <r>
    <x v="1"/>
    <n v="8.6999999999999993"/>
  </r>
  <r>
    <x v="0"/>
    <n v="8.4"/>
  </r>
  <r>
    <x v="0"/>
    <n v="5.8"/>
  </r>
  <r>
    <x v="0"/>
    <n v="6.2"/>
  </r>
  <r>
    <x v="0"/>
    <n v="5.8"/>
  </r>
  <r>
    <x v="0"/>
    <n v="5.7"/>
  </r>
  <r>
    <x v="0"/>
    <n v="6.1"/>
  </r>
  <r>
    <x v="0"/>
    <n v="6.4"/>
  </r>
  <r>
    <x v="0"/>
    <n v="5"/>
  </r>
  <r>
    <x v="0"/>
    <n v="6.5"/>
  </r>
  <r>
    <x v="0"/>
    <n v="4.5999999999999996"/>
  </r>
  <r>
    <x v="3"/>
    <n v="7.7"/>
  </r>
  <r>
    <x v="0"/>
    <n v="7.3"/>
  </r>
  <r>
    <x v="0"/>
    <n v="6.6"/>
  </r>
  <r>
    <x v="0"/>
    <n v="6.4"/>
  </r>
  <r>
    <x v="0"/>
    <n v="5.8"/>
  </r>
  <r>
    <x v="0"/>
    <n v="7.2"/>
  </r>
  <r>
    <x v="0"/>
    <n v="7.2"/>
  </r>
  <r>
    <x v="0"/>
    <n v="3.5"/>
  </r>
  <r>
    <x v="0"/>
    <n v="7.5"/>
  </r>
  <r>
    <x v="0"/>
    <n v="2.2000000000000002"/>
  </r>
  <r>
    <x v="0"/>
    <n v="6.6"/>
  </r>
  <r>
    <x v="5"/>
    <n v="6.9"/>
  </r>
  <r>
    <x v="0"/>
    <n v="4"/>
  </r>
  <r>
    <x v="0"/>
    <n v="7.4"/>
  </r>
  <r>
    <x v="0"/>
    <n v="8.3000000000000007"/>
  </r>
  <r>
    <x v="0"/>
    <n v="5.7"/>
  </r>
  <r>
    <x v="0"/>
    <n v="6.8"/>
  </r>
  <r>
    <x v="0"/>
    <n v="5.2"/>
  </r>
  <r>
    <x v="0"/>
    <n v="6.2"/>
  </r>
  <r>
    <x v="0"/>
    <n v="5.9"/>
  </r>
  <r>
    <x v="0"/>
    <n v="7.7"/>
  </r>
  <r>
    <x v="0"/>
    <n v="4.3"/>
  </r>
  <r>
    <x v="0"/>
    <n v="7.1"/>
  </r>
  <r>
    <x v="0"/>
    <n v="6.2"/>
  </r>
  <r>
    <x v="0"/>
    <n v="6.8"/>
  </r>
  <r>
    <x v="0"/>
    <n v="7.7"/>
  </r>
  <r>
    <x v="0"/>
    <n v="8.1999999999999993"/>
  </r>
  <r>
    <x v="0"/>
    <n v="7.5"/>
  </r>
  <r>
    <x v="21"/>
    <n v="7.6"/>
  </r>
  <r>
    <x v="0"/>
    <n v="4.0999999999999996"/>
  </r>
  <r>
    <x v="0"/>
    <n v="6.9"/>
  </r>
  <r>
    <x v="0"/>
    <n v="7.1"/>
  </r>
  <r>
    <x v="0"/>
    <n v="6.3"/>
  </r>
  <r>
    <x v="0"/>
    <n v="7.7"/>
  </r>
  <r>
    <x v="0"/>
    <n v="8.3000000000000007"/>
  </r>
  <r>
    <x v="5"/>
    <n v="7.1"/>
  </r>
  <r>
    <x v="0"/>
    <n v="4.7"/>
  </r>
  <r>
    <x v="0"/>
    <n v="7.2"/>
  </r>
  <r>
    <x v="0"/>
    <n v="5.0999999999999996"/>
  </r>
  <r>
    <x v="0"/>
    <n v="5.4"/>
  </r>
  <r>
    <x v="15"/>
    <n v="6.9"/>
  </r>
  <r>
    <x v="0"/>
    <n v="6.1"/>
  </r>
  <r>
    <x v="0"/>
    <n v="6.1"/>
  </r>
  <r>
    <x v="0"/>
    <n v="6.9"/>
  </r>
  <r>
    <x v="0"/>
    <n v="5.8"/>
  </r>
  <r>
    <x v="2"/>
    <n v="6"/>
  </r>
  <r>
    <x v="21"/>
    <n v="8.1999999999999993"/>
  </r>
  <r>
    <x v="0"/>
    <n v="8"/>
  </r>
  <r>
    <x v="0"/>
    <n v="7"/>
  </r>
  <r>
    <x v="0"/>
    <n v="6.3"/>
  </r>
  <r>
    <x v="0"/>
    <n v="7.6"/>
  </r>
  <r>
    <x v="0"/>
    <n v="6.1"/>
  </r>
  <r>
    <x v="18"/>
    <n v="7.2"/>
  </r>
  <r>
    <x v="0"/>
    <n v="7.8"/>
  </r>
  <r>
    <x v="0"/>
    <n v="4.7"/>
  </r>
  <r>
    <x v="0"/>
    <n v="7.5"/>
  </r>
  <r>
    <x v="0"/>
    <n v="3.4"/>
  </r>
  <r>
    <x v="0"/>
    <n v="8.9"/>
  </r>
  <r>
    <x v="0"/>
    <n v="6.9"/>
  </r>
  <r>
    <x v="0"/>
    <n v="8.1999999999999993"/>
  </r>
  <r>
    <x v="45"/>
    <n v="7.3"/>
  </r>
  <r>
    <x v="0"/>
    <n v="8"/>
  </r>
  <r>
    <x v="0"/>
    <n v="6.7"/>
  </r>
  <r>
    <x v="0"/>
    <n v="6.6"/>
  </r>
  <r>
    <x v="2"/>
    <n v="6.9"/>
  </r>
  <r>
    <x v="0"/>
    <n v="7.1"/>
  </r>
  <r>
    <x v="0"/>
    <n v="5.6"/>
  </r>
  <r>
    <x v="0"/>
    <n v="6.7"/>
  </r>
  <r>
    <x v="0"/>
    <n v="7.1"/>
  </r>
  <r>
    <x v="0"/>
    <n v="5.2"/>
  </r>
  <r>
    <x v="2"/>
    <n v="7.7"/>
  </r>
  <r>
    <x v="0"/>
    <n v="7.5"/>
  </r>
  <r>
    <x v="0"/>
    <n v="7.6"/>
  </r>
  <r>
    <x v="0"/>
    <n v="8.1"/>
  </r>
  <r>
    <x v="0"/>
    <n v="5.5"/>
  </r>
  <r>
    <x v="0"/>
    <n v="6.6"/>
  </r>
  <r>
    <x v="0"/>
    <n v="3.2"/>
  </r>
  <r>
    <x v="0"/>
    <n v="6.6"/>
  </r>
  <r>
    <x v="0"/>
    <n v="6.2"/>
  </r>
  <r>
    <x v="0"/>
    <n v="4.8"/>
  </r>
  <r>
    <x v="0"/>
    <n v="4.5"/>
  </r>
  <r>
    <x v="0"/>
    <n v="7.2"/>
  </r>
  <r>
    <x v="0"/>
    <n v="4.3"/>
  </r>
  <r>
    <x v="0"/>
    <n v="4.5"/>
  </r>
  <r>
    <x v="0"/>
    <n v="6.4"/>
  </r>
  <r>
    <x v="0"/>
    <n v="6.4"/>
  </r>
  <r>
    <x v="0"/>
    <n v="7.3"/>
  </r>
  <r>
    <x v="0"/>
    <n v="6.9"/>
  </r>
  <r>
    <x v="0"/>
    <n v="4.3"/>
  </r>
  <r>
    <x v="0"/>
    <n v="7.2"/>
  </r>
  <r>
    <x v="0"/>
    <n v="6.5"/>
  </r>
  <r>
    <x v="0"/>
    <n v="6.6"/>
  </r>
  <r>
    <x v="0"/>
    <n v="6.7"/>
  </r>
  <r>
    <x v="0"/>
    <n v="4.3"/>
  </r>
  <r>
    <x v="0"/>
    <n v="7.3"/>
  </r>
  <r>
    <x v="0"/>
    <n v="6.4"/>
  </r>
  <r>
    <x v="0"/>
    <n v="7"/>
  </r>
  <r>
    <x v="0"/>
    <n v="5.5"/>
  </r>
  <r>
    <x v="0"/>
    <n v="6.7"/>
  </r>
  <r>
    <x v="0"/>
    <n v="4.3"/>
  </r>
  <r>
    <x v="0"/>
    <n v="6.1"/>
  </r>
  <r>
    <x v="12"/>
    <n v="6.8"/>
  </r>
  <r>
    <x v="0"/>
    <n v="3.9"/>
  </r>
  <r>
    <x v="0"/>
    <n v="6.9"/>
  </r>
  <r>
    <x v="0"/>
    <n v="7.3"/>
  </r>
  <r>
    <x v="0"/>
    <n v="6.9"/>
  </r>
  <r>
    <x v="0"/>
    <n v="6.3"/>
  </r>
  <r>
    <x v="0"/>
    <n v="2.5"/>
  </r>
  <r>
    <x v="0"/>
    <n v="5.7"/>
  </r>
  <r>
    <x v="0"/>
    <n v="7"/>
  </r>
  <r>
    <x v="0"/>
    <n v="6.2"/>
  </r>
  <r>
    <x v="0"/>
    <n v="6.9"/>
  </r>
  <r>
    <x v="0"/>
    <n v="4.5"/>
  </r>
  <r>
    <x v="0"/>
    <n v="7.8"/>
  </r>
  <r>
    <x v="0"/>
    <n v="4.4000000000000004"/>
  </r>
  <r>
    <x v="0"/>
    <n v="6.6"/>
  </r>
  <r>
    <x v="0"/>
    <n v="8"/>
  </r>
  <r>
    <x v="0"/>
    <n v="8.3000000000000007"/>
  </r>
  <r>
    <x v="0"/>
    <n v="6.5"/>
  </r>
  <r>
    <x v="0"/>
    <n v="7.1"/>
  </r>
  <r>
    <x v="0"/>
    <n v="7.1"/>
  </r>
  <r>
    <x v="0"/>
    <n v="4"/>
  </r>
  <r>
    <x v="0"/>
    <n v="7.5"/>
  </r>
  <r>
    <x v="0"/>
    <n v="7"/>
  </r>
  <r>
    <x v="0"/>
    <n v="4"/>
  </r>
  <r>
    <x v="0"/>
    <n v="6.7"/>
  </r>
  <r>
    <x v="0"/>
    <n v="7"/>
  </r>
  <r>
    <x v="0"/>
    <n v="7.4"/>
  </r>
  <r>
    <x v="15"/>
    <n v="8"/>
  </r>
  <r>
    <x v="0"/>
    <n v="6.5"/>
  </r>
  <r>
    <x v="0"/>
    <n v="7.2"/>
  </r>
  <r>
    <x v="0"/>
    <n v="6.4"/>
  </r>
  <r>
    <x v="0"/>
    <n v="6.5"/>
  </r>
  <r>
    <x v="13"/>
    <n v="6.8"/>
  </r>
  <r>
    <x v="0"/>
    <n v="6.9"/>
  </r>
  <r>
    <x v="0"/>
    <n v="7.5"/>
  </r>
  <r>
    <x v="0"/>
    <n v="5.0999999999999996"/>
  </r>
  <r>
    <x v="0"/>
    <n v="6.2"/>
  </r>
  <r>
    <x v="0"/>
    <n v="3.9"/>
  </r>
  <r>
    <x v="0"/>
    <n v="6"/>
  </r>
  <r>
    <x v="0"/>
    <n v="6.8"/>
  </r>
  <r>
    <x v="2"/>
    <n v="7.4"/>
  </r>
  <r>
    <x v="29"/>
    <n v="8.1"/>
  </r>
  <r>
    <x v="0"/>
    <n v="6.5"/>
  </r>
  <r>
    <x v="0"/>
    <n v="8"/>
  </r>
  <r>
    <x v="0"/>
    <n v="7.7"/>
  </r>
  <r>
    <x v="0"/>
    <n v="7.2"/>
  </r>
  <r>
    <x v="0"/>
    <n v="5.4"/>
  </r>
  <r>
    <x v="0"/>
    <n v="6.7"/>
  </r>
  <r>
    <x v="0"/>
    <n v="6.3"/>
  </r>
  <r>
    <x v="0"/>
    <n v="8.1"/>
  </r>
  <r>
    <x v="43"/>
    <n v="8.5"/>
  </r>
  <r>
    <x v="0"/>
    <n v="7.7"/>
  </r>
  <r>
    <x v="0"/>
    <n v="6.5"/>
  </r>
  <r>
    <x v="0"/>
    <n v="8.6999999999999993"/>
  </r>
  <r>
    <x v="42"/>
    <n v="6.5"/>
  </r>
  <r>
    <x v="0"/>
    <n v="7"/>
  </r>
  <r>
    <x v="0"/>
    <n v="5.5"/>
  </r>
  <r>
    <x v="0"/>
    <n v="7"/>
  </r>
  <r>
    <x v="0"/>
    <n v="6.3"/>
  </r>
  <r>
    <x v="0"/>
    <n v="7.9"/>
  </r>
  <r>
    <x v="0"/>
    <n v="7.3"/>
  </r>
  <r>
    <x v="0"/>
    <n v="7.4"/>
  </r>
  <r>
    <x v="0"/>
    <n v="5.4"/>
  </r>
  <r>
    <x v="0"/>
    <n v="7.1"/>
  </r>
  <r>
    <x v="0"/>
    <n v="8.4"/>
  </r>
  <r>
    <x v="0"/>
    <n v="7"/>
  </r>
  <r>
    <x v="0"/>
    <n v="5.3"/>
  </r>
  <r>
    <x v="0"/>
    <n v="7.1"/>
  </r>
  <r>
    <x v="0"/>
    <n v="7.5"/>
  </r>
  <r>
    <x v="0"/>
    <n v="7.2"/>
  </r>
  <r>
    <x v="0"/>
    <n v="6.7"/>
  </r>
  <r>
    <x v="30"/>
    <n v="8.1999999999999993"/>
  </r>
  <r>
    <x v="0"/>
    <n v="6.6"/>
  </r>
  <r>
    <x v="0"/>
    <n v="6.7"/>
  </r>
  <r>
    <x v="0"/>
    <n v="5.0999999999999996"/>
  </r>
  <r>
    <x v="0"/>
    <n v="7"/>
  </r>
  <r>
    <x v="2"/>
    <n v="7.4"/>
  </r>
  <r>
    <x v="0"/>
    <n v="5.4"/>
  </r>
  <r>
    <x v="0"/>
    <n v="5.7"/>
  </r>
  <r>
    <x v="0"/>
    <n v="6.7"/>
  </r>
  <r>
    <x v="0"/>
    <n v="4.2"/>
  </r>
  <r>
    <x v="0"/>
    <n v="7.4"/>
  </r>
  <r>
    <x v="0"/>
    <n v="4.8"/>
  </r>
  <r>
    <x v="0"/>
    <n v="7"/>
  </r>
  <r>
    <x v="0"/>
    <n v="7.3"/>
  </r>
  <r>
    <x v="0"/>
    <n v="5.8"/>
  </r>
  <r>
    <x v="0"/>
    <n v="7"/>
  </r>
  <r>
    <x v="0"/>
    <n v="3.2"/>
  </r>
  <r>
    <x v="0"/>
    <n v="6.8"/>
  </r>
  <r>
    <x v="0"/>
    <n v="7.7"/>
  </r>
  <r>
    <x v="0"/>
    <n v="5.6"/>
  </r>
  <r>
    <x v="0"/>
    <n v="7.1"/>
  </r>
  <r>
    <x v="0"/>
    <n v="3.6"/>
  </r>
  <r>
    <x v="0"/>
    <n v="6.8"/>
  </r>
  <r>
    <x v="0"/>
    <n v="7.6"/>
  </r>
  <r>
    <x v="0"/>
    <n v="8.3000000000000007"/>
  </r>
  <r>
    <x v="0"/>
    <n v="7.5"/>
  </r>
  <r>
    <x v="0"/>
    <n v="5.4"/>
  </r>
  <r>
    <x v="0"/>
    <n v="5.3"/>
  </r>
  <r>
    <x v="0"/>
    <n v="4.5"/>
  </r>
  <r>
    <x v="0"/>
    <n v="7.3"/>
  </r>
  <r>
    <x v="0"/>
    <n v="5.6"/>
  </r>
  <r>
    <x v="0"/>
    <n v="5.6"/>
  </r>
  <r>
    <x v="0"/>
    <n v="4.0999999999999996"/>
  </r>
  <r>
    <x v="0"/>
    <n v="6.8"/>
  </r>
  <r>
    <x v="0"/>
    <n v="6.3"/>
  </r>
  <r>
    <x v="0"/>
    <n v="5.8"/>
  </r>
  <r>
    <x v="0"/>
    <n v="6.6"/>
  </r>
  <r>
    <x v="0"/>
    <n v="6.7"/>
  </r>
  <r>
    <x v="27"/>
    <n v="6.4"/>
  </r>
  <r>
    <x v="0"/>
    <n v="6.3"/>
  </r>
  <r>
    <x v="0"/>
    <n v="3.4"/>
  </r>
  <r>
    <x v="0"/>
    <n v="4.7"/>
  </r>
  <r>
    <x v="0"/>
    <n v="6"/>
  </r>
  <r>
    <x v="0"/>
    <n v="7.3"/>
  </r>
  <r>
    <x v="0"/>
    <n v="7.9"/>
  </r>
  <r>
    <x v="0"/>
    <n v="6.1"/>
  </r>
  <r>
    <x v="0"/>
    <n v="7.4"/>
  </r>
  <r>
    <x v="0"/>
    <n v="6.6"/>
  </r>
  <r>
    <x v="0"/>
    <n v="5.5"/>
  </r>
  <r>
    <x v="0"/>
    <n v="7.5"/>
  </r>
  <r>
    <x v="0"/>
    <n v="7.6"/>
  </r>
  <r>
    <x v="0"/>
    <n v="5"/>
  </r>
  <r>
    <x v="0"/>
    <n v="3.2"/>
  </r>
  <r>
    <x v="0"/>
    <n v="8.1999999999999993"/>
  </r>
  <r>
    <x v="0"/>
    <n v="3.7"/>
  </r>
  <r>
    <x v="0"/>
    <n v="6.3"/>
  </r>
  <r>
    <x v="0"/>
    <n v="4.0999999999999996"/>
  </r>
  <r>
    <x v="0"/>
    <n v="6.9"/>
  </r>
  <r>
    <x v="0"/>
    <n v="5.4"/>
  </r>
  <r>
    <x v="0"/>
    <n v="6.5"/>
  </r>
  <r>
    <x v="0"/>
    <n v="7.8"/>
  </r>
  <r>
    <x v="0"/>
    <n v="6.7"/>
  </r>
  <r>
    <x v="0"/>
    <n v="6.4"/>
  </r>
  <r>
    <x v="0"/>
    <n v="7.3"/>
  </r>
  <r>
    <x v="0"/>
    <n v="7"/>
  </r>
  <r>
    <x v="0"/>
    <n v="6.3"/>
  </r>
  <r>
    <x v="0"/>
    <n v="7.1"/>
  </r>
  <r>
    <x v="0"/>
    <n v="4.8"/>
  </r>
  <r>
    <x v="0"/>
    <n v="3.3"/>
  </r>
  <r>
    <x v="0"/>
    <n v="6.9"/>
  </r>
  <r>
    <x v="0"/>
    <n v="4.5999999999999996"/>
  </r>
  <r>
    <x v="0"/>
    <n v="3"/>
  </r>
  <r>
    <x v="0"/>
    <n v="6.6"/>
  </r>
  <r>
    <x v="46"/>
    <n v="7.4"/>
  </r>
  <r>
    <x v="0"/>
    <n v="6.2"/>
  </r>
  <r>
    <x v="0"/>
    <n v="4"/>
  </r>
  <r>
    <x v="0"/>
    <n v="6.1"/>
  </r>
  <r>
    <x v="2"/>
    <n v="6.9"/>
  </r>
  <r>
    <x v="43"/>
    <n v="7.5"/>
  </r>
  <r>
    <x v="0"/>
    <n v="6.7"/>
  </r>
  <r>
    <x v="1"/>
    <n v="7.4"/>
  </r>
  <r>
    <x v="0"/>
    <n v="6.1"/>
  </r>
  <r>
    <x v="0"/>
    <n v="5.4"/>
  </r>
  <r>
    <x v="0"/>
    <n v="6.4"/>
  </r>
  <r>
    <x v="0"/>
    <n v="7"/>
  </r>
  <r>
    <x v="0"/>
    <n v="6.3"/>
  </r>
  <r>
    <x v="5"/>
    <n v="6.9"/>
  </r>
  <r>
    <x v="0"/>
    <n v="7.8"/>
  </r>
  <r>
    <x v="0"/>
    <n v="6.4"/>
  </r>
  <r>
    <x v="0"/>
    <n v="7.7"/>
  </r>
  <r>
    <x v="0"/>
    <n v="6.3"/>
  </r>
  <r>
    <x v="0"/>
    <n v="6.3"/>
  </r>
  <r>
    <x v="0"/>
    <n v="6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17">
  <r>
    <x v="0"/>
    <n v="7.9"/>
  </r>
  <r>
    <x v="1"/>
    <n v="7.1"/>
  </r>
  <r>
    <x v="2"/>
    <n v="6.8"/>
  </r>
  <r>
    <x v="3"/>
    <n v="8.5"/>
  </r>
  <r>
    <x v="4"/>
    <n v="7.1"/>
  </r>
  <r>
    <x v="5"/>
    <n v="6.6"/>
  </r>
  <r>
    <x v="6"/>
    <n v="6.2"/>
  </r>
  <r>
    <x v="7"/>
    <n v="7.8"/>
  </r>
  <r>
    <x v="8"/>
    <n v="7.5"/>
  </r>
  <r>
    <x v="9"/>
    <n v="7.5"/>
  </r>
  <r>
    <x v="10"/>
    <n v="6.9"/>
  </r>
  <r>
    <x v="11"/>
    <n v="6.1"/>
  </r>
  <r>
    <x v="12"/>
    <n v="6.7"/>
  </r>
  <r>
    <x v="1"/>
    <n v="7.3"/>
  </r>
  <r>
    <x v="1"/>
    <n v="6.5"/>
  </r>
  <r>
    <x v="10"/>
    <n v="7.2"/>
  </r>
  <r>
    <x v="13"/>
    <n v="6.6"/>
  </r>
  <r>
    <x v="8"/>
    <n v="8.1"/>
  </r>
  <r>
    <x v="14"/>
    <n v="6.7"/>
  </r>
  <r>
    <x v="15"/>
    <n v="6.8"/>
  </r>
  <r>
    <x v="16"/>
    <n v="7.5"/>
  </r>
  <r>
    <x v="17"/>
    <n v="7"/>
  </r>
  <r>
    <x v="18"/>
    <n v="6.7"/>
  </r>
  <r>
    <x v="16"/>
    <n v="7.9"/>
  </r>
  <r>
    <x v="19"/>
    <n v="6.1"/>
  </r>
  <r>
    <x v="16"/>
    <n v="7.2"/>
  </r>
  <r>
    <x v="0"/>
    <n v="7.7"/>
  </r>
  <r>
    <x v="20"/>
    <n v="8.1999999999999993"/>
  </r>
  <r>
    <x v="21"/>
    <n v="5.9"/>
  </r>
  <r>
    <x v="22"/>
    <n v="7"/>
  </r>
  <r>
    <x v="2"/>
    <n v="7.8"/>
  </r>
  <r>
    <x v="6"/>
    <n v="7.3"/>
  </r>
  <r>
    <x v="23"/>
    <n v="7.2"/>
  </r>
  <r>
    <x v="24"/>
    <n v="6.5"/>
  </r>
  <r>
    <x v="25"/>
    <n v="6.8"/>
  </r>
  <r>
    <x v="26"/>
    <n v="7.3"/>
  </r>
  <r>
    <x v="27"/>
    <n v="6"/>
  </r>
  <r>
    <x v="27"/>
    <n v="5.7"/>
  </r>
  <r>
    <x v="6"/>
    <n v="6.4"/>
  </r>
  <r>
    <x v="17"/>
    <n v="6.7"/>
  </r>
  <r>
    <x v="28"/>
    <n v="6.8"/>
  </r>
  <r>
    <x v="29"/>
    <n v="6.3"/>
  </r>
  <r>
    <x v="30"/>
    <n v="5.6"/>
  </r>
  <r>
    <x v="31"/>
    <n v="8.3000000000000007"/>
  </r>
  <r>
    <x v="32"/>
    <n v="6.6"/>
  </r>
  <r>
    <x v="33"/>
    <n v="7.2"/>
  </r>
  <r>
    <x v="12"/>
    <n v="7"/>
  </r>
  <r>
    <x v="11"/>
    <n v="8"/>
  </r>
  <r>
    <x v="34"/>
    <n v="7.8"/>
  </r>
  <r>
    <x v="11"/>
    <n v="6.3"/>
  </r>
  <r>
    <x v="35"/>
    <n v="7.3"/>
  </r>
  <r>
    <x v="36"/>
    <n v="6.6"/>
  </r>
  <r>
    <x v="37"/>
    <n v="7"/>
  </r>
  <r>
    <x v="27"/>
    <n v="6.3"/>
  </r>
  <r>
    <x v="38"/>
    <n v="6.2"/>
  </r>
  <r>
    <x v="39"/>
    <n v="6.8"/>
  </r>
  <r>
    <x v="40"/>
    <n v="7.2"/>
  </r>
  <r>
    <x v="41"/>
    <n v="7.5"/>
  </r>
  <r>
    <x v="5"/>
    <n v="8.4"/>
  </r>
  <r>
    <x v="25"/>
    <n v="6.2"/>
  </r>
  <r>
    <x v="42"/>
    <n v="5.8"/>
  </r>
  <r>
    <x v="43"/>
    <n v="6.8"/>
  </r>
  <r>
    <x v="44"/>
    <n v="5.4"/>
  </r>
  <r>
    <x v="9"/>
    <n v="6.6"/>
  </r>
  <r>
    <x v="13"/>
    <n v="6.9"/>
  </r>
  <r>
    <x v="11"/>
    <n v="7.3"/>
  </r>
  <r>
    <x v="3"/>
    <n v="9"/>
  </r>
  <r>
    <x v="45"/>
    <n v="8.3000000000000007"/>
  </r>
  <r>
    <x v="46"/>
    <n v="6.5"/>
  </r>
  <r>
    <x v="47"/>
    <n v="7.9"/>
  </r>
  <r>
    <x v="48"/>
    <n v="7.5"/>
  </r>
  <r>
    <x v="15"/>
    <n v="4.8"/>
  </r>
  <r>
    <x v="49"/>
    <n v="5.2"/>
  </r>
  <r>
    <x v="50"/>
    <n v="6.9"/>
  </r>
  <r>
    <x v="51"/>
    <n v="5.4"/>
  </r>
  <r>
    <x v="52"/>
    <n v="7.9"/>
  </r>
  <r>
    <x v="53"/>
    <n v="6.1"/>
  </r>
  <r>
    <x v="54"/>
    <n v="5.8"/>
  </r>
  <r>
    <x v="45"/>
    <n v="8.3000000000000007"/>
  </r>
  <r>
    <x v="47"/>
    <n v="7.8"/>
  </r>
  <r>
    <x v="47"/>
    <n v="7"/>
  </r>
  <r>
    <x v="55"/>
    <n v="6.1"/>
  </r>
  <r>
    <x v="56"/>
    <n v="7"/>
  </r>
  <r>
    <x v="57"/>
    <n v="7.6"/>
  </r>
  <r>
    <x v="58"/>
    <n v="4.5"/>
  </r>
  <r>
    <x v="59"/>
    <n v="6.3"/>
  </r>
  <r>
    <x v="20"/>
    <n v="7.8"/>
  </r>
  <r>
    <x v="60"/>
    <n v="6.4"/>
  </r>
  <r>
    <x v="61"/>
    <n v="6.5"/>
  </r>
  <r>
    <x v="62"/>
    <n v="7.9"/>
  </r>
  <r>
    <x v="63"/>
    <n v="7.8"/>
  </r>
  <r>
    <x v="43"/>
    <n v="6.6"/>
  </r>
  <r>
    <x v="42"/>
    <n v="5.5"/>
  </r>
  <r>
    <x v="64"/>
    <n v="8.1999999999999993"/>
  </r>
  <r>
    <x v="65"/>
    <n v="6.4"/>
  </r>
  <r>
    <x v="66"/>
    <n v="8.1"/>
  </r>
  <r>
    <x v="3"/>
    <n v="8.6"/>
  </r>
  <r>
    <x v="3"/>
    <n v="8.8000000000000007"/>
  </r>
  <r>
    <x v="67"/>
    <n v="8.1999999999999993"/>
  </r>
  <r>
    <x v="16"/>
    <n v="7.9"/>
  </r>
  <r>
    <x v="49"/>
    <n v="6.7"/>
  </r>
  <r>
    <x v="68"/>
    <n v="7.8"/>
  </r>
  <r>
    <x v="69"/>
    <n v="7.8"/>
  </r>
  <r>
    <x v="70"/>
    <n v="6.6"/>
  </r>
  <r>
    <x v="71"/>
    <n v="6.1"/>
  </r>
  <r>
    <x v="72"/>
    <n v="5.6"/>
  </r>
  <r>
    <x v="73"/>
    <n v="6.4"/>
  </r>
  <r>
    <x v="74"/>
    <n v="6.1"/>
  </r>
  <r>
    <x v="75"/>
    <n v="7.3"/>
  </r>
  <r>
    <x v="76"/>
    <n v="6.6"/>
  </r>
  <r>
    <x v="77"/>
    <n v="6.3"/>
  </r>
  <r>
    <x v="27"/>
    <n v="6.1"/>
  </r>
  <r>
    <x v="27"/>
    <n v="7.1"/>
  </r>
  <r>
    <x v="78"/>
    <n v="5.5"/>
  </r>
  <r>
    <x v="9"/>
    <n v="7.5"/>
  </r>
  <r>
    <x v="36"/>
    <n v="7.6"/>
  </r>
  <r>
    <x v="21"/>
    <n v="6.4"/>
  </r>
  <r>
    <x v="70"/>
    <n v="7.2"/>
  </r>
  <r>
    <x v="24"/>
    <n v="6.7"/>
  </r>
  <r>
    <x v="61"/>
    <n v="8"/>
  </r>
  <r>
    <x v="3"/>
    <n v="8.3000000000000007"/>
  </r>
  <r>
    <x v="79"/>
    <n v="6.7"/>
  </r>
  <r>
    <x v="80"/>
    <n v="5.9"/>
  </r>
  <r>
    <x v="81"/>
    <n v="6.7"/>
  </r>
  <r>
    <x v="44"/>
    <n v="6.7"/>
  </r>
  <r>
    <x v="82"/>
    <n v="7.6"/>
  </r>
  <r>
    <x v="44"/>
    <n v="7.2"/>
  </r>
  <r>
    <x v="76"/>
    <n v="7.1"/>
  </r>
  <r>
    <x v="83"/>
    <n v="8.1"/>
  </r>
  <r>
    <x v="84"/>
    <n v="6.7"/>
  </r>
  <r>
    <x v="85"/>
    <n v="7"/>
  </r>
  <r>
    <x v="86"/>
    <n v="6.9"/>
  </r>
  <r>
    <x v="87"/>
    <n v="5.0999999999999996"/>
  </r>
  <r>
    <x v="88"/>
    <n v="5.8"/>
  </r>
  <r>
    <x v="24"/>
    <n v="6.2"/>
  </r>
  <r>
    <x v="89"/>
    <n v="7.4"/>
  </r>
  <r>
    <x v="90"/>
    <n v="5.8"/>
  </r>
  <r>
    <x v="91"/>
    <n v="6.2"/>
  </r>
  <r>
    <x v="92"/>
    <n v="7.3"/>
  </r>
  <r>
    <x v="93"/>
    <n v="4.2"/>
  </r>
  <r>
    <x v="34"/>
    <n v="6.9"/>
  </r>
  <r>
    <x v="42"/>
    <n v="6.4"/>
  </r>
  <r>
    <x v="94"/>
    <n v="5.4"/>
  </r>
  <r>
    <x v="95"/>
    <n v="6.7"/>
  </r>
  <r>
    <x v="96"/>
    <n v="5.8"/>
  </r>
  <r>
    <x v="97"/>
    <n v="6.9"/>
  </r>
  <r>
    <x v="72"/>
    <n v="7.2"/>
  </r>
  <r>
    <x v="79"/>
    <n v="6.9"/>
  </r>
  <r>
    <x v="98"/>
    <n v="6.1"/>
  </r>
  <r>
    <x v="99"/>
    <n v="5.5"/>
  </r>
  <r>
    <x v="27"/>
    <n v="6.6"/>
  </r>
  <r>
    <x v="15"/>
    <n v="6.1"/>
  </r>
  <r>
    <x v="43"/>
    <n v="6.3"/>
  </r>
  <r>
    <x v="100"/>
    <n v="7.2"/>
  </r>
  <r>
    <x v="61"/>
    <n v="7.4"/>
  </r>
  <r>
    <x v="101"/>
    <n v="7.3"/>
  </r>
  <r>
    <x v="102"/>
    <n v="6.1"/>
  </r>
  <r>
    <x v="103"/>
    <n v="7.7"/>
  </r>
  <r>
    <x v="18"/>
    <n v="6.1"/>
  </r>
  <r>
    <x v="34"/>
    <n v="8"/>
  </r>
  <r>
    <x v="6"/>
    <n v="7.3"/>
  </r>
  <r>
    <x v="64"/>
    <n v="7.9"/>
  </r>
  <r>
    <x v="104"/>
    <n v="5.5"/>
  </r>
  <r>
    <x v="49"/>
    <n v="5"/>
  </r>
  <r>
    <x v="10"/>
    <n v="7.7"/>
  </r>
  <r>
    <x v="105"/>
    <n v="6.6"/>
  </r>
  <r>
    <x v="106"/>
    <n v="5.7"/>
  </r>
  <r>
    <x v="107"/>
    <n v="5.8"/>
  </r>
  <r>
    <x v="108"/>
    <n v="6"/>
  </r>
  <r>
    <x v="109"/>
    <n v="6.4"/>
  </r>
  <r>
    <x v="90"/>
    <n v="6.9"/>
  </r>
  <r>
    <x v="77"/>
    <n v="6.4"/>
  </r>
  <r>
    <x v="110"/>
    <n v="7.4"/>
  </r>
  <r>
    <x v="111"/>
    <n v="5.5"/>
  </r>
  <r>
    <x v="83"/>
    <n v="5.9"/>
  </r>
  <r>
    <x v="112"/>
    <n v="6.8"/>
  </r>
  <r>
    <x v="38"/>
    <n v="6.8"/>
  </r>
  <r>
    <x v="113"/>
    <n v="8.1"/>
  </r>
  <r>
    <x v="114"/>
    <n v="6.5"/>
  </r>
  <r>
    <x v="1"/>
    <n v="7.2"/>
  </r>
  <r>
    <x v="79"/>
    <n v="6.7"/>
  </r>
  <r>
    <x v="115"/>
    <n v="8.1"/>
  </r>
  <r>
    <x v="116"/>
    <n v="7.6"/>
  </r>
  <r>
    <x v="117"/>
    <n v="7.4"/>
  </r>
  <r>
    <x v="70"/>
    <n v="7.6"/>
  </r>
  <r>
    <x v="118"/>
    <n v="6.7"/>
  </r>
  <r>
    <x v="38"/>
    <n v="6.5"/>
  </r>
  <r>
    <x v="27"/>
    <n v="6.6"/>
  </r>
  <r>
    <x v="74"/>
    <n v="6.7"/>
  </r>
  <r>
    <x v="119"/>
    <n v="6.4"/>
  </r>
  <r>
    <x v="120"/>
    <n v="5.8"/>
  </r>
  <r>
    <x v="38"/>
    <n v="7.4"/>
  </r>
  <r>
    <x v="121"/>
    <n v="7.8"/>
  </r>
  <r>
    <x v="35"/>
    <n v="6.6"/>
  </r>
  <r>
    <x v="93"/>
    <n v="4.9000000000000004"/>
  </r>
  <r>
    <x v="122"/>
    <n v="6.5"/>
  </r>
  <r>
    <x v="123"/>
    <n v="7.5"/>
  </r>
  <r>
    <x v="80"/>
    <n v="6.2"/>
  </r>
  <r>
    <x v="124"/>
    <n v="7.3"/>
  </r>
  <r>
    <x v="125"/>
    <n v="7.5"/>
  </r>
  <r>
    <x v="126"/>
    <n v="5.6"/>
  </r>
  <r>
    <x v="1"/>
    <n v="8.1"/>
  </r>
  <r>
    <x v="123"/>
    <n v="6.4"/>
  </r>
  <r>
    <x v="70"/>
    <n v="6.7"/>
  </r>
  <r>
    <x v="84"/>
    <n v="6.6"/>
  </r>
  <r>
    <x v="127"/>
    <n v="6.4"/>
  </r>
  <r>
    <x v="11"/>
    <n v="7.5"/>
  </r>
  <r>
    <x v="41"/>
    <n v="7.3"/>
  </r>
  <r>
    <x v="128"/>
    <n v="7.5"/>
  </r>
  <r>
    <x v="112"/>
    <n v="5.8"/>
  </r>
  <r>
    <x v="129"/>
    <n v="7.5"/>
  </r>
  <r>
    <x v="130"/>
    <n v="6.6"/>
  </r>
  <r>
    <x v="131"/>
    <n v="6.7"/>
  </r>
  <r>
    <x v="132"/>
    <n v="3.7"/>
  </r>
  <r>
    <x v="84"/>
    <n v="6"/>
  </r>
  <r>
    <x v="42"/>
    <n v="6.4"/>
  </r>
  <r>
    <x v="133"/>
    <n v="6.1"/>
  </r>
  <r>
    <x v="72"/>
    <n v="6.4"/>
  </r>
  <r>
    <x v="134"/>
    <n v="5.6"/>
  </r>
  <r>
    <x v="106"/>
    <n v="8"/>
  </r>
  <r>
    <x v="135"/>
    <n v="5.2"/>
  </r>
  <r>
    <x v="115"/>
    <n v="7.1"/>
  </r>
  <r>
    <x v="32"/>
    <n v="4.8"/>
  </r>
  <r>
    <x v="18"/>
    <n v="7"/>
  </r>
  <r>
    <x v="97"/>
    <n v="5.4"/>
  </r>
  <r>
    <x v="136"/>
    <n v="6.6"/>
  </r>
  <r>
    <x v="137"/>
    <n v="6.7"/>
  </r>
  <r>
    <x v="138"/>
    <n v="6.2"/>
  </r>
  <r>
    <x v="44"/>
    <n v="6.1"/>
  </r>
  <r>
    <x v="139"/>
    <n v="5.3"/>
  </r>
  <r>
    <x v="140"/>
    <n v="6.3"/>
  </r>
  <r>
    <x v="28"/>
    <n v="7"/>
  </r>
  <r>
    <x v="141"/>
    <n v="7.6"/>
  </r>
  <r>
    <x v="141"/>
    <n v="6.7"/>
  </r>
  <r>
    <x v="45"/>
    <n v="8.1"/>
  </r>
  <r>
    <x v="140"/>
    <n v="6.7"/>
  </r>
  <r>
    <x v="141"/>
    <n v="6.5"/>
  </r>
  <r>
    <x v="142"/>
    <n v="7.3"/>
  </r>
  <r>
    <x v="143"/>
    <n v="5.0999999999999996"/>
  </r>
  <r>
    <x v="133"/>
    <n v="6"/>
  </r>
  <r>
    <x v="144"/>
    <n v="6.1"/>
  </r>
  <r>
    <x v="88"/>
    <n v="5.9"/>
  </r>
  <r>
    <x v="121"/>
    <n v="7.8"/>
  </r>
  <r>
    <x v="145"/>
    <n v="5.8"/>
  </r>
  <r>
    <x v="146"/>
    <n v="6.3"/>
  </r>
  <r>
    <x v="147"/>
    <n v="4.3"/>
  </r>
  <r>
    <x v="80"/>
    <n v="6.4"/>
  </r>
  <r>
    <x v="148"/>
    <n v="6.1"/>
  </r>
  <r>
    <x v="149"/>
    <n v="6.5"/>
  </r>
  <r>
    <x v="42"/>
    <n v="7.1"/>
  </r>
  <r>
    <x v="150"/>
    <n v="6.4"/>
  </r>
  <r>
    <x v="52"/>
    <n v="6.5"/>
  </r>
  <r>
    <x v="126"/>
    <n v="6.3"/>
  </r>
  <r>
    <x v="48"/>
    <n v="7.5"/>
  </r>
  <r>
    <x v="46"/>
    <n v="4.9000000000000004"/>
  </r>
  <r>
    <x v="151"/>
    <n v="5.8"/>
  </r>
  <r>
    <x v="152"/>
    <n v="6.2"/>
  </r>
  <r>
    <x v="153"/>
    <n v="5.5"/>
  </r>
  <r>
    <x v="154"/>
    <n v="5.4"/>
  </r>
  <r>
    <x v="126"/>
    <n v="5.8"/>
  </r>
  <r>
    <x v="80"/>
    <n v="7.1"/>
  </r>
  <r>
    <x v="153"/>
    <n v="5.4"/>
  </r>
  <r>
    <x v="155"/>
    <n v="3.7"/>
  </r>
  <r>
    <x v="81"/>
    <n v="6.7"/>
  </r>
  <r>
    <x v="156"/>
    <n v="7.2"/>
  </r>
  <r>
    <x v="16"/>
    <n v="8.8000000000000007"/>
  </r>
  <r>
    <x v="157"/>
    <n v="5.8"/>
  </r>
  <r>
    <x v="158"/>
    <n v="6.8"/>
  </r>
  <r>
    <x v="159"/>
    <n v="3.8"/>
  </r>
  <r>
    <x v="104"/>
    <n v="7.1"/>
  </r>
  <r>
    <x v="18"/>
    <n v="7.2"/>
  </r>
  <r>
    <x v="97"/>
    <n v="5.9"/>
  </r>
  <r>
    <x v="160"/>
    <n v="7.1"/>
  </r>
  <r>
    <x v="18"/>
    <n v="8.1"/>
  </r>
  <r>
    <x v="161"/>
    <n v="7.2"/>
  </r>
  <r>
    <x v="27"/>
    <n v="6.9"/>
  </r>
  <r>
    <x v="162"/>
    <n v="4.4000000000000004"/>
  </r>
  <r>
    <x v="163"/>
    <n v="6.5"/>
  </r>
  <r>
    <x v="18"/>
    <n v="8.5"/>
  </r>
  <r>
    <x v="38"/>
    <n v="7.7"/>
  </r>
  <r>
    <x v="125"/>
    <n v="7.4"/>
  </r>
  <r>
    <x v="30"/>
    <n v="8"/>
  </r>
  <r>
    <x v="24"/>
    <n v="5.7"/>
  </r>
  <r>
    <x v="0"/>
    <n v="8.5"/>
  </r>
  <r>
    <x v="158"/>
    <n v="7"/>
  </r>
  <r>
    <x v="18"/>
    <n v="7.8"/>
  </r>
  <r>
    <x v="0"/>
    <n v="7.2"/>
  </r>
  <r>
    <x v="164"/>
    <n v="6.4"/>
  </r>
  <r>
    <x v="165"/>
    <n v="5.5"/>
  </r>
  <r>
    <x v="166"/>
    <n v="6.7"/>
  </r>
  <r>
    <x v="167"/>
    <n v="6.1"/>
  </r>
  <r>
    <x v="168"/>
    <n v="8.5"/>
  </r>
  <r>
    <x v="169"/>
    <n v="6.9"/>
  </r>
  <r>
    <x v="170"/>
    <n v="7.3"/>
  </r>
  <r>
    <x v="171"/>
    <n v="6.7"/>
  </r>
  <r>
    <x v="71"/>
    <n v="6.9"/>
  </r>
  <r>
    <x v="172"/>
    <n v="5.0999999999999996"/>
  </r>
  <r>
    <x v="173"/>
    <n v="6.8"/>
  </r>
  <r>
    <x v="174"/>
    <n v="6.7"/>
  </r>
  <r>
    <x v="175"/>
    <n v="6"/>
  </r>
  <r>
    <x v="176"/>
    <n v="5.7"/>
  </r>
  <r>
    <x v="103"/>
    <n v="8"/>
  </r>
  <r>
    <x v="48"/>
    <n v="8.1999999999999993"/>
  </r>
  <r>
    <x v="132"/>
    <n v="5.4"/>
  </r>
  <r>
    <x v="129"/>
    <n v="7.2"/>
  </r>
  <r>
    <x v="177"/>
    <n v="7.5"/>
  </r>
  <r>
    <x v="10"/>
    <n v="7"/>
  </r>
  <r>
    <x v="178"/>
    <n v="3.3"/>
  </r>
  <r>
    <x v="25"/>
    <n v="6"/>
  </r>
  <r>
    <x v="160"/>
    <n v="7.1"/>
  </r>
  <r>
    <x v="179"/>
    <n v="5.4"/>
  </r>
  <r>
    <x v="180"/>
    <n v="6.1"/>
  </r>
  <r>
    <x v="181"/>
    <n v="5.3"/>
  </r>
  <r>
    <x v="182"/>
    <n v="2.2000000000000002"/>
  </r>
  <r>
    <x v="84"/>
    <n v="7"/>
  </r>
  <r>
    <x v="183"/>
    <n v="3.8"/>
  </r>
  <r>
    <x v="115"/>
    <n v="6.9"/>
  </r>
  <r>
    <x v="184"/>
    <n v="7.2"/>
  </r>
  <r>
    <x v="185"/>
    <n v="7.3"/>
  </r>
  <r>
    <x v="54"/>
    <n v="6.3"/>
  </r>
  <r>
    <x v="48"/>
    <n v="7.5"/>
  </r>
  <r>
    <x v="186"/>
    <n v="7.6"/>
  </r>
  <r>
    <x v="187"/>
    <n v="6.8"/>
  </r>
  <r>
    <x v="188"/>
    <n v="5.2"/>
  </r>
  <r>
    <x v="18"/>
    <n v="7.7"/>
  </r>
  <r>
    <x v="189"/>
    <n v="6.2"/>
  </r>
  <r>
    <x v="190"/>
    <n v="7.7"/>
  </r>
  <r>
    <x v="191"/>
    <n v="4.3"/>
  </r>
  <r>
    <x v="192"/>
    <n v="6.9"/>
  </r>
  <r>
    <x v="184"/>
    <n v="6.6"/>
  </r>
  <r>
    <x v="85"/>
    <n v="7"/>
  </r>
  <r>
    <x v="16"/>
    <n v="6.7"/>
  </r>
  <r>
    <x v="5"/>
    <n v="8.1999999999999993"/>
  </r>
  <r>
    <x v="16"/>
    <n v="8.9"/>
  </r>
  <r>
    <x v="16"/>
    <n v="8.6999999999999993"/>
  </r>
  <r>
    <x v="193"/>
    <n v="5.5"/>
  </r>
  <r>
    <x v="171"/>
    <n v="5.7"/>
  </r>
  <r>
    <x v="194"/>
    <n v="6.3"/>
  </r>
  <r>
    <x v="90"/>
    <n v="5.9"/>
  </r>
  <r>
    <x v="195"/>
    <n v="7.6"/>
  </r>
  <r>
    <x v="196"/>
    <n v="6.6"/>
  </r>
  <r>
    <x v="197"/>
    <n v="5.3"/>
  </r>
  <r>
    <x v="198"/>
    <n v="6"/>
  </r>
  <r>
    <x v="61"/>
    <n v="8"/>
  </r>
  <r>
    <x v="199"/>
    <n v="5.6"/>
  </r>
  <r>
    <x v="125"/>
    <n v="5.9"/>
  </r>
  <r>
    <x v="15"/>
    <n v="7.3"/>
  </r>
  <r>
    <x v="29"/>
    <n v="7.9"/>
  </r>
  <r>
    <x v="164"/>
    <n v="6.8"/>
  </r>
  <r>
    <x v="25"/>
    <n v="6.6"/>
  </r>
  <r>
    <x v="43"/>
    <n v="6.6"/>
  </r>
  <r>
    <x v="200"/>
    <n v="7"/>
  </r>
  <r>
    <x v="127"/>
    <n v="7"/>
  </r>
  <r>
    <x v="201"/>
    <n v="7.3"/>
  </r>
  <r>
    <x v="32"/>
    <n v="5.5"/>
  </r>
  <r>
    <x v="48"/>
    <n v="8.5"/>
  </r>
  <r>
    <x v="202"/>
    <n v="7.5"/>
  </r>
  <r>
    <x v="201"/>
    <n v="7"/>
  </r>
  <r>
    <x v="68"/>
    <n v="7.8"/>
  </r>
  <r>
    <x v="130"/>
    <n v="7.6"/>
  </r>
  <r>
    <x v="128"/>
    <n v="7.6"/>
  </r>
  <r>
    <x v="203"/>
    <n v="6.1"/>
  </r>
  <r>
    <x v="169"/>
    <n v="6.8"/>
  </r>
  <r>
    <x v="204"/>
    <n v="5"/>
  </r>
  <r>
    <x v="11"/>
    <n v="7.1"/>
  </r>
  <r>
    <x v="205"/>
    <n v="5.5"/>
  </r>
  <r>
    <x v="125"/>
    <n v="5.6"/>
  </r>
  <r>
    <x v="38"/>
    <n v="7.1"/>
  </r>
  <r>
    <x v="97"/>
    <n v="4.9000000000000004"/>
  </r>
  <r>
    <x v="43"/>
    <n v="7.4"/>
  </r>
  <r>
    <x v="129"/>
    <n v="5.7"/>
  </r>
  <r>
    <x v="206"/>
    <n v="6.4"/>
  </r>
  <r>
    <x v="207"/>
    <n v="5.9"/>
  </r>
  <r>
    <x v="155"/>
    <n v="5.5"/>
  </r>
  <r>
    <x v="107"/>
    <n v="6.9"/>
  </r>
  <r>
    <x v="119"/>
    <n v="6.2"/>
  </r>
  <r>
    <x v="164"/>
    <n v="7"/>
  </r>
  <r>
    <x v="208"/>
    <n v="5.6"/>
  </r>
  <r>
    <x v="127"/>
    <n v="7"/>
  </r>
  <r>
    <x v="125"/>
    <n v="6.8"/>
  </r>
  <r>
    <x v="209"/>
    <n v="5.4"/>
  </r>
  <r>
    <x v="210"/>
    <n v="6.1"/>
  </r>
  <r>
    <x v="211"/>
    <n v="6.7"/>
  </r>
  <r>
    <x v="212"/>
    <n v="6.9"/>
  </r>
  <r>
    <x v="84"/>
    <n v="8"/>
  </r>
  <r>
    <x v="213"/>
    <n v="4.4000000000000004"/>
  </r>
  <r>
    <x v="214"/>
    <n v="7.3"/>
  </r>
  <r>
    <x v="155"/>
    <n v="6.3"/>
  </r>
  <r>
    <x v="43"/>
    <n v="7.7"/>
  </r>
  <r>
    <x v="83"/>
    <n v="6.5"/>
  </r>
  <r>
    <x v="115"/>
    <n v="7.8"/>
  </r>
  <r>
    <x v="72"/>
    <n v="6.4"/>
  </r>
  <r>
    <x v="150"/>
    <n v="7.8"/>
  </r>
  <r>
    <x v="215"/>
    <n v="5.8"/>
  </r>
  <r>
    <x v="216"/>
    <n v="7.1"/>
  </r>
  <r>
    <x v="217"/>
    <n v="7.1"/>
  </r>
  <r>
    <x v="218"/>
    <n v="6.8"/>
  </r>
  <r>
    <x v="217"/>
    <n v="4.8"/>
  </r>
  <r>
    <x v="25"/>
    <n v="6.2"/>
  </r>
  <r>
    <x v="219"/>
    <n v="6.9"/>
  </r>
  <r>
    <x v="164"/>
    <n v="7.3"/>
  </r>
  <r>
    <x v="219"/>
    <n v="6.6"/>
  </r>
  <r>
    <x v="150"/>
    <n v="6.9"/>
  </r>
  <r>
    <x v="220"/>
    <n v="6.2"/>
  </r>
  <r>
    <x v="221"/>
    <n v="6.7"/>
  </r>
  <r>
    <x v="222"/>
    <n v="7.6"/>
  </r>
  <r>
    <x v="21"/>
    <n v="6.7"/>
  </r>
  <r>
    <x v="130"/>
    <n v="6.2"/>
  </r>
  <r>
    <x v="14"/>
    <n v="7.3"/>
  </r>
  <r>
    <x v="41"/>
    <n v="6"/>
  </r>
  <r>
    <x v="223"/>
    <n v="7.1"/>
  </r>
  <r>
    <x v="224"/>
    <n v="7.1"/>
  </r>
  <r>
    <x v="225"/>
    <n v="5.5"/>
  </r>
  <r>
    <x v="226"/>
    <n v="7.8"/>
  </r>
  <r>
    <x v="227"/>
    <n v="5.6"/>
  </r>
  <r>
    <x v="228"/>
    <n v="7.5"/>
  </r>
  <r>
    <x v="229"/>
    <n v="5.4"/>
  </r>
  <r>
    <x v="230"/>
    <n v="4.3"/>
  </r>
  <r>
    <x v="153"/>
    <n v="4.9000000000000004"/>
  </r>
  <r>
    <x v="231"/>
    <n v="7.1"/>
  </r>
  <r>
    <x v="157"/>
    <n v="6.4"/>
  </r>
  <r>
    <x v="232"/>
    <n v="6.9"/>
  </r>
  <r>
    <x v="148"/>
    <n v="4.3"/>
  </r>
  <r>
    <x v="52"/>
    <n v="6.1"/>
  </r>
  <r>
    <x v="37"/>
    <n v="7"/>
  </r>
  <r>
    <x v="68"/>
    <n v="7.7"/>
  </r>
  <r>
    <x v="149"/>
    <n v="5.9"/>
  </r>
  <r>
    <x v="51"/>
    <n v="6.7"/>
  </r>
  <r>
    <x v="233"/>
    <n v="6.5"/>
  </r>
  <r>
    <x v="208"/>
    <n v="7.1"/>
  </r>
  <r>
    <x v="214"/>
    <n v="7.3"/>
  </r>
  <r>
    <x v="234"/>
    <n v="6.5"/>
  </r>
  <r>
    <x v="24"/>
    <n v="7"/>
  </r>
  <r>
    <x v="118"/>
    <n v="6.8"/>
  </r>
  <r>
    <x v="64"/>
    <n v="7.2"/>
  </r>
  <r>
    <x v="235"/>
    <n v="6.4"/>
  </r>
  <r>
    <x v="236"/>
    <n v="6.1"/>
  </r>
  <r>
    <x v="102"/>
    <n v="6.7"/>
  </r>
  <r>
    <x v="230"/>
    <n v="6.4"/>
  </r>
  <r>
    <x v="60"/>
    <n v="4.4000000000000004"/>
  </r>
  <r>
    <x v="205"/>
    <n v="5.4"/>
  </r>
  <r>
    <x v="230"/>
    <n v="6.5"/>
  </r>
  <r>
    <x v="219"/>
    <n v="6.7"/>
  </r>
  <r>
    <x v="48"/>
    <n v="8.1"/>
  </r>
  <r>
    <x v="237"/>
    <n v="5.6"/>
  </r>
  <r>
    <x v="174"/>
    <n v="6.3"/>
  </r>
  <r>
    <x v="133"/>
    <n v="7.3"/>
  </r>
  <r>
    <x v="238"/>
    <n v="6.1"/>
  </r>
  <r>
    <x v="2"/>
    <n v="7.7"/>
  </r>
  <r>
    <x v="205"/>
    <n v="6.4"/>
  </r>
  <r>
    <x v="171"/>
    <n v="6.8"/>
  </r>
  <r>
    <x v="239"/>
    <n v="6.6"/>
  </r>
  <r>
    <x v="240"/>
    <n v="7.2"/>
  </r>
  <r>
    <x v="241"/>
    <n v="6.9"/>
  </r>
  <r>
    <x v="242"/>
    <n v="5.2"/>
  </r>
  <r>
    <x v="155"/>
    <n v="4.9000000000000004"/>
  </r>
  <r>
    <x v="243"/>
    <n v="6.3"/>
  </r>
  <r>
    <x v="80"/>
    <n v="5.6"/>
  </r>
  <r>
    <x v="244"/>
    <n v="5.5"/>
  </r>
  <r>
    <x v="105"/>
    <n v="6.7"/>
  </r>
  <r>
    <x v="50"/>
    <n v="7.6"/>
  </r>
  <r>
    <x v="245"/>
    <n v="5.7"/>
  </r>
  <r>
    <x v="246"/>
    <n v="4.5999999999999996"/>
  </r>
  <r>
    <x v="247"/>
    <n v="7"/>
  </r>
  <r>
    <x v="157"/>
    <n v="5.2"/>
  </r>
  <r>
    <x v="248"/>
    <n v="5.0999999999999996"/>
  </r>
  <r>
    <x v="249"/>
    <n v="6.6"/>
  </r>
  <r>
    <x v="250"/>
    <n v="7"/>
  </r>
  <r>
    <x v="216"/>
    <n v="6.7"/>
  </r>
  <r>
    <x v="251"/>
    <n v="7.3"/>
  </r>
  <r>
    <x v="94"/>
    <n v="5.9"/>
  </r>
  <r>
    <x v="183"/>
    <n v="5.6"/>
  </r>
  <r>
    <x v="163"/>
    <n v="6.5"/>
  </r>
  <r>
    <x v="30"/>
    <n v="5.9"/>
  </r>
  <r>
    <x v="252"/>
    <n v="7"/>
  </r>
  <r>
    <x v="253"/>
    <n v="5.3"/>
  </r>
  <r>
    <x v="254"/>
    <n v="5.9"/>
  </r>
  <r>
    <x v="24"/>
    <n v="6.3"/>
  </r>
  <r>
    <x v="255"/>
    <n v="6.4"/>
  </r>
  <r>
    <x v="98"/>
    <n v="6.9"/>
  </r>
  <r>
    <x v="65"/>
    <n v="6.3"/>
  </r>
  <r>
    <x v="145"/>
    <n v="7.3"/>
  </r>
  <r>
    <x v="49"/>
    <n v="5.8"/>
  </r>
  <r>
    <x v="256"/>
    <n v="5.2"/>
  </r>
  <r>
    <x v="257"/>
    <n v="2.4"/>
  </r>
  <r>
    <x v="258"/>
    <n v="5.7"/>
  </r>
  <r>
    <x v="14"/>
    <n v="5.8"/>
  </r>
  <r>
    <x v="105"/>
    <n v="5.6"/>
  </r>
  <r>
    <x v="259"/>
    <n v="6"/>
  </r>
  <r>
    <x v="83"/>
    <n v="5.8"/>
  </r>
  <r>
    <x v="108"/>
    <n v="6"/>
  </r>
  <r>
    <x v="260"/>
    <n v="5.7"/>
  </r>
  <r>
    <x v="190"/>
    <n v="6"/>
  </r>
  <r>
    <x v="261"/>
    <n v="7.8"/>
  </r>
  <r>
    <x v="176"/>
    <n v="4.2"/>
  </r>
  <r>
    <x v="215"/>
    <n v="5.6"/>
  </r>
  <r>
    <x v="262"/>
    <n v="4.4000000000000004"/>
  </r>
  <r>
    <x v="84"/>
    <n v="8.1999999999999993"/>
  </r>
  <r>
    <x v="220"/>
    <n v="8.5"/>
  </r>
  <r>
    <x v="148"/>
    <n v="5.8"/>
  </r>
  <r>
    <x v="263"/>
    <n v="6.5"/>
  </r>
  <r>
    <x v="25"/>
    <n v="7.2"/>
  </r>
  <r>
    <x v="90"/>
    <n v="6.7"/>
  </r>
  <r>
    <x v="205"/>
    <n v="3.4"/>
  </r>
  <r>
    <x v="264"/>
    <n v="5.9"/>
  </r>
  <r>
    <x v="116"/>
    <n v="7.8"/>
  </r>
  <r>
    <x v="265"/>
    <n v="5.9"/>
  </r>
  <r>
    <x v="266"/>
    <n v="4.0999999999999996"/>
  </r>
  <r>
    <x v="267"/>
    <n v="6.8"/>
  </r>
  <r>
    <x v="268"/>
    <n v="5.8"/>
  </r>
  <r>
    <x v="269"/>
    <n v="7.5"/>
  </r>
  <r>
    <x v="42"/>
    <n v="6.9"/>
  </r>
  <r>
    <x v="38"/>
    <n v="6.5"/>
  </r>
  <r>
    <x v="79"/>
    <n v="6.9"/>
  </r>
  <r>
    <x v="121"/>
    <n v="7.9"/>
  </r>
  <r>
    <x v="11"/>
    <n v="7.4"/>
  </r>
  <r>
    <x v="203"/>
    <n v="6.7"/>
  </r>
  <r>
    <x v="27"/>
    <n v="7.4"/>
  </r>
  <r>
    <x v="127"/>
    <n v="6.9"/>
  </r>
  <r>
    <x v="230"/>
    <n v="6.8"/>
  </r>
  <r>
    <x v="238"/>
    <n v="6.7"/>
  </r>
  <r>
    <x v="199"/>
    <n v="5.0999999999999996"/>
  </r>
  <r>
    <x v="270"/>
    <n v="4.0999999999999996"/>
  </r>
  <r>
    <x v="112"/>
    <n v="7.3"/>
  </r>
  <r>
    <x v="205"/>
    <n v="6"/>
  </r>
  <r>
    <x v="38"/>
    <n v="7.3"/>
  </r>
  <r>
    <x v="207"/>
    <n v="5.4"/>
  </r>
  <r>
    <x v="30"/>
    <n v="5.9"/>
  </r>
  <r>
    <x v="271"/>
    <n v="7.1"/>
  </r>
  <r>
    <x v="192"/>
    <n v="6"/>
  </r>
  <r>
    <x v="111"/>
    <n v="6.5"/>
  </r>
  <r>
    <x v="272"/>
    <n v="5.7"/>
  </r>
  <r>
    <x v="38"/>
    <n v="7.6"/>
  </r>
  <r>
    <x v="273"/>
    <n v="6.6"/>
  </r>
  <r>
    <x v="274"/>
    <n v="5.4"/>
  </r>
  <r>
    <x v="128"/>
    <n v="7.3"/>
  </r>
  <r>
    <x v="139"/>
    <n v="6.5"/>
  </r>
  <r>
    <x v="275"/>
    <n v="6.6"/>
  </r>
  <r>
    <x v="276"/>
    <n v="6.6"/>
  </r>
  <r>
    <x v="277"/>
    <n v="5.9"/>
  </r>
  <r>
    <x v="278"/>
    <n v="6.7"/>
  </r>
  <r>
    <x v="227"/>
    <n v="6.1"/>
  </r>
  <r>
    <x v="279"/>
    <n v="6.6"/>
  </r>
  <r>
    <x v="280"/>
    <n v="6.6"/>
  </r>
  <r>
    <x v="281"/>
    <n v="5.3"/>
  </r>
  <r>
    <x v="215"/>
    <n v="6"/>
  </r>
  <r>
    <x v="282"/>
    <n v="6"/>
  </r>
  <r>
    <x v="283"/>
    <n v="4.7"/>
  </r>
  <r>
    <x v="197"/>
    <n v="6.1"/>
  </r>
  <r>
    <x v="93"/>
    <n v="7.2"/>
  </r>
  <r>
    <x v="284"/>
    <n v="6.4"/>
  </r>
  <r>
    <x v="10"/>
    <n v="6.1"/>
  </r>
  <r>
    <x v="208"/>
    <n v="5.9"/>
  </r>
  <r>
    <x v="276"/>
    <n v="6"/>
  </r>
  <r>
    <x v="285"/>
    <n v="6.3"/>
  </r>
  <r>
    <x v="278"/>
    <n v="5.6"/>
  </r>
  <r>
    <x v="286"/>
    <n v="6.4"/>
  </r>
  <r>
    <x v="21"/>
    <n v="7.1"/>
  </r>
  <r>
    <x v="166"/>
    <n v="6.6"/>
  </r>
  <r>
    <x v="287"/>
    <n v="4.5999999999999996"/>
  </r>
  <r>
    <x v="288"/>
    <n v="8.4"/>
  </r>
  <r>
    <x v="2"/>
    <n v="7.1"/>
  </r>
  <r>
    <x v="289"/>
    <n v="7.4"/>
  </r>
  <r>
    <x v="290"/>
    <n v="6.9"/>
  </r>
  <r>
    <x v="199"/>
    <n v="4.5"/>
  </r>
  <r>
    <x v="222"/>
    <n v="7.1"/>
  </r>
  <r>
    <x v="93"/>
    <n v="6.5"/>
  </r>
  <r>
    <x v="291"/>
    <n v="5.3"/>
  </r>
  <r>
    <x v="93"/>
    <n v="6.7"/>
  </r>
  <r>
    <x v="13"/>
    <n v="7.2"/>
  </r>
  <r>
    <x v="29"/>
    <n v="7.2"/>
  </r>
  <r>
    <x v="292"/>
    <n v="5.5"/>
  </r>
  <r>
    <x v="49"/>
    <n v="5.8"/>
  </r>
  <r>
    <x v="293"/>
    <n v="6"/>
  </r>
  <r>
    <x v="84"/>
    <n v="6.6"/>
  </r>
  <r>
    <x v="168"/>
    <n v="8.3000000000000007"/>
  </r>
  <r>
    <x v="38"/>
    <n v="6.7"/>
  </r>
  <r>
    <x v="199"/>
    <n v="7.1"/>
  </r>
  <r>
    <x v="294"/>
    <n v="6"/>
  </r>
  <r>
    <x v="295"/>
    <n v="6.9"/>
  </r>
  <r>
    <x v="93"/>
    <n v="5.6"/>
  </r>
  <r>
    <x v="215"/>
    <n v="5.6"/>
  </r>
  <r>
    <x v="291"/>
    <n v="4.5"/>
  </r>
  <r>
    <x v="296"/>
    <n v="7.1"/>
  </r>
  <r>
    <x v="273"/>
    <n v="6.5"/>
  </r>
  <r>
    <x v="297"/>
    <n v="6.4"/>
  </r>
  <r>
    <x v="88"/>
    <n v="5.8"/>
  </r>
  <r>
    <x v="24"/>
    <n v="8"/>
  </r>
  <r>
    <x v="271"/>
    <n v="6.2"/>
  </r>
  <r>
    <x v="38"/>
    <n v="7.2"/>
  </r>
  <r>
    <x v="298"/>
    <n v="6.1"/>
  </r>
  <r>
    <x v="0"/>
    <n v="7.6"/>
  </r>
  <r>
    <x v="78"/>
    <n v="6.3"/>
  </r>
  <r>
    <x v="299"/>
    <n v="6.3"/>
  </r>
  <r>
    <x v="103"/>
    <n v="6.3"/>
  </r>
  <r>
    <x v="69"/>
    <n v="7.7"/>
  </r>
  <r>
    <x v="222"/>
    <n v="7"/>
  </r>
  <r>
    <x v="84"/>
    <n v="5.3"/>
  </r>
  <r>
    <x v="132"/>
    <n v="5.6"/>
  </r>
  <r>
    <x v="300"/>
    <n v="5.2"/>
  </r>
  <r>
    <x v="291"/>
    <n v="5.4"/>
  </r>
  <r>
    <x v="301"/>
    <n v="6.4"/>
  </r>
  <r>
    <x v="238"/>
    <n v="5.9"/>
  </r>
  <r>
    <x v="302"/>
    <n v="6.3"/>
  </r>
  <r>
    <x v="303"/>
    <n v="6.5"/>
  </r>
  <r>
    <x v="130"/>
    <n v="3"/>
  </r>
  <r>
    <x v="304"/>
    <n v="3.6"/>
  </r>
  <r>
    <x v="305"/>
    <n v="5.8"/>
  </r>
  <r>
    <x v="306"/>
    <n v="6.2"/>
  </r>
  <r>
    <x v="154"/>
    <n v="5.6"/>
  </r>
  <r>
    <x v="158"/>
    <n v="5.4"/>
  </r>
  <r>
    <x v="307"/>
    <n v="6.1"/>
  </r>
  <r>
    <x v="308"/>
    <n v="4.2"/>
  </r>
  <r>
    <x v="309"/>
    <n v="6.7"/>
  </r>
  <r>
    <x v="199"/>
    <n v="4.2"/>
  </r>
  <r>
    <x v="310"/>
    <n v="6.4"/>
  </r>
  <r>
    <x v="311"/>
    <n v="4.9000000000000004"/>
  </r>
  <r>
    <x v="188"/>
    <n v="6.8"/>
  </r>
  <r>
    <x v="269"/>
    <n v="7.7"/>
  </r>
  <r>
    <x v="312"/>
    <n v="5.6"/>
  </r>
  <r>
    <x v="313"/>
    <n v="6.4"/>
  </r>
  <r>
    <x v="314"/>
    <n v="7.2"/>
  </r>
  <r>
    <x v="315"/>
    <n v="6"/>
  </r>
  <r>
    <x v="306"/>
    <n v="5.9"/>
  </r>
  <r>
    <x v="158"/>
    <n v="7.9"/>
  </r>
  <r>
    <x v="316"/>
    <n v="6.8"/>
  </r>
  <r>
    <x v="18"/>
    <n v="7.1"/>
  </r>
  <r>
    <x v="189"/>
    <n v="5.9"/>
  </r>
  <r>
    <x v="203"/>
    <n v="5.9"/>
  </r>
  <r>
    <x v="229"/>
    <n v="6.2"/>
  </r>
  <r>
    <x v="317"/>
    <n v="7"/>
  </r>
  <r>
    <x v="318"/>
    <n v="5.4"/>
  </r>
  <r>
    <x v="38"/>
    <n v="8.6"/>
  </r>
  <r>
    <x v="319"/>
    <n v="6.5"/>
  </r>
  <r>
    <x v="219"/>
    <n v="6.4"/>
  </r>
  <r>
    <x v="174"/>
    <n v="7.6"/>
  </r>
  <r>
    <x v="320"/>
    <n v="5.5"/>
  </r>
  <r>
    <x v="38"/>
    <n v="7.4"/>
  </r>
  <r>
    <x v="44"/>
    <n v="8.6999999999999993"/>
  </r>
  <r>
    <x v="84"/>
    <n v="7.6"/>
  </r>
  <r>
    <x v="321"/>
    <n v="5.5"/>
  </r>
  <r>
    <x v="322"/>
    <n v="7.6"/>
  </r>
  <r>
    <x v="323"/>
    <n v="6.5"/>
  </r>
  <r>
    <x v="166"/>
    <n v="6.9"/>
  </r>
  <r>
    <x v="30"/>
    <n v="6.7"/>
  </r>
  <r>
    <x v="234"/>
    <n v="6.6"/>
  </r>
  <r>
    <x v="324"/>
    <n v="7.2"/>
  </r>
  <r>
    <x v="325"/>
    <n v="6.4"/>
  </r>
  <r>
    <x v="199"/>
    <n v="6.4"/>
  </r>
  <r>
    <x v="133"/>
    <n v="6"/>
  </r>
  <r>
    <x v="71"/>
    <n v="6.1"/>
  </r>
  <r>
    <x v="78"/>
    <n v="6"/>
  </r>
  <r>
    <x v="36"/>
    <n v="6.4"/>
  </r>
  <r>
    <x v="326"/>
    <n v="6.4"/>
  </r>
  <r>
    <x v="327"/>
    <n v="7.3"/>
  </r>
  <r>
    <x v="328"/>
    <n v="5.2"/>
  </r>
  <r>
    <x v="329"/>
    <n v="6.6"/>
  </r>
  <r>
    <x v="32"/>
    <n v="6.3"/>
  </r>
  <r>
    <x v="330"/>
    <n v="5.9"/>
  </r>
  <r>
    <x v="212"/>
    <n v="6.4"/>
  </r>
  <r>
    <x v="271"/>
    <n v="6.7"/>
  </r>
  <r>
    <x v="215"/>
    <n v="5.4"/>
  </r>
  <r>
    <x v="215"/>
    <n v="6.4"/>
  </r>
  <r>
    <x v="199"/>
    <n v="6.7"/>
  </r>
  <r>
    <x v="331"/>
    <n v="6.2"/>
  </r>
  <r>
    <x v="47"/>
    <n v="6.1"/>
  </r>
  <r>
    <x v="68"/>
    <n v="8.8000000000000007"/>
  </r>
  <r>
    <x v="32"/>
    <n v="7.1"/>
  </r>
  <r>
    <x v="332"/>
    <n v="5.7"/>
  </r>
  <r>
    <x v="323"/>
    <n v="5"/>
  </r>
  <r>
    <x v="333"/>
    <n v="5.0999999999999996"/>
  </r>
  <r>
    <x v="334"/>
    <n v="6.9"/>
  </r>
  <r>
    <x v="317"/>
    <n v="4.8"/>
  </r>
  <r>
    <x v="335"/>
    <n v="6.5"/>
  </r>
  <r>
    <x v="206"/>
    <n v="5.0999999999999996"/>
  </r>
  <r>
    <x v="336"/>
    <n v="7.1"/>
  </r>
  <r>
    <x v="177"/>
    <n v="7.5"/>
  </r>
  <r>
    <x v="189"/>
    <n v="6.2"/>
  </r>
  <r>
    <x v="95"/>
    <n v="6.3"/>
  </r>
  <r>
    <x v="38"/>
    <n v="8.1"/>
  </r>
  <r>
    <x v="320"/>
    <n v="6.6"/>
  </r>
  <r>
    <x v="119"/>
    <n v="6.9"/>
  </r>
  <r>
    <x v="337"/>
    <n v="6.1"/>
  </r>
  <r>
    <x v="338"/>
    <n v="4.3"/>
  </r>
  <r>
    <x v="65"/>
    <n v="6.6"/>
  </r>
  <r>
    <x v="339"/>
    <n v="6.8"/>
  </r>
  <r>
    <x v="340"/>
    <n v="3.8"/>
  </r>
  <r>
    <x v="341"/>
    <n v="5.9"/>
  </r>
  <r>
    <x v="168"/>
    <n v="7.9"/>
  </r>
  <r>
    <x v="342"/>
    <n v="6.3"/>
  </r>
  <r>
    <x v="343"/>
    <n v="5.5"/>
  </r>
  <r>
    <x v="10"/>
    <n v="7.7"/>
  </r>
  <r>
    <x v="189"/>
    <n v="6.3"/>
  </r>
  <r>
    <x v="344"/>
    <n v="7.1"/>
  </r>
  <r>
    <x v="290"/>
    <n v="8.5"/>
  </r>
  <r>
    <x v="204"/>
    <n v="5.9"/>
  </r>
  <r>
    <x v="170"/>
    <n v="5.8"/>
  </r>
  <r>
    <x v="68"/>
    <n v="8.1"/>
  </r>
  <r>
    <x v="52"/>
    <n v="7.9"/>
  </r>
  <r>
    <x v="30"/>
    <n v="7.2"/>
  </r>
  <r>
    <x v="171"/>
    <n v="6.3"/>
  </r>
  <r>
    <x v="110"/>
    <n v="8.1"/>
  </r>
  <r>
    <x v="345"/>
    <n v="7"/>
  </r>
  <r>
    <x v="287"/>
    <n v="5.5"/>
  </r>
  <r>
    <x v="336"/>
    <n v="6.7"/>
  </r>
  <r>
    <x v="182"/>
    <n v="5.2"/>
  </r>
  <r>
    <x v="272"/>
    <n v="7"/>
  </r>
  <r>
    <x v="346"/>
    <n v="6.1"/>
  </r>
  <r>
    <x v="79"/>
    <n v="6.6"/>
  </r>
  <r>
    <x v="347"/>
    <n v="5.5"/>
  </r>
  <r>
    <x v="164"/>
    <n v="5.9"/>
  </r>
  <r>
    <x v="238"/>
    <n v="5.4"/>
  </r>
  <r>
    <x v="348"/>
    <n v="6.4"/>
  </r>
  <r>
    <x v="349"/>
    <n v="5.7"/>
  </r>
  <r>
    <x v="25"/>
    <n v="6.7"/>
  </r>
  <r>
    <x v="126"/>
    <n v="7.1"/>
  </r>
  <r>
    <x v="78"/>
    <n v="6.8"/>
  </r>
  <r>
    <x v="350"/>
    <n v="6.5"/>
  </r>
  <r>
    <x v="158"/>
    <n v="7.6"/>
  </r>
  <r>
    <x v="167"/>
    <n v="5.5"/>
  </r>
  <r>
    <x v="351"/>
    <n v="6.5"/>
  </r>
  <r>
    <x v="89"/>
    <n v="7"/>
  </r>
  <r>
    <x v="199"/>
    <n v="5.8"/>
  </r>
  <r>
    <x v="352"/>
    <n v="7.3"/>
  </r>
  <r>
    <x v="150"/>
    <n v="6.6"/>
  </r>
  <r>
    <x v="353"/>
    <n v="4.4000000000000004"/>
  </r>
  <r>
    <x v="283"/>
    <n v="7.7"/>
  </r>
  <r>
    <x v="93"/>
    <n v="5"/>
  </r>
  <r>
    <x v="164"/>
    <n v="7.7"/>
  </r>
  <r>
    <x v="354"/>
    <n v="4.4000000000000004"/>
  </r>
  <r>
    <x v="234"/>
    <n v="6.1"/>
  </r>
  <r>
    <x v="355"/>
    <n v="5.4"/>
  </r>
  <r>
    <x v="37"/>
    <n v="6.8"/>
  </r>
  <r>
    <x v="356"/>
    <n v="6.5"/>
  </r>
  <r>
    <x v="357"/>
    <n v="7"/>
  </r>
  <r>
    <x v="308"/>
    <n v="6.3"/>
  </r>
  <r>
    <x v="133"/>
    <n v="6.3"/>
  </r>
  <r>
    <x v="358"/>
    <n v="6.1"/>
  </r>
  <r>
    <x v="359"/>
    <n v="6.1"/>
  </r>
  <r>
    <x v="360"/>
    <n v="5.3"/>
  </r>
  <r>
    <x v="361"/>
    <n v="5.4"/>
  </r>
  <r>
    <x v="85"/>
    <n v="6.2"/>
  </r>
  <r>
    <x v="362"/>
    <n v="6.6"/>
  </r>
  <r>
    <x v="363"/>
    <n v="5.9"/>
  </r>
  <r>
    <x v="364"/>
    <n v="6.3"/>
  </r>
  <r>
    <x v="273"/>
    <n v="7.2"/>
  </r>
  <r>
    <x v="365"/>
    <n v="6.8"/>
  </r>
  <r>
    <x v="366"/>
    <n v="6.1"/>
  </r>
  <r>
    <x v="200"/>
    <n v="7.8"/>
  </r>
  <r>
    <x v="367"/>
    <n v="5"/>
  </r>
  <r>
    <x v="317"/>
    <n v="6.2"/>
  </r>
  <r>
    <x v="368"/>
    <n v="6.7"/>
  </r>
  <r>
    <x v="369"/>
    <n v="4.9000000000000004"/>
  </r>
  <r>
    <x v="325"/>
    <n v="7.4"/>
  </r>
  <r>
    <x v="370"/>
    <n v="7.1"/>
  </r>
  <r>
    <x v="131"/>
    <n v="6.2"/>
  </r>
  <r>
    <x v="371"/>
    <n v="4.9000000000000004"/>
  </r>
  <r>
    <x v="294"/>
    <n v="6.1"/>
  </r>
  <r>
    <x v="372"/>
    <n v="6.1"/>
  </r>
  <r>
    <x v="373"/>
    <n v="6.4"/>
  </r>
  <r>
    <x v="374"/>
    <n v="6.3"/>
  </r>
  <r>
    <x v="375"/>
    <n v="6.8"/>
  </r>
  <r>
    <x v="30"/>
    <n v="6.6"/>
  </r>
  <r>
    <x v="176"/>
    <n v="5.7"/>
  </r>
  <r>
    <x v="369"/>
    <n v="5.9"/>
  </r>
  <r>
    <x v="358"/>
    <n v="6"/>
  </r>
  <r>
    <x v="376"/>
    <n v="6.1"/>
  </r>
  <r>
    <x v="96"/>
    <n v="6.7"/>
  </r>
  <r>
    <x v="350"/>
    <n v="6.7"/>
  </r>
  <r>
    <x v="295"/>
    <n v="7.9"/>
  </r>
  <r>
    <x v="343"/>
    <n v="5"/>
  </r>
  <r>
    <x v="98"/>
    <n v="4.3"/>
  </r>
  <r>
    <x v="377"/>
    <n v="5.7"/>
  </r>
  <r>
    <x v="378"/>
    <n v="6.7"/>
  </r>
  <r>
    <x v="215"/>
    <n v="6.7"/>
  </r>
  <r>
    <x v="51"/>
    <n v="6.1"/>
  </r>
  <r>
    <x v="208"/>
    <n v="5.6"/>
  </r>
  <r>
    <x v="379"/>
    <n v="6.6"/>
  </r>
  <r>
    <x v="380"/>
    <n v="6.9"/>
  </r>
  <r>
    <x v="381"/>
    <n v="4.8"/>
  </r>
  <r>
    <x v="382"/>
    <n v="6.2"/>
  </r>
  <r>
    <x v="383"/>
    <n v="6"/>
  </r>
  <r>
    <x v="354"/>
    <n v="4.9000000000000004"/>
  </r>
  <r>
    <x v="384"/>
    <n v="5.6"/>
  </r>
  <r>
    <x v="84"/>
    <n v="6.1"/>
  </r>
  <r>
    <x v="385"/>
    <n v="6.1"/>
  </r>
  <r>
    <x v="335"/>
    <n v="4.8"/>
  </r>
  <r>
    <x v="386"/>
    <n v="5.5"/>
  </r>
  <r>
    <x v="387"/>
    <n v="3.8"/>
  </r>
  <r>
    <x v="30"/>
    <n v="6.5"/>
  </r>
  <r>
    <x v="388"/>
    <n v="6"/>
  </r>
  <r>
    <x v="389"/>
    <n v="6.7"/>
  </r>
  <r>
    <x v="390"/>
    <n v="8.1"/>
  </r>
  <r>
    <x v="391"/>
    <n v="4.9000000000000004"/>
  </r>
  <r>
    <x v="325"/>
    <n v="7.3"/>
  </r>
  <r>
    <x v="46"/>
    <n v="6.4"/>
  </r>
  <r>
    <x v="196"/>
    <n v="6.7"/>
  </r>
  <r>
    <x v="355"/>
    <n v="3.6"/>
  </r>
  <r>
    <x v="392"/>
    <n v="5.7"/>
  </r>
  <r>
    <x v="298"/>
    <n v="6"/>
  </r>
  <r>
    <x v="157"/>
    <n v="4.9000000000000004"/>
  </r>
  <r>
    <x v="346"/>
    <n v="4.7"/>
  </r>
  <r>
    <x v="80"/>
    <n v="6.3"/>
  </r>
  <r>
    <x v="215"/>
    <n v="5.9"/>
  </r>
  <r>
    <x v="393"/>
    <n v="5.9"/>
  </r>
  <r>
    <x v="331"/>
    <n v="7.5"/>
  </r>
  <r>
    <x v="394"/>
    <n v="5.6"/>
  </r>
  <r>
    <x v="49"/>
    <n v="6.4"/>
  </r>
  <r>
    <x v="25"/>
    <n v="6.3"/>
  </r>
  <r>
    <x v="395"/>
    <n v="4.3"/>
  </r>
  <r>
    <x v="396"/>
    <n v="5.9"/>
  </r>
  <r>
    <x v="238"/>
    <n v="5.5"/>
  </r>
  <r>
    <x v="397"/>
    <n v="6.2"/>
  </r>
  <r>
    <x v="43"/>
    <n v="8.8000000000000007"/>
  </r>
  <r>
    <x v="343"/>
    <n v="5.2"/>
  </r>
  <r>
    <x v="189"/>
    <n v="7"/>
  </r>
  <r>
    <x v="398"/>
    <n v="6.6"/>
  </r>
  <r>
    <x v="105"/>
    <n v="7.3"/>
  </r>
  <r>
    <x v="51"/>
    <n v="5.6"/>
  </r>
  <r>
    <x v="278"/>
    <n v="6.6"/>
  </r>
  <r>
    <x v="399"/>
    <n v="5.4"/>
  </r>
  <r>
    <x v="400"/>
    <n v="6.3"/>
  </r>
  <r>
    <x v="115"/>
    <n v="7.9"/>
  </r>
  <r>
    <x v="80"/>
    <n v="6.3"/>
  </r>
  <r>
    <x v="179"/>
    <n v="6"/>
  </r>
  <r>
    <x v="273"/>
    <n v="7.2"/>
  </r>
  <r>
    <x v="401"/>
    <n v="5.0999999999999996"/>
  </r>
  <r>
    <x v="164"/>
    <n v="7.3"/>
  </r>
  <r>
    <x v="402"/>
    <n v="8"/>
  </r>
  <r>
    <x v="126"/>
    <n v="6.2"/>
  </r>
  <r>
    <x v="276"/>
    <n v="6"/>
  </r>
  <r>
    <x v="179"/>
    <n v="6.7"/>
  </r>
  <r>
    <x v="168"/>
    <n v="8.1"/>
  </r>
  <r>
    <x v="188"/>
    <n v="6.4"/>
  </r>
  <r>
    <x v="168"/>
    <n v="8"/>
  </r>
  <r>
    <x v="213"/>
    <n v="6.3"/>
  </r>
  <r>
    <x v="43"/>
    <n v="6.4"/>
  </r>
  <r>
    <x v="403"/>
    <n v="6.6"/>
  </r>
  <r>
    <x v="373"/>
    <n v="6.4"/>
  </r>
  <r>
    <x v="196"/>
    <n v="6"/>
  </r>
  <r>
    <x v="97"/>
    <n v="6.6"/>
  </r>
  <r>
    <x v="404"/>
    <n v="5.9"/>
  </r>
  <r>
    <x v="68"/>
    <n v="6.4"/>
  </r>
  <r>
    <x v="405"/>
    <n v="6.3"/>
  </r>
  <r>
    <x v="406"/>
    <n v="7.3"/>
  </r>
  <r>
    <x v="248"/>
    <n v="6.8"/>
  </r>
  <r>
    <x v="407"/>
    <n v="7.2"/>
  </r>
  <r>
    <x v="408"/>
    <n v="5.7"/>
  </r>
  <r>
    <x v="409"/>
    <n v="6"/>
  </r>
  <r>
    <x v="71"/>
    <n v="6.5"/>
  </r>
  <r>
    <x v="306"/>
    <n v="5.8"/>
  </r>
  <r>
    <x v="410"/>
    <n v="5.8"/>
  </r>
  <r>
    <x v="411"/>
    <n v="6.7"/>
  </r>
  <r>
    <x v="325"/>
    <n v="7.8"/>
  </r>
  <r>
    <x v="225"/>
    <n v="5.6"/>
  </r>
  <r>
    <x v="164"/>
    <n v="5.8"/>
  </r>
  <r>
    <x v="132"/>
    <n v="7.4"/>
  </r>
  <r>
    <x v="412"/>
    <n v="6.9"/>
  </r>
  <r>
    <x v="413"/>
    <n v="5.5"/>
  </r>
  <r>
    <x v="414"/>
    <n v="6.3"/>
  </r>
  <r>
    <x v="415"/>
    <n v="4.7"/>
  </r>
  <r>
    <x v="416"/>
    <n v="5.6"/>
  </r>
  <r>
    <x v="73"/>
    <n v="6.4"/>
  </r>
  <r>
    <x v="297"/>
    <n v="4.2"/>
  </r>
  <r>
    <x v="417"/>
    <n v="6.4"/>
  </r>
  <r>
    <x v="364"/>
    <n v="7.7"/>
  </r>
  <r>
    <x v="327"/>
    <n v="7.7"/>
  </r>
  <r>
    <x v="418"/>
    <n v="5.3"/>
  </r>
  <r>
    <x v="37"/>
    <n v="6.7"/>
  </r>
  <r>
    <x v="402"/>
    <n v="7.7"/>
  </r>
  <r>
    <x v="381"/>
    <n v="5.7"/>
  </r>
  <r>
    <x v="419"/>
    <n v="7.6"/>
  </r>
  <r>
    <x v="295"/>
    <n v="6.4"/>
  </r>
  <r>
    <x v="20"/>
    <n v="5.6"/>
  </r>
  <r>
    <x v="420"/>
    <n v="6.8"/>
  </r>
  <r>
    <x v="224"/>
    <n v="2.4"/>
  </r>
  <r>
    <x v="356"/>
    <n v="6.2"/>
  </r>
  <r>
    <x v="264"/>
    <n v="5.9"/>
  </r>
  <r>
    <x v="280"/>
    <n v="7.1"/>
  </r>
  <r>
    <x v="35"/>
    <n v="7.6"/>
  </r>
  <r>
    <x v="376"/>
    <n v="5.5"/>
  </r>
  <r>
    <x v="421"/>
    <n v="7"/>
  </r>
  <r>
    <x v="325"/>
    <n v="7.1"/>
  </r>
  <r>
    <x v="272"/>
    <n v="7.4"/>
  </r>
  <r>
    <x v="422"/>
    <n v="7.6"/>
  </r>
  <r>
    <x v="249"/>
    <n v="5.9"/>
  </r>
  <r>
    <x v="423"/>
    <n v="5.9"/>
  </r>
  <r>
    <x v="38"/>
    <n v="8"/>
  </r>
  <r>
    <x v="211"/>
    <n v="7.4"/>
  </r>
  <r>
    <x v="117"/>
    <n v="5.8"/>
  </r>
  <r>
    <x v="424"/>
    <n v="6.3"/>
  </r>
  <r>
    <x v="292"/>
    <n v="5.7"/>
  </r>
  <r>
    <x v="425"/>
    <n v="5.0999999999999996"/>
  </r>
  <r>
    <x v="426"/>
    <n v="7.6"/>
  </r>
  <r>
    <x v="427"/>
    <n v="6.4"/>
  </r>
  <r>
    <x v="428"/>
    <n v="7.4"/>
  </r>
  <r>
    <x v="48"/>
    <n v="8.1999999999999993"/>
  </r>
  <r>
    <x v="429"/>
    <n v="6.5"/>
  </r>
  <r>
    <x v="430"/>
    <n v="5.5"/>
  </r>
  <r>
    <x v="306"/>
    <n v="6.5"/>
  </r>
  <r>
    <x v="431"/>
    <n v="5.6"/>
  </r>
  <r>
    <x v="432"/>
    <n v="4.9000000000000004"/>
  </r>
  <r>
    <x v="19"/>
    <n v="4.5999999999999996"/>
  </r>
  <r>
    <x v="13"/>
    <n v="7.9"/>
  </r>
  <r>
    <x v="433"/>
    <n v="7.1"/>
  </r>
  <r>
    <x v="53"/>
    <n v="6.9"/>
  </r>
  <r>
    <x v="295"/>
    <n v="7.3"/>
  </r>
  <r>
    <x v="313"/>
    <n v="7"/>
  </r>
  <r>
    <x v="139"/>
    <n v="7.7"/>
  </r>
  <r>
    <x v="51"/>
    <n v="6.7"/>
  </r>
  <r>
    <x v="166"/>
    <n v="6.3"/>
  </r>
  <r>
    <x v="253"/>
    <n v="5.8"/>
  </r>
  <r>
    <x v="34"/>
    <n v="7.1"/>
  </r>
  <r>
    <x v="150"/>
    <n v="7.3"/>
  </r>
  <r>
    <x v="371"/>
    <n v="6.4"/>
  </r>
  <r>
    <x v="200"/>
    <n v="7.1"/>
  </r>
  <r>
    <x v="434"/>
    <n v="7.6"/>
  </r>
  <r>
    <x v="117"/>
    <n v="6.8"/>
  </r>
  <r>
    <x v="435"/>
    <n v="6.6"/>
  </r>
  <r>
    <x v="125"/>
    <n v="6.7"/>
  </r>
  <r>
    <x v="394"/>
    <n v="6.1"/>
  </r>
  <r>
    <x v="14"/>
    <n v="6"/>
  </r>
  <r>
    <x v="436"/>
    <n v="7.6"/>
  </r>
  <r>
    <x v="437"/>
    <n v="7.1"/>
  </r>
  <r>
    <x v="438"/>
    <n v="5"/>
  </r>
  <r>
    <x v="295"/>
    <n v="7.1"/>
  </r>
  <r>
    <x v="104"/>
    <n v="6.2"/>
  </r>
  <r>
    <x v="403"/>
    <n v="5.6"/>
  </r>
  <r>
    <x v="439"/>
    <n v="5.4"/>
  </r>
  <r>
    <x v="329"/>
    <n v="7.4"/>
  </r>
  <r>
    <x v="440"/>
    <n v="5"/>
  </r>
  <r>
    <x v="441"/>
    <n v="5.2"/>
  </r>
  <r>
    <x v="442"/>
    <n v="7.6"/>
  </r>
  <r>
    <x v="72"/>
    <n v="6.6"/>
  </r>
  <r>
    <x v="443"/>
    <n v="7"/>
  </r>
  <r>
    <x v="444"/>
    <n v="5.7"/>
  </r>
  <r>
    <x v="445"/>
    <n v="8.1999999999999993"/>
  </r>
  <r>
    <x v="427"/>
    <n v="6.2"/>
  </r>
  <r>
    <x v="446"/>
    <n v="6.6"/>
  </r>
  <r>
    <x v="447"/>
    <n v="4.7"/>
  </r>
  <r>
    <x v="448"/>
    <n v="6.3"/>
  </r>
  <r>
    <x v="449"/>
    <n v="6.1"/>
  </r>
  <r>
    <x v="450"/>
    <n v="6.7"/>
  </r>
  <r>
    <x v="239"/>
    <n v="6.1"/>
  </r>
  <r>
    <x v="451"/>
    <n v="7"/>
  </r>
  <r>
    <x v="27"/>
    <n v="7.4"/>
  </r>
  <r>
    <x v="452"/>
    <n v="7.3"/>
  </r>
  <r>
    <x v="453"/>
    <n v="5.8"/>
  </r>
  <r>
    <x v="325"/>
    <n v="6.7"/>
  </r>
  <r>
    <x v="18"/>
    <n v="5.8"/>
  </r>
  <r>
    <x v="68"/>
    <n v="7.8"/>
  </r>
  <r>
    <x v="454"/>
    <n v="6.6"/>
  </r>
  <r>
    <x v="455"/>
    <n v="6.5"/>
  </r>
  <r>
    <x v="456"/>
    <n v="6.7"/>
  </r>
  <r>
    <x v="272"/>
    <n v="7.3"/>
  </r>
  <r>
    <x v="457"/>
    <n v="5.8"/>
  </r>
  <r>
    <x v="458"/>
    <n v="5.5"/>
  </r>
  <r>
    <x v="258"/>
    <n v="6.3"/>
  </r>
  <r>
    <x v="427"/>
    <n v="7.4"/>
  </r>
  <r>
    <x v="236"/>
    <n v="5.9"/>
  </r>
  <r>
    <x v="459"/>
    <n v="6.2"/>
  </r>
  <r>
    <x v="460"/>
    <n v="5.9"/>
  </r>
  <r>
    <x v="461"/>
    <n v="6.5"/>
  </r>
  <r>
    <x v="462"/>
    <n v="4.4000000000000004"/>
  </r>
  <r>
    <x v="422"/>
    <n v="3.5"/>
  </r>
  <r>
    <x v="463"/>
    <n v="6.6"/>
  </r>
  <r>
    <x v="292"/>
    <n v="6"/>
  </r>
  <r>
    <x v="445"/>
    <n v="6.4"/>
  </r>
  <r>
    <x v="6"/>
    <n v="6.5"/>
  </r>
  <r>
    <x v="464"/>
    <n v="4.3"/>
  </r>
  <r>
    <x v="403"/>
    <n v="4.2"/>
  </r>
  <r>
    <x v="325"/>
    <n v="6.5"/>
  </r>
  <r>
    <x v="465"/>
    <n v="6.1"/>
  </r>
  <r>
    <x v="105"/>
    <n v="6.3"/>
  </r>
  <r>
    <x v="466"/>
    <n v="6.2"/>
  </r>
  <r>
    <x v="339"/>
    <n v="5.9"/>
  </r>
  <r>
    <x v="467"/>
    <n v="5.9"/>
  </r>
  <r>
    <x v="130"/>
    <n v="6.5"/>
  </r>
  <r>
    <x v="325"/>
    <n v="6.4"/>
  </r>
  <r>
    <x v="177"/>
    <n v="6.5"/>
  </r>
  <r>
    <x v="468"/>
    <n v="5.7"/>
  </r>
  <r>
    <x v="61"/>
    <n v="8"/>
  </r>
  <r>
    <x v="469"/>
    <n v="7.3"/>
  </r>
  <r>
    <x v="214"/>
    <n v="6.7"/>
  </r>
  <r>
    <x v="405"/>
    <n v="7.5"/>
  </r>
  <r>
    <x v="391"/>
    <n v="5.4"/>
  </r>
  <r>
    <x v="443"/>
    <n v="6.6"/>
  </r>
  <r>
    <x v="470"/>
    <n v="7.7"/>
  </r>
  <r>
    <x v="471"/>
    <n v="5.8"/>
  </r>
  <r>
    <x v="190"/>
    <n v="6.4"/>
  </r>
  <r>
    <x v="472"/>
    <n v="5.6"/>
  </r>
  <r>
    <x v="473"/>
    <n v="6"/>
  </r>
  <r>
    <x v="474"/>
    <n v="6.2"/>
  </r>
  <r>
    <x v="475"/>
    <n v="5.9"/>
  </r>
  <r>
    <x v="58"/>
    <n v="5.0999999999999996"/>
  </r>
  <r>
    <x v="52"/>
    <n v="6.8"/>
  </r>
  <r>
    <x v="164"/>
    <n v="6"/>
  </r>
  <r>
    <x v="409"/>
    <n v="5.0999999999999996"/>
  </r>
  <r>
    <x v="395"/>
    <n v="5.8"/>
  </r>
  <r>
    <x v="476"/>
    <n v="6.2"/>
  </r>
  <r>
    <x v="477"/>
    <n v="6.4"/>
  </r>
  <r>
    <x v="201"/>
    <n v="4.8"/>
  </r>
  <r>
    <x v="478"/>
    <n v="4.9000000000000004"/>
  </r>
  <r>
    <x v="271"/>
    <n v="5.6"/>
  </r>
  <r>
    <x v="479"/>
    <n v="5.5"/>
  </r>
  <r>
    <x v="300"/>
    <n v="3.7"/>
  </r>
  <r>
    <x v="480"/>
    <n v="5.9"/>
  </r>
  <r>
    <x v="199"/>
    <n v="6.3"/>
  </r>
  <r>
    <x v="481"/>
    <n v="7.4"/>
  </r>
  <r>
    <x v="150"/>
    <n v="7.6"/>
  </r>
  <r>
    <x v="38"/>
    <n v="8.3000000000000007"/>
  </r>
  <r>
    <x v="96"/>
    <n v="6.6"/>
  </r>
  <r>
    <x v="136"/>
    <n v="6.9"/>
  </r>
  <r>
    <x v="119"/>
    <n v="6.7"/>
  </r>
  <r>
    <x v="68"/>
    <n v="6.8"/>
  </r>
  <r>
    <x v="482"/>
    <n v="4.5999999999999996"/>
  </r>
  <r>
    <x v="362"/>
    <n v="7.1"/>
  </r>
  <r>
    <x v="218"/>
    <n v="6.4"/>
  </r>
  <r>
    <x v="277"/>
    <n v="6.4"/>
  </r>
  <r>
    <x v="385"/>
    <n v="7.4"/>
  </r>
  <r>
    <x v="140"/>
    <n v="6.4"/>
  </r>
  <r>
    <x v="369"/>
    <n v="6"/>
  </r>
  <r>
    <x v="419"/>
    <n v="6.5"/>
  </r>
  <r>
    <x v="140"/>
    <n v="7.8"/>
  </r>
  <r>
    <x v="483"/>
    <n v="6"/>
  </r>
  <r>
    <x v="150"/>
    <n v="7"/>
  </r>
  <r>
    <x v="201"/>
    <n v="6"/>
  </r>
  <r>
    <x v="484"/>
    <n v="7.8"/>
  </r>
  <r>
    <x v="485"/>
    <n v="6.1"/>
  </r>
  <r>
    <x v="130"/>
    <n v="6.8"/>
  </r>
  <r>
    <x v="486"/>
    <n v="6.4"/>
  </r>
  <r>
    <x v="487"/>
    <n v="7.7"/>
  </r>
  <r>
    <x v="488"/>
    <n v="8.1"/>
  </r>
  <r>
    <x v="489"/>
    <n v="4.5"/>
  </r>
  <r>
    <x v="490"/>
    <n v="5.8"/>
  </r>
  <r>
    <x v="491"/>
    <n v="6.3"/>
  </r>
  <r>
    <x v="441"/>
    <n v="5.7"/>
  </r>
  <r>
    <x v="3"/>
    <n v="7.2"/>
  </r>
  <r>
    <x v="297"/>
    <n v="7.6"/>
  </r>
  <r>
    <x v="404"/>
    <n v="4.7"/>
  </r>
  <r>
    <x v="103"/>
    <n v="6.6"/>
  </r>
  <r>
    <x v="51"/>
    <n v="6.8"/>
  </r>
  <r>
    <x v="492"/>
    <n v="7.3"/>
  </r>
  <r>
    <x v="493"/>
    <n v="2.7"/>
  </r>
  <r>
    <x v="355"/>
    <n v="4.8"/>
  </r>
  <r>
    <x v="483"/>
    <n v="6.3"/>
  </r>
  <r>
    <x v="494"/>
    <n v="5.5"/>
  </r>
  <r>
    <x v="371"/>
    <n v="6.2"/>
  </r>
  <r>
    <x v="246"/>
    <n v="5.8"/>
  </r>
  <r>
    <x v="292"/>
    <n v="5.7"/>
  </r>
  <r>
    <x v="210"/>
    <n v="6.5"/>
  </r>
  <r>
    <x v="132"/>
    <n v="6.7"/>
  </r>
  <r>
    <x v="339"/>
    <n v="7.4"/>
  </r>
  <r>
    <x v="119"/>
    <n v="6.9"/>
  </r>
  <r>
    <x v="274"/>
    <n v="5.5"/>
  </r>
  <r>
    <x v="495"/>
    <n v="8.1"/>
  </r>
  <r>
    <x v="273"/>
    <n v="7.7"/>
  </r>
  <r>
    <x v="102"/>
    <n v="7.3"/>
  </r>
  <r>
    <x v="338"/>
    <n v="5.2"/>
  </r>
  <r>
    <x v="73"/>
    <n v="7.1"/>
  </r>
  <r>
    <x v="268"/>
    <n v="7.1"/>
  </r>
  <r>
    <x v="496"/>
    <n v="7.2"/>
  </r>
  <r>
    <x v="497"/>
    <n v="6.5"/>
  </r>
  <r>
    <x v="498"/>
    <n v="4.5999999999999996"/>
  </r>
  <r>
    <x v="353"/>
    <n v="5.6"/>
  </r>
  <r>
    <x v="481"/>
    <n v="7.7"/>
  </r>
  <r>
    <x v="29"/>
    <n v="7.2"/>
  </r>
  <r>
    <x v="241"/>
    <n v="6.8"/>
  </r>
  <r>
    <x v="498"/>
    <n v="5.4"/>
  </r>
  <r>
    <x v="281"/>
    <n v="6.3"/>
  </r>
  <r>
    <x v="499"/>
    <n v="7.2"/>
  </r>
  <r>
    <x v="400"/>
    <n v="5.6"/>
  </r>
  <r>
    <x v="500"/>
    <n v="6.8"/>
  </r>
  <r>
    <x v="501"/>
    <n v="4.3"/>
  </r>
  <r>
    <x v="502"/>
    <n v="6.3"/>
  </r>
  <r>
    <x v="157"/>
    <n v="6.5"/>
  </r>
  <r>
    <x v="401"/>
    <n v="6.4"/>
  </r>
  <r>
    <x v="423"/>
    <n v="6.3"/>
  </r>
  <r>
    <x v="188"/>
    <n v="5.9"/>
  </r>
  <r>
    <x v="78"/>
    <n v="6.5"/>
  </r>
  <r>
    <x v="503"/>
    <n v="6.5"/>
  </r>
  <r>
    <x v="504"/>
    <n v="6.1"/>
  </r>
  <r>
    <x v="505"/>
    <n v="5.9"/>
  </r>
  <r>
    <x v="506"/>
    <n v="6.6"/>
  </r>
  <r>
    <x v="507"/>
    <n v="7.4"/>
  </r>
  <r>
    <x v="2"/>
    <n v="7.3"/>
  </r>
  <r>
    <x v="105"/>
    <n v="6.6"/>
  </r>
  <r>
    <x v="508"/>
    <n v="5.6"/>
  </r>
  <r>
    <x v="509"/>
    <n v="5.3"/>
  </r>
  <r>
    <x v="369"/>
    <n v="6"/>
  </r>
  <r>
    <x v="510"/>
    <n v="5.4"/>
  </r>
  <r>
    <x v="511"/>
    <n v="6.8"/>
  </r>
  <r>
    <x v="512"/>
    <n v="6.4"/>
  </r>
  <r>
    <x v="513"/>
    <n v="4.9000000000000004"/>
  </r>
  <r>
    <x v="514"/>
    <n v="5.8"/>
  </r>
  <r>
    <x v="78"/>
    <n v="7.1"/>
  </r>
  <r>
    <x v="334"/>
    <n v="7.2"/>
  </r>
  <r>
    <x v="54"/>
    <n v="6"/>
  </r>
  <r>
    <x v="436"/>
    <n v="6"/>
  </r>
  <r>
    <x v="186"/>
    <n v="7"/>
  </r>
  <r>
    <x v="515"/>
    <n v="5.4"/>
  </r>
  <r>
    <x v="15"/>
    <n v="6.5"/>
  </r>
  <r>
    <x v="36"/>
    <n v="6.4"/>
  </r>
  <r>
    <x v="516"/>
    <n v="4.9000000000000004"/>
  </r>
  <r>
    <x v="517"/>
    <n v="6.3"/>
  </r>
  <r>
    <x v="518"/>
    <n v="1.7"/>
  </r>
  <r>
    <x v="519"/>
    <n v="7.7"/>
  </r>
  <r>
    <x v="225"/>
    <n v="7.8"/>
  </r>
  <r>
    <x v="278"/>
    <n v="5.5"/>
  </r>
  <r>
    <x v="276"/>
    <n v="7.5"/>
  </r>
  <r>
    <x v="516"/>
    <n v="6.4"/>
  </r>
  <r>
    <x v="520"/>
    <n v="5.6"/>
  </r>
  <r>
    <x v="521"/>
    <n v="7.5"/>
  </r>
  <r>
    <x v="522"/>
    <n v="6.8"/>
  </r>
  <r>
    <x v="156"/>
    <n v="6.8"/>
  </r>
  <r>
    <x v="523"/>
    <n v="6"/>
  </r>
  <r>
    <x v="524"/>
    <n v="7.3"/>
  </r>
  <r>
    <x v="291"/>
    <n v="6"/>
  </r>
  <r>
    <x v="112"/>
    <n v="7"/>
  </r>
  <r>
    <x v="525"/>
    <n v="5.0999999999999996"/>
  </r>
  <r>
    <x v="206"/>
    <n v="6.8"/>
  </r>
  <r>
    <x v="526"/>
    <n v="6.5"/>
  </r>
  <r>
    <x v="171"/>
    <n v="6.6"/>
  </r>
  <r>
    <x v="200"/>
    <n v="7.2"/>
  </r>
  <r>
    <x v="497"/>
    <n v="7"/>
  </r>
  <r>
    <x v="411"/>
    <n v="7"/>
  </r>
  <r>
    <x v="527"/>
    <n v="5.9"/>
  </r>
  <r>
    <x v="528"/>
    <n v="5.4"/>
  </r>
  <r>
    <x v="99"/>
    <n v="6.6"/>
  </r>
  <r>
    <x v="529"/>
    <n v="7"/>
  </r>
  <r>
    <x v="157"/>
    <n v="6.5"/>
  </r>
  <r>
    <x v="461"/>
    <n v="6.3"/>
  </r>
  <r>
    <x v="530"/>
    <n v="6.5"/>
  </r>
  <r>
    <x v="531"/>
    <n v="6.5"/>
  </r>
  <r>
    <x v="326"/>
    <n v="5.8"/>
  </r>
  <r>
    <x v="532"/>
    <n v="6.6"/>
  </r>
  <r>
    <x v="533"/>
    <n v="5.4"/>
  </r>
  <r>
    <x v="534"/>
    <n v="6.1"/>
  </r>
  <r>
    <x v="535"/>
    <n v="4"/>
  </r>
  <r>
    <x v="467"/>
    <n v="7.6"/>
  </r>
  <r>
    <x v="186"/>
    <n v="7.9"/>
  </r>
  <r>
    <x v="536"/>
    <n v="5.3"/>
  </r>
  <r>
    <x v="537"/>
    <n v="6.6"/>
  </r>
  <r>
    <x v="538"/>
    <n v="6.3"/>
  </r>
  <r>
    <x v="364"/>
    <n v="7.2"/>
  </r>
  <r>
    <x v="423"/>
    <n v="7"/>
  </r>
  <r>
    <x v="539"/>
    <n v="4.9000000000000004"/>
  </r>
  <r>
    <x v="437"/>
    <n v="6.9"/>
  </r>
  <r>
    <x v="540"/>
    <n v="5.2"/>
  </r>
  <r>
    <x v="93"/>
    <n v="8.1"/>
  </r>
  <r>
    <x v="541"/>
    <n v="6.6"/>
  </r>
  <r>
    <x v="344"/>
    <n v="6.2"/>
  </r>
  <r>
    <x v="542"/>
    <n v="7.2"/>
  </r>
  <r>
    <x v="362"/>
    <n v="7.3"/>
  </r>
  <r>
    <x v="543"/>
    <n v="6.7"/>
  </r>
  <r>
    <x v="544"/>
    <n v="6.4"/>
  </r>
  <r>
    <x v="43"/>
    <n v="7.8"/>
  </r>
  <r>
    <x v="190"/>
    <n v="6.4"/>
  </r>
  <r>
    <x v="545"/>
    <n v="4.0999999999999996"/>
  </r>
  <r>
    <x v="422"/>
    <n v="4.0999999999999996"/>
  </r>
  <r>
    <x v="132"/>
    <n v="7.4"/>
  </r>
  <r>
    <x v="80"/>
    <n v="5.8"/>
  </r>
  <r>
    <x v="21"/>
    <n v="7.6"/>
  </r>
  <r>
    <x v="486"/>
    <n v="7.2"/>
  </r>
  <r>
    <x v="33"/>
    <n v="7.8"/>
  </r>
  <r>
    <x v="68"/>
    <n v="7.7"/>
  </r>
  <r>
    <x v="546"/>
    <n v="6.4"/>
  </r>
  <r>
    <x v="494"/>
    <n v="5.0999999999999996"/>
  </r>
  <r>
    <x v="547"/>
    <n v="5.5"/>
  </r>
  <r>
    <x v="43"/>
    <n v="7.4"/>
  </r>
  <r>
    <x v="548"/>
    <n v="6"/>
  </r>
  <r>
    <x v="419"/>
    <n v="7.5"/>
  </r>
  <r>
    <x v="323"/>
    <n v="7"/>
  </r>
  <r>
    <x v="437"/>
    <n v="7.5"/>
  </r>
  <r>
    <x v="240"/>
    <n v="7.3"/>
  </r>
  <r>
    <x v="306"/>
    <n v="5.7"/>
  </r>
  <r>
    <x v="438"/>
    <n v="7.3"/>
  </r>
  <r>
    <x v="219"/>
    <n v="7.2"/>
  </r>
  <r>
    <x v="134"/>
    <n v="5.9"/>
  </r>
  <r>
    <x v="158"/>
    <n v="7.8"/>
  </r>
  <r>
    <x v="331"/>
    <n v="7.7"/>
  </r>
  <r>
    <x v="335"/>
    <n v="8.1"/>
  </r>
  <r>
    <x v="231"/>
    <n v="6.6"/>
  </r>
  <r>
    <x v="527"/>
    <n v="7.1"/>
  </r>
  <r>
    <x v="306"/>
    <n v="5.9"/>
  </r>
  <r>
    <x v="78"/>
    <n v="8"/>
  </r>
  <r>
    <x v="432"/>
    <n v="4.5999999999999996"/>
  </r>
  <r>
    <x v="1"/>
    <n v="6.1"/>
  </r>
  <r>
    <x v="526"/>
    <n v="6.4"/>
  </r>
  <r>
    <x v="549"/>
    <n v="6"/>
  </r>
  <r>
    <x v="503"/>
    <n v="5.2"/>
  </r>
  <r>
    <x v="38"/>
    <n v="7.6"/>
  </r>
  <r>
    <x v="197"/>
    <n v="6.4"/>
  </r>
  <r>
    <x v="550"/>
    <n v="6.4"/>
  </r>
  <r>
    <x v="162"/>
    <n v="6.1"/>
  </r>
  <r>
    <x v="258"/>
    <n v="6.1"/>
  </r>
  <r>
    <x v="551"/>
    <n v="5.2"/>
  </r>
  <r>
    <x v="53"/>
    <n v="7.7"/>
  </r>
  <r>
    <x v="492"/>
    <n v="7.3"/>
  </r>
  <r>
    <x v="443"/>
    <n v="6.9"/>
  </r>
  <r>
    <x v="3"/>
    <n v="8.5"/>
  </r>
  <r>
    <x v="394"/>
    <n v="6.3"/>
  </r>
  <r>
    <x v="552"/>
    <n v="5.9"/>
  </r>
  <r>
    <x v="288"/>
    <n v="7.8"/>
  </r>
  <r>
    <x v="532"/>
    <n v="6.7"/>
  </r>
  <r>
    <x v="553"/>
    <n v="6.4"/>
  </r>
  <r>
    <x v="245"/>
    <n v="5.9"/>
  </r>
  <r>
    <x v="386"/>
    <n v="6.6"/>
  </r>
  <r>
    <x v="554"/>
    <n v="6.8"/>
  </r>
  <r>
    <x v="385"/>
    <n v="6.5"/>
  </r>
  <r>
    <x v="555"/>
    <n v="6.6"/>
  </r>
  <r>
    <x v="556"/>
    <n v="5.8"/>
  </r>
  <r>
    <x v="325"/>
    <n v="6.9"/>
  </r>
  <r>
    <x v="419"/>
    <n v="7.1"/>
  </r>
  <r>
    <x v="508"/>
    <n v="5.8"/>
  </r>
  <r>
    <x v="38"/>
    <n v="7.2"/>
  </r>
  <r>
    <x v="130"/>
    <n v="6"/>
  </r>
  <r>
    <x v="557"/>
    <n v="4.7"/>
  </r>
  <r>
    <x v="371"/>
    <n v="5.2"/>
  </r>
  <r>
    <x v="558"/>
    <n v="5.5"/>
  </r>
  <r>
    <x v="346"/>
    <n v="6.5"/>
  </r>
  <r>
    <x v="559"/>
    <n v="7"/>
  </r>
  <r>
    <x v="543"/>
    <n v="5.8"/>
  </r>
  <r>
    <x v="547"/>
    <n v="6.2"/>
  </r>
  <r>
    <x v="132"/>
    <n v="6.5"/>
  </r>
  <r>
    <x v="78"/>
    <n v="7.2"/>
  </r>
  <r>
    <x v="560"/>
    <n v="5.0999999999999996"/>
  </r>
  <r>
    <x v="561"/>
    <n v="4.7"/>
  </r>
  <r>
    <x v="457"/>
    <n v="5.9"/>
  </r>
  <r>
    <x v="562"/>
    <n v="5.8"/>
  </r>
  <r>
    <x v="236"/>
    <n v="7.2"/>
  </r>
  <r>
    <x v="306"/>
    <n v="6.2"/>
  </r>
  <r>
    <x v="253"/>
    <n v="5.7"/>
  </r>
  <r>
    <x v="313"/>
    <n v="6.1"/>
  </r>
  <r>
    <x v="502"/>
    <n v="6"/>
  </r>
  <r>
    <x v="563"/>
    <n v="6.9"/>
  </r>
  <r>
    <x v="497"/>
    <n v="6.5"/>
  </r>
  <r>
    <x v="473"/>
    <n v="5"/>
  </r>
  <r>
    <x v="564"/>
    <n v="5.7"/>
  </r>
  <r>
    <x v="125"/>
    <n v="7"/>
  </r>
  <r>
    <x v="167"/>
    <n v="5.0999999999999996"/>
  </r>
  <r>
    <x v="399"/>
    <n v="5.3"/>
  </r>
  <r>
    <x v="406"/>
    <n v="4.4000000000000004"/>
  </r>
  <r>
    <x v="176"/>
    <n v="4.7"/>
  </r>
  <r>
    <x v="565"/>
    <n v="6.7"/>
  </r>
  <r>
    <x v="566"/>
    <n v="6.7"/>
  </r>
  <r>
    <x v="248"/>
    <n v="5.7"/>
  </r>
  <r>
    <x v="48"/>
    <n v="7.4"/>
  </r>
  <r>
    <x v="486"/>
    <n v="6.1"/>
  </r>
  <r>
    <x v="483"/>
    <n v="6.4"/>
  </r>
  <r>
    <x v="567"/>
    <n v="6.2"/>
  </r>
  <r>
    <x v="308"/>
    <n v="6.2"/>
  </r>
  <r>
    <x v="568"/>
    <n v="5.9"/>
  </r>
  <r>
    <x v="569"/>
    <n v="4"/>
  </r>
  <r>
    <x v="376"/>
    <n v="6.2"/>
  </r>
  <r>
    <x v="129"/>
    <n v="4.5999999999999996"/>
  </r>
  <r>
    <x v="570"/>
    <n v="6.4"/>
  </r>
  <r>
    <x v="465"/>
    <n v="5.9"/>
  </r>
  <r>
    <x v="571"/>
    <n v="5.0999999999999996"/>
  </r>
  <r>
    <x v="572"/>
    <n v="7.6"/>
  </r>
  <r>
    <x v="573"/>
    <n v="4.2"/>
  </r>
  <r>
    <x v="469"/>
    <n v="7.8"/>
  </r>
  <r>
    <x v="391"/>
    <n v="5.8"/>
  </r>
  <r>
    <x v="468"/>
    <n v="5.9"/>
  </r>
  <r>
    <x v="364"/>
    <n v="8.4"/>
  </r>
  <r>
    <x v="574"/>
    <n v="4.8"/>
  </r>
  <r>
    <x v="575"/>
    <n v="6.2"/>
  </r>
  <r>
    <x v="546"/>
    <n v="6.5"/>
  </r>
  <r>
    <x v="576"/>
    <n v="6.3"/>
  </r>
  <r>
    <x v="577"/>
    <n v="3.3"/>
  </r>
  <r>
    <x v="165"/>
    <n v="5.9"/>
  </r>
  <r>
    <x v="477"/>
    <n v="5.8"/>
  </r>
  <r>
    <x v="578"/>
    <n v="6.5"/>
  </r>
  <r>
    <x v="579"/>
    <n v="4.7"/>
  </r>
  <r>
    <x v="580"/>
    <n v="4.0999999999999996"/>
  </r>
  <r>
    <x v="581"/>
    <n v="6.8"/>
  </r>
  <r>
    <x v="448"/>
    <n v="6.2"/>
  </r>
  <r>
    <x v="564"/>
    <n v="4.5"/>
  </r>
  <r>
    <x v="582"/>
    <n v="5.8"/>
  </r>
  <r>
    <x v="463"/>
    <n v="7.3"/>
  </r>
  <r>
    <x v="354"/>
    <n v="5.9"/>
  </r>
  <r>
    <x v="583"/>
    <n v="4.4000000000000004"/>
  </r>
  <r>
    <x v="429"/>
    <n v="5.8"/>
  </r>
  <r>
    <x v="584"/>
    <n v="5.0999999999999996"/>
  </r>
  <r>
    <x v="239"/>
    <n v="6.9"/>
  </r>
  <r>
    <x v="385"/>
    <n v="6.2"/>
  </r>
  <r>
    <x v="585"/>
    <n v="6.9"/>
  </r>
  <r>
    <x v="374"/>
    <n v="7.3"/>
  </r>
  <r>
    <x v="586"/>
    <n v="7.1"/>
  </r>
  <r>
    <x v="193"/>
    <n v="6"/>
  </r>
  <r>
    <x v="587"/>
    <n v="7"/>
  </r>
  <r>
    <x v="192"/>
    <n v="6.8"/>
  </r>
  <r>
    <x v="588"/>
    <n v="5.7"/>
  </r>
  <r>
    <x v="104"/>
    <n v="7.6"/>
  </r>
  <r>
    <x v="589"/>
    <n v="8.4"/>
  </r>
  <r>
    <x v="126"/>
    <n v="7.1"/>
  </r>
  <r>
    <x v="332"/>
    <n v="5.6"/>
  </r>
  <r>
    <x v="24"/>
    <n v="7"/>
  </r>
  <r>
    <x v="8"/>
    <n v="8"/>
  </r>
  <r>
    <x v="590"/>
    <n v="5.3"/>
  </r>
  <r>
    <x v="420"/>
    <n v="4.9000000000000004"/>
  </r>
  <r>
    <x v="230"/>
    <n v="6.4"/>
  </r>
  <r>
    <x v="133"/>
    <n v="7.4"/>
  </r>
  <r>
    <x v="278"/>
    <n v="6.1"/>
  </r>
  <r>
    <x v="274"/>
    <n v="6.5"/>
  </r>
  <r>
    <x v="591"/>
    <n v="5.7"/>
  </r>
  <r>
    <x v="422"/>
    <n v="5.0999999999999996"/>
  </r>
  <r>
    <x v="592"/>
    <n v="6.6"/>
  </r>
  <r>
    <x v="593"/>
    <n v="6.5"/>
  </r>
  <r>
    <x v="70"/>
    <n v="6.9"/>
  </r>
  <r>
    <x v="594"/>
    <n v="6.4"/>
  </r>
  <r>
    <x v="595"/>
    <n v="7.6"/>
  </r>
  <r>
    <x v="77"/>
    <n v="5.6"/>
  </r>
  <r>
    <x v="596"/>
    <n v="6.2"/>
  </r>
  <r>
    <x v="444"/>
    <n v="4.4000000000000004"/>
  </r>
  <r>
    <x v="597"/>
    <n v="5.6"/>
  </r>
  <r>
    <x v="367"/>
    <n v="5.5"/>
  </r>
  <r>
    <x v="334"/>
    <n v="6.7"/>
  </r>
  <r>
    <x v="77"/>
    <n v="6.1"/>
  </r>
  <r>
    <x v="391"/>
    <n v="6.2"/>
  </r>
  <r>
    <x v="598"/>
    <n v="7.3"/>
  </r>
  <r>
    <x v="18"/>
    <n v="6.6"/>
  </r>
  <r>
    <x v="468"/>
    <n v="8.1999999999999993"/>
  </r>
  <r>
    <x v="137"/>
    <n v="6.4"/>
  </r>
  <r>
    <x v="599"/>
    <n v="6.4"/>
  </r>
  <r>
    <x v="600"/>
    <n v="5.2"/>
  </r>
  <r>
    <x v="275"/>
    <n v="6.5"/>
  </r>
  <r>
    <x v="601"/>
    <n v="7.1"/>
  </r>
  <r>
    <x v="602"/>
    <n v="4.8"/>
  </r>
  <r>
    <x v="448"/>
    <n v="7.3"/>
  </r>
  <r>
    <x v="603"/>
    <n v="5.2"/>
  </r>
  <r>
    <x v="604"/>
    <n v="7.7"/>
  </r>
  <r>
    <x v="519"/>
    <n v="7.6"/>
  </r>
  <r>
    <x v="605"/>
    <n v="5.7"/>
  </r>
  <r>
    <x v="606"/>
    <n v="7"/>
  </r>
  <r>
    <x v="607"/>
    <n v="6"/>
  </r>
  <r>
    <x v="84"/>
    <n v="8.1"/>
  </r>
  <r>
    <x v="601"/>
    <n v="8"/>
  </r>
  <r>
    <x v="608"/>
    <n v="5.6"/>
  </r>
  <r>
    <x v="609"/>
    <n v="6.1"/>
  </r>
  <r>
    <x v="610"/>
    <n v="6.9"/>
  </r>
  <r>
    <x v="533"/>
    <n v="5.2"/>
  </r>
  <r>
    <x v="549"/>
    <n v="7"/>
  </r>
  <r>
    <x v="242"/>
    <n v="6.3"/>
  </r>
  <r>
    <x v="435"/>
    <n v="7"/>
  </r>
  <r>
    <x v="611"/>
    <n v="5.3"/>
  </r>
  <r>
    <x v="65"/>
    <n v="6.9"/>
  </r>
  <r>
    <x v="612"/>
    <n v="6.2"/>
  </r>
  <r>
    <x v="613"/>
    <n v="6.4"/>
  </r>
  <r>
    <x v="610"/>
    <n v="6.4"/>
  </r>
  <r>
    <x v="406"/>
    <n v="5.7"/>
  </r>
  <r>
    <x v="272"/>
    <n v="6.1"/>
  </r>
  <r>
    <x v="295"/>
    <n v="5.4"/>
  </r>
  <r>
    <x v="339"/>
    <n v="6.7"/>
  </r>
  <r>
    <x v="614"/>
    <n v="6.8"/>
  </r>
  <r>
    <x v="309"/>
    <n v="6"/>
  </r>
  <r>
    <x v="467"/>
    <n v="7.8"/>
  </r>
  <r>
    <x v="464"/>
    <n v="5.3"/>
  </r>
  <r>
    <x v="142"/>
    <n v="4.5"/>
  </r>
  <r>
    <x v="615"/>
    <n v="5.4"/>
  </r>
  <r>
    <x v="234"/>
    <n v="7.8"/>
  </r>
  <r>
    <x v="616"/>
    <n v="7.2"/>
  </r>
  <r>
    <x v="189"/>
    <n v="6.6"/>
  </r>
  <r>
    <x v="24"/>
    <n v="7.6"/>
  </r>
  <r>
    <x v="58"/>
    <n v="5.9"/>
  </r>
  <r>
    <x v="105"/>
    <n v="6.7"/>
  </r>
  <r>
    <x v="198"/>
    <n v="7.7"/>
  </r>
  <r>
    <x v="422"/>
    <n v="5.4"/>
  </r>
  <r>
    <x v="237"/>
    <n v="6.9"/>
  </r>
  <r>
    <x v="606"/>
    <n v="7.7"/>
  </r>
  <r>
    <x v="344"/>
    <n v="6.8"/>
  </r>
  <r>
    <x v="617"/>
    <n v="6.4"/>
  </r>
  <r>
    <x v="237"/>
    <n v="5.7"/>
  </r>
  <r>
    <x v="48"/>
    <n v="7.3"/>
  </r>
  <r>
    <x v="274"/>
    <n v="6.8"/>
  </r>
  <r>
    <x v="286"/>
    <n v="6.3"/>
  </r>
  <r>
    <x v="618"/>
    <n v="5.9"/>
  </r>
  <r>
    <x v="240"/>
    <n v="7.4"/>
  </r>
  <r>
    <x v="423"/>
    <n v="8.3000000000000007"/>
  </r>
  <r>
    <x v="60"/>
    <n v="6.2"/>
  </r>
  <r>
    <x v="188"/>
    <n v="6.3"/>
  </r>
  <r>
    <x v="145"/>
    <n v="5.8"/>
  </r>
  <r>
    <x v="547"/>
    <n v="7.5"/>
  </r>
  <r>
    <x v="227"/>
    <n v="6.3"/>
  </r>
  <r>
    <x v="296"/>
    <n v="6.4"/>
  </r>
  <r>
    <x v="296"/>
    <n v="7.2"/>
  </r>
  <r>
    <x v="619"/>
    <n v="6.3"/>
  </r>
  <r>
    <x v="620"/>
    <n v="6.9"/>
  </r>
  <r>
    <x v="328"/>
    <n v="6.6"/>
  </r>
  <r>
    <x v="550"/>
    <n v="6"/>
  </r>
  <r>
    <x v="198"/>
    <n v="7.5"/>
  </r>
  <r>
    <x v="436"/>
    <n v="7.7"/>
  </r>
  <r>
    <x v="286"/>
    <n v="6.2"/>
  </r>
  <r>
    <x v="204"/>
    <n v="5.4"/>
  </r>
  <r>
    <x v="621"/>
    <n v="6.6"/>
  </r>
  <r>
    <x v="546"/>
    <n v="5.3"/>
  </r>
  <r>
    <x v="205"/>
    <n v="5.6"/>
  </r>
  <r>
    <x v="622"/>
    <n v="5.9"/>
  </r>
  <r>
    <x v="36"/>
    <n v="7.8"/>
  </r>
  <r>
    <x v="215"/>
    <n v="6.7"/>
  </r>
  <r>
    <x v="623"/>
    <n v="7.4"/>
  </r>
  <r>
    <x v="606"/>
    <n v="6.2"/>
  </r>
  <r>
    <x v="197"/>
    <n v="5.4"/>
  </r>
  <r>
    <x v="467"/>
    <n v="6.7"/>
  </r>
  <r>
    <x v="624"/>
    <n v="5.3"/>
  </r>
  <r>
    <x v="625"/>
    <n v="5.9"/>
  </r>
  <r>
    <x v="626"/>
    <n v="4.8"/>
  </r>
  <r>
    <x v="627"/>
    <n v="7.3"/>
  </r>
  <r>
    <x v="628"/>
    <n v="3.8"/>
  </r>
  <r>
    <x v="334"/>
    <n v="8.5"/>
  </r>
  <r>
    <x v="533"/>
    <n v="6.8"/>
  </r>
  <r>
    <x v="443"/>
    <n v="5.3"/>
  </r>
  <r>
    <x v="271"/>
    <n v="7.3"/>
  </r>
  <r>
    <x v="325"/>
    <n v="6.6"/>
  </r>
  <r>
    <x v="629"/>
    <n v="6.2"/>
  </r>
  <r>
    <x v="630"/>
    <n v="5.2"/>
  </r>
  <r>
    <x v="248"/>
    <n v="6.2"/>
  </r>
  <r>
    <x v="302"/>
    <n v="6.2"/>
  </r>
  <r>
    <x v="631"/>
    <n v="6.6"/>
  </r>
  <r>
    <x v="632"/>
    <n v="6.4"/>
  </r>
  <r>
    <x v="608"/>
    <n v="6.2"/>
  </r>
  <r>
    <x v="49"/>
    <n v="5.0999999999999996"/>
  </r>
  <r>
    <x v="325"/>
    <n v="6.6"/>
  </r>
  <r>
    <x v="633"/>
    <n v="6.1"/>
  </r>
  <r>
    <x v="634"/>
    <n v="6.1"/>
  </r>
  <r>
    <x v="477"/>
    <n v="6.6"/>
  </r>
  <r>
    <x v="635"/>
    <n v="5.9"/>
  </r>
  <r>
    <x v="636"/>
    <n v="6.3"/>
  </r>
  <r>
    <x v="637"/>
    <n v="7.1"/>
  </r>
  <r>
    <x v="264"/>
    <n v="5"/>
  </r>
  <r>
    <x v="638"/>
    <n v="5.6"/>
  </r>
  <r>
    <x v="423"/>
    <n v="7.4"/>
  </r>
  <r>
    <x v="639"/>
    <n v="4.5"/>
  </r>
  <r>
    <x v="640"/>
    <n v="6.2"/>
  </r>
  <r>
    <x v="547"/>
    <n v="5"/>
  </r>
  <r>
    <x v="386"/>
    <n v="6.5"/>
  </r>
  <r>
    <x v="543"/>
    <n v="5.0999999999999996"/>
  </r>
  <r>
    <x v="412"/>
    <n v="6.5"/>
  </r>
  <r>
    <x v="331"/>
    <n v="6.2"/>
  </r>
  <r>
    <x v="453"/>
    <n v="6.3"/>
  </r>
  <r>
    <x v="525"/>
    <n v="3.8"/>
  </r>
  <r>
    <x v="641"/>
    <n v="5.2"/>
  </r>
  <r>
    <x v="642"/>
    <n v="6"/>
  </r>
  <r>
    <x v="350"/>
    <n v="6.2"/>
  </r>
  <r>
    <x v="212"/>
    <n v="5.7"/>
  </r>
  <r>
    <x v="560"/>
    <n v="6.7"/>
  </r>
  <r>
    <x v="643"/>
    <n v="6.8"/>
  </r>
  <r>
    <x v="242"/>
    <n v="6"/>
  </r>
  <r>
    <x v="644"/>
    <n v="7.3"/>
  </r>
  <r>
    <x v="163"/>
    <n v="5.5"/>
  </r>
  <r>
    <x v="426"/>
    <n v="6.7"/>
  </r>
  <r>
    <x v="645"/>
    <n v="4.8"/>
  </r>
  <r>
    <x v="50"/>
    <n v="5.7"/>
  </r>
  <r>
    <x v="437"/>
    <n v="5.0999999999999996"/>
  </r>
  <r>
    <x v="646"/>
    <n v="6"/>
  </r>
  <r>
    <x v="440"/>
    <n v="4.2"/>
  </r>
  <r>
    <x v="43"/>
    <n v="7.4"/>
  </r>
  <r>
    <x v="647"/>
    <n v="4.5999999999999996"/>
  </r>
  <r>
    <x v="18"/>
    <n v="6.9"/>
  </r>
  <r>
    <x v="105"/>
    <n v="6.9"/>
  </r>
  <r>
    <x v="331"/>
    <n v="8"/>
  </r>
  <r>
    <x v="648"/>
    <n v="6.4"/>
  </r>
  <r>
    <x v="208"/>
    <n v="6.3"/>
  </r>
  <r>
    <x v="649"/>
    <n v="8.4"/>
  </r>
  <r>
    <x v="650"/>
    <n v="7.1"/>
  </r>
  <r>
    <x v="106"/>
    <n v="6.8"/>
  </r>
  <r>
    <x v="113"/>
    <n v="7.5"/>
  </r>
  <r>
    <x v="651"/>
    <n v="5.7"/>
  </r>
  <r>
    <x v="652"/>
    <n v="7.2"/>
  </r>
  <r>
    <x v="348"/>
    <n v="6.8"/>
  </r>
  <r>
    <x v="653"/>
    <n v="5.4"/>
  </r>
  <r>
    <x v="48"/>
    <n v="7.2"/>
  </r>
  <r>
    <x v="120"/>
    <n v="7.3"/>
  </r>
  <r>
    <x v="654"/>
    <n v="5.2"/>
  </r>
  <r>
    <x v="171"/>
    <n v="5.5"/>
  </r>
  <r>
    <x v="655"/>
    <n v="7.7"/>
  </r>
  <r>
    <x v="656"/>
    <n v="7.1"/>
  </r>
  <r>
    <x v="657"/>
    <n v="5.3"/>
  </r>
  <r>
    <x v="658"/>
    <n v="5.6"/>
  </r>
  <r>
    <x v="402"/>
    <n v="5.7"/>
  </r>
  <r>
    <x v="565"/>
    <n v="7.1"/>
  </r>
  <r>
    <x v="485"/>
    <n v="7.5"/>
  </r>
  <r>
    <x v="339"/>
    <n v="7.6"/>
  </r>
  <r>
    <x v="300"/>
    <n v="5.5"/>
  </r>
  <r>
    <x v="153"/>
    <n v="5.0999999999999996"/>
  </r>
  <r>
    <x v="659"/>
    <n v="6.3"/>
  </r>
  <r>
    <x v="660"/>
    <n v="4.9000000000000004"/>
  </r>
  <r>
    <x v="661"/>
    <n v="6.5"/>
  </r>
  <r>
    <x v="503"/>
    <n v="5.6"/>
  </r>
  <r>
    <x v="662"/>
    <n v="5.3"/>
  </r>
  <r>
    <x v="663"/>
    <n v="6.5"/>
  </r>
  <r>
    <x v="664"/>
    <n v="6.8"/>
  </r>
  <r>
    <x v="665"/>
    <n v="6.5"/>
  </r>
  <r>
    <x v="36"/>
    <n v="6"/>
  </r>
  <r>
    <x v="666"/>
    <n v="8.4"/>
  </r>
  <r>
    <x v="667"/>
    <n v="6"/>
  </r>
  <r>
    <x v="563"/>
    <n v="7.6"/>
  </r>
  <r>
    <x v="668"/>
    <n v="5.6"/>
  </r>
  <r>
    <x v="47"/>
    <n v="6.9"/>
  </r>
  <r>
    <x v="71"/>
    <n v="6.4"/>
  </r>
  <r>
    <x v="355"/>
    <n v="5.0999999999999996"/>
  </r>
  <r>
    <x v="105"/>
    <n v="7"/>
  </r>
  <r>
    <x v="669"/>
    <n v="5.7"/>
  </r>
  <r>
    <x v="99"/>
    <n v="6.8"/>
  </r>
  <r>
    <x v="537"/>
    <n v="6.7"/>
  </r>
  <r>
    <x v="670"/>
    <n v="6.2"/>
  </r>
  <r>
    <x v="656"/>
    <n v="7.2"/>
  </r>
  <r>
    <x v="671"/>
    <n v="6.2"/>
  </r>
  <r>
    <x v="672"/>
    <n v="5.6"/>
  </r>
  <r>
    <x v="432"/>
    <n v="4.4000000000000004"/>
  </r>
  <r>
    <x v="75"/>
    <n v="7.5"/>
  </r>
  <r>
    <x v="438"/>
    <n v="7.1"/>
  </r>
  <r>
    <x v="132"/>
    <n v="6.4"/>
  </r>
  <r>
    <x v="364"/>
    <n v="7.1"/>
  </r>
  <r>
    <x v="38"/>
    <n v="5.9"/>
  </r>
  <r>
    <x v="673"/>
    <n v="6.9"/>
  </r>
  <r>
    <x v="470"/>
    <n v="7.5"/>
  </r>
  <r>
    <x v="112"/>
    <n v="6.3"/>
  </r>
  <r>
    <x v="6"/>
    <n v="6.4"/>
  </r>
  <r>
    <x v="504"/>
    <n v="5.9"/>
  </r>
  <r>
    <x v="48"/>
    <n v="6.8"/>
  </r>
  <r>
    <x v="674"/>
    <n v="6.3"/>
  </r>
  <r>
    <x v="675"/>
    <n v="3.6"/>
  </r>
  <r>
    <x v="595"/>
    <n v="5.3"/>
  </r>
  <r>
    <x v="676"/>
    <n v="5.9"/>
  </r>
  <r>
    <x v="170"/>
    <n v="6.9"/>
  </r>
  <r>
    <x v="677"/>
    <n v="6.9"/>
  </r>
  <r>
    <x v="150"/>
    <n v="6.1"/>
  </r>
  <r>
    <x v="678"/>
    <n v="5.7"/>
  </r>
  <r>
    <x v="419"/>
    <n v="8.5"/>
  </r>
  <r>
    <x v="679"/>
    <n v="6.3"/>
  </r>
  <r>
    <x v="391"/>
    <n v="7.3"/>
  </r>
  <r>
    <x v="680"/>
    <n v="6.3"/>
  </r>
  <r>
    <x v="206"/>
    <n v="7.2"/>
  </r>
  <r>
    <x v="43"/>
    <n v="7.3"/>
  </r>
  <r>
    <x v="681"/>
    <n v="6.3"/>
  </r>
  <r>
    <x v="469"/>
    <n v="8.1"/>
  </r>
  <r>
    <x v="614"/>
    <n v="6.9"/>
  </r>
  <r>
    <x v="438"/>
    <n v="6.3"/>
  </r>
  <r>
    <x v="302"/>
    <n v="7.3"/>
  </r>
  <r>
    <x v="682"/>
    <n v="6.1"/>
  </r>
  <r>
    <x v="15"/>
    <n v="6.9"/>
  </r>
  <r>
    <x v="14"/>
    <n v="7.2"/>
  </r>
  <r>
    <x v="205"/>
    <n v="6.4"/>
  </r>
  <r>
    <x v="683"/>
    <n v="6.4"/>
  </r>
  <r>
    <x v="29"/>
    <n v="8.3000000000000007"/>
  </r>
  <r>
    <x v="155"/>
    <n v="7.2"/>
  </r>
  <r>
    <x v="684"/>
    <n v="6.8"/>
  </r>
  <r>
    <x v="685"/>
    <n v="6.5"/>
  </r>
  <r>
    <x v="665"/>
    <n v="7.8"/>
  </r>
  <r>
    <x v="130"/>
    <n v="7.6"/>
  </r>
  <r>
    <x v="598"/>
    <n v="7.2"/>
  </r>
  <r>
    <x v="435"/>
    <n v="6.7"/>
  </r>
  <r>
    <x v="15"/>
    <n v="6.8"/>
  </r>
  <r>
    <x v="431"/>
    <n v="6.3"/>
  </r>
  <r>
    <x v="292"/>
    <n v="6.2"/>
  </r>
  <r>
    <x v="631"/>
    <n v="6.2"/>
  </r>
  <r>
    <x v="68"/>
    <n v="8.6"/>
  </r>
  <r>
    <x v="136"/>
    <n v="8"/>
  </r>
  <r>
    <x v="686"/>
    <n v="7"/>
  </r>
  <r>
    <x v="325"/>
    <n v="8"/>
  </r>
  <r>
    <x v="325"/>
    <n v="8.1"/>
  </r>
  <r>
    <x v="369"/>
    <n v="6.7"/>
  </r>
  <r>
    <x v="549"/>
    <n v="7.9"/>
  </r>
  <r>
    <x v="543"/>
    <n v="6.1"/>
  </r>
  <r>
    <x v="162"/>
    <n v="4.2"/>
  </r>
  <r>
    <x v="687"/>
    <n v="6.1"/>
  </r>
  <r>
    <x v="530"/>
    <n v="6.6"/>
  </r>
  <r>
    <x v="103"/>
    <n v="7.5"/>
  </r>
  <r>
    <x v="688"/>
    <n v="7.4"/>
  </r>
  <r>
    <x v="689"/>
    <n v="7.2"/>
  </r>
  <r>
    <x v="690"/>
    <n v="6.9"/>
  </r>
  <r>
    <x v="691"/>
    <n v="7.4"/>
  </r>
  <r>
    <x v="19"/>
    <n v="5.4"/>
  </r>
  <r>
    <x v="692"/>
    <n v="6.8"/>
  </r>
  <r>
    <x v="344"/>
    <n v="6.3"/>
  </r>
  <r>
    <x v="550"/>
    <n v="7.2"/>
  </r>
  <r>
    <x v="264"/>
    <n v="6.9"/>
  </r>
  <r>
    <x v="693"/>
    <n v="6"/>
  </r>
  <r>
    <x v="694"/>
    <n v="5.9"/>
  </r>
  <r>
    <x v="235"/>
    <n v="5.4"/>
  </r>
  <r>
    <x v="253"/>
    <n v="5.9"/>
  </r>
  <r>
    <x v="235"/>
    <n v="6.1"/>
  </r>
  <r>
    <x v="695"/>
    <n v="7.7"/>
  </r>
  <r>
    <x v="696"/>
    <n v="5.8"/>
  </r>
  <r>
    <x v="697"/>
    <n v="7.6"/>
  </r>
  <r>
    <x v="597"/>
    <n v="6.1"/>
  </r>
  <r>
    <x v="698"/>
    <n v="5.4"/>
  </r>
  <r>
    <x v="510"/>
    <n v="5.0999999999999996"/>
  </r>
  <r>
    <x v="230"/>
    <n v="6.4"/>
  </r>
  <r>
    <x v="532"/>
    <n v="6.3"/>
  </r>
  <r>
    <x v="699"/>
    <n v="7.5"/>
  </r>
  <r>
    <x v="476"/>
    <n v="7.1"/>
  </r>
  <r>
    <x v="567"/>
    <n v="5.2"/>
  </r>
  <r>
    <x v="96"/>
    <n v="7.8"/>
  </r>
  <r>
    <x v="235"/>
    <n v="6.5"/>
  </r>
  <r>
    <x v="18"/>
    <n v="6.6"/>
  </r>
  <r>
    <x v="306"/>
    <n v="5.0999999999999996"/>
  </r>
  <r>
    <x v="24"/>
    <n v="7.4"/>
  </r>
  <r>
    <x v="700"/>
    <n v="7.2"/>
  </r>
  <r>
    <x v="495"/>
    <n v="7.6"/>
  </r>
  <r>
    <x v="273"/>
    <n v="7.5"/>
  </r>
  <r>
    <x v="6"/>
    <n v="6.6"/>
  </r>
  <r>
    <x v="701"/>
    <n v="7.2"/>
  </r>
  <r>
    <x v="702"/>
    <n v="7.6"/>
  </r>
  <r>
    <x v="107"/>
    <n v="6.2"/>
  </r>
  <r>
    <x v="471"/>
    <n v="5.6"/>
  </r>
  <r>
    <x v="12"/>
    <n v="7.6"/>
  </r>
  <r>
    <x v="311"/>
    <n v="6.6"/>
  </r>
  <r>
    <x v="703"/>
    <n v="7"/>
  </r>
  <r>
    <x v="704"/>
    <n v="2.7"/>
  </r>
  <r>
    <x v="224"/>
    <n v="7.6"/>
  </r>
  <r>
    <x v="705"/>
    <n v="6.6"/>
  </r>
  <r>
    <x v="188"/>
    <n v="6.9"/>
  </r>
  <r>
    <x v="96"/>
    <n v="6.8"/>
  </r>
  <r>
    <x v="706"/>
    <n v="3.7"/>
  </r>
  <r>
    <x v="707"/>
    <n v="6.1"/>
  </r>
  <r>
    <x v="708"/>
    <n v="5.9"/>
  </r>
  <r>
    <x v="709"/>
    <n v="6.7"/>
  </r>
  <r>
    <x v="710"/>
    <n v="6.9"/>
  </r>
  <r>
    <x v="399"/>
    <n v="5.5"/>
  </r>
  <r>
    <x v="711"/>
    <n v="7.1"/>
  </r>
  <r>
    <x v="150"/>
    <n v="7.1"/>
  </r>
  <r>
    <x v="712"/>
    <n v="5.9"/>
  </r>
  <r>
    <x v="713"/>
    <n v="7.3"/>
  </r>
  <r>
    <x v="714"/>
    <n v="3.4"/>
  </r>
  <r>
    <x v="485"/>
    <n v="6.8"/>
  </r>
  <r>
    <x v="715"/>
    <n v="6.9"/>
  </r>
  <r>
    <x v="461"/>
    <n v="7"/>
  </r>
  <r>
    <x v="716"/>
    <n v="5.5"/>
  </r>
  <r>
    <x v="245"/>
    <n v="5.0999999999999996"/>
  </r>
  <r>
    <x v="244"/>
    <n v="6.2"/>
  </r>
  <r>
    <x v="717"/>
    <n v="5.9"/>
  </r>
  <r>
    <x v="718"/>
    <n v="5.2"/>
  </r>
  <r>
    <x v="550"/>
    <n v="6.2"/>
  </r>
  <r>
    <x v="719"/>
    <n v="5.5"/>
  </r>
  <r>
    <x v="720"/>
    <n v="7.4"/>
  </r>
  <r>
    <x v="721"/>
    <n v="4.4000000000000004"/>
  </r>
  <r>
    <x v="722"/>
    <n v="6.3"/>
  </r>
  <r>
    <x v="273"/>
    <n v="6.1"/>
  </r>
  <r>
    <x v="723"/>
    <n v="5.3"/>
  </r>
  <r>
    <x v="724"/>
    <n v="5.4"/>
  </r>
  <r>
    <x v="103"/>
    <n v="6.7"/>
  </r>
  <r>
    <x v="358"/>
    <n v="5.9"/>
  </r>
  <r>
    <x v="725"/>
    <n v="7.3"/>
  </r>
  <r>
    <x v="455"/>
    <n v="5.5"/>
  </r>
  <r>
    <x v="726"/>
    <n v="5.8"/>
  </r>
  <r>
    <x v="727"/>
    <n v="4.5999999999999996"/>
  </r>
  <r>
    <x v="728"/>
    <n v="6.7"/>
  </r>
  <r>
    <x v="729"/>
    <n v="5.0999999999999996"/>
  </r>
  <r>
    <x v="339"/>
    <n v="5.6"/>
  </r>
  <r>
    <x v="523"/>
    <n v="7"/>
  </r>
  <r>
    <x v="316"/>
    <n v="6.4"/>
  </r>
  <r>
    <x v="426"/>
    <n v="6.7"/>
  </r>
  <r>
    <x v="730"/>
    <n v="4.0999999999999996"/>
  </r>
  <r>
    <x v="434"/>
    <n v="5.5"/>
  </r>
  <r>
    <x v="480"/>
    <n v="2.7"/>
  </r>
  <r>
    <x v="731"/>
    <n v="6.4"/>
  </r>
  <r>
    <x v="732"/>
    <n v="4.8"/>
  </r>
  <r>
    <x v="733"/>
    <n v="6.1"/>
  </r>
  <r>
    <x v="734"/>
    <n v="4.8"/>
  </r>
  <r>
    <x v="643"/>
    <n v="7"/>
  </r>
  <r>
    <x v="254"/>
    <n v="6.8"/>
  </r>
  <r>
    <x v="735"/>
    <n v="7.3"/>
  </r>
  <r>
    <x v="492"/>
    <n v="5.6"/>
  </r>
  <r>
    <x v="504"/>
    <n v="6.1"/>
  </r>
  <r>
    <x v="103"/>
    <n v="7.9"/>
  </r>
  <r>
    <x v="736"/>
    <n v="8.4"/>
  </r>
  <r>
    <x v="737"/>
    <n v="6.5"/>
  </r>
  <r>
    <x v="738"/>
    <n v="7.1"/>
  </r>
  <r>
    <x v="434"/>
    <n v="6.6"/>
  </r>
  <r>
    <x v="739"/>
    <n v="4"/>
  </r>
  <r>
    <x v="692"/>
    <n v="7"/>
  </r>
  <r>
    <x v="740"/>
    <n v="5.6"/>
  </r>
  <r>
    <x v="741"/>
    <n v="4.8"/>
  </r>
  <r>
    <x v="742"/>
    <n v="7.5"/>
  </r>
  <r>
    <x v="743"/>
    <n v="6"/>
  </r>
  <r>
    <x v="744"/>
    <n v="7.2"/>
  </r>
  <r>
    <x v="171"/>
    <n v="5.6"/>
  </r>
  <r>
    <x v="12"/>
    <n v="6.8"/>
  </r>
  <r>
    <x v="745"/>
    <n v="4.9000000000000004"/>
  </r>
  <r>
    <x v="648"/>
    <n v="7.1"/>
  </r>
  <r>
    <x v="746"/>
    <n v="2"/>
  </r>
  <r>
    <x v="747"/>
    <n v="5.7"/>
  </r>
  <r>
    <x v="748"/>
    <n v="4.0999999999999996"/>
  </r>
  <r>
    <x v="749"/>
    <n v="6.7"/>
  </r>
  <r>
    <x v="750"/>
    <n v="7.5"/>
  </r>
  <r>
    <x v="751"/>
    <n v="6.5"/>
  </r>
  <r>
    <x v="140"/>
    <n v="7.9"/>
  </r>
  <r>
    <x v="752"/>
    <n v="6.4"/>
  </r>
  <r>
    <x v="440"/>
    <n v="5.8"/>
  </r>
  <r>
    <x v="84"/>
    <n v="7.7"/>
  </r>
  <r>
    <x v="298"/>
    <n v="7.1"/>
  </r>
  <r>
    <x v="528"/>
    <n v="5.3"/>
  </r>
  <r>
    <x v="753"/>
    <n v="5.3"/>
  </r>
  <r>
    <x v="754"/>
    <n v="7.5"/>
  </r>
  <r>
    <x v="320"/>
    <n v="6.9"/>
  </r>
  <r>
    <x v="755"/>
    <n v="4.9000000000000004"/>
  </r>
  <r>
    <x v="756"/>
    <n v="7.1"/>
  </r>
  <r>
    <x v="160"/>
    <n v="8"/>
  </r>
  <r>
    <x v="272"/>
    <n v="7.9"/>
  </r>
  <r>
    <x v="38"/>
    <n v="7.6"/>
  </r>
  <r>
    <x v="757"/>
    <n v="5.9"/>
  </r>
  <r>
    <x v="98"/>
    <n v="6.3"/>
  </r>
  <r>
    <x v="490"/>
    <n v="7.1"/>
  </r>
  <r>
    <x v="422"/>
    <n v="6.4"/>
  </r>
  <r>
    <x v="130"/>
    <n v="8.1999999999999993"/>
  </r>
  <r>
    <x v="668"/>
    <n v="6.9"/>
  </r>
  <r>
    <x v="166"/>
    <n v="7.8"/>
  </r>
  <r>
    <x v="106"/>
    <n v="6.7"/>
  </r>
  <r>
    <x v="728"/>
    <n v="7.5"/>
  </r>
  <r>
    <x v="10"/>
    <n v="7.4"/>
  </r>
  <r>
    <x v="238"/>
    <n v="5.2"/>
  </r>
  <r>
    <x v="758"/>
    <n v="6.5"/>
  </r>
  <r>
    <x v="469"/>
    <n v="7.6"/>
  </r>
  <r>
    <x v="140"/>
    <n v="7.3"/>
  </r>
  <r>
    <x v="71"/>
    <n v="6.6"/>
  </r>
  <r>
    <x v="532"/>
    <n v="6.8"/>
  </r>
  <r>
    <x v="162"/>
    <n v="6.9"/>
  </r>
  <r>
    <x v="176"/>
    <n v="5.8"/>
  </r>
  <r>
    <x v="201"/>
    <n v="6.6"/>
  </r>
  <r>
    <x v="643"/>
    <n v="6.7"/>
  </r>
  <r>
    <x v="352"/>
    <n v="6.7"/>
  </r>
  <r>
    <x v="614"/>
    <n v="6.3"/>
  </r>
  <r>
    <x v="69"/>
    <n v="7.7"/>
  </r>
  <r>
    <x v="368"/>
    <n v="6.1"/>
  </r>
  <r>
    <x v="479"/>
    <n v="4.9000000000000004"/>
  </r>
  <r>
    <x v="759"/>
    <n v="6.2"/>
  </r>
  <r>
    <x v="96"/>
    <n v="7.8"/>
  </r>
  <r>
    <x v="18"/>
    <n v="8.1999999999999993"/>
  </r>
  <r>
    <x v="308"/>
    <n v="6.9"/>
  </r>
  <r>
    <x v="32"/>
    <n v="6.2"/>
  </r>
  <r>
    <x v="760"/>
    <n v="6.9"/>
  </r>
  <r>
    <x v="761"/>
    <n v="4.8"/>
  </r>
  <r>
    <x v="261"/>
    <n v="8"/>
  </r>
  <r>
    <x v="371"/>
    <n v="5.3"/>
  </r>
  <r>
    <x v="189"/>
    <n v="6.7"/>
  </r>
  <r>
    <x v="355"/>
    <n v="5.4"/>
  </r>
  <r>
    <x v="627"/>
    <n v="5.4"/>
  </r>
  <r>
    <x v="468"/>
    <n v="4.9000000000000004"/>
  </r>
  <r>
    <x v="472"/>
    <n v="6.1"/>
  </r>
  <r>
    <x v="526"/>
    <n v="5.8"/>
  </r>
  <r>
    <x v="48"/>
    <n v="7"/>
  </r>
  <r>
    <x v="762"/>
    <n v="6.5"/>
  </r>
  <r>
    <x v="763"/>
    <n v="6.6"/>
  </r>
  <r>
    <x v="764"/>
    <n v="6.1"/>
  </r>
  <r>
    <x v="765"/>
    <n v="5.7"/>
  </r>
  <r>
    <x v="532"/>
    <n v="6.6"/>
  </r>
  <r>
    <x v="286"/>
    <n v="7"/>
  </r>
  <r>
    <x v="549"/>
    <n v="7.4"/>
  </r>
  <r>
    <x v="578"/>
    <n v="5.3"/>
  </r>
  <r>
    <x v="766"/>
    <n v="7.4"/>
  </r>
  <r>
    <x v="767"/>
    <n v="7.4"/>
  </r>
  <r>
    <x v="81"/>
    <n v="6.8"/>
  </r>
  <r>
    <x v="768"/>
    <n v="7.2"/>
  </r>
  <r>
    <x v="769"/>
    <n v="6"/>
  </r>
  <r>
    <x v="448"/>
    <n v="6.6"/>
  </r>
  <r>
    <x v="458"/>
    <n v="7.9"/>
  </r>
  <r>
    <x v="770"/>
    <n v="6.2"/>
  </r>
  <r>
    <x v="771"/>
    <n v="5.7"/>
  </r>
  <r>
    <x v="19"/>
    <n v="7.1"/>
  </r>
  <r>
    <x v="600"/>
    <n v="5.6"/>
  </r>
  <r>
    <x v="523"/>
    <n v="7.8"/>
  </r>
  <r>
    <x v="772"/>
    <n v="7.9"/>
  </r>
  <r>
    <x v="42"/>
    <n v="6.9"/>
  </r>
  <r>
    <x v="72"/>
    <n v="7.4"/>
  </r>
  <r>
    <x v="104"/>
    <n v="7.7"/>
  </r>
  <r>
    <x v="773"/>
    <n v="6.9"/>
  </r>
  <r>
    <x v="774"/>
    <n v="6.7"/>
  </r>
  <r>
    <x v="775"/>
    <n v="6"/>
  </r>
  <r>
    <x v="581"/>
    <n v="6.2"/>
  </r>
  <r>
    <x v="776"/>
    <n v="5.9"/>
  </r>
  <r>
    <x v="777"/>
    <n v="6.8"/>
  </r>
  <r>
    <x v="422"/>
    <n v="3.6"/>
  </r>
  <r>
    <x v="778"/>
    <n v="6.7"/>
  </r>
  <r>
    <x v="647"/>
    <n v="6.3"/>
  </r>
  <r>
    <x v="132"/>
    <n v="6.4"/>
  </r>
  <r>
    <x v="199"/>
    <n v="6.4"/>
  </r>
  <r>
    <x v="276"/>
    <n v="5.7"/>
  </r>
  <r>
    <x v="595"/>
    <n v="6.2"/>
  </r>
  <r>
    <x v="85"/>
    <n v="6.6"/>
  </r>
  <r>
    <x v="287"/>
    <n v="5.2"/>
  </r>
  <r>
    <x v="196"/>
    <n v="6.1"/>
  </r>
  <r>
    <x v="286"/>
    <n v="7.1"/>
  </r>
  <r>
    <x v="396"/>
    <n v="7.2"/>
  </r>
  <r>
    <x v="779"/>
    <n v="6.5"/>
  </r>
  <r>
    <x v="245"/>
    <n v="6"/>
  </r>
  <r>
    <x v="472"/>
    <n v="7"/>
  </r>
  <r>
    <x v="278"/>
    <n v="7"/>
  </r>
  <r>
    <x v="259"/>
    <n v="7.5"/>
  </r>
  <r>
    <x v="132"/>
    <n v="6.6"/>
  </r>
  <r>
    <x v="754"/>
    <n v="7.4"/>
  </r>
  <r>
    <x v="547"/>
    <n v="6.5"/>
  </r>
  <r>
    <x v="503"/>
    <n v="6.2"/>
  </r>
  <r>
    <x v="374"/>
    <n v="7.8"/>
  </r>
  <r>
    <x v="377"/>
    <n v="5.2"/>
  </r>
  <r>
    <x v="27"/>
    <n v="6.5"/>
  </r>
  <r>
    <x v="165"/>
    <n v="6.5"/>
  </r>
  <r>
    <x v="297"/>
    <n v="5.2"/>
  </r>
  <r>
    <x v="320"/>
    <n v="7.2"/>
  </r>
  <r>
    <x v="473"/>
    <n v="7.1"/>
  </r>
  <r>
    <x v="780"/>
    <n v="4.5"/>
  </r>
  <r>
    <x v="292"/>
    <n v="5.7"/>
  </r>
  <r>
    <x v="781"/>
    <n v="6"/>
  </r>
  <r>
    <x v="445"/>
    <n v="6.4"/>
  </r>
  <r>
    <x v="371"/>
    <n v="5.2"/>
  </r>
  <r>
    <x v="782"/>
    <n v="4.3"/>
  </r>
  <r>
    <x v="783"/>
    <n v="6.1"/>
  </r>
  <r>
    <x v="784"/>
    <n v="6.3"/>
  </r>
  <r>
    <x v="695"/>
    <n v="6.8"/>
  </r>
  <r>
    <x v="362"/>
    <n v="4"/>
  </r>
  <r>
    <x v="785"/>
    <n v="5.2"/>
  </r>
  <r>
    <x v="227"/>
    <n v="6.5"/>
  </r>
  <r>
    <x v="786"/>
    <n v="7.5"/>
  </r>
  <r>
    <x v="288"/>
    <n v="7.1"/>
  </r>
  <r>
    <x v="125"/>
    <n v="6.9"/>
  </r>
  <r>
    <x v="276"/>
    <n v="8"/>
  </r>
  <r>
    <x v="325"/>
    <n v="8.1999999999999993"/>
  </r>
  <r>
    <x v="78"/>
    <n v="6.4"/>
  </r>
  <r>
    <x v="429"/>
    <n v="7.9"/>
  </r>
  <r>
    <x v="787"/>
    <n v="6.7"/>
  </r>
  <r>
    <x v="209"/>
    <n v="6.1"/>
  </r>
  <r>
    <x v="38"/>
    <n v="8.9"/>
  </r>
  <r>
    <x v="715"/>
    <n v="8.1"/>
  </r>
  <r>
    <x v="111"/>
    <n v="6.2"/>
  </r>
  <r>
    <x v="153"/>
    <n v="4.9000000000000004"/>
  </r>
  <r>
    <x v="788"/>
    <n v="5.4"/>
  </r>
  <r>
    <x v="647"/>
    <n v="5.8"/>
  </r>
  <r>
    <x v="789"/>
    <n v="4.7"/>
  </r>
  <r>
    <x v="505"/>
    <n v="6"/>
  </r>
  <r>
    <x v="57"/>
    <n v="7"/>
  </r>
  <r>
    <x v="790"/>
    <n v="6"/>
  </r>
  <r>
    <x v="208"/>
    <n v="7.9"/>
  </r>
  <r>
    <x v="606"/>
    <n v="8.1"/>
  </r>
  <r>
    <x v="134"/>
    <n v="6.2"/>
  </r>
  <r>
    <x v="791"/>
    <n v="6.7"/>
  </r>
  <r>
    <x v="643"/>
    <n v="7.3"/>
  </r>
  <r>
    <x v="792"/>
    <n v="4.5999999999999996"/>
  </r>
  <r>
    <x v="444"/>
    <n v="6.1"/>
  </r>
  <r>
    <x v="245"/>
    <n v="6.2"/>
  </r>
  <r>
    <x v="516"/>
    <n v="7.8"/>
  </r>
  <r>
    <x v="300"/>
    <n v="6.1"/>
  </r>
  <r>
    <x v="105"/>
    <n v="7.6"/>
  </r>
  <r>
    <x v="480"/>
    <n v="5.8"/>
  </r>
  <r>
    <x v="614"/>
    <n v="6.5"/>
  </r>
  <r>
    <x v="793"/>
    <n v="7.2"/>
  </r>
  <r>
    <x v="12"/>
    <n v="7.8"/>
  </r>
  <r>
    <x v="794"/>
    <n v="4.7"/>
  </r>
  <r>
    <x v="795"/>
    <n v="6.8"/>
  </r>
  <r>
    <x v="796"/>
    <n v="5.9"/>
  </r>
  <r>
    <x v="166"/>
    <n v="7.2"/>
  </r>
  <r>
    <x v="48"/>
    <n v="8.6999999999999993"/>
  </r>
  <r>
    <x v="383"/>
    <n v="5"/>
  </r>
  <r>
    <x v="605"/>
    <n v="6.6"/>
  </r>
  <r>
    <x v="208"/>
    <n v="8.3000000000000007"/>
  </r>
  <r>
    <x v="431"/>
    <n v="6.7"/>
  </r>
  <r>
    <x v="797"/>
    <n v="7.8"/>
  </r>
  <r>
    <x v="336"/>
    <n v="6.5"/>
  </r>
  <r>
    <x v="25"/>
    <n v="6.1"/>
  </r>
  <r>
    <x v="601"/>
    <n v="8.1"/>
  </r>
  <r>
    <x v="798"/>
    <n v="5.2"/>
  </r>
  <r>
    <x v="799"/>
    <n v="5.6"/>
  </r>
  <r>
    <x v="578"/>
    <n v="5.8"/>
  </r>
  <r>
    <x v="546"/>
    <n v="6.6"/>
  </r>
  <r>
    <x v="800"/>
    <n v="6.6"/>
  </r>
  <r>
    <x v="801"/>
    <n v="5.5"/>
  </r>
  <r>
    <x v="802"/>
    <n v="5.5"/>
  </r>
  <r>
    <x v="316"/>
    <n v="7"/>
  </r>
  <r>
    <x v="119"/>
    <n v="6.5"/>
  </r>
  <r>
    <x v="574"/>
    <n v="5.8"/>
  </r>
  <r>
    <x v="803"/>
    <n v="5.6"/>
  </r>
  <r>
    <x v="804"/>
    <n v="5.6"/>
  </r>
  <r>
    <x v="300"/>
    <n v="5.8"/>
  </r>
  <r>
    <x v="563"/>
    <n v="7.6"/>
  </r>
  <r>
    <x v="444"/>
    <n v="6.4"/>
  </r>
  <r>
    <x v="805"/>
    <n v="6.3"/>
  </r>
  <r>
    <x v="806"/>
    <n v="4.5999999999999996"/>
  </r>
  <r>
    <x v="807"/>
    <n v="6.5"/>
  </r>
  <r>
    <x v="808"/>
    <n v="7.5"/>
  </r>
  <r>
    <x v="412"/>
    <n v="7.5"/>
  </r>
  <r>
    <x v="647"/>
    <n v="5.3"/>
  </r>
  <r>
    <x v="809"/>
    <n v="7.5"/>
  </r>
  <r>
    <x v="810"/>
    <n v="3.3"/>
  </r>
  <r>
    <x v="472"/>
    <n v="5.7"/>
  </r>
  <r>
    <x v="811"/>
    <n v="3.5"/>
  </r>
  <r>
    <x v="290"/>
    <n v="9.3000000000000007"/>
  </r>
  <r>
    <x v="513"/>
    <n v="4.8"/>
  </r>
  <r>
    <x v="306"/>
    <n v="6.9"/>
  </r>
  <r>
    <x v="195"/>
    <n v="6"/>
  </r>
  <r>
    <x v="812"/>
    <n v="7.3"/>
  </r>
  <r>
    <x v="813"/>
    <n v="6"/>
  </r>
  <r>
    <x v="814"/>
    <n v="6.6"/>
  </r>
  <r>
    <x v="815"/>
    <n v="7.5"/>
  </r>
  <r>
    <x v="436"/>
    <n v="6.9"/>
  </r>
  <r>
    <x v="816"/>
    <n v="6.8"/>
  </r>
  <r>
    <x v="643"/>
    <n v="6.3"/>
  </r>
  <r>
    <x v="817"/>
    <n v="6.4"/>
  </r>
  <r>
    <x v="818"/>
    <n v="5.6"/>
  </r>
  <r>
    <x v="819"/>
    <n v="6.3"/>
  </r>
  <r>
    <x v="601"/>
    <n v="7.3"/>
  </r>
  <r>
    <x v="820"/>
    <n v="6.6"/>
  </r>
  <r>
    <x v="821"/>
    <n v="4.5999999999999996"/>
  </r>
  <r>
    <x v="99"/>
    <n v="5.0999999999999996"/>
  </r>
  <r>
    <x v="822"/>
    <n v="5.6"/>
  </r>
  <r>
    <x v="823"/>
    <n v="5.3"/>
  </r>
  <r>
    <x v="824"/>
    <n v="7.5"/>
  </r>
  <r>
    <x v="825"/>
    <n v="5.6"/>
  </r>
  <r>
    <x v="826"/>
    <n v="5.9"/>
  </r>
  <r>
    <x v="827"/>
    <n v="4.7"/>
  </r>
  <r>
    <x v="547"/>
    <n v="4.8"/>
  </r>
  <r>
    <x v="625"/>
    <n v="6.8"/>
  </r>
  <r>
    <x v="828"/>
    <n v="5.4"/>
  </r>
  <r>
    <x v="829"/>
    <n v="5.0999999999999996"/>
  </r>
  <r>
    <x v="437"/>
    <n v="7"/>
  </r>
  <r>
    <x v="408"/>
    <n v="6.7"/>
  </r>
  <r>
    <x v="503"/>
    <n v="4"/>
  </r>
  <r>
    <x v="405"/>
    <n v="7.3"/>
  </r>
  <r>
    <x v="245"/>
    <n v="6.8"/>
  </r>
  <r>
    <x v="623"/>
    <n v="6.1"/>
  </r>
  <r>
    <x v="350"/>
    <n v="7"/>
  </r>
  <r>
    <x v="533"/>
    <n v="7.1"/>
  </r>
  <r>
    <x v="830"/>
    <n v="6.9"/>
  </r>
  <r>
    <x v="468"/>
    <n v="7.3"/>
  </r>
  <r>
    <x v="831"/>
    <n v="6.3"/>
  </r>
  <r>
    <x v="728"/>
    <n v="8.1999999999999993"/>
  </r>
  <r>
    <x v="434"/>
    <n v="7.1"/>
  </r>
  <r>
    <x v="414"/>
    <n v="7.7"/>
  </r>
  <r>
    <x v="708"/>
    <n v="6.5"/>
  </r>
  <r>
    <x v="451"/>
    <n v="4.9000000000000004"/>
  </r>
  <r>
    <x v="832"/>
    <n v="6.4"/>
  </r>
  <r>
    <x v="833"/>
    <n v="5.9"/>
  </r>
  <r>
    <x v="834"/>
    <n v="6.2"/>
  </r>
  <r>
    <x v="380"/>
    <n v="5.8"/>
  </r>
  <r>
    <x v="643"/>
    <n v="6.7"/>
  </r>
  <r>
    <x v="835"/>
    <n v="5.9"/>
  </r>
  <r>
    <x v="836"/>
    <n v="7.3"/>
  </r>
  <r>
    <x v="837"/>
    <n v="4.8"/>
  </r>
  <r>
    <x v="838"/>
    <n v="4.0999999999999996"/>
  </r>
  <r>
    <x v="683"/>
    <n v="4.9000000000000004"/>
  </r>
  <r>
    <x v="145"/>
    <n v="7.9"/>
  </r>
  <r>
    <x v="839"/>
    <n v="5.2"/>
  </r>
  <r>
    <x v="840"/>
    <n v="4.0999999999999996"/>
  </r>
  <r>
    <x v="786"/>
    <n v="6.6"/>
  </r>
  <r>
    <x v="387"/>
    <n v="2.9"/>
  </r>
  <r>
    <x v="334"/>
    <n v="7.2"/>
  </r>
  <r>
    <x v="841"/>
    <n v="6.5"/>
  </r>
  <r>
    <x v="13"/>
    <n v="6.8"/>
  </r>
  <r>
    <x v="842"/>
    <n v="7.2"/>
  </r>
  <r>
    <x v="775"/>
    <n v="6.8"/>
  </r>
  <r>
    <x v="843"/>
    <n v="7.8"/>
  </r>
  <r>
    <x v="844"/>
    <n v="6.7"/>
  </r>
  <r>
    <x v="845"/>
    <n v="6.1"/>
  </r>
  <r>
    <x v="807"/>
    <n v="7.1"/>
  </r>
  <r>
    <x v="331"/>
    <n v="5.7"/>
  </r>
  <r>
    <x v="846"/>
    <n v="2.9"/>
  </r>
  <r>
    <x v="847"/>
    <n v="5.2"/>
  </r>
  <r>
    <x v="18"/>
    <n v="5.3"/>
  </r>
  <r>
    <x v="848"/>
    <n v="6.2"/>
  </r>
  <r>
    <x v="849"/>
    <n v="7.3"/>
  </r>
  <r>
    <x v="850"/>
    <n v="6.5"/>
  </r>
  <r>
    <x v="851"/>
    <n v="4.0999999999999996"/>
  </r>
  <r>
    <x v="490"/>
    <n v="7.7"/>
  </r>
  <r>
    <x v="384"/>
    <n v="6.1"/>
  </r>
  <r>
    <x v="852"/>
    <n v="7.3"/>
  </r>
  <r>
    <x v="233"/>
    <n v="7.2"/>
  </r>
  <r>
    <x v="547"/>
    <n v="6.1"/>
  </r>
  <r>
    <x v="728"/>
    <n v="5.8"/>
  </r>
  <r>
    <x v="134"/>
    <n v="5.7"/>
  </r>
  <r>
    <x v="591"/>
    <n v="6.7"/>
  </r>
  <r>
    <x v="853"/>
    <n v="6.5"/>
  </r>
  <r>
    <x v="234"/>
    <n v="7.2"/>
  </r>
  <r>
    <x v="254"/>
    <n v="7.6"/>
  </r>
  <r>
    <x v="664"/>
    <n v="4.5999999999999996"/>
  </r>
  <r>
    <x v="854"/>
    <n v="6.9"/>
  </r>
  <r>
    <x v="608"/>
    <n v="6.6"/>
  </r>
  <r>
    <x v="855"/>
    <n v="6.3"/>
  </r>
  <r>
    <x v="856"/>
    <n v="6.2"/>
  </r>
  <r>
    <x v="857"/>
    <n v="5.3"/>
  </r>
  <r>
    <x v="140"/>
    <n v="7.3"/>
  </r>
  <r>
    <x v="274"/>
    <n v="5.6"/>
  </r>
  <r>
    <x v="343"/>
    <n v="6.2"/>
  </r>
  <r>
    <x v="858"/>
    <n v="5.2"/>
  </r>
  <r>
    <x v="354"/>
    <n v="5.3"/>
  </r>
  <r>
    <x v="281"/>
    <n v="5.4"/>
  </r>
  <r>
    <x v="859"/>
    <n v="4.9000000000000004"/>
  </r>
  <r>
    <x v="629"/>
    <n v="5.5"/>
  </r>
  <r>
    <x v="860"/>
    <n v="6.7"/>
  </r>
  <r>
    <x v="739"/>
    <n v="3.9"/>
  </r>
  <r>
    <x v="861"/>
    <n v="7.2"/>
  </r>
  <r>
    <x v="862"/>
    <n v="5.0999999999999996"/>
  </r>
  <r>
    <x v="656"/>
    <n v="6.5"/>
  </r>
  <r>
    <x v="655"/>
    <n v="8.1999999999999993"/>
  </r>
  <r>
    <x v="368"/>
    <n v="7.7"/>
  </r>
  <r>
    <x v="157"/>
    <n v="6.1"/>
  </r>
  <r>
    <x v="612"/>
    <n v="8.8000000000000007"/>
  </r>
  <r>
    <x v="27"/>
    <n v="6.8"/>
  </r>
  <r>
    <x v="494"/>
    <n v="6.8"/>
  </r>
  <r>
    <x v="480"/>
    <n v="6.7"/>
  </r>
  <r>
    <x v="298"/>
    <n v="7.1"/>
  </r>
  <r>
    <x v="137"/>
    <n v="7.1"/>
  </r>
  <r>
    <x v="863"/>
    <n v="6.1"/>
  </r>
  <r>
    <x v="173"/>
    <n v="8"/>
  </r>
  <r>
    <x v="389"/>
    <n v="6.6"/>
  </r>
  <r>
    <x v="864"/>
    <n v="5.4"/>
  </r>
  <r>
    <x v="401"/>
    <n v="6.1"/>
  </r>
  <r>
    <x v="865"/>
    <n v="5.6"/>
  </r>
  <r>
    <x v="150"/>
    <n v="5.8"/>
  </r>
  <r>
    <x v="866"/>
    <n v="2.8"/>
  </r>
  <r>
    <x v="867"/>
    <n v="6.7"/>
  </r>
  <r>
    <x v="868"/>
    <n v="5.0999999999999996"/>
  </r>
  <r>
    <x v="434"/>
    <n v="7.2"/>
  </r>
  <r>
    <x v="513"/>
    <n v="6"/>
  </r>
  <r>
    <x v="720"/>
    <n v="7.2"/>
  </r>
  <r>
    <x v="869"/>
    <n v="6.7"/>
  </r>
  <r>
    <x v="870"/>
    <n v="6.3"/>
  </r>
  <r>
    <x v="490"/>
    <n v="6.2"/>
  </r>
  <r>
    <x v="871"/>
    <n v="6.2"/>
  </r>
  <r>
    <x v="850"/>
    <n v="6.9"/>
  </r>
  <r>
    <x v="309"/>
    <n v="6.8"/>
  </r>
  <r>
    <x v="872"/>
    <n v="7.1"/>
  </r>
  <r>
    <x v="873"/>
    <n v="7.1"/>
  </r>
  <r>
    <x v="277"/>
    <n v="7"/>
  </r>
  <r>
    <x v="306"/>
    <n v="7.1"/>
  </r>
  <r>
    <x v="367"/>
    <n v="6.4"/>
  </r>
  <r>
    <x v="198"/>
    <n v="7"/>
  </r>
  <r>
    <x v="444"/>
    <n v="6.2"/>
  </r>
  <r>
    <x v="325"/>
    <n v="7.5"/>
  </r>
  <r>
    <x v="625"/>
    <n v="4.8"/>
  </r>
  <r>
    <x v="754"/>
    <n v="8.1"/>
  </r>
  <r>
    <x v="643"/>
    <n v="7.3"/>
  </r>
  <r>
    <x v="568"/>
    <n v="5.8"/>
  </r>
  <r>
    <x v="874"/>
    <n v="7.6"/>
  </r>
  <r>
    <x v="875"/>
    <n v="5.6"/>
  </r>
  <r>
    <x v="156"/>
    <n v="7"/>
  </r>
  <r>
    <x v="309"/>
    <n v="6.6"/>
  </r>
  <r>
    <x v="150"/>
    <n v="6.5"/>
  </r>
  <r>
    <x v="754"/>
    <n v="7.4"/>
  </r>
  <r>
    <x v="876"/>
    <n v="4.5999999999999996"/>
  </r>
  <r>
    <x v="653"/>
    <n v="6.4"/>
  </r>
  <r>
    <x v="634"/>
    <n v="6.4"/>
  </r>
  <r>
    <x v="205"/>
    <n v="5.9"/>
  </r>
  <r>
    <x v="95"/>
    <n v="6.4"/>
  </r>
  <r>
    <x v="436"/>
    <n v="6.6"/>
  </r>
  <r>
    <x v="608"/>
    <n v="6.9"/>
  </r>
  <r>
    <x v="877"/>
    <n v="5.8"/>
  </r>
  <r>
    <x v="606"/>
    <n v="6.4"/>
  </r>
  <r>
    <x v="878"/>
    <n v="5.3"/>
  </r>
  <r>
    <x v="448"/>
    <n v="6.5"/>
  </r>
  <r>
    <x v="879"/>
    <n v="5.7"/>
  </r>
  <r>
    <x v="362"/>
    <n v="6.7"/>
  </r>
  <r>
    <x v="880"/>
    <n v="3.9"/>
  </r>
  <r>
    <x v="881"/>
    <n v="4.0999999999999996"/>
  </r>
  <r>
    <x v="882"/>
    <n v="6.2"/>
  </r>
  <r>
    <x v="631"/>
    <n v="3.8"/>
  </r>
  <r>
    <x v="765"/>
    <n v="5.0999999999999996"/>
  </r>
  <r>
    <x v="883"/>
    <n v="6.4"/>
  </r>
  <r>
    <x v="129"/>
    <n v="7.8"/>
  </r>
  <r>
    <x v="884"/>
    <n v="7.8"/>
  </r>
  <r>
    <x v="885"/>
    <n v="6.1"/>
  </r>
  <r>
    <x v="769"/>
    <n v="5.8"/>
  </r>
  <r>
    <x v="886"/>
    <n v="6.3"/>
  </r>
  <r>
    <x v="409"/>
    <n v="7.7"/>
  </r>
  <r>
    <x v="887"/>
    <n v="5.4"/>
  </r>
  <r>
    <x v="744"/>
    <n v="7.3"/>
  </r>
  <r>
    <x v="421"/>
    <n v="6.8"/>
  </r>
  <r>
    <x v="131"/>
    <n v="7.3"/>
  </r>
  <r>
    <x v="230"/>
    <n v="6.5"/>
  </r>
  <r>
    <x v="531"/>
    <n v="7.2"/>
  </r>
  <r>
    <x v="888"/>
    <n v="6.7"/>
  </r>
  <r>
    <x v="695"/>
    <n v="6.3"/>
  </r>
  <r>
    <x v="325"/>
    <n v="5.9"/>
  </r>
  <r>
    <x v="889"/>
    <n v="7.8"/>
  </r>
  <r>
    <x v="188"/>
    <n v="7.4"/>
  </r>
  <r>
    <x v="890"/>
    <n v="4.8"/>
  </r>
  <r>
    <x v="354"/>
    <n v="6.3"/>
  </r>
  <r>
    <x v="362"/>
    <n v="7.8"/>
  </r>
  <r>
    <x v="476"/>
    <n v="7.5"/>
  </r>
  <r>
    <x v="794"/>
    <n v="6"/>
  </r>
  <r>
    <x v="112"/>
    <n v="6.8"/>
  </r>
  <r>
    <x v="763"/>
    <n v="6.6"/>
  </r>
  <r>
    <x v="891"/>
    <n v="4.5999999999999996"/>
  </r>
  <r>
    <x v="2"/>
    <n v="7.1"/>
  </r>
  <r>
    <x v="892"/>
    <n v="6.1"/>
  </r>
  <r>
    <x v="179"/>
    <n v="6.7"/>
  </r>
  <r>
    <x v="893"/>
    <n v="7.1"/>
  </r>
  <r>
    <x v="894"/>
    <n v="5.8"/>
  </r>
  <r>
    <x v="778"/>
    <n v="6.7"/>
  </r>
  <r>
    <x v="895"/>
    <n v="5.8"/>
  </r>
  <r>
    <x v="470"/>
    <n v="6.8"/>
  </r>
  <r>
    <x v="38"/>
    <n v="8.5"/>
  </r>
  <r>
    <x v="125"/>
    <n v="6.6"/>
  </r>
  <r>
    <x v="38"/>
    <n v="7.7"/>
  </r>
  <r>
    <x v="896"/>
    <n v="4.7"/>
  </r>
  <r>
    <x v="164"/>
    <n v="6.4"/>
  </r>
  <r>
    <x v="238"/>
    <n v="5.5"/>
  </r>
  <r>
    <x v="249"/>
    <n v="8.6"/>
  </r>
  <r>
    <x v="897"/>
    <n v="7"/>
  </r>
  <r>
    <x v="898"/>
    <n v="7.1"/>
  </r>
  <r>
    <x v="899"/>
    <n v="5.7"/>
  </r>
  <r>
    <x v="153"/>
    <n v="3.7"/>
  </r>
  <r>
    <x v="33"/>
    <n v="7.5"/>
  </r>
  <r>
    <x v="355"/>
    <n v="4.5999999999999996"/>
  </r>
  <r>
    <x v="753"/>
    <n v="4.9000000000000004"/>
  </r>
  <r>
    <x v="775"/>
    <n v="7.1"/>
  </r>
  <r>
    <x v="215"/>
    <n v="5.8"/>
  </r>
  <r>
    <x v="338"/>
    <n v="5.4"/>
  </r>
  <r>
    <x v="689"/>
    <n v="7.3"/>
  </r>
  <r>
    <x v="225"/>
    <n v="7.1"/>
  </r>
  <r>
    <x v="536"/>
    <n v="5.8"/>
  </r>
  <r>
    <x v="900"/>
    <n v="8.1"/>
  </r>
  <r>
    <x v="719"/>
    <n v="5.7"/>
  </r>
  <r>
    <x v="794"/>
    <n v="4.4000000000000004"/>
  </r>
  <r>
    <x v="24"/>
    <n v="7.9"/>
  </r>
  <r>
    <x v="901"/>
    <n v="7.6"/>
  </r>
  <r>
    <x v="794"/>
    <n v="4.8"/>
  </r>
  <r>
    <x v="409"/>
    <n v="7.8"/>
  </r>
  <r>
    <x v="902"/>
    <n v="6.7"/>
  </r>
  <r>
    <x v="903"/>
    <n v="2.7"/>
  </r>
  <r>
    <x v="904"/>
    <n v="5.8"/>
  </r>
  <r>
    <x v="905"/>
    <n v="7.5"/>
  </r>
  <r>
    <x v="906"/>
    <n v="5.4"/>
  </r>
  <r>
    <x v="571"/>
    <n v="4.0999999999999996"/>
  </r>
  <r>
    <x v="907"/>
    <n v="5.9"/>
  </r>
  <r>
    <x v="908"/>
    <n v="6.3"/>
  </r>
  <r>
    <x v="443"/>
    <n v="7"/>
  </r>
  <r>
    <x v="665"/>
    <n v="6.8"/>
  </r>
  <r>
    <x v="704"/>
    <n v="2.2999999999999998"/>
  </r>
  <r>
    <x v="909"/>
    <n v="8.1"/>
  </r>
  <r>
    <x v="855"/>
    <n v="6.1"/>
  </r>
  <r>
    <x v="910"/>
    <n v="5"/>
  </r>
  <r>
    <x v="618"/>
    <n v="5.5"/>
  </r>
  <r>
    <x v="440"/>
    <n v="6.2"/>
  </r>
  <r>
    <x v="276"/>
    <n v="6.2"/>
  </r>
  <r>
    <x v="911"/>
    <n v="5.9"/>
  </r>
  <r>
    <x v="912"/>
    <n v="6.3"/>
  </r>
  <r>
    <x v="913"/>
    <n v="6.7"/>
  </r>
  <r>
    <x v="704"/>
    <n v="3.5"/>
  </r>
  <r>
    <x v="113"/>
    <n v="7.5"/>
  </r>
  <r>
    <x v="80"/>
    <n v="6.6"/>
  </r>
  <r>
    <x v="914"/>
    <n v="7.5"/>
  </r>
  <r>
    <x v="889"/>
    <n v="7.2"/>
  </r>
  <r>
    <x v="671"/>
    <n v="4.8"/>
  </r>
  <r>
    <x v="229"/>
    <n v="6.6"/>
  </r>
  <r>
    <x v="578"/>
    <n v="3.5"/>
  </r>
  <r>
    <x v="915"/>
    <n v="6.7"/>
  </r>
  <r>
    <x v="524"/>
    <n v="7.6"/>
  </r>
  <r>
    <x v="53"/>
    <n v="6.3"/>
  </r>
  <r>
    <x v="916"/>
    <n v="5.5"/>
  </r>
  <r>
    <x v="917"/>
    <n v="6.3"/>
  </r>
  <r>
    <x v="918"/>
    <n v="6.5"/>
  </r>
  <r>
    <x v="919"/>
    <n v="5.6"/>
  </r>
  <r>
    <x v="396"/>
    <n v="6.9"/>
  </r>
  <r>
    <x v="490"/>
    <n v="7.6"/>
  </r>
  <r>
    <x v="920"/>
    <n v="3.9"/>
  </r>
  <r>
    <x v="827"/>
    <n v="6.1"/>
  </r>
  <r>
    <x v="145"/>
    <n v="7.3"/>
  </r>
  <r>
    <x v="151"/>
    <n v="8.3000000000000007"/>
  </r>
  <r>
    <x v="444"/>
    <n v="5.8"/>
  </r>
  <r>
    <x v="50"/>
    <n v="6.8"/>
  </r>
  <r>
    <x v="228"/>
    <n v="7"/>
  </r>
  <r>
    <x v="921"/>
    <n v="5.9"/>
  </r>
  <r>
    <x v="922"/>
    <n v="6.5"/>
  </r>
  <r>
    <x v="923"/>
    <n v="6.4"/>
  </r>
  <r>
    <x v="924"/>
    <n v="5.8"/>
  </r>
  <r>
    <x v="925"/>
    <n v="5.0999999999999996"/>
  </r>
  <r>
    <x v="513"/>
    <n v="6.8"/>
  </r>
  <r>
    <x v="926"/>
    <n v="5.3"/>
  </r>
  <r>
    <x v="199"/>
    <n v="5.3"/>
  </r>
  <r>
    <x v="927"/>
    <n v="6.4"/>
  </r>
  <r>
    <x v="422"/>
    <n v="4.9000000000000004"/>
  </r>
  <r>
    <x v="524"/>
    <n v="6.8"/>
  </r>
  <r>
    <x v="928"/>
    <n v="7.1"/>
  </r>
  <r>
    <x v="929"/>
    <n v="6.8"/>
  </r>
  <r>
    <x v="468"/>
    <n v="6.1"/>
  </r>
  <r>
    <x v="930"/>
    <n v="8.5"/>
  </r>
  <r>
    <x v="455"/>
    <n v="5.9"/>
  </r>
  <r>
    <x v="931"/>
    <n v="6.3"/>
  </r>
  <r>
    <x v="292"/>
    <n v="5.9"/>
  </r>
  <r>
    <x v="932"/>
    <n v="5.4"/>
  </r>
  <r>
    <x v="105"/>
    <n v="7"/>
  </r>
  <r>
    <x v="135"/>
    <n v="6.9"/>
  </r>
  <r>
    <x v="933"/>
    <n v="7.5"/>
  </r>
  <r>
    <x v="511"/>
    <n v="8.1999999999999993"/>
  </r>
  <r>
    <x v="234"/>
    <n v="5.9"/>
  </r>
  <r>
    <x v="934"/>
    <n v="5"/>
  </r>
  <r>
    <x v="422"/>
    <n v="7.3"/>
  </r>
  <r>
    <x v="935"/>
    <n v="6.4"/>
  </r>
  <r>
    <x v="778"/>
    <n v="6.6"/>
  </r>
  <r>
    <x v="936"/>
    <n v="7.8"/>
  </r>
  <r>
    <x v="937"/>
    <n v="4"/>
  </r>
  <r>
    <x v="12"/>
    <n v="7.6"/>
  </r>
  <r>
    <x v="113"/>
    <n v="7.7"/>
  </r>
  <r>
    <x v="938"/>
    <n v="5.8"/>
  </r>
  <r>
    <x v="939"/>
    <n v="5.6"/>
  </r>
  <r>
    <x v="940"/>
    <n v="5.3"/>
  </r>
  <r>
    <x v="941"/>
    <n v="7.4"/>
  </r>
  <r>
    <x v="942"/>
    <n v="6.6"/>
  </r>
  <r>
    <x v="943"/>
    <n v="6.2"/>
  </r>
  <r>
    <x v="704"/>
    <n v="1.9"/>
  </r>
  <r>
    <x v="553"/>
    <n v="5.7"/>
  </r>
  <r>
    <x v="229"/>
    <n v="6.6"/>
  </r>
  <r>
    <x v="944"/>
    <n v="6"/>
  </r>
  <r>
    <x v="945"/>
    <n v="6.1"/>
  </r>
  <r>
    <x v="276"/>
    <n v="4.8"/>
  </r>
  <r>
    <x v="395"/>
    <n v="6.2"/>
  </r>
  <r>
    <x v="695"/>
    <n v="7.5"/>
  </r>
  <r>
    <x v="946"/>
    <n v="6.3"/>
  </r>
  <r>
    <x v="119"/>
    <n v="7.1"/>
  </r>
  <r>
    <x v="1"/>
    <n v="6.6"/>
  </r>
  <r>
    <x v="381"/>
    <n v="6.1"/>
  </r>
  <r>
    <x v="386"/>
    <n v="6.7"/>
  </r>
  <r>
    <x v="199"/>
    <n v="5.6"/>
  </r>
  <r>
    <x v="57"/>
    <n v="7.2"/>
  </r>
  <r>
    <x v="947"/>
    <n v="4.3"/>
  </r>
  <r>
    <x v="151"/>
    <n v="6.4"/>
  </r>
  <r>
    <x v="490"/>
    <n v="7.1"/>
  </r>
  <r>
    <x v="836"/>
    <n v="6.3"/>
  </r>
  <r>
    <x v="695"/>
    <n v="7.4"/>
  </r>
  <r>
    <x v="948"/>
    <n v="6.1"/>
  </r>
  <r>
    <x v="812"/>
    <n v="6.6"/>
  </r>
  <r>
    <x v="434"/>
    <n v="6"/>
  </r>
  <r>
    <x v="695"/>
    <n v="6.8"/>
  </r>
  <r>
    <x v="33"/>
    <n v="6.8"/>
  </r>
  <r>
    <x v="605"/>
    <n v="7.2"/>
  </r>
  <r>
    <x v="949"/>
    <n v="1.9"/>
  </r>
  <r>
    <x v="242"/>
    <n v="5.5"/>
  </r>
  <r>
    <x v="242"/>
    <n v="4.5"/>
  </r>
  <r>
    <x v="321"/>
    <n v="6.3"/>
  </r>
  <r>
    <x v="226"/>
    <n v="7"/>
  </r>
  <r>
    <x v="601"/>
    <n v="6.7"/>
  </r>
  <r>
    <x v="950"/>
    <n v="2.8"/>
  </r>
  <r>
    <x v="951"/>
    <n v="5"/>
  </r>
  <r>
    <x v="494"/>
    <n v="4.3"/>
  </r>
  <r>
    <x v="422"/>
    <n v="5.6"/>
  </r>
  <r>
    <x v="952"/>
    <n v="6.2"/>
  </r>
  <r>
    <x v="801"/>
    <n v="5.3"/>
  </r>
  <r>
    <x v="953"/>
    <n v="7.4"/>
  </r>
  <r>
    <x v="954"/>
    <n v="7.4"/>
  </r>
  <r>
    <x v="470"/>
    <n v="6.5"/>
  </r>
  <r>
    <x v="775"/>
    <n v="7.1"/>
  </r>
  <r>
    <x v="77"/>
    <n v="7.2"/>
  </r>
  <r>
    <x v="387"/>
    <n v="2.2999999999999998"/>
  </r>
  <r>
    <x v="771"/>
    <n v="6.4"/>
  </r>
  <r>
    <x v="955"/>
    <n v="6.1"/>
  </r>
  <r>
    <x v="956"/>
    <n v="7"/>
  </r>
  <r>
    <x v="957"/>
    <n v="6.5"/>
  </r>
  <r>
    <x v="958"/>
    <n v="7"/>
  </r>
  <r>
    <x v="959"/>
    <n v="7"/>
  </r>
  <r>
    <x v="960"/>
    <n v="4.9000000000000004"/>
  </r>
  <r>
    <x v="691"/>
    <n v="6.9"/>
  </r>
  <r>
    <x v="961"/>
    <n v="7.5"/>
  </r>
  <r>
    <x v="655"/>
    <n v="8.4"/>
  </r>
  <r>
    <x v="650"/>
    <n v="6.9"/>
  </r>
  <r>
    <x v="962"/>
    <n v="4.5"/>
  </r>
  <r>
    <x v="836"/>
    <n v="7.4"/>
  </r>
  <r>
    <x v="963"/>
    <n v="7"/>
  </r>
  <r>
    <x v="834"/>
    <n v="2.8"/>
  </r>
  <r>
    <x v="721"/>
    <n v="7.5"/>
  </r>
  <r>
    <x v="149"/>
    <n v="7.1"/>
  </r>
  <r>
    <x v="760"/>
    <n v="6.4"/>
  </r>
  <r>
    <x v="964"/>
    <n v="6.7"/>
  </r>
  <r>
    <x v="324"/>
    <n v="5.3"/>
  </r>
  <r>
    <x v="965"/>
    <n v="6.9"/>
  </r>
  <r>
    <x v="966"/>
    <n v="6.2"/>
  </r>
  <r>
    <x v="967"/>
    <n v="6.3"/>
  </r>
  <r>
    <x v="53"/>
    <n v="6.4"/>
  </r>
  <r>
    <x v="936"/>
    <n v="6.5"/>
  </r>
  <r>
    <x v="582"/>
    <n v="6"/>
  </r>
  <r>
    <x v="619"/>
    <n v="5.0999999999999996"/>
  </r>
  <r>
    <x v="968"/>
    <n v="5.5"/>
  </r>
  <r>
    <x v="507"/>
    <n v="5.4"/>
  </r>
  <r>
    <x v="314"/>
    <n v="5.7"/>
  </r>
  <r>
    <x v="969"/>
    <n v="5.2"/>
  </r>
  <r>
    <x v="337"/>
    <n v="6.2"/>
  </r>
  <r>
    <x v="970"/>
    <n v="6.7"/>
  </r>
  <r>
    <x v="971"/>
    <n v="5.8"/>
  </r>
  <r>
    <x v="972"/>
    <n v="7"/>
  </r>
  <r>
    <x v="973"/>
    <n v="4.8"/>
  </r>
  <r>
    <x v="974"/>
    <n v="7.2"/>
  </r>
  <r>
    <x v="445"/>
    <n v="5.6"/>
  </r>
  <r>
    <x v="975"/>
    <n v="6.4"/>
  </r>
  <r>
    <x v="887"/>
    <n v="7.5"/>
  </r>
  <r>
    <x v="879"/>
    <n v="7.4"/>
  </r>
  <r>
    <x v="259"/>
    <n v="8"/>
  </r>
  <r>
    <x v="560"/>
    <n v="5.7"/>
  </r>
  <r>
    <x v="376"/>
    <n v="6.8"/>
  </r>
  <r>
    <x v="976"/>
    <n v="5.9"/>
  </r>
  <r>
    <x v="547"/>
    <n v="7.2"/>
  </r>
  <r>
    <x v="916"/>
    <n v="5.5"/>
  </r>
  <r>
    <x v="327"/>
    <n v="8.4"/>
  </r>
  <r>
    <x v="43"/>
    <n v="8.5"/>
  </r>
  <r>
    <x v="577"/>
    <n v="5.6"/>
  </r>
  <r>
    <x v="794"/>
    <n v="4.0999999999999996"/>
  </r>
  <r>
    <x v="977"/>
    <n v="5"/>
  </r>
  <r>
    <x v="342"/>
    <n v="6.1"/>
  </r>
  <r>
    <x v="80"/>
    <n v="5.4"/>
  </r>
  <r>
    <x v="98"/>
    <n v="7.1"/>
  </r>
  <r>
    <x v="978"/>
    <n v="3.6"/>
  </r>
  <r>
    <x v="108"/>
    <n v="6.5"/>
  </r>
  <r>
    <x v="655"/>
    <n v="8.6"/>
  </r>
  <r>
    <x v="979"/>
    <n v="6.2"/>
  </r>
  <r>
    <x v="145"/>
    <n v="7"/>
  </r>
  <r>
    <x v="980"/>
    <n v="7.6"/>
  </r>
  <r>
    <x v="394"/>
    <n v="6.5"/>
  </r>
  <r>
    <x v="981"/>
    <n v="6.4"/>
  </r>
  <r>
    <x v="982"/>
    <n v="6.7"/>
  </r>
  <r>
    <x v="983"/>
    <n v="6.3"/>
  </r>
  <r>
    <x v="984"/>
    <n v="6.4"/>
  </r>
  <r>
    <x v="985"/>
    <n v="5.7"/>
  </r>
  <r>
    <x v="986"/>
    <n v="6.3"/>
  </r>
  <r>
    <x v="987"/>
    <n v="7.8"/>
  </r>
  <r>
    <x v="988"/>
    <n v="6"/>
  </r>
  <r>
    <x v="173"/>
    <n v="7.7"/>
  </r>
  <r>
    <x v="232"/>
    <n v="6.2"/>
  </r>
  <r>
    <x v="515"/>
    <n v="5.7"/>
  </r>
  <r>
    <x v="254"/>
    <n v="7.7"/>
  </r>
  <r>
    <x v="989"/>
    <n v="6.4"/>
  </r>
  <r>
    <x v="550"/>
    <n v="6.4"/>
  </r>
  <r>
    <x v="167"/>
    <n v="6.9"/>
  </r>
  <r>
    <x v="486"/>
    <n v="7.3"/>
  </r>
  <r>
    <x v="326"/>
    <n v="7.3"/>
  </r>
  <r>
    <x v="274"/>
    <n v="6.2"/>
  </r>
  <r>
    <x v="852"/>
    <n v="6.6"/>
  </r>
  <r>
    <x v="244"/>
    <n v="6.7"/>
  </r>
  <r>
    <x v="60"/>
    <n v="5.7"/>
  </r>
  <r>
    <x v="990"/>
    <n v="3.1"/>
  </r>
  <r>
    <x v="924"/>
    <n v="6.3"/>
  </r>
  <r>
    <x v="618"/>
    <n v="5.7"/>
  </r>
  <r>
    <x v="991"/>
    <n v="7.1"/>
  </r>
  <r>
    <x v="189"/>
    <n v="7"/>
  </r>
  <r>
    <x v="605"/>
    <n v="6.1"/>
  </r>
  <r>
    <x v="95"/>
    <n v="6.6"/>
  </r>
  <r>
    <x v="130"/>
    <n v="7.8"/>
  </r>
  <r>
    <x v="428"/>
    <n v="8.3000000000000007"/>
  </r>
  <r>
    <x v="919"/>
    <n v="3.9"/>
  </r>
  <r>
    <x v="196"/>
    <n v="7"/>
  </r>
  <r>
    <x v="992"/>
    <n v="6.7"/>
  </r>
  <r>
    <x v="986"/>
    <n v="7.3"/>
  </r>
  <r>
    <x v="419"/>
    <n v="6.3"/>
  </r>
  <r>
    <x v="113"/>
    <n v="7.8"/>
  </r>
  <r>
    <x v="695"/>
    <n v="7.3"/>
  </r>
  <r>
    <x v="115"/>
    <n v="7.6"/>
  </r>
  <r>
    <x v="802"/>
    <n v="5.3"/>
  </r>
  <r>
    <x v="993"/>
    <n v="5.3"/>
  </r>
  <r>
    <x v="468"/>
    <n v="6.8"/>
  </r>
  <r>
    <x v="994"/>
    <n v="7.1"/>
  </r>
  <r>
    <x v="271"/>
    <n v="7.2"/>
  </r>
  <r>
    <x v="995"/>
    <n v="5.8"/>
  </r>
  <r>
    <x v="809"/>
    <n v="5.8"/>
  </r>
  <r>
    <x v="48"/>
    <n v="8.3000000000000007"/>
  </r>
  <r>
    <x v="996"/>
    <n v="5.6"/>
  </r>
  <r>
    <x v="276"/>
    <n v="6.8"/>
  </r>
  <r>
    <x v="997"/>
    <n v="5"/>
  </r>
  <r>
    <x v="463"/>
    <n v="7.6"/>
  </r>
  <r>
    <x v="695"/>
    <n v="6.7"/>
  </r>
  <r>
    <x v="998"/>
    <n v="6.7"/>
  </r>
  <r>
    <x v="874"/>
    <n v="5.7"/>
  </r>
  <r>
    <x v="999"/>
    <n v="5.2"/>
  </r>
  <r>
    <x v="568"/>
    <n v="7.5"/>
  </r>
  <r>
    <x v="463"/>
    <n v="7.2"/>
  </r>
  <r>
    <x v="125"/>
    <n v="5.3"/>
  </r>
  <r>
    <x v="759"/>
    <n v="6.5"/>
  </r>
  <r>
    <x v="1000"/>
    <n v="5"/>
  </r>
  <r>
    <x v="1001"/>
    <n v="6.1"/>
  </r>
  <r>
    <x v="208"/>
    <n v="7.4"/>
  </r>
  <r>
    <x v="1002"/>
    <n v="4.4000000000000004"/>
  </r>
  <r>
    <x v="106"/>
    <n v="7.5"/>
  </r>
  <r>
    <x v="339"/>
    <n v="5.7"/>
  </r>
  <r>
    <x v="1003"/>
    <n v="5.5"/>
  </r>
  <r>
    <x v="1004"/>
    <n v="7.1"/>
  </r>
  <r>
    <x v="450"/>
    <n v="5.9"/>
  </r>
  <r>
    <x v="1005"/>
    <n v="6.7"/>
  </r>
  <r>
    <x v="787"/>
    <n v="7"/>
  </r>
  <r>
    <x v="24"/>
    <n v="7.9"/>
  </r>
  <r>
    <x v="688"/>
    <n v="6.9"/>
  </r>
  <r>
    <x v="193"/>
    <n v="7.3"/>
  </r>
  <r>
    <x v="128"/>
    <n v="7.3"/>
  </r>
  <r>
    <x v="1006"/>
    <n v="3.5"/>
  </r>
  <r>
    <x v="85"/>
    <n v="7.8"/>
  </r>
  <r>
    <x v="544"/>
    <n v="7.4"/>
  </r>
  <r>
    <x v="1007"/>
    <n v="6.7"/>
  </r>
  <r>
    <x v="695"/>
    <n v="6.4"/>
  </r>
  <r>
    <x v="1008"/>
    <n v="7.1"/>
  </r>
  <r>
    <x v="1009"/>
    <n v="7.8"/>
  </r>
  <r>
    <x v="1010"/>
    <n v="4"/>
  </r>
  <r>
    <x v="1011"/>
    <n v="5.9"/>
  </r>
  <r>
    <x v="239"/>
    <n v="7.2"/>
  </r>
  <r>
    <x v="553"/>
    <n v="7.2"/>
  </r>
  <r>
    <x v="1012"/>
    <n v="5.0999999999999996"/>
  </r>
  <r>
    <x v="1013"/>
    <n v="5.5"/>
  </r>
  <r>
    <x v="1014"/>
    <n v="6.2"/>
  </r>
  <r>
    <x v="232"/>
    <n v="7.2"/>
  </r>
  <r>
    <x v="167"/>
    <n v="5.2"/>
  </r>
  <r>
    <x v="1015"/>
    <n v="6.7"/>
  </r>
  <r>
    <x v="809"/>
    <n v="5"/>
  </r>
  <r>
    <x v="1016"/>
    <n v="6.2"/>
  </r>
  <r>
    <x v="559"/>
    <n v="7.6"/>
  </r>
  <r>
    <x v="794"/>
    <n v="4.0999999999999996"/>
  </r>
  <r>
    <x v="1017"/>
    <n v="5.3"/>
  </r>
  <r>
    <x v="107"/>
    <n v="6.2"/>
  </r>
  <r>
    <x v="1018"/>
    <n v="6.5"/>
  </r>
  <r>
    <x v="1019"/>
    <n v="8.1"/>
  </r>
  <r>
    <x v="1020"/>
    <n v="6.3"/>
  </r>
  <r>
    <x v="1021"/>
    <n v="4.4000000000000004"/>
  </r>
  <r>
    <x v="1022"/>
    <n v="4.5999999999999996"/>
  </r>
  <r>
    <x v="1023"/>
    <n v="6"/>
  </r>
  <r>
    <x v="314"/>
    <n v="7.6"/>
  </r>
  <r>
    <x v="0"/>
    <n v="8.4"/>
  </r>
  <r>
    <x v="1024"/>
    <n v="7.9"/>
  </r>
  <r>
    <x v="418"/>
    <n v="5.6"/>
  </r>
  <r>
    <x v="625"/>
    <n v="6.5"/>
  </r>
  <r>
    <x v="689"/>
    <n v="7.5"/>
  </r>
  <r>
    <x v="425"/>
    <n v="6.3"/>
  </r>
  <r>
    <x v="468"/>
    <n v="7.9"/>
  </r>
  <r>
    <x v="1025"/>
    <n v="5.0999999999999996"/>
  </r>
  <r>
    <x v="578"/>
    <n v="6.7"/>
  </r>
  <r>
    <x v="795"/>
    <n v="6.7"/>
  </r>
  <r>
    <x v="1026"/>
    <n v="5.6"/>
  </r>
  <r>
    <x v="332"/>
    <n v="5.6"/>
  </r>
  <r>
    <x v="1027"/>
    <n v="6.2"/>
  </r>
  <r>
    <x v="984"/>
    <n v="5.6"/>
  </r>
  <r>
    <x v="629"/>
    <n v="6.4"/>
  </r>
  <r>
    <x v="399"/>
    <n v="5.6"/>
  </r>
  <r>
    <x v="725"/>
    <n v="7.4"/>
  </r>
  <r>
    <x v="1028"/>
    <n v="4.9000000000000004"/>
  </r>
  <r>
    <x v="1029"/>
    <n v="6"/>
  </r>
  <r>
    <x v="1030"/>
    <n v="7.2"/>
  </r>
  <r>
    <x v="620"/>
    <n v="4.9000000000000004"/>
  </r>
  <r>
    <x v="6"/>
    <n v="7.5"/>
  </r>
  <r>
    <x v="1031"/>
    <n v="4.8"/>
  </r>
  <r>
    <x v="1032"/>
    <n v="3.1"/>
  </r>
  <r>
    <x v="1033"/>
    <n v="5.8"/>
  </r>
  <r>
    <x v="273"/>
    <n v="6.7"/>
  </r>
  <r>
    <x v="1034"/>
    <n v="6.8"/>
  </r>
  <r>
    <x v="1035"/>
    <n v="6.5"/>
  </r>
  <r>
    <x v="371"/>
    <n v="5.9"/>
  </r>
  <r>
    <x v="165"/>
    <n v="5.5"/>
  </r>
  <r>
    <x v="1036"/>
    <n v="3.6"/>
  </r>
  <r>
    <x v="1037"/>
    <n v="3.3"/>
  </r>
  <r>
    <x v="1038"/>
    <n v="7.4"/>
  </r>
  <r>
    <x v="1039"/>
    <n v="6.7"/>
  </r>
  <r>
    <x v="1040"/>
    <n v="3"/>
  </r>
  <r>
    <x v="221"/>
    <n v="7.6"/>
  </r>
  <r>
    <x v="1041"/>
    <n v="6.4"/>
  </r>
  <r>
    <x v="132"/>
    <n v="6.9"/>
  </r>
  <r>
    <x v="1042"/>
    <n v="6.6"/>
  </r>
  <r>
    <x v="825"/>
    <n v="5.5"/>
  </r>
  <r>
    <x v="1043"/>
    <n v="6.6"/>
  </r>
  <r>
    <x v="1044"/>
    <n v="5.2"/>
  </r>
  <r>
    <x v="1045"/>
    <n v="4.0999999999999996"/>
  </r>
  <r>
    <x v="1046"/>
    <n v="6.8"/>
  </r>
  <r>
    <x v="1047"/>
    <n v="6.5"/>
  </r>
  <r>
    <x v="78"/>
    <n v="7.4"/>
  </r>
  <r>
    <x v="106"/>
    <n v="7.7"/>
  </r>
  <r>
    <x v="1048"/>
    <n v="7.1"/>
  </r>
  <r>
    <x v="1049"/>
    <n v="6.3"/>
  </r>
  <r>
    <x v="1050"/>
    <n v="7.6"/>
  </r>
  <r>
    <x v="110"/>
    <n v="8"/>
  </r>
  <r>
    <x v="1051"/>
    <n v="7.3"/>
  </r>
  <r>
    <x v="339"/>
    <n v="7.6"/>
  </r>
  <r>
    <x v="858"/>
    <n v="7.8"/>
  </r>
  <r>
    <x v="234"/>
    <n v="6.5"/>
  </r>
  <r>
    <x v="354"/>
    <n v="6.4"/>
  </r>
  <r>
    <x v="1052"/>
    <n v="8"/>
  </r>
  <r>
    <x v="330"/>
    <n v="4.8"/>
  </r>
  <r>
    <x v="469"/>
    <n v="7.8"/>
  </r>
  <r>
    <x v="88"/>
    <n v="5.9"/>
  </r>
  <r>
    <x v="1053"/>
    <n v="5.4"/>
  </r>
  <r>
    <x v="1054"/>
    <n v="3.3"/>
  </r>
  <r>
    <x v="37"/>
    <n v="8.1999999999999993"/>
  </r>
  <r>
    <x v="432"/>
    <n v="5.4"/>
  </r>
  <r>
    <x v="264"/>
    <n v="6.4"/>
  </r>
  <r>
    <x v="1055"/>
    <n v="4.8"/>
  </r>
  <r>
    <x v="574"/>
    <n v="5.9"/>
  </r>
  <r>
    <x v="1056"/>
    <n v="5.5"/>
  </r>
  <r>
    <x v="228"/>
    <n v="7.9"/>
  </r>
  <r>
    <x v="1057"/>
    <n v="4.9000000000000004"/>
  </r>
  <r>
    <x v="695"/>
    <n v="7.2"/>
  </r>
  <r>
    <x v="1058"/>
    <n v="6.6"/>
  </r>
  <r>
    <x v="1059"/>
    <n v="5.3"/>
  </r>
  <r>
    <x v="1060"/>
    <n v="7.2"/>
  </r>
  <r>
    <x v="413"/>
    <n v="5.0999999999999996"/>
  </r>
  <r>
    <x v="1061"/>
    <n v="5.6"/>
  </r>
  <r>
    <x v="695"/>
    <n v="7.6"/>
  </r>
  <r>
    <x v="1062"/>
    <n v="7.2"/>
  </r>
  <r>
    <x v="1063"/>
    <n v="5.7"/>
  </r>
  <r>
    <x v="834"/>
    <n v="5.2"/>
  </r>
  <r>
    <x v="249"/>
    <n v="7.7"/>
  </r>
  <r>
    <x v="1064"/>
    <n v="7"/>
  </r>
  <r>
    <x v="1065"/>
    <n v="3.6"/>
  </r>
  <r>
    <x v="1066"/>
    <n v="4.9000000000000004"/>
  </r>
  <r>
    <x v="1067"/>
    <n v="6"/>
  </r>
  <r>
    <x v="695"/>
    <n v="6.6"/>
  </r>
  <r>
    <x v="1068"/>
    <n v="6.8"/>
  </r>
  <r>
    <x v="502"/>
    <n v="7.2"/>
  </r>
  <r>
    <x v="1069"/>
    <n v="7.2"/>
  </r>
  <r>
    <x v="1070"/>
    <n v="2.8"/>
  </r>
  <r>
    <x v="760"/>
    <n v="6.6"/>
  </r>
  <r>
    <x v="1071"/>
    <n v="6.7"/>
  </r>
  <r>
    <x v="463"/>
    <n v="7"/>
  </r>
  <r>
    <x v="1072"/>
    <n v="4.4000000000000004"/>
  </r>
  <r>
    <x v="1073"/>
    <n v="7.1"/>
  </r>
  <r>
    <x v="1074"/>
    <n v="6.2"/>
  </r>
  <r>
    <x v="1075"/>
    <n v="7.3"/>
  </r>
  <r>
    <x v="940"/>
    <n v="5.0999999999999996"/>
  </r>
  <r>
    <x v="643"/>
    <n v="8.1"/>
  </r>
  <r>
    <x v="1076"/>
    <n v="6.7"/>
  </r>
  <r>
    <x v="1077"/>
    <n v="6.6"/>
  </r>
  <r>
    <x v="1078"/>
    <n v="4.5"/>
  </r>
  <r>
    <x v="841"/>
    <n v="6.6"/>
  </r>
  <r>
    <x v="1079"/>
    <n v="6.5"/>
  </r>
  <r>
    <x v="1080"/>
    <n v="5.9"/>
  </r>
  <r>
    <x v="1081"/>
    <n v="6.6"/>
  </r>
  <r>
    <x v="66"/>
    <n v="6.5"/>
  </r>
  <r>
    <x v="224"/>
    <n v="7.3"/>
  </r>
  <r>
    <x v="125"/>
    <n v="7.5"/>
  </r>
  <r>
    <x v="852"/>
    <n v="5.9"/>
  </r>
  <r>
    <x v="206"/>
    <n v="7.4"/>
  </r>
  <r>
    <x v="164"/>
    <n v="6.9"/>
  </r>
  <r>
    <x v="106"/>
    <n v="7.9"/>
  </r>
  <r>
    <x v="2"/>
    <n v="8.4"/>
  </r>
  <r>
    <x v="322"/>
    <n v="8"/>
  </r>
  <r>
    <x v="245"/>
    <n v="6"/>
  </r>
  <r>
    <x v="1082"/>
    <n v="6.8"/>
  </r>
  <r>
    <x v="38"/>
    <n v="7.8"/>
  </r>
  <r>
    <x v="1083"/>
    <n v="5.7"/>
  </r>
  <r>
    <x v="1084"/>
    <n v="8.1"/>
  </r>
  <r>
    <x v="1046"/>
    <n v="6.1"/>
  </r>
  <r>
    <x v="77"/>
    <n v="7.5"/>
  </r>
  <r>
    <x v="207"/>
    <n v="6.2"/>
  </r>
  <r>
    <x v="1085"/>
    <n v="6.2"/>
  </r>
  <r>
    <x v="369"/>
    <n v="7.4"/>
  </r>
  <r>
    <x v="898"/>
    <n v="6.6"/>
  </r>
  <r>
    <x v="490"/>
    <n v="7.3"/>
  </r>
  <r>
    <x v="24"/>
    <n v="7.5"/>
  </r>
  <r>
    <x v="794"/>
    <n v="5.6"/>
  </r>
  <r>
    <x v="1086"/>
    <n v="7.3"/>
  </r>
  <r>
    <x v="1087"/>
    <n v="6.4"/>
  </r>
  <r>
    <x v="171"/>
    <n v="5"/>
  </r>
  <r>
    <x v="80"/>
    <n v="5.4"/>
  </r>
  <r>
    <x v="522"/>
    <n v="8.1999999999999993"/>
  </r>
  <r>
    <x v="276"/>
    <n v="7.1"/>
  </r>
  <r>
    <x v="1088"/>
    <n v="5.3"/>
  </r>
  <r>
    <x v="1089"/>
    <n v="6.5"/>
  </r>
  <r>
    <x v="1090"/>
    <n v="6.2"/>
  </r>
  <r>
    <x v="422"/>
    <n v="6.4"/>
  </r>
  <r>
    <x v="520"/>
    <n v="7.2"/>
  </r>
  <r>
    <x v="140"/>
    <n v="6.9"/>
  </r>
  <r>
    <x v="1091"/>
    <n v="5.7"/>
  </r>
  <r>
    <x v="50"/>
    <n v="7.7"/>
  </r>
  <r>
    <x v="49"/>
    <n v="5.6"/>
  </r>
  <r>
    <x v="1092"/>
    <n v="7.7"/>
  </r>
  <r>
    <x v="432"/>
    <n v="5.0999999999999996"/>
  </r>
  <r>
    <x v="1093"/>
    <n v="6.8"/>
  </r>
  <r>
    <x v="766"/>
    <n v="8.4"/>
  </r>
  <r>
    <x v="1094"/>
    <n v="4.9000000000000004"/>
  </r>
  <r>
    <x v="644"/>
    <n v="7.1"/>
  </r>
  <r>
    <x v="1095"/>
    <n v="6.6"/>
  </r>
  <r>
    <x v="1063"/>
    <n v="6.1"/>
  </r>
  <r>
    <x v="1096"/>
    <n v="4.0999999999999996"/>
  </r>
  <r>
    <x v="339"/>
    <n v="8.1"/>
  </r>
  <r>
    <x v="1097"/>
    <n v="7.6"/>
  </r>
  <r>
    <x v="1098"/>
    <n v="7.8"/>
  </r>
  <r>
    <x v="1099"/>
    <n v="4.5999999999999996"/>
  </r>
  <r>
    <x v="998"/>
    <n v="6"/>
  </r>
  <r>
    <x v="1100"/>
    <n v="7"/>
  </r>
  <r>
    <x v="496"/>
    <n v="6.7"/>
  </r>
  <r>
    <x v="401"/>
    <n v="6.4"/>
  </r>
  <r>
    <x v="1101"/>
    <n v="7.2"/>
  </r>
  <r>
    <x v="478"/>
    <n v="7.4"/>
  </r>
  <r>
    <x v="1102"/>
    <n v="4.8"/>
  </r>
  <r>
    <x v="1103"/>
    <n v="4"/>
  </r>
  <r>
    <x v="921"/>
    <n v="6.2"/>
  </r>
  <r>
    <x v="695"/>
    <n v="7.7"/>
  </r>
  <r>
    <x v="1104"/>
    <n v="6.7"/>
  </r>
  <r>
    <x v="1071"/>
    <n v="7.9"/>
  </r>
  <r>
    <x v="601"/>
    <n v="7.9"/>
  </r>
  <r>
    <x v="1031"/>
    <n v="5.5"/>
  </r>
  <r>
    <x v="1105"/>
    <n v="6.2"/>
  </r>
  <r>
    <x v="1106"/>
    <n v="5.0999999999999996"/>
  </r>
  <r>
    <x v="1107"/>
    <n v="4.0999999999999996"/>
  </r>
  <r>
    <x v="351"/>
    <n v="6.7"/>
  </r>
  <r>
    <x v="1108"/>
    <n v="4.7"/>
  </r>
  <r>
    <x v="1109"/>
    <n v="6.4"/>
  </r>
  <r>
    <x v="931"/>
    <n v="6.3"/>
  </r>
  <r>
    <x v="1110"/>
    <n v="5.5"/>
  </r>
  <r>
    <x v="1111"/>
    <n v="7.3"/>
  </r>
  <r>
    <x v="145"/>
    <n v="6.3"/>
  </r>
  <r>
    <x v="1112"/>
    <n v="4.9000000000000004"/>
  </r>
  <r>
    <x v="211"/>
    <n v="7.6"/>
  </r>
  <r>
    <x v="1113"/>
    <n v="6"/>
  </r>
  <r>
    <x v="742"/>
    <n v="6.2"/>
  </r>
  <r>
    <x v="912"/>
    <n v="6.8"/>
  </r>
  <r>
    <x v="1114"/>
    <n v="4.5"/>
  </r>
  <r>
    <x v="1115"/>
    <n v="5.7"/>
  </r>
  <r>
    <x v="1116"/>
    <n v="8.4"/>
  </r>
  <r>
    <x v="1117"/>
    <n v="4.5999999999999996"/>
  </r>
  <r>
    <x v="1118"/>
    <n v="6.2"/>
  </r>
  <r>
    <x v="1119"/>
    <n v="7"/>
  </r>
  <r>
    <x v="1120"/>
    <n v="6.9"/>
  </r>
  <r>
    <x v="1121"/>
    <n v="6.1"/>
  </r>
  <r>
    <x v="1122"/>
    <n v="6.7"/>
  </r>
  <r>
    <x v="1123"/>
    <n v="5.6"/>
  </r>
  <r>
    <x v="568"/>
    <n v="6.6"/>
  </r>
  <r>
    <x v="695"/>
    <n v="6.4"/>
  </r>
  <r>
    <x v="1124"/>
    <n v="2.8"/>
  </r>
  <r>
    <x v="1125"/>
    <n v="5.4"/>
  </r>
  <r>
    <x v="102"/>
    <n v="5"/>
  </r>
  <r>
    <x v="1126"/>
    <n v="5.0999999999999996"/>
  </r>
  <r>
    <x v="254"/>
    <n v="8"/>
  </r>
  <r>
    <x v="994"/>
    <n v="5.9"/>
  </r>
  <r>
    <x v="374"/>
    <n v="8.1999999999999993"/>
  </r>
  <r>
    <x v="1127"/>
    <n v="7"/>
  </r>
  <r>
    <x v="281"/>
    <n v="6.6"/>
  </r>
  <r>
    <x v="789"/>
    <n v="6.7"/>
  </r>
  <r>
    <x v="1128"/>
    <n v="5.5"/>
  </r>
  <r>
    <x v="1129"/>
    <n v="4.9000000000000004"/>
  </r>
  <r>
    <x v="517"/>
    <n v="6.9"/>
  </r>
  <r>
    <x v="1130"/>
    <n v="7.4"/>
  </r>
  <r>
    <x v="1131"/>
    <n v="5.6"/>
  </r>
  <r>
    <x v="1132"/>
    <n v="8"/>
  </r>
  <r>
    <x v="1133"/>
    <n v="5.3"/>
  </r>
  <r>
    <x v="1134"/>
    <n v="6.2"/>
  </r>
  <r>
    <x v="1135"/>
    <n v="5.3"/>
  </r>
  <r>
    <x v="524"/>
    <n v="6.6"/>
  </r>
  <r>
    <x v="695"/>
    <n v="7.2"/>
  </r>
  <r>
    <x v="1136"/>
    <n v="4.5999999999999996"/>
  </r>
  <r>
    <x v="1077"/>
    <n v="7.5"/>
  </r>
  <r>
    <x v="1137"/>
    <n v="6.5"/>
  </r>
  <r>
    <x v="23"/>
    <n v="7.6"/>
  </r>
  <r>
    <x v="1138"/>
    <n v="6.2"/>
  </r>
  <r>
    <x v="506"/>
    <n v="8"/>
  </r>
  <r>
    <x v="1139"/>
    <n v="5.5"/>
  </r>
  <r>
    <x v="695"/>
    <n v="6.3"/>
  </r>
  <r>
    <x v="1140"/>
    <n v="7.2"/>
  </r>
  <r>
    <x v="1141"/>
    <n v="6.7"/>
  </r>
  <r>
    <x v="1142"/>
    <n v="5.3"/>
  </r>
  <r>
    <x v="1143"/>
    <n v="6.3"/>
  </r>
  <r>
    <x v="1009"/>
    <n v="6.5"/>
  </r>
  <r>
    <x v="1144"/>
    <n v="5.6"/>
  </r>
  <r>
    <x v="841"/>
    <n v="7"/>
  </r>
  <r>
    <x v="1145"/>
    <n v="8.3000000000000007"/>
  </r>
  <r>
    <x v="429"/>
    <n v="7.2"/>
  </r>
  <r>
    <x v="448"/>
    <n v="6.8"/>
  </r>
  <r>
    <x v="1146"/>
    <n v="6.4"/>
  </r>
  <r>
    <x v="1012"/>
    <n v="6.9"/>
  </r>
  <r>
    <x v="1147"/>
    <n v="8"/>
  </r>
  <r>
    <x v="1148"/>
    <n v="6.2"/>
  </r>
  <r>
    <x v="667"/>
    <n v="6.4"/>
  </r>
  <r>
    <x v="502"/>
    <n v="5.6"/>
  </r>
  <r>
    <x v="1149"/>
    <n v="6.1"/>
  </r>
  <r>
    <x v="1150"/>
    <n v="6"/>
  </r>
  <r>
    <x v="1151"/>
    <n v="5.0999999999999996"/>
  </r>
  <r>
    <x v="1152"/>
    <n v="4.5"/>
  </r>
  <r>
    <x v="1153"/>
    <n v="5.9"/>
  </r>
  <r>
    <x v="1154"/>
    <n v="6"/>
  </r>
  <r>
    <x v="1155"/>
    <n v="5.8"/>
  </r>
  <r>
    <x v="1156"/>
    <n v="6.1"/>
  </r>
  <r>
    <x v="1157"/>
    <n v="4.9000000000000004"/>
  </r>
  <r>
    <x v="1158"/>
    <n v="5.7"/>
  </r>
  <r>
    <x v="1159"/>
    <n v="7.1"/>
  </r>
  <r>
    <x v="1160"/>
    <n v="6.6"/>
  </r>
  <r>
    <x v="369"/>
    <n v="8.1"/>
  </r>
  <r>
    <x v="1161"/>
    <n v="5.7"/>
  </r>
  <r>
    <x v="35"/>
    <n v="6.8"/>
  </r>
  <r>
    <x v="1162"/>
    <n v="7.5"/>
  </r>
  <r>
    <x v="1163"/>
    <n v="6.2"/>
  </r>
  <r>
    <x v="325"/>
    <n v="8.3000000000000007"/>
  </r>
  <r>
    <x v="1164"/>
    <n v="7.4"/>
  </r>
  <r>
    <x v="463"/>
    <n v="8"/>
  </r>
  <r>
    <x v="450"/>
    <n v="6.9"/>
  </r>
  <r>
    <x v="292"/>
    <n v="6.9"/>
  </r>
  <r>
    <x v="1165"/>
    <n v="9.5"/>
  </r>
  <r>
    <x v="1166"/>
    <n v="5.5"/>
  </r>
  <r>
    <x v="1167"/>
    <n v="5.7"/>
  </r>
  <r>
    <x v="78"/>
    <n v="7.2"/>
  </r>
  <r>
    <x v="71"/>
    <n v="6.9"/>
  </r>
  <r>
    <x v="479"/>
    <n v="5.5"/>
  </r>
  <r>
    <x v="817"/>
    <n v="5.2"/>
  </r>
  <r>
    <x v="681"/>
    <n v="7.1"/>
  </r>
  <r>
    <x v="1168"/>
    <n v="5.5"/>
  </r>
  <r>
    <x v="794"/>
    <n v="5.4"/>
  </r>
  <r>
    <x v="1169"/>
    <n v="6.7"/>
  </r>
  <r>
    <x v="829"/>
    <n v="5"/>
  </r>
  <r>
    <x v="424"/>
    <n v="6.4"/>
  </r>
  <r>
    <x v="1115"/>
    <n v="6.6"/>
  </r>
  <r>
    <x v="264"/>
    <n v="5.9"/>
  </r>
  <r>
    <x v="397"/>
    <n v="5.7"/>
  </r>
  <r>
    <x v="547"/>
    <n v="4.5"/>
  </r>
  <r>
    <x v="1001"/>
    <n v="3.7"/>
  </r>
  <r>
    <x v="1002"/>
    <n v="5"/>
  </r>
  <r>
    <x v="494"/>
    <n v="4.5999999999999996"/>
  </r>
  <r>
    <x v="137"/>
    <n v="6.5"/>
  </r>
  <r>
    <x v="1170"/>
    <n v="4.9000000000000004"/>
  </r>
  <r>
    <x v="1171"/>
    <n v="6"/>
  </r>
  <r>
    <x v="1172"/>
    <n v="6.9"/>
  </r>
  <r>
    <x v="1173"/>
    <n v="5.7"/>
  </r>
  <r>
    <x v="48"/>
    <n v="6.7"/>
  </r>
  <r>
    <x v="436"/>
    <n v="6.9"/>
  </r>
  <r>
    <x v="615"/>
    <n v="5.5"/>
  </r>
  <r>
    <x v="1174"/>
    <n v="4.4000000000000004"/>
  </r>
  <r>
    <x v="1175"/>
    <n v="7"/>
  </r>
  <r>
    <x v="196"/>
    <n v="5.4"/>
  </r>
  <r>
    <x v="1176"/>
    <n v="5.4"/>
  </r>
  <r>
    <x v="1177"/>
    <n v="8"/>
  </r>
  <r>
    <x v="1178"/>
    <n v="7.6"/>
  </r>
  <r>
    <x v="1179"/>
    <n v="5.9"/>
  </r>
  <r>
    <x v="863"/>
    <n v="6.6"/>
  </r>
  <r>
    <x v="119"/>
    <n v="6.7"/>
  </r>
  <r>
    <x v="1180"/>
    <n v="3.9"/>
  </r>
  <r>
    <x v="1071"/>
    <n v="5.7"/>
  </r>
  <r>
    <x v="1112"/>
    <n v="6.7"/>
  </r>
  <r>
    <x v="1181"/>
    <n v="6.5"/>
  </r>
  <r>
    <x v="953"/>
    <n v="6.8"/>
  </r>
  <r>
    <x v="1182"/>
    <n v="6.3"/>
  </r>
  <r>
    <x v="474"/>
    <n v="7.3"/>
  </r>
  <r>
    <x v="1183"/>
    <n v="6.9"/>
  </r>
  <r>
    <x v="221"/>
    <n v="7"/>
  </r>
  <r>
    <x v="1184"/>
    <n v="6.5"/>
  </r>
  <r>
    <x v="1185"/>
    <n v="3.6"/>
  </r>
  <r>
    <x v="339"/>
    <n v="7.7"/>
  </r>
  <r>
    <x v="106"/>
    <n v="7.7"/>
  </r>
  <r>
    <x v="940"/>
    <n v="6.8"/>
  </r>
  <r>
    <x v="959"/>
    <n v="7.4"/>
  </r>
  <r>
    <x v="613"/>
    <n v="5.0999999999999996"/>
  </r>
  <r>
    <x v="772"/>
    <n v="7.4"/>
  </r>
  <r>
    <x v="1132"/>
    <n v="7.2"/>
  </r>
  <r>
    <x v="1021"/>
    <n v="6"/>
  </r>
  <r>
    <x v="265"/>
    <n v="8.3000000000000007"/>
  </r>
  <r>
    <x v="314"/>
    <n v="8.1"/>
  </r>
  <r>
    <x v="955"/>
    <n v="6.3"/>
  </r>
  <r>
    <x v="276"/>
    <n v="7.3"/>
  </r>
  <r>
    <x v="675"/>
    <n v="3.6"/>
  </r>
  <r>
    <x v="107"/>
    <n v="1.6"/>
  </r>
  <r>
    <x v="120"/>
    <n v="8"/>
  </r>
  <r>
    <x v="419"/>
    <n v="9"/>
  </r>
  <r>
    <x v="496"/>
    <n v="6.1"/>
  </r>
  <r>
    <x v="199"/>
    <n v="5.7"/>
  </r>
  <r>
    <x v="830"/>
    <n v="6.8"/>
  </r>
  <r>
    <x v="1186"/>
    <n v="5.5"/>
  </r>
  <r>
    <x v="1187"/>
    <n v="6.8"/>
  </r>
  <r>
    <x v="1188"/>
    <n v="7.3"/>
  </r>
  <r>
    <x v="613"/>
    <n v="6.1"/>
  </r>
  <r>
    <x v="626"/>
    <n v="7.2"/>
  </r>
  <r>
    <x v="1189"/>
    <n v="5.9"/>
  </r>
  <r>
    <x v="1190"/>
    <n v="6.1"/>
  </r>
  <r>
    <x v="443"/>
    <n v="6.8"/>
  </r>
  <r>
    <x v="1191"/>
    <n v="7.7"/>
  </r>
  <r>
    <x v="939"/>
    <n v="4.9000000000000004"/>
  </r>
  <r>
    <x v="1192"/>
    <n v="6.1"/>
  </r>
  <r>
    <x v="949"/>
    <n v="2.5"/>
  </r>
  <r>
    <x v="1193"/>
    <n v="6.1"/>
  </r>
  <r>
    <x v="1194"/>
    <n v="5.9"/>
  </r>
  <r>
    <x v="1195"/>
    <n v="5.7"/>
  </r>
  <r>
    <x v="1196"/>
    <n v="5.6"/>
  </r>
  <r>
    <x v="290"/>
    <n v="7.2"/>
  </r>
  <r>
    <x v="1197"/>
    <n v="7.7"/>
  </r>
  <r>
    <x v="173"/>
    <n v="7.8"/>
  </r>
  <r>
    <x v="1198"/>
    <n v="6.1"/>
  </r>
  <r>
    <x v="146"/>
    <n v="5.8"/>
  </r>
  <r>
    <x v="471"/>
    <n v="6.5"/>
  </r>
  <r>
    <x v="325"/>
    <n v="7.9"/>
  </r>
  <r>
    <x v="1199"/>
    <n v="6.3"/>
  </r>
  <r>
    <x v="1200"/>
    <n v="3.8"/>
  </r>
  <r>
    <x v="1201"/>
    <n v="8.3000000000000007"/>
  </r>
  <r>
    <x v="1202"/>
    <n v="6.4"/>
  </r>
  <r>
    <x v="1203"/>
    <n v="6.7"/>
  </r>
  <r>
    <x v="921"/>
    <n v="6.1"/>
  </r>
  <r>
    <x v="737"/>
    <n v="8.1"/>
  </r>
  <r>
    <x v="1204"/>
    <n v="6"/>
  </r>
  <r>
    <x v="1205"/>
    <n v="5.8"/>
  </r>
  <r>
    <x v="1206"/>
    <n v="5.6"/>
  </r>
  <r>
    <x v="1207"/>
    <n v="6.1"/>
  </r>
  <r>
    <x v="902"/>
    <n v="5.9"/>
  </r>
  <r>
    <x v="1208"/>
    <n v="7.3"/>
  </r>
  <r>
    <x v="380"/>
    <n v="6.8"/>
  </r>
  <r>
    <x v="165"/>
    <n v="5.7"/>
  </r>
  <r>
    <x v="1209"/>
    <n v="7.3"/>
  </r>
  <r>
    <x v="841"/>
    <n v="6.3"/>
  </r>
  <r>
    <x v="1210"/>
    <n v="5.9"/>
  </r>
  <r>
    <x v="858"/>
    <n v="7.1"/>
  </r>
  <r>
    <x v="1211"/>
    <n v="8"/>
  </r>
  <r>
    <x v="1212"/>
    <n v="5.0999999999999996"/>
  </r>
  <r>
    <x v="859"/>
    <n v="7.1"/>
  </r>
  <r>
    <x v="789"/>
    <n v="6.5"/>
  </r>
  <r>
    <x v="395"/>
    <n v="4.5"/>
  </r>
  <r>
    <x v="1213"/>
    <n v="6.6"/>
  </r>
  <r>
    <x v="324"/>
    <n v="4.3"/>
  </r>
  <r>
    <x v="1141"/>
    <n v="6.7"/>
  </r>
  <r>
    <x v="1214"/>
    <n v="6.8"/>
  </r>
  <r>
    <x v="1215"/>
    <n v="5.4"/>
  </r>
  <r>
    <x v="329"/>
    <n v="6.6"/>
  </r>
  <r>
    <x v="222"/>
    <n v="7.4"/>
  </r>
  <r>
    <x v="1097"/>
    <n v="7.3"/>
  </r>
  <r>
    <x v="787"/>
    <n v="6.9"/>
  </r>
  <r>
    <x v="164"/>
    <n v="8"/>
  </r>
  <r>
    <x v="1216"/>
    <n v="6.4"/>
  </r>
  <r>
    <x v="1122"/>
    <n v="7.8"/>
  </r>
  <r>
    <x v="789"/>
    <n v="6.1"/>
  </r>
  <r>
    <x v="1217"/>
    <n v="6.1"/>
  </r>
  <r>
    <x v="1218"/>
    <n v="5.0999999999999996"/>
  </r>
  <r>
    <x v="1219"/>
    <n v="7.8"/>
  </r>
  <r>
    <x v="316"/>
    <n v="7.4"/>
  </r>
  <r>
    <x v="1220"/>
    <n v="7.8"/>
  </r>
  <r>
    <x v="1164"/>
    <n v="8"/>
  </r>
  <r>
    <x v="1086"/>
    <n v="6.7"/>
  </r>
  <r>
    <x v="1221"/>
    <n v="6.6"/>
  </r>
  <r>
    <x v="1121"/>
    <n v="6.4"/>
  </r>
  <r>
    <x v="1222"/>
    <n v="6.7"/>
  </r>
  <r>
    <x v="1223"/>
    <n v="6.2"/>
  </r>
  <r>
    <x v="280"/>
    <n v="7.3"/>
  </r>
  <r>
    <x v="1224"/>
    <n v="8.1"/>
  </r>
  <r>
    <x v="1225"/>
    <n v="7"/>
  </r>
  <r>
    <x v="409"/>
    <n v="8"/>
  </r>
  <r>
    <x v="38"/>
    <n v="8"/>
  </r>
  <r>
    <x v="165"/>
    <n v="7"/>
  </r>
  <r>
    <x v="1226"/>
    <n v="7.9"/>
  </r>
  <r>
    <x v="627"/>
    <n v="5.9"/>
  </r>
  <r>
    <x v="134"/>
    <n v="6.6"/>
  </r>
  <r>
    <x v="134"/>
    <n v="6.3"/>
  </r>
  <r>
    <x v="768"/>
    <n v="7.7"/>
  </r>
  <r>
    <x v="51"/>
    <n v="6.9"/>
  </r>
  <r>
    <x v="1227"/>
    <n v="7.1"/>
  </r>
  <r>
    <x v="110"/>
    <n v="7.4"/>
  </r>
  <r>
    <x v="1228"/>
    <n v="6.5"/>
  </r>
  <r>
    <x v="543"/>
    <n v="6.5"/>
  </r>
  <r>
    <x v="1229"/>
    <n v="6.8"/>
  </r>
  <r>
    <x v="168"/>
    <n v="7.5"/>
  </r>
  <r>
    <x v="456"/>
    <n v="6.6"/>
  </r>
  <r>
    <x v="147"/>
    <n v="7.1"/>
  </r>
  <r>
    <x v="530"/>
    <n v="6.6"/>
  </r>
  <r>
    <x v="254"/>
    <n v="7"/>
  </r>
  <r>
    <x v="1230"/>
    <n v="3.3"/>
  </r>
  <r>
    <x v="1231"/>
    <n v="6.7"/>
  </r>
  <r>
    <x v="1232"/>
    <n v="8"/>
  </r>
  <r>
    <x v="1140"/>
    <n v="6.8"/>
  </r>
  <r>
    <x v="1233"/>
    <n v="6"/>
  </r>
  <r>
    <x v="1234"/>
    <n v="5.4"/>
  </r>
  <r>
    <x v="1235"/>
    <n v="4.3"/>
  </r>
  <r>
    <x v="400"/>
    <n v="6.2"/>
  </r>
  <r>
    <x v="1236"/>
    <n v="7.7"/>
  </r>
  <r>
    <x v="507"/>
    <n v="7.4"/>
  </r>
  <r>
    <x v="1237"/>
    <n v="5.9"/>
  </r>
  <r>
    <x v="1238"/>
    <n v="7.8"/>
  </r>
  <r>
    <x v="389"/>
    <n v="7.4"/>
  </r>
  <r>
    <x v="615"/>
    <n v="6.5"/>
  </r>
  <r>
    <x v="406"/>
    <n v="5.4"/>
  </r>
  <r>
    <x v="386"/>
    <n v="7"/>
  </r>
  <r>
    <x v="490"/>
    <n v="7.6"/>
  </r>
  <r>
    <x v="933"/>
    <n v="6.9"/>
  </r>
  <r>
    <x v="1232"/>
    <n v="7"/>
  </r>
  <r>
    <x v="1104"/>
    <n v="5.3"/>
  </r>
  <r>
    <x v="1239"/>
    <n v="6.4"/>
  </r>
  <r>
    <x v="1240"/>
    <n v="4.5"/>
  </r>
  <r>
    <x v="689"/>
    <n v="7.8"/>
  </r>
  <r>
    <x v="1241"/>
    <n v="6.7"/>
  </r>
  <r>
    <x v="343"/>
    <n v="5.3"/>
  </r>
  <r>
    <x v="688"/>
    <n v="6.3"/>
  </r>
  <r>
    <x v="395"/>
    <n v="7"/>
  </r>
  <r>
    <x v="1242"/>
    <n v="5.3"/>
  </r>
  <r>
    <x v="476"/>
    <n v="6.6"/>
  </r>
  <r>
    <x v="770"/>
    <n v="5.8"/>
  </r>
  <r>
    <x v="249"/>
    <n v="6.7"/>
  </r>
  <r>
    <x v="783"/>
    <n v="6.6"/>
  </r>
  <r>
    <x v="466"/>
    <n v="7"/>
  </r>
  <r>
    <x v="72"/>
    <n v="8.4"/>
  </r>
  <r>
    <x v="1243"/>
    <n v="5.4"/>
  </r>
  <r>
    <x v="481"/>
    <n v="7.8"/>
  </r>
  <r>
    <x v="186"/>
    <n v="7.6"/>
  </r>
  <r>
    <x v="1244"/>
    <n v="6.6"/>
  </r>
  <r>
    <x v="1245"/>
    <n v="6.4"/>
  </r>
  <r>
    <x v="1246"/>
    <n v="7"/>
  </r>
  <r>
    <x v="1247"/>
    <n v="5.7"/>
  </r>
  <r>
    <x v="1248"/>
    <n v="5.9"/>
  </r>
  <r>
    <x v="1249"/>
    <n v="6.3"/>
  </r>
  <r>
    <x v="695"/>
    <n v="6.3"/>
  </r>
  <r>
    <x v="349"/>
    <n v="6.2"/>
  </r>
  <r>
    <x v="1059"/>
    <n v="2.1"/>
  </r>
  <r>
    <x v="436"/>
    <n v="5"/>
  </r>
  <r>
    <x v="1250"/>
    <n v="5.3"/>
  </r>
  <r>
    <x v="760"/>
    <n v="7.1"/>
  </r>
  <r>
    <x v="1251"/>
    <n v="7"/>
  </r>
  <r>
    <x v="587"/>
    <n v="7"/>
  </r>
  <r>
    <x v="149"/>
    <n v="5.7"/>
  </r>
  <r>
    <x v="1252"/>
    <n v="7.1"/>
  </r>
  <r>
    <x v="1253"/>
    <n v="7"/>
  </r>
  <r>
    <x v="1254"/>
    <n v="7.7"/>
  </r>
  <r>
    <x v="1255"/>
    <n v="7.1"/>
  </r>
  <r>
    <x v="1256"/>
    <n v="6.8"/>
  </r>
  <r>
    <x v="593"/>
    <n v="7.5"/>
  </r>
  <r>
    <x v="1257"/>
    <n v="6.3"/>
  </r>
  <r>
    <x v="1258"/>
    <n v="7.3"/>
  </r>
  <r>
    <x v="434"/>
    <n v="6.8"/>
  </r>
  <r>
    <x v="1259"/>
    <n v="7.2"/>
  </r>
  <r>
    <x v="20"/>
    <n v="6.4"/>
  </r>
  <r>
    <x v="858"/>
    <n v="6"/>
  </r>
  <r>
    <x v="1050"/>
    <n v="6.4"/>
  </r>
  <r>
    <x v="320"/>
    <n v="5.0999999999999996"/>
  </r>
  <r>
    <x v="1260"/>
    <n v="7.5"/>
  </r>
  <r>
    <x v="1261"/>
    <n v="7.1"/>
  </r>
  <r>
    <x v="1262"/>
    <n v="4.5999999999999996"/>
  </r>
  <r>
    <x v="186"/>
    <n v="5.7"/>
  </r>
  <r>
    <x v="726"/>
    <n v="6.8"/>
  </r>
  <r>
    <x v="1263"/>
    <n v="7.7"/>
  </r>
  <r>
    <x v="1264"/>
    <n v="3.2"/>
  </r>
  <r>
    <x v="1265"/>
    <n v="6.1"/>
  </r>
  <r>
    <x v="199"/>
    <n v="5.6"/>
  </r>
  <r>
    <x v="1266"/>
    <n v="6.9"/>
  </r>
  <r>
    <x v="1267"/>
    <n v="7.5"/>
  </r>
  <r>
    <x v="296"/>
    <n v="5.8"/>
  </r>
  <r>
    <x v="128"/>
    <n v="8.3000000000000007"/>
  </r>
  <r>
    <x v="1268"/>
    <n v="2.8"/>
  </r>
  <r>
    <x v="1136"/>
    <n v="6.6"/>
  </r>
  <r>
    <x v="1269"/>
    <n v="7.5"/>
  </r>
  <r>
    <x v="1270"/>
    <n v="6"/>
  </r>
  <r>
    <x v="1271"/>
    <n v="6.2"/>
  </r>
  <r>
    <x v="258"/>
    <n v="7.2"/>
  </r>
  <r>
    <x v="141"/>
    <n v="8.6999999999999993"/>
  </r>
  <r>
    <x v="1272"/>
    <n v="6"/>
  </r>
  <r>
    <x v="766"/>
    <n v="8"/>
  </r>
  <r>
    <x v="563"/>
    <n v="7.2"/>
  </r>
  <r>
    <x v="352"/>
    <n v="4.5"/>
  </r>
  <r>
    <x v="362"/>
    <n v="7.9"/>
  </r>
  <r>
    <x v="898"/>
    <n v="7.1"/>
  </r>
  <r>
    <x v="591"/>
    <n v="7.5"/>
  </r>
  <r>
    <x v="1273"/>
    <n v="6.8"/>
  </r>
  <r>
    <x v="881"/>
    <n v="4.3"/>
  </r>
  <r>
    <x v="1274"/>
    <n v="7.2"/>
  </r>
  <r>
    <x v="517"/>
    <n v="5.8"/>
  </r>
  <r>
    <x v="132"/>
    <n v="7.1"/>
  </r>
  <r>
    <x v="238"/>
    <n v="7.4"/>
  </r>
  <r>
    <x v="677"/>
    <n v="7.6"/>
  </r>
  <r>
    <x v="525"/>
    <n v="6.9"/>
  </r>
  <r>
    <x v="1026"/>
    <n v="6"/>
  </r>
  <r>
    <x v="872"/>
    <n v="6.9"/>
  </r>
  <r>
    <x v="1101"/>
    <n v="7.3"/>
  </r>
  <r>
    <x v="1275"/>
    <n v="4.5999999999999996"/>
  </r>
  <r>
    <x v="208"/>
    <n v="6"/>
  </r>
  <r>
    <x v="595"/>
    <n v="6.4"/>
  </r>
  <r>
    <x v="623"/>
    <n v="5.5"/>
  </r>
  <r>
    <x v="1276"/>
    <n v="7.5"/>
  </r>
  <r>
    <x v="327"/>
    <n v="8.1"/>
  </r>
  <r>
    <x v="1277"/>
    <n v="6.3"/>
  </r>
  <r>
    <x v="528"/>
    <n v="5.0999999999999996"/>
  </r>
  <r>
    <x v="1278"/>
    <n v="6.8"/>
  </r>
  <r>
    <x v="1279"/>
    <n v="5.3"/>
  </r>
  <r>
    <x v="824"/>
    <n v="7.3"/>
  </r>
  <r>
    <x v="1280"/>
    <n v="7.3"/>
  </r>
  <r>
    <x v="111"/>
    <n v="7.1"/>
  </r>
  <r>
    <x v="6"/>
    <n v="7.6"/>
  </r>
  <r>
    <x v="1281"/>
    <n v="5.3"/>
  </r>
  <r>
    <x v="643"/>
    <n v="7.8"/>
  </r>
  <r>
    <x v="1282"/>
    <n v="7.7"/>
  </r>
  <r>
    <x v="953"/>
    <n v="7.7"/>
  </r>
  <r>
    <x v="1200"/>
    <n v="5.4"/>
  </r>
  <r>
    <x v="871"/>
    <n v="6.2"/>
  </r>
  <r>
    <x v="606"/>
    <n v="7.4"/>
  </r>
  <r>
    <x v="1283"/>
    <n v="6.2"/>
  </r>
  <r>
    <x v="1284"/>
    <n v="5.0999999999999996"/>
  </r>
  <r>
    <x v="1285"/>
    <n v="6.9"/>
  </r>
  <r>
    <x v="1286"/>
    <n v="6.3"/>
  </r>
  <r>
    <x v="1287"/>
    <n v="6.8"/>
  </r>
  <r>
    <x v="886"/>
    <n v="5.7"/>
  </r>
  <r>
    <x v="1288"/>
    <n v="5.8"/>
  </r>
  <r>
    <x v="1289"/>
    <n v="6.2"/>
  </r>
  <r>
    <x v="1290"/>
    <n v="4.3"/>
  </r>
  <r>
    <x v="1291"/>
    <n v="6.4"/>
  </r>
  <r>
    <x v="1292"/>
    <n v="6"/>
  </r>
  <r>
    <x v="517"/>
    <n v="6.9"/>
  </r>
  <r>
    <x v="1293"/>
    <n v="5.5"/>
  </r>
  <r>
    <x v="1294"/>
    <n v="5.4"/>
  </r>
  <r>
    <x v="327"/>
    <n v="8.3000000000000007"/>
  </r>
  <r>
    <x v="38"/>
    <n v="7.9"/>
  </r>
  <r>
    <x v="1295"/>
    <n v="6.5"/>
  </r>
  <r>
    <x v="1296"/>
    <n v="6.3"/>
  </r>
  <r>
    <x v="1297"/>
    <n v="6.4"/>
  </r>
  <r>
    <x v="1298"/>
    <n v="5.3"/>
  </r>
  <r>
    <x v="1187"/>
    <n v="5.8"/>
  </r>
  <r>
    <x v="1299"/>
    <n v="6.6"/>
  </r>
  <r>
    <x v="1300"/>
    <n v="7.4"/>
  </r>
  <r>
    <x v="524"/>
    <n v="8.3000000000000007"/>
  </r>
  <r>
    <x v="1301"/>
    <n v="5.3"/>
  </r>
  <r>
    <x v="1302"/>
    <n v="6.2"/>
  </r>
  <r>
    <x v="245"/>
    <n v="6.9"/>
  </r>
  <r>
    <x v="117"/>
    <n v="5.9"/>
  </r>
  <r>
    <x v="1303"/>
    <n v="6.1"/>
  </r>
  <r>
    <x v="1059"/>
    <n v="5.8"/>
  </r>
  <r>
    <x v="1302"/>
    <n v="5.9"/>
  </r>
  <r>
    <x v="584"/>
    <n v="5.5"/>
  </r>
  <r>
    <x v="794"/>
    <n v="5"/>
  </r>
  <r>
    <x v="48"/>
    <n v="7"/>
  </r>
  <r>
    <x v="1304"/>
    <n v="7.8"/>
  </r>
  <r>
    <x v="391"/>
    <n v="6.4"/>
  </r>
  <r>
    <x v="910"/>
    <n v="5.9"/>
  </r>
  <r>
    <x v="205"/>
    <n v="7"/>
  </r>
  <r>
    <x v="803"/>
    <n v="6.1"/>
  </r>
  <r>
    <x v="391"/>
    <n v="6.9"/>
  </r>
  <r>
    <x v="1305"/>
    <n v="7.5"/>
  </r>
  <r>
    <x v="396"/>
    <n v="7.3"/>
  </r>
  <r>
    <x v="1306"/>
    <n v="6.5"/>
  </r>
  <r>
    <x v="83"/>
    <n v="6.2"/>
  </r>
  <r>
    <x v="1113"/>
    <n v="6.7"/>
  </r>
  <r>
    <x v="925"/>
    <n v="6"/>
  </r>
  <r>
    <x v="1233"/>
    <n v="6.3"/>
  </r>
  <r>
    <x v="1307"/>
    <n v="5.8"/>
  </r>
  <r>
    <x v="1308"/>
    <n v="6.1"/>
  </r>
  <r>
    <x v="1309"/>
    <n v="6.9"/>
  </r>
  <r>
    <x v="716"/>
    <n v="5.4"/>
  </r>
  <r>
    <x v="1310"/>
    <n v="6.7"/>
  </r>
  <r>
    <x v="608"/>
    <n v="7.4"/>
  </r>
  <r>
    <x v="1311"/>
    <n v="5.6"/>
  </r>
  <r>
    <x v="258"/>
    <n v="6.5"/>
  </r>
  <r>
    <x v="1039"/>
    <n v="6.5"/>
  </r>
  <r>
    <x v="338"/>
    <n v="5.8"/>
  </r>
  <r>
    <x v="796"/>
    <n v="5"/>
  </r>
  <r>
    <x v="1312"/>
    <n v="5.5"/>
  </r>
  <r>
    <x v="878"/>
    <n v="6.5"/>
  </r>
  <r>
    <x v="419"/>
    <n v="7.2"/>
  </r>
  <r>
    <x v="1313"/>
    <n v="7.3"/>
  </r>
  <r>
    <x v="470"/>
    <n v="7.2"/>
  </r>
  <r>
    <x v="1314"/>
    <n v="5.2"/>
  </r>
  <r>
    <x v="1315"/>
    <n v="5.7"/>
  </r>
  <r>
    <x v="1168"/>
    <n v="4.7"/>
  </r>
  <r>
    <x v="1316"/>
    <n v="5.9"/>
  </r>
  <r>
    <x v="986"/>
    <n v="6.8"/>
  </r>
  <r>
    <x v="1317"/>
    <n v="5.9"/>
  </r>
  <r>
    <x v="1318"/>
    <n v="5.3"/>
  </r>
  <r>
    <x v="578"/>
    <n v="6"/>
  </r>
  <r>
    <x v="469"/>
    <n v="7.7"/>
  </r>
  <r>
    <x v="557"/>
    <n v="4.4000000000000004"/>
  </r>
  <r>
    <x v="396"/>
    <n v="6.6"/>
  </r>
  <r>
    <x v="1319"/>
    <n v="6.7"/>
  </r>
  <r>
    <x v="976"/>
    <n v="5.5"/>
  </r>
  <r>
    <x v="436"/>
    <n v="6.5"/>
  </r>
  <r>
    <x v="431"/>
    <n v="6.2"/>
  </r>
  <r>
    <x v="183"/>
    <n v="7.1"/>
  </r>
  <r>
    <x v="1320"/>
    <n v="6.1"/>
  </r>
  <r>
    <x v="381"/>
    <n v="7.1"/>
  </r>
  <r>
    <x v="1122"/>
    <n v="6"/>
  </r>
  <r>
    <x v="1007"/>
    <n v="7.4"/>
  </r>
  <r>
    <x v="1321"/>
    <n v="5.9"/>
  </r>
  <r>
    <x v="1322"/>
    <n v="4.0999999999999996"/>
  </r>
  <r>
    <x v="1323"/>
    <n v="5.8"/>
  </r>
  <r>
    <x v="1324"/>
    <n v="5.9"/>
  </r>
  <r>
    <x v="1280"/>
    <n v="7"/>
  </r>
  <r>
    <x v="585"/>
    <n v="6.8"/>
  </r>
  <r>
    <x v="1325"/>
    <n v="7.4"/>
  </r>
  <r>
    <x v="1326"/>
    <n v="7.1"/>
  </r>
  <r>
    <x v="1327"/>
    <n v="7"/>
  </r>
  <r>
    <x v="636"/>
    <n v="5.8"/>
  </r>
  <r>
    <x v="1229"/>
    <n v="7.8"/>
  </r>
  <r>
    <x v="1328"/>
    <n v="6.5"/>
  </r>
  <r>
    <x v="24"/>
    <n v="7"/>
  </r>
  <r>
    <x v="21"/>
    <n v="6.3"/>
  </r>
  <r>
    <x v="1049"/>
    <n v="5.3"/>
  </r>
  <r>
    <x v="208"/>
    <n v="6.8"/>
  </r>
  <r>
    <x v="1329"/>
    <n v="5.5"/>
  </r>
  <r>
    <x v="490"/>
    <n v="7.4"/>
  </r>
  <r>
    <x v="751"/>
    <n v="4.3"/>
  </r>
  <r>
    <x v="1330"/>
    <n v="5.2"/>
  </r>
  <r>
    <x v="1331"/>
    <n v="6.7"/>
  </r>
  <r>
    <x v="759"/>
    <n v="6.3"/>
  </r>
  <r>
    <x v="652"/>
    <n v="8.6"/>
  </r>
  <r>
    <x v="1332"/>
    <n v="6.1"/>
  </r>
  <r>
    <x v="1333"/>
    <n v="5.8"/>
  </r>
  <r>
    <x v="1334"/>
    <n v="7.7"/>
  </r>
  <r>
    <x v="506"/>
    <n v="8"/>
  </r>
  <r>
    <x v="1335"/>
    <n v="5.6"/>
  </r>
  <r>
    <x v="1336"/>
    <n v="6.7"/>
  </r>
  <r>
    <x v="1337"/>
    <n v="6.6"/>
  </r>
  <r>
    <x v="1338"/>
    <n v="4.2"/>
  </r>
  <r>
    <x v="933"/>
    <n v="6.6"/>
  </r>
  <r>
    <x v="1339"/>
    <n v="4.0999999999999996"/>
  </r>
  <r>
    <x v="844"/>
    <n v="7.3"/>
  </r>
  <r>
    <x v="1340"/>
    <n v="7.1"/>
  </r>
  <r>
    <x v="1341"/>
    <n v="6.5"/>
  </r>
  <r>
    <x v="1342"/>
    <n v="7"/>
  </r>
  <r>
    <x v="1343"/>
    <n v="5.5"/>
  </r>
  <r>
    <x v="1344"/>
    <n v="6.6"/>
  </r>
  <r>
    <x v="150"/>
    <n v="7.1"/>
  </r>
  <r>
    <x v="720"/>
    <n v="7.9"/>
  </r>
  <r>
    <x v="1345"/>
    <n v="7.1"/>
  </r>
  <r>
    <x v="1346"/>
    <n v="5.6"/>
  </r>
  <r>
    <x v="803"/>
    <n v="7.3"/>
  </r>
  <r>
    <x v="1347"/>
    <n v="3.3"/>
  </r>
  <r>
    <x v="436"/>
    <n v="6.5"/>
  </r>
  <r>
    <x v="1348"/>
    <n v="4.8"/>
  </r>
  <r>
    <x v="1232"/>
    <n v="5.2"/>
  </r>
  <r>
    <x v="1349"/>
    <n v="6.3"/>
  </r>
  <r>
    <x v="19"/>
    <n v="7.2"/>
  </r>
  <r>
    <x v="470"/>
    <n v="6.8"/>
  </r>
  <r>
    <x v="1350"/>
    <n v="5.7"/>
  </r>
  <r>
    <x v="859"/>
    <n v="7.2"/>
  </r>
  <r>
    <x v="680"/>
    <n v="6.9"/>
  </r>
  <r>
    <x v="1351"/>
    <n v="6.3"/>
  </r>
  <r>
    <x v="1203"/>
    <n v="6.2"/>
  </r>
  <r>
    <x v="409"/>
    <n v="6.7"/>
  </r>
  <r>
    <x v="1352"/>
    <n v="6.5"/>
  </r>
  <r>
    <x v="1353"/>
    <n v="7.2"/>
  </r>
  <r>
    <x v="1354"/>
    <n v="5.3"/>
  </r>
  <r>
    <x v="593"/>
    <n v="6.7"/>
  </r>
  <r>
    <x v="1286"/>
    <n v="6.2"/>
  </r>
  <r>
    <x v="128"/>
    <n v="3.6"/>
  </r>
  <r>
    <x v="1355"/>
    <n v="5.7"/>
  </r>
  <r>
    <x v="936"/>
    <n v="7.3"/>
  </r>
  <r>
    <x v="1356"/>
    <n v="5"/>
  </r>
  <r>
    <x v="1357"/>
    <n v="6.6"/>
  </r>
  <r>
    <x v="1358"/>
    <n v="6.6"/>
  </r>
  <r>
    <x v="1359"/>
    <n v="6.8"/>
  </r>
  <r>
    <x v="1360"/>
    <n v="6.2"/>
  </r>
  <r>
    <x v="1361"/>
    <n v="7.3"/>
  </r>
  <r>
    <x v="1362"/>
    <n v="6.2"/>
  </r>
  <r>
    <x v="1363"/>
    <n v="6.9"/>
  </r>
  <r>
    <x v="1266"/>
    <n v="6.6"/>
  </r>
  <r>
    <x v="1248"/>
    <n v="6.3"/>
  </r>
  <r>
    <x v="1364"/>
    <n v="7"/>
  </r>
  <r>
    <x v="1365"/>
    <n v="3.3"/>
  </r>
  <r>
    <x v="599"/>
    <n v="6.7"/>
  </r>
  <r>
    <x v="1366"/>
    <n v="6.2"/>
  </r>
  <r>
    <x v="738"/>
    <n v="6.5"/>
  </r>
  <r>
    <x v="1367"/>
    <n v="3.5"/>
  </r>
  <r>
    <x v="1368"/>
    <n v="5.5"/>
  </r>
  <r>
    <x v="1369"/>
    <n v="5.9"/>
  </r>
  <r>
    <x v="1370"/>
    <n v="4.7"/>
  </r>
  <r>
    <x v="1225"/>
    <n v="4.2"/>
  </r>
  <r>
    <x v="1371"/>
    <n v="5.2"/>
  </r>
  <r>
    <x v="1307"/>
    <n v="5.2"/>
  </r>
  <r>
    <x v="1372"/>
    <n v="3.9"/>
  </r>
  <r>
    <x v="1373"/>
    <n v="6.1"/>
  </r>
  <r>
    <x v="1374"/>
    <n v="5.8"/>
  </r>
  <r>
    <x v="1375"/>
    <n v="6.7"/>
  </r>
  <r>
    <x v="479"/>
    <n v="5.7"/>
  </r>
  <r>
    <x v="1376"/>
    <n v="4.5"/>
  </r>
  <r>
    <x v="1377"/>
    <n v="6.9"/>
  </r>
  <r>
    <x v="1378"/>
    <n v="4.8"/>
  </r>
  <r>
    <x v="1217"/>
    <n v="6.3"/>
  </r>
  <r>
    <x v="1379"/>
    <n v="6.9"/>
  </r>
  <r>
    <x v="1380"/>
    <n v="5.4"/>
  </r>
  <r>
    <x v="1381"/>
    <n v="3.8"/>
  </r>
  <r>
    <x v="1382"/>
    <n v="7"/>
  </r>
  <r>
    <x v="1383"/>
    <n v="5.2"/>
  </r>
  <r>
    <x v="731"/>
    <n v="7.3"/>
  </r>
  <r>
    <x v="1117"/>
    <n v="4.5999999999999996"/>
  </r>
  <r>
    <x v="1384"/>
    <n v="6.5"/>
  </r>
  <r>
    <x v="559"/>
    <n v="6.8"/>
  </r>
  <r>
    <x v="1385"/>
    <n v="6.7"/>
  </r>
  <r>
    <x v="287"/>
    <n v="6.1"/>
  </r>
  <r>
    <x v="1386"/>
    <n v="5.2"/>
  </r>
  <r>
    <x v="681"/>
    <n v="6.9"/>
  </r>
  <r>
    <x v="1387"/>
    <n v="6"/>
  </r>
  <r>
    <x v="1009"/>
    <n v="7.9"/>
  </r>
  <r>
    <x v="1388"/>
    <n v="4.5"/>
  </r>
  <r>
    <x v="1389"/>
    <n v="5.0999999999999996"/>
  </r>
  <r>
    <x v="1390"/>
    <n v="7.6"/>
  </r>
  <r>
    <x v="1391"/>
    <n v="7.6"/>
  </r>
  <r>
    <x v="1392"/>
    <n v="6.7"/>
  </r>
  <r>
    <x v="669"/>
    <n v="6.1"/>
  </r>
  <r>
    <x v="453"/>
    <n v="7.5"/>
  </r>
  <r>
    <x v="1288"/>
    <n v="5.3"/>
  </r>
  <r>
    <x v="1393"/>
    <n v="6"/>
  </r>
  <r>
    <x v="1164"/>
    <n v="7.1"/>
  </r>
  <r>
    <x v="1394"/>
    <n v="7.5"/>
  </r>
  <r>
    <x v="1395"/>
    <n v="6.9"/>
  </r>
  <r>
    <x v="18"/>
    <n v="8.5"/>
  </r>
  <r>
    <x v="623"/>
    <n v="7.5"/>
  </r>
  <r>
    <x v="1396"/>
    <n v="6.6"/>
  </r>
  <r>
    <x v="595"/>
    <n v="8"/>
  </r>
  <r>
    <x v="493"/>
    <n v="7"/>
  </r>
  <r>
    <x v="569"/>
    <n v="5.8"/>
  </r>
  <r>
    <x v="1397"/>
    <n v="7.3"/>
  </r>
  <r>
    <x v="272"/>
    <n v="6.8"/>
  </r>
  <r>
    <x v="578"/>
    <n v="6.7"/>
  </r>
  <r>
    <x v="1173"/>
    <n v="6.5"/>
  </r>
  <r>
    <x v="941"/>
    <n v="8"/>
  </r>
  <r>
    <x v="1303"/>
    <n v="6.5"/>
  </r>
  <r>
    <x v="1398"/>
    <n v="4.9000000000000004"/>
  </r>
  <r>
    <x v="1186"/>
    <n v="7.1"/>
  </r>
  <r>
    <x v="380"/>
    <n v="7"/>
  </r>
  <r>
    <x v="1399"/>
    <n v="7"/>
  </r>
  <r>
    <x v="458"/>
    <n v="7.5"/>
  </r>
  <r>
    <x v="952"/>
    <n v="4.5"/>
  </r>
  <r>
    <x v="1400"/>
    <n v="5.5"/>
  </r>
  <r>
    <x v="85"/>
    <n v="7.7"/>
  </r>
  <r>
    <x v="1401"/>
    <n v="7.2"/>
  </r>
  <r>
    <x v="1402"/>
    <n v="4.8"/>
  </r>
  <r>
    <x v="89"/>
    <n v="6.7"/>
  </r>
  <r>
    <x v="526"/>
    <n v="7"/>
  </r>
  <r>
    <x v="1403"/>
    <n v="6.5"/>
  </r>
  <r>
    <x v="946"/>
    <n v="7.4"/>
  </r>
  <r>
    <x v="1404"/>
    <n v="5.7"/>
  </r>
  <r>
    <x v="1179"/>
    <n v="6.2"/>
  </r>
  <r>
    <x v="999"/>
    <n v="5.7"/>
  </r>
  <r>
    <x v="921"/>
    <n v="6.4"/>
  </r>
  <r>
    <x v="959"/>
    <n v="7"/>
  </r>
  <r>
    <x v="1405"/>
    <n v="7.7"/>
  </r>
  <r>
    <x v="997"/>
    <n v="5.4"/>
  </r>
  <r>
    <x v="1406"/>
    <n v="6.6"/>
  </r>
  <r>
    <x v="1407"/>
    <n v="6.1"/>
  </r>
  <r>
    <x v="1408"/>
    <n v="6.1"/>
  </r>
  <r>
    <x v="953"/>
    <n v="7.6"/>
  </r>
  <r>
    <x v="1409"/>
    <n v="6.2"/>
  </r>
  <r>
    <x v="1134"/>
    <n v="6.6"/>
  </r>
  <r>
    <x v="1410"/>
    <n v="7.3"/>
  </r>
  <r>
    <x v="1411"/>
    <n v="4.2"/>
  </r>
  <r>
    <x v="1048"/>
    <n v="7.1"/>
  </r>
  <r>
    <x v="1412"/>
    <n v="6"/>
  </r>
  <r>
    <x v="1413"/>
    <n v="6.5"/>
  </r>
  <r>
    <x v="1414"/>
    <n v="6.5"/>
  </r>
  <r>
    <x v="1415"/>
    <n v="5.7"/>
  </r>
  <r>
    <x v="1416"/>
    <n v="6.1"/>
  </r>
  <r>
    <x v="1417"/>
    <n v="7.1"/>
  </r>
  <r>
    <x v="1418"/>
    <n v="7.3"/>
  </r>
  <r>
    <x v="1419"/>
    <n v="6.5"/>
  </r>
  <r>
    <x v="1420"/>
    <n v="5.7"/>
  </r>
  <r>
    <x v="132"/>
    <n v="7.2"/>
  </r>
  <r>
    <x v="421"/>
    <n v="7.3"/>
  </r>
  <r>
    <x v="1421"/>
    <n v="6.9"/>
  </r>
  <r>
    <x v="1422"/>
    <n v="5"/>
  </r>
  <r>
    <x v="1423"/>
    <n v="5.9"/>
  </r>
  <r>
    <x v="1424"/>
    <n v="6.7"/>
  </r>
  <r>
    <x v="689"/>
    <n v="7.3"/>
  </r>
  <r>
    <x v="871"/>
    <n v="7.6"/>
  </r>
  <r>
    <x v="1425"/>
    <n v="6.5"/>
  </r>
  <r>
    <x v="1426"/>
    <n v="2.1"/>
  </r>
  <r>
    <x v="1427"/>
    <n v="5.3"/>
  </r>
  <r>
    <x v="1428"/>
    <n v="7.2"/>
  </r>
  <r>
    <x v="1250"/>
    <n v="7"/>
  </r>
  <r>
    <x v="1292"/>
    <n v="8"/>
  </r>
  <r>
    <x v="956"/>
    <n v="6.9"/>
  </r>
  <r>
    <x v="1429"/>
    <n v="7.1"/>
  </r>
  <r>
    <x v="1430"/>
    <n v="7.3"/>
  </r>
  <r>
    <x v="1431"/>
    <n v="7.5"/>
  </r>
  <r>
    <x v="1432"/>
    <n v="6.9"/>
  </r>
  <r>
    <x v="1433"/>
    <n v="7.2"/>
  </r>
  <r>
    <x v="1302"/>
    <n v="6.7"/>
  </r>
  <r>
    <x v="1434"/>
    <n v="6"/>
  </r>
  <r>
    <x v="168"/>
    <n v="8.9"/>
  </r>
  <r>
    <x v="1435"/>
    <n v="7.7"/>
  </r>
  <r>
    <x v="1436"/>
    <n v="7.9"/>
  </r>
  <r>
    <x v="425"/>
    <n v="5.6"/>
  </r>
  <r>
    <x v="617"/>
    <n v="8"/>
  </r>
  <r>
    <x v="84"/>
    <n v="6.2"/>
  </r>
  <r>
    <x v="1437"/>
    <n v="7.9"/>
  </r>
  <r>
    <x v="339"/>
    <n v="8.1"/>
  </r>
  <r>
    <x v="463"/>
    <n v="7.6"/>
  </r>
  <r>
    <x v="1438"/>
    <n v="3.5"/>
  </r>
  <r>
    <x v="1439"/>
    <n v="7.6"/>
  </r>
  <r>
    <x v="1170"/>
    <n v="6.5"/>
  </r>
  <r>
    <x v="1440"/>
    <n v="5.6"/>
  </r>
  <r>
    <x v="690"/>
    <n v="7.7"/>
  </r>
  <r>
    <x v="1441"/>
    <n v="5.2"/>
  </r>
  <r>
    <x v="1442"/>
    <n v="6.1"/>
  </r>
  <r>
    <x v="1443"/>
    <n v="5"/>
  </r>
  <r>
    <x v="1444"/>
    <n v="7.8"/>
  </r>
  <r>
    <x v="85"/>
    <n v="7.4"/>
  </r>
  <r>
    <x v="1445"/>
    <n v="6.8"/>
  </r>
  <r>
    <x v="547"/>
    <n v="6.4"/>
  </r>
  <r>
    <x v="510"/>
    <n v="5.7"/>
  </r>
  <r>
    <x v="1446"/>
    <n v="7.5"/>
  </r>
  <r>
    <x v="1230"/>
    <n v="6.7"/>
  </r>
  <r>
    <x v="1447"/>
    <n v="5.6"/>
  </r>
  <r>
    <x v="1448"/>
    <n v="7.6"/>
  </r>
  <r>
    <x v="759"/>
    <n v="6.5"/>
  </r>
  <r>
    <x v="1449"/>
    <n v="7"/>
  </r>
  <r>
    <x v="1450"/>
    <n v="6.3"/>
  </r>
  <r>
    <x v="1071"/>
    <n v="6.4"/>
  </r>
  <r>
    <x v="1451"/>
    <n v="7.1"/>
  </r>
  <r>
    <x v="328"/>
    <n v="7.1"/>
  </r>
  <r>
    <x v="1452"/>
    <n v="6.5"/>
  </r>
  <r>
    <x v="776"/>
    <n v="6.9"/>
  </r>
  <r>
    <x v="1049"/>
    <n v="5.4"/>
  </r>
  <r>
    <x v="57"/>
    <n v="4.9000000000000004"/>
  </r>
  <r>
    <x v="932"/>
    <n v="5.0999999999999996"/>
  </r>
  <r>
    <x v="1453"/>
    <n v="5.3"/>
  </r>
  <r>
    <x v="1071"/>
    <n v="7.5"/>
  </r>
  <r>
    <x v="1454"/>
    <n v="7.3"/>
  </r>
  <r>
    <x v="953"/>
    <n v="7.3"/>
  </r>
  <r>
    <x v="1455"/>
    <n v="7.1"/>
  </r>
  <r>
    <x v="1113"/>
    <n v="6"/>
  </r>
  <r>
    <x v="427"/>
    <n v="6.6"/>
  </r>
  <r>
    <x v="1456"/>
    <n v="7.2"/>
  </r>
  <r>
    <x v="814"/>
    <n v="7.2"/>
  </r>
  <r>
    <x v="981"/>
    <n v="6.9"/>
  </r>
  <r>
    <x v="1457"/>
    <n v="6.8"/>
  </r>
  <r>
    <x v="1458"/>
    <n v="4"/>
  </r>
  <r>
    <x v="1459"/>
    <n v="7.7"/>
  </r>
  <r>
    <x v="1460"/>
    <n v="7.4"/>
  </r>
  <r>
    <x v="1461"/>
    <n v="6.5"/>
  </r>
  <r>
    <x v="1462"/>
    <n v="6.4"/>
  </r>
  <r>
    <x v="1463"/>
    <n v="7.2"/>
  </r>
  <r>
    <x v="1464"/>
    <n v="5.6"/>
  </r>
  <r>
    <x v="602"/>
    <n v="6.3"/>
  </r>
  <r>
    <x v="1465"/>
    <n v="6.8"/>
  </r>
  <r>
    <x v="1466"/>
    <n v="5.5"/>
  </r>
  <r>
    <x v="591"/>
    <n v="6.9"/>
  </r>
  <r>
    <x v="1467"/>
    <n v="6"/>
  </r>
  <r>
    <x v="1468"/>
    <n v="6.4"/>
  </r>
  <r>
    <x v="1469"/>
    <n v="6.6"/>
  </r>
  <r>
    <x v="1470"/>
    <n v="5.3"/>
  </r>
  <r>
    <x v="965"/>
    <n v="8.1"/>
  </r>
  <r>
    <x v="534"/>
    <n v="5.9"/>
  </r>
  <r>
    <x v="1471"/>
    <n v="7.7"/>
  </r>
  <r>
    <x v="1472"/>
    <n v="4.5999999999999996"/>
  </r>
  <r>
    <x v="574"/>
    <n v="5.0999999999999996"/>
  </r>
  <r>
    <x v="1473"/>
    <n v="6.9"/>
  </r>
  <r>
    <x v="544"/>
    <n v="8"/>
  </r>
  <r>
    <x v="1455"/>
    <n v="6.8"/>
  </r>
  <r>
    <x v="1474"/>
    <n v="5.4"/>
  </r>
  <r>
    <x v="1475"/>
    <n v="6.5"/>
  </r>
  <r>
    <x v="1476"/>
    <n v="4.2"/>
  </r>
  <r>
    <x v="544"/>
    <n v="7.4"/>
  </r>
  <r>
    <x v="656"/>
    <n v="6.9"/>
  </r>
  <r>
    <x v="1477"/>
    <n v="6.7"/>
  </r>
  <r>
    <x v="1478"/>
    <n v="7.3"/>
  </r>
  <r>
    <x v="688"/>
    <n v="7.6"/>
  </r>
  <r>
    <x v="1479"/>
    <n v="5.4"/>
  </r>
  <r>
    <x v="1119"/>
    <n v="7.3"/>
  </r>
  <r>
    <x v="981"/>
    <n v="6.4"/>
  </r>
  <r>
    <x v="1480"/>
    <n v="6"/>
  </r>
  <r>
    <x v="795"/>
    <n v="7.2"/>
  </r>
  <r>
    <x v="957"/>
    <n v="6"/>
  </r>
  <r>
    <x v="1481"/>
    <n v="3.1"/>
  </r>
  <r>
    <x v="1482"/>
    <n v="6.9"/>
  </r>
  <r>
    <x v="1229"/>
    <n v="6.2"/>
  </r>
  <r>
    <x v="326"/>
    <n v="5.5"/>
  </r>
  <r>
    <x v="1483"/>
    <n v="6.9"/>
  </r>
  <r>
    <x v="789"/>
    <n v="6.3"/>
  </r>
  <r>
    <x v="1484"/>
    <n v="4.8"/>
  </r>
  <r>
    <x v="1485"/>
    <n v="6.7"/>
  </r>
  <r>
    <x v="1486"/>
    <n v="5.6"/>
  </r>
  <r>
    <x v="1487"/>
    <n v="5.4"/>
  </r>
  <r>
    <x v="1488"/>
    <n v="8"/>
  </r>
  <r>
    <x v="258"/>
    <n v="5.7"/>
  </r>
  <r>
    <x v="1489"/>
    <n v="7.6"/>
  </r>
  <r>
    <x v="1098"/>
    <n v="7"/>
  </r>
  <r>
    <x v="1490"/>
    <n v="7.2"/>
  </r>
  <r>
    <x v="1491"/>
    <n v="3.5"/>
  </r>
  <r>
    <x v="688"/>
    <n v="7.5"/>
  </r>
  <r>
    <x v="1492"/>
    <n v="5.0999999999999996"/>
  </r>
  <r>
    <x v="1493"/>
    <n v="6.7"/>
  </r>
  <r>
    <x v="419"/>
    <n v="9.1999999999999993"/>
  </r>
  <r>
    <x v="450"/>
    <n v="6.1"/>
  </r>
  <r>
    <x v="17"/>
    <n v="7.7"/>
  </r>
  <r>
    <x v="1250"/>
    <n v="7.6"/>
  </r>
  <r>
    <x v="150"/>
    <n v="6.1"/>
  </r>
  <r>
    <x v="88"/>
    <n v="4.9000000000000004"/>
  </r>
  <r>
    <x v="1493"/>
    <n v="6.8"/>
  </r>
  <r>
    <x v="351"/>
    <n v="7"/>
  </r>
  <r>
    <x v="1494"/>
    <n v="7.2"/>
  </r>
  <r>
    <x v="1315"/>
    <n v="5.7"/>
  </r>
  <r>
    <x v="298"/>
    <n v="7.5"/>
  </r>
  <r>
    <x v="442"/>
    <n v="7.4"/>
  </r>
  <r>
    <x v="422"/>
    <n v="7.2"/>
  </r>
  <r>
    <x v="1495"/>
    <n v="6.8"/>
  </r>
  <r>
    <x v="1493"/>
    <n v="6.8"/>
  </r>
  <r>
    <x v="835"/>
    <n v="5.2"/>
  </r>
  <r>
    <x v="667"/>
    <n v="7.2"/>
  </r>
  <r>
    <x v="1496"/>
    <n v="7.5"/>
  </r>
  <r>
    <x v="1497"/>
    <n v="4"/>
  </r>
  <r>
    <x v="362"/>
    <n v="6.8"/>
  </r>
  <r>
    <x v="1094"/>
    <n v="6.9"/>
  </r>
  <r>
    <x v="1170"/>
    <n v="7.3"/>
  </r>
  <r>
    <x v="630"/>
    <n v="6.1"/>
  </r>
  <r>
    <x v="1094"/>
    <n v="6"/>
  </r>
  <r>
    <x v="1498"/>
    <n v="4.0999999999999996"/>
  </r>
  <r>
    <x v="606"/>
    <n v="7"/>
  </r>
  <r>
    <x v="1499"/>
    <n v="7.1"/>
  </r>
  <r>
    <x v="600"/>
    <n v="6.2"/>
  </r>
  <r>
    <x v="1101"/>
    <n v="6.9"/>
  </r>
  <r>
    <x v="1500"/>
    <n v="7.6"/>
  </r>
  <r>
    <x v="48"/>
    <n v="7.6"/>
  </r>
  <r>
    <x v="1462"/>
    <n v="6.4"/>
  </r>
  <r>
    <x v="1380"/>
    <n v="6.2"/>
  </r>
  <r>
    <x v="119"/>
    <n v="7.5"/>
  </r>
  <r>
    <x v="821"/>
    <n v="2"/>
  </r>
  <r>
    <x v="1501"/>
    <n v="6.2"/>
  </r>
  <r>
    <x v="1502"/>
    <n v="6.5"/>
  </r>
  <r>
    <x v="1395"/>
    <n v="7.9"/>
  </r>
  <r>
    <x v="185"/>
    <n v="6.8"/>
  </r>
  <r>
    <x v="1341"/>
    <n v="6.3"/>
  </r>
  <r>
    <x v="1503"/>
    <n v="6.3"/>
  </r>
  <r>
    <x v="1217"/>
    <n v="6.6"/>
  </r>
  <r>
    <x v="1223"/>
    <n v="6.4"/>
  </r>
  <r>
    <x v="1504"/>
    <n v="7.5"/>
  </r>
  <r>
    <x v="1505"/>
    <n v="5.8"/>
  </r>
  <r>
    <x v="1506"/>
    <n v="6.5"/>
  </r>
  <r>
    <x v="423"/>
    <n v="4.8"/>
  </r>
  <r>
    <x v="1485"/>
    <n v="7.2"/>
  </r>
  <r>
    <x v="1507"/>
    <n v="6.3"/>
  </r>
  <r>
    <x v="582"/>
    <n v="7"/>
  </r>
  <r>
    <x v="570"/>
    <n v="6.3"/>
  </r>
  <r>
    <x v="1508"/>
    <n v="5.3"/>
  </r>
  <r>
    <x v="1509"/>
    <n v="2.2999999999999998"/>
  </r>
  <r>
    <x v="1510"/>
    <n v="7.1"/>
  </r>
  <r>
    <x v="585"/>
    <n v="6.2"/>
  </r>
  <r>
    <x v="524"/>
    <n v="6.2"/>
  </r>
  <r>
    <x v="1511"/>
    <n v="6.7"/>
  </r>
  <r>
    <x v="1310"/>
    <n v="6.5"/>
  </r>
  <r>
    <x v="1512"/>
    <n v="5.9"/>
  </r>
  <r>
    <x v="1513"/>
    <n v="6.7"/>
  </r>
  <r>
    <x v="1514"/>
    <n v="6"/>
  </r>
  <r>
    <x v="1515"/>
    <n v="6.9"/>
  </r>
  <r>
    <x v="1450"/>
    <n v="7.9"/>
  </r>
  <r>
    <x v="1516"/>
    <n v="5.3"/>
  </r>
  <r>
    <x v="419"/>
    <n v="4.8"/>
  </r>
  <r>
    <x v="1517"/>
    <n v="5.3"/>
  </r>
  <r>
    <x v="1518"/>
    <n v="6"/>
  </r>
  <r>
    <x v="325"/>
    <n v="7.3"/>
  </r>
  <r>
    <x v="1519"/>
    <n v="7.4"/>
  </r>
  <r>
    <x v="775"/>
    <n v="7.7"/>
  </r>
  <r>
    <x v="352"/>
    <n v="4.8"/>
  </r>
  <r>
    <x v="1520"/>
    <n v="7.2"/>
  </r>
  <r>
    <x v="1521"/>
    <n v="5.8"/>
  </r>
  <r>
    <x v="1522"/>
    <n v="7.3"/>
  </r>
  <r>
    <x v="1523"/>
    <n v="7"/>
  </r>
  <r>
    <x v="1524"/>
    <n v="6.4"/>
  </r>
  <r>
    <x v="1525"/>
    <n v="5.6"/>
  </r>
  <r>
    <x v="495"/>
    <n v="8.1999999999999993"/>
  </r>
  <r>
    <x v="402"/>
    <n v="6.5"/>
  </r>
  <r>
    <x v="1526"/>
    <n v="6.4"/>
  </r>
  <r>
    <x v="138"/>
    <n v="8.1"/>
  </r>
  <r>
    <x v="706"/>
    <n v="5.4"/>
  </r>
  <r>
    <x v="1527"/>
    <n v="6.3"/>
  </r>
  <r>
    <x v="264"/>
    <n v="7.8"/>
  </r>
  <r>
    <x v="1528"/>
    <n v="6.8"/>
  </r>
  <r>
    <x v="1529"/>
    <n v="7.2"/>
  </r>
  <r>
    <x v="208"/>
    <n v="7.1"/>
  </r>
  <r>
    <x v="54"/>
    <n v="6.2"/>
  </r>
  <r>
    <x v="52"/>
    <n v="7.3"/>
  </r>
  <r>
    <x v="1451"/>
    <n v="5.9"/>
  </r>
  <r>
    <x v="617"/>
    <n v="7.2"/>
  </r>
  <r>
    <x v="1530"/>
    <n v="3.6"/>
  </r>
  <r>
    <x v="1531"/>
    <n v="7.7"/>
  </r>
  <r>
    <x v="900"/>
    <n v="7.3"/>
  </r>
  <r>
    <x v="69"/>
    <n v="7.4"/>
  </r>
  <r>
    <x v="1532"/>
    <n v="6.6"/>
  </r>
  <r>
    <x v="1533"/>
    <n v="6.9"/>
  </r>
  <r>
    <x v="1105"/>
    <n v="6.8"/>
  </r>
  <r>
    <x v="1534"/>
    <n v="7.3"/>
  </r>
  <r>
    <x v="1535"/>
    <n v="7.2"/>
  </r>
  <r>
    <x v="1536"/>
    <n v="6.5"/>
  </r>
  <r>
    <x v="912"/>
    <n v="7.7"/>
  </r>
  <r>
    <x v="0"/>
    <n v="8.1"/>
  </r>
  <r>
    <x v="1537"/>
    <n v="7.7"/>
  </r>
  <r>
    <x v="322"/>
    <n v="7.6"/>
  </r>
  <r>
    <x v="1538"/>
    <n v="7.3"/>
  </r>
  <r>
    <x v="608"/>
    <n v="7.2"/>
  </r>
  <r>
    <x v="1169"/>
    <n v="7.2"/>
  </r>
  <r>
    <x v="78"/>
    <n v="8.1"/>
  </r>
  <r>
    <x v="941"/>
    <n v="7.5"/>
  </r>
  <r>
    <x v="1539"/>
    <n v="8.1"/>
  </r>
  <r>
    <x v="1540"/>
    <n v="7.8"/>
  </r>
  <r>
    <x v="350"/>
    <n v="7.8"/>
  </r>
  <r>
    <x v="1541"/>
    <n v="7.6"/>
  </r>
  <r>
    <x v="369"/>
    <n v="7.4"/>
  </r>
  <r>
    <x v="1542"/>
    <n v="6.3"/>
  </r>
  <r>
    <x v="1170"/>
    <n v="6.9"/>
  </r>
  <r>
    <x v="11"/>
    <n v="8.6"/>
  </r>
  <r>
    <x v="248"/>
    <n v="5.0999999999999996"/>
  </r>
  <r>
    <x v="204"/>
    <n v="6.4"/>
  </r>
  <r>
    <x v="120"/>
    <n v="7.9"/>
  </r>
  <r>
    <x v="1543"/>
    <n v="6.9"/>
  </r>
  <r>
    <x v="1249"/>
    <n v="7.5"/>
  </r>
  <r>
    <x v="468"/>
    <n v="7.2"/>
  </r>
  <r>
    <x v="436"/>
    <n v="5.8"/>
  </r>
  <r>
    <x v="1544"/>
    <n v="2.9"/>
  </r>
  <r>
    <x v="1545"/>
    <n v="6.2"/>
  </r>
  <r>
    <x v="1249"/>
    <n v="7.3"/>
  </r>
  <r>
    <x v="371"/>
    <n v="6.2"/>
  </r>
  <r>
    <x v="504"/>
    <n v="6.8"/>
  </r>
  <r>
    <x v="1546"/>
    <n v="6.1"/>
  </r>
  <r>
    <x v="370"/>
    <n v="7.7"/>
  </r>
  <r>
    <x v="1547"/>
    <n v="5.2"/>
  </r>
  <r>
    <x v="775"/>
    <n v="6.8"/>
  </r>
  <r>
    <x v="1548"/>
    <n v="6.5"/>
  </r>
  <r>
    <x v="929"/>
    <n v="7"/>
  </r>
  <r>
    <x v="1549"/>
    <n v="5.9"/>
  </r>
  <r>
    <x v="1550"/>
    <n v="7.1"/>
  </r>
  <r>
    <x v="1551"/>
    <n v="5.5"/>
  </r>
  <r>
    <x v="1552"/>
    <n v="7.4"/>
  </r>
  <r>
    <x v="1553"/>
    <n v="7.3"/>
  </r>
  <r>
    <x v="1554"/>
    <n v="4.5999999999999996"/>
  </r>
  <r>
    <x v="570"/>
    <n v="7.2"/>
  </r>
  <r>
    <x v="1220"/>
    <n v="7"/>
  </r>
  <r>
    <x v="1555"/>
    <n v="5.0999999999999996"/>
  </r>
  <r>
    <x v="1556"/>
    <n v="6.7"/>
  </r>
  <r>
    <x v="1557"/>
    <n v="5.3"/>
  </r>
  <r>
    <x v="1558"/>
    <n v="7.8"/>
  </r>
  <r>
    <x v="1056"/>
    <n v="6.7"/>
  </r>
  <r>
    <x v="1559"/>
    <n v="5.4"/>
  </r>
  <r>
    <x v="943"/>
    <n v="7.2"/>
  </r>
  <r>
    <x v="1560"/>
    <n v="5.8"/>
  </r>
  <r>
    <x v="1561"/>
    <n v="6.4"/>
  </r>
  <r>
    <x v="1562"/>
    <n v="8"/>
  </r>
  <r>
    <x v="690"/>
    <n v="7"/>
  </r>
  <r>
    <x v="1563"/>
    <n v="7"/>
  </r>
  <r>
    <x v="1504"/>
    <n v="6.7"/>
  </r>
  <r>
    <x v="1564"/>
    <n v="3.8"/>
  </r>
  <r>
    <x v="1565"/>
    <n v="5.7"/>
  </r>
  <r>
    <x v="1357"/>
    <n v="6.6"/>
  </r>
  <r>
    <x v="931"/>
    <n v="6.7"/>
  </r>
  <r>
    <x v="401"/>
    <n v="6.1"/>
  </r>
  <r>
    <x v="1566"/>
    <n v="6.2"/>
  </r>
  <r>
    <x v="1134"/>
    <n v="6.2"/>
  </r>
  <r>
    <x v="1567"/>
    <n v="7.4"/>
  </r>
  <r>
    <x v="1568"/>
    <n v="4.7"/>
  </r>
  <r>
    <x v="652"/>
    <n v="8.3000000000000007"/>
  </r>
  <r>
    <x v="1569"/>
    <n v="7.2"/>
  </r>
  <r>
    <x v="1570"/>
    <n v="5.8"/>
  </r>
  <r>
    <x v="1571"/>
    <n v="5.9"/>
  </r>
  <r>
    <x v="1152"/>
    <n v="6.3"/>
  </r>
  <r>
    <x v="1382"/>
    <n v="7.2"/>
  </r>
  <r>
    <x v="1572"/>
    <n v="5.4"/>
  </r>
  <r>
    <x v="470"/>
    <n v="7.3"/>
  </r>
  <r>
    <x v="1573"/>
    <n v="7.3"/>
  </r>
  <r>
    <x v="1574"/>
    <n v="5.8"/>
  </r>
  <r>
    <x v="1575"/>
    <n v="7.1"/>
  </r>
  <r>
    <x v="1576"/>
    <n v="6.5"/>
  </r>
  <r>
    <x v="406"/>
    <n v="7.9"/>
  </r>
  <r>
    <x v="1577"/>
    <n v="5.4"/>
  </r>
  <r>
    <x v="1578"/>
    <n v="7.1"/>
  </r>
  <r>
    <x v="1579"/>
    <n v="6.4"/>
  </r>
  <r>
    <x v="1380"/>
    <n v="6.7"/>
  </r>
  <r>
    <x v="1429"/>
    <n v="6.9"/>
  </r>
  <r>
    <x v="1192"/>
    <n v="2.1"/>
  </r>
  <r>
    <x v="1580"/>
    <n v="4.3"/>
  </r>
  <r>
    <x v="1294"/>
    <n v="6.6"/>
  </r>
  <r>
    <x v="1404"/>
    <n v="3.4"/>
  </r>
  <r>
    <x v="1539"/>
    <n v="8.3000000000000007"/>
  </r>
  <r>
    <x v="658"/>
    <n v="7.2"/>
  </r>
  <r>
    <x v="1581"/>
    <n v="5.6"/>
  </r>
  <r>
    <x v="614"/>
    <n v="7.7"/>
  </r>
  <r>
    <x v="1582"/>
    <n v="6.6"/>
  </r>
  <r>
    <x v="325"/>
    <n v="7.6"/>
  </r>
  <r>
    <x v="991"/>
    <n v="7.4"/>
  </r>
  <r>
    <x v="767"/>
    <n v="7.1"/>
  </r>
  <r>
    <x v="1583"/>
    <n v="3.4"/>
  </r>
  <r>
    <x v="1584"/>
    <n v="7.9"/>
  </r>
  <r>
    <x v="1585"/>
    <n v="6.7"/>
  </r>
  <r>
    <x v="1586"/>
    <n v="6.6"/>
  </r>
  <r>
    <x v="436"/>
    <n v="7.9"/>
  </r>
  <r>
    <x v="1587"/>
    <n v="4.9000000000000004"/>
  </r>
  <r>
    <x v="1588"/>
    <n v="7.2"/>
  </r>
  <r>
    <x v="1075"/>
    <n v="7.4"/>
  </r>
  <r>
    <x v="1589"/>
    <n v="6.1"/>
  </r>
  <r>
    <x v="1590"/>
    <n v="8.4"/>
  </r>
  <r>
    <x v="1591"/>
    <n v="6.2"/>
  </r>
  <r>
    <x v="1592"/>
    <n v="5.3"/>
  </r>
  <r>
    <x v="668"/>
    <n v="5"/>
  </r>
  <r>
    <x v="1593"/>
    <n v="7.7"/>
  </r>
  <r>
    <x v="1084"/>
    <n v="7.6"/>
  </r>
  <r>
    <x v="1594"/>
    <n v="6.3"/>
  </r>
  <r>
    <x v="1595"/>
    <n v="7.6"/>
  </r>
  <r>
    <x v="1596"/>
    <n v="5.6"/>
  </r>
  <r>
    <x v="899"/>
    <n v="7.3"/>
  </r>
  <r>
    <x v="1597"/>
    <n v="6.2"/>
  </r>
  <r>
    <x v="33"/>
    <n v="6.6"/>
  </r>
  <r>
    <x v="1302"/>
    <n v="6.6"/>
  </r>
  <r>
    <x v="1598"/>
    <n v="7.3"/>
  </r>
  <r>
    <x v="898"/>
    <n v="6.6"/>
  </r>
  <r>
    <x v="1599"/>
    <n v="6.9"/>
  </r>
  <r>
    <x v="928"/>
    <n v="5.8"/>
  </r>
  <r>
    <x v="1600"/>
    <n v="4.4000000000000004"/>
  </r>
  <r>
    <x v="167"/>
    <n v="6.6"/>
  </r>
  <r>
    <x v="1601"/>
    <n v="7.6"/>
  </r>
  <r>
    <x v="928"/>
    <n v="4.5999999999999996"/>
  </r>
  <r>
    <x v="1602"/>
    <n v="6.8"/>
  </r>
  <r>
    <x v="882"/>
    <n v="7.1"/>
  </r>
  <r>
    <x v="839"/>
    <n v="4.9000000000000004"/>
  </r>
  <r>
    <x v="1603"/>
    <n v="7.3"/>
  </r>
  <r>
    <x v="809"/>
    <n v="7.2"/>
  </r>
  <r>
    <x v="1604"/>
    <n v="5"/>
  </r>
  <r>
    <x v="506"/>
    <n v="8.1999999999999993"/>
  </r>
  <r>
    <x v="644"/>
    <n v="8"/>
  </r>
  <r>
    <x v="1605"/>
    <n v="5.2"/>
  </r>
  <r>
    <x v="3"/>
    <n v="8.5"/>
  </r>
  <r>
    <x v="1606"/>
    <n v="6.5"/>
  </r>
  <r>
    <x v="608"/>
    <n v="7.4"/>
  </r>
  <r>
    <x v="563"/>
    <n v="7.7"/>
  </r>
  <r>
    <x v="1607"/>
    <n v="7.4"/>
  </r>
  <r>
    <x v="1608"/>
    <n v="5.0999999999999996"/>
  </r>
  <r>
    <x v="83"/>
    <n v="7.3"/>
  </r>
  <r>
    <x v="1609"/>
    <n v="5"/>
  </r>
  <r>
    <x v="1610"/>
    <n v="7.2"/>
  </r>
  <r>
    <x v="1611"/>
    <n v="6.7"/>
  </r>
  <r>
    <x v="1612"/>
    <n v="6.4"/>
  </r>
  <r>
    <x v="248"/>
    <n v="7.1"/>
  </r>
  <r>
    <x v="1613"/>
    <n v="5.6"/>
  </r>
  <r>
    <x v="1233"/>
    <n v="6.1"/>
  </r>
  <r>
    <x v="802"/>
    <n v="5.2"/>
  </r>
  <r>
    <x v="1021"/>
    <n v="7.3"/>
  </r>
  <r>
    <x v="1614"/>
    <n v="7.5"/>
  </r>
  <r>
    <x v="1615"/>
    <n v="6.6"/>
  </r>
  <r>
    <x v="1616"/>
    <n v="6.4"/>
  </r>
  <r>
    <x v="1617"/>
    <n v="4.5"/>
  </r>
  <r>
    <x v="501"/>
    <n v="6.6"/>
  </r>
  <r>
    <x v="1618"/>
    <n v="5.3"/>
  </r>
  <r>
    <x v="1619"/>
    <n v="4.9000000000000004"/>
  </r>
  <r>
    <x v="121"/>
    <n v="7.7"/>
  </r>
  <r>
    <x v="228"/>
    <n v="8"/>
  </r>
  <r>
    <x v="1620"/>
    <n v="3.8"/>
  </r>
  <r>
    <x v="1429"/>
    <n v="7.6"/>
  </r>
  <r>
    <x v="806"/>
    <n v="5.9"/>
  </r>
  <r>
    <x v="1621"/>
    <n v="6.2"/>
  </r>
  <r>
    <x v="276"/>
    <n v="7.2"/>
  </r>
  <r>
    <x v="1622"/>
    <n v="6.3"/>
  </r>
  <r>
    <x v="1623"/>
    <n v="5.2"/>
  </r>
  <r>
    <x v="1624"/>
    <n v="6.9"/>
  </r>
  <r>
    <x v="1233"/>
    <n v="6.8"/>
  </r>
  <r>
    <x v="1625"/>
    <n v="6.2"/>
  </r>
  <r>
    <x v="1543"/>
    <n v="6.2"/>
  </r>
  <r>
    <x v="1626"/>
    <n v="3.5"/>
  </r>
  <r>
    <x v="1627"/>
    <n v="6.1"/>
  </r>
  <r>
    <x v="1628"/>
    <n v="6.6"/>
  </r>
  <r>
    <x v="802"/>
    <n v="4.5"/>
  </r>
  <r>
    <x v="1629"/>
    <n v="5.9"/>
  </r>
  <r>
    <x v="1630"/>
    <n v="6.9"/>
  </r>
  <r>
    <x v="1631"/>
    <n v="7.7"/>
  </r>
  <r>
    <x v="420"/>
    <n v="6.6"/>
  </r>
  <r>
    <x v="1632"/>
    <n v="5.3"/>
  </r>
  <r>
    <x v="1493"/>
    <n v="6.3"/>
  </r>
  <r>
    <x v="1633"/>
    <n v="7"/>
  </r>
  <r>
    <x v="1634"/>
    <n v="7"/>
  </r>
  <r>
    <x v="1401"/>
    <n v="6.6"/>
  </r>
  <r>
    <x v="736"/>
    <n v="8.6"/>
  </r>
  <r>
    <x v="47"/>
    <n v="6.4"/>
  </r>
  <r>
    <x v="75"/>
    <n v="7.9"/>
  </r>
  <r>
    <x v="1372"/>
    <n v="5.4"/>
  </r>
  <r>
    <x v="1635"/>
    <n v="6.9"/>
  </r>
  <r>
    <x v="841"/>
    <n v="7.7"/>
  </r>
  <r>
    <x v="1636"/>
    <n v="7.2"/>
  </r>
  <r>
    <x v="1637"/>
    <n v="6.8"/>
  </r>
  <r>
    <x v="1638"/>
    <n v="6.2"/>
  </r>
  <r>
    <x v="16"/>
    <n v="7.4"/>
  </r>
  <r>
    <x v="1199"/>
    <n v="4.5999999999999996"/>
  </r>
  <r>
    <x v="1639"/>
    <n v="6.4"/>
  </r>
  <r>
    <x v="560"/>
    <n v="7"/>
  </r>
  <r>
    <x v="1141"/>
    <n v="7.7"/>
  </r>
  <r>
    <x v="1217"/>
    <n v="6.8"/>
  </r>
  <r>
    <x v="1640"/>
    <n v="7"/>
  </r>
  <r>
    <x v="1558"/>
    <n v="7"/>
  </r>
  <r>
    <x v="1641"/>
    <n v="6.3"/>
  </r>
  <r>
    <x v="1642"/>
    <n v="7.1"/>
  </r>
  <r>
    <x v="1643"/>
    <n v="5.6"/>
  </r>
  <r>
    <x v="1644"/>
    <n v="4.4000000000000004"/>
  </r>
  <r>
    <x v="469"/>
    <n v="7.1"/>
  </r>
  <r>
    <x v="860"/>
    <n v="6.1"/>
  </r>
  <r>
    <x v="1645"/>
    <n v="7.4"/>
  </r>
  <r>
    <x v="1646"/>
    <n v="7.5"/>
  </r>
  <r>
    <x v="1647"/>
    <n v="7.2"/>
  </r>
  <r>
    <x v="1648"/>
    <n v="7.6"/>
  </r>
  <r>
    <x v="1649"/>
    <n v="7.3"/>
  </r>
  <r>
    <x v="1650"/>
    <n v="6.2"/>
  </r>
  <r>
    <x v="1651"/>
    <n v="6.2"/>
  </r>
  <r>
    <x v="1652"/>
    <n v="4.5999999999999996"/>
  </r>
  <r>
    <x v="93"/>
    <n v="6.2"/>
  </r>
  <r>
    <x v="208"/>
    <n v="6.2"/>
  </r>
  <r>
    <x v="1653"/>
    <n v="3.3"/>
  </r>
  <r>
    <x v="1654"/>
    <n v="4.2"/>
  </r>
  <r>
    <x v="1294"/>
    <n v="7.2"/>
  </r>
  <r>
    <x v="1655"/>
    <n v="6.2"/>
  </r>
  <r>
    <x v="391"/>
    <n v="6.1"/>
  </r>
  <r>
    <x v="1202"/>
    <n v="4.2"/>
  </r>
  <r>
    <x v="1656"/>
    <n v="4.5"/>
  </r>
  <r>
    <x v="1657"/>
    <n v="7.5"/>
  </r>
  <r>
    <x v="1658"/>
    <n v="6.7"/>
  </r>
  <r>
    <x v="1502"/>
    <n v="5.0999999999999996"/>
  </r>
  <r>
    <x v="1339"/>
    <n v="5.5"/>
  </r>
  <r>
    <x v="1217"/>
    <n v="4.4000000000000004"/>
  </r>
  <r>
    <x v="1659"/>
    <n v="4.4000000000000004"/>
  </r>
  <r>
    <x v="176"/>
    <n v="6.8"/>
  </r>
  <r>
    <x v="1660"/>
    <n v="6.7"/>
  </r>
  <r>
    <x v="1661"/>
    <n v="8.6"/>
  </r>
  <r>
    <x v="608"/>
    <n v="4.8"/>
  </r>
  <r>
    <x v="1662"/>
    <n v="3.4"/>
  </r>
  <r>
    <x v="1663"/>
    <n v="7.4"/>
  </r>
  <r>
    <x v="1664"/>
    <n v="7.3"/>
  </r>
  <r>
    <x v="514"/>
    <n v="8"/>
  </r>
  <r>
    <x v="1665"/>
    <n v="6.5"/>
  </r>
  <r>
    <x v="1479"/>
    <n v="5.9"/>
  </r>
  <r>
    <x v="789"/>
    <n v="6.8"/>
  </r>
  <r>
    <x v="1007"/>
    <n v="7.4"/>
  </r>
  <r>
    <x v="1666"/>
    <n v="6.7"/>
  </r>
  <r>
    <x v="1667"/>
    <n v="6.8"/>
  </r>
  <r>
    <x v="1668"/>
    <n v="5.4"/>
  </r>
  <r>
    <x v="623"/>
    <n v="5.5"/>
  </r>
  <r>
    <x v="1562"/>
    <n v="7.4"/>
  </r>
  <r>
    <x v="1098"/>
    <n v="5.7"/>
  </r>
  <r>
    <x v="1669"/>
    <n v="5.4"/>
  </r>
  <r>
    <x v="1670"/>
    <n v="3.2"/>
  </r>
  <r>
    <x v="1671"/>
    <n v="7.1"/>
  </r>
  <r>
    <x v="1672"/>
    <n v="7.8"/>
  </r>
  <r>
    <x v="1673"/>
    <n v="5.3"/>
  </r>
  <r>
    <x v="1674"/>
    <n v="7.2"/>
  </r>
  <r>
    <x v="1675"/>
    <n v="6.2"/>
  </r>
  <r>
    <x v="1676"/>
    <n v="5.9"/>
  </r>
  <r>
    <x v="1677"/>
    <n v="7.3"/>
  </r>
  <r>
    <x v="631"/>
    <n v="6.7"/>
  </r>
  <r>
    <x v="1169"/>
    <n v="5.7"/>
  </r>
  <r>
    <x v="36"/>
    <n v="7.1"/>
  </r>
  <r>
    <x v="940"/>
    <n v="7.2"/>
  </r>
  <r>
    <x v="1678"/>
    <n v="7.4"/>
  </r>
  <r>
    <x v="436"/>
    <n v="7.7"/>
  </r>
  <r>
    <x v="44"/>
    <n v="7.4"/>
  </r>
  <r>
    <x v="120"/>
    <n v="8.4"/>
  </r>
  <r>
    <x v="1679"/>
    <n v="7.1"/>
  </r>
  <r>
    <x v="1680"/>
    <n v="7.2"/>
  </r>
  <r>
    <x v="78"/>
    <n v="7.5"/>
  </r>
  <r>
    <x v="1681"/>
    <n v="5.4"/>
  </r>
  <r>
    <x v="825"/>
    <n v="8.1"/>
  </r>
  <r>
    <x v="1682"/>
    <n v="6"/>
  </r>
  <r>
    <x v="1683"/>
    <n v="7.8"/>
  </r>
  <r>
    <x v="1684"/>
    <n v="6.8"/>
  </r>
  <r>
    <x v="1685"/>
    <n v="6.5"/>
  </r>
  <r>
    <x v="1256"/>
    <n v="7.7"/>
  </r>
  <r>
    <x v="1686"/>
    <n v="6.4"/>
  </r>
  <r>
    <x v="1687"/>
    <n v="6.5"/>
  </r>
  <r>
    <x v="1688"/>
    <n v="7.3"/>
  </r>
  <r>
    <x v="1689"/>
    <n v="6.6"/>
  </r>
  <r>
    <x v="1690"/>
    <n v="7.9"/>
  </r>
  <r>
    <x v="1691"/>
    <n v="5.9"/>
  </r>
  <r>
    <x v="1692"/>
    <n v="4.7"/>
  </r>
  <r>
    <x v="428"/>
    <n v="8.6999999999999993"/>
  </r>
  <r>
    <x v="1693"/>
    <n v="5.9"/>
  </r>
  <r>
    <x v="872"/>
    <n v="6.7"/>
  </r>
  <r>
    <x v="1694"/>
    <n v="8.5"/>
  </r>
  <r>
    <x v="1492"/>
    <n v="5.8"/>
  </r>
  <r>
    <x v="1695"/>
    <n v="6.1"/>
  </r>
  <r>
    <x v="955"/>
    <n v="7.3"/>
  </r>
  <r>
    <x v="218"/>
    <n v="6.7"/>
  </r>
  <r>
    <x v="725"/>
    <n v="7.6"/>
  </r>
  <r>
    <x v="1696"/>
    <n v="7.2"/>
  </r>
  <r>
    <x v="1697"/>
    <n v="6.2"/>
  </r>
  <r>
    <x v="352"/>
    <n v="5.2"/>
  </r>
  <r>
    <x v="1353"/>
    <n v="7.1"/>
  </r>
  <r>
    <x v="203"/>
    <n v="6.5"/>
  </r>
  <r>
    <x v="434"/>
    <n v="7.3"/>
  </r>
  <r>
    <x v="949"/>
    <n v="6.2"/>
  </r>
  <r>
    <x v="232"/>
    <n v="5"/>
  </r>
  <r>
    <x v="232"/>
    <n v="8"/>
  </r>
  <r>
    <x v="570"/>
    <n v="7.8"/>
  </r>
  <r>
    <x v="695"/>
    <n v="8.1"/>
  </r>
  <r>
    <x v="1698"/>
    <n v="6.7"/>
  </r>
  <r>
    <x v="12"/>
    <n v="7.1"/>
  </r>
  <r>
    <x v="1699"/>
    <n v="5.6"/>
  </r>
  <r>
    <x v="1700"/>
    <n v="7.6"/>
  </r>
  <r>
    <x v="1701"/>
    <n v="4.3"/>
  </r>
  <r>
    <x v="1702"/>
    <n v="7.3"/>
  </r>
  <r>
    <x v="49"/>
    <n v="4.5999999999999996"/>
  </r>
  <r>
    <x v="1305"/>
    <n v="6.8"/>
  </r>
  <r>
    <x v="1703"/>
    <n v="7.1"/>
  </r>
  <r>
    <x v="468"/>
    <n v="7.3"/>
  </r>
  <r>
    <x v="1704"/>
    <n v="8.3000000000000007"/>
  </r>
  <r>
    <x v="1705"/>
    <n v="5.4"/>
  </r>
  <r>
    <x v="1706"/>
    <n v="4"/>
  </r>
  <r>
    <x v="775"/>
    <n v="8"/>
  </r>
  <r>
    <x v="695"/>
    <n v="6.7"/>
  </r>
  <r>
    <x v="1707"/>
    <n v="4.5999999999999996"/>
  </r>
  <r>
    <x v="1707"/>
    <n v="4"/>
  </r>
  <r>
    <x v="1038"/>
    <n v="7"/>
  </r>
  <r>
    <x v="1678"/>
    <n v="7.4"/>
  </r>
  <r>
    <x v="1561"/>
    <n v="5.9"/>
  </r>
  <r>
    <x v="1708"/>
    <n v="4.5999999999999996"/>
  </r>
  <r>
    <x v="572"/>
    <n v="7.5"/>
  </r>
  <r>
    <x v="1626"/>
    <n v="4.7"/>
  </r>
  <r>
    <x v="1709"/>
    <n v="6.7"/>
  </r>
  <r>
    <x v="930"/>
    <n v="6.3"/>
  </r>
  <r>
    <x v="1354"/>
    <n v="6"/>
  </r>
  <r>
    <x v="1710"/>
    <n v="6.7"/>
  </r>
  <r>
    <x v="1047"/>
    <n v="7.1"/>
  </r>
  <r>
    <x v="1711"/>
    <n v="2.7"/>
  </r>
  <r>
    <x v="78"/>
    <n v="7.3"/>
  </r>
  <r>
    <x v="1249"/>
    <n v="7.6"/>
  </r>
  <r>
    <x v="1712"/>
    <n v="5.8"/>
  </r>
  <r>
    <x v="389"/>
    <n v="6.5"/>
  </r>
  <r>
    <x v="1713"/>
    <n v="6.6"/>
  </r>
  <r>
    <x v="608"/>
    <n v="6.2"/>
  </r>
  <r>
    <x v="1714"/>
    <n v="6.9"/>
  </r>
  <r>
    <x v="1715"/>
    <n v="8.5"/>
  </r>
  <r>
    <x v="1716"/>
    <n v="4.8"/>
  </r>
  <r>
    <x v="1717"/>
    <n v="6.6"/>
  </r>
  <r>
    <x v="1718"/>
    <n v="5.7"/>
  </r>
  <r>
    <x v="1719"/>
    <n v="7"/>
  </r>
  <r>
    <x v="1700"/>
    <n v="5.4"/>
  </r>
  <r>
    <x v="1720"/>
    <n v="7.1"/>
  </r>
  <r>
    <x v="472"/>
    <n v="6.9"/>
  </r>
  <r>
    <x v="1721"/>
    <n v="6.6"/>
  </r>
  <r>
    <x v="199"/>
    <n v="5.9"/>
  </r>
  <r>
    <x v="1722"/>
    <n v="6.3"/>
  </r>
  <r>
    <x v="780"/>
    <n v="6.3"/>
  </r>
  <r>
    <x v="1723"/>
    <n v="7.7"/>
  </r>
  <r>
    <x v="1337"/>
    <n v="7"/>
  </r>
  <r>
    <x v="276"/>
    <n v="6.3"/>
  </r>
  <r>
    <x v="1196"/>
    <n v="5.9"/>
  </r>
  <r>
    <x v="869"/>
    <n v="6.2"/>
  </r>
  <r>
    <x v="1724"/>
    <n v="5"/>
  </r>
  <r>
    <x v="1725"/>
    <n v="7.7"/>
  </r>
  <r>
    <x v="1726"/>
    <n v="6.5"/>
  </r>
  <r>
    <x v="571"/>
    <n v="5.8"/>
  </r>
  <r>
    <x v="1727"/>
    <n v="6.1"/>
  </r>
  <r>
    <x v="1728"/>
    <n v="6"/>
  </r>
  <r>
    <x v="1387"/>
    <n v="6.3"/>
  </r>
  <r>
    <x v="726"/>
    <n v="6.3"/>
  </r>
  <r>
    <x v="1729"/>
    <n v="7.5"/>
  </r>
  <r>
    <x v="1730"/>
    <n v="7.6"/>
  </r>
  <r>
    <x v="1731"/>
    <n v="5.2"/>
  </r>
  <r>
    <x v="1732"/>
    <n v="7.8"/>
  </r>
  <r>
    <x v="1733"/>
    <n v="6.6"/>
  </r>
  <r>
    <x v="710"/>
    <n v="4.7"/>
  </r>
  <r>
    <x v="1734"/>
    <n v="6.7"/>
  </r>
  <r>
    <x v="1438"/>
    <n v="4.2"/>
  </r>
  <r>
    <x v="1735"/>
    <n v="6.3"/>
  </r>
  <r>
    <x v="1736"/>
    <n v="4.7"/>
  </r>
  <r>
    <x v="1567"/>
    <n v="7.9"/>
  </r>
  <r>
    <x v="858"/>
    <n v="8.1"/>
  </r>
  <r>
    <x v="1737"/>
    <n v="8.1999999999999993"/>
  </r>
  <r>
    <x v="1738"/>
    <n v="6"/>
  </r>
  <r>
    <x v="1562"/>
    <n v="6.8"/>
  </r>
  <r>
    <x v="1739"/>
    <n v="7.3"/>
  </r>
  <r>
    <x v="1740"/>
    <n v="7"/>
  </r>
  <r>
    <x v="1741"/>
    <n v="7.3"/>
  </r>
  <r>
    <x v="1742"/>
    <n v="7.5"/>
  </r>
  <r>
    <x v="1743"/>
    <n v="6.8"/>
  </r>
  <r>
    <x v="1744"/>
    <n v="7.1"/>
  </r>
  <r>
    <x v="1745"/>
    <n v="6.9"/>
  </r>
  <r>
    <x v="998"/>
    <n v="6.9"/>
  </r>
  <r>
    <x v="827"/>
    <n v="7.9"/>
  </r>
  <r>
    <x v="1134"/>
    <n v="7.2"/>
  </r>
  <r>
    <x v="1746"/>
    <n v="7.8"/>
  </r>
  <r>
    <x v="1747"/>
    <n v="3.5"/>
  </r>
  <r>
    <x v="272"/>
    <n v="7.3"/>
  </r>
  <r>
    <x v="241"/>
    <n v="7.5"/>
  </r>
  <r>
    <x v="1748"/>
    <n v="6"/>
  </r>
  <r>
    <x v="1562"/>
    <n v="7.3"/>
  </r>
  <r>
    <x v="1749"/>
    <n v="8"/>
  </r>
  <r>
    <x v="1567"/>
    <n v="7.6"/>
  </r>
  <r>
    <x v="1044"/>
    <n v="7"/>
  </r>
  <r>
    <x v="930"/>
    <n v="7.5"/>
  </r>
  <r>
    <x v="1750"/>
    <n v="6.8"/>
  </r>
  <r>
    <x v="1751"/>
    <n v="3.9"/>
  </r>
  <r>
    <x v="1733"/>
    <n v="6.1"/>
  </r>
  <r>
    <x v="111"/>
    <n v="7.5"/>
  </r>
  <r>
    <x v="888"/>
    <n v="8.1999999999999993"/>
  </r>
  <r>
    <x v="1752"/>
    <n v="4.8"/>
  </r>
  <r>
    <x v="6"/>
    <n v="7.8"/>
  </r>
  <r>
    <x v="1753"/>
    <n v="5.2"/>
  </r>
  <r>
    <x v="1754"/>
    <n v="3.3"/>
  </r>
  <r>
    <x v="1755"/>
    <n v="6.8"/>
  </r>
  <r>
    <x v="1756"/>
    <n v="7"/>
  </r>
  <r>
    <x v="1757"/>
    <n v="6.5"/>
  </r>
  <r>
    <x v="1758"/>
    <n v="6.4"/>
  </r>
  <r>
    <x v="447"/>
    <n v="5.3"/>
  </r>
  <r>
    <x v="1759"/>
    <n v="4.7"/>
  </r>
  <r>
    <x v="1760"/>
    <n v="6.1"/>
  </r>
  <r>
    <x v="1761"/>
    <n v="5.5"/>
  </r>
  <r>
    <x v="1762"/>
    <n v="4.8"/>
  </r>
  <r>
    <x v="1763"/>
    <n v="8.4"/>
  </r>
  <r>
    <x v="1764"/>
    <n v="7"/>
  </r>
  <r>
    <x v="387"/>
    <n v="3.3"/>
  </r>
  <r>
    <x v="1765"/>
    <n v="5.4"/>
  </r>
  <r>
    <x v="1766"/>
    <n v="4.8"/>
  </r>
  <r>
    <x v="1767"/>
    <n v="3.1"/>
  </r>
  <r>
    <x v="872"/>
    <n v="6.7"/>
  </r>
  <r>
    <x v="1768"/>
    <n v="7.6"/>
  </r>
  <r>
    <x v="956"/>
    <n v="7.1"/>
  </r>
  <r>
    <x v="1769"/>
    <n v="6.1"/>
  </r>
  <r>
    <x v="1770"/>
    <n v="6.5"/>
  </r>
  <r>
    <x v="1771"/>
    <n v="8.5"/>
  </r>
  <r>
    <x v="786"/>
    <n v="8.6999999999999993"/>
  </r>
  <r>
    <x v="1772"/>
    <n v="7.1"/>
  </r>
  <r>
    <x v="1773"/>
    <n v="6.6"/>
  </r>
  <r>
    <x v="1774"/>
    <n v="6.7"/>
  </r>
  <r>
    <x v="1469"/>
    <n v="8.3000000000000007"/>
  </r>
  <r>
    <x v="949"/>
    <n v="8.1"/>
  </r>
  <r>
    <x v="954"/>
    <n v="7.4"/>
  </r>
  <r>
    <x v="1113"/>
    <n v="6.6"/>
  </r>
  <r>
    <x v="1775"/>
    <n v="4.5"/>
  </r>
  <r>
    <x v="1776"/>
    <n v="6.4"/>
  </r>
  <r>
    <x v="1777"/>
    <n v="7.5"/>
  </r>
  <r>
    <x v="334"/>
    <n v="8"/>
  </r>
  <r>
    <x v="1778"/>
    <n v="8.1"/>
  </r>
  <r>
    <x v="1779"/>
    <n v="7.2"/>
  </r>
  <r>
    <x v="1780"/>
    <n v="7.5"/>
  </r>
  <r>
    <x v="1713"/>
    <n v="7.2"/>
  </r>
  <r>
    <x v="1781"/>
    <n v="6.4"/>
  </r>
  <r>
    <x v="458"/>
    <n v="7.6"/>
  </r>
  <r>
    <x v="1493"/>
    <n v="7.8"/>
  </r>
  <r>
    <x v="1782"/>
    <n v="5.7"/>
  </r>
  <r>
    <x v="1783"/>
    <n v="8.6"/>
  </r>
  <r>
    <x v="463"/>
    <n v="8.1999999999999993"/>
  </r>
  <r>
    <x v="436"/>
    <n v="6.6"/>
  </r>
  <r>
    <x v="1784"/>
    <n v="5.7"/>
  </r>
  <r>
    <x v="605"/>
    <n v="7.4"/>
  </r>
  <r>
    <x v="941"/>
    <n v="8"/>
  </r>
  <r>
    <x v="186"/>
    <n v="7.3"/>
  </r>
  <r>
    <x v="1785"/>
    <n v="5.4"/>
  </r>
  <r>
    <x v="1071"/>
    <n v="7.4"/>
  </r>
  <r>
    <x v="1303"/>
    <n v="5.7"/>
  </r>
  <r>
    <x v="244"/>
    <n v="6.8"/>
  </r>
  <r>
    <x v="1128"/>
    <n v="5.4"/>
  </r>
  <r>
    <x v="1749"/>
    <n v="8.1"/>
  </r>
  <r>
    <x v="1786"/>
    <n v="6.1"/>
  </r>
  <r>
    <x v="610"/>
    <n v="5.0999999999999996"/>
  </r>
  <r>
    <x v="1787"/>
    <n v="5.6"/>
  </r>
  <r>
    <x v="1788"/>
    <n v="5.9"/>
  </r>
  <r>
    <x v="766"/>
    <n v="8.1999999999999993"/>
  </r>
  <r>
    <x v="475"/>
    <n v="5.3"/>
  </r>
  <r>
    <x v="930"/>
    <n v="6.8"/>
  </r>
  <r>
    <x v="1702"/>
    <n v="8.3000000000000007"/>
  </r>
  <r>
    <x v="1789"/>
    <n v="4.3"/>
  </r>
  <r>
    <x v="930"/>
    <n v="6.7"/>
  </r>
  <r>
    <x v="151"/>
    <n v="7.2"/>
  </r>
  <r>
    <x v="1790"/>
    <n v="6.9"/>
  </r>
  <r>
    <x v="1309"/>
    <n v="6.6"/>
  </r>
  <r>
    <x v="1791"/>
    <n v="5.9"/>
  </r>
  <r>
    <x v="1749"/>
    <n v="7.9"/>
  </r>
  <r>
    <x v="1390"/>
    <n v="8.3000000000000007"/>
  </r>
  <r>
    <x v="1128"/>
    <n v="5.2"/>
  </r>
  <r>
    <x v="1792"/>
    <n v="7.8"/>
  </r>
  <r>
    <x v="1793"/>
    <n v="3"/>
  </r>
  <r>
    <x v="775"/>
    <n v="7.9"/>
  </r>
  <r>
    <x v="1794"/>
    <n v="3.2"/>
  </r>
  <r>
    <x v="1625"/>
    <n v="6.5"/>
  </r>
  <r>
    <x v="1309"/>
    <n v="6.9"/>
  </r>
  <r>
    <x v="1795"/>
    <n v="7"/>
  </r>
  <r>
    <x v="484"/>
    <n v="7.8"/>
  </r>
  <r>
    <x v="1796"/>
    <n v="6.9"/>
  </r>
  <r>
    <x v="1797"/>
    <n v="4.4000000000000004"/>
  </r>
  <r>
    <x v="871"/>
    <n v="6"/>
  </r>
  <r>
    <x v="1451"/>
    <n v="6.6"/>
  </r>
  <r>
    <x v="1798"/>
    <n v="7.8"/>
  </r>
  <r>
    <x v="1799"/>
    <n v="5.3"/>
  </r>
  <r>
    <x v="1800"/>
    <n v="5.3"/>
  </r>
  <r>
    <x v="426"/>
    <n v="8"/>
  </r>
  <r>
    <x v="1801"/>
    <n v="7.1"/>
  </r>
  <r>
    <x v="1802"/>
    <n v="5.4"/>
  </r>
  <r>
    <x v="1177"/>
    <n v="6.9"/>
  </r>
  <r>
    <x v="1349"/>
    <n v="7.4"/>
  </r>
  <r>
    <x v="81"/>
    <n v="7.3"/>
  </r>
  <r>
    <x v="1685"/>
    <n v="7.8"/>
  </r>
  <r>
    <x v="857"/>
    <n v="6.6"/>
  </r>
  <r>
    <x v="608"/>
    <n v="5.4"/>
  </r>
  <r>
    <x v="1256"/>
    <n v="8.4"/>
  </r>
  <r>
    <x v="1803"/>
    <n v="6.3"/>
  </r>
  <r>
    <x v="1804"/>
    <n v="6.1"/>
  </r>
  <r>
    <x v="1805"/>
    <n v="5"/>
  </r>
  <r>
    <x v="1806"/>
    <n v="6.9"/>
  </r>
  <r>
    <x v="1807"/>
    <n v="7.2"/>
  </r>
  <r>
    <x v="1808"/>
    <n v="7.3"/>
  </r>
  <r>
    <x v="1809"/>
    <n v="5.7"/>
  </r>
  <r>
    <x v="1810"/>
    <n v="5.3"/>
  </r>
  <r>
    <x v="1811"/>
    <n v="5"/>
  </r>
  <r>
    <x v="1812"/>
    <n v="5.3"/>
  </r>
  <r>
    <x v="1260"/>
    <n v="7.4"/>
  </r>
  <r>
    <x v="1813"/>
    <n v="5.9"/>
  </r>
  <r>
    <x v="1814"/>
    <n v="4.0999999999999996"/>
  </r>
  <r>
    <x v="1815"/>
    <n v="6.7"/>
  </r>
  <r>
    <x v="1020"/>
    <n v="5.8"/>
  </r>
  <r>
    <x v="1816"/>
    <n v="6.2"/>
  </r>
  <r>
    <x v="1817"/>
    <n v="5.3"/>
  </r>
  <r>
    <x v="1818"/>
    <n v="3.3"/>
  </r>
  <r>
    <x v="1819"/>
    <n v="6.2"/>
  </r>
  <r>
    <x v="1820"/>
    <n v="5.9"/>
  </r>
  <r>
    <x v="1821"/>
    <n v="5.5"/>
  </r>
  <r>
    <x v="668"/>
    <n v="5.5"/>
  </r>
  <r>
    <x v="1822"/>
    <n v="2.6"/>
  </r>
  <r>
    <x v="1823"/>
    <n v="5.8"/>
  </r>
  <r>
    <x v="1001"/>
    <n v="7.4"/>
  </r>
  <r>
    <x v="1824"/>
    <n v="5.0999999999999996"/>
  </r>
  <r>
    <x v="1825"/>
    <n v="5.2"/>
  </r>
  <r>
    <x v="1826"/>
    <n v="4.8"/>
  </r>
  <r>
    <x v="1827"/>
    <n v="3.9"/>
  </r>
  <r>
    <x v="1828"/>
    <n v="6.2"/>
  </r>
  <r>
    <x v="1829"/>
    <n v="6.2"/>
  </r>
  <r>
    <x v="1830"/>
    <n v="5.9"/>
  </r>
  <r>
    <x v="384"/>
    <n v="8"/>
  </r>
  <r>
    <x v="1783"/>
    <n v="7.3"/>
  </r>
  <r>
    <x v="1831"/>
    <n v="4.9000000000000004"/>
  </r>
  <r>
    <x v="1832"/>
    <n v="6.5"/>
  </r>
  <r>
    <x v="1199"/>
    <n v="4.3"/>
  </r>
  <r>
    <x v="1833"/>
    <n v="6.4"/>
  </r>
  <r>
    <x v="629"/>
    <n v="6.8"/>
  </r>
  <r>
    <x v="1834"/>
    <n v="6.1"/>
  </r>
  <r>
    <x v="1835"/>
    <n v="4"/>
  </r>
  <r>
    <x v="1127"/>
    <n v="7.4"/>
  </r>
  <r>
    <x v="1702"/>
    <n v="8.3000000000000007"/>
  </r>
  <r>
    <x v="1836"/>
    <n v="5.3"/>
  </r>
  <r>
    <x v="1737"/>
    <n v="8.1"/>
  </r>
  <r>
    <x v="872"/>
    <n v="8"/>
  </r>
  <r>
    <x v="232"/>
    <n v="5.7"/>
  </r>
  <r>
    <x v="1837"/>
    <n v="8.1999999999999993"/>
  </r>
  <r>
    <x v="1838"/>
    <n v="7.1"/>
  </r>
  <r>
    <x v="1258"/>
    <n v="7.4"/>
  </r>
  <r>
    <x v="1839"/>
    <n v="6.6"/>
  </r>
  <r>
    <x v="1840"/>
    <n v="5.7"/>
  </r>
  <r>
    <x v="1778"/>
    <n v="6.9"/>
  </r>
  <r>
    <x v="1841"/>
    <n v="7"/>
  </r>
  <r>
    <x v="1737"/>
    <n v="7"/>
  </r>
  <r>
    <x v="872"/>
    <n v="7.8"/>
  </r>
  <r>
    <x v="1318"/>
    <n v="5.9"/>
  </r>
  <r>
    <x v="1842"/>
    <n v="7.4"/>
  </r>
  <r>
    <x v="1071"/>
    <n v="7.8"/>
  </r>
  <r>
    <x v="1843"/>
    <n v="6"/>
  </r>
  <r>
    <x v="1844"/>
    <n v="7.9"/>
  </r>
  <r>
    <x v="1845"/>
    <n v="7.2"/>
  </r>
  <r>
    <x v="1846"/>
    <n v="7.4"/>
  </r>
  <r>
    <x v="1847"/>
    <n v="5.3"/>
  </r>
  <r>
    <x v="1848"/>
    <n v="8.3000000000000007"/>
  </r>
  <r>
    <x v="1849"/>
    <n v="7.6"/>
  </r>
  <r>
    <x v="1626"/>
    <n v="5.0999999999999996"/>
  </r>
  <r>
    <x v="1850"/>
    <n v="5.0999999999999996"/>
  </r>
  <r>
    <x v="707"/>
    <n v="6.9"/>
  </r>
  <r>
    <x v="1851"/>
    <n v="4.5999999999999996"/>
  </r>
  <r>
    <x v="1852"/>
    <n v="6.3"/>
  </r>
  <r>
    <x v="1285"/>
    <n v="7.9"/>
  </r>
  <r>
    <x v="1853"/>
    <n v="6.7"/>
  </r>
  <r>
    <x v="524"/>
    <n v="7.1"/>
  </r>
  <r>
    <x v="1556"/>
    <n v="7.6"/>
  </r>
  <r>
    <x v="775"/>
    <n v="8.1"/>
  </r>
  <r>
    <x v="1854"/>
    <n v="6.6"/>
  </r>
  <r>
    <x v="1855"/>
    <n v="7"/>
  </r>
  <r>
    <x v="1856"/>
    <n v="7.6"/>
  </r>
  <r>
    <x v="1857"/>
    <n v="6.7"/>
  </r>
  <r>
    <x v="1239"/>
    <n v="7.1"/>
  </r>
  <r>
    <x v="1858"/>
    <n v="7.6"/>
  </r>
  <r>
    <x v="1859"/>
    <n v="7.1"/>
  </r>
  <r>
    <x v="1637"/>
    <n v="7.1"/>
  </r>
  <r>
    <x v="326"/>
    <n v="7.7"/>
  </r>
  <r>
    <x v="1860"/>
    <n v="7.6"/>
  </r>
  <r>
    <x v="1861"/>
    <n v="6.6"/>
  </r>
  <r>
    <x v="1862"/>
    <n v="5.7"/>
  </r>
  <r>
    <x v="1863"/>
    <n v="7.1"/>
  </r>
  <r>
    <x v="1864"/>
    <n v="6.2"/>
  </r>
  <r>
    <x v="1152"/>
    <n v="6.1"/>
  </r>
  <r>
    <x v="1865"/>
    <n v="5.9"/>
  </r>
  <r>
    <x v="66"/>
    <n v="6.8"/>
  </r>
  <r>
    <x v="1866"/>
    <n v="5.8"/>
  </r>
  <r>
    <x v="1867"/>
    <n v="5"/>
  </r>
  <r>
    <x v="1868"/>
    <n v="6.3"/>
  </r>
  <r>
    <x v="436"/>
    <n v="6.8"/>
  </r>
  <r>
    <x v="1869"/>
    <n v="5.0999999999999996"/>
  </r>
  <r>
    <x v="1229"/>
    <n v="6.6"/>
  </r>
  <r>
    <x v="1870"/>
    <n v="5"/>
  </r>
  <r>
    <x v="1593"/>
    <n v="7.7"/>
  </r>
  <r>
    <x v="1871"/>
    <n v="3.1"/>
  </r>
  <r>
    <x v="1740"/>
    <n v="6.5"/>
  </r>
  <r>
    <x v="1872"/>
    <n v="3.9"/>
  </r>
  <r>
    <x v="702"/>
    <n v="6.8"/>
  </r>
  <r>
    <x v="1740"/>
    <n v="7"/>
  </r>
  <r>
    <x v="851"/>
    <n v="5.9"/>
  </r>
  <r>
    <x v="1873"/>
    <n v="5.8"/>
  </r>
  <r>
    <x v="1874"/>
    <n v="7.3"/>
  </r>
  <r>
    <x v="251"/>
    <n v="7.8"/>
  </r>
  <r>
    <x v="1875"/>
    <n v="6.9"/>
  </r>
  <r>
    <x v="600"/>
    <n v="5.7"/>
  </r>
  <r>
    <x v="1876"/>
    <n v="4.7"/>
  </r>
  <r>
    <x v="1807"/>
    <n v="5.9"/>
  </r>
  <r>
    <x v="1877"/>
    <n v="5.9"/>
  </r>
  <r>
    <x v="1878"/>
    <n v="4.3"/>
  </r>
  <r>
    <x v="1879"/>
    <n v="7.5"/>
  </r>
  <r>
    <x v="1880"/>
    <n v="4.8"/>
  </r>
  <r>
    <x v="1881"/>
    <n v="5.8"/>
  </r>
  <r>
    <x v="1882"/>
    <n v="5.3"/>
  </r>
  <r>
    <x v="1559"/>
    <n v="6"/>
  </r>
  <r>
    <x v="1883"/>
    <n v="8.1"/>
  </r>
  <r>
    <x v="1884"/>
    <n v="7"/>
  </r>
  <r>
    <x v="1885"/>
    <n v="7.6"/>
  </r>
  <r>
    <x v="1886"/>
    <n v="7.2"/>
  </r>
  <r>
    <x v="1294"/>
    <n v="7.5"/>
  </r>
  <r>
    <x v="1795"/>
    <n v="6.3"/>
  </r>
  <r>
    <x v="1887"/>
    <n v="6.7"/>
  </r>
  <r>
    <x v="1888"/>
    <n v="4.8"/>
  </r>
  <r>
    <x v="1889"/>
    <n v="5.5"/>
  </r>
  <r>
    <x v="493"/>
    <n v="7.5"/>
  </r>
  <r>
    <x v="1890"/>
    <n v="5.0999999999999996"/>
  </r>
  <r>
    <x v="695"/>
    <n v="7.3"/>
  </r>
  <r>
    <x v="1891"/>
    <n v="6.9"/>
  </r>
  <r>
    <x v="695"/>
    <n v="6.8"/>
  </r>
  <r>
    <x v="1892"/>
    <n v="8.4"/>
  </r>
  <r>
    <x v="83"/>
    <n v="7.6"/>
  </r>
  <r>
    <x v="1893"/>
    <n v="7.6"/>
  </r>
  <r>
    <x v="708"/>
    <n v="7.6"/>
  </r>
  <r>
    <x v="1894"/>
    <n v="5.3"/>
  </r>
  <r>
    <x v="175"/>
    <n v="8.5"/>
  </r>
  <r>
    <x v="1895"/>
    <n v="7"/>
  </r>
  <r>
    <x v="1896"/>
    <n v="8"/>
  </r>
  <r>
    <x v="1897"/>
    <n v="7.1"/>
  </r>
  <r>
    <x v="1898"/>
    <n v="7.8"/>
  </r>
  <r>
    <x v="1899"/>
    <n v="7.2"/>
  </r>
  <r>
    <x v="1512"/>
    <n v="7.5"/>
  </r>
  <r>
    <x v="775"/>
    <n v="8"/>
  </r>
  <r>
    <x v="113"/>
    <n v="8.1"/>
  </r>
  <r>
    <x v="533"/>
    <n v="6.8"/>
  </r>
  <r>
    <x v="1900"/>
    <n v="7.4"/>
  </r>
  <r>
    <x v="1901"/>
    <n v="7.2"/>
  </r>
  <r>
    <x v="370"/>
    <n v="8.1"/>
  </r>
  <r>
    <x v="1902"/>
    <n v="7"/>
  </r>
  <r>
    <x v="1903"/>
    <n v="7.4"/>
  </r>
  <r>
    <x v="1764"/>
    <n v="8.3000000000000007"/>
  </r>
  <r>
    <x v="1904"/>
    <n v="6.1"/>
  </r>
  <r>
    <x v="1905"/>
    <n v="7.5"/>
  </r>
  <r>
    <x v="50"/>
    <n v="7"/>
  </r>
  <r>
    <x v="579"/>
    <n v="5.3"/>
  </r>
  <r>
    <x v="150"/>
    <n v="4.7"/>
  </r>
  <r>
    <x v="1906"/>
    <n v="5.7"/>
  </r>
  <r>
    <x v="1558"/>
    <n v="6.5"/>
  </r>
  <r>
    <x v="1907"/>
    <n v="8"/>
  </r>
  <r>
    <x v="1908"/>
    <n v="3.3"/>
  </r>
  <r>
    <x v="1764"/>
    <n v="8.3000000000000007"/>
  </r>
  <r>
    <x v="1909"/>
    <n v="6.9"/>
  </r>
  <r>
    <x v="1910"/>
    <n v="8.1"/>
  </r>
  <r>
    <x v="1911"/>
    <n v="6.5"/>
  </r>
  <r>
    <x v="1641"/>
    <n v="6.8"/>
  </r>
  <r>
    <x v="1912"/>
    <n v="7.3"/>
  </r>
  <r>
    <x v="1801"/>
    <n v="6.4"/>
  </r>
  <r>
    <x v="1913"/>
    <n v="4.5999999999999996"/>
  </r>
  <r>
    <x v="190"/>
    <n v="6.5"/>
  </r>
  <r>
    <x v="1914"/>
    <n v="7"/>
  </r>
  <r>
    <x v="1915"/>
    <n v="5.4"/>
  </r>
  <r>
    <x v="1916"/>
    <n v="6.7"/>
  </r>
  <r>
    <x v="1917"/>
    <n v="2.8"/>
  </r>
  <r>
    <x v="983"/>
    <n v="7.4"/>
  </r>
  <r>
    <x v="1918"/>
    <n v="5.8"/>
  </r>
  <r>
    <x v="1593"/>
    <n v="7.1"/>
  </r>
  <r>
    <x v="42"/>
    <n v="4.5"/>
  </r>
  <r>
    <x v="1919"/>
    <n v="5.3"/>
  </r>
  <r>
    <x v="1920"/>
    <n v="5.4"/>
  </r>
  <r>
    <x v="1921"/>
    <n v="4.8"/>
  </r>
  <r>
    <x v="476"/>
    <n v="5.9"/>
  </r>
  <r>
    <x v="1922"/>
    <n v="6.2"/>
  </r>
  <r>
    <x v="1923"/>
    <n v="5.9"/>
  </r>
  <r>
    <x v="1924"/>
    <n v="6.6"/>
  </r>
  <r>
    <x v="1925"/>
    <n v="6.6"/>
  </r>
  <r>
    <x v="1926"/>
    <n v="6"/>
  </r>
  <r>
    <x v="1087"/>
    <n v="6.8"/>
  </r>
  <r>
    <x v="533"/>
    <n v="5.4"/>
  </r>
  <r>
    <x v="1927"/>
    <n v="5.2"/>
  </r>
  <r>
    <x v="1928"/>
    <n v="7.8"/>
  </r>
  <r>
    <x v="1929"/>
    <n v="6.4"/>
  </r>
  <r>
    <x v="1930"/>
    <n v="6.1"/>
  </r>
  <r>
    <x v="1931"/>
    <n v="5.7"/>
  </r>
  <r>
    <x v="1932"/>
    <n v="5.5"/>
  </r>
  <r>
    <x v="1933"/>
    <n v="7.4"/>
  </r>
  <r>
    <x v="695"/>
    <n v="7.1"/>
  </r>
  <r>
    <x v="1934"/>
    <n v="3.9"/>
  </r>
  <r>
    <x v="1935"/>
    <n v="4.5999999999999996"/>
  </r>
  <r>
    <x v="1936"/>
    <n v="7.7"/>
  </r>
  <r>
    <x v="1937"/>
    <n v="4.9000000000000004"/>
  </r>
  <r>
    <x v="1586"/>
    <n v="6.3"/>
  </r>
  <r>
    <x v="1684"/>
    <n v="6.1"/>
  </r>
  <r>
    <x v="1938"/>
    <n v="6.6"/>
  </r>
  <r>
    <x v="1939"/>
    <n v="5.7"/>
  </r>
  <r>
    <x v="1940"/>
    <n v="5.6"/>
  </r>
  <r>
    <x v="1941"/>
    <n v="6"/>
  </r>
  <r>
    <x v="1586"/>
    <n v="5.7"/>
  </r>
  <r>
    <x v="420"/>
    <n v="7"/>
  </r>
  <r>
    <x v="941"/>
    <n v="5.3"/>
  </r>
  <r>
    <x v="1942"/>
    <n v="4.4000000000000004"/>
  </r>
  <r>
    <x v="1943"/>
    <n v="3.4"/>
  </r>
  <r>
    <x v="1944"/>
    <n v="4.5"/>
  </r>
  <r>
    <x v="1945"/>
    <n v="3.4"/>
  </r>
  <r>
    <x v="1946"/>
    <n v="7.1"/>
  </r>
  <r>
    <x v="1199"/>
    <n v="6.4"/>
  </r>
  <r>
    <x v="1572"/>
    <n v="5.2"/>
  </r>
  <r>
    <x v="1016"/>
    <n v="7"/>
  </r>
  <r>
    <x v="1947"/>
    <n v="7.3"/>
  </r>
  <r>
    <x v="1948"/>
    <n v="8.1"/>
  </r>
  <r>
    <x v="1949"/>
    <n v="5.8"/>
  </r>
  <r>
    <x v="1950"/>
    <n v="6.4"/>
  </r>
  <r>
    <x v="1092"/>
    <n v="7.8"/>
  </r>
  <r>
    <x v="1951"/>
    <n v="6.3"/>
  </r>
  <r>
    <x v="1952"/>
    <n v="7.2"/>
  </r>
  <r>
    <x v="1953"/>
    <n v="5.6"/>
  </r>
  <r>
    <x v="545"/>
    <n v="7.2"/>
  </r>
  <r>
    <x v="1900"/>
    <n v="8"/>
  </r>
  <r>
    <x v="327"/>
    <n v="8.5"/>
  </r>
  <r>
    <x v="1954"/>
    <n v="6.8"/>
  </r>
  <r>
    <x v="1955"/>
    <n v="7.3"/>
  </r>
  <r>
    <x v="1956"/>
    <n v="5.5"/>
  </r>
  <r>
    <x v="1957"/>
    <n v="7.3"/>
  </r>
  <r>
    <x v="1958"/>
    <n v="6.3"/>
  </r>
  <r>
    <x v="1959"/>
    <n v="5.0999999999999996"/>
  </r>
  <r>
    <x v="1322"/>
    <n v="6.6"/>
  </r>
  <r>
    <x v="1960"/>
    <n v="6.1"/>
  </r>
  <r>
    <x v="1961"/>
    <n v="7.5"/>
  </r>
  <r>
    <x v="1786"/>
    <n v="7"/>
  </r>
  <r>
    <x v="1749"/>
    <n v="7.2"/>
  </r>
  <r>
    <x v="1962"/>
    <n v="5.3"/>
  </r>
  <r>
    <x v="1963"/>
    <n v="8.6999999999999993"/>
  </r>
  <r>
    <x v="1964"/>
    <n v="3.4"/>
  </r>
  <r>
    <x v="1965"/>
    <n v="5.4"/>
  </r>
  <r>
    <x v="177"/>
    <n v="7.8"/>
  </r>
  <r>
    <x v="1966"/>
    <n v="6.7"/>
  </r>
  <r>
    <x v="1967"/>
    <n v="4.7"/>
  </r>
  <r>
    <x v="1968"/>
    <n v="6.3"/>
  </r>
  <r>
    <x v="830"/>
    <n v="7.4"/>
  </r>
  <r>
    <x v="1956"/>
    <n v="6.1"/>
  </r>
  <r>
    <x v="1178"/>
    <n v="7.5"/>
  </r>
  <r>
    <x v="1969"/>
    <n v="6.3"/>
  </r>
  <r>
    <x v="1970"/>
    <n v="6.3"/>
  </r>
  <r>
    <x v="1842"/>
    <n v="6.8"/>
  </r>
  <r>
    <x v="1971"/>
    <n v="7.8"/>
  </r>
  <r>
    <x v="1972"/>
    <n v="6.9"/>
  </r>
  <r>
    <x v="1783"/>
    <n v="8"/>
  </r>
  <r>
    <x v="1567"/>
    <n v="7.8"/>
  </r>
  <r>
    <x v="1778"/>
    <n v="7.4"/>
  </r>
  <r>
    <x v="1973"/>
    <n v="6.1"/>
  </r>
  <r>
    <x v="1974"/>
    <n v="4.3"/>
  </r>
  <r>
    <x v="1975"/>
    <n v="3.5"/>
  </r>
  <r>
    <x v="1976"/>
    <n v="7.2"/>
  </r>
  <r>
    <x v="1977"/>
    <n v="4.7"/>
  </r>
  <r>
    <x v="1978"/>
    <n v="7.3"/>
  </r>
  <r>
    <x v="419"/>
    <n v="7.9"/>
  </r>
  <r>
    <x v="1979"/>
    <n v="5.0999999999999996"/>
  </r>
  <r>
    <x v="1980"/>
    <n v="7.2"/>
  </r>
  <r>
    <x v="1981"/>
    <n v="5.4"/>
  </r>
  <r>
    <x v="1982"/>
    <n v="3.7"/>
  </r>
  <r>
    <x v="1983"/>
    <n v="7.1"/>
  </r>
  <r>
    <x v="1984"/>
    <n v="6.8"/>
  </r>
  <r>
    <x v="1783"/>
    <n v="8.1999999999999993"/>
  </r>
  <r>
    <x v="1884"/>
    <n v="7"/>
  </r>
  <r>
    <x v="1349"/>
    <n v="7.4"/>
  </r>
  <r>
    <x v="792"/>
    <n v="6.7"/>
  </r>
  <r>
    <x v="471"/>
    <n v="9.1"/>
  </r>
  <r>
    <x v="930"/>
    <n v="7.6"/>
  </r>
  <r>
    <x v="841"/>
    <n v="7.2"/>
  </r>
  <r>
    <x v="1356"/>
    <n v="7.5"/>
  </r>
  <r>
    <x v="33"/>
    <n v="6.8"/>
  </r>
  <r>
    <x v="1985"/>
    <n v="6.9"/>
  </r>
  <r>
    <x v="1986"/>
    <n v="7.9"/>
  </r>
  <r>
    <x v="1987"/>
    <n v="7.6"/>
  </r>
  <r>
    <x v="1988"/>
    <n v="6.7"/>
  </r>
  <r>
    <x v="1989"/>
    <n v="5.8"/>
  </r>
  <r>
    <x v="1709"/>
    <n v="6.5"/>
  </r>
  <r>
    <x v="1990"/>
    <n v="7.2"/>
  </r>
  <r>
    <x v="472"/>
    <n v="6.9"/>
  </r>
  <r>
    <x v="1991"/>
    <n v="5.5"/>
  </r>
  <r>
    <x v="1141"/>
    <n v="6.5"/>
  </r>
  <r>
    <x v="1992"/>
    <n v="6.2"/>
  </r>
  <r>
    <x v="1993"/>
    <n v="6.7"/>
  </r>
  <r>
    <x v="1994"/>
    <n v="5.7"/>
  </r>
  <r>
    <x v="1995"/>
    <n v="8.6"/>
  </r>
  <r>
    <x v="1996"/>
    <n v="6.5"/>
  </r>
  <r>
    <x v="1997"/>
    <n v="6.3"/>
  </r>
  <r>
    <x v="1198"/>
    <n v="4.3"/>
  </r>
  <r>
    <x v="1998"/>
    <n v="6.1"/>
  </r>
  <r>
    <x v="1257"/>
    <n v="6"/>
  </r>
  <r>
    <x v="1429"/>
    <n v="5.8"/>
  </r>
  <r>
    <x v="1999"/>
    <n v="6.7"/>
  </r>
  <r>
    <x v="2000"/>
    <n v="6.7"/>
  </r>
  <r>
    <x v="2001"/>
    <n v="7.6"/>
  </r>
  <r>
    <x v="1094"/>
    <n v="5.0999999999999996"/>
  </r>
  <r>
    <x v="2002"/>
    <n v="6.8"/>
  </r>
  <r>
    <x v="2003"/>
    <n v="6.8"/>
  </r>
  <r>
    <x v="2004"/>
    <n v="6.8"/>
  </r>
  <r>
    <x v="2005"/>
    <n v="6.3"/>
  </r>
  <r>
    <x v="2006"/>
    <n v="7.1"/>
  </r>
  <r>
    <x v="2007"/>
    <n v="2.8"/>
  </r>
  <r>
    <x v="2008"/>
    <n v="8.1999999999999993"/>
  </r>
  <r>
    <x v="2009"/>
    <n v="3.1"/>
  </r>
  <r>
    <x v="2010"/>
    <n v="3.3"/>
  </r>
  <r>
    <x v="2011"/>
    <n v="3.6"/>
  </r>
  <r>
    <x v="2012"/>
    <n v="7.7"/>
  </r>
  <r>
    <x v="2013"/>
    <n v="6.7"/>
  </r>
  <r>
    <x v="2014"/>
    <n v="5.5"/>
  </r>
  <r>
    <x v="2015"/>
    <n v="6.6"/>
  </r>
  <r>
    <x v="2016"/>
    <n v="4.8"/>
  </r>
  <r>
    <x v="1559"/>
    <n v="5.5"/>
  </r>
  <r>
    <x v="2017"/>
    <n v="6.3"/>
  </r>
  <r>
    <x v="2018"/>
    <n v="6.9"/>
  </r>
  <r>
    <x v="2019"/>
    <n v="6.5"/>
  </r>
  <r>
    <x v="128"/>
    <n v="8.1999999999999993"/>
  </r>
  <r>
    <x v="2020"/>
    <n v="7.1"/>
  </r>
  <r>
    <x v="1469"/>
    <n v="8.1"/>
  </r>
  <r>
    <x v="2021"/>
    <n v="7.2"/>
  </r>
  <r>
    <x v="2022"/>
    <n v="7.4"/>
  </r>
  <r>
    <x v="2023"/>
    <n v="6.5"/>
  </r>
  <r>
    <x v="2024"/>
    <n v="5.7"/>
  </r>
  <r>
    <x v="2025"/>
    <n v="8.6999999999999993"/>
  </r>
  <r>
    <x v="2026"/>
    <n v="4.3"/>
  </r>
  <r>
    <x v="2027"/>
    <n v="6.2"/>
  </r>
  <r>
    <x v="2028"/>
    <n v="3.3"/>
  </r>
  <r>
    <x v="1822"/>
    <n v="2.7"/>
  </r>
  <r>
    <x v="2029"/>
    <n v="5.2"/>
  </r>
  <r>
    <x v="930"/>
    <n v="8.1999999999999993"/>
  </r>
  <r>
    <x v="600"/>
    <n v="6.1"/>
  </r>
  <r>
    <x v="1702"/>
    <n v="8"/>
  </r>
  <r>
    <x v="2030"/>
    <n v="5.5"/>
  </r>
  <r>
    <x v="1825"/>
    <n v="5.7"/>
  </r>
  <r>
    <x v="2031"/>
    <n v="3.7"/>
  </r>
  <r>
    <x v="2032"/>
    <n v="7.1"/>
  </r>
  <r>
    <x v="1778"/>
    <n v="7.8"/>
  </r>
  <r>
    <x v="436"/>
    <n v="4.0999999999999996"/>
  </r>
  <r>
    <x v="150"/>
    <n v="7.2"/>
  </r>
  <r>
    <x v="33"/>
    <n v="7.7"/>
  </r>
  <r>
    <x v="425"/>
    <n v="7.1"/>
  </r>
  <r>
    <x v="2033"/>
    <n v="7.6"/>
  </r>
  <r>
    <x v="2034"/>
    <n v="7"/>
  </r>
  <r>
    <x v="871"/>
    <n v="7.4"/>
  </r>
  <r>
    <x v="1184"/>
    <n v="7.7"/>
  </r>
  <r>
    <x v="930"/>
    <n v="7.2"/>
  </r>
  <r>
    <x v="2035"/>
    <n v="6.6"/>
  </r>
  <r>
    <x v="2036"/>
    <n v="6"/>
  </r>
  <r>
    <x v="168"/>
    <n v="8.4"/>
  </r>
  <r>
    <x v="1679"/>
    <n v="6.5"/>
  </r>
  <r>
    <x v="736"/>
    <n v="8.9"/>
  </r>
  <r>
    <x v="2037"/>
    <n v="7.9"/>
  </r>
  <r>
    <x v="2038"/>
    <n v="6"/>
  </r>
  <r>
    <x v="2039"/>
    <n v="6.1"/>
  </r>
  <r>
    <x v="1296"/>
    <n v="7.4"/>
  </r>
  <r>
    <x v="2040"/>
    <n v="6.2"/>
  </r>
  <r>
    <x v="2041"/>
    <n v="5.6"/>
  </r>
  <r>
    <x v="2042"/>
    <n v="7.2"/>
  </r>
  <r>
    <x v="2043"/>
    <n v="6.1"/>
  </r>
  <r>
    <x v="2044"/>
    <n v="3.8"/>
  </r>
  <r>
    <x v="1615"/>
    <n v="7.1"/>
  </r>
  <r>
    <x v="2045"/>
    <n v="4.5"/>
  </r>
  <r>
    <x v="2046"/>
    <n v="3.8"/>
  </r>
  <r>
    <x v="317"/>
    <n v="6.2"/>
  </r>
  <r>
    <x v="2047"/>
    <n v="6.6"/>
  </r>
  <r>
    <x v="2048"/>
    <n v="4.5999999999999996"/>
  </r>
  <r>
    <x v="2049"/>
    <n v="4.2"/>
  </r>
  <r>
    <x v="2050"/>
    <n v="6.8"/>
  </r>
  <r>
    <x v="1593"/>
    <n v="7.7"/>
  </r>
  <r>
    <x v="2051"/>
    <n v="5.9"/>
  </r>
  <r>
    <x v="2052"/>
    <n v="4.7"/>
  </r>
  <r>
    <x v="2053"/>
    <n v="7"/>
  </r>
  <r>
    <x v="2054"/>
    <n v="6.9"/>
  </r>
  <r>
    <x v="2055"/>
    <n v="6.1"/>
  </r>
  <r>
    <x v="2056"/>
    <n v="7.6"/>
  </r>
  <r>
    <x v="2057"/>
    <n v="3"/>
  </r>
  <r>
    <x v="2058"/>
    <n v="2.6"/>
  </r>
  <r>
    <x v="1615"/>
    <n v="8.6"/>
  </r>
  <r>
    <x v="2059"/>
    <n v="6.1"/>
  </r>
  <r>
    <x v="2060"/>
    <n v="7.5"/>
  </r>
  <r>
    <x v="2061"/>
    <n v="6.7"/>
  </r>
  <r>
    <x v="542"/>
    <n v="8.1"/>
  </r>
  <r>
    <x v="2062"/>
    <n v="4.9000000000000004"/>
  </r>
  <r>
    <x v="1480"/>
    <n v="6.8"/>
  </r>
  <r>
    <x v="2063"/>
    <n v="5.7"/>
  </r>
  <r>
    <x v="48"/>
    <n v="8.3000000000000007"/>
  </r>
  <r>
    <x v="258"/>
    <n v="6.6"/>
  </r>
  <r>
    <x v="493"/>
    <n v="7.3"/>
  </r>
  <r>
    <x v="2064"/>
    <n v="5"/>
  </r>
  <r>
    <x v="2065"/>
    <n v="7"/>
  </r>
  <r>
    <x v="2066"/>
    <n v="3.4"/>
  </r>
  <r>
    <x v="763"/>
    <n v="5.9"/>
  </r>
  <r>
    <x v="2067"/>
    <n v="6"/>
  </r>
  <r>
    <x v="1111"/>
    <n v="7.4"/>
  </r>
  <r>
    <x v="2068"/>
    <n v="7.4"/>
  </r>
  <r>
    <x v="925"/>
    <n v="4.2"/>
  </r>
  <r>
    <x v="2069"/>
    <n v="6.2"/>
  </r>
  <r>
    <x v="2070"/>
    <n v="6.2"/>
  </r>
  <r>
    <x v="1179"/>
    <n v="7.5"/>
  </r>
  <r>
    <x v="2071"/>
    <n v="7.2"/>
  </r>
  <r>
    <x v="48"/>
    <n v="7.2"/>
  </r>
  <r>
    <x v="1479"/>
    <n v="5.4"/>
  </r>
  <r>
    <x v="2072"/>
    <n v="7"/>
  </r>
  <r>
    <x v="2073"/>
    <n v="7.2"/>
  </r>
  <r>
    <x v="2074"/>
    <n v="7.9"/>
  </r>
  <r>
    <x v="1681"/>
    <n v="6.8"/>
  </r>
  <r>
    <x v="1141"/>
    <n v="6.7"/>
  </r>
  <r>
    <x v="2075"/>
    <n v="6.8"/>
  </r>
  <r>
    <x v="2076"/>
    <n v="6.9"/>
  </r>
  <r>
    <x v="2077"/>
    <n v="6.8"/>
  </r>
  <r>
    <x v="2078"/>
    <n v="7.2"/>
  </r>
  <r>
    <x v="2079"/>
    <n v="7.4"/>
  </r>
  <r>
    <x v="1587"/>
    <n v="5.6"/>
  </r>
  <r>
    <x v="1451"/>
    <n v="6.8"/>
  </r>
  <r>
    <x v="2080"/>
    <n v="7.7"/>
  </r>
  <r>
    <x v="2081"/>
    <n v="7"/>
  </r>
  <r>
    <x v="1625"/>
    <n v="7.2"/>
  </r>
  <r>
    <x v="2082"/>
    <n v="7.2"/>
  </r>
  <r>
    <x v="2083"/>
    <n v="7.2"/>
  </r>
  <r>
    <x v="2084"/>
    <n v="6.2"/>
  </r>
  <r>
    <x v="889"/>
    <n v="6.2"/>
  </r>
  <r>
    <x v="472"/>
    <n v="6.9"/>
  </r>
  <r>
    <x v="2085"/>
    <n v="7"/>
  </r>
  <r>
    <x v="1774"/>
    <n v="6.7"/>
  </r>
  <r>
    <x v="2086"/>
    <n v="3.6"/>
  </r>
  <r>
    <x v="2087"/>
    <n v="6.3"/>
  </r>
  <r>
    <x v="2088"/>
    <n v="7.4"/>
  </r>
  <r>
    <x v="2089"/>
    <n v="7.4"/>
  </r>
  <r>
    <x v="2090"/>
    <n v="7.3"/>
  </r>
  <r>
    <x v="2091"/>
    <n v="6.1"/>
  </r>
  <r>
    <x v="2092"/>
    <n v="8.1999999999999993"/>
  </r>
  <r>
    <x v="2093"/>
    <n v="7.7"/>
  </r>
  <r>
    <x v="2094"/>
    <n v="7.3"/>
  </r>
  <r>
    <x v="2095"/>
    <n v="7.4"/>
  </r>
  <r>
    <x v="366"/>
    <n v="5.7"/>
  </r>
  <r>
    <x v="2096"/>
    <n v="7.6"/>
  </r>
  <r>
    <x v="2097"/>
    <n v="6.8"/>
  </r>
  <r>
    <x v="2098"/>
    <n v="5.6"/>
  </r>
  <r>
    <x v="2099"/>
    <n v="4.8"/>
  </r>
  <r>
    <x v="2100"/>
    <n v="6.4"/>
  </r>
  <r>
    <x v="2101"/>
    <n v="6.8"/>
  </r>
  <r>
    <x v="527"/>
    <n v="6.1"/>
  </r>
  <r>
    <x v="2102"/>
    <n v="5.2"/>
  </r>
  <r>
    <x v="2103"/>
    <n v="6.9"/>
  </r>
  <r>
    <x v="639"/>
    <n v="6"/>
  </r>
  <r>
    <x v="2104"/>
    <n v="6.3"/>
  </r>
  <r>
    <x v="2105"/>
    <n v="6.1"/>
  </r>
  <r>
    <x v="2106"/>
    <n v="5.5"/>
  </r>
  <r>
    <x v="2107"/>
    <n v="6.9"/>
  </r>
  <r>
    <x v="1802"/>
    <n v="5.6"/>
  </r>
  <r>
    <x v="2108"/>
    <n v="1.9"/>
  </r>
  <r>
    <x v="881"/>
    <n v="4.0999999999999996"/>
  </r>
  <r>
    <x v="2109"/>
    <n v="5.4"/>
  </r>
  <r>
    <x v="2110"/>
    <n v="6.8"/>
  </r>
  <r>
    <x v="2111"/>
    <n v="7"/>
  </r>
  <r>
    <x v="2112"/>
    <n v="6.7"/>
  </r>
  <r>
    <x v="2113"/>
    <n v="5.8"/>
  </r>
  <r>
    <x v="2114"/>
    <n v="6.2"/>
  </r>
  <r>
    <x v="2115"/>
    <n v="2.8"/>
  </r>
  <r>
    <x v="1493"/>
    <n v="7.3"/>
  </r>
  <r>
    <x v="2116"/>
    <n v="5.8"/>
  </r>
  <r>
    <x v="2117"/>
    <n v="6.5"/>
  </r>
  <r>
    <x v="2118"/>
    <n v="6.1"/>
  </r>
  <r>
    <x v="2119"/>
    <n v="5.0999999999999996"/>
  </r>
  <r>
    <x v="2120"/>
    <n v="2.2000000000000002"/>
  </r>
  <r>
    <x v="2121"/>
    <n v="7.2"/>
  </r>
  <r>
    <x v="2122"/>
    <n v="5.7"/>
  </r>
  <r>
    <x v="2123"/>
    <n v="3.4"/>
  </r>
  <r>
    <x v="2120"/>
    <n v="3.8"/>
  </r>
  <r>
    <x v="2124"/>
    <n v="4.7"/>
  </r>
  <r>
    <x v="2125"/>
    <n v="5.6"/>
  </r>
  <r>
    <x v="2126"/>
    <n v="3.9"/>
  </r>
  <r>
    <x v="2127"/>
    <n v="5.4"/>
  </r>
  <r>
    <x v="2128"/>
    <n v="5.2"/>
  </r>
  <r>
    <x v="2129"/>
    <n v="3.5"/>
  </r>
  <r>
    <x v="2130"/>
    <n v="5.3"/>
  </r>
  <r>
    <x v="2131"/>
    <n v="7.1"/>
  </r>
  <r>
    <x v="2132"/>
    <n v="5.5"/>
  </r>
  <r>
    <x v="2133"/>
    <n v="6"/>
  </r>
  <r>
    <x v="2134"/>
    <n v="4.8"/>
  </r>
  <r>
    <x v="2135"/>
    <n v="7.1"/>
  </r>
  <r>
    <x v="1900"/>
    <n v="8.1999999999999993"/>
  </r>
  <r>
    <x v="2136"/>
    <n v="5.7"/>
  </r>
  <r>
    <x v="2137"/>
    <n v="7.9"/>
  </r>
  <r>
    <x v="2138"/>
    <n v="7.3"/>
  </r>
  <r>
    <x v="311"/>
    <n v="7.1"/>
  </r>
  <r>
    <x v="2035"/>
    <n v="6.4"/>
  </r>
  <r>
    <x v="2139"/>
    <n v="5.9"/>
  </r>
  <r>
    <x v="604"/>
    <n v="7.5"/>
  </r>
  <r>
    <x v="2140"/>
    <n v="6.4"/>
  </r>
  <r>
    <x v="251"/>
    <n v="7.4"/>
  </r>
  <r>
    <x v="792"/>
    <n v="7.3"/>
  </r>
  <r>
    <x v="2141"/>
    <n v="7.2"/>
  </r>
  <r>
    <x v="2142"/>
    <n v="6.7"/>
  </r>
  <r>
    <x v="2143"/>
    <n v="7.1"/>
  </r>
  <r>
    <x v="2144"/>
    <n v="6"/>
  </r>
  <r>
    <x v="701"/>
    <n v="6.7"/>
  </r>
  <r>
    <x v="2145"/>
    <n v="5.6"/>
  </r>
  <r>
    <x v="1655"/>
    <n v="7"/>
  </r>
  <r>
    <x v="1695"/>
    <n v="4.9000000000000004"/>
  </r>
  <r>
    <x v="2146"/>
    <n v="3.2"/>
  </r>
  <r>
    <x v="2147"/>
    <n v="8.4"/>
  </r>
  <r>
    <x v="2148"/>
    <n v="6.9"/>
  </r>
  <r>
    <x v="1685"/>
    <n v="7.5"/>
  </r>
  <r>
    <x v="1838"/>
    <n v="7.2"/>
  </r>
  <r>
    <x v="1310"/>
    <n v="7.2"/>
  </r>
  <r>
    <x v="2149"/>
    <n v="8"/>
  </r>
  <r>
    <x v="2150"/>
    <n v="7.4"/>
  </r>
  <r>
    <x v="2151"/>
    <n v="7.2"/>
  </r>
  <r>
    <x v="380"/>
    <n v="6.5"/>
  </r>
  <r>
    <x v="2152"/>
    <n v="7.2"/>
  </r>
  <r>
    <x v="2153"/>
    <n v="4.2"/>
  </r>
  <r>
    <x v="2154"/>
    <n v="5.0999999999999996"/>
  </r>
  <r>
    <x v="449"/>
    <n v="6.4"/>
  </r>
  <r>
    <x v="2155"/>
    <n v="6.8"/>
  </r>
  <r>
    <x v="2156"/>
    <n v="6.2"/>
  </r>
  <r>
    <x v="141"/>
    <n v="7.5"/>
  </r>
  <r>
    <x v="2003"/>
    <n v="7.7"/>
  </r>
  <r>
    <x v="2157"/>
    <n v="6.9"/>
  </r>
  <r>
    <x v="22"/>
    <n v="7"/>
  </r>
  <r>
    <x v="1853"/>
    <n v="7.5"/>
  </r>
  <r>
    <x v="2158"/>
    <n v="6.3"/>
  </r>
  <r>
    <x v="2100"/>
    <n v="5.5"/>
  </r>
  <r>
    <x v="797"/>
    <n v="8.1"/>
  </r>
  <r>
    <x v="221"/>
    <n v="6.6"/>
  </r>
  <r>
    <x v="2159"/>
    <n v="5.2"/>
  </r>
  <r>
    <x v="690"/>
    <n v="5.6"/>
  </r>
  <r>
    <x v="2160"/>
    <n v="3.1"/>
  </r>
  <r>
    <x v="1567"/>
    <n v="8.1"/>
  </r>
  <r>
    <x v="1457"/>
    <n v="8.3000000000000007"/>
  </r>
  <r>
    <x v="2161"/>
    <n v="7.1"/>
  </r>
  <r>
    <x v="28"/>
    <n v="8.1"/>
  </r>
  <r>
    <x v="1640"/>
    <n v="7.2"/>
  </r>
  <r>
    <x v="2162"/>
    <n v="6.3"/>
  </r>
  <r>
    <x v="2163"/>
    <n v="4"/>
  </r>
  <r>
    <x v="2164"/>
    <n v="7.2"/>
  </r>
  <r>
    <x v="2165"/>
    <n v="6.5"/>
  </r>
  <r>
    <x v="2166"/>
    <n v="6.5"/>
  </r>
  <r>
    <x v="2167"/>
    <n v="4.9000000000000004"/>
  </r>
  <r>
    <x v="2168"/>
    <n v="5.2"/>
  </r>
  <r>
    <x v="2169"/>
    <n v="7.4"/>
  </r>
  <r>
    <x v="2170"/>
    <n v="7.4"/>
  </r>
  <r>
    <x v="2171"/>
    <n v="5.4"/>
  </r>
  <r>
    <x v="2172"/>
    <n v="3.9"/>
  </r>
  <r>
    <x v="2173"/>
    <n v="5.3"/>
  </r>
  <r>
    <x v="2174"/>
    <n v="7.8"/>
  </r>
  <r>
    <x v="2175"/>
    <n v="6.4"/>
  </r>
  <r>
    <x v="2176"/>
    <n v="8.1"/>
  </r>
  <r>
    <x v="458"/>
    <n v="6.5"/>
  </r>
  <r>
    <x v="1877"/>
    <n v="5.6"/>
  </r>
  <r>
    <x v="2177"/>
    <n v="5.6"/>
  </r>
  <r>
    <x v="2178"/>
    <n v="6.6"/>
  </r>
  <r>
    <x v="2179"/>
    <n v="6.3"/>
  </r>
  <r>
    <x v="2180"/>
    <n v="7.7"/>
  </r>
  <r>
    <x v="2181"/>
    <n v="7"/>
  </r>
  <r>
    <x v="2182"/>
    <n v="8"/>
  </r>
  <r>
    <x v="2183"/>
    <n v="7.2"/>
  </r>
  <r>
    <x v="2184"/>
    <n v="4.5"/>
  </r>
  <r>
    <x v="420"/>
    <n v="7.7"/>
  </r>
  <r>
    <x v="2185"/>
    <n v="7.2"/>
  </r>
  <r>
    <x v="2186"/>
    <n v="6.1"/>
  </r>
  <r>
    <x v="2187"/>
    <n v="6.4"/>
  </r>
  <r>
    <x v="1895"/>
    <n v="6.5"/>
  </r>
  <r>
    <x v="2188"/>
    <n v="7"/>
  </r>
  <r>
    <x v="2189"/>
    <n v="6.1"/>
  </r>
  <r>
    <x v="1894"/>
    <n v="5.7"/>
  </r>
  <r>
    <x v="2190"/>
    <n v="5.4"/>
  </r>
  <r>
    <x v="2191"/>
    <n v="5.9"/>
  </r>
  <r>
    <x v="2192"/>
    <n v="7.5"/>
  </r>
  <r>
    <x v="909"/>
    <n v="7.7"/>
  </r>
  <r>
    <x v="2193"/>
    <n v="7.1"/>
  </r>
  <r>
    <x v="2194"/>
    <n v="7.4"/>
  </r>
  <r>
    <x v="2195"/>
    <n v="7.6"/>
  </r>
  <r>
    <x v="2196"/>
    <n v="6.4"/>
  </r>
  <r>
    <x v="2197"/>
    <n v="7.4"/>
  </r>
  <r>
    <x v="2198"/>
    <n v="6.8"/>
  </r>
  <r>
    <x v="2199"/>
    <n v="6.5"/>
  </r>
  <r>
    <x v="2196"/>
    <n v="6"/>
  </r>
  <r>
    <x v="1199"/>
    <n v="7.3"/>
  </r>
  <r>
    <x v="2200"/>
    <n v="7.3"/>
  </r>
  <r>
    <x v="1651"/>
    <n v="6.5"/>
  </r>
  <r>
    <x v="2201"/>
    <n v="6"/>
  </r>
  <r>
    <x v="2202"/>
    <n v="5.3"/>
  </r>
  <r>
    <x v="2021"/>
    <n v="6.6"/>
  </r>
  <r>
    <x v="2203"/>
    <n v="6.1"/>
  </r>
  <r>
    <x v="2204"/>
    <n v="7.1"/>
  </r>
  <r>
    <x v="1269"/>
    <n v="8.6999999999999993"/>
  </r>
  <r>
    <x v="2205"/>
    <n v="8.4"/>
  </r>
  <r>
    <x v="2206"/>
    <n v="5.8"/>
  </r>
  <r>
    <x v="41"/>
    <n v="6.2"/>
  </r>
  <r>
    <x v="2207"/>
    <n v="5.8"/>
  </r>
  <r>
    <x v="2141"/>
    <n v="5.7"/>
  </r>
  <r>
    <x v="2208"/>
    <n v="6.1"/>
  </r>
  <r>
    <x v="2209"/>
    <n v="6.4"/>
  </r>
  <r>
    <x v="2210"/>
    <n v="5"/>
  </r>
  <r>
    <x v="2211"/>
    <n v="6.5"/>
  </r>
  <r>
    <x v="2212"/>
    <n v="4.5999999999999996"/>
  </r>
  <r>
    <x v="1846"/>
    <n v="7.7"/>
  </r>
  <r>
    <x v="2213"/>
    <n v="7.3"/>
  </r>
  <r>
    <x v="12"/>
    <n v="6.6"/>
  </r>
  <r>
    <x v="467"/>
    <n v="6.4"/>
  </r>
  <r>
    <x v="2214"/>
    <n v="5.8"/>
  </r>
  <r>
    <x v="2181"/>
    <n v="7.2"/>
  </r>
  <r>
    <x v="1473"/>
    <n v="7.2"/>
  </r>
  <r>
    <x v="2215"/>
    <n v="3.5"/>
  </r>
  <r>
    <x v="2216"/>
    <n v="7.5"/>
  </r>
  <r>
    <x v="2217"/>
    <n v="2.2000000000000002"/>
  </r>
  <r>
    <x v="2218"/>
    <n v="6.6"/>
  </r>
  <r>
    <x v="2219"/>
    <n v="6.9"/>
  </r>
  <r>
    <x v="2220"/>
    <n v="4"/>
  </r>
  <r>
    <x v="1302"/>
    <n v="7.4"/>
  </r>
  <r>
    <x v="2221"/>
    <n v="8.3000000000000007"/>
  </r>
  <r>
    <x v="2222"/>
    <n v="5.7"/>
  </r>
  <r>
    <x v="2223"/>
    <n v="6.8"/>
  </r>
  <r>
    <x v="2224"/>
    <n v="5.2"/>
  </r>
  <r>
    <x v="1890"/>
    <n v="6.2"/>
  </r>
  <r>
    <x v="1452"/>
    <n v="5.9"/>
  </r>
  <r>
    <x v="115"/>
    <n v="7.7"/>
  </r>
  <r>
    <x v="2225"/>
    <n v="4.3"/>
  </r>
  <r>
    <x v="2226"/>
    <n v="7.1"/>
  </r>
  <r>
    <x v="2227"/>
    <n v="6.2"/>
  </r>
  <r>
    <x v="2228"/>
    <n v="6.8"/>
  </r>
  <r>
    <x v="2229"/>
    <n v="7.7"/>
  </r>
  <r>
    <x v="2230"/>
    <n v="8.1999999999999993"/>
  </r>
  <r>
    <x v="1809"/>
    <n v="7.5"/>
  </r>
  <r>
    <x v="2231"/>
    <n v="7.6"/>
  </r>
  <r>
    <x v="2232"/>
    <n v="4.0999999999999996"/>
  </r>
  <r>
    <x v="669"/>
    <n v="6.9"/>
  </r>
  <r>
    <x v="1642"/>
    <n v="7.1"/>
  </r>
  <r>
    <x v="1654"/>
    <n v="6.3"/>
  </r>
  <r>
    <x v="1844"/>
    <n v="7.7"/>
  </r>
  <r>
    <x v="254"/>
    <n v="8.3000000000000007"/>
  </r>
  <r>
    <x v="1614"/>
    <n v="7.1"/>
  </r>
  <r>
    <x v="2233"/>
    <n v="4.7"/>
  </r>
  <r>
    <x v="2234"/>
    <n v="7.2"/>
  </r>
  <r>
    <x v="2235"/>
    <n v="5.0999999999999996"/>
  </r>
  <r>
    <x v="2236"/>
    <n v="5.4"/>
  </r>
  <r>
    <x v="2237"/>
    <n v="6.9"/>
  </r>
  <r>
    <x v="685"/>
    <n v="6.1"/>
  </r>
  <r>
    <x v="2238"/>
    <n v="6.1"/>
  </r>
  <r>
    <x v="490"/>
    <n v="6.9"/>
  </r>
  <r>
    <x v="2239"/>
    <n v="5.8"/>
  </r>
  <r>
    <x v="2240"/>
    <n v="6"/>
  </r>
  <r>
    <x v="2241"/>
    <n v="8.1999999999999993"/>
  </r>
  <r>
    <x v="2242"/>
    <n v="8"/>
  </r>
  <r>
    <x v="2243"/>
    <n v="7"/>
  </r>
  <r>
    <x v="2244"/>
    <n v="6.3"/>
  </r>
  <r>
    <x v="6"/>
    <n v="7.6"/>
  </r>
  <r>
    <x v="2245"/>
    <n v="6.1"/>
  </r>
  <r>
    <x v="2246"/>
    <n v="7.2"/>
  </r>
  <r>
    <x v="2247"/>
    <n v="7.8"/>
  </r>
  <r>
    <x v="2248"/>
    <n v="4.7"/>
  </r>
  <r>
    <x v="2249"/>
    <n v="7.5"/>
  </r>
  <r>
    <x v="2250"/>
    <n v="3.4"/>
  </r>
  <r>
    <x v="858"/>
    <n v="8.9"/>
  </r>
  <r>
    <x v="2251"/>
    <n v="6.9"/>
  </r>
  <r>
    <x v="1783"/>
    <n v="8.1999999999999993"/>
  </r>
  <r>
    <x v="2252"/>
    <n v="7.3"/>
  </r>
  <r>
    <x v="2253"/>
    <n v="8"/>
  </r>
  <r>
    <x v="728"/>
    <n v="6.7"/>
  </r>
  <r>
    <x v="2254"/>
    <n v="6.6"/>
  </r>
  <r>
    <x v="1573"/>
    <n v="6.9"/>
  </r>
  <r>
    <x v="555"/>
    <n v="7.1"/>
  </r>
  <r>
    <x v="2255"/>
    <n v="5.6"/>
  </r>
  <r>
    <x v="1911"/>
    <n v="6.7"/>
  </r>
  <r>
    <x v="1911"/>
    <n v="7.1"/>
  </r>
  <r>
    <x v="2256"/>
    <n v="5.2"/>
  </r>
  <r>
    <x v="2257"/>
    <n v="7.7"/>
  </r>
  <r>
    <x v="2258"/>
    <n v="7.5"/>
  </r>
  <r>
    <x v="2188"/>
    <n v="7.6"/>
  </r>
  <r>
    <x v="2259"/>
    <n v="8.1"/>
  </r>
  <r>
    <x v="1612"/>
    <n v="5.5"/>
  </r>
  <r>
    <x v="2260"/>
    <n v="6.6"/>
  </r>
  <r>
    <x v="2261"/>
    <n v="3.2"/>
  </r>
  <r>
    <x v="2262"/>
    <n v="6.6"/>
  </r>
  <r>
    <x v="2263"/>
    <n v="6.2"/>
  </r>
  <r>
    <x v="2264"/>
    <n v="4.8"/>
  </r>
  <r>
    <x v="2265"/>
    <n v="4.5"/>
  </r>
  <r>
    <x v="2266"/>
    <n v="7.2"/>
  </r>
  <r>
    <x v="2267"/>
    <n v="4.3"/>
  </r>
  <r>
    <x v="2268"/>
    <n v="4.5"/>
  </r>
  <r>
    <x v="2269"/>
    <n v="6.4"/>
  </r>
  <r>
    <x v="2270"/>
    <n v="6.4"/>
  </r>
  <r>
    <x v="608"/>
    <n v="7.3"/>
  </r>
  <r>
    <x v="1451"/>
    <n v="6.9"/>
  </r>
  <r>
    <x v="2271"/>
    <n v="4.3"/>
  </r>
  <r>
    <x v="41"/>
    <n v="7.2"/>
  </r>
  <r>
    <x v="2272"/>
    <n v="6.5"/>
  </r>
  <r>
    <x v="759"/>
    <n v="6.6"/>
  </r>
  <r>
    <x v="2273"/>
    <n v="6.7"/>
  </r>
  <r>
    <x v="2274"/>
    <n v="4.3"/>
  </r>
  <r>
    <x v="726"/>
    <n v="7.3"/>
  </r>
  <r>
    <x v="2275"/>
    <n v="6.4"/>
  </r>
  <r>
    <x v="2276"/>
    <n v="7"/>
  </r>
  <r>
    <x v="2199"/>
    <n v="5.5"/>
  </r>
  <r>
    <x v="2277"/>
    <n v="6.7"/>
  </r>
  <r>
    <x v="2278"/>
    <n v="4.3"/>
  </r>
  <r>
    <x v="1710"/>
    <n v="6.1"/>
  </r>
  <r>
    <x v="2279"/>
    <n v="6.8"/>
  </r>
  <r>
    <x v="1217"/>
    <n v="3.9"/>
  </r>
  <r>
    <x v="2280"/>
    <n v="6.9"/>
  </r>
  <r>
    <x v="1007"/>
    <n v="7.3"/>
  </r>
  <r>
    <x v="2281"/>
    <n v="6.9"/>
  </r>
  <r>
    <x v="2282"/>
    <n v="6.3"/>
  </r>
  <r>
    <x v="2283"/>
    <n v="2.5"/>
  </r>
  <r>
    <x v="2284"/>
    <n v="5.7"/>
  </r>
  <r>
    <x v="2285"/>
    <n v="7"/>
  </r>
  <r>
    <x v="2286"/>
    <n v="6.2"/>
  </r>
  <r>
    <x v="2287"/>
    <n v="6.9"/>
  </r>
  <r>
    <x v="2288"/>
    <n v="4.5"/>
  </r>
  <r>
    <x v="2289"/>
    <n v="7.8"/>
  </r>
  <r>
    <x v="2290"/>
    <n v="4.4000000000000004"/>
  </r>
  <r>
    <x v="2222"/>
    <n v="6.6"/>
  </r>
  <r>
    <x v="2291"/>
    <n v="8"/>
  </r>
  <r>
    <x v="1543"/>
    <n v="8.3000000000000007"/>
  </r>
  <r>
    <x v="2292"/>
    <n v="6.5"/>
  </r>
  <r>
    <x v="2293"/>
    <n v="7.1"/>
  </r>
  <r>
    <x v="1098"/>
    <n v="7.1"/>
  </r>
  <r>
    <x v="2294"/>
    <n v="4"/>
  </r>
  <r>
    <x v="2295"/>
    <n v="7.5"/>
  </r>
  <r>
    <x v="2296"/>
    <n v="7"/>
  </r>
  <r>
    <x v="2297"/>
    <n v="4"/>
  </r>
  <r>
    <x v="2298"/>
    <n v="6.7"/>
  </r>
  <r>
    <x v="83"/>
    <n v="7"/>
  </r>
  <r>
    <x v="52"/>
    <n v="7.4"/>
  </r>
  <r>
    <x v="736"/>
    <n v="8"/>
  </r>
  <r>
    <x v="2299"/>
    <n v="6.5"/>
  </r>
  <r>
    <x v="2300"/>
    <n v="7.2"/>
  </r>
  <r>
    <x v="2301"/>
    <n v="6.4"/>
  </r>
  <r>
    <x v="905"/>
    <n v="6.5"/>
  </r>
  <r>
    <x v="177"/>
    <n v="6.8"/>
  </r>
  <r>
    <x v="2302"/>
    <n v="6.9"/>
  </r>
  <r>
    <x v="2303"/>
    <n v="7.5"/>
  </r>
  <r>
    <x v="2304"/>
    <n v="5.0999999999999996"/>
  </r>
  <r>
    <x v="1068"/>
    <n v="6.2"/>
  </r>
  <r>
    <x v="920"/>
    <n v="3.9"/>
  </r>
  <r>
    <x v="1341"/>
    <n v="6"/>
  </r>
  <r>
    <x v="2305"/>
    <n v="6.8"/>
  </r>
  <r>
    <x v="2306"/>
    <n v="7.4"/>
  </r>
  <r>
    <x v="2307"/>
    <n v="8.1"/>
  </r>
  <r>
    <x v="2308"/>
    <n v="6.5"/>
  </r>
  <r>
    <x v="2134"/>
    <n v="8"/>
  </r>
  <r>
    <x v="2309"/>
    <n v="7.7"/>
  </r>
  <r>
    <x v="2310"/>
    <n v="7.2"/>
  </r>
  <r>
    <x v="2311"/>
    <n v="5.4"/>
  </r>
  <r>
    <x v="2312"/>
    <n v="6.7"/>
  </r>
  <r>
    <x v="2313"/>
    <n v="6.3"/>
  </r>
  <r>
    <x v="2314"/>
    <n v="8.1"/>
  </r>
  <r>
    <x v="2315"/>
    <n v="8.5"/>
  </r>
  <r>
    <x v="2316"/>
    <n v="7.7"/>
  </r>
  <r>
    <x v="436"/>
    <n v="6.5"/>
  </r>
  <r>
    <x v="2317"/>
    <n v="8.6999999999999993"/>
  </r>
  <r>
    <x v="2318"/>
    <n v="6.5"/>
  </r>
  <r>
    <x v="2090"/>
    <n v="7"/>
  </r>
  <r>
    <x v="2319"/>
    <n v="5.5"/>
  </r>
  <r>
    <x v="2320"/>
    <n v="7"/>
  </r>
  <r>
    <x v="235"/>
    <n v="6.3"/>
  </r>
  <r>
    <x v="1460"/>
    <n v="7.9"/>
  </r>
  <r>
    <x v="2321"/>
    <n v="7.3"/>
  </r>
  <r>
    <x v="2322"/>
    <n v="7.4"/>
  </r>
  <r>
    <x v="2323"/>
    <n v="5.4"/>
  </r>
  <r>
    <x v="2324"/>
    <n v="7.1"/>
  </r>
  <r>
    <x v="2325"/>
    <n v="8.4"/>
  </r>
  <r>
    <x v="2326"/>
    <n v="7"/>
  </r>
  <r>
    <x v="2327"/>
    <n v="5.3"/>
  </r>
  <r>
    <x v="2328"/>
    <n v="7.1"/>
  </r>
  <r>
    <x v="941"/>
    <n v="7.5"/>
  </r>
  <r>
    <x v="2329"/>
    <n v="7.2"/>
  </r>
  <r>
    <x v="1533"/>
    <n v="6.7"/>
  </r>
  <r>
    <x v="2330"/>
    <n v="8.1999999999999993"/>
  </r>
  <r>
    <x v="2331"/>
    <n v="6.6"/>
  </r>
  <r>
    <x v="2332"/>
    <n v="6.7"/>
  </r>
  <r>
    <x v="2333"/>
    <n v="5.0999999999999996"/>
  </r>
  <r>
    <x v="2334"/>
    <n v="7"/>
  </r>
  <r>
    <x v="2257"/>
    <n v="7.4"/>
  </r>
  <r>
    <x v="2335"/>
    <n v="5.4"/>
  </r>
  <r>
    <x v="2336"/>
    <n v="5.7"/>
  </r>
  <r>
    <x v="1895"/>
    <n v="6.7"/>
  </r>
  <r>
    <x v="2337"/>
    <n v="4.2"/>
  </r>
  <r>
    <x v="506"/>
    <n v="7.4"/>
  </r>
  <r>
    <x v="2338"/>
    <n v="4.8"/>
  </r>
  <r>
    <x v="2339"/>
    <n v="7"/>
  </r>
  <r>
    <x v="162"/>
    <n v="7.3"/>
  </r>
  <r>
    <x v="2340"/>
    <n v="5.8"/>
  </r>
  <r>
    <x v="2341"/>
    <n v="7"/>
  </r>
  <r>
    <x v="2342"/>
    <n v="3.2"/>
  </r>
  <r>
    <x v="2343"/>
    <n v="6.8"/>
  </r>
  <r>
    <x v="2344"/>
    <n v="7.7"/>
  </r>
  <r>
    <x v="2345"/>
    <n v="5.6"/>
  </r>
  <r>
    <x v="2346"/>
    <n v="7.1"/>
  </r>
  <r>
    <x v="2347"/>
    <n v="3.6"/>
  </r>
  <r>
    <x v="2348"/>
    <n v="6.8"/>
  </r>
  <r>
    <x v="2349"/>
    <n v="7.6"/>
  </r>
  <r>
    <x v="2350"/>
    <n v="8.3000000000000007"/>
  </r>
  <r>
    <x v="120"/>
    <n v="7.5"/>
  </r>
  <r>
    <x v="2351"/>
    <n v="5.4"/>
  </r>
  <r>
    <x v="2352"/>
    <n v="5.3"/>
  </r>
  <r>
    <x v="2353"/>
    <n v="4.5"/>
  </r>
  <r>
    <x v="1322"/>
    <n v="7.3"/>
  </r>
  <r>
    <x v="2354"/>
    <n v="5.6"/>
  </r>
  <r>
    <x v="2203"/>
    <n v="5.6"/>
  </r>
  <r>
    <x v="2355"/>
    <n v="4.0999999999999996"/>
  </r>
  <r>
    <x v="2356"/>
    <n v="6.8"/>
  </r>
  <r>
    <x v="2357"/>
    <n v="6.3"/>
  </r>
  <r>
    <x v="1606"/>
    <n v="5.8"/>
  </r>
  <r>
    <x v="1733"/>
    <n v="6.6"/>
  </r>
  <r>
    <x v="2358"/>
    <n v="6.7"/>
  </r>
  <r>
    <x v="2359"/>
    <n v="6.4"/>
  </r>
  <r>
    <x v="2360"/>
    <n v="6.3"/>
  </r>
  <r>
    <x v="2361"/>
    <n v="3.4"/>
  </r>
  <r>
    <x v="2362"/>
    <n v="4.7"/>
  </r>
  <r>
    <x v="2363"/>
    <n v="6"/>
  </r>
  <r>
    <x v="2364"/>
    <n v="7.3"/>
  </r>
  <r>
    <x v="2365"/>
    <n v="7.9"/>
  </r>
  <r>
    <x v="2366"/>
    <n v="6.1"/>
  </r>
  <r>
    <x v="2367"/>
    <n v="7.4"/>
  </r>
  <r>
    <x v="2368"/>
    <n v="6.6"/>
  </r>
  <r>
    <x v="2369"/>
    <n v="5.5"/>
  </r>
  <r>
    <x v="472"/>
    <n v="7.5"/>
  </r>
  <r>
    <x v="2370"/>
    <n v="7.6"/>
  </r>
  <r>
    <x v="2371"/>
    <n v="5"/>
  </r>
  <r>
    <x v="2372"/>
    <n v="3.2"/>
  </r>
  <r>
    <x v="48"/>
    <n v="8.1999999999999993"/>
  </r>
  <r>
    <x v="2373"/>
    <n v="3.7"/>
  </r>
  <r>
    <x v="2374"/>
    <n v="6.3"/>
  </r>
  <r>
    <x v="2375"/>
    <n v="4.0999999999999996"/>
  </r>
  <r>
    <x v="2376"/>
    <n v="6.9"/>
  </r>
  <r>
    <x v="2377"/>
    <n v="5.4"/>
  </r>
  <r>
    <x v="2158"/>
    <n v="6.5"/>
  </r>
  <r>
    <x v="608"/>
    <n v="7.8"/>
  </r>
  <r>
    <x v="2378"/>
    <n v="6.7"/>
  </r>
  <r>
    <x v="2376"/>
    <n v="6.4"/>
  </r>
  <r>
    <x v="855"/>
    <n v="7.3"/>
  </r>
  <r>
    <x v="2379"/>
    <n v="7"/>
  </r>
  <r>
    <x v="387"/>
    <n v="6.3"/>
  </r>
  <r>
    <x v="775"/>
    <n v="7.1"/>
  </r>
  <r>
    <x v="2380"/>
    <n v="4.8"/>
  </r>
  <r>
    <x v="2372"/>
    <n v="3.3"/>
  </r>
  <r>
    <x v="1895"/>
    <n v="6.9"/>
  </r>
  <r>
    <x v="2381"/>
    <n v="4.5999999999999996"/>
  </r>
  <r>
    <x v="2382"/>
    <n v="3"/>
  </r>
  <r>
    <x v="1341"/>
    <n v="6.6"/>
  </r>
  <r>
    <x v="2383"/>
    <n v="7.4"/>
  </r>
  <r>
    <x v="2384"/>
    <n v="6.2"/>
  </r>
  <r>
    <x v="2385"/>
    <n v="4"/>
  </r>
  <r>
    <x v="1203"/>
    <n v="6.1"/>
  </r>
  <r>
    <x v="1208"/>
    <n v="6.9"/>
  </r>
  <r>
    <x v="2386"/>
    <n v="7.5"/>
  </r>
  <r>
    <x v="2387"/>
    <n v="6.7"/>
  </r>
  <r>
    <x v="2388"/>
    <n v="7.4"/>
  </r>
  <r>
    <x v="2389"/>
    <n v="6.1"/>
  </r>
  <r>
    <x v="2390"/>
    <n v="5.4"/>
  </r>
  <r>
    <x v="2391"/>
    <n v="6.4"/>
  </r>
  <r>
    <x v="2392"/>
    <n v="7"/>
  </r>
  <r>
    <x v="2393"/>
    <n v="6.3"/>
  </r>
  <r>
    <x v="422"/>
    <n v="6.9"/>
  </r>
  <r>
    <x v="2394"/>
    <n v="7.8"/>
  </r>
  <r>
    <x v="1733"/>
    <n v="6.4"/>
  </r>
  <r>
    <x v="2395"/>
    <n v="7.7"/>
  </r>
  <r>
    <x v="2396"/>
    <n v="6.3"/>
  </r>
  <r>
    <x v="2397"/>
    <n v="6.3"/>
  </r>
  <r>
    <x v="1877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AE160-37EB-4800-AD35-96E2FFB04A4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anguage">
  <location ref="O3:Q51" firstHeaderRow="0" firstDataRow="1" firstDataCol="1"/>
  <pivotFields count="2">
    <pivotField axis="axisRow" showAll="0" sortType="descending">
      <items count="48">
        <item x="4"/>
        <item x="30"/>
        <item x="14"/>
        <item x="24"/>
        <item x="12"/>
        <item x="19"/>
        <item x="32"/>
        <item x="29"/>
        <item x="17"/>
        <item x="16"/>
        <item x="38"/>
        <item x="0"/>
        <item x="6"/>
        <item x="2"/>
        <item x="13"/>
        <item x="45"/>
        <item x="18"/>
        <item x="7"/>
        <item x="26"/>
        <item x="28"/>
        <item x="40"/>
        <item x="15"/>
        <item x="1"/>
        <item x="33"/>
        <item x="10"/>
        <item x="22"/>
        <item x="3"/>
        <item x="9"/>
        <item x="20"/>
        <item x="25"/>
        <item x="31"/>
        <item x="35"/>
        <item x="43"/>
        <item x="36"/>
        <item x="27"/>
        <item x="42"/>
        <item x="8"/>
        <item x="44"/>
        <item x="5"/>
        <item x="46"/>
        <item x="21"/>
        <item x="37"/>
        <item x="11"/>
        <item x="23"/>
        <item x="41"/>
        <item x="39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48">
    <i>
      <x v="11"/>
    </i>
    <i>
      <x v="13"/>
    </i>
    <i>
      <x v="38"/>
    </i>
    <i>
      <x v="17"/>
    </i>
    <i>
      <x v="26"/>
    </i>
    <i>
      <x v="14"/>
    </i>
    <i>
      <x v="22"/>
    </i>
    <i>
      <x v="36"/>
    </i>
    <i>
      <x v="4"/>
    </i>
    <i>
      <x v="21"/>
    </i>
    <i>
      <x v="34"/>
    </i>
    <i>
      <x v="25"/>
    </i>
    <i>
      <x v="16"/>
    </i>
    <i>
      <x v="40"/>
    </i>
    <i>
      <x v="7"/>
    </i>
    <i>
      <x v="1"/>
    </i>
    <i>
      <x v="9"/>
    </i>
    <i>
      <x v="32"/>
    </i>
    <i>
      <x v="30"/>
    </i>
    <i>
      <x v="43"/>
    </i>
    <i>
      <x v="5"/>
    </i>
    <i>
      <x v="29"/>
    </i>
    <i>
      <x v="35"/>
    </i>
    <i>
      <x v="8"/>
    </i>
    <i>
      <x v="46"/>
    </i>
    <i>
      <x/>
    </i>
    <i>
      <x v="20"/>
    </i>
    <i>
      <x v="27"/>
    </i>
    <i>
      <x v="6"/>
    </i>
    <i>
      <x v="18"/>
    </i>
    <i>
      <x v="28"/>
    </i>
    <i>
      <x v="19"/>
    </i>
    <i>
      <x v="24"/>
    </i>
    <i>
      <x v="3"/>
    </i>
    <i>
      <x v="15"/>
    </i>
    <i>
      <x v="37"/>
    </i>
    <i>
      <x v="42"/>
    </i>
    <i>
      <x v="39"/>
    </i>
    <i>
      <x v="44"/>
    </i>
    <i>
      <x v="41"/>
    </i>
    <i>
      <x v="12"/>
    </i>
    <i>
      <x v="2"/>
    </i>
    <i>
      <x v="31"/>
    </i>
    <i>
      <x v="45"/>
    </i>
    <i>
      <x v="10"/>
    </i>
    <i>
      <x v="33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No of Movies" fld="1" subtotal="count" baseField="0" baseItem="11"/>
    <dataField name="Average of imdb_score" fld="1" subtotal="average" baseField="0" baseItem="1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EDCAC-DC98-46B2-A265-78B3CBAB5D70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2:R2401" firstHeaderRow="0" firstDataRow="1" firstDataCol="1"/>
  <pivotFields count="2">
    <pivotField axis="axisRow" showAll="0" sortType="descending">
      <items count="2399">
        <item x="2108"/>
        <item x="1926"/>
        <item x="1499"/>
        <item x="903"/>
        <item x="1221"/>
        <item x="1494"/>
        <item x="1998"/>
        <item x="1981"/>
        <item x="1994"/>
        <item x="2044"/>
        <item x="1789"/>
        <item x="166"/>
        <item x="1758"/>
        <item x="1068"/>
        <item x="238"/>
        <item x="450"/>
        <item x="1983"/>
        <item x="1287"/>
        <item x="1691"/>
        <item x="764"/>
        <item x="1588"/>
        <item x="1269"/>
        <item x="382"/>
        <item x="408"/>
        <item x="2278"/>
        <item x="2297"/>
        <item x="1182"/>
        <item x="1529"/>
        <item x="1171"/>
        <item x="210"/>
        <item x="1739"/>
        <item x="1365"/>
        <item x="405"/>
        <item x="624"/>
        <item x="1262"/>
        <item x="785"/>
        <item x="76"/>
        <item x="979"/>
        <item x="1123"/>
        <item x="241"/>
        <item x="2225"/>
        <item x="554"/>
        <item x="314"/>
        <item x="113"/>
        <item x="954"/>
        <item x="1729"/>
        <item x="1513"/>
        <item x="100"/>
        <item x="1985"/>
        <item x="2212"/>
        <item x="1373"/>
        <item x="1197"/>
        <item x="2093"/>
        <item x="1895"/>
        <item x="104"/>
        <item x="2016"/>
        <item x="1865"/>
        <item x="2208"/>
        <item x="1841"/>
        <item x="1509"/>
        <item x="689"/>
        <item x="459"/>
        <item x="629"/>
        <item x="121"/>
        <item x="930"/>
        <item x="1856"/>
        <item x="1855"/>
        <item x="717"/>
        <item x="1338"/>
        <item x="2071"/>
        <item x="1062"/>
        <item x="640"/>
        <item x="1710"/>
        <item x="2133"/>
        <item x="2330"/>
        <item x="1760"/>
        <item x="2110"/>
        <item x="1585"/>
        <item x="940"/>
        <item x="2186"/>
        <item x="1675"/>
        <item x="981"/>
        <item x="1756"/>
        <item x="1412"/>
        <item x="262"/>
        <item x="1085"/>
        <item x="1808"/>
        <item x="1042"/>
        <item x="488"/>
        <item x="13"/>
        <item x="2331"/>
        <item x="464"/>
        <item x="2376"/>
        <item x="1465"/>
        <item x="225"/>
        <item x="742"/>
        <item x="988"/>
        <item x="1681"/>
        <item x="921"/>
        <item x="2316"/>
        <item x="2290"/>
        <item x="967"/>
        <item x="2364"/>
        <item x="782"/>
        <item x="467"/>
        <item x="5"/>
        <item x="2072"/>
        <item x="1374"/>
        <item x="1466"/>
        <item x="213"/>
        <item x="1147"/>
        <item x="1742"/>
        <item x="300"/>
        <item x="733"/>
        <item x="444"/>
        <item x="1385"/>
        <item x="278"/>
        <item x="106"/>
        <item x="447"/>
        <item x="324"/>
        <item x="963"/>
        <item x="1456"/>
        <item x="2173"/>
        <item x="2037"/>
        <item x="535"/>
        <item x="543"/>
        <item x="869"/>
        <item x="926"/>
        <item x="1754"/>
        <item x="393"/>
        <item x="1799"/>
        <item x="982"/>
        <item x="240"/>
        <item x="1889"/>
        <item x="2096"/>
        <item x="20"/>
        <item x="1155"/>
        <item x="2394"/>
        <item x="273"/>
        <item x="912"/>
        <item x="1252"/>
        <item x="1143"/>
        <item x="1767"/>
        <item x="260"/>
        <item x="1393"/>
        <item x="1907"/>
        <item x="2239"/>
        <item x="1425"/>
        <item x="1854"/>
        <item x="1523"/>
        <item x="680"/>
        <item x="2028"/>
        <item x="1367"/>
        <item x="541"/>
        <item x="2147"/>
        <item x="2391"/>
        <item x="187"/>
        <item x="1580"/>
        <item x="2267"/>
        <item x="841"/>
        <item x="992"/>
        <item x="905"/>
        <item x="1761"/>
        <item x="1432"/>
        <item x="363"/>
        <item x="2261"/>
        <item x="336"/>
        <item x="465"/>
        <item x="530"/>
        <item x="1658"/>
        <item x="256"/>
        <item x="276"/>
        <item x="1687"/>
        <item x="15"/>
        <item x="2195"/>
        <item x="999"/>
        <item x="35"/>
        <item x="2104"/>
        <item x="460"/>
        <item x="519"/>
        <item x="753"/>
        <item x="2073"/>
        <item x="845"/>
        <item x="201"/>
        <item x="2158"/>
        <item x="1399"/>
        <item x="1216"/>
        <item x="1379"/>
        <item x="1955"/>
        <item x="2106"/>
        <item x="2396"/>
        <item x="442"/>
        <item x="1867"/>
        <item x="1791"/>
        <item x="951"/>
        <item x="797"/>
        <item x="1682"/>
        <item x="291"/>
        <item x="192"/>
        <item x="1359"/>
        <item x="2170"/>
        <item x="111"/>
        <item x="1627"/>
        <item x="2325"/>
        <item x="1921"/>
        <item x="824"/>
        <item x="2276"/>
        <item x="648"/>
        <item x="802"/>
        <item x="514"/>
        <item x="1643"/>
        <item x="943"/>
        <item x="1702"/>
        <item x="2132"/>
        <item x="1206"/>
        <item x="882"/>
        <item x="2187"/>
        <item x="159"/>
        <item x="1185"/>
        <item x="665"/>
        <item x="949"/>
        <item x="1311"/>
        <item x="226"/>
        <item x="1912"/>
        <item x="1508"/>
        <item x="1354"/>
        <item x="783"/>
        <item x="1202"/>
        <item x="810"/>
        <item x="306"/>
        <item x="1811"/>
        <item x="1363"/>
        <item x="854"/>
        <item x="2024"/>
        <item x="1141"/>
        <item x="61"/>
        <item x="1938"/>
        <item x="492"/>
        <item x="1973"/>
        <item x="148"/>
        <item x="179"/>
        <item x="2064"/>
        <item x="2374"/>
        <item x="996"/>
        <item x="1782"/>
        <item x="2382"/>
        <item x="2354"/>
        <item x="108"/>
        <item x="345"/>
        <item x="1277"/>
        <item x="2046"/>
        <item x="716"/>
        <item x="2353"/>
        <item x="25"/>
        <item x="1022"/>
        <item x="2193"/>
        <item x="1829"/>
        <item x="1630"/>
        <item x="208"/>
        <item x="2138"/>
        <item x="520"/>
        <item x="437"/>
        <item x="1236"/>
        <item x="1550"/>
        <item x="1121"/>
        <item x="355"/>
        <item x="980"/>
        <item x="354"/>
        <item x="881"/>
        <item x="1923"/>
        <item x="978"/>
        <item x="1194"/>
        <item x="544"/>
        <item x="1997"/>
        <item x="2264"/>
        <item x="729"/>
        <item x="1736"/>
        <item x="1616"/>
        <item x="829"/>
        <item x="1999"/>
        <item x="1067"/>
        <item x="2359"/>
        <item x="1118"/>
        <item x="11"/>
        <item x="526"/>
        <item x="86"/>
        <item x="2312"/>
        <item x="2141"/>
        <item x="1573"/>
        <item x="552"/>
        <item x="769"/>
        <item x="295"/>
        <item x="765"/>
        <item x="461"/>
        <item x="59"/>
        <item x="2307"/>
        <item x="1954"/>
        <item x="127"/>
        <item x="1680"/>
        <item x="1872"/>
        <item x="1305"/>
        <item x="1531"/>
        <item x="1258"/>
        <item x="826"/>
        <item x="2317"/>
        <item x="2162"/>
        <item x="2240"/>
        <item x="2223"/>
        <item x="533"/>
        <item x="2153"/>
        <item x="1116"/>
        <item x="798"/>
        <item x="1698"/>
        <item x="144"/>
        <item x="2368"/>
        <item x="2250"/>
        <item x="1256"/>
        <item x="1183"/>
        <item x="1762"/>
        <item x="1471"/>
        <item x="1995"/>
        <item x="1764"/>
        <item x="792"/>
        <item x="610"/>
        <item x="1576"/>
        <item x="1481"/>
        <item x="590"/>
        <item x="575"/>
        <item x="719"/>
        <item x="947"/>
        <item x="961"/>
        <item x="2118"/>
        <item x="1406"/>
        <item x="1240"/>
        <item x="1893"/>
        <item x="2169"/>
        <item x="82"/>
        <item x="357"/>
        <item x="635"/>
        <item x="125"/>
        <item x="1830"/>
        <item x="1899"/>
        <item x="660"/>
        <item x="1894"/>
        <item x="939"/>
        <item x="2306"/>
        <item x="74"/>
        <item x="800"/>
        <item x="692"/>
        <item x="2080"/>
        <item x="730"/>
        <item x="1029"/>
        <item x="615"/>
        <item x="1932"/>
        <item x="1438"/>
        <item x="174"/>
        <item x="19"/>
        <item x="581"/>
        <item x="884"/>
        <item x="609"/>
        <item x="564"/>
        <item x="1055"/>
        <item x="1827"/>
        <item x="1015"/>
        <item x="1624"/>
        <item x="1669"/>
        <item x="1584"/>
        <item x="454"/>
        <item x="161"/>
        <item x="1187"/>
        <item x="1235"/>
        <item x="1249"/>
        <item x="2160"/>
        <item x="1604"/>
        <item x="1794"/>
        <item x="1577"/>
        <item x="89"/>
        <item x="1741"/>
        <item x="3"/>
        <item x="2166"/>
        <item x="1266"/>
        <item x="875"/>
        <item x="1263"/>
        <item x="482"/>
        <item x="167"/>
        <item x="1306"/>
        <item x="1314"/>
        <item x="1063"/>
        <item x="2156"/>
        <item x="1770"/>
        <item x="294"/>
        <item x="1357"/>
        <item x="1483"/>
        <item x="1470"/>
        <item x="2034"/>
        <item x="285"/>
        <item x="325"/>
        <item x="2065"/>
        <item x="263"/>
        <item x="895"/>
        <item x="1930"/>
        <item x="557"/>
        <item x="22"/>
        <item x="2373"/>
        <item x="1591"/>
        <item x="1931"/>
        <item x="1816"/>
        <item x="2284"/>
        <item x="1965"/>
        <item x="741"/>
        <item x="1018"/>
        <item x="474"/>
        <item x="2078"/>
        <item x="1002"/>
        <item x="1204"/>
        <item x="1127"/>
        <item x="316"/>
        <item x="2075"/>
        <item x="639"/>
        <item x="1822"/>
        <item x="835"/>
        <item x="2270"/>
        <item x="2137"/>
        <item x="423"/>
        <item x="1053"/>
        <item x="2126"/>
        <item x="239"/>
        <item x="2242"/>
        <item x="1745"/>
        <item x="1200"/>
        <item x="1524"/>
        <item x="1771"/>
        <item x="811"/>
        <item x="1796"/>
        <item x="2377"/>
        <item x="948"/>
        <item x="1130"/>
        <item x="1237"/>
        <item x="1340"/>
        <item x="1436"/>
        <item x="1361"/>
        <item x="1724"/>
        <item x="1272"/>
        <item x="1538"/>
        <item x="1887"/>
        <item x="2345"/>
        <item x="1639"/>
        <item x="26"/>
        <item x="1598"/>
        <item x="2103"/>
        <item x="968"/>
        <item x="1490"/>
        <item x="984"/>
        <item x="2274"/>
        <item x="2150"/>
        <item x="218"/>
        <item x="2397"/>
        <item x="337"/>
        <item x="2362"/>
        <item x="2175"/>
        <item x="1766"/>
        <item x="877"/>
        <item x="2357"/>
        <item x="1953"/>
        <item x="1400"/>
        <item x="1158"/>
        <item x="463"/>
        <item x="664"/>
        <item x="477"/>
        <item x="1186"/>
        <item x="515"/>
        <item x="1868"/>
        <item x="1920"/>
        <item x="1876"/>
        <item x="1073"/>
        <item x="1826"/>
        <item x="1407"/>
        <item x="1246"/>
        <item x="1150"/>
        <item x="120"/>
        <item x="1581"/>
        <item x="1302"/>
        <item x="1802"/>
        <item x="2384"/>
        <item x="2214"/>
        <item x="950"/>
        <item x="2365"/>
        <item x="146"/>
        <item x="1714"/>
        <item x="1974"/>
        <item x="1937"/>
        <item x="2005"/>
        <item x="966"/>
        <item x="1560"/>
        <item x="50"/>
        <item x="95"/>
        <item x="2036"/>
        <item x="2043"/>
        <item x="592"/>
        <item x="470"/>
        <item x="2113"/>
        <item x="2120"/>
        <item x="427"/>
        <item x="1914"/>
        <item x="1422"/>
        <item x="1599"/>
        <item x="68"/>
        <item x="344"/>
        <item x="2301"/>
        <item x="1605"/>
        <item x="472"/>
        <item x="1288"/>
        <item x="1017"/>
        <item x="2334"/>
        <item x="1968"/>
        <item x="1461"/>
        <item x="270"/>
        <item x="386"/>
        <item x="2161"/>
        <item x="1516"/>
        <item x="766"/>
        <item x="602"/>
        <item x="1313"/>
        <item x="506"/>
        <item x="1975"/>
        <item x="185"/>
        <item x="353"/>
        <item x="596"/>
        <item x="1234"/>
        <item x="1803"/>
        <item x="1110"/>
        <item x="362"/>
        <item x="1478"/>
        <item x="885"/>
        <item x="282"/>
        <item x="503"/>
        <item x="2004"/>
        <item x="1128"/>
        <item x="1891"/>
        <item x="330"/>
        <item x="1274"/>
        <item x="1337"/>
        <item x="289"/>
        <item x="1910"/>
        <item x="311"/>
        <item x="114"/>
        <item x="137"/>
        <item x="668"/>
        <item x="1475"/>
        <item x="2007"/>
        <item x="1268"/>
        <item x="2018"/>
        <item x="9"/>
        <item x="494"/>
        <item x="1179"/>
        <item x="64"/>
        <item x="1245"/>
        <item x="102"/>
        <item x="1299"/>
        <item x="1554"/>
        <item x="2327"/>
        <item x="1901"/>
        <item x="484"/>
        <item x="341"/>
        <item x="2326"/>
        <item x="495"/>
        <item x="574"/>
        <item x="205"/>
        <item x="1489"/>
        <item x="1647"/>
        <item x="1095"/>
        <item x="1631"/>
        <item x="1097"/>
        <item x="1814"/>
        <item x="1111"/>
        <item x="1944"/>
        <item x="1352"/>
        <item x="2031"/>
        <item x="266"/>
        <item x="1281"/>
        <item x="815"/>
        <item x="1057"/>
        <item x="561"/>
        <item x="1507"/>
        <item x="1850"/>
        <item x="1151"/>
        <item x="1707"/>
        <item x="1871"/>
        <item x="163"/>
        <item x="1547"/>
        <item x="280"/>
        <item x="1625"/>
        <item x="62"/>
        <item x="1496"/>
        <item x="755"/>
        <item x="821"/>
        <item x="676"/>
        <item x="1439"/>
        <item x="1852"/>
        <item x="371"/>
        <item x="1446"/>
        <item x="2249"/>
        <item x="318"/>
        <item x="52"/>
        <item x="4"/>
        <item x="1117"/>
        <item x="2030"/>
        <item x="859"/>
        <item x="2061"/>
        <item x="2277"/>
        <item x="1120"/>
        <item x="703"/>
        <item x="1987"/>
        <item x="1701"/>
        <item x="1454"/>
        <item x="75"/>
        <item x="2068"/>
        <item x="1278"/>
        <item x="806"/>
        <item x="2049"/>
        <item x="776"/>
        <item x="2343"/>
        <item x="1189"/>
        <item x="1706"/>
        <item x="929"/>
        <item x="2260"/>
        <item x="228"/>
        <item x="1733"/>
        <item x="2014"/>
        <item x="1463"/>
        <item x="752"/>
        <item x="103"/>
        <item x="2091"/>
        <item x="1420"/>
        <item x="573"/>
        <item x="1769"/>
        <item x="1648"/>
        <item x="1479"/>
        <item x="1900"/>
        <item x="1104"/>
        <item x="751"/>
        <item x="724"/>
        <item x="985"/>
        <item x="1175"/>
        <item x="2163"/>
        <item x="1413"/>
        <item x="2275"/>
        <item x="1805"/>
        <item x="1350"/>
        <item x="1191"/>
        <item x="246"/>
        <item x="1339"/>
        <item x="2324"/>
        <item x="79"/>
        <item x="2379"/>
        <item x="2232"/>
        <item x="1300"/>
        <item x="1408"/>
        <item x="122"/>
        <item x="2256"/>
        <item x="2105"/>
        <item x="2201"/>
        <item x="1776"/>
        <item x="920"/>
        <item x="181"/>
        <item x="1449"/>
        <item x="1028"/>
        <item x="1241"/>
        <item x="1492"/>
        <item x="1646"/>
        <item x="548"/>
        <item x="606"/>
        <item x="1222"/>
        <item x="2298"/>
        <item x="1601"/>
        <item x="537"/>
        <item x="1978"/>
        <item x="272"/>
        <item x="1986"/>
        <item x="1664"/>
        <item x="1035"/>
        <item x="611"/>
        <item x="1641"/>
        <item x="2219"/>
        <item x="1725"/>
        <item x="786"/>
        <item x="1645"/>
        <item x="1397"/>
        <item x="1453"/>
        <item x="2085"/>
        <item x="2258"/>
        <item x="279"/>
        <item x="1396"/>
        <item x="175"/>
        <item x="1297"/>
        <item x="694"/>
        <item x="746"/>
        <item x="143"/>
        <item x="1334"/>
        <item x="1455"/>
        <item x="1980"/>
        <item x="1820"/>
        <item x="419"/>
        <item x="70"/>
        <item x="2245"/>
        <item x="1172"/>
        <item x="1628"/>
        <item x="1783"/>
        <item x="157"/>
        <item x="290"/>
        <item x="1666"/>
        <item x="2008"/>
        <item x="438"/>
        <item x="335"/>
        <item x="935"/>
        <item x="188"/>
        <item x="1611"/>
        <item x="1843"/>
        <item x="2109"/>
        <item x="1232"/>
        <item x="880"/>
        <item x="868"/>
        <item x="1544"/>
        <item x="1251"/>
        <item x="1621"/>
        <item x="801"/>
        <item x="1567"/>
        <item x="567"/>
        <item x="1145"/>
        <item x="1081"/>
        <item x="1156"/>
        <item x="793"/>
        <item x="1670"/>
        <item x="402"/>
        <item x="2209"/>
        <item x="2056"/>
        <item x="292"/>
        <item x="500"/>
        <item x="638"/>
        <item x="622"/>
        <item x="448"/>
        <item x="1033"/>
        <item x="1542"/>
        <item x="303"/>
        <item x="911"/>
        <item x="1908"/>
        <item x="214"/>
        <item x="1388"/>
        <item x="299"/>
        <item x="1579"/>
        <item x="169"/>
        <item x="235"/>
        <item x="1075"/>
        <item x="81"/>
        <item x="728"/>
        <item x="1717"/>
        <item x="1190"/>
        <item x="2177"/>
        <item x="216"/>
        <item x="361"/>
        <item x="584"/>
        <item x="2149"/>
        <item x="232"/>
        <item x="478"/>
        <item x="298"/>
        <item x="1024"/>
        <item x="857"/>
        <item x="1223"/>
        <item x="1608"/>
        <item x="141"/>
        <item x="83"/>
        <item x="433"/>
        <item x="516"/>
        <item x="1592"/>
        <item x="1539"/>
        <item x="1740"/>
        <item x="942"/>
        <item x="656"/>
        <item x="2217"/>
        <item x="1392"/>
        <item x="2002"/>
        <item x="1157"/>
        <item x="2087"/>
        <item x="1752"/>
        <item x="626"/>
        <item x="275"/>
        <item x="1162"/>
        <item x="1086"/>
        <item x="2077"/>
        <item x="1101"/>
        <item x="2033"/>
        <item x="1289"/>
        <item x="843"/>
        <item x="952"/>
        <item x="329"/>
        <item x="972"/>
        <item x="1623"/>
        <item x="2089"/>
        <item x="540"/>
        <item x="1"/>
        <item x="365"/>
        <item x="856"/>
        <item x="2081"/>
        <item x="1312"/>
        <item x="2199"/>
        <item x="1569"/>
        <item x="559"/>
        <item x="750"/>
        <item x="1012"/>
        <item x="302"/>
        <item x="1161"/>
        <item x="913"/>
        <item x="1279"/>
        <item x="2254"/>
        <item x="366"/>
        <item x="807"/>
        <item x="1043"/>
        <item x="37"/>
        <item x="1380"/>
        <item x="524"/>
        <item x="1493"/>
        <item x="2053"/>
        <item x="128"/>
        <item x="2167"/>
        <item x="2107"/>
        <item x="1006"/>
        <item x="2022"/>
        <item x="1835"/>
        <item x="2226"/>
        <item x="1534"/>
        <item x="1846"/>
        <item x="1941"/>
        <item x="383"/>
        <item x="645"/>
        <item x="1346"/>
        <item x="1881"/>
        <item x="1618"/>
        <item x="376"/>
        <item x="2066"/>
        <item x="369"/>
        <item x="2244"/>
        <item x="878"/>
        <item x="2338"/>
        <item x="2052"/>
        <item x="1403"/>
        <item x="655"/>
        <item x="1878"/>
        <item x="1833"/>
        <item x="2247"/>
        <item x="1990"/>
        <item x="2032"/>
        <item x="1699"/>
        <item x="250"/>
        <item x="928"/>
        <item x="1902"/>
        <item x="1602"/>
        <item x="283"/>
        <item x="2268"/>
        <item x="853"/>
        <item x="67"/>
        <item x="439"/>
        <item x="2282"/>
        <item x="109"/>
        <item x="1589"/>
        <item x="1405"/>
        <item x="455"/>
        <item x="1792"/>
        <item x="1732"/>
        <item x="1046"/>
        <item x="87"/>
        <item x="1146"/>
        <item x="1913"/>
        <item x="1918"/>
        <item x="658"/>
        <item x="654"/>
        <item x="631"/>
        <item x="1924"/>
        <item x="675"/>
        <item x="385"/>
        <item x="1526"/>
        <item x="1037"/>
        <item x="1536"/>
        <item x="1613"/>
        <item x="757"/>
        <item x="2241"/>
        <item x="847"/>
        <item x="1257"/>
        <item x="612"/>
        <item x="568"/>
        <item x="1831"/>
        <item x="1858"/>
        <item x="1004"/>
        <item x="1697"/>
        <item x="2387"/>
        <item x="245"/>
        <item x="603"/>
        <item x="1956"/>
        <item x="572"/>
        <item x="683"/>
        <item x="956"/>
        <item x="34"/>
        <item x="1632"/>
        <item x="846"/>
        <item x="1076"/>
        <item x="1897"/>
        <item x="2218"/>
        <item x="2269"/>
        <item x="1785"/>
        <item x="1044"/>
        <item x="1521"/>
        <item x="1875"/>
        <item x="2200"/>
        <item x="261"/>
        <item x="2386"/>
        <item x="2001"/>
        <item x="1571"/>
        <item x="560"/>
        <item x="1153"/>
        <item x="1239"/>
        <item x="1364"/>
        <item x="2340"/>
        <item x="1952"/>
        <item x="539"/>
        <item x="251"/>
        <item x="2378"/>
        <item x="73"/>
        <item x="822"/>
        <item x="0"/>
        <item x="1586"/>
        <item x="2040"/>
        <item x="1303"/>
        <item x="1864"/>
        <item x="1181"/>
        <item x="1122"/>
        <item x="1435"/>
        <item x="700"/>
        <item x="760"/>
        <item x="66"/>
        <item x="1174"/>
        <item x="1071"/>
        <item x="2311"/>
        <item x="139"/>
        <item x="1644"/>
        <item x="140"/>
        <item x="1092"/>
        <item x="945"/>
        <item x="445"/>
        <item x="1708"/>
        <item x="2000"/>
        <item x="1474"/>
        <item x="2294"/>
        <item x="1859"/>
        <item x="987"/>
        <item x="1587"/>
        <item x="33"/>
        <item x="1087"/>
        <item x="480"/>
        <item x="2035"/>
        <item x="1168"/>
        <item x="1270"/>
        <item x="2144"/>
        <item x="2285"/>
        <item x="155"/>
        <item x="1250"/>
        <item x="969"/>
        <item x="761"/>
        <item x="669"/>
        <item x="1815"/>
        <item x="1336"/>
        <item x="1381"/>
        <item x="1804"/>
        <item x="704"/>
        <item x="2349"/>
        <item x="1030"/>
        <item x="2287"/>
        <item x="688"/>
        <item x="1873"/>
        <item x="2385"/>
        <item x="1348"/>
        <item x="1294"/>
        <item x="443"/>
        <item x="2048"/>
        <item x="425"/>
        <item x="1341"/>
        <item x="1633"/>
        <item x="1763"/>
        <item x="189"/>
        <item x="351"/>
        <item x="722"/>
        <item x="222"/>
        <item x="1548"/>
        <item x="2257"/>
        <item x="644"/>
        <item x="582"/>
        <item x="899"/>
        <item x="650"/>
        <item x="364"/>
        <item x="599"/>
        <item x="731"/>
        <item x="2051"/>
        <item x="1935"/>
        <item x="1712"/>
        <item x="1992"/>
        <item x="1003"/>
        <item x="1330"/>
        <item x="588"/>
        <item x="1007"/>
        <item x="820"/>
        <item x="898"/>
        <item x="763"/>
        <item x="2127"/>
        <item x="840"/>
        <item x="1948"/>
        <item x="1224"/>
        <item x="2363"/>
        <item x="1775"/>
        <item x="607"/>
        <item x="2165"/>
        <item x="92"/>
        <item x="1667"/>
        <item x="659"/>
        <item x="816"/>
        <item x="1642"/>
        <item x="1417"/>
        <item x="2266"/>
        <item x="1541"/>
        <item x="1638"/>
        <item x="1945"/>
        <item x="579"/>
        <item x="1874"/>
        <item x="867"/>
        <item x="277"/>
        <item x="400"/>
        <item x="1612"/>
        <item x="1078"/>
        <item x="927"/>
        <item x="874"/>
        <item x="1072"/>
        <item x="1486"/>
        <item x="1207"/>
        <item x="1801"/>
        <item x="1746"/>
        <item x="1656"/>
        <item x="2383"/>
        <item x="1088"/>
        <item x="923"/>
        <item x="418"/>
        <item x="1040"/>
        <item x="1327"/>
        <item x="1383"/>
        <item x="1905"/>
        <item x="1726"/>
        <item x="473"/>
        <item x="896"/>
        <item x="404"/>
        <item x="1663"/>
        <item x="1083"/>
        <item x="651"/>
        <item x="558"/>
        <item x="1419"/>
        <item x="778"/>
        <item x="995"/>
        <item x="1103"/>
        <item x="2189"/>
        <item x="795"/>
        <item x="1619"/>
        <item x="662"/>
        <item x="1213"/>
        <item x="1849"/>
        <item x="258"/>
        <item x="90"/>
        <item x="2230"/>
        <item x="2058"/>
        <item x="1049"/>
        <item x="243"/>
        <item x="441"/>
        <item x="2203"/>
        <item x="96"/>
        <item x="2059"/>
        <item x="374"/>
        <item x="1326"/>
        <item x="1091"/>
        <item x="2222"/>
        <item x="132"/>
        <item x="501"/>
        <item x="1566"/>
        <item x="2180"/>
        <item x="505"/>
        <item x="1227"/>
        <item x="1165"/>
        <item x="1108"/>
        <item x="1001"/>
        <item x="2191"/>
        <item x="1558"/>
        <item x="1836"/>
        <item x="1460"/>
        <item x="468"/>
        <item x="1166"/>
        <item x="1219"/>
        <item x="1276"/>
        <item x="887"/>
        <item x="2262"/>
        <item x="389"/>
        <item x="894"/>
        <item x="799"/>
        <item x="1233"/>
        <item x="1778"/>
        <item x="1027"/>
        <item x="682"/>
        <item x="406"/>
        <item x="542"/>
        <item x="673"/>
        <item x="532"/>
        <item x="509"/>
        <item x="837"/>
        <item x="1781"/>
        <item x="1214"/>
        <item x="527"/>
        <item x="534"/>
        <item x="836"/>
        <item x="1025"/>
        <item x="1678"/>
        <item x="1195"/>
        <item x="1951"/>
        <item x="458"/>
        <item x="29"/>
        <item x="198"/>
        <item x="671"/>
        <item x="1790"/>
        <item x="396"/>
        <item x="756"/>
        <item x="918"/>
        <item x="130"/>
        <item x="1553"/>
        <item x="212"/>
        <item x="197"/>
        <item x="1866"/>
        <item x="1107"/>
        <item x="367"/>
        <item x="914"/>
        <item x="796"/>
        <item x="1343"/>
        <item x="706"/>
        <item x="2346"/>
        <item x="1429"/>
        <item x="827"/>
        <item x="510"/>
        <item x="1929"/>
        <item x="264"/>
        <item x="1215"/>
        <item x="1505"/>
        <item x="471"/>
        <item x="1704"/>
        <item x="1286"/>
        <item x="1203"/>
        <item x="812"/>
        <item x="432"/>
        <item x="133"/>
        <item x="1688"/>
        <item x="2098"/>
        <item x="229"/>
        <item x="358"/>
        <item x="870"/>
        <item x="47"/>
        <item x="1877"/>
        <item x="1212"/>
        <item x="456"/>
        <item x="1295"/>
        <item x="1559"/>
        <item x="902"/>
        <item x="107"/>
        <item x="1253"/>
        <item x="2296"/>
        <item x="1358"/>
        <item x="71"/>
        <item x="1594"/>
        <item x="1684"/>
        <item x="1447"/>
        <item x="2234"/>
        <item x="1437"/>
        <item x="249"/>
        <item x="848"/>
        <item x="297"/>
        <item x="955"/>
        <item x="663"/>
        <item x="974"/>
        <item x="832"/>
        <item x="2027"/>
        <item x="690"/>
        <item x="88"/>
        <item x="591"/>
        <item x="2130"/>
        <item x="65"/>
        <item x="864"/>
        <item x="2210"/>
        <item x="1008"/>
        <item x="1960"/>
        <item x="587"/>
        <item x="372"/>
        <item x="2151"/>
        <item x="452"/>
        <item x="1723"/>
        <item x="1329"/>
        <item x="2086"/>
        <item x="138"/>
        <item x="1064"/>
        <item x="2198"/>
        <item x="1582"/>
        <item x="2355"/>
        <item x="569"/>
        <item x="28"/>
        <item x="529"/>
        <item x="2380"/>
        <item x="312"/>
        <item x="866"/>
        <item x="1318"/>
        <item x="1238"/>
        <item x="342"/>
        <item x="1176"/>
        <item x="147"/>
        <item x="915"/>
        <item x="1780"/>
        <item x="892"/>
        <item x="2092"/>
        <item x="1355"/>
        <item x="1860"/>
        <item x="8"/>
        <item x="1100"/>
        <item x="888"/>
        <item x="286"/>
        <item x="1919"/>
        <item x="1387"/>
        <item x="1048"/>
        <item x="1177"/>
        <item x="536"/>
        <item x="2351"/>
        <item x="507"/>
        <item x="1160"/>
        <item x="1369"/>
        <item x="908"/>
        <item x="1154"/>
        <item x="565"/>
        <item x="2303"/>
        <item x="1772"/>
        <item x="41"/>
        <item x="2148"/>
        <item x="2221"/>
        <item x="2045"/>
        <item x="1444"/>
        <item x="672"/>
        <item x="2129"/>
        <item x="1692"/>
        <item x="740"/>
        <item x="1292"/>
        <item x="1774"/>
        <item x="416"/>
        <item x="1377"/>
        <item x="1727"/>
        <item x="593"/>
        <item x="413"/>
        <item x="1021"/>
        <item x="2136"/>
        <item x="1574"/>
        <item x="1813"/>
        <item x="2112"/>
        <item x="1370"/>
        <item x="211"/>
        <item x="2124"/>
        <item x="1139"/>
        <item x="965"/>
        <item x="891"/>
        <item x="2231"/>
        <item x="338"/>
        <item x="1464"/>
        <item x="1472"/>
        <item x="247"/>
        <item x="562"/>
        <item x="1911"/>
        <item x="1304"/>
        <item x="2271"/>
        <item x="546"/>
        <item x="1431"/>
        <item x="2320"/>
        <item x="653"/>
        <item x="1443"/>
        <item x="85"/>
        <item x="1070"/>
        <item x="1184"/>
        <item x="352"/>
        <item x="410"/>
        <item x="307"/>
        <item x="780"/>
        <item x="397"/>
        <item x="1503"/>
        <item x="1747"/>
        <item x="259"/>
        <item x="360"/>
        <item x="1026"/>
        <item x="2119"/>
        <item x="723"/>
        <item x="2370"/>
        <item x="217"/>
        <item x="370"/>
        <item x="619"/>
        <item x="53"/>
        <item x="618"/>
        <item x="608"/>
        <item x="860"/>
        <item x="997"/>
        <item x="1906"/>
        <item x="2084"/>
        <item x="1144"/>
        <item x="1961"/>
        <item x="2097"/>
        <item x="1371"/>
        <item x="1520"/>
        <item x="708"/>
        <item x="641"/>
        <item x="1543"/>
        <item x="315"/>
        <item x="142"/>
        <item x="605"/>
        <item x="2371"/>
        <item x="1193"/>
        <item x="808"/>
        <item x="2388"/>
        <item x="1653"/>
        <item x="1398"/>
        <item x="2291"/>
        <item x="1394"/>
        <item x="1917"/>
        <item x="1787"/>
        <item x="2196"/>
        <item x="2039"/>
        <item x="721"/>
        <item x="284"/>
        <item x="1296"/>
        <item x="1261"/>
        <item x="44"/>
        <item x="1014"/>
        <item x="1819"/>
        <item x="2182"/>
        <item x="1916"/>
        <item x="1065"/>
        <item x="2341"/>
        <item x="326"/>
        <item x="1884"/>
        <item x="1164"/>
        <item x="2348"/>
        <item x="643"/>
        <item x="2253"/>
        <item x="883"/>
        <item x="2041"/>
        <item x="1777"/>
        <item x="744"/>
        <item x="1925"/>
        <item x="182"/>
        <item x="518"/>
        <item x="320"/>
        <item x="598"/>
        <item x="98"/>
        <item x="701"/>
        <item x="31"/>
        <item x="1308"/>
        <item x="156"/>
        <item x="2360"/>
        <item x="1201"/>
        <item x="1834"/>
        <item x="1317"/>
        <item x="1673"/>
        <item x="852"/>
        <item x="1720"/>
        <item x="242"/>
        <item x="2019"/>
        <item x="1853"/>
        <item x="1810"/>
        <item x="2063"/>
        <item x="681"/>
        <item x="646"/>
        <item x="743"/>
        <item x="1264"/>
        <item x="749"/>
        <item x="1402"/>
        <item x="1242"/>
        <item x="1290"/>
        <item x="1703"/>
        <item x="2344"/>
        <item x="1596"/>
        <item x="2305"/>
        <item x="709"/>
        <item x="2229"/>
        <item x="2227"/>
        <item x="1977"/>
        <item x="1119"/>
        <item x="1331"/>
        <item x="2117"/>
        <item x="2280"/>
        <item x="1753"/>
        <item x="112"/>
        <item x="1530"/>
        <item x="2299"/>
        <item x="190"/>
        <item x="1768"/>
        <item x="1342"/>
        <item x="255"/>
        <item x="2237"/>
        <item x="1966"/>
        <item x="2013"/>
        <item x="498"/>
        <item x="597"/>
        <item x="1528"/>
        <item x="1690"/>
        <item x="2224"/>
        <item x="625"/>
        <item x="2332"/>
        <item x="1504"/>
        <item x="93"/>
        <item x="301"/>
        <item x="1418"/>
        <item x="1271"/>
        <item x="960"/>
        <item x="1989"/>
        <item x="1957"/>
        <item x="2315"/>
        <item x="748"/>
        <item x="578"/>
        <item x="2369"/>
        <item x="1629"/>
        <item x="958"/>
        <item x="1660"/>
        <item x="583"/>
        <item x="1409"/>
        <item x="12"/>
        <item x="346"/>
        <item x="2082"/>
        <item x="1467"/>
        <item x="17"/>
        <item x="1821"/>
        <item x="1260"/>
        <item x="340"/>
        <item x="838"/>
        <item x="1332"/>
        <item x="2381"/>
        <item x="1307"/>
        <item x="2272"/>
        <item x="2308"/>
        <item x="1909"/>
        <item x="2142"/>
        <item x="2192"/>
        <item x="851"/>
        <item x="2205"/>
        <item x="551"/>
        <item x="40"/>
        <item x="1198"/>
        <item x="1205"/>
        <item x="170"/>
        <item x="1735"/>
        <item x="804"/>
        <item x="1220"/>
        <item x="1970"/>
        <item x="1113"/>
        <item x="944"/>
        <item x="395"/>
        <item x="116"/>
        <item x="531"/>
        <item x="1126"/>
        <item x="1140"/>
        <item x="976"/>
        <item x="1421"/>
        <item x="2174"/>
        <item x="135"/>
        <item x="1557"/>
        <item x="1525"/>
        <item x="196"/>
        <item x="1765"/>
        <item x="1719"/>
        <item x="712"/>
        <item x="224"/>
        <item x="30"/>
        <item x="1575"/>
        <item x="1440"/>
        <item x="1132"/>
        <item x="1285"/>
        <item x="48"/>
        <item x="1106"/>
        <item x="1415"/>
        <item x="1448"/>
        <item x="1136"/>
        <item x="862"/>
        <item x="2116"/>
        <item x="2139"/>
        <item x="1441"/>
        <item x="1689"/>
        <item x="2017"/>
        <item x="508"/>
        <item x="1497"/>
        <item x="123"/>
        <item x="2288"/>
        <item x="1023"/>
        <item x="2236"/>
        <item x="2358"/>
        <item x="2157"/>
        <item x="1551"/>
        <item x="57"/>
        <item x="2190"/>
        <item x="1093"/>
        <item x="1806"/>
        <item x="964"/>
        <item x="1652"/>
        <item x="446"/>
        <item x="2057"/>
        <item x="1005"/>
        <item x="69"/>
        <item x="2228"/>
        <item x="1452"/>
        <item x="1609"/>
        <item x="2300"/>
        <item x="1522"/>
        <item x="1904"/>
        <item x="1779"/>
        <item x="32"/>
        <item x="1411"/>
        <item x="872"/>
        <item x="288"/>
        <item x="1362"/>
        <item x="1798"/>
        <item x="499"/>
        <item x="2319"/>
        <item x="907"/>
        <item x="777"/>
        <item x="1433"/>
        <item x="580"/>
        <item x="1495"/>
        <item x="77"/>
        <item x="27"/>
        <item x="2152"/>
        <item x="308"/>
        <item x="1142"/>
        <item x="522"/>
        <item x="1375"/>
        <item x="784"/>
        <item x="1462"/>
        <item x="1563"/>
        <item x="781"/>
        <item x="1640"/>
        <item x="1615"/>
        <item x="1862"/>
        <item x="865"/>
        <item x="1090"/>
        <item x="983"/>
        <item x="1748"/>
        <item x="1009"/>
        <item x="1890"/>
        <item x="787"/>
        <item x="2215"/>
        <item x="934"/>
        <item x="1823"/>
        <item x="2279"/>
        <item x="1807"/>
        <item x="332"/>
        <item x="321"/>
        <item x="158"/>
        <item x="1751"/>
        <item x="1105"/>
        <item x="693"/>
        <item x="1595"/>
        <item x="1368"/>
        <item x="941"/>
        <item x="946"/>
        <item x="1328"/>
        <item x="191"/>
        <item x="1199"/>
        <item x="790"/>
        <item x="738"/>
        <item x="627"/>
        <item x="2259"/>
        <item x="630"/>
        <item x="1309"/>
        <item x="922"/>
        <item x="684"/>
        <item x="2123"/>
        <item x="1626"/>
        <item x="620"/>
        <item x="2176"/>
        <item x="2184"/>
        <item x="1458"/>
        <item x="1476"/>
        <item x="789"/>
        <item x="151"/>
        <item x="1052"/>
        <item x="1674"/>
        <item x="2322"/>
        <item x="209"/>
        <item x="1620"/>
        <item x="759"/>
        <item x="674"/>
        <item x="309"/>
        <item x="305"/>
        <item x="970"/>
        <item x="876"/>
        <item x="933"/>
        <item x="2375"/>
        <item x="2090"/>
        <item x="734"/>
        <item x="1700"/>
        <item x="1606"/>
        <item x="398"/>
        <item x="632"/>
        <item x="1229"/>
        <item x="953"/>
        <item x="1011"/>
        <item x="1661"/>
        <item x="1228"/>
        <item x="1713"/>
        <item x="60"/>
        <item x="1115"/>
        <item x="36"/>
        <item x="271"/>
        <item x="1683"/>
        <item x="2121"/>
        <item x="428"/>
        <item x="236"/>
        <item x="871"/>
        <item x="1903"/>
        <item x="1502"/>
        <item x="1963"/>
        <item x="1915"/>
        <item x="2204"/>
        <item x="2062"/>
        <item x="1828"/>
        <item x="2246"/>
        <item x="1718"/>
        <item x="1651"/>
        <item x="2079"/>
        <item x="1322"/>
        <item x="1129"/>
        <item x="1084"/>
        <item x="649"/>
        <item x="2352"/>
        <item x="1845"/>
        <item x="2310"/>
        <item x="1976"/>
        <item x="2006"/>
        <item x="219"/>
        <item x="962"/>
        <item x="679"/>
        <item x="1607"/>
        <item x="2146"/>
        <item x="2335"/>
        <item x="1773"/>
        <item x="7"/>
        <item x="2336"/>
        <item x="1323"/>
        <item x="2202"/>
        <item x="221"/>
        <item x="434"/>
        <item x="855"/>
        <item x="667"/>
        <item x="1888"/>
        <item x="136"/>
        <item x="2393"/>
        <item x="919"/>
        <item x="1984"/>
        <item x="2255"/>
        <item x="1649"/>
        <item x="998"/>
        <item x="1244"/>
        <item x="768"/>
        <item x="1034"/>
        <item x="550"/>
        <item x="1634"/>
        <item x="549"/>
        <item x="1061"/>
        <item x="732"/>
        <item x="718"/>
        <item x="1695"/>
        <item x="1665"/>
        <item x="2101"/>
        <item x="2102"/>
        <item x="2318"/>
        <item x="1098"/>
        <item x="1451"/>
        <item x="737"/>
        <item x="814"/>
        <item x="725"/>
        <item x="1424"/>
        <item x="1231"/>
        <item x="553"/>
        <item x="1793"/>
        <item x="1349"/>
        <item x="1922"/>
        <item x="152"/>
        <item x="1041"/>
        <item x="323"/>
        <item x="521"/>
        <item x="595"/>
        <item x="1473"/>
        <item x="1316"/>
        <item x="833"/>
        <item x="1410"/>
        <item x="788"/>
        <item x="2159"/>
        <item x="265"/>
        <item x="517"/>
        <item x="78"/>
        <item x="1208"/>
        <item x="747"/>
        <item x="483"/>
        <item x="1535"/>
        <item x="1654"/>
        <item x="1936"/>
        <item x="2047"/>
        <item x="491"/>
        <item x="2188"/>
        <item x="2055"/>
        <item x="1824"/>
        <item x="1254"/>
        <item x="1949"/>
        <item x="831"/>
        <item x="2323"/>
        <item x="566"/>
        <item x="1209"/>
        <item x="1795"/>
        <item x="830"/>
        <item x="1319"/>
        <item x="2194"/>
        <item x="2216"/>
        <item x="378"/>
        <item x="180"/>
        <item x="479"/>
        <item x="2367"/>
        <item x="475"/>
        <item x="2347"/>
        <item x="1561"/>
        <item x="621"/>
        <item x="1603"/>
        <item x="938"/>
        <item x="1655"/>
        <item x="2263"/>
        <item x="489"/>
        <item x="1939"/>
        <item x="2094"/>
        <item x="2026"/>
        <item x="99"/>
        <item x="2251"/>
        <item x="2238"/>
        <item x="115"/>
        <item x="957"/>
        <item x="720"/>
        <item x="430"/>
        <item x="407"/>
        <item x="1210"/>
        <item x="523"/>
        <item x="705"/>
        <item x="1217"/>
        <item x="601"/>
        <item x="293"/>
        <item x="129"/>
        <item x="215"/>
        <item x="556"/>
        <item x="165"/>
        <item x="1842"/>
        <item x="2265"/>
        <item x="1391"/>
        <item x="897"/>
        <item x="486"/>
        <item x="1054"/>
        <item x="1570"/>
        <item x="45"/>
        <item x="1996"/>
        <item x="231"/>
        <item x="1109"/>
        <item x="21"/>
        <item x="347"/>
        <item x="1255"/>
        <item x="1134"/>
        <item x="162"/>
        <item x="1163"/>
        <item x="1693"/>
        <item x="1414"/>
        <item x="1051"/>
        <item x="1058"/>
        <item x="1730"/>
        <item x="937"/>
        <item x="555"/>
        <item x="440"/>
        <item x="586"/>
        <item x="504"/>
        <item x="176"/>
        <item x="16"/>
        <item x="1137"/>
        <item x="1060"/>
        <item x="637"/>
        <item x="696"/>
        <item x="411"/>
        <item x="1797"/>
        <item x="392"/>
        <item x="1344"/>
        <item x="1445"/>
        <item x="101"/>
        <item x="230"/>
        <item x="39"/>
        <item x="1310"/>
        <item x="1743"/>
        <item x="466"/>
        <item x="110"/>
        <item x="642"/>
        <item x="1885"/>
        <item x="117"/>
        <item x="310"/>
        <item x="1927"/>
        <item x="710"/>
        <item x="200"/>
        <item x="1940"/>
        <item x="1102"/>
        <item x="819"/>
        <item x="772"/>
        <item x="1282"/>
        <item x="1818"/>
        <item x="119"/>
        <item x="424"/>
        <item x="269"/>
        <item x="429"/>
        <item x="178"/>
        <item x="2273"/>
        <item x="388"/>
        <item x="1578"/>
        <item x="1192"/>
        <item x="1993"/>
        <item x="2207"/>
        <item x="168"/>
        <item x="1696"/>
        <item x="1273"/>
        <item x="2283"/>
        <item x="1527"/>
        <item x="839"/>
        <item x="1366"/>
        <item x="153"/>
        <item x="1694"/>
        <item x="1837"/>
        <item x="1351"/>
        <item x="1590"/>
        <item x="1360"/>
        <item x="2131"/>
        <item x="1928"/>
        <item x="2140"/>
        <item x="657"/>
        <item x="1169"/>
        <item x="1637"/>
        <item x="2114"/>
        <item x="296"/>
        <item x="2168"/>
        <item x="2313"/>
        <item x="435"/>
        <item x="2235"/>
        <item x="1291"/>
        <item x="1552"/>
        <item x="1988"/>
        <item x="1863"/>
        <item x="2054"/>
        <item x="528"/>
        <item x="745"/>
        <item x="1950"/>
        <item x="1686"/>
        <item x="199"/>
        <item x="691"/>
        <item x="1089"/>
        <item x="2145"/>
        <item x="2023"/>
        <item x="63"/>
        <item x="754"/>
        <item x="1947"/>
        <item x="834"/>
        <item x="1967"/>
        <item x="1749"/>
        <item x="481"/>
        <item x="105"/>
        <item x="2083"/>
        <item x="1515"/>
        <item x="767"/>
        <item x="809"/>
        <item x="1614"/>
        <item x="735"/>
        <item x="825"/>
        <item x="1353"/>
        <item x="476"/>
        <item x="420"/>
        <item x="775"/>
        <item x="453"/>
        <item x="666"/>
        <item x="2179"/>
        <item x="1738"/>
        <item x="1518"/>
        <item x="2134"/>
        <item x="585"/>
        <item x="1650"/>
        <item x="861"/>
        <item x="1565"/>
        <item x="1711"/>
        <item x="1170"/>
        <item x="993"/>
        <item x="1096"/>
        <item x="2309"/>
        <item x="989"/>
        <item x="18"/>
        <item x="828"/>
        <item x="1549"/>
        <item x="1882"/>
        <item x="1971"/>
        <item x="317"/>
        <item x="49"/>
        <item x="977"/>
        <item x="1617"/>
        <item x="46"/>
        <item x="14"/>
        <item x="2050"/>
        <item x="97"/>
        <item x="1275"/>
        <item x="339"/>
        <item x="1320"/>
        <item x="1094"/>
        <item x="1869"/>
        <item x="1376"/>
        <item x="986"/>
        <item x="762"/>
        <item x="1321"/>
        <item x="2115"/>
        <item x="415"/>
        <item x="1519"/>
        <item x="1757"/>
        <item x="2070"/>
        <item x="1610"/>
        <item x="1750"/>
        <item x="1886"/>
        <item x="2003"/>
        <item x="2128"/>
        <item x="1031"/>
        <item x="2125"/>
        <item x="1059"/>
        <item x="2074"/>
        <item x="1722"/>
        <item x="375"/>
        <item x="274"/>
        <item x="2020"/>
        <item x="1491"/>
        <item x="1468"/>
        <item x="1892"/>
        <item x="350"/>
        <item x="422"/>
        <item x="1896"/>
        <item x="1677"/>
        <item x="126"/>
        <item x="1540"/>
        <item x="56"/>
        <item x="842"/>
        <item x="2339"/>
        <item x="617"/>
        <item x="43"/>
        <item x="904"/>
        <item x="2321"/>
        <item x="380"/>
        <item x="1138"/>
        <item x="1016"/>
        <item x="1485"/>
        <item x="220"/>
        <item x="1709"/>
        <item x="257"/>
        <item x="145"/>
        <item x="525"/>
        <item x="497"/>
        <item x="2243"/>
        <item x="149"/>
        <item x="1423"/>
        <item x="1597"/>
        <item x="2095"/>
        <item x="1839"/>
        <item x="42"/>
        <item x="58"/>
        <item x="1416"/>
        <item x="334"/>
        <item x="1979"/>
        <item x="160"/>
        <item x="1715"/>
        <item x="84"/>
        <item x="414"/>
        <item x="281"/>
        <item x="183"/>
        <item x="1066"/>
        <item x="1635"/>
        <item x="647"/>
        <item x="886"/>
        <item x="1039"/>
        <item x="1293"/>
        <item x="1731"/>
        <item x="368"/>
        <item x="1716"/>
        <item x="55"/>
        <item x="670"/>
        <item x="195"/>
        <item x="2069"/>
        <item x="873"/>
        <item x="2011"/>
        <item x="1482"/>
        <item x="502"/>
        <item x="1546"/>
        <item x="1149"/>
        <item x="604"/>
        <item x="2164"/>
        <item x="2155"/>
        <item x="349"/>
        <item x="2171"/>
        <item x="1125"/>
        <item x="1568"/>
        <item x="589"/>
        <item x="1484"/>
        <item x="2025"/>
        <item x="2329"/>
        <item x="1298"/>
        <item x="1315"/>
        <item x="1972"/>
        <item x="1755"/>
        <item x="359"/>
        <item x="2248"/>
        <item x="1728"/>
        <item x="2289"/>
        <item x="2"/>
        <item x="1196"/>
        <item x="1562"/>
        <item x="6"/>
        <item x="545"/>
        <item x="399"/>
        <item x="1545"/>
        <item x="770"/>
        <item x="2135"/>
        <item x="2328"/>
        <item x="1099"/>
        <item x="1857"/>
        <item x="223"/>
        <item x="1386"/>
        <item x="773"/>
        <item x="2088"/>
        <item x="1247"/>
        <item x="421"/>
        <item x="244"/>
        <item x="1943"/>
        <item x="1668"/>
        <item x="779"/>
        <item x="614"/>
        <item x="1335"/>
        <item x="633"/>
        <item x="1372"/>
        <item x="2395"/>
        <item x="661"/>
        <item x="377"/>
        <item x="975"/>
        <item x="319"/>
        <item x="2178"/>
        <item x="394"/>
        <item x="1734"/>
        <item x="2076"/>
        <item x="994"/>
        <item x="511"/>
        <item x="1434"/>
        <item x="193"/>
        <item x="849"/>
        <item x="736"/>
        <item x="237"/>
        <item x="313"/>
        <item x="931"/>
        <item x="711"/>
        <item x="23"/>
        <item x="2392"/>
        <item x="2154"/>
        <item x="1593"/>
        <item x="1512"/>
        <item x="2314"/>
        <item x="791"/>
        <item x="1498"/>
        <item x="80"/>
        <item x="1671"/>
        <item x="412"/>
        <item x="1056"/>
        <item x="2302"/>
        <item x="2060"/>
        <item x="758"/>
        <item x="1301"/>
        <item x="1672"/>
        <item x="1880"/>
        <item x="1487"/>
        <item x="2197"/>
        <item x="1036"/>
        <item x="858"/>
        <item x="1991"/>
        <item x="1280"/>
        <item x="1933"/>
        <item x="94"/>
        <item x="171"/>
        <item x="513"/>
        <item x="1934"/>
        <item x="538"/>
        <item x="570"/>
        <item x="2211"/>
        <item x="1510"/>
        <item x="173"/>
        <item x="436"/>
        <item x="1226"/>
        <item x="1844"/>
        <item x="1848"/>
        <item x="1390"/>
        <item x="327"/>
        <item x="1477"/>
        <item x="1662"/>
        <item x="2122"/>
        <item x="1152"/>
        <item x="1721"/>
        <item x="172"/>
        <item x="1112"/>
        <item x="1180"/>
        <item x="1211"/>
        <item x="936"/>
        <item x="563"/>
        <item x="490"/>
        <item x="451"/>
        <item x="391"/>
        <item x="686"/>
        <item x="248"/>
        <item x="713"/>
        <item x="571"/>
        <item x="2213"/>
        <item x="2342"/>
        <item x="1514"/>
        <item x="268"/>
        <item x="54"/>
        <item x="1532"/>
        <item x="2304"/>
        <item x="417"/>
        <item x="823"/>
        <item x="916"/>
        <item x="805"/>
        <item x="699"/>
        <item x="739"/>
        <item x="2021"/>
        <item x="287"/>
        <item x="1622"/>
        <item x="1124"/>
        <item x="91"/>
        <item x="1457"/>
        <item x="184"/>
        <item x="900"/>
        <item x="600"/>
        <item x="431"/>
        <item x="613"/>
        <item x="932"/>
        <item x="2038"/>
        <item x="906"/>
        <item x="253"/>
        <item x="628"/>
        <item x="457"/>
        <item x="1969"/>
        <item x="462"/>
        <item x="1047"/>
        <item x="150"/>
        <item x="38"/>
        <item x="356"/>
        <item x="1218"/>
        <item x="1404"/>
        <item x="687"/>
        <item x="1600"/>
        <item x="373"/>
        <item x="333"/>
        <item x="890"/>
        <item x="1248"/>
        <item x="2281"/>
        <item x="2233"/>
        <item x="1832"/>
        <item x="512"/>
        <item x="634"/>
        <item x="1069"/>
        <item x="2350"/>
        <item x="206"/>
        <item x="1898"/>
        <item x="817"/>
        <item x="233"/>
        <item x="1564"/>
        <item x="2389"/>
        <item x="1378"/>
        <item x="2067"/>
        <item x="910"/>
        <item x="1265"/>
        <item x="1259"/>
        <item x="1401"/>
        <item x="1230"/>
        <item x="1942"/>
        <item x="2010"/>
        <item x="227"/>
        <item x="715"/>
        <item x="1879"/>
        <item x="331"/>
        <item x="697"/>
        <item x="487"/>
        <item x="1786"/>
        <item x="850"/>
        <item x="1345"/>
        <item x="493"/>
        <item x="426"/>
        <item x="2361"/>
        <item x="1019"/>
        <item x="254"/>
        <item x="991"/>
        <item x="1511"/>
        <item x="901"/>
        <item x="1188"/>
        <item x="1325"/>
        <item x="924"/>
        <item x="496"/>
        <item x="2390"/>
        <item x="2183"/>
        <item x="1469"/>
        <item x="207"/>
        <item x="1840"/>
        <item x="2100"/>
        <item x="1283"/>
        <item x="1861"/>
        <item x="24"/>
        <item x="1506"/>
        <item x="813"/>
        <item x="1812"/>
        <item x="343"/>
        <item x="1946"/>
        <item x="118"/>
        <item x="702"/>
        <item x="390"/>
        <item x="677"/>
        <item x="134"/>
        <item x="1333"/>
        <item x="1267"/>
        <item x="2009"/>
        <item x="203"/>
        <item x="1133"/>
        <item x="623"/>
        <item x="1784"/>
        <item x="1178"/>
        <item x="771"/>
        <item x="959"/>
        <item x="1045"/>
        <item x="234"/>
        <item x="1685"/>
        <item x="917"/>
        <item x="1347"/>
        <item x="403"/>
        <item x="2206"/>
        <item x="1427"/>
        <item x="1500"/>
        <item x="1442"/>
        <item x="1114"/>
        <item x="707"/>
        <item x="1173"/>
        <item x="322"/>
        <item x="1676"/>
        <item x="909"/>
        <item x="124"/>
        <item x="1788"/>
        <item x="2295"/>
        <item x="678"/>
        <item x="2042"/>
        <item x="1800"/>
        <item x="2286"/>
        <item x="51"/>
        <item x="177"/>
        <item x="685"/>
        <item x="973"/>
        <item x="893"/>
        <item x="1459"/>
        <item x="1077"/>
        <item x="1851"/>
        <item x="636"/>
        <item x="2143"/>
        <item x="449"/>
        <item x="202"/>
        <item x="379"/>
        <item x="1847"/>
        <item x="131"/>
        <item x="863"/>
        <item x="1148"/>
        <item x="652"/>
        <item x="1962"/>
        <item x="1501"/>
        <item x="1480"/>
        <item x="164"/>
        <item x="1013"/>
        <item x="2337"/>
        <item x="2372"/>
        <item x="2172"/>
        <item x="1982"/>
        <item x="1032"/>
        <item x="889"/>
        <item x="1450"/>
        <item x="714"/>
        <item x="818"/>
        <item x="1324"/>
        <item x="1159"/>
        <item x="2029"/>
        <item x="794"/>
        <item x="2185"/>
        <item x="1082"/>
        <item x="879"/>
        <item x="576"/>
        <item x="387"/>
        <item x="1050"/>
        <item x="2333"/>
        <item x="1389"/>
        <item x="1958"/>
        <item x="990"/>
        <item x="1382"/>
        <item x="1074"/>
        <item x="1135"/>
        <item x="1659"/>
        <item x="1737"/>
        <item x="1838"/>
        <item x="803"/>
        <item x="1167"/>
        <item x="1959"/>
        <item x="1356"/>
        <item x="1488"/>
        <item x="252"/>
        <item x="1744"/>
        <item x="726"/>
        <item x="1430"/>
        <item x="2099"/>
        <item x="1517"/>
        <item x="1426"/>
        <item x="1964"/>
        <item x="2356"/>
        <item x="2111"/>
        <item x="1243"/>
        <item x="194"/>
        <item x="204"/>
        <item x="381"/>
        <item x="1679"/>
        <item x="774"/>
        <item x="384"/>
        <item x="2292"/>
        <item x="485"/>
        <item x="1759"/>
        <item x="2220"/>
        <item x="1080"/>
        <item x="1038"/>
        <item x="971"/>
        <item x="401"/>
        <item x="844"/>
        <item x="469"/>
        <item x="348"/>
        <item x="547"/>
        <item x="1809"/>
        <item x="1131"/>
        <item x="1817"/>
        <item x="154"/>
        <item x="328"/>
        <item x="727"/>
        <item x="1000"/>
        <item x="1284"/>
        <item x="1705"/>
        <item x="1079"/>
        <item x="925"/>
        <item x="2012"/>
        <item x="1225"/>
        <item x="2366"/>
        <item x="409"/>
        <item x="2181"/>
        <item x="1657"/>
        <item x="1572"/>
        <item x="577"/>
        <item x="1384"/>
        <item x="1583"/>
        <item x="698"/>
        <item x="1883"/>
        <item x="616"/>
        <item x="1537"/>
        <item x="72"/>
        <item x="695"/>
        <item x="1428"/>
        <item x="304"/>
        <item x="1636"/>
        <item x="1020"/>
        <item x="267"/>
        <item x="1395"/>
        <item x="186"/>
        <item x="2252"/>
        <item x="1825"/>
        <item x="594"/>
        <item x="1556"/>
        <item x="1555"/>
        <item x="10"/>
        <item x="1010"/>
        <item x="1870"/>
        <item x="2015"/>
        <item x="1533"/>
        <item x="22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2399">
    <i>
      <x v="2162"/>
    </i>
    <i>
      <x v="2379"/>
    </i>
    <i>
      <x v="1483"/>
    </i>
    <i>
      <x v="396"/>
    </i>
    <i>
      <x v="2104"/>
    </i>
    <i>
      <x v="1904"/>
    </i>
    <i>
      <x v="2161"/>
    </i>
    <i>
      <x v="1864"/>
    </i>
    <i>
      <x v="2223"/>
    </i>
    <i>
      <x v="1704"/>
    </i>
    <i>
      <x v="1983"/>
    </i>
    <i>
      <x v="1957"/>
    </i>
    <i>
      <x v="1948"/>
    </i>
    <i>
      <x v="1083"/>
    </i>
    <i>
      <x v="171"/>
    </i>
    <i>
      <x v="2288"/>
    </i>
    <i>
      <x v="1534"/>
    </i>
    <i>
      <x v="1306"/>
    </i>
    <i>
      <x v="258"/>
    </i>
    <i>
      <x v="1918"/>
    </i>
    <i>
      <x v="1876"/>
    </i>
    <i>
      <x v="2078"/>
    </i>
    <i>
      <x v="1887"/>
    </i>
    <i>
      <x v="2028"/>
    </i>
    <i>
      <x v="702"/>
    </i>
    <i>
      <x v="339"/>
    </i>
    <i>
      <x v="2352"/>
    </i>
    <i>
      <x v="2121"/>
    </i>
    <i>
      <x v="1758"/>
    </i>
    <i>
      <x v="1132"/>
    </i>
    <i>
      <x v="1096"/>
    </i>
    <i>
      <x v="506"/>
    </i>
    <i>
      <x v="229"/>
    </i>
    <i>
      <x v="2302"/>
    </i>
    <i>
      <x v="1910"/>
    </i>
    <i>
      <x v="1789"/>
    </i>
    <i>
      <x v="1819"/>
    </i>
    <i>
      <x v="1349"/>
    </i>
    <i>
      <x v="1416"/>
    </i>
    <i>
      <x v="567"/>
    </i>
    <i>
      <x v="253"/>
    </i>
    <i>
      <x v="2123"/>
    </i>
    <i>
      <x v="2096"/>
    </i>
    <i>
      <x v="1976"/>
    </i>
    <i>
      <x v="1655"/>
    </i>
    <i>
      <x v="1830"/>
    </i>
    <i>
      <x v="1432"/>
    </i>
    <i>
      <x v="1478"/>
    </i>
    <i>
      <x v="943"/>
    </i>
    <i>
      <x v="894"/>
    </i>
    <i>
      <x v="986"/>
    </i>
    <i>
      <x v="839"/>
    </i>
    <i>
      <x v="770"/>
    </i>
    <i>
      <x v="677"/>
    </i>
    <i>
      <x v="599"/>
    </i>
    <i>
      <x v="736"/>
    </i>
    <i>
      <x v="283"/>
    </i>
    <i>
      <x v="466"/>
    </i>
    <i>
      <x v="510"/>
    </i>
    <i>
      <x v="378"/>
    </i>
    <i>
      <x v="531"/>
    </i>
    <i>
      <x v="14"/>
    </i>
    <i>
      <x v="64"/>
    </i>
    <i>
      <x v="138"/>
    </i>
    <i>
      <x v="117"/>
    </i>
    <i>
      <x v="2207"/>
    </i>
    <i>
      <x v="2350"/>
    </i>
    <i>
      <x v="2392"/>
    </i>
    <i>
      <x v="2267"/>
    </i>
    <i>
      <x v="2378"/>
    </i>
    <i>
      <x v="2245"/>
    </i>
    <i>
      <x v="2025"/>
    </i>
    <i>
      <x v="1967"/>
    </i>
    <i>
      <x v="1800"/>
    </i>
    <i>
      <x v="1746"/>
    </i>
    <i>
      <x v="1616"/>
    </i>
    <i>
      <x v="1425"/>
    </i>
    <i>
      <x v="1069"/>
    </i>
    <i>
      <x v="1285"/>
    </i>
    <i>
      <x v="1174"/>
    </i>
    <i>
      <x v="1148"/>
    </i>
    <i>
      <x v="954"/>
    </i>
    <i>
      <x v="819"/>
    </i>
    <i>
      <x v="822"/>
    </i>
    <i>
      <x v="927"/>
    </i>
    <i>
      <x v="939"/>
    </i>
    <i>
      <x v="715"/>
    </i>
    <i>
      <x v="708"/>
    </i>
    <i>
      <x v="603"/>
    </i>
    <i>
      <x v="631"/>
    </i>
    <i>
      <x v="671"/>
    </i>
    <i>
      <x v="799"/>
    </i>
    <i>
      <x v="499"/>
    </i>
    <i>
      <x v="173"/>
    </i>
    <i>
      <x v="2197"/>
    </i>
    <i>
      <x v="2367"/>
    </i>
    <i>
      <x v="2233"/>
    </i>
    <i>
      <x v="2386"/>
    </i>
    <i>
      <x v="1942"/>
    </i>
    <i>
      <x v="1951"/>
    </i>
    <i>
      <x v="2091"/>
    </i>
    <i>
      <x v="2109"/>
    </i>
    <i>
      <x v="1979"/>
    </i>
    <i>
      <x v="2125"/>
    </i>
    <i>
      <x v="1617"/>
    </i>
    <i>
      <x v="1772"/>
    </i>
    <i>
      <x v="1754"/>
    </i>
    <i>
      <x v="1788"/>
    </i>
    <i>
      <x v="1837"/>
    </i>
    <i>
      <x v="1760"/>
    </i>
    <i>
      <x v="1755"/>
    </i>
    <i>
      <x v="1398"/>
    </i>
    <i>
      <x v="1561"/>
    </i>
    <i>
      <x v="1587"/>
    </i>
    <i>
      <x v="1533"/>
    </i>
    <i>
      <x v="1338"/>
    </i>
    <i>
      <x v="1567"/>
    </i>
    <i>
      <x v="1520"/>
    </i>
    <i>
      <x v="1522"/>
    </i>
    <i>
      <x v="1473"/>
    </i>
    <i>
      <x v="1077"/>
    </i>
    <i>
      <x v="1157"/>
    </i>
    <i>
      <x v="1163"/>
    </i>
    <i>
      <x v="980"/>
    </i>
    <i>
      <x v="820"/>
    </i>
    <i>
      <x v="762"/>
    </i>
    <i>
      <x v="740"/>
    </i>
    <i>
      <x v="479"/>
    </i>
    <i>
      <x v="423"/>
    </i>
    <i>
      <x v="291"/>
    </i>
    <i>
      <x v="494"/>
    </i>
    <i>
      <x v="308"/>
    </i>
    <i>
      <x v="267"/>
    </i>
    <i>
      <x v="384"/>
    </i>
    <i>
      <x v="265"/>
    </i>
    <i>
      <x v="43"/>
    </i>
    <i>
      <x v="114"/>
    </i>
    <i>
      <x v="11"/>
    </i>
    <i>
      <x v="116"/>
    </i>
    <i>
      <x v="159"/>
    </i>
    <i>
      <x v="2149"/>
    </i>
    <i>
      <x v="2268"/>
    </i>
    <i>
      <x v="2179"/>
    </i>
    <i>
      <x v="2227"/>
    </i>
    <i>
      <x v="2307"/>
    </i>
    <i>
      <x v="2239"/>
    </i>
    <i>
      <x v="2348"/>
    </i>
    <i>
      <x v="1947"/>
    </i>
    <i>
      <x v="1914"/>
    </i>
    <i>
      <x v="1886"/>
    </i>
    <i>
      <x v="1960"/>
    </i>
    <i>
      <x v="2120"/>
    </i>
    <i>
      <x v="1916"/>
    </i>
    <i>
      <x v="2047"/>
    </i>
    <i>
      <x v="1885"/>
    </i>
    <i>
      <x v="1695"/>
    </i>
    <i>
      <x v="1669"/>
    </i>
    <i>
      <x v="1757"/>
    </i>
    <i>
      <x v="1609"/>
    </i>
    <i>
      <x v="1681"/>
    </i>
    <i>
      <x v="1622"/>
    </i>
    <i>
      <x v="1643"/>
    </i>
    <i>
      <x v="1776"/>
    </i>
    <i>
      <x v="1594"/>
    </i>
    <i>
      <x v="1462"/>
    </i>
    <i>
      <x v="1345"/>
    </i>
    <i>
      <x v="1401"/>
    </i>
    <i>
      <x v="1571"/>
    </i>
    <i>
      <x v="1358"/>
    </i>
    <i>
      <x v="1360"/>
    </i>
    <i>
      <x v="1372"/>
    </i>
    <i>
      <x v="1229"/>
    </i>
    <i>
      <x v="1321"/>
    </i>
    <i>
      <x v="1112"/>
    </i>
    <i>
      <x v="1156"/>
    </i>
    <i>
      <x v="1189"/>
    </i>
    <i>
      <x v="1129"/>
    </i>
    <i>
      <x v="1244"/>
    </i>
    <i>
      <x v="1304"/>
    </i>
    <i>
      <x v="1288"/>
    </i>
    <i>
      <x v="1124"/>
    </i>
    <i>
      <x v="1180"/>
    </i>
    <i>
      <x v="1125"/>
    </i>
    <i>
      <x v="1109"/>
    </i>
    <i>
      <x v="1170"/>
    </i>
    <i>
      <x v="975"/>
    </i>
    <i>
      <x v="996"/>
    </i>
    <i>
      <x v="962"/>
    </i>
    <i>
      <x v="817"/>
    </i>
    <i>
      <x v="769"/>
    </i>
    <i>
      <x v="535"/>
    </i>
    <i>
      <x v="751"/>
    </i>
    <i>
      <x v="653"/>
    </i>
    <i>
      <x v="754"/>
    </i>
    <i>
      <x v="707"/>
    </i>
    <i>
      <x v="764"/>
    </i>
    <i>
      <x v="553"/>
    </i>
    <i>
      <x v="726"/>
    </i>
    <i>
      <x v="703"/>
    </i>
    <i>
      <x v="481"/>
    </i>
    <i>
      <x v="517"/>
    </i>
    <i>
      <x v="356"/>
    </i>
    <i>
      <x v="523"/>
    </i>
    <i>
      <x v="235"/>
    </i>
    <i>
      <x v="60"/>
    </i>
    <i>
      <x v="89"/>
    </i>
    <i>
      <x v="104"/>
    </i>
    <i>
      <x v="234"/>
    </i>
    <i>
      <x v="112"/>
    </i>
    <i>
      <x v="261"/>
    </i>
    <i>
      <x v="183"/>
    </i>
    <i>
      <x v="201"/>
    </i>
    <i>
      <x v="54"/>
    </i>
    <i>
      <x v="125"/>
    </i>
    <i>
      <x v="2336"/>
    </i>
    <i>
      <x v="2142"/>
    </i>
    <i>
      <x v="2204"/>
    </i>
    <i>
      <x v="2150"/>
    </i>
    <i>
      <x v="2326"/>
    </i>
    <i>
      <x v="2237"/>
    </i>
    <i>
      <x v="2337"/>
    </i>
    <i>
      <x v="2203"/>
    </i>
    <i>
      <x v="2194"/>
    </i>
    <i>
      <x v="2155"/>
    </i>
    <i>
      <x v="2003"/>
    </i>
    <i>
      <x v="2097"/>
    </i>
    <i>
      <x v="1985"/>
    </i>
    <i>
      <x v="1920"/>
    </i>
    <i>
      <x v="2103"/>
    </i>
    <i>
      <x v="2030"/>
    </i>
    <i>
      <x v="1971"/>
    </i>
    <i>
      <x v="2043"/>
    </i>
    <i>
      <x v="1880"/>
    </i>
    <i>
      <x v="1899"/>
    </i>
    <i>
      <x v="2100"/>
    </i>
    <i>
      <x v="2057"/>
    </i>
    <i>
      <x v="2132"/>
    </i>
    <i>
      <x v="2065"/>
    </i>
    <i>
      <x v="1874"/>
    </i>
    <i>
      <x v="2073"/>
    </i>
    <i>
      <x v="1909"/>
    </i>
    <i>
      <x v="2027"/>
    </i>
    <i>
      <x v="1870"/>
    </i>
    <i>
      <x v="1989"/>
    </i>
    <i>
      <x v="1614"/>
    </i>
    <i>
      <x v="1765"/>
    </i>
    <i>
      <x v="1808"/>
    </i>
    <i>
      <x v="1775"/>
    </i>
    <i>
      <x v="1703"/>
    </i>
    <i>
      <x v="1608"/>
    </i>
    <i>
      <x v="1805"/>
    </i>
    <i>
      <x v="1850"/>
    </i>
    <i>
      <x v="1812"/>
    </i>
    <i>
      <x v="1787"/>
    </i>
    <i>
      <x v="1822"/>
    </i>
    <i>
      <x v="1671"/>
    </i>
    <i>
      <x v="1654"/>
    </i>
    <i>
      <x v="1680"/>
    </i>
    <i>
      <x v="1743"/>
    </i>
    <i>
      <x v="1785"/>
    </i>
    <i>
      <x v="1729"/>
    </i>
    <i>
      <x v="1536"/>
    </i>
    <i>
      <x v="1588"/>
    </i>
    <i>
      <x v="1596"/>
    </i>
    <i>
      <x v="1460"/>
    </i>
    <i>
      <x v="1413"/>
    </i>
    <i>
      <x v="1503"/>
    </i>
    <i>
      <x v="1512"/>
    </i>
    <i>
      <x v="1477"/>
    </i>
    <i>
      <x v="1070"/>
    </i>
    <i>
      <x v="1105"/>
    </i>
    <i>
      <x v="1190"/>
    </i>
    <i>
      <x v="1079"/>
    </i>
    <i>
      <x v="1272"/>
    </i>
    <i>
      <x v="1126"/>
    </i>
    <i>
      <x v="1102"/>
    </i>
    <i>
      <x v="1135"/>
    </i>
    <i>
      <x v="1192"/>
    </i>
    <i>
      <x v="1144"/>
    </i>
    <i>
      <x v="1106"/>
    </i>
    <i>
      <x v="1151"/>
    </i>
    <i>
      <x v="1280"/>
    </i>
    <i>
      <x v="1160"/>
    </i>
    <i>
      <x v="1182"/>
    </i>
    <i>
      <x v="1188"/>
    </i>
    <i>
      <x v="1006"/>
    </i>
    <i>
      <x v="983"/>
    </i>
    <i>
      <x v="875"/>
    </i>
    <i>
      <x v="900"/>
    </i>
    <i>
      <x v="989"/>
    </i>
    <i>
      <x v="916"/>
    </i>
    <i>
      <x v="979"/>
    </i>
    <i>
      <x v="936"/>
    </i>
    <i>
      <x v="982"/>
    </i>
    <i>
      <x v="845"/>
    </i>
    <i>
      <x v="837"/>
    </i>
    <i>
      <x v="946"/>
    </i>
    <i>
      <x v="878"/>
    </i>
    <i>
      <x v="888"/>
    </i>
    <i>
      <x v="1008"/>
    </i>
    <i>
      <x v="971"/>
    </i>
    <i>
      <x v="956"/>
    </i>
    <i>
      <x v="733"/>
    </i>
    <i>
      <x v="777"/>
    </i>
    <i>
      <x v="626"/>
    </i>
    <i>
      <x v="566"/>
    </i>
    <i>
      <x v="709"/>
    </i>
    <i>
      <x v="546"/>
    </i>
    <i>
      <x v="753"/>
    </i>
    <i>
      <x v="557"/>
    </i>
    <i>
      <x v="627"/>
    </i>
    <i>
      <x v="547"/>
    </i>
    <i>
      <x v="712"/>
    </i>
    <i>
      <x v="495"/>
    </i>
    <i>
      <x v="272"/>
    </i>
    <i>
      <x v="297"/>
    </i>
    <i>
      <x v="520"/>
    </i>
    <i>
      <x v="371"/>
    </i>
    <i>
      <x v="507"/>
    </i>
    <i>
      <x v="502"/>
    </i>
    <i>
      <x v="416"/>
    </i>
    <i>
      <x v="426"/>
    </i>
    <i>
      <x v="284"/>
    </i>
    <i>
      <x v="197"/>
    </i>
    <i>
      <x v="220"/>
    </i>
    <i>
      <x v="208"/>
    </i>
    <i>
      <x v="135"/>
    </i>
    <i>
      <x v="62"/>
    </i>
    <i>
      <x v="78"/>
    </i>
    <i>
      <x v="42"/>
    </i>
    <i>
      <x v="15"/>
    </i>
    <i>
      <x v="212"/>
    </i>
    <i>
      <x v="94"/>
    </i>
    <i>
      <x v="240"/>
    </i>
    <i>
      <x v="176"/>
    </i>
    <i>
      <x v="63"/>
    </i>
    <i>
      <x v="98"/>
    </i>
    <i>
      <x v="53"/>
    </i>
    <i>
      <x v="2342"/>
    </i>
    <i>
      <x v="2357"/>
    </i>
    <i>
      <x v="2151"/>
    </i>
    <i>
      <x v="2317"/>
    </i>
    <i>
      <x v="2217"/>
    </i>
    <i>
      <x v="2319"/>
    </i>
    <i>
      <x v="2257"/>
    </i>
    <i>
      <x v="2284"/>
    </i>
    <i>
      <x v="2214"/>
    </i>
    <i>
      <x v="2243"/>
    </i>
    <i>
      <x v="2363"/>
    </i>
    <i>
      <x v="2218"/>
    </i>
    <i>
      <x v="2281"/>
    </i>
    <i>
      <x v="2340"/>
    </i>
    <i>
      <x v="2295"/>
    </i>
    <i>
      <x v="2246"/>
    </i>
    <i>
      <x v="2249"/>
    </i>
    <i>
      <x v="1968"/>
    </i>
    <i>
      <x v="1923"/>
    </i>
    <i>
      <x v="1977"/>
    </i>
    <i>
      <x v="1986"/>
    </i>
    <i>
      <x v="2068"/>
    </i>
    <i>
      <x v="2127"/>
    </i>
    <i>
      <x v="1875"/>
    </i>
    <i>
      <x v="1994"/>
    </i>
    <i>
      <x v="2119"/>
    </i>
    <i>
      <x v="1938"/>
    </i>
    <i>
      <x v="2067"/>
    </i>
    <i>
      <x v="1894"/>
    </i>
    <i>
      <x v="2080"/>
    </i>
    <i>
      <x v="1883"/>
    </i>
    <i>
      <x v="1969"/>
    </i>
    <i>
      <x v="2042"/>
    </i>
    <i>
      <x v="1888"/>
    </i>
    <i>
      <x v="1956"/>
    </i>
    <i>
      <x v="2113"/>
    </i>
    <i>
      <x v="1872"/>
    </i>
    <i>
      <x v="1981"/>
    </i>
    <i>
      <x v="1913"/>
    </i>
    <i>
      <x v="2066"/>
    </i>
    <i>
      <x v="2063"/>
    </i>
    <i>
      <x v="1693"/>
    </i>
    <i>
      <x v="1802"/>
    </i>
    <i>
      <x v="1860"/>
    </i>
    <i>
      <x v="1707"/>
    </i>
    <i>
      <x v="1687"/>
    </i>
    <i>
      <x v="1723"/>
    </i>
    <i>
      <x v="1634"/>
    </i>
    <i>
      <x v="1748"/>
    </i>
    <i>
      <x v="1620"/>
    </i>
    <i>
      <x v="1752"/>
    </i>
    <i>
      <x v="1684"/>
    </i>
    <i>
      <x v="1656"/>
    </i>
    <i>
      <x v="1689"/>
    </i>
    <i>
      <x v="1657"/>
    </i>
    <i>
      <x v="1847"/>
    </i>
    <i>
      <x v="1659"/>
    </i>
    <i>
      <x v="1853"/>
    </i>
    <i>
      <x v="1665"/>
    </i>
    <i>
      <x v="1768"/>
    </i>
    <i>
      <x v="1621"/>
    </i>
    <i>
      <x v="1581"/>
    </i>
    <i>
      <x v="1559"/>
    </i>
    <i>
      <x v="1551"/>
    </i>
    <i>
      <x v="1455"/>
    </i>
    <i>
      <x v="1574"/>
    </i>
    <i>
      <x v="1364"/>
    </i>
    <i>
      <x v="1545"/>
    </i>
    <i>
      <x v="1370"/>
    </i>
    <i>
      <x v="1553"/>
    </i>
    <i>
      <x v="1600"/>
    </i>
    <i>
      <x v="1347"/>
    </i>
    <i>
      <x v="1377"/>
    </i>
    <i>
      <x v="1577"/>
    </i>
    <i>
      <x v="1433"/>
    </i>
    <i>
      <x v="1436"/>
    </i>
    <i>
      <x v="1523"/>
    </i>
    <i>
      <x v="1266"/>
    </i>
    <i>
      <x v="1117"/>
    </i>
    <i>
      <x v="1295"/>
    </i>
    <i>
      <x v="1168"/>
    </i>
    <i>
      <x v="1258"/>
    </i>
    <i>
      <x v="1134"/>
    </i>
    <i>
      <x v="1277"/>
    </i>
    <i>
      <x v="1183"/>
    </i>
    <i>
      <x v="1161"/>
    </i>
    <i>
      <x v="1318"/>
    </i>
    <i>
      <x v="1164"/>
    </i>
    <i>
      <x v="1145"/>
    </i>
    <i>
      <x v="1260"/>
    </i>
    <i>
      <x v="1146"/>
    </i>
    <i>
      <x v="1093"/>
    </i>
    <i>
      <x v="1073"/>
    </i>
    <i>
      <x v="1138"/>
    </i>
    <i>
      <x v="1119"/>
    </i>
    <i>
      <x v="1302"/>
    </i>
    <i>
      <x v="1226"/>
    </i>
    <i>
      <x v="1305"/>
    </i>
    <i>
      <x v="1154"/>
    </i>
    <i>
      <x v="1316"/>
    </i>
    <i>
      <x v="1236"/>
    </i>
    <i>
      <x v="1091"/>
    </i>
    <i>
      <x v="1210"/>
    </i>
    <i>
      <x v="899"/>
    </i>
    <i>
      <x v="987"/>
    </i>
    <i>
      <x v="1031"/>
    </i>
    <i>
      <x v="1032"/>
    </i>
    <i>
      <x v="992"/>
    </i>
    <i>
      <x v="925"/>
    </i>
    <i>
      <x v="1060"/>
    </i>
    <i>
      <x v="966"/>
    </i>
    <i>
      <x v="1064"/>
    </i>
    <i>
      <x v="806"/>
    </i>
    <i>
      <x v="941"/>
    </i>
    <i>
      <x v="865"/>
    </i>
    <i>
      <x v="993"/>
    </i>
    <i>
      <x v="928"/>
    </i>
    <i>
      <x v="923"/>
    </i>
    <i>
      <x v="930"/>
    </i>
    <i>
      <x v="1009"/>
    </i>
    <i>
      <x v="818"/>
    </i>
    <i>
      <x v="937"/>
    </i>
    <i>
      <x v="1052"/>
    </i>
    <i>
      <x v="853"/>
    </i>
    <i>
      <x v="963"/>
    </i>
    <i>
      <x v="809"/>
    </i>
    <i>
      <x v="933"/>
    </i>
    <i>
      <x v="544"/>
    </i>
    <i>
      <x v="537"/>
    </i>
    <i>
      <x v="591"/>
    </i>
    <i>
      <x v="638"/>
    </i>
    <i>
      <x v="607"/>
    </i>
    <i>
      <x v="555"/>
    </i>
    <i>
      <x v="552"/>
    </i>
    <i>
      <x v="772"/>
    </i>
    <i>
      <x v="746"/>
    </i>
    <i>
      <x v="637"/>
    </i>
    <i>
      <x v="789"/>
    </i>
    <i>
      <x v="719"/>
    </i>
    <i>
      <x v="615"/>
    </i>
    <i>
      <x v="590"/>
    </i>
    <i>
      <x v="565"/>
    </i>
    <i>
      <x v="794"/>
    </i>
    <i>
      <x v="554"/>
    </i>
    <i>
      <x v="775"/>
    </i>
    <i>
      <x v="713"/>
    </i>
    <i>
      <x v="588"/>
    </i>
    <i>
      <x v="685"/>
    </i>
    <i>
      <x v="322"/>
    </i>
    <i>
      <x v="268"/>
    </i>
    <i>
      <x v="323"/>
    </i>
    <i>
      <x v="352"/>
    </i>
    <i>
      <x v="316"/>
    </i>
    <i>
      <x v="355"/>
    </i>
    <i>
      <x v="455"/>
    </i>
    <i>
      <x v="293"/>
    </i>
    <i>
      <x v="468"/>
    </i>
    <i>
      <x v="376"/>
    </i>
    <i>
      <x v="321"/>
    </i>
    <i>
      <x v="239"/>
    </i>
    <i>
      <x v="166"/>
    </i>
    <i>
      <x v="247"/>
    </i>
    <i>
      <x v="219"/>
    </i>
    <i>
      <x v="168"/>
    </i>
    <i>
      <x v="139"/>
    </i>
    <i>
      <x v="198"/>
    </i>
    <i>
      <x v="105"/>
    </i>
    <i>
      <x v="81"/>
    </i>
    <i>
      <x v="32"/>
    </i>
    <i>
      <x v="119"/>
    </i>
    <i>
      <x v="39"/>
    </i>
    <i>
      <x v="237"/>
    </i>
    <i>
      <x v="132"/>
    </i>
    <i>
      <x v="2322"/>
    </i>
    <i>
      <x v="2232"/>
    </i>
    <i>
      <x v="2163"/>
    </i>
    <i>
      <x v="2140"/>
    </i>
    <i>
      <x v="2383"/>
    </i>
    <i>
      <x v="2181"/>
    </i>
    <i>
      <x v="2338"/>
    </i>
    <i>
      <x v="2182"/>
    </i>
    <i>
      <x v="2229"/>
    </i>
    <i>
      <x v="2187"/>
    </i>
    <i>
      <x v="2370"/>
    </i>
    <i>
      <x v="2255"/>
    </i>
    <i>
      <x v="2390"/>
    </i>
    <i>
      <x v="2256"/>
    </i>
    <i>
      <x v="2160"/>
    </i>
    <i>
      <x v="2190"/>
    </i>
    <i>
      <x v="2220"/>
    </i>
    <i>
      <x v="2259"/>
    </i>
    <i>
      <x v="2165"/>
    </i>
    <i>
      <x v="2191"/>
    </i>
    <i>
      <x v="2356"/>
    </i>
    <i>
      <x v="2141"/>
    </i>
    <i>
      <x v="2168"/>
    </i>
    <i>
      <x v="2269"/>
    </i>
    <i>
      <x v="2171"/>
    </i>
    <i>
      <x v="2273"/>
    </i>
    <i>
      <x v="2241"/>
    </i>
    <i>
      <x v="2275"/>
    </i>
    <i>
      <x v="2208"/>
    </i>
    <i>
      <x v="2277"/>
    </i>
    <i>
      <x v="2213"/>
    </i>
    <i>
      <x v="2195"/>
    </i>
    <i>
      <x v="2147"/>
    </i>
    <i>
      <x v="2282"/>
    </i>
    <i>
      <x v="2148"/>
    </i>
    <i>
      <x v="2137"/>
    </i>
    <i>
      <x v="2346"/>
    </i>
    <i>
      <x v="2287"/>
    </i>
    <i>
      <x v="2349"/>
    </i>
    <i>
      <x v="2200"/>
    </i>
    <i>
      <x v="2351"/>
    </i>
    <i>
      <x v="2291"/>
    </i>
    <i>
      <x v="2353"/>
    </i>
    <i>
      <x v="2201"/>
    </i>
    <i>
      <x v="2230"/>
    </i>
    <i>
      <x v="2296"/>
    </i>
    <i>
      <x v="2365"/>
    </i>
    <i>
      <x v="2152"/>
    </i>
    <i>
      <x v="2368"/>
    </i>
    <i>
      <x v="2305"/>
    </i>
    <i>
      <x v="2371"/>
    </i>
    <i>
      <x v="2146"/>
    </i>
    <i>
      <x v="2176"/>
    </i>
    <i>
      <x v="2308"/>
    </i>
    <i>
      <x v="2385"/>
    </i>
    <i>
      <x v="2313"/>
    </i>
    <i>
      <x v="2388"/>
    </i>
    <i>
      <x v="2157"/>
    </i>
    <i>
      <x v="2242"/>
    </i>
    <i>
      <x v="2318"/>
    </i>
    <i>
      <x v="2396"/>
    </i>
    <i>
      <x v="2053"/>
    </i>
    <i>
      <x v="2108"/>
    </i>
    <i>
      <x v="2029"/>
    </i>
    <i>
      <x v="2060"/>
    </i>
    <i>
      <x v="2006"/>
    </i>
    <i>
      <x v="2061"/>
    </i>
    <i>
      <x v="1879"/>
    </i>
    <i>
      <x v="1984"/>
    </i>
    <i>
      <x v="2032"/>
    </i>
    <i>
      <x v="1934"/>
    </i>
    <i>
      <x v="1991"/>
    </i>
    <i>
      <x v="2018"/>
    </i>
    <i>
      <x v="2050"/>
    </i>
    <i>
      <x v="1990"/>
    </i>
    <i>
      <x v="2095"/>
    </i>
    <i>
      <x v="2026"/>
    </i>
    <i>
      <x v="1998"/>
    </i>
    <i>
      <x v="2070"/>
    </i>
    <i>
      <x v="1884"/>
    </i>
    <i>
      <x v="1963"/>
    </i>
    <i>
      <x v="2106"/>
    </i>
    <i>
      <x v="2074"/>
    </i>
    <i>
      <x v="1936"/>
    </i>
    <i>
      <x v="1964"/>
    </i>
    <i>
      <x v="2116"/>
    </i>
    <i>
      <x v="1881"/>
    </i>
    <i>
      <x v="1893"/>
    </i>
    <i>
      <x v="2081"/>
    </i>
    <i>
      <x v="2122"/>
    </i>
    <i>
      <x v="1965"/>
    </i>
    <i>
      <x v="2009"/>
    </i>
    <i>
      <x v="2093"/>
    </i>
    <i>
      <x v="1962"/>
    </i>
    <i>
      <x v="2131"/>
    </i>
    <i>
      <x v="1865"/>
    </i>
    <i>
      <x v="1821"/>
    </i>
    <i>
      <x v="1722"/>
    </i>
    <i>
      <x v="1602"/>
    </i>
    <i>
      <x v="1835"/>
    </i>
    <i>
      <x v="1737"/>
    </i>
    <i>
      <x v="1713"/>
    </i>
    <i>
      <x v="1770"/>
    </i>
    <i>
      <x v="1613"/>
    </i>
    <i>
      <x v="1667"/>
    </i>
    <i>
      <x v="1827"/>
    </i>
    <i>
      <x v="1615"/>
    </i>
    <i>
      <x v="1709"/>
    </i>
    <i>
      <x v="1636"/>
    </i>
    <i>
      <x v="1661"/>
    </i>
    <i>
      <x v="1705"/>
    </i>
    <i>
      <x v="1811"/>
    </i>
    <i>
      <x v="1675"/>
    </i>
    <i>
      <x v="1816"/>
    </i>
    <i>
      <x v="1604"/>
    </i>
    <i>
      <x v="1820"/>
    </i>
    <i>
      <x v="1624"/>
    </i>
    <i>
      <x v="1632"/>
    </i>
    <i>
      <x v="1682"/>
    </i>
    <i>
      <x v="1696"/>
    </i>
    <i>
      <x v="1794"/>
    </i>
    <i>
      <x v="1702"/>
    </i>
    <i>
      <x v="1683"/>
    </i>
    <i>
      <x v="1848"/>
    </i>
    <i>
      <x v="1605"/>
    </i>
    <i>
      <x v="1731"/>
    </i>
    <i>
      <x v="1804"/>
    </i>
    <i>
      <x v="1761"/>
    </i>
    <i>
      <x v="1747"/>
    </i>
    <i>
      <x v="1784"/>
    </i>
    <i>
      <x v="1733"/>
    </i>
    <i>
      <x v="1482"/>
    </i>
    <i>
      <x v="1359"/>
    </i>
    <i>
      <x v="1336"/>
    </i>
    <i>
      <x v="1494"/>
    </i>
    <i>
      <x v="1361"/>
    </i>
    <i>
      <x v="1496"/>
    </i>
    <i>
      <x v="1470"/>
    </i>
    <i>
      <x v="1393"/>
    </i>
    <i>
      <x v="1453"/>
    </i>
    <i>
      <x v="1354"/>
    </i>
    <i>
      <x v="1374"/>
    </i>
    <i>
      <x v="1514"/>
    </i>
    <i>
      <x v="1481"/>
    </i>
    <i>
      <x v="1356"/>
    </i>
    <i>
      <x v="1582"/>
    </i>
    <i>
      <x v="1408"/>
    </i>
    <i>
      <x v="1552"/>
    </i>
    <i>
      <x v="1463"/>
    </i>
    <i>
      <x v="1558"/>
    </i>
    <i>
      <x v="1464"/>
    </i>
    <i>
      <x v="1560"/>
    </i>
    <i>
      <x v="1438"/>
    </i>
    <i>
      <x v="1563"/>
    </i>
    <i>
      <x v="1449"/>
    </i>
    <i>
      <x v="1568"/>
    </i>
    <i>
      <x v="1538"/>
    </i>
    <i>
      <x v="1573"/>
    </i>
    <i>
      <x v="1541"/>
    </i>
    <i>
      <x v="1576"/>
    </i>
    <i>
      <x v="1544"/>
    </i>
    <i>
      <x v="1458"/>
    </i>
    <i>
      <x v="1466"/>
    </i>
    <i>
      <x v="1487"/>
    </i>
    <i>
      <x v="1549"/>
    </i>
    <i>
      <x v="1592"/>
    </i>
    <i>
      <x v="1409"/>
    </i>
    <i>
      <x v="1443"/>
    </i>
    <i>
      <x v="1346"/>
    </i>
    <i>
      <x v="1415"/>
    </i>
    <i>
      <x v="1467"/>
    </i>
    <i>
      <x v="1140"/>
    </i>
    <i>
      <x v="1100"/>
    </i>
    <i>
      <x v="1307"/>
    </i>
    <i>
      <x v="1127"/>
    </i>
    <i>
      <x v="1287"/>
    </i>
    <i>
      <x v="1215"/>
    </i>
    <i>
      <x v="1303"/>
    </i>
    <i>
      <x v="1217"/>
    </i>
    <i>
      <x v="1320"/>
    </i>
    <i>
      <x v="1219"/>
    </i>
    <i>
      <x v="1283"/>
    </i>
    <i>
      <x v="1095"/>
    </i>
    <i>
      <x v="1291"/>
    </i>
    <i>
      <x v="1228"/>
    </i>
    <i>
      <x v="1301"/>
    </i>
    <i>
      <x v="1087"/>
    </i>
    <i>
      <x v="1084"/>
    </i>
    <i>
      <x v="1231"/>
    </i>
    <i>
      <x v="1197"/>
    </i>
    <i>
      <x v="1232"/>
    </i>
    <i>
      <x v="1209"/>
    </i>
    <i>
      <x v="1233"/>
    </i>
    <i>
      <x v="1153"/>
    </i>
    <i>
      <x v="1234"/>
    </i>
    <i>
      <x v="1076"/>
    </i>
    <i>
      <x v="1166"/>
    </i>
    <i>
      <x v="1110"/>
    </i>
    <i>
      <x v="1241"/>
    </i>
    <i>
      <x v="1292"/>
    </i>
    <i>
      <x v="1082"/>
    </i>
    <i>
      <x v="1297"/>
    </i>
    <i>
      <x v="1253"/>
    </i>
    <i>
      <x v="1155"/>
    </i>
    <i>
      <x v="1254"/>
    </i>
    <i>
      <x v="1142"/>
    </i>
    <i>
      <x v="1169"/>
    </i>
    <i>
      <x v="1121"/>
    </i>
    <i>
      <x v="1259"/>
    </i>
    <i>
      <x v="1308"/>
    </i>
    <i>
      <x v="1332"/>
    </i>
    <i>
      <x v="1204"/>
    </i>
    <i>
      <x v="1075"/>
    </i>
    <i>
      <x v="1118"/>
    </i>
    <i>
      <x v="1269"/>
    </i>
    <i>
      <x v="1176"/>
    </i>
    <i>
      <x v="1334"/>
    </i>
    <i>
      <x v="1033"/>
    </i>
    <i>
      <x v="841"/>
    </i>
    <i>
      <x v="832"/>
    </i>
    <i>
      <x v="868"/>
    </i>
    <i>
      <x v="997"/>
    </i>
    <i>
      <x v="873"/>
    </i>
    <i>
      <x v="1054"/>
    </i>
    <i>
      <x v="814"/>
    </i>
    <i>
      <x v="957"/>
    </i>
    <i>
      <x v="877"/>
    </i>
    <i>
      <x v="994"/>
    </i>
    <i>
      <x v="815"/>
    </i>
    <i>
      <x v="1022"/>
    </i>
    <i>
      <x v="886"/>
    </i>
    <i>
      <x v="1040"/>
    </i>
    <i>
      <x v="887"/>
    </i>
    <i>
      <x v="953"/>
    </i>
    <i>
      <x v="804"/>
    </i>
    <i>
      <x v="955"/>
    </i>
    <i>
      <x v="896"/>
    </i>
    <i>
      <x v="856"/>
    </i>
    <i>
      <x v="897"/>
    </i>
    <i>
      <x v="991"/>
    </i>
    <i>
      <x v="898"/>
    </i>
    <i>
      <x v="995"/>
    </i>
    <i>
      <x v="908"/>
    </i>
    <i>
      <x v="998"/>
    </i>
    <i>
      <x v="912"/>
    </i>
    <i>
      <x v="1028"/>
    </i>
    <i>
      <x v="918"/>
    </i>
    <i>
      <x v="1036"/>
    </i>
    <i>
      <x v="808"/>
    </i>
    <i>
      <x v="1046"/>
    </i>
    <i>
      <x v="830"/>
    </i>
    <i>
      <x v="944"/>
    </i>
    <i>
      <x v="958"/>
    </i>
    <i>
      <x v="785"/>
    </i>
    <i>
      <x v="767"/>
    </i>
    <i>
      <x v="624"/>
    </i>
    <i>
      <x v="639"/>
    </i>
    <i>
      <x v="774"/>
    </i>
    <i>
      <x v="640"/>
    </i>
    <i>
      <x v="758"/>
    </i>
    <i>
      <x v="650"/>
    </i>
    <i>
      <x v="693"/>
    </i>
    <i>
      <x v="651"/>
    </i>
    <i>
      <x v="574"/>
    </i>
    <i>
      <x v="725"/>
    </i>
    <i>
      <x v="586"/>
    </i>
    <i>
      <x v="605"/>
    </i>
    <i>
      <x v="682"/>
    </i>
    <i>
      <x v="727"/>
    </i>
    <i>
      <x v="760"/>
    </i>
    <i>
      <x v="562"/>
    </i>
    <i>
      <x v="763"/>
    </i>
    <i>
      <x v="787"/>
    </i>
    <i>
      <x v="766"/>
    </i>
    <i>
      <x v="572"/>
    </i>
    <i>
      <x v="699"/>
    </i>
    <i>
      <x v="618"/>
    </i>
    <i>
      <x v="595"/>
    </i>
    <i>
      <x v="750"/>
    </i>
    <i>
      <x v="541"/>
    </i>
    <i>
      <x v="675"/>
    </i>
    <i>
      <x v="784"/>
    </i>
    <i>
      <x v="752"/>
    </i>
    <i>
      <x v="539"/>
    </i>
    <i>
      <x v="620"/>
    </i>
    <i>
      <x v="793"/>
    </i>
    <i>
      <x v="668"/>
    </i>
    <i>
      <x v="663"/>
    </i>
    <i>
      <x v="302"/>
    </i>
    <i>
      <x v="470"/>
    </i>
    <i>
      <x v="354"/>
    </i>
    <i>
      <x v="357"/>
    </i>
    <i>
      <x v="487"/>
    </i>
    <i>
      <x v="360"/>
    </i>
    <i>
      <x v="300"/>
    </i>
    <i>
      <x v="526"/>
    </i>
    <i>
      <x v="380"/>
    </i>
    <i>
      <x v="292"/>
    </i>
    <i>
      <x v="328"/>
    </i>
    <i>
      <x v="401"/>
    </i>
    <i>
      <x v="343"/>
    </i>
    <i>
      <x v="411"/>
    </i>
    <i>
      <x v="452"/>
    </i>
    <i>
      <x v="413"/>
    </i>
    <i>
      <x v="457"/>
    </i>
    <i>
      <x v="415"/>
    </i>
    <i>
      <x v="467"/>
    </i>
    <i>
      <x v="501"/>
    </i>
    <i>
      <x v="469"/>
    </i>
    <i>
      <x v="344"/>
    </i>
    <i>
      <x v="288"/>
    </i>
    <i>
      <x v="511"/>
    </i>
    <i>
      <x v="482"/>
    </i>
    <i>
      <x v="420"/>
    </i>
    <i>
      <x v="290"/>
    </i>
    <i>
      <x v="287"/>
    </i>
    <i>
      <x v="278"/>
    </i>
    <i>
      <x v="369"/>
    </i>
    <i>
      <x v="429"/>
    </i>
    <i>
      <x v="346"/>
    </i>
    <i>
      <x v="418"/>
    </i>
    <i>
      <x v="348"/>
    </i>
    <i>
      <x v="419"/>
    </i>
    <i>
      <x v="521"/>
    </i>
    <i>
      <x v="387"/>
    </i>
    <i>
      <x v="525"/>
    </i>
    <i>
      <x v="390"/>
    </i>
    <i>
      <x v="391"/>
    </i>
    <i>
      <x v="402"/>
    </i>
    <i>
      <x v="225"/>
    </i>
    <i>
      <x v="191"/>
    </i>
    <i>
      <x v="179"/>
    </i>
    <i>
      <x v="13"/>
    </i>
    <i>
      <x v="209"/>
    </i>
    <i>
      <x v="72"/>
    </i>
    <i>
      <x v="167"/>
    </i>
    <i>
      <x v="91"/>
    </i>
    <i>
      <x v="36"/>
    </i>
    <i>
      <x v="92"/>
    </i>
    <i>
      <x v="205"/>
    </i>
    <i>
      <x v="95"/>
    </i>
    <i>
      <x v="215"/>
    </i>
    <i>
      <x v="97"/>
    </i>
    <i>
      <x v="227"/>
    </i>
    <i>
      <x v="109"/>
    </i>
    <i>
      <x v="175"/>
    </i>
    <i>
      <x v="21"/>
    </i>
    <i>
      <x v="180"/>
    </i>
    <i>
      <x v="23"/>
    </i>
    <i>
      <x v="184"/>
    </i>
    <i>
      <x v="118"/>
    </i>
    <i>
      <x v="195"/>
    </i>
    <i>
      <x v="126"/>
    </i>
    <i>
      <x v="207"/>
    </i>
    <i>
      <x v="29"/>
    </i>
    <i>
      <x v="211"/>
    </i>
    <i>
      <x v="150"/>
    </i>
    <i>
      <x v="222"/>
    </i>
    <i>
      <x v="260"/>
    </i>
    <i>
      <x v="226"/>
    </i>
    <i>
      <x v="264"/>
    </i>
    <i>
      <x v="44"/>
    </i>
    <i>
      <x v="161"/>
    </i>
    <i>
      <x v="251"/>
    </i>
    <i>
      <x v="2375"/>
    </i>
    <i>
      <x v="2343"/>
    </i>
    <i>
      <x v="2327"/>
    </i>
    <i>
      <x v="2153"/>
    </i>
    <i>
      <x v="2359"/>
    </i>
    <i>
      <x v="2250"/>
    </i>
    <i>
      <x v="2391"/>
    </i>
    <i>
      <x v="2251"/>
    </i>
    <i>
      <x v="2335"/>
    </i>
    <i>
      <x v="2252"/>
    </i>
    <i>
      <x v="2180"/>
    </i>
    <i>
      <x v="2253"/>
    </i>
    <i>
      <x v="2236"/>
    </i>
    <i>
      <x v="2254"/>
    </i>
    <i>
      <x v="2139"/>
    </i>
    <i>
      <x v="2192"/>
    </i>
    <i>
      <x v="2323"/>
    </i>
    <i>
      <x v="2193"/>
    </i>
    <i>
      <x v="2331"/>
    </i>
    <i>
      <x v="2164"/>
    </i>
    <i>
      <x v="2339"/>
    </i>
    <i>
      <x v="2258"/>
    </i>
    <i>
      <x v="2347"/>
    </i>
    <i>
      <x v="2154"/>
    </i>
    <i>
      <x v="2355"/>
    </i>
    <i>
      <x v="2260"/>
    </i>
    <i>
      <x v="2234"/>
    </i>
    <i>
      <x v="2261"/>
    </i>
    <i>
      <x v="2185"/>
    </i>
    <i>
      <x v="2262"/>
    </i>
    <i>
      <x v="2186"/>
    </i>
    <i>
      <x v="2263"/>
    </i>
    <i>
      <x v="2387"/>
    </i>
    <i>
      <x v="2264"/>
    </i>
    <i>
      <x v="2248"/>
    </i>
    <i>
      <x v="2395"/>
    </i>
    <i>
      <x v="2325"/>
    </i>
    <i>
      <x v="2397"/>
    </i>
    <i>
      <x v="2329"/>
    </i>
    <i>
      <x v="2196"/>
    </i>
    <i>
      <x v="2333"/>
    </i>
    <i>
      <x v="2166"/>
    </i>
    <i>
      <x v="2221"/>
    </i>
    <i>
      <x v="2198"/>
    </i>
    <i>
      <x v="2341"/>
    </i>
    <i>
      <x v="2270"/>
    </i>
    <i>
      <x v="2345"/>
    </i>
    <i>
      <x v="2271"/>
    </i>
    <i>
      <x v="2158"/>
    </i>
    <i>
      <x v="2272"/>
    </i>
    <i>
      <x v="2231"/>
    </i>
    <i>
      <x v="2199"/>
    </i>
    <i>
      <x v="2183"/>
    </i>
    <i>
      <x v="2274"/>
    </i>
    <i>
      <x v="2361"/>
    </i>
    <i>
      <x v="2167"/>
    </i>
    <i>
      <x v="2235"/>
    </i>
    <i>
      <x v="2276"/>
    </i>
    <i>
      <x v="2369"/>
    </i>
    <i>
      <x v="2143"/>
    </i>
    <i>
      <x v="2373"/>
    </i>
    <i>
      <x v="2278"/>
    </i>
    <i>
      <x v="2377"/>
    </i>
    <i>
      <x v="2279"/>
    </i>
    <i>
      <x v="2381"/>
    </i>
    <i>
      <x v="2280"/>
    </i>
    <i>
      <x v="2188"/>
    </i>
    <i>
      <x v="2202"/>
    </i>
    <i>
      <x v="2389"/>
    </i>
    <i>
      <x v="2169"/>
    </i>
    <i>
      <x v="2393"/>
    </i>
    <i>
      <x v="2283"/>
    </i>
    <i>
      <x v="2144"/>
    </i>
    <i>
      <x v="2170"/>
    </i>
    <i>
      <x v="2324"/>
    </i>
    <i>
      <x v="2285"/>
    </i>
    <i>
      <x v="2219"/>
    </i>
    <i>
      <x v="2286"/>
    </i>
    <i>
      <x v="2328"/>
    </i>
    <i>
      <x v="2205"/>
    </i>
    <i>
      <x v="2330"/>
    </i>
    <i>
      <x v="2206"/>
    </i>
    <i>
      <x v="2332"/>
    </i>
    <i>
      <x v="2289"/>
    </i>
    <i>
      <x v="2334"/>
    </i>
    <i>
      <x v="2290"/>
    </i>
    <i>
      <x v="2177"/>
    </i>
    <i>
      <x v="2156"/>
    </i>
    <i>
      <x v="2222"/>
    </i>
    <i>
      <x v="2292"/>
    </i>
    <i>
      <x v="2178"/>
    </i>
    <i>
      <x v="2293"/>
    </i>
    <i>
      <x v="2224"/>
    </i>
    <i>
      <x v="2294"/>
    </i>
    <i>
      <x v="2344"/>
    </i>
    <i>
      <x v="2172"/>
    </i>
    <i>
      <x v="2225"/>
    </i>
    <i>
      <x v="2209"/>
    </i>
    <i>
      <x v="2226"/>
    </i>
    <i>
      <x v="2297"/>
    </i>
    <i>
      <x v="2228"/>
    </i>
    <i>
      <x v="2298"/>
    </i>
    <i>
      <x v="2159"/>
    </i>
    <i>
      <x v="2299"/>
    </i>
    <i>
      <x v="2354"/>
    </i>
    <i>
      <x v="2300"/>
    </i>
    <i>
      <x v="2145"/>
    </i>
    <i>
      <x v="2301"/>
    </i>
    <i>
      <x v="2358"/>
    </i>
    <i>
      <x v="2210"/>
    </i>
    <i>
      <x v="2360"/>
    </i>
    <i>
      <x v="2303"/>
    </i>
    <i>
      <x v="2362"/>
    </i>
    <i>
      <x v="2304"/>
    </i>
    <i>
      <x v="2364"/>
    </i>
    <i>
      <x v="2211"/>
    </i>
    <i>
      <x v="2366"/>
    </i>
    <i>
      <x v="2306"/>
    </i>
    <i>
      <x v="2184"/>
    </i>
    <i>
      <x v="2212"/>
    </i>
    <i>
      <x v="2238"/>
    </i>
    <i>
      <x v="2173"/>
    </i>
    <i>
      <x v="2372"/>
    </i>
    <i>
      <x v="2309"/>
    </i>
    <i>
      <x v="2374"/>
    </i>
    <i>
      <x v="2310"/>
    </i>
    <i>
      <x v="2376"/>
    </i>
    <i>
      <x v="2311"/>
    </i>
    <i>
      <x v="2240"/>
    </i>
    <i>
      <x v="2312"/>
    </i>
    <i>
      <x v="2380"/>
    </i>
    <i>
      <x v="2174"/>
    </i>
    <i>
      <x v="2382"/>
    </i>
    <i>
      <x v="2314"/>
    </i>
    <i>
      <x v="2384"/>
    </i>
    <i>
      <x v="2315"/>
    </i>
    <i>
      <x v="2244"/>
    </i>
    <i>
      <x v="2316"/>
    </i>
    <i>
      <x v="2189"/>
    </i>
    <i>
      <x v="2215"/>
    </i>
    <i>
      <x v="2138"/>
    </i>
    <i>
      <x v="2216"/>
    </i>
    <i>
      <x v="2247"/>
    </i>
    <i>
      <x v="2175"/>
    </i>
    <i>
      <x v="2394"/>
    </i>
    <i>
      <x v="2320"/>
    </i>
    <i>
      <x v="2321"/>
    </i>
    <i>
      <x v="2265"/>
    </i>
    <i>
      <x v="2136"/>
    </i>
    <i>
      <x v="2266"/>
    </i>
    <i>
      <x v="2105"/>
    </i>
    <i>
      <x v="1953"/>
    </i>
    <i>
      <x v="1944"/>
    </i>
    <i>
      <x v="1892"/>
    </i>
    <i>
      <x v="2089"/>
    </i>
    <i>
      <x v="1980"/>
    </i>
    <i>
      <x v="1973"/>
    </i>
    <i>
      <x v="1917"/>
    </i>
    <i>
      <x v="1901"/>
    </i>
    <i>
      <x v="1982"/>
    </i>
    <i>
      <x v="1882"/>
    </i>
    <i>
      <x v="1873"/>
    </i>
    <i>
      <x v="1906"/>
    </i>
    <i>
      <x v="1919"/>
    </i>
    <i>
      <x v="1912"/>
    </i>
    <i>
      <x v="1871"/>
    </i>
    <i>
      <x v="2129"/>
    </i>
    <i>
      <x v="1921"/>
    </i>
    <i>
      <x v="1946"/>
    </i>
    <i>
      <x v="1987"/>
    </i>
    <i>
      <x v="2069"/>
    </i>
    <i>
      <x v="1988"/>
    </i>
    <i>
      <x v="2077"/>
    </i>
    <i>
      <x v="1922"/>
    </i>
    <i>
      <x v="2085"/>
    </i>
    <i>
      <x v="1895"/>
    </i>
    <i>
      <x v="1959"/>
    </i>
    <i>
      <x v="1924"/>
    </i>
    <i>
      <x v="2101"/>
    </i>
    <i>
      <x v="1992"/>
    </i>
    <i>
      <x v="1911"/>
    </i>
    <i>
      <x v="1993"/>
    </i>
    <i>
      <x v="2117"/>
    </i>
    <i>
      <x v="1925"/>
    </i>
    <i>
      <x v="1891"/>
    </i>
    <i>
      <x v="1995"/>
    </i>
    <i>
      <x v="2055"/>
    </i>
    <i>
      <x v="1996"/>
    </i>
    <i>
      <x v="2059"/>
    </i>
    <i>
      <x v="1997"/>
    </i>
    <i>
      <x v="1900"/>
    </i>
    <i>
      <x v="1926"/>
    </i>
    <i>
      <x v="1950"/>
    </i>
    <i>
      <x v="2130"/>
    </i>
    <i>
      <x v="2071"/>
    </i>
    <i>
      <x v="1927"/>
    </i>
    <i>
      <x v="2075"/>
    </i>
    <i>
      <x v="2134"/>
    </i>
    <i>
      <x v="2079"/>
    </i>
    <i>
      <x v="1869"/>
    </i>
    <i>
      <x v="2083"/>
    </i>
    <i>
      <x v="1928"/>
    </i>
    <i>
      <x v="2087"/>
    </i>
    <i>
      <x v="2004"/>
    </i>
    <i>
      <x v="1958"/>
    </i>
    <i>
      <x v="2005"/>
    </i>
    <i>
      <x v="1905"/>
    </i>
    <i>
      <x v="1929"/>
    </i>
    <i>
      <x v="2099"/>
    </i>
    <i>
      <x v="2007"/>
    </i>
    <i>
      <x v="1908"/>
    </i>
    <i>
      <x v="2008"/>
    </i>
    <i>
      <x v="2107"/>
    </i>
    <i>
      <x v="1930"/>
    </i>
    <i>
      <x v="2111"/>
    </i>
    <i>
      <x v="2010"/>
    </i>
    <i>
      <x v="2115"/>
    </i>
    <i>
      <x v="2011"/>
    </i>
    <i>
      <x v="1890"/>
    </i>
    <i>
      <x v="2012"/>
    </i>
    <i>
      <x v="1975"/>
    </i>
    <i>
      <x v="2013"/>
    </i>
    <i>
      <x v="1915"/>
    </i>
    <i>
      <x v="2014"/>
    </i>
    <i>
      <x v="2054"/>
    </i>
    <i>
      <x v="2015"/>
    </i>
    <i>
      <x v="2056"/>
    </i>
    <i>
      <x v="2016"/>
    </i>
    <i>
      <x v="2058"/>
    </i>
    <i>
      <x v="2017"/>
    </i>
    <i>
      <x v="1945"/>
    </i>
    <i>
      <x v="1931"/>
    </i>
    <i>
      <x v="2062"/>
    </i>
    <i>
      <x v="2019"/>
    </i>
    <i>
      <x v="2064"/>
    </i>
    <i>
      <x v="2020"/>
    </i>
    <i>
      <x v="1949"/>
    </i>
    <i>
      <x v="2021"/>
    </i>
    <i>
      <x v="1902"/>
    </i>
    <i>
      <x v="2022"/>
    </i>
    <i>
      <x v="1952"/>
    </i>
    <i>
      <x v="2023"/>
    </i>
    <i>
      <x v="2072"/>
    </i>
    <i>
      <x v="2024"/>
    </i>
    <i>
      <x v="1954"/>
    </i>
    <i>
      <x v="1932"/>
    </i>
    <i>
      <x v="2076"/>
    </i>
    <i>
      <x v="1933"/>
    </i>
    <i>
      <x v="1955"/>
    </i>
    <i>
      <x v="1896"/>
    </i>
    <i>
      <x v="1903"/>
    </i>
    <i>
      <x v="1935"/>
    </i>
    <i>
      <x v="2082"/>
    </i>
    <i>
      <x v="1897"/>
    </i>
    <i>
      <x v="2084"/>
    </i>
    <i>
      <x v="1937"/>
    </i>
    <i>
      <x v="2086"/>
    </i>
    <i>
      <x v="2031"/>
    </i>
    <i>
      <x v="2088"/>
    </i>
    <i>
      <x v="1898"/>
    </i>
    <i>
      <x v="2090"/>
    </i>
    <i>
      <x v="2033"/>
    </i>
    <i>
      <x v="2092"/>
    </i>
    <i>
      <x v="2034"/>
    </i>
    <i>
      <x v="2094"/>
    </i>
    <i>
      <x v="2035"/>
    </i>
    <i>
      <x v="1961"/>
    </i>
    <i>
      <x v="2036"/>
    </i>
    <i>
      <x v="2098"/>
    </i>
    <i>
      <x v="2037"/>
    </i>
    <i>
      <x v="1907"/>
    </i>
    <i>
      <x v="2038"/>
    </i>
    <i>
      <x v="2102"/>
    </i>
    <i>
      <x v="2039"/>
    </i>
    <i>
      <x v="1878"/>
    </i>
    <i>
      <x v="2040"/>
    </i>
    <i>
      <x v="1966"/>
    </i>
    <i>
      <x v="2041"/>
    </i>
    <i>
      <x v="1889"/>
    </i>
    <i>
      <x v="1939"/>
    </i>
    <i>
      <x v="2110"/>
    </i>
    <i>
      <x v="1940"/>
    </i>
    <i>
      <x v="2112"/>
    </i>
    <i>
      <x v="2044"/>
    </i>
    <i>
      <x v="2114"/>
    </i>
    <i>
      <x v="2045"/>
    </i>
    <i>
      <x v="1970"/>
    </i>
    <i>
      <x v="2046"/>
    </i>
    <i>
      <x v="2118"/>
    </i>
    <i>
      <x v="1941"/>
    </i>
    <i>
      <x v="1972"/>
    </i>
    <i>
      <x v="2048"/>
    </i>
    <i>
      <x v="1974"/>
    </i>
    <i>
      <x v="2049"/>
    </i>
    <i>
      <x v="2124"/>
    </i>
    <i>
      <x v="1877"/>
    </i>
    <i>
      <x v="2126"/>
    </i>
    <i>
      <x v="2051"/>
    </i>
    <i>
      <x v="2128"/>
    </i>
    <i>
      <x v="2052"/>
    </i>
    <i>
      <x v="1978"/>
    </i>
    <i>
      <x v="1943"/>
    </i>
    <i>
      <x v="1999"/>
    </i>
    <i>
      <x v="2133"/>
    </i>
    <i>
      <x v="2000"/>
    </i>
    <i>
      <x v="2135"/>
    </i>
    <i>
      <x v="2001"/>
    </i>
    <i>
      <x v="2002"/>
    </i>
    <i>
      <x v="1637"/>
    </i>
    <i>
      <x v="1795"/>
    </i>
    <i>
      <x v="1859"/>
    </i>
    <i>
      <x v="1701"/>
    </i>
    <i>
      <x v="1633"/>
    </i>
    <i>
      <x v="1641"/>
    </i>
    <i>
      <x v="1843"/>
    </i>
    <i>
      <x v="1642"/>
    </i>
    <i>
      <x v="1673"/>
    </i>
    <i>
      <x v="1619"/>
    </i>
    <i>
      <x v="1803"/>
    </i>
    <i>
      <x v="1644"/>
    </i>
    <i>
      <x v="1685"/>
    </i>
    <i>
      <x v="1706"/>
    </i>
    <i>
      <x v="1691"/>
    </i>
    <i>
      <x v="1645"/>
    </i>
    <i>
      <x v="1851"/>
    </i>
    <i>
      <x v="1708"/>
    </i>
    <i>
      <x v="1783"/>
    </i>
    <i>
      <x v="1646"/>
    </i>
    <i>
      <x v="1791"/>
    </i>
    <i>
      <x v="1710"/>
    </i>
    <i>
      <x v="1799"/>
    </i>
    <i>
      <x v="1711"/>
    </i>
    <i>
      <x v="1807"/>
    </i>
    <i>
      <x v="1712"/>
    </i>
    <i>
      <x v="1815"/>
    </i>
    <i>
      <x v="1647"/>
    </i>
    <i>
      <x v="1823"/>
    </i>
    <i>
      <x v="1714"/>
    </i>
    <i>
      <x v="1831"/>
    </i>
    <i>
      <x v="1715"/>
    </i>
    <i>
      <x v="1839"/>
    </i>
    <i>
      <x v="1716"/>
    </i>
    <i>
      <x v="1638"/>
    </i>
    <i>
      <x v="1717"/>
    </i>
    <i>
      <x v="1855"/>
    </i>
    <i>
      <x v="1718"/>
    </i>
    <i>
      <x v="1863"/>
    </i>
    <i>
      <x v="1719"/>
    </i>
    <i>
      <x v="1672"/>
    </i>
    <i>
      <x v="1720"/>
    </i>
    <i>
      <x v="1630"/>
    </i>
    <i>
      <x v="1721"/>
    </i>
    <i>
      <x v="1793"/>
    </i>
    <i>
      <x v="1648"/>
    </i>
    <i>
      <x v="1797"/>
    </i>
    <i>
      <x v="1649"/>
    </i>
    <i>
      <x v="1801"/>
    </i>
    <i>
      <x v="1724"/>
    </i>
    <i>
      <x v="1631"/>
    </i>
    <i>
      <x v="1725"/>
    </i>
    <i>
      <x v="1809"/>
    </i>
    <i>
      <x v="1726"/>
    </i>
    <i>
      <x v="1813"/>
    </i>
    <i>
      <x v="1727"/>
    </i>
    <i>
      <x v="1817"/>
    </i>
    <i>
      <x v="1728"/>
    </i>
    <i>
      <x v="1618"/>
    </i>
    <i>
      <x v="1650"/>
    </i>
    <i>
      <x v="1825"/>
    </i>
    <i>
      <x v="1730"/>
    </i>
    <i>
      <x v="1829"/>
    </i>
    <i>
      <x v="1651"/>
    </i>
    <i>
      <x v="1833"/>
    </i>
    <i>
      <x v="1732"/>
    </i>
    <i>
      <x v="1692"/>
    </i>
    <i>
      <x v="1866"/>
    </i>
    <i>
      <x v="1841"/>
    </i>
    <i>
      <x v="1867"/>
    </i>
    <i>
      <x v="1845"/>
    </i>
    <i>
      <x v="1652"/>
    </i>
    <i>
      <x v="1849"/>
    </i>
    <i>
      <x v="1736"/>
    </i>
    <i>
      <x v="1640"/>
    </i>
    <i>
      <x v="1653"/>
    </i>
    <i>
      <x v="1857"/>
    </i>
    <i>
      <x v="1738"/>
    </i>
    <i>
      <x v="1861"/>
    </i>
    <i>
      <x v="1739"/>
    </i>
    <i>
      <x v="1699"/>
    </i>
    <i>
      <x v="1740"/>
    </i>
    <i>
      <x v="1629"/>
    </i>
    <i>
      <x v="1741"/>
    </i>
    <i>
      <x v="1786"/>
    </i>
    <i>
      <x v="1742"/>
    </i>
    <i>
      <x v="1674"/>
    </i>
    <i>
      <x v="1612"/>
    </i>
    <i>
      <x v="1790"/>
    </i>
    <i>
      <x v="1744"/>
    </i>
    <i>
      <x v="1792"/>
    </i>
    <i>
      <x v="1745"/>
    </i>
    <i>
      <x v="1676"/>
    </i>
    <i>
      <x v="1607"/>
    </i>
    <i>
      <x v="1796"/>
    </i>
    <i>
      <x v="1603"/>
    </i>
    <i>
      <x v="1798"/>
    </i>
    <i>
      <x v="1623"/>
    </i>
    <i>
      <x v="1677"/>
    </i>
    <i>
      <x v="1749"/>
    </i>
    <i>
      <x v="1678"/>
    </i>
    <i>
      <x v="1750"/>
    </i>
    <i>
      <x v="1679"/>
    </i>
    <i>
      <x v="1751"/>
    </i>
    <i>
      <x v="1806"/>
    </i>
    <i>
      <x v="1658"/>
    </i>
    <i>
      <x v="1610"/>
    </i>
    <i>
      <x v="1753"/>
    </i>
    <i>
      <x v="1810"/>
    </i>
    <i>
      <x v="1606"/>
    </i>
    <i>
      <x v="1611"/>
    </i>
    <i>
      <x v="1660"/>
    </i>
    <i>
      <x v="1814"/>
    </i>
    <i>
      <x v="1756"/>
    </i>
    <i>
      <x v="1635"/>
    </i>
    <i>
      <x v="1625"/>
    </i>
    <i>
      <x v="1818"/>
    </i>
    <i>
      <x v="1662"/>
    </i>
    <i>
      <x v="1686"/>
    </i>
    <i>
      <x v="1759"/>
    </i>
    <i>
      <x v="1688"/>
    </i>
    <i>
      <x v="1663"/>
    </i>
    <i>
      <x v="1824"/>
    </i>
    <i>
      <x v="1664"/>
    </i>
    <i>
      <x v="1826"/>
    </i>
    <i>
      <x v="1762"/>
    </i>
    <i>
      <x v="1828"/>
    </i>
    <i>
      <x v="1763"/>
    </i>
    <i>
      <x v="1690"/>
    </i>
    <i>
      <x v="1764"/>
    </i>
    <i>
      <x v="1832"/>
    </i>
    <i>
      <x v="1626"/>
    </i>
    <i>
      <x v="1834"/>
    </i>
    <i>
      <x v="1766"/>
    </i>
    <i>
      <x v="1836"/>
    </i>
    <i>
      <x v="1767"/>
    </i>
    <i>
      <x v="1838"/>
    </i>
    <i>
      <x v="1666"/>
    </i>
    <i>
      <x v="1840"/>
    </i>
    <i>
      <x v="1769"/>
    </i>
    <i>
      <x v="1842"/>
    </i>
    <i>
      <x v="1627"/>
    </i>
    <i>
      <x v="1844"/>
    </i>
    <i>
      <x v="1771"/>
    </i>
    <i>
      <x v="1846"/>
    </i>
    <i>
      <x v="1668"/>
    </i>
    <i>
      <x v="1694"/>
    </i>
    <i>
      <x v="1773"/>
    </i>
    <i>
      <x v="1639"/>
    </i>
    <i>
      <x v="1774"/>
    </i>
    <i>
      <x v="1852"/>
    </i>
    <i>
      <x v="1628"/>
    </i>
    <i>
      <x v="1854"/>
    </i>
    <i>
      <x v="1670"/>
    </i>
    <i>
      <x v="1856"/>
    </i>
    <i>
      <x v="1777"/>
    </i>
    <i>
      <x v="1858"/>
    </i>
    <i>
      <x v="1778"/>
    </i>
    <i>
      <x v="1697"/>
    </i>
    <i>
      <x v="1779"/>
    </i>
    <i>
      <x v="1862"/>
    </i>
    <i>
      <x v="1780"/>
    </i>
    <i>
      <x v="1698"/>
    </i>
    <i>
      <x v="1781"/>
    </i>
    <i>
      <x v="1700"/>
    </i>
    <i>
      <x v="1782"/>
    </i>
    <i>
      <x v="1868"/>
    </i>
    <i>
      <x v="1734"/>
    </i>
    <i>
      <x v="1735"/>
    </i>
    <i>
      <x v="1550"/>
    </i>
    <i>
      <x v="1518"/>
    </i>
    <i>
      <x v="1339"/>
    </i>
    <i>
      <x v="1424"/>
    </i>
    <i>
      <x v="1353"/>
    </i>
    <i>
      <x v="1340"/>
    </i>
    <i>
      <x v="1566"/>
    </i>
    <i>
      <x v="1426"/>
    </i>
    <i>
      <x v="1598"/>
    </i>
    <i>
      <x v="1427"/>
    </i>
    <i>
      <x v="1526"/>
    </i>
    <i>
      <x v="1428"/>
    </i>
    <i>
      <x v="1542"/>
    </i>
    <i>
      <x v="1429"/>
    </i>
    <i>
      <x v="1403"/>
    </i>
    <i>
      <x v="1430"/>
    </i>
    <i>
      <x v="1412"/>
    </i>
    <i>
      <x v="1431"/>
    </i>
    <i>
      <x v="1590"/>
    </i>
    <i>
      <x v="1362"/>
    </i>
    <i>
      <x v="1388"/>
    </i>
    <i>
      <x v="1363"/>
    </i>
    <i>
      <x v="1390"/>
    </i>
    <i>
      <x v="1434"/>
    </i>
    <i>
      <x v="1530"/>
    </i>
    <i>
      <x v="1435"/>
    </i>
    <i>
      <x v="1395"/>
    </i>
    <i>
      <x v="1348"/>
    </i>
    <i>
      <x v="1546"/>
    </i>
    <i>
      <x v="1437"/>
    </i>
    <i>
      <x v="1554"/>
    </i>
    <i>
      <x v="1365"/>
    </i>
    <i>
      <x v="1562"/>
    </i>
    <i>
      <x v="1439"/>
    </i>
    <i>
      <x v="1570"/>
    </i>
    <i>
      <x v="1440"/>
    </i>
    <i>
      <x v="1578"/>
    </i>
    <i>
      <x v="1441"/>
    </i>
    <i>
      <x v="1586"/>
    </i>
    <i>
      <x v="1442"/>
    </i>
    <i>
      <x v="1420"/>
    </i>
    <i>
      <x v="1366"/>
    </i>
    <i>
      <x v="1387"/>
    </i>
    <i>
      <x v="1444"/>
    </i>
    <i>
      <x v="1516"/>
    </i>
    <i>
      <x v="1445"/>
    </i>
    <i>
      <x v="1389"/>
    </i>
    <i>
      <x v="1446"/>
    </i>
    <i>
      <x v="1524"/>
    </i>
    <i>
      <x v="1447"/>
    </i>
    <i>
      <x v="1528"/>
    </i>
    <i>
      <x v="1448"/>
    </i>
    <i>
      <x v="1532"/>
    </i>
    <i>
      <x v="1367"/>
    </i>
    <i>
      <x v="1394"/>
    </i>
    <i>
      <x v="1450"/>
    </i>
    <i>
      <x v="1540"/>
    </i>
    <i>
      <x v="1451"/>
    </i>
    <i>
      <x v="1397"/>
    </i>
    <i>
      <x v="1452"/>
    </i>
    <i>
      <x v="1548"/>
    </i>
    <i>
      <x v="1368"/>
    </i>
    <i>
      <x v="1355"/>
    </i>
    <i>
      <x v="1454"/>
    </i>
    <i>
      <x v="1556"/>
    </i>
    <i>
      <x v="1369"/>
    </i>
    <i>
      <x v="1405"/>
    </i>
    <i>
      <x v="1456"/>
    </i>
    <i>
      <x v="1564"/>
    </i>
    <i>
      <x v="1457"/>
    </i>
    <i>
      <x v="1357"/>
    </i>
    <i>
      <x v="1341"/>
    </i>
    <i>
      <x v="1572"/>
    </i>
    <i>
      <x v="1459"/>
    </i>
    <i>
      <x v="1344"/>
    </i>
    <i>
      <x v="1371"/>
    </i>
    <i>
      <x v="1580"/>
    </i>
    <i>
      <x v="1461"/>
    </i>
    <i>
      <x v="1584"/>
    </i>
    <i>
      <x v="1350"/>
    </i>
    <i>
      <x v="1418"/>
    </i>
    <i>
      <x v="1373"/>
    </i>
    <i>
      <x v="1419"/>
    </i>
    <i>
      <x v="1351"/>
    </i>
    <i>
      <x v="1421"/>
    </i>
    <i>
      <x v="1465"/>
    </i>
    <i>
      <x v="1422"/>
    </i>
    <i>
      <x v="1375"/>
    </i>
    <i>
      <x v="1513"/>
    </i>
    <i>
      <x v="1601"/>
    </i>
    <i>
      <x v="1515"/>
    </i>
    <i>
      <x v="1335"/>
    </i>
    <i>
      <x v="1517"/>
    </i>
    <i>
      <x v="1469"/>
    </i>
    <i>
      <x v="1519"/>
    </i>
    <i>
      <x v="1376"/>
    </i>
    <i>
      <x v="1521"/>
    </i>
    <i>
      <x v="1471"/>
    </i>
    <i>
      <x v="1391"/>
    </i>
    <i>
      <x v="1472"/>
    </i>
    <i>
      <x v="1525"/>
    </i>
    <i>
      <x v="1352"/>
    </i>
    <i>
      <x v="1527"/>
    </i>
    <i>
      <x v="1474"/>
    </i>
    <i>
      <x v="1529"/>
    </i>
    <i>
      <x v="1475"/>
    </i>
    <i>
      <x v="1531"/>
    </i>
    <i>
      <x v="1476"/>
    </i>
    <i>
      <x v="1392"/>
    </i>
    <i>
      <x v="1378"/>
    </i>
    <i>
      <x v="1535"/>
    </i>
    <i>
      <x v="1379"/>
    </i>
    <i>
      <x v="1537"/>
    </i>
    <i>
      <x v="1479"/>
    </i>
    <i>
      <x v="1539"/>
    </i>
    <i>
      <x v="1480"/>
    </i>
    <i>
      <x v="1396"/>
    </i>
    <i>
      <x v="1380"/>
    </i>
    <i>
      <x v="1543"/>
    </i>
    <i>
      <x v="1381"/>
    </i>
    <i>
      <x v="1342"/>
    </i>
    <i>
      <x v="1382"/>
    </i>
    <i>
      <x v="1547"/>
    </i>
    <i>
      <x v="1484"/>
    </i>
    <i>
      <x v="1399"/>
    </i>
    <i>
      <x v="1485"/>
    </i>
    <i>
      <x v="1400"/>
    </i>
    <i>
      <x v="1486"/>
    </i>
    <i>
      <x v="1402"/>
    </i>
    <i>
      <x v="1383"/>
    </i>
    <i>
      <x v="1555"/>
    </i>
    <i>
      <x v="1488"/>
    </i>
    <i>
      <x v="1557"/>
    </i>
    <i>
      <x v="1489"/>
    </i>
    <i>
      <x v="1404"/>
    </i>
    <i>
      <x v="1490"/>
    </i>
    <i>
      <x v="1406"/>
    </i>
    <i>
      <x v="1491"/>
    </i>
    <i>
      <x v="1407"/>
    </i>
    <i>
      <x v="1492"/>
    </i>
    <i>
      <x v="1565"/>
    </i>
    <i>
      <x v="1493"/>
    </i>
    <i>
      <x v="1343"/>
    </i>
    <i>
      <x v="1384"/>
    </i>
    <i>
      <x v="1569"/>
    </i>
    <i>
      <x v="1495"/>
    </i>
    <i>
      <x v="1410"/>
    </i>
    <i>
      <x v="1385"/>
    </i>
    <i>
      <x v="1411"/>
    </i>
    <i>
      <x v="1497"/>
    </i>
    <i>
      <x v="1575"/>
    </i>
    <i>
      <x v="1498"/>
    </i>
    <i>
      <x v="1414"/>
    </i>
    <i>
      <x v="1499"/>
    </i>
    <i>
      <x v="1579"/>
    </i>
    <i>
      <x v="1500"/>
    </i>
    <i>
      <x v="1337"/>
    </i>
    <i>
      <x v="1501"/>
    </i>
    <i>
      <x v="1583"/>
    </i>
    <i>
      <x v="1502"/>
    </i>
    <i>
      <x v="1585"/>
    </i>
    <i>
      <x v="1386"/>
    </i>
    <i>
      <x v="1417"/>
    </i>
    <i>
      <x v="1504"/>
    </i>
    <i>
      <x v="1589"/>
    </i>
    <i>
      <x v="1505"/>
    </i>
    <i>
      <x v="1591"/>
    </i>
    <i>
      <x v="1506"/>
    </i>
    <i>
      <x v="1593"/>
    </i>
    <i>
      <x v="1507"/>
    </i>
    <i>
      <x v="1595"/>
    </i>
    <i>
      <x v="1508"/>
    </i>
    <i>
      <x v="1597"/>
    </i>
    <i>
      <x v="1509"/>
    </i>
    <i>
      <x v="1599"/>
    </i>
    <i>
      <x v="1510"/>
    </i>
    <i>
      <x v="1423"/>
    </i>
    <i>
      <x v="1511"/>
    </i>
    <i>
      <x v="1468"/>
    </i>
    <i>
      <x v="1175"/>
    </i>
    <i>
      <x v="1276"/>
    </i>
    <i>
      <x v="1090"/>
    </i>
    <i>
      <x v="1098"/>
    </i>
    <i>
      <x v="1165"/>
    </i>
    <i>
      <x v="1128"/>
    </i>
    <i>
      <x v="1324"/>
    </i>
    <i>
      <x v="1184"/>
    </i>
    <i>
      <x v="1268"/>
    </i>
    <i>
      <x v="1185"/>
    </i>
    <i>
      <x v="1284"/>
    </i>
    <i>
      <x v="1186"/>
    </i>
    <i>
      <x v="1300"/>
    </i>
    <i>
      <x v="1187"/>
    </i>
    <i>
      <x v="1074"/>
    </i>
    <i>
      <x v="1099"/>
    </i>
    <i>
      <x v="1097"/>
    </i>
    <i>
      <x v="1130"/>
    </i>
    <i>
      <x v="1264"/>
    </i>
    <i>
      <x v="1131"/>
    </i>
    <i>
      <x v="1115"/>
    </i>
    <i>
      <x v="1191"/>
    </i>
    <i>
      <x v="1159"/>
    </i>
    <i>
      <x v="1078"/>
    </i>
    <i>
      <x v="1092"/>
    </i>
    <i>
      <x v="1193"/>
    </i>
    <i>
      <x v="1296"/>
    </i>
    <i>
      <x v="1194"/>
    </i>
    <i>
      <x v="1171"/>
    </i>
    <i>
      <x v="1195"/>
    </i>
    <i>
      <x v="1312"/>
    </i>
    <i>
      <x v="1196"/>
    </i>
    <i>
      <x v="1178"/>
    </i>
    <i>
      <x v="1133"/>
    </i>
    <i>
      <x v="1328"/>
    </i>
    <i>
      <x v="1198"/>
    </i>
    <i>
      <x v="1152"/>
    </i>
    <i>
      <x v="1199"/>
    </i>
    <i>
      <x v="1262"/>
    </i>
    <i>
      <x v="1333"/>
    </i>
    <i>
      <x v="1113"/>
    </i>
    <i>
      <x v="1068"/>
    </i>
    <i>
      <x v="1270"/>
    </i>
    <i>
      <x v="1202"/>
    </i>
    <i>
      <x v="1274"/>
    </i>
    <i>
      <x v="1203"/>
    </i>
    <i>
      <x v="1278"/>
    </i>
    <i>
      <x v="1101"/>
    </i>
    <i>
      <x v="1282"/>
    </i>
    <i>
      <x v="1205"/>
    </i>
    <i>
      <x v="1286"/>
    </i>
    <i>
      <x v="1206"/>
    </i>
    <i>
      <x v="1290"/>
    </i>
    <i>
      <x v="1207"/>
    </i>
    <i>
      <x v="1294"/>
    </i>
    <i>
      <x v="1208"/>
    </i>
    <i>
      <x v="1298"/>
    </i>
    <i>
      <x v="1085"/>
    </i>
    <i>
      <x v="1122"/>
    </i>
    <i>
      <x v="1136"/>
    </i>
    <i>
      <x v="1173"/>
    </i>
    <i>
      <x v="1211"/>
    </i>
    <i>
      <x v="1310"/>
    </i>
    <i>
      <x v="1212"/>
    </i>
    <i>
      <x v="1314"/>
    </i>
    <i>
      <x v="1213"/>
    </i>
    <i>
      <x v="1177"/>
    </i>
    <i>
      <x v="1214"/>
    </i>
    <i>
      <x v="1322"/>
    </i>
    <i>
      <x v="1137"/>
    </i>
    <i>
      <x v="1326"/>
    </i>
    <i>
      <x v="1216"/>
    </i>
    <i>
      <x v="1330"/>
    </i>
    <i>
      <x v="1103"/>
    </i>
    <i>
      <x v="1257"/>
    </i>
    <i>
      <x v="1218"/>
    </i>
    <i>
      <x v="1111"/>
    </i>
    <i>
      <x v="1139"/>
    </i>
    <i>
      <x v="1261"/>
    </i>
    <i>
      <x v="1220"/>
    </i>
    <i>
      <x v="1263"/>
    </i>
    <i>
      <x v="1221"/>
    </i>
    <i>
      <x v="1265"/>
    </i>
    <i>
      <x v="1222"/>
    </i>
    <i>
      <x v="1267"/>
    </i>
    <i>
      <x v="1223"/>
    </i>
    <i>
      <x v="1114"/>
    </i>
    <i>
      <x v="1224"/>
    </i>
    <i>
      <x v="1271"/>
    </i>
    <i>
      <x v="1225"/>
    </i>
    <i>
      <x v="1273"/>
    </i>
    <i>
      <x v="1104"/>
    </i>
    <i>
      <x v="1275"/>
    </i>
    <i>
      <x v="1227"/>
    </i>
    <i>
      <x v="1158"/>
    </i>
    <i>
      <x v="1141"/>
    </i>
    <i>
      <x v="1279"/>
    </i>
    <i>
      <x v="1086"/>
    </i>
    <i>
      <x v="1281"/>
    </i>
    <i>
      <x v="1230"/>
    </i>
    <i>
      <x v="1116"/>
    </i>
    <i>
      <x v="1143"/>
    </i>
    <i>
      <x v="1080"/>
    </i>
    <i>
      <x v="1072"/>
    </i>
    <i>
      <x v="1162"/>
    </i>
    <i>
      <x v="1107"/>
    </i>
    <i>
      <x v="1289"/>
    </i>
    <i>
      <x v="1108"/>
    </i>
    <i>
      <x v="1081"/>
    </i>
    <i>
      <x v="1235"/>
    </i>
    <i>
      <x v="1293"/>
    </i>
    <i>
      <x v="1147"/>
    </i>
    <i>
      <x v="1120"/>
    </i>
    <i>
      <x v="1237"/>
    </i>
    <i>
      <x v="1167"/>
    </i>
    <i>
      <x v="1238"/>
    </i>
    <i>
      <x v="1299"/>
    </i>
    <i>
      <x v="1239"/>
    </i>
    <i>
      <x v="1094"/>
    </i>
    <i>
      <x v="1240"/>
    </i>
    <i>
      <x v="1123"/>
    </i>
    <i>
      <x v="1088"/>
    </i>
    <i>
      <x v="1172"/>
    </i>
    <i>
      <x v="1242"/>
    </i>
    <i>
      <x v="1071"/>
    </i>
    <i>
      <x v="1243"/>
    </i>
    <i>
      <x v="1309"/>
    </i>
    <i>
      <x v="1149"/>
    </i>
    <i>
      <x v="1311"/>
    </i>
    <i>
      <x v="1245"/>
    </i>
    <i>
      <x v="1313"/>
    </i>
    <i>
      <x v="1246"/>
    </i>
    <i>
      <x v="1315"/>
    </i>
    <i>
      <x v="1247"/>
    </i>
    <i>
      <x v="1317"/>
    </i>
    <i>
      <x v="1248"/>
    </i>
    <i>
      <x v="1319"/>
    </i>
    <i>
      <x v="1249"/>
    </i>
    <i>
      <x v="1179"/>
    </i>
    <i>
      <x v="1250"/>
    </i>
    <i>
      <x v="1323"/>
    </i>
    <i>
      <x v="1251"/>
    </i>
    <i>
      <x v="1325"/>
    </i>
    <i>
      <x v="1252"/>
    </i>
    <i>
      <x v="1327"/>
    </i>
    <i>
      <x v="1150"/>
    </i>
    <i>
      <x v="1329"/>
    </i>
    <i>
      <x v="1089"/>
    </i>
    <i>
      <x v="1331"/>
    </i>
    <i>
      <x v="1255"/>
    </i>
    <i>
      <x v="1181"/>
    </i>
    <i>
      <x v="1256"/>
    </i>
    <i>
      <x v="1200"/>
    </i>
    <i>
      <x v="1201"/>
    </i>
    <i>
      <x v="1020"/>
    </i>
    <i>
      <x v="988"/>
    </i>
    <i>
      <x v="854"/>
    </i>
    <i>
      <x v="813"/>
    </i>
    <i>
      <x v="1004"/>
    </i>
    <i>
      <x v="895"/>
    </i>
    <i>
      <x v="889"/>
    </i>
    <i>
      <x v="866"/>
    </i>
    <i>
      <x v="840"/>
    </i>
    <i>
      <x v="867"/>
    </i>
    <i>
      <x v="848"/>
    </i>
    <i>
      <x v="858"/>
    </i>
    <i>
      <x v="1012"/>
    </i>
    <i>
      <x v="805"/>
    </i>
    <i>
      <x v="864"/>
    </i>
    <i>
      <x v="802"/>
    </i>
    <i>
      <x v="1044"/>
    </i>
    <i>
      <x v="901"/>
    </i>
    <i>
      <x v="855"/>
    </i>
    <i>
      <x v="902"/>
    </i>
    <i>
      <x v="984"/>
    </i>
    <i>
      <x v="903"/>
    </i>
    <i>
      <x v="846"/>
    </i>
    <i>
      <x v="904"/>
    </i>
    <i>
      <x v="1000"/>
    </i>
    <i>
      <x v="905"/>
    </i>
    <i>
      <x v="850"/>
    </i>
    <i>
      <x v="906"/>
    </i>
    <i>
      <x v="1016"/>
    </i>
    <i>
      <x v="907"/>
    </i>
    <i>
      <x v="1024"/>
    </i>
    <i>
      <x v="869"/>
    </i>
    <i>
      <x v="812"/>
    </i>
    <i>
      <x v="909"/>
    </i>
    <i>
      <x v="890"/>
    </i>
    <i>
      <x v="910"/>
    </i>
    <i>
      <x v="1048"/>
    </i>
    <i>
      <x v="911"/>
    </i>
    <i>
      <x v="1056"/>
    </i>
    <i>
      <x v="870"/>
    </i>
    <i>
      <x v="978"/>
    </i>
    <i>
      <x v="913"/>
    </i>
    <i>
      <x v="880"/>
    </i>
    <i>
      <x v="914"/>
    </i>
    <i>
      <x v="843"/>
    </i>
    <i>
      <x v="915"/>
    </i>
    <i>
      <x v="990"/>
    </i>
    <i>
      <x v="807"/>
    </i>
    <i>
      <x v="882"/>
    </i>
    <i>
      <x v="917"/>
    </i>
    <i>
      <x v="885"/>
    </i>
    <i>
      <x v="871"/>
    </i>
    <i>
      <x v="1002"/>
    </i>
    <i>
      <x v="919"/>
    </i>
    <i>
      <x v="849"/>
    </i>
    <i>
      <x v="920"/>
    </i>
    <i>
      <x v="1010"/>
    </i>
    <i>
      <x v="921"/>
    </i>
    <i>
      <x v="1014"/>
    </i>
    <i>
      <x v="922"/>
    </i>
    <i>
      <x v="1018"/>
    </i>
    <i>
      <x v="821"/>
    </i>
    <i>
      <x v="863"/>
    </i>
    <i>
      <x v="924"/>
    </i>
    <i>
      <x v="1026"/>
    </i>
    <i>
      <x v="872"/>
    </i>
    <i>
      <x v="1030"/>
    </i>
    <i>
      <x v="926"/>
    </i>
    <i>
      <x v="1034"/>
    </i>
    <i>
      <x v="823"/>
    </i>
    <i>
      <x v="1038"/>
    </i>
    <i>
      <x v="824"/>
    </i>
    <i>
      <x v="1042"/>
    </i>
    <i>
      <x v="929"/>
    </i>
    <i>
      <x v="891"/>
    </i>
    <i>
      <x v="825"/>
    </i>
    <i>
      <x v="1050"/>
    </i>
    <i>
      <x v="931"/>
    </i>
    <i>
      <x v="892"/>
    </i>
    <i>
      <x v="932"/>
    </i>
    <i>
      <x v="1058"/>
    </i>
    <i>
      <x v="1067"/>
    </i>
    <i>
      <x v="977"/>
    </i>
    <i>
      <x v="801"/>
    </i>
    <i>
      <x v="810"/>
    </i>
    <i>
      <x v="935"/>
    </i>
    <i>
      <x v="981"/>
    </i>
    <i>
      <x v="826"/>
    </i>
    <i>
      <x v="842"/>
    </i>
    <i>
      <x v="827"/>
    </i>
    <i>
      <x v="985"/>
    </i>
    <i>
      <x v="938"/>
    </i>
    <i>
      <x v="844"/>
    </i>
    <i>
      <x v="828"/>
    </i>
    <i>
      <x v="811"/>
    </i>
    <i>
      <x v="940"/>
    </i>
    <i>
      <x v="881"/>
    </i>
    <i>
      <x v="829"/>
    </i>
    <i>
      <x v="847"/>
    </i>
    <i>
      <x v="942"/>
    </i>
    <i>
      <x v="883"/>
    </i>
    <i>
      <x v="859"/>
    </i>
    <i>
      <x v="884"/>
    </i>
    <i>
      <x v="874"/>
    </i>
    <i>
      <x v="999"/>
    </i>
    <i>
      <x v="945"/>
    </i>
    <i>
      <x v="1001"/>
    </i>
    <i>
      <x v="831"/>
    </i>
    <i>
      <x v="1003"/>
    </i>
    <i>
      <x v="947"/>
    </i>
    <i>
      <x v="1005"/>
    </i>
    <i>
      <x v="948"/>
    </i>
    <i>
      <x v="1007"/>
    </i>
    <i>
      <x v="949"/>
    </i>
    <i>
      <x v="851"/>
    </i>
    <i>
      <x v="950"/>
    </i>
    <i>
      <x v="1011"/>
    </i>
    <i>
      <x v="951"/>
    </i>
    <i>
      <x v="1013"/>
    </i>
    <i>
      <x v="952"/>
    </i>
    <i>
      <x v="1015"/>
    </i>
    <i>
      <x v="860"/>
    </i>
    <i>
      <x v="1017"/>
    </i>
    <i>
      <x v="876"/>
    </i>
    <i>
      <x v="1019"/>
    </i>
    <i>
      <x v="861"/>
    </i>
    <i>
      <x v="1021"/>
    </i>
    <i>
      <x v="833"/>
    </i>
    <i>
      <x v="1023"/>
    </i>
    <i>
      <x v="862"/>
    </i>
    <i>
      <x v="1025"/>
    </i>
    <i>
      <x v="1061"/>
    </i>
    <i>
      <x v="1027"/>
    </i>
    <i>
      <x v="1062"/>
    </i>
    <i>
      <x v="1029"/>
    </i>
    <i>
      <x v="879"/>
    </i>
    <i>
      <x v="852"/>
    </i>
    <i>
      <x v="1066"/>
    </i>
    <i>
      <x v="816"/>
    </i>
    <i>
      <x v="834"/>
    </i>
    <i>
      <x v="1035"/>
    </i>
    <i>
      <x v="835"/>
    </i>
    <i>
      <x v="1037"/>
    </i>
    <i>
      <x v="964"/>
    </i>
    <i>
      <x v="1039"/>
    </i>
    <i>
      <x v="965"/>
    </i>
    <i>
      <x v="1041"/>
    </i>
    <i>
      <x v="836"/>
    </i>
    <i>
      <x v="1043"/>
    </i>
    <i>
      <x v="967"/>
    </i>
    <i>
      <x v="1045"/>
    </i>
    <i>
      <x v="968"/>
    </i>
    <i>
      <x v="1047"/>
    </i>
    <i>
      <x v="969"/>
    </i>
    <i>
      <x v="1049"/>
    </i>
    <i>
      <x v="970"/>
    </i>
    <i>
      <x v="1051"/>
    </i>
    <i>
      <x v="803"/>
    </i>
    <i>
      <x v="1053"/>
    </i>
    <i>
      <x v="972"/>
    </i>
    <i>
      <x v="1055"/>
    </i>
    <i>
      <x v="973"/>
    </i>
    <i>
      <x v="1057"/>
    </i>
    <i>
      <x v="974"/>
    </i>
    <i>
      <x v="1059"/>
    </i>
    <i>
      <x v="838"/>
    </i>
    <i>
      <x v="893"/>
    </i>
    <i>
      <x v="976"/>
    </i>
    <i>
      <x v="1063"/>
    </i>
    <i>
      <x v="959"/>
    </i>
    <i>
      <x v="1065"/>
    </i>
    <i>
      <x v="960"/>
    </i>
    <i>
      <x v="857"/>
    </i>
    <i>
      <x v="961"/>
    </i>
    <i>
      <x v="934"/>
    </i>
    <i>
      <x v="604"/>
    </i>
    <i>
      <x v="720"/>
    </i>
    <i>
      <x v="564"/>
    </i>
    <i>
      <x v="549"/>
    </i>
    <i>
      <x v="558"/>
    </i>
    <i>
      <x v="550"/>
    </i>
    <i>
      <x v="768"/>
    </i>
    <i>
      <x v="628"/>
    </i>
    <i>
      <x v="556"/>
    </i>
    <i>
      <x v="629"/>
    </i>
    <i>
      <x v="728"/>
    </i>
    <i>
      <x v="630"/>
    </i>
    <i>
      <x v="744"/>
    </i>
    <i>
      <x v="568"/>
    </i>
    <i>
      <x v="608"/>
    </i>
    <i>
      <x v="632"/>
    </i>
    <i>
      <x v="776"/>
    </i>
    <i>
      <x v="633"/>
    </i>
    <i>
      <x v="792"/>
    </i>
    <i>
      <x v="634"/>
    </i>
    <i>
      <x v="716"/>
    </i>
    <i>
      <x v="635"/>
    </i>
    <i>
      <x v="724"/>
    </i>
    <i>
      <x v="636"/>
    </i>
    <i>
      <x v="732"/>
    </i>
    <i>
      <x v="569"/>
    </i>
    <i>
      <x v="600"/>
    </i>
    <i>
      <x v="570"/>
    </i>
    <i>
      <x v="748"/>
    </i>
    <i>
      <x v="571"/>
    </i>
    <i>
      <x v="756"/>
    </i>
    <i>
      <x v="551"/>
    </i>
    <i>
      <x v="611"/>
    </i>
    <i>
      <x v="641"/>
    </i>
    <i>
      <x v="616"/>
    </i>
    <i>
      <x v="642"/>
    </i>
    <i>
      <x v="780"/>
    </i>
    <i>
      <x v="643"/>
    </i>
    <i>
      <x v="788"/>
    </i>
    <i>
      <x v="644"/>
    </i>
    <i>
      <x v="710"/>
    </i>
    <i>
      <x v="645"/>
    </i>
    <i>
      <x v="714"/>
    </i>
    <i>
      <x v="646"/>
    </i>
    <i>
      <x v="718"/>
    </i>
    <i>
      <x v="647"/>
    </i>
    <i>
      <x v="722"/>
    </i>
    <i>
      <x v="648"/>
    </i>
    <i>
      <x v="596"/>
    </i>
    <i>
      <x v="649"/>
    </i>
    <i>
      <x v="730"/>
    </i>
    <i>
      <x v="573"/>
    </i>
    <i>
      <x v="734"/>
    </i>
    <i>
      <x v="542"/>
    </i>
    <i>
      <x v="738"/>
    </i>
    <i>
      <x v="652"/>
    </i>
    <i>
      <x v="742"/>
    </i>
    <i>
      <x v="575"/>
    </i>
    <i>
      <x v="601"/>
    </i>
    <i>
      <x v="654"/>
    </i>
    <i>
      <x v="602"/>
    </i>
    <i>
      <x v="655"/>
    </i>
    <i>
      <x v="606"/>
    </i>
    <i>
      <x v="656"/>
    </i>
    <i>
      <x v="561"/>
    </i>
    <i>
      <x v="657"/>
    </i>
    <i>
      <x v="609"/>
    </i>
    <i>
      <x v="658"/>
    </i>
    <i>
      <x v="612"/>
    </i>
    <i>
      <x v="659"/>
    </i>
    <i>
      <x v="538"/>
    </i>
    <i>
      <x v="660"/>
    </i>
    <i>
      <x v="617"/>
    </i>
    <i>
      <x v="661"/>
    </i>
    <i>
      <x v="778"/>
    </i>
    <i>
      <x v="662"/>
    </i>
    <i>
      <x v="782"/>
    </i>
    <i>
      <x v="576"/>
    </i>
    <i>
      <x v="786"/>
    </i>
    <i>
      <x v="795"/>
    </i>
    <i>
      <x v="790"/>
    </i>
    <i>
      <x v="797"/>
    </i>
    <i>
      <x v="625"/>
    </i>
    <i>
      <x v="577"/>
    </i>
    <i>
      <x v="711"/>
    </i>
    <i>
      <x v="534"/>
    </i>
    <i>
      <x v="592"/>
    </i>
    <i>
      <x v="578"/>
    </i>
    <i>
      <x v="593"/>
    </i>
    <i>
      <x v="669"/>
    </i>
    <i>
      <x v="717"/>
    </i>
    <i>
      <x v="670"/>
    </i>
    <i>
      <x v="594"/>
    </i>
    <i>
      <x v="579"/>
    </i>
    <i>
      <x v="721"/>
    </i>
    <i>
      <x v="672"/>
    </i>
    <i>
      <x v="723"/>
    </i>
    <i>
      <x v="673"/>
    </i>
    <i>
      <x v="540"/>
    </i>
    <i>
      <x v="674"/>
    </i>
    <i>
      <x v="597"/>
    </i>
    <i>
      <x v="580"/>
    </i>
    <i>
      <x v="729"/>
    </i>
    <i>
      <x v="676"/>
    </i>
    <i>
      <x v="731"/>
    </i>
    <i>
      <x v="581"/>
    </i>
    <i>
      <x v="598"/>
    </i>
    <i>
      <x v="678"/>
    </i>
    <i>
      <x v="735"/>
    </i>
    <i>
      <x v="679"/>
    </i>
    <i>
      <x v="737"/>
    </i>
    <i>
      <x v="680"/>
    </i>
    <i>
      <x v="739"/>
    </i>
    <i>
      <x v="681"/>
    </i>
    <i>
      <x v="741"/>
    </i>
    <i>
      <x v="582"/>
    </i>
    <i>
      <x v="743"/>
    </i>
    <i>
      <x v="683"/>
    </i>
    <i>
      <x v="745"/>
    </i>
    <i>
      <x v="684"/>
    </i>
    <i>
      <x v="747"/>
    </i>
    <i>
      <x v="583"/>
    </i>
    <i>
      <x v="749"/>
    </i>
    <i>
      <x v="686"/>
    </i>
    <i>
      <x v="559"/>
    </i>
    <i>
      <x v="687"/>
    </i>
    <i>
      <x v="560"/>
    </i>
    <i>
      <x v="688"/>
    </i>
    <i>
      <x v="755"/>
    </i>
    <i>
      <x v="689"/>
    </i>
    <i>
      <x v="757"/>
    </i>
    <i>
      <x v="690"/>
    </i>
    <i>
      <x v="759"/>
    </i>
    <i>
      <x v="691"/>
    </i>
    <i>
      <x v="761"/>
    </i>
    <i>
      <x v="692"/>
    </i>
    <i>
      <x v="610"/>
    </i>
    <i>
      <x v="584"/>
    </i>
    <i>
      <x v="765"/>
    </i>
    <i>
      <x v="694"/>
    </i>
    <i>
      <x v="613"/>
    </i>
    <i>
      <x v="695"/>
    </i>
    <i>
      <x v="614"/>
    </i>
    <i>
      <x v="696"/>
    </i>
    <i>
      <x v="771"/>
    </i>
    <i>
      <x v="697"/>
    </i>
    <i>
      <x v="773"/>
    </i>
    <i>
      <x v="698"/>
    </i>
    <i>
      <x v="563"/>
    </i>
    <i>
      <x v="585"/>
    </i>
    <i>
      <x v="619"/>
    </i>
    <i>
      <x v="700"/>
    </i>
    <i>
      <x v="779"/>
    </i>
    <i>
      <x v="701"/>
    </i>
    <i>
      <x v="781"/>
    </i>
    <i>
      <x v="543"/>
    </i>
    <i>
      <x v="783"/>
    </i>
    <i>
      <x v="587"/>
    </i>
    <i>
      <x v="621"/>
    </i>
    <i>
      <x v="704"/>
    </i>
    <i>
      <x v="622"/>
    </i>
    <i>
      <x v="705"/>
    </i>
    <i>
      <x v="623"/>
    </i>
    <i>
      <x v="706"/>
    </i>
    <i>
      <x v="791"/>
    </i>
    <i>
      <x v="536"/>
    </i>
    <i>
      <x v="548"/>
    </i>
    <i>
      <x v="589"/>
    </i>
    <i>
      <x v="545"/>
    </i>
    <i>
      <x v="796"/>
    </i>
    <i>
      <x v="664"/>
    </i>
    <i>
      <x v="798"/>
    </i>
    <i>
      <x v="665"/>
    </i>
    <i>
      <x v="800"/>
    </i>
    <i>
      <x v="666"/>
    </i>
    <i>
      <x v="667"/>
    </i>
    <i>
      <x v="476"/>
    </i>
    <i>
      <x v="444"/>
    </i>
    <i>
      <x v="508"/>
    </i>
    <i>
      <x v="350"/>
    </i>
    <i>
      <x v="460"/>
    </i>
    <i>
      <x v="351"/>
    </i>
    <i>
      <x v="492"/>
    </i>
    <i>
      <x v="298"/>
    </i>
    <i>
      <x v="524"/>
    </i>
    <i>
      <x v="353"/>
    </i>
    <i>
      <x v="324"/>
    </i>
    <i>
      <x v="299"/>
    </i>
    <i>
      <x v="329"/>
    </i>
    <i>
      <x v="286"/>
    </i>
    <i>
      <x v="484"/>
    </i>
    <i>
      <x v="301"/>
    </i>
    <i>
      <x v="500"/>
    </i>
    <i>
      <x v="279"/>
    </i>
    <i>
      <x v="516"/>
    </i>
    <i>
      <x v="358"/>
    </i>
    <i>
      <x v="440"/>
    </i>
    <i>
      <x v="359"/>
    </i>
    <i>
      <x v="448"/>
    </i>
    <i>
      <x v="303"/>
    </i>
    <i>
      <x v="456"/>
    </i>
    <i>
      <x v="361"/>
    </i>
    <i>
      <x v="464"/>
    </i>
    <i>
      <x v="362"/>
    </i>
    <i>
      <x v="472"/>
    </i>
    <i>
      <x v="363"/>
    </i>
    <i>
      <x v="480"/>
    </i>
    <i>
      <x v="364"/>
    </i>
    <i>
      <x v="488"/>
    </i>
    <i>
      <x v="365"/>
    </i>
    <i>
      <x v="496"/>
    </i>
    <i>
      <x v="366"/>
    </i>
    <i>
      <x v="504"/>
    </i>
    <i>
      <x v="367"/>
    </i>
    <i>
      <x v="512"/>
    </i>
    <i>
      <x v="368"/>
    </i>
    <i>
      <x v="295"/>
    </i>
    <i>
      <x v="304"/>
    </i>
    <i>
      <x v="528"/>
    </i>
    <i>
      <x v="370"/>
    </i>
    <i>
      <x v="442"/>
    </i>
    <i>
      <x v="305"/>
    </i>
    <i>
      <x v="446"/>
    </i>
    <i>
      <x v="372"/>
    </i>
    <i>
      <x v="450"/>
    </i>
    <i>
      <x v="373"/>
    </i>
    <i>
      <x v="454"/>
    </i>
    <i>
      <x v="374"/>
    </i>
    <i>
      <x v="458"/>
    </i>
    <i>
      <x v="375"/>
    </i>
    <i>
      <x v="462"/>
    </i>
    <i>
      <x v="306"/>
    </i>
    <i>
      <x v="327"/>
    </i>
    <i>
      <x v="377"/>
    </i>
    <i>
      <x v="331"/>
    </i>
    <i>
      <x v="270"/>
    </i>
    <i>
      <x v="474"/>
    </i>
    <i>
      <x v="379"/>
    </i>
    <i>
      <x v="478"/>
    </i>
    <i>
      <x v="307"/>
    </i>
    <i>
      <x v="334"/>
    </i>
    <i>
      <x v="381"/>
    </i>
    <i>
      <x v="486"/>
    </i>
    <i>
      <x v="382"/>
    </i>
    <i>
      <x v="490"/>
    </i>
    <i>
      <x v="383"/>
    </i>
    <i>
      <x v="336"/>
    </i>
    <i>
      <x v="280"/>
    </i>
    <i>
      <x v="498"/>
    </i>
    <i>
      <x v="385"/>
    </i>
    <i>
      <x v="340"/>
    </i>
    <i>
      <x v="386"/>
    </i>
    <i>
      <x v="273"/>
    </i>
    <i>
      <x v="309"/>
    </i>
    <i>
      <x v="274"/>
    </i>
    <i>
      <x v="388"/>
    </i>
    <i>
      <x v="514"/>
    </i>
    <i>
      <x v="389"/>
    </i>
    <i>
      <x v="518"/>
    </i>
    <i>
      <x v="310"/>
    </i>
    <i>
      <x v="522"/>
    </i>
    <i>
      <x v="311"/>
    </i>
    <i>
      <x v="285"/>
    </i>
    <i>
      <x v="392"/>
    </i>
    <i>
      <x v="349"/>
    </i>
    <i>
      <x v="393"/>
    </i>
    <i>
      <x v="441"/>
    </i>
    <i>
      <x v="394"/>
    </i>
    <i>
      <x v="443"/>
    </i>
    <i>
      <x v="395"/>
    </i>
    <i>
      <x v="445"/>
    </i>
    <i>
      <x v="271"/>
    </i>
    <i>
      <x v="447"/>
    </i>
    <i>
      <x v="397"/>
    </i>
    <i>
      <x v="449"/>
    </i>
    <i>
      <x v="530"/>
    </i>
    <i>
      <x v="451"/>
    </i>
    <i>
      <x v="532"/>
    </i>
    <i>
      <x v="453"/>
    </i>
    <i>
      <x v="312"/>
    </i>
    <i>
      <x v="325"/>
    </i>
    <i>
      <x v="313"/>
    </i>
    <i>
      <x v="326"/>
    </i>
    <i>
      <x v="275"/>
    </i>
    <i>
      <x v="459"/>
    </i>
    <i>
      <x v="403"/>
    </i>
    <i>
      <x v="461"/>
    </i>
    <i>
      <x v="404"/>
    </i>
    <i>
      <x v="463"/>
    </i>
    <i>
      <x v="405"/>
    </i>
    <i>
      <x v="465"/>
    </i>
    <i>
      <x v="406"/>
    </i>
    <i>
      <x v="276"/>
    </i>
    <i>
      <x v="407"/>
    </i>
    <i>
      <x v="330"/>
    </i>
    <i>
      <x v="408"/>
    </i>
    <i>
      <x v="471"/>
    </i>
    <i>
      <x v="409"/>
    </i>
    <i>
      <x v="473"/>
    </i>
    <i>
      <x v="410"/>
    </i>
    <i>
      <x v="475"/>
    </i>
    <i>
      <x v="314"/>
    </i>
    <i>
      <x v="477"/>
    </i>
    <i>
      <x v="412"/>
    </i>
    <i>
      <x v="332"/>
    </i>
    <i>
      <x v="315"/>
    </i>
    <i>
      <x v="333"/>
    </i>
    <i>
      <x v="414"/>
    </i>
    <i>
      <x v="483"/>
    </i>
    <i>
      <x v="289"/>
    </i>
    <i>
      <x v="485"/>
    </i>
    <i>
      <x v="317"/>
    </i>
    <i>
      <x v="335"/>
    </i>
    <i>
      <x v="417"/>
    </i>
    <i>
      <x v="489"/>
    </i>
    <i>
      <x v="318"/>
    </i>
    <i>
      <x v="491"/>
    </i>
    <i>
      <x v="319"/>
    </i>
    <i>
      <x v="493"/>
    </i>
    <i>
      <x v="320"/>
    </i>
    <i>
      <x v="337"/>
    </i>
    <i>
      <x v="421"/>
    </i>
    <i>
      <x v="497"/>
    </i>
    <i>
      <x v="422"/>
    </i>
    <i>
      <x v="338"/>
    </i>
    <i>
      <x v="281"/>
    </i>
    <i>
      <x v="269"/>
    </i>
    <i>
      <x v="424"/>
    </i>
    <i>
      <x v="503"/>
    </i>
    <i>
      <x v="425"/>
    </i>
    <i>
      <x v="505"/>
    </i>
    <i>
      <x v="282"/>
    </i>
    <i>
      <x v="341"/>
    </i>
    <i>
      <x v="427"/>
    </i>
    <i>
      <x v="509"/>
    </i>
    <i>
      <x v="428"/>
    </i>
    <i>
      <x v="342"/>
    </i>
    <i>
      <x v="277"/>
    </i>
    <i>
      <x v="513"/>
    </i>
    <i>
      <x v="430"/>
    </i>
    <i>
      <x v="515"/>
    </i>
    <i>
      <x v="431"/>
    </i>
    <i>
      <x v="294"/>
    </i>
    <i>
      <x v="432"/>
    </i>
    <i>
      <x v="519"/>
    </i>
    <i>
      <x v="433"/>
    </i>
    <i>
      <x v="345"/>
    </i>
    <i>
      <x v="434"/>
    </i>
    <i>
      <x v="296"/>
    </i>
    <i>
      <x v="435"/>
    </i>
    <i>
      <x v="347"/>
    </i>
    <i>
      <x v="436"/>
    </i>
    <i>
      <x v="527"/>
    </i>
    <i>
      <x v="437"/>
    </i>
    <i>
      <x v="529"/>
    </i>
    <i>
      <x v="438"/>
    </i>
    <i>
      <x v="439"/>
    </i>
    <i>
      <x v="398"/>
    </i>
    <i>
      <x v="533"/>
    </i>
    <i>
      <x v="399"/>
    </i>
    <i>
      <x v="400"/>
    </i>
    <i>
      <x v="217"/>
    </i>
    <i>
      <x v="185"/>
    </i>
    <i>
      <x v="249"/>
    </i>
    <i>
      <x v="58"/>
    </i>
    <i>
      <x v="5"/>
    </i>
    <i>
      <x v="59"/>
    </i>
    <i>
      <x v="233"/>
    </i>
    <i>
      <x v="93"/>
    </i>
    <i>
      <x v="177"/>
    </i>
    <i>
      <x v="17"/>
    </i>
    <i>
      <x v="193"/>
    </i>
    <i>
      <x v="10"/>
    </i>
    <i>
      <x v="82"/>
    </i>
    <i>
      <x v="96"/>
    </i>
    <i>
      <x v="86"/>
    </i>
    <i>
      <x v="61"/>
    </i>
    <i>
      <x v="241"/>
    </i>
    <i>
      <x v="18"/>
    </i>
    <i>
      <x v="34"/>
    </i>
    <i>
      <x v="99"/>
    </i>
    <i>
      <x v="181"/>
    </i>
    <i>
      <x v="100"/>
    </i>
    <i>
      <x v="189"/>
    </i>
    <i>
      <x v="101"/>
    </i>
    <i>
      <x v="37"/>
    </i>
    <i>
      <x v="102"/>
    </i>
    <i>
      <x v="80"/>
    </i>
    <i>
      <x v="103"/>
    </i>
    <i>
      <x v="213"/>
    </i>
    <i>
      <x v="19"/>
    </i>
    <i>
      <x v="221"/>
    </i>
    <i>
      <x v="20"/>
    </i>
    <i>
      <x v="16"/>
    </i>
    <i>
      <x v="106"/>
    </i>
    <i>
      <x v="47"/>
    </i>
    <i>
      <x v="107"/>
    </i>
    <i>
      <x v="245"/>
    </i>
    <i>
      <x v="108"/>
    </i>
    <i>
      <x v="33"/>
    </i>
    <i>
      <x v="1"/>
    </i>
    <i>
      <x v="73"/>
    </i>
    <i>
      <x v="110"/>
    </i>
    <i>
      <x v="74"/>
    </i>
    <i>
      <x v="111"/>
    </i>
    <i>
      <x v="76"/>
    </i>
    <i>
      <x v="12"/>
    </i>
    <i>
      <x v="187"/>
    </i>
    <i>
      <x v="113"/>
    </i>
    <i>
      <x v="2"/>
    </i>
    <i>
      <x v="22"/>
    </i>
    <i>
      <x v="79"/>
    </i>
    <i>
      <x v="115"/>
    </i>
    <i>
      <x v="199"/>
    </i>
    <i>
      <x v="56"/>
    </i>
    <i>
      <x v="203"/>
    </i>
    <i>
      <x v="24"/>
    </i>
    <i>
      <x v="3"/>
    </i>
    <i>
      <x v="65"/>
    </i>
    <i>
      <x v="83"/>
    </i>
    <i>
      <x v="25"/>
    </i>
    <i>
      <x v="84"/>
    </i>
    <i>
      <x v="120"/>
    </i>
    <i>
      <x v="6"/>
    </i>
    <i>
      <x v="121"/>
    </i>
    <i>
      <x v="223"/>
    </i>
    <i>
      <x v="122"/>
    </i>
    <i>
      <x v="88"/>
    </i>
    <i>
      <x v="123"/>
    </i>
    <i>
      <x v="231"/>
    </i>
    <i>
      <x v="124"/>
    </i>
    <i>
      <x v="46"/>
    </i>
    <i>
      <x v="26"/>
    </i>
    <i>
      <x v="48"/>
    </i>
    <i>
      <x v="66"/>
    </i>
    <i>
      <x v="243"/>
    </i>
    <i>
      <x v="127"/>
    </i>
    <i>
      <x v="50"/>
    </i>
    <i>
      <x v="128"/>
    </i>
    <i>
      <x v="170"/>
    </i>
    <i>
      <x v="129"/>
    </i>
    <i>
      <x v="172"/>
    </i>
    <i>
      <x v="130"/>
    </i>
    <i>
      <x v="174"/>
    </i>
    <i>
      <x v="131"/>
    </i>
    <i>
      <x v="35"/>
    </i>
    <i>
      <x v="266"/>
    </i>
    <i>
      <x v="178"/>
    </i>
    <i>
      <x/>
    </i>
    <i>
      <x v="75"/>
    </i>
    <i>
      <x v="134"/>
    </i>
    <i>
      <x v="182"/>
    </i>
    <i>
      <x v="27"/>
    </i>
    <i>
      <x v="77"/>
    </i>
    <i>
      <x v="136"/>
    </i>
    <i>
      <x v="186"/>
    </i>
    <i>
      <x v="137"/>
    </i>
    <i>
      <x v="188"/>
    </i>
    <i>
      <x v="28"/>
    </i>
    <i>
      <x v="190"/>
    </i>
    <i>
      <x v="67"/>
    </i>
    <i>
      <x v="192"/>
    </i>
    <i>
      <x v="140"/>
    </i>
    <i>
      <x v="194"/>
    </i>
    <i>
      <x v="141"/>
    </i>
    <i>
      <x v="196"/>
    </i>
    <i>
      <x v="142"/>
    </i>
    <i>
      <x v="38"/>
    </i>
    <i>
      <x v="143"/>
    </i>
    <i>
      <x v="200"/>
    </i>
    <i>
      <x v="144"/>
    </i>
    <i>
      <x v="202"/>
    </i>
    <i>
      <x v="145"/>
    </i>
    <i>
      <x v="204"/>
    </i>
    <i>
      <x v="146"/>
    </i>
    <i>
      <x v="206"/>
    </i>
    <i>
      <x v="147"/>
    </i>
    <i>
      <x v="40"/>
    </i>
    <i>
      <x v="148"/>
    </i>
    <i>
      <x v="210"/>
    </i>
    <i>
      <x v="149"/>
    </i>
    <i>
      <x v="41"/>
    </i>
    <i>
      <x v="68"/>
    </i>
    <i>
      <x v="214"/>
    </i>
    <i>
      <x v="151"/>
    </i>
    <i>
      <x v="216"/>
    </i>
    <i>
      <x v="250"/>
    </i>
    <i>
      <x v="218"/>
    </i>
    <i>
      <x v="252"/>
    </i>
    <i>
      <x v="7"/>
    </i>
    <i>
      <x v="254"/>
    </i>
    <i>
      <x v="85"/>
    </i>
    <i>
      <x v="256"/>
    </i>
    <i>
      <x v="224"/>
    </i>
    <i>
      <x v="52"/>
    </i>
    <i>
      <x v="87"/>
    </i>
    <i>
      <x v="69"/>
    </i>
    <i>
      <x v="228"/>
    </i>
    <i>
      <x v="262"/>
    </i>
    <i>
      <x v="230"/>
    </i>
    <i>
      <x v="70"/>
    </i>
    <i>
      <x v="232"/>
    </i>
    <i>
      <x v="55"/>
    </i>
    <i>
      <x v="45"/>
    </i>
    <i>
      <x v="71"/>
    </i>
    <i>
      <x v="236"/>
    </i>
    <i>
      <x v="162"/>
    </i>
    <i>
      <x v="238"/>
    </i>
    <i>
      <x v="163"/>
    </i>
    <i>
      <x v="49"/>
    </i>
    <i>
      <x v="164"/>
    </i>
    <i>
      <x v="242"/>
    </i>
    <i>
      <x v="165"/>
    </i>
    <i>
      <x v="244"/>
    </i>
    <i>
      <x v="31"/>
    </i>
    <i>
      <x v="246"/>
    </i>
    <i>
      <x v="57"/>
    </i>
    <i>
      <x v="248"/>
    </i>
    <i>
      <x v="4"/>
    </i>
    <i>
      <x v="90"/>
    </i>
    <i>
      <x v="169"/>
    </i>
    <i>
      <x v="152"/>
    </i>
    <i>
      <x v="51"/>
    </i>
    <i>
      <x v="153"/>
    </i>
    <i>
      <x v="255"/>
    </i>
    <i>
      <x v="154"/>
    </i>
    <i>
      <x v="257"/>
    </i>
    <i>
      <x v="155"/>
    </i>
    <i>
      <x v="259"/>
    </i>
    <i>
      <x v="156"/>
    </i>
    <i>
      <x v="8"/>
    </i>
    <i>
      <x v="157"/>
    </i>
    <i>
      <x v="263"/>
    </i>
    <i>
      <x v="158"/>
    </i>
    <i>
      <x v="9"/>
    </i>
    <i>
      <x v="30"/>
    </i>
    <i>
      <x v="160"/>
    </i>
    <i>
      <x v="133"/>
    </i>
    <i t="grand">
      <x/>
    </i>
  </rowItems>
  <colFields count="1">
    <field x="-2"/>
  </colFields>
  <colItems count="2">
    <i>
      <x/>
    </i>
    <i i="1">
      <x v="1"/>
    </i>
  </colItems>
  <dataFields count="2">
    <dataField name="No. of Movies" fld="1" subtotal="count" baseField="0" baseItem="2162"/>
    <dataField name="Average of imdb_score" fld="1" subtotal="average" baseField="0" baseItem="2162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67159F-C383-4100-8B37-1DB3E78E28DB}" name="IMDB_Movies" displayName="IMDB_Movies" ref="A1:N5044" totalsRowShown="0">
  <autoFilter ref="A1:N5044" xr:uid="{642F3A4F-5927-482C-94FC-5EC6D775CB1E}"/>
  <tableColumns count="14">
    <tableColumn id="1" xr3:uid="{D7866501-0A88-44A8-92DB-2A2DB3940D73}" name="director_name"/>
    <tableColumn id="2" xr3:uid="{239D8B9F-2251-40AF-9852-CD846C39766A}" name="duration"/>
    <tableColumn id="3" xr3:uid="{8364B530-F682-4A86-A7D5-DE31592DBEB1}" name="actor_2_name"/>
    <tableColumn id="4" xr3:uid="{1EBD3772-1086-4724-90B3-AB0002AF6E24}" name="gross"/>
    <tableColumn id="5" xr3:uid="{92896072-85F6-488D-8C29-076E534B320F}" name="genres"/>
    <tableColumn id="6" xr3:uid="{7E2DFE34-F793-4D99-9F23-C33693A3E27A}" name="actor_1_name"/>
    <tableColumn id="7" xr3:uid="{A7A0C849-E103-4CF9-A9F9-D252FC816DAB}" name="movie_title"/>
    <tableColumn id="8" xr3:uid="{64A21934-09D1-4F59-8D01-9F5487B1CC9E}" name="actor_3_name"/>
    <tableColumn id="9" xr3:uid="{BB227020-101C-4198-8F02-2308B43DDA74}" name="language"/>
    <tableColumn id="10" xr3:uid="{A61B631C-7942-4663-A925-C1EC65FB0468}" name="country"/>
    <tableColumn id="11" xr3:uid="{87130368-F913-48A4-8AA4-3470D0FEC09F}" name="budget"/>
    <tableColumn id="12" xr3:uid="{86E87F9C-931C-4337-B56D-C18E362DE1D8}" name="title_year"/>
    <tableColumn id="13" xr3:uid="{E0FBB34F-21BB-4099-9974-F9C26D44C02D}" name="imdb_score"/>
    <tableColumn id="14" xr3:uid="{506D7C1A-D0D2-4869-B575-2459868FCDA7}" name="aspect_ratio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92406B-D07F-463E-8A4D-38A86E187A73}" name="IMDB_Movies2" displayName="IMDB_Movies2" ref="A1:J4818" totalsRowShown="0">
  <autoFilter ref="A1:J4818" xr:uid="{642F3A4F-5927-482C-94FC-5EC6D775CB1E}"/>
  <tableColumns count="10">
    <tableColumn id="1" xr3:uid="{815DD816-EC2C-4B7C-B19D-5BDFF6E25B85}" name="director_name"/>
    <tableColumn id="2" xr3:uid="{752E2F79-FDB0-4F3C-9B28-296B92BB5DCB}" name="duration"/>
    <tableColumn id="4" xr3:uid="{B79C4799-7AB9-44DE-B2A9-01B021B2B766}" name="gross"/>
    <tableColumn id="5" xr3:uid="{EDDBE4DA-4E1C-4C1D-8C08-097C1C8D82DA}" name="genres"/>
    <tableColumn id="7" xr3:uid="{B0C08C10-A8FB-46EB-8A4F-41BBEF13AFD1}" name="movie_title"/>
    <tableColumn id="9" xr3:uid="{4CB6A780-1D34-4E68-B86F-75D1B5F7177B}" name="language"/>
    <tableColumn id="10" xr3:uid="{459D3A33-F4DD-48D3-AC9F-A3867275D6EE}" name="country"/>
    <tableColumn id="11" xr3:uid="{A14252E5-DAE3-41FA-930F-FBD134062B44}" name="budget"/>
    <tableColumn id="12" xr3:uid="{A893754D-E96A-4457-A405-F808EAE65977}" name="title_year"/>
    <tableColumn id="13" xr3:uid="{CBA86EF7-6FBB-4514-B439-5AF2FA812E2F}" name="imdb_scor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BACE2-3CAC-442B-9D81-B61D9D481B8B}">
  <dimension ref="A1:N5044"/>
  <sheetViews>
    <sheetView workbookViewId="0">
      <selection activeCell="B9" sqref="B9"/>
    </sheetView>
  </sheetViews>
  <sheetFormatPr defaultRowHeight="14.4" x14ac:dyDescent="0.3"/>
  <cols>
    <col min="1" max="1" width="30.21875" bestFit="1" customWidth="1"/>
    <col min="2" max="2" width="10.33203125" bestFit="1" customWidth="1"/>
    <col min="3" max="3" width="27.88671875" bestFit="1" customWidth="1"/>
    <col min="4" max="4" width="9.77734375" bestFit="1" customWidth="1"/>
    <col min="5" max="5" width="63.88671875" bestFit="1" customWidth="1"/>
    <col min="6" max="6" width="25.33203125" bestFit="1" customWidth="1"/>
    <col min="7" max="7" width="72.21875" bestFit="1" customWidth="1"/>
    <col min="8" max="8" width="29.77734375" bestFit="1" customWidth="1"/>
    <col min="9" max="9" width="10.5546875" bestFit="1" customWidth="1"/>
    <col min="10" max="10" width="18.77734375" bestFit="1" customWidth="1"/>
    <col min="11" max="11" width="11.77734375" bestFit="1" customWidth="1"/>
    <col min="12" max="12" width="11.109375" bestFit="1" customWidth="1"/>
    <col min="13" max="13" width="12.77734375" bestFit="1" customWidth="1"/>
    <col min="14" max="14" width="13.5546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>
        <v>178</v>
      </c>
      <c r="C2" t="s">
        <v>15</v>
      </c>
      <c r="D2">
        <v>760505847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237000000</v>
      </c>
      <c r="L2">
        <v>2009</v>
      </c>
      <c r="M2">
        <v>7.9</v>
      </c>
      <c r="N2">
        <v>1.78</v>
      </c>
    </row>
    <row r="3" spans="1:14" x14ac:dyDescent="0.3">
      <c r="A3" t="s">
        <v>22</v>
      </c>
      <c r="B3">
        <v>169</v>
      </c>
      <c r="C3" t="s">
        <v>23</v>
      </c>
      <c r="D3">
        <v>309404152</v>
      </c>
      <c r="E3" t="s">
        <v>24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300000000</v>
      </c>
      <c r="L3">
        <v>2007</v>
      </c>
      <c r="M3">
        <v>7.1</v>
      </c>
      <c r="N3">
        <v>2.35</v>
      </c>
    </row>
    <row r="4" spans="1:14" x14ac:dyDescent="0.3">
      <c r="A4" t="s">
        <v>28</v>
      </c>
      <c r="B4">
        <v>148</v>
      </c>
      <c r="C4" t="s">
        <v>29</v>
      </c>
      <c r="D4">
        <v>200074175</v>
      </c>
      <c r="E4" t="s">
        <v>30</v>
      </c>
      <c r="F4" t="s">
        <v>31</v>
      </c>
      <c r="G4" t="s">
        <v>32</v>
      </c>
      <c r="H4" t="s">
        <v>33</v>
      </c>
      <c r="I4" t="s">
        <v>20</v>
      </c>
      <c r="J4" t="s">
        <v>34</v>
      </c>
      <c r="K4">
        <v>245000000</v>
      </c>
      <c r="L4">
        <v>2015</v>
      </c>
      <c r="M4">
        <v>6.8</v>
      </c>
      <c r="N4">
        <v>2.35</v>
      </c>
    </row>
    <row r="5" spans="1:14" x14ac:dyDescent="0.3">
      <c r="A5" t="s">
        <v>35</v>
      </c>
      <c r="B5">
        <v>164</v>
      </c>
      <c r="C5" t="s">
        <v>36</v>
      </c>
      <c r="D5">
        <v>448130642</v>
      </c>
      <c r="E5" t="s">
        <v>37</v>
      </c>
      <c r="F5" t="s">
        <v>38</v>
      </c>
      <c r="G5" t="s">
        <v>39</v>
      </c>
      <c r="H5" t="s">
        <v>40</v>
      </c>
      <c r="I5" t="s">
        <v>20</v>
      </c>
      <c r="J5" t="s">
        <v>21</v>
      </c>
      <c r="K5">
        <v>250000000</v>
      </c>
      <c r="L5">
        <v>2012</v>
      </c>
      <c r="M5">
        <v>8.5</v>
      </c>
      <c r="N5">
        <v>2.35</v>
      </c>
    </row>
    <row r="6" spans="1:14" x14ac:dyDescent="0.3">
      <c r="A6" t="s">
        <v>41</v>
      </c>
      <c r="C6" t="s">
        <v>42</v>
      </c>
      <c r="E6" t="s">
        <v>43</v>
      </c>
      <c r="F6" t="s">
        <v>41</v>
      </c>
      <c r="G6" t="s">
        <v>44</v>
      </c>
      <c r="H6" t="s">
        <v>45</v>
      </c>
      <c r="I6" t="s">
        <v>45</v>
      </c>
      <c r="J6" t="s">
        <v>45</v>
      </c>
      <c r="M6">
        <v>7.1</v>
      </c>
    </row>
    <row r="7" spans="1:14" x14ac:dyDescent="0.3">
      <c r="A7" t="s">
        <v>46</v>
      </c>
      <c r="B7">
        <v>132</v>
      </c>
      <c r="C7" t="s">
        <v>47</v>
      </c>
      <c r="D7">
        <v>73058679</v>
      </c>
      <c r="E7" t="s">
        <v>48</v>
      </c>
      <c r="F7" t="s">
        <v>49</v>
      </c>
      <c r="G7" t="s">
        <v>50</v>
      </c>
      <c r="H7" t="s">
        <v>51</v>
      </c>
      <c r="I7" t="s">
        <v>20</v>
      </c>
      <c r="J7" t="s">
        <v>21</v>
      </c>
      <c r="K7">
        <v>263700000</v>
      </c>
      <c r="L7">
        <v>2012</v>
      </c>
      <c r="M7">
        <v>6.6</v>
      </c>
      <c r="N7">
        <v>2.35</v>
      </c>
    </row>
    <row r="8" spans="1:14" x14ac:dyDescent="0.3">
      <c r="A8" t="s">
        <v>52</v>
      </c>
      <c r="B8">
        <v>156</v>
      </c>
      <c r="C8" t="s">
        <v>53</v>
      </c>
      <c r="D8">
        <v>336530303</v>
      </c>
      <c r="E8" t="s">
        <v>54</v>
      </c>
      <c r="F8" t="s">
        <v>55</v>
      </c>
      <c r="G8" t="s">
        <v>56</v>
      </c>
      <c r="H8" t="s">
        <v>57</v>
      </c>
      <c r="I8" t="s">
        <v>20</v>
      </c>
      <c r="J8" t="s">
        <v>21</v>
      </c>
      <c r="K8">
        <v>258000000</v>
      </c>
      <c r="L8">
        <v>2007</v>
      </c>
      <c r="M8">
        <v>6.2</v>
      </c>
      <c r="N8">
        <v>2.35</v>
      </c>
    </row>
    <row r="9" spans="1:14" x14ac:dyDescent="0.3">
      <c r="A9" t="s">
        <v>58</v>
      </c>
      <c r="B9">
        <v>100</v>
      </c>
      <c r="C9" t="s">
        <v>59</v>
      </c>
      <c r="D9">
        <v>200807262</v>
      </c>
      <c r="E9" t="s">
        <v>60</v>
      </c>
      <c r="F9" t="s">
        <v>61</v>
      </c>
      <c r="G9" t="s">
        <v>62</v>
      </c>
      <c r="H9" t="s">
        <v>63</v>
      </c>
      <c r="I9" t="s">
        <v>20</v>
      </c>
      <c r="J9" t="s">
        <v>21</v>
      </c>
      <c r="K9">
        <v>260000000</v>
      </c>
      <c r="L9">
        <v>2010</v>
      </c>
      <c r="M9">
        <v>7.8</v>
      </c>
      <c r="N9">
        <v>1.85</v>
      </c>
    </row>
    <row r="10" spans="1:14" x14ac:dyDescent="0.3">
      <c r="A10" t="s">
        <v>64</v>
      </c>
      <c r="B10">
        <v>141</v>
      </c>
      <c r="C10" t="s">
        <v>65</v>
      </c>
      <c r="D10">
        <v>458991599</v>
      </c>
      <c r="E10" t="s">
        <v>48</v>
      </c>
      <c r="F10" t="s">
        <v>66</v>
      </c>
      <c r="G10" t="s">
        <v>67</v>
      </c>
      <c r="H10" t="s">
        <v>68</v>
      </c>
      <c r="I10" t="s">
        <v>20</v>
      </c>
      <c r="J10" t="s">
        <v>21</v>
      </c>
      <c r="K10">
        <v>250000000</v>
      </c>
      <c r="L10">
        <v>2015</v>
      </c>
      <c r="M10">
        <v>7.5</v>
      </c>
      <c r="N10">
        <v>2.35</v>
      </c>
    </row>
    <row r="11" spans="1:14" x14ac:dyDescent="0.3">
      <c r="A11" t="s">
        <v>69</v>
      </c>
      <c r="B11">
        <v>153</v>
      </c>
      <c r="C11" t="s">
        <v>70</v>
      </c>
      <c r="D11">
        <v>301956980</v>
      </c>
      <c r="E11" t="s">
        <v>71</v>
      </c>
      <c r="F11" t="s">
        <v>72</v>
      </c>
      <c r="G11" t="s">
        <v>73</v>
      </c>
      <c r="H11" t="s">
        <v>74</v>
      </c>
      <c r="I11" t="s">
        <v>20</v>
      </c>
      <c r="J11" t="s">
        <v>34</v>
      </c>
      <c r="K11">
        <v>250000000</v>
      </c>
      <c r="L11">
        <v>2009</v>
      </c>
      <c r="M11">
        <v>7.5</v>
      </c>
      <c r="N11">
        <v>2.35</v>
      </c>
    </row>
    <row r="12" spans="1:14" x14ac:dyDescent="0.3">
      <c r="A12" t="s">
        <v>75</v>
      </c>
      <c r="B12">
        <v>183</v>
      </c>
      <c r="C12" t="s">
        <v>76</v>
      </c>
      <c r="D12">
        <v>330249062</v>
      </c>
      <c r="E12" t="s">
        <v>48</v>
      </c>
      <c r="F12" t="s">
        <v>77</v>
      </c>
      <c r="G12" t="s">
        <v>78</v>
      </c>
      <c r="H12" t="s">
        <v>79</v>
      </c>
      <c r="I12" t="s">
        <v>20</v>
      </c>
      <c r="J12" t="s">
        <v>21</v>
      </c>
      <c r="K12">
        <v>250000000</v>
      </c>
      <c r="L12">
        <v>2016</v>
      </c>
      <c r="M12">
        <v>6.9</v>
      </c>
      <c r="N12">
        <v>2.35</v>
      </c>
    </row>
    <row r="13" spans="1:14" x14ac:dyDescent="0.3">
      <c r="A13" t="s">
        <v>80</v>
      </c>
      <c r="B13">
        <v>169</v>
      </c>
      <c r="C13" t="s">
        <v>81</v>
      </c>
      <c r="D13">
        <v>200069408</v>
      </c>
      <c r="E13" t="s">
        <v>48</v>
      </c>
      <c r="F13" t="s">
        <v>82</v>
      </c>
      <c r="G13" t="s">
        <v>83</v>
      </c>
      <c r="H13" t="s">
        <v>84</v>
      </c>
      <c r="I13" t="s">
        <v>20</v>
      </c>
      <c r="J13" t="s">
        <v>21</v>
      </c>
      <c r="K13">
        <v>209000000</v>
      </c>
      <c r="L13">
        <v>2006</v>
      </c>
      <c r="M13">
        <v>6.1</v>
      </c>
      <c r="N13">
        <v>2.35</v>
      </c>
    </row>
    <row r="14" spans="1:14" x14ac:dyDescent="0.3">
      <c r="A14" t="s">
        <v>85</v>
      </c>
      <c r="B14">
        <v>106</v>
      </c>
      <c r="C14" t="s">
        <v>86</v>
      </c>
      <c r="D14">
        <v>168368427</v>
      </c>
      <c r="E14" t="s">
        <v>87</v>
      </c>
      <c r="F14" t="s">
        <v>88</v>
      </c>
      <c r="G14" t="s">
        <v>89</v>
      </c>
      <c r="H14" t="s">
        <v>29</v>
      </c>
      <c r="I14" t="s">
        <v>20</v>
      </c>
      <c r="J14" t="s">
        <v>34</v>
      </c>
      <c r="K14">
        <v>200000000</v>
      </c>
      <c r="L14">
        <v>2008</v>
      </c>
      <c r="M14">
        <v>6.7</v>
      </c>
      <c r="N14">
        <v>2.35</v>
      </c>
    </row>
    <row r="15" spans="1:14" x14ac:dyDescent="0.3">
      <c r="A15" t="s">
        <v>22</v>
      </c>
      <c r="B15">
        <v>151</v>
      </c>
      <c r="C15" t="s">
        <v>23</v>
      </c>
      <c r="D15">
        <v>423032628</v>
      </c>
      <c r="E15" t="s">
        <v>24</v>
      </c>
      <c r="F15" t="s">
        <v>25</v>
      </c>
      <c r="G15" t="s">
        <v>90</v>
      </c>
      <c r="H15" t="s">
        <v>27</v>
      </c>
      <c r="I15" t="s">
        <v>20</v>
      </c>
      <c r="J15" t="s">
        <v>21</v>
      </c>
      <c r="K15">
        <v>225000000</v>
      </c>
      <c r="L15">
        <v>2006</v>
      </c>
      <c r="M15">
        <v>7.3</v>
      </c>
      <c r="N15">
        <v>2.35</v>
      </c>
    </row>
    <row r="16" spans="1:14" x14ac:dyDescent="0.3">
      <c r="A16" t="s">
        <v>22</v>
      </c>
      <c r="B16">
        <v>150</v>
      </c>
      <c r="C16" t="s">
        <v>91</v>
      </c>
      <c r="D16">
        <v>89289910</v>
      </c>
      <c r="E16" t="s">
        <v>92</v>
      </c>
      <c r="F16" t="s">
        <v>25</v>
      </c>
      <c r="G16" t="s">
        <v>93</v>
      </c>
      <c r="H16" t="s">
        <v>94</v>
      </c>
      <c r="I16" t="s">
        <v>20</v>
      </c>
      <c r="J16" t="s">
        <v>21</v>
      </c>
      <c r="K16">
        <v>215000000</v>
      </c>
      <c r="L16">
        <v>2013</v>
      </c>
      <c r="M16">
        <v>6.5</v>
      </c>
      <c r="N16">
        <v>2.35</v>
      </c>
    </row>
    <row r="17" spans="1:14" x14ac:dyDescent="0.3">
      <c r="A17" t="s">
        <v>75</v>
      </c>
      <c r="B17">
        <v>143</v>
      </c>
      <c r="C17" t="s">
        <v>95</v>
      </c>
      <c r="D17">
        <v>291021565</v>
      </c>
      <c r="E17" t="s">
        <v>16</v>
      </c>
      <c r="F17" t="s">
        <v>77</v>
      </c>
      <c r="G17" t="s">
        <v>96</v>
      </c>
      <c r="H17" t="s">
        <v>97</v>
      </c>
      <c r="I17" t="s">
        <v>20</v>
      </c>
      <c r="J17" t="s">
        <v>21</v>
      </c>
      <c r="K17">
        <v>225000000</v>
      </c>
      <c r="L17">
        <v>2013</v>
      </c>
      <c r="M17">
        <v>7.2</v>
      </c>
      <c r="N17">
        <v>2.35</v>
      </c>
    </row>
    <row r="18" spans="1:14" x14ac:dyDescent="0.3">
      <c r="A18" t="s">
        <v>98</v>
      </c>
      <c r="B18">
        <v>150</v>
      </c>
      <c r="C18" t="s">
        <v>99</v>
      </c>
      <c r="D18">
        <v>141614023</v>
      </c>
      <c r="E18" t="s">
        <v>100</v>
      </c>
      <c r="F18" t="s">
        <v>101</v>
      </c>
      <c r="G18" t="s">
        <v>102</v>
      </c>
      <c r="H18" t="s">
        <v>103</v>
      </c>
      <c r="I18" t="s">
        <v>20</v>
      </c>
      <c r="J18" t="s">
        <v>21</v>
      </c>
      <c r="K18">
        <v>225000000</v>
      </c>
      <c r="L18">
        <v>2008</v>
      </c>
      <c r="M18">
        <v>6.6</v>
      </c>
      <c r="N18">
        <v>2.35</v>
      </c>
    </row>
    <row r="19" spans="1:14" x14ac:dyDescent="0.3">
      <c r="A19" t="s">
        <v>64</v>
      </c>
      <c r="B19">
        <v>173</v>
      </c>
      <c r="C19" t="s">
        <v>65</v>
      </c>
      <c r="D19">
        <v>623279547</v>
      </c>
      <c r="E19" t="s">
        <v>48</v>
      </c>
      <c r="F19" t="s">
        <v>66</v>
      </c>
      <c r="G19" t="s">
        <v>104</v>
      </c>
      <c r="H19" t="s">
        <v>68</v>
      </c>
      <c r="I19" t="s">
        <v>20</v>
      </c>
      <c r="J19" t="s">
        <v>21</v>
      </c>
      <c r="K19">
        <v>220000000</v>
      </c>
      <c r="L19">
        <v>2012</v>
      </c>
      <c r="M19">
        <v>8.1</v>
      </c>
      <c r="N19">
        <v>1.85</v>
      </c>
    </row>
    <row r="20" spans="1:14" x14ac:dyDescent="0.3">
      <c r="A20" t="s">
        <v>105</v>
      </c>
      <c r="B20">
        <v>136</v>
      </c>
      <c r="C20" t="s">
        <v>106</v>
      </c>
      <c r="D20">
        <v>241063875</v>
      </c>
      <c r="E20" t="s">
        <v>24</v>
      </c>
      <c r="F20" t="s">
        <v>25</v>
      </c>
      <c r="G20" t="s">
        <v>107</v>
      </c>
      <c r="H20" t="s">
        <v>108</v>
      </c>
      <c r="I20" t="s">
        <v>20</v>
      </c>
      <c r="J20" t="s">
        <v>21</v>
      </c>
      <c r="K20">
        <v>250000000</v>
      </c>
      <c r="L20">
        <v>2011</v>
      </c>
      <c r="M20">
        <v>6.7</v>
      </c>
      <c r="N20">
        <v>2.35</v>
      </c>
    </row>
    <row r="21" spans="1:14" x14ac:dyDescent="0.3">
      <c r="A21" t="s">
        <v>109</v>
      </c>
      <c r="B21">
        <v>106</v>
      </c>
      <c r="C21" t="s">
        <v>110</v>
      </c>
      <c r="D21">
        <v>179020854</v>
      </c>
      <c r="E21" t="s">
        <v>111</v>
      </c>
      <c r="F21" t="s">
        <v>112</v>
      </c>
      <c r="G21" t="s">
        <v>113</v>
      </c>
      <c r="H21" t="s">
        <v>114</v>
      </c>
      <c r="I21" t="s">
        <v>20</v>
      </c>
      <c r="J21" t="s">
        <v>21</v>
      </c>
      <c r="K21">
        <v>225000000</v>
      </c>
      <c r="L21">
        <v>2012</v>
      </c>
      <c r="M21">
        <v>6.8</v>
      </c>
      <c r="N21">
        <v>1.85</v>
      </c>
    </row>
    <row r="22" spans="1:14" x14ac:dyDescent="0.3">
      <c r="A22" t="s">
        <v>115</v>
      </c>
      <c r="B22">
        <v>164</v>
      </c>
      <c r="C22" t="s">
        <v>116</v>
      </c>
      <c r="D22">
        <v>255108370</v>
      </c>
      <c r="E22" t="s">
        <v>117</v>
      </c>
      <c r="F22" t="s">
        <v>118</v>
      </c>
      <c r="G22" t="s">
        <v>119</v>
      </c>
      <c r="H22" t="s">
        <v>120</v>
      </c>
      <c r="I22" t="s">
        <v>20</v>
      </c>
      <c r="J22" t="s">
        <v>121</v>
      </c>
      <c r="K22">
        <v>250000000</v>
      </c>
      <c r="L22">
        <v>2014</v>
      </c>
      <c r="M22">
        <v>7.5</v>
      </c>
      <c r="N22">
        <v>2.35</v>
      </c>
    </row>
    <row r="23" spans="1:14" x14ac:dyDescent="0.3">
      <c r="A23" t="s">
        <v>122</v>
      </c>
      <c r="B23">
        <v>153</v>
      </c>
      <c r="C23" t="s">
        <v>123</v>
      </c>
      <c r="D23">
        <v>262030663</v>
      </c>
      <c r="E23" t="s">
        <v>24</v>
      </c>
      <c r="F23" t="s">
        <v>124</v>
      </c>
      <c r="G23" t="s">
        <v>125</v>
      </c>
      <c r="H23" t="s">
        <v>126</v>
      </c>
      <c r="I23" t="s">
        <v>20</v>
      </c>
      <c r="J23" t="s">
        <v>21</v>
      </c>
      <c r="K23">
        <v>230000000</v>
      </c>
      <c r="L23">
        <v>2012</v>
      </c>
      <c r="M23">
        <v>7</v>
      </c>
      <c r="N23">
        <v>2.35</v>
      </c>
    </row>
    <row r="24" spans="1:14" x14ac:dyDescent="0.3">
      <c r="A24" t="s">
        <v>127</v>
      </c>
      <c r="B24">
        <v>156</v>
      </c>
      <c r="C24" t="s">
        <v>128</v>
      </c>
      <c r="D24">
        <v>105219735</v>
      </c>
      <c r="E24" t="s">
        <v>129</v>
      </c>
      <c r="F24" t="s">
        <v>130</v>
      </c>
      <c r="G24" t="s">
        <v>131</v>
      </c>
      <c r="H24" t="s">
        <v>132</v>
      </c>
      <c r="I24" t="s">
        <v>20</v>
      </c>
      <c r="J24" t="s">
        <v>21</v>
      </c>
      <c r="K24">
        <v>200000000</v>
      </c>
      <c r="L24">
        <v>2010</v>
      </c>
      <c r="M24">
        <v>6.7</v>
      </c>
      <c r="N24">
        <v>2.35</v>
      </c>
    </row>
    <row r="25" spans="1:14" x14ac:dyDescent="0.3">
      <c r="A25" t="s">
        <v>115</v>
      </c>
      <c r="B25">
        <v>186</v>
      </c>
      <c r="C25" t="s">
        <v>116</v>
      </c>
      <c r="D25">
        <v>258355354</v>
      </c>
      <c r="E25" t="s">
        <v>117</v>
      </c>
      <c r="F25" t="s">
        <v>118</v>
      </c>
      <c r="G25" t="s">
        <v>133</v>
      </c>
      <c r="H25" t="s">
        <v>120</v>
      </c>
      <c r="I25" t="s">
        <v>20</v>
      </c>
      <c r="J25" t="s">
        <v>21</v>
      </c>
      <c r="K25">
        <v>225000000</v>
      </c>
      <c r="L25">
        <v>2013</v>
      </c>
      <c r="M25">
        <v>7.9</v>
      </c>
      <c r="N25">
        <v>2.35</v>
      </c>
    </row>
    <row r="26" spans="1:14" x14ac:dyDescent="0.3">
      <c r="A26" t="s">
        <v>134</v>
      </c>
      <c r="B26">
        <v>113</v>
      </c>
      <c r="C26" t="s">
        <v>135</v>
      </c>
      <c r="D26">
        <v>70083519</v>
      </c>
      <c r="E26" t="s">
        <v>136</v>
      </c>
      <c r="F26" t="s">
        <v>137</v>
      </c>
      <c r="G26" t="s">
        <v>138</v>
      </c>
      <c r="H26" t="s">
        <v>139</v>
      </c>
      <c r="I26" t="s">
        <v>20</v>
      </c>
      <c r="J26" t="s">
        <v>21</v>
      </c>
      <c r="K26">
        <v>180000000</v>
      </c>
      <c r="L26">
        <v>2007</v>
      </c>
      <c r="M26">
        <v>6.1</v>
      </c>
      <c r="N26">
        <v>2.35</v>
      </c>
    </row>
    <row r="27" spans="1:14" x14ac:dyDescent="0.3">
      <c r="A27" t="s">
        <v>115</v>
      </c>
      <c r="B27">
        <v>201</v>
      </c>
      <c r="C27" t="s">
        <v>140</v>
      </c>
      <c r="D27">
        <v>218051260</v>
      </c>
      <c r="E27" t="s">
        <v>141</v>
      </c>
      <c r="F27" t="s">
        <v>142</v>
      </c>
      <c r="G27" t="s">
        <v>143</v>
      </c>
      <c r="H27" t="s">
        <v>144</v>
      </c>
      <c r="I27" t="s">
        <v>20</v>
      </c>
      <c r="J27" t="s">
        <v>121</v>
      </c>
      <c r="K27">
        <v>207000000</v>
      </c>
      <c r="L27">
        <v>2005</v>
      </c>
      <c r="M27">
        <v>7.2</v>
      </c>
      <c r="N27">
        <v>2.35</v>
      </c>
    </row>
    <row r="28" spans="1:14" x14ac:dyDescent="0.3">
      <c r="A28" t="s">
        <v>14</v>
      </c>
      <c r="B28">
        <v>194</v>
      </c>
      <c r="C28" t="s">
        <v>145</v>
      </c>
      <c r="D28">
        <v>658672302</v>
      </c>
      <c r="E28" t="s">
        <v>146</v>
      </c>
      <c r="F28" t="s">
        <v>147</v>
      </c>
      <c r="G28" t="s">
        <v>148</v>
      </c>
      <c r="H28" t="s">
        <v>149</v>
      </c>
      <c r="I28" t="s">
        <v>20</v>
      </c>
      <c r="J28" t="s">
        <v>21</v>
      </c>
      <c r="K28">
        <v>200000000</v>
      </c>
      <c r="L28">
        <v>1997</v>
      </c>
      <c r="M28">
        <v>7.7</v>
      </c>
      <c r="N28">
        <v>2.35</v>
      </c>
    </row>
    <row r="29" spans="1:14" x14ac:dyDescent="0.3">
      <c r="A29" t="s">
        <v>150</v>
      </c>
      <c r="B29">
        <v>147</v>
      </c>
      <c r="C29" t="s">
        <v>68</v>
      </c>
      <c r="D29">
        <v>407197282</v>
      </c>
      <c r="E29" t="s">
        <v>48</v>
      </c>
      <c r="F29" t="s">
        <v>65</v>
      </c>
      <c r="G29" t="s">
        <v>151</v>
      </c>
      <c r="H29" t="s">
        <v>152</v>
      </c>
      <c r="I29" t="s">
        <v>20</v>
      </c>
      <c r="J29" t="s">
        <v>21</v>
      </c>
      <c r="K29">
        <v>250000000</v>
      </c>
      <c r="L29">
        <v>2016</v>
      </c>
      <c r="M29">
        <v>8.1999999999999993</v>
      </c>
      <c r="N29">
        <v>2.35</v>
      </c>
    </row>
    <row r="30" spans="1:14" x14ac:dyDescent="0.3">
      <c r="A30" t="s">
        <v>153</v>
      </c>
      <c r="B30">
        <v>131</v>
      </c>
      <c r="C30" t="s">
        <v>154</v>
      </c>
      <c r="D30">
        <v>65173160</v>
      </c>
      <c r="E30" t="s">
        <v>155</v>
      </c>
      <c r="F30" t="s">
        <v>156</v>
      </c>
      <c r="G30" t="s">
        <v>157</v>
      </c>
      <c r="H30" t="s">
        <v>158</v>
      </c>
      <c r="I30" t="s">
        <v>20</v>
      </c>
      <c r="J30" t="s">
        <v>21</v>
      </c>
      <c r="K30">
        <v>209000000</v>
      </c>
      <c r="L30">
        <v>2012</v>
      </c>
      <c r="M30">
        <v>5.9</v>
      </c>
      <c r="N30">
        <v>2.35</v>
      </c>
    </row>
    <row r="31" spans="1:14" x14ac:dyDescent="0.3">
      <c r="A31" t="s">
        <v>159</v>
      </c>
      <c r="B31">
        <v>124</v>
      </c>
      <c r="C31" t="s">
        <v>160</v>
      </c>
      <c r="D31">
        <v>652177271</v>
      </c>
      <c r="E31" t="s">
        <v>155</v>
      </c>
      <c r="F31" t="s">
        <v>161</v>
      </c>
      <c r="G31" t="s">
        <v>162</v>
      </c>
      <c r="H31" t="s">
        <v>163</v>
      </c>
      <c r="I31" t="s">
        <v>20</v>
      </c>
      <c r="J31" t="s">
        <v>21</v>
      </c>
      <c r="K31">
        <v>150000000</v>
      </c>
      <c r="L31">
        <v>2015</v>
      </c>
      <c r="M31">
        <v>7</v>
      </c>
      <c r="N31">
        <v>2</v>
      </c>
    </row>
    <row r="32" spans="1:14" x14ac:dyDescent="0.3">
      <c r="A32" t="s">
        <v>28</v>
      </c>
      <c r="B32">
        <v>143</v>
      </c>
      <c r="C32" t="s">
        <v>164</v>
      </c>
      <c r="D32">
        <v>304360277</v>
      </c>
      <c r="E32" t="s">
        <v>30</v>
      </c>
      <c r="F32" t="s">
        <v>165</v>
      </c>
      <c r="G32" t="s">
        <v>166</v>
      </c>
      <c r="H32" t="s">
        <v>29</v>
      </c>
      <c r="I32" t="s">
        <v>20</v>
      </c>
      <c r="J32" t="s">
        <v>34</v>
      </c>
      <c r="K32">
        <v>200000000</v>
      </c>
      <c r="L32">
        <v>2012</v>
      </c>
      <c r="M32">
        <v>7.8</v>
      </c>
      <c r="N32">
        <v>2.35</v>
      </c>
    </row>
    <row r="33" spans="1:14" x14ac:dyDescent="0.3">
      <c r="A33" t="s">
        <v>52</v>
      </c>
      <c r="B33">
        <v>135</v>
      </c>
      <c r="C33" t="s">
        <v>53</v>
      </c>
      <c r="D33">
        <v>373377893</v>
      </c>
      <c r="E33" t="s">
        <v>167</v>
      </c>
      <c r="F33" t="s">
        <v>55</v>
      </c>
      <c r="G33" t="s">
        <v>168</v>
      </c>
      <c r="H33" t="s">
        <v>57</v>
      </c>
      <c r="I33" t="s">
        <v>20</v>
      </c>
      <c r="J33" t="s">
        <v>21</v>
      </c>
      <c r="K33">
        <v>200000000</v>
      </c>
      <c r="L33">
        <v>2004</v>
      </c>
      <c r="M33">
        <v>7.3</v>
      </c>
      <c r="N33">
        <v>2.35</v>
      </c>
    </row>
    <row r="34" spans="1:14" x14ac:dyDescent="0.3">
      <c r="A34" t="s">
        <v>169</v>
      </c>
      <c r="B34">
        <v>195</v>
      </c>
      <c r="C34" t="s">
        <v>170</v>
      </c>
      <c r="D34">
        <v>408992272</v>
      </c>
      <c r="E34" t="s">
        <v>48</v>
      </c>
      <c r="F34" t="s">
        <v>65</v>
      </c>
      <c r="G34" t="s">
        <v>171</v>
      </c>
      <c r="H34" t="s">
        <v>172</v>
      </c>
      <c r="I34" t="s">
        <v>20</v>
      </c>
      <c r="J34" t="s">
        <v>21</v>
      </c>
      <c r="K34">
        <v>200000000</v>
      </c>
      <c r="L34">
        <v>2013</v>
      </c>
      <c r="M34">
        <v>7.2</v>
      </c>
      <c r="N34">
        <v>2.35</v>
      </c>
    </row>
    <row r="35" spans="1:14" x14ac:dyDescent="0.3">
      <c r="A35" t="s">
        <v>173</v>
      </c>
      <c r="B35">
        <v>108</v>
      </c>
      <c r="C35" t="s">
        <v>72</v>
      </c>
      <c r="D35">
        <v>334185206</v>
      </c>
      <c r="E35" t="s">
        <v>136</v>
      </c>
      <c r="F35" t="s">
        <v>25</v>
      </c>
      <c r="G35" t="s">
        <v>174</v>
      </c>
      <c r="H35" t="s">
        <v>175</v>
      </c>
      <c r="I35" t="s">
        <v>20</v>
      </c>
      <c r="J35" t="s">
        <v>21</v>
      </c>
      <c r="K35">
        <v>200000000</v>
      </c>
      <c r="L35">
        <v>2010</v>
      </c>
      <c r="M35">
        <v>6.5</v>
      </c>
      <c r="N35">
        <v>1.85</v>
      </c>
    </row>
    <row r="36" spans="1:14" x14ac:dyDescent="0.3">
      <c r="A36" t="s">
        <v>176</v>
      </c>
      <c r="B36">
        <v>104</v>
      </c>
      <c r="C36" t="s">
        <v>177</v>
      </c>
      <c r="D36">
        <v>234360014</v>
      </c>
      <c r="E36" t="s">
        <v>178</v>
      </c>
      <c r="F36" t="s">
        <v>179</v>
      </c>
      <c r="G36" t="s">
        <v>180</v>
      </c>
      <c r="H36" t="s">
        <v>181</v>
      </c>
      <c r="I36" t="s">
        <v>20</v>
      </c>
      <c r="J36" t="s">
        <v>182</v>
      </c>
      <c r="K36">
        <v>210000000</v>
      </c>
      <c r="L36">
        <v>2006</v>
      </c>
      <c r="M36">
        <v>6.8</v>
      </c>
      <c r="N36">
        <v>2.35</v>
      </c>
    </row>
    <row r="37" spans="1:14" x14ac:dyDescent="0.3">
      <c r="A37" t="s">
        <v>183</v>
      </c>
      <c r="B37">
        <v>104</v>
      </c>
      <c r="C37" t="s">
        <v>184</v>
      </c>
      <c r="D37">
        <v>268488329</v>
      </c>
      <c r="E37" t="s">
        <v>185</v>
      </c>
      <c r="F37" t="s">
        <v>186</v>
      </c>
      <c r="G37" t="s">
        <v>187</v>
      </c>
      <c r="H37" t="s">
        <v>188</v>
      </c>
      <c r="I37" t="s">
        <v>20</v>
      </c>
      <c r="J37" t="s">
        <v>21</v>
      </c>
      <c r="K37">
        <v>200000000</v>
      </c>
      <c r="L37">
        <v>2013</v>
      </c>
      <c r="M37">
        <v>7.3</v>
      </c>
      <c r="N37">
        <v>1.85</v>
      </c>
    </row>
    <row r="38" spans="1:14" x14ac:dyDescent="0.3">
      <c r="A38" t="s">
        <v>189</v>
      </c>
      <c r="B38">
        <v>150</v>
      </c>
      <c r="C38" t="s">
        <v>190</v>
      </c>
      <c r="D38">
        <v>402076689</v>
      </c>
      <c r="E38" t="s">
        <v>48</v>
      </c>
      <c r="F38" t="s">
        <v>191</v>
      </c>
      <c r="G38" t="s">
        <v>192</v>
      </c>
      <c r="H38" t="s">
        <v>193</v>
      </c>
      <c r="I38" t="s">
        <v>20</v>
      </c>
      <c r="J38" t="s">
        <v>21</v>
      </c>
      <c r="K38">
        <v>200000000</v>
      </c>
      <c r="L38">
        <v>2009</v>
      </c>
      <c r="M38">
        <v>6</v>
      </c>
      <c r="N38">
        <v>2.35</v>
      </c>
    </row>
    <row r="39" spans="1:14" x14ac:dyDescent="0.3">
      <c r="A39" t="s">
        <v>189</v>
      </c>
      <c r="B39">
        <v>165</v>
      </c>
      <c r="C39" t="s">
        <v>194</v>
      </c>
      <c r="D39">
        <v>245428137</v>
      </c>
      <c r="E39" t="s">
        <v>48</v>
      </c>
      <c r="F39" t="s">
        <v>195</v>
      </c>
      <c r="G39" t="s">
        <v>196</v>
      </c>
      <c r="H39" t="s">
        <v>177</v>
      </c>
      <c r="I39" t="s">
        <v>20</v>
      </c>
      <c r="J39" t="s">
        <v>21</v>
      </c>
      <c r="K39">
        <v>210000000</v>
      </c>
      <c r="L39">
        <v>2014</v>
      </c>
      <c r="M39">
        <v>5.7</v>
      </c>
      <c r="N39">
        <v>2.35</v>
      </c>
    </row>
    <row r="40" spans="1:14" x14ac:dyDescent="0.3">
      <c r="A40" t="s">
        <v>52</v>
      </c>
      <c r="B40">
        <v>130</v>
      </c>
      <c r="C40" t="s">
        <v>197</v>
      </c>
      <c r="D40">
        <v>234903076</v>
      </c>
      <c r="E40" t="s">
        <v>136</v>
      </c>
      <c r="F40" t="s">
        <v>198</v>
      </c>
      <c r="G40" t="s">
        <v>199</v>
      </c>
      <c r="H40" t="s">
        <v>53</v>
      </c>
      <c r="I40" t="s">
        <v>20</v>
      </c>
      <c r="J40" t="s">
        <v>21</v>
      </c>
      <c r="K40">
        <v>215000000</v>
      </c>
      <c r="L40">
        <v>2013</v>
      </c>
      <c r="M40">
        <v>6.4</v>
      </c>
      <c r="N40">
        <v>2.35</v>
      </c>
    </row>
    <row r="41" spans="1:14" x14ac:dyDescent="0.3">
      <c r="A41" t="s">
        <v>122</v>
      </c>
      <c r="B41">
        <v>142</v>
      </c>
      <c r="C41" t="s">
        <v>123</v>
      </c>
      <c r="D41">
        <v>202853933</v>
      </c>
      <c r="E41" t="s">
        <v>16</v>
      </c>
      <c r="F41" t="s">
        <v>124</v>
      </c>
      <c r="G41" t="s">
        <v>200</v>
      </c>
      <c r="H41" t="s">
        <v>201</v>
      </c>
      <c r="I41" t="s">
        <v>20</v>
      </c>
      <c r="J41" t="s">
        <v>21</v>
      </c>
      <c r="K41">
        <v>200000000</v>
      </c>
      <c r="L41">
        <v>2014</v>
      </c>
      <c r="M41">
        <v>6.7</v>
      </c>
      <c r="N41">
        <v>2.35</v>
      </c>
    </row>
    <row r="42" spans="1:14" x14ac:dyDescent="0.3">
      <c r="A42" t="s">
        <v>202</v>
      </c>
      <c r="B42">
        <v>125</v>
      </c>
      <c r="C42" t="s">
        <v>203</v>
      </c>
      <c r="D42">
        <v>172051787</v>
      </c>
      <c r="E42" t="s">
        <v>48</v>
      </c>
      <c r="F42" t="s">
        <v>204</v>
      </c>
      <c r="G42" t="s">
        <v>205</v>
      </c>
      <c r="H42" t="s">
        <v>206</v>
      </c>
      <c r="I42" t="s">
        <v>20</v>
      </c>
      <c r="J42" t="s">
        <v>21</v>
      </c>
      <c r="K42">
        <v>170000000</v>
      </c>
      <c r="L42">
        <v>2010</v>
      </c>
      <c r="M42">
        <v>6.8</v>
      </c>
      <c r="N42">
        <v>2.35</v>
      </c>
    </row>
    <row r="43" spans="1:14" x14ac:dyDescent="0.3">
      <c r="A43" t="s">
        <v>207</v>
      </c>
      <c r="B43">
        <v>106</v>
      </c>
      <c r="C43" t="s">
        <v>140</v>
      </c>
      <c r="D43">
        <v>191450875</v>
      </c>
      <c r="E43" t="s">
        <v>208</v>
      </c>
      <c r="F43" t="s">
        <v>209</v>
      </c>
      <c r="G43" t="s">
        <v>210</v>
      </c>
      <c r="H43" t="s">
        <v>211</v>
      </c>
      <c r="I43" t="s">
        <v>20</v>
      </c>
      <c r="J43" t="s">
        <v>21</v>
      </c>
      <c r="K43">
        <v>200000000</v>
      </c>
      <c r="L43">
        <v>2011</v>
      </c>
      <c r="M43">
        <v>6.3</v>
      </c>
      <c r="N43">
        <v>2.35</v>
      </c>
    </row>
    <row r="44" spans="1:14" x14ac:dyDescent="0.3">
      <c r="A44" t="s">
        <v>212</v>
      </c>
      <c r="B44">
        <v>123</v>
      </c>
      <c r="C44" t="s">
        <v>213</v>
      </c>
      <c r="D44">
        <v>116593191</v>
      </c>
      <c r="E44" t="s">
        <v>48</v>
      </c>
      <c r="F44" t="s">
        <v>214</v>
      </c>
      <c r="G44" t="s">
        <v>215</v>
      </c>
      <c r="H44" t="s">
        <v>216</v>
      </c>
      <c r="I44" t="s">
        <v>20</v>
      </c>
      <c r="J44" t="s">
        <v>21</v>
      </c>
      <c r="K44">
        <v>200000000</v>
      </c>
      <c r="L44">
        <v>2011</v>
      </c>
      <c r="M44">
        <v>5.6</v>
      </c>
      <c r="N44">
        <v>2.35</v>
      </c>
    </row>
    <row r="45" spans="1:14" x14ac:dyDescent="0.3">
      <c r="A45" t="s">
        <v>217</v>
      </c>
      <c r="B45">
        <v>103</v>
      </c>
      <c r="C45" t="s">
        <v>218</v>
      </c>
      <c r="D45">
        <v>414984497</v>
      </c>
      <c r="E45" t="s">
        <v>185</v>
      </c>
      <c r="F45" t="s">
        <v>219</v>
      </c>
      <c r="G45" t="s">
        <v>220</v>
      </c>
      <c r="H45" t="s">
        <v>221</v>
      </c>
      <c r="I45" t="s">
        <v>20</v>
      </c>
      <c r="J45" t="s">
        <v>21</v>
      </c>
      <c r="K45">
        <v>200000000</v>
      </c>
      <c r="L45">
        <v>2010</v>
      </c>
      <c r="M45">
        <v>8.3000000000000007</v>
      </c>
      <c r="N45">
        <v>1.85</v>
      </c>
    </row>
    <row r="46" spans="1:14" x14ac:dyDescent="0.3">
      <c r="A46" t="s">
        <v>222</v>
      </c>
      <c r="B46">
        <v>118</v>
      </c>
      <c r="C46" t="s">
        <v>161</v>
      </c>
      <c r="D46">
        <v>125320003</v>
      </c>
      <c r="E46" t="s">
        <v>48</v>
      </c>
      <c r="F46" t="s">
        <v>36</v>
      </c>
      <c r="G46" t="s">
        <v>223</v>
      </c>
      <c r="H46" t="s">
        <v>224</v>
      </c>
      <c r="I46" t="s">
        <v>20</v>
      </c>
      <c r="J46" t="s">
        <v>21</v>
      </c>
      <c r="K46">
        <v>200000000</v>
      </c>
      <c r="L46">
        <v>2009</v>
      </c>
      <c r="M46">
        <v>6.6</v>
      </c>
      <c r="N46">
        <v>2.35</v>
      </c>
    </row>
    <row r="47" spans="1:14" x14ac:dyDescent="0.3">
      <c r="A47" t="s">
        <v>225</v>
      </c>
      <c r="B47">
        <v>140</v>
      </c>
      <c r="C47" t="s">
        <v>226</v>
      </c>
      <c r="D47">
        <v>350034110</v>
      </c>
      <c r="E47" t="s">
        <v>227</v>
      </c>
      <c r="F47" t="s">
        <v>228</v>
      </c>
      <c r="G47" t="s">
        <v>229</v>
      </c>
      <c r="H47" t="s">
        <v>230</v>
      </c>
      <c r="I47" t="s">
        <v>20</v>
      </c>
      <c r="J47" t="s">
        <v>21</v>
      </c>
      <c r="K47">
        <v>190000000</v>
      </c>
      <c r="L47">
        <v>2015</v>
      </c>
      <c r="M47">
        <v>7.2</v>
      </c>
      <c r="N47">
        <v>2.35</v>
      </c>
    </row>
    <row r="48" spans="1:14" x14ac:dyDescent="0.3">
      <c r="A48" t="s">
        <v>85</v>
      </c>
      <c r="B48">
        <v>123</v>
      </c>
      <c r="C48" t="s">
        <v>231</v>
      </c>
      <c r="D48">
        <v>202351611</v>
      </c>
      <c r="E48" t="s">
        <v>232</v>
      </c>
      <c r="F48" t="s">
        <v>233</v>
      </c>
      <c r="G48" t="s">
        <v>234</v>
      </c>
      <c r="H48" t="s">
        <v>235</v>
      </c>
      <c r="I48" t="s">
        <v>20</v>
      </c>
      <c r="J48" t="s">
        <v>21</v>
      </c>
      <c r="K48">
        <v>190000000</v>
      </c>
      <c r="L48">
        <v>2013</v>
      </c>
      <c r="M48">
        <v>7</v>
      </c>
      <c r="N48">
        <v>2.35</v>
      </c>
    </row>
    <row r="49" spans="1:14" x14ac:dyDescent="0.3">
      <c r="A49" t="s">
        <v>80</v>
      </c>
      <c r="B49">
        <v>149</v>
      </c>
      <c r="C49" t="s">
        <v>101</v>
      </c>
      <c r="D49">
        <v>233914986</v>
      </c>
      <c r="E49" t="s">
        <v>178</v>
      </c>
      <c r="F49" t="s">
        <v>236</v>
      </c>
      <c r="G49" t="s">
        <v>237</v>
      </c>
      <c r="H49" t="s">
        <v>179</v>
      </c>
      <c r="I49" t="s">
        <v>20</v>
      </c>
      <c r="J49" t="s">
        <v>21</v>
      </c>
      <c r="K49">
        <v>200000000</v>
      </c>
      <c r="L49">
        <v>2014</v>
      </c>
      <c r="M49">
        <v>8</v>
      </c>
      <c r="N49">
        <v>2.35</v>
      </c>
    </row>
    <row r="50" spans="1:14" x14ac:dyDescent="0.3">
      <c r="A50" t="s">
        <v>238</v>
      </c>
      <c r="B50">
        <v>132</v>
      </c>
      <c r="C50" t="s">
        <v>239</v>
      </c>
      <c r="D50">
        <v>228756232</v>
      </c>
      <c r="E50" t="s">
        <v>48</v>
      </c>
      <c r="F50" t="s">
        <v>240</v>
      </c>
      <c r="G50" t="s">
        <v>241</v>
      </c>
      <c r="H50" t="s">
        <v>242</v>
      </c>
      <c r="I50" t="s">
        <v>20</v>
      </c>
      <c r="J50" t="s">
        <v>21</v>
      </c>
      <c r="K50">
        <v>190000000</v>
      </c>
      <c r="L50">
        <v>2013</v>
      </c>
      <c r="M50">
        <v>7.8</v>
      </c>
      <c r="N50">
        <v>2.35</v>
      </c>
    </row>
    <row r="51" spans="1:14" x14ac:dyDescent="0.3">
      <c r="A51" t="s">
        <v>80</v>
      </c>
      <c r="B51">
        <v>114</v>
      </c>
      <c r="C51" t="s">
        <v>243</v>
      </c>
      <c r="D51">
        <v>65171860</v>
      </c>
      <c r="E51" t="s">
        <v>117</v>
      </c>
      <c r="F51" t="s">
        <v>244</v>
      </c>
      <c r="G51" t="s">
        <v>245</v>
      </c>
      <c r="H51" t="s">
        <v>246</v>
      </c>
      <c r="I51" t="s">
        <v>20</v>
      </c>
      <c r="J51" t="s">
        <v>21</v>
      </c>
      <c r="K51">
        <v>195000000</v>
      </c>
      <c r="L51">
        <v>2013</v>
      </c>
      <c r="M51">
        <v>6.3</v>
      </c>
      <c r="N51">
        <v>2.35</v>
      </c>
    </row>
    <row r="52" spans="1:14" x14ac:dyDescent="0.3">
      <c r="A52" t="s">
        <v>247</v>
      </c>
      <c r="B52">
        <v>143</v>
      </c>
      <c r="C52" t="s">
        <v>248</v>
      </c>
      <c r="D52">
        <v>144812796</v>
      </c>
      <c r="E52" t="s">
        <v>146</v>
      </c>
      <c r="F52" t="s">
        <v>147</v>
      </c>
      <c r="G52" t="s">
        <v>249</v>
      </c>
      <c r="H52" t="s">
        <v>250</v>
      </c>
      <c r="I52" t="s">
        <v>20</v>
      </c>
      <c r="J52" t="s">
        <v>251</v>
      </c>
      <c r="K52">
        <v>105000000</v>
      </c>
      <c r="L52">
        <v>2013</v>
      </c>
      <c r="M52">
        <v>7.3</v>
      </c>
      <c r="N52">
        <v>2.35</v>
      </c>
    </row>
    <row r="53" spans="1:14" x14ac:dyDescent="0.3">
      <c r="A53" t="s">
        <v>252</v>
      </c>
      <c r="B53">
        <v>116</v>
      </c>
      <c r="C53" t="s">
        <v>253</v>
      </c>
      <c r="D53">
        <v>90755643</v>
      </c>
      <c r="E53" t="s">
        <v>167</v>
      </c>
      <c r="F53" t="s">
        <v>254</v>
      </c>
      <c r="G53" t="s">
        <v>255</v>
      </c>
      <c r="H53" t="s">
        <v>256</v>
      </c>
      <c r="I53" t="s">
        <v>20</v>
      </c>
      <c r="J53" t="s">
        <v>21</v>
      </c>
      <c r="K53">
        <v>200000000</v>
      </c>
      <c r="L53">
        <v>2010</v>
      </c>
      <c r="M53">
        <v>6.6</v>
      </c>
      <c r="N53">
        <v>2.35</v>
      </c>
    </row>
    <row r="54" spans="1:14" x14ac:dyDescent="0.3">
      <c r="A54" t="s">
        <v>257</v>
      </c>
      <c r="B54">
        <v>131</v>
      </c>
      <c r="C54" t="s">
        <v>258</v>
      </c>
      <c r="D54">
        <v>101785482</v>
      </c>
      <c r="E54" t="s">
        <v>48</v>
      </c>
      <c r="F54" t="s">
        <v>259</v>
      </c>
      <c r="G54" t="s">
        <v>260</v>
      </c>
      <c r="H54" t="s">
        <v>261</v>
      </c>
      <c r="I54" t="s">
        <v>20</v>
      </c>
      <c r="J54" t="s">
        <v>21</v>
      </c>
      <c r="K54">
        <v>190000000</v>
      </c>
      <c r="L54">
        <v>2013</v>
      </c>
      <c r="M54">
        <v>7</v>
      </c>
      <c r="N54">
        <v>1.85</v>
      </c>
    </row>
    <row r="55" spans="1:14" x14ac:dyDescent="0.3">
      <c r="A55" t="s">
        <v>189</v>
      </c>
      <c r="B55">
        <v>154</v>
      </c>
      <c r="C55" t="s">
        <v>262</v>
      </c>
      <c r="D55">
        <v>352358779</v>
      </c>
      <c r="E55" t="s">
        <v>48</v>
      </c>
      <c r="F55" t="s">
        <v>191</v>
      </c>
      <c r="G55" t="s">
        <v>263</v>
      </c>
      <c r="H55" t="s">
        <v>190</v>
      </c>
      <c r="I55" t="s">
        <v>20</v>
      </c>
      <c r="J55" t="s">
        <v>21</v>
      </c>
      <c r="K55">
        <v>195000000</v>
      </c>
      <c r="L55">
        <v>2011</v>
      </c>
      <c r="M55">
        <v>6.3</v>
      </c>
      <c r="N55">
        <v>2.35</v>
      </c>
    </row>
    <row r="56" spans="1:14" x14ac:dyDescent="0.3">
      <c r="A56" t="s">
        <v>264</v>
      </c>
      <c r="B56">
        <v>122</v>
      </c>
      <c r="C56" t="s">
        <v>265</v>
      </c>
      <c r="D56">
        <v>317011114</v>
      </c>
      <c r="E56" t="s">
        <v>24</v>
      </c>
      <c r="F56" t="s">
        <v>266</v>
      </c>
      <c r="G56" t="s">
        <v>267</v>
      </c>
      <c r="H56" t="s">
        <v>268</v>
      </c>
      <c r="I56" t="s">
        <v>20</v>
      </c>
      <c r="J56" t="s">
        <v>21</v>
      </c>
      <c r="K56">
        <v>185000000</v>
      </c>
      <c r="L56">
        <v>2008</v>
      </c>
      <c r="M56">
        <v>6.2</v>
      </c>
      <c r="N56">
        <v>2.35</v>
      </c>
    </row>
    <row r="57" spans="1:14" x14ac:dyDescent="0.3">
      <c r="A57" t="s">
        <v>269</v>
      </c>
      <c r="B57">
        <v>93</v>
      </c>
      <c r="C57" t="s">
        <v>270</v>
      </c>
      <c r="D57">
        <v>123070338</v>
      </c>
      <c r="E57" t="s">
        <v>185</v>
      </c>
      <c r="F57" t="s">
        <v>271</v>
      </c>
      <c r="G57" t="s">
        <v>272</v>
      </c>
      <c r="H57" t="s">
        <v>269</v>
      </c>
      <c r="I57" t="s">
        <v>20</v>
      </c>
      <c r="J57" t="s">
        <v>21</v>
      </c>
      <c r="L57">
        <v>2015</v>
      </c>
      <c r="M57">
        <v>6.8</v>
      </c>
      <c r="N57">
        <v>2.35</v>
      </c>
    </row>
    <row r="58" spans="1:14" x14ac:dyDescent="0.3">
      <c r="A58" t="s">
        <v>273</v>
      </c>
      <c r="B58">
        <v>93</v>
      </c>
      <c r="C58" t="s">
        <v>218</v>
      </c>
      <c r="D58">
        <v>237282182</v>
      </c>
      <c r="E58" t="s">
        <v>185</v>
      </c>
      <c r="F58" t="s">
        <v>274</v>
      </c>
      <c r="G58" t="s">
        <v>275</v>
      </c>
      <c r="H58" t="s">
        <v>276</v>
      </c>
      <c r="I58" t="s">
        <v>20</v>
      </c>
      <c r="J58" t="s">
        <v>21</v>
      </c>
      <c r="K58">
        <v>185000000</v>
      </c>
      <c r="L58">
        <v>2012</v>
      </c>
      <c r="M58">
        <v>7.2</v>
      </c>
      <c r="N58">
        <v>2.35</v>
      </c>
    </row>
    <row r="59" spans="1:14" x14ac:dyDescent="0.3">
      <c r="A59" t="s">
        <v>277</v>
      </c>
      <c r="B59">
        <v>122</v>
      </c>
      <c r="C59" t="s">
        <v>278</v>
      </c>
      <c r="D59">
        <v>130468626</v>
      </c>
      <c r="E59" t="s">
        <v>155</v>
      </c>
      <c r="F59" t="s">
        <v>279</v>
      </c>
      <c r="G59" t="s">
        <v>280</v>
      </c>
      <c r="H59" t="s">
        <v>281</v>
      </c>
      <c r="I59" t="s">
        <v>20</v>
      </c>
      <c r="J59" t="s">
        <v>21</v>
      </c>
      <c r="K59">
        <v>185000000</v>
      </c>
      <c r="L59">
        <v>2016</v>
      </c>
      <c r="M59">
        <v>7.5</v>
      </c>
      <c r="N59">
        <v>2.35</v>
      </c>
    </row>
    <row r="60" spans="1:14" x14ac:dyDescent="0.3">
      <c r="A60" t="s">
        <v>46</v>
      </c>
      <c r="B60">
        <v>98</v>
      </c>
      <c r="C60" t="s">
        <v>282</v>
      </c>
      <c r="D60">
        <v>223806889</v>
      </c>
      <c r="E60" t="s">
        <v>283</v>
      </c>
      <c r="F60" t="s">
        <v>218</v>
      </c>
      <c r="G60" t="s">
        <v>284</v>
      </c>
      <c r="H60" t="s">
        <v>285</v>
      </c>
      <c r="I60" t="s">
        <v>20</v>
      </c>
      <c r="J60" t="s">
        <v>21</v>
      </c>
      <c r="K60">
        <v>180000000</v>
      </c>
      <c r="L60">
        <v>2008</v>
      </c>
      <c r="M60">
        <v>8.4</v>
      </c>
      <c r="N60">
        <v>2.35</v>
      </c>
    </row>
    <row r="61" spans="1:14" x14ac:dyDescent="0.3">
      <c r="A61" t="s">
        <v>176</v>
      </c>
      <c r="B61">
        <v>91</v>
      </c>
      <c r="C61" t="s">
        <v>286</v>
      </c>
      <c r="D61">
        <v>140080850</v>
      </c>
      <c r="E61" t="s">
        <v>287</v>
      </c>
      <c r="F61" t="s">
        <v>288</v>
      </c>
      <c r="G61" t="s">
        <v>289</v>
      </c>
      <c r="H61" t="s">
        <v>290</v>
      </c>
      <c r="I61" t="s">
        <v>20</v>
      </c>
      <c r="J61" t="s">
        <v>21</v>
      </c>
      <c r="K61">
        <v>140000000</v>
      </c>
      <c r="L61">
        <v>2007</v>
      </c>
      <c r="M61">
        <v>6.2</v>
      </c>
      <c r="N61">
        <v>2.35</v>
      </c>
    </row>
    <row r="62" spans="1:14" x14ac:dyDescent="0.3">
      <c r="A62" t="s">
        <v>291</v>
      </c>
      <c r="B62">
        <v>158</v>
      </c>
      <c r="C62" t="s">
        <v>292</v>
      </c>
      <c r="D62">
        <v>166112167</v>
      </c>
      <c r="E62" t="s">
        <v>48</v>
      </c>
      <c r="F62" t="s">
        <v>293</v>
      </c>
      <c r="G62" t="s">
        <v>294</v>
      </c>
      <c r="H62" t="s">
        <v>295</v>
      </c>
      <c r="I62" t="s">
        <v>20</v>
      </c>
      <c r="J62" t="s">
        <v>21</v>
      </c>
      <c r="K62">
        <v>200000000</v>
      </c>
      <c r="L62">
        <v>2009</v>
      </c>
      <c r="M62">
        <v>5.8</v>
      </c>
      <c r="N62">
        <v>2.35</v>
      </c>
    </row>
    <row r="63" spans="1:14" x14ac:dyDescent="0.3">
      <c r="A63" t="s">
        <v>296</v>
      </c>
      <c r="B63">
        <v>96</v>
      </c>
      <c r="C63" t="s">
        <v>297</v>
      </c>
      <c r="D63">
        <v>137850096</v>
      </c>
      <c r="E63" t="s">
        <v>298</v>
      </c>
      <c r="F63" t="s">
        <v>299</v>
      </c>
      <c r="G63" t="s">
        <v>300</v>
      </c>
      <c r="H63" t="s">
        <v>301</v>
      </c>
      <c r="I63" t="s">
        <v>20</v>
      </c>
      <c r="J63" t="s">
        <v>21</v>
      </c>
      <c r="K63">
        <v>200000000</v>
      </c>
      <c r="L63">
        <v>2009</v>
      </c>
      <c r="M63">
        <v>6.8</v>
      </c>
      <c r="N63">
        <v>2.35</v>
      </c>
    </row>
    <row r="64" spans="1:14" x14ac:dyDescent="0.3">
      <c r="A64" t="s">
        <v>302</v>
      </c>
      <c r="B64">
        <v>127</v>
      </c>
      <c r="C64" t="s">
        <v>197</v>
      </c>
      <c r="D64">
        <v>47375327</v>
      </c>
      <c r="E64" t="s">
        <v>48</v>
      </c>
      <c r="F64" t="s">
        <v>303</v>
      </c>
      <c r="G64" t="s">
        <v>304</v>
      </c>
      <c r="H64" t="s">
        <v>305</v>
      </c>
      <c r="I64" t="s">
        <v>20</v>
      </c>
      <c r="J64" t="s">
        <v>21</v>
      </c>
      <c r="K64">
        <v>176000000</v>
      </c>
      <c r="L64">
        <v>2015</v>
      </c>
      <c r="M64">
        <v>5.4</v>
      </c>
      <c r="N64">
        <v>2.35</v>
      </c>
    </row>
    <row r="65" spans="1:14" x14ac:dyDescent="0.3">
      <c r="A65" t="s">
        <v>69</v>
      </c>
      <c r="B65">
        <v>110</v>
      </c>
      <c r="C65" t="s">
        <v>154</v>
      </c>
      <c r="D65">
        <v>124051759</v>
      </c>
      <c r="E65" t="s">
        <v>141</v>
      </c>
      <c r="F65" t="s">
        <v>31</v>
      </c>
      <c r="G65" t="s">
        <v>306</v>
      </c>
      <c r="H65" t="s">
        <v>307</v>
      </c>
      <c r="I65" t="s">
        <v>20</v>
      </c>
      <c r="J65" t="s">
        <v>21</v>
      </c>
      <c r="K65">
        <v>180000000</v>
      </c>
      <c r="L65">
        <v>2016</v>
      </c>
      <c r="M65">
        <v>6.6</v>
      </c>
      <c r="N65">
        <v>2.35</v>
      </c>
    </row>
    <row r="66" spans="1:14" x14ac:dyDescent="0.3">
      <c r="A66" t="s">
        <v>98</v>
      </c>
      <c r="B66">
        <v>150</v>
      </c>
      <c r="C66" t="s">
        <v>308</v>
      </c>
      <c r="D66">
        <v>291709845</v>
      </c>
      <c r="E66" t="s">
        <v>136</v>
      </c>
      <c r="F66" t="s">
        <v>268</v>
      </c>
      <c r="G66" t="s">
        <v>309</v>
      </c>
      <c r="H66" t="s">
        <v>310</v>
      </c>
      <c r="I66" t="s">
        <v>20</v>
      </c>
      <c r="J66" t="s">
        <v>21</v>
      </c>
      <c r="K66">
        <v>180000000</v>
      </c>
      <c r="L66">
        <v>2005</v>
      </c>
      <c r="M66">
        <v>6.9</v>
      </c>
      <c r="N66">
        <v>2.35</v>
      </c>
    </row>
    <row r="67" spans="1:14" x14ac:dyDescent="0.3">
      <c r="A67" t="s">
        <v>80</v>
      </c>
      <c r="B67">
        <v>144</v>
      </c>
      <c r="C67" t="s">
        <v>311</v>
      </c>
      <c r="D67">
        <v>154985087</v>
      </c>
      <c r="E67" t="s">
        <v>48</v>
      </c>
      <c r="F67" t="s">
        <v>236</v>
      </c>
      <c r="G67" t="s">
        <v>312</v>
      </c>
      <c r="H67" t="s">
        <v>313</v>
      </c>
      <c r="I67" t="s">
        <v>20</v>
      </c>
      <c r="J67" t="s">
        <v>21</v>
      </c>
      <c r="K67">
        <v>178000000</v>
      </c>
      <c r="L67">
        <v>2016</v>
      </c>
      <c r="M67">
        <v>7.3</v>
      </c>
      <c r="N67">
        <v>2.35</v>
      </c>
    </row>
    <row r="68" spans="1:14" x14ac:dyDescent="0.3">
      <c r="A68" t="s">
        <v>35</v>
      </c>
      <c r="B68">
        <v>152</v>
      </c>
      <c r="C68" t="s">
        <v>314</v>
      </c>
      <c r="D68">
        <v>533316061</v>
      </c>
      <c r="E68" t="s">
        <v>315</v>
      </c>
      <c r="F68" t="s">
        <v>36</v>
      </c>
      <c r="G68" t="s">
        <v>316</v>
      </c>
      <c r="H68" t="s">
        <v>317</v>
      </c>
      <c r="I68" t="s">
        <v>20</v>
      </c>
      <c r="J68" t="s">
        <v>21</v>
      </c>
      <c r="K68">
        <v>185000000</v>
      </c>
      <c r="L68">
        <v>2008</v>
      </c>
      <c r="M68">
        <v>9</v>
      </c>
      <c r="N68">
        <v>2.35</v>
      </c>
    </row>
    <row r="69" spans="1:14" x14ac:dyDescent="0.3">
      <c r="A69" t="s">
        <v>318</v>
      </c>
      <c r="B69">
        <v>96</v>
      </c>
      <c r="C69" t="s">
        <v>319</v>
      </c>
      <c r="D69">
        <v>292979556</v>
      </c>
      <c r="E69" t="s">
        <v>320</v>
      </c>
      <c r="F69" t="s">
        <v>218</v>
      </c>
      <c r="G69" t="s">
        <v>321</v>
      </c>
      <c r="H69" t="s">
        <v>322</v>
      </c>
      <c r="I69" t="s">
        <v>20</v>
      </c>
      <c r="J69" t="s">
        <v>21</v>
      </c>
      <c r="K69">
        <v>175000000</v>
      </c>
      <c r="L69">
        <v>2009</v>
      </c>
      <c r="M69">
        <v>8.3000000000000007</v>
      </c>
      <c r="N69">
        <v>1.85</v>
      </c>
    </row>
    <row r="70" spans="1:14" x14ac:dyDescent="0.3">
      <c r="A70" t="s">
        <v>323</v>
      </c>
      <c r="B70">
        <v>94</v>
      </c>
      <c r="C70" t="s">
        <v>324</v>
      </c>
      <c r="D70">
        <v>198332128</v>
      </c>
      <c r="E70" t="s">
        <v>325</v>
      </c>
      <c r="F70" t="s">
        <v>326</v>
      </c>
      <c r="G70" t="s">
        <v>327</v>
      </c>
      <c r="H70" t="s">
        <v>328</v>
      </c>
      <c r="I70" t="s">
        <v>20</v>
      </c>
      <c r="J70" t="s">
        <v>21</v>
      </c>
      <c r="K70">
        <v>175000000</v>
      </c>
      <c r="L70">
        <v>2009</v>
      </c>
      <c r="M70">
        <v>6.5</v>
      </c>
      <c r="N70">
        <v>2.35</v>
      </c>
    </row>
    <row r="71" spans="1:14" x14ac:dyDescent="0.3">
      <c r="A71" t="s">
        <v>170</v>
      </c>
      <c r="B71">
        <v>126</v>
      </c>
      <c r="C71" t="s">
        <v>204</v>
      </c>
      <c r="D71">
        <v>318298180</v>
      </c>
      <c r="E71" t="s">
        <v>48</v>
      </c>
      <c r="F71" t="s">
        <v>65</v>
      </c>
      <c r="G71" t="s">
        <v>329</v>
      </c>
      <c r="H71" t="s">
        <v>170</v>
      </c>
      <c r="I71" t="s">
        <v>20</v>
      </c>
      <c r="J71" t="s">
        <v>21</v>
      </c>
      <c r="K71">
        <v>140000000</v>
      </c>
      <c r="L71">
        <v>2008</v>
      </c>
      <c r="M71">
        <v>7.9</v>
      </c>
      <c r="N71">
        <v>2.35</v>
      </c>
    </row>
    <row r="72" spans="1:14" x14ac:dyDescent="0.3">
      <c r="A72" t="s">
        <v>330</v>
      </c>
      <c r="B72">
        <v>126</v>
      </c>
      <c r="C72" t="s">
        <v>137</v>
      </c>
      <c r="D72">
        <v>73820094</v>
      </c>
      <c r="E72" t="s">
        <v>331</v>
      </c>
      <c r="F72" t="s">
        <v>332</v>
      </c>
      <c r="G72" t="s">
        <v>333</v>
      </c>
      <c r="H72" t="s">
        <v>265</v>
      </c>
      <c r="I72" t="s">
        <v>20</v>
      </c>
      <c r="J72" t="s">
        <v>21</v>
      </c>
      <c r="K72">
        <v>170000000</v>
      </c>
      <c r="L72">
        <v>2011</v>
      </c>
      <c r="M72">
        <v>7.5</v>
      </c>
      <c r="N72">
        <v>1.85</v>
      </c>
    </row>
    <row r="73" spans="1:14" x14ac:dyDescent="0.3">
      <c r="A73" t="s">
        <v>109</v>
      </c>
      <c r="B73">
        <v>106</v>
      </c>
      <c r="C73" t="s">
        <v>334</v>
      </c>
      <c r="D73">
        <v>113745408</v>
      </c>
      <c r="E73" t="s">
        <v>335</v>
      </c>
      <c r="F73" t="s">
        <v>112</v>
      </c>
      <c r="G73" t="s">
        <v>336</v>
      </c>
      <c r="H73" t="s">
        <v>337</v>
      </c>
      <c r="I73" t="s">
        <v>20</v>
      </c>
      <c r="J73" t="s">
        <v>21</v>
      </c>
      <c r="K73">
        <v>170000000</v>
      </c>
      <c r="L73">
        <v>1999</v>
      </c>
      <c r="M73">
        <v>4.8</v>
      </c>
      <c r="N73">
        <v>1.85</v>
      </c>
    </row>
    <row r="74" spans="1:14" x14ac:dyDescent="0.3">
      <c r="A74" t="s">
        <v>338</v>
      </c>
      <c r="B74">
        <v>112</v>
      </c>
      <c r="C74" t="s">
        <v>339</v>
      </c>
      <c r="D74">
        <v>102176165</v>
      </c>
      <c r="E74" t="s">
        <v>340</v>
      </c>
      <c r="F74" t="s">
        <v>341</v>
      </c>
      <c r="G74" t="s">
        <v>342</v>
      </c>
      <c r="H74" t="s">
        <v>343</v>
      </c>
      <c r="I74" t="s">
        <v>20</v>
      </c>
      <c r="J74" t="s">
        <v>21</v>
      </c>
      <c r="K74">
        <v>145000000</v>
      </c>
      <c r="L74">
        <v>2008</v>
      </c>
      <c r="M74">
        <v>5.2</v>
      </c>
      <c r="N74">
        <v>2.35</v>
      </c>
    </row>
    <row r="75" spans="1:14" x14ac:dyDescent="0.3">
      <c r="A75" t="s">
        <v>344</v>
      </c>
      <c r="B75">
        <v>123</v>
      </c>
      <c r="C75" t="s">
        <v>345</v>
      </c>
      <c r="D75">
        <v>161087183</v>
      </c>
      <c r="E75" t="s">
        <v>346</v>
      </c>
      <c r="F75" t="s">
        <v>112</v>
      </c>
      <c r="G75" t="s">
        <v>347</v>
      </c>
      <c r="H75" t="s">
        <v>348</v>
      </c>
      <c r="I75" t="s">
        <v>20</v>
      </c>
      <c r="J75" t="s">
        <v>21</v>
      </c>
      <c r="K75">
        <v>175000000</v>
      </c>
      <c r="L75">
        <v>2016</v>
      </c>
      <c r="M75">
        <v>6.9</v>
      </c>
      <c r="N75">
        <v>2.35</v>
      </c>
    </row>
    <row r="76" spans="1:14" x14ac:dyDescent="0.3">
      <c r="A76" t="s">
        <v>349</v>
      </c>
      <c r="B76">
        <v>96</v>
      </c>
      <c r="C76" t="s">
        <v>317</v>
      </c>
      <c r="D76">
        <v>100289690</v>
      </c>
      <c r="E76" t="s">
        <v>350</v>
      </c>
      <c r="F76" t="s">
        <v>351</v>
      </c>
      <c r="G76" t="s">
        <v>352</v>
      </c>
      <c r="H76" t="s">
        <v>353</v>
      </c>
      <c r="I76" t="s">
        <v>20</v>
      </c>
      <c r="J76" t="s">
        <v>21</v>
      </c>
      <c r="K76">
        <v>175000000</v>
      </c>
      <c r="L76">
        <v>2007</v>
      </c>
      <c r="M76">
        <v>5.4</v>
      </c>
      <c r="N76">
        <v>2.35</v>
      </c>
    </row>
    <row r="77" spans="1:14" x14ac:dyDescent="0.3">
      <c r="A77" t="s">
        <v>354</v>
      </c>
      <c r="B77">
        <v>113</v>
      </c>
      <c r="C77" t="s">
        <v>355</v>
      </c>
      <c r="D77">
        <v>100189501</v>
      </c>
      <c r="E77" t="s">
        <v>48</v>
      </c>
      <c r="F77" t="s">
        <v>356</v>
      </c>
      <c r="G77" t="s">
        <v>357</v>
      </c>
      <c r="H77" t="s">
        <v>358</v>
      </c>
      <c r="I77" t="s">
        <v>20</v>
      </c>
      <c r="J77" t="s">
        <v>21</v>
      </c>
      <c r="K77">
        <v>178000000</v>
      </c>
      <c r="L77">
        <v>2014</v>
      </c>
      <c r="M77">
        <v>7.9</v>
      </c>
      <c r="N77">
        <v>2.35</v>
      </c>
    </row>
    <row r="78" spans="1:14" x14ac:dyDescent="0.3">
      <c r="A78" t="s">
        <v>359</v>
      </c>
      <c r="B78">
        <v>176</v>
      </c>
      <c r="C78" t="s">
        <v>360</v>
      </c>
      <c r="D78">
        <v>88246220</v>
      </c>
      <c r="E78" t="s">
        <v>155</v>
      </c>
      <c r="F78" t="s">
        <v>361</v>
      </c>
      <c r="G78" t="s">
        <v>362</v>
      </c>
      <c r="H78" t="s">
        <v>363</v>
      </c>
      <c r="I78" t="s">
        <v>20</v>
      </c>
      <c r="J78" t="s">
        <v>21</v>
      </c>
      <c r="K78">
        <v>175000000</v>
      </c>
      <c r="L78">
        <v>1995</v>
      </c>
      <c r="M78">
        <v>6.1</v>
      </c>
      <c r="N78">
        <v>1.85</v>
      </c>
    </row>
    <row r="79" spans="1:14" x14ac:dyDescent="0.3">
      <c r="A79" t="s">
        <v>364</v>
      </c>
      <c r="B79">
        <v>118</v>
      </c>
      <c r="C79" t="s">
        <v>365</v>
      </c>
      <c r="D79">
        <v>150167630</v>
      </c>
      <c r="E79" t="s">
        <v>155</v>
      </c>
      <c r="F79" t="s">
        <v>40</v>
      </c>
      <c r="G79" t="s">
        <v>366</v>
      </c>
      <c r="H79" t="s">
        <v>367</v>
      </c>
      <c r="I79" t="s">
        <v>20</v>
      </c>
      <c r="J79" t="s">
        <v>21</v>
      </c>
      <c r="K79">
        <v>175000000</v>
      </c>
      <c r="L79">
        <v>2009</v>
      </c>
      <c r="M79">
        <v>5.8</v>
      </c>
      <c r="N79">
        <v>2.35</v>
      </c>
    </row>
    <row r="80" spans="1:14" x14ac:dyDescent="0.3">
      <c r="A80" t="s">
        <v>318</v>
      </c>
      <c r="B80">
        <v>95</v>
      </c>
      <c r="C80" t="s">
        <v>368</v>
      </c>
      <c r="D80">
        <v>356454367</v>
      </c>
      <c r="E80" t="s">
        <v>369</v>
      </c>
      <c r="F80" t="s">
        <v>326</v>
      </c>
      <c r="G80" t="s">
        <v>370</v>
      </c>
      <c r="H80" t="s">
        <v>371</v>
      </c>
      <c r="I80" t="s">
        <v>20</v>
      </c>
      <c r="J80" t="s">
        <v>21</v>
      </c>
      <c r="K80">
        <v>175000000</v>
      </c>
      <c r="L80">
        <v>2015</v>
      </c>
      <c r="M80">
        <v>8.3000000000000007</v>
      </c>
      <c r="N80">
        <v>1.85</v>
      </c>
    </row>
    <row r="81" spans="1:14" x14ac:dyDescent="0.3">
      <c r="A81" t="s">
        <v>170</v>
      </c>
      <c r="B81">
        <v>106</v>
      </c>
      <c r="C81" t="s">
        <v>372</v>
      </c>
      <c r="D81">
        <v>362645141</v>
      </c>
      <c r="E81" t="s">
        <v>373</v>
      </c>
      <c r="F81" t="s">
        <v>68</v>
      </c>
      <c r="G81" t="s">
        <v>374</v>
      </c>
      <c r="H81" t="s">
        <v>375</v>
      </c>
      <c r="I81" t="s">
        <v>20</v>
      </c>
      <c r="J81" t="s">
        <v>34</v>
      </c>
      <c r="K81">
        <v>175000000</v>
      </c>
      <c r="L81">
        <v>2016</v>
      </c>
      <c r="M81">
        <v>7.8</v>
      </c>
      <c r="N81">
        <v>1.85</v>
      </c>
    </row>
    <row r="82" spans="1:14" x14ac:dyDescent="0.3">
      <c r="A82" t="s">
        <v>170</v>
      </c>
      <c r="B82">
        <v>124</v>
      </c>
      <c r="C82" t="s">
        <v>68</v>
      </c>
      <c r="D82">
        <v>312057433</v>
      </c>
      <c r="E82" t="s">
        <v>48</v>
      </c>
      <c r="F82" t="s">
        <v>65</v>
      </c>
      <c r="G82" t="s">
        <v>376</v>
      </c>
      <c r="H82" t="s">
        <v>170</v>
      </c>
      <c r="I82" t="s">
        <v>20</v>
      </c>
      <c r="J82" t="s">
        <v>21</v>
      </c>
      <c r="K82">
        <v>200000000</v>
      </c>
      <c r="L82">
        <v>2010</v>
      </c>
      <c r="M82">
        <v>7</v>
      </c>
      <c r="N82">
        <v>2.35</v>
      </c>
    </row>
    <row r="83" spans="1:14" x14ac:dyDescent="0.3">
      <c r="A83" t="s">
        <v>377</v>
      </c>
      <c r="B83">
        <v>132</v>
      </c>
      <c r="C83" t="s">
        <v>378</v>
      </c>
      <c r="D83">
        <v>155111815</v>
      </c>
      <c r="E83" t="s">
        <v>379</v>
      </c>
      <c r="F83" t="s">
        <v>66</v>
      </c>
      <c r="G83" t="s">
        <v>380</v>
      </c>
      <c r="H83" t="s">
        <v>106</v>
      </c>
      <c r="I83" t="s">
        <v>20</v>
      </c>
      <c r="J83" t="s">
        <v>21</v>
      </c>
      <c r="K83">
        <v>170000000</v>
      </c>
      <c r="L83">
        <v>2012</v>
      </c>
      <c r="M83">
        <v>6.1</v>
      </c>
      <c r="N83">
        <v>2.35</v>
      </c>
    </row>
    <row r="84" spans="1:14" x14ac:dyDescent="0.3">
      <c r="A84" t="s">
        <v>381</v>
      </c>
      <c r="B84">
        <v>97</v>
      </c>
      <c r="C84" t="s">
        <v>382</v>
      </c>
      <c r="D84">
        <v>241407328</v>
      </c>
      <c r="E84" t="s">
        <v>383</v>
      </c>
      <c r="F84" t="s">
        <v>384</v>
      </c>
      <c r="G84" t="s">
        <v>385</v>
      </c>
      <c r="H84" t="s">
        <v>386</v>
      </c>
      <c r="I84" t="s">
        <v>20</v>
      </c>
      <c r="J84" t="s">
        <v>21</v>
      </c>
      <c r="K84">
        <v>180000000</v>
      </c>
      <c r="L84">
        <v>2014</v>
      </c>
      <c r="M84">
        <v>7</v>
      </c>
      <c r="N84">
        <v>2.35</v>
      </c>
    </row>
    <row r="85" spans="1:14" x14ac:dyDescent="0.3">
      <c r="A85" t="s">
        <v>387</v>
      </c>
      <c r="B85">
        <v>130</v>
      </c>
      <c r="C85" t="s">
        <v>160</v>
      </c>
      <c r="D85">
        <v>208543795</v>
      </c>
      <c r="E85" t="s">
        <v>388</v>
      </c>
      <c r="F85" t="s">
        <v>301</v>
      </c>
      <c r="G85" t="s">
        <v>389</v>
      </c>
      <c r="H85" t="s">
        <v>390</v>
      </c>
      <c r="I85" t="s">
        <v>20</v>
      </c>
      <c r="J85" t="s">
        <v>21</v>
      </c>
      <c r="K85">
        <v>170000000</v>
      </c>
      <c r="L85">
        <v>2014</v>
      </c>
      <c r="M85">
        <v>7.6</v>
      </c>
      <c r="N85">
        <v>1.85</v>
      </c>
    </row>
    <row r="86" spans="1:14" x14ac:dyDescent="0.3">
      <c r="A86" t="s">
        <v>391</v>
      </c>
      <c r="B86">
        <v>109</v>
      </c>
      <c r="C86" t="s">
        <v>392</v>
      </c>
      <c r="E86" t="s">
        <v>393</v>
      </c>
      <c r="F86" t="s">
        <v>394</v>
      </c>
      <c r="G86" t="s">
        <v>395</v>
      </c>
      <c r="H86" t="s">
        <v>396</v>
      </c>
      <c r="I86" t="s">
        <v>20</v>
      </c>
      <c r="J86" t="s">
        <v>397</v>
      </c>
      <c r="L86">
        <v>2015</v>
      </c>
      <c r="M86">
        <v>4.5</v>
      </c>
    </row>
    <row r="87" spans="1:14" x14ac:dyDescent="0.3">
      <c r="A87" t="s">
        <v>398</v>
      </c>
      <c r="B87">
        <v>128</v>
      </c>
      <c r="C87" t="s">
        <v>399</v>
      </c>
      <c r="D87">
        <v>38297305</v>
      </c>
      <c r="E87" t="s">
        <v>379</v>
      </c>
      <c r="F87" t="s">
        <v>400</v>
      </c>
      <c r="G87" t="s">
        <v>401</v>
      </c>
      <c r="H87" t="s">
        <v>402</v>
      </c>
      <c r="I87" t="s">
        <v>20</v>
      </c>
      <c r="J87" t="s">
        <v>21</v>
      </c>
      <c r="K87">
        <v>175000000</v>
      </c>
      <c r="L87">
        <v>2013</v>
      </c>
      <c r="M87">
        <v>6.3</v>
      </c>
      <c r="N87">
        <v>2.35</v>
      </c>
    </row>
    <row r="88" spans="1:14" x14ac:dyDescent="0.3">
      <c r="A88" t="s">
        <v>150</v>
      </c>
      <c r="B88">
        <v>136</v>
      </c>
      <c r="C88" t="s">
        <v>152</v>
      </c>
      <c r="D88">
        <v>259746958</v>
      </c>
      <c r="E88" t="s">
        <v>48</v>
      </c>
      <c r="F88" t="s">
        <v>68</v>
      </c>
      <c r="G88" t="s">
        <v>403</v>
      </c>
      <c r="H88" t="s">
        <v>404</v>
      </c>
      <c r="I88" t="s">
        <v>20</v>
      </c>
      <c r="J88" t="s">
        <v>21</v>
      </c>
      <c r="K88">
        <v>170000000</v>
      </c>
      <c r="L88">
        <v>2014</v>
      </c>
      <c r="M88">
        <v>7.8</v>
      </c>
      <c r="N88">
        <v>2.35</v>
      </c>
    </row>
    <row r="89" spans="1:14" x14ac:dyDescent="0.3">
      <c r="A89" t="s">
        <v>405</v>
      </c>
      <c r="B89">
        <v>93</v>
      </c>
      <c r="C89" t="s">
        <v>406</v>
      </c>
      <c r="D89">
        <v>238371987</v>
      </c>
      <c r="E89" t="s">
        <v>185</v>
      </c>
      <c r="F89" t="s">
        <v>407</v>
      </c>
      <c r="G89" t="s">
        <v>408</v>
      </c>
      <c r="H89" t="s">
        <v>409</v>
      </c>
      <c r="I89" t="s">
        <v>20</v>
      </c>
      <c r="J89" t="s">
        <v>21</v>
      </c>
      <c r="K89">
        <v>165000000</v>
      </c>
      <c r="L89">
        <v>2010</v>
      </c>
      <c r="M89">
        <v>6.4</v>
      </c>
      <c r="N89">
        <v>2.35</v>
      </c>
    </row>
    <row r="90" spans="1:14" x14ac:dyDescent="0.3">
      <c r="A90" t="s">
        <v>410</v>
      </c>
      <c r="B90">
        <v>130</v>
      </c>
      <c r="C90" t="s">
        <v>411</v>
      </c>
      <c r="D90">
        <v>93417865</v>
      </c>
      <c r="E90" t="s">
        <v>412</v>
      </c>
      <c r="F90" t="s">
        <v>160</v>
      </c>
      <c r="G90" t="s">
        <v>413</v>
      </c>
      <c r="H90" t="s">
        <v>414</v>
      </c>
      <c r="I90" t="s">
        <v>20</v>
      </c>
      <c r="J90" t="s">
        <v>21</v>
      </c>
      <c r="K90">
        <v>190000000</v>
      </c>
      <c r="L90">
        <v>2015</v>
      </c>
      <c r="M90">
        <v>6.5</v>
      </c>
      <c r="N90">
        <v>2.2000000000000002</v>
      </c>
    </row>
    <row r="91" spans="1:14" x14ac:dyDescent="0.3">
      <c r="A91" t="s">
        <v>415</v>
      </c>
      <c r="B91">
        <v>102</v>
      </c>
      <c r="C91" t="s">
        <v>416</v>
      </c>
      <c r="D91">
        <v>222487711</v>
      </c>
      <c r="E91" t="s">
        <v>417</v>
      </c>
      <c r="F91" t="s">
        <v>418</v>
      </c>
      <c r="G91" t="s">
        <v>419</v>
      </c>
      <c r="H91" t="s">
        <v>420</v>
      </c>
      <c r="I91" t="s">
        <v>20</v>
      </c>
      <c r="J91" t="s">
        <v>21</v>
      </c>
      <c r="K91">
        <v>165000000</v>
      </c>
      <c r="L91">
        <v>2014</v>
      </c>
      <c r="M91">
        <v>7.9</v>
      </c>
      <c r="N91">
        <v>2.39</v>
      </c>
    </row>
    <row r="92" spans="1:14" x14ac:dyDescent="0.3">
      <c r="A92" t="s">
        <v>421</v>
      </c>
      <c r="B92">
        <v>101</v>
      </c>
      <c r="C92" t="s">
        <v>422</v>
      </c>
      <c r="D92">
        <v>189412677</v>
      </c>
      <c r="E92" t="s">
        <v>423</v>
      </c>
      <c r="F92" t="s">
        <v>424</v>
      </c>
      <c r="G92" t="s">
        <v>425</v>
      </c>
      <c r="H92" t="s">
        <v>426</v>
      </c>
      <c r="I92" t="s">
        <v>20</v>
      </c>
      <c r="J92" t="s">
        <v>21</v>
      </c>
      <c r="K92">
        <v>165000000</v>
      </c>
      <c r="L92">
        <v>2012</v>
      </c>
      <c r="M92">
        <v>7.8</v>
      </c>
      <c r="N92">
        <v>2.35</v>
      </c>
    </row>
    <row r="93" spans="1:14" x14ac:dyDescent="0.3">
      <c r="A93" t="s">
        <v>296</v>
      </c>
      <c r="B93">
        <v>100</v>
      </c>
      <c r="C93" t="s">
        <v>427</v>
      </c>
      <c r="D93">
        <v>665426</v>
      </c>
      <c r="E93" t="s">
        <v>428</v>
      </c>
      <c r="F93" t="s">
        <v>219</v>
      </c>
      <c r="G93" t="s">
        <v>429</v>
      </c>
      <c r="H93" t="s">
        <v>430</v>
      </c>
      <c r="I93" t="s">
        <v>20</v>
      </c>
      <c r="J93" t="s">
        <v>21</v>
      </c>
      <c r="K93">
        <v>165000000</v>
      </c>
      <c r="L93">
        <v>2004</v>
      </c>
      <c r="M93">
        <v>6.6</v>
      </c>
      <c r="N93">
        <v>2.35</v>
      </c>
    </row>
    <row r="94" spans="1:14" x14ac:dyDescent="0.3">
      <c r="A94" t="s">
        <v>291</v>
      </c>
      <c r="B94">
        <v>120</v>
      </c>
      <c r="C94" t="s">
        <v>431</v>
      </c>
      <c r="D94">
        <v>102315545</v>
      </c>
      <c r="E94" t="s">
        <v>48</v>
      </c>
      <c r="F94" t="s">
        <v>432</v>
      </c>
      <c r="G94" t="s">
        <v>433</v>
      </c>
      <c r="H94" t="s">
        <v>434</v>
      </c>
      <c r="I94" t="s">
        <v>20</v>
      </c>
      <c r="J94" t="s">
        <v>21</v>
      </c>
      <c r="K94">
        <v>165000000</v>
      </c>
      <c r="L94">
        <v>2016</v>
      </c>
      <c r="M94">
        <v>5.5</v>
      </c>
      <c r="N94">
        <v>2.35</v>
      </c>
    </row>
    <row r="95" spans="1:14" x14ac:dyDescent="0.3">
      <c r="A95" t="s">
        <v>435</v>
      </c>
      <c r="B95">
        <v>98</v>
      </c>
      <c r="C95" t="s">
        <v>436</v>
      </c>
      <c r="D95">
        <v>217387997</v>
      </c>
      <c r="E95" t="s">
        <v>428</v>
      </c>
      <c r="F95" t="s">
        <v>437</v>
      </c>
      <c r="G95" t="s">
        <v>438</v>
      </c>
      <c r="H95" t="s">
        <v>439</v>
      </c>
      <c r="I95" t="s">
        <v>20</v>
      </c>
      <c r="J95" t="s">
        <v>21</v>
      </c>
      <c r="K95">
        <v>165000000</v>
      </c>
      <c r="L95">
        <v>2010</v>
      </c>
      <c r="M95">
        <v>8.1999999999999993</v>
      </c>
      <c r="N95">
        <v>2.35</v>
      </c>
    </row>
    <row r="96" spans="1:14" x14ac:dyDescent="0.3">
      <c r="A96" t="s">
        <v>440</v>
      </c>
      <c r="B96">
        <v>109</v>
      </c>
      <c r="C96" t="s">
        <v>63</v>
      </c>
      <c r="D96">
        <v>150350192</v>
      </c>
      <c r="E96" t="s">
        <v>441</v>
      </c>
      <c r="F96" t="s">
        <v>442</v>
      </c>
      <c r="G96" t="s">
        <v>443</v>
      </c>
      <c r="H96" t="s">
        <v>444</v>
      </c>
      <c r="I96" t="s">
        <v>20</v>
      </c>
      <c r="J96" t="s">
        <v>21</v>
      </c>
      <c r="K96">
        <v>200000000</v>
      </c>
      <c r="L96">
        <v>2003</v>
      </c>
      <c r="M96">
        <v>6.4</v>
      </c>
      <c r="N96">
        <v>2.35</v>
      </c>
    </row>
    <row r="97" spans="1:14" x14ac:dyDescent="0.3">
      <c r="A97" t="s">
        <v>445</v>
      </c>
      <c r="B97">
        <v>121</v>
      </c>
      <c r="C97" t="s">
        <v>230</v>
      </c>
      <c r="D97">
        <v>333130696</v>
      </c>
      <c r="E97" t="s">
        <v>48</v>
      </c>
      <c r="F97" t="s">
        <v>446</v>
      </c>
      <c r="G97" t="s">
        <v>447</v>
      </c>
      <c r="H97" t="s">
        <v>448</v>
      </c>
      <c r="I97" t="s">
        <v>20</v>
      </c>
      <c r="J97" t="s">
        <v>21</v>
      </c>
      <c r="K97">
        <v>170000000</v>
      </c>
      <c r="L97">
        <v>2014</v>
      </c>
      <c r="M97">
        <v>8.1</v>
      </c>
      <c r="N97">
        <v>2.35</v>
      </c>
    </row>
    <row r="98" spans="1:14" x14ac:dyDescent="0.3">
      <c r="A98" t="s">
        <v>35</v>
      </c>
      <c r="B98">
        <v>169</v>
      </c>
      <c r="C98" t="s">
        <v>175</v>
      </c>
      <c r="D98">
        <v>187991439</v>
      </c>
      <c r="E98" t="s">
        <v>449</v>
      </c>
      <c r="F98" t="s">
        <v>450</v>
      </c>
      <c r="G98" t="s">
        <v>451</v>
      </c>
      <c r="H98" t="s">
        <v>452</v>
      </c>
      <c r="I98" t="s">
        <v>20</v>
      </c>
      <c r="J98" t="s">
        <v>21</v>
      </c>
      <c r="K98">
        <v>165000000</v>
      </c>
      <c r="L98">
        <v>2014</v>
      </c>
      <c r="M98">
        <v>8.6</v>
      </c>
      <c r="N98">
        <v>2.35</v>
      </c>
    </row>
    <row r="99" spans="1:14" x14ac:dyDescent="0.3">
      <c r="A99" t="s">
        <v>35</v>
      </c>
      <c r="B99">
        <v>148</v>
      </c>
      <c r="C99" t="s">
        <v>38</v>
      </c>
      <c r="D99">
        <v>292568851</v>
      </c>
      <c r="E99" t="s">
        <v>155</v>
      </c>
      <c r="F99" t="s">
        <v>147</v>
      </c>
      <c r="G99" t="s">
        <v>453</v>
      </c>
      <c r="H99" t="s">
        <v>40</v>
      </c>
      <c r="I99" t="s">
        <v>20</v>
      </c>
      <c r="J99" t="s">
        <v>21</v>
      </c>
      <c r="K99">
        <v>160000000</v>
      </c>
      <c r="L99">
        <v>2010</v>
      </c>
      <c r="M99">
        <v>8.8000000000000007</v>
      </c>
      <c r="N99">
        <v>2.35</v>
      </c>
    </row>
    <row r="100" spans="1:14" x14ac:dyDescent="0.3">
      <c r="A100" t="s">
        <v>454</v>
      </c>
      <c r="B100">
        <v>120</v>
      </c>
      <c r="C100" t="s">
        <v>455</v>
      </c>
      <c r="E100" t="s">
        <v>456</v>
      </c>
      <c r="F100" t="s">
        <v>457</v>
      </c>
      <c r="G100" t="s">
        <v>458</v>
      </c>
      <c r="H100" t="s">
        <v>459</v>
      </c>
      <c r="I100" t="s">
        <v>460</v>
      </c>
      <c r="J100" t="s">
        <v>461</v>
      </c>
      <c r="L100">
        <v>2016</v>
      </c>
      <c r="M100">
        <v>8.1999999999999993</v>
      </c>
      <c r="N100">
        <v>2.35</v>
      </c>
    </row>
    <row r="101" spans="1:14" x14ac:dyDescent="0.3">
      <c r="A101" t="s">
        <v>115</v>
      </c>
      <c r="B101">
        <v>182</v>
      </c>
      <c r="C101" t="s">
        <v>116</v>
      </c>
      <c r="D101">
        <v>303001229</v>
      </c>
      <c r="E101" t="s">
        <v>117</v>
      </c>
      <c r="F101" t="s">
        <v>118</v>
      </c>
      <c r="G101" t="s">
        <v>462</v>
      </c>
      <c r="H101" t="s">
        <v>120</v>
      </c>
      <c r="I101" t="s">
        <v>20</v>
      </c>
      <c r="J101" t="s">
        <v>21</v>
      </c>
      <c r="K101">
        <v>180000000</v>
      </c>
      <c r="L101">
        <v>2012</v>
      </c>
      <c r="M101">
        <v>7.9</v>
      </c>
      <c r="N101">
        <v>2.35</v>
      </c>
    </row>
    <row r="102" spans="1:14" x14ac:dyDescent="0.3">
      <c r="A102" t="s">
        <v>338</v>
      </c>
      <c r="B102">
        <v>106</v>
      </c>
      <c r="C102" t="s">
        <v>230</v>
      </c>
      <c r="D102">
        <v>144512310</v>
      </c>
      <c r="E102" t="s">
        <v>227</v>
      </c>
      <c r="F102" t="s">
        <v>226</v>
      </c>
      <c r="G102" t="s">
        <v>463</v>
      </c>
      <c r="H102" t="s">
        <v>464</v>
      </c>
      <c r="I102" t="s">
        <v>20</v>
      </c>
      <c r="J102" t="s">
        <v>21</v>
      </c>
      <c r="K102">
        <v>38000000</v>
      </c>
      <c r="L102">
        <v>2001</v>
      </c>
      <c r="M102">
        <v>6.7</v>
      </c>
      <c r="N102">
        <v>2.35</v>
      </c>
    </row>
    <row r="103" spans="1:14" x14ac:dyDescent="0.3">
      <c r="A103" t="s">
        <v>465</v>
      </c>
      <c r="B103">
        <v>166</v>
      </c>
      <c r="C103" t="s">
        <v>466</v>
      </c>
      <c r="D103">
        <v>127490802</v>
      </c>
      <c r="E103" t="s">
        <v>467</v>
      </c>
      <c r="F103" t="s">
        <v>231</v>
      </c>
      <c r="G103" t="s">
        <v>468</v>
      </c>
      <c r="H103" t="s">
        <v>469</v>
      </c>
      <c r="I103" t="s">
        <v>20</v>
      </c>
      <c r="J103" t="s">
        <v>21</v>
      </c>
      <c r="K103">
        <v>150000000</v>
      </c>
      <c r="L103">
        <v>2008</v>
      </c>
      <c r="M103">
        <v>7.8</v>
      </c>
      <c r="N103">
        <v>2.35</v>
      </c>
    </row>
    <row r="104" spans="1:14" x14ac:dyDescent="0.3">
      <c r="A104" t="s">
        <v>470</v>
      </c>
      <c r="B104">
        <v>132</v>
      </c>
      <c r="C104" t="s">
        <v>311</v>
      </c>
      <c r="D104">
        <v>146405371</v>
      </c>
      <c r="E104" t="s">
        <v>48</v>
      </c>
      <c r="F104" t="s">
        <v>236</v>
      </c>
      <c r="G104" t="s">
        <v>471</v>
      </c>
      <c r="H104" t="s">
        <v>293</v>
      </c>
      <c r="I104" t="s">
        <v>20</v>
      </c>
      <c r="J104" t="s">
        <v>21</v>
      </c>
      <c r="K104">
        <v>160000000</v>
      </c>
      <c r="L104">
        <v>2011</v>
      </c>
      <c r="M104">
        <v>7.8</v>
      </c>
      <c r="N104">
        <v>2.35</v>
      </c>
    </row>
    <row r="105" spans="1:14" x14ac:dyDescent="0.3">
      <c r="A105" t="s">
        <v>472</v>
      </c>
      <c r="B105">
        <v>137</v>
      </c>
      <c r="C105" t="s">
        <v>473</v>
      </c>
      <c r="D105">
        <v>281666058</v>
      </c>
      <c r="E105" t="s">
        <v>474</v>
      </c>
      <c r="F105" t="s">
        <v>236</v>
      </c>
      <c r="G105" t="s">
        <v>475</v>
      </c>
      <c r="H105" t="s">
        <v>476</v>
      </c>
      <c r="I105" t="s">
        <v>20</v>
      </c>
      <c r="J105" t="s">
        <v>21</v>
      </c>
      <c r="K105">
        <v>160000000</v>
      </c>
      <c r="L105">
        <v>2015</v>
      </c>
      <c r="M105">
        <v>6.6</v>
      </c>
      <c r="N105">
        <v>2.35</v>
      </c>
    </row>
    <row r="106" spans="1:14" x14ac:dyDescent="0.3">
      <c r="A106" t="s">
        <v>477</v>
      </c>
      <c r="B106">
        <v>109</v>
      </c>
      <c r="C106" t="s">
        <v>478</v>
      </c>
      <c r="D106">
        <v>63143812</v>
      </c>
      <c r="E106" t="s">
        <v>100</v>
      </c>
      <c r="F106" t="s">
        <v>479</v>
      </c>
      <c r="G106" t="s">
        <v>480</v>
      </c>
      <c r="H106" t="s">
        <v>481</v>
      </c>
      <c r="I106" t="s">
        <v>20</v>
      </c>
      <c r="J106" t="s">
        <v>21</v>
      </c>
      <c r="K106">
        <v>150000000</v>
      </c>
      <c r="L106">
        <v>2010</v>
      </c>
      <c r="M106">
        <v>6.1</v>
      </c>
      <c r="N106">
        <v>2.35</v>
      </c>
    </row>
    <row r="107" spans="1:14" x14ac:dyDescent="0.3">
      <c r="A107" t="s">
        <v>482</v>
      </c>
      <c r="B107">
        <v>98</v>
      </c>
      <c r="C107" t="s">
        <v>483</v>
      </c>
      <c r="D107">
        <v>60655503</v>
      </c>
      <c r="E107" t="s">
        <v>484</v>
      </c>
      <c r="F107" t="s">
        <v>351</v>
      </c>
      <c r="G107" t="s">
        <v>485</v>
      </c>
      <c r="H107" t="s">
        <v>486</v>
      </c>
      <c r="I107" t="s">
        <v>20</v>
      </c>
      <c r="J107" t="s">
        <v>21</v>
      </c>
      <c r="K107">
        <v>160000000</v>
      </c>
      <c r="L107">
        <v>2006</v>
      </c>
      <c r="M107">
        <v>5.6</v>
      </c>
      <c r="N107">
        <v>2.35</v>
      </c>
    </row>
    <row r="108" spans="1:14" x14ac:dyDescent="0.3">
      <c r="A108" t="s">
        <v>487</v>
      </c>
      <c r="B108">
        <v>113</v>
      </c>
      <c r="C108" t="s">
        <v>72</v>
      </c>
      <c r="D108">
        <v>76846624</v>
      </c>
      <c r="E108" t="s">
        <v>136</v>
      </c>
      <c r="F108" t="s">
        <v>25</v>
      </c>
      <c r="G108" t="s">
        <v>488</v>
      </c>
      <c r="H108" t="s">
        <v>175</v>
      </c>
      <c r="I108" t="s">
        <v>20</v>
      </c>
      <c r="J108" t="s">
        <v>21</v>
      </c>
      <c r="K108">
        <v>170000000</v>
      </c>
      <c r="L108">
        <v>2016</v>
      </c>
      <c r="M108">
        <v>6.4</v>
      </c>
      <c r="N108">
        <v>1.85</v>
      </c>
    </row>
    <row r="109" spans="1:14" x14ac:dyDescent="0.3">
      <c r="A109" t="s">
        <v>489</v>
      </c>
      <c r="B109">
        <v>93</v>
      </c>
      <c r="C109" t="s">
        <v>490</v>
      </c>
      <c r="D109">
        <v>320706665</v>
      </c>
      <c r="E109" t="s">
        <v>185</v>
      </c>
      <c r="F109" t="s">
        <v>491</v>
      </c>
      <c r="G109" t="s">
        <v>492</v>
      </c>
      <c r="H109" t="s">
        <v>493</v>
      </c>
      <c r="I109" t="s">
        <v>20</v>
      </c>
      <c r="J109" t="s">
        <v>21</v>
      </c>
      <c r="K109">
        <v>160000000</v>
      </c>
      <c r="L109">
        <v>2007</v>
      </c>
      <c r="M109">
        <v>6.1</v>
      </c>
      <c r="N109">
        <v>1.85</v>
      </c>
    </row>
    <row r="110" spans="1:14" x14ac:dyDescent="0.3">
      <c r="A110" t="s">
        <v>494</v>
      </c>
      <c r="B110">
        <v>123</v>
      </c>
      <c r="C110" t="s">
        <v>495</v>
      </c>
      <c r="D110">
        <v>46978995</v>
      </c>
      <c r="E110" t="s">
        <v>24</v>
      </c>
      <c r="F110" t="s">
        <v>496</v>
      </c>
      <c r="G110" t="s">
        <v>497</v>
      </c>
      <c r="H110" t="s">
        <v>498</v>
      </c>
      <c r="I110" t="s">
        <v>20</v>
      </c>
      <c r="J110" t="s">
        <v>21</v>
      </c>
      <c r="K110">
        <v>160000000</v>
      </c>
      <c r="L110">
        <v>2016</v>
      </c>
      <c r="M110">
        <v>7.3</v>
      </c>
      <c r="N110">
        <v>2.35</v>
      </c>
    </row>
    <row r="111" spans="1:14" x14ac:dyDescent="0.3">
      <c r="A111" t="s">
        <v>499</v>
      </c>
      <c r="B111">
        <v>126</v>
      </c>
      <c r="C111" t="s">
        <v>500</v>
      </c>
      <c r="D111">
        <v>89732035</v>
      </c>
      <c r="E111" t="s">
        <v>48</v>
      </c>
      <c r="F111" t="s">
        <v>55</v>
      </c>
      <c r="G111" t="s">
        <v>501</v>
      </c>
      <c r="H111" t="s">
        <v>502</v>
      </c>
      <c r="I111" t="s">
        <v>20</v>
      </c>
      <c r="J111" t="s">
        <v>21</v>
      </c>
      <c r="K111">
        <v>155000000</v>
      </c>
      <c r="L111">
        <v>2015</v>
      </c>
      <c r="M111">
        <v>6.6</v>
      </c>
      <c r="N111">
        <v>2.35</v>
      </c>
    </row>
    <row r="112" spans="1:14" x14ac:dyDescent="0.3">
      <c r="A112" t="s">
        <v>503</v>
      </c>
      <c r="B112">
        <v>113</v>
      </c>
      <c r="C112" t="s">
        <v>310</v>
      </c>
      <c r="D112">
        <v>104383624</v>
      </c>
      <c r="E112" t="s">
        <v>136</v>
      </c>
      <c r="F112" t="s">
        <v>504</v>
      </c>
      <c r="G112" t="s">
        <v>505</v>
      </c>
      <c r="H112" t="s">
        <v>506</v>
      </c>
      <c r="I112" t="s">
        <v>20</v>
      </c>
      <c r="J112" t="s">
        <v>21</v>
      </c>
      <c r="K112">
        <v>155000000</v>
      </c>
      <c r="L112">
        <v>2010</v>
      </c>
      <c r="M112">
        <v>6.3</v>
      </c>
      <c r="N112">
        <v>1.78</v>
      </c>
    </row>
    <row r="113" spans="1:14" x14ac:dyDescent="0.3">
      <c r="A113" t="s">
        <v>189</v>
      </c>
      <c r="B113">
        <v>184</v>
      </c>
      <c r="C113" t="s">
        <v>507</v>
      </c>
      <c r="D113">
        <v>198539855</v>
      </c>
      <c r="E113" t="s">
        <v>508</v>
      </c>
      <c r="F113" t="s">
        <v>509</v>
      </c>
      <c r="G113" t="s">
        <v>510</v>
      </c>
      <c r="H113" t="s">
        <v>511</v>
      </c>
      <c r="I113" t="s">
        <v>20</v>
      </c>
      <c r="J113" t="s">
        <v>21</v>
      </c>
      <c r="K113">
        <v>140000000</v>
      </c>
      <c r="L113">
        <v>2001</v>
      </c>
      <c r="M113">
        <v>6.1</v>
      </c>
      <c r="N113">
        <v>2.35</v>
      </c>
    </row>
    <row r="114" spans="1:14" x14ac:dyDescent="0.3">
      <c r="A114" t="s">
        <v>189</v>
      </c>
      <c r="B114">
        <v>144</v>
      </c>
      <c r="C114" t="s">
        <v>512</v>
      </c>
      <c r="D114">
        <v>318759914</v>
      </c>
      <c r="E114" t="s">
        <v>48</v>
      </c>
      <c r="F114" t="s">
        <v>513</v>
      </c>
      <c r="G114" t="s">
        <v>514</v>
      </c>
      <c r="H114" t="s">
        <v>190</v>
      </c>
      <c r="I114" t="s">
        <v>20</v>
      </c>
      <c r="J114" t="s">
        <v>21</v>
      </c>
      <c r="K114">
        <v>150000000</v>
      </c>
      <c r="L114">
        <v>2007</v>
      </c>
      <c r="M114">
        <v>7.1</v>
      </c>
      <c r="N114">
        <v>2.35</v>
      </c>
    </row>
    <row r="115" spans="1:14" x14ac:dyDescent="0.3">
      <c r="A115" t="s">
        <v>515</v>
      </c>
      <c r="B115">
        <v>206</v>
      </c>
      <c r="C115" t="s">
        <v>384</v>
      </c>
      <c r="D115">
        <v>34293771</v>
      </c>
      <c r="E115" t="s">
        <v>516</v>
      </c>
      <c r="F115" t="s">
        <v>517</v>
      </c>
      <c r="G115" t="s">
        <v>518</v>
      </c>
      <c r="H115" t="s">
        <v>519</v>
      </c>
      <c r="I115" t="s">
        <v>20</v>
      </c>
      <c r="J115" t="s">
        <v>520</v>
      </c>
      <c r="K115">
        <v>155000000</v>
      </c>
      <c r="L115">
        <v>2004</v>
      </c>
      <c r="M115">
        <v>5.5</v>
      </c>
      <c r="N115">
        <v>2.35</v>
      </c>
    </row>
    <row r="116" spans="1:14" x14ac:dyDescent="0.3">
      <c r="A116" t="s">
        <v>69</v>
      </c>
      <c r="B116">
        <v>138</v>
      </c>
      <c r="C116" t="s">
        <v>70</v>
      </c>
      <c r="D116">
        <v>292000866</v>
      </c>
      <c r="E116" t="s">
        <v>71</v>
      </c>
      <c r="F116" t="s">
        <v>521</v>
      </c>
      <c r="G116" t="s">
        <v>522</v>
      </c>
      <c r="H116" t="s">
        <v>523</v>
      </c>
      <c r="I116" t="s">
        <v>20</v>
      </c>
      <c r="J116" t="s">
        <v>34</v>
      </c>
      <c r="K116">
        <v>150000000</v>
      </c>
      <c r="L116">
        <v>2007</v>
      </c>
      <c r="M116">
        <v>7.5</v>
      </c>
      <c r="N116">
        <v>2.35</v>
      </c>
    </row>
    <row r="117" spans="1:14" x14ac:dyDescent="0.3">
      <c r="A117" t="s">
        <v>252</v>
      </c>
      <c r="B117">
        <v>157</v>
      </c>
      <c r="C117" t="s">
        <v>70</v>
      </c>
      <c r="D117">
        <v>289994397</v>
      </c>
      <c r="E117" t="s">
        <v>71</v>
      </c>
      <c r="F117" t="s">
        <v>521</v>
      </c>
      <c r="G117" t="s">
        <v>524</v>
      </c>
      <c r="H117" t="s">
        <v>74</v>
      </c>
      <c r="I117" t="s">
        <v>20</v>
      </c>
      <c r="J117" t="s">
        <v>34</v>
      </c>
      <c r="K117">
        <v>150000000</v>
      </c>
      <c r="L117">
        <v>2005</v>
      </c>
      <c r="M117">
        <v>7.6</v>
      </c>
      <c r="N117">
        <v>2.35</v>
      </c>
    </row>
    <row r="118" spans="1:14" x14ac:dyDescent="0.3">
      <c r="A118" t="s">
        <v>153</v>
      </c>
      <c r="B118">
        <v>102</v>
      </c>
      <c r="C118" t="s">
        <v>525</v>
      </c>
      <c r="D118">
        <v>227946274</v>
      </c>
      <c r="E118" t="s">
        <v>526</v>
      </c>
      <c r="F118" t="s">
        <v>112</v>
      </c>
      <c r="G118" t="s">
        <v>527</v>
      </c>
      <c r="H118" t="s">
        <v>244</v>
      </c>
      <c r="I118" t="s">
        <v>20</v>
      </c>
      <c r="J118" t="s">
        <v>21</v>
      </c>
      <c r="K118">
        <v>150000000</v>
      </c>
      <c r="L118">
        <v>2008</v>
      </c>
      <c r="M118">
        <v>6.4</v>
      </c>
      <c r="N118">
        <v>2.35</v>
      </c>
    </row>
    <row r="119" spans="1:14" x14ac:dyDescent="0.3">
      <c r="A119" t="s">
        <v>472</v>
      </c>
      <c r="B119">
        <v>104</v>
      </c>
      <c r="C119" t="s">
        <v>528</v>
      </c>
      <c r="D119">
        <v>256386216</v>
      </c>
      <c r="E119" t="s">
        <v>529</v>
      </c>
      <c r="F119" t="s">
        <v>112</v>
      </c>
      <c r="G119" t="s">
        <v>530</v>
      </c>
      <c r="H119" t="s">
        <v>531</v>
      </c>
      <c r="I119" t="s">
        <v>20</v>
      </c>
      <c r="J119" t="s">
        <v>21</v>
      </c>
      <c r="K119">
        <v>150000000</v>
      </c>
      <c r="L119">
        <v>2007</v>
      </c>
      <c r="M119">
        <v>7.2</v>
      </c>
      <c r="N119">
        <v>2.35</v>
      </c>
    </row>
    <row r="120" spans="1:14" x14ac:dyDescent="0.3">
      <c r="A120" t="s">
        <v>173</v>
      </c>
      <c r="B120">
        <v>115</v>
      </c>
      <c r="C120" t="s">
        <v>137</v>
      </c>
      <c r="D120">
        <v>206456431</v>
      </c>
      <c r="E120" t="s">
        <v>532</v>
      </c>
      <c r="F120" t="s">
        <v>25</v>
      </c>
      <c r="G120" t="s">
        <v>533</v>
      </c>
      <c r="H120" t="s">
        <v>534</v>
      </c>
      <c r="I120" t="s">
        <v>20</v>
      </c>
      <c r="J120" t="s">
        <v>21</v>
      </c>
      <c r="K120">
        <v>150000000</v>
      </c>
      <c r="L120">
        <v>2005</v>
      </c>
      <c r="M120">
        <v>6.7</v>
      </c>
      <c r="N120">
        <v>1.85</v>
      </c>
    </row>
    <row r="121" spans="1:14" x14ac:dyDescent="0.3">
      <c r="A121" t="s">
        <v>410</v>
      </c>
      <c r="B121">
        <v>111</v>
      </c>
      <c r="C121" t="s">
        <v>218</v>
      </c>
      <c r="D121">
        <v>206435493</v>
      </c>
      <c r="E121" t="s">
        <v>535</v>
      </c>
      <c r="F121" t="s">
        <v>536</v>
      </c>
      <c r="G121" t="s">
        <v>537</v>
      </c>
      <c r="H121" t="s">
        <v>538</v>
      </c>
      <c r="I121" t="s">
        <v>20</v>
      </c>
      <c r="J121" t="s">
        <v>21</v>
      </c>
      <c r="K121">
        <v>150000000</v>
      </c>
      <c r="L121">
        <v>2007</v>
      </c>
      <c r="M121">
        <v>8</v>
      </c>
      <c r="N121">
        <v>2.35</v>
      </c>
    </row>
    <row r="122" spans="1:14" x14ac:dyDescent="0.3">
      <c r="A122" t="s">
        <v>35</v>
      </c>
      <c r="B122">
        <v>128</v>
      </c>
      <c r="C122" t="s">
        <v>156</v>
      </c>
      <c r="D122">
        <v>205343774</v>
      </c>
      <c r="E122" t="s">
        <v>87</v>
      </c>
      <c r="F122" t="s">
        <v>36</v>
      </c>
      <c r="G122" t="s">
        <v>539</v>
      </c>
      <c r="H122" t="s">
        <v>317</v>
      </c>
      <c r="I122" t="s">
        <v>20</v>
      </c>
      <c r="J122" t="s">
        <v>21</v>
      </c>
      <c r="K122">
        <v>150000000</v>
      </c>
      <c r="L122">
        <v>2005</v>
      </c>
      <c r="M122">
        <v>8.3000000000000007</v>
      </c>
      <c r="N122">
        <v>2.35</v>
      </c>
    </row>
    <row r="123" spans="1:14" x14ac:dyDescent="0.3">
      <c r="A123" t="s">
        <v>540</v>
      </c>
      <c r="B123">
        <v>89</v>
      </c>
      <c r="C123" t="s">
        <v>541</v>
      </c>
      <c r="D123">
        <v>179982968</v>
      </c>
      <c r="E123" t="s">
        <v>542</v>
      </c>
      <c r="F123" t="s">
        <v>543</v>
      </c>
      <c r="G123" t="s">
        <v>544</v>
      </c>
      <c r="H123" t="s">
        <v>545</v>
      </c>
      <c r="I123" t="s">
        <v>20</v>
      </c>
      <c r="J123" t="s">
        <v>21</v>
      </c>
      <c r="K123">
        <v>150000000</v>
      </c>
      <c r="L123">
        <v>2008</v>
      </c>
      <c r="M123">
        <v>6.7</v>
      </c>
      <c r="N123">
        <v>1.85</v>
      </c>
    </row>
    <row r="124" spans="1:14" x14ac:dyDescent="0.3">
      <c r="A124" t="s">
        <v>546</v>
      </c>
      <c r="B124">
        <v>105</v>
      </c>
      <c r="C124" t="s">
        <v>547</v>
      </c>
      <c r="D124">
        <v>177243721</v>
      </c>
      <c r="E124" t="s">
        <v>532</v>
      </c>
      <c r="F124" t="s">
        <v>548</v>
      </c>
      <c r="G124" t="s">
        <v>549</v>
      </c>
      <c r="H124" t="s">
        <v>550</v>
      </c>
      <c r="I124" t="s">
        <v>20</v>
      </c>
      <c r="J124" t="s">
        <v>21</v>
      </c>
      <c r="K124">
        <v>150000000</v>
      </c>
      <c r="L124">
        <v>2009</v>
      </c>
      <c r="M124">
        <v>5.9</v>
      </c>
      <c r="N124">
        <v>2.35</v>
      </c>
    </row>
    <row r="125" spans="1:14" x14ac:dyDescent="0.3">
      <c r="A125" t="s">
        <v>551</v>
      </c>
      <c r="B125">
        <v>119</v>
      </c>
      <c r="C125" t="s">
        <v>214</v>
      </c>
      <c r="D125">
        <v>179883016</v>
      </c>
      <c r="E125" t="s">
        <v>178</v>
      </c>
      <c r="F125" t="s">
        <v>179</v>
      </c>
      <c r="G125" t="s">
        <v>552</v>
      </c>
      <c r="H125" t="s">
        <v>553</v>
      </c>
      <c r="I125" t="s">
        <v>20</v>
      </c>
      <c r="J125" t="s">
        <v>21</v>
      </c>
      <c r="K125">
        <v>150000000</v>
      </c>
      <c r="L125">
        <v>2009</v>
      </c>
      <c r="M125">
        <v>6.7</v>
      </c>
      <c r="N125">
        <v>2.35</v>
      </c>
    </row>
    <row r="126" spans="1:14" x14ac:dyDescent="0.3">
      <c r="A126" t="s">
        <v>302</v>
      </c>
      <c r="B126">
        <v>129</v>
      </c>
      <c r="C126" t="s">
        <v>554</v>
      </c>
      <c r="D126">
        <v>139259759</v>
      </c>
      <c r="E126" t="s">
        <v>441</v>
      </c>
      <c r="F126" t="s">
        <v>555</v>
      </c>
      <c r="G126" t="s">
        <v>556</v>
      </c>
      <c r="H126" t="s">
        <v>557</v>
      </c>
      <c r="I126" t="s">
        <v>20</v>
      </c>
      <c r="J126" t="s">
        <v>251</v>
      </c>
      <c r="K126">
        <v>150000000</v>
      </c>
      <c r="L126">
        <v>2003</v>
      </c>
      <c r="M126">
        <v>6.7</v>
      </c>
      <c r="N126">
        <v>2.35</v>
      </c>
    </row>
    <row r="127" spans="1:14" x14ac:dyDescent="0.3">
      <c r="A127" t="s">
        <v>558</v>
      </c>
      <c r="B127">
        <v>102</v>
      </c>
      <c r="C127" t="s">
        <v>559</v>
      </c>
      <c r="D127">
        <v>400736600</v>
      </c>
      <c r="E127" t="s">
        <v>560</v>
      </c>
      <c r="F127" t="s">
        <v>561</v>
      </c>
      <c r="G127" t="s">
        <v>562</v>
      </c>
      <c r="H127" t="s">
        <v>563</v>
      </c>
      <c r="I127" t="s">
        <v>20</v>
      </c>
      <c r="J127" t="s">
        <v>21</v>
      </c>
      <c r="K127">
        <v>150000000</v>
      </c>
      <c r="L127">
        <v>2013</v>
      </c>
      <c r="M127">
        <v>7.6</v>
      </c>
      <c r="N127">
        <v>2.2400000000000002</v>
      </c>
    </row>
    <row r="128" spans="1:14" x14ac:dyDescent="0.3">
      <c r="A128" t="s">
        <v>302</v>
      </c>
      <c r="B128">
        <v>138</v>
      </c>
      <c r="C128" t="s">
        <v>564</v>
      </c>
      <c r="D128">
        <v>281492479</v>
      </c>
      <c r="E128" t="s">
        <v>441</v>
      </c>
      <c r="F128" t="s">
        <v>565</v>
      </c>
      <c r="G128" t="s">
        <v>566</v>
      </c>
      <c r="H128" t="s">
        <v>567</v>
      </c>
      <c r="I128" t="s">
        <v>20</v>
      </c>
      <c r="J128" t="s">
        <v>21</v>
      </c>
      <c r="K128">
        <v>150000000</v>
      </c>
      <c r="L128">
        <v>2003</v>
      </c>
      <c r="M128">
        <v>7.2</v>
      </c>
      <c r="N128">
        <v>2.35</v>
      </c>
    </row>
    <row r="129" spans="1:14" x14ac:dyDescent="0.3">
      <c r="A129" t="s">
        <v>499</v>
      </c>
      <c r="B129">
        <v>112</v>
      </c>
      <c r="C129" t="s">
        <v>568</v>
      </c>
      <c r="D129">
        <v>206360018</v>
      </c>
      <c r="E129" t="s">
        <v>24</v>
      </c>
      <c r="F129" t="s">
        <v>66</v>
      </c>
      <c r="G129" t="s">
        <v>569</v>
      </c>
      <c r="H129" t="s">
        <v>517</v>
      </c>
      <c r="I129" t="s">
        <v>20</v>
      </c>
      <c r="J129" t="s">
        <v>21</v>
      </c>
      <c r="K129">
        <v>170000000</v>
      </c>
      <c r="L129">
        <v>2013</v>
      </c>
      <c r="M129">
        <v>7.1</v>
      </c>
      <c r="N129">
        <v>2.35</v>
      </c>
    </row>
    <row r="130" spans="1:14" x14ac:dyDescent="0.3">
      <c r="A130" t="s">
        <v>570</v>
      </c>
      <c r="B130">
        <v>120</v>
      </c>
      <c r="C130" t="s">
        <v>525</v>
      </c>
      <c r="D130">
        <v>153629485</v>
      </c>
      <c r="E130" t="s">
        <v>155</v>
      </c>
      <c r="F130" t="s">
        <v>38</v>
      </c>
      <c r="G130" t="s">
        <v>571</v>
      </c>
      <c r="H130" t="s">
        <v>572</v>
      </c>
      <c r="I130" t="s">
        <v>20</v>
      </c>
      <c r="J130" t="s">
        <v>251</v>
      </c>
      <c r="K130">
        <v>150000000</v>
      </c>
      <c r="L130">
        <v>2015</v>
      </c>
      <c r="M130">
        <v>8.1</v>
      </c>
      <c r="N130">
        <v>2.35</v>
      </c>
    </row>
    <row r="131" spans="1:14" x14ac:dyDescent="0.3">
      <c r="A131" t="s">
        <v>573</v>
      </c>
      <c r="B131">
        <v>146</v>
      </c>
      <c r="C131" t="s">
        <v>574</v>
      </c>
      <c r="D131">
        <v>133375846</v>
      </c>
      <c r="E131" t="s">
        <v>575</v>
      </c>
      <c r="F131" t="s">
        <v>219</v>
      </c>
      <c r="G131" t="s">
        <v>576</v>
      </c>
      <c r="H131" t="s">
        <v>577</v>
      </c>
      <c r="I131" t="s">
        <v>20</v>
      </c>
      <c r="J131" t="s">
        <v>21</v>
      </c>
      <c r="K131">
        <v>150000000</v>
      </c>
      <c r="L131">
        <v>2009</v>
      </c>
      <c r="M131">
        <v>6.7</v>
      </c>
      <c r="N131">
        <v>2.35</v>
      </c>
    </row>
    <row r="132" spans="1:14" x14ac:dyDescent="0.3">
      <c r="A132" t="s">
        <v>578</v>
      </c>
      <c r="B132">
        <v>115</v>
      </c>
      <c r="C132" t="s">
        <v>568</v>
      </c>
      <c r="D132">
        <v>181015141</v>
      </c>
      <c r="E132" t="s">
        <v>24</v>
      </c>
      <c r="F132" t="s">
        <v>66</v>
      </c>
      <c r="G132" t="s">
        <v>579</v>
      </c>
      <c r="H132" t="s">
        <v>517</v>
      </c>
      <c r="I132" t="s">
        <v>20</v>
      </c>
      <c r="J132" t="s">
        <v>21</v>
      </c>
      <c r="K132">
        <v>150000000</v>
      </c>
      <c r="L132">
        <v>2011</v>
      </c>
      <c r="M132">
        <v>7</v>
      </c>
      <c r="N132">
        <v>2.35</v>
      </c>
    </row>
    <row r="133" spans="1:14" x14ac:dyDescent="0.3">
      <c r="A133" t="s">
        <v>580</v>
      </c>
      <c r="B133">
        <v>96</v>
      </c>
      <c r="C133" t="s">
        <v>581</v>
      </c>
      <c r="D133">
        <v>114053579</v>
      </c>
      <c r="E133" t="s">
        <v>582</v>
      </c>
      <c r="F133" t="s">
        <v>332</v>
      </c>
      <c r="G133" t="s">
        <v>583</v>
      </c>
      <c r="H133" t="s">
        <v>584</v>
      </c>
      <c r="I133" t="s">
        <v>20</v>
      </c>
      <c r="J133" t="s">
        <v>21</v>
      </c>
      <c r="K133">
        <v>150000000</v>
      </c>
      <c r="L133">
        <v>2008</v>
      </c>
      <c r="M133">
        <v>6.9</v>
      </c>
      <c r="N133">
        <v>1.85</v>
      </c>
    </row>
    <row r="134" spans="1:14" x14ac:dyDescent="0.3">
      <c r="A134" t="s">
        <v>585</v>
      </c>
      <c r="B134">
        <v>88</v>
      </c>
      <c r="C134" t="s">
        <v>586</v>
      </c>
      <c r="D134">
        <v>119420252</v>
      </c>
      <c r="E134" t="s">
        <v>587</v>
      </c>
      <c r="F134" t="s">
        <v>588</v>
      </c>
      <c r="G134" t="s">
        <v>589</v>
      </c>
      <c r="H134" t="s">
        <v>590</v>
      </c>
      <c r="I134" t="s">
        <v>20</v>
      </c>
      <c r="J134" t="s">
        <v>21</v>
      </c>
      <c r="K134">
        <v>150000000</v>
      </c>
      <c r="L134">
        <v>2009</v>
      </c>
      <c r="M134">
        <v>5.0999999999999996</v>
      </c>
      <c r="N134">
        <v>2.35</v>
      </c>
    </row>
    <row r="135" spans="1:14" x14ac:dyDescent="0.3">
      <c r="A135" t="s">
        <v>591</v>
      </c>
      <c r="B135">
        <v>99</v>
      </c>
      <c r="C135" t="s">
        <v>592</v>
      </c>
      <c r="D135">
        <v>83640426</v>
      </c>
      <c r="E135" t="s">
        <v>24</v>
      </c>
      <c r="F135" t="s">
        <v>156</v>
      </c>
      <c r="G135" t="s">
        <v>593</v>
      </c>
      <c r="H135" t="s">
        <v>594</v>
      </c>
      <c r="I135" t="s">
        <v>20</v>
      </c>
      <c r="J135" t="s">
        <v>21</v>
      </c>
      <c r="K135">
        <v>150000000</v>
      </c>
      <c r="L135">
        <v>2012</v>
      </c>
      <c r="M135">
        <v>5.8</v>
      </c>
      <c r="N135">
        <v>1.85</v>
      </c>
    </row>
    <row r="136" spans="1:14" x14ac:dyDescent="0.3">
      <c r="A136" t="s">
        <v>173</v>
      </c>
      <c r="B136">
        <v>113</v>
      </c>
      <c r="C136" t="s">
        <v>332</v>
      </c>
      <c r="D136">
        <v>79711678</v>
      </c>
      <c r="E136" t="s">
        <v>595</v>
      </c>
      <c r="F136" t="s">
        <v>25</v>
      </c>
      <c r="G136" t="s">
        <v>596</v>
      </c>
      <c r="H136" t="s">
        <v>137</v>
      </c>
      <c r="I136" t="s">
        <v>20</v>
      </c>
      <c r="J136" t="s">
        <v>21</v>
      </c>
      <c r="K136">
        <v>100000000</v>
      </c>
      <c r="L136">
        <v>2012</v>
      </c>
      <c r="M136">
        <v>6.2</v>
      </c>
      <c r="N136">
        <v>1.85</v>
      </c>
    </row>
    <row r="137" spans="1:14" x14ac:dyDescent="0.3">
      <c r="A137" t="s">
        <v>597</v>
      </c>
      <c r="B137">
        <v>131</v>
      </c>
      <c r="C137" t="s">
        <v>598</v>
      </c>
      <c r="D137">
        <v>195000874</v>
      </c>
      <c r="E137" t="s">
        <v>30</v>
      </c>
      <c r="F137" t="s">
        <v>356</v>
      </c>
      <c r="G137" t="s">
        <v>599</v>
      </c>
      <c r="H137" t="s">
        <v>600</v>
      </c>
      <c r="I137" t="s">
        <v>20</v>
      </c>
      <c r="J137" t="s">
        <v>601</v>
      </c>
      <c r="K137">
        <v>150000000</v>
      </c>
      <c r="L137">
        <v>2015</v>
      </c>
      <c r="M137">
        <v>7.4</v>
      </c>
      <c r="N137">
        <v>2.35</v>
      </c>
    </row>
    <row r="138" spans="1:14" x14ac:dyDescent="0.3">
      <c r="A138" t="s">
        <v>602</v>
      </c>
      <c r="B138">
        <v>119</v>
      </c>
      <c r="C138" t="s">
        <v>603</v>
      </c>
      <c r="D138">
        <v>61937495</v>
      </c>
      <c r="E138" t="s">
        <v>604</v>
      </c>
      <c r="F138" t="s">
        <v>517</v>
      </c>
      <c r="G138" t="s">
        <v>605</v>
      </c>
      <c r="H138" t="s">
        <v>606</v>
      </c>
      <c r="I138" t="s">
        <v>20</v>
      </c>
      <c r="J138" t="s">
        <v>21</v>
      </c>
      <c r="K138">
        <v>150000000</v>
      </c>
      <c r="L138">
        <v>2010</v>
      </c>
      <c r="M138">
        <v>5.8</v>
      </c>
      <c r="N138">
        <v>1.85</v>
      </c>
    </row>
    <row r="139" spans="1:14" x14ac:dyDescent="0.3">
      <c r="A139" t="s">
        <v>69</v>
      </c>
      <c r="B139">
        <v>110</v>
      </c>
      <c r="C139" t="s">
        <v>154</v>
      </c>
      <c r="D139">
        <v>124051759</v>
      </c>
      <c r="E139" t="s">
        <v>141</v>
      </c>
      <c r="F139" t="s">
        <v>31</v>
      </c>
      <c r="G139" t="s">
        <v>306</v>
      </c>
      <c r="H139" t="s">
        <v>307</v>
      </c>
      <c r="I139" t="s">
        <v>20</v>
      </c>
      <c r="J139" t="s">
        <v>21</v>
      </c>
      <c r="K139">
        <v>180000000</v>
      </c>
      <c r="L139">
        <v>2016</v>
      </c>
      <c r="M139">
        <v>6.6</v>
      </c>
      <c r="N139">
        <v>2.35</v>
      </c>
    </row>
    <row r="140" spans="1:14" x14ac:dyDescent="0.3">
      <c r="A140" t="s">
        <v>607</v>
      </c>
      <c r="B140">
        <v>91</v>
      </c>
      <c r="C140" t="s">
        <v>608</v>
      </c>
      <c r="D140">
        <v>126597121</v>
      </c>
      <c r="E140" t="s">
        <v>320</v>
      </c>
      <c r="F140" t="s">
        <v>609</v>
      </c>
      <c r="G140" t="s">
        <v>610</v>
      </c>
      <c r="H140" t="s">
        <v>611</v>
      </c>
      <c r="I140" t="s">
        <v>20</v>
      </c>
      <c r="J140" t="s">
        <v>21</v>
      </c>
      <c r="K140">
        <v>150000000</v>
      </c>
      <c r="L140">
        <v>2007</v>
      </c>
      <c r="M140">
        <v>6.2</v>
      </c>
      <c r="N140">
        <v>1.85</v>
      </c>
    </row>
    <row r="141" spans="1:14" x14ac:dyDescent="0.3">
      <c r="A141" t="s">
        <v>612</v>
      </c>
      <c r="B141">
        <v>90</v>
      </c>
      <c r="C141" t="s">
        <v>301</v>
      </c>
      <c r="D141">
        <v>165230261</v>
      </c>
      <c r="E141" t="s">
        <v>542</v>
      </c>
      <c r="F141" t="s">
        <v>384</v>
      </c>
      <c r="G141" t="s">
        <v>613</v>
      </c>
      <c r="H141" t="s">
        <v>614</v>
      </c>
      <c r="I141" t="s">
        <v>20</v>
      </c>
      <c r="J141" t="s">
        <v>21</v>
      </c>
      <c r="K141">
        <v>150000000</v>
      </c>
      <c r="L141">
        <v>2011</v>
      </c>
      <c r="M141">
        <v>7.3</v>
      </c>
      <c r="N141">
        <v>2.35</v>
      </c>
    </row>
    <row r="142" spans="1:14" x14ac:dyDescent="0.3">
      <c r="A142" t="s">
        <v>615</v>
      </c>
      <c r="B142">
        <v>103</v>
      </c>
      <c r="C142" t="s">
        <v>616</v>
      </c>
      <c r="D142">
        <v>131564731</v>
      </c>
      <c r="E142" t="s">
        <v>100</v>
      </c>
      <c r="F142" t="s">
        <v>617</v>
      </c>
      <c r="G142" t="s">
        <v>618</v>
      </c>
      <c r="H142" t="s">
        <v>619</v>
      </c>
      <c r="I142" t="s">
        <v>20</v>
      </c>
      <c r="J142" t="s">
        <v>21</v>
      </c>
      <c r="K142">
        <v>150000000</v>
      </c>
      <c r="L142">
        <v>2010</v>
      </c>
      <c r="M142">
        <v>4.2</v>
      </c>
      <c r="N142">
        <v>2.35</v>
      </c>
    </row>
    <row r="143" spans="1:14" x14ac:dyDescent="0.3">
      <c r="A143" t="s">
        <v>238</v>
      </c>
      <c r="B143">
        <v>124</v>
      </c>
      <c r="C143" t="s">
        <v>356</v>
      </c>
      <c r="D143">
        <v>133382309</v>
      </c>
      <c r="E143" t="s">
        <v>30</v>
      </c>
      <c r="F143" t="s">
        <v>473</v>
      </c>
      <c r="G143" t="s">
        <v>620</v>
      </c>
      <c r="H143" t="s">
        <v>244</v>
      </c>
      <c r="I143" t="s">
        <v>20</v>
      </c>
      <c r="J143" t="s">
        <v>21</v>
      </c>
      <c r="K143">
        <v>150000000</v>
      </c>
      <c r="L143">
        <v>2006</v>
      </c>
      <c r="M143">
        <v>6.9</v>
      </c>
      <c r="N143">
        <v>2.35</v>
      </c>
    </row>
    <row r="144" spans="1:14" x14ac:dyDescent="0.3">
      <c r="A144" t="s">
        <v>291</v>
      </c>
      <c r="B144">
        <v>131</v>
      </c>
      <c r="C144" t="s">
        <v>621</v>
      </c>
      <c r="D144">
        <v>73103784</v>
      </c>
      <c r="E144" t="s">
        <v>622</v>
      </c>
      <c r="F144" t="s">
        <v>303</v>
      </c>
      <c r="G144" t="s">
        <v>623</v>
      </c>
      <c r="H144" t="s">
        <v>624</v>
      </c>
      <c r="I144" t="s">
        <v>20</v>
      </c>
      <c r="J144" t="s">
        <v>21</v>
      </c>
      <c r="K144">
        <v>150000000</v>
      </c>
      <c r="L144">
        <v>2013</v>
      </c>
      <c r="M144">
        <v>6.4</v>
      </c>
      <c r="N144">
        <v>2.35</v>
      </c>
    </row>
    <row r="145" spans="1:14" x14ac:dyDescent="0.3">
      <c r="A145" t="s">
        <v>625</v>
      </c>
      <c r="B145">
        <v>88</v>
      </c>
      <c r="C145" t="s">
        <v>626</v>
      </c>
      <c r="D145">
        <v>21379315</v>
      </c>
      <c r="E145" t="s">
        <v>325</v>
      </c>
      <c r="F145" t="s">
        <v>627</v>
      </c>
      <c r="G145" t="s">
        <v>628</v>
      </c>
      <c r="H145" t="s">
        <v>629</v>
      </c>
      <c r="I145" t="s">
        <v>20</v>
      </c>
      <c r="J145" t="s">
        <v>21</v>
      </c>
      <c r="K145">
        <v>150000000</v>
      </c>
      <c r="L145">
        <v>2011</v>
      </c>
      <c r="M145">
        <v>5.4</v>
      </c>
      <c r="N145">
        <v>2.35</v>
      </c>
    </row>
    <row r="146" spans="1:14" x14ac:dyDescent="0.3">
      <c r="A146" t="s">
        <v>630</v>
      </c>
      <c r="B146">
        <v>85</v>
      </c>
      <c r="C146" t="s">
        <v>145</v>
      </c>
      <c r="D146">
        <v>64459316</v>
      </c>
      <c r="E146" t="s">
        <v>320</v>
      </c>
      <c r="F146" t="s">
        <v>179</v>
      </c>
      <c r="G146" t="s">
        <v>631</v>
      </c>
      <c r="H146" t="s">
        <v>632</v>
      </c>
      <c r="I146" t="s">
        <v>20</v>
      </c>
      <c r="J146" t="s">
        <v>34</v>
      </c>
      <c r="K146">
        <v>149000000</v>
      </c>
      <c r="L146">
        <v>2006</v>
      </c>
      <c r="M146">
        <v>6.7</v>
      </c>
      <c r="N146">
        <v>1.85</v>
      </c>
    </row>
    <row r="147" spans="1:14" x14ac:dyDescent="0.3">
      <c r="A147" t="s">
        <v>633</v>
      </c>
      <c r="B147">
        <v>111</v>
      </c>
      <c r="C147" t="s">
        <v>634</v>
      </c>
      <c r="D147">
        <v>34964818</v>
      </c>
      <c r="E147" t="s">
        <v>136</v>
      </c>
      <c r="F147" t="s">
        <v>179</v>
      </c>
      <c r="G147" t="s">
        <v>635</v>
      </c>
      <c r="H147" t="s">
        <v>636</v>
      </c>
      <c r="I147" t="s">
        <v>20</v>
      </c>
      <c r="J147" t="s">
        <v>21</v>
      </c>
      <c r="K147">
        <v>150000000</v>
      </c>
      <c r="L147">
        <v>2015</v>
      </c>
      <c r="M147">
        <v>5.8</v>
      </c>
      <c r="N147">
        <v>2.35</v>
      </c>
    </row>
    <row r="148" spans="1:14" x14ac:dyDescent="0.3">
      <c r="A148" t="s">
        <v>637</v>
      </c>
      <c r="B148">
        <v>92</v>
      </c>
      <c r="C148" t="s">
        <v>638</v>
      </c>
      <c r="D148">
        <v>111505642</v>
      </c>
      <c r="E148" t="s">
        <v>423</v>
      </c>
      <c r="F148" t="s">
        <v>639</v>
      </c>
      <c r="G148" t="s">
        <v>640</v>
      </c>
      <c r="H148" t="s">
        <v>641</v>
      </c>
      <c r="I148" t="s">
        <v>20</v>
      </c>
      <c r="J148" t="s">
        <v>21</v>
      </c>
      <c r="K148">
        <v>145000000</v>
      </c>
      <c r="L148">
        <v>2014</v>
      </c>
      <c r="M148">
        <v>6.9</v>
      </c>
      <c r="N148">
        <v>1.85</v>
      </c>
    </row>
    <row r="149" spans="1:14" x14ac:dyDescent="0.3">
      <c r="A149" t="s">
        <v>482</v>
      </c>
      <c r="B149">
        <v>196</v>
      </c>
      <c r="C149" t="s">
        <v>23</v>
      </c>
      <c r="D149">
        <v>133228348</v>
      </c>
      <c r="E149" t="s">
        <v>642</v>
      </c>
      <c r="F149" t="s">
        <v>231</v>
      </c>
      <c r="G149" t="s">
        <v>643</v>
      </c>
      <c r="H149" t="s">
        <v>644</v>
      </c>
      <c r="I149" t="s">
        <v>20</v>
      </c>
      <c r="J149" t="s">
        <v>21</v>
      </c>
      <c r="K149">
        <v>175000000</v>
      </c>
      <c r="L149">
        <v>2004</v>
      </c>
      <c r="M149">
        <v>7.2</v>
      </c>
      <c r="N149">
        <v>2.35</v>
      </c>
    </row>
    <row r="150" spans="1:14" x14ac:dyDescent="0.3">
      <c r="A150" t="s">
        <v>540</v>
      </c>
      <c r="B150">
        <v>93</v>
      </c>
      <c r="C150" t="s">
        <v>645</v>
      </c>
      <c r="D150">
        <v>216366733</v>
      </c>
      <c r="E150" t="s">
        <v>320</v>
      </c>
      <c r="F150" t="s">
        <v>541</v>
      </c>
      <c r="G150" t="s">
        <v>646</v>
      </c>
      <c r="H150" t="s">
        <v>545</v>
      </c>
      <c r="I150" t="s">
        <v>20</v>
      </c>
      <c r="J150" t="s">
        <v>21</v>
      </c>
      <c r="K150">
        <v>145000000</v>
      </c>
      <c r="L150">
        <v>2012</v>
      </c>
      <c r="M150">
        <v>6.9</v>
      </c>
      <c r="N150">
        <v>1.85</v>
      </c>
    </row>
    <row r="151" spans="1:14" x14ac:dyDescent="0.3">
      <c r="A151" t="s">
        <v>647</v>
      </c>
      <c r="B151">
        <v>133</v>
      </c>
      <c r="C151" t="s">
        <v>648</v>
      </c>
      <c r="D151">
        <v>160201106</v>
      </c>
      <c r="E151" t="s">
        <v>30</v>
      </c>
      <c r="F151" t="s">
        <v>649</v>
      </c>
      <c r="G151" t="s">
        <v>650</v>
      </c>
      <c r="H151" t="s">
        <v>651</v>
      </c>
      <c r="I151" t="s">
        <v>20</v>
      </c>
      <c r="J151" t="s">
        <v>34</v>
      </c>
      <c r="K151">
        <v>142000000</v>
      </c>
      <c r="L151">
        <v>2002</v>
      </c>
      <c r="M151">
        <v>6.1</v>
      </c>
      <c r="N151">
        <v>2.35</v>
      </c>
    </row>
    <row r="152" spans="1:14" x14ac:dyDescent="0.3">
      <c r="A152" t="s">
        <v>652</v>
      </c>
      <c r="B152">
        <v>116</v>
      </c>
      <c r="C152" t="s">
        <v>653</v>
      </c>
      <c r="D152">
        <v>118099659</v>
      </c>
      <c r="E152" t="s">
        <v>654</v>
      </c>
      <c r="F152" t="s">
        <v>655</v>
      </c>
      <c r="G152" t="s">
        <v>656</v>
      </c>
      <c r="H152" t="s">
        <v>657</v>
      </c>
      <c r="I152" t="s">
        <v>20</v>
      </c>
      <c r="J152" t="s">
        <v>21</v>
      </c>
      <c r="K152">
        <v>144000000</v>
      </c>
      <c r="L152">
        <v>2016</v>
      </c>
      <c r="M152">
        <v>5.5</v>
      </c>
      <c r="N152">
        <v>2.35</v>
      </c>
    </row>
    <row r="153" spans="1:14" x14ac:dyDescent="0.3">
      <c r="A153" t="s">
        <v>189</v>
      </c>
      <c r="B153">
        <v>153</v>
      </c>
      <c r="C153" t="s">
        <v>186</v>
      </c>
      <c r="D153">
        <v>201573391</v>
      </c>
      <c r="E153" t="s">
        <v>155</v>
      </c>
      <c r="F153" t="s">
        <v>658</v>
      </c>
      <c r="G153" t="s">
        <v>659</v>
      </c>
      <c r="H153" t="s">
        <v>660</v>
      </c>
      <c r="I153" t="s">
        <v>20</v>
      </c>
      <c r="J153" t="s">
        <v>21</v>
      </c>
      <c r="K153">
        <v>140000000</v>
      </c>
      <c r="L153">
        <v>1998</v>
      </c>
      <c r="M153">
        <v>6.6</v>
      </c>
      <c r="N153">
        <v>2.35</v>
      </c>
    </row>
    <row r="154" spans="1:14" x14ac:dyDescent="0.3">
      <c r="A154" t="s">
        <v>109</v>
      </c>
      <c r="B154">
        <v>88</v>
      </c>
      <c r="C154" t="s">
        <v>661</v>
      </c>
      <c r="D154">
        <v>190418803</v>
      </c>
      <c r="E154" t="s">
        <v>662</v>
      </c>
      <c r="F154" t="s">
        <v>112</v>
      </c>
      <c r="G154" t="s">
        <v>663</v>
      </c>
      <c r="H154" t="s">
        <v>611</v>
      </c>
      <c r="I154" t="s">
        <v>20</v>
      </c>
      <c r="J154" t="s">
        <v>21</v>
      </c>
      <c r="K154">
        <v>140000000</v>
      </c>
      <c r="L154">
        <v>2002</v>
      </c>
      <c r="M154">
        <v>6.1</v>
      </c>
      <c r="N154">
        <v>1.85</v>
      </c>
    </row>
    <row r="155" spans="1:14" x14ac:dyDescent="0.3">
      <c r="A155" t="s">
        <v>296</v>
      </c>
      <c r="B155">
        <v>115</v>
      </c>
      <c r="C155" t="s">
        <v>517</v>
      </c>
      <c r="D155">
        <v>82161969</v>
      </c>
      <c r="E155" t="s">
        <v>664</v>
      </c>
      <c r="F155" t="s">
        <v>299</v>
      </c>
      <c r="G155" t="s">
        <v>665</v>
      </c>
      <c r="H155" t="s">
        <v>666</v>
      </c>
      <c r="I155" t="s">
        <v>20</v>
      </c>
      <c r="J155" t="s">
        <v>21</v>
      </c>
      <c r="K155">
        <v>150000000</v>
      </c>
      <c r="L155">
        <v>2007</v>
      </c>
      <c r="M155">
        <v>6.3</v>
      </c>
      <c r="N155">
        <v>2.35</v>
      </c>
    </row>
    <row r="156" spans="1:14" x14ac:dyDescent="0.3">
      <c r="A156" t="s">
        <v>667</v>
      </c>
      <c r="B156">
        <v>95</v>
      </c>
      <c r="C156" t="s">
        <v>384</v>
      </c>
      <c r="D156">
        <v>143523463</v>
      </c>
      <c r="E156" t="s">
        <v>542</v>
      </c>
      <c r="F156" t="s">
        <v>55</v>
      </c>
      <c r="G156" t="s">
        <v>668</v>
      </c>
      <c r="H156" t="s">
        <v>669</v>
      </c>
      <c r="I156" t="s">
        <v>20</v>
      </c>
      <c r="J156" t="s">
        <v>21</v>
      </c>
      <c r="K156">
        <v>145000000</v>
      </c>
      <c r="L156">
        <v>2016</v>
      </c>
      <c r="M156">
        <v>7.2</v>
      </c>
      <c r="N156">
        <v>2.35</v>
      </c>
    </row>
    <row r="157" spans="1:14" x14ac:dyDescent="0.3">
      <c r="A157" t="s">
        <v>410</v>
      </c>
      <c r="B157">
        <v>133</v>
      </c>
      <c r="C157" t="s">
        <v>598</v>
      </c>
      <c r="D157">
        <v>209364921</v>
      </c>
      <c r="E157" t="s">
        <v>30</v>
      </c>
      <c r="F157" t="s">
        <v>356</v>
      </c>
      <c r="G157" t="s">
        <v>670</v>
      </c>
      <c r="H157" t="s">
        <v>671</v>
      </c>
      <c r="I157" t="s">
        <v>20</v>
      </c>
      <c r="J157" t="s">
        <v>21</v>
      </c>
      <c r="K157">
        <v>145000000</v>
      </c>
      <c r="L157">
        <v>2011</v>
      </c>
      <c r="M157">
        <v>7.4</v>
      </c>
      <c r="N157">
        <v>2.35</v>
      </c>
    </row>
    <row r="158" spans="1:14" x14ac:dyDescent="0.3">
      <c r="A158" t="s">
        <v>672</v>
      </c>
      <c r="B158">
        <v>97</v>
      </c>
      <c r="C158" t="s">
        <v>673</v>
      </c>
      <c r="D158">
        <v>103400692</v>
      </c>
      <c r="E158" t="s">
        <v>428</v>
      </c>
      <c r="F158" t="s">
        <v>179</v>
      </c>
      <c r="G158" t="s">
        <v>674</v>
      </c>
      <c r="H158" t="s">
        <v>675</v>
      </c>
      <c r="I158" t="s">
        <v>20</v>
      </c>
      <c r="J158" t="s">
        <v>21</v>
      </c>
      <c r="K158">
        <v>145000000</v>
      </c>
      <c r="L158">
        <v>2012</v>
      </c>
      <c r="M158">
        <v>7.3</v>
      </c>
      <c r="N158">
        <v>1.85</v>
      </c>
    </row>
    <row r="159" spans="1:14" x14ac:dyDescent="0.3">
      <c r="A159" t="s">
        <v>676</v>
      </c>
      <c r="B159">
        <v>90</v>
      </c>
      <c r="C159" t="s">
        <v>677</v>
      </c>
      <c r="D159">
        <v>110332737</v>
      </c>
      <c r="E159" t="s">
        <v>678</v>
      </c>
      <c r="F159" t="s">
        <v>679</v>
      </c>
      <c r="G159" t="s">
        <v>680</v>
      </c>
      <c r="H159" t="s">
        <v>681</v>
      </c>
      <c r="I159" t="s">
        <v>20</v>
      </c>
      <c r="J159" t="s">
        <v>21</v>
      </c>
      <c r="K159">
        <v>100000000</v>
      </c>
      <c r="L159">
        <v>2005</v>
      </c>
      <c r="M159">
        <v>6.1</v>
      </c>
      <c r="N159">
        <v>2.35</v>
      </c>
    </row>
    <row r="160" spans="1:14" x14ac:dyDescent="0.3">
      <c r="A160" t="s">
        <v>682</v>
      </c>
      <c r="B160">
        <v>154</v>
      </c>
      <c r="C160" t="s">
        <v>683</v>
      </c>
      <c r="D160">
        <v>111110575</v>
      </c>
      <c r="E160" t="s">
        <v>684</v>
      </c>
      <c r="F160" t="s">
        <v>356</v>
      </c>
      <c r="G160" t="s">
        <v>685</v>
      </c>
      <c r="H160" t="s">
        <v>686</v>
      </c>
      <c r="I160" t="s">
        <v>20</v>
      </c>
      <c r="J160" t="s">
        <v>21</v>
      </c>
      <c r="K160">
        <v>140000000</v>
      </c>
      <c r="L160">
        <v>2003</v>
      </c>
      <c r="M160">
        <v>7.7</v>
      </c>
      <c r="N160">
        <v>2.35</v>
      </c>
    </row>
    <row r="161" spans="1:14" x14ac:dyDescent="0.3">
      <c r="A161" t="s">
        <v>127</v>
      </c>
      <c r="B161">
        <v>150</v>
      </c>
      <c r="C161" t="s">
        <v>687</v>
      </c>
      <c r="D161">
        <v>65007045</v>
      </c>
      <c r="E161" t="s">
        <v>688</v>
      </c>
      <c r="F161" t="s">
        <v>36</v>
      </c>
      <c r="G161" t="s">
        <v>689</v>
      </c>
      <c r="H161" t="s">
        <v>690</v>
      </c>
      <c r="I161" t="s">
        <v>20</v>
      </c>
      <c r="J161" t="s">
        <v>34</v>
      </c>
      <c r="K161">
        <v>140000000</v>
      </c>
      <c r="L161">
        <v>2014</v>
      </c>
      <c r="M161">
        <v>6.1</v>
      </c>
      <c r="N161">
        <v>2.35</v>
      </c>
    </row>
    <row r="162" spans="1:14" x14ac:dyDescent="0.3">
      <c r="A162" t="s">
        <v>238</v>
      </c>
      <c r="B162">
        <v>127</v>
      </c>
      <c r="C162" t="s">
        <v>691</v>
      </c>
      <c r="D162">
        <v>257704099</v>
      </c>
      <c r="E162" t="s">
        <v>48</v>
      </c>
      <c r="F162" t="s">
        <v>66</v>
      </c>
      <c r="G162" t="s">
        <v>692</v>
      </c>
      <c r="H162" t="s">
        <v>239</v>
      </c>
      <c r="I162" t="s">
        <v>20</v>
      </c>
      <c r="J162" t="s">
        <v>21</v>
      </c>
      <c r="K162">
        <v>150000000</v>
      </c>
      <c r="L162">
        <v>2009</v>
      </c>
      <c r="M162">
        <v>8</v>
      </c>
      <c r="N162">
        <v>2.35</v>
      </c>
    </row>
    <row r="163" spans="1:14" x14ac:dyDescent="0.3">
      <c r="A163" t="s">
        <v>52</v>
      </c>
      <c r="B163">
        <v>121</v>
      </c>
      <c r="C163" t="s">
        <v>53</v>
      </c>
      <c r="D163">
        <v>403706375</v>
      </c>
      <c r="E163" t="s">
        <v>167</v>
      </c>
      <c r="F163" t="s">
        <v>55</v>
      </c>
      <c r="G163" t="s">
        <v>693</v>
      </c>
      <c r="H163" t="s">
        <v>57</v>
      </c>
      <c r="I163" t="s">
        <v>20</v>
      </c>
      <c r="J163" t="s">
        <v>21</v>
      </c>
      <c r="K163">
        <v>139000000</v>
      </c>
      <c r="L163">
        <v>2002</v>
      </c>
      <c r="M163">
        <v>7.3</v>
      </c>
      <c r="N163">
        <v>1.85</v>
      </c>
    </row>
    <row r="164" spans="1:14" x14ac:dyDescent="0.3">
      <c r="A164" t="s">
        <v>435</v>
      </c>
      <c r="B164">
        <v>102</v>
      </c>
      <c r="C164" t="s">
        <v>448</v>
      </c>
      <c r="D164">
        <v>176997107</v>
      </c>
      <c r="E164" t="s">
        <v>694</v>
      </c>
      <c r="F164" t="s">
        <v>437</v>
      </c>
      <c r="G164" t="s">
        <v>695</v>
      </c>
      <c r="H164" t="s">
        <v>436</v>
      </c>
      <c r="I164" t="s">
        <v>20</v>
      </c>
      <c r="J164" t="s">
        <v>21</v>
      </c>
      <c r="K164">
        <v>145000000</v>
      </c>
      <c r="L164">
        <v>2014</v>
      </c>
      <c r="M164">
        <v>7.9</v>
      </c>
      <c r="N164">
        <v>2.35</v>
      </c>
    </row>
    <row r="165" spans="1:14" x14ac:dyDescent="0.3">
      <c r="A165" t="s">
        <v>696</v>
      </c>
      <c r="B165">
        <v>126</v>
      </c>
      <c r="C165" t="s">
        <v>697</v>
      </c>
      <c r="D165">
        <v>31141074</v>
      </c>
      <c r="E165" t="s">
        <v>24</v>
      </c>
      <c r="F165" t="s">
        <v>437</v>
      </c>
      <c r="G165" t="s">
        <v>698</v>
      </c>
      <c r="H165" t="s">
        <v>699</v>
      </c>
      <c r="I165" t="s">
        <v>20</v>
      </c>
      <c r="J165" t="s">
        <v>21</v>
      </c>
      <c r="K165">
        <v>140000000</v>
      </c>
      <c r="L165">
        <v>2016</v>
      </c>
      <c r="M165">
        <v>5.5</v>
      </c>
      <c r="N165">
        <v>2.35</v>
      </c>
    </row>
    <row r="166" spans="1:14" x14ac:dyDescent="0.3">
      <c r="A166" t="s">
        <v>338</v>
      </c>
      <c r="B166">
        <v>121</v>
      </c>
      <c r="C166" t="s">
        <v>700</v>
      </c>
      <c r="D166">
        <v>31704416</v>
      </c>
      <c r="E166" t="s">
        <v>155</v>
      </c>
      <c r="F166" t="s">
        <v>701</v>
      </c>
      <c r="G166" t="s">
        <v>702</v>
      </c>
      <c r="H166" t="s">
        <v>703</v>
      </c>
      <c r="I166" t="s">
        <v>20</v>
      </c>
      <c r="J166" t="s">
        <v>21</v>
      </c>
      <c r="K166">
        <v>135000000</v>
      </c>
      <c r="L166">
        <v>2005</v>
      </c>
      <c r="M166">
        <v>5</v>
      </c>
      <c r="N166">
        <v>2.35</v>
      </c>
    </row>
    <row r="167" spans="1:14" x14ac:dyDescent="0.3">
      <c r="A167" t="s">
        <v>75</v>
      </c>
      <c r="B167">
        <v>215</v>
      </c>
      <c r="C167" t="s">
        <v>704</v>
      </c>
      <c r="D167">
        <v>107503316</v>
      </c>
      <c r="E167" t="s">
        <v>705</v>
      </c>
      <c r="F167" t="s">
        <v>706</v>
      </c>
      <c r="G167" t="s">
        <v>707</v>
      </c>
      <c r="H167" t="s">
        <v>708</v>
      </c>
      <c r="I167" t="s">
        <v>20</v>
      </c>
      <c r="J167" t="s">
        <v>21</v>
      </c>
      <c r="K167">
        <v>130000000</v>
      </c>
      <c r="L167">
        <v>2009</v>
      </c>
      <c r="M167">
        <v>7.7</v>
      </c>
      <c r="N167">
        <v>2.35</v>
      </c>
    </row>
    <row r="168" spans="1:14" x14ac:dyDescent="0.3">
      <c r="A168" t="s">
        <v>709</v>
      </c>
      <c r="B168">
        <v>127</v>
      </c>
      <c r="C168" t="s">
        <v>710</v>
      </c>
      <c r="D168">
        <v>129734803</v>
      </c>
      <c r="E168" t="s">
        <v>227</v>
      </c>
      <c r="F168" t="s">
        <v>341</v>
      </c>
      <c r="G168" t="s">
        <v>711</v>
      </c>
      <c r="H168" t="s">
        <v>712</v>
      </c>
      <c r="I168" t="s">
        <v>20</v>
      </c>
      <c r="J168" t="s">
        <v>21</v>
      </c>
      <c r="K168">
        <v>140000000</v>
      </c>
      <c r="L168">
        <v>1998</v>
      </c>
      <c r="M168">
        <v>6.6</v>
      </c>
      <c r="N168">
        <v>2.35</v>
      </c>
    </row>
    <row r="169" spans="1:14" x14ac:dyDescent="0.3">
      <c r="A169" t="s">
        <v>713</v>
      </c>
      <c r="B169">
        <v>138</v>
      </c>
      <c r="C169" t="s">
        <v>714</v>
      </c>
      <c r="D169">
        <v>132122995</v>
      </c>
      <c r="E169" t="s">
        <v>441</v>
      </c>
      <c r="F169" t="s">
        <v>715</v>
      </c>
      <c r="G169" t="s">
        <v>716</v>
      </c>
      <c r="H169" t="s">
        <v>717</v>
      </c>
      <c r="I169" t="s">
        <v>20</v>
      </c>
      <c r="J169" t="s">
        <v>21</v>
      </c>
      <c r="K169">
        <v>137000000</v>
      </c>
      <c r="L169">
        <v>2003</v>
      </c>
      <c r="M169">
        <v>5.7</v>
      </c>
      <c r="N169">
        <v>1.85</v>
      </c>
    </row>
    <row r="170" spans="1:14" x14ac:dyDescent="0.3">
      <c r="A170" t="s">
        <v>718</v>
      </c>
      <c r="B170">
        <v>122</v>
      </c>
      <c r="C170" t="s">
        <v>719</v>
      </c>
      <c r="D170">
        <v>122512052</v>
      </c>
      <c r="E170" t="s">
        <v>155</v>
      </c>
      <c r="F170" t="s">
        <v>303</v>
      </c>
      <c r="G170" t="s">
        <v>720</v>
      </c>
      <c r="H170" t="s">
        <v>697</v>
      </c>
      <c r="I170" t="s">
        <v>20</v>
      </c>
      <c r="J170" t="s">
        <v>21</v>
      </c>
      <c r="K170">
        <v>130000000</v>
      </c>
      <c r="L170">
        <v>2013</v>
      </c>
      <c r="M170">
        <v>5.8</v>
      </c>
      <c r="N170">
        <v>2.35</v>
      </c>
    </row>
    <row r="171" spans="1:14" x14ac:dyDescent="0.3">
      <c r="A171" t="s">
        <v>721</v>
      </c>
      <c r="B171">
        <v>124</v>
      </c>
      <c r="C171" t="s">
        <v>324</v>
      </c>
      <c r="D171">
        <v>68642452</v>
      </c>
      <c r="E171" t="s">
        <v>722</v>
      </c>
      <c r="F171" t="s">
        <v>450</v>
      </c>
      <c r="G171" t="s">
        <v>723</v>
      </c>
      <c r="H171" t="s">
        <v>319</v>
      </c>
      <c r="I171" t="s">
        <v>20</v>
      </c>
      <c r="J171" t="s">
        <v>34</v>
      </c>
      <c r="K171">
        <v>130000000</v>
      </c>
      <c r="L171">
        <v>2005</v>
      </c>
      <c r="M171">
        <v>6</v>
      </c>
      <c r="N171">
        <v>2.35</v>
      </c>
    </row>
    <row r="172" spans="1:14" x14ac:dyDescent="0.3">
      <c r="A172" t="s">
        <v>724</v>
      </c>
      <c r="B172">
        <v>106</v>
      </c>
      <c r="C172" t="s">
        <v>725</v>
      </c>
      <c r="D172">
        <v>32131830</v>
      </c>
      <c r="E172" t="s">
        <v>726</v>
      </c>
      <c r="F172" t="s">
        <v>186</v>
      </c>
      <c r="G172" t="s">
        <v>727</v>
      </c>
      <c r="H172" t="s">
        <v>728</v>
      </c>
      <c r="I172" t="s">
        <v>20</v>
      </c>
      <c r="J172" t="s">
        <v>21</v>
      </c>
      <c r="K172">
        <v>137000000</v>
      </c>
      <c r="L172">
        <v>2001</v>
      </c>
      <c r="M172">
        <v>6.4</v>
      </c>
      <c r="N172">
        <v>1.85</v>
      </c>
    </row>
    <row r="173" spans="1:14" x14ac:dyDescent="0.3">
      <c r="A173" t="s">
        <v>602</v>
      </c>
      <c r="B173">
        <v>124</v>
      </c>
      <c r="C173" t="s">
        <v>496</v>
      </c>
      <c r="D173">
        <v>176636816</v>
      </c>
      <c r="E173" t="s">
        <v>48</v>
      </c>
      <c r="F173" t="s">
        <v>152</v>
      </c>
      <c r="G173" t="s">
        <v>729</v>
      </c>
      <c r="H173" t="s">
        <v>404</v>
      </c>
      <c r="I173" t="s">
        <v>20</v>
      </c>
      <c r="J173" t="s">
        <v>21</v>
      </c>
      <c r="K173">
        <v>140000000</v>
      </c>
      <c r="L173">
        <v>2011</v>
      </c>
      <c r="M173">
        <v>6.9</v>
      </c>
      <c r="N173">
        <v>2.35</v>
      </c>
    </row>
    <row r="174" spans="1:14" x14ac:dyDescent="0.3">
      <c r="A174" t="s">
        <v>503</v>
      </c>
      <c r="B174">
        <v>128</v>
      </c>
      <c r="C174" t="s">
        <v>730</v>
      </c>
      <c r="D174">
        <v>126930660</v>
      </c>
      <c r="E174" t="s">
        <v>30</v>
      </c>
      <c r="F174" t="s">
        <v>648</v>
      </c>
      <c r="G174" t="s">
        <v>731</v>
      </c>
      <c r="H174" t="s">
        <v>732</v>
      </c>
      <c r="I174" t="s">
        <v>20</v>
      </c>
      <c r="J174" t="s">
        <v>34</v>
      </c>
      <c r="K174">
        <v>135000000</v>
      </c>
      <c r="L174">
        <v>1999</v>
      </c>
      <c r="M174">
        <v>6.4</v>
      </c>
      <c r="N174">
        <v>2.35</v>
      </c>
    </row>
    <row r="175" spans="1:14" x14ac:dyDescent="0.3">
      <c r="A175" t="s">
        <v>733</v>
      </c>
      <c r="B175">
        <v>138</v>
      </c>
      <c r="C175" t="s">
        <v>734</v>
      </c>
      <c r="D175">
        <v>93926386</v>
      </c>
      <c r="E175" t="s">
        <v>735</v>
      </c>
      <c r="F175" t="s">
        <v>736</v>
      </c>
      <c r="G175" t="s">
        <v>737</v>
      </c>
      <c r="H175" t="s">
        <v>738</v>
      </c>
      <c r="I175" t="s">
        <v>20</v>
      </c>
      <c r="J175" t="s">
        <v>21</v>
      </c>
      <c r="K175">
        <v>150000000</v>
      </c>
      <c r="L175">
        <v>2003</v>
      </c>
      <c r="M175">
        <v>7.4</v>
      </c>
      <c r="N175">
        <v>2.35</v>
      </c>
    </row>
    <row r="176" spans="1:14" x14ac:dyDescent="0.3">
      <c r="A176" t="s">
        <v>739</v>
      </c>
      <c r="B176">
        <v>115</v>
      </c>
      <c r="C176" t="s">
        <v>378</v>
      </c>
      <c r="D176">
        <v>292298923</v>
      </c>
      <c r="E176" t="s">
        <v>740</v>
      </c>
      <c r="F176" t="s">
        <v>521</v>
      </c>
      <c r="G176" t="s">
        <v>741</v>
      </c>
      <c r="H176" t="s">
        <v>742</v>
      </c>
      <c r="I176" t="s">
        <v>20</v>
      </c>
      <c r="J176" t="s">
        <v>21</v>
      </c>
      <c r="K176">
        <v>120000000</v>
      </c>
      <c r="L176">
        <v>2012</v>
      </c>
      <c r="M176">
        <v>5.5</v>
      </c>
      <c r="N176">
        <v>2.35</v>
      </c>
    </row>
    <row r="177" spans="1:14" x14ac:dyDescent="0.3">
      <c r="A177" t="s">
        <v>570</v>
      </c>
      <c r="B177">
        <v>100</v>
      </c>
      <c r="C177" t="s">
        <v>231</v>
      </c>
      <c r="D177">
        <v>63992328</v>
      </c>
      <c r="E177" t="s">
        <v>743</v>
      </c>
      <c r="F177" t="s">
        <v>548</v>
      </c>
      <c r="G177" t="s">
        <v>744</v>
      </c>
      <c r="H177" t="s">
        <v>224</v>
      </c>
      <c r="I177" t="s">
        <v>20</v>
      </c>
      <c r="J177" t="s">
        <v>251</v>
      </c>
      <c r="K177">
        <v>135000000</v>
      </c>
      <c r="L177">
        <v>2011</v>
      </c>
      <c r="M177">
        <v>5.9</v>
      </c>
      <c r="N177">
        <v>2.35</v>
      </c>
    </row>
    <row r="178" spans="1:14" x14ac:dyDescent="0.3">
      <c r="A178" t="s">
        <v>745</v>
      </c>
      <c r="B178">
        <v>135</v>
      </c>
      <c r="C178" t="s">
        <v>746</v>
      </c>
      <c r="D178">
        <v>134518390</v>
      </c>
      <c r="E178" t="s">
        <v>48</v>
      </c>
      <c r="F178" t="s">
        <v>639</v>
      </c>
      <c r="G178" t="s">
        <v>747</v>
      </c>
      <c r="H178" t="s">
        <v>128</v>
      </c>
      <c r="I178" t="s">
        <v>20</v>
      </c>
      <c r="J178" t="s">
        <v>21</v>
      </c>
      <c r="K178">
        <v>150000000</v>
      </c>
      <c r="L178">
        <v>2008</v>
      </c>
      <c r="M178">
        <v>6.8</v>
      </c>
      <c r="N178">
        <v>2.35</v>
      </c>
    </row>
    <row r="179" spans="1:14" x14ac:dyDescent="0.3">
      <c r="A179" t="s">
        <v>45</v>
      </c>
      <c r="B179">
        <v>60</v>
      </c>
      <c r="C179" t="s">
        <v>748</v>
      </c>
      <c r="E179" t="s">
        <v>749</v>
      </c>
      <c r="F179" t="s">
        <v>750</v>
      </c>
      <c r="G179" t="s">
        <v>751</v>
      </c>
      <c r="H179" t="s">
        <v>752</v>
      </c>
      <c r="I179" t="s">
        <v>20</v>
      </c>
      <c r="J179" t="s">
        <v>21</v>
      </c>
      <c r="K179">
        <v>1500000</v>
      </c>
      <c r="M179">
        <v>7.5</v>
      </c>
      <c r="N179">
        <v>1.33</v>
      </c>
    </row>
    <row r="180" spans="1:14" x14ac:dyDescent="0.3">
      <c r="A180" t="s">
        <v>264</v>
      </c>
      <c r="B180">
        <v>117</v>
      </c>
      <c r="C180" t="s">
        <v>753</v>
      </c>
      <c r="D180">
        <v>52792307</v>
      </c>
      <c r="E180" t="s">
        <v>136</v>
      </c>
      <c r="F180" t="s">
        <v>754</v>
      </c>
      <c r="G180" t="s">
        <v>755</v>
      </c>
      <c r="H180" t="s">
        <v>756</v>
      </c>
      <c r="I180" t="s">
        <v>20</v>
      </c>
      <c r="J180" t="s">
        <v>34</v>
      </c>
      <c r="K180">
        <v>140000000</v>
      </c>
      <c r="L180">
        <v>2016</v>
      </c>
      <c r="M180">
        <v>6.8</v>
      </c>
      <c r="N180">
        <v>2.35</v>
      </c>
    </row>
    <row r="181" spans="1:14" x14ac:dyDescent="0.3">
      <c r="A181" t="s">
        <v>757</v>
      </c>
      <c r="B181">
        <v>156</v>
      </c>
      <c r="C181" t="s">
        <v>38</v>
      </c>
      <c r="D181">
        <v>183635922</v>
      </c>
      <c r="E181" t="s">
        <v>758</v>
      </c>
      <c r="F181" t="s">
        <v>147</v>
      </c>
      <c r="G181" t="s">
        <v>759</v>
      </c>
      <c r="H181" t="s">
        <v>760</v>
      </c>
      <c r="I181" t="s">
        <v>20</v>
      </c>
      <c r="J181" t="s">
        <v>21</v>
      </c>
      <c r="K181">
        <v>135000000</v>
      </c>
      <c r="L181">
        <v>2015</v>
      </c>
      <c r="M181">
        <v>8.1</v>
      </c>
      <c r="N181">
        <v>2.35</v>
      </c>
    </row>
    <row r="182" spans="1:14" x14ac:dyDescent="0.3">
      <c r="A182" t="s">
        <v>761</v>
      </c>
      <c r="B182">
        <v>96</v>
      </c>
      <c r="C182" t="s">
        <v>762</v>
      </c>
      <c r="D182">
        <v>83024900</v>
      </c>
      <c r="E182" t="s">
        <v>208</v>
      </c>
      <c r="F182" t="s">
        <v>214</v>
      </c>
      <c r="G182" t="s">
        <v>763</v>
      </c>
      <c r="H182" t="s">
        <v>764</v>
      </c>
      <c r="I182" t="s">
        <v>20</v>
      </c>
      <c r="J182" t="s">
        <v>21</v>
      </c>
      <c r="K182">
        <v>135000000</v>
      </c>
      <c r="L182">
        <v>2013</v>
      </c>
      <c r="M182">
        <v>6.5</v>
      </c>
      <c r="N182">
        <v>2.35</v>
      </c>
    </row>
    <row r="183" spans="1:14" x14ac:dyDescent="0.3">
      <c r="A183" t="s">
        <v>22</v>
      </c>
      <c r="B183">
        <v>107</v>
      </c>
      <c r="C183" t="s">
        <v>265</v>
      </c>
      <c r="D183">
        <v>123207194</v>
      </c>
      <c r="E183" t="s">
        <v>765</v>
      </c>
      <c r="F183" t="s">
        <v>25</v>
      </c>
      <c r="G183" t="s">
        <v>766</v>
      </c>
      <c r="H183" t="s">
        <v>767</v>
      </c>
      <c r="I183" t="s">
        <v>20</v>
      </c>
      <c r="J183" t="s">
        <v>21</v>
      </c>
      <c r="K183">
        <v>135000000</v>
      </c>
      <c r="L183">
        <v>2011</v>
      </c>
      <c r="M183">
        <v>7.2</v>
      </c>
      <c r="N183">
        <v>2.35</v>
      </c>
    </row>
    <row r="184" spans="1:14" x14ac:dyDescent="0.3">
      <c r="A184" t="s">
        <v>540</v>
      </c>
      <c r="B184">
        <v>92</v>
      </c>
      <c r="C184" t="s">
        <v>768</v>
      </c>
      <c r="D184">
        <v>83348920</v>
      </c>
      <c r="E184" t="s">
        <v>320</v>
      </c>
      <c r="F184" t="s">
        <v>240</v>
      </c>
      <c r="G184" t="s">
        <v>769</v>
      </c>
      <c r="H184" t="s">
        <v>770</v>
      </c>
      <c r="I184" t="s">
        <v>20</v>
      </c>
      <c r="J184" t="s">
        <v>21</v>
      </c>
      <c r="K184">
        <v>132000000</v>
      </c>
      <c r="L184">
        <v>2014</v>
      </c>
      <c r="M184">
        <v>6.7</v>
      </c>
      <c r="N184">
        <v>1.85</v>
      </c>
    </row>
    <row r="185" spans="1:14" x14ac:dyDescent="0.3">
      <c r="A185" t="s">
        <v>771</v>
      </c>
      <c r="B185">
        <v>115</v>
      </c>
      <c r="C185" t="s">
        <v>592</v>
      </c>
      <c r="D185">
        <v>227137090</v>
      </c>
      <c r="E185" t="s">
        <v>772</v>
      </c>
      <c r="F185" t="s">
        <v>773</v>
      </c>
      <c r="G185" t="s">
        <v>774</v>
      </c>
      <c r="H185" t="s">
        <v>165</v>
      </c>
      <c r="I185" t="s">
        <v>20</v>
      </c>
      <c r="J185" t="s">
        <v>21</v>
      </c>
      <c r="K185">
        <v>110000000</v>
      </c>
      <c r="L185">
        <v>2007</v>
      </c>
      <c r="M185">
        <v>8.1</v>
      </c>
      <c r="N185">
        <v>2.35</v>
      </c>
    </row>
    <row r="186" spans="1:14" x14ac:dyDescent="0.3">
      <c r="A186" t="s">
        <v>775</v>
      </c>
      <c r="B186">
        <v>92</v>
      </c>
      <c r="C186" t="s">
        <v>669</v>
      </c>
      <c r="D186">
        <v>215395021</v>
      </c>
      <c r="E186" t="s">
        <v>542</v>
      </c>
      <c r="F186" t="s">
        <v>384</v>
      </c>
      <c r="G186" t="s">
        <v>776</v>
      </c>
      <c r="H186" t="s">
        <v>626</v>
      </c>
      <c r="I186" t="s">
        <v>20</v>
      </c>
      <c r="J186" t="s">
        <v>21</v>
      </c>
      <c r="K186">
        <v>130000000</v>
      </c>
      <c r="L186">
        <v>2008</v>
      </c>
      <c r="M186">
        <v>7.6</v>
      </c>
      <c r="N186">
        <v>2.35</v>
      </c>
    </row>
    <row r="187" spans="1:14" x14ac:dyDescent="0.3">
      <c r="A187" t="s">
        <v>777</v>
      </c>
      <c r="B187">
        <v>117</v>
      </c>
      <c r="C187" t="s">
        <v>404</v>
      </c>
      <c r="D187">
        <v>180191634</v>
      </c>
      <c r="E187" t="s">
        <v>346</v>
      </c>
      <c r="F187" t="s">
        <v>160</v>
      </c>
      <c r="G187" t="s">
        <v>778</v>
      </c>
      <c r="H187" t="s">
        <v>779</v>
      </c>
      <c r="I187" t="s">
        <v>20</v>
      </c>
      <c r="J187" t="s">
        <v>21</v>
      </c>
      <c r="K187">
        <v>130000000</v>
      </c>
      <c r="L187">
        <v>2015</v>
      </c>
      <c r="M187">
        <v>7.4</v>
      </c>
      <c r="N187">
        <v>1.85</v>
      </c>
    </row>
    <row r="188" spans="1:14" x14ac:dyDescent="0.3">
      <c r="A188" t="s">
        <v>472</v>
      </c>
      <c r="B188">
        <v>146</v>
      </c>
      <c r="C188" t="s">
        <v>476</v>
      </c>
      <c r="D188">
        <v>424645577</v>
      </c>
      <c r="E188" t="s">
        <v>780</v>
      </c>
      <c r="F188" t="s">
        <v>236</v>
      </c>
      <c r="G188" t="s">
        <v>781</v>
      </c>
      <c r="H188" t="s">
        <v>782</v>
      </c>
      <c r="I188" t="s">
        <v>20</v>
      </c>
      <c r="J188" t="s">
        <v>21</v>
      </c>
      <c r="K188">
        <v>130000000</v>
      </c>
      <c r="L188">
        <v>2013</v>
      </c>
      <c r="M188">
        <v>7.6</v>
      </c>
      <c r="N188">
        <v>2.35</v>
      </c>
    </row>
    <row r="189" spans="1:14" x14ac:dyDescent="0.3">
      <c r="A189" t="s">
        <v>739</v>
      </c>
      <c r="B189">
        <v>115</v>
      </c>
      <c r="C189" t="s">
        <v>378</v>
      </c>
      <c r="D189">
        <v>292298923</v>
      </c>
      <c r="E189" t="s">
        <v>740</v>
      </c>
      <c r="F189" t="s">
        <v>521</v>
      </c>
      <c r="G189" t="s">
        <v>741</v>
      </c>
      <c r="H189" t="s">
        <v>742</v>
      </c>
      <c r="I189" t="s">
        <v>20</v>
      </c>
      <c r="J189" t="s">
        <v>21</v>
      </c>
      <c r="K189">
        <v>120000000</v>
      </c>
      <c r="L189">
        <v>2012</v>
      </c>
      <c r="M189">
        <v>5.5</v>
      </c>
      <c r="N189">
        <v>2.35</v>
      </c>
    </row>
    <row r="190" spans="1:14" x14ac:dyDescent="0.3">
      <c r="A190" t="s">
        <v>783</v>
      </c>
      <c r="B190">
        <v>94</v>
      </c>
      <c r="C190" t="s">
        <v>784</v>
      </c>
      <c r="D190">
        <v>177343675</v>
      </c>
      <c r="E190" t="s">
        <v>785</v>
      </c>
      <c r="F190" t="s">
        <v>786</v>
      </c>
      <c r="G190" t="s">
        <v>787</v>
      </c>
      <c r="H190" t="s">
        <v>788</v>
      </c>
      <c r="I190" t="s">
        <v>20</v>
      </c>
      <c r="J190" t="s">
        <v>21</v>
      </c>
      <c r="K190">
        <v>135000000</v>
      </c>
      <c r="L190">
        <v>2015</v>
      </c>
      <c r="M190">
        <v>6.7</v>
      </c>
      <c r="N190">
        <v>1.85</v>
      </c>
    </row>
    <row r="191" spans="1:14" x14ac:dyDescent="0.3">
      <c r="A191" t="s">
        <v>264</v>
      </c>
      <c r="B191">
        <v>116</v>
      </c>
      <c r="C191" t="s">
        <v>789</v>
      </c>
      <c r="D191">
        <v>234277056</v>
      </c>
      <c r="E191" t="s">
        <v>780</v>
      </c>
      <c r="F191" t="s">
        <v>356</v>
      </c>
      <c r="G191" t="s">
        <v>790</v>
      </c>
      <c r="H191" t="s">
        <v>791</v>
      </c>
      <c r="I191" t="s">
        <v>20</v>
      </c>
      <c r="J191" t="s">
        <v>21</v>
      </c>
      <c r="K191">
        <v>132000000</v>
      </c>
      <c r="L191">
        <v>2005</v>
      </c>
      <c r="M191">
        <v>6.5</v>
      </c>
      <c r="N191">
        <v>1.85</v>
      </c>
    </row>
    <row r="192" spans="1:14" x14ac:dyDescent="0.3">
      <c r="A192" t="s">
        <v>189</v>
      </c>
      <c r="B192">
        <v>147</v>
      </c>
      <c r="C192" t="s">
        <v>792</v>
      </c>
      <c r="D192">
        <v>138396624</v>
      </c>
      <c r="E192" t="s">
        <v>287</v>
      </c>
      <c r="F192" t="s">
        <v>112</v>
      </c>
      <c r="G192" t="s">
        <v>793</v>
      </c>
      <c r="H192" t="s">
        <v>794</v>
      </c>
      <c r="I192" t="s">
        <v>20</v>
      </c>
      <c r="J192" t="s">
        <v>21</v>
      </c>
      <c r="K192">
        <v>130000000</v>
      </c>
      <c r="L192">
        <v>2003</v>
      </c>
      <c r="M192">
        <v>6.6</v>
      </c>
      <c r="N192">
        <v>2.35</v>
      </c>
    </row>
    <row r="193" spans="1:14" x14ac:dyDescent="0.3">
      <c r="A193" t="s">
        <v>489</v>
      </c>
      <c r="B193">
        <v>90</v>
      </c>
      <c r="C193" t="s">
        <v>795</v>
      </c>
      <c r="D193">
        <v>149234747</v>
      </c>
      <c r="E193" t="s">
        <v>694</v>
      </c>
      <c r="F193" t="s">
        <v>334</v>
      </c>
      <c r="G193" t="s">
        <v>796</v>
      </c>
      <c r="H193" t="s">
        <v>797</v>
      </c>
      <c r="I193" t="s">
        <v>20</v>
      </c>
      <c r="J193" t="s">
        <v>21</v>
      </c>
      <c r="K193">
        <v>130000000</v>
      </c>
      <c r="L193">
        <v>2011</v>
      </c>
      <c r="M193">
        <v>6.7</v>
      </c>
      <c r="N193">
        <v>2.35</v>
      </c>
    </row>
    <row r="194" spans="1:14" x14ac:dyDescent="0.3">
      <c r="A194" t="s">
        <v>798</v>
      </c>
      <c r="B194">
        <v>101</v>
      </c>
      <c r="C194" t="s">
        <v>486</v>
      </c>
      <c r="D194">
        <v>118311368</v>
      </c>
      <c r="E194" t="s">
        <v>799</v>
      </c>
      <c r="F194" t="s">
        <v>384</v>
      </c>
      <c r="G194" t="s">
        <v>800</v>
      </c>
      <c r="H194" t="s">
        <v>801</v>
      </c>
      <c r="I194" t="s">
        <v>20</v>
      </c>
      <c r="J194" t="s">
        <v>21</v>
      </c>
      <c r="K194">
        <v>110000000</v>
      </c>
      <c r="L194">
        <v>2010</v>
      </c>
      <c r="M194">
        <v>6.4</v>
      </c>
      <c r="N194">
        <v>2.35</v>
      </c>
    </row>
    <row r="195" spans="1:14" x14ac:dyDescent="0.3">
      <c r="A195" t="s">
        <v>802</v>
      </c>
      <c r="B195">
        <v>138</v>
      </c>
      <c r="C195" t="s">
        <v>803</v>
      </c>
      <c r="D195">
        <v>101160529</v>
      </c>
      <c r="E195" t="s">
        <v>688</v>
      </c>
      <c r="F195" t="s">
        <v>517</v>
      </c>
      <c r="G195" t="s">
        <v>804</v>
      </c>
      <c r="H195" t="s">
        <v>805</v>
      </c>
      <c r="I195" t="s">
        <v>20</v>
      </c>
      <c r="J195" t="s">
        <v>21</v>
      </c>
      <c r="K195">
        <v>125000000</v>
      </c>
      <c r="L195">
        <v>2014</v>
      </c>
      <c r="M195">
        <v>5.8</v>
      </c>
      <c r="N195">
        <v>1.85</v>
      </c>
    </row>
    <row r="196" spans="1:14" x14ac:dyDescent="0.3">
      <c r="A196" t="s">
        <v>264</v>
      </c>
      <c r="B196">
        <v>107</v>
      </c>
      <c r="C196" t="s">
        <v>806</v>
      </c>
      <c r="D196">
        <v>77564037</v>
      </c>
      <c r="E196" t="s">
        <v>807</v>
      </c>
      <c r="F196" t="s">
        <v>808</v>
      </c>
      <c r="G196" t="s">
        <v>809</v>
      </c>
      <c r="H196" t="s">
        <v>810</v>
      </c>
      <c r="I196" t="s">
        <v>20</v>
      </c>
      <c r="J196" t="s">
        <v>21</v>
      </c>
      <c r="K196">
        <v>135000000</v>
      </c>
      <c r="L196">
        <v>2011</v>
      </c>
      <c r="M196">
        <v>7.4</v>
      </c>
      <c r="N196">
        <v>2.35</v>
      </c>
    </row>
    <row r="197" spans="1:14" x14ac:dyDescent="0.3">
      <c r="A197" t="s">
        <v>811</v>
      </c>
      <c r="B197">
        <v>142</v>
      </c>
      <c r="C197" t="s">
        <v>301</v>
      </c>
      <c r="D197">
        <v>249358727</v>
      </c>
      <c r="E197" t="s">
        <v>71</v>
      </c>
      <c r="F197" t="s">
        <v>70</v>
      </c>
      <c r="G197" t="s">
        <v>812</v>
      </c>
      <c r="H197" t="s">
        <v>74</v>
      </c>
      <c r="I197" t="s">
        <v>20</v>
      </c>
      <c r="J197" t="s">
        <v>34</v>
      </c>
      <c r="K197">
        <v>130000000</v>
      </c>
      <c r="L197">
        <v>2004</v>
      </c>
      <c r="M197">
        <v>7.8</v>
      </c>
      <c r="N197">
        <v>2.35</v>
      </c>
    </row>
    <row r="198" spans="1:14" x14ac:dyDescent="0.3">
      <c r="A198" t="s">
        <v>247</v>
      </c>
      <c r="B198">
        <v>165</v>
      </c>
      <c r="C198" t="s">
        <v>699</v>
      </c>
      <c r="D198">
        <v>49551662</v>
      </c>
      <c r="E198" t="s">
        <v>813</v>
      </c>
      <c r="F198" t="s">
        <v>555</v>
      </c>
      <c r="G198" t="s">
        <v>251</v>
      </c>
      <c r="H198" t="s">
        <v>814</v>
      </c>
      <c r="I198" t="s">
        <v>20</v>
      </c>
      <c r="J198" t="s">
        <v>251</v>
      </c>
      <c r="K198">
        <v>130000000</v>
      </c>
      <c r="L198">
        <v>2008</v>
      </c>
      <c r="M198">
        <v>6.6</v>
      </c>
      <c r="N198">
        <v>2.35</v>
      </c>
    </row>
    <row r="199" spans="1:14" x14ac:dyDescent="0.3">
      <c r="A199" t="s">
        <v>615</v>
      </c>
      <c r="B199">
        <v>100</v>
      </c>
      <c r="C199" t="s">
        <v>572</v>
      </c>
      <c r="D199">
        <v>60522097</v>
      </c>
      <c r="E199" t="s">
        <v>48</v>
      </c>
      <c r="F199" t="s">
        <v>112</v>
      </c>
      <c r="G199" t="s">
        <v>815</v>
      </c>
      <c r="H199" t="s">
        <v>191</v>
      </c>
      <c r="I199" t="s">
        <v>20</v>
      </c>
      <c r="J199" t="s">
        <v>21</v>
      </c>
      <c r="K199">
        <v>130000000</v>
      </c>
      <c r="L199">
        <v>2013</v>
      </c>
      <c r="M199">
        <v>4.9000000000000004</v>
      </c>
      <c r="N199">
        <v>2.35</v>
      </c>
    </row>
    <row r="200" spans="1:14" x14ac:dyDescent="0.3">
      <c r="A200" t="s">
        <v>816</v>
      </c>
      <c r="B200">
        <v>82</v>
      </c>
      <c r="C200" t="s">
        <v>817</v>
      </c>
      <c r="D200">
        <v>137748063</v>
      </c>
      <c r="E200" t="s">
        <v>818</v>
      </c>
      <c r="F200" t="s">
        <v>819</v>
      </c>
      <c r="G200" t="s">
        <v>820</v>
      </c>
      <c r="H200" t="s">
        <v>821</v>
      </c>
      <c r="I200" t="s">
        <v>20</v>
      </c>
      <c r="J200" t="s">
        <v>21</v>
      </c>
      <c r="K200">
        <v>127500000</v>
      </c>
      <c r="L200">
        <v>2000</v>
      </c>
      <c r="M200">
        <v>6.5</v>
      </c>
      <c r="N200">
        <v>1.85</v>
      </c>
    </row>
    <row r="201" spans="1:14" x14ac:dyDescent="0.3">
      <c r="A201" t="s">
        <v>822</v>
      </c>
      <c r="C201" t="s">
        <v>823</v>
      </c>
      <c r="E201" t="s">
        <v>824</v>
      </c>
      <c r="F201" t="s">
        <v>74</v>
      </c>
      <c r="G201" t="s">
        <v>825</v>
      </c>
      <c r="H201" t="s">
        <v>826</v>
      </c>
      <c r="I201" t="s">
        <v>20</v>
      </c>
      <c r="J201" t="s">
        <v>34</v>
      </c>
      <c r="L201">
        <v>2011</v>
      </c>
      <c r="M201">
        <v>7.5</v>
      </c>
    </row>
    <row r="202" spans="1:14" x14ac:dyDescent="0.3">
      <c r="A202" t="s">
        <v>546</v>
      </c>
      <c r="B202">
        <v>98</v>
      </c>
      <c r="C202" t="s">
        <v>547</v>
      </c>
      <c r="D202">
        <v>113733726</v>
      </c>
      <c r="E202" t="s">
        <v>532</v>
      </c>
      <c r="F202" t="s">
        <v>548</v>
      </c>
      <c r="G202" t="s">
        <v>827</v>
      </c>
      <c r="H202" t="s">
        <v>550</v>
      </c>
      <c r="I202" t="s">
        <v>20</v>
      </c>
      <c r="J202" t="s">
        <v>21</v>
      </c>
      <c r="K202">
        <v>127000000</v>
      </c>
      <c r="L202">
        <v>2014</v>
      </c>
      <c r="M202">
        <v>6.2</v>
      </c>
      <c r="N202">
        <v>1.85</v>
      </c>
    </row>
    <row r="203" spans="1:14" x14ac:dyDescent="0.3">
      <c r="A203" t="s">
        <v>828</v>
      </c>
      <c r="B203">
        <v>95</v>
      </c>
      <c r="C203" t="s">
        <v>231</v>
      </c>
      <c r="D203">
        <v>148337537</v>
      </c>
      <c r="E203" t="s">
        <v>829</v>
      </c>
      <c r="F203" t="s">
        <v>55</v>
      </c>
      <c r="G203" t="s">
        <v>830</v>
      </c>
      <c r="H203" t="s">
        <v>831</v>
      </c>
      <c r="I203" t="s">
        <v>20</v>
      </c>
      <c r="J203" t="s">
        <v>21</v>
      </c>
      <c r="K203">
        <v>130000000</v>
      </c>
      <c r="L203">
        <v>2010</v>
      </c>
      <c r="M203">
        <v>7.3</v>
      </c>
      <c r="N203">
        <v>2.35</v>
      </c>
    </row>
    <row r="204" spans="1:14" x14ac:dyDescent="0.3">
      <c r="A204" t="s">
        <v>832</v>
      </c>
      <c r="B204">
        <v>159</v>
      </c>
      <c r="C204" t="s">
        <v>523</v>
      </c>
      <c r="D204">
        <v>317557891</v>
      </c>
      <c r="E204" t="s">
        <v>136</v>
      </c>
      <c r="F204" t="s">
        <v>70</v>
      </c>
      <c r="G204" t="s">
        <v>833</v>
      </c>
      <c r="H204" t="s">
        <v>834</v>
      </c>
      <c r="I204" t="s">
        <v>20</v>
      </c>
      <c r="J204" t="s">
        <v>34</v>
      </c>
      <c r="K204">
        <v>125000000</v>
      </c>
      <c r="L204">
        <v>2001</v>
      </c>
      <c r="M204">
        <v>7.5</v>
      </c>
      <c r="N204">
        <v>2.35</v>
      </c>
    </row>
    <row r="205" spans="1:14" x14ac:dyDescent="0.3">
      <c r="A205" t="s">
        <v>835</v>
      </c>
      <c r="B205">
        <v>96</v>
      </c>
      <c r="C205" t="s">
        <v>204</v>
      </c>
      <c r="D205">
        <v>33592415</v>
      </c>
      <c r="E205" t="s">
        <v>836</v>
      </c>
      <c r="F205" t="s">
        <v>214</v>
      </c>
      <c r="G205" t="s">
        <v>837</v>
      </c>
      <c r="H205" t="s">
        <v>838</v>
      </c>
      <c r="I205" t="s">
        <v>20</v>
      </c>
      <c r="J205" t="s">
        <v>21</v>
      </c>
      <c r="K205">
        <v>130000000</v>
      </c>
      <c r="L205">
        <v>2013</v>
      </c>
      <c r="M205">
        <v>5.6</v>
      </c>
      <c r="N205">
        <v>2.35</v>
      </c>
    </row>
    <row r="206" spans="1:14" x14ac:dyDescent="0.3">
      <c r="A206" t="s">
        <v>454</v>
      </c>
      <c r="B206">
        <v>120</v>
      </c>
      <c r="C206" t="s">
        <v>455</v>
      </c>
      <c r="E206" t="s">
        <v>456</v>
      </c>
      <c r="F206" t="s">
        <v>457</v>
      </c>
      <c r="G206" t="s">
        <v>458</v>
      </c>
      <c r="H206" t="s">
        <v>459</v>
      </c>
      <c r="I206" t="s">
        <v>460</v>
      </c>
      <c r="J206" t="s">
        <v>461</v>
      </c>
      <c r="L206">
        <v>2016</v>
      </c>
      <c r="M206">
        <v>8.1999999999999993</v>
      </c>
      <c r="N206">
        <v>2.35</v>
      </c>
    </row>
    <row r="207" spans="1:14" x14ac:dyDescent="0.3">
      <c r="A207" t="s">
        <v>22</v>
      </c>
      <c r="B207">
        <v>143</v>
      </c>
      <c r="C207" t="s">
        <v>23</v>
      </c>
      <c r="D207">
        <v>305388685</v>
      </c>
      <c r="E207" t="s">
        <v>24</v>
      </c>
      <c r="F207" t="s">
        <v>25</v>
      </c>
      <c r="G207" t="s">
        <v>839</v>
      </c>
      <c r="H207" t="s">
        <v>27</v>
      </c>
      <c r="I207" t="s">
        <v>20</v>
      </c>
      <c r="J207" t="s">
        <v>21</v>
      </c>
      <c r="K207">
        <v>140000000</v>
      </c>
      <c r="L207">
        <v>2003</v>
      </c>
      <c r="M207">
        <v>8.1</v>
      </c>
      <c r="N207">
        <v>2.35</v>
      </c>
    </row>
    <row r="208" spans="1:14" x14ac:dyDescent="0.3">
      <c r="A208" t="s">
        <v>822</v>
      </c>
      <c r="C208" t="s">
        <v>808</v>
      </c>
      <c r="E208" t="s">
        <v>840</v>
      </c>
      <c r="F208" t="s">
        <v>74</v>
      </c>
      <c r="G208" t="s">
        <v>841</v>
      </c>
      <c r="H208" t="s">
        <v>842</v>
      </c>
      <c r="I208" t="s">
        <v>20</v>
      </c>
      <c r="J208" t="s">
        <v>34</v>
      </c>
      <c r="L208">
        <v>2010</v>
      </c>
      <c r="M208">
        <v>6.4</v>
      </c>
    </row>
    <row r="209" spans="1:14" x14ac:dyDescent="0.3">
      <c r="A209" t="s">
        <v>472</v>
      </c>
      <c r="B209">
        <v>123</v>
      </c>
      <c r="C209" t="s">
        <v>473</v>
      </c>
      <c r="D209">
        <v>337103873</v>
      </c>
      <c r="E209" t="s">
        <v>780</v>
      </c>
      <c r="F209" t="s">
        <v>236</v>
      </c>
      <c r="G209" t="s">
        <v>843</v>
      </c>
      <c r="H209" t="s">
        <v>476</v>
      </c>
      <c r="I209" t="s">
        <v>20</v>
      </c>
      <c r="J209" t="s">
        <v>21</v>
      </c>
      <c r="K209">
        <v>125000000</v>
      </c>
      <c r="L209">
        <v>2014</v>
      </c>
      <c r="M209">
        <v>6.7</v>
      </c>
      <c r="N209">
        <v>2.35</v>
      </c>
    </row>
    <row r="210" spans="1:14" x14ac:dyDescent="0.3">
      <c r="A210" t="s">
        <v>573</v>
      </c>
      <c r="B210">
        <v>174</v>
      </c>
      <c r="C210" t="s">
        <v>844</v>
      </c>
      <c r="D210">
        <v>217536138</v>
      </c>
      <c r="E210" t="s">
        <v>575</v>
      </c>
      <c r="F210" t="s">
        <v>219</v>
      </c>
      <c r="G210" t="s">
        <v>845</v>
      </c>
      <c r="H210" t="s">
        <v>846</v>
      </c>
      <c r="I210" t="s">
        <v>20</v>
      </c>
      <c r="J210" t="s">
        <v>21</v>
      </c>
      <c r="K210">
        <v>125000000</v>
      </c>
      <c r="L210">
        <v>2006</v>
      </c>
      <c r="M210">
        <v>6.6</v>
      </c>
      <c r="N210">
        <v>2.35</v>
      </c>
    </row>
    <row r="211" spans="1:14" x14ac:dyDescent="0.3">
      <c r="A211" t="s">
        <v>847</v>
      </c>
      <c r="B211">
        <v>101</v>
      </c>
      <c r="C211" t="s">
        <v>848</v>
      </c>
      <c r="D211">
        <v>131536019</v>
      </c>
      <c r="E211" t="s">
        <v>849</v>
      </c>
      <c r="F211" t="s">
        <v>850</v>
      </c>
      <c r="G211" t="s">
        <v>851</v>
      </c>
      <c r="H211" t="s">
        <v>852</v>
      </c>
      <c r="I211" t="s">
        <v>20</v>
      </c>
      <c r="J211" t="s">
        <v>21</v>
      </c>
      <c r="K211">
        <v>103000000</v>
      </c>
      <c r="L211">
        <v>2014</v>
      </c>
      <c r="M211">
        <v>6.4</v>
      </c>
      <c r="N211">
        <v>2.35</v>
      </c>
    </row>
    <row r="212" spans="1:14" x14ac:dyDescent="0.3">
      <c r="A212" t="s">
        <v>80</v>
      </c>
      <c r="B212">
        <v>134</v>
      </c>
      <c r="C212" t="s">
        <v>853</v>
      </c>
      <c r="D212">
        <v>214948780</v>
      </c>
      <c r="E212" t="s">
        <v>178</v>
      </c>
      <c r="F212" t="s">
        <v>179</v>
      </c>
      <c r="G212" t="s">
        <v>854</v>
      </c>
      <c r="H212" t="s">
        <v>855</v>
      </c>
      <c r="I212" t="s">
        <v>20</v>
      </c>
      <c r="J212" t="s">
        <v>182</v>
      </c>
      <c r="K212">
        <v>110000000</v>
      </c>
      <c r="L212">
        <v>2003</v>
      </c>
      <c r="M212">
        <v>7.5</v>
      </c>
      <c r="N212">
        <v>2.35</v>
      </c>
    </row>
    <row r="213" spans="1:14" x14ac:dyDescent="0.3">
      <c r="A213" t="s">
        <v>277</v>
      </c>
      <c r="B213">
        <v>132</v>
      </c>
      <c r="C213" t="s">
        <v>230</v>
      </c>
      <c r="D213">
        <v>209805005</v>
      </c>
      <c r="E213" t="s">
        <v>227</v>
      </c>
      <c r="F213" t="s">
        <v>226</v>
      </c>
      <c r="G213" t="s">
        <v>856</v>
      </c>
      <c r="H213" t="s">
        <v>719</v>
      </c>
      <c r="I213" t="s">
        <v>20</v>
      </c>
      <c r="J213" t="s">
        <v>21</v>
      </c>
      <c r="K213">
        <v>125000000</v>
      </c>
      <c r="L213">
        <v>2011</v>
      </c>
      <c r="M213">
        <v>7.3</v>
      </c>
      <c r="N213">
        <v>2.35</v>
      </c>
    </row>
    <row r="214" spans="1:14" x14ac:dyDescent="0.3">
      <c r="A214" t="s">
        <v>857</v>
      </c>
      <c r="B214">
        <v>129</v>
      </c>
      <c r="C214" t="s">
        <v>244</v>
      </c>
      <c r="D214">
        <v>186830669</v>
      </c>
      <c r="E214" t="s">
        <v>858</v>
      </c>
      <c r="F214" t="s">
        <v>65</v>
      </c>
      <c r="G214" t="s">
        <v>859</v>
      </c>
      <c r="H214" t="s">
        <v>860</v>
      </c>
      <c r="I214" t="s">
        <v>20</v>
      </c>
      <c r="J214" t="s">
        <v>21</v>
      </c>
      <c r="K214">
        <v>125000000</v>
      </c>
      <c r="L214">
        <v>2011</v>
      </c>
      <c r="M214">
        <v>7.5</v>
      </c>
      <c r="N214">
        <v>2.35</v>
      </c>
    </row>
    <row r="215" spans="1:14" x14ac:dyDescent="0.3">
      <c r="A215" t="s">
        <v>745</v>
      </c>
      <c r="B215">
        <v>106</v>
      </c>
      <c r="C215" t="s">
        <v>466</v>
      </c>
      <c r="D215">
        <v>163192114</v>
      </c>
      <c r="E215" t="s">
        <v>24</v>
      </c>
      <c r="F215" t="s">
        <v>156</v>
      </c>
      <c r="G215" t="s">
        <v>861</v>
      </c>
      <c r="H215" t="s">
        <v>862</v>
      </c>
      <c r="I215" t="s">
        <v>20</v>
      </c>
      <c r="J215" t="s">
        <v>21</v>
      </c>
      <c r="K215">
        <v>125000000</v>
      </c>
      <c r="L215">
        <v>2010</v>
      </c>
      <c r="M215">
        <v>5.8</v>
      </c>
      <c r="N215">
        <v>2.35</v>
      </c>
    </row>
    <row r="216" spans="1:14" x14ac:dyDescent="0.3">
      <c r="A216" t="s">
        <v>863</v>
      </c>
      <c r="B216">
        <v>113</v>
      </c>
      <c r="C216" t="s">
        <v>864</v>
      </c>
      <c r="D216">
        <v>119412921</v>
      </c>
      <c r="E216" t="s">
        <v>441</v>
      </c>
      <c r="F216" t="s">
        <v>865</v>
      </c>
      <c r="G216" t="s">
        <v>866</v>
      </c>
      <c r="H216" t="s">
        <v>867</v>
      </c>
      <c r="I216" t="s">
        <v>20</v>
      </c>
      <c r="J216" t="s">
        <v>21</v>
      </c>
      <c r="K216">
        <v>65000000</v>
      </c>
      <c r="L216">
        <v>1990</v>
      </c>
      <c r="M216">
        <v>7.5</v>
      </c>
      <c r="N216">
        <v>1.85</v>
      </c>
    </row>
    <row r="217" spans="1:14" x14ac:dyDescent="0.3">
      <c r="A217" t="s">
        <v>868</v>
      </c>
      <c r="B217">
        <v>102</v>
      </c>
      <c r="C217" t="s">
        <v>869</v>
      </c>
      <c r="D217">
        <v>32694788</v>
      </c>
      <c r="E217" t="s">
        <v>870</v>
      </c>
      <c r="F217" t="s">
        <v>810</v>
      </c>
      <c r="G217" t="s">
        <v>871</v>
      </c>
      <c r="H217" t="s">
        <v>872</v>
      </c>
      <c r="I217" t="s">
        <v>20</v>
      </c>
      <c r="J217" t="s">
        <v>21</v>
      </c>
      <c r="K217">
        <v>85000000</v>
      </c>
      <c r="L217">
        <v>1999</v>
      </c>
      <c r="M217">
        <v>6.6</v>
      </c>
      <c r="N217">
        <v>2.35</v>
      </c>
    </row>
    <row r="218" spans="1:14" x14ac:dyDescent="0.3">
      <c r="A218" t="s">
        <v>873</v>
      </c>
      <c r="B218">
        <v>135</v>
      </c>
      <c r="C218" t="s">
        <v>874</v>
      </c>
      <c r="D218">
        <v>113165635</v>
      </c>
      <c r="E218" t="s">
        <v>30</v>
      </c>
      <c r="F218" t="s">
        <v>598</v>
      </c>
      <c r="G218" t="s">
        <v>875</v>
      </c>
      <c r="H218" t="s">
        <v>876</v>
      </c>
      <c r="I218" t="s">
        <v>20</v>
      </c>
      <c r="J218" t="s">
        <v>21</v>
      </c>
      <c r="K218">
        <v>125000000</v>
      </c>
      <c r="L218">
        <v>2012</v>
      </c>
      <c r="M218">
        <v>6.7</v>
      </c>
      <c r="N218">
        <v>2.35</v>
      </c>
    </row>
    <row r="219" spans="1:14" x14ac:dyDescent="0.3">
      <c r="A219" t="s">
        <v>877</v>
      </c>
      <c r="B219">
        <v>125</v>
      </c>
      <c r="C219" t="s">
        <v>432</v>
      </c>
      <c r="D219">
        <v>107285004</v>
      </c>
      <c r="E219" t="s">
        <v>878</v>
      </c>
      <c r="F219" t="s">
        <v>879</v>
      </c>
      <c r="G219" t="s">
        <v>880</v>
      </c>
      <c r="H219" t="s">
        <v>881</v>
      </c>
      <c r="I219" t="s">
        <v>20</v>
      </c>
      <c r="J219" t="s">
        <v>21</v>
      </c>
      <c r="K219">
        <v>125000000</v>
      </c>
      <c r="L219">
        <v>1997</v>
      </c>
      <c r="M219">
        <v>3.7</v>
      </c>
      <c r="N219">
        <v>1.85</v>
      </c>
    </row>
    <row r="220" spans="1:14" x14ac:dyDescent="0.3">
      <c r="A220" t="s">
        <v>573</v>
      </c>
      <c r="B220">
        <v>110</v>
      </c>
      <c r="C220" t="s">
        <v>882</v>
      </c>
      <c r="D220">
        <v>260031035</v>
      </c>
      <c r="E220" t="s">
        <v>350</v>
      </c>
      <c r="F220" t="s">
        <v>883</v>
      </c>
      <c r="G220" t="s">
        <v>884</v>
      </c>
      <c r="H220" t="s">
        <v>885</v>
      </c>
      <c r="I220" t="s">
        <v>20</v>
      </c>
      <c r="J220" t="s">
        <v>21</v>
      </c>
      <c r="K220">
        <v>123000000</v>
      </c>
      <c r="L220">
        <v>2000</v>
      </c>
      <c r="M220">
        <v>6</v>
      </c>
      <c r="N220">
        <v>1.85</v>
      </c>
    </row>
    <row r="221" spans="1:14" x14ac:dyDescent="0.3">
      <c r="A221" t="s">
        <v>291</v>
      </c>
      <c r="B221">
        <v>124</v>
      </c>
      <c r="C221" t="s">
        <v>365</v>
      </c>
      <c r="D221">
        <v>186739919</v>
      </c>
      <c r="E221" t="s">
        <v>155</v>
      </c>
      <c r="F221" t="s">
        <v>254</v>
      </c>
      <c r="G221" t="s">
        <v>886</v>
      </c>
      <c r="H221" t="s">
        <v>431</v>
      </c>
      <c r="I221" t="s">
        <v>20</v>
      </c>
      <c r="J221" t="s">
        <v>21</v>
      </c>
      <c r="K221">
        <v>125000000</v>
      </c>
      <c r="L221">
        <v>2004</v>
      </c>
      <c r="M221">
        <v>6.4</v>
      </c>
      <c r="N221">
        <v>2.35</v>
      </c>
    </row>
    <row r="222" spans="1:14" x14ac:dyDescent="0.3">
      <c r="A222" t="s">
        <v>887</v>
      </c>
      <c r="B222">
        <v>123</v>
      </c>
      <c r="C222" t="s">
        <v>888</v>
      </c>
      <c r="D222">
        <v>215397307</v>
      </c>
      <c r="E222" t="s">
        <v>30</v>
      </c>
      <c r="F222" t="s">
        <v>356</v>
      </c>
      <c r="G222" t="s">
        <v>889</v>
      </c>
      <c r="H222" t="s">
        <v>703</v>
      </c>
      <c r="I222" t="s">
        <v>20</v>
      </c>
      <c r="J222" t="s">
        <v>21</v>
      </c>
      <c r="K222">
        <v>125000000</v>
      </c>
      <c r="L222">
        <v>2000</v>
      </c>
      <c r="M222">
        <v>6.1</v>
      </c>
      <c r="N222">
        <v>2.35</v>
      </c>
    </row>
    <row r="223" spans="1:14" x14ac:dyDescent="0.3">
      <c r="A223" t="s">
        <v>482</v>
      </c>
      <c r="B223">
        <v>130</v>
      </c>
      <c r="C223" t="s">
        <v>890</v>
      </c>
      <c r="D223">
        <v>182618434</v>
      </c>
      <c r="E223" t="s">
        <v>484</v>
      </c>
      <c r="F223" t="s">
        <v>891</v>
      </c>
      <c r="G223" t="s">
        <v>892</v>
      </c>
      <c r="H223" t="s">
        <v>893</v>
      </c>
      <c r="I223" t="s">
        <v>20</v>
      </c>
      <c r="J223" t="s">
        <v>21</v>
      </c>
      <c r="K223">
        <v>140000000</v>
      </c>
      <c r="L223">
        <v>2000</v>
      </c>
      <c r="M223">
        <v>6.4</v>
      </c>
      <c r="N223">
        <v>2.35</v>
      </c>
    </row>
    <row r="224" spans="1:14" x14ac:dyDescent="0.3">
      <c r="A224" t="s">
        <v>894</v>
      </c>
      <c r="B224">
        <v>92</v>
      </c>
      <c r="C224" t="s">
        <v>895</v>
      </c>
      <c r="D224">
        <v>131920333</v>
      </c>
      <c r="E224" t="s">
        <v>155</v>
      </c>
      <c r="F224" t="s">
        <v>152</v>
      </c>
      <c r="G224" t="s">
        <v>896</v>
      </c>
      <c r="H224" t="s">
        <v>486</v>
      </c>
      <c r="I224" t="s">
        <v>20</v>
      </c>
      <c r="J224" t="s">
        <v>21</v>
      </c>
      <c r="K224">
        <v>130000000</v>
      </c>
      <c r="L224">
        <v>2007</v>
      </c>
      <c r="M224">
        <v>5.6</v>
      </c>
      <c r="N224">
        <v>2.35</v>
      </c>
    </row>
    <row r="225" spans="1:14" x14ac:dyDescent="0.3">
      <c r="A225" t="s">
        <v>713</v>
      </c>
      <c r="B225">
        <v>127</v>
      </c>
      <c r="C225" t="s">
        <v>756</v>
      </c>
      <c r="D225">
        <v>124976634</v>
      </c>
      <c r="E225" t="s">
        <v>897</v>
      </c>
      <c r="F225" t="s">
        <v>898</v>
      </c>
      <c r="G225" t="s">
        <v>899</v>
      </c>
      <c r="H225" t="s">
        <v>900</v>
      </c>
      <c r="I225" t="s">
        <v>20</v>
      </c>
      <c r="J225" t="s">
        <v>21</v>
      </c>
      <c r="K225">
        <v>120000000</v>
      </c>
      <c r="L225">
        <v>2012</v>
      </c>
      <c r="M225">
        <v>8</v>
      </c>
      <c r="N225">
        <v>1.85</v>
      </c>
    </row>
    <row r="226" spans="1:14" x14ac:dyDescent="0.3">
      <c r="A226" t="s">
        <v>901</v>
      </c>
      <c r="B226">
        <v>123</v>
      </c>
      <c r="C226" t="s">
        <v>902</v>
      </c>
      <c r="D226">
        <v>115802596</v>
      </c>
      <c r="E226" t="s">
        <v>903</v>
      </c>
      <c r="F226" t="s">
        <v>479</v>
      </c>
      <c r="G226" t="s">
        <v>904</v>
      </c>
      <c r="H226" t="s">
        <v>905</v>
      </c>
      <c r="I226" t="s">
        <v>20</v>
      </c>
      <c r="J226" t="s">
        <v>21</v>
      </c>
      <c r="K226">
        <v>110000000</v>
      </c>
      <c r="L226">
        <v>2007</v>
      </c>
      <c r="M226">
        <v>5.2</v>
      </c>
      <c r="N226">
        <v>2.35</v>
      </c>
    </row>
    <row r="227" spans="1:14" x14ac:dyDescent="0.3">
      <c r="A227" t="s">
        <v>771</v>
      </c>
      <c r="B227">
        <v>123</v>
      </c>
      <c r="C227" t="s">
        <v>906</v>
      </c>
      <c r="D227">
        <v>108521835</v>
      </c>
      <c r="E227" t="s">
        <v>37</v>
      </c>
      <c r="F227" t="s">
        <v>773</v>
      </c>
      <c r="G227" t="s">
        <v>907</v>
      </c>
      <c r="H227" t="s">
        <v>908</v>
      </c>
      <c r="I227" t="s">
        <v>20</v>
      </c>
      <c r="J227" t="s">
        <v>34</v>
      </c>
      <c r="K227">
        <v>120000000</v>
      </c>
      <c r="L227">
        <v>2016</v>
      </c>
      <c r="M227">
        <v>7.1</v>
      </c>
      <c r="N227">
        <v>2.35</v>
      </c>
    </row>
    <row r="228" spans="1:14" x14ac:dyDescent="0.3">
      <c r="A228" t="s">
        <v>222</v>
      </c>
      <c r="B228">
        <v>107</v>
      </c>
      <c r="C228" t="s">
        <v>543</v>
      </c>
      <c r="D228">
        <v>100685880</v>
      </c>
      <c r="E228" t="s">
        <v>909</v>
      </c>
      <c r="F228" t="s">
        <v>910</v>
      </c>
      <c r="G228" t="s">
        <v>911</v>
      </c>
      <c r="H228" t="s">
        <v>912</v>
      </c>
      <c r="I228" t="s">
        <v>20</v>
      </c>
      <c r="J228" t="s">
        <v>21</v>
      </c>
      <c r="K228">
        <v>120000000</v>
      </c>
      <c r="L228">
        <v>2003</v>
      </c>
      <c r="M228">
        <v>4.8</v>
      </c>
      <c r="N228">
        <v>2.35</v>
      </c>
    </row>
    <row r="229" spans="1:14" x14ac:dyDescent="0.3">
      <c r="A229" t="s">
        <v>127</v>
      </c>
      <c r="B229">
        <v>124</v>
      </c>
      <c r="C229" t="s">
        <v>525</v>
      </c>
      <c r="D229">
        <v>126464904</v>
      </c>
      <c r="E229" t="s">
        <v>913</v>
      </c>
      <c r="F229" t="s">
        <v>311</v>
      </c>
      <c r="G229" t="s">
        <v>914</v>
      </c>
      <c r="H229" t="s">
        <v>600</v>
      </c>
      <c r="I229" t="s">
        <v>20</v>
      </c>
      <c r="J229" t="s">
        <v>21</v>
      </c>
      <c r="K229">
        <v>130000000</v>
      </c>
      <c r="L229">
        <v>2012</v>
      </c>
      <c r="M229">
        <v>7</v>
      </c>
      <c r="N229">
        <v>2.35</v>
      </c>
    </row>
    <row r="230" spans="1:14" x14ac:dyDescent="0.3">
      <c r="A230" t="s">
        <v>637</v>
      </c>
      <c r="B230">
        <v>77</v>
      </c>
      <c r="C230" t="s">
        <v>61</v>
      </c>
      <c r="D230">
        <v>64736114</v>
      </c>
      <c r="E230" t="s">
        <v>185</v>
      </c>
      <c r="F230" t="s">
        <v>915</v>
      </c>
      <c r="G230" t="s">
        <v>916</v>
      </c>
      <c r="H230" t="s">
        <v>917</v>
      </c>
      <c r="I230" t="s">
        <v>20</v>
      </c>
      <c r="J230" t="s">
        <v>21</v>
      </c>
      <c r="K230">
        <v>120000000</v>
      </c>
      <c r="L230">
        <v>2002</v>
      </c>
      <c r="M230">
        <v>5.4</v>
      </c>
      <c r="N230">
        <v>1.85</v>
      </c>
    </row>
    <row r="231" spans="1:14" x14ac:dyDescent="0.3">
      <c r="A231" t="s">
        <v>918</v>
      </c>
      <c r="B231">
        <v>109</v>
      </c>
      <c r="C231" t="s">
        <v>382</v>
      </c>
      <c r="D231">
        <v>93050117</v>
      </c>
      <c r="E231" t="s">
        <v>919</v>
      </c>
      <c r="F231" t="s">
        <v>773</v>
      </c>
      <c r="G231" t="s">
        <v>920</v>
      </c>
      <c r="H231" t="s">
        <v>528</v>
      </c>
      <c r="I231" t="s">
        <v>20</v>
      </c>
      <c r="J231" t="s">
        <v>21</v>
      </c>
      <c r="K231">
        <v>115000000</v>
      </c>
      <c r="L231">
        <v>2013</v>
      </c>
      <c r="M231">
        <v>6.6</v>
      </c>
      <c r="N231">
        <v>2.35</v>
      </c>
    </row>
    <row r="232" spans="1:14" x14ac:dyDescent="0.3">
      <c r="A232" t="s">
        <v>921</v>
      </c>
      <c r="B232">
        <v>134</v>
      </c>
      <c r="C232" t="s">
        <v>862</v>
      </c>
      <c r="D232">
        <v>57637485</v>
      </c>
      <c r="E232" t="s">
        <v>155</v>
      </c>
      <c r="F232" t="s">
        <v>230</v>
      </c>
      <c r="G232" t="s">
        <v>922</v>
      </c>
      <c r="H232" t="s">
        <v>923</v>
      </c>
      <c r="I232" t="s">
        <v>20</v>
      </c>
      <c r="J232" t="s">
        <v>21</v>
      </c>
      <c r="K232">
        <v>105000000</v>
      </c>
      <c r="L232">
        <v>2004</v>
      </c>
      <c r="M232">
        <v>6.7</v>
      </c>
      <c r="N232">
        <v>2.35</v>
      </c>
    </row>
    <row r="233" spans="1:14" x14ac:dyDescent="0.3">
      <c r="A233" t="s">
        <v>924</v>
      </c>
      <c r="B233">
        <v>117</v>
      </c>
      <c r="C233" t="s">
        <v>925</v>
      </c>
      <c r="D233">
        <v>58607007</v>
      </c>
      <c r="E233" t="s">
        <v>926</v>
      </c>
      <c r="F233" t="s">
        <v>301</v>
      </c>
      <c r="G233" t="s">
        <v>927</v>
      </c>
      <c r="H233" t="s">
        <v>928</v>
      </c>
      <c r="I233" t="s">
        <v>20</v>
      </c>
      <c r="J233" t="s">
        <v>21</v>
      </c>
      <c r="K233">
        <v>100000000</v>
      </c>
      <c r="L233">
        <v>2014</v>
      </c>
      <c r="M233">
        <v>6.2</v>
      </c>
      <c r="N233">
        <v>2.35</v>
      </c>
    </row>
    <row r="234" spans="1:14" x14ac:dyDescent="0.3">
      <c r="A234" t="s">
        <v>302</v>
      </c>
      <c r="B234">
        <v>135</v>
      </c>
      <c r="C234" t="s">
        <v>929</v>
      </c>
      <c r="D234">
        <v>43929341</v>
      </c>
      <c r="E234" t="s">
        <v>930</v>
      </c>
      <c r="F234" t="s">
        <v>931</v>
      </c>
      <c r="G234" t="s">
        <v>932</v>
      </c>
      <c r="H234" t="s">
        <v>933</v>
      </c>
      <c r="I234" t="s">
        <v>20</v>
      </c>
      <c r="J234" t="s">
        <v>21</v>
      </c>
      <c r="K234">
        <v>120000000</v>
      </c>
      <c r="L234">
        <v>2008</v>
      </c>
      <c r="M234">
        <v>6.1</v>
      </c>
      <c r="N234">
        <v>2.35</v>
      </c>
    </row>
    <row r="235" spans="1:14" x14ac:dyDescent="0.3">
      <c r="A235" t="s">
        <v>934</v>
      </c>
      <c r="B235">
        <v>121</v>
      </c>
      <c r="C235" t="s">
        <v>935</v>
      </c>
      <c r="D235">
        <v>30212620</v>
      </c>
      <c r="E235" t="s">
        <v>936</v>
      </c>
      <c r="F235" t="s">
        <v>937</v>
      </c>
      <c r="G235" t="s">
        <v>938</v>
      </c>
      <c r="H235" t="s">
        <v>939</v>
      </c>
      <c r="I235" t="s">
        <v>20</v>
      </c>
      <c r="J235" t="s">
        <v>21</v>
      </c>
      <c r="K235">
        <v>120000000</v>
      </c>
      <c r="L235">
        <v>2010</v>
      </c>
      <c r="M235">
        <v>5.3</v>
      </c>
      <c r="N235">
        <v>1.85</v>
      </c>
    </row>
    <row r="236" spans="1:14" x14ac:dyDescent="0.3">
      <c r="A236" t="s">
        <v>940</v>
      </c>
      <c r="B236">
        <v>117</v>
      </c>
      <c r="C236" t="s">
        <v>941</v>
      </c>
      <c r="D236">
        <v>76418654</v>
      </c>
      <c r="E236" t="s">
        <v>942</v>
      </c>
      <c r="F236" t="s">
        <v>356</v>
      </c>
      <c r="G236" t="s">
        <v>943</v>
      </c>
      <c r="H236" t="s">
        <v>794</v>
      </c>
      <c r="I236" t="s">
        <v>20</v>
      </c>
      <c r="J236" t="s">
        <v>21</v>
      </c>
      <c r="K236">
        <v>117000000</v>
      </c>
      <c r="L236">
        <v>2010</v>
      </c>
      <c r="M236">
        <v>6.3</v>
      </c>
      <c r="N236">
        <v>2.35</v>
      </c>
    </row>
    <row r="237" spans="1:14" x14ac:dyDescent="0.3">
      <c r="A237" t="s">
        <v>202</v>
      </c>
      <c r="B237">
        <v>124</v>
      </c>
      <c r="C237" t="s">
        <v>356</v>
      </c>
      <c r="D237">
        <v>89021735</v>
      </c>
      <c r="E237" t="s">
        <v>944</v>
      </c>
      <c r="F237" t="s">
        <v>317</v>
      </c>
      <c r="G237" t="s">
        <v>945</v>
      </c>
      <c r="H237" t="s">
        <v>946</v>
      </c>
      <c r="I237" t="s">
        <v>20</v>
      </c>
      <c r="J237" t="s">
        <v>21</v>
      </c>
      <c r="K237">
        <v>120000000</v>
      </c>
      <c r="L237">
        <v>2013</v>
      </c>
      <c r="M237">
        <v>7</v>
      </c>
      <c r="N237">
        <v>2.35</v>
      </c>
    </row>
    <row r="238" spans="1:14" x14ac:dyDescent="0.3">
      <c r="A238" t="s">
        <v>947</v>
      </c>
      <c r="B238">
        <v>140</v>
      </c>
      <c r="C238" t="s">
        <v>137</v>
      </c>
      <c r="D238">
        <v>380262555</v>
      </c>
      <c r="E238" t="s">
        <v>16</v>
      </c>
      <c r="F238" t="s">
        <v>568</v>
      </c>
      <c r="G238" t="s">
        <v>948</v>
      </c>
      <c r="H238" t="s">
        <v>949</v>
      </c>
      <c r="I238" t="s">
        <v>20</v>
      </c>
      <c r="J238" t="s">
        <v>21</v>
      </c>
      <c r="K238">
        <v>113000000</v>
      </c>
      <c r="L238">
        <v>2005</v>
      </c>
      <c r="M238">
        <v>7.6</v>
      </c>
      <c r="N238">
        <v>2.35</v>
      </c>
    </row>
    <row r="239" spans="1:14" x14ac:dyDescent="0.3">
      <c r="A239" t="s">
        <v>947</v>
      </c>
      <c r="B239">
        <v>142</v>
      </c>
      <c r="C239" t="s">
        <v>137</v>
      </c>
      <c r="D239">
        <v>310675583</v>
      </c>
      <c r="E239" t="s">
        <v>16</v>
      </c>
      <c r="F239" t="s">
        <v>568</v>
      </c>
      <c r="G239" t="s">
        <v>950</v>
      </c>
      <c r="H239" t="s">
        <v>949</v>
      </c>
      <c r="I239" t="s">
        <v>20</v>
      </c>
      <c r="J239" t="s">
        <v>21</v>
      </c>
      <c r="K239">
        <v>115000000</v>
      </c>
      <c r="L239">
        <v>2002</v>
      </c>
      <c r="M239">
        <v>6.7</v>
      </c>
      <c r="N239">
        <v>1.78</v>
      </c>
    </row>
    <row r="240" spans="1:14" x14ac:dyDescent="0.3">
      <c r="A240" t="s">
        <v>318</v>
      </c>
      <c r="B240">
        <v>92</v>
      </c>
      <c r="C240" t="s">
        <v>218</v>
      </c>
      <c r="D240">
        <v>289907418</v>
      </c>
      <c r="E240" t="s">
        <v>185</v>
      </c>
      <c r="F240" t="s">
        <v>186</v>
      </c>
      <c r="G240" t="s">
        <v>951</v>
      </c>
      <c r="H240" t="s">
        <v>952</v>
      </c>
      <c r="I240" t="s">
        <v>20</v>
      </c>
      <c r="J240" t="s">
        <v>21</v>
      </c>
      <c r="K240">
        <v>115000000</v>
      </c>
      <c r="L240">
        <v>2001</v>
      </c>
      <c r="M240">
        <v>8.1</v>
      </c>
      <c r="N240">
        <v>1.85</v>
      </c>
    </row>
    <row r="241" spans="1:14" x14ac:dyDescent="0.3">
      <c r="A241" t="s">
        <v>940</v>
      </c>
      <c r="B241">
        <v>138</v>
      </c>
      <c r="C241" t="s">
        <v>953</v>
      </c>
      <c r="D241">
        <v>132550960</v>
      </c>
      <c r="E241" t="s">
        <v>155</v>
      </c>
      <c r="F241" t="s">
        <v>179</v>
      </c>
      <c r="G241" t="s">
        <v>954</v>
      </c>
      <c r="H241" t="s">
        <v>955</v>
      </c>
      <c r="I241" t="s">
        <v>20</v>
      </c>
      <c r="J241" t="s">
        <v>21</v>
      </c>
      <c r="K241">
        <v>120000000</v>
      </c>
      <c r="L241">
        <v>2013</v>
      </c>
      <c r="M241">
        <v>6.7</v>
      </c>
      <c r="N241">
        <v>2.35</v>
      </c>
    </row>
    <row r="242" spans="1:14" x14ac:dyDescent="0.3">
      <c r="A242" t="s">
        <v>947</v>
      </c>
      <c r="B242">
        <v>136</v>
      </c>
      <c r="C242" t="s">
        <v>156</v>
      </c>
      <c r="D242">
        <v>474544677</v>
      </c>
      <c r="E242" t="s">
        <v>16</v>
      </c>
      <c r="F242" t="s">
        <v>568</v>
      </c>
      <c r="G242" t="s">
        <v>956</v>
      </c>
      <c r="H242" t="s">
        <v>957</v>
      </c>
      <c r="I242" t="s">
        <v>20</v>
      </c>
      <c r="J242" t="s">
        <v>21</v>
      </c>
      <c r="K242">
        <v>115000000</v>
      </c>
      <c r="L242">
        <v>1999</v>
      </c>
      <c r="M242">
        <v>6.5</v>
      </c>
      <c r="N242">
        <v>2.35</v>
      </c>
    </row>
    <row r="243" spans="1:14" x14ac:dyDescent="0.3">
      <c r="A243" t="s">
        <v>958</v>
      </c>
      <c r="B243">
        <v>98</v>
      </c>
      <c r="C243" t="s">
        <v>124</v>
      </c>
      <c r="D243">
        <v>187165546</v>
      </c>
      <c r="E243" t="s">
        <v>185</v>
      </c>
      <c r="F243" t="s">
        <v>214</v>
      </c>
      <c r="G243" t="s">
        <v>959</v>
      </c>
      <c r="H243" t="s">
        <v>479</v>
      </c>
      <c r="I243" t="s">
        <v>20</v>
      </c>
      <c r="J243" t="s">
        <v>21</v>
      </c>
      <c r="K243">
        <v>135000000</v>
      </c>
      <c r="L243">
        <v>2013</v>
      </c>
      <c r="M243">
        <v>7.3</v>
      </c>
      <c r="N243">
        <v>2.35</v>
      </c>
    </row>
    <row r="244" spans="1:14" x14ac:dyDescent="0.3">
      <c r="A244" t="s">
        <v>960</v>
      </c>
      <c r="B244">
        <v>116</v>
      </c>
      <c r="C244" t="s">
        <v>961</v>
      </c>
      <c r="E244" t="s">
        <v>532</v>
      </c>
      <c r="F244" t="s">
        <v>962</v>
      </c>
      <c r="G244" t="s">
        <v>963</v>
      </c>
      <c r="H244" t="s">
        <v>964</v>
      </c>
      <c r="I244" t="s">
        <v>965</v>
      </c>
      <c r="J244" t="s">
        <v>966</v>
      </c>
      <c r="K244">
        <v>78000000</v>
      </c>
      <c r="L244">
        <v>2008</v>
      </c>
      <c r="M244">
        <v>5.0999999999999996</v>
      </c>
      <c r="N244">
        <v>2.35</v>
      </c>
    </row>
    <row r="245" spans="1:14" x14ac:dyDescent="0.3">
      <c r="A245" t="s">
        <v>887</v>
      </c>
      <c r="B245">
        <v>153</v>
      </c>
      <c r="C245" t="s">
        <v>967</v>
      </c>
      <c r="D245">
        <v>40911830</v>
      </c>
      <c r="E245" t="s">
        <v>968</v>
      </c>
      <c r="F245" t="s">
        <v>479</v>
      </c>
      <c r="G245" t="s">
        <v>969</v>
      </c>
      <c r="H245" t="s">
        <v>970</v>
      </c>
      <c r="I245" t="s">
        <v>20</v>
      </c>
      <c r="J245" t="s">
        <v>21</v>
      </c>
      <c r="K245">
        <v>115000000</v>
      </c>
      <c r="L245">
        <v>2002</v>
      </c>
      <c r="M245">
        <v>6</v>
      </c>
      <c r="N245">
        <v>2.35</v>
      </c>
    </row>
    <row r="246" spans="1:14" x14ac:dyDescent="0.3">
      <c r="A246" t="s">
        <v>971</v>
      </c>
      <c r="B246">
        <v>120</v>
      </c>
      <c r="C246" t="s">
        <v>106</v>
      </c>
      <c r="D246">
        <v>47952020</v>
      </c>
      <c r="E246" t="s">
        <v>379</v>
      </c>
      <c r="F246" t="s">
        <v>66</v>
      </c>
      <c r="G246" t="s">
        <v>972</v>
      </c>
      <c r="H246" t="s">
        <v>525</v>
      </c>
      <c r="I246" t="s">
        <v>20</v>
      </c>
      <c r="J246" t="s">
        <v>21</v>
      </c>
      <c r="K246">
        <v>115000000</v>
      </c>
      <c r="L246">
        <v>2016</v>
      </c>
      <c r="M246">
        <v>6.1</v>
      </c>
      <c r="N246">
        <v>2.35</v>
      </c>
    </row>
    <row r="247" spans="1:14" x14ac:dyDescent="0.3">
      <c r="A247" t="s">
        <v>591</v>
      </c>
      <c r="B247">
        <v>101</v>
      </c>
      <c r="C247" t="s">
        <v>973</v>
      </c>
      <c r="D247">
        <v>190871240</v>
      </c>
      <c r="E247" t="s">
        <v>346</v>
      </c>
      <c r="F247" t="s">
        <v>974</v>
      </c>
      <c r="G247" t="s">
        <v>975</v>
      </c>
      <c r="H247" t="s">
        <v>976</v>
      </c>
      <c r="I247" t="s">
        <v>20</v>
      </c>
      <c r="J247" t="s">
        <v>21</v>
      </c>
      <c r="K247">
        <v>125000000</v>
      </c>
      <c r="L247">
        <v>2014</v>
      </c>
      <c r="M247">
        <v>5.9</v>
      </c>
      <c r="N247">
        <v>2.35</v>
      </c>
    </row>
    <row r="248" spans="1:14" x14ac:dyDescent="0.3">
      <c r="A248" t="s">
        <v>811</v>
      </c>
      <c r="B248">
        <v>91</v>
      </c>
      <c r="C248" t="s">
        <v>977</v>
      </c>
      <c r="D248">
        <v>274084951</v>
      </c>
      <c r="E248" t="s">
        <v>978</v>
      </c>
      <c r="F248" t="s">
        <v>979</v>
      </c>
      <c r="G248" t="s">
        <v>980</v>
      </c>
      <c r="H248" t="s">
        <v>981</v>
      </c>
      <c r="I248" t="s">
        <v>20</v>
      </c>
      <c r="J248" t="s">
        <v>34</v>
      </c>
      <c r="K248">
        <v>100000000</v>
      </c>
      <c r="L248">
        <v>2013</v>
      </c>
      <c r="M248">
        <v>7.8</v>
      </c>
      <c r="N248">
        <v>2.35</v>
      </c>
    </row>
    <row r="249" spans="1:14" x14ac:dyDescent="0.3">
      <c r="A249" t="s">
        <v>982</v>
      </c>
      <c r="B249">
        <v>108</v>
      </c>
      <c r="C249" t="s">
        <v>983</v>
      </c>
      <c r="D249">
        <v>67155742</v>
      </c>
      <c r="E249" t="s">
        <v>30</v>
      </c>
      <c r="F249" t="s">
        <v>984</v>
      </c>
      <c r="G249" t="s">
        <v>985</v>
      </c>
      <c r="H249" t="s">
        <v>288</v>
      </c>
      <c r="I249" t="s">
        <v>20</v>
      </c>
      <c r="J249" t="s">
        <v>21</v>
      </c>
      <c r="K249">
        <v>116000000</v>
      </c>
      <c r="L249">
        <v>1997</v>
      </c>
      <c r="M249">
        <v>5.8</v>
      </c>
      <c r="N249">
        <v>2.35</v>
      </c>
    </row>
    <row r="250" spans="1:14" x14ac:dyDescent="0.3">
      <c r="A250" t="s">
        <v>986</v>
      </c>
      <c r="B250">
        <v>112</v>
      </c>
      <c r="C250" t="s">
        <v>974</v>
      </c>
      <c r="D250">
        <v>81638674</v>
      </c>
      <c r="E250" t="s">
        <v>346</v>
      </c>
      <c r="F250" t="s">
        <v>987</v>
      </c>
      <c r="G250" t="s">
        <v>988</v>
      </c>
      <c r="H250" t="s">
        <v>61</v>
      </c>
      <c r="I250" t="s">
        <v>20</v>
      </c>
      <c r="J250" t="s">
        <v>21</v>
      </c>
      <c r="K250">
        <v>135000000</v>
      </c>
      <c r="L250">
        <v>2016</v>
      </c>
      <c r="M250">
        <v>6.3</v>
      </c>
      <c r="N250">
        <v>2.35</v>
      </c>
    </row>
    <row r="251" spans="1:14" x14ac:dyDescent="0.3">
      <c r="A251" t="s">
        <v>989</v>
      </c>
      <c r="B251">
        <v>100</v>
      </c>
      <c r="C251" t="s">
        <v>990</v>
      </c>
      <c r="D251">
        <v>56114221</v>
      </c>
      <c r="E251" t="s">
        <v>48</v>
      </c>
      <c r="F251" t="s">
        <v>991</v>
      </c>
      <c r="G251" t="s">
        <v>992</v>
      </c>
      <c r="H251" t="s">
        <v>993</v>
      </c>
      <c r="I251" t="s">
        <v>20</v>
      </c>
      <c r="J251" t="s">
        <v>21</v>
      </c>
      <c r="K251">
        <v>120000000</v>
      </c>
      <c r="L251">
        <v>2015</v>
      </c>
      <c r="M251">
        <v>4.3</v>
      </c>
      <c r="N251">
        <v>2.35</v>
      </c>
    </row>
    <row r="252" spans="1:14" x14ac:dyDescent="0.3">
      <c r="A252" t="s">
        <v>546</v>
      </c>
      <c r="B252">
        <v>108</v>
      </c>
      <c r="C252" t="s">
        <v>547</v>
      </c>
      <c r="D252">
        <v>250863268</v>
      </c>
      <c r="E252" t="s">
        <v>994</v>
      </c>
      <c r="F252" t="s">
        <v>548</v>
      </c>
      <c r="G252" t="s">
        <v>995</v>
      </c>
      <c r="H252" t="s">
        <v>550</v>
      </c>
      <c r="I252" t="s">
        <v>20</v>
      </c>
      <c r="J252" t="s">
        <v>21</v>
      </c>
      <c r="K252">
        <v>110000000</v>
      </c>
      <c r="L252">
        <v>2006</v>
      </c>
      <c r="M252">
        <v>6.4</v>
      </c>
      <c r="N252">
        <v>1.85</v>
      </c>
    </row>
    <row r="253" spans="1:14" x14ac:dyDescent="0.3">
      <c r="A253" t="s">
        <v>996</v>
      </c>
      <c r="B253">
        <v>114</v>
      </c>
      <c r="C253" t="s">
        <v>895</v>
      </c>
      <c r="D253">
        <v>155181732</v>
      </c>
      <c r="E253" t="s">
        <v>484</v>
      </c>
      <c r="F253" t="s">
        <v>719</v>
      </c>
      <c r="G253" t="s">
        <v>997</v>
      </c>
      <c r="H253" t="s">
        <v>998</v>
      </c>
      <c r="I253" t="s">
        <v>20</v>
      </c>
      <c r="J253" t="s">
        <v>21</v>
      </c>
      <c r="K253">
        <v>110000000</v>
      </c>
      <c r="L253">
        <v>2015</v>
      </c>
      <c r="M253">
        <v>6.1</v>
      </c>
      <c r="N253">
        <v>2.35</v>
      </c>
    </row>
    <row r="254" spans="1:14" x14ac:dyDescent="0.3">
      <c r="A254" t="s">
        <v>999</v>
      </c>
      <c r="B254">
        <v>119</v>
      </c>
      <c r="C254" t="s">
        <v>648</v>
      </c>
      <c r="D254">
        <v>125332007</v>
      </c>
      <c r="E254" t="s">
        <v>30</v>
      </c>
      <c r="F254" t="s">
        <v>1000</v>
      </c>
      <c r="G254" t="s">
        <v>1001</v>
      </c>
      <c r="H254" t="s">
        <v>1002</v>
      </c>
      <c r="I254" t="s">
        <v>20</v>
      </c>
      <c r="J254" t="s">
        <v>34</v>
      </c>
      <c r="K254">
        <v>110000000</v>
      </c>
      <c r="L254">
        <v>1997</v>
      </c>
      <c r="M254">
        <v>6.5</v>
      </c>
      <c r="N254">
        <v>2.35</v>
      </c>
    </row>
    <row r="255" spans="1:14" x14ac:dyDescent="0.3">
      <c r="A255" t="s">
        <v>291</v>
      </c>
      <c r="B255">
        <v>142</v>
      </c>
      <c r="C255" t="s">
        <v>1003</v>
      </c>
      <c r="D255">
        <v>113330342</v>
      </c>
      <c r="E255" t="s">
        <v>684</v>
      </c>
      <c r="F255" t="s">
        <v>314</v>
      </c>
      <c r="G255" t="s">
        <v>1004</v>
      </c>
      <c r="H255" t="s">
        <v>94</v>
      </c>
      <c r="I255" t="s">
        <v>20</v>
      </c>
      <c r="J255" t="s">
        <v>21</v>
      </c>
      <c r="K255">
        <v>110000000</v>
      </c>
      <c r="L255">
        <v>2000</v>
      </c>
      <c r="M255">
        <v>7.1</v>
      </c>
      <c r="N255">
        <v>2.35</v>
      </c>
    </row>
    <row r="256" spans="1:14" x14ac:dyDescent="0.3">
      <c r="A256" t="s">
        <v>1005</v>
      </c>
      <c r="B256">
        <v>125</v>
      </c>
      <c r="C256" t="s">
        <v>1006</v>
      </c>
      <c r="D256">
        <v>125531634</v>
      </c>
      <c r="E256" t="s">
        <v>1007</v>
      </c>
      <c r="F256" t="s">
        <v>231</v>
      </c>
      <c r="G256" t="s">
        <v>1008</v>
      </c>
      <c r="H256" t="s">
        <v>1009</v>
      </c>
      <c r="I256" t="s">
        <v>20</v>
      </c>
      <c r="J256" t="s">
        <v>21</v>
      </c>
      <c r="K256">
        <v>110000000</v>
      </c>
      <c r="L256">
        <v>2004</v>
      </c>
      <c r="M256">
        <v>6.4</v>
      </c>
      <c r="N256">
        <v>2.35</v>
      </c>
    </row>
    <row r="257" spans="1:14" x14ac:dyDescent="0.3">
      <c r="A257" t="s">
        <v>354</v>
      </c>
      <c r="B257">
        <v>126</v>
      </c>
      <c r="C257" t="s">
        <v>384</v>
      </c>
      <c r="D257">
        <v>186336103</v>
      </c>
      <c r="E257" t="s">
        <v>1010</v>
      </c>
      <c r="F257" t="s">
        <v>231</v>
      </c>
      <c r="G257" t="s">
        <v>1011</v>
      </c>
      <c r="H257" t="s">
        <v>1012</v>
      </c>
      <c r="I257" t="s">
        <v>20</v>
      </c>
      <c r="J257" t="s">
        <v>21</v>
      </c>
      <c r="K257">
        <v>120000000</v>
      </c>
      <c r="L257">
        <v>2005</v>
      </c>
      <c r="M257">
        <v>6.5</v>
      </c>
      <c r="N257">
        <v>2.35</v>
      </c>
    </row>
    <row r="258" spans="1:14" x14ac:dyDescent="0.3">
      <c r="A258" t="s">
        <v>835</v>
      </c>
      <c r="B258">
        <v>119</v>
      </c>
      <c r="C258" t="s">
        <v>1013</v>
      </c>
      <c r="D258">
        <v>129995817</v>
      </c>
      <c r="E258" t="s">
        <v>780</v>
      </c>
      <c r="F258" t="s">
        <v>145</v>
      </c>
      <c r="G258" t="s">
        <v>1014</v>
      </c>
      <c r="H258" t="s">
        <v>1015</v>
      </c>
      <c r="I258" t="s">
        <v>20</v>
      </c>
      <c r="J258" t="s">
        <v>21</v>
      </c>
      <c r="K258">
        <v>110000000</v>
      </c>
      <c r="L258">
        <v>2015</v>
      </c>
      <c r="M258">
        <v>6.3</v>
      </c>
      <c r="N258">
        <v>2.35</v>
      </c>
    </row>
    <row r="259" spans="1:14" x14ac:dyDescent="0.3">
      <c r="A259" t="s">
        <v>330</v>
      </c>
      <c r="B259">
        <v>170</v>
      </c>
      <c r="C259" t="s">
        <v>1016</v>
      </c>
      <c r="D259">
        <v>102608827</v>
      </c>
      <c r="E259" t="s">
        <v>1017</v>
      </c>
      <c r="F259" t="s">
        <v>147</v>
      </c>
      <c r="G259" t="s">
        <v>1018</v>
      </c>
      <c r="H259" t="s">
        <v>1019</v>
      </c>
      <c r="I259" t="s">
        <v>20</v>
      </c>
      <c r="J259" t="s">
        <v>21</v>
      </c>
      <c r="K259">
        <v>110000000</v>
      </c>
      <c r="L259">
        <v>2004</v>
      </c>
      <c r="M259">
        <v>7.5</v>
      </c>
      <c r="N259">
        <v>2.35</v>
      </c>
    </row>
    <row r="260" spans="1:14" x14ac:dyDescent="0.3">
      <c r="A260" t="s">
        <v>323</v>
      </c>
      <c r="B260">
        <v>85</v>
      </c>
      <c r="C260" t="s">
        <v>1020</v>
      </c>
      <c r="D260">
        <v>42776259</v>
      </c>
      <c r="E260" t="s">
        <v>532</v>
      </c>
      <c r="F260" t="s">
        <v>1021</v>
      </c>
      <c r="G260" t="s">
        <v>1022</v>
      </c>
      <c r="H260" t="s">
        <v>1023</v>
      </c>
      <c r="I260" t="s">
        <v>20</v>
      </c>
      <c r="J260" t="s">
        <v>21</v>
      </c>
      <c r="K260">
        <v>112000000</v>
      </c>
      <c r="L260">
        <v>2010</v>
      </c>
      <c r="M260">
        <v>4.9000000000000004</v>
      </c>
      <c r="N260">
        <v>2.35</v>
      </c>
    </row>
    <row r="261" spans="1:14" x14ac:dyDescent="0.3">
      <c r="A261" t="s">
        <v>1024</v>
      </c>
      <c r="B261">
        <v>119</v>
      </c>
      <c r="C261" t="s">
        <v>94</v>
      </c>
      <c r="D261">
        <v>98780042</v>
      </c>
      <c r="E261" t="s">
        <v>1025</v>
      </c>
      <c r="F261" t="s">
        <v>31</v>
      </c>
      <c r="G261" t="s">
        <v>1026</v>
      </c>
      <c r="H261" t="s">
        <v>1027</v>
      </c>
      <c r="I261" t="s">
        <v>20</v>
      </c>
      <c r="J261" t="s">
        <v>21</v>
      </c>
      <c r="K261">
        <v>120000000</v>
      </c>
      <c r="L261">
        <v>2011</v>
      </c>
      <c r="M261">
        <v>5.8</v>
      </c>
      <c r="N261">
        <v>2.35</v>
      </c>
    </row>
    <row r="262" spans="1:14" x14ac:dyDescent="0.3">
      <c r="A262" t="s">
        <v>45</v>
      </c>
      <c r="B262">
        <v>60</v>
      </c>
      <c r="C262" t="s">
        <v>1028</v>
      </c>
      <c r="E262" t="s">
        <v>1029</v>
      </c>
      <c r="F262" t="s">
        <v>1030</v>
      </c>
      <c r="G262" t="s">
        <v>1031</v>
      </c>
      <c r="H262" t="s">
        <v>1032</v>
      </c>
      <c r="I262" t="s">
        <v>20</v>
      </c>
      <c r="J262" t="s">
        <v>21</v>
      </c>
      <c r="M262">
        <v>7.6</v>
      </c>
      <c r="N262">
        <v>4</v>
      </c>
    </row>
    <row r="263" spans="1:14" x14ac:dyDescent="0.3">
      <c r="A263" t="s">
        <v>1033</v>
      </c>
      <c r="B263">
        <v>102</v>
      </c>
      <c r="C263" t="s">
        <v>1034</v>
      </c>
      <c r="D263">
        <v>106369117</v>
      </c>
      <c r="E263" t="s">
        <v>1035</v>
      </c>
      <c r="F263" t="s">
        <v>135</v>
      </c>
      <c r="G263" t="s">
        <v>1036</v>
      </c>
      <c r="H263" t="s">
        <v>746</v>
      </c>
      <c r="I263" t="s">
        <v>20</v>
      </c>
      <c r="J263" t="s">
        <v>21</v>
      </c>
      <c r="K263">
        <v>110000000</v>
      </c>
      <c r="L263">
        <v>2014</v>
      </c>
      <c r="M263">
        <v>6.2</v>
      </c>
      <c r="N263">
        <v>2.35</v>
      </c>
    </row>
    <row r="264" spans="1:14" x14ac:dyDescent="0.3">
      <c r="A264" t="s">
        <v>1037</v>
      </c>
      <c r="B264">
        <v>103</v>
      </c>
      <c r="C264" t="s">
        <v>1038</v>
      </c>
      <c r="D264">
        <v>142614158</v>
      </c>
      <c r="E264" t="s">
        <v>185</v>
      </c>
      <c r="F264" t="s">
        <v>1039</v>
      </c>
      <c r="G264" t="s">
        <v>1040</v>
      </c>
      <c r="H264" t="s">
        <v>1041</v>
      </c>
      <c r="I264" t="s">
        <v>20</v>
      </c>
      <c r="J264" t="s">
        <v>21</v>
      </c>
      <c r="K264">
        <v>110000000</v>
      </c>
      <c r="L264">
        <v>2011</v>
      </c>
      <c r="M264">
        <v>5.5</v>
      </c>
      <c r="N264">
        <v>1.78</v>
      </c>
    </row>
    <row r="265" spans="1:14" x14ac:dyDescent="0.3">
      <c r="A265" t="s">
        <v>1042</v>
      </c>
      <c r="B265">
        <v>76</v>
      </c>
      <c r="C265" t="s">
        <v>1043</v>
      </c>
      <c r="D265">
        <v>50026353</v>
      </c>
      <c r="E265" t="s">
        <v>1044</v>
      </c>
      <c r="F265" t="s">
        <v>186</v>
      </c>
      <c r="G265" t="s">
        <v>1045</v>
      </c>
      <c r="H265" t="s">
        <v>1046</v>
      </c>
      <c r="I265" t="s">
        <v>20</v>
      </c>
      <c r="J265" t="s">
        <v>21</v>
      </c>
      <c r="K265">
        <v>110000000</v>
      </c>
      <c r="L265">
        <v>2004</v>
      </c>
      <c r="M265">
        <v>5.4</v>
      </c>
      <c r="N265">
        <v>1.78</v>
      </c>
    </row>
    <row r="266" spans="1:14" x14ac:dyDescent="0.3">
      <c r="A266" t="s">
        <v>835</v>
      </c>
      <c r="B266">
        <v>120</v>
      </c>
      <c r="C266" t="s">
        <v>1013</v>
      </c>
      <c r="D266">
        <v>66002193</v>
      </c>
      <c r="E266" t="s">
        <v>1047</v>
      </c>
      <c r="F266" t="s">
        <v>142</v>
      </c>
      <c r="G266" t="s">
        <v>1048</v>
      </c>
      <c r="H266" t="s">
        <v>572</v>
      </c>
      <c r="I266" t="s">
        <v>20</v>
      </c>
      <c r="J266" t="s">
        <v>21</v>
      </c>
      <c r="K266">
        <v>110000000</v>
      </c>
      <c r="L266">
        <v>2016</v>
      </c>
      <c r="M266">
        <v>5.8</v>
      </c>
      <c r="N266">
        <v>2.35</v>
      </c>
    </row>
    <row r="267" spans="1:14" x14ac:dyDescent="0.3">
      <c r="A267" t="s">
        <v>546</v>
      </c>
      <c r="B267">
        <v>127</v>
      </c>
      <c r="C267" t="s">
        <v>1049</v>
      </c>
      <c r="D267">
        <v>85463309</v>
      </c>
      <c r="E267" t="s">
        <v>1050</v>
      </c>
      <c r="F267" t="s">
        <v>179</v>
      </c>
      <c r="G267" t="s">
        <v>1051</v>
      </c>
      <c r="H267" t="s">
        <v>1052</v>
      </c>
      <c r="I267" t="s">
        <v>20</v>
      </c>
      <c r="J267" t="s">
        <v>21</v>
      </c>
      <c r="K267">
        <v>110000000</v>
      </c>
      <c r="L267">
        <v>2011</v>
      </c>
      <c r="M267">
        <v>7.1</v>
      </c>
      <c r="N267">
        <v>2.35</v>
      </c>
    </row>
    <row r="268" spans="1:14" x14ac:dyDescent="0.3">
      <c r="A268" t="s">
        <v>1037</v>
      </c>
      <c r="B268">
        <v>105</v>
      </c>
      <c r="C268" t="s">
        <v>1053</v>
      </c>
      <c r="D268">
        <v>71017784</v>
      </c>
      <c r="E268" t="s">
        <v>185</v>
      </c>
      <c r="F268" t="s">
        <v>1054</v>
      </c>
      <c r="G268" t="s">
        <v>1055</v>
      </c>
      <c r="H268" t="s">
        <v>1056</v>
      </c>
      <c r="I268" t="s">
        <v>20</v>
      </c>
      <c r="J268" t="s">
        <v>21</v>
      </c>
      <c r="K268">
        <v>105000000</v>
      </c>
      <c r="L268">
        <v>2013</v>
      </c>
      <c r="M268">
        <v>5.4</v>
      </c>
      <c r="N268">
        <v>1.85</v>
      </c>
    </row>
    <row r="269" spans="1:14" x14ac:dyDescent="0.3">
      <c r="A269" t="s">
        <v>1057</v>
      </c>
      <c r="B269">
        <v>121</v>
      </c>
      <c r="C269" t="s">
        <v>213</v>
      </c>
      <c r="D269">
        <v>48068396</v>
      </c>
      <c r="E269" t="s">
        <v>1058</v>
      </c>
      <c r="F269" t="s">
        <v>1059</v>
      </c>
      <c r="G269" t="s">
        <v>1060</v>
      </c>
      <c r="H269" t="s">
        <v>1061</v>
      </c>
      <c r="I269" t="s">
        <v>20</v>
      </c>
      <c r="J269" t="s">
        <v>21</v>
      </c>
      <c r="K269">
        <v>160000000</v>
      </c>
      <c r="L269">
        <v>1997</v>
      </c>
      <c r="M269">
        <v>3.7</v>
      </c>
      <c r="N269">
        <v>2.35</v>
      </c>
    </row>
    <row r="270" spans="1:14" x14ac:dyDescent="0.3">
      <c r="A270" t="s">
        <v>551</v>
      </c>
      <c r="B270">
        <v>114</v>
      </c>
      <c r="C270" t="s">
        <v>1062</v>
      </c>
      <c r="D270">
        <v>61656849</v>
      </c>
      <c r="E270" t="s">
        <v>441</v>
      </c>
      <c r="F270" t="s">
        <v>266</v>
      </c>
      <c r="G270" t="s">
        <v>1063</v>
      </c>
      <c r="H270" t="s">
        <v>1064</v>
      </c>
      <c r="I270" t="s">
        <v>20</v>
      </c>
      <c r="J270" t="s">
        <v>21</v>
      </c>
      <c r="K270">
        <v>110000000</v>
      </c>
      <c r="L270">
        <v>2013</v>
      </c>
      <c r="M270">
        <v>6.7</v>
      </c>
      <c r="N270">
        <v>2.35</v>
      </c>
    </row>
    <row r="271" spans="1:14" x14ac:dyDescent="0.3">
      <c r="A271" t="s">
        <v>1065</v>
      </c>
      <c r="B271">
        <v>129</v>
      </c>
      <c r="C271" t="s">
        <v>1066</v>
      </c>
      <c r="D271">
        <v>134520804</v>
      </c>
      <c r="E271" t="s">
        <v>30</v>
      </c>
      <c r="F271" t="s">
        <v>658</v>
      </c>
      <c r="G271" t="s">
        <v>1067</v>
      </c>
      <c r="H271" t="s">
        <v>1068</v>
      </c>
      <c r="I271" t="s">
        <v>20</v>
      </c>
      <c r="J271" t="s">
        <v>21</v>
      </c>
      <c r="K271">
        <v>110000000</v>
      </c>
      <c r="L271">
        <v>2007</v>
      </c>
      <c r="M271">
        <v>7.2</v>
      </c>
      <c r="N271">
        <v>2.35</v>
      </c>
    </row>
    <row r="272" spans="1:14" x14ac:dyDescent="0.3">
      <c r="A272" t="s">
        <v>115</v>
      </c>
      <c r="B272">
        <v>171</v>
      </c>
      <c r="C272" t="s">
        <v>23</v>
      </c>
      <c r="D272">
        <v>313837577</v>
      </c>
      <c r="E272" t="s">
        <v>379</v>
      </c>
      <c r="F272" t="s">
        <v>137</v>
      </c>
      <c r="G272" t="s">
        <v>1069</v>
      </c>
      <c r="H272" t="s">
        <v>1070</v>
      </c>
      <c r="I272" t="s">
        <v>20</v>
      </c>
      <c r="J272" t="s">
        <v>121</v>
      </c>
      <c r="K272">
        <v>93000000</v>
      </c>
      <c r="L272">
        <v>2001</v>
      </c>
      <c r="M272">
        <v>8.8000000000000007</v>
      </c>
      <c r="N272">
        <v>2.35</v>
      </c>
    </row>
    <row r="273" spans="1:14" x14ac:dyDescent="0.3">
      <c r="A273" t="s">
        <v>1071</v>
      </c>
      <c r="B273">
        <v>120</v>
      </c>
      <c r="C273" t="s">
        <v>550</v>
      </c>
      <c r="D273">
        <v>24004159</v>
      </c>
      <c r="E273" t="s">
        <v>1072</v>
      </c>
      <c r="F273" t="s">
        <v>268</v>
      </c>
      <c r="G273" t="s">
        <v>1073</v>
      </c>
      <c r="H273" t="s">
        <v>1074</v>
      </c>
      <c r="I273" t="s">
        <v>20</v>
      </c>
      <c r="J273" t="s">
        <v>21</v>
      </c>
      <c r="K273">
        <v>110000000</v>
      </c>
      <c r="L273">
        <v>2004</v>
      </c>
      <c r="M273">
        <v>5.8</v>
      </c>
      <c r="N273">
        <v>2.35</v>
      </c>
    </row>
    <row r="274" spans="1:14" x14ac:dyDescent="0.3">
      <c r="A274" t="s">
        <v>1075</v>
      </c>
      <c r="B274">
        <v>165</v>
      </c>
      <c r="C274" t="s">
        <v>541</v>
      </c>
      <c r="D274">
        <v>58183966</v>
      </c>
      <c r="E274" t="s">
        <v>1076</v>
      </c>
      <c r="F274" t="s">
        <v>112</v>
      </c>
      <c r="G274" t="s">
        <v>1077</v>
      </c>
      <c r="H274" t="s">
        <v>700</v>
      </c>
      <c r="I274" t="s">
        <v>20</v>
      </c>
      <c r="J274" t="s">
        <v>21</v>
      </c>
      <c r="K274">
        <v>107000000</v>
      </c>
      <c r="L274">
        <v>2001</v>
      </c>
      <c r="M274">
        <v>6.8</v>
      </c>
      <c r="N274">
        <v>2.35</v>
      </c>
    </row>
    <row r="275" spans="1:14" x14ac:dyDescent="0.3">
      <c r="A275" t="s">
        <v>1078</v>
      </c>
      <c r="B275">
        <v>82</v>
      </c>
      <c r="C275" t="s">
        <v>1079</v>
      </c>
      <c r="D275">
        <v>100446895</v>
      </c>
      <c r="E275" t="s">
        <v>532</v>
      </c>
      <c r="F275" t="s">
        <v>188</v>
      </c>
      <c r="G275" t="s">
        <v>1080</v>
      </c>
      <c r="H275" t="s">
        <v>1081</v>
      </c>
      <c r="I275" t="s">
        <v>20</v>
      </c>
      <c r="J275" t="s">
        <v>21</v>
      </c>
      <c r="K275">
        <v>109000000</v>
      </c>
      <c r="L275">
        <v>2003</v>
      </c>
      <c r="M275">
        <v>3.8</v>
      </c>
      <c r="N275">
        <v>1.85</v>
      </c>
    </row>
    <row r="276" spans="1:14" x14ac:dyDescent="0.3">
      <c r="A276" t="s">
        <v>696</v>
      </c>
      <c r="B276">
        <v>115</v>
      </c>
      <c r="C276" t="s">
        <v>239</v>
      </c>
      <c r="D276">
        <v>144795350</v>
      </c>
      <c r="E276" t="s">
        <v>1082</v>
      </c>
      <c r="F276" t="s">
        <v>112</v>
      </c>
      <c r="G276" t="s">
        <v>1083</v>
      </c>
      <c r="H276" t="s">
        <v>1084</v>
      </c>
      <c r="I276" t="s">
        <v>20</v>
      </c>
      <c r="J276" t="s">
        <v>21</v>
      </c>
      <c r="K276">
        <v>120000000</v>
      </c>
      <c r="L276">
        <v>2004</v>
      </c>
      <c r="M276">
        <v>7.1</v>
      </c>
      <c r="N276">
        <v>2.35</v>
      </c>
    </row>
    <row r="277" spans="1:14" x14ac:dyDescent="0.3">
      <c r="A277" t="s">
        <v>127</v>
      </c>
      <c r="B277">
        <v>194</v>
      </c>
      <c r="C277" t="s">
        <v>23</v>
      </c>
      <c r="D277">
        <v>47396698</v>
      </c>
      <c r="E277" t="s">
        <v>735</v>
      </c>
      <c r="F277" t="s">
        <v>156</v>
      </c>
      <c r="G277" t="s">
        <v>1085</v>
      </c>
      <c r="H277" t="s">
        <v>1086</v>
      </c>
      <c r="I277" t="s">
        <v>20</v>
      </c>
      <c r="J277" t="s">
        <v>21</v>
      </c>
      <c r="K277">
        <v>130000000</v>
      </c>
      <c r="L277">
        <v>2005</v>
      </c>
      <c r="M277">
        <v>7.2</v>
      </c>
      <c r="N277">
        <v>2.35</v>
      </c>
    </row>
    <row r="278" spans="1:14" x14ac:dyDescent="0.3">
      <c r="A278" t="s">
        <v>637</v>
      </c>
      <c r="B278">
        <v>84</v>
      </c>
      <c r="C278" t="s">
        <v>915</v>
      </c>
      <c r="D278">
        <v>140015224</v>
      </c>
      <c r="E278" t="s">
        <v>532</v>
      </c>
      <c r="F278" t="s">
        <v>1087</v>
      </c>
      <c r="G278" t="s">
        <v>1088</v>
      </c>
      <c r="H278" t="s">
        <v>1089</v>
      </c>
      <c r="I278" t="s">
        <v>20</v>
      </c>
      <c r="J278" t="s">
        <v>520</v>
      </c>
      <c r="K278">
        <v>133000000</v>
      </c>
      <c r="L278">
        <v>1999</v>
      </c>
      <c r="M278">
        <v>5.9</v>
      </c>
      <c r="N278">
        <v>1.85</v>
      </c>
    </row>
    <row r="279" spans="1:14" x14ac:dyDescent="0.3">
      <c r="A279" t="s">
        <v>1090</v>
      </c>
      <c r="B279">
        <v>97</v>
      </c>
      <c r="C279" t="s">
        <v>1091</v>
      </c>
      <c r="D279">
        <v>104374107</v>
      </c>
      <c r="E279" t="s">
        <v>1092</v>
      </c>
      <c r="F279" t="s">
        <v>608</v>
      </c>
      <c r="G279" t="s">
        <v>1093</v>
      </c>
      <c r="H279" t="s">
        <v>1094</v>
      </c>
      <c r="I279" t="s">
        <v>20</v>
      </c>
      <c r="J279" t="s">
        <v>21</v>
      </c>
      <c r="K279">
        <v>105000000</v>
      </c>
      <c r="L279">
        <v>2009</v>
      </c>
      <c r="M279">
        <v>7.1</v>
      </c>
      <c r="N279">
        <v>1.85</v>
      </c>
    </row>
    <row r="280" spans="1:14" x14ac:dyDescent="0.3">
      <c r="A280" t="s">
        <v>127</v>
      </c>
      <c r="B280">
        <v>151</v>
      </c>
      <c r="C280" t="s">
        <v>1095</v>
      </c>
      <c r="D280">
        <v>228430993</v>
      </c>
      <c r="E280" t="s">
        <v>449</v>
      </c>
      <c r="F280" t="s">
        <v>773</v>
      </c>
      <c r="G280" t="s">
        <v>1096</v>
      </c>
      <c r="H280" t="s">
        <v>1097</v>
      </c>
      <c r="I280" t="s">
        <v>20</v>
      </c>
      <c r="J280" t="s">
        <v>21</v>
      </c>
      <c r="K280">
        <v>108000000</v>
      </c>
      <c r="L280">
        <v>2015</v>
      </c>
      <c r="M280">
        <v>8.1</v>
      </c>
      <c r="N280">
        <v>2.35</v>
      </c>
    </row>
    <row r="281" spans="1:14" x14ac:dyDescent="0.3">
      <c r="A281" t="s">
        <v>1098</v>
      </c>
      <c r="B281">
        <v>22</v>
      </c>
      <c r="C281" t="s">
        <v>45</v>
      </c>
      <c r="E281" t="s">
        <v>1099</v>
      </c>
      <c r="F281" t="s">
        <v>1100</v>
      </c>
      <c r="G281" t="s">
        <v>1101</v>
      </c>
      <c r="H281" t="s">
        <v>45</v>
      </c>
      <c r="I281" t="s">
        <v>45</v>
      </c>
      <c r="J281" t="s">
        <v>45</v>
      </c>
      <c r="M281">
        <v>7.2</v>
      </c>
    </row>
    <row r="282" spans="1:14" x14ac:dyDescent="0.3">
      <c r="A282" t="s">
        <v>189</v>
      </c>
      <c r="B282">
        <v>136</v>
      </c>
      <c r="C282" t="s">
        <v>186</v>
      </c>
      <c r="D282">
        <v>35799026</v>
      </c>
      <c r="E282" t="s">
        <v>1102</v>
      </c>
      <c r="F282" t="s">
        <v>68</v>
      </c>
      <c r="G282" t="s">
        <v>1103</v>
      </c>
      <c r="H282" t="s">
        <v>448</v>
      </c>
      <c r="I282" t="s">
        <v>20</v>
      </c>
      <c r="J282" t="s">
        <v>21</v>
      </c>
      <c r="K282">
        <v>126000000</v>
      </c>
      <c r="L282">
        <v>2005</v>
      </c>
      <c r="M282">
        <v>6.9</v>
      </c>
      <c r="N282">
        <v>2.35</v>
      </c>
    </row>
    <row r="283" spans="1:14" x14ac:dyDescent="0.3">
      <c r="A283" t="s">
        <v>1104</v>
      </c>
      <c r="B283">
        <v>104</v>
      </c>
      <c r="C283" t="s">
        <v>1105</v>
      </c>
      <c r="D283">
        <v>6712451</v>
      </c>
      <c r="E283" t="s">
        <v>1106</v>
      </c>
      <c r="F283" t="s">
        <v>1107</v>
      </c>
      <c r="G283" t="s">
        <v>1108</v>
      </c>
      <c r="H283" t="s">
        <v>375</v>
      </c>
      <c r="I283" t="s">
        <v>20</v>
      </c>
      <c r="J283" t="s">
        <v>1109</v>
      </c>
      <c r="K283">
        <v>90000000</v>
      </c>
      <c r="L283">
        <v>2001</v>
      </c>
      <c r="M283">
        <v>4.4000000000000004</v>
      </c>
      <c r="N283">
        <v>1.85</v>
      </c>
    </row>
    <row r="284" spans="1:14" x14ac:dyDescent="0.3">
      <c r="A284" t="s">
        <v>1110</v>
      </c>
      <c r="B284">
        <v>127</v>
      </c>
      <c r="C284" t="s">
        <v>384</v>
      </c>
      <c r="D284">
        <v>101643008</v>
      </c>
      <c r="E284" t="s">
        <v>227</v>
      </c>
      <c r="F284" t="s">
        <v>479</v>
      </c>
      <c r="G284" t="s">
        <v>1111</v>
      </c>
      <c r="H284" t="s">
        <v>1112</v>
      </c>
      <c r="I284" t="s">
        <v>20</v>
      </c>
      <c r="J284" t="s">
        <v>21</v>
      </c>
      <c r="K284">
        <v>90000000</v>
      </c>
      <c r="L284">
        <v>2000</v>
      </c>
      <c r="M284">
        <v>6.5</v>
      </c>
      <c r="N284">
        <v>2.35</v>
      </c>
    </row>
    <row r="285" spans="1:14" x14ac:dyDescent="0.3">
      <c r="A285" t="s">
        <v>127</v>
      </c>
      <c r="B285">
        <v>171</v>
      </c>
      <c r="C285" t="s">
        <v>1113</v>
      </c>
      <c r="D285">
        <v>187670866</v>
      </c>
      <c r="E285" t="s">
        <v>1114</v>
      </c>
      <c r="F285" t="s">
        <v>448</v>
      </c>
      <c r="G285" t="s">
        <v>1115</v>
      </c>
      <c r="H285" t="s">
        <v>1116</v>
      </c>
      <c r="I285" t="s">
        <v>20</v>
      </c>
      <c r="J285" t="s">
        <v>21</v>
      </c>
      <c r="K285">
        <v>103000000</v>
      </c>
      <c r="L285">
        <v>2000</v>
      </c>
      <c r="M285">
        <v>8.5</v>
      </c>
      <c r="N285">
        <v>2.35</v>
      </c>
    </row>
    <row r="286" spans="1:14" x14ac:dyDescent="0.3">
      <c r="A286" t="s">
        <v>264</v>
      </c>
      <c r="B286">
        <v>145</v>
      </c>
      <c r="C286" t="s">
        <v>1117</v>
      </c>
      <c r="D286">
        <v>132014112</v>
      </c>
      <c r="E286" t="s">
        <v>1082</v>
      </c>
      <c r="F286" t="s">
        <v>356</v>
      </c>
      <c r="G286" t="s">
        <v>1118</v>
      </c>
      <c r="H286" t="s">
        <v>1119</v>
      </c>
      <c r="I286" t="s">
        <v>20</v>
      </c>
      <c r="J286" t="s">
        <v>21</v>
      </c>
      <c r="K286">
        <v>102000000</v>
      </c>
      <c r="L286">
        <v>2002</v>
      </c>
      <c r="M286">
        <v>7.7</v>
      </c>
      <c r="N286">
        <v>2.35</v>
      </c>
    </row>
    <row r="287" spans="1:14" x14ac:dyDescent="0.3">
      <c r="A287" t="s">
        <v>832</v>
      </c>
      <c r="B287">
        <v>174</v>
      </c>
      <c r="C287" t="s">
        <v>74</v>
      </c>
      <c r="D287">
        <v>261970615</v>
      </c>
      <c r="E287" t="s">
        <v>71</v>
      </c>
      <c r="F287" t="s">
        <v>70</v>
      </c>
      <c r="G287" t="s">
        <v>1120</v>
      </c>
      <c r="H287" t="s">
        <v>803</v>
      </c>
      <c r="I287" t="s">
        <v>20</v>
      </c>
      <c r="J287" t="s">
        <v>34</v>
      </c>
      <c r="K287">
        <v>100000000</v>
      </c>
      <c r="L287">
        <v>2002</v>
      </c>
      <c r="M287">
        <v>7.4</v>
      </c>
      <c r="N287">
        <v>2.35</v>
      </c>
    </row>
    <row r="288" spans="1:14" x14ac:dyDescent="0.3">
      <c r="A288" t="s">
        <v>212</v>
      </c>
      <c r="B288">
        <v>144</v>
      </c>
      <c r="C288" t="s">
        <v>1121</v>
      </c>
      <c r="D288">
        <v>167007184</v>
      </c>
      <c r="E288" t="s">
        <v>30</v>
      </c>
      <c r="F288" t="s">
        <v>135</v>
      </c>
      <c r="G288" t="s">
        <v>1122</v>
      </c>
      <c r="H288" t="s">
        <v>1123</v>
      </c>
      <c r="I288" t="s">
        <v>20</v>
      </c>
      <c r="J288" t="s">
        <v>34</v>
      </c>
      <c r="K288">
        <v>150000000</v>
      </c>
      <c r="L288">
        <v>2006</v>
      </c>
      <c r="M288">
        <v>8</v>
      </c>
      <c r="N288">
        <v>2.35</v>
      </c>
    </row>
    <row r="289" spans="1:14" x14ac:dyDescent="0.3">
      <c r="A289" t="s">
        <v>173</v>
      </c>
      <c r="B289">
        <v>119</v>
      </c>
      <c r="C289" t="s">
        <v>1124</v>
      </c>
      <c r="D289">
        <v>180011740</v>
      </c>
      <c r="E289" t="s">
        <v>155</v>
      </c>
      <c r="F289" t="s">
        <v>399</v>
      </c>
      <c r="G289" t="s">
        <v>1125</v>
      </c>
      <c r="H289" t="s">
        <v>1126</v>
      </c>
      <c r="I289" t="s">
        <v>20</v>
      </c>
      <c r="J289" t="s">
        <v>21</v>
      </c>
      <c r="K289">
        <v>100000000</v>
      </c>
      <c r="L289">
        <v>2001</v>
      </c>
      <c r="M289">
        <v>5.7</v>
      </c>
      <c r="N289">
        <v>2.35</v>
      </c>
    </row>
    <row r="290" spans="1:14" x14ac:dyDescent="0.3">
      <c r="A290" t="s">
        <v>14</v>
      </c>
      <c r="B290">
        <v>153</v>
      </c>
      <c r="C290" t="s">
        <v>1127</v>
      </c>
      <c r="D290">
        <v>204843350</v>
      </c>
      <c r="E290" t="s">
        <v>441</v>
      </c>
      <c r="F290" t="s">
        <v>700</v>
      </c>
      <c r="G290" t="s">
        <v>1128</v>
      </c>
      <c r="H290" t="s">
        <v>1129</v>
      </c>
      <c r="I290" t="s">
        <v>20</v>
      </c>
      <c r="J290" t="s">
        <v>21</v>
      </c>
      <c r="K290">
        <v>102000000</v>
      </c>
      <c r="L290">
        <v>1991</v>
      </c>
      <c r="M290">
        <v>8.5</v>
      </c>
      <c r="N290">
        <v>2.35</v>
      </c>
    </row>
    <row r="291" spans="1:14" x14ac:dyDescent="0.3">
      <c r="A291" t="s">
        <v>1075</v>
      </c>
      <c r="B291">
        <v>140</v>
      </c>
      <c r="C291" t="s">
        <v>36</v>
      </c>
      <c r="D291">
        <v>97030725</v>
      </c>
      <c r="E291" t="s">
        <v>1130</v>
      </c>
      <c r="F291" t="s">
        <v>25</v>
      </c>
      <c r="G291" t="s">
        <v>1131</v>
      </c>
      <c r="H291" t="s">
        <v>108</v>
      </c>
      <c r="I291" t="s">
        <v>20</v>
      </c>
      <c r="J291" t="s">
        <v>21</v>
      </c>
      <c r="K291">
        <v>100000000</v>
      </c>
      <c r="L291">
        <v>2009</v>
      </c>
      <c r="M291">
        <v>7</v>
      </c>
      <c r="N291">
        <v>2.35</v>
      </c>
    </row>
    <row r="292" spans="1:14" x14ac:dyDescent="0.3">
      <c r="A292" t="s">
        <v>127</v>
      </c>
      <c r="B292">
        <v>176</v>
      </c>
      <c r="C292" t="s">
        <v>1132</v>
      </c>
      <c r="D292">
        <v>130127620</v>
      </c>
      <c r="E292" t="s">
        <v>1133</v>
      </c>
      <c r="F292" t="s">
        <v>1134</v>
      </c>
      <c r="G292" t="s">
        <v>1135</v>
      </c>
      <c r="H292" t="s">
        <v>1136</v>
      </c>
      <c r="I292" t="s">
        <v>20</v>
      </c>
      <c r="J292" t="s">
        <v>21</v>
      </c>
      <c r="K292">
        <v>100000000</v>
      </c>
      <c r="L292">
        <v>2007</v>
      </c>
      <c r="M292">
        <v>7.8</v>
      </c>
      <c r="N292">
        <v>1.85</v>
      </c>
    </row>
    <row r="293" spans="1:14" x14ac:dyDescent="0.3">
      <c r="A293" t="s">
        <v>14</v>
      </c>
      <c r="B293">
        <v>141</v>
      </c>
      <c r="C293" t="s">
        <v>1137</v>
      </c>
      <c r="D293">
        <v>146282411</v>
      </c>
      <c r="E293" t="s">
        <v>1138</v>
      </c>
      <c r="F293" t="s">
        <v>1139</v>
      </c>
      <c r="G293" t="s">
        <v>1140</v>
      </c>
      <c r="H293" t="s">
        <v>1141</v>
      </c>
      <c r="I293" t="s">
        <v>20</v>
      </c>
      <c r="J293" t="s">
        <v>21</v>
      </c>
      <c r="K293">
        <v>115000000</v>
      </c>
      <c r="L293">
        <v>1994</v>
      </c>
      <c r="M293">
        <v>7.2</v>
      </c>
      <c r="N293">
        <v>2.35</v>
      </c>
    </row>
    <row r="294" spans="1:14" x14ac:dyDescent="0.3">
      <c r="A294" t="s">
        <v>1142</v>
      </c>
      <c r="B294">
        <v>106</v>
      </c>
      <c r="C294" t="s">
        <v>193</v>
      </c>
      <c r="D294">
        <v>65452312</v>
      </c>
      <c r="E294" t="s">
        <v>227</v>
      </c>
      <c r="F294" t="s">
        <v>1134</v>
      </c>
      <c r="G294" t="s">
        <v>1143</v>
      </c>
      <c r="H294" t="s">
        <v>1144</v>
      </c>
      <c r="I294" t="s">
        <v>20</v>
      </c>
      <c r="J294" t="s">
        <v>21</v>
      </c>
      <c r="K294">
        <v>100000000</v>
      </c>
      <c r="L294">
        <v>2009</v>
      </c>
      <c r="M294">
        <v>6.4</v>
      </c>
      <c r="N294">
        <v>2.35</v>
      </c>
    </row>
    <row r="295" spans="1:14" x14ac:dyDescent="0.3">
      <c r="A295" t="s">
        <v>1145</v>
      </c>
      <c r="B295">
        <v>98</v>
      </c>
      <c r="C295" t="s">
        <v>1146</v>
      </c>
      <c r="D295">
        <v>148383780</v>
      </c>
      <c r="E295" t="s">
        <v>1106</v>
      </c>
      <c r="F295" t="s">
        <v>1147</v>
      </c>
      <c r="G295" t="s">
        <v>1148</v>
      </c>
      <c r="H295" t="s">
        <v>1149</v>
      </c>
      <c r="I295" t="s">
        <v>20</v>
      </c>
      <c r="J295" t="s">
        <v>21</v>
      </c>
      <c r="K295">
        <v>100000000</v>
      </c>
      <c r="L295">
        <v>2010</v>
      </c>
      <c r="M295">
        <v>5.5</v>
      </c>
      <c r="N295">
        <v>1.85</v>
      </c>
    </row>
    <row r="296" spans="1:14" x14ac:dyDescent="0.3">
      <c r="A296" t="s">
        <v>1150</v>
      </c>
      <c r="B296">
        <v>116</v>
      </c>
      <c r="C296" t="s">
        <v>831</v>
      </c>
      <c r="D296">
        <v>119219978</v>
      </c>
      <c r="E296" t="s">
        <v>1151</v>
      </c>
      <c r="F296" t="s">
        <v>719</v>
      </c>
      <c r="G296" t="s">
        <v>1152</v>
      </c>
      <c r="H296" t="s">
        <v>1153</v>
      </c>
      <c r="I296" t="s">
        <v>20</v>
      </c>
      <c r="J296" t="s">
        <v>21</v>
      </c>
      <c r="K296">
        <v>100000000</v>
      </c>
      <c r="L296">
        <v>2010</v>
      </c>
      <c r="M296">
        <v>6.7</v>
      </c>
      <c r="N296">
        <v>2.35</v>
      </c>
    </row>
    <row r="297" spans="1:14" x14ac:dyDescent="0.3">
      <c r="A297" t="s">
        <v>1154</v>
      </c>
      <c r="B297">
        <v>115</v>
      </c>
      <c r="C297" t="s">
        <v>952</v>
      </c>
      <c r="D297">
        <v>101228120</v>
      </c>
      <c r="E297" t="s">
        <v>1155</v>
      </c>
      <c r="F297" t="s">
        <v>1156</v>
      </c>
      <c r="G297" t="s">
        <v>1157</v>
      </c>
      <c r="H297" t="s">
        <v>1158</v>
      </c>
      <c r="I297" t="s">
        <v>20</v>
      </c>
      <c r="J297" t="s">
        <v>21</v>
      </c>
      <c r="K297">
        <v>100000000</v>
      </c>
      <c r="L297">
        <v>1996</v>
      </c>
      <c r="M297">
        <v>6.1</v>
      </c>
      <c r="N297">
        <v>2.35</v>
      </c>
    </row>
    <row r="298" spans="1:14" x14ac:dyDescent="0.3">
      <c r="A298" t="s">
        <v>1159</v>
      </c>
      <c r="B298">
        <v>165</v>
      </c>
      <c r="C298" t="s">
        <v>31</v>
      </c>
      <c r="D298">
        <v>162804648</v>
      </c>
      <c r="E298" t="s">
        <v>1160</v>
      </c>
      <c r="F298" t="s">
        <v>147</v>
      </c>
      <c r="G298" t="s">
        <v>1161</v>
      </c>
      <c r="H298" t="s">
        <v>908</v>
      </c>
      <c r="I298" t="s">
        <v>20</v>
      </c>
      <c r="J298" t="s">
        <v>21</v>
      </c>
      <c r="K298">
        <v>100000000</v>
      </c>
      <c r="L298">
        <v>2012</v>
      </c>
      <c r="M298">
        <v>8.5</v>
      </c>
      <c r="N298">
        <v>2.35</v>
      </c>
    </row>
    <row r="299" spans="1:14" x14ac:dyDescent="0.3">
      <c r="A299" t="s">
        <v>1162</v>
      </c>
      <c r="B299">
        <v>91</v>
      </c>
      <c r="C299" t="s">
        <v>1163</v>
      </c>
      <c r="D299">
        <v>100117603</v>
      </c>
      <c r="E299" t="s">
        <v>1164</v>
      </c>
      <c r="F299" t="s">
        <v>910</v>
      </c>
      <c r="G299" t="s">
        <v>1165</v>
      </c>
      <c r="H299" t="s">
        <v>1166</v>
      </c>
      <c r="I299" t="s">
        <v>20</v>
      </c>
      <c r="J299" t="s">
        <v>21</v>
      </c>
      <c r="K299">
        <v>100000000</v>
      </c>
      <c r="L299">
        <v>1996</v>
      </c>
      <c r="M299">
        <v>6.9</v>
      </c>
      <c r="N299">
        <v>1.78</v>
      </c>
    </row>
    <row r="300" spans="1:14" x14ac:dyDescent="0.3">
      <c r="A300" t="s">
        <v>1167</v>
      </c>
      <c r="B300">
        <v>78</v>
      </c>
      <c r="C300" t="s">
        <v>1168</v>
      </c>
      <c r="D300">
        <v>89296573</v>
      </c>
      <c r="E300" t="s">
        <v>185</v>
      </c>
      <c r="F300" t="s">
        <v>1169</v>
      </c>
      <c r="G300" t="s">
        <v>1170</v>
      </c>
      <c r="H300" t="s">
        <v>1171</v>
      </c>
      <c r="I300" t="s">
        <v>20</v>
      </c>
      <c r="J300" t="s">
        <v>21</v>
      </c>
      <c r="K300">
        <v>100000000</v>
      </c>
      <c r="L300">
        <v>2000</v>
      </c>
      <c r="M300">
        <v>7.3</v>
      </c>
      <c r="N300">
        <v>1.66</v>
      </c>
    </row>
    <row r="301" spans="1:14" x14ac:dyDescent="0.3">
      <c r="A301" t="s">
        <v>1172</v>
      </c>
      <c r="B301">
        <v>103</v>
      </c>
      <c r="C301" t="s">
        <v>1173</v>
      </c>
      <c r="D301">
        <v>85017401</v>
      </c>
      <c r="E301" t="s">
        <v>30</v>
      </c>
      <c r="F301" t="s">
        <v>228</v>
      </c>
      <c r="G301" t="s">
        <v>1174</v>
      </c>
      <c r="H301" t="s">
        <v>658</v>
      </c>
      <c r="I301" t="s">
        <v>20</v>
      </c>
      <c r="J301" t="s">
        <v>21</v>
      </c>
      <c r="K301">
        <v>92000000</v>
      </c>
      <c r="L301">
        <v>2012</v>
      </c>
      <c r="M301">
        <v>6.7</v>
      </c>
      <c r="N301">
        <v>2.35</v>
      </c>
    </row>
    <row r="302" spans="1:14" x14ac:dyDescent="0.3">
      <c r="A302" t="s">
        <v>477</v>
      </c>
      <c r="B302">
        <v>131</v>
      </c>
      <c r="C302" t="s">
        <v>1175</v>
      </c>
      <c r="D302">
        <v>173005002</v>
      </c>
      <c r="E302" t="s">
        <v>1176</v>
      </c>
      <c r="F302" t="s">
        <v>479</v>
      </c>
      <c r="G302" t="s">
        <v>1177</v>
      </c>
      <c r="H302" t="s">
        <v>1178</v>
      </c>
      <c r="I302" t="s">
        <v>20</v>
      </c>
      <c r="J302" t="s">
        <v>21</v>
      </c>
      <c r="K302">
        <v>100000000</v>
      </c>
      <c r="L302">
        <v>2004</v>
      </c>
      <c r="M302">
        <v>6.9</v>
      </c>
      <c r="N302">
        <v>2.35</v>
      </c>
    </row>
    <row r="303" spans="1:14" x14ac:dyDescent="0.3">
      <c r="A303" t="s">
        <v>1179</v>
      </c>
      <c r="B303">
        <v>104</v>
      </c>
      <c r="C303" t="s">
        <v>1180</v>
      </c>
      <c r="D303">
        <v>75030163</v>
      </c>
      <c r="E303" t="s">
        <v>100</v>
      </c>
      <c r="F303" t="s">
        <v>448</v>
      </c>
      <c r="G303" t="s">
        <v>1181</v>
      </c>
      <c r="H303" t="s">
        <v>1182</v>
      </c>
      <c r="I303" t="s">
        <v>20</v>
      </c>
      <c r="J303" t="s">
        <v>21</v>
      </c>
      <c r="K303">
        <v>100000000</v>
      </c>
      <c r="L303">
        <v>2006</v>
      </c>
      <c r="M303">
        <v>5.0999999999999996</v>
      </c>
      <c r="N303">
        <v>2.35</v>
      </c>
    </row>
    <row r="304" spans="1:14" x14ac:dyDescent="0.3">
      <c r="A304" t="s">
        <v>1183</v>
      </c>
      <c r="B304">
        <v>101</v>
      </c>
      <c r="C304" t="s">
        <v>1184</v>
      </c>
      <c r="D304">
        <v>77222184</v>
      </c>
      <c r="E304" t="s">
        <v>373</v>
      </c>
      <c r="F304" t="s">
        <v>1185</v>
      </c>
      <c r="G304" t="s">
        <v>1186</v>
      </c>
      <c r="H304" t="s">
        <v>1187</v>
      </c>
      <c r="I304" t="s">
        <v>20</v>
      </c>
      <c r="J304" t="s">
        <v>520</v>
      </c>
      <c r="K304">
        <v>100000000</v>
      </c>
      <c r="L304">
        <v>2009</v>
      </c>
      <c r="M304">
        <v>6.8</v>
      </c>
      <c r="N304">
        <v>2.35</v>
      </c>
    </row>
    <row r="305" spans="1:14" x14ac:dyDescent="0.3">
      <c r="A305" t="s">
        <v>633</v>
      </c>
      <c r="B305">
        <v>111</v>
      </c>
      <c r="C305" t="s">
        <v>634</v>
      </c>
      <c r="D305">
        <v>34964818</v>
      </c>
      <c r="E305" t="s">
        <v>136</v>
      </c>
      <c r="F305" t="s">
        <v>179</v>
      </c>
      <c r="G305" t="s">
        <v>635</v>
      </c>
      <c r="H305" t="s">
        <v>636</v>
      </c>
      <c r="I305" t="s">
        <v>20</v>
      </c>
      <c r="J305" t="s">
        <v>21</v>
      </c>
      <c r="K305">
        <v>150000000</v>
      </c>
      <c r="L305">
        <v>2015</v>
      </c>
      <c r="M305">
        <v>5.8</v>
      </c>
      <c r="N305">
        <v>2.35</v>
      </c>
    </row>
    <row r="306" spans="1:14" x14ac:dyDescent="0.3">
      <c r="A306" t="s">
        <v>1188</v>
      </c>
      <c r="B306">
        <v>102</v>
      </c>
      <c r="C306" t="s">
        <v>1189</v>
      </c>
      <c r="D306">
        <v>107515297</v>
      </c>
      <c r="E306" t="s">
        <v>428</v>
      </c>
      <c r="F306" t="s">
        <v>476</v>
      </c>
      <c r="G306" t="s">
        <v>1190</v>
      </c>
      <c r="H306" t="s">
        <v>1191</v>
      </c>
      <c r="I306" t="s">
        <v>20</v>
      </c>
      <c r="J306" t="s">
        <v>21</v>
      </c>
      <c r="K306">
        <v>100000000</v>
      </c>
      <c r="L306">
        <v>2013</v>
      </c>
      <c r="M306">
        <v>6.7</v>
      </c>
      <c r="N306">
        <v>2.35</v>
      </c>
    </row>
    <row r="307" spans="1:14" x14ac:dyDescent="0.3">
      <c r="A307" t="s">
        <v>1192</v>
      </c>
      <c r="B307">
        <v>103</v>
      </c>
      <c r="C307" t="s">
        <v>384</v>
      </c>
      <c r="D307">
        <v>67631157</v>
      </c>
      <c r="E307" t="s">
        <v>1193</v>
      </c>
      <c r="F307" t="s">
        <v>25</v>
      </c>
      <c r="G307" t="s">
        <v>1194</v>
      </c>
      <c r="H307" t="s">
        <v>1195</v>
      </c>
      <c r="I307" t="s">
        <v>20</v>
      </c>
      <c r="J307" t="s">
        <v>21</v>
      </c>
      <c r="K307">
        <v>100000000</v>
      </c>
      <c r="L307">
        <v>2010</v>
      </c>
      <c r="M307">
        <v>6</v>
      </c>
      <c r="N307">
        <v>2.35</v>
      </c>
    </row>
    <row r="308" spans="1:14" x14ac:dyDescent="0.3">
      <c r="A308" t="s">
        <v>1196</v>
      </c>
      <c r="B308">
        <v>121</v>
      </c>
      <c r="C308" t="s">
        <v>1197</v>
      </c>
      <c r="D308">
        <v>66862068</v>
      </c>
      <c r="E308" t="s">
        <v>1198</v>
      </c>
      <c r="F308" t="s">
        <v>17</v>
      </c>
      <c r="G308" t="s">
        <v>1199</v>
      </c>
      <c r="H308" t="s">
        <v>1200</v>
      </c>
      <c r="I308" t="s">
        <v>20</v>
      </c>
      <c r="J308" t="s">
        <v>21</v>
      </c>
      <c r="K308">
        <v>83000000</v>
      </c>
      <c r="L308">
        <v>1999</v>
      </c>
      <c r="M308">
        <v>5.7</v>
      </c>
      <c r="N308">
        <v>2.35</v>
      </c>
    </row>
    <row r="309" spans="1:14" x14ac:dyDescent="0.3">
      <c r="A309" t="s">
        <v>682</v>
      </c>
      <c r="B309">
        <v>143</v>
      </c>
      <c r="C309" t="s">
        <v>448</v>
      </c>
      <c r="D309">
        <v>57366262</v>
      </c>
      <c r="E309" t="s">
        <v>1201</v>
      </c>
      <c r="F309" t="s">
        <v>147</v>
      </c>
      <c r="G309" t="s">
        <v>1202</v>
      </c>
      <c r="H309" t="s">
        <v>1203</v>
      </c>
      <c r="I309" t="s">
        <v>20</v>
      </c>
      <c r="J309" t="s">
        <v>520</v>
      </c>
      <c r="K309">
        <v>100000000</v>
      </c>
      <c r="L309">
        <v>2006</v>
      </c>
      <c r="M309">
        <v>8</v>
      </c>
      <c r="N309">
        <v>2.35</v>
      </c>
    </row>
    <row r="310" spans="1:14" x14ac:dyDescent="0.3">
      <c r="A310" t="s">
        <v>330</v>
      </c>
      <c r="B310">
        <v>240</v>
      </c>
      <c r="C310" t="s">
        <v>450</v>
      </c>
      <c r="D310">
        <v>116866727</v>
      </c>
      <c r="E310" t="s">
        <v>1204</v>
      </c>
      <c r="F310" t="s">
        <v>147</v>
      </c>
      <c r="G310" t="s">
        <v>1205</v>
      </c>
      <c r="H310" t="s">
        <v>170</v>
      </c>
      <c r="I310" t="s">
        <v>20</v>
      </c>
      <c r="J310" t="s">
        <v>21</v>
      </c>
      <c r="K310">
        <v>100000000</v>
      </c>
      <c r="L310">
        <v>2013</v>
      </c>
      <c r="M310">
        <v>8.1999999999999993</v>
      </c>
      <c r="N310">
        <v>2.35</v>
      </c>
    </row>
    <row r="311" spans="1:14" x14ac:dyDescent="0.3">
      <c r="A311" t="s">
        <v>877</v>
      </c>
      <c r="B311">
        <v>121</v>
      </c>
      <c r="C311" t="s">
        <v>1206</v>
      </c>
      <c r="D311">
        <v>184031112</v>
      </c>
      <c r="E311" t="s">
        <v>24</v>
      </c>
      <c r="F311" t="s">
        <v>879</v>
      </c>
      <c r="G311" t="s">
        <v>1207</v>
      </c>
      <c r="H311" t="s">
        <v>1208</v>
      </c>
      <c r="I311" t="s">
        <v>20</v>
      </c>
      <c r="J311" t="s">
        <v>21</v>
      </c>
      <c r="K311">
        <v>100000000</v>
      </c>
      <c r="L311">
        <v>1995</v>
      </c>
      <c r="M311">
        <v>5.4</v>
      </c>
      <c r="N311">
        <v>1.85</v>
      </c>
    </row>
    <row r="312" spans="1:14" x14ac:dyDescent="0.3">
      <c r="A312" t="s">
        <v>863</v>
      </c>
      <c r="B312">
        <v>129</v>
      </c>
      <c r="C312" t="s">
        <v>1209</v>
      </c>
      <c r="D312">
        <v>54700065</v>
      </c>
      <c r="E312" t="s">
        <v>1210</v>
      </c>
      <c r="F312" t="s">
        <v>1211</v>
      </c>
      <c r="G312" t="s">
        <v>1212</v>
      </c>
      <c r="H312" t="s">
        <v>1213</v>
      </c>
      <c r="I312" t="s">
        <v>20</v>
      </c>
      <c r="J312" t="s">
        <v>21</v>
      </c>
      <c r="K312">
        <v>105000000</v>
      </c>
      <c r="L312">
        <v>1997</v>
      </c>
      <c r="M312">
        <v>7.2</v>
      </c>
      <c r="N312">
        <v>1.85</v>
      </c>
    </row>
    <row r="313" spans="1:14" x14ac:dyDescent="0.3">
      <c r="A313" t="s">
        <v>1214</v>
      </c>
      <c r="B313">
        <v>172</v>
      </c>
      <c r="C313" t="s">
        <v>1215</v>
      </c>
      <c r="D313">
        <v>27098580</v>
      </c>
      <c r="E313" t="s">
        <v>1216</v>
      </c>
      <c r="F313" t="s">
        <v>219</v>
      </c>
      <c r="G313" t="s">
        <v>1217</v>
      </c>
      <c r="H313" t="s">
        <v>268</v>
      </c>
      <c r="I313" t="s">
        <v>20</v>
      </c>
      <c r="J313" t="s">
        <v>520</v>
      </c>
      <c r="K313">
        <v>102000000</v>
      </c>
      <c r="L313">
        <v>2012</v>
      </c>
      <c r="M313">
        <v>7.5</v>
      </c>
      <c r="N313">
        <v>2.35</v>
      </c>
    </row>
    <row r="314" spans="1:14" x14ac:dyDescent="0.3">
      <c r="A314" t="s">
        <v>75</v>
      </c>
      <c r="B314">
        <v>101</v>
      </c>
      <c r="C314" t="s">
        <v>703</v>
      </c>
      <c r="D314">
        <v>55673333</v>
      </c>
      <c r="E314" t="s">
        <v>1218</v>
      </c>
      <c r="F314" t="s">
        <v>925</v>
      </c>
      <c r="G314" t="s">
        <v>1219</v>
      </c>
      <c r="H314" t="s">
        <v>1220</v>
      </c>
      <c r="I314" t="s">
        <v>20</v>
      </c>
      <c r="J314" t="s">
        <v>21</v>
      </c>
      <c r="K314">
        <v>80000000</v>
      </c>
      <c r="L314">
        <v>2010</v>
      </c>
      <c r="M314">
        <v>7</v>
      </c>
      <c r="N314">
        <v>2.35</v>
      </c>
    </row>
    <row r="315" spans="1:14" x14ac:dyDescent="0.3">
      <c r="A315" t="s">
        <v>1221</v>
      </c>
      <c r="B315">
        <v>87</v>
      </c>
      <c r="C315" t="s">
        <v>1222</v>
      </c>
      <c r="D315">
        <v>40198710</v>
      </c>
      <c r="E315" t="s">
        <v>1223</v>
      </c>
      <c r="F315" t="s">
        <v>1019</v>
      </c>
      <c r="G315" t="s">
        <v>1224</v>
      </c>
      <c r="H315" t="s">
        <v>1225</v>
      </c>
      <c r="I315" t="s">
        <v>20</v>
      </c>
      <c r="J315" t="s">
        <v>21</v>
      </c>
      <c r="K315">
        <v>100000000</v>
      </c>
      <c r="L315">
        <v>2004</v>
      </c>
      <c r="M315">
        <v>3.3</v>
      </c>
      <c r="N315">
        <v>2.35</v>
      </c>
    </row>
    <row r="316" spans="1:14" x14ac:dyDescent="0.3">
      <c r="A316" t="s">
        <v>176</v>
      </c>
      <c r="B316">
        <v>101</v>
      </c>
      <c r="C316" t="s">
        <v>1195</v>
      </c>
      <c r="D316">
        <v>72660029</v>
      </c>
      <c r="E316" t="s">
        <v>87</v>
      </c>
      <c r="F316" t="s">
        <v>719</v>
      </c>
      <c r="G316" t="s">
        <v>1226</v>
      </c>
      <c r="H316" t="s">
        <v>1227</v>
      </c>
      <c r="I316" t="s">
        <v>20</v>
      </c>
      <c r="J316" t="s">
        <v>21</v>
      </c>
      <c r="K316">
        <v>100000000</v>
      </c>
      <c r="L316">
        <v>2014</v>
      </c>
      <c r="M316">
        <v>6</v>
      </c>
      <c r="N316">
        <v>2.35</v>
      </c>
    </row>
    <row r="317" spans="1:14" x14ac:dyDescent="0.3">
      <c r="A317" t="s">
        <v>1090</v>
      </c>
      <c r="B317">
        <v>95</v>
      </c>
      <c r="C317" t="s">
        <v>645</v>
      </c>
      <c r="D317">
        <v>38120554</v>
      </c>
      <c r="E317" t="s">
        <v>283</v>
      </c>
      <c r="F317" t="s">
        <v>40</v>
      </c>
      <c r="G317" t="s">
        <v>1228</v>
      </c>
      <c r="H317" t="s">
        <v>1229</v>
      </c>
      <c r="I317" t="s">
        <v>20</v>
      </c>
      <c r="J317" t="s">
        <v>21</v>
      </c>
      <c r="K317">
        <v>140000000</v>
      </c>
      <c r="L317">
        <v>2002</v>
      </c>
      <c r="M317">
        <v>7.1</v>
      </c>
      <c r="N317">
        <v>1.5</v>
      </c>
    </row>
    <row r="318" spans="1:14" x14ac:dyDescent="0.3">
      <c r="A318" t="s">
        <v>1230</v>
      </c>
      <c r="B318">
        <v>102</v>
      </c>
      <c r="C318" t="s">
        <v>1231</v>
      </c>
      <c r="D318">
        <v>49392095</v>
      </c>
      <c r="E318" t="s">
        <v>1232</v>
      </c>
      <c r="F318" t="s">
        <v>831</v>
      </c>
      <c r="G318" t="s">
        <v>1233</v>
      </c>
      <c r="H318" t="s">
        <v>1234</v>
      </c>
      <c r="I318" t="s">
        <v>20</v>
      </c>
      <c r="J318" t="s">
        <v>21</v>
      </c>
      <c r="K318">
        <v>100000000</v>
      </c>
      <c r="L318">
        <v>2009</v>
      </c>
      <c r="M318">
        <v>5.4</v>
      </c>
      <c r="N318">
        <v>1.85</v>
      </c>
    </row>
    <row r="319" spans="1:14" x14ac:dyDescent="0.3">
      <c r="A319" t="s">
        <v>1235</v>
      </c>
      <c r="B319">
        <v>131</v>
      </c>
      <c r="C319" t="s">
        <v>1173</v>
      </c>
      <c r="D319">
        <v>39292022</v>
      </c>
      <c r="E319" t="s">
        <v>30</v>
      </c>
      <c r="F319" t="s">
        <v>228</v>
      </c>
      <c r="G319" t="s">
        <v>1236</v>
      </c>
      <c r="H319" t="s">
        <v>266</v>
      </c>
      <c r="I319" t="s">
        <v>20</v>
      </c>
      <c r="J319" t="s">
        <v>21</v>
      </c>
      <c r="K319">
        <v>90000000</v>
      </c>
      <c r="L319">
        <v>2014</v>
      </c>
      <c r="M319">
        <v>6.1</v>
      </c>
      <c r="N319">
        <v>2.35</v>
      </c>
    </row>
    <row r="320" spans="1:14" x14ac:dyDescent="0.3">
      <c r="A320" t="s">
        <v>1237</v>
      </c>
      <c r="B320">
        <v>114</v>
      </c>
      <c r="C320" t="s">
        <v>592</v>
      </c>
      <c r="D320">
        <v>28772222</v>
      </c>
      <c r="E320" t="s">
        <v>1238</v>
      </c>
      <c r="F320" t="s">
        <v>265</v>
      </c>
      <c r="G320" t="s">
        <v>1239</v>
      </c>
      <c r="H320" t="s">
        <v>319</v>
      </c>
      <c r="I320" t="s">
        <v>20</v>
      </c>
      <c r="J320" t="s">
        <v>21</v>
      </c>
      <c r="K320">
        <v>105000000</v>
      </c>
      <c r="L320">
        <v>2015</v>
      </c>
      <c r="M320">
        <v>5.3</v>
      </c>
      <c r="N320">
        <v>2.35</v>
      </c>
    </row>
    <row r="321" spans="1:14" x14ac:dyDescent="0.3">
      <c r="A321" t="s">
        <v>1240</v>
      </c>
      <c r="B321">
        <v>94</v>
      </c>
      <c r="C321" t="s">
        <v>1241</v>
      </c>
      <c r="D321">
        <v>17010646</v>
      </c>
      <c r="E321" t="s">
        <v>350</v>
      </c>
      <c r="F321" t="s">
        <v>1242</v>
      </c>
      <c r="G321" t="s">
        <v>1243</v>
      </c>
      <c r="H321" t="s">
        <v>1244</v>
      </c>
      <c r="I321" t="s">
        <v>20</v>
      </c>
      <c r="J321" t="s">
        <v>21</v>
      </c>
      <c r="K321">
        <v>84000000</v>
      </c>
      <c r="L321">
        <v>2005</v>
      </c>
      <c r="M321">
        <v>2.2000000000000002</v>
      </c>
      <c r="N321">
        <v>1.85</v>
      </c>
    </row>
    <row r="322" spans="1:14" x14ac:dyDescent="0.3">
      <c r="A322" t="s">
        <v>573</v>
      </c>
      <c r="B322">
        <v>122</v>
      </c>
      <c r="C322" t="s">
        <v>1245</v>
      </c>
      <c r="D322">
        <v>24985612</v>
      </c>
      <c r="E322" t="s">
        <v>1246</v>
      </c>
      <c r="F322" t="s">
        <v>66</v>
      </c>
      <c r="G322" t="s">
        <v>1247</v>
      </c>
      <c r="H322" t="s">
        <v>1248</v>
      </c>
      <c r="I322" t="s">
        <v>20</v>
      </c>
      <c r="J322" t="s">
        <v>21</v>
      </c>
      <c r="K322">
        <v>100000000</v>
      </c>
      <c r="L322">
        <v>2015</v>
      </c>
      <c r="M322">
        <v>7</v>
      </c>
      <c r="N322">
        <v>1.85</v>
      </c>
    </row>
    <row r="323" spans="1:14" x14ac:dyDescent="0.3">
      <c r="A323" t="s">
        <v>1249</v>
      </c>
      <c r="B323">
        <v>95</v>
      </c>
      <c r="C323" t="s">
        <v>1250</v>
      </c>
      <c r="D323">
        <v>4411102</v>
      </c>
      <c r="E323" t="s">
        <v>1251</v>
      </c>
      <c r="F323" t="s">
        <v>661</v>
      </c>
      <c r="G323" t="s">
        <v>1252</v>
      </c>
      <c r="H323" t="s">
        <v>1253</v>
      </c>
      <c r="I323" t="s">
        <v>20</v>
      </c>
      <c r="J323" t="s">
        <v>21</v>
      </c>
      <c r="K323">
        <v>100000000</v>
      </c>
      <c r="L323">
        <v>2002</v>
      </c>
      <c r="M323">
        <v>3.8</v>
      </c>
      <c r="N323">
        <v>1.85</v>
      </c>
    </row>
    <row r="324" spans="1:14" x14ac:dyDescent="0.3">
      <c r="A324" t="s">
        <v>771</v>
      </c>
      <c r="B324">
        <v>115</v>
      </c>
      <c r="C324" t="s">
        <v>1254</v>
      </c>
      <c r="D324">
        <v>35024475</v>
      </c>
      <c r="E324" t="s">
        <v>1255</v>
      </c>
      <c r="F324" t="s">
        <v>773</v>
      </c>
      <c r="G324" t="s">
        <v>1256</v>
      </c>
      <c r="H324" t="s">
        <v>1257</v>
      </c>
      <c r="I324" t="s">
        <v>20</v>
      </c>
      <c r="J324" t="s">
        <v>966</v>
      </c>
      <c r="K324">
        <v>100000000</v>
      </c>
      <c r="L324">
        <v>2010</v>
      </c>
      <c r="M324">
        <v>6.9</v>
      </c>
      <c r="N324">
        <v>2.35</v>
      </c>
    </row>
    <row r="325" spans="1:14" x14ac:dyDescent="0.3">
      <c r="A325" t="s">
        <v>1258</v>
      </c>
      <c r="B325">
        <v>88</v>
      </c>
      <c r="C325" t="s">
        <v>1259</v>
      </c>
      <c r="D325">
        <v>130174897</v>
      </c>
      <c r="E325" t="s">
        <v>320</v>
      </c>
      <c r="F325" t="s">
        <v>1260</v>
      </c>
      <c r="G325" t="s">
        <v>1261</v>
      </c>
      <c r="H325" t="s">
        <v>1262</v>
      </c>
      <c r="I325" t="s">
        <v>20</v>
      </c>
      <c r="J325" t="s">
        <v>21</v>
      </c>
      <c r="K325">
        <v>99000000</v>
      </c>
      <c r="L325">
        <v>2015</v>
      </c>
      <c r="M325">
        <v>7.2</v>
      </c>
      <c r="N325">
        <v>1.85</v>
      </c>
    </row>
    <row r="326" spans="1:14" x14ac:dyDescent="0.3">
      <c r="A326" t="s">
        <v>1263</v>
      </c>
      <c r="B326">
        <v>110</v>
      </c>
      <c r="C326" t="s">
        <v>1264</v>
      </c>
      <c r="D326">
        <v>10200000</v>
      </c>
      <c r="E326" t="s">
        <v>1265</v>
      </c>
      <c r="F326" t="s">
        <v>1266</v>
      </c>
      <c r="G326" t="s">
        <v>1267</v>
      </c>
      <c r="H326" t="s">
        <v>1268</v>
      </c>
      <c r="I326" t="s">
        <v>20</v>
      </c>
      <c r="J326" t="s">
        <v>21</v>
      </c>
      <c r="K326">
        <v>10000000</v>
      </c>
      <c r="L326">
        <v>1997</v>
      </c>
      <c r="M326">
        <v>7.3</v>
      </c>
      <c r="N326">
        <v>1.85</v>
      </c>
    </row>
    <row r="327" spans="1:14" x14ac:dyDescent="0.3">
      <c r="A327" t="s">
        <v>364</v>
      </c>
      <c r="B327">
        <v>130</v>
      </c>
      <c r="C327" t="s">
        <v>339</v>
      </c>
      <c r="D327">
        <v>202007640</v>
      </c>
      <c r="E327" t="s">
        <v>1269</v>
      </c>
      <c r="F327" t="s">
        <v>719</v>
      </c>
      <c r="G327" t="s">
        <v>1270</v>
      </c>
      <c r="H327" t="s">
        <v>1271</v>
      </c>
      <c r="I327" t="s">
        <v>20</v>
      </c>
      <c r="J327" t="s">
        <v>21</v>
      </c>
      <c r="K327">
        <v>98000000</v>
      </c>
      <c r="L327">
        <v>2001</v>
      </c>
      <c r="M327">
        <v>6.3</v>
      </c>
      <c r="N327">
        <v>2.35</v>
      </c>
    </row>
    <row r="328" spans="1:14" x14ac:dyDescent="0.3">
      <c r="A328" t="s">
        <v>330</v>
      </c>
      <c r="B328">
        <v>216</v>
      </c>
      <c r="C328" t="s">
        <v>156</v>
      </c>
      <c r="D328">
        <v>77679638</v>
      </c>
      <c r="E328" t="s">
        <v>1272</v>
      </c>
      <c r="F328" t="s">
        <v>147</v>
      </c>
      <c r="G328" t="s">
        <v>1273</v>
      </c>
      <c r="H328" t="s">
        <v>268</v>
      </c>
      <c r="I328" t="s">
        <v>20</v>
      </c>
      <c r="J328" t="s">
        <v>21</v>
      </c>
      <c r="K328">
        <v>100000000</v>
      </c>
      <c r="L328">
        <v>2002</v>
      </c>
      <c r="M328">
        <v>7.5</v>
      </c>
      <c r="N328">
        <v>2.35</v>
      </c>
    </row>
    <row r="329" spans="1:14" x14ac:dyDescent="0.3">
      <c r="A329" t="s">
        <v>1274</v>
      </c>
      <c r="B329">
        <v>146</v>
      </c>
      <c r="C329" t="s">
        <v>1275</v>
      </c>
      <c r="D329">
        <v>9213</v>
      </c>
      <c r="E329" t="s">
        <v>1276</v>
      </c>
      <c r="F329" t="s">
        <v>36</v>
      </c>
      <c r="G329" t="s">
        <v>1277</v>
      </c>
      <c r="H329" t="s">
        <v>1278</v>
      </c>
      <c r="I329" t="s">
        <v>1279</v>
      </c>
      <c r="J329" t="s">
        <v>601</v>
      </c>
      <c r="K329">
        <v>94000000</v>
      </c>
      <c r="L329">
        <v>2011</v>
      </c>
      <c r="M329">
        <v>7.6</v>
      </c>
      <c r="N329">
        <v>2.35</v>
      </c>
    </row>
    <row r="330" spans="1:14" x14ac:dyDescent="0.3">
      <c r="A330" t="s">
        <v>1280</v>
      </c>
      <c r="B330">
        <v>85</v>
      </c>
      <c r="C330" t="s">
        <v>1281</v>
      </c>
      <c r="D330">
        <v>58867694</v>
      </c>
      <c r="E330" t="s">
        <v>1282</v>
      </c>
      <c r="F330" t="s">
        <v>204</v>
      </c>
      <c r="G330" t="s">
        <v>1283</v>
      </c>
      <c r="H330" t="s">
        <v>1284</v>
      </c>
      <c r="I330" t="s">
        <v>20</v>
      </c>
      <c r="J330" t="s">
        <v>21</v>
      </c>
      <c r="K330">
        <v>100000000</v>
      </c>
      <c r="L330">
        <v>2007</v>
      </c>
      <c r="M330">
        <v>6.8</v>
      </c>
      <c r="N330">
        <v>1.85</v>
      </c>
    </row>
    <row r="331" spans="1:14" x14ac:dyDescent="0.3">
      <c r="A331" t="s">
        <v>1285</v>
      </c>
      <c r="B331">
        <v>93</v>
      </c>
      <c r="C331" t="s">
        <v>609</v>
      </c>
      <c r="D331">
        <v>59475623</v>
      </c>
      <c r="E331" t="s">
        <v>1286</v>
      </c>
      <c r="F331" t="s">
        <v>1287</v>
      </c>
      <c r="G331" t="s">
        <v>1288</v>
      </c>
      <c r="H331" t="s">
        <v>1289</v>
      </c>
      <c r="I331" t="s">
        <v>20</v>
      </c>
      <c r="J331" t="s">
        <v>21</v>
      </c>
      <c r="K331">
        <v>90000000</v>
      </c>
      <c r="L331">
        <v>2004</v>
      </c>
      <c r="M331">
        <v>5.2</v>
      </c>
      <c r="N331">
        <v>1.85</v>
      </c>
    </row>
    <row r="332" spans="1:14" x14ac:dyDescent="0.3">
      <c r="A332" t="s">
        <v>127</v>
      </c>
      <c r="B332">
        <v>152</v>
      </c>
      <c r="C332" t="s">
        <v>701</v>
      </c>
      <c r="D332">
        <v>108638745</v>
      </c>
      <c r="E332" t="s">
        <v>1290</v>
      </c>
      <c r="F332" t="s">
        <v>895</v>
      </c>
      <c r="G332" t="s">
        <v>1291</v>
      </c>
      <c r="H332" t="s">
        <v>243</v>
      </c>
      <c r="I332" t="s">
        <v>20</v>
      </c>
      <c r="J332" t="s">
        <v>21</v>
      </c>
      <c r="K332">
        <v>92000000</v>
      </c>
      <c r="L332">
        <v>2001</v>
      </c>
      <c r="M332">
        <v>7.7</v>
      </c>
      <c r="N332">
        <v>2.35</v>
      </c>
    </row>
    <row r="333" spans="1:14" x14ac:dyDescent="0.3">
      <c r="A333" t="s">
        <v>1292</v>
      </c>
      <c r="B333">
        <v>85</v>
      </c>
      <c r="C333" t="s">
        <v>1293</v>
      </c>
      <c r="D333">
        <v>86897182</v>
      </c>
      <c r="E333" t="s">
        <v>1099</v>
      </c>
      <c r="F333" t="s">
        <v>831</v>
      </c>
      <c r="G333" t="s">
        <v>1294</v>
      </c>
      <c r="H333" t="s">
        <v>1295</v>
      </c>
      <c r="I333" t="s">
        <v>20</v>
      </c>
      <c r="J333" t="s">
        <v>21</v>
      </c>
      <c r="K333">
        <v>95000000</v>
      </c>
      <c r="L333">
        <v>2012</v>
      </c>
      <c r="M333">
        <v>6.2</v>
      </c>
      <c r="N333">
        <v>1.85</v>
      </c>
    </row>
    <row r="334" spans="1:14" x14ac:dyDescent="0.3">
      <c r="A334" t="s">
        <v>1296</v>
      </c>
      <c r="B334">
        <v>126</v>
      </c>
      <c r="C334" t="s">
        <v>658</v>
      </c>
      <c r="D334">
        <v>63540020</v>
      </c>
      <c r="E334" t="s">
        <v>48</v>
      </c>
      <c r="F334" t="s">
        <v>1297</v>
      </c>
      <c r="G334" t="s">
        <v>1298</v>
      </c>
      <c r="H334" t="s">
        <v>301</v>
      </c>
      <c r="I334" t="s">
        <v>20</v>
      </c>
      <c r="J334" t="s">
        <v>966</v>
      </c>
      <c r="K334">
        <v>93000000</v>
      </c>
      <c r="L334">
        <v>1997</v>
      </c>
      <c r="M334">
        <v>7.7</v>
      </c>
      <c r="N334">
        <v>2.35</v>
      </c>
    </row>
    <row r="335" spans="1:14" x14ac:dyDescent="0.3">
      <c r="A335" t="s">
        <v>1299</v>
      </c>
      <c r="B335">
        <v>146</v>
      </c>
      <c r="C335" t="s">
        <v>1300</v>
      </c>
      <c r="D335">
        <v>95328937</v>
      </c>
      <c r="E335" t="s">
        <v>936</v>
      </c>
      <c r="F335" t="s">
        <v>1301</v>
      </c>
      <c r="G335" t="s">
        <v>1302</v>
      </c>
      <c r="H335" t="s">
        <v>1303</v>
      </c>
      <c r="I335" t="s">
        <v>20</v>
      </c>
      <c r="J335" t="s">
        <v>21</v>
      </c>
      <c r="K335">
        <v>100000000</v>
      </c>
      <c r="L335">
        <v>2010</v>
      </c>
      <c r="M335">
        <v>4.3</v>
      </c>
      <c r="N335">
        <v>1.85</v>
      </c>
    </row>
    <row r="336" spans="1:14" x14ac:dyDescent="0.3">
      <c r="A336" t="s">
        <v>1304</v>
      </c>
      <c r="B336">
        <v>89</v>
      </c>
      <c r="C336" t="s">
        <v>1305</v>
      </c>
      <c r="D336">
        <v>50802661</v>
      </c>
      <c r="E336" t="s">
        <v>1306</v>
      </c>
      <c r="F336" t="s">
        <v>1307</v>
      </c>
      <c r="G336" t="s">
        <v>1308</v>
      </c>
      <c r="H336" t="s">
        <v>1309</v>
      </c>
      <c r="I336" t="s">
        <v>20</v>
      </c>
      <c r="J336" t="s">
        <v>21</v>
      </c>
      <c r="K336">
        <v>95000000</v>
      </c>
      <c r="L336">
        <v>2000</v>
      </c>
      <c r="M336">
        <v>6.9</v>
      </c>
      <c r="N336">
        <v>1.85</v>
      </c>
    </row>
    <row r="337" spans="1:14" x14ac:dyDescent="0.3">
      <c r="A337" t="s">
        <v>1258</v>
      </c>
      <c r="B337">
        <v>88</v>
      </c>
      <c r="C337" t="s">
        <v>561</v>
      </c>
      <c r="D337">
        <v>161317423</v>
      </c>
      <c r="E337" t="s">
        <v>320</v>
      </c>
      <c r="F337" t="s">
        <v>101</v>
      </c>
      <c r="G337" t="s">
        <v>1310</v>
      </c>
      <c r="H337" t="s">
        <v>1311</v>
      </c>
      <c r="I337" t="s">
        <v>20</v>
      </c>
      <c r="J337" t="s">
        <v>21</v>
      </c>
      <c r="K337">
        <v>95000000</v>
      </c>
      <c r="L337">
        <v>2012</v>
      </c>
      <c r="M337">
        <v>6.6</v>
      </c>
      <c r="N337">
        <v>2.35</v>
      </c>
    </row>
    <row r="338" spans="1:14" x14ac:dyDescent="0.3">
      <c r="A338" t="s">
        <v>578</v>
      </c>
      <c r="B338">
        <v>105</v>
      </c>
      <c r="C338" t="s">
        <v>1312</v>
      </c>
      <c r="D338">
        <v>201148159</v>
      </c>
      <c r="E338" t="s">
        <v>1313</v>
      </c>
      <c r="F338" t="s">
        <v>404</v>
      </c>
      <c r="G338" t="s">
        <v>1314</v>
      </c>
      <c r="H338" t="s">
        <v>594</v>
      </c>
      <c r="I338" t="s">
        <v>20</v>
      </c>
      <c r="J338" t="s">
        <v>21</v>
      </c>
      <c r="K338">
        <v>95000000</v>
      </c>
      <c r="L338">
        <v>2015</v>
      </c>
      <c r="M338">
        <v>7</v>
      </c>
      <c r="N338">
        <v>2.35</v>
      </c>
    </row>
    <row r="339" spans="1:14" x14ac:dyDescent="0.3">
      <c r="A339" t="s">
        <v>115</v>
      </c>
      <c r="B339">
        <v>135</v>
      </c>
      <c r="C339" t="s">
        <v>1315</v>
      </c>
      <c r="D339">
        <v>43982842</v>
      </c>
      <c r="E339" t="s">
        <v>1316</v>
      </c>
      <c r="F339" t="s">
        <v>1317</v>
      </c>
      <c r="G339" t="s">
        <v>1318</v>
      </c>
      <c r="H339" t="s">
        <v>295</v>
      </c>
      <c r="I339" t="s">
        <v>20</v>
      </c>
      <c r="J339" t="s">
        <v>21</v>
      </c>
      <c r="K339">
        <v>65000000</v>
      </c>
      <c r="L339">
        <v>2009</v>
      </c>
      <c r="M339">
        <v>6.7</v>
      </c>
      <c r="N339">
        <v>2.35</v>
      </c>
    </row>
    <row r="340" spans="1:14" x14ac:dyDescent="0.3">
      <c r="A340" t="s">
        <v>46</v>
      </c>
      <c r="B340">
        <v>100</v>
      </c>
      <c r="C340" t="s">
        <v>767</v>
      </c>
      <c r="D340">
        <v>380838870</v>
      </c>
      <c r="E340" t="s">
        <v>320</v>
      </c>
      <c r="F340" t="s">
        <v>1319</v>
      </c>
      <c r="G340" t="s">
        <v>1320</v>
      </c>
      <c r="H340" t="s">
        <v>61</v>
      </c>
      <c r="I340" t="s">
        <v>20</v>
      </c>
      <c r="J340" t="s">
        <v>21</v>
      </c>
      <c r="K340">
        <v>94000000</v>
      </c>
      <c r="L340">
        <v>2003</v>
      </c>
      <c r="M340">
        <v>8.1999999999999993</v>
      </c>
      <c r="N340">
        <v>1.85</v>
      </c>
    </row>
    <row r="341" spans="1:14" x14ac:dyDescent="0.3">
      <c r="A341" t="s">
        <v>115</v>
      </c>
      <c r="B341">
        <v>192</v>
      </c>
      <c r="C341" t="s">
        <v>1070</v>
      </c>
      <c r="D341">
        <v>377019252</v>
      </c>
      <c r="E341" t="s">
        <v>379</v>
      </c>
      <c r="F341" t="s">
        <v>23</v>
      </c>
      <c r="G341" t="s">
        <v>1321</v>
      </c>
      <c r="H341" t="s">
        <v>1322</v>
      </c>
      <c r="I341" t="s">
        <v>20</v>
      </c>
      <c r="J341" t="s">
        <v>21</v>
      </c>
      <c r="K341">
        <v>94000000</v>
      </c>
      <c r="L341">
        <v>2003</v>
      </c>
      <c r="M341">
        <v>8.9</v>
      </c>
      <c r="N341">
        <v>2.35</v>
      </c>
    </row>
    <row r="342" spans="1:14" x14ac:dyDescent="0.3">
      <c r="A342" t="s">
        <v>115</v>
      </c>
      <c r="B342">
        <v>172</v>
      </c>
      <c r="C342" t="s">
        <v>23</v>
      </c>
      <c r="D342">
        <v>340478898</v>
      </c>
      <c r="E342" t="s">
        <v>379</v>
      </c>
      <c r="F342" t="s">
        <v>137</v>
      </c>
      <c r="G342" t="s">
        <v>1323</v>
      </c>
      <c r="H342" t="s">
        <v>1070</v>
      </c>
      <c r="I342" t="s">
        <v>20</v>
      </c>
      <c r="J342" t="s">
        <v>21</v>
      </c>
      <c r="K342">
        <v>94000000</v>
      </c>
      <c r="L342">
        <v>2002</v>
      </c>
      <c r="M342">
        <v>8.6999999999999993</v>
      </c>
      <c r="N342">
        <v>2.35</v>
      </c>
    </row>
    <row r="343" spans="1:14" x14ac:dyDescent="0.3">
      <c r="A343" t="s">
        <v>1324</v>
      </c>
      <c r="B343">
        <v>102</v>
      </c>
      <c r="C343" t="s">
        <v>448</v>
      </c>
      <c r="D343">
        <v>17176900</v>
      </c>
      <c r="E343" t="s">
        <v>24</v>
      </c>
      <c r="F343" t="s">
        <v>204</v>
      </c>
      <c r="G343" t="s">
        <v>1325</v>
      </c>
      <c r="H343" t="s">
        <v>1326</v>
      </c>
      <c r="I343" t="s">
        <v>20</v>
      </c>
      <c r="J343" t="s">
        <v>21</v>
      </c>
      <c r="K343">
        <v>95000000</v>
      </c>
      <c r="L343">
        <v>2014</v>
      </c>
      <c r="M343">
        <v>5.5</v>
      </c>
      <c r="N343">
        <v>2.35</v>
      </c>
    </row>
    <row r="344" spans="1:14" x14ac:dyDescent="0.3">
      <c r="A344" t="s">
        <v>1172</v>
      </c>
      <c r="B344">
        <v>100</v>
      </c>
      <c r="C344" t="s">
        <v>358</v>
      </c>
      <c r="D344">
        <v>131144183</v>
      </c>
      <c r="E344" t="s">
        <v>1269</v>
      </c>
      <c r="F344" t="s">
        <v>384</v>
      </c>
      <c r="G344" t="s">
        <v>1327</v>
      </c>
      <c r="H344" t="s">
        <v>1328</v>
      </c>
      <c r="I344" t="s">
        <v>20</v>
      </c>
      <c r="J344" t="s">
        <v>21</v>
      </c>
      <c r="K344">
        <v>115000000</v>
      </c>
      <c r="L344">
        <v>2001</v>
      </c>
      <c r="M344">
        <v>5.7</v>
      </c>
      <c r="N344">
        <v>2.35</v>
      </c>
    </row>
    <row r="345" spans="1:14" x14ac:dyDescent="0.3">
      <c r="A345" t="s">
        <v>1329</v>
      </c>
      <c r="B345">
        <v>119</v>
      </c>
      <c r="C345" t="s">
        <v>317</v>
      </c>
      <c r="D345">
        <v>23014504</v>
      </c>
      <c r="E345" t="s">
        <v>1330</v>
      </c>
      <c r="F345" t="s">
        <v>25</v>
      </c>
      <c r="G345" t="s">
        <v>1331</v>
      </c>
      <c r="H345" t="s">
        <v>258</v>
      </c>
      <c r="I345" t="s">
        <v>20</v>
      </c>
      <c r="J345" t="s">
        <v>34</v>
      </c>
      <c r="K345">
        <v>100000000</v>
      </c>
      <c r="L345">
        <v>2014</v>
      </c>
      <c r="M345">
        <v>6.3</v>
      </c>
      <c r="N345">
        <v>2.35</v>
      </c>
    </row>
    <row r="346" spans="1:14" x14ac:dyDescent="0.3">
      <c r="A346" t="s">
        <v>602</v>
      </c>
      <c r="B346">
        <v>92</v>
      </c>
      <c r="C346" t="s">
        <v>1332</v>
      </c>
      <c r="D346">
        <v>181166115</v>
      </c>
      <c r="E346" t="s">
        <v>155</v>
      </c>
      <c r="F346" t="s">
        <v>1333</v>
      </c>
      <c r="G346" t="s">
        <v>1334</v>
      </c>
      <c r="H346" t="s">
        <v>1335</v>
      </c>
      <c r="I346" t="s">
        <v>20</v>
      </c>
      <c r="J346" t="s">
        <v>21</v>
      </c>
      <c r="K346">
        <v>93000000</v>
      </c>
      <c r="L346">
        <v>2001</v>
      </c>
      <c r="M346">
        <v>5.9</v>
      </c>
      <c r="N346">
        <v>1.85</v>
      </c>
    </row>
    <row r="347" spans="1:14" x14ac:dyDescent="0.3">
      <c r="A347" t="s">
        <v>1336</v>
      </c>
      <c r="B347">
        <v>105</v>
      </c>
      <c r="C347" t="s">
        <v>1337</v>
      </c>
      <c r="D347">
        <v>176740650</v>
      </c>
      <c r="E347" t="s">
        <v>919</v>
      </c>
      <c r="F347" t="s">
        <v>53</v>
      </c>
      <c r="G347" t="s">
        <v>1338</v>
      </c>
      <c r="H347" t="s">
        <v>184</v>
      </c>
      <c r="I347" t="s">
        <v>20</v>
      </c>
      <c r="J347" t="s">
        <v>21</v>
      </c>
      <c r="K347">
        <v>93000000</v>
      </c>
      <c r="L347">
        <v>2011</v>
      </c>
      <c r="M347">
        <v>7.6</v>
      </c>
      <c r="N347">
        <v>2.35</v>
      </c>
    </row>
    <row r="348" spans="1:14" x14ac:dyDescent="0.3">
      <c r="A348" t="s">
        <v>1339</v>
      </c>
      <c r="B348">
        <v>107</v>
      </c>
      <c r="C348" t="s">
        <v>1340</v>
      </c>
      <c r="D348">
        <v>71148699</v>
      </c>
      <c r="E348" t="s">
        <v>136</v>
      </c>
      <c r="F348" t="s">
        <v>645</v>
      </c>
      <c r="G348" t="s">
        <v>1341</v>
      </c>
      <c r="H348" t="s">
        <v>1342</v>
      </c>
      <c r="I348" t="s">
        <v>20</v>
      </c>
      <c r="J348" t="s">
        <v>21</v>
      </c>
      <c r="K348">
        <v>90000000</v>
      </c>
      <c r="L348">
        <v>2008</v>
      </c>
      <c r="M348">
        <v>6.6</v>
      </c>
      <c r="N348">
        <v>2.35</v>
      </c>
    </row>
    <row r="349" spans="1:14" x14ac:dyDescent="0.3">
      <c r="A349" t="s">
        <v>1343</v>
      </c>
      <c r="B349">
        <v>101</v>
      </c>
      <c r="C349" t="s">
        <v>1344</v>
      </c>
      <c r="D349">
        <v>67344392</v>
      </c>
      <c r="E349" t="s">
        <v>37</v>
      </c>
      <c r="F349" t="s">
        <v>658</v>
      </c>
      <c r="G349" t="s">
        <v>1345</v>
      </c>
      <c r="H349" t="s">
        <v>1346</v>
      </c>
      <c r="I349" t="s">
        <v>20</v>
      </c>
      <c r="J349" t="s">
        <v>21</v>
      </c>
      <c r="K349">
        <v>92000000</v>
      </c>
      <c r="L349">
        <v>2013</v>
      </c>
      <c r="M349">
        <v>5.3</v>
      </c>
      <c r="N349">
        <v>1.85</v>
      </c>
    </row>
    <row r="350" spans="1:14" x14ac:dyDescent="0.3">
      <c r="A350" t="s">
        <v>1347</v>
      </c>
      <c r="B350">
        <v>137</v>
      </c>
      <c r="C350" t="s">
        <v>941</v>
      </c>
      <c r="D350">
        <v>22406362</v>
      </c>
      <c r="E350" t="s">
        <v>1348</v>
      </c>
      <c r="F350" t="s">
        <v>365</v>
      </c>
      <c r="G350" t="s">
        <v>1349</v>
      </c>
      <c r="H350" t="s">
        <v>794</v>
      </c>
      <c r="I350" t="s">
        <v>20</v>
      </c>
      <c r="J350" t="s">
        <v>21</v>
      </c>
      <c r="K350">
        <v>107000000</v>
      </c>
      <c r="L350">
        <v>2004</v>
      </c>
      <c r="M350">
        <v>6</v>
      </c>
      <c r="N350">
        <v>2.35</v>
      </c>
    </row>
    <row r="351" spans="1:14" x14ac:dyDescent="0.3">
      <c r="A351" t="s">
        <v>410</v>
      </c>
      <c r="B351">
        <v>115</v>
      </c>
      <c r="C351" t="s">
        <v>1350</v>
      </c>
      <c r="D351">
        <v>261437578</v>
      </c>
      <c r="E351" t="s">
        <v>1351</v>
      </c>
      <c r="F351" t="s">
        <v>1352</v>
      </c>
      <c r="G351" t="s">
        <v>1353</v>
      </c>
      <c r="H351" t="s">
        <v>1354</v>
      </c>
      <c r="I351" t="s">
        <v>20</v>
      </c>
      <c r="J351" t="s">
        <v>21</v>
      </c>
      <c r="K351">
        <v>92000000</v>
      </c>
      <c r="L351">
        <v>2004</v>
      </c>
      <c r="M351">
        <v>8</v>
      </c>
      <c r="N351">
        <v>2.35</v>
      </c>
    </row>
    <row r="352" spans="1:14" x14ac:dyDescent="0.3">
      <c r="A352" t="s">
        <v>1355</v>
      </c>
      <c r="B352">
        <v>124</v>
      </c>
      <c r="C352" t="s">
        <v>84</v>
      </c>
      <c r="D352">
        <v>11000000</v>
      </c>
      <c r="E352" t="s">
        <v>1072</v>
      </c>
      <c r="F352" t="s">
        <v>1356</v>
      </c>
      <c r="G352" t="s">
        <v>1357</v>
      </c>
      <c r="H352" t="s">
        <v>1358</v>
      </c>
      <c r="I352" t="s">
        <v>20</v>
      </c>
      <c r="J352" t="s">
        <v>21</v>
      </c>
      <c r="K352">
        <v>98000000</v>
      </c>
      <c r="L352">
        <v>1995</v>
      </c>
      <c r="M352">
        <v>5.6</v>
      </c>
      <c r="N352">
        <v>2.35</v>
      </c>
    </row>
    <row r="353" spans="1:14" x14ac:dyDescent="0.3">
      <c r="A353" t="s">
        <v>832</v>
      </c>
      <c r="B353">
        <v>118</v>
      </c>
      <c r="C353" t="s">
        <v>661</v>
      </c>
      <c r="D353">
        <v>88761720</v>
      </c>
      <c r="E353" t="s">
        <v>136</v>
      </c>
      <c r="F353" t="s">
        <v>805</v>
      </c>
      <c r="G353" t="s">
        <v>1359</v>
      </c>
      <c r="H353" t="s">
        <v>550</v>
      </c>
      <c r="I353" t="s">
        <v>20</v>
      </c>
      <c r="J353" t="s">
        <v>34</v>
      </c>
      <c r="K353">
        <v>95000000</v>
      </c>
      <c r="L353">
        <v>2010</v>
      </c>
      <c r="M353">
        <v>5.9</v>
      </c>
      <c r="N353">
        <v>2.35</v>
      </c>
    </row>
    <row r="354" spans="1:14" x14ac:dyDescent="0.3">
      <c r="A354" t="s">
        <v>109</v>
      </c>
      <c r="B354">
        <v>98</v>
      </c>
      <c r="C354" t="s">
        <v>611</v>
      </c>
      <c r="D354">
        <v>250147615</v>
      </c>
      <c r="E354" t="s">
        <v>1360</v>
      </c>
      <c r="F354" t="s">
        <v>112</v>
      </c>
      <c r="G354" t="s">
        <v>1361</v>
      </c>
      <c r="H354" t="s">
        <v>1362</v>
      </c>
      <c r="I354" t="s">
        <v>20</v>
      </c>
      <c r="J354" t="s">
        <v>21</v>
      </c>
      <c r="K354">
        <v>90000000</v>
      </c>
      <c r="L354">
        <v>1997</v>
      </c>
      <c r="M354">
        <v>7.3</v>
      </c>
      <c r="N354">
        <v>1.85</v>
      </c>
    </row>
    <row r="355" spans="1:14" x14ac:dyDescent="0.3">
      <c r="A355" t="s">
        <v>207</v>
      </c>
      <c r="B355">
        <v>82</v>
      </c>
      <c r="C355" t="s">
        <v>218</v>
      </c>
      <c r="D355">
        <v>245823397</v>
      </c>
      <c r="E355" t="s">
        <v>185</v>
      </c>
      <c r="F355" t="s">
        <v>219</v>
      </c>
      <c r="G355" t="s">
        <v>1363</v>
      </c>
      <c r="H355" t="s">
        <v>669</v>
      </c>
      <c r="I355" t="s">
        <v>20</v>
      </c>
      <c r="J355" t="s">
        <v>21</v>
      </c>
      <c r="K355">
        <v>90000000</v>
      </c>
      <c r="L355">
        <v>1999</v>
      </c>
      <c r="M355">
        <v>7.9</v>
      </c>
      <c r="N355">
        <v>1.85</v>
      </c>
    </row>
    <row r="356" spans="1:14" x14ac:dyDescent="0.3">
      <c r="A356" t="s">
        <v>1142</v>
      </c>
      <c r="B356">
        <v>98</v>
      </c>
      <c r="C356" t="s">
        <v>661</v>
      </c>
      <c r="D356">
        <v>81557479</v>
      </c>
      <c r="E356" t="s">
        <v>37</v>
      </c>
      <c r="F356" t="s">
        <v>1134</v>
      </c>
      <c r="G356" t="s">
        <v>1364</v>
      </c>
      <c r="H356" t="s">
        <v>1365</v>
      </c>
      <c r="I356" t="s">
        <v>20</v>
      </c>
      <c r="J356" t="s">
        <v>21</v>
      </c>
      <c r="K356">
        <v>100000000</v>
      </c>
      <c r="L356">
        <v>2010</v>
      </c>
      <c r="M356">
        <v>6.8</v>
      </c>
      <c r="N356">
        <v>2.35</v>
      </c>
    </row>
    <row r="357" spans="1:14" x14ac:dyDescent="0.3">
      <c r="A357" t="s">
        <v>176</v>
      </c>
      <c r="B357">
        <v>90</v>
      </c>
      <c r="C357" t="s">
        <v>1366</v>
      </c>
      <c r="D357">
        <v>226138454</v>
      </c>
      <c r="E357" t="s">
        <v>287</v>
      </c>
      <c r="F357" t="s">
        <v>1367</v>
      </c>
      <c r="G357" t="s">
        <v>1368</v>
      </c>
      <c r="H357" t="s">
        <v>1369</v>
      </c>
      <c r="I357" t="s">
        <v>20</v>
      </c>
      <c r="J357" t="s">
        <v>21</v>
      </c>
      <c r="K357">
        <v>90000000</v>
      </c>
      <c r="L357">
        <v>2001</v>
      </c>
      <c r="M357">
        <v>6.6</v>
      </c>
      <c r="N357">
        <v>2.35</v>
      </c>
    </row>
    <row r="358" spans="1:14" x14ac:dyDescent="0.3">
      <c r="A358" t="s">
        <v>296</v>
      </c>
      <c r="B358">
        <v>130</v>
      </c>
      <c r="C358" t="s">
        <v>1370</v>
      </c>
      <c r="D358">
        <v>155370362</v>
      </c>
      <c r="E358" t="s">
        <v>1371</v>
      </c>
      <c r="F358" t="s">
        <v>266</v>
      </c>
      <c r="G358" t="s">
        <v>1372</v>
      </c>
      <c r="H358" t="s">
        <v>1373</v>
      </c>
      <c r="I358" t="s">
        <v>20</v>
      </c>
      <c r="J358" t="s">
        <v>21</v>
      </c>
      <c r="K358">
        <v>100000000</v>
      </c>
      <c r="L358">
        <v>2000</v>
      </c>
      <c r="M358">
        <v>6.6</v>
      </c>
      <c r="N358">
        <v>2.35</v>
      </c>
    </row>
    <row r="359" spans="1:14" x14ac:dyDescent="0.3">
      <c r="A359" t="s">
        <v>1374</v>
      </c>
      <c r="B359">
        <v>90</v>
      </c>
      <c r="C359" t="s">
        <v>1234</v>
      </c>
      <c r="D359">
        <v>124870275</v>
      </c>
      <c r="E359" t="s">
        <v>1375</v>
      </c>
      <c r="F359" t="s">
        <v>1376</v>
      </c>
      <c r="G359" t="s">
        <v>1377</v>
      </c>
      <c r="H359" t="s">
        <v>1378</v>
      </c>
      <c r="I359" t="s">
        <v>20</v>
      </c>
      <c r="J359" t="s">
        <v>21</v>
      </c>
      <c r="K359">
        <v>100000000</v>
      </c>
      <c r="L359">
        <v>2009</v>
      </c>
      <c r="M359">
        <v>7</v>
      </c>
      <c r="N359">
        <v>2.35</v>
      </c>
    </row>
    <row r="360" spans="1:14" x14ac:dyDescent="0.3">
      <c r="A360" t="s">
        <v>847</v>
      </c>
      <c r="B360">
        <v>94</v>
      </c>
      <c r="C360" t="s">
        <v>1379</v>
      </c>
      <c r="D360">
        <v>196573705</v>
      </c>
      <c r="E360" t="s">
        <v>542</v>
      </c>
      <c r="F360" t="s">
        <v>1380</v>
      </c>
      <c r="G360" t="s">
        <v>1381</v>
      </c>
      <c r="H360" t="s">
        <v>1382</v>
      </c>
      <c r="I360" t="s">
        <v>20</v>
      </c>
      <c r="J360" t="s">
        <v>21</v>
      </c>
      <c r="K360">
        <v>90000000</v>
      </c>
      <c r="L360">
        <v>2009</v>
      </c>
      <c r="M360">
        <v>7</v>
      </c>
      <c r="N360">
        <v>1.85</v>
      </c>
    </row>
    <row r="361" spans="1:14" x14ac:dyDescent="0.3">
      <c r="A361" t="s">
        <v>1383</v>
      </c>
      <c r="B361">
        <v>114</v>
      </c>
      <c r="C361" t="s">
        <v>1384</v>
      </c>
      <c r="D361">
        <v>58229120</v>
      </c>
      <c r="E361" t="s">
        <v>1385</v>
      </c>
      <c r="F361" t="s">
        <v>1016</v>
      </c>
      <c r="G361" t="s">
        <v>1386</v>
      </c>
      <c r="H361" t="s">
        <v>1387</v>
      </c>
      <c r="I361" t="s">
        <v>20</v>
      </c>
      <c r="J361" t="s">
        <v>21</v>
      </c>
      <c r="K361">
        <v>90000000</v>
      </c>
      <c r="L361">
        <v>2013</v>
      </c>
      <c r="M361">
        <v>7.3</v>
      </c>
      <c r="N361">
        <v>2.35</v>
      </c>
    </row>
    <row r="362" spans="1:14" x14ac:dyDescent="0.3">
      <c r="A362" t="s">
        <v>222</v>
      </c>
      <c r="B362">
        <v>94</v>
      </c>
      <c r="C362" t="s">
        <v>1388</v>
      </c>
      <c r="D362">
        <v>125305545</v>
      </c>
      <c r="E362" t="s">
        <v>1389</v>
      </c>
      <c r="F362" t="s">
        <v>372</v>
      </c>
      <c r="G362" t="s">
        <v>1390</v>
      </c>
      <c r="H362" t="s">
        <v>1391</v>
      </c>
      <c r="I362" t="s">
        <v>20</v>
      </c>
      <c r="J362" t="s">
        <v>21</v>
      </c>
      <c r="K362">
        <v>92000000</v>
      </c>
      <c r="L362">
        <v>2000</v>
      </c>
      <c r="M362">
        <v>5.5</v>
      </c>
      <c r="N362">
        <v>2.35</v>
      </c>
    </row>
    <row r="363" spans="1:14" x14ac:dyDescent="0.3">
      <c r="A363" t="s">
        <v>330</v>
      </c>
      <c r="B363">
        <v>151</v>
      </c>
      <c r="C363" t="s">
        <v>773</v>
      </c>
      <c r="D363">
        <v>132373442</v>
      </c>
      <c r="E363" t="s">
        <v>1392</v>
      </c>
      <c r="F363" t="s">
        <v>147</v>
      </c>
      <c r="G363" t="s">
        <v>1393</v>
      </c>
      <c r="H363" t="s">
        <v>265</v>
      </c>
      <c r="I363" t="s">
        <v>20</v>
      </c>
      <c r="J363" t="s">
        <v>21</v>
      </c>
      <c r="K363">
        <v>90000000</v>
      </c>
      <c r="L363">
        <v>2006</v>
      </c>
      <c r="M363">
        <v>8.5</v>
      </c>
      <c r="N363">
        <v>2.35</v>
      </c>
    </row>
    <row r="364" spans="1:14" x14ac:dyDescent="0.3">
      <c r="A364" t="s">
        <v>1394</v>
      </c>
      <c r="B364">
        <v>88</v>
      </c>
      <c r="C364" t="s">
        <v>1395</v>
      </c>
      <c r="D364">
        <v>120618403</v>
      </c>
      <c r="E364" t="s">
        <v>1396</v>
      </c>
      <c r="F364" t="s">
        <v>725</v>
      </c>
      <c r="G364" t="s">
        <v>1397</v>
      </c>
      <c r="H364" t="s">
        <v>1398</v>
      </c>
      <c r="I364" t="s">
        <v>20</v>
      </c>
      <c r="J364" t="s">
        <v>21</v>
      </c>
      <c r="K364">
        <v>90000000</v>
      </c>
      <c r="L364">
        <v>1998</v>
      </c>
      <c r="M364">
        <v>7.5</v>
      </c>
      <c r="N364">
        <v>1.66</v>
      </c>
    </row>
    <row r="365" spans="1:14" x14ac:dyDescent="0.3">
      <c r="A365" t="s">
        <v>1383</v>
      </c>
      <c r="B365">
        <v>121</v>
      </c>
      <c r="C365" t="s">
        <v>550</v>
      </c>
      <c r="D365">
        <v>110416702</v>
      </c>
      <c r="E365" t="s">
        <v>1399</v>
      </c>
      <c r="F365" t="s">
        <v>65</v>
      </c>
      <c r="G365" t="s">
        <v>1400</v>
      </c>
      <c r="H365" t="s">
        <v>1401</v>
      </c>
      <c r="I365" t="s">
        <v>20</v>
      </c>
      <c r="J365" t="s">
        <v>21</v>
      </c>
      <c r="K365">
        <v>92000000</v>
      </c>
      <c r="L365">
        <v>2008</v>
      </c>
      <c r="M365">
        <v>7</v>
      </c>
      <c r="N365">
        <v>2.35</v>
      </c>
    </row>
    <row r="366" spans="1:14" x14ac:dyDescent="0.3">
      <c r="A366" t="s">
        <v>465</v>
      </c>
      <c r="B366">
        <v>158</v>
      </c>
      <c r="C366" t="s">
        <v>1402</v>
      </c>
      <c r="D366">
        <v>102515793</v>
      </c>
      <c r="E366" t="s">
        <v>1403</v>
      </c>
      <c r="F366" t="s">
        <v>299</v>
      </c>
      <c r="G366" t="s">
        <v>1404</v>
      </c>
      <c r="H366" t="s">
        <v>1405</v>
      </c>
      <c r="I366" t="s">
        <v>20</v>
      </c>
      <c r="J366" t="s">
        <v>21</v>
      </c>
      <c r="K366">
        <v>90000000</v>
      </c>
      <c r="L366">
        <v>2011</v>
      </c>
      <c r="M366">
        <v>7.8</v>
      </c>
      <c r="N366">
        <v>2.35</v>
      </c>
    </row>
    <row r="367" spans="1:14" x14ac:dyDescent="0.3">
      <c r="A367" t="s">
        <v>868</v>
      </c>
      <c r="B367">
        <v>128</v>
      </c>
      <c r="C367" t="s">
        <v>1406</v>
      </c>
      <c r="D367">
        <v>100012500</v>
      </c>
      <c r="E367" t="s">
        <v>30</v>
      </c>
      <c r="F367" t="s">
        <v>658</v>
      </c>
      <c r="G367" t="s">
        <v>1407</v>
      </c>
      <c r="H367" t="s">
        <v>1408</v>
      </c>
      <c r="I367" t="s">
        <v>20</v>
      </c>
      <c r="J367" t="s">
        <v>21</v>
      </c>
      <c r="K367">
        <v>90000000</v>
      </c>
      <c r="L367">
        <v>1995</v>
      </c>
      <c r="M367">
        <v>7.6</v>
      </c>
      <c r="N367">
        <v>2.35</v>
      </c>
    </row>
    <row r="368" spans="1:14" x14ac:dyDescent="0.3">
      <c r="A368" t="s">
        <v>857</v>
      </c>
      <c r="B368">
        <v>128</v>
      </c>
      <c r="C368" t="s">
        <v>244</v>
      </c>
      <c r="D368">
        <v>209019489</v>
      </c>
      <c r="E368" t="s">
        <v>858</v>
      </c>
      <c r="F368" t="s">
        <v>65</v>
      </c>
      <c r="G368" t="s">
        <v>1409</v>
      </c>
      <c r="H368" t="s">
        <v>1410</v>
      </c>
      <c r="I368" t="s">
        <v>20</v>
      </c>
      <c r="J368" t="s">
        <v>21</v>
      </c>
      <c r="K368">
        <v>90000000</v>
      </c>
      <c r="L368">
        <v>2009</v>
      </c>
      <c r="M368">
        <v>7.6</v>
      </c>
      <c r="N368">
        <v>1.85</v>
      </c>
    </row>
    <row r="369" spans="1:14" x14ac:dyDescent="0.3">
      <c r="A369" t="s">
        <v>1411</v>
      </c>
      <c r="B369">
        <v>141</v>
      </c>
      <c r="C369" t="s">
        <v>574</v>
      </c>
      <c r="E369" t="s">
        <v>1412</v>
      </c>
      <c r="F369" t="s">
        <v>317</v>
      </c>
      <c r="G369" t="s">
        <v>1413</v>
      </c>
      <c r="H369" t="s">
        <v>1062</v>
      </c>
      <c r="I369" t="s">
        <v>20</v>
      </c>
      <c r="J369" t="s">
        <v>21</v>
      </c>
      <c r="L369">
        <v>2016</v>
      </c>
      <c r="M369">
        <v>6.1</v>
      </c>
      <c r="N369">
        <v>2.35</v>
      </c>
    </row>
    <row r="370" spans="1:14" x14ac:dyDescent="0.3">
      <c r="A370" t="s">
        <v>1162</v>
      </c>
      <c r="B370">
        <v>95</v>
      </c>
      <c r="C370" t="s">
        <v>1414</v>
      </c>
      <c r="D370">
        <v>84037039</v>
      </c>
      <c r="E370" t="s">
        <v>1415</v>
      </c>
      <c r="F370" t="s">
        <v>691</v>
      </c>
      <c r="G370" t="s">
        <v>1416</v>
      </c>
      <c r="H370" t="s">
        <v>1417</v>
      </c>
      <c r="I370" t="s">
        <v>20</v>
      </c>
      <c r="J370" t="s">
        <v>21</v>
      </c>
      <c r="K370">
        <v>120000000</v>
      </c>
      <c r="L370">
        <v>2001</v>
      </c>
      <c r="M370">
        <v>6.8</v>
      </c>
      <c r="N370">
        <v>2.35</v>
      </c>
    </row>
    <row r="371" spans="1:14" x14ac:dyDescent="0.3">
      <c r="A371" t="s">
        <v>1418</v>
      </c>
      <c r="B371">
        <v>92</v>
      </c>
      <c r="C371" t="s">
        <v>1419</v>
      </c>
      <c r="D371">
        <v>85884815</v>
      </c>
      <c r="E371" t="s">
        <v>1420</v>
      </c>
      <c r="F371" t="s">
        <v>1421</v>
      </c>
      <c r="G371" t="s">
        <v>1422</v>
      </c>
      <c r="H371" t="s">
        <v>1423</v>
      </c>
      <c r="I371" t="s">
        <v>20</v>
      </c>
      <c r="J371" t="s">
        <v>21</v>
      </c>
      <c r="K371">
        <v>90000000</v>
      </c>
      <c r="L371">
        <v>2015</v>
      </c>
      <c r="M371">
        <v>5</v>
      </c>
      <c r="N371">
        <v>1.85</v>
      </c>
    </row>
    <row r="372" spans="1:14" x14ac:dyDescent="0.3">
      <c r="A372" t="s">
        <v>80</v>
      </c>
      <c r="B372">
        <v>121</v>
      </c>
      <c r="C372" t="s">
        <v>94</v>
      </c>
      <c r="D372">
        <v>83077470</v>
      </c>
      <c r="E372" t="s">
        <v>1424</v>
      </c>
      <c r="F372" t="s">
        <v>356</v>
      </c>
      <c r="G372" t="s">
        <v>1425</v>
      </c>
      <c r="H372" t="s">
        <v>140</v>
      </c>
      <c r="I372" t="s">
        <v>20</v>
      </c>
      <c r="J372" t="s">
        <v>21</v>
      </c>
      <c r="K372">
        <v>75000000</v>
      </c>
      <c r="L372">
        <v>2008</v>
      </c>
      <c r="M372">
        <v>7.1</v>
      </c>
      <c r="N372">
        <v>1.85</v>
      </c>
    </row>
    <row r="373" spans="1:14" x14ac:dyDescent="0.3">
      <c r="A373" t="s">
        <v>1426</v>
      </c>
      <c r="B373">
        <v>113</v>
      </c>
      <c r="C373" t="s">
        <v>1427</v>
      </c>
      <c r="D373">
        <v>100018837</v>
      </c>
      <c r="E373" t="s">
        <v>1399</v>
      </c>
      <c r="F373" t="s">
        <v>1428</v>
      </c>
      <c r="G373" t="s">
        <v>1429</v>
      </c>
      <c r="H373" t="s">
        <v>1430</v>
      </c>
      <c r="I373" t="s">
        <v>20</v>
      </c>
      <c r="J373" t="s">
        <v>21</v>
      </c>
      <c r="K373">
        <v>90000000</v>
      </c>
      <c r="L373">
        <v>2008</v>
      </c>
      <c r="M373">
        <v>5.5</v>
      </c>
      <c r="N373">
        <v>1.85</v>
      </c>
    </row>
    <row r="374" spans="1:14" x14ac:dyDescent="0.3">
      <c r="A374" t="s">
        <v>832</v>
      </c>
      <c r="B374">
        <v>106</v>
      </c>
      <c r="C374" t="s">
        <v>1428</v>
      </c>
      <c r="D374">
        <v>78747585</v>
      </c>
      <c r="E374" t="s">
        <v>1431</v>
      </c>
      <c r="F374" t="s">
        <v>101</v>
      </c>
      <c r="G374" t="s">
        <v>1432</v>
      </c>
      <c r="H374" t="s">
        <v>561</v>
      </c>
      <c r="I374" t="s">
        <v>20</v>
      </c>
      <c r="J374" t="s">
        <v>21</v>
      </c>
      <c r="K374">
        <v>88000000</v>
      </c>
      <c r="L374">
        <v>2015</v>
      </c>
      <c r="M374">
        <v>5.6</v>
      </c>
      <c r="N374">
        <v>2.35</v>
      </c>
    </row>
    <row r="375" spans="1:14" x14ac:dyDescent="0.3">
      <c r="A375" t="s">
        <v>264</v>
      </c>
      <c r="B375">
        <v>146</v>
      </c>
      <c r="C375" t="s">
        <v>128</v>
      </c>
      <c r="D375">
        <v>78616689</v>
      </c>
      <c r="E375" t="s">
        <v>449</v>
      </c>
      <c r="F375" t="s">
        <v>1433</v>
      </c>
      <c r="G375" t="s">
        <v>1434</v>
      </c>
      <c r="H375" t="s">
        <v>1435</v>
      </c>
      <c r="I375" t="s">
        <v>20</v>
      </c>
      <c r="J375" t="s">
        <v>21</v>
      </c>
      <c r="K375">
        <v>100000000</v>
      </c>
      <c r="L375">
        <v>2001</v>
      </c>
      <c r="M375">
        <v>7.1</v>
      </c>
      <c r="N375">
        <v>1.85</v>
      </c>
    </row>
    <row r="376" spans="1:14" x14ac:dyDescent="0.3">
      <c r="A376" t="s">
        <v>637</v>
      </c>
      <c r="B376">
        <v>88</v>
      </c>
      <c r="C376" t="s">
        <v>1436</v>
      </c>
      <c r="D376">
        <v>75817994</v>
      </c>
      <c r="E376" t="s">
        <v>1437</v>
      </c>
      <c r="F376" t="s">
        <v>1438</v>
      </c>
      <c r="G376" t="s">
        <v>1439</v>
      </c>
      <c r="H376" t="s">
        <v>1440</v>
      </c>
      <c r="I376" t="s">
        <v>20</v>
      </c>
      <c r="J376" t="s">
        <v>21</v>
      </c>
      <c r="K376">
        <v>90000000</v>
      </c>
      <c r="L376">
        <v>2003</v>
      </c>
      <c r="M376">
        <v>4.9000000000000004</v>
      </c>
      <c r="N376">
        <v>2.35</v>
      </c>
    </row>
    <row r="377" spans="1:14" x14ac:dyDescent="0.3">
      <c r="A377" t="s">
        <v>296</v>
      </c>
      <c r="B377">
        <v>150</v>
      </c>
      <c r="C377" t="s">
        <v>1441</v>
      </c>
      <c r="D377">
        <v>100853835</v>
      </c>
      <c r="E377" t="s">
        <v>1442</v>
      </c>
      <c r="F377" t="s">
        <v>450</v>
      </c>
      <c r="G377" t="s">
        <v>1443</v>
      </c>
      <c r="H377" t="s">
        <v>1444</v>
      </c>
      <c r="I377" t="s">
        <v>20</v>
      </c>
      <c r="J377" t="s">
        <v>21</v>
      </c>
      <c r="K377">
        <v>90000000</v>
      </c>
      <c r="L377">
        <v>1997</v>
      </c>
      <c r="M377">
        <v>7.4</v>
      </c>
      <c r="N377">
        <v>2.35</v>
      </c>
    </row>
    <row r="378" spans="1:14" x14ac:dyDescent="0.3">
      <c r="A378" t="s">
        <v>863</v>
      </c>
      <c r="B378">
        <v>119</v>
      </c>
      <c r="C378" t="s">
        <v>1445</v>
      </c>
      <c r="D378">
        <v>73209340</v>
      </c>
      <c r="E378" t="s">
        <v>1446</v>
      </c>
      <c r="F378" t="s">
        <v>1447</v>
      </c>
      <c r="G378" t="s">
        <v>1448</v>
      </c>
      <c r="H378" t="s">
        <v>1387</v>
      </c>
      <c r="I378" t="s">
        <v>20</v>
      </c>
      <c r="J378" t="s">
        <v>21</v>
      </c>
      <c r="K378">
        <v>95000000</v>
      </c>
      <c r="L378">
        <v>2000</v>
      </c>
      <c r="M378">
        <v>5.7</v>
      </c>
      <c r="N378">
        <v>1.85</v>
      </c>
    </row>
    <row r="379" spans="1:14" x14ac:dyDescent="0.3">
      <c r="A379" t="s">
        <v>1449</v>
      </c>
      <c r="B379">
        <v>128</v>
      </c>
      <c r="C379" t="s">
        <v>1450</v>
      </c>
      <c r="D379">
        <v>72515360</v>
      </c>
      <c r="E379" t="s">
        <v>1451</v>
      </c>
      <c r="F379" t="s">
        <v>1452</v>
      </c>
      <c r="G379" t="s">
        <v>1453</v>
      </c>
      <c r="H379" t="s">
        <v>1454</v>
      </c>
      <c r="I379" t="s">
        <v>1455</v>
      </c>
      <c r="J379" t="s">
        <v>34</v>
      </c>
      <c r="K379">
        <v>80000000</v>
      </c>
      <c r="L379">
        <v>2005</v>
      </c>
      <c r="M379">
        <v>6.4</v>
      </c>
      <c r="N379">
        <v>2.35</v>
      </c>
    </row>
    <row r="380" spans="1:14" x14ac:dyDescent="0.3">
      <c r="A380" t="s">
        <v>1456</v>
      </c>
      <c r="B380">
        <v>106</v>
      </c>
      <c r="C380" t="s">
        <v>1457</v>
      </c>
      <c r="D380">
        <v>68558662</v>
      </c>
      <c r="E380" t="s">
        <v>136</v>
      </c>
      <c r="F380" t="s">
        <v>805</v>
      </c>
      <c r="G380" t="s">
        <v>1458</v>
      </c>
      <c r="H380" t="s">
        <v>1401</v>
      </c>
      <c r="I380" t="s">
        <v>20</v>
      </c>
      <c r="J380" t="s">
        <v>21</v>
      </c>
      <c r="K380">
        <v>90000000</v>
      </c>
      <c r="L380">
        <v>2013</v>
      </c>
      <c r="M380">
        <v>5.9</v>
      </c>
      <c r="N380">
        <v>2.35</v>
      </c>
    </row>
    <row r="381" spans="1:14" x14ac:dyDescent="0.3">
      <c r="A381" t="s">
        <v>1057</v>
      </c>
      <c r="B381">
        <v>117</v>
      </c>
      <c r="C381" t="s">
        <v>384</v>
      </c>
      <c r="D381">
        <v>65653758</v>
      </c>
      <c r="E381" t="s">
        <v>24</v>
      </c>
      <c r="F381" t="s">
        <v>437</v>
      </c>
      <c r="G381" t="s">
        <v>1459</v>
      </c>
      <c r="H381" t="s">
        <v>448</v>
      </c>
      <c r="I381" t="s">
        <v>20</v>
      </c>
      <c r="J381" t="s">
        <v>21</v>
      </c>
      <c r="K381">
        <v>95000000</v>
      </c>
      <c r="L381">
        <v>2003</v>
      </c>
      <c r="M381">
        <v>5.5</v>
      </c>
      <c r="N381">
        <v>2.35</v>
      </c>
    </row>
    <row r="382" spans="1:14" x14ac:dyDescent="0.3">
      <c r="A382" t="s">
        <v>718</v>
      </c>
      <c r="B382">
        <v>129</v>
      </c>
      <c r="C382" t="s">
        <v>317</v>
      </c>
      <c r="D382">
        <v>64685359</v>
      </c>
      <c r="E382" t="s">
        <v>1460</v>
      </c>
      <c r="F382" t="s">
        <v>70</v>
      </c>
      <c r="G382" t="s">
        <v>1461</v>
      </c>
      <c r="H382" t="s">
        <v>1462</v>
      </c>
      <c r="I382" t="s">
        <v>20</v>
      </c>
      <c r="J382" t="s">
        <v>21</v>
      </c>
      <c r="K382">
        <v>90000000</v>
      </c>
      <c r="L382">
        <v>2016</v>
      </c>
      <c r="M382">
        <v>6.9</v>
      </c>
      <c r="N382">
        <v>2.35</v>
      </c>
    </row>
    <row r="383" spans="1:14" x14ac:dyDescent="0.3">
      <c r="A383" t="s">
        <v>798</v>
      </c>
      <c r="B383">
        <v>116</v>
      </c>
      <c r="C383" t="s">
        <v>1463</v>
      </c>
      <c r="D383">
        <v>61355436</v>
      </c>
      <c r="E383" t="s">
        <v>1102</v>
      </c>
      <c r="F383" t="s">
        <v>1464</v>
      </c>
      <c r="G383" t="s">
        <v>1465</v>
      </c>
      <c r="H383" t="s">
        <v>1466</v>
      </c>
      <c r="I383" t="s">
        <v>20</v>
      </c>
      <c r="J383" t="s">
        <v>21</v>
      </c>
      <c r="K383">
        <v>68000000</v>
      </c>
      <c r="L383">
        <v>1997</v>
      </c>
      <c r="M383">
        <v>6.2</v>
      </c>
      <c r="N383">
        <v>2.35</v>
      </c>
    </row>
    <row r="384" spans="1:14" x14ac:dyDescent="0.3">
      <c r="A384" t="s">
        <v>1142</v>
      </c>
      <c r="B384">
        <v>114</v>
      </c>
      <c r="C384" t="s">
        <v>1467</v>
      </c>
      <c r="D384">
        <v>26871</v>
      </c>
      <c r="E384" t="s">
        <v>227</v>
      </c>
      <c r="F384" t="s">
        <v>231</v>
      </c>
      <c r="G384" t="s">
        <v>1468</v>
      </c>
      <c r="H384" t="s">
        <v>1469</v>
      </c>
      <c r="I384" t="s">
        <v>20</v>
      </c>
      <c r="J384" t="s">
        <v>520</v>
      </c>
      <c r="K384">
        <v>92000000</v>
      </c>
      <c r="L384">
        <v>2001</v>
      </c>
      <c r="M384">
        <v>7</v>
      </c>
      <c r="N384">
        <v>2.35</v>
      </c>
    </row>
    <row r="385" spans="1:14" x14ac:dyDescent="0.3">
      <c r="A385" t="s">
        <v>1470</v>
      </c>
      <c r="B385">
        <v>114</v>
      </c>
      <c r="C385" t="s">
        <v>1113</v>
      </c>
      <c r="D385">
        <v>60874615</v>
      </c>
      <c r="E385" t="s">
        <v>780</v>
      </c>
      <c r="F385" t="s">
        <v>172</v>
      </c>
      <c r="G385" t="s">
        <v>1471</v>
      </c>
      <c r="H385" t="s">
        <v>1472</v>
      </c>
      <c r="I385" t="s">
        <v>20</v>
      </c>
      <c r="J385" t="s">
        <v>21</v>
      </c>
      <c r="K385">
        <v>90000000</v>
      </c>
      <c r="L385">
        <v>2000</v>
      </c>
      <c r="M385">
        <v>5.6</v>
      </c>
      <c r="N385">
        <v>2.35</v>
      </c>
    </row>
    <row r="386" spans="1:14" x14ac:dyDescent="0.3">
      <c r="A386" t="s">
        <v>847</v>
      </c>
      <c r="B386">
        <v>96</v>
      </c>
      <c r="C386" t="s">
        <v>1473</v>
      </c>
      <c r="D386">
        <v>143618384</v>
      </c>
      <c r="E386" t="s">
        <v>849</v>
      </c>
      <c r="F386" t="s">
        <v>175</v>
      </c>
      <c r="G386" t="s">
        <v>1474</v>
      </c>
      <c r="H386" t="s">
        <v>1475</v>
      </c>
      <c r="I386" t="s">
        <v>20</v>
      </c>
      <c r="J386" t="s">
        <v>21</v>
      </c>
      <c r="K386">
        <v>90000000</v>
      </c>
      <c r="L386">
        <v>2011</v>
      </c>
      <c r="M386">
        <v>7</v>
      </c>
      <c r="N386">
        <v>2.35</v>
      </c>
    </row>
    <row r="387" spans="1:14" x14ac:dyDescent="0.3">
      <c r="A387" t="s">
        <v>832</v>
      </c>
      <c r="B387">
        <v>132</v>
      </c>
      <c r="C387" t="s">
        <v>293</v>
      </c>
      <c r="D387">
        <v>58220776</v>
      </c>
      <c r="E387" t="s">
        <v>1476</v>
      </c>
      <c r="F387" t="s">
        <v>548</v>
      </c>
      <c r="G387" t="s">
        <v>1477</v>
      </c>
      <c r="H387" t="s">
        <v>679</v>
      </c>
      <c r="I387" t="s">
        <v>20</v>
      </c>
      <c r="J387" t="s">
        <v>21</v>
      </c>
      <c r="K387">
        <v>100000000</v>
      </c>
      <c r="L387">
        <v>1999</v>
      </c>
      <c r="M387">
        <v>6.8</v>
      </c>
      <c r="N387">
        <v>1.85</v>
      </c>
    </row>
    <row r="388" spans="1:14" x14ac:dyDescent="0.3">
      <c r="A388" t="s">
        <v>1478</v>
      </c>
      <c r="B388">
        <v>104</v>
      </c>
      <c r="C388" t="s">
        <v>1479</v>
      </c>
      <c r="D388">
        <v>47474112</v>
      </c>
      <c r="E388" t="s">
        <v>919</v>
      </c>
      <c r="F388" t="s">
        <v>172</v>
      </c>
      <c r="G388" t="s">
        <v>1480</v>
      </c>
      <c r="H388" t="s">
        <v>1481</v>
      </c>
      <c r="I388" t="s">
        <v>20</v>
      </c>
      <c r="J388" t="s">
        <v>21</v>
      </c>
      <c r="K388">
        <v>90000000</v>
      </c>
      <c r="L388">
        <v>1997</v>
      </c>
      <c r="M388">
        <v>5.4</v>
      </c>
      <c r="N388">
        <v>1.85</v>
      </c>
    </row>
    <row r="389" spans="1:14" x14ac:dyDescent="0.3">
      <c r="A389" t="s">
        <v>1482</v>
      </c>
      <c r="B389">
        <v>111</v>
      </c>
      <c r="C389" t="s">
        <v>231</v>
      </c>
      <c r="D389">
        <v>42877165</v>
      </c>
      <c r="E389" t="s">
        <v>315</v>
      </c>
      <c r="F389" t="s">
        <v>266</v>
      </c>
      <c r="G389" t="s">
        <v>1483</v>
      </c>
      <c r="H389" t="s">
        <v>1484</v>
      </c>
      <c r="I389" t="s">
        <v>20</v>
      </c>
      <c r="J389" t="s">
        <v>21</v>
      </c>
      <c r="K389">
        <v>86000000</v>
      </c>
      <c r="L389">
        <v>1997</v>
      </c>
      <c r="M389">
        <v>6.1</v>
      </c>
      <c r="N389">
        <v>2.35</v>
      </c>
    </row>
    <row r="390" spans="1:14" x14ac:dyDescent="0.3">
      <c r="A390" t="s">
        <v>1485</v>
      </c>
      <c r="B390">
        <v>138</v>
      </c>
      <c r="C390" t="s">
        <v>1486</v>
      </c>
      <c r="D390">
        <v>35168677</v>
      </c>
      <c r="E390" t="s">
        <v>1424</v>
      </c>
      <c r="F390" t="s">
        <v>156</v>
      </c>
      <c r="G390" t="s">
        <v>1487</v>
      </c>
      <c r="H390" t="s">
        <v>1488</v>
      </c>
      <c r="I390" t="s">
        <v>20</v>
      </c>
      <c r="J390" t="s">
        <v>34</v>
      </c>
      <c r="K390">
        <v>100000000</v>
      </c>
      <c r="L390">
        <v>2002</v>
      </c>
      <c r="M390">
        <v>6.7</v>
      </c>
      <c r="N390">
        <v>2.35</v>
      </c>
    </row>
    <row r="391" spans="1:14" x14ac:dyDescent="0.3">
      <c r="A391" t="s">
        <v>989</v>
      </c>
      <c r="B391">
        <v>100</v>
      </c>
      <c r="C391" t="s">
        <v>990</v>
      </c>
      <c r="D391">
        <v>56114221</v>
      </c>
      <c r="E391" t="s">
        <v>48</v>
      </c>
      <c r="F391" t="s">
        <v>991</v>
      </c>
      <c r="G391" t="s">
        <v>992</v>
      </c>
      <c r="H391" t="s">
        <v>993</v>
      </c>
      <c r="I391" t="s">
        <v>20</v>
      </c>
      <c r="J391" t="s">
        <v>21</v>
      </c>
      <c r="K391">
        <v>120000000</v>
      </c>
      <c r="L391">
        <v>2015</v>
      </c>
      <c r="M391">
        <v>4.3</v>
      </c>
      <c r="N391">
        <v>2.35</v>
      </c>
    </row>
    <row r="392" spans="1:14" x14ac:dyDescent="0.3">
      <c r="A392" t="s">
        <v>1489</v>
      </c>
      <c r="B392">
        <v>129</v>
      </c>
      <c r="C392" t="s">
        <v>511</v>
      </c>
      <c r="D392">
        <v>37567440</v>
      </c>
      <c r="E392" t="s">
        <v>117</v>
      </c>
      <c r="F392" t="s">
        <v>1490</v>
      </c>
      <c r="G392" t="s">
        <v>1491</v>
      </c>
      <c r="H392" t="s">
        <v>1492</v>
      </c>
      <c r="I392" t="s">
        <v>20</v>
      </c>
      <c r="J392" t="s">
        <v>21</v>
      </c>
      <c r="K392">
        <v>20000000</v>
      </c>
      <c r="L392">
        <v>1982</v>
      </c>
      <c r="M392">
        <v>6.9</v>
      </c>
      <c r="N392">
        <v>2.35</v>
      </c>
    </row>
    <row r="393" spans="1:14" x14ac:dyDescent="0.3">
      <c r="A393" t="s">
        <v>573</v>
      </c>
      <c r="B393">
        <v>144</v>
      </c>
      <c r="C393" t="s">
        <v>1493</v>
      </c>
      <c r="D393">
        <v>61644321</v>
      </c>
      <c r="E393" t="s">
        <v>1076</v>
      </c>
      <c r="F393" t="s">
        <v>1494</v>
      </c>
      <c r="G393" t="s">
        <v>1495</v>
      </c>
      <c r="H393" t="s">
        <v>1496</v>
      </c>
      <c r="I393" t="s">
        <v>20</v>
      </c>
      <c r="J393" t="s">
        <v>21</v>
      </c>
      <c r="K393">
        <v>88000000</v>
      </c>
      <c r="L393">
        <v>2005</v>
      </c>
      <c r="M393">
        <v>8</v>
      </c>
      <c r="N393">
        <v>2.35</v>
      </c>
    </row>
    <row r="394" spans="1:14" x14ac:dyDescent="0.3">
      <c r="A394" t="s">
        <v>1497</v>
      </c>
      <c r="B394">
        <v>110</v>
      </c>
      <c r="C394" t="s">
        <v>915</v>
      </c>
      <c r="D394">
        <v>190562</v>
      </c>
      <c r="E394" t="s">
        <v>1498</v>
      </c>
      <c r="F394" t="s">
        <v>1499</v>
      </c>
      <c r="G394" t="s">
        <v>1500</v>
      </c>
      <c r="H394" t="s">
        <v>1501</v>
      </c>
      <c r="I394" t="s">
        <v>20</v>
      </c>
      <c r="J394" t="s">
        <v>34</v>
      </c>
      <c r="K394">
        <v>90000000</v>
      </c>
      <c r="L394">
        <v>2010</v>
      </c>
      <c r="M394">
        <v>4.4000000000000004</v>
      </c>
      <c r="N394">
        <v>2.35</v>
      </c>
    </row>
    <row r="395" spans="1:14" x14ac:dyDescent="0.3">
      <c r="A395" t="s">
        <v>1502</v>
      </c>
      <c r="B395">
        <v>140</v>
      </c>
      <c r="C395" t="s">
        <v>1503</v>
      </c>
      <c r="D395">
        <v>120147445</v>
      </c>
      <c r="E395" t="s">
        <v>1504</v>
      </c>
      <c r="F395" t="s">
        <v>204</v>
      </c>
      <c r="G395" t="s">
        <v>1505</v>
      </c>
      <c r="H395" t="s">
        <v>512</v>
      </c>
      <c r="I395" t="s">
        <v>20</v>
      </c>
      <c r="J395" t="s">
        <v>21</v>
      </c>
      <c r="K395">
        <v>87000000</v>
      </c>
      <c r="L395">
        <v>2003</v>
      </c>
      <c r="M395">
        <v>7.3</v>
      </c>
      <c r="N395">
        <v>2.35</v>
      </c>
    </row>
    <row r="396" spans="1:14" x14ac:dyDescent="0.3">
      <c r="A396" t="s">
        <v>1057</v>
      </c>
      <c r="B396">
        <v>113</v>
      </c>
      <c r="C396" t="s">
        <v>1506</v>
      </c>
      <c r="D396">
        <v>241688385</v>
      </c>
      <c r="E396" t="s">
        <v>484</v>
      </c>
      <c r="F396" t="s">
        <v>473</v>
      </c>
      <c r="G396" t="s">
        <v>1507</v>
      </c>
      <c r="H396" t="s">
        <v>1508</v>
      </c>
      <c r="I396" t="s">
        <v>20</v>
      </c>
      <c r="J396" t="s">
        <v>21</v>
      </c>
      <c r="K396">
        <v>92000000</v>
      </c>
      <c r="L396">
        <v>1996</v>
      </c>
      <c r="M396">
        <v>6.3</v>
      </c>
      <c r="N396">
        <v>2.35</v>
      </c>
    </row>
    <row r="397" spans="1:14" x14ac:dyDescent="0.3">
      <c r="A397" t="s">
        <v>338</v>
      </c>
      <c r="B397">
        <v>106</v>
      </c>
      <c r="C397" t="s">
        <v>230</v>
      </c>
      <c r="D397">
        <v>144512310</v>
      </c>
      <c r="E397" t="s">
        <v>227</v>
      </c>
      <c r="F397" t="s">
        <v>226</v>
      </c>
      <c r="G397" t="s">
        <v>463</v>
      </c>
      <c r="H397" t="s">
        <v>464</v>
      </c>
      <c r="I397" t="s">
        <v>20</v>
      </c>
      <c r="J397" t="s">
        <v>21</v>
      </c>
      <c r="K397">
        <v>38000000</v>
      </c>
      <c r="L397">
        <v>2001</v>
      </c>
      <c r="M397">
        <v>6.7</v>
      </c>
      <c r="N397">
        <v>2.35</v>
      </c>
    </row>
    <row r="398" spans="1:14" x14ac:dyDescent="0.3">
      <c r="A398" t="s">
        <v>296</v>
      </c>
      <c r="B398">
        <v>143</v>
      </c>
      <c r="C398" t="s">
        <v>1509</v>
      </c>
      <c r="D398">
        <v>233630478</v>
      </c>
      <c r="E398" t="s">
        <v>1510</v>
      </c>
      <c r="F398" t="s">
        <v>219</v>
      </c>
      <c r="G398" t="s">
        <v>1511</v>
      </c>
      <c r="H398" t="s">
        <v>1512</v>
      </c>
      <c r="I398" t="s">
        <v>20</v>
      </c>
      <c r="J398" t="s">
        <v>21</v>
      </c>
      <c r="K398">
        <v>90000000</v>
      </c>
      <c r="L398">
        <v>2000</v>
      </c>
      <c r="M398">
        <v>7.7</v>
      </c>
      <c r="N398">
        <v>1.85</v>
      </c>
    </row>
    <row r="399" spans="1:14" x14ac:dyDescent="0.3">
      <c r="A399" t="s">
        <v>570</v>
      </c>
      <c r="B399">
        <v>108</v>
      </c>
      <c r="C399" t="s">
        <v>179</v>
      </c>
      <c r="D399">
        <v>197992827</v>
      </c>
      <c r="E399" t="s">
        <v>1513</v>
      </c>
      <c r="F399" t="s">
        <v>548</v>
      </c>
      <c r="G399" t="s">
        <v>1514</v>
      </c>
      <c r="H399" t="s">
        <v>1515</v>
      </c>
      <c r="I399" t="s">
        <v>20</v>
      </c>
      <c r="J399" t="s">
        <v>21</v>
      </c>
      <c r="K399">
        <v>100000000</v>
      </c>
      <c r="L399">
        <v>2006</v>
      </c>
      <c r="M399">
        <v>6.5</v>
      </c>
      <c r="N399">
        <v>2.35</v>
      </c>
    </row>
    <row r="400" spans="1:14" x14ac:dyDescent="0.3">
      <c r="A400" t="s">
        <v>771</v>
      </c>
      <c r="B400">
        <v>108</v>
      </c>
      <c r="C400" t="s">
        <v>1516</v>
      </c>
      <c r="D400">
        <v>176049130</v>
      </c>
      <c r="E400" t="s">
        <v>772</v>
      </c>
      <c r="F400" t="s">
        <v>773</v>
      </c>
      <c r="G400" t="s">
        <v>1517</v>
      </c>
      <c r="H400" t="s">
        <v>1518</v>
      </c>
      <c r="I400" t="s">
        <v>20</v>
      </c>
      <c r="J400" t="s">
        <v>21</v>
      </c>
      <c r="K400">
        <v>75000000</v>
      </c>
      <c r="L400">
        <v>2004</v>
      </c>
      <c r="M400">
        <v>7.8</v>
      </c>
      <c r="N400">
        <v>2.35</v>
      </c>
    </row>
    <row r="401" spans="1:14" x14ac:dyDescent="0.3">
      <c r="A401" t="s">
        <v>482</v>
      </c>
      <c r="B401">
        <v>124</v>
      </c>
      <c r="C401" t="s">
        <v>301</v>
      </c>
      <c r="D401">
        <v>172620724</v>
      </c>
      <c r="E401" t="s">
        <v>484</v>
      </c>
      <c r="F401" t="s">
        <v>266</v>
      </c>
      <c r="G401" t="s">
        <v>1519</v>
      </c>
      <c r="H401" t="s">
        <v>1520</v>
      </c>
      <c r="I401" t="s">
        <v>20</v>
      </c>
      <c r="J401" t="s">
        <v>21</v>
      </c>
      <c r="K401">
        <v>85000000</v>
      </c>
      <c r="L401">
        <v>1997</v>
      </c>
      <c r="M401">
        <v>6.4</v>
      </c>
      <c r="N401">
        <v>2.35</v>
      </c>
    </row>
    <row r="402" spans="1:14" x14ac:dyDescent="0.3">
      <c r="A402" t="s">
        <v>1005</v>
      </c>
      <c r="B402">
        <v>116</v>
      </c>
      <c r="C402" t="s">
        <v>543</v>
      </c>
      <c r="D402">
        <v>183405771</v>
      </c>
      <c r="E402" t="s">
        <v>1007</v>
      </c>
      <c r="F402" t="s">
        <v>231</v>
      </c>
      <c r="G402" t="s">
        <v>1521</v>
      </c>
      <c r="H402" t="s">
        <v>1522</v>
      </c>
      <c r="I402" t="s">
        <v>20</v>
      </c>
      <c r="J402" t="s">
        <v>21</v>
      </c>
      <c r="K402">
        <v>85000000</v>
      </c>
      <c r="L402">
        <v>2001</v>
      </c>
      <c r="M402">
        <v>7.8</v>
      </c>
      <c r="N402">
        <v>2.35</v>
      </c>
    </row>
    <row r="403" spans="1:14" x14ac:dyDescent="0.3">
      <c r="A403" t="s">
        <v>1523</v>
      </c>
      <c r="B403">
        <v>110</v>
      </c>
      <c r="C403" t="s">
        <v>805</v>
      </c>
      <c r="D403">
        <v>20315324</v>
      </c>
      <c r="E403" t="s">
        <v>54</v>
      </c>
      <c r="F403" t="s">
        <v>1297</v>
      </c>
      <c r="G403" t="s">
        <v>1524</v>
      </c>
      <c r="H403" t="s">
        <v>23</v>
      </c>
      <c r="I403" t="s">
        <v>20</v>
      </c>
      <c r="J403" t="s">
        <v>520</v>
      </c>
      <c r="K403">
        <v>75000000</v>
      </c>
      <c r="L403">
        <v>2011</v>
      </c>
      <c r="M403">
        <v>5.8</v>
      </c>
      <c r="N403">
        <v>2.35</v>
      </c>
    </row>
    <row r="404" spans="1:14" x14ac:dyDescent="0.3">
      <c r="A404" t="s">
        <v>1525</v>
      </c>
      <c r="B404">
        <v>91</v>
      </c>
      <c r="C404" t="s">
        <v>1428</v>
      </c>
      <c r="D404">
        <v>148313048</v>
      </c>
      <c r="E404" t="s">
        <v>535</v>
      </c>
      <c r="F404" t="s">
        <v>186</v>
      </c>
      <c r="G404" t="s">
        <v>1526</v>
      </c>
      <c r="H404" t="s">
        <v>1287</v>
      </c>
      <c r="I404" t="s">
        <v>20</v>
      </c>
      <c r="J404" t="s">
        <v>21</v>
      </c>
      <c r="K404">
        <v>85000000</v>
      </c>
      <c r="L404">
        <v>2012</v>
      </c>
      <c r="M404">
        <v>7.1</v>
      </c>
      <c r="N404">
        <v>1.85</v>
      </c>
    </row>
    <row r="405" spans="1:14" x14ac:dyDescent="0.3">
      <c r="A405" t="s">
        <v>1527</v>
      </c>
      <c r="B405">
        <v>107</v>
      </c>
      <c r="C405" t="s">
        <v>1528</v>
      </c>
      <c r="D405">
        <v>127706877</v>
      </c>
      <c r="E405" t="s">
        <v>1529</v>
      </c>
      <c r="F405" t="s">
        <v>1530</v>
      </c>
      <c r="G405" t="s">
        <v>1531</v>
      </c>
      <c r="H405" t="s">
        <v>1532</v>
      </c>
      <c r="I405" t="s">
        <v>20</v>
      </c>
      <c r="J405" t="s">
        <v>21</v>
      </c>
      <c r="K405">
        <v>85000000</v>
      </c>
      <c r="L405">
        <v>2007</v>
      </c>
      <c r="M405">
        <v>7.1</v>
      </c>
      <c r="N405">
        <v>2.35</v>
      </c>
    </row>
    <row r="406" spans="1:14" x14ac:dyDescent="0.3">
      <c r="A406" t="s">
        <v>45</v>
      </c>
      <c r="B406">
        <v>44</v>
      </c>
      <c r="C406" t="s">
        <v>1533</v>
      </c>
      <c r="E406" t="s">
        <v>1534</v>
      </c>
      <c r="F406" t="s">
        <v>1535</v>
      </c>
      <c r="G406" t="s">
        <v>1536</v>
      </c>
      <c r="H406" t="s">
        <v>1537</v>
      </c>
      <c r="I406" t="s">
        <v>20</v>
      </c>
      <c r="J406" t="s">
        <v>21</v>
      </c>
      <c r="M406">
        <v>8.6</v>
      </c>
      <c r="N406">
        <v>1.78</v>
      </c>
    </row>
    <row r="407" spans="1:14" x14ac:dyDescent="0.3">
      <c r="A407" t="s">
        <v>1538</v>
      </c>
      <c r="B407">
        <v>115</v>
      </c>
      <c r="C407" t="s">
        <v>214</v>
      </c>
      <c r="D407">
        <v>126149655</v>
      </c>
      <c r="E407" t="s">
        <v>799</v>
      </c>
      <c r="F407" t="s">
        <v>1134</v>
      </c>
      <c r="G407" t="s">
        <v>1539</v>
      </c>
      <c r="H407" t="s">
        <v>701</v>
      </c>
      <c r="I407" t="s">
        <v>20</v>
      </c>
      <c r="J407" t="s">
        <v>21</v>
      </c>
      <c r="K407">
        <v>85000000</v>
      </c>
      <c r="L407">
        <v>2012</v>
      </c>
      <c r="M407">
        <v>6.8</v>
      </c>
      <c r="N407">
        <v>2.35</v>
      </c>
    </row>
    <row r="408" spans="1:14" x14ac:dyDescent="0.3">
      <c r="A408" t="s">
        <v>1527</v>
      </c>
      <c r="B408">
        <v>100</v>
      </c>
      <c r="C408" t="s">
        <v>490</v>
      </c>
      <c r="D408">
        <v>66941559</v>
      </c>
      <c r="E408" t="s">
        <v>1540</v>
      </c>
      <c r="F408" t="s">
        <v>895</v>
      </c>
      <c r="G408" t="s">
        <v>1541</v>
      </c>
      <c r="H408" t="s">
        <v>1542</v>
      </c>
      <c r="I408" t="s">
        <v>20</v>
      </c>
      <c r="J408" t="s">
        <v>21</v>
      </c>
      <c r="K408">
        <v>85000000</v>
      </c>
      <c r="L408">
        <v>2000</v>
      </c>
      <c r="M408">
        <v>4.8</v>
      </c>
      <c r="N408">
        <v>1.85</v>
      </c>
    </row>
    <row r="409" spans="1:14" x14ac:dyDescent="0.3">
      <c r="A409" t="s">
        <v>176</v>
      </c>
      <c r="B409">
        <v>104</v>
      </c>
      <c r="C409" t="s">
        <v>1543</v>
      </c>
      <c r="D409">
        <v>78009155</v>
      </c>
      <c r="E409" t="s">
        <v>1151</v>
      </c>
      <c r="F409" t="s">
        <v>609</v>
      </c>
      <c r="G409" t="s">
        <v>1544</v>
      </c>
      <c r="H409" t="s">
        <v>434</v>
      </c>
      <c r="I409" t="s">
        <v>20</v>
      </c>
      <c r="J409" t="s">
        <v>21</v>
      </c>
      <c r="K409">
        <v>75000000</v>
      </c>
      <c r="L409">
        <v>2011</v>
      </c>
      <c r="M409">
        <v>6.2</v>
      </c>
      <c r="N409">
        <v>2.35</v>
      </c>
    </row>
    <row r="410" spans="1:14" x14ac:dyDescent="0.3">
      <c r="A410" t="s">
        <v>1545</v>
      </c>
      <c r="B410">
        <v>138</v>
      </c>
      <c r="C410" t="s">
        <v>1195</v>
      </c>
      <c r="D410">
        <v>63224849</v>
      </c>
      <c r="E410" t="s">
        <v>1106</v>
      </c>
      <c r="F410" t="s">
        <v>145</v>
      </c>
      <c r="G410" t="s">
        <v>1546</v>
      </c>
      <c r="H410" t="s">
        <v>1547</v>
      </c>
      <c r="I410" t="s">
        <v>20</v>
      </c>
      <c r="J410" t="s">
        <v>21</v>
      </c>
      <c r="K410">
        <v>85000000</v>
      </c>
      <c r="L410">
        <v>2006</v>
      </c>
      <c r="M410">
        <v>6.9</v>
      </c>
      <c r="N410">
        <v>1.85</v>
      </c>
    </row>
    <row r="411" spans="1:14" x14ac:dyDescent="0.3">
      <c r="A411" t="s">
        <v>1142</v>
      </c>
      <c r="B411">
        <v>140</v>
      </c>
      <c r="C411" t="s">
        <v>1211</v>
      </c>
      <c r="D411">
        <v>111544445</v>
      </c>
      <c r="E411" t="s">
        <v>749</v>
      </c>
      <c r="F411" t="s">
        <v>112</v>
      </c>
      <c r="G411" t="s">
        <v>1548</v>
      </c>
      <c r="H411" t="s">
        <v>1549</v>
      </c>
      <c r="I411" t="s">
        <v>20</v>
      </c>
      <c r="J411" t="s">
        <v>21</v>
      </c>
      <c r="K411">
        <v>90000000</v>
      </c>
      <c r="L411">
        <v>1998</v>
      </c>
      <c r="M411">
        <v>7.3</v>
      </c>
      <c r="N411">
        <v>2.35</v>
      </c>
    </row>
    <row r="412" spans="1:14" x14ac:dyDescent="0.3">
      <c r="A412" t="s">
        <v>1545</v>
      </c>
      <c r="B412">
        <v>120</v>
      </c>
      <c r="C412" t="s">
        <v>1550</v>
      </c>
      <c r="D412">
        <v>112703470</v>
      </c>
      <c r="E412" t="s">
        <v>936</v>
      </c>
      <c r="F412" t="s">
        <v>1551</v>
      </c>
      <c r="G412" t="s">
        <v>1552</v>
      </c>
      <c r="H412" t="s">
        <v>1553</v>
      </c>
      <c r="I412" t="s">
        <v>20</v>
      </c>
      <c r="J412" t="s">
        <v>21</v>
      </c>
      <c r="K412">
        <v>85000000</v>
      </c>
      <c r="L412">
        <v>2009</v>
      </c>
      <c r="M412">
        <v>6.6</v>
      </c>
      <c r="N412">
        <v>1.85</v>
      </c>
    </row>
    <row r="413" spans="1:14" x14ac:dyDescent="0.3">
      <c r="A413" t="s">
        <v>1005</v>
      </c>
      <c r="B413">
        <v>122</v>
      </c>
      <c r="C413" t="s">
        <v>773</v>
      </c>
      <c r="D413">
        <v>117144465</v>
      </c>
      <c r="E413" t="s">
        <v>1007</v>
      </c>
      <c r="F413" t="s">
        <v>1554</v>
      </c>
      <c r="G413" t="s">
        <v>1555</v>
      </c>
      <c r="H413" t="s">
        <v>231</v>
      </c>
      <c r="I413" t="s">
        <v>20</v>
      </c>
      <c r="J413" t="s">
        <v>21</v>
      </c>
      <c r="K413">
        <v>85000000</v>
      </c>
      <c r="L413">
        <v>2007</v>
      </c>
      <c r="M413">
        <v>6.9</v>
      </c>
      <c r="N413">
        <v>2.35</v>
      </c>
    </row>
    <row r="414" spans="1:14" x14ac:dyDescent="0.3">
      <c r="A414" t="s">
        <v>1556</v>
      </c>
      <c r="B414">
        <v>83</v>
      </c>
      <c r="C414" t="s">
        <v>1557</v>
      </c>
      <c r="D414">
        <v>84303558</v>
      </c>
      <c r="E414" t="s">
        <v>320</v>
      </c>
      <c r="F414" t="s">
        <v>170</v>
      </c>
      <c r="G414" t="s">
        <v>1558</v>
      </c>
      <c r="H414" t="s">
        <v>1559</v>
      </c>
      <c r="I414" t="s">
        <v>20</v>
      </c>
      <c r="J414" t="s">
        <v>21</v>
      </c>
      <c r="K414">
        <v>85000000</v>
      </c>
      <c r="L414">
        <v>2006</v>
      </c>
      <c r="M414">
        <v>6.2</v>
      </c>
      <c r="N414">
        <v>1.85</v>
      </c>
    </row>
    <row r="415" spans="1:14" x14ac:dyDescent="0.3">
      <c r="A415" t="s">
        <v>1560</v>
      </c>
      <c r="B415">
        <v>139</v>
      </c>
      <c r="C415" t="s">
        <v>1013</v>
      </c>
      <c r="D415">
        <v>150832203</v>
      </c>
      <c r="E415" t="s">
        <v>913</v>
      </c>
      <c r="F415" t="s">
        <v>145</v>
      </c>
      <c r="G415" t="s">
        <v>1561</v>
      </c>
      <c r="H415" t="s">
        <v>1015</v>
      </c>
      <c r="I415" t="s">
        <v>20</v>
      </c>
      <c r="J415" t="s">
        <v>21</v>
      </c>
      <c r="K415">
        <v>85000000</v>
      </c>
      <c r="L415">
        <v>2014</v>
      </c>
      <c r="M415">
        <v>6.7</v>
      </c>
      <c r="N415">
        <v>2.35</v>
      </c>
    </row>
    <row r="416" spans="1:14" x14ac:dyDescent="0.3">
      <c r="A416" t="s">
        <v>1562</v>
      </c>
      <c r="B416">
        <v>131</v>
      </c>
      <c r="C416" t="s">
        <v>1563</v>
      </c>
      <c r="D416">
        <v>51396781</v>
      </c>
      <c r="E416" t="s">
        <v>1290</v>
      </c>
      <c r="F416" t="s">
        <v>1564</v>
      </c>
      <c r="G416" t="s">
        <v>1565</v>
      </c>
      <c r="H416" t="s">
        <v>1566</v>
      </c>
      <c r="I416" t="s">
        <v>20</v>
      </c>
      <c r="J416" t="s">
        <v>21</v>
      </c>
      <c r="K416">
        <v>68000000</v>
      </c>
      <c r="L416">
        <v>2001</v>
      </c>
      <c r="M416">
        <v>7.6</v>
      </c>
      <c r="N416">
        <v>2.35</v>
      </c>
    </row>
    <row r="417" spans="1:14" x14ac:dyDescent="0.3">
      <c r="A417" t="s">
        <v>153</v>
      </c>
      <c r="B417">
        <v>104</v>
      </c>
      <c r="C417" t="s">
        <v>661</v>
      </c>
      <c r="D417">
        <v>47592825</v>
      </c>
      <c r="E417" t="s">
        <v>722</v>
      </c>
      <c r="F417" t="s">
        <v>719</v>
      </c>
      <c r="G417" t="s">
        <v>1567</v>
      </c>
      <c r="H417" t="s">
        <v>243</v>
      </c>
      <c r="I417" t="s">
        <v>20</v>
      </c>
      <c r="J417" t="s">
        <v>21</v>
      </c>
      <c r="K417">
        <v>85000000</v>
      </c>
      <c r="L417">
        <v>2003</v>
      </c>
      <c r="M417">
        <v>6.7</v>
      </c>
      <c r="N417">
        <v>2.35</v>
      </c>
    </row>
    <row r="418" spans="1:14" x14ac:dyDescent="0.3">
      <c r="A418" t="s">
        <v>868</v>
      </c>
      <c r="B418">
        <v>130</v>
      </c>
      <c r="C418" t="s">
        <v>1568</v>
      </c>
      <c r="D418">
        <v>50016394</v>
      </c>
      <c r="E418" t="s">
        <v>1569</v>
      </c>
      <c r="F418" t="s">
        <v>1570</v>
      </c>
      <c r="G418" t="s">
        <v>1571</v>
      </c>
      <c r="H418" t="s">
        <v>1342</v>
      </c>
      <c r="I418" t="s">
        <v>20</v>
      </c>
      <c r="J418" t="s">
        <v>21</v>
      </c>
      <c r="K418">
        <v>70000000</v>
      </c>
      <c r="L418">
        <v>1993</v>
      </c>
      <c r="M418">
        <v>6.2</v>
      </c>
      <c r="N418">
        <v>2.35</v>
      </c>
    </row>
    <row r="419" spans="1:14" x14ac:dyDescent="0.3">
      <c r="A419" t="s">
        <v>105</v>
      </c>
      <c r="B419">
        <v>145</v>
      </c>
      <c r="C419" t="s">
        <v>511</v>
      </c>
      <c r="D419">
        <v>57010853</v>
      </c>
      <c r="E419" t="s">
        <v>146</v>
      </c>
      <c r="F419" t="s">
        <v>1572</v>
      </c>
      <c r="G419" t="s">
        <v>1573</v>
      </c>
      <c r="H419" t="s">
        <v>1574</v>
      </c>
      <c r="I419" t="s">
        <v>20</v>
      </c>
      <c r="J419" t="s">
        <v>21</v>
      </c>
      <c r="K419">
        <v>85000000</v>
      </c>
      <c r="L419">
        <v>2005</v>
      </c>
      <c r="M419">
        <v>7.3</v>
      </c>
      <c r="N419">
        <v>2.35</v>
      </c>
    </row>
    <row r="420" spans="1:14" x14ac:dyDescent="0.3">
      <c r="A420" t="s">
        <v>277</v>
      </c>
      <c r="B420">
        <v>104</v>
      </c>
      <c r="C420" t="s">
        <v>1575</v>
      </c>
      <c r="D420">
        <v>62494975</v>
      </c>
      <c r="E420" t="s">
        <v>227</v>
      </c>
      <c r="F420" t="s">
        <v>1576</v>
      </c>
      <c r="G420" t="s">
        <v>1577</v>
      </c>
      <c r="H420" t="s">
        <v>1578</v>
      </c>
      <c r="I420" t="s">
        <v>20</v>
      </c>
      <c r="J420" t="s">
        <v>21</v>
      </c>
      <c r="K420">
        <v>85000000</v>
      </c>
      <c r="L420">
        <v>2006</v>
      </c>
      <c r="M420">
        <v>6</v>
      </c>
      <c r="N420">
        <v>2.35</v>
      </c>
    </row>
    <row r="421" spans="1:14" x14ac:dyDescent="0.3">
      <c r="A421" t="s">
        <v>1579</v>
      </c>
      <c r="B421">
        <v>97</v>
      </c>
      <c r="C421" t="s">
        <v>1580</v>
      </c>
      <c r="D421">
        <v>46440491</v>
      </c>
      <c r="E421" t="s">
        <v>185</v>
      </c>
      <c r="F421" t="s">
        <v>268</v>
      </c>
      <c r="G421" t="s">
        <v>1581</v>
      </c>
      <c r="H421" t="s">
        <v>1582</v>
      </c>
      <c r="I421" t="s">
        <v>20</v>
      </c>
      <c r="J421" t="s">
        <v>34</v>
      </c>
      <c r="K421">
        <v>100000000</v>
      </c>
      <c r="L421">
        <v>2011</v>
      </c>
      <c r="M421">
        <v>7.1</v>
      </c>
      <c r="N421">
        <v>1.85</v>
      </c>
    </row>
    <row r="422" spans="1:14" x14ac:dyDescent="0.3">
      <c r="A422" t="s">
        <v>1583</v>
      </c>
      <c r="B422">
        <v>178</v>
      </c>
      <c r="C422" t="s">
        <v>231</v>
      </c>
      <c r="D422">
        <v>44606335</v>
      </c>
      <c r="E422" t="s">
        <v>467</v>
      </c>
      <c r="F422" t="s">
        <v>517</v>
      </c>
      <c r="G422" t="s">
        <v>1584</v>
      </c>
      <c r="H422" t="s">
        <v>621</v>
      </c>
      <c r="I422" t="s">
        <v>20</v>
      </c>
      <c r="J422" t="s">
        <v>21</v>
      </c>
      <c r="K422">
        <v>90000000</v>
      </c>
      <c r="L422">
        <v>1998</v>
      </c>
      <c r="M422">
        <v>7.1</v>
      </c>
      <c r="N422">
        <v>1.85</v>
      </c>
    </row>
    <row r="423" spans="1:14" x14ac:dyDescent="0.3">
      <c r="A423" t="s">
        <v>1585</v>
      </c>
      <c r="B423">
        <v>108</v>
      </c>
      <c r="C423" t="s">
        <v>1586</v>
      </c>
      <c r="D423">
        <v>40048332</v>
      </c>
      <c r="E423" t="s">
        <v>622</v>
      </c>
      <c r="F423" t="s">
        <v>1587</v>
      </c>
      <c r="G423" t="s">
        <v>1588</v>
      </c>
      <c r="H423" t="s">
        <v>1589</v>
      </c>
      <c r="I423" t="s">
        <v>20</v>
      </c>
      <c r="J423" t="s">
        <v>21</v>
      </c>
      <c r="K423">
        <v>85000000</v>
      </c>
      <c r="L423">
        <v>2002</v>
      </c>
      <c r="M423">
        <v>5.5</v>
      </c>
      <c r="N423">
        <v>1.85</v>
      </c>
    </row>
    <row r="424" spans="1:14" x14ac:dyDescent="0.3">
      <c r="A424" t="s">
        <v>1590</v>
      </c>
      <c r="B424">
        <v>123</v>
      </c>
      <c r="C424" t="s">
        <v>1591</v>
      </c>
      <c r="E424" t="s">
        <v>1592</v>
      </c>
      <c r="F424" t="s">
        <v>1593</v>
      </c>
      <c r="G424" t="s">
        <v>1594</v>
      </c>
      <c r="H424" t="s">
        <v>1595</v>
      </c>
      <c r="I424" t="s">
        <v>20</v>
      </c>
      <c r="J424" t="s">
        <v>21</v>
      </c>
      <c r="L424">
        <v>1979</v>
      </c>
      <c r="M424">
        <v>7.8</v>
      </c>
      <c r="N424">
        <v>1.85</v>
      </c>
    </row>
    <row r="425" spans="1:14" x14ac:dyDescent="0.3">
      <c r="A425" t="s">
        <v>1596</v>
      </c>
      <c r="B425">
        <v>106</v>
      </c>
      <c r="C425" t="s">
        <v>915</v>
      </c>
      <c r="D425">
        <v>64933670</v>
      </c>
      <c r="E425" t="s">
        <v>1597</v>
      </c>
      <c r="F425" t="s">
        <v>1006</v>
      </c>
      <c r="G425" t="s">
        <v>1598</v>
      </c>
      <c r="H425" t="s">
        <v>973</v>
      </c>
      <c r="I425" t="s">
        <v>20</v>
      </c>
      <c r="J425" t="s">
        <v>21</v>
      </c>
      <c r="K425">
        <v>85000000</v>
      </c>
      <c r="L425">
        <v>2012</v>
      </c>
      <c r="M425">
        <v>5.6</v>
      </c>
      <c r="N425">
        <v>1.85</v>
      </c>
    </row>
    <row r="426" spans="1:14" x14ac:dyDescent="0.3">
      <c r="A426" t="s">
        <v>1599</v>
      </c>
      <c r="B426">
        <v>112</v>
      </c>
      <c r="C426" t="s">
        <v>1600</v>
      </c>
      <c r="D426">
        <v>31494270</v>
      </c>
      <c r="E426" t="s">
        <v>1601</v>
      </c>
      <c r="F426" t="s">
        <v>1602</v>
      </c>
      <c r="G426" t="s">
        <v>1603</v>
      </c>
      <c r="H426" t="s">
        <v>1604</v>
      </c>
      <c r="I426" t="s">
        <v>20</v>
      </c>
      <c r="J426" t="s">
        <v>21</v>
      </c>
      <c r="K426">
        <v>60000000</v>
      </c>
      <c r="L426">
        <v>2010</v>
      </c>
      <c r="M426">
        <v>7.5</v>
      </c>
      <c r="N426">
        <v>1.85</v>
      </c>
    </row>
    <row r="427" spans="1:14" x14ac:dyDescent="0.3">
      <c r="A427" t="s">
        <v>1605</v>
      </c>
      <c r="B427">
        <v>135</v>
      </c>
      <c r="C427" t="s">
        <v>1606</v>
      </c>
      <c r="D427">
        <v>31111260</v>
      </c>
      <c r="E427" t="s">
        <v>155</v>
      </c>
      <c r="F427" t="s">
        <v>191</v>
      </c>
      <c r="G427" t="s">
        <v>1607</v>
      </c>
      <c r="H427" t="s">
        <v>1608</v>
      </c>
      <c r="I427" t="s">
        <v>20</v>
      </c>
      <c r="J427" t="s">
        <v>21</v>
      </c>
      <c r="K427">
        <v>60000000</v>
      </c>
      <c r="L427">
        <v>2003</v>
      </c>
      <c r="M427">
        <v>5.4</v>
      </c>
      <c r="N427">
        <v>2.35</v>
      </c>
    </row>
    <row r="428" spans="1:14" x14ac:dyDescent="0.3">
      <c r="A428" t="s">
        <v>1609</v>
      </c>
      <c r="B428">
        <v>109</v>
      </c>
      <c r="C428" t="s">
        <v>1610</v>
      </c>
      <c r="D428">
        <v>123307945</v>
      </c>
      <c r="E428" t="s">
        <v>1611</v>
      </c>
      <c r="F428" t="s">
        <v>1612</v>
      </c>
      <c r="G428" t="s">
        <v>1613</v>
      </c>
      <c r="H428" t="s">
        <v>1614</v>
      </c>
      <c r="I428" t="s">
        <v>20</v>
      </c>
      <c r="J428" t="s">
        <v>21</v>
      </c>
      <c r="K428">
        <v>65000000</v>
      </c>
      <c r="L428">
        <v>2000</v>
      </c>
      <c r="M428">
        <v>4.3</v>
      </c>
      <c r="N428">
        <v>1.85</v>
      </c>
    </row>
    <row r="429" spans="1:14" x14ac:dyDescent="0.3">
      <c r="A429" t="s">
        <v>1037</v>
      </c>
      <c r="B429">
        <v>86</v>
      </c>
      <c r="C429" t="s">
        <v>1615</v>
      </c>
      <c r="D429">
        <v>153288182</v>
      </c>
      <c r="E429" t="s">
        <v>1616</v>
      </c>
      <c r="F429" t="s">
        <v>1617</v>
      </c>
      <c r="G429" t="s">
        <v>1618</v>
      </c>
      <c r="H429" t="s">
        <v>1619</v>
      </c>
      <c r="I429" t="s">
        <v>20</v>
      </c>
      <c r="J429" t="s">
        <v>21</v>
      </c>
      <c r="K429">
        <v>84000000</v>
      </c>
      <c r="L429">
        <v>2002</v>
      </c>
      <c r="M429">
        <v>4.9000000000000004</v>
      </c>
      <c r="N429">
        <v>1.85</v>
      </c>
    </row>
    <row r="430" spans="1:14" x14ac:dyDescent="0.3">
      <c r="A430" t="s">
        <v>1620</v>
      </c>
      <c r="B430">
        <v>95</v>
      </c>
      <c r="C430" t="s">
        <v>1621</v>
      </c>
      <c r="D430">
        <v>13401683</v>
      </c>
      <c r="E430" t="s">
        <v>441</v>
      </c>
      <c r="F430" t="s">
        <v>1622</v>
      </c>
      <c r="G430" t="s">
        <v>1623</v>
      </c>
      <c r="H430" t="s">
        <v>1624</v>
      </c>
      <c r="I430" t="s">
        <v>20</v>
      </c>
      <c r="J430" t="s">
        <v>34</v>
      </c>
      <c r="K430">
        <v>35000000</v>
      </c>
      <c r="L430">
        <v>2012</v>
      </c>
      <c r="M430">
        <v>7.1</v>
      </c>
      <c r="N430">
        <v>2.35</v>
      </c>
    </row>
    <row r="431" spans="1:14" x14ac:dyDescent="0.3">
      <c r="A431" t="s">
        <v>1071</v>
      </c>
      <c r="B431">
        <v>107</v>
      </c>
      <c r="C431" t="s">
        <v>1625</v>
      </c>
      <c r="D431">
        <v>137340146</v>
      </c>
      <c r="E431" t="s">
        <v>1626</v>
      </c>
      <c r="F431" t="s">
        <v>1428</v>
      </c>
      <c r="G431" t="s">
        <v>1627</v>
      </c>
      <c r="H431" t="s">
        <v>1628</v>
      </c>
      <c r="I431" t="s">
        <v>20</v>
      </c>
      <c r="J431" t="s">
        <v>21</v>
      </c>
      <c r="K431">
        <v>70000000</v>
      </c>
      <c r="L431">
        <v>2006</v>
      </c>
      <c r="M431">
        <v>6.4</v>
      </c>
      <c r="N431">
        <v>1.85</v>
      </c>
    </row>
    <row r="432" spans="1:14" x14ac:dyDescent="0.3">
      <c r="A432" t="s">
        <v>1629</v>
      </c>
      <c r="B432">
        <v>130</v>
      </c>
      <c r="C432" t="s">
        <v>1630</v>
      </c>
      <c r="E432" t="s">
        <v>595</v>
      </c>
      <c r="F432" t="s">
        <v>1631</v>
      </c>
      <c r="G432" t="s">
        <v>1632</v>
      </c>
      <c r="H432" t="s">
        <v>1633</v>
      </c>
      <c r="I432" t="s">
        <v>20</v>
      </c>
      <c r="J432" t="s">
        <v>21</v>
      </c>
      <c r="K432">
        <v>8000000</v>
      </c>
      <c r="L432">
        <v>1982</v>
      </c>
      <c r="M432">
        <v>6.9</v>
      </c>
      <c r="N432">
        <v>1.85</v>
      </c>
    </row>
    <row r="433" spans="1:14" x14ac:dyDescent="0.3">
      <c r="A433" t="s">
        <v>996</v>
      </c>
      <c r="B433">
        <v>82</v>
      </c>
      <c r="C433" t="s">
        <v>188</v>
      </c>
      <c r="D433">
        <v>43575716</v>
      </c>
      <c r="E433" t="s">
        <v>1634</v>
      </c>
      <c r="F433" t="s">
        <v>424</v>
      </c>
      <c r="G433" t="s">
        <v>1635</v>
      </c>
      <c r="H433" t="s">
        <v>1636</v>
      </c>
      <c r="I433" t="s">
        <v>20</v>
      </c>
      <c r="J433" t="s">
        <v>21</v>
      </c>
      <c r="K433">
        <v>85000000</v>
      </c>
      <c r="L433">
        <v>2010</v>
      </c>
      <c r="M433">
        <v>4.3</v>
      </c>
      <c r="N433">
        <v>1.85</v>
      </c>
    </row>
    <row r="434" spans="1:14" x14ac:dyDescent="0.3">
      <c r="A434" t="s">
        <v>354</v>
      </c>
      <c r="B434">
        <v>88</v>
      </c>
      <c r="C434" t="s">
        <v>949</v>
      </c>
      <c r="D434">
        <v>80170146</v>
      </c>
      <c r="E434" t="s">
        <v>155</v>
      </c>
      <c r="F434" t="s">
        <v>378</v>
      </c>
      <c r="G434" t="s">
        <v>1637</v>
      </c>
      <c r="H434" t="s">
        <v>1638</v>
      </c>
      <c r="I434" t="s">
        <v>20</v>
      </c>
      <c r="J434" t="s">
        <v>21</v>
      </c>
      <c r="K434">
        <v>85000000</v>
      </c>
      <c r="L434">
        <v>2008</v>
      </c>
      <c r="M434">
        <v>6.1</v>
      </c>
      <c r="N434">
        <v>2.35</v>
      </c>
    </row>
    <row r="435" spans="1:14" x14ac:dyDescent="0.3">
      <c r="A435" t="s">
        <v>257</v>
      </c>
      <c r="B435">
        <v>120</v>
      </c>
      <c r="C435" t="s">
        <v>1639</v>
      </c>
      <c r="D435">
        <v>75754670</v>
      </c>
      <c r="E435" t="s">
        <v>1640</v>
      </c>
      <c r="F435" t="s">
        <v>1641</v>
      </c>
      <c r="G435" t="s">
        <v>1642</v>
      </c>
      <c r="H435" t="s">
        <v>1643</v>
      </c>
      <c r="I435" t="s">
        <v>20</v>
      </c>
      <c r="J435" t="s">
        <v>21</v>
      </c>
      <c r="K435">
        <v>85000000</v>
      </c>
      <c r="L435">
        <v>2008</v>
      </c>
      <c r="M435">
        <v>7</v>
      </c>
      <c r="N435">
        <v>1.85</v>
      </c>
    </row>
    <row r="436" spans="1:14" x14ac:dyDescent="0.3">
      <c r="A436" t="s">
        <v>465</v>
      </c>
      <c r="B436">
        <v>162</v>
      </c>
      <c r="C436" t="s">
        <v>254</v>
      </c>
      <c r="D436">
        <v>33048353</v>
      </c>
      <c r="E436" t="s">
        <v>1644</v>
      </c>
      <c r="F436" t="s">
        <v>65</v>
      </c>
      <c r="G436" t="s">
        <v>1645</v>
      </c>
      <c r="H436" t="s">
        <v>1646</v>
      </c>
      <c r="I436" t="s">
        <v>20</v>
      </c>
      <c r="J436" t="s">
        <v>21</v>
      </c>
      <c r="K436">
        <v>65000000</v>
      </c>
      <c r="L436">
        <v>2007</v>
      </c>
      <c r="M436">
        <v>7.7</v>
      </c>
      <c r="N436">
        <v>2.35</v>
      </c>
    </row>
    <row r="437" spans="1:14" x14ac:dyDescent="0.3">
      <c r="A437" t="s">
        <v>999</v>
      </c>
      <c r="B437">
        <v>123</v>
      </c>
      <c r="C437" t="s">
        <v>1647</v>
      </c>
      <c r="D437">
        <v>34543701</v>
      </c>
      <c r="E437" t="s">
        <v>1082</v>
      </c>
      <c r="F437" t="s">
        <v>1112</v>
      </c>
      <c r="G437" t="s">
        <v>1648</v>
      </c>
      <c r="H437" t="s">
        <v>683</v>
      </c>
      <c r="I437" t="s">
        <v>20</v>
      </c>
      <c r="J437" t="s">
        <v>21</v>
      </c>
      <c r="K437">
        <v>82000000</v>
      </c>
      <c r="L437">
        <v>2000</v>
      </c>
      <c r="M437">
        <v>5.9</v>
      </c>
      <c r="N437">
        <v>2.35</v>
      </c>
    </row>
    <row r="438" spans="1:14" x14ac:dyDescent="0.3">
      <c r="A438" t="s">
        <v>349</v>
      </c>
      <c r="B438">
        <v>101</v>
      </c>
      <c r="C438" t="s">
        <v>353</v>
      </c>
      <c r="D438">
        <v>242589580</v>
      </c>
      <c r="E438" t="s">
        <v>1649</v>
      </c>
      <c r="F438" t="s">
        <v>317</v>
      </c>
      <c r="G438" t="s">
        <v>1650</v>
      </c>
      <c r="H438" t="s">
        <v>789</v>
      </c>
      <c r="I438" t="s">
        <v>20</v>
      </c>
      <c r="J438" t="s">
        <v>21</v>
      </c>
      <c r="K438">
        <v>81000000</v>
      </c>
      <c r="L438">
        <v>2003</v>
      </c>
      <c r="M438">
        <v>6.7</v>
      </c>
      <c r="N438">
        <v>1.85</v>
      </c>
    </row>
    <row r="439" spans="1:14" x14ac:dyDescent="0.3">
      <c r="A439" t="s">
        <v>1173</v>
      </c>
      <c r="B439">
        <v>113</v>
      </c>
      <c r="C439" t="s">
        <v>1173</v>
      </c>
      <c r="D439">
        <v>102981571</v>
      </c>
      <c r="E439" t="s">
        <v>30</v>
      </c>
      <c r="F439" t="s">
        <v>228</v>
      </c>
      <c r="G439" t="s">
        <v>1651</v>
      </c>
      <c r="H439" t="s">
        <v>341</v>
      </c>
      <c r="I439" t="s">
        <v>20</v>
      </c>
      <c r="J439" t="s">
        <v>21</v>
      </c>
      <c r="K439">
        <v>80000000</v>
      </c>
      <c r="L439">
        <v>2010</v>
      </c>
      <c r="M439">
        <v>6.5</v>
      </c>
      <c r="N439">
        <v>2.35</v>
      </c>
    </row>
    <row r="440" spans="1:14" x14ac:dyDescent="0.3">
      <c r="A440" t="s">
        <v>1470</v>
      </c>
      <c r="B440">
        <v>110</v>
      </c>
      <c r="C440" t="s">
        <v>139</v>
      </c>
      <c r="D440">
        <v>180965237</v>
      </c>
      <c r="E440" t="s">
        <v>30</v>
      </c>
      <c r="F440" t="s">
        <v>356</v>
      </c>
      <c r="G440" t="s">
        <v>1652</v>
      </c>
      <c r="H440" t="s">
        <v>1653</v>
      </c>
      <c r="I440" t="s">
        <v>20</v>
      </c>
      <c r="J440" t="s">
        <v>21</v>
      </c>
      <c r="K440">
        <v>80000000</v>
      </c>
      <c r="L440">
        <v>1996</v>
      </c>
      <c r="M440">
        <v>7.1</v>
      </c>
      <c r="N440">
        <v>2.35</v>
      </c>
    </row>
    <row r="441" spans="1:14" x14ac:dyDescent="0.3">
      <c r="A441" t="s">
        <v>1502</v>
      </c>
      <c r="B441">
        <v>142</v>
      </c>
      <c r="C441" t="s">
        <v>476</v>
      </c>
      <c r="D441">
        <v>407999255</v>
      </c>
      <c r="E441" t="s">
        <v>978</v>
      </c>
      <c r="F441" t="s">
        <v>236</v>
      </c>
      <c r="G441" t="s">
        <v>1654</v>
      </c>
      <c r="H441" t="s">
        <v>1655</v>
      </c>
      <c r="I441" t="s">
        <v>20</v>
      </c>
      <c r="J441" t="s">
        <v>21</v>
      </c>
      <c r="K441">
        <v>78000000</v>
      </c>
      <c r="L441">
        <v>2012</v>
      </c>
      <c r="M441">
        <v>7.3</v>
      </c>
      <c r="N441">
        <v>2.35</v>
      </c>
    </row>
    <row r="442" spans="1:14" x14ac:dyDescent="0.3">
      <c r="A442" t="s">
        <v>1656</v>
      </c>
      <c r="B442">
        <v>102</v>
      </c>
      <c r="C442" t="s">
        <v>1657</v>
      </c>
      <c r="D442">
        <v>254455986</v>
      </c>
      <c r="E442" t="s">
        <v>1099</v>
      </c>
      <c r="F442" t="s">
        <v>446</v>
      </c>
      <c r="G442" t="s">
        <v>1658</v>
      </c>
      <c r="H442" t="s">
        <v>1659</v>
      </c>
      <c r="I442" t="s">
        <v>20</v>
      </c>
      <c r="J442" t="s">
        <v>21</v>
      </c>
      <c r="K442">
        <v>80000000</v>
      </c>
      <c r="L442">
        <v>2011</v>
      </c>
      <c r="M442">
        <v>6.5</v>
      </c>
      <c r="N442">
        <v>2.35</v>
      </c>
    </row>
    <row r="443" spans="1:14" x14ac:dyDescent="0.3">
      <c r="A443" t="s">
        <v>173</v>
      </c>
      <c r="B443">
        <v>126</v>
      </c>
      <c r="C443" t="s">
        <v>1000</v>
      </c>
      <c r="D443">
        <v>162831698</v>
      </c>
      <c r="E443" t="s">
        <v>878</v>
      </c>
      <c r="F443" t="s">
        <v>879</v>
      </c>
      <c r="G443" t="s">
        <v>1660</v>
      </c>
      <c r="H443" t="s">
        <v>1661</v>
      </c>
      <c r="I443" t="s">
        <v>20</v>
      </c>
      <c r="J443" t="s">
        <v>21</v>
      </c>
      <c r="K443">
        <v>80000000</v>
      </c>
      <c r="L443">
        <v>1992</v>
      </c>
      <c r="M443">
        <v>7</v>
      </c>
      <c r="N443">
        <v>1.85</v>
      </c>
    </row>
    <row r="444" spans="1:14" x14ac:dyDescent="0.3">
      <c r="A444" t="s">
        <v>783</v>
      </c>
      <c r="B444">
        <v>83</v>
      </c>
      <c r="C444" t="s">
        <v>353</v>
      </c>
      <c r="D444">
        <v>155019340</v>
      </c>
      <c r="E444" t="s">
        <v>320</v>
      </c>
      <c r="F444" t="s">
        <v>658</v>
      </c>
      <c r="G444" t="s">
        <v>1662</v>
      </c>
      <c r="H444" t="s">
        <v>1185</v>
      </c>
      <c r="I444" t="s">
        <v>20</v>
      </c>
      <c r="J444" t="s">
        <v>21</v>
      </c>
      <c r="K444">
        <v>80000000</v>
      </c>
      <c r="L444">
        <v>2006</v>
      </c>
      <c r="M444">
        <v>6.8</v>
      </c>
      <c r="N444">
        <v>1.85</v>
      </c>
    </row>
    <row r="445" spans="1:14" x14ac:dyDescent="0.3">
      <c r="A445" t="s">
        <v>435</v>
      </c>
      <c r="B445">
        <v>85</v>
      </c>
      <c r="C445" t="s">
        <v>1663</v>
      </c>
      <c r="D445">
        <v>145771527</v>
      </c>
      <c r="E445" t="s">
        <v>1664</v>
      </c>
      <c r="F445" t="s">
        <v>1137</v>
      </c>
      <c r="G445" t="s">
        <v>1665</v>
      </c>
      <c r="H445" t="s">
        <v>1666</v>
      </c>
      <c r="I445" t="s">
        <v>20</v>
      </c>
      <c r="J445" t="s">
        <v>21</v>
      </c>
      <c r="K445">
        <v>80000000</v>
      </c>
      <c r="L445">
        <v>2002</v>
      </c>
      <c r="M445">
        <v>7.2</v>
      </c>
      <c r="N445">
        <v>1.66</v>
      </c>
    </row>
    <row r="446" spans="1:14" x14ac:dyDescent="0.3">
      <c r="A446" t="s">
        <v>1667</v>
      </c>
      <c r="B446">
        <v>97</v>
      </c>
      <c r="C446" t="s">
        <v>1006</v>
      </c>
      <c r="D446">
        <v>82506325</v>
      </c>
      <c r="E446" t="s">
        <v>350</v>
      </c>
      <c r="F446" t="s">
        <v>186</v>
      </c>
      <c r="G446" t="s">
        <v>1668</v>
      </c>
      <c r="H446" t="s">
        <v>608</v>
      </c>
      <c r="I446" t="s">
        <v>20</v>
      </c>
      <c r="J446" t="s">
        <v>21</v>
      </c>
      <c r="L446">
        <v>2006</v>
      </c>
      <c r="M446">
        <v>6.4</v>
      </c>
      <c r="N446">
        <v>1.85</v>
      </c>
    </row>
    <row r="447" spans="1:14" x14ac:dyDescent="0.3">
      <c r="A447" t="s">
        <v>1669</v>
      </c>
      <c r="B447">
        <v>120</v>
      </c>
      <c r="C447" t="s">
        <v>170</v>
      </c>
      <c r="D447">
        <v>140459099</v>
      </c>
      <c r="E447" t="s">
        <v>1670</v>
      </c>
      <c r="F447" t="s">
        <v>317</v>
      </c>
      <c r="G447" t="s">
        <v>1671</v>
      </c>
      <c r="H447" t="s">
        <v>1112</v>
      </c>
      <c r="I447" t="s">
        <v>20</v>
      </c>
      <c r="J447" t="s">
        <v>21</v>
      </c>
      <c r="K447">
        <v>75000000</v>
      </c>
      <c r="L447">
        <v>1998</v>
      </c>
      <c r="M447">
        <v>6.1</v>
      </c>
      <c r="N447">
        <v>2.35</v>
      </c>
    </row>
    <row r="448" spans="1:14" x14ac:dyDescent="0.3">
      <c r="A448" t="s">
        <v>676</v>
      </c>
      <c r="B448">
        <v>116</v>
      </c>
      <c r="C448" t="s">
        <v>517</v>
      </c>
      <c r="D448">
        <v>53215979</v>
      </c>
      <c r="E448" t="s">
        <v>287</v>
      </c>
      <c r="F448" t="s">
        <v>658</v>
      </c>
      <c r="G448" t="s">
        <v>1672</v>
      </c>
      <c r="H448" t="s">
        <v>1673</v>
      </c>
      <c r="I448" t="s">
        <v>20</v>
      </c>
      <c r="J448" t="s">
        <v>21</v>
      </c>
      <c r="K448">
        <v>84000000</v>
      </c>
      <c r="L448">
        <v>2013</v>
      </c>
      <c r="M448">
        <v>6.7</v>
      </c>
      <c r="N448">
        <v>2.35</v>
      </c>
    </row>
    <row r="449" spans="1:14" x14ac:dyDescent="0.3">
      <c r="A449" t="s">
        <v>1609</v>
      </c>
      <c r="B449">
        <v>113</v>
      </c>
      <c r="C449" t="s">
        <v>1674</v>
      </c>
      <c r="D449">
        <v>158115031</v>
      </c>
      <c r="E449" t="s">
        <v>1675</v>
      </c>
      <c r="F449" t="s">
        <v>1428</v>
      </c>
      <c r="G449" t="s">
        <v>1676</v>
      </c>
      <c r="H449" t="s">
        <v>1677</v>
      </c>
      <c r="I449" t="s">
        <v>20</v>
      </c>
      <c r="J449" t="s">
        <v>21</v>
      </c>
      <c r="K449">
        <v>82000000</v>
      </c>
      <c r="L449">
        <v>2005</v>
      </c>
      <c r="M449">
        <v>6.4</v>
      </c>
      <c r="N449">
        <v>2.35</v>
      </c>
    </row>
    <row r="450" spans="1:14" x14ac:dyDescent="0.3">
      <c r="A450" t="s">
        <v>405</v>
      </c>
      <c r="B450">
        <v>87</v>
      </c>
      <c r="C450" t="s">
        <v>1423</v>
      </c>
      <c r="D450">
        <v>133103929</v>
      </c>
      <c r="E450" t="s">
        <v>1420</v>
      </c>
      <c r="F450" t="s">
        <v>326</v>
      </c>
      <c r="G450" t="s">
        <v>1678</v>
      </c>
      <c r="H450" t="s">
        <v>1679</v>
      </c>
      <c r="I450" t="s">
        <v>20</v>
      </c>
      <c r="J450" t="s">
        <v>21</v>
      </c>
      <c r="K450">
        <v>75000000</v>
      </c>
      <c r="L450">
        <v>2011</v>
      </c>
      <c r="M450">
        <v>4.4000000000000004</v>
      </c>
      <c r="N450">
        <v>1.85</v>
      </c>
    </row>
    <row r="451" spans="1:14" x14ac:dyDescent="0.3">
      <c r="A451" t="s">
        <v>1426</v>
      </c>
      <c r="B451">
        <v>101</v>
      </c>
      <c r="C451" t="s">
        <v>1428</v>
      </c>
      <c r="D451">
        <v>133668525</v>
      </c>
      <c r="E451" t="s">
        <v>1099</v>
      </c>
      <c r="F451" t="s">
        <v>186</v>
      </c>
      <c r="G451" t="s">
        <v>1680</v>
      </c>
      <c r="H451" t="s">
        <v>1287</v>
      </c>
      <c r="I451" t="s">
        <v>20</v>
      </c>
      <c r="J451" t="s">
        <v>21</v>
      </c>
      <c r="K451">
        <v>80000000</v>
      </c>
      <c r="L451">
        <v>2013</v>
      </c>
      <c r="M451">
        <v>5.4</v>
      </c>
      <c r="N451">
        <v>1.85</v>
      </c>
    </row>
    <row r="452" spans="1:14" x14ac:dyDescent="0.3">
      <c r="A452" t="s">
        <v>1609</v>
      </c>
      <c r="B452">
        <v>110</v>
      </c>
      <c r="C452" t="s">
        <v>719</v>
      </c>
      <c r="D452">
        <v>130313314</v>
      </c>
      <c r="E452" t="s">
        <v>1072</v>
      </c>
      <c r="F452" t="s">
        <v>372</v>
      </c>
      <c r="G452" t="s">
        <v>1681</v>
      </c>
      <c r="H452" t="s">
        <v>175</v>
      </c>
      <c r="I452" t="s">
        <v>20</v>
      </c>
      <c r="J452" t="s">
        <v>21</v>
      </c>
      <c r="K452">
        <v>80000000</v>
      </c>
      <c r="L452">
        <v>2008</v>
      </c>
      <c r="M452">
        <v>6.5</v>
      </c>
      <c r="N452">
        <v>1.85</v>
      </c>
    </row>
    <row r="453" spans="1:14" x14ac:dyDescent="0.3">
      <c r="A453" t="s">
        <v>1545</v>
      </c>
      <c r="B453">
        <v>128</v>
      </c>
      <c r="C453" t="s">
        <v>170</v>
      </c>
      <c r="D453">
        <v>124590960</v>
      </c>
      <c r="E453" t="s">
        <v>936</v>
      </c>
      <c r="F453" t="s">
        <v>400</v>
      </c>
      <c r="G453" t="s">
        <v>1682</v>
      </c>
      <c r="H453" t="s">
        <v>1683</v>
      </c>
      <c r="I453" t="s">
        <v>20</v>
      </c>
      <c r="J453" t="s">
        <v>21</v>
      </c>
      <c r="K453">
        <v>80000000</v>
      </c>
      <c r="L453">
        <v>2003</v>
      </c>
      <c r="M453">
        <v>6.7</v>
      </c>
      <c r="N453">
        <v>1.85</v>
      </c>
    </row>
    <row r="454" spans="1:14" x14ac:dyDescent="0.3">
      <c r="A454" t="s">
        <v>330</v>
      </c>
      <c r="B454">
        <v>138</v>
      </c>
      <c r="C454" t="s">
        <v>1684</v>
      </c>
      <c r="D454">
        <v>127968405</v>
      </c>
      <c r="E454" t="s">
        <v>575</v>
      </c>
      <c r="F454" t="s">
        <v>147</v>
      </c>
      <c r="G454" t="s">
        <v>1685</v>
      </c>
      <c r="H454" t="s">
        <v>1686</v>
      </c>
      <c r="I454" t="s">
        <v>20</v>
      </c>
      <c r="J454" t="s">
        <v>21</v>
      </c>
      <c r="K454">
        <v>80000000</v>
      </c>
      <c r="L454">
        <v>2010</v>
      </c>
      <c r="M454">
        <v>8.1</v>
      </c>
      <c r="N454">
        <v>2.35</v>
      </c>
    </row>
    <row r="455" spans="1:14" x14ac:dyDescent="0.3">
      <c r="A455" t="s">
        <v>1687</v>
      </c>
      <c r="B455">
        <v>88</v>
      </c>
      <c r="C455" t="s">
        <v>1112</v>
      </c>
      <c r="D455">
        <v>120136047</v>
      </c>
      <c r="E455" t="s">
        <v>936</v>
      </c>
      <c r="F455" t="s">
        <v>170</v>
      </c>
      <c r="G455" t="s">
        <v>1688</v>
      </c>
      <c r="H455" t="s">
        <v>1689</v>
      </c>
      <c r="I455" t="s">
        <v>20</v>
      </c>
      <c r="J455" t="s">
        <v>520</v>
      </c>
      <c r="K455">
        <v>80000000</v>
      </c>
      <c r="L455">
        <v>2008</v>
      </c>
      <c r="M455">
        <v>5.6</v>
      </c>
      <c r="N455">
        <v>1.85</v>
      </c>
    </row>
    <row r="456" spans="1:14" x14ac:dyDescent="0.3">
      <c r="A456" t="s">
        <v>1188</v>
      </c>
      <c r="B456">
        <v>91</v>
      </c>
      <c r="C456" t="s">
        <v>1690</v>
      </c>
      <c r="D456">
        <v>128200012</v>
      </c>
      <c r="E456" t="s">
        <v>423</v>
      </c>
      <c r="F456" t="s">
        <v>268</v>
      </c>
      <c r="G456" t="s">
        <v>1691</v>
      </c>
      <c r="H456" t="s">
        <v>1692</v>
      </c>
      <c r="I456" t="s">
        <v>20</v>
      </c>
      <c r="J456" t="s">
        <v>21</v>
      </c>
      <c r="K456">
        <v>75000000</v>
      </c>
      <c r="L456">
        <v>2005</v>
      </c>
      <c r="M456">
        <v>6.3</v>
      </c>
      <c r="N456">
        <v>1.85</v>
      </c>
    </row>
    <row r="457" spans="1:14" x14ac:dyDescent="0.3">
      <c r="A457" t="s">
        <v>887</v>
      </c>
      <c r="B457">
        <v>138</v>
      </c>
      <c r="C457" t="s">
        <v>17</v>
      </c>
      <c r="D457">
        <v>112225777</v>
      </c>
      <c r="E457" t="s">
        <v>926</v>
      </c>
      <c r="F457" t="s">
        <v>479</v>
      </c>
      <c r="G457" t="s">
        <v>1693</v>
      </c>
      <c r="H457" t="s">
        <v>1516</v>
      </c>
      <c r="I457" t="s">
        <v>20</v>
      </c>
      <c r="J457" t="s">
        <v>21</v>
      </c>
      <c r="K457">
        <v>80000000</v>
      </c>
      <c r="L457">
        <v>1997</v>
      </c>
      <c r="M457">
        <v>7.3</v>
      </c>
      <c r="N457">
        <v>2.35</v>
      </c>
    </row>
    <row r="458" spans="1:14" x14ac:dyDescent="0.3">
      <c r="A458" t="s">
        <v>1694</v>
      </c>
      <c r="B458">
        <v>99</v>
      </c>
      <c r="C458" t="s">
        <v>1695</v>
      </c>
      <c r="D458">
        <v>109993847</v>
      </c>
      <c r="E458" t="s">
        <v>1696</v>
      </c>
      <c r="F458" t="s">
        <v>1428</v>
      </c>
      <c r="G458" t="s">
        <v>1697</v>
      </c>
      <c r="H458" t="s">
        <v>1698</v>
      </c>
      <c r="I458" t="s">
        <v>20</v>
      </c>
      <c r="J458" t="s">
        <v>21</v>
      </c>
      <c r="K458">
        <v>80000000</v>
      </c>
      <c r="L458">
        <v>2008</v>
      </c>
      <c r="M458">
        <v>6.1</v>
      </c>
      <c r="N458">
        <v>2.35</v>
      </c>
    </row>
    <row r="459" spans="1:14" x14ac:dyDescent="0.3">
      <c r="A459" t="s">
        <v>28</v>
      </c>
      <c r="B459">
        <v>117</v>
      </c>
      <c r="C459" t="s">
        <v>1699</v>
      </c>
      <c r="D459">
        <v>104054514</v>
      </c>
      <c r="E459" t="s">
        <v>1392</v>
      </c>
      <c r="F459" t="s">
        <v>219</v>
      </c>
      <c r="G459" t="s">
        <v>1700</v>
      </c>
      <c r="H459" t="s">
        <v>1701</v>
      </c>
      <c r="I459" t="s">
        <v>20</v>
      </c>
      <c r="J459" t="s">
        <v>21</v>
      </c>
      <c r="K459">
        <v>80000000</v>
      </c>
      <c r="L459">
        <v>2002</v>
      </c>
      <c r="M459">
        <v>7.7</v>
      </c>
      <c r="N459">
        <v>2.35</v>
      </c>
    </row>
    <row r="460" spans="1:14" x14ac:dyDescent="0.3">
      <c r="A460" t="s">
        <v>1426</v>
      </c>
      <c r="B460">
        <v>117</v>
      </c>
      <c r="C460" t="s">
        <v>1702</v>
      </c>
      <c r="D460">
        <v>103028109</v>
      </c>
      <c r="E460" t="s">
        <v>1106</v>
      </c>
      <c r="F460" t="s">
        <v>1428</v>
      </c>
      <c r="G460" t="s">
        <v>1703</v>
      </c>
      <c r="H460" t="s">
        <v>1430</v>
      </c>
      <c r="I460" t="s">
        <v>20</v>
      </c>
      <c r="J460" t="s">
        <v>21</v>
      </c>
      <c r="K460">
        <v>80000000</v>
      </c>
      <c r="L460">
        <v>2011</v>
      </c>
      <c r="M460">
        <v>6.4</v>
      </c>
      <c r="N460">
        <v>1.85</v>
      </c>
    </row>
    <row r="461" spans="1:14" x14ac:dyDescent="0.3">
      <c r="A461" t="s">
        <v>45</v>
      </c>
      <c r="B461">
        <v>54</v>
      </c>
      <c r="C461" t="s">
        <v>1704</v>
      </c>
      <c r="E461" t="s">
        <v>1705</v>
      </c>
      <c r="F461" t="s">
        <v>1706</v>
      </c>
      <c r="G461" t="s">
        <v>1707</v>
      </c>
      <c r="H461" t="s">
        <v>1708</v>
      </c>
      <c r="I461" t="s">
        <v>20</v>
      </c>
      <c r="J461" t="s">
        <v>21</v>
      </c>
      <c r="M461">
        <v>8.8000000000000007</v>
      </c>
      <c r="N461">
        <v>16</v>
      </c>
    </row>
    <row r="462" spans="1:14" x14ac:dyDescent="0.3">
      <c r="A462" t="s">
        <v>1172</v>
      </c>
      <c r="B462">
        <v>123</v>
      </c>
      <c r="C462" t="s">
        <v>1709</v>
      </c>
      <c r="D462">
        <v>101087161</v>
      </c>
      <c r="E462" t="s">
        <v>227</v>
      </c>
      <c r="F462" t="s">
        <v>186</v>
      </c>
      <c r="G462" t="s">
        <v>1710</v>
      </c>
      <c r="H462" t="s">
        <v>1711</v>
      </c>
      <c r="I462" t="s">
        <v>20</v>
      </c>
      <c r="J462" t="s">
        <v>21</v>
      </c>
      <c r="K462">
        <v>75000000</v>
      </c>
      <c r="L462">
        <v>1997</v>
      </c>
      <c r="M462">
        <v>6.8</v>
      </c>
      <c r="N462">
        <v>2.35</v>
      </c>
    </row>
    <row r="463" spans="1:14" x14ac:dyDescent="0.3">
      <c r="A463" t="s">
        <v>1712</v>
      </c>
      <c r="B463">
        <v>118</v>
      </c>
      <c r="C463" t="s">
        <v>1713</v>
      </c>
      <c r="D463">
        <v>101111837</v>
      </c>
      <c r="E463" t="s">
        <v>772</v>
      </c>
      <c r="F463" t="s">
        <v>661</v>
      </c>
      <c r="G463" t="s">
        <v>1714</v>
      </c>
      <c r="H463" t="s">
        <v>1715</v>
      </c>
      <c r="I463" t="s">
        <v>20</v>
      </c>
      <c r="J463" t="s">
        <v>21</v>
      </c>
      <c r="K463">
        <v>80000000</v>
      </c>
      <c r="L463">
        <v>2008</v>
      </c>
      <c r="M463">
        <v>6.6</v>
      </c>
      <c r="N463">
        <v>2.35</v>
      </c>
    </row>
    <row r="464" spans="1:14" x14ac:dyDescent="0.3">
      <c r="A464" t="s">
        <v>1716</v>
      </c>
      <c r="B464">
        <v>154</v>
      </c>
      <c r="C464" t="s">
        <v>568</v>
      </c>
      <c r="D464">
        <v>95632614</v>
      </c>
      <c r="E464" t="s">
        <v>1717</v>
      </c>
      <c r="F464" t="s">
        <v>473</v>
      </c>
      <c r="G464" t="s">
        <v>1718</v>
      </c>
      <c r="H464" t="s">
        <v>259</v>
      </c>
      <c r="I464" t="s">
        <v>20</v>
      </c>
      <c r="J464" t="s">
        <v>21</v>
      </c>
      <c r="K464">
        <v>79000000</v>
      </c>
      <c r="L464">
        <v>2003</v>
      </c>
      <c r="M464">
        <v>7.2</v>
      </c>
      <c r="N464">
        <v>2.35</v>
      </c>
    </row>
    <row r="465" spans="1:14" x14ac:dyDescent="0.3">
      <c r="A465" t="s">
        <v>1719</v>
      </c>
      <c r="B465">
        <v>118</v>
      </c>
      <c r="C465" t="s">
        <v>197</v>
      </c>
      <c r="D465">
        <v>94822707</v>
      </c>
      <c r="E465" t="s">
        <v>484</v>
      </c>
      <c r="F465" t="s">
        <v>1134</v>
      </c>
      <c r="G465" t="s">
        <v>1720</v>
      </c>
      <c r="H465" t="s">
        <v>301</v>
      </c>
      <c r="I465" t="s">
        <v>20</v>
      </c>
      <c r="J465" t="s">
        <v>21</v>
      </c>
      <c r="K465">
        <v>80000000</v>
      </c>
      <c r="L465">
        <v>2010</v>
      </c>
      <c r="M465">
        <v>6.9</v>
      </c>
      <c r="N465">
        <v>2.35</v>
      </c>
    </row>
    <row r="466" spans="1:14" x14ac:dyDescent="0.3">
      <c r="A466" t="s">
        <v>1721</v>
      </c>
      <c r="B466">
        <v>90</v>
      </c>
      <c r="C466" t="s">
        <v>1722</v>
      </c>
      <c r="D466">
        <v>92969824</v>
      </c>
      <c r="E466" t="s">
        <v>1723</v>
      </c>
      <c r="F466" t="s">
        <v>548</v>
      </c>
      <c r="G466" t="s">
        <v>1724</v>
      </c>
      <c r="H466" t="s">
        <v>1725</v>
      </c>
      <c r="I466" t="s">
        <v>20</v>
      </c>
      <c r="J466" t="s">
        <v>21</v>
      </c>
      <c r="K466">
        <v>80000000</v>
      </c>
      <c r="L466">
        <v>1997</v>
      </c>
      <c r="M466">
        <v>5.2</v>
      </c>
      <c r="N466">
        <v>1.85</v>
      </c>
    </row>
    <row r="467" spans="1:14" x14ac:dyDescent="0.3">
      <c r="A467" t="s">
        <v>1057</v>
      </c>
      <c r="B467">
        <v>113</v>
      </c>
      <c r="C467" t="s">
        <v>1726</v>
      </c>
      <c r="D467">
        <v>91188905</v>
      </c>
      <c r="E467" t="s">
        <v>1727</v>
      </c>
      <c r="F467" t="s">
        <v>156</v>
      </c>
      <c r="G467" t="s">
        <v>1728</v>
      </c>
      <c r="H467" t="s">
        <v>1729</v>
      </c>
      <c r="I467" t="s">
        <v>20</v>
      </c>
      <c r="J467" t="s">
        <v>21</v>
      </c>
      <c r="K467">
        <v>80000000</v>
      </c>
      <c r="L467">
        <v>1999</v>
      </c>
      <c r="M467">
        <v>4.9000000000000004</v>
      </c>
      <c r="N467">
        <v>2.35</v>
      </c>
    </row>
    <row r="468" spans="1:14" x14ac:dyDescent="0.3">
      <c r="A468" t="s">
        <v>1730</v>
      </c>
      <c r="B468">
        <v>88</v>
      </c>
      <c r="C468" t="s">
        <v>669</v>
      </c>
      <c r="D468">
        <v>90443603</v>
      </c>
      <c r="E468" t="s">
        <v>1731</v>
      </c>
      <c r="F468" t="s">
        <v>372</v>
      </c>
      <c r="G468" t="s">
        <v>1732</v>
      </c>
      <c r="H468" t="s">
        <v>1733</v>
      </c>
      <c r="I468" t="s">
        <v>20</v>
      </c>
      <c r="J468" t="s">
        <v>21</v>
      </c>
      <c r="K468">
        <v>80000000</v>
      </c>
      <c r="L468">
        <v>1996</v>
      </c>
      <c r="M468">
        <v>6.3</v>
      </c>
      <c r="N468">
        <v>1.77</v>
      </c>
    </row>
    <row r="469" spans="1:14" x14ac:dyDescent="0.3">
      <c r="A469" t="s">
        <v>546</v>
      </c>
      <c r="B469">
        <v>93</v>
      </c>
      <c r="C469" t="s">
        <v>1734</v>
      </c>
      <c r="D469">
        <v>82226474</v>
      </c>
      <c r="E469" t="s">
        <v>1735</v>
      </c>
      <c r="F469" t="s">
        <v>1736</v>
      </c>
      <c r="G469" t="s">
        <v>1737</v>
      </c>
      <c r="H469" t="s">
        <v>1738</v>
      </c>
      <c r="I469" t="s">
        <v>20</v>
      </c>
      <c r="J469" t="s">
        <v>21</v>
      </c>
      <c r="K469">
        <v>65000000</v>
      </c>
      <c r="L469">
        <v>2006</v>
      </c>
      <c r="M469">
        <v>5.6</v>
      </c>
      <c r="N469">
        <v>1.85</v>
      </c>
    </row>
    <row r="470" spans="1:14" x14ac:dyDescent="0.3">
      <c r="A470" t="s">
        <v>1739</v>
      </c>
      <c r="B470">
        <v>104</v>
      </c>
      <c r="C470" t="s">
        <v>407</v>
      </c>
      <c r="D470">
        <v>79363785</v>
      </c>
      <c r="E470" t="s">
        <v>1740</v>
      </c>
      <c r="F470" t="s">
        <v>400</v>
      </c>
      <c r="G470" t="s">
        <v>1741</v>
      </c>
      <c r="H470" t="s">
        <v>1742</v>
      </c>
      <c r="I470" t="s">
        <v>20</v>
      </c>
      <c r="J470" t="s">
        <v>21</v>
      </c>
      <c r="K470">
        <v>80000000</v>
      </c>
      <c r="L470">
        <v>2008</v>
      </c>
      <c r="M470">
        <v>5.5</v>
      </c>
      <c r="N470">
        <v>2.35</v>
      </c>
    </row>
    <row r="471" spans="1:14" x14ac:dyDescent="0.3">
      <c r="A471" t="s">
        <v>709</v>
      </c>
      <c r="B471">
        <v>135</v>
      </c>
      <c r="C471" t="s">
        <v>1743</v>
      </c>
      <c r="D471">
        <v>76081498</v>
      </c>
      <c r="E471" t="s">
        <v>1744</v>
      </c>
      <c r="F471" t="s">
        <v>1006</v>
      </c>
      <c r="G471" t="s">
        <v>1745</v>
      </c>
      <c r="H471" t="s">
        <v>1746</v>
      </c>
      <c r="I471" t="s">
        <v>20</v>
      </c>
      <c r="J471" t="s">
        <v>21</v>
      </c>
      <c r="K471">
        <v>75000000</v>
      </c>
      <c r="L471">
        <v>1997</v>
      </c>
      <c r="M471">
        <v>6.7</v>
      </c>
      <c r="N471">
        <v>2.35</v>
      </c>
    </row>
    <row r="472" spans="1:14" x14ac:dyDescent="0.3">
      <c r="A472" t="s">
        <v>344</v>
      </c>
      <c r="B472">
        <v>134</v>
      </c>
      <c r="C472" t="s">
        <v>805</v>
      </c>
      <c r="D472">
        <v>85707116</v>
      </c>
      <c r="E472" t="s">
        <v>968</v>
      </c>
      <c r="F472" t="s">
        <v>231</v>
      </c>
      <c r="G472" t="s">
        <v>1747</v>
      </c>
      <c r="H472" t="s">
        <v>1748</v>
      </c>
      <c r="I472" t="s">
        <v>20</v>
      </c>
      <c r="J472" t="s">
        <v>21</v>
      </c>
      <c r="K472">
        <v>68000000</v>
      </c>
      <c r="L472">
        <v>2014</v>
      </c>
      <c r="M472">
        <v>7.6</v>
      </c>
      <c r="N472">
        <v>2.35</v>
      </c>
    </row>
    <row r="473" spans="1:14" x14ac:dyDescent="0.3">
      <c r="A473" t="s">
        <v>1749</v>
      </c>
      <c r="B473">
        <v>98</v>
      </c>
      <c r="C473" t="s">
        <v>1479</v>
      </c>
      <c r="D473">
        <v>74329966</v>
      </c>
      <c r="E473" t="s">
        <v>1750</v>
      </c>
      <c r="F473" t="s">
        <v>266</v>
      </c>
      <c r="G473" t="s">
        <v>1751</v>
      </c>
      <c r="H473" t="s">
        <v>797</v>
      </c>
      <c r="I473" t="s">
        <v>20</v>
      </c>
      <c r="J473" t="s">
        <v>21</v>
      </c>
      <c r="K473">
        <v>70000000</v>
      </c>
      <c r="L473">
        <v>1998</v>
      </c>
      <c r="M473">
        <v>5.7</v>
      </c>
      <c r="N473">
        <v>2.35</v>
      </c>
    </row>
    <row r="474" spans="1:14" x14ac:dyDescent="0.3">
      <c r="A474" t="s">
        <v>1752</v>
      </c>
      <c r="B474">
        <v>80</v>
      </c>
      <c r="C474" t="s">
        <v>1753</v>
      </c>
      <c r="D474">
        <v>100169068</v>
      </c>
      <c r="E474" t="s">
        <v>320</v>
      </c>
      <c r="F474" t="s">
        <v>491</v>
      </c>
      <c r="G474" t="s">
        <v>1754</v>
      </c>
      <c r="H474" t="s">
        <v>1755</v>
      </c>
      <c r="I474" t="s">
        <v>20</v>
      </c>
      <c r="J474" t="s">
        <v>21</v>
      </c>
      <c r="K474">
        <v>80000000</v>
      </c>
      <c r="L474">
        <v>2010</v>
      </c>
      <c r="M474">
        <v>4.5999999999999996</v>
      </c>
      <c r="N474">
        <v>1.85</v>
      </c>
    </row>
    <row r="475" spans="1:14" x14ac:dyDescent="0.3">
      <c r="A475" t="s">
        <v>1756</v>
      </c>
      <c r="B475">
        <v>83</v>
      </c>
      <c r="C475" t="s">
        <v>1757</v>
      </c>
      <c r="D475">
        <v>73215310</v>
      </c>
      <c r="E475" t="s">
        <v>1758</v>
      </c>
      <c r="F475" t="s">
        <v>773</v>
      </c>
      <c r="G475" t="s">
        <v>1759</v>
      </c>
      <c r="H475" t="s">
        <v>1760</v>
      </c>
      <c r="I475" t="s">
        <v>20</v>
      </c>
      <c r="J475" t="s">
        <v>21</v>
      </c>
      <c r="K475">
        <v>80000000</v>
      </c>
      <c r="L475">
        <v>2002</v>
      </c>
      <c r="M475">
        <v>7</v>
      </c>
      <c r="N475">
        <v>2.35</v>
      </c>
    </row>
    <row r="476" spans="1:14" x14ac:dyDescent="0.3">
      <c r="A476" t="s">
        <v>1071</v>
      </c>
      <c r="B476">
        <v>102</v>
      </c>
      <c r="C476" t="s">
        <v>1761</v>
      </c>
      <c r="D476">
        <v>80360866</v>
      </c>
      <c r="E476" t="s">
        <v>1762</v>
      </c>
      <c r="F476" t="s">
        <v>661</v>
      </c>
      <c r="G476" t="s">
        <v>1763</v>
      </c>
      <c r="H476" t="s">
        <v>1764</v>
      </c>
      <c r="I476" t="s">
        <v>20</v>
      </c>
      <c r="J476" t="s">
        <v>21</v>
      </c>
      <c r="K476">
        <v>80000000</v>
      </c>
      <c r="L476">
        <v>2011</v>
      </c>
      <c r="M476">
        <v>5.2</v>
      </c>
      <c r="N476">
        <v>2.35</v>
      </c>
    </row>
    <row r="477" spans="1:14" x14ac:dyDescent="0.3">
      <c r="A477" t="s">
        <v>1765</v>
      </c>
      <c r="B477">
        <v>130</v>
      </c>
      <c r="C477" t="s">
        <v>128</v>
      </c>
      <c r="D477">
        <v>69102910</v>
      </c>
      <c r="E477" t="s">
        <v>1766</v>
      </c>
      <c r="F477" t="s">
        <v>301</v>
      </c>
      <c r="G477" t="s">
        <v>1767</v>
      </c>
      <c r="H477" t="s">
        <v>1768</v>
      </c>
      <c r="I477" t="s">
        <v>20</v>
      </c>
      <c r="J477" t="s">
        <v>21</v>
      </c>
      <c r="K477">
        <v>80000000</v>
      </c>
      <c r="L477">
        <v>1998</v>
      </c>
      <c r="M477">
        <v>5.0999999999999996</v>
      </c>
      <c r="N477">
        <v>2.35</v>
      </c>
    </row>
    <row r="478" spans="1:14" x14ac:dyDescent="0.3">
      <c r="A478" t="s">
        <v>1769</v>
      </c>
      <c r="B478">
        <v>129</v>
      </c>
      <c r="C478" t="s">
        <v>1770</v>
      </c>
      <c r="D478">
        <v>65948711</v>
      </c>
      <c r="E478" t="s">
        <v>1442</v>
      </c>
      <c r="F478" t="s">
        <v>1134</v>
      </c>
      <c r="G478" t="s">
        <v>1771</v>
      </c>
      <c r="H478" t="s">
        <v>1772</v>
      </c>
      <c r="I478" t="s">
        <v>20</v>
      </c>
      <c r="J478" t="s">
        <v>21</v>
      </c>
      <c r="K478">
        <v>80000000</v>
      </c>
      <c r="L478">
        <v>2004</v>
      </c>
      <c r="M478">
        <v>6.6</v>
      </c>
      <c r="N478">
        <v>1.85</v>
      </c>
    </row>
    <row r="479" spans="1:14" x14ac:dyDescent="0.3">
      <c r="A479" t="s">
        <v>1773</v>
      </c>
      <c r="B479">
        <v>117</v>
      </c>
      <c r="C479" t="s">
        <v>1467</v>
      </c>
      <c r="D479">
        <v>821997</v>
      </c>
      <c r="E479" t="s">
        <v>146</v>
      </c>
      <c r="F479" t="s">
        <v>1653</v>
      </c>
      <c r="G479" t="s">
        <v>1774</v>
      </c>
      <c r="H479" t="s">
        <v>1775</v>
      </c>
      <c r="I479" t="s">
        <v>20</v>
      </c>
      <c r="J479" t="s">
        <v>21</v>
      </c>
      <c r="L479">
        <v>1997</v>
      </c>
      <c r="M479">
        <v>7</v>
      </c>
      <c r="N479">
        <v>1.85</v>
      </c>
    </row>
    <row r="480" spans="1:14" x14ac:dyDescent="0.3">
      <c r="A480" t="s">
        <v>1525</v>
      </c>
      <c r="B480">
        <v>89</v>
      </c>
      <c r="C480" t="s">
        <v>1428</v>
      </c>
      <c r="D480">
        <v>169692572</v>
      </c>
      <c r="E480" t="s">
        <v>535</v>
      </c>
      <c r="F480" t="s">
        <v>186</v>
      </c>
      <c r="G480" t="s">
        <v>1776</v>
      </c>
      <c r="H480" t="s">
        <v>1777</v>
      </c>
      <c r="I480" t="s">
        <v>20</v>
      </c>
      <c r="J480" t="s">
        <v>21</v>
      </c>
      <c r="K480">
        <v>80000000</v>
      </c>
      <c r="L480">
        <v>2015</v>
      </c>
      <c r="M480">
        <v>6.7</v>
      </c>
      <c r="N480">
        <v>1.85</v>
      </c>
    </row>
    <row r="481" spans="1:14" x14ac:dyDescent="0.3">
      <c r="A481" t="s">
        <v>45</v>
      </c>
      <c r="B481">
        <v>25</v>
      </c>
      <c r="C481" t="s">
        <v>1778</v>
      </c>
      <c r="E481" t="s">
        <v>350</v>
      </c>
      <c r="F481" t="s">
        <v>1779</v>
      </c>
      <c r="G481" t="s">
        <v>1780</v>
      </c>
      <c r="H481" t="s">
        <v>1781</v>
      </c>
      <c r="I481" t="s">
        <v>20</v>
      </c>
      <c r="J481" t="s">
        <v>21</v>
      </c>
      <c r="M481">
        <v>7.6</v>
      </c>
      <c r="N481">
        <v>4</v>
      </c>
    </row>
    <row r="482" spans="1:14" x14ac:dyDescent="0.3">
      <c r="A482" t="s">
        <v>1782</v>
      </c>
      <c r="B482">
        <v>74</v>
      </c>
      <c r="C482" t="s">
        <v>1783</v>
      </c>
      <c r="D482">
        <v>60507228</v>
      </c>
      <c r="E482" t="s">
        <v>1784</v>
      </c>
      <c r="F482" t="s">
        <v>1785</v>
      </c>
      <c r="G482" t="s">
        <v>1786</v>
      </c>
      <c r="H482" t="s">
        <v>1787</v>
      </c>
      <c r="I482" t="s">
        <v>20</v>
      </c>
      <c r="J482" t="s">
        <v>21</v>
      </c>
      <c r="K482">
        <v>80000000</v>
      </c>
      <c r="L482">
        <v>1999</v>
      </c>
      <c r="M482">
        <v>7.3</v>
      </c>
      <c r="N482">
        <v>1.78</v>
      </c>
    </row>
    <row r="483" spans="1:14" x14ac:dyDescent="0.3">
      <c r="A483" t="s">
        <v>625</v>
      </c>
      <c r="B483">
        <v>96</v>
      </c>
      <c r="C483" t="s">
        <v>1788</v>
      </c>
      <c r="D483">
        <v>56684819</v>
      </c>
      <c r="E483" t="s">
        <v>48</v>
      </c>
      <c r="F483" t="s">
        <v>130</v>
      </c>
      <c r="G483" t="s">
        <v>1789</v>
      </c>
      <c r="H483" t="s">
        <v>1790</v>
      </c>
      <c r="I483" t="s">
        <v>20</v>
      </c>
      <c r="J483" t="s">
        <v>21</v>
      </c>
      <c r="K483">
        <v>80000000</v>
      </c>
      <c r="L483">
        <v>2002</v>
      </c>
      <c r="M483">
        <v>5.9</v>
      </c>
      <c r="N483">
        <v>2.35</v>
      </c>
    </row>
    <row r="484" spans="1:14" x14ac:dyDescent="0.3">
      <c r="A484" t="s">
        <v>1249</v>
      </c>
      <c r="B484">
        <v>114</v>
      </c>
      <c r="C484" t="s">
        <v>1791</v>
      </c>
      <c r="D484">
        <v>50628009</v>
      </c>
      <c r="E484" t="s">
        <v>1792</v>
      </c>
      <c r="F484" t="s">
        <v>525</v>
      </c>
      <c r="G484" t="s">
        <v>1793</v>
      </c>
      <c r="H484" t="s">
        <v>1794</v>
      </c>
      <c r="I484" t="s">
        <v>20</v>
      </c>
      <c r="J484" t="s">
        <v>21</v>
      </c>
      <c r="K484">
        <v>90000000</v>
      </c>
      <c r="L484">
        <v>1998</v>
      </c>
      <c r="M484">
        <v>5.6</v>
      </c>
      <c r="N484">
        <v>1.85</v>
      </c>
    </row>
    <row r="485" spans="1:14" x14ac:dyDescent="0.3">
      <c r="A485" t="s">
        <v>1110</v>
      </c>
      <c r="B485">
        <v>99</v>
      </c>
      <c r="C485" t="s">
        <v>172</v>
      </c>
      <c r="D485">
        <v>69772969</v>
      </c>
      <c r="E485" t="s">
        <v>227</v>
      </c>
      <c r="F485" t="s">
        <v>179</v>
      </c>
      <c r="G485" t="s">
        <v>1795</v>
      </c>
      <c r="H485" t="s">
        <v>701</v>
      </c>
      <c r="I485" t="s">
        <v>20</v>
      </c>
      <c r="J485" t="s">
        <v>21</v>
      </c>
      <c r="K485">
        <v>80000000</v>
      </c>
      <c r="L485">
        <v>2001</v>
      </c>
      <c r="M485">
        <v>6.5</v>
      </c>
      <c r="N485">
        <v>2.35</v>
      </c>
    </row>
    <row r="486" spans="1:14" x14ac:dyDescent="0.3">
      <c r="A486" t="s">
        <v>212</v>
      </c>
      <c r="B486">
        <v>129</v>
      </c>
      <c r="C486" t="s">
        <v>1796</v>
      </c>
      <c r="D486">
        <v>45356386</v>
      </c>
      <c r="E486" t="s">
        <v>92</v>
      </c>
      <c r="F486" t="s">
        <v>1797</v>
      </c>
      <c r="G486" t="s">
        <v>1798</v>
      </c>
      <c r="H486" t="s">
        <v>1799</v>
      </c>
      <c r="I486" t="s">
        <v>1800</v>
      </c>
      <c r="J486" t="s">
        <v>21</v>
      </c>
      <c r="K486">
        <v>75000000</v>
      </c>
      <c r="L486">
        <v>2005</v>
      </c>
      <c r="M486">
        <v>5.9</v>
      </c>
      <c r="N486">
        <v>2.35</v>
      </c>
    </row>
    <row r="487" spans="1:14" x14ac:dyDescent="0.3">
      <c r="A487" t="s">
        <v>1801</v>
      </c>
      <c r="B487">
        <v>113</v>
      </c>
      <c r="C487" t="s">
        <v>1802</v>
      </c>
      <c r="D487">
        <v>55350897</v>
      </c>
      <c r="E487" t="s">
        <v>467</v>
      </c>
      <c r="F487" t="s">
        <v>548</v>
      </c>
      <c r="G487" t="s">
        <v>1803</v>
      </c>
      <c r="H487" t="s">
        <v>1804</v>
      </c>
      <c r="I487" t="s">
        <v>20</v>
      </c>
      <c r="J487" t="s">
        <v>21</v>
      </c>
      <c r="K487">
        <v>85000000</v>
      </c>
      <c r="L487">
        <v>1998</v>
      </c>
      <c r="M487">
        <v>7</v>
      </c>
      <c r="N487">
        <v>2.35</v>
      </c>
    </row>
    <row r="488" spans="1:14" x14ac:dyDescent="0.3">
      <c r="A488" t="s">
        <v>1805</v>
      </c>
      <c r="B488">
        <v>90</v>
      </c>
      <c r="C488" t="s">
        <v>1287</v>
      </c>
      <c r="D488">
        <v>39442871</v>
      </c>
      <c r="E488" t="s">
        <v>1806</v>
      </c>
      <c r="F488" t="s">
        <v>1428</v>
      </c>
      <c r="G488" t="s">
        <v>1807</v>
      </c>
      <c r="H488" t="s">
        <v>1808</v>
      </c>
      <c r="I488" t="s">
        <v>20</v>
      </c>
      <c r="J488" t="s">
        <v>21</v>
      </c>
      <c r="K488">
        <v>80000000</v>
      </c>
      <c r="L488">
        <v>2000</v>
      </c>
      <c r="M488">
        <v>5.3</v>
      </c>
      <c r="N488">
        <v>1.85</v>
      </c>
    </row>
    <row r="489" spans="1:14" x14ac:dyDescent="0.3">
      <c r="A489" t="s">
        <v>1809</v>
      </c>
      <c r="B489">
        <v>118</v>
      </c>
      <c r="C489" t="s">
        <v>314</v>
      </c>
      <c r="D489">
        <v>37899638</v>
      </c>
      <c r="E489" t="s">
        <v>1810</v>
      </c>
      <c r="F489" t="s">
        <v>773</v>
      </c>
      <c r="G489" t="s">
        <v>1811</v>
      </c>
      <c r="H489" t="s">
        <v>806</v>
      </c>
      <c r="I489" t="s">
        <v>20</v>
      </c>
      <c r="J489" t="s">
        <v>21</v>
      </c>
      <c r="K489">
        <v>88000000</v>
      </c>
      <c r="L489">
        <v>2005</v>
      </c>
      <c r="M489">
        <v>5.9</v>
      </c>
      <c r="N489">
        <v>1.85</v>
      </c>
    </row>
    <row r="490" spans="1:14" x14ac:dyDescent="0.3">
      <c r="A490" t="s">
        <v>173</v>
      </c>
      <c r="B490">
        <v>106</v>
      </c>
      <c r="C490" t="s">
        <v>645</v>
      </c>
      <c r="D490">
        <v>37754208</v>
      </c>
      <c r="E490" t="s">
        <v>1251</v>
      </c>
      <c r="F490" t="s">
        <v>568</v>
      </c>
      <c r="G490" t="s">
        <v>1812</v>
      </c>
      <c r="H490" t="s">
        <v>760</v>
      </c>
      <c r="I490" t="s">
        <v>20</v>
      </c>
      <c r="J490" t="s">
        <v>21</v>
      </c>
      <c r="K490">
        <v>70000000</v>
      </c>
      <c r="L490">
        <v>1996</v>
      </c>
      <c r="M490">
        <v>6.3</v>
      </c>
      <c r="N490">
        <v>2.35</v>
      </c>
    </row>
    <row r="491" spans="1:14" x14ac:dyDescent="0.3">
      <c r="A491" t="s">
        <v>1813</v>
      </c>
      <c r="B491">
        <v>81</v>
      </c>
      <c r="C491" t="s">
        <v>1814</v>
      </c>
      <c r="E491" t="s">
        <v>1815</v>
      </c>
      <c r="F491" t="s">
        <v>1816</v>
      </c>
      <c r="G491" t="s">
        <v>1817</v>
      </c>
      <c r="H491" t="s">
        <v>1818</v>
      </c>
      <c r="I491" t="s">
        <v>965</v>
      </c>
      <c r="J491" t="s">
        <v>966</v>
      </c>
      <c r="L491">
        <v>2015</v>
      </c>
      <c r="M491">
        <v>6.4</v>
      </c>
      <c r="N491">
        <v>2.35</v>
      </c>
    </row>
    <row r="492" spans="1:14" x14ac:dyDescent="0.3">
      <c r="A492" t="s">
        <v>647</v>
      </c>
      <c r="B492">
        <v>117</v>
      </c>
      <c r="C492" t="s">
        <v>1819</v>
      </c>
      <c r="D492">
        <v>27779888</v>
      </c>
      <c r="E492" t="s">
        <v>484</v>
      </c>
      <c r="F492" t="s">
        <v>517</v>
      </c>
      <c r="G492" t="s">
        <v>1820</v>
      </c>
      <c r="H492" t="s">
        <v>1821</v>
      </c>
      <c r="I492" t="s">
        <v>20</v>
      </c>
      <c r="J492" t="s">
        <v>21</v>
      </c>
      <c r="L492">
        <v>1997</v>
      </c>
      <c r="M492">
        <v>6.9</v>
      </c>
      <c r="N492">
        <v>2.35</v>
      </c>
    </row>
    <row r="493" spans="1:14" x14ac:dyDescent="0.3">
      <c r="A493" t="s">
        <v>440</v>
      </c>
      <c r="B493">
        <v>89</v>
      </c>
      <c r="C493" t="s">
        <v>1822</v>
      </c>
      <c r="D493">
        <v>38542418</v>
      </c>
      <c r="E493" t="s">
        <v>1823</v>
      </c>
      <c r="F493" t="s">
        <v>658</v>
      </c>
      <c r="G493" t="s">
        <v>1824</v>
      </c>
      <c r="H493" t="s">
        <v>1825</v>
      </c>
      <c r="I493" t="s">
        <v>20</v>
      </c>
      <c r="J493" t="s">
        <v>21</v>
      </c>
      <c r="K493">
        <v>80000000</v>
      </c>
      <c r="L493">
        <v>2009</v>
      </c>
      <c r="M493">
        <v>6.3</v>
      </c>
      <c r="N493">
        <v>2.35</v>
      </c>
    </row>
    <row r="494" spans="1:14" x14ac:dyDescent="0.3">
      <c r="A494" t="s">
        <v>982</v>
      </c>
      <c r="B494">
        <v>145</v>
      </c>
      <c r="C494" t="s">
        <v>1826</v>
      </c>
      <c r="D494">
        <v>34566746</v>
      </c>
      <c r="E494" t="s">
        <v>1827</v>
      </c>
      <c r="F494" t="s">
        <v>239</v>
      </c>
      <c r="G494" t="s">
        <v>1828</v>
      </c>
      <c r="H494" t="s">
        <v>1829</v>
      </c>
      <c r="I494" t="s">
        <v>20</v>
      </c>
      <c r="J494" t="s">
        <v>21</v>
      </c>
      <c r="K494">
        <v>80000000</v>
      </c>
      <c r="L494">
        <v>2000</v>
      </c>
      <c r="M494">
        <v>7.3</v>
      </c>
      <c r="N494">
        <v>1.85</v>
      </c>
    </row>
    <row r="495" spans="1:14" x14ac:dyDescent="0.3">
      <c r="A495" t="s">
        <v>338</v>
      </c>
      <c r="B495">
        <v>114</v>
      </c>
      <c r="C495" t="s">
        <v>1830</v>
      </c>
      <c r="D495">
        <v>32885565</v>
      </c>
      <c r="E495" t="s">
        <v>484</v>
      </c>
      <c r="F495" t="s">
        <v>1173</v>
      </c>
      <c r="G495" t="s">
        <v>1831</v>
      </c>
      <c r="H495" t="s">
        <v>1832</v>
      </c>
      <c r="I495" t="s">
        <v>20</v>
      </c>
      <c r="J495" t="s">
        <v>21</v>
      </c>
      <c r="K495">
        <v>80000000</v>
      </c>
      <c r="L495">
        <v>1996</v>
      </c>
      <c r="M495">
        <v>5.8</v>
      </c>
      <c r="N495">
        <v>1.85</v>
      </c>
    </row>
    <row r="496" spans="1:14" x14ac:dyDescent="0.3">
      <c r="A496" t="s">
        <v>1833</v>
      </c>
      <c r="B496">
        <v>87</v>
      </c>
      <c r="C496" t="s">
        <v>1834</v>
      </c>
      <c r="D496">
        <v>36073232</v>
      </c>
      <c r="E496" t="s">
        <v>1835</v>
      </c>
      <c r="F496" t="s">
        <v>1836</v>
      </c>
      <c r="G496" t="s">
        <v>1837</v>
      </c>
      <c r="H496" t="s">
        <v>1838</v>
      </c>
      <c r="I496" t="s">
        <v>20</v>
      </c>
      <c r="J496" t="s">
        <v>21</v>
      </c>
      <c r="K496">
        <v>80000000</v>
      </c>
      <c r="L496">
        <v>2013</v>
      </c>
      <c r="M496">
        <v>5.2</v>
      </c>
      <c r="N496">
        <v>2.35</v>
      </c>
    </row>
    <row r="497" spans="1:14" x14ac:dyDescent="0.3">
      <c r="A497" t="s">
        <v>1839</v>
      </c>
      <c r="B497">
        <v>119</v>
      </c>
      <c r="C497" t="s">
        <v>1463</v>
      </c>
      <c r="D497">
        <v>21471685</v>
      </c>
      <c r="E497" t="s">
        <v>48</v>
      </c>
      <c r="F497" t="s">
        <v>1840</v>
      </c>
      <c r="G497" t="s">
        <v>1841</v>
      </c>
      <c r="H497" t="s">
        <v>1842</v>
      </c>
      <c r="I497" t="s">
        <v>20</v>
      </c>
      <c r="J497" t="s">
        <v>21</v>
      </c>
      <c r="K497">
        <v>44000000</v>
      </c>
      <c r="L497">
        <v>2000</v>
      </c>
      <c r="M497">
        <v>2.4</v>
      </c>
      <c r="N497">
        <v>2.35</v>
      </c>
    </row>
    <row r="498" spans="1:14" x14ac:dyDescent="0.3">
      <c r="A498" t="s">
        <v>1843</v>
      </c>
      <c r="B498">
        <v>91</v>
      </c>
      <c r="C498" t="s">
        <v>1844</v>
      </c>
      <c r="D498">
        <v>20950820</v>
      </c>
      <c r="E498" t="s">
        <v>785</v>
      </c>
      <c r="F498" t="s">
        <v>339</v>
      </c>
      <c r="G498" t="s">
        <v>1845</v>
      </c>
      <c r="H498" t="s">
        <v>1846</v>
      </c>
      <c r="I498" t="s">
        <v>20</v>
      </c>
      <c r="J498" t="s">
        <v>520</v>
      </c>
      <c r="K498">
        <v>80000000</v>
      </c>
      <c r="L498">
        <v>2003</v>
      </c>
      <c r="M498">
        <v>5.7</v>
      </c>
      <c r="N498">
        <v>2.35</v>
      </c>
    </row>
    <row r="499" spans="1:14" x14ac:dyDescent="0.3">
      <c r="A499" t="s">
        <v>105</v>
      </c>
      <c r="B499">
        <v>118</v>
      </c>
      <c r="C499" t="s">
        <v>1847</v>
      </c>
      <c r="D499">
        <v>19673424</v>
      </c>
      <c r="E499" t="s">
        <v>1848</v>
      </c>
      <c r="F499" t="s">
        <v>1849</v>
      </c>
      <c r="G499" t="s">
        <v>1850</v>
      </c>
      <c r="H499" t="s">
        <v>1851</v>
      </c>
      <c r="I499" t="s">
        <v>20</v>
      </c>
      <c r="J499" t="s">
        <v>21</v>
      </c>
      <c r="K499">
        <v>80000000</v>
      </c>
      <c r="L499">
        <v>2009</v>
      </c>
      <c r="M499">
        <v>5.8</v>
      </c>
      <c r="N499">
        <v>2.35</v>
      </c>
    </row>
    <row r="500" spans="1:14" x14ac:dyDescent="0.3">
      <c r="A500" t="s">
        <v>709</v>
      </c>
      <c r="B500">
        <v>116</v>
      </c>
      <c r="C500" t="s">
        <v>437</v>
      </c>
      <c r="D500">
        <v>19480739</v>
      </c>
      <c r="E500" t="s">
        <v>48</v>
      </c>
      <c r="F500" t="s">
        <v>226</v>
      </c>
      <c r="G500" t="s">
        <v>1852</v>
      </c>
      <c r="H500" t="s">
        <v>1713</v>
      </c>
      <c r="I500" t="s">
        <v>20</v>
      </c>
      <c r="J500" t="s">
        <v>21</v>
      </c>
      <c r="K500">
        <v>80000000</v>
      </c>
      <c r="L500">
        <v>2003</v>
      </c>
      <c r="M500">
        <v>5.6</v>
      </c>
      <c r="N500">
        <v>2.35</v>
      </c>
    </row>
    <row r="501" spans="1:14" x14ac:dyDescent="0.3">
      <c r="A501" t="s">
        <v>1853</v>
      </c>
      <c r="B501">
        <v>177</v>
      </c>
      <c r="C501" t="s">
        <v>1854</v>
      </c>
      <c r="D501">
        <v>17593391</v>
      </c>
      <c r="E501" t="s">
        <v>388</v>
      </c>
      <c r="F501" t="s">
        <v>1326</v>
      </c>
      <c r="G501" t="s">
        <v>1855</v>
      </c>
      <c r="H501" t="s">
        <v>1856</v>
      </c>
      <c r="I501" t="s">
        <v>20</v>
      </c>
      <c r="J501" t="s">
        <v>21</v>
      </c>
      <c r="K501">
        <v>80000000</v>
      </c>
      <c r="L501">
        <v>1997</v>
      </c>
      <c r="M501">
        <v>6</v>
      </c>
      <c r="N501">
        <v>2.35</v>
      </c>
    </row>
    <row r="502" spans="1:14" x14ac:dyDescent="0.3">
      <c r="A502" t="s">
        <v>570</v>
      </c>
      <c r="B502">
        <v>97</v>
      </c>
      <c r="C502" t="s">
        <v>1515</v>
      </c>
      <c r="D502">
        <v>18318000</v>
      </c>
      <c r="E502" t="s">
        <v>1597</v>
      </c>
      <c r="F502" t="s">
        <v>1857</v>
      </c>
      <c r="G502" t="s">
        <v>1858</v>
      </c>
      <c r="H502" t="s">
        <v>1859</v>
      </c>
      <c r="I502" t="s">
        <v>20</v>
      </c>
      <c r="J502" t="s">
        <v>251</v>
      </c>
      <c r="K502">
        <v>80000000</v>
      </c>
      <c r="L502">
        <v>1998</v>
      </c>
      <c r="M502">
        <v>5.8</v>
      </c>
      <c r="N502">
        <v>1.85</v>
      </c>
    </row>
    <row r="503" spans="1:14" x14ac:dyDescent="0.3">
      <c r="A503" t="s">
        <v>721</v>
      </c>
      <c r="B503">
        <v>106</v>
      </c>
      <c r="C503" t="s">
        <v>1860</v>
      </c>
      <c r="D503">
        <v>27356090</v>
      </c>
      <c r="E503" t="s">
        <v>24</v>
      </c>
      <c r="F503" t="s">
        <v>230</v>
      </c>
      <c r="G503" t="s">
        <v>1861</v>
      </c>
      <c r="H503" t="s">
        <v>1862</v>
      </c>
      <c r="I503" t="s">
        <v>20</v>
      </c>
      <c r="J503" t="s">
        <v>21</v>
      </c>
      <c r="K503">
        <v>90000000</v>
      </c>
      <c r="L503">
        <v>2015</v>
      </c>
      <c r="M503">
        <v>6</v>
      </c>
      <c r="N503">
        <v>2.35</v>
      </c>
    </row>
    <row r="504" spans="1:14" x14ac:dyDescent="0.3">
      <c r="A504" t="s">
        <v>1863</v>
      </c>
      <c r="B504">
        <v>106</v>
      </c>
      <c r="C504" t="s">
        <v>1864</v>
      </c>
      <c r="D504">
        <v>17473245</v>
      </c>
      <c r="E504" t="s">
        <v>1823</v>
      </c>
      <c r="F504" t="s">
        <v>1865</v>
      </c>
      <c r="G504" t="s">
        <v>1866</v>
      </c>
      <c r="H504" t="s">
        <v>1867</v>
      </c>
      <c r="I504" t="s">
        <v>20</v>
      </c>
      <c r="J504" t="s">
        <v>21</v>
      </c>
      <c r="K504">
        <v>70000000</v>
      </c>
      <c r="L504">
        <v>2000</v>
      </c>
      <c r="M504">
        <v>5.7</v>
      </c>
      <c r="N504">
        <v>2.35</v>
      </c>
    </row>
    <row r="505" spans="1:14" x14ac:dyDescent="0.3">
      <c r="A505" t="s">
        <v>1296</v>
      </c>
      <c r="B505">
        <v>94</v>
      </c>
      <c r="C505" t="s">
        <v>1868</v>
      </c>
      <c r="D505">
        <v>15131330</v>
      </c>
      <c r="E505" t="s">
        <v>428</v>
      </c>
      <c r="F505" t="s">
        <v>1869</v>
      </c>
      <c r="G505" t="s">
        <v>1870</v>
      </c>
      <c r="H505" t="s">
        <v>1871</v>
      </c>
      <c r="I505" t="s">
        <v>20</v>
      </c>
      <c r="J505" t="s">
        <v>966</v>
      </c>
      <c r="K505">
        <v>86000000</v>
      </c>
      <c r="L505">
        <v>2006</v>
      </c>
      <c r="M505">
        <v>6</v>
      </c>
      <c r="N505">
        <v>2.35</v>
      </c>
    </row>
    <row r="506" spans="1:14" x14ac:dyDescent="0.3">
      <c r="A506" t="s">
        <v>1872</v>
      </c>
      <c r="B506">
        <v>104</v>
      </c>
      <c r="C506" t="s">
        <v>1872</v>
      </c>
      <c r="D506">
        <v>19406406</v>
      </c>
      <c r="E506" t="s">
        <v>1873</v>
      </c>
      <c r="F506" t="s">
        <v>1874</v>
      </c>
      <c r="G506" t="s">
        <v>1875</v>
      </c>
      <c r="H506" t="s">
        <v>1876</v>
      </c>
      <c r="I506" t="s">
        <v>965</v>
      </c>
      <c r="J506" t="s">
        <v>966</v>
      </c>
      <c r="K506">
        <v>40000000</v>
      </c>
      <c r="L506">
        <v>2009</v>
      </c>
      <c r="M506">
        <v>7.8</v>
      </c>
      <c r="N506">
        <v>2.35</v>
      </c>
    </row>
    <row r="507" spans="1:14" x14ac:dyDescent="0.3">
      <c r="A507" t="s">
        <v>1196</v>
      </c>
      <c r="B507">
        <v>102</v>
      </c>
      <c r="C507" t="s">
        <v>1469</v>
      </c>
      <c r="D507">
        <v>1891821</v>
      </c>
      <c r="E507" t="s">
        <v>232</v>
      </c>
      <c r="F507" t="s">
        <v>1337</v>
      </c>
      <c r="G507" t="s">
        <v>1877</v>
      </c>
      <c r="H507" t="s">
        <v>1878</v>
      </c>
      <c r="I507" t="s">
        <v>20</v>
      </c>
      <c r="J507" t="s">
        <v>34</v>
      </c>
      <c r="K507">
        <v>52000000</v>
      </c>
      <c r="L507">
        <v>2005</v>
      </c>
      <c r="M507">
        <v>4.2</v>
      </c>
      <c r="N507">
        <v>2.35</v>
      </c>
    </row>
    <row r="508" spans="1:14" x14ac:dyDescent="0.3">
      <c r="A508" t="s">
        <v>1523</v>
      </c>
      <c r="B508">
        <v>105</v>
      </c>
      <c r="C508" t="s">
        <v>1879</v>
      </c>
      <c r="D508">
        <v>23219748</v>
      </c>
      <c r="E508" t="s">
        <v>1880</v>
      </c>
      <c r="F508" t="s">
        <v>1881</v>
      </c>
      <c r="G508" t="s">
        <v>1882</v>
      </c>
      <c r="H508" t="s">
        <v>1883</v>
      </c>
      <c r="I508" t="s">
        <v>20</v>
      </c>
      <c r="J508" t="s">
        <v>182</v>
      </c>
      <c r="K508">
        <v>80000000</v>
      </c>
      <c r="L508">
        <v>2014</v>
      </c>
      <c r="M508">
        <v>5.6</v>
      </c>
      <c r="N508">
        <v>2.35</v>
      </c>
    </row>
    <row r="509" spans="1:14" x14ac:dyDescent="0.3">
      <c r="A509" t="s">
        <v>1884</v>
      </c>
      <c r="B509">
        <v>89</v>
      </c>
      <c r="C509" t="s">
        <v>1885</v>
      </c>
      <c r="E509" t="s">
        <v>1886</v>
      </c>
      <c r="F509" t="s">
        <v>1887</v>
      </c>
      <c r="G509" t="s">
        <v>1888</v>
      </c>
      <c r="H509" t="s">
        <v>1889</v>
      </c>
      <c r="I509" t="s">
        <v>1800</v>
      </c>
      <c r="J509" t="s">
        <v>1890</v>
      </c>
      <c r="K509">
        <v>8000000</v>
      </c>
      <c r="L509">
        <v>2015</v>
      </c>
      <c r="M509">
        <v>4.4000000000000004</v>
      </c>
    </row>
    <row r="510" spans="1:14" x14ac:dyDescent="0.3">
      <c r="A510" t="s">
        <v>573</v>
      </c>
      <c r="B510">
        <v>135</v>
      </c>
      <c r="C510" t="s">
        <v>1891</v>
      </c>
      <c r="D510">
        <v>170708996</v>
      </c>
      <c r="E510" t="s">
        <v>1017</v>
      </c>
      <c r="F510" t="s">
        <v>1857</v>
      </c>
      <c r="G510" t="s">
        <v>1892</v>
      </c>
      <c r="H510" t="s">
        <v>434</v>
      </c>
      <c r="I510" t="s">
        <v>20</v>
      </c>
      <c r="J510" t="s">
        <v>21</v>
      </c>
      <c r="K510">
        <v>58000000</v>
      </c>
      <c r="L510">
        <v>2001</v>
      </c>
      <c r="M510">
        <v>8.1999999999999993</v>
      </c>
      <c r="N510">
        <v>1.85</v>
      </c>
    </row>
    <row r="511" spans="1:14" x14ac:dyDescent="0.3">
      <c r="A511" t="s">
        <v>1556</v>
      </c>
      <c r="B511">
        <v>73</v>
      </c>
      <c r="C511" t="s">
        <v>915</v>
      </c>
      <c r="D511">
        <v>422783777</v>
      </c>
      <c r="E511" t="s">
        <v>1893</v>
      </c>
      <c r="F511" t="s">
        <v>609</v>
      </c>
      <c r="G511" t="s">
        <v>1894</v>
      </c>
      <c r="H511" t="s">
        <v>1895</v>
      </c>
      <c r="I511" t="s">
        <v>20</v>
      </c>
      <c r="J511" t="s">
        <v>21</v>
      </c>
      <c r="K511">
        <v>45000000</v>
      </c>
      <c r="L511">
        <v>1994</v>
      </c>
      <c r="M511">
        <v>8.5</v>
      </c>
      <c r="N511">
        <v>1.66</v>
      </c>
    </row>
    <row r="512" spans="1:14" x14ac:dyDescent="0.3">
      <c r="A512" t="s">
        <v>996</v>
      </c>
      <c r="B512">
        <v>94</v>
      </c>
      <c r="C512" t="s">
        <v>719</v>
      </c>
      <c r="D512">
        <v>103812241</v>
      </c>
      <c r="E512" t="s">
        <v>111</v>
      </c>
      <c r="F512" t="s">
        <v>476</v>
      </c>
      <c r="G512" t="s">
        <v>1896</v>
      </c>
      <c r="H512" t="s">
        <v>1303</v>
      </c>
      <c r="I512" t="s">
        <v>20</v>
      </c>
      <c r="J512" t="s">
        <v>21</v>
      </c>
      <c r="K512">
        <v>79000000</v>
      </c>
      <c r="L512">
        <v>2012</v>
      </c>
      <c r="M512">
        <v>5.8</v>
      </c>
      <c r="N512">
        <v>1.85</v>
      </c>
    </row>
    <row r="513" spans="1:14" x14ac:dyDescent="0.3">
      <c r="A513" t="s">
        <v>1897</v>
      </c>
      <c r="B513">
        <v>95</v>
      </c>
      <c r="C513" t="s">
        <v>675</v>
      </c>
      <c r="D513">
        <v>119793567</v>
      </c>
      <c r="E513" t="s">
        <v>1898</v>
      </c>
      <c r="F513" t="s">
        <v>1376</v>
      </c>
      <c r="G513" t="s">
        <v>1899</v>
      </c>
      <c r="H513" t="s">
        <v>1900</v>
      </c>
      <c r="I513" t="s">
        <v>20</v>
      </c>
      <c r="J513" t="s">
        <v>21</v>
      </c>
      <c r="K513">
        <v>78000000</v>
      </c>
      <c r="L513">
        <v>2013</v>
      </c>
      <c r="M513">
        <v>6.5</v>
      </c>
      <c r="N513">
        <v>2.35</v>
      </c>
    </row>
    <row r="514" spans="1:14" x14ac:dyDescent="0.3">
      <c r="A514" t="s">
        <v>176</v>
      </c>
      <c r="B514">
        <v>124</v>
      </c>
      <c r="C514" t="s">
        <v>517</v>
      </c>
      <c r="D514">
        <v>92930005</v>
      </c>
      <c r="E514" t="s">
        <v>1392</v>
      </c>
      <c r="F514" t="s">
        <v>473</v>
      </c>
      <c r="G514" t="s">
        <v>1901</v>
      </c>
      <c r="H514" t="s">
        <v>1902</v>
      </c>
      <c r="I514" t="s">
        <v>20</v>
      </c>
      <c r="J514" t="s">
        <v>520</v>
      </c>
      <c r="K514">
        <v>78000000</v>
      </c>
      <c r="L514">
        <v>2002</v>
      </c>
      <c r="M514">
        <v>7.2</v>
      </c>
      <c r="N514">
        <v>2.35</v>
      </c>
    </row>
    <row r="515" spans="1:14" x14ac:dyDescent="0.3">
      <c r="A515" t="s">
        <v>602</v>
      </c>
      <c r="B515">
        <v>136</v>
      </c>
      <c r="C515" t="s">
        <v>1830</v>
      </c>
      <c r="D515">
        <v>67286731</v>
      </c>
      <c r="E515" t="s">
        <v>92</v>
      </c>
      <c r="F515" t="s">
        <v>55</v>
      </c>
      <c r="G515" t="s">
        <v>1903</v>
      </c>
      <c r="H515" t="s">
        <v>746</v>
      </c>
      <c r="I515" t="s">
        <v>20</v>
      </c>
      <c r="J515" t="s">
        <v>21</v>
      </c>
      <c r="K515">
        <v>100000000</v>
      </c>
      <c r="L515">
        <v>2004</v>
      </c>
      <c r="M515">
        <v>6.7</v>
      </c>
      <c r="N515">
        <v>2.35</v>
      </c>
    </row>
    <row r="516" spans="1:14" x14ac:dyDescent="0.3">
      <c r="A516" t="s">
        <v>1426</v>
      </c>
      <c r="B516">
        <v>91</v>
      </c>
      <c r="C516" t="s">
        <v>1428</v>
      </c>
      <c r="D516">
        <v>74158157</v>
      </c>
      <c r="E516" t="s">
        <v>1099</v>
      </c>
      <c r="F516" t="s">
        <v>1554</v>
      </c>
      <c r="G516" t="s">
        <v>1904</v>
      </c>
      <c r="H516" t="s">
        <v>1905</v>
      </c>
      <c r="I516" t="s">
        <v>20</v>
      </c>
      <c r="J516" t="s">
        <v>21</v>
      </c>
      <c r="K516">
        <v>79000000</v>
      </c>
      <c r="L516">
        <v>2011</v>
      </c>
      <c r="M516">
        <v>3.4</v>
      </c>
      <c r="N516">
        <v>1.85</v>
      </c>
    </row>
    <row r="517" spans="1:14" x14ac:dyDescent="0.3">
      <c r="A517" t="s">
        <v>1906</v>
      </c>
      <c r="B517">
        <v>107</v>
      </c>
      <c r="C517" t="s">
        <v>1344</v>
      </c>
      <c r="D517">
        <v>127083765</v>
      </c>
      <c r="E517" t="s">
        <v>227</v>
      </c>
      <c r="F517" t="s">
        <v>226</v>
      </c>
      <c r="G517" t="s">
        <v>1907</v>
      </c>
      <c r="H517" t="s">
        <v>1908</v>
      </c>
      <c r="I517" t="s">
        <v>20</v>
      </c>
      <c r="J517" t="s">
        <v>21</v>
      </c>
      <c r="K517">
        <v>76000000</v>
      </c>
      <c r="L517">
        <v>2003</v>
      </c>
      <c r="M517">
        <v>5.9</v>
      </c>
      <c r="N517">
        <v>2.35</v>
      </c>
    </row>
    <row r="518" spans="1:14" x14ac:dyDescent="0.3">
      <c r="A518" t="s">
        <v>775</v>
      </c>
      <c r="B518">
        <v>108</v>
      </c>
      <c r="C518" t="s">
        <v>53</v>
      </c>
      <c r="D518">
        <v>1339152</v>
      </c>
      <c r="E518" t="s">
        <v>1909</v>
      </c>
      <c r="F518" t="s">
        <v>204</v>
      </c>
      <c r="G518" t="s">
        <v>1910</v>
      </c>
      <c r="H518" t="s">
        <v>452</v>
      </c>
      <c r="I518" t="s">
        <v>20</v>
      </c>
      <c r="J518" t="s">
        <v>966</v>
      </c>
      <c r="K518">
        <v>81200000</v>
      </c>
      <c r="L518">
        <v>2015</v>
      </c>
      <c r="M518">
        <v>7.8</v>
      </c>
      <c r="N518">
        <v>2.35</v>
      </c>
    </row>
    <row r="519" spans="1:14" x14ac:dyDescent="0.3">
      <c r="A519" t="s">
        <v>1911</v>
      </c>
      <c r="B519">
        <v>99</v>
      </c>
      <c r="C519" t="s">
        <v>1912</v>
      </c>
      <c r="D519">
        <v>15071514</v>
      </c>
      <c r="E519" t="s">
        <v>1913</v>
      </c>
      <c r="F519" t="s">
        <v>1736</v>
      </c>
      <c r="G519" t="s">
        <v>1914</v>
      </c>
      <c r="H519" t="s">
        <v>1915</v>
      </c>
      <c r="I519" t="s">
        <v>20</v>
      </c>
      <c r="J519" t="s">
        <v>21</v>
      </c>
      <c r="K519">
        <v>80000000</v>
      </c>
      <c r="L519">
        <v>2007</v>
      </c>
      <c r="M519">
        <v>5.9</v>
      </c>
      <c r="N519">
        <v>1.85</v>
      </c>
    </row>
    <row r="520" spans="1:14" x14ac:dyDescent="0.3">
      <c r="A520" t="s">
        <v>1916</v>
      </c>
      <c r="B520">
        <v>92</v>
      </c>
      <c r="C520" t="s">
        <v>536</v>
      </c>
      <c r="D520">
        <v>26000610</v>
      </c>
      <c r="E520" t="s">
        <v>185</v>
      </c>
      <c r="F520" t="s">
        <v>1147</v>
      </c>
      <c r="G520" t="s">
        <v>1917</v>
      </c>
      <c r="H520" t="s">
        <v>1918</v>
      </c>
      <c r="I520" t="s">
        <v>20</v>
      </c>
      <c r="J520" t="s">
        <v>21</v>
      </c>
      <c r="K520">
        <v>76000000</v>
      </c>
      <c r="L520">
        <v>2000</v>
      </c>
      <c r="M520">
        <v>4.0999999999999996</v>
      </c>
      <c r="N520">
        <v>1.85</v>
      </c>
    </row>
    <row r="521" spans="1:14" x14ac:dyDescent="0.3">
      <c r="A521" t="s">
        <v>1919</v>
      </c>
      <c r="B521">
        <v>87</v>
      </c>
      <c r="C521" t="s">
        <v>1920</v>
      </c>
      <c r="D521">
        <v>323505540</v>
      </c>
      <c r="E521" t="s">
        <v>1921</v>
      </c>
      <c r="F521" t="s">
        <v>550</v>
      </c>
      <c r="G521" t="s">
        <v>1922</v>
      </c>
      <c r="H521" t="s">
        <v>1923</v>
      </c>
      <c r="I521" t="s">
        <v>20</v>
      </c>
      <c r="J521" t="s">
        <v>461</v>
      </c>
      <c r="K521">
        <v>75000000</v>
      </c>
      <c r="L521">
        <v>2016</v>
      </c>
      <c r="M521">
        <v>6.8</v>
      </c>
      <c r="N521">
        <v>1.85</v>
      </c>
    </row>
    <row r="522" spans="1:14" x14ac:dyDescent="0.3">
      <c r="A522" t="s">
        <v>1924</v>
      </c>
      <c r="B522">
        <v>110</v>
      </c>
      <c r="C522" t="s">
        <v>1925</v>
      </c>
      <c r="D522">
        <v>66462600</v>
      </c>
      <c r="E522" t="s">
        <v>16</v>
      </c>
      <c r="F522" t="s">
        <v>466</v>
      </c>
      <c r="G522" t="s">
        <v>1926</v>
      </c>
      <c r="H522" t="s">
        <v>810</v>
      </c>
      <c r="I522" t="s">
        <v>20</v>
      </c>
      <c r="J522" t="s">
        <v>21</v>
      </c>
      <c r="K522">
        <v>78000000</v>
      </c>
      <c r="L522">
        <v>2003</v>
      </c>
      <c r="M522">
        <v>5.8</v>
      </c>
      <c r="N522">
        <v>2.35</v>
      </c>
    </row>
    <row r="523" spans="1:14" x14ac:dyDescent="0.3">
      <c r="A523" t="s">
        <v>1927</v>
      </c>
      <c r="B523">
        <v>98</v>
      </c>
      <c r="C523" t="s">
        <v>1928</v>
      </c>
      <c r="D523">
        <v>368049635</v>
      </c>
      <c r="E523" t="s">
        <v>1375</v>
      </c>
      <c r="F523" t="s">
        <v>353</v>
      </c>
      <c r="G523" t="s">
        <v>1929</v>
      </c>
      <c r="H523" t="s">
        <v>550</v>
      </c>
      <c r="I523" t="s">
        <v>20</v>
      </c>
      <c r="J523" t="s">
        <v>21</v>
      </c>
      <c r="K523">
        <v>76000000</v>
      </c>
      <c r="L523">
        <v>2013</v>
      </c>
      <c r="M523">
        <v>7.5</v>
      </c>
      <c r="N523">
        <v>1.85</v>
      </c>
    </row>
    <row r="524" spans="1:14" x14ac:dyDescent="0.3">
      <c r="A524" t="s">
        <v>291</v>
      </c>
      <c r="B524">
        <v>154</v>
      </c>
      <c r="C524" t="s">
        <v>1003</v>
      </c>
      <c r="D524">
        <v>306124059</v>
      </c>
      <c r="E524" t="s">
        <v>48</v>
      </c>
      <c r="F524" t="s">
        <v>112</v>
      </c>
      <c r="G524" t="s">
        <v>1930</v>
      </c>
      <c r="H524" t="s">
        <v>1931</v>
      </c>
      <c r="I524" t="s">
        <v>20</v>
      </c>
      <c r="J524" t="s">
        <v>21</v>
      </c>
      <c r="K524">
        <v>75000000</v>
      </c>
      <c r="L524">
        <v>1996</v>
      </c>
      <c r="M524">
        <v>6.9</v>
      </c>
      <c r="N524">
        <v>2.35</v>
      </c>
    </row>
    <row r="525" spans="1:14" x14ac:dyDescent="0.3">
      <c r="A525" t="s">
        <v>264</v>
      </c>
      <c r="B525">
        <v>129</v>
      </c>
      <c r="C525" t="s">
        <v>1932</v>
      </c>
      <c r="D525">
        <v>229074524</v>
      </c>
      <c r="E525" t="s">
        <v>48</v>
      </c>
      <c r="F525" t="s">
        <v>1933</v>
      </c>
      <c r="G525" t="s">
        <v>1934</v>
      </c>
      <c r="H525" t="s">
        <v>1935</v>
      </c>
      <c r="I525" t="s">
        <v>20</v>
      </c>
      <c r="J525" t="s">
        <v>21</v>
      </c>
      <c r="K525">
        <v>73000000</v>
      </c>
      <c r="L525">
        <v>1997</v>
      </c>
      <c r="M525">
        <v>6.5</v>
      </c>
      <c r="N525">
        <v>1.85</v>
      </c>
    </row>
    <row r="526" spans="1:14" x14ac:dyDescent="0.3">
      <c r="A526" t="s">
        <v>540</v>
      </c>
      <c r="B526">
        <v>86</v>
      </c>
      <c r="C526" t="s">
        <v>545</v>
      </c>
      <c r="D526">
        <v>193136719</v>
      </c>
      <c r="E526" t="s">
        <v>320</v>
      </c>
      <c r="F526" t="s">
        <v>541</v>
      </c>
      <c r="G526" t="s">
        <v>1936</v>
      </c>
      <c r="H526" t="s">
        <v>770</v>
      </c>
      <c r="I526" t="s">
        <v>20</v>
      </c>
      <c r="J526" t="s">
        <v>21</v>
      </c>
      <c r="K526">
        <v>75000000</v>
      </c>
      <c r="L526">
        <v>2005</v>
      </c>
      <c r="M526">
        <v>6.9</v>
      </c>
      <c r="N526">
        <v>1.85</v>
      </c>
    </row>
    <row r="527" spans="1:14" x14ac:dyDescent="0.3">
      <c r="A527" t="s">
        <v>811</v>
      </c>
      <c r="B527">
        <v>109</v>
      </c>
      <c r="C527" t="s">
        <v>1937</v>
      </c>
      <c r="D527">
        <v>35286428</v>
      </c>
      <c r="E527" t="s">
        <v>1740</v>
      </c>
      <c r="F527" t="s">
        <v>259</v>
      </c>
      <c r="G527" t="s">
        <v>1938</v>
      </c>
      <c r="H527" t="s">
        <v>1939</v>
      </c>
      <c r="I527" t="s">
        <v>20</v>
      </c>
      <c r="J527" t="s">
        <v>21</v>
      </c>
      <c r="K527">
        <v>76000000</v>
      </c>
      <c r="L527">
        <v>2006</v>
      </c>
      <c r="M527">
        <v>7.9</v>
      </c>
      <c r="N527">
        <v>1.85</v>
      </c>
    </row>
    <row r="528" spans="1:14" x14ac:dyDescent="0.3">
      <c r="A528" t="s">
        <v>80</v>
      </c>
      <c r="B528">
        <v>104</v>
      </c>
      <c r="C528" t="s">
        <v>1940</v>
      </c>
      <c r="D528">
        <v>157299717</v>
      </c>
      <c r="E528" t="s">
        <v>48</v>
      </c>
      <c r="F528" t="s">
        <v>179</v>
      </c>
      <c r="G528" t="s">
        <v>1941</v>
      </c>
      <c r="H528" t="s">
        <v>853</v>
      </c>
      <c r="I528" t="s">
        <v>20</v>
      </c>
      <c r="J528" t="s">
        <v>21</v>
      </c>
      <c r="K528">
        <v>75000000</v>
      </c>
      <c r="L528">
        <v>2000</v>
      </c>
      <c r="M528">
        <v>7.4</v>
      </c>
      <c r="N528">
        <v>2.35</v>
      </c>
    </row>
    <row r="529" spans="1:14" x14ac:dyDescent="0.3">
      <c r="A529" t="s">
        <v>1411</v>
      </c>
      <c r="B529">
        <v>110</v>
      </c>
      <c r="C529" t="s">
        <v>317</v>
      </c>
      <c r="D529">
        <v>134568845</v>
      </c>
      <c r="E529" t="s">
        <v>1942</v>
      </c>
      <c r="F529" t="s">
        <v>384</v>
      </c>
      <c r="G529" t="s">
        <v>1943</v>
      </c>
      <c r="H529" t="s">
        <v>224</v>
      </c>
      <c r="I529" t="s">
        <v>20</v>
      </c>
      <c r="J529" t="s">
        <v>21</v>
      </c>
      <c r="K529">
        <v>75000000</v>
      </c>
      <c r="L529">
        <v>2008</v>
      </c>
      <c r="M529">
        <v>6.7</v>
      </c>
      <c r="N529">
        <v>2.35</v>
      </c>
    </row>
    <row r="530" spans="1:14" x14ac:dyDescent="0.3">
      <c r="A530" t="s">
        <v>189</v>
      </c>
      <c r="B530">
        <v>136</v>
      </c>
      <c r="C530" t="s">
        <v>1944</v>
      </c>
      <c r="D530">
        <v>134006721</v>
      </c>
      <c r="E530" t="s">
        <v>30</v>
      </c>
      <c r="F530" t="s">
        <v>479</v>
      </c>
      <c r="G530" t="s">
        <v>1945</v>
      </c>
      <c r="H530" t="s">
        <v>1946</v>
      </c>
      <c r="I530" t="s">
        <v>20</v>
      </c>
      <c r="J530" t="s">
        <v>21</v>
      </c>
      <c r="K530">
        <v>75000000</v>
      </c>
      <c r="L530">
        <v>1996</v>
      </c>
      <c r="M530">
        <v>7.4</v>
      </c>
      <c r="N530">
        <v>2.35</v>
      </c>
    </row>
    <row r="531" spans="1:14" x14ac:dyDescent="0.3">
      <c r="A531" t="s">
        <v>847</v>
      </c>
      <c r="B531">
        <v>115</v>
      </c>
      <c r="C531" t="s">
        <v>1947</v>
      </c>
      <c r="D531">
        <v>195329763</v>
      </c>
      <c r="E531" t="s">
        <v>694</v>
      </c>
      <c r="F531" t="s">
        <v>1380</v>
      </c>
      <c r="G531" t="s">
        <v>1948</v>
      </c>
      <c r="H531" t="s">
        <v>1949</v>
      </c>
      <c r="I531" t="s">
        <v>20</v>
      </c>
      <c r="J531" t="s">
        <v>21</v>
      </c>
      <c r="K531">
        <v>80000000</v>
      </c>
      <c r="L531">
        <v>2006</v>
      </c>
      <c r="M531">
        <v>6.9</v>
      </c>
      <c r="N531">
        <v>1.85</v>
      </c>
    </row>
    <row r="532" spans="1:14" x14ac:dyDescent="0.3">
      <c r="A532" t="s">
        <v>1609</v>
      </c>
      <c r="B532">
        <v>99</v>
      </c>
      <c r="C532" t="s">
        <v>1950</v>
      </c>
      <c r="D532">
        <v>120776832</v>
      </c>
      <c r="E532" t="s">
        <v>1106</v>
      </c>
      <c r="F532" t="s">
        <v>1428</v>
      </c>
      <c r="G532" t="s">
        <v>1951</v>
      </c>
      <c r="H532" t="s">
        <v>1952</v>
      </c>
      <c r="I532" t="s">
        <v>20</v>
      </c>
      <c r="J532" t="s">
        <v>21</v>
      </c>
      <c r="K532">
        <v>75000000</v>
      </c>
      <c r="L532">
        <v>2004</v>
      </c>
      <c r="M532">
        <v>6.8</v>
      </c>
      <c r="N532">
        <v>2.35</v>
      </c>
    </row>
    <row r="533" spans="1:14" x14ac:dyDescent="0.3">
      <c r="A533" t="s">
        <v>1694</v>
      </c>
      <c r="B533">
        <v>117</v>
      </c>
      <c r="C533" t="s">
        <v>1953</v>
      </c>
      <c r="D533">
        <v>118823091</v>
      </c>
      <c r="E533" t="s">
        <v>1954</v>
      </c>
      <c r="F533" t="s">
        <v>1955</v>
      </c>
      <c r="G533" t="s">
        <v>1956</v>
      </c>
      <c r="H533" t="s">
        <v>1957</v>
      </c>
      <c r="I533" t="s">
        <v>20</v>
      </c>
      <c r="J533" t="s">
        <v>21</v>
      </c>
      <c r="K533">
        <v>75000000</v>
      </c>
      <c r="L533">
        <v>2007</v>
      </c>
      <c r="M533">
        <v>6.7</v>
      </c>
      <c r="N533">
        <v>2.35</v>
      </c>
    </row>
    <row r="534" spans="1:14" x14ac:dyDescent="0.3">
      <c r="A534" t="s">
        <v>1355</v>
      </c>
      <c r="B534">
        <v>125</v>
      </c>
      <c r="C534" t="s">
        <v>1958</v>
      </c>
      <c r="D534">
        <v>41814863</v>
      </c>
      <c r="E534" t="s">
        <v>1959</v>
      </c>
      <c r="F534" t="s">
        <v>736</v>
      </c>
      <c r="G534" t="s">
        <v>1960</v>
      </c>
      <c r="H534" t="s">
        <v>1961</v>
      </c>
      <c r="I534" t="s">
        <v>20</v>
      </c>
      <c r="J534" t="s">
        <v>21</v>
      </c>
      <c r="K534">
        <v>50000000</v>
      </c>
      <c r="L534">
        <v>2004</v>
      </c>
      <c r="M534">
        <v>5.0999999999999996</v>
      </c>
      <c r="N534">
        <v>2</v>
      </c>
    </row>
    <row r="535" spans="1:14" x14ac:dyDescent="0.3">
      <c r="A535" t="s">
        <v>1962</v>
      </c>
      <c r="B535">
        <v>110</v>
      </c>
      <c r="C535" t="s">
        <v>1206</v>
      </c>
      <c r="D535">
        <v>97360069</v>
      </c>
      <c r="E535" t="s">
        <v>1963</v>
      </c>
      <c r="F535" t="s">
        <v>609</v>
      </c>
      <c r="G535" t="s">
        <v>1964</v>
      </c>
      <c r="H535" t="s">
        <v>493</v>
      </c>
      <c r="I535" t="s">
        <v>20</v>
      </c>
      <c r="J535" t="s">
        <v>21</v>
      </c>
      <c r="K535">
        <v>75000000</v>
      </c>
      <c r="L535">
        <v>1999</v>
      </c>
      <c r="M535">
        <v>4.0999999999999996</v>
      </c>
      <c r="N535">
        <v>1.85</v>
      </c>
    </row>
    <row r="536" spans="1:14" x14ac:dyDescent="0.3">
      <c r="A536" t="s">
        <v>745</v>
      </c>
      <c r="B536">
        <v>125</v>
      </c>
      <c r="C536" t="s">
        <v>224</v>
      </c>
      <c r="D536">
        <v>117698894</v>
      </c>
      <c r="E536" t="s">
        <v>1451</v>
      </c>
      <c r="F536" t="s">
        <v>317</v>
      </c>
      <c r="G536" t="s">
        <v>1965</v>
      </c>
      <c r="H536" t="s">
        <v>1966</v>
      </c>
      <c r="I536" t="s">
        <v>20</v>
      </c>
      <c r="J536" t="s">
        <v>21</v>
      </c>
      <c r="K536">
        <v>75000000</v>
      </c>
      <c r="L536">
        <v>2013</v>
      </c>
      <c r="M536">
        <v>7.3</v>
      </c>
      <c r="N536">
        <v>2.35</v>
      </c>
    </row>
    <row r="537" spans="1:14" x14ac:dyDescent="0.3">
      <c r="A537" t="s">
        <v>1426</v>
      </c>
      <c r="B537">
        <v>102</v>
      </c>
      <c r="C537" t="s">
        <v>1428</v>
      </c>
      <c r="D537">
        <v>162001186</v>
      </c>
      <c r="E537" t="s">
        <v>1099</v>
      </c>
      <c r="F537" t="s">
        <v>186</v>
      </c>
      <c r="G537" t="s">
        <v>1967</v>
      </c>
      <c r="H537" t="s">
        <v>334</v>
      </c>
      <c r="I537" t="s">
        <v>20</v>
      </c>
      <c r="J537" t="s">
        <v>21</v>
      </c>
      <c r="K537">
        <v>80000000</v>
      </c>
      <c r="L537">
        <v>2010</v>
      </c>
      <c r="M537">
        <v>6</v>
      </c>
      <c r="N537">
        <v>1.85</v>
      </c>
    </row>
    <row r="538" spans="1:14" x14ac:dyDescent="0.3">
      <c r="A538" t="s">
        <v>264</v>
      </c>
      <c r="B538">
        <v>128</v>
      </c>
      <c r="C538" t="s">
        <v>1084</v>
      </c>
      <c r="D538">
        <v>77032279</v>
      </c>
      <c r="E538" t="s">
        <v>1649</v>
      </c>
      <c r="F538" t="s">
        <v>219</v>
      </c>
      <c r="G538" t="s">
        <v>1968</v>
      </c>
      <c r="H538" t="s">
        <v>1969</v>
      </c>
      <c r="I538" t="s">
        <v>20</v>
      </c>
      <c r="J538" t="s">
        <v>21</v>
      </c>
      <c r="K538">
        <v>60000000</v>
      </c>
      <c r="L538">
        <v>2004</v>
      </c>
      <c r="M538">
        <v>7.3</v>
      </c>
      <c r="N538">
        <v>1.85</v>
      </c>
    </row>
    <row r="539" spans="1:14" x14ac:dyDescent="0.3">
      <c r="A539" t="s">
        <v>45</v>
      </c>
      <c r="B539">
        <v>43</v>
      </c>
      <c r="C539" t="s">
        <v>1970</v>
      </c>
      <c r="E539" t="s">
        <v>604</v>
      </c>
      <c r="F539" t="s">
        <v>1819</v>
      </c>
      <c r="G539" t="s">
        <v>1971</v>
      </c>
      <c r="H539" t="s">
        <v>1972</v>
      </c>
      <c r="I539" t="s">
        <v>20</v>
      </c>
      <c r="J539" t="s">
        <v>21</v>
      </c>
      <c r="M539">
        <v>7.5</v>
      </c>
      <c r="N539">
        <v>16</v>
      </c>
    </row>
    <row r="540" spans="1:14" x14ac:dyDescent="0.3">
      <c r="A540" t="s">
        <v>1456</v>
      </c>
      <c r="B540">
        <v>100</v>
      </c>
      <c r="C540" t="s">
        <v>1973</v>
      </c>
      <c r="D540">
        <v>73023275</v>
      </c>
      <c r="E540" t="s">
        <v>1974</v>
      </c>
      <c r="F540" t="s">
        <v>172</v>
      </c>
      <c r="G540" t="s">
        <v>1975</v>
      </c>
      <c r="H540" t="s">
        <v>1976</v>
      </c>
      <c r="I540" t="s">
        <v>20</v>
      </c>
      <c r="J540" t="s">
        <v>21</v>
      </c>
      <c r="K540">
        <v>35000000</v>
      </c>
      <c r="L540">
        <v>2009</v>
      </c>
      <c r="M540">
        <v>5.4</v>
      </c>
      <c r="N540">
        <v>1.85</v>
      </c>
    </row>
    <row r="541" spans="1:14" x14ac:dyDescent="0.3">
      <c r="A541" t="s">
        <v>212</v>
      </c>
      <c r="B541">
        <v>124</v>
      </c>
      <c r="C541" t="s">
        <v>874</v>
      </c>
      <c r="D541">
        <v>68473360</v>
      </c>
      <c r="E541" t="s">
        <v>484</v>
      </c>
      <c r="F541" t="s">
        <v>1977</v>
      </c>
      <c r="G541" t="s">
        <v>1978</v>
      </c>
      <c r="H541" t="s">
        <v>690</v>
      </c>
      <c r="I541" t="s">
        <v>20</v>
      </c>
      <c r="J541" t="s">
        <v>21</v>
      </c>
      <c r="K541">
        <v>75000000</v>
      </c>
      <c r="L541">
        <v>2000</v>
      </c>
      <c r="M541">
        <v>5.9</v>
      </c>
      <c r="N541">
        <v>1.85</v>
      </c>
    </row>
    <row r="542" spans="1:14" x14ac:dyDescent="0.3">
      <c r="A542" t="s">
        <v>1979</v>
      </c>
      <c r="B542">
        <v>102</v>
      </c>
      <c r="C542" t="s">
        <v>219</v>
      </c>
      <c r="D542">
        <v>66636385</v>
      </c>
      <c r="E542" t="s">
        <v>1980</v>
      </c>
      <c r="F542" t="s">
        <v>473</v>
      </c>
      <c r="G542" t="s">
        <v>1981</v>
      </c>
      <c r="H542" t="s">
        <v>1982</v>
      </c>
      <c r="I542" t="s">
        <v>20</v>
      </c>
      <c r="J542" t="s">
        <v>21</v>
      </c>
      <c r="K542">
        <v>75000000</v>
      </c>
      <c r="L542">
        <v>2007</v>
      </c>
      <c r="M542">
        <v>7.1</v>
      </c>
      <c r="N542">
        <v>1.85</v>
      </c>
    </row>
    <row r="543" spans="1:14" x14ac:dyDescent="0.3">
      <c r="A543" t="s">
        <v>1304</v>
      </c>
      <c r="B543">
        <v>90</v>
      </c>
      <c r="C543" t="s">
        <v>330</v>
      </c>
      <c r="D543">
        <v>160762022</v>
      </c>
      <c r="E543" t="s">
        <v>320</v>
      </c>
      <c r="F543" t="s">
        <v>1147</v>
      </c>
      <c r="G543" t="s">
        <v>1983</v>
      </c>
      <c r="H543" t="s">
        <v>384</v>
      </c>
      <c r="I543" t="s">
        <v>20</v>
      </c>
      <c r="J543" t="s">
        <v>21</v>
      </c>
      <c r="K543">
        <v>75000000</v>
      </c>
      <c r="L543">
        <v>2004</v>
      </c>
      <c r="M543">
        <v>6</v>
      </c>
      <c r="N543">
        <v>1.85</v>
      </c>
    </row>
    <row r="544" spans="1:14" x14ac:dyDescent="0.3">
      <c r="A544" t="s">
        <v>739</v>
      </c>
      <c r="B544">
        <v>130</v>
      </c>
      <c r="C544" t="s">
        <v>1984</v>
      </c>
      <c r="D544">
        <v>103338338</v>
      </c>
      <c r="E544" t="s">
        <v>1985</v>
      </c>
      <c r="F544" t="s">
        <v>1986</v>
      </c>
      <c r="G544" t="s">
        <v>1987</v>
      </c>
      <c r="H544" t="s">
        <v>1094</v>
      </c>
      <c r="I544" t="s">
        <v>20</v>
      </c>
      <c r="J544" t="s">
        <v>21</v>
      </c>
      <c r="K544">
        <v>70000000</v>
      </c>
      <c r="L544">
        <v>2006</v>
      </c>
      <c r="M544">
        <v>6.5</v>
      </c>
      <c r="N544">
        <v>2.35</v>
      </c>
    </row>
    <row r="545" spans="1:14" x14ac:dyDescent="0.3">
      <c r="A545" t="s">
        <v>45</v>
      </c>
      <c r="B545">
        <v>45</v>
      </c>
      <c r="C545" t="s">
        <v>1988</v>
      </c>
      <c r="E545" t="s">
        <v>1989</v>
      </c>
      <c r="F545" t="s">
        <v>1990</v>
      </c>
      <c r="G545" t="s">
        <v>1991</v>
      </c>
      <c r="H545" t="s">
        <v>1992</v>
      </c>
      <c r="I545" t="s">
        <v>20</v>
      </c>
      <c r="J545" t="s">
        <v>21</v>
      </c>
      <c r="M545">
        <v>8.3000000000000007</v>
      </c>
    </row>
    <row r="546" spans="1:14" x14ac:dyDescent="0.3">
      <c r="A546" t="s">
        <v>1993</v>
      </c>
      <c r="B546">
        <v>118</v>
      </c>
      <c r="C546" t="s">
        <v>1994</v>
      </c>
      <c r="D546">
        <v>55808744</v>
      </c>
      <c r="E546" t="s">
        <v>1995</v>
      </c>
      <c r="F546" t="s">
        <v>719</v>
      </c>
      <c r="G546" t="s">
        <v>1996</v>
      </c>
      <c r="H546" t="s">
        <v>1208</v>
      </c>
      <c r="I546" t="s">
        <v>20</v>
      </c>
      <c r="J546" t="s">
        <v>21</v>
      </c>
      <c r="K546">
        <v>53000000</v>
      </c>
      <c r="L546">
        <v>2005</v>
      </c>
      <c r="M546">
        <v>5.7</v>
      </c>
      <c r="N546">
        <v>2.4</v>
      </c>
    </row>
    <row r="547" spans="1:14" x14ac:dyDescent="0.3">
      <c r="A547" t="s">
        <v>264</v>
      </c>
      <c r="B547">
        <v>163</v>
      </c>
      <c r="C547" t="s">
        <v>1997</v>
      </c>
      <c r="D547">
        <v>47379090</v>
      </c>
      <c r="E547" t="s">
        <v>1827</v>
      </c>
      <c r="F547" t="s">
        <v>574</v>
      </c>
      <c r="G547" t="s">
        <v>1998</v>
      </c>
      <c r="H547" t="s">
        <v>86</v>
      </c>
      <c r="I547" t="s">
        <v>20</v>
      </c>
      <c r="J547" t="s">
        <v>966</v>
      </c>
      <c r="K547">
        <v>70000000</v>
      </c>
      <c r="L547">
        <v>2005</v>
      </c>
      <c r="M547">
        <v>7.6</v>
      </c>
      <c r="N547">
        <v>2.35</v>
      </c>
    </row>
    <row r="548" spans="1:14" x14ac:dyDescent="0.3">
      <c r="A548" t="s">
        <v>1999</v>
      </c>
      <c r="B548">
        <v>142</v>
      </c>
      <c r="C548" t="s">
        <v>1441</v>
      </c>
      <c r="D548">
        <v>43426961</v>
      </c>
      <c r="E548" t="s">
        <v>1255</v>
      </c>
      <c r="F548" t="s">
        <v>658</v>
      </c>
      <c r="G548" t="s">
        <v>2000</v>
      </c>
      <c r="H548" t="s">
        <v>1344</v>
      </c>
      <c r="I548" t="s">
        <v>20</v>
      </c>
      <c r="J548" t="s">
        <v>21</v>
      </c>
      <c r="K548">
        <v>70000000</v>
      </c>
      <c r="L548">
        <v>2003</v>
      </c>
      <c r="M548">
        <v>6.6</v>
      </c>
      <c r="N548">
        <v>2.35</v>
      </c>
    </row>
    <row r="549" spans="1:14" x14ac:dyDescent="0.3">
      <c r="A549" t="s">
        <v>2001</v>
      </c>
      <c r="B549">
        <v>100</v>
      </c>
      <c r="C549" t="s">
        <v>789</v>
      </c>
      <c r="D549">
        <v>47000485</v>
      </c>
      <c r="E549" t="s">
        <v>2002</v>
      </c>
      <c r="F549" t="s">
        <v>2003</v>
      </c>
      <c r="G549" t="s">
        <v>2004</v>
      </c>
      <c r="H549" t="s">
        <v>1185</v>
      </c>
      <c r="I549" t="s">
        <v>20</v>
      </c>
      <c r="J549" t="s">
        <v>21</v>
      </c>
      <c r="K549">
        <v>75000000</v>
      </c>
      <c r="L549">
        <v>2010</v>
      </c>
      <c r="M549">
        <v>5.4</v>
      </c>
      <c r="N549">
        <v>2.35</v>
      </c>
    </row>
    <row r="550" spans="1:14" x14ac:dyDescent="0.3">
      <c r="A550" t="s">
        <v>857</v>
      </c>
      <c r="B550">
        <v>116</v>
      </c>
      <c r="C550" t="s">
        <v>248</v>
      </c>
      <c r="D550">
        <v>45434443</v>
      </c>
      <c r="E550" t="s">
        <v>1072</v>
      </c>
      <c r="F550" t="s">
        <v>77</v>
      </c>
      <c r="G550" t="s">
        <v>2005</v>
      </c>
      <c r="H550" t="s">
        <v>2006</v>
      </c>
      <c r="I550" t="s">
        <v>20</v>
      </c>
      <c r="J550" t="s">
        <v>21</v>
      </c>
      <c r="K550">
        <v>75000000</v>
      </c>
      <c r="L550">
        <v>2015</v>
      </c>
      <c r="M550">
        <v>7.3</v>
      </c>
      <c r="N550">
        <v>2.35</v>
      </c>
    </row>
    <row r="551" spans="1:14" x14ac:dyDescent="0.3">
      <c r="A551" t="s">
        <v>934</v>
      </c>
      <c r="B551">
        <v>131</v>
      </c>
      <c r="C551" t="s">
        <v>2007</v>
      </c>
      <c r="D551">
        <v>42044321</v>
      </c>
      <c r="E551" t="s">
        <v>936</v>
      </c>
      <c r="F551" t="s">
        <v>1428</v>
      </c>
      <c r="G551" t="s">
        <v>2008</v>
      </c>
      <c r="H551" t="s">
        <v>2009</v>
      </c>
      <c r="I551" t="s">
        <v>20</v>
      </c>
      <c r="J551" t="s">
        <v>21</v>
      </c>
      <c r="K551">
        <v>80000000</v>
      </c>
      <c r="L551">
        <v>2004</v>
      </c>
      <c r="M551">
        <v>6.5</v>
      </c>
      <c r="N551">
        <v>1.85</v>
      </c>
    </row>
    <row r="552" spans="1:14" x14ac:dyDescent="0.3">
      <c r="A552" t="s">
        <v>2010</v>
      </c>
      <c r="B552">
        <v>91</v>
      </c>
      <c r="C552" t="s">
        <v>1284</v>
      </c>
      <c r="D552">
        <v>73661010</v>
      </c>
      <c r="E552" t="s">
        <v>2011</v>
      </c>
      <c r="F552" t="s">
        <v>186</v>
      </c>
      <c r="G552" t="s">
        <v>2012</v>
      </c>
      <c r="H552" t="s">
        <v>1185</v>
      </c>
      <c r="I552" t="s">
        <v>20</v>
      </c>
      <c r="J552" t="s">
        <v>21</v>
      </c>
      <c r="K552">
        <v>75000000</v>
      </c>
      <c r="L552">
        <v>2006</v>
      </c>
      <c r="M552">
        <v>6.6</v>
      </c>
      <c r="N552">
        <v>2.35</v>
      </c>
    </row>
    <row r="553" spans="1:14" x14ac:dyDescent="0.3">
      <c r="A553" t="s">
        <v>2013</v>
      </c>
      <c r="B553">
        <v>123</v>
      </c>
      <c r="C553" t="s">
        <v>2014</v>
      </c>
      <c r="D553">
        <v>41523271</v>
      </c>
      <c r="E553" t="s">
        <v>2015</v>
      </c>
      <c r="F553" t="s">
        <v>658</v>
      </c>
      <c r="G553" t="s">
        <v>2016</v>
      </c>
      <c r="H553" t="s">
        <v>2017</v>
      </c>
      <c r="I553" t="s">
        <v>20</v>
      </c>
      <c r="J553" t="s">
        <v>21</v>
      </c>
      <c r="K553">
        <v>80000000</v>
      </c>
      <c r="L553">
        <v>2001</v>
      </c>
      <c r="M553">
        <v>6.6</v>
      </c>
      <c r="N553">
        <v>2.35</v>
      </c>
    </row>
    <row r="554" spans="1:14" x14ac:dyDescent="0.3">
      <c r="A554" t="s">
        <v>2018</v>
      </c>
      <c r="B554">
        <v>134</v>
      </c>
      <c r="C554" t="s">
        <v>2019</v>
      </c>
      <c r="D554">
        <v>37600435</v>
      </c>
      <c r="E554" t="s">
        <v>2020</v>
      </c>
      <c r="F554" t="s">
        <v>469</v>
      </c>
      <c r="G554" t="s">
        <v>2021</v>
      </c>
      <c r="H554" t="s">
        <v>2022</v>
      </c>
      <c r="I554" t="s">
        <v>20</v>
      </c>
      <c r="J554" t="s">
        <v>21</v>
      </c>
      <c r="K554">
        <v>55000000</v>
      </c>
      <c r="L554">
        <v>1995</v>
      </c>
      <c r="M554">
        <v>5.9</v>
      </c>
      <c r="N554">
        <v>1.85</v>
      </c>
    </row>
    <row r="555" spans="1:14" x14ac:dyDescent="0.3">
      <c r="A555" t="s">
        <v>2023</v>
      </c>
      <c r="B555">
        <v>148</v>
      </c>
      <c r="C555" t="s">
        <v>2024</v>
      </c>
      <c r="D555">
        <v>39251128</v>
      </c>
      <c r="E555" t="s">
        <v>2025</v>
      </c>
      <c r="F555" t="s">
        <v>337</v>
      </c>
      <c r="G555" t="s">
        <v>2026</v>
      </c>
      <c r="H555" t="s">
        <v>2027</v>
      </c>
      <c r="I555" t="s">
        <v>20</v>
      </c>
      <c r="J555" t="s">
        <v>21</v>
      </c>
      <c r="K555">
        <v>75000000</v>
      </c>
      <c r="L555">
        <v>1999</v>
      </c>
      <c r="M555">
        <v>6.7</v>
      </c>
      <c r="N555">
        <v>2.35</v>
      </c>
    </row>
    <row r="556" spans="1:14" x14ac:dyDescent="0.3">
      <c r="A556" t="s">
        <v>1596</v>
      </c>
      <c r="B556">
        <v>110</v>
      </c>
      <c r="C556" t="s">
        <v>2028</v>
      </c>
      <c r="D556">
        <v>83503161</v>
      </c>
      <c r="E556" t="s">
        <v>2029</v>
      </c>
      <c r="F556" t="s">
        <v>77</v>
      </c>
      <c r="G556" t="s">
        <v>2030</v>
      </c>
      <c r="H556" t="s">
        <v>2031</v>
      </c>
      <c r="I556" t="s">
        <v>20</v>
      </c>
      <c r="J556" t="s">
        <v>21</v>
      </c>
      <c r="K556">
        <v>75000000</v>
      </c>
      <c r="L556">
        <v>2011</v>
      </c>
      <c r="M556">
        <v>6.1</v>
      </c>
      <c r="N556">
        <v>1.85</v>
      </c>
    </row>
    <row r="557" spans="1:14" x14ac:dyDescent="0.3">
      <c r="A557" t="s">
        <v>2032</v>
      </c>
      <c r="B557">
        <v>113</v>
      </c>
      <c r="C557" t="s">
        <v>658</v>
      </c>
      <c r="D557">
        <v>34636443</v>
      </c>
      <c r="E557" t="s">
        <v>749</v>
      </c>
      <c r="F557" t="s">
        <v>351</v>
      </c>
      <c r="G557" t="s">
        <v>2033</v>
      </c>
      <c r="H557" t="s">
        <v>2034</v>
      </c>
      <c r="I557" t="s">
        <v>20</v>
      </c>
      <c r="J557" t="s">
        <v>21</v>
      </c>
      <c r="K557">
        <v>52000000</v>
      </c>
      <c r="L557">
        <v>2005</v>
      </c>
      <c r="M557">
        <v>6.6</v>
      </c>
      <c r="N557">
        <v>2.35</v>
      </c>
    </row>
    <row r="558" spans="1:14" x14ac:dyDescent="0.3">
      <c r="A558" t="s">
        <v>2035</v>
      </c>
      <c r="B558">
        <v>94</v>
      </c>
      <c r="C558" t="s">
        <v>536</v>
      </c>
      <c r="D558">
        <v>22751979</v>
      </c>
      <c r="E558" t="s">
        <v>2036</v>
      </c>
      <c r="F558" t="s">
        <v>773</v>
      </c>
      <c r="G558" t="s">
        <v>2037</v>
      </c>
      <c r="H558" t="s">
        <v>915</v>
      </c>
      <c r="I558" t="s">
        <v>20</v>
      </c>
      <c r="J558" t="s">
        <v>21</v>
      </c>
      <c r="K558">
        <v>75000000</v>
      </c>
      <c r="L558">
        <v>2000</v>
      </c>
      <c r="M558">
        <v>6.6</v>
      </c>
      <c r="N558">
        <v>2.35</v>
      </c>
    </row>
    <row r="559" spans="1:14" x14ac:dyDescent="0.3">
      <c r="A559" t="s">
        <v>2038</v>
      </c>
      <c r="B559">
        <v>116</v>
      </c>
      <c r="C559" t="s">
        <v>239</v>
      </c>
      <c r="D559">
        <v>30013346</v>
      </c>
      <c r="E559" t="s">
        <v>287</v>
      </c>
      <c r="F559" t="s">
        <v>266</v>
      </c>
      <c r="G559" t="s">
        <v>2039</v>
      </c>
      <c r="H559" t="s">
        <v>2040</v>
      </c>
      <c r="I559" t="s">
        <v>20</v>
      </c>
      <c r="J559" t="s">
        <v>21</v>
      </c>
      <c r="K559">
        <v>75000000</v>
      </c>
      <c r="L559">
        <v>2003</v>
      </c>
      <c r="M559">
        <v>5.3</v>
      </c>
      <c r="N559">
        <v>2.35</v>
      </c>
    </row>
    <row r="560" spans="1:14" x14ac:dyDescent="0.3">
      <c r="A560" t="s">
        <v>1523</v>
      </c>
      <c r="B560">
        <v>99</v>
      </c>
      <c r="C560" t="s">
        <v>2041</v>
      </c>
      <c r="D560">
        <v>14567883</v>
      </c>
      <c r="E560" t="s">
        <v>2042</v>
      </c>
      <c r="F560" t="s">
        <v>1113</v>
      </c>
      <c r="G560" t="s">
        <v>2043</v>
      </c>
      <c r="H560" t="s">
        <v>1663</v>
      </c>
      <c r="I560" t="s">
        <v>20</v>
      </c>
      <c r="J560" t="s">
        <v>34</v>
      </c>
      <c r="K560">
        <v>75000000</v>
      </c>
      <c r="L560">
        <v>1998</v>
      </c>
      <c r="M560">
        <v>6</v>
      </c>
      <c r="N560">
        <v>2.35</v>
      </c>
    </row>
    <row r="561" spans="1:14" x14ac:dyDescent="0.3">
      <c r="A561" t="s">
        <v>2044</v>
      </c>
      <c r="B561">
        <v>84</v>
      </c>
      <c r="C561" t="s">
        <v>2045</v>
      </c>
      <c r="D561">
        <v>90820</v>
      </c>
      <c r="E561" t="s">
        <v>2046</v>
      </c>
      <c r="F561" t="s">
        <v>95</v>
      </c>
      <c r="G561" t="s">
        <v>2047</v>
      </c>
      <c r="H561" t="s">
        <v>2048</v>
      </c>
      <c r="I561" t="s">
        <v>20</v>
      </c>
      <c r="J561" t="s">
        <v>21</v>
      </c>
      <c r="L561">
        <v>2009</v>
      </c>
      <c r="M561">
        <v>6</v>
      </c>
      <c r="N561">
        <v>2.35</v>
      </c>
    </row>
    <row r="562" spans="1:14" x14ac:dyDescent="0.3">
      <c r="A562" t="s">
        <v>2049</v>
      </c>
      <c r="B562">
        <v>93</v>
      </c>
      <c r="C562" t="s">
        <v>2050</v>
      </c>
      <c r="D562">
        <v>5409517</v>
      </c>
      <c r="E562" t="s">
        <v>2051</v>
      </c>
      <c r="F562" t="s">
        <v>339</v>
      </c>
      <c r="G562" t="s">
        <v>2052</v>
      </c>
      <c r="H562" t="s">
        <v>2053</v>
      </c>
      <c r="I562" t="s">
        <v>20</v>
      </c>
      <c r="J562" t="s">
        <v>21</v>
      </c>
      <c r="K562">
        <v>75000000</v>
      </c>
      <c r="L562">
        <v>2001</v>
      </c>
      <c r="M562">
        <v>4.7</v>
      </c>
      <c r="N562">
        <v>1.85</v>
      </c>
    </row>
    <row r="563" spans="1:14" x14ac:dyDescent="0.3">
      <c r="A563" t="s">
        <v>1343</v>
      </c>
      <c r="B563">
        <v>113</v>
      </c>
      <c r="C563" t="s">
        <v>810</v>
      </c>
      <c r="D563">
        <v>21009180</v>
      </c>
      <c r="E563" t="s">
        <v>484</v>
      </c>
      <c r="F563" t="s">
        <v>365</v>
      </c>
      <c r="G563" t="s">
        <v>2054</v>
      </c>
      <c r="H563" t="s">
        <v>1373</v>
      </c>
      <c r="I563" t="s">
        <v>20</v>
      </c>
      <c r="J563" t="s">
        <v>21</v>
      </c>
      <c r="K563">
        <v>45000000</v>
      </c>
      <c r="L563">
        <v>2004</v>
      </c>
      <c r="M563">
        <v>6.1</v>
      </c>
      <c r="N563">
        <v>2.35</v>
      </c>
    </row>
    <row r="564" spans="1:14" x14ac:dyDescent="0.3">
      <c r="A564" t="s">
        <v>615</v>
      </c>
      <c r="B564">
        <v>106</v>
      </c>
      <c r="C564" t="s">
        <v>658</v>
      </c>
      <c r="D564">
        <v>94999143</v>
      </c>
      <c r="E564" t="s">
        <v>1442</v>
      </c>
      <c r="F564" t="s">
        <v>299</v>
      </c>
      <c r="G564" t="s">
        <v>2055</v>
      </c>
      <c r="H564" t="s">
        <v>1966</v>
      </c>
      <c r="I564" t="s">
        <v>20</v>
      </c>
      <c r="J564" t="s">
        <v>21</v>
      </c>
      <c r="K564">
        <v>75000000</v>
      </c>
      <c r="L564">
        <v>2000</v>
      </c>
      <c r="M564">
        <v>7.2</v>
      </c>
      <c r="N564">
        <v>2.35</v>
      </c>
    </row>
    <row r="565" spans="1:14" x14ac:dyDescent="0.3">
      <c r="A565" t="s">
        <v>2056</v>
      </c>
      <c r="B565">
        <v>91</v>
      </c>
      <c r="C565" t="s">
        <v>407</v>
      </c>
      <c r="D565">
        <v>336029560</v>
      </c>
      <c r="E565" t="s">
        <v>829</v>
      </c>
      <c r="F565" t="s">
        <v>353</v>
      </c>
      <c r="G565" t="s">
        <v>2057</v>
      </c>
      <c r="H565" t="s">
        <v>550</v>
      </c>
      <c r="I565" t="s">
        <v>20</v>
      </c>
      <c r="J565" t="s">
        <v>21</v>
      </c>
      <c r="K565">
        <v>74000000</v>
      </c>
      <c r="L565">
        <v>2015</v>
      </c>
      <c r="M565">
        <v>6.4</v>
      </c>
      <c r="N565">
        <v>1.85</v>
      </c>
    </row>
    <row r="566" spans="1:14" x14ac:dyDescent="0.3">
      <c r="A566" t="s">
        <v>75</v>
      </c>
      <c r="B566">
        <v>128</v>
      </c>
      <c r="C566" t="s">
        <v>925</v>
      </c>
      <c r="D566">
        <v>36381716</v>
      </c>
      <c r="E566" t="s">
        <v>824</v>
      </c>
      <c r="F566" t="s">
        <v>407</v>
      </c>
      <c r="G566" t="s">
        <v>2058</v>
      </c>
      <c r="H566" t="s">
        <v>874</v>
      </c>
      <c r="I566" t="s">
        <v>20</v>
      </c>
      <c r="J566" t="s">
        <v>21</v>
      </c>
      <c r="K566">
        <v>82000000</v>
      </c>
      <c r="L566">
        <v>2011</v>
      </c>
      <c r="M566">
        <v>6.1</v>
      </c>
      <c r="N566">
        <v>2.35</v>
      </c>
    </row>
    <row r="567" spans="1:14" x14ac:dyDescent="0.3">
      <c r="A567" t="s">
        <v>1470</v>
      </c>
      <c r="B567">
        <v>98</v>
      </c>
      <c r="C567" t="s">
        <v>2059</v>
      </c>
      <c r="D567">
        <v>55585389</v>
      </c>
      <c r="E567" t="s">
        <v>1451</v>
      </c>
      <c r="F567" t="s">
        <v>479</v>
      </c>
      <c r="G567" t="s">
        <v>2060</v>
      </c>
      <c r="H567" t="s">
        <v>2061</v>
      </c>
      <c r="I567" t="s">
        <v>20</v>
      </c>
      <c r="J567" t="s">
        <v>21</v>
      </c>
      <c r="K567">
        <v>69000000</v>
      </c>
      <c r="L567">
        <v>1998</v>
      </c>
      <c r="M567">
        <v>5.9</v>
      </c>
      <c r="N567">
        <v>2.35</v>
      </c>
    </row>
    <row r="568" spans="1:14" x14ac:dyDescent="0.3">
      <c r="A568" t="s">
        <v>2013</v>
      </c>
      <c r="B568">
        <v>134</v>
      </c>
      <c r="C568" t="s">
        <v>2062</v>
      </c>
      <c r="D568">
        <v>36976367</v>
      </c>
      <c r="E568" t="s">
        <v>1442</v>
      </c>
      <c r="F568" t="s">
        <v>2063</v>
      </c>
      <c r="G568" t="s">
        <v>2064</v>
      </c>
      <c r="H568" t="s">
        <v>2065</v>
      </c>
      <c r="I568" t="s">
        <v>20</v>
      </c>
      <c r="J568" t="s">
        <v>21</v>
      </c>
      <c r="K568">
        <v>75000000</v>
      </c>
      <c r="L568">
        <v>1998</v>
      </c>
      <c r="M568">
        <v>6</v>
      </c>
      <c r="N568">
        <v>2.35</v>
      </c>
    </row>
    <row r="569" spans="1:14" x14ac:dyDescent="0.3">
      <c r="A569" t="s">
        <v>2066</v>
      </c>
      <c r="B569">
        <v>97</v>
      </c>
      <c r="C569" t="s">
        <v>561</v>
      </c>
      <c r="D569">
        <v>107225164</v>
      </c>
      <c r="E569" t="s">
        <v>2067</v>
      </c>
      <c r="F569" t="s">
        <v>101</v>
      </c>
      <c r="G569" t="s">
        <v>2068</v>
      </c>
      <c r="H569" t="s">
        <v>2069</v>
      </c>
      <c r="I569" t="s">
        <v>20</v>
      </c>
      <c r="J569" t="s">
        <v>21</v>
      </c>
      <c r="K569">
        <v>73000000</v>
      </c>
      <c r="L569">
        <v>2016</v>
      </c>
      <c r="M569">
        <v>6.3</v>
      </c>
      <c r="N569">
        <v>1.85</v>
      </c>
    </row>
    <row r="570" spans="1:14" x14ac:dyDescent="0.3">
      <c r="A570" t="s">
        <v>2023</v>
      </c>
      <c r="B570">
        <v>112</v>
      </c>
      <c r="C570" t="s">
        <v>265</v>
      </c>
      <c r="D570">
        <v>70224196</v>
      </c>
      <c r="E570" t="s">
        <v>2070</v>
      </c>
      <c r="F570" t="s">
        <v>450</v>
      </c>
      <c r="G570" t="s">
        <v>2071</v>
      </c>
      <c r="H570" t="s">
        <v>2072</v>
      </c>
      <c r="I570" t="s">
        <v>20</v>
      </c>
      <c r="J570" t="s">
        <v>21</v>
      </c>
      <c r="K570">
        <v>70000000</v>
      </c>
      <c r="L570">
        <v>2008</v>
      </c>
      <c r="M570">
        <v>5.6</v>
      </c>
      <c r="N570">
        <v>2.35</v>
      </c>
    </row>
    <row r="571" spans="1:14" x14ac:dyDescent="0.3">
      <c r="A571" t="s">
        <v>2073</v>
      </c>
      <c r="B571">
        <v>153</v>
      </c>
      <c r="C571" t="s">
        <v>1136</v>
      </c>
      <c r="D571">
        <v>51814190</v>
      </c>
      <c r="E571" t="s">
        <v>1649</v>
      </c>
      <c r="F571" t="s">
        <v>1428</v>
      </c>
      <c r="G571" t="s">
        <v>2074</v>
      </c>
      <c r="H571" t="s">
        <v>2075</v>
      </c>
      <c r="I571" t="s">
        <v>20</v>
      </c>
      <c r="J571" t="s">
        <v>21</v>
      </c>
      <c r="K571">
        <v>75000000</v>
      </c>
      <c r="L571">
        <v>2009</v>
      </c>
      <c r="M571">
        <v>6.4</v>
      </c>
      <c r="N571">
        <v>1.85</v>
      </c>
    </row>
    <row r="572" spans="1:14" x14ac:dyDescent="0.3">
      <c r="A572" t="s">
        <v>153</v>
      </c>
      <c r="B572">
        <v>110</v>
      </c>
      <c r="C572" t="s">
        <v>2076</v>
      </c>
      <c r="D572">
        <v>47456450</v>
      </c>
      <c r="E572" t="s">
        <v>622</v>
      </c>
      <c r="F572" t="s">
        <v>509</v>
      </c>
      <c r="G572" t="s">
        <v>2077</v>
      </c>
      <c r="H572" t="s">
        <v>2078</v>
      </c>
      <c r="I572" t="s">
        <v>20</v>
      </c>
      <c r="J572" t="s">
        <v>21</v>
      </c>
      <c r="K572">
        <v>70000000</v>
      </c>
      <c r="L572">
        <v>2007</v>
      </c>
      <c r="M572">
        <v>7.1</v>
      </c>
      <c r="N572">
        <v>2.35</v>
      </c>
    </row>
    <row r="573" spans="1:14" x14ac:dyDescent="0.3">
      <c r="A573" t="s">
        <v>1150</v>
      </c>
      <c r="B573">
        <v>122</v>
      </c>
      <c r="C573" t="s">
        <v>1761</v>
      </c>
      <c r="D573">
        <v>148213377</v>
      </c>
      <c r="E573" t="s">
        <v>2079</v>
      </c>
      <c r="F573" t="s">
        <v>831</v>
      </c>
      <c r="G573" t="s">
        <v>2080</v>
      </c>
      <c r="H573" t="s">
        <v>2081</v>
      </c>
      <c r="I573" t="s">
        <v>20</v>
      </c>
      <c r="J573" t="s">
        <v>21</v>
      </c>
      <c r="K573">
        <v>73000000</v>
      </c>
      <c r="L573">
        <v>2006</v>
      </c>
      <c r="M573">
        <v>6.6</v>
      </c>
      <c r="N573">
        <v>2.35</v>
      </c>
    </row>
    <row r="574" spans="1:14" x14ac:dyDescent="0.3">
      <c r="A574" t="s">
        <v>2082</v>
      </c>
      <c r="B574">
        <v>87</v>
      </c>
      <c r="C574" t="s">
        <v>1089</v>
      </c>
      <c r="D574">
        <v>112950721</v>
      </c>
      <c r="E574" t="s">
        <v>350</v>
      </c>
      <c r="F574" t="s">
        <v>2083</v>
      </c>
      <c r="G574" t="s">
        <v>2084</v>
      </c>
      <c r="H574" t="s">
        <v>2085</v>
      </c>
      <c r="I574" t="s">
        <v>20</v>
      </c>
      <c r="J574" t="s">
        <v>21</v>
      </c>
      <c r="K574">
        <v>72000000</v>
      </c>
      <c r="L574">
        <v>2001</v>
      </c>
      <c r="M574">
        <v>4.5999999999999996</v>
      </c>
      <c r="N574">
        <v>2.35</v>
      </c>
    </row>
    <row r="575" spans="1:14" x14ac:dyDescent="0.3">
      <c r="A575" t="s">
        <v>2086</v>
      </c>
      <c r="B575">
        <v>178</v>
      </c>
      <c r="C575" t="s">
        <v>2087</v>
      </c>
      <c r="D575">
        <v>75600000</v>
      </c>
      <c r="E575" t="s">
        <v>2088</v>
      </c>
      <c r="F575" t="s">
        <v>2089</v>
      </c>
      <c r="G575" t="s">
        <v>2090</v>
      </c>
      <c r="H575" t="s">
        <v>2091</v>
      </c>
      <c r="I575" t="s">
        <v>20</v>
      </c>
      <c r="J575" t="s">
        <v>21</v>
      </c>
      <c r="K575">
        <v>72000000</v>
      </c>
      <c r="L575">
        <v>1995</v>
      </c>
      <c r="M575">
        <v>8.4</v>
      </c>
      <c r="N575">
        <v>2.35</v>
      </c>
    </row>
    <row r="576" spans="1:14" x14ac:dyDescent="0.3">
      <c r="A576" t="s">
        <v>28</v>
      </c>
      <c r="B576">
        <v>125</v>
      </c>
      <c r="C576" t="s">
        <v>2092</v>
      </c>
      <c r="D576">
        <v>62647540</v>
      </c>
      <c r="E576" t="s">
        <v>968</v>
      </c>
      <c r="F576" t="s">
        <v>254</v>
      </c>
      <c r="G576" t="s">
        <v>2093</v>
      </c>
      <c r="H576" t="s">
        <v>2094</v>
      </c>
      <c r="I576" t="s">
        <v>20</v>
      </c>
      <c r="J576" t="s">
        <v>520</v>
      </c>
      <c r="K576">
        <v>70000000</v>
      </c>
      <c r="L576">
        <v>2005</v>
      </c>
      <c r="M576">
        <v>7.1</v>
      </c>
      <c r="N576">
        <v>2.35</v>
      </c>
    </row>
    <row r="577" spans="1:14" x14ac:dyDescent="0.3">
      <c r="A577" t="s">
        <v>2095</v>
      </c>
      <c r="B577">
        <v>87</v>
      </c>
      <c r="C577" t="s">
        <v>2096</v>
      </c>
      <c r="D577">
        <v>183132370</v>
      </c>
      <c r="E577" t="s">
        <v>2097</v>
      </c>
      <c r="F577" t="s">
        <v>1923</v>
      </c>
      <c r="G577" t="s">
        <v>2098</v>
      </c>
      <c r="H577" t="s">
        <v>2099</v>
      </c>
      <c r="I577" t="s">
        <v>20</v>
      </c>
      <c r="J577" t="s">
        <v>21</v>
      </c>
      <c r="K577">
        <v>75000000</v>
      </c>
      <c r="L577">
        <v>2007</v>
      </c>
      <c r="M577">
        <v>7.4</v>
      </c>
      <c r="N577">
        <v>2.35</v>
      </c>
    </row>
    <row r="578" spans="1:14" x14ac:dyDescent="0.3">
      <c r="A578" t="s">
        <v>2100</v>
      </c>
      <c r="B578">
        <v>152</v>
      </c>
      <c r="C578" t="s">
        <v>1630</v>
      </c>
      <c r="D578">
        <v>27796042</v>
      </c>
      <c r="E578" t="s">
        <v>146</v>
      </c>
      <c r="F578" t="s">
        <v>2101</v>
      </c>
      <c r="G578" t="s">
        <v>2102</v>
      </c>
      <c r="H578" t="s">
        <v>2103</v>
      </c>
      <c r="I578" t="s">
        <v>20</v>
      </c>
      <c r="J578" t="s">
        <v>21</v>
      </c>
      <c r="K578">
        <v>72000000</v>
      </c>
      <c r="L578">
        <v>2001</v>
      </c>
      <c r="M578">
        <v>6.9</v>
      </c>
      <c r="N578">
        <v>1.85</v>
      </c>
    </row>
    <row r="579" spans="1:14" x14ac:dyDescent="0.3">
      <c r="A579" t="s">
        <v>1355</v>
      </c>
      <c r="B579">
        <v>116</v>
      </c>
      <c r="C579" t="s">
        <v>1124</v>
      </c>
      <c r="D579">
        <v>32616869</v>
      </c>
      <c r="E579" t="s">
        <v>2104</v>
      </c>
      <c r="F579" t="s">
        <v>1173</v>
      </c>
      <c r="G579" t="s">
        <v>2105</v>
      </c>
      <c r="H579" t="s">
        <v>2106</v>
      </c>
      <c r="I579" t="s">
        <v>20</v>
      </c>
      <c r="J579" t="s">
        <v>21</v>
      </c>
      <c r="K579">
        <v>72000000</v>
      </c>
      <c r="L579">
        <v>2001</v>
      </c>
      <c r="M579">
        <v>4.5</v>
      </c>
      <c r="N579">
        <v>2.35</v>
      </c>
    </row>
    <row r="580" spans="1:14" x14ac:dyDescent="0.3">
      <c r="A580" t="s">
        <v>1562</v>
      </c>
      <c r="B580">
        <v>109</v>
      </c>
      <c r="C580" t="s">
        <v>2107</v>
      </c>
      <c r="D580">
        <v>18947630</v>
      </c>
      <c r="E580" t="s">
        <v>2108</v>
      </c>
      <c r="F580" t="s">
        <v>2109</v>
      </c>
      <c r="G580" t="s">
        <v>2110</v>
      </c>
      <c r="H580" t="s">
        <v>2111</v>
      </c>
      <c r="I580" t="s">
        <v>20</v>
      </c>
      <c r="J580" t="s">
        <v>966</v>
      </c>
      <c r="K580">
        <v>59660000</v>
      </c>
      <c r="L580">
        <v>2004</v>
      </c>
      <c r="M580">
        <v>7.1</v>
      </c>
      <c r="N580">
        <v>2.35</v>
      </c>
    </row>
    <row r="581" spans="1:14" x14ac:dyDescent="0.3">
      <c r="A581" t="s">
        <v>615</v>
      </c>
      <c r="B581">
        <v>108</v>
      </c>
      <c r="C581" t="s">
        <v>160</v>
      </c>
      <c r="D581">
        <v>114195633</v>
      </c>
      <c r="E581" t="s">
        <v>2112</v>
      </c>
      <c r="F581" t="s">
        <v>161</v>
      </c>
      <c r="G581" t="s">
        <v>2113</v>
      </c>
      <c r="H581" t="s">
        <v>128</v>
      </c>
      <c r="I581" t="s">
        <v>20</v>
      </c>
      <c r="J581" t="s">
        <v>21</v>
      </c>
      <c r="K581">
        <v>60000000</v>
      </c>
      <c r="L581">
        <v>2004</v>
      </c>
      <c r="M581">
        <v>6.5</v>
      </c>
      <c r="N581">
        <v>1.85</v>
      </c>
    </row>
    <row r="582" spans="1:14" x14ac:dyDescent="0.3">
      <c r="A582" t="s">
        <v>2114</v>
      </c>
      <c r="B582">
        <v>85</v>
      </c>
      <c r="C582" t="s">
        <v>2083</v>
      </c>
      <c r="D582">
        <v>144156464</v>
      </c>
      <c r="E582" t="s">
        <v>350</v>
      </c>
      <c r="F582" t="s">
        <v>293</v>
      </c>
      <c r="G582" t="s">
        <v>2115</v>
      </c>
      <c r="H582" t="s">
        <v>2116</v>
      </c>
      <c r="I582" t="s">
        <v>20</v>
      </c>
      <c r="J582" t="s">
        <v>21</v>
      </c>
      <c r="K582">
        <v>71500000</v>
      </c>
      <c r="L582">
        <v>1998</v>
      </c>
      <c r="M582">
        <v>5.3</v>
      </c>
      <c r="N582">
        <v>1.85</v>
      </c>
    </row>
    <row r="583" spans="1:14" x14ac:dyDescent="0.3">
      <c r="A583" t="s">
        <v>615</v>
      </c>
      <c r="B583">
        <v>106</v>
      </c>
      <c r="C583" t="s">
        <v>2117</v>
      </c>
      <c r="D583">
        <v>227965690</v>
      </c>
      <c r="E583" t="s">
        <v>1740</v>
      </c>
      <c r="F583" t="s">
        <v>2118</v>
      </c>
      <c r="G583" t="s">
        <v>2119</v>
      </c>
      <c r="H583" t="s">
        <v>2120</v>
      </c>
      <c r="I583" t="s">
        <v>20</v>
      </c>
      <c r="J583" t="s">
        <v>21</v>
      </c>
      <c r="K583">
        <v>72000000</v>
      </c>
      <c r="L583">
        <v>2002</v>
      </c>
      <c r="M583">
        <v>6.7</v>
      </c>
      <c r="N583">
        <v>1.85</v>
      </c>
    </row>
    <row r="584" spans="1:14" x14ac:dyDescent="0.3">
      <c r="A584" t="s">
        <v>98</v>
      </c>
      <c r="B584">
        <v>93</v>
      </c>
      <c r="C584" t="s">
        <v>2121</v>
      </c>
      <c r="D584">
        <v>436471036</v>
      </c>
      <c r="E584" t="s">
        <v>2122</v>
      </c>
      <c r="F584" t="s">
        <v>493</v>
      </c>
      <c r="G584" t="s">
        <v>2123</v>
      </c>
      <c r="H584" t="s">
        <v>2124</v>
      </c>
      <c r="I584" t="s">
        <v>20</v>
      </c>
      <c r="J584" t="s">
        <v>21</v>
      </c>
      <c r="K584">
        <v>150000000</v>
      </c>
      <c r="L584">
        <v>2004</v>
      </c>
      <c r="M584">
        <v>7.2</v>
      </c>
      <c r="N584">
        <v>1.85</v>
      </c>
    </row>
    <row r="585" spans="1:14" x14ac:dyDescent="0.3">
      <c r="A585" t="s">
        <v>207</v>
      </c>
      <c r="B585">
        <v>117</v>
      </c>
      <c r="C585" t="s">
        <v>2125</v>
      </c>
      <c r="D585">
        <v>244052771</v>
      </c>
      <c r="E585" t="s">
        <v>208</v>
      </c>
      <c r="F585" t="s">
        <v>218</v>
      </c>
      <c r="G585" t="s">
        <v>2126</v>
      </c>
      <c r="H585" t="s">
        <v>2127</v>
      </c>
      <c r="I585" t="s">
        <v>20</v>
      </c>
      <c r="J585" t="s">
        <v>21</v>
      </c>
      <c r="K585">
        <v>120000000</v>
      </c>
      <c r="L585">
        <v>2006</v>
      </c>
      <c r="M585">
        <v>7.2</v>
      </c>
      <c r="N585">
        <v>2.35</v>
      </c>
    </row>
    <row r="586" spans="1:14" x14ac:dyDescent="0.3">
      <c r="A586" t="s">
        <v>2128</v>
      </c>
      <c r="B586">
        <v>116</v>
      </c>
      <c r="C586" t="s">
        <v>95</v>
      </c>
      <c r="D586">
        <v>152149590</v>
      </c>
      <c r="E586" t="s">
        <v>1106</v>
      </c>
      <c r="F586" t="s">
        <v>1006</v>
      </c>
      <c r="G586" t="s">
        <v>2129</v>
      </c>
      <c r="H586" t="s">
        <v>2130</v>
      </c>
      <c r="I586" t="s">
        <v>20</v>
      </c>
      <c r="J586" t="s">
        <v>21</v>
      </c>
      <c r="K586">
        <v>70000000</v>
      </c>
      <c r="L586">
        <v>1999</v>
      </c>
      <c r="M586">
        <v>5.5</v>
      </c>
      <c r="N586">
        <v>2.35</v>
      </c>
    </row>
    <row r="587" spans="1:14" x14ac:dyDescent="0.3">
      <c r="A587" t="s">
        <v>338</v>
      </c>
      <c r="B587">
        <v>132</v>
      </c>
      <c r="C587" t="s">
        <v>2131</v>
      </c>
      <c r="D587">
        <v>141204016</v>
      </c>
      <c r="E587" t="s">
        <v>30</v>
      </c>
      <c r="F587" t="s">
        <v>230</v>
      </c>
      <c r="G587" t="s">
        <v>2132</v>
      </c>
      <c r="H587" t="s">
        <v>2133</v>
      </c>
      <c r="I587" t="s">
        <v>20</v>
      </c>
      <c r="J587" t="s">
        <v>21</v>
      </c>
      <c r="K587">
        <v>70000000</v>
      </c>
      <c r="L587">
        <v>2002</v>
      </c>
      <c r="M587">
        <v>5.8</v>
      </c>
      <c r="N587">
        <v>2.35</v>
      </c>
    </row>
    <row r="588" spans="1:14" x14ac:dyDescent="0.3">
      <c r="A588" t="s">
        <v>2134</v>
      </c>
      <c r="B588">
        <v>92</v>
      </c>
      <c r="C588" t="s">
        <v>2135</v>
      </c>
      <c r="D588">
        <v>162495848</v>
      </c>
      <c r="E588" t="s">
        <v>185</v>
      </c>
      <c r="F588" t="s">
        <v>2136</v>
      </c>
      <c r="G588" t="s">
        <v>2137</v>
      </c>
      <c r="H588" t="s">
        <v>427</v>
      </c>
      <c r="I588" t="s">
        <v>20</v>
      </c>
      <c r="J588" t="s">
        <v>21</v>
      </c>
      <c r="K588">
        <v>74000000</v>
      </c>
      <c r="L588">
        <v>2015</v>
      </c>
      <c r="M588">
        <v>6</v>
      </c>
      <c r="N588">
        <v>1.85</v>
      </c>
    </row>
    <row r="589" spans="1:14" x14ac:dyDescent="0.3">
      <c r="A589" t="s">
        <v>573</v>
      </c>
      <c r="B589">
        <v>139</v>
      </c>
      <c r="C589" t="s">
        <v>319</v>
      </c>
      <c r="D589">
        <v>136448821</v>
      </c>
      <c r="E589" t="s">
        <v>1007</v>
      </c>
      <c r="F589" t="s">
        <v>1726</v>
      </c>
      <c r="G589" t="s">
        <v>2138</v>
      </c>
      <c r="H589" t="s">
        <v>710</v>
      </c>
      <c r="I589" t="s">
        <v>20</v>
      </c>
      <c r="J589" t="s">
        <v>21</v>
      </c>
      <c r="K589">
        <v>80000000</v>
      </c>
      <c r="L589">
        <v>1996</v>
      </c>
      <c r="M589">
        <v>6.6</v>
      </c>
      <c r="N589">
        <v>1.85</v>
      </c>
    </row>
    <row r="590" spans="1:14" x14ac:dyDescent="0.3">
      <c r="A590" t="s">
        <v>1159</v>
      </c>
      <c r="B590">
        <v>153</v>
      </c>
      <c r="C590" t="s">
        <v>231</v>
      </c>
      <c r="D590">
        <v>120523073</v>
      </c>
      <c r="E590" t="s">
        <v>2139</v>
      </c>
      <c r="F590" t="s">
        <v>311</v>
      </c>
      <c r="G590" t="s">
        <v>2140</v>
      </c>
      <c r="H590" t="s">
        <v>31</v>
      </c>
      <c r="I590" t="s">
        <v>20</v>
      </c>
      <c r="J590" t="s">
        <v>21</v>
      </c>
      <c r="K590">
        <v>75000000</v>
      </c>
      <c r="L590">
        <v>2009</v>
      </c>
      <c r="M590">
        <v>8.3000000000000007</v>
      </c>
      <c r="N590">
        <v>2.35</v>
      </c>
    </row>
    <row r="591" spans="1:14" x14ac:dyDescent="0.3">
      <c r="A591" t="s">
        <v>264</v>
      </c>
      <c r="B591">
        <v>142</v>
      </c>
      <c r="C591" t="s">
        <v>1006</v>
      </c>
      <c r="D591">
        <v>119654900</v>
      </c>
      <c r="E591" t="s">
        <v>532</v>
      </c>
      <c r="F591" t="s">
        <v>548</v>
      </c>
      <c r="G591" t="s">
        <v>2141</v>
      </c>
      <c r="H591" t="s">
        <v>1564</v>
      </c>
      <c r="I591" t="s">
        <v>20</v>
      </c>
      <c r="J591" t="s">
        <v>21</v>
      </c>
      <c r="K591">
        <v>70000000</v>
      </c>
      <c r="L591">
        <v>1991</v>
      </c>
      <c r="M591">
        <v>6.7</v>
      </c>
      <c r="N591">
        <v>2.35</v>
      </c>
    </row>
    <row r="592" spans="1:14" x14ac:dyDescent="0.3">
      <c r="A592" t="s">
        <v>176</v>
      </c>
      <c r="B592">
        <v>101</v>
      </c>
      <c r="C592" t="s">
        <v>1195</v>
      </c>
      <c r="D592">
        <v>72660029</v>
      </c>
      <c r="E592" t="s">
        <v>87</v>
      </c>
      <c r="F592" t="s">
        <v>719</v>
      </c>
      <c r="G592" t="s">
        <v>1226</v>
      </c>
      <c r="H592" t="s">
        <v>1227</v>
      </c>
      <c r="I592" t="s">
        <v>20</v>
      </c>
      <c r="J592" t="s">
        <v>21</v>
      </c>
      <c r="K592">
        <v>100000000</v>
      </c>
      <c r="L592">
        <v>2014</v>
      </c>
      <c r="M592">
        <v>6</v>
      </c>
      <c r="N592">
        <v>2.35</v>
      </c>
    </row>
    <row r="593" spans="1:14" x14ac:dyDescent="0.3">
      <c r="A593" t="s">
        <v>1355</v>
      </c>
      <c r="B593">
        <v>124</v>
      </c>
      <c r="C593" t="s">
        <v>2142</v>
      </c>
      <c r="D593">
        <v>117541000</v>
      </c>
      <c r="E593" t="s">
        <v>37</v>
      </c>
      <c r="F593" t="s">
        <v>658</v>
      </c>
      <c r="G593" t="s">
        <v>2143</v>
      </c>
      <c r="H593" t="s">
        <v>2144</v>
      </c>
      <c r="I593" t="s">
        <v>20</v>
      </c>
      <c r="J593" t="s">
        <v>21</v>
      </c>
      <c r="K593">
        <v>70000000</v>
      </c>
      <c r="L593">
        <v>1990</v>
      </c>
      <c r="M593">
        <v>7.1</v>
      </c>
      <c r="N593">
        <v>2.35</v>
      </c>
    </row>
    <row r="594" spans="1:14" x14ac:dyDescent="0.3">
      <c r="A594" t="s">
        <v>2145</v>
      </c>
      <c r="B594">
        <v>117</v>
      </c>
      <c r="C594" t="s">
        <v>2146</v>
      </c>
      <c r="D594">
        <v>116643346</v>
      </c>
      <c r="E594" t="s">
        <v>2147</v>
      </c>
      <c r="F594" t="s">
        <v>598</v>
      </c>
      <c r="G594" t="s">
        <v>2148</v>
      </c>
      <c r="H594" t="s">
        <v>1388</v>
      </c>
      <c r="I594" t="s">
        <v>20</v>
      </c>
      <c r="J594" t="s">
        <v>21</v>
      </c>
      <c r="K594">
        <v>80000000</v>
      </c>
      <c r="L594">
        <v>2003</v>
      </c>
      <c r="M594">
        <v>6</v>
      </c>
      <c r="N594">
        <v>2.35</v>
      </c>
    </row>
    <row r="595" spans="1:14" x14ac:dyDescent="0.3">
      <c r="A595" t="s">
        <v>45</v>
      </c>
      <c r="B595">
        <v>45</v>
      </c>
      <c r="C595" t="s">
        <v>2149</v>
      </c>
      <c r="E595" t="s">
        <v>2150</v>
      </c>
      <c r="F595" t="s">
        <v>2151</v>
      </c>
      <c r="G595" t="s">
        <v>2152</v>
      </c>
      <c r="H595" t="s">
        <v>2153</v>
      </c>
      <c r="I595" t="s">
        <v>20</v>
      </c>
      <c r="J595" t="s">
        <v>21</v>
      </c>
      <c r="M595">
        <v>7.5</v>
      </c>
      <c r="N595">
        <v>16</v>
      </c>
    </row>
    <row r="596" spans="1:14" x14ac:dyDescent="0.3">
      <c r="A596" t="s">
        <v>2154</v>
      </c>
      <c r="B596">
        <v>141</v>
      </c>
      <c r="C596" t="s">
        <v>1123</v>
      </c>
      <c r="D596">
        <v>100614858</v>
      </c>
      <c r="E596" t="s">
        <v>2155</v>
      </c>
      <c r="F596" t="s">
        <v>356</v>
      </c>
      <c r="G596" t="s">
        <v>2156</v>
      </c>
      <c r="H596" t="s">
        <v>358</v>
      </c>
      <c r="I596" t="s">
        <v>20</v>
      </c>
      <c r="J596" t="s">
        <v>21</v>
      </c>
      <c r="K596">
        <v>68000000</v>
      </c>
      <c r="L596">
        <v>2001</v>
      </c>
      <c r="M596">
        <v>6.9</v>
      </c>
      <c r="N596">
        <v>1.85</v>
      </c>
    </row>
    <row r="597" spans="1:14" x14ac:dyDescent="0.3">
      <c r="A597" t="s">
        <v>615</v>
      </c>
      <c r="B597">
        <v>110</v>
      </c>
      <c r="C597" t="s">
        <v>2157</v>
      </c>
      <c r="D597">
        <v>42272747</v>
      </c>
      <c r="E597" t="s">
        <v>2158</v>
      </c>
      <c r="F597" t="s">
        <v>161</v>
      </c>
      <c r="G597" t="s">
        <v>2159</v>
      </c>
      <c r="H597" t="s">
        <v>2160</v>
      </c>
      <c r="I597" t="s">
        <v>20</v>
      </c>
      <c r="J597" t="s">
        <v>21</v>
      </c>
      <c r="K597">
        <v>70000000</v>
      </c>
      <c r="L597">
        <v>2006</v>
      </c>
      <c r="M597">
        <v>5.6</v>
      </c>
      <c r="N597">
        <v>1.85</v>
      </c>
    </row>
    <row r="598" spans="1:14" x14ac:dyDescent="0.3">
      <c r="A598" t="s">
        <v>1523</v>
      </c>
      <c r="B598">
        <v>109</v>
      </c>
      <c r="C598" t="s">
        <v>648</v>
      </c>
      <c r="D598">
        <v>80281096</v>
      </c>
      <c r="E598" t="s">
        <v>1446</v>
      </c>
      <c r="F598" t="s">
        <v>1462</v>
      </c>
      <c r="G598" t="s">
        <v>2161</v>
      </c>
      <c r="H598" t="s">
        <v>2162</v>
      </c>
      <c r="I598" t="s">
        <v>20</v>
      </c>
      <c r="J598" t="s">
        <v>21</v>
      </c>
      <c r="K598">
        <v>60000000</v>
      </c>
      <c r="L598">
        <v>2004</v>
      </c>
      <c r="M598">
        <v>5.6</v>
      </c>
      <c r="N598">
        <v>2.35</v>
      </c>
    </row>
    <row r="599" spans="1:14" x14ac:dyDescent="0.3">
      <c r="A599" t="s">
        <v>2114</v>
      </c>
      <c r="B599">
        <v>88</v>
      </c>
      <c r="C599" t="s">
        <v>2163</v>
      </c>
      <c r="D599">
        <v>219613391</v>
      </c>
      <c r="E599" t="s">
        <v>2164</v>
      </c>
      <c r="F599" t="s">
        <v>326</v>
      </c>
      <c r="G599" t="s">
        <v>2165</v>
      </c>
      <c r="H599" t="s">
        <v>1423</v>
      </c>
      <c r="I599" t="s">
        <v>20</v>
      </c>
      <c r="J599" t="s">
        <v>21</v>
      </c>
      <c r="K599">
        <v>75000000</v>
      </c>
      <c r="L599">
        <v>2009</v>
      </c>
      <c r="M599">
        <v>4.5</v>
      </c>
      <c r="N599">
        <v>1.85</v>
      </c>
    </row>
    <row r="600" spans="1:14" x14ac:dyDescent="0.3">
      <c r="A600" t="s">
        <v>2166</v>
      </c>
      <c r="B600">
        <v>124</v>
      </c>
      <c r="C600" t="s">
        <v>941</v>
      </c>
      <c r="D600">
        <v>78120196</v>
      </c>
      <c r="E600" t="s">
        <v>684</v>
      </c>
      <c r="F600" t="s">
        <v>407</v>
      </c>
      <c r="G600" t="s">
        <v>2167</v>
      </c>
      <c r="H600" t="s">
        <v>2168</v>
      </c>
      <c r="I600" t="s">
        <v>20</v>
      </c>
      <c r="J600" t="s">
        <v>21</v>
      </c>
      <c r="K600">
        <v>75000000</v>
      </c>
      <c r="L600">
        <v>2002</v>
      </c>
      <c r="M600">
        <v>7.1</v>
      </c>
      <c r="N600">
        <v>2.35</v>
      </c>
    </row>
    <row r="601" spans="1:14" x14ac:dyDescent="0.3">
      <c r="A601" t="s">
        <v>1999</v>
      </c>
      <c r="B601">
        <v>119</v>
      </c>
      <c r="C601" t="s">
        <v>317</v>
      </c>
      <c r="D601">
        <v>98895417</v>
      </c>
      <c r="E601" t="s">
        <v>37</v>
      </c>
      <c r="F601" t="s">
        <v>437</v>
      </c>
      <c r="G601" t="s">
        <v>2169</v>
      </c>
      <c r="H601" t="s">
        <v>2170</v>
      </c>
      <c r="I601" t="s">
        <v>20</v>
      </c>
      <c r="J601" t="s">
        <v>21</v>
      </c>
      <c r="K601">
        <v>70000000</v>
      </c>
      <c r="L601">
        <v>2013</v>
      </c>
      <c r="M601">
        <v>6.5</v>
      </c>
      <c r="N601">
        <v>2.35</v>
      </c>
    </row>
    <row r="602" spans="1:14" x14ac:dyDescent="0.3">
      <c r="A602" t="s">
        <v>2171</v>
      </c>
      <c r="B602">
        <v>103</v>
      </c>
      <c r="C602" t="s">
        <v>2171</v>
      </c>
      <c r="D602">
        <v>70117571</v>
      </c>
      <c r="E602" t="s">
        <v>155</v>
      </c>
      <c r="F602" t="s">
        <v>2172</v>
      </c>
      <c r="G602" t="s">
        <v>2173</v>
      </c>
      <c r="H602" t="s">
        <v>2174</v>
      </c>
      <c r="I602" t="s">
        <v>20</v>
      </c>
      <c r="J602" t="s">
        <v>21</v>
      </c>
      <c r="K602">
        <v>58000000</v>
      </c>
      <c r="L602">
        <v>1998</v>
      </c>
      <c r="M602">
        <v>6.4</v>
      </c>
      <c r="N602">
        <v>2.35</v>
      </c>
    </row>
    <row r="603" spans="1:14" x14ac:dyDescent="0.3">
      <c r="A603" t="s">
        <v>591</v>
      </c>
      <c r="B603">
        <v>116</v>
      </c>
      <c r="C603" t="s">
        <v>1748</v>
      </c>
      <c r="D603">
        <v>83552429</v>
      </c>
      <c r="E603" t="s">
        <v>441</v>
      </c>
      <c r="F603" t="s">
        <v>974</v>
      </c>
      <c r="G603" t="s">
        <v>2175</v>
      </c>
      <c r="H603" t="s">
        <v>193</v>
      </c>
      <c r="I603" t="s">
        <v>20</v>
      </c>
      <c r="J603" t="s">
        <v>21</v>
      </c>
      <c r="K603">
        <v>70000000</v>
      </c>
      <c r="L603">
        <v>2011</v>
      </c>
      <c r="M603">
        <v>5.8</v>
      </c>
      <c r="N603">
        <v>2.35</v>
      </c>
    </row>
    <row r="604" spans="1:14" x14ac:dyDescent="0.3">
      <c r="A604" t="s">
        <v>173</v>
      </c>
      <c r="B604">
        <v>125</v>
      </c>
      <c r="C604" t="s">
        <v>2176</v>
      </c>
      <c r="D604">
        <v>66257002</v>
      </c>
      <c r="E604" t="s">
        <v>897</v>
      </c>
      <c r="F604" t="s">
        <v>186</v>
      </c>
      <c r="G604" t="s">
        <v>2177</v>
      </c>
      <c r="H604" t="s">
        <v>165</v>
      </c>
      <c r="I604" t="s">
        <v>20</v>
      </c>
      <c r="J604" t="s">
        <v>21</v>
      </c>
      <c r="K604">
        <v>70000000</v>
      </c>
      <c r="L604">
        <v>2003</v>
      </c>
      <c r="M604">
        <v>8</v>
      </c>
      <c r="N604">
        <v>1.37</v>
      </c>
    </row>
    <row r="605" spans="1:14" x14ac:dyDescent="0.3">
      <c r="A605" t="s">
        <v>1979</v>
      </c>
      <c r="B605">
        <v>125</v>
      </c>
      <c r="C605" t="s">
        <v>2178</v>
      </c>
      <c r="D605">
        <v>65012000</v>
      </c>
      <c r="E605" t="s">
        <v>2179</v>
      </c>
      <c r="F605" t="s">
        <v>2180</v>
      </c>
      <c r="G605" t="s">
        <v>2181</v>
      </c>
      <c r="H605" t="s">
        <v>2182</v>
      </c>
      <c r="I605" t="s">
        <v>20</v>
      </c>
      <c r="J605" t="s">
        <v>21</v>
      </c>
      <c r="K605">
        <v>70000000</v>
      </c>
      <c r="L605">
        <v>1994</v>
      </c>
      <c r="M605">
        <v>6.2</v>
      </c>
      <c r="N605">
        <v>1.85</v>
      </c>
    </row>
    <row r="606" spans="1:14" x14ac:dyDescent="0.3">
      <c r="A606" t="s">
        <v>264</v>
      </c>
      <c r="B606">
        <v>146</v>
      </c>
      <c r="C606" t="s">
        <v>240</v>
      </c>
      <c r="D606">
        <v>79883359</v>
      </c>
      <c r="E606" t="s">
        <v>2183</v>
      </c>
      <c r="F606" t="s">
        <v>2184</v>
      </c>
      <c r="G606" t="s">
        <v>2185</v>
      </c>
      <c r="H606" t="s">
        <v>244</v>
      </c>
      <c r="I606" t="s">
        <v>20</v>
      </c>
      <c r="J606" t="s">
        <v>21</v>
      </c>
      <c r="K606">
        <v>66000000</v>
      </c>
      <c r="L606">
        <v>2011</v>
      </c>
      <c r="M606">
        <v>7.2</v>
      </c>
      <c r="N606">
        <v>2.35</v>
      </c>
    </row>
    <row r="607" spans="1:14" x14ac:dyDescent="0.3">
      <c r="A607" t="s">
        <v>2186</v>
      </c>
      <c r="B607">
        <v>118</v>
      </c>
      <c r="C607" t="s">
        <v>773</v>
      </c>
      <c r="D607">
        <v>78031620</v>
      </c>
      <c r="E607" t="s">
        <v>2183</v>
      </c>
      <c r="F607" t="s">
        <v>372</v>
      </c>
      <c r="G607" t="s">
        <v>2187</v>
      </c>
      <c r="H607" t="s">
        <v>2160</v>
      </c>
      <c r="I607" t="s">
        <v>20</v>
      </c>
      <c r="J607" t="s">
        <v>21</v>
      </c>
      <c r="K607">
        <v>70000000</v>
      </c>
      <c r="L607">
        <v>2014</v>
      </c>
      <c r="M607">
        <v>6.1</v>
      </c>
      <c r="N607">
        <v>2.35</v>
      </c>
    </row>
    <row r="608" spans="1:14" x14ac:dyDescent="0.3">
      <c r="A608" t="s">
        <v>14</v>
      </c>
      <c r="B608">
        <v>171</v>
      </c>
      <c r="C608" t="s">
        <v>2188</v>
      </c>
      <c r="D608">
        <v>54222000</v>
      </c>
      <c r="E608" t="s">
        <v>978</v>
      </c>
      <c r="F608" t="s">
        <v>1944</v>
      </c>
      <c r="G608" t="s">
        <v>2189</v>
      </c>
      <c r="H608" t="s">
        <v>890</v>
      </c>
      <c r="I608" t="s">
        <v>20</v>
      </c>
      <c r="J608" t="s">
        <v>21</v>
      </c>
      <c r="K608">
        <v>69500000</v>
      </c>
      <c r="L608">
        <v>1989</v>
      </c>
      <c r="M608">
        <v>7.6</v>
      </c>
      <c r="N608">
        <v>2.35</v>
      </c>
    </row>
    <row r="609" spans="1:14" x14ac:dyDescent="0.3">
      <c r="A609" t="s">
        <v>515</v>
      </c>
      <c r="B609">
        <v>136</v>
      </c>
      <c r="C609" t="s">
        <v>1891</v>
      </c>
      <c r="D609">
        <v>52474616</v>
      </c>
      <c r="E609" t="s">
        <v>2190</v>
      </c>
      <c r="F609" t="s">
        <v>84</v>
      </c>
      <c r="G609" t="s">
        <v>2191</v>
      </c>
      <c r="H609" t="s">
        <v>2192</v>
      </c>
      <c r="I609" t="s">
        <v>20</v>
      </c>
      <c r="J609" t="s">
        <v>21</v>
      </c>
      <c r="K609">
        <v>70000000</v>
      </c>
      <c r="L609">
        <v>2010</v>
      </c>
      <c r="M609">
        <v>6.3</v>
      </c>
      <c r="N609">
        <v>2.35</v>
      </c>
    </row>
    <row r="610" spans="1:14" x14ac:dyDescent="0.3">
      <c r="A610" t="s">
        <v>2193</v>
      </c>
      <c r="B610">
        <v>92</v>
      </c>
      <c r="C610" t="s">
        <v>2194</v>
      </c>
      <c r="D610">
        <v>55942830</v>
      </c>
      <c r="E610" t="s">
        <v>2195</v>
      </c>
      <c r="F610" t="s">
        <v>496</v>
      </c>
      <c r="G610" t="s">
        <v>2196</v>
      </c>
      <c r="H610" t="s">
        <v>2197</v>
      </c>
      <c r="I610" t="s">
        <v>20</v>
      </c>
      <c r="J610" t="s">
        <v>21</v>
      </c>
      <c r="K610">
        <v>70000000</v>
      </c>
      <c r="L610">
        <v>2014</v>
      </c>
      <c r="M610">
        <v>6.3</v>
      </c>
      <c r="N610">
        <v>2.35</v>
      </c>
    </row>
    <row r="611" spans="1:14" x14ac:dyDescent="0.3">
      <c r="A611" t="s">
        <v>682</v>
      </c>
      <c r="B611">
        <v>116</v>
      </c>
      <c r="C611" t="s">
        <v>658</v>
      </c>
      <c r="D611">
        <v>40932372</v>
      </c>
      <c r="E611" t="s">
        <v>37</v>
      </c>
      <c r="F611" t="s">
        <v>1134</v>
      </c>
      <c r="G611" t="s">
        <v>2198</v>
      </c>
      <c r="H611" t="s">
        <v>2199</v>
      </c>
      <c r="I611" t="s">
        <v>20</v>
      </c>
      <c r="J611" t="s">
        <v>21</v>
      </c>
      <c r="K611">
        <v>70000000</v>
      </c>
      <c r="L611">
        <v>1998</v>
      </c>
      <c r="M611">
        <v>6.3</v>
      </c>
      <c r="N611">
        <v>2.35</v>
      </c>
    </row>
    <row r="612" spans="1:14" x14ac:dyDescent="0.3">
      <c r="A612" t="s">
        <v>470</v>
      </c>
      <c r="B612">
        <v>127</v>
      </c>
      <c r="C612" t="s">
        <v>534</v>
      </c>
      <c r="D612">
        <v>38345403</v>
      </c>
      <c r="E612" t="s">
        <v>2200</v>
      </c>
      <c r="F612" t="s">
        <v>77</v>
      </c>
      <c r="G612" t="s">
        <v>2201</v>
      </c>
      <c r="H612" t="s">
        <v>2202</v>
      </c>
      <c r="I612" t="s">
        <v>20</v>
      </c>
      <c r="J612" t="s">
        <v>34</v>
      </c>
      <c r="K612">
        <v>70000000</v>
      </c>
      <c r="L612">
        <v>2007</v>
      </c>
      <c r="M612">
        <v>7.7</v>
      </c>
      <c r="N612">
        <v>2.35</v>
      </c>
    </row>
    <row r="613" spans="1:14" x14ac:dyDescent="0.3">
      <c r="A613" t="s">
        <v>1562</v>
      </c>
      <c r="B613">
        <v>136</v>
      </c>
      <c r="C613" t="s">
        <v>511</v>
      </c>
      <c r="D613">
        <v>37901509</v>
      </c>
      <c r="E613" t="s">
        <v>2203</v>
      </c>
      <c r="F613" t="s">
        <v>231</v>
      </c>
      <c r="G613" t="s">
        <v>2204</v>
      </c>
      <c r="H613" t="s">
        <v>2205</v>
      </c>
      <c r="I613" t="s">
        <v>20</v>
      </c>
      <c r="J613" t="s">
        <v>21</v>
      </c>
      <c r="K613">
        <v>70000000</v>
      </c>
      <c r="L613">
        <v>1997</v>
      </c>
      <c r="M613">
        <v>7</v>
      </c>
      <c r="N613">
        <v>2.35</v>
      </c>
    </row>
    <row r="614" spans="1:14" x14ac:dyDescent="0.3">
      <c r="A614" t="s">
        <v>573</v>
      </c>
      <c r="B614">
        <v>111</v>
      </c>
      <c r="C614" t="s">
        <v>883</v>
      </c>
      <c r="D614">
        <v>48430355</v>
      </c>
      <c r="E614" t="s">
        <v>1649</v>
      </c>
      <c r="F614" t="s">
        <v>303</v>
      </c>
      <c r="G614" t="s">
        <v>2206</v>
      </c>
      <c r="H614" t="s">
        <v>2207</v>
      </c>
      <c r="I614" t="s">
        <v>20</v>
      </c>
      <c r="J614" t="s">
        <v>21</v>
      </c>
      <c r="K614">
        <v>70000000</v>
      </c>
      <c r="L614">
        <v>2011</v>
      </c>
      <c r="M614">
        <v>5.3</v>
      </c>
      <c r="N614">
        <v>2.35</v>
      </c>
    </row>
    <row r="615" spans="1:14" x14ac:dyDescent="0.3">
      <c r="A615" t="s">
        <v>877</v>
      </c>
      <c r="B615">
        <v>116</v>
      </c>
      <c r="C615" t="s">
        <v>2208</v>
      </c>
      <c r="D615">
        <v>30157016</v>
      </c>
      <c r="E615" t="s">
        <v>722</v>
      </c>
      <c r="F615" t="s">
        <v>517</v>
      </c>
      <c r="G615" t="s">
        <v>2209</v>
      </c>
      <c r="H615" t="s">
        <v>2210</v>
      </c>
      <c r="I615" t="s">
        <v>20</v>
      </c>
      <c r="J615" t="s">
        <v>21</v>
      </c>
      <c r="K615">
        <v>70000000</v>
      </c>
      <c r="L615">
        <v>2002</v>
      </c>
      <c r="M615">
        <v>5.6</v>
      </c>
      <c r="N615">
        <v>2.35</v>
      </c>
    </row>
    <row r="616" spans="1:14" x14ac:dyDescent="0.3">
      <c r="A616" t="s">
        <v>2211</v>
      </c>
      <c r="B616">
        <v>113</v>
      </c>
      <c r="C616" t="s">
        <v>2212</v>
      </c>
      <c r="D616">
        <v>28031250</v>
      </c>
      <c r="E616" t="s">
        <v>2213</v>
      </c>
      <c r="F616" t="s">
        <v>719</v>
      </c>
      <c r="G616" t="s">
        <v>2214</v>
      </c>
      <c r="H616" t="s">
        <v>2215</v>
      </c>
      <c r="I616" t="s">
        <v>20</v>
      </c>
      <c r="J616" t="s">
        <v>34</v>
      </c>
      <c r="K616">
        <v>60000000</v>
      </c>
      <c r="L616">
        <v>2005</v>
      </c>
      <c r="M616">
        <v>5.2</v>
      </c>
      <c r="N616">
        <v>2.35</v>
      </c>
    </row>
    <row r="617" spans="1:14" x14ac:dyDescent="0.3">
      <c r="A617" t="s">
        <v>2114</v>
      </c>
      <c r="B617">
        <v>97</v>
      </c>
      <c r="C617" t="s">
        <v>2216</v>
      </c>
      <c r="D617">
        <v>33105600</v>
      </c>
      <c r="E617" t="s">
        <v>722</v>
      </c>
      <c r="F617" t="s">
        <v>2081</v>
      </c>
      <c r="G617" t="s">
        <v>2217</v>
      </c>
      <c r="H617" t="s">
        <v>2218</v>
      </c>
      <c r="I617" t="s">
        <v>20</v>
      </c>
      <c r="J617" t="s">
        <v>21</v>
      </c>
      <c r="K617">
        <v>70000000</v>
      </c>
      <c r="L617">
        <v>2002</v>
      </c>
      <c r="M617">
        <v>5.4</v>
      </c>
      <c r="N617">
        <v>1.37</v>
      </c>
    </row>
    <row r="618" spans="1:14" x14ac:dyDescent="0.3">
      <c r="A618" t="s">
        <v>2219</v>
      </c>
      <c r="B618">
        <v>88</v>
      </c>
      <c r="C618" t="s">
        <v>2220</v>
      </c>
      <c r="D618">
        <v>62321039</v>
      </c>
      <c r="E618" t="s">
        <v>2221</v>
      </c>
      <c r="F618" t="s">
        <v>1013</v>
      </c>
      <c r="G618" t="s">
        <v>2222</v>
      </c>
      <c r="H618" t="s">
        <v>2223</v>
      </c>
      <c r="I618" t="s">
        <v>20</v>
      </c>
      <c r="J618" t="s">
        <v>21</v>
      </c>
      <c r="K618">
        <v>70000000</v>
      </c>
      <c r="L618">
        <v>2012</v>
      </c>
      <c r="M618">
        <v>6.4</v>
      </c>
      <c r="N618">
        <v>2.35</v>
      </c>
    </row>
    <row r="619" spans="1:14" x14ac:dyDescent="0.3">
      <c r="A619" t="s">
        <v>1694</v>
      </c>
      <c r="B619">
        <v>136</v>
      </c>
      <c r="C619" t="s">
        <v>2224</v>
      </c>
      <c r="D619">
        <v>38509342</v>
      </c>
      <c r="E619" t="s">
        <v>2225</v>
      </c>
      <c r="F619" t="s">
        <v>2226</v>
      </c>
      <c r="G619" t="s">
        <v>2227</v>
      </c>
      <c r="H619" t="s">
        <v>2228</v>
      </c>
      <c r="I619" t="s">
        <v>20</v>
      </c>
      <c r="J619" t="s">
        <v>21</v>
      </c>
      <c r="K619">
        <v>75000000</v>
      </c>
      <c r="L619">
        <v>2012</v>
      </c>
      <c r="M619">
        <v>5.9</v>
      </c>
      <c r="N619">
        <v>2.35</v>
      </c>
    </row>
    <row r="620" spans="1:14" x14ac:dyDescent="0.3">
      <c r="A620" t="s">
        <v>2229</v>
      </c>
      <c r="B620">
        <v>125</v>
      </c>
      <c r="C620" t="s">
        <v>1344</v>
      </c>
      <c r="D620">
        <v>19076815</v>
      </c>
      <c r="E620" t="s">
        <v>2183</v>
      </c>
      <c r="F620" t="s">
        <v>658</v>
      </c>
      <c r="G620" t="s">
        <v>2230</v>
      </c>
      <c r="H620" t="s">
        <v>2231</v>
      </c>
      <c r="I620" t="s">
        <v>20</v>
      </c>
      <c r="J620" t="s">
        <v>21</v>
      </c>
      <c r="K620">
        <v>60000000</v>
      </c>
      <c r="L620">
        <v>2002</v>
      </c>
      <c r="M620">
        <v>6.3</v>
      </c>
      <c r="N620">
        <v>2.35</v>
      </c>
    </row>
    <row r="621" spans="1:14" x14ac:dyDescent="0.3">
      <c r="A621" t="s">
        <v>2232</v>
      </c>
      <c r="B621">
        <v>116</v>
      </c>
      <c r="C621" t="s">
        <v>1147</v>
      </c>
      <c r="D621">
        <v>25093607</v>
      </c>
      <c r="E621" t="s">
        <v>227</v>
      </c>
      <c r="F621" t="s">
        <v>228</v>
      </c>
      <c r="G621" t="s">
        <v>2233</v>
      </c>
      <c r="H621" t="s">
        <v>690</v>
      </c>
      <c r="I621" t="s">
        <v>20</v>
      </c>
      <c r="J621" t="s">
        <v>34</v>
      </c>
      <c r="K621">
        <v>35000000</v>
      </c>
      <c r="L621">
        <v>2011</v>
      </c>
      <c r="M621">
        <v>6.5</v>
      </c>
      <c r="N621">
        <v>2.35</v>
      </c>
    </row>
    <row r="622" spans="1:14" x14ac:dyDescent="0.3">
      <c r="A622" t="s">
        <v>868</v>
      </c>
      <c r="B622">
        <v>98</v>
      </c>
      <c r="C622" t="s">
        <v>2168</v>
      </c>
      <c r="D622">
        <v>18990542</v>
      </c>
      <c r="E622" t="s">
        <v>2234</v>
      </c>
      <c r="F622" t="s">
        <v>1388</v>
      </c>
      <c r="G622" t="s">
        <v>2235</v>
      </c>
      <c r="H622" t="s">
        <v>1661</v>
      </c>
      <c r="I622" t="s">
        <v>20</v>
      </c>
      <c r="J622" t="s">
        <v>21</v>
      </c>
      <c r="K622">
        <v>70000000</v>
      </c>
      <c r="L622">
        <v>2002</v>
      </c>
      <c r="M622">
        <v>3</v>
      </c>
      <c r="N622">
        <v>2.35</v>
      </c>
    </row>
    <row r="623" spans="1:14" x14ac:dyDescent="0.3">
      <c r="A623" t="s">
        <v>2236</v>
      </c>
      <c r="B623">
        <v>91</v>
      </c>
      <c r="C623" t="s">
        <v>2223</v>
      </c>
      <c r="D623">
        <v>14294842</v>
      </c>
      <c r="E623" t="s">
        <v>926</v>
      </c>
      <c r="F623" t="s">
        <v>2237</v>
      </c>
      <c r="G623" t="s">
        <v>2238</v>
      </c>
      <c r="H623" t="s">
        <v>2239</v>
      </c>
      <c r="I623" t="s">
        <v>20</v>
      </c>
      <c r="J623" t="s">
        <v>21</v>
      </c>
      <c r="K623">
        <v>70000000</v>
      </c>
      <c r="L623">
        <v>2002</v>
      </c>
      <c r="M623">
        <v>3.6</v>
      </c>
      <c r="N623">
        <v>2.35</v>
      </c>
    </row>
    <row r="624" spans="1:14" x14ac:dyDescent="0.3">
      <c r="A624" t="s">
        <v>2240</v>
      </c>
      <c r="B624">
        <v>97</v>
      </c>
      <c r="C624" t="s">
        <v>2241</v>
      </c>
      <c r="D624">
        <v>19819494</v>
      </c>
      <c r="E624" t="s">
        <v>315</v>
      </c>
      <c r="F624" t="s">
        <v>317</v>
      </c>
      <c r="G624" t="s">
        <v>2242</v>
      </c>
      <c r="H624" t="s">
        <v>1250</v>
      </c>
      <c r="I624" t="s">
        <v>20</v>
      </c>
      <c r="J624" t="s">
        <v>21</v>
      </c>
      <c r="K624">
        <v>70000000</v>
      </c>
      <c r="L624">
        <v>1998</v>
      </c>
      <c r="M624">
        <v>5.8</v>
      </c>
      <c r="N624">
        <v>2.35</v>
      </c>
    </row>
    <row r="625" spans="1:14" x14ac:dyDescent="0.3">
      <c r="A625" t="s">
        <v>2243</v>
      </c>
      <c r="B625">
        <v>95</v>
      </c>
      <c r="C625" t="s">
        <v>2244</v>
      </c>
      <c r="D625">
        <v>13596911</v>
      </c>
      <c r="E625" t="s">
        <v>2245</v>
      </c>
      <c r="F625" t="s">
        <v>573</v>
      </c>
      <c r="G625" t="s">
        <v>2246</v>
      </c>
      <c r="H625" t="s">
        <v>2180</v>
      </c>
      <c r="I625" t="s">
        <v>20</v>
      </c>
      <c r="J625" t="s">
        <v>21</v>
      </c>
      <c r="K625">
        <v>70000000</v>
      </c>
      <c r="L625">
        <v>2001</v>
      </c>
      <c r="M625">
        <v>6.2</v>
      </c>
      <c r="N625">
        <v>2.35</v>
      </c>
    </row>
    <row r="626" spans="1:14" x14ac:dyDescent="0.3">
      <c r="A626" t="s">
        <v>1042</v>
      </c>
      <c r="B626">
        <v>88</v>
      </c>
      <c r="C626" t="s">
        <v>293</v>
      </c>
      <c r="D626">
        <v>8460990</v>
      </c>
      <c r="E626" t="s">
        <v>2247</v>
      </c>
      <c r="F626" t="s">
        <v>2248</v>
      </c>
      <c r="G626" t="s">
        <v>2249</v>
      </c>
      <c r="H626" t="s">
        <v>2250</v>
      </c>
      <c r="I626" t="s">
        <v>20</v>
      </c>
      <c r="J626" t="s">
        <v>21</v>
      </c>
      <c r="K626">
        <v>70000000</v>
      </c>
      <c r="L626">
        <v>2013</v>
      </c>
      <c r="M626">
        <v>5.6</v>
      </c>
    </row>
    <row r="627" spans="1:14" x14ac:dyDescent="0.3">
      <c r="A627" t="s">
        <v>1075</v>
      </c>
      <c r="B627">
        <v>133</v>
      </c>
      <c r="C627" t="s">
        <v>2251</v>
      </c>
      <c r="D627">
        <v>7097125</v>
      </c>
      <c r="E627" t="s">
        <v>749</v>
      </c>
      <c r="F627" t="s">
        <v>66</v>
      </c>
      <c r="G627" t="s">
        <v>2252</v>
      </c>
      <c r="H627" t="s">
        <v>2253</v>
      </c>
      <c r="I627" t="s">
        <v>20</v>
      </c>
      <c r="J627" t="s">
        <v>21</v>
      </c>
      <c r="K627">
        <v>70000000</v>
      </c>
      <c r="L627">
        <v>2015</v>
      </c>
      <c r="M627">
        <v>5.4</v>
      </c>
      <c r="N627">
        <v>2.35</v>
      </c>
    </row>
    <row r="628" spans="1:14" x14ac:dyDescent="0.3">
      <c r="A628" t="s">
        <v>2254</v>
      </c>
      <c r="B628">
        <v>106</v>
      </c>
      <c r="C628" t="s">
        <v>2255</v>
      </c>
      <c r="D628">
        <v>37760080</v>
      </c>
      <c r="E628" t="s">
        <v>1047</v>
      </c>
      <c r="F628" t="s">
        <v>384</v>
      </c>
      <c r="G628" t="s">
        <v>2256</v>
      </c>
      <c r="H628" t="s">
        <v>337</v>
      </c>
      <c r="I628" t="s">
        <v>20</v>
      </c>
      <c r="J628" t="s">
        <v>21</v>
      </c>
      <c r="K628">
        <v>70000000</v>
      </c>
      <c r="L628">
        <v>2004</v>
      </c>
      <c r="M628">
        <v>6.1</v>
      </c>
      <c r="N628">
        <v>1.85</v>
      </c>
    </row>
    <row r="629" spans="1:14" x14ac:dyDescent="0.3">
      <c r="A629" t="s">
        <v>2257</v>
      </c>
      <c r="B629">
        <v>116</v>
      </c>
      <c r="C629" t="s">
        <v>2258</v>
      </c>
      <c r="D629">
        <v>5851188</v>
      </c>
      <c r="E629" t="s">
        <v>1451</v>
      </c>
      <c r="F629" t="s">
        <v>2259</v>
      </c>
      <c r="G629" t="s">
        <v>2260</v>
      </c>
      <c r="H629" t="s">
        <v>2261</v>
      </c>
      <c r="I629" t="s">
        <v>20</v>
      </c>
      <c r="J629" t="s">
        <v>34</v>
      </c>
      <c r="K629">
        <v>70000000</v>
      </c>
      <c r="L629">
        <v>2006</v>
      </c>
      <c r="M629">
        <v>4.2</v>
      </c>
      <c r="N629">
        <v>2.35</v>
      </c>
    </row>
    <row r="630" spans="1:14" x14ac:dyDescent="0.3">
      <c r="A630" t="s">
        <v>2262</v>
      </c>
      <c r="B630">
        <v>115</v>
      </c>
      <c r="C630" t="s">
        <v>2263</v>
      </c>
      <c r="D630">
        <v>25121291</v>
      </c>
      <c r="E630" t="s">
        <v>2264</v>
      </c>
      <c r="F630" t="s">
        <v>1173</v>
      </c>
      <c r="G630" t="s">
        <v>2265</v>
      </c>
      <c r="H630" t="s">
        <v>2266</v>
      </c>
      <c r="I630" t="s">
        <v>20</v>
      </c>
      <c r="J630" t="s">
        <v>21</v>
      </c>
      <c r="K630">
        <v>50000000</v>
      </c>
      <c r="L630">
        <v>2013</v>
      </c>
      <c r="M630">
        <v>6.7</v>
      </c>
      <c r="N630">
        <v>2.35</v>
      </c>
    </row>
    <row r="631" spans="1:14" x14ac:dyDescent="0.3">
      <c r="A631" t="s">
        <v>1355</v>
      </c>
      <c r="B631">
        <v>99</v>
      </c>
      <c r="C631" t="s">
        <v>2267</v>
      </c>
      <c r="D631">
        <v>18821279</v>
      </c>
      <c r="E631" t="s">
        <v>24</v>
      </c>
      <c r="F631" t="s">
        <v>2268</v>
      </c>
      <c r="G631" t="s">
        <v>2269</v>
      </c>
      <c r="H631" t="s">
        <v>2270</v>
      </c>
      <c r="I631" t="s">
        <v>20</v>
      </c>
      <c r="J631" t="s">
        <v>21</v>
      </c>
      <c r="K631">
        <v>70000000</v>
      </c>
      <c r="L631">
        <v>2014</v>
      </c>
      <c r="M631">
        <v>4.2</v>
      </c>
      <c r="N631">
        <v>2.35</v>
      </c>
    </row>
    <row r="632" spans="1:14" x14ac:dyDescent="0.3">
      <c r="A632" t="s">
        <v>2271</v>
      </c>
      <c r="B632">
        <v>124</v>
      </c>
      <c r="C632" t="s">
        <v>1493</v>
      </c>
      <c r="D632">
        <v>118471320</v>
      </c>
      <c r="E632" t="s">
        <v>622</v>
      </c>
      <c r="F632" t="s">
        <v>317</v>
      </c>
      <c r="G632" t="s">
        <v>2272</v>
      </c>
      <c r="H632" t="s">
        <v>2273</v>
      </c>
      <c r="I632" t="s">
        <v>20</v>
      </c>
      <c r="J632" t="s">
        <v>21</v>
      </c>
      <c r="K632">
        <v>68000000</v>
      </c>
      <c r="L632">
        <v>2002</v>
      </c>
      <c r="M632">
        <v>6.4</v>
      </c>
      <c r="N632">
        <v>2.35</v>
      </c>
    </row>
    <row r="633" spans="1:14" x14ac:dyDescent="0.3">
      <c r="A633" t="s">
        <v>2274</v>
      </c>
      <c r="B633">
        <v>124</v>
      </c>
      <c r="C633" t="s">
        <v>378</v>
      </c>
      <c r="D633">
        <v>300523113</v>
      </c>
      <c r="E633" t="s">
        <v>740</v>
      </c>
      <c r="F633" t="s">
        <v>521</v>
      </c>
      <c r="G633" t="s">
        <v>2275</v>
      </c>
      <c r="H633" t="s">
        <v>1602</v>
      </c>
      <c r="I633" t="s">
        <v>20</v>
      </c>
      <c r="J633" t="s">
        <v>21</v>
      </c>
      <c r="K633">
        <v>68000000</v>
      </c>
      <c r="L633">
        <v>2010</v>
      </c>
      <c r="M633">
        <v>4.9000000000000004</v>
      </c>
      <c r="N633">
        <v>2.35</v>
      </c>
    </row>
    <row r="634" spans="1:14" x14ac:dyDescent="0.3">
      <c r="A634" t="s">
        <v>1285</v>
      </c>
      <c r="B634">
        <v>124</v>
      </c>
      <c r="C634" t="s">
        <v>81</v>
      </c>
      <c r="D634">
        <v>71069884</v>
      </c>
      <c r="E634" t="s">
        <v>1392</v>
      </c>
      <c r="F634" t="s">
        <v>1147</v>
      </c>
      <c r="G634" t="s">
        <v>2276</v>
      </c>
      <c r="H634" t="s">
        <v>2277</v>
      </c>
      <c r="I634" t="s">
        <v>20</v>
      </c>
      <c r="J634" t="s">
        <v>21</v>
      </c>
      <c r="K634">
        <v>68000000</v>
      </c>
      <c r="L634">
        <v>2001</v>
      </c>
      <c r="M634">
        <v>6.8</v>
      </c>
      <c r="N634">
        <v>2.35</v>
      </c>
    </row>
    <row r="635" spans="1:14" x14ac:dyDescent="0.3">
      <c r="A635" t="s">
        <v>1927</v>
      </c>
      <c r="B635">
        <v>87</v>
      </c>
      <c r="C635" t="s">
        <v>1928</v>
      </c>
      <c r="D635">
        <v>251501645</v>
      </c>
      <c r="E635" t="s">
        <v>1921</v>
      </c>
      <c r="F635" t="s">
        <v>353</v>
      </c>
      <c r="G635" t="s">
        <v>2278</v>
      </c>
      <c r="H635" t="s">
        <v>424</v>
      </c>
      <c r="I635" t="s">
        <v>20</v>
      </c>
      <c r="J635" t="s">
        <v>21</v>
      </c>
      <c r="K635">
        <v>69000000</v>
      </c>
      <c r="L635">
        <v>2010</v>
      </c>
      <c r="M635">
        <v>7.7</v>
      </c>
      <c r="N635">
        <v>1.85</v>
      </c>
    </row>
    <row r="636" spans="1:14" x14ac:dyDescent="0.3">
      <c r="A636" t="s">
        <v>2279</v>
      </c>
      <c r="B636">
        <v>105</v>
      </c>
      <c r="C636" t="s">
        <v>2280</v>
      </c>
      <c r="D636">
        <v>35324232</v>
      </c>
      <c r="E636" t="s">
        <v>2281</v>
      </c>
      <c r="F636" t="s">
        <v>2282</v>
      </c>
      <c r="G636" t="s">
        <v>2283</v>
      </c>
      <c r="H636" t="s">
        <v>2284</v>
      </c>
      <c r="I636" t="s">
        <v>20</v>
      </c>
      <c r="J636" t="s">
        <v>21</v>
      </c>
      <c r="K636">
        <v>68000000</v>
      </c>
      <c r="L636">
        <v>1995</v>
      </c>
      <c r="M636">
        <v>5.6</v>
      </c>
      <c r="N636">
        <v>2.35</v>
      </c>
    </row>
    <row r="637" spans="1:14" x14ac:dyDescent="0.3">
      <c r="A637" t="s">
        <v>1641</v>
      </c>
      <c r="B637">
        <v>125</v>
      </c>
      <c r="C637" t="s">
        <v>317</v>
      </c>
      <c r="D637">
        <v>81257500</v>
      </c>
      <c r="E637" t="s">
        <v>1099</v>
      </c>
      <c r="F637" t="s">
        <v>156</v>
      </c>
      <c r="G637" t="s">
        <v>2285</v>
      </c>
      <c r="H637" t="s">
        <v>1641</v>
      </c>
      <c r="I637" t="s">
        <v>20</v>
      </c>
      <c r="J637" t="s">
        <v>21</v>
      </c>
      <c r="K637">
        <v>68000000</v>
      </c>
      <c r="L637">
        <v>2015</v>
      </c>
      <c r="M637">
        <v>6.4</v>
      </c>
      <c r="N637">
        <v>2.35</v>
      </c>
    </row>
    <row r="638" spans="1:14" x14ac:dyDescent="0.3">
      <c r="A638" t="s">
        <v>2286</v>
      </c>
      <c r="B638">
        <v>141</v>
      </c>
      <c r="C638" t="s">
        <v>2287</v>
      </c>
      <c r="D638">
        <v>617840</v>
      </c>
      <c r="E638" t="s">
        <v>2288</v>
      </c>
      <c r="F638" t="s">
        <v>2289</v>
      </c>
      <c r="G638" t="s">
        <v>2290</v>
      </c>
      <c r="H638" t="s">
        <v>2291</v>
      </c>
      <c r="I638" t="s">
        <v>20</v>
      </c>
      <c r="J638" t="s">
        <v>2292</v>
      </c>
      <c r="K638">
        <v>70000000</v>
      </c>
      <c r="L638">
        <v>2009</v>
      </c>
      <c r="M638">
        <v>7.2</v>
      </c>
      <c r="N638">
        <v>2.35</v>
      </c>
    </row>
    <row r="639" spans="1:14" x14ac:dyDescent="0.3">
      <c r="A639" t="s">
        <v>2293</v>
      </c>
      <c r="B639">
        <v>121</v>
      </c>
      <c r="C639" t="s">
        <v>19</v>
      </c>
      <c r="D639">
        <v>29655590</v>
      </c>
      <c r="E639" t="s">
        <v>654</v>
      </c>
      <c r="F639" t="s">
        <v>536</v>
      </c>
      <c r="G639" t="s">
        <v>2294</v>
      </c>
      <c r="H639" t="s">
        <v>211</v>
      </c>
      <c r="I639" t="s">
        <v>20</v>
      </c>
      <c r="J639" t="s">
        <v>21</v>
      </c>
      <c r="K639">
        <v>65000000</v>
      </c>
      <c r="L639">
        <v>1999</v>
      </c>
      <c r="M639">
        <v>6</v>
      </c>
      <c r="N639">
        <v>1.85</v>
      </c>
    </row>
    <row r="640" spans="1:14" x14ac:dyDescent="0.3">
      <c r="A640" t="s">
        <v>2243</v>
      </c>
      <c r="B640">
        <v>111</v>
      </c>
      <c r="C640" t="s">
        <v>261</v>
      </c>
      <c r="D640">
        <v>45045037</v>
      </c>
      <c r="E640" t="s">
        <v>1106</v>
      </c>
      <c r="F640" t="s">
        <v>2295</v>
      </c>
      <c r="G640" t="s">
        <v>2296</v>
      </c>
      <c r="H640" t="s">
        <v>2297</v>
      </c>
      <c r="I640" t="s">
        <v>20</v>
      </c>
      <c r="J640" t="s">
        <v>21</v>
      </c>
      <c r="K640">
        <v>36000000</v>
      </c>
      <c r="L640">
        <v>2011</v>
      </c>
      <c r="M640">
        <v>5.9</v>
      </c>
      <c r="N640">
        <v>2.35</v>
      </c>
    </row>
    <row r="641" spans="1:14" x14ac:dyDescent="0.3">
      <c r="A641" t="s">
        <v>1075</v>
      </c>
      <c r="B641">
        <v>157</v>
      </c>
      <c r="C641" t="s">
        <v>611</v>
      </c>
      <c r="D641">
        <v>28965197</v>
      </c>
      <c r="E641" t="s">
        <v>2298</v>
      </c>
      <c r="F641" t="s">
        <v>1554</v>
      </c>
      <c r="G641" t="s">
        <v>2299</v>
      </c>
      <c r="H641" t="s">
        <v>1208</v>
      </c>
      <c r="I641" t="s">
        <v>20</v>
      </c>
      <c r="J641" t="s">
        <v>21</v>
      </c>
      <c r="K641">
        <v>68000000</v>
      </c>
      <c r="L641">
        <v>1999</v>
      </c>
      <c r="M641">
        <v>7.9</v>
      </c>
      <c r="N641">
        <v>2.35</v>
      </c>
    </row>
    <row r="642" spans="1:14" x14ac:dyDescent="0.3">
      <c r="A642" t="s">
        <v>2300</v>
      </c>
      <c r="B642">
        <v>117</v>
      </c>
      <c r="C642" t="s">
        <v>420</v>
      </c>
      <c r="D642">
        <v>27550735</v>
      </c>
      <c r="E642" t="s">
        <v>2301</v>
      </c>
      <c r="F642" t="s">
        <v>2302</v>
      </c>
      <c r="G642" t="s">
        <v>2303</v>
      </c>
      <c r="H642" t="s">
        <v>2304</v>
      </c>
      <c r="I642" t="s">
        <v>20</v>
      </c>
      <c r="J642" t="s">
        <v>21</v>
      </c>
      <c r="L642">
        <v>2016</v>
      </c>
      <c r="M642">
        <v>6.8</v>
      </c>
      <c r="N642">
        <v>2.35</v>
      </c>
    </row>
    <row r="643" spans="1:14" x14ac:dyDescent="0.3">
      <c r="A643" t="s">
        <v>127</v>
      </c>
      <c r="B643">
        <v>128</v>
      </c>
      <c r="C643" t="s">
        <v>2305</v>
      </c>
      <c r="D643">
        <v>39380442</v>
      </c>
      <c r="E643" t="s">
        <v>622</v>
      </c>
      <c r="F643" t="s">
        <v>147</v>
      </c>
      <c r="G643" t="s">
        <v>2306</v>
      </c>
      <c r="H643" t="s">
        <v>2307</v>
      </c>
      <c r="I643" t="s">
        <v>20</v>
      </c>
      <c r="J643" t="s">
        <v>21</v>
      </c>
      <c r="K643">
        <v>70000000</v>
      </c>
      <c r="L643">
        <v>2008</v>
      </c>
      <c r="M643">
        <v>7.1</v>
      </c>
      <c r="N643">
        <v>2.35</v>
      </c>
    </row>
    <row r="644" spans="1:14" x14ac:dyDescent="0.3">
      <c r="A644" t="s">
        <v>1292</v>
      </c>
      <c r="B644">
        <v>114</v>
      </c>
      <c r="C644" t="s">
        <v>838</v>
      </c>
      <c r="D644">
        <v>72980108</v>
      </c>
      <c r="E644" t="s">
        <v>1099</v>
      </c>
      <c r="F644" t="s">
        <v>353</v>
      </c>
      <c r="G644" t="s">
        <v>2308</v>
      </c>
      <c r="H644" t="s">
        <v>239</v>
      </c>
      <c r="I644" t="s">
        <v>20</v>
      </c>
      <c r="J644" t="s">
        <v>21</v>
      </c>
      <c r="L644">
        <v>2010</v>
      </c>
      <c r="M644">
        <v>5.9</v>
      </c>
      <c r="N644">
        <v>1.85</v>
      </c>
    </row>
    <row r="645" spans="1:14" x14ac:dyDescent="0.3">
      <c r="A645" t="s">
        <v>1411</v>
      </c>
      <c r="B645">
        <v>105</v>
      </c>
      <c r="C645" t="s">
        <v>496</v>
      </c>
      <c r="D645">
        <v>37516013</v>
      </c>
      <c r="E645" t="s">
        <v>2221</v>
      </c>
      <c r="F645" t="s">
        <v>1195</v>
      </c>
      <c r="G645" t="s">
        <v>2309</v>
      </c>
      <c r="H645" t="s">
        <v>1245</v>
      </c>
      <c r="I645" t="s">
        <v>20</v>
      </c>
      <c r="J645" t="s">
        <v>21</v>
      </c>
      <c r="K645">
        <v>69000000</v>
      </c>
      <c r="L645">
        <v>2012</v>
      </c>
      <c r="M645">
        <v>5.9</v>
      </c>
      <c r="N645">
        <v>2.35</v>
      </c>
    </row>
    <row r="646" spans="1:14" x14ac:dyDescent="0.3">
      <c r="A646" t="s">
        <v>1605</v>
      </c>
      <c r="B646">
        <v>113</v>
      </c>
      <c r="C646" t="s">
        <v>2310</v>
      </c>
      <c r="D646">
        <v>87704396</v>
      </c>
      <c r="E646" t="s">
        <v>1058</v>
      </c>
      <c r="F646" t="s">
        <v>660</v>
      </c>
      <c r="G646" t="s">
        <v>2311</v>
      </c>
      <c r="H646" t="s">
        <v>2312</v>
      </c>
      <c r="I646" t="s">
        <v>20</v>
      </c>
      <c r="J646" t="s">
        <v>21</v>
      </c>
      <c r="K646">
        <v>66000000</v>
      </c>
      <c r="L646">
        <v>1999</v>
      </c>
      <c r="M646">
        <v>6.2</v>
      </c>
      <c r="N646">
        <v>2.35</v>
      </c>
    </row>
    <row r="647" spans="1:14" x14ac:dyDescent="0.3">
      <c r="A647" t="s">
        <v>45</v>
      </c>
      <c r="B647">
        <v>30</v>
      </c>
      <c r="C647" t="s">
        <v>2313</v>
      </c>
      <c r="E647" t="s">
        <v>1099</v>
      </c>
      <c r="F647" t="s">
        <v>2130</v>
      </c>
      <c r="G647" t="s">
        <v>2314</v>
      </c>
      <c r="H647" t="s">
        <v>2315</v>
      </c>
      <c r="I647" t="s">
        <v>20</v>
      </c>
      <c r="J647" t="s">
        <v>21</v>
      </c>
      <c r="M647">
        <v>7.4</v>
      </c>
      <c r="N647">
        <v>16</v>
      </c>
    </row>
    <row r="648" spans="1:14" x14ac:dyDescent="0.3">
      <c r="A648" t="s">
        <v>2316</v>
      </c>
      <c r="B648">
        <v>121</v>
      </c>
      <c r="C648" t="s">
        <v>2317</v>
      </c>
      <c r="D648">
        <v>83892374</v>
      </c>
      <c r="E648" t="s">
        <v>1442</v>
      </c>
      <c r="F648" t="s">
        <v>2101</v>
      </c>
      <c r="G648" t="s">
        <v>2318</v>
      </c>
      <c r="H648" t="s">
        <v>2103</v>
      </c>
      <c r="I648" t="s">
        <v>20</v>
      </c>
      <c r="J648" t="s">
        <v>21</v>
      </c>
      <c r="K648">
        <v>66000000</v>
      </c>
      <c r="L648">
        <v>1998</v>
      </c>
      <c r="M648">
        <v>7</v>
      </c>
      <c r="N648">
        <v>2.35</v>
      </c>
    </row>
    <row r="649" spans="1:14" x14ac:dyDescent="0.3">
      <c r="A649" t="s">
        <v>2319</v>
      </c>
      <c r="B649">
        <v>102</v>
      </c>
      <c r="C649" t="s">
        <v>636</v>
      </c>
      <c r="D649">
        <v>5932060</v>
      </c>
      <c r="E649" t="s">
        <v>2320</v>
      </c>
      <c r="F649" t="s">
        <v>297</v>
      </c>
      <c r="G649" t="s">
        <v>2321</v>
      </c>
      <c r="H649" t="s">
        <v>2322</v>
      </c>
      <c r="I649" t="s">
        <v>20</v>
      </c>
      <c r="J649" t="s">
        <v>34</v>
      </c>
      <c r="K649">
        <v>35000000</v>
      </c>
      <c r="L649">
        <v>2007</v>
      </c>
      <c r="M649">
        <v>5.4</v>
      </c>
      <c r="N649">
        <v>2.35</v>
      </c>
    </row>
    <row r="650" spans="1:14" x14ac:dyDescent="0.3">
      <c r="A650" t="s">
        <v>264</v>
      </c>
      <c r="B650">
        <v>169</v>
      </c>
      <c r="C650" t="s">
        <v>230</v>
      </c>
      <c r="D650">
        <v>216119491</v>
      </c>
      <c r="E650" t="s">
        <v>968</v>
      </c>
      <c r="F650" t="s">
        <v>219</v>
      </c>
      <c r="G650" t="s">
        <v>2323</v>
      </c>
      <c r="H650" t="s">
        <v>773</v>
      </c>
      <c r="I650" t="s">
        <v>20</v>
      </c>
      <c r="J650" t="s">
        <v>21</v>
      </c>
      <c r="K650">
        <v>70000000</v>
      </c>
      <c r="L650">
        <v>1998</v>
      </c>
      <c r="M650">
        <v>8.6</v>
      </c>
      <c r="N650">
        <v>1.85</v>
      </c>
    </row>
    <row r="651" spans="1:14" x14ac:dyDescent="0.3">
      <c r="A651" t="s">
        <v>2324</v>
      </c>
      <c r="B651">
        <v>132</v>
      </c>
      <c r="C651" t="s">
        <v>496</v>
      </c>
      <c r="D651">
        <v>43568507</v>
      </c>
      <c r="E651" t="s">
        <v>315</v>
      </c>
      <c r="F651" t="s">
        <v>547</v>
      </c>
      <c r="G651" t="s">
        <v>2325</v>
      </c>
      <c r="H651" t="s">
        <v>193</v>
      </c>
      <c r="I651" t="s">
        <v>20</v>
      </c>
      <c r="J651" t="s">
        <v>21</v>
      </c>
      <c r="K651">
        <v>66000000</v>
      </c>
      <c r="L651">
        <v>2014</v>
      </c>
      <c r="M651">
        <v>6.5</v>
      </c>
      <c r="N651">
        <v>2.35</v>
      </c>
    </row>
    <row r="652" spans="1:14" x14ac:dyDescent="0.3">
      <c r="A652" t="s">
        <v>1545</v>
      </c>
      <c r="B652">
        <v>127</v>
      </c>
      <c r="C652" t="s">
        <v>2326</v>
      </c>
      <c r="D652">
        <v>182805123</v>
      </c>
      <c r="E652" t="s">
        <v>2327</v>
      </c>
      <c r="F652" t="s">
        <v>160</v>
      </c>
      <c r="G652" t="s">
        <v>2328</v>
      </c>
      <c r="H652" t="s">
        <v>1986</v>
      </c>
      <c r="I652" t="s">
        <v>20</v>
      </c>
      <c r="J652" t="s">
        <v>21</v>
      </c>
      <c r="K652">
        <v>70000000</v>
      </c>
      <c r="L652">
        <v>2000</v>
      </c>
      <c r="M652">
        <v>6.4</v>
      </c>
      <c r="N652">
        <v>1.37</v>
      </c>
    </row>
    <row r="653" spans="1:14" x14ac:dyDescent="0.3">
      <c r="A653" t="s">
        <v>1188</v>
      </c>
      <c r="B653">
        <v>103</v>
      </c>
      <c r="C653" t="s">
        <v>767</v>
      </c>
      <c r="D653">
        <v>176387405</v>
      </c>
      <c r="E653" t="s">
        <v>320</v>
      </c>
      <c r="F653" t="s">
        <v>1402</v>
      </c>
      <c r="G653" t="s">
        <v>2329</v>
      </c>
      <c r="H653" t="s">
        <v>1380</v>
      </c>
      <c r="I653" t="s">
        <v>20</v>
      </c>
      <c r="J653" t="s">
        <v>21</v>
      </c>
      <c r="K653">
        <v>59000000</v>
      </c>
      <c r="L653">
        <v>2002</v>
      </c>
      <c r="M653">
        <v>7.6</v>
      </c>
      <c r="N653">
        <v>1.85</v>
      </c>
    </row>
    <row r="654" spans="1:14" x14ac:dyDescent="0.3">
      <c r="A654" t="s">
        <v>2330</v>
      </c>
      <c r="B654">
        <v>136</v>
      </c>
      <c r="C654" t="s">
        <v>512</v>
      </c>
      <c r="D654">
        <v>33685268</v>
      </c>
      <c r="E654" t="s">
        <v>2046</v>
      </c>
      <c r="F654" t="s">
        <v>317</v>
      </c>
      <c r="G654" t="s">
        <v>2331</v>
      </c>
      <c r="H654" t="s">
        <v>2332</v>
      </c>
      <c r="I654" t="s">
        <v>20</v>
      </c>
      <c r="J654" t="s">
        <v>21</v>
      </c>
      <c r="K654">
        <v>68000000</v>
      </c>
      <c r="L654">
        <v>2003</v>
      </c>
      <c r="M654">
        <v>5.5</v>
      </c>
      <c r="N654">
        <v>2.35</v>
      </c>
    </row>
    <row r="655" spans="1:14" x14ac:dyDescent="0.3">
      <c r="A655" t="s">
        <v>264</v>
      </c>
      <c r="B655">
        <v>150</v>
      </c>
      <c r="C655" t="s">
        <v>1630</v>
      </c>
      <c r="D655">
        <v>182204440</v>
      </c>
      <c r="E655" t="s">
        <v>2088</v>
      </c>
      <c r="F655" t="s">
        <v>40</v>
      </c>
      <c r="G655" t="s">
        <v>2333</v>
      </c>
      <c r="H655" t="s">
        <v>1493</v>
      </c>
      <c r="I655" t="s">
        <v>20</v>
      </c>
      <c r="J655" t="s">
        <v>21</v>
      </c>
      <c r="K655">
        <v>65000000</v>
      </c>
      <c r="L655">
        <v>2012</v>
      </c>
      <c r="M655">
        <v>7.4</v>
      </c>
      <c r="N655">
        <v>2.35</v>
      </c>
    </row>
    <row r="656" spans="1:14" x14ac:dyDescent="0.3">
      <c r="A656" t="s">
        <v>302</v>
      </c>
      <c r="B656">
        <v>136</v>
      </c>
      <c r="C656" t="s">
        <v>2334</v>
      </c>
      <c r="D656">
        <v>171383253</v>
      </c>
      <c r="E656" t="s">
        <v>441</v>
      </c>
      <c r="F656" t="s">
        <v>400</v>
      </c>
      <c r="G656" t="s">
        <v>2335</v>
      </c>
      <c r="H656" t="s">
        <v>2336</v>
      </c>
      <c r="I656" t="s">
        <v>20</v>
      </c>
      <c r="J656" t="s">
        <v>21</v>
      </c>
      <c r="K656">
        <v>63000000</v>
      </c>
      <c r="L656">
        <v>1999</v>
      </c>
      <c r="M656">
        <v>8.6999999999999993</v>
      </c>
      <c r="N656">
        <v>2.35</v>
      </c>
    </row>
    <row r="657" spans="1:14" x14ac:dyDescent="0.3">
      <c r="A657" t="s">
        <v>573</v>
      </c>
      <c r="B657">
        <v>140</v>
      </c>
      <c r="C657" t="s">
        <v>2337</v>
      </c>
      <c r="D657">
        <v>172071312</v>
      </c>
      <c r="E657" t="s">
        <v>1412</v>
      </c>
      <c r="F657" t="s">
        <v>219</v>
      </c>
      <c r="G657" t="s">
        <v>2338</v>
      </c>
      <c r="H657" t="s">
        <v>2339</v>
      </c>
      <c r="I657" t="s">
        <v>20</v>
      </c>
      <c r="J657" t="s">
        <v>21</v>
      </c>
      <c r="K657">
        <v>62000000</v>
      </c>
      <c r="L657">
        <v>1995</v>
      </c>
      <c r="M657">
        <v>7.6</v>
      </c>
      <c r="N657">
        <v>2.35</v>
      </c>
    </row>
    <row r="658" spans="1:14" x14ac:dyDescent="0.3">
      <c r="A658" t="s">
        <v>863</v>
      </c>
      <c r="B658">
        <v>113</v>
      </c>
      <c r="C658" t="s">
        <v>864</v>
      </c>
      <c r="D658">
        <v>119412921</v>
      </c>
      <c r="E658" t="s">
        <v>441</v>
      </c>
      <c r="F658" t="s">
        <v>865</v>
      </c>
      <c r="G658" t="s">
        <v>866</v>
      </c>
      <c r="H658" t="s">
        <v>867</v>
      </c>
      <c r="I658" t="s">
        <v>20</v>
      </c>
      <c r="J658" t="s">
        <v>21</v>
      </c>
      <c r="K658">
        <v>65000000</v>
      </c>
      <c r="L658">
        <v>1990</v>
      </c>
      <c r="M658">
        <v>7.5</v>
      </c>
      <c r="N658">
        <v>1.85</v>
      </c>
    </row>
    <row r="659" spans="1:14" x14ac:dyDescent="0.3">
      <c r="A659" t="s">
        <v>2340</v>
      </c>
      <c r="B659">
        <v>104</v>
      </c>
      <c r="C659" t="s">
        <v>2341</v>
      </c>
      <c r="D659">
        <v>139225854</v>
      </c>
      <c r="E659" t="s">
        <v>350</v>
      </c>
      <c r="F659" t="s">
        <v>2342</v>
      </c>
      <c r="G659" t="s">
        <v>2343</v>
      </c>
      <c r="H659" t="s">
        <v>2344</v>
      </c>
      <c r="I659" t="s">
        <v>20</v>
      </c>
      <c r="J659" t="s">
        <v>21</v>
      </c>
      <c r="K659">
        <v>60000000</v>
      </c>
      <c r="L659">
        <v>2002</v>
      </c>
      <c r="M659">
        <v>5.5</v>
      </c>
      <c r="N659">
        <v>1.85</v>
      </c>
    </row>
    <row r="660" spans="1:14" x14ac:dyDescent="0.3">
      <c r="A660" t="s">
        <v>2345</v>
      </c>
      <c r="B660">
        <v>158</v>
      </c>
      <c r="C660" t="s">
        <v>305</v>
      </c>
      <c r="D660">
        <v>148775460</v>
      </c>
      <c r="E660" t="s">
        <v>1848</v>
      </c>
      <c r="F660" t="s">
        <v>179</v>
      </c>
      <c r="G660" t="s">
        <v>2346</v>
      </c>
      <c r="H660" t="s">
        <v>175</v>
      </c>
      <c r="I660" t="s">
        <v>20</v>
      </c>
      <c r="J660" t="s">
        <v>21</v>
      </c>
      <c r="K660">
        <v>61000000</v>
      </c>
      <c r="L660">
        <v>2012</v>
      </c>
      <c r="M660">
        <v>7.6</v>
      </c>
      <c r="N660">
        <v>1.85</v>
      </c>
    </row>
    <row r="661" spans="1:14" x14ac:dyDescent="0.3">
      <c r="A661" t="s">
        <v>2347</v>
      </c>
      <c r="B661">
        <v>119</v>
      </c>
      <c r="C661" t="s">
        <v>2348</v>
      </c>
      <c r="D661">
        <v>115731542</v>
      </c>
      <c r="E661" t="s">
        <v>936</v>
      </c>
      <c r="F661" t="s">
        <v>219</v>
      </c>
      <c r="G661" t="s">
        <v>2349</v>
      </c>
      <c r="H661" t="s">
        <v>1711</v>
      </c>
      <c r="I661" t="s">
        <v>20</v>
      </c>
      <c r="J661" t="s">
        <v>21</v>
      </c>
      <c r="K661">
        <v>65000000</v>
      </c>
      <c r="L661">
        <v>1998</v>
      </c>
      <c r="M661">
        <v>6.5</v>
      </c>
      <c r="N661">
        <v>1.85</v>
      </c>
    </row>
    <row r="662" spans="1:14" x14ac:dyDescent="0.3">
      <c r="A662" t="s">
        <v>1150</v>
      </c>
      <c r="B662">
        <v>106</v>
      </c>
      <c r="C662" t="s">
        <v>1016</v>
      </c>
      <c r="D662">
        <v>100468793</v>
      </c>
      <c r="E662" t="s">
        <v>1099</v>
      </c>
      <c r="F662" t="s">
        <v>831</v>
      </c>
      <c r="G662" t="s">
        <v>2350</v>
      </c>
      <c r="H662" t="s">
        <v>2351</v>
      </c>
      <c r="I662" t="s">
        <v>20</v>
      </c>
      <c r="J662" t="s">
        <v>21</v>
      </c>
      <c r="K662">
        <v>65000000</v>
      </c>
      <c r="L662">
        <v>2008</v>
      </c>
      <c r="M662">
        <v>6.9</v>
      </c>
      <c r="N662">
        <v>2.35</v>
      </c>
    </row>
    <row r="663" spans="1:14" x14ac:dyDescent="0.3">
      <c r="A663" t="s">
        <v>212</v>
      </c>
      <c r="B663">
        <v>136</v>
      </c>
      <c r="C663" t="s">
        <v>2352</v>
      </c>
      <c r="D663">
        <v>93771072</v>
      </c>
      <c r="E663" t="s">
        <v>2353</v>
      </c>
      <c r="F663" t="s">
        <v>517</v>
      </c>
      <c r="G663" t="s">
        <v>2354</v>
      </c>
      <c r="H663" t="s">
        <v>2355</v>
      </c>
      <c r="I663" t="s">
        <v>20</v>
      </c>
      <c r="J663" t="s">
        <v>21</v>
      </c>
      <c r="K663">
        <v>65000000</v>
      </c>
      <c r="L663">
        <v>1998</v>
      </c>
      <c r="M663">
        <v>6.7</v>
      </c>
      <c r="N663">
        <v>2.35</v>
      </c>
    </row>
    <row r="664" spans="1:14" x14ac:dyDescent="0.3">
      <c r="A664" t="s">
        <v>1656</v>
      </c>
      <c r="B664">
        <v>95</v>
      </c>
      <c r="C664" t="s">
        <v>1136</v>
      </c>
      <c r="D664">
        <v>100448498</v>
      </c>
      <c r="E664" t="s">
        <v>1649</v>
      </c>
      <c r="F664" t="s">
        <v>65</v>
      </c>
      <c r="G664" t="s">
        <v>2356</v>
      </c>
      <c r="H664" t="s">
        <v>2357</v>
      </c>
      <c r="I664" t="s">
        <v>20</v>
      </c>
      <c r="J664" t="s">
        <v>21</v>
      </c>
      <c r="K664">
        <v>65000000</v>
      </c>
      <c r="L664">
        <v>2010</v>
      </c>
      <c r="M664">
        <v>6.6</v>
      </c>
      <c r="N664">
        <v>2.35</v>
      </c>
    </row>
    <row r="665" spans="1:14" x14ac:dyDescent="0.3">
      <c r="A665" t="s">
        <v>384</v>
      </c>
      <c r="B665">
        <v>137</v>
      </c>
      <c r="C665" t="s">
        <v>2358</v>
      </c>
      <c r="D665">
        <v>115603980</v>
      </c>
      <c r="E665" t="s">
        <v>2359</v>
      </c>
      <c r="F665" t="s">
        <v>2360</v>
      </c>
      <c r="G665" t="s">
        <v>2361</v>
      </c>
      <c r="H665" t="s">
        <v>2362</v>
      </c>
      <c r="I665" t="s">
        <v>20</v>
      </c>
      <c r="J665" t="s">
        <v>21</v>
      </c>
      <c r="K665">
        <v>65000000</v>
      </c>
      <c r="L665">
        <v>2014</v>
      </c>
      <c r="M665">
        <v>7.2</v>
      </c>
      <c r="N665">
        <v>2.35</v>
      </c>
    </row>
    <row r="666" spans="1:14" x14ac:dyDescent="0.3">
      <c r="A666" t="s">
        <v>2363</v>
      </c>
      <c r="B666">
        <v>130</v>
      </c>
      <c r="C666" t="s">
        <v>2364</v>
      </c>
      <c r="D666">
        <v>90454043</v>
      </c>
      <c r="E666" t="s">
        <v>30</v>
      </c>
      <c r="F666" t="s">
        <v>2363</v>
      </c>
      <c r="G666" t="s">
        <v>2365</v>
      </c>
      <c r="H666" t="s">
        <v>2366</v>
      </c>
      <c r="I666" t="s">
        <v>20</v>
      </c>
      <c r="J666" t="s">
        <v>21</v>
      </c>
      <c r="K666">
        <v>65000000</v>
      </c>
      <c r="L666">
        <v>2000</v>
      </c>
      <c r="M666">
        <v>6.4</v>
      </c>
      <c r="N666">
        <v>2.35</v>
      </c>
    </row>
    <row r="667" spans="1:14" x14ac:dyDescent="0.3">
      <c r="A667" t="s">
        <v>1355</v>
      </c>
      <c r="B667">
        <v>124</v>
      </c>
      <c r="C667" t="s">
        <v>2367</v>
      </c>
      <c r="D667">
        <v>84049211</v>
      </c>
      <c r="E667" t="s">
        <v>30</v>
      </c>
      <c r="F667" t="s">
        <v>1173</v>
      </c>
      <c r="G667" t="s">
        <v>2368</v>
      </c>
      <c r="H667" t="s">
        <v>2369</v>
      </c>
      <c r="I667" t="s">
        <v>20</v>
      </c>
      <c r="J667" t="s">
        <v>21</v>
      </c>
      <c r="K667">
        <v>70000000</v>
      </c>
      <c r="L667">
        <v>1993</v>
      </c>
      <c r="M667">
        <v>6.4</v>
      </c>
      <c r="N667">
        <v>2.35</v>
      </c>
    </row>
    <row r="668" spans="1:14" x14ac:dyDescent="0.3">
      <c r="A668" t="s">
        <v>887</v>
      </c>
      <c r="B668">
        <v>108</v>
      </c>
      <c r="C668" t="s">
        <v>2370</v>
      </c>
      <c r="D668">
        <v>70450000</v>
      </c>
      <c r="E668" t="s">
        <v>227</v>
      </c>
      <c r="F668" t="s">
        <v>319</v>
      </c>
      <c r="G668" t="s">
        <v>2371</v>
      </c>
      <c r="H668" t="s">
        <v>893</v>
      </c>
      <c r="I668" t="s">
        <v>20</v>
      </c>
      <c r="J668" t="s">
        <v>21</v>
      </c>
      <c r="K668">
        <v>50000000</v>
      </c>
      <c r="L668">
        <v>1996</v>
      </c>
      <c r="M668">
        <v>6</v>
      </c>
      <c r="N668">
        <v>2.35</v>
      </c>
    </row>
    <row r="669" spans="1:14" x14ac:dyDescent="0.3">
      <c r="A669" t="s">
        <v>477</v>
      </c>
      <c r="B669">
        <v>104</v>
      </c>
      <c r="C669" t="s">
        <v>2372</v>
      </c>
      <c r="D669">
        <v>69688384</v>
      </c>
      <c r="E669" t="s">
        <v>350</v>
      </c>
      <c r="F669" t="s">
        <v>658</v>
      </c>
      <c r="G669" t="s">
        <v>2373</v>
      </c>
      <c r="H669" t="s">
        <v>2374</v>
      </c>
      <c r="I669" t="s">
        <v>20</v>
      </c>
      <c r="J669" t="s">
        <v>21</v>
      </c>
      <c r="K669">
        <v>60000000</v>
      </c>
      <c r="L669">
        <v>2000</v>
      </c>
      <c r="M669">
        <v>6.1</v>
      </c>
      <c r="N669">
        <v>1.85</v>
      </c>
    </row>
    <row r="670" spans="1:14" x14ac:dyDescent="0.3">
      <c r="A670" t="s">
        <v>515</v>
      </c>
      <c r="B670">
        <v>129</v>
      </c>
      <c r="C670" t="s">
        <v>2375</v>
      </c>
      <c r="D670">
        <v>70236496</v>
      </c>
      <c r="E670" t="s">
        <v>1827</v>
      </c>
      <c r="F670" t="s">
        <v>479</v>
      </c>
      <c r="G670" t="s">
        <v>2376</v>
      </c>
      <c r="H670" t="s">
        <v>1175</v>
      </c>
      <c r="I670" t="s">
        <v>20</v>
      </c>
      <c r="J670" t="s">
        <v>21</v>
      </c>
      <c r="K670">
        <v>63000000</v>
      </c>
      <c r="L670">
        <v>2006</v>
      </c>
      <c r="M670">
        <v>6</v>
      </c>
      <c r="N670">
        <v>1.85</v>
      </c>
    </row>
    <row r="671" spans="1:14" x14ac:dyDescent="0.3">
      <c r="A671" t="s">
        <v>252</v>
      </c>
      <c r="B671">
        <v>117</v>
      </c>
      <c r="C671" t="s">
        <v>57</v>
      </c>
      <c r="D671">
        <v>63695760</v>
      </c>
      <c r="E671" t="s">
        <v>2190</v>
      </c>
      <c r="F671" t="s">
        <v>1006</v>
      </c>
      <c r="G671" t="s">
        <v>2377</v>
      </c>
      <c r="H671" t="s">
        <v>2378</v>
      </c>
      <c r="I671" t="s">
        <v>20</v>
      </c>
      <c r="J671" t="s">
        <v>21</v>
      </c>
      <c r="K671">
        <v>65000000</v>
      </c>
      <c r="L671">
        <v>2003</v>
      </c>
      <c r="M671">
        <v>6.4</v>
      </c>
      <c r="N671">
        <v>1.85</v>
      </c>
    </row>
    <row r="672" spans="1:14" x14ac:dyDescent="0.3">
      <c r="A672" t="s">
        <v>2379</v>
      </c>
      <c r="B672">
        <v>99</v>
      </c>
      <c r="C672" t="s">
        <v>619</v>
      </c>
      <c r="D672">
        <v>59617068</v>
      </c>
      <c r="E672" t="s">
        <v>1106</v>
      </c>
      <c r="F672" t="s">
        <v>1427</v>
      </c>
      <c r="G672" t="s">
        <v>2380</v>
      </c>
      <c r="H672" t="s">
        <v>2381</v>
      </c>
      <c r="I672" t="s">
        <v>20</v>
      </c>
      <c r="J672" t="s">
        <v>21</v>
      </c>
      <c r="K672">
        <v>65000000</v>
      </c>
      <c r="L672">
        <v>2012</v>
      </c>
      <c r="M672">
        <v>6.4</v>
      </c>
      <c r="N672">
        <v>2.35</v>
      </c>
    </row>
    <row r="673" spans="1:14" x14ac:dyDescent="0.3">
      <c r="A673" t="s">
        <v>2382</v>
      </c>
      <c r="B673">
        <v>159</v>
      </c>
      <c r="C673" t="s">
        <v>2383</v>
      </c>
      <c r="D673">
        <v>55637680</v>
      </c>
      <c r="E673" t="s">
        <v>1265</v>
      </c>
      <c r="F673" t="s">
        <v>356</v>
      </c>
      <c r="G673" t="s">
        <v>2384</v>
      </c>
      <c r="H673" t="s">
        <v>1449</v>
      </c>
      <c r="I673" t="s">
        <v>20</v>
      </c>
      <c r="J673" t="s">
        <v>34</v>
      </c>
      <c r="K673">
        <v>65000000</v>
      </c>
      <c r="L673">
        <v>1999</v>
      </c>
      <c r="M673">
        <v>7.3</v>
      </c>
      <c r="N673">
        <v>1.66</v>
      </c>
    </row>
    <row r="674" spans="1:14" x14ac:dyDescent="0.3">
      <c r="A674" t="s">
        <v>2385</v>
      </c>
      <c r="B674">
        <v>118</v>
      </c>
      <c r="C674" t="s">
        <v>1770</v>
      </c>
      <c r="D674">
        <v>85911262</v>
      </c>
      <c r="E674" t="s">
        <v>2386</v>
      </c>
      <c r="F674" t="s">
        <v>2387</v>
      </c>
      <c r="G674" t="s">
        <v>2388</v>
      </c>
      <c r="H674" t="s">
        <v>2389</v>
      </c>
      <c r="I674" t="s">
        <v>20</v>
      </c>
      <c r="J674" t="s">
        <v>21</v>
      </c>
      <c r="K674">
        <v>65000000</v>
      </c>
      <c r="L674">
        <v>2014</v>
      </c>
      <c r="M674">
        <v>5.2</v>
      </c>
      <c r="N674">
        <v>2.39</v>
      </c>
    </row>
    <row r="675" spans="1:14" x14ac:dyDescent="0.3">
      <c r="A675" t="s">
        <v>2390</v>
      </c>
      <c r="B675">
        <v>105</v>
      </c>
      <c r="C675" t="s">
        <v>1384</v>
      </c>
      <c r="D675">
        <v>53846915</v>
      </c>
      <c r="E675" t="s">
        <v>2015</v>
      </c>
      <c r="F675" t="s">
        <v>112</v>
      </c>
      <c r="G675" t="s">
        <v>2391</v>
      </c>
      <c r="H675" t="s">
        <v>2392</v>
      </c>
      <c r="I675" t="s">
        <v>20</v>
      </c>
      <c r="J675" t="s">
        <v>21</v>
      </c>
      <c r="K675">
        <v>50100000</v>
      </c>
      <c r="L675">
        <v>2015</v>
      </c>
      <c r="M675">
        <v>6.6</v>
      </c>
      <c r="N675">
        <v>1.85</v>
      </c>
    </row>
    <row r="676" spans="1:14" x14ac:dyDescent="0.3">
      <c r="A676" t="s">
        <v>222</v>
      </c>
      <c r="B676">
        <v>103</v>
      </c>
      <c r="C676" t="s">
        <v>2393</v>
      </c>
      <c r="D676">
        <v>54758461</v>
      </c>
      <c r="E676" t="s">
        <v>942</v>
      </c>
      <c r="F676" t="s">
        <v>38</v>
      </c>
      <c r="G676" t="s">
        <v>2394</v>
      </c>
      <c r="H676" t="s">
        <v>2395</v>
      </c>
      <c r="I676" t="s">
        <v>20</v>
      </c>
      <c r="J676" t="s">
        <v>21</v>
      </c>
      <c r="K676">
        <v>65000000</v>
      </c>
      <c r="L676">
        <v>2012</v>
      </c>
      <c r="M676">
        <v>6.3</v>
      </c>
      <c r="N676">
        <v>2.35</v>
      </c>
    </row>
    <row r="677" spans="1:14" x14ac:dyDescent="0.3">
      <c r="A677" t="s">
        <v>2396</v>
      </c>
      <c r="B677">
        <v>122</v>
      </c>
      <c r="C677" t="s">
        <v>2397</v>
      </c>
      <c r="D677">
        <v>52397389</v>
      </c>
      <c r="E677" t="s">
        <v>2398</v>
      </c>
      <c r="F677" t="s">
        <v>214</v>
      </c>
      <c r="G677" t="s">
        <v>2399</v>
      </c>
      <c r="H677" t="s">
        <v>679</v>
      </c>
      <c r="I677" t="s">
        <v>20</v>
      </c>
      <c r="J677" t="s">
        <v>21</v>
      </c>
      <c r="K677">
        <v>65000000</v>
      </c>
      <c r="L677">
        <v>2004</v>
      </c>
      <c r="M677">
        <v>5.9</v>
      </c>
      <c r="N677">
        <v>2.35</v>
      </c>
    </row>
    <row r="678" spans="1:14" x14ac:dyDescent="0.3">
      <c r="A678" t="s">
        <v>1489</v>
      </c>
      <c r="B678">
        <v>114</v>
      </c>
      <c r="C678" t="s">
        <v>2400</v>
      </c>
      <c r="E678" t="s">
        <v>968</v>
      </c>
      <c r="F678" t="s">
        <v>2401</v>
      </c>
      <c r="G678" t="s">
        <v>2402</v>
      </c>
      <c r="H678" t="s">
        <v>1490</v>
      </c>
      <c r="I678" t="s">
        <v>20</v>
      </c>
      <c r="J678" t="s">
        <v>21</v>
      </c>
      <c r="K678">
        <v>16900000</v>
      </c>
      <c r="L678">
        <v>1984</v>
      </c>
      <c r="M678">
        <v>6.4</v>
      </c>
      <c r="N678">
        <v>1.85</v>
      </c>
    </row>
    <row r="679" spans="1:14" x14ac:dyDescent="0.3">
      <c r="A679" t="s">
        <v>1979</v>
      </c>
      <c r="B679">
        <v>143</v>
      </c>
      <c r="C679" t="s">
        <v>2403</v>
      </c>
      <c r="D679">
        <v>38966057</v>
      </c>
      <c r="E679" t="s">
        <v>1649</v>
      </c>
      <c r="F679" t="s">
        <v>2404</v>
      </c>
      <c r="G679" t="s">
        <v>2405</v>
      </c>
      <c r="H679" t="s">
        <v>2406</v>
      </c>
      <c r="I679" t="s">
        <v>20</v>
      </c>
      <c r="J679" t="s">
        <v>966</v>
      </c>
      <c r="K679">
        <v>65000000</v>
      </c>
      <c r="L679">
        <v>1998</v>
      </c>
      <c r="M679">
        <v>6.7</v>
      </c>
      <c r="N679">
        <v>2.35</v>
      </c>
    </row>
    <row r="680" spans="1:14" x14ac:dyDescent="0.3">
      <c r="A680" t="s">
        <v>1523</v>
      </c>
      <c r="B680">
        <v>96</v>
      </c>
      <c r="C680" t="s">
        <v>1825</v>
      </c>
      <c r="D680">
        <v>42345531</v>
      </c>
      <c r="E680" t="s">
        <v>1446</v>
      </c>
      <c r="F680" t="s">
        <v>1297</v>
      </c>
      <c r="G680" t="s">
        <v>2407</v>
      </c>
      <c r="H680" t="s">
        <v>195</v>
      </c>
      <c r="I680" t="s">
        <v>20</v>
      </c>
      <c r="J680" t="s">
        <v>520</v>
      </c>
      <c r="K680">
        <v>65000000</v>
      </c>
      <c r="L680">
        <v>2012</v>
      </c>
      <c r="M680">
        <v>5.4</v>
      </c>
      <c r="N680">
        <v>2.35</v>
      </c>
    </row>
    <row r="681" spans="1:14" x14ac:dyDescent="0.3">
      <c r="A681" t="s">
        <v>1523</v>
      </c>
      <c r="B681">
        <v>111</v>
      </c>
      <c r="C681" t="s">
        <v>1925</v>
      </c>
      <c r="D681">
        <v>36064910</v>
      </c>
      <c r="E681" t="s">
        <v>1823</v>
      </c>
      <c r="F681" t="s">
        <v>228</v>
      </c>
      <c r="G681" t="s">
        <v>2408</v>
      </c>
      <c r="H681" t="s">
        <v>1516</v>
      </c>
      <c r="I681" t="s">
        <v>20</v>
      </c>
      <c r="J681" t="s">
        <v>21</v>
      </c>
      <c r="K681">
        <v>45000000</v>
      </c>
      <c r="L681">
        <v>2008</v>
      </c>
      <c r="M681">
        <v>6.4</v>
      </c>
      <c r="N681">
        <v>2.35</v>
      </c>
    </row>
    <row r="682" spans="1:14" x14ac:dyDescent="0.3">
      <c r="A682" t="s">
        <v>1355</v>
      </c>
      <c r="B682">
        <v>121</v>
      </c>
      <c r="C682" t="s">
        <v>2409</v>
      </c>
      <c r="D682">
        <v>33328051</v>
      </c>
      <c r="E682" t="s">
        <v>749</v>
      </c>
      <c r="F682" t="s">
        <v>2410</v>
      </c>
      <c r="G682" t="s">
        <v>2411</v>
      </c>
      <c r="H682" t="s">
        <v>2412</v>
      </c>
      <c r="I682" t="s">
        <v>20</v>
      </c>
      <c r="J682" t="s">
        <v>21</v>
      </c>
      <c r="K682">
        <v>65000000</v>
      </c>
      <c r="L682">
        <v>1996</v>
      </c>
      <c r="M682">
        <v>6.7</v>
      </c>
      <c r="N682">
        <v>2.35</v>
      </c>
    </row>
    <row r="683" spans="1:14" x14ac:dyDescent="0.3">
      <c r="A683" t="s">
        <v>2413</v>
      </c>
      <c r="B683">
        <v>135</v>
      </c>
      <c r="C683" t="s">
        <v>1464</v>
      </c>
      <c r="D683">
        <v>32598931</v>
      </c>
      <c r="E683" t="s">
        <v>622</v>
      </c>
      <c r="F683" t="s">
        <v>2414</v>
      </c>
      <c r="G683" t="s">
        <v>2415</v>
      </c>
      <c r="H683" t="s">
        <v>2416</v>
      </c>
      <c r="I683" t="s">
        <v>20</v>
      </c>
      <c r="J683" t="s">
        <v>21</v>
      </c>
      <c r="K683">
        <v>65000000</v>
      </c>
      <c r="L683">
        <v>2000</v>
      </c>
      <c r="M683">
        <v>6.2</v>
      </c>
      <c r="N683">
        <v>2.35</v>
      </c>
    </row>
    <row r="684" spans="1:14" x14ac:dyDescent="0.3">
      <c r="A684" t="s">
        <v>170</v>
      </c>
      <c r="B684">
        <v>101</v>
      </c>
      <c r="C684" t="s">
        <v>476</v>
      </c>
      <c r="D684">
        <v>28045540</v>
      </c>
      <c r="E684" t="s">
        <v>111</v>
      </c>
      <c r="F684" t="s">
        <v>378</v>
      </c>
      <c r="G684" t="s">
        <v>2417</v>
      </c>
      <c r="H684" t="s">
        <v>2418</v>
      </c>
      <c r="I684" t="s">
        <v>20</v>
      </c>
      <c r="J684" t="s">
        <v>21</v>
      </c>
      <c r="K684">
        <v>65000000</v>
      </c>
      <c r="L684">
        <v>2005</v>
      </c>
      <c r="M684">
        <v>6.1</v>
      </c>
      <c r="N684">
        <v>1.85</v>
      </c>
    </row>
    <row r="685" spans="1:14" x14ac:dyDescent="0.3">
      <c r="A685" t="s">
        <v>465</v>
      </c>
      <c r="B685">
        <v>151</v>
      </c>
      <c r="C685" t="s">
        <v>2419</v>
      </c>
      <c r="D685">
        <v>37023395</v>
      </c>
      <c r="E685" t="s">
        <v>2190</v>
      </c>
      <c r="F685" t="s">
        <v>231</v>
      </c>
      <c r="G685" t="s">
        <v>2420</v>
      </c>
      <c r="H685" t="s">
        <v>2421</v>
      </c>
      <c r="I685" t="s">
        <v>20</v>
      </c>
      <c r="J685" t="s">
        <v>21</v>
      </c>
      <c r="K685">
        <v>63000000</v>
      </c>
      <c r="L685">
        <v>1999</v>
      </c>
      <c r="M685">
        <v>8.8000000000000007</v>
      </c>
      <c r="N685">
        <v>2.35</v>
      </c>
    </row>
    <row r="686" spans="1:14" x14ac:dyDescent="0.3">
      <c r="A686" t="s">
        <v>222</v>
      </c>
      <c r="B686">
        <v>131</v>
      </c>
      <c r="C686" t="s">
        <v>2422</v>
      </c>
      <c r="D686">
        <v>43532294</v>
      </c>
      <c r="E686" t="s">
        <v>2423</v>
      </c>
      <c r="F686" t="s">
        <v>450</v>
      </c>
      <c r="G686" t="s">
        <v>2424</v>
      </c>
      <c r="H686" t="s">
        <v>2092</v>
      </c>
      <c r="I686" t="s">
        <v>20</v>
      </c>
      <c r="J686" t="s">
        <v>21</v>
      </c>
      <c r="K686">
        <v>65000000</v>
      </c>
      <c r="L686">
        <v>2006</v>
      </c>
      <c r="M686">
        <v>7.1</v>
      </c>
      <c r="N686">
        <v>2.35</v>
      </c>
    </row>
    <row r="687" spans="1:14" x14ac:dyDescent="0.3">
      <c r="A687" t="s">
        <v>45</v>
      </c>
      <c r="B687">
        <v>60</v>
      </c>
      <c r="C687" t="s">
        <v>120</v>
      </c>
      <c r="E687" t="s">
        <v>1989</v>
      </c>
      <c r="F687" t="s">
        <v>466</v>
      </c>
      <c r="G687" t="s">
        <v>2425</v>
      </c>
      <c r="H687" t="s">
        <v>2426</v>
      </c>
      <c r="I687" t="s">
        <v>20</v>
      </c>
      <c r="J687" t="s">
        <v>34</v>
      </c>
      <c r="M687">
        <v>8.1</v>
      </c>
    </row>
    <row r="688" spans="1:14" x14ac:dyDescent="0.3">
      <c r="A688" t="s">
        <v>2427</v>
      </c>
      <c r="B688">
        <v>100</v>
      </c>
      <c r="C688" t="s">
        <v>952</v>
      </c>
      <c r="D688">
        <v>17218080</v>
      </c>
      <c r="E688" t="s">
        <v>1072</v>
      </c>
      <c r="F688" t="s">
        <v>658</v>
      </c>
      <c r="G688" t="s">
        <v>2428</v>
      </c>
      <c r="H688" t="s">
        <v>1501</v>
      </c>
      <c r="I688" t="s">
        <v>20</v>
      </c>
      <c r="J688" t="s">
        <v>21</v>
      </c>
      <c r="K688">
        <v>70000000</v>
      </c>
      <c r="L688">
        <v>1991</v>
      </c>
      <c r="M688">
        <v>5.7</v>
      </c>
      <c r="N688">
        <v>1.85</v>
      </c>
    </row>
    <row r="689" spans="1:14" x14ac:dyDescent="0.3">
      <c r="A689" t="s">
        <v>2347</v>
      </c>
      <c r="B689">
        <v>105</v>
      </c>
      <c r="C689" t="s">
        <v>2429</v>
      </c>
      <c r="D689">
        <v>10014234</v>
      </c>
      <c r="E689" t="s">
        <v>678</v>
      </c>
      <c r="F689" t="s">
        <v>1647</v>
      </c>
      <c r="G689" t="s">
        <v>2430</v>
      </c>
      <c r="H689" t="s">
        <v>1932</v>
      </c>
      <c r="I689" t="s">
        <v>20</v>
      </c>
      <c r="J689" t="s">
        <v>966</v>
      </c>
      <c r="K689">
        <v>65000000</v>
      </c>
      <c r="L689">
        <v>2000</v>
      </c>
      <c r="M689">
        <v>5</v>
      </c>
      <c r="N689">
        <v>1.85</v>
      </c>
    </row>
    <row r="690" spans="1:14" x14ac:dyDescent="0.3">
      <c r="A690" t="s">
        <v>2431</v>
      </c>
      <c r="B690">
        <v>92</v>
      </c>
      <c r="C690" t="s">
        <v>2432</v>
      </c>
      <c r="D690">
        <v>19059018</v>
      </c>
      <c r="E690" t="s">
        <v>2433</v>
      </c>
      <c r="F690" t="s">
        <v>2434</v>
      </c>
      <c r="G690" t="s">
        <v>2435</v>
      </c>
      <c r="H690" t="s">
        <v>1373</v>
      </c>
      <c r="I690" t="s">
        <v>20</v>
      </c>
      <c r="J690" t="s">
        <v>251</v>
      </c>
      <c r="K690">
        <v>65000000</v>
      </c>
      <c r="L690">
        <v>2014</v>
      </c>
      <c r="M690">
        <v>5.0999999999999996</v>
      </c>
      <c r="N690">
        <v>2.35</v>
      </c>
    </row>
    <row r="691" spans="1:14" x14ac:dyDescent="0.3">
      <c r="A691" t="s">
        <v>2436</v>
      </c>
      <c r="B691">
        <v>130</v>
      </c>
      <c r="C691" t="s">
        <v>2437</v>
      </c>
      <c r="D691">
        <v>1987287</v>
      </c>
      <c r="E691" t="s">
        <v>1272</v>
      </c>
      <c r="F691" t="s">
        <v>2438</v>
      </c>
      <c r="G691" t="s">
        <v>2439</v>
      </c>
      <c r="H691" t="s">
        <v>2440</v>
      </c>
      <c r="I691" t="s">
        <v>20</v>
      </c>
      <c r="J691" t="s">
        <v>34</v>
      </c>
      <c r="K691">
        <v>50000000</v>
      </c>
      <c r="L691">
        <v>2005</v>
      </c>
      <c r="M691">
        <v>6.9</v>
      </c>
      <c r="N691">
        <v>2.35</v>
      </c>
    </row>
    <row r="692" spans="1:14" x14ac:dyDescent="0.3">
      <c r="A692" t="s">
        <v>2316</v>
      </c>
      <c r="B692">
        <v>100</v>
      </c>
      <c r="C692" t="s">
        <v>399</v>
      </c>
      <c r="D692">
        <v>24407944</v>
      </c>
      <c r="E692" t="s">
        <v>1942</v>
      </c>
      <c r="F692" t="s">
        <v>509</v>
      </c>
      <c r="G692" t="s">
        <v>2441</v>
      </c>
      <c r="H692" t="s">
        <v>1402</v>
      </c>
      <c r="I692" t="s">
        <v>20</v>
      </c>
      <c r="J692" t="s">
        <v>182</v>
      </c>
      <c r="K692">
        <v>43000000</v>
      </c>
      <c r="L692">
        <v>2005</v>
      </c>
      <c r="M692">
        <v>4.8</v>
      </c>
      <c r="N692">
        <v>2.35</v>
      </c>
    </row>
    <row r="693" spans="1:14" x14ac:dyDescent="0.3">
      <c r="A693" t="s">
        <v>2442</v>
      </c>
      <c r="B693">
        <v>102</v>
      </c>
      <c r="C693" t="s">
        <v>658</v>
      </c>
      <c r="D693">
        <v>13750556</v>
      </c>
      <c r="E693" t="s">
        <v>227</v>
      </c>
      <c r="F693" t="s">
        <v>40</v>
      </c>
      <c r="G693" t="s">
        <v>2443</v>
      </c>
      <c r="H693" t="s">
        <v>135</v>
      </c>
      <c r="I693" t="s">
        <v>20</v>
      </c>
      <c r="J693" t="s">
        <v>21</v>
      </c>
      <c r="K693">
        <v>65000000</v>
      </c>
      <c r="L693">
        <v>2014</v>
      </c>
      <c r="M693">
        <v>6.5</v>
      </c>
      <c r="N693">
        <v>1.85</v>
      </c>
    </row>
    <row r="694" spans="1:14" x14ac:dyDescent="0.3">
      <c r="A694" t="s">
        <v>1449</v>
      </c>
      <c r="B694">
        <v>133</v>
      </c>
      <c r="C694" t="s">
        <v>139</v>
      </c>
      <c r="D694">
        <v>31054924</v>
      </c>
      <c r="E694" t="s">
        <v>2444</v>
      </c>
      <c r="F694" t="s">
        <v>266</v>
      </c>
      <c r="G694" t="s">
        <v>2445</v>
      </c>
      <c r="H694" t="s">
        <v>2446</v>
      </c>
      <c r="I694" t="s">
        <v>20</v>
      </c>
      <c r="J694" t="s">
        <v>21</v>
      </c>
      <c r="K694">
        <v>64000000</v>
      </c>
      <c r="L694">
        <v>1999</v>
      </c>
      <c r="M694">
        <v>5.0999999999999996</v>
      </c>
      <c r="N694">
        <v>1.85</v>
      </c>
    </row>
    <row r="695" spans="1:14" x14ac:dyDescent="0.3">
      <c r="A695" t="s">
        <v>2447</v>
      </c>
      <c r="B695">
        <v>121</v>
      </c>
      <c r="C695" t="s">
        <v>2448</v>
      </c>
      <c r="D695">
        <v>43247140</v>
      </c>
      <c r="E695" t="s">
        <v>2449</v>
      </c>
      <c r="F695" t="s">
        <v>1966</v>
      </c>
      <c r="G695" t="s">
        <v>2450</v>
      </c>
      <c r="H695" t="s">
        <v>2451</v>
      </c>
      <c r="I695" t="s">
        <v>20</v>
      </c>
      <c r="J695" t="s">
        <v>34</v>
      </c>
      <c r="K695">
        <v>55000000</v>
      </c>
      <c r="L695">
        <v>2015</v>
      </c>
      <c r="M695">
        <v>7.1</v>
      </c>
      <c r="N695">
        <v>2.35</v>
      </c>
    </row>
    <row r="696" spans="1:14" x14ac:dyDescent="0.3">
      <c r="A696" t="s">
        <v>1214</v>
      </c>
      <c r="B696">
        <v>147</v>
      </c>
      <c r="C696" t="s">
        <v>2452</v>
      </c>
      <c r="D696">
        <v>2208939</v>
      </c>
      <c r="E696" t="s">
        <v>2453</v>
      </c>
      <c r="F696" t="s">
        <v>2454</v>
      </c>
      <c r="G696" t="s">
        <v>2455</v>
      </c>
      <c r="H696" t="s">
        <v>2456</v>
      </c>
      <c r="I696" t="s">
        <v>20</v>
      </c>
      <c r="J696" t="s">
        <v>520</v>
      </c>
      <c r="K696">
        <v>50000000</v>
      </c>
      <c r="L696">
        <v>2006</v>
      </c>
      <c r="M696">
        <v>7.5</v>
      </c>
      <c r="N696">
        <v>2.35</v>
      </c>
    </row>
    <row r="697" spans="1:14" x14ac:dyDescent="0.3">
      <c r="A697" t="s">
        <v>1292</v>
      </c>
      <c r="B697">
        <v>94</v>
      </c>
      <c r="C697" t="s">
        <v>2457</v>
      </c>
      <c r="D697">
        <v>213079163</v>
      </c>
      <c r="E697" t="s">
        <v>1151</v>
      </c>
      <c r="F697" t="s">
        <v>834</v>
      </c>
      <c r="G697" t="s">
        <v>2458</v>
      </c>
      <c r="H697" t="s">
        <v>2459</v>
      </c>
      <c r="I697" t="s">
        <v>20</v>
      </c>
      <c r="J697" t="s">
        <v>21</v>
      </c>
      <c r="K697">
        <v>63000000</v>
      </c>
      <c r="L697">
        <v>2002</v>
      </c>
      <c r="M697">
        <v>6.2</v>
      </c>
      <c r="N697">
        <v>2.35</v>
      </c>
    </row>
    <row r="698" spans="1:14" x14ac:dyDescent="0.3">
      <c r="A698" t="s">
        <v>630</v>
      </c>
      <c r="B698">
        <v>94</v>
      </c>
      <c r="C698" t="s">
        <v>525</v>
      </c>
      <c r="D698">
        <v>19548064</v>
      </c>
      <c r="E698" t="s">
        <v>829</v>
      </c>
      <c r="F698" t="s">
        <v>479</v>
      </c>
      <c r="G698" t="s">
        <v>2460</v>
      </c>
      <c r="H698" t="s">
        <v>2461</v>
      </c>
      <c r="I698" t="s">
        <v>20</v>
      </c>
      <c r="J698" t="s">
        <v>2462</v>
      </c>
      <c r="K698">
        <v>65000000</v>
      </c>
      <c r="L698">
        <v>2009</v>
      </c>
      <c r="M698">
        <v>6.3</v>
      </c>
      <c r="N698">
        <v>2.35</v>
      </c>
    </row>
    <row r="699" spans="1:14" x14ac:dyDescent="0.3">
      <c r="A699" t="s">
        <v>264</v>
      </c>
      <c r="B699">
        <v>127</v>
      </c>
      <c r="C699" t="s">
        <v>1933</v>
      </c>
      <c r="D699">
        <v>356784000</v>
      </c>
      <c r="E699" t="s">
        <v>780</v>
      </c>
      <c r="F699" t="s">
        <v>669</v>
      </c>
      <c r="G699" t="s">
        <v>2463</v>
      </c>
      <c r="H699" t="s">
        <v>2464</v>
      </c>
      <c r="I699" t="s">
        <v>20</v>
      </c>
      <c r="J699" t="s">
        <v>21</v>
      </c>
      <c r="K699">
        <v>63000000</v>
      </c>
      <c r="L699">
        <v>1993</v>
      </c>
      <c r="M699">
        <v>8.1</v>
      </c>
      <c r="N699">
        <v>1.85</v>
      </c>
    </row>
    <row r="700" spans="1:14" x14ac:dyDescent="0.3">
      <c r="A700" t="s">
        <v>2330</v>
      </c>
      <c r="B700">
        <v>212</v>
      </c>
      <c r="C700" t="s">
        <v>1185</v>
      </c>
      <c r="D700">
        <v>25052000</v>
      </c>
      <c r="E700" t="s">
        <v>2465</v>
      </c>
      <c r="F700" t="s">
        <v>365</v>
      </c>
      <c r="G700" t="s">
        <v>2466</v>
      </c>
      <c r="H700" t="s">
        <v>2467</v>
      </c>
      <c r="I700" t="s">
        <v>20</v>
      </c>
      <c r="J700" t="s">
        <v>21</v>
      </c>
      <c r="K700">
        <v>63000000</v>
      </c>
      <c r="L700">
        <v>1994</v>
      </c>
      <c r="M700">
        <v>6.6</v>
      </c>
      <c r="N700">
        <v>2.35</v>
      </c>
    </row>
    <row r="701" spans="1:14" x14ac:dyDescent="0.3">
      <c r="A701" t="s">
        <v>798</v>
      </c>
      <c r="B701">
        <v>141</v>
      </c>
      <c r="C701" t="s">
        <v>2468</v>
      </c>
      <c r="D701">
        <v>122012710</v>
      </c>
      <c r="E701" t="s">
        <v>315</v>
      </c>
      <c r="F701" t="s">
        <v>266</v>
      </c>
      <c r="G701" t="s">
        <v>2469</v>
      </c>
      <c r="H701" t="s">
        <v>1587</v>
      </c>
      <c r="I701" t="s">
        <v>20</v>
      </c>
      <c r="J701" t="s">
        <v>21</v>
      </c>
      <c r="K701">
        <v>62000000</v>
      </c>
      <c r="L701">
        <v>1994</v>
      </c>
      <c r="M701">
        <v>6.9</v>
      </c>
      <c r="N701">
        <v>2.35</v>
      </c>
    </row>
    <row r="702" spans="1:14" x14ac:dyDescent="0.3">
      <c r="A702" t="s">
        <v>2470</v>
      </c>
      <c r="B702">
        <v>103</v>
      </c>
      <c r="C702" t="s">
        <v>2471</v>
      </c>
      <c r="D702">
        <v>72413</v>
      </c>
      <c r="E702" t="s">
        <v>129</v>
      </c>
      <c r="F702" t="s">
        <v>2472</v>
      </c>
      <c r="G702" t="s">
        <v>2473</v>
      </c>
      <c r="H702" t="s">
        <v>2474</v>
      </c>
      <c r="I702" t="s">
        <v>1279</v>
      </c>
      <c r="J702" t="s">
        <v>601</v>
      </c>
      <c r="K702">
        <v>65000000</v>
      </c>
      <c r="L702">
        <v>2015</v>
      </c>
      <c r="M702">
        <v>6.1</v>
      </c>
      <c r="N702">
        <v>2.35</v>
      </c>
    </row>
    <row r="703" spans="1:14" x14ac:dyDescent="0.3">
      <c r="A703" t="s">
        <v>2475</v>
      </c>
      <c r="B703">
        <v>98</v>
      </c>
      <c r="C703" t="s">
        <v>2476</v>
      </c>
      <c r="D703">
        <v>58255287</v>
      </c>
      <c r="E703" t="s">
        <v>678</v>
      </c>
      <c r="F703" t="s">
        <v>1087</v>
      </c>
      <c r="G703" t="s">
        <v>2477</v>
      </c>
      <c r="H703" t="s">
        <v>2478</v>
      </c>
      <c r="I703" t="s">
        <v>20</v>
      </c>
      <c r="J703" t="s">
        <v>21</v>
      </c>
      <c r="K703">
        <v>64000000</v>
      </c>
      <c r="L703">
        <v>2006</v>
      </c>
      <c r="M703">
        <v>4.3</v>
      </c>
      <c r="N703">
        <v>1.85</v>
      </c>
    </row>
    <row r="704" spans="1:14" x14ac:dyDescent="0.3">
      <c r="A704" t="s">
        <v>440</v>
      </c>
      <c r="B704">
        <v>116</v>
      </c>
      <c r="C704" t="s">
        <v>140</v>
      </c>
      <c r="D704">
        <v>77086030</v>
      </c>
      <c r="E704" t="s">
        <v>2479</v>
      </c>
      <c r="F704" t="s">
        <v>450</v>
      </c>
      <c r="G704" t="s">
        <v>2480</v>
      </c>
      <c r="H704" t="s">
        <v>2481</v>
      </c>
      <c r="I704" t="s">
        <v>20</v>
      </c>
      <c r="J704" t="s">
        <v>966</v>
      </c>
      <c r="K704">
        <v>62000000</v>
      </c>
      <c r="L704">
        <v>2000</v>
      </c>
      <c r="M704">
        <v>6.6</v>
      </c>
      <c r="N704">
        <v>2.35</v>
      </c>
    </row>
    <row r="705" spans="1:14" x14ac:dyDescent="0.3">
      <c r="A705" t="s">
        <v>2482</v>
      </c>
      <c r="B705">
        <v>114</v>
      </c>
      <c r="C705" t="s">
        <v>2370</v>
      </c>
      <c r="D705">
        <v>65000000</v>
      </c>
      <c r="E705" t="s">
        <v>936</v>
      </c>
      <c r="F705" t="s">
        <v>2483</v>
      </c>
      <c r="G705" t="s">
        <v>2484</v>
      </c>
      <c r="H705" t="s">
        <v>1168</v>
      </c>
      <c r="I705" t="s">
        <v>20</v>
      </c>
      <c r="J705" t="s">
        <v>21</v>
      </c>
      <c r="K705">
        <v>62000000</v>
      </c>
      <c r="L705">
        <v>1995</v>
      </c>
      <c r="M705">
        <v>6.8</v>
      </c>
      <c r="N705">
        <v>2.35</v>
      </c>
    </row>
    <row r="706" spans="1:14" x14ac:dyDescent="0.3">
      <c r="A706" t="s">
        <v>2485</v>
      </c>
      <c r="B706">
        <v>87</v>
      </c>
      <c r="C706" t="s">
        <v>2486</v>
      </c>
      <c r="D706">
        <v>32178777</v>
      </c>
      <c r="E706" t="s">
        <v>2487</v>
      </c>
      <c r="F706" t="s">
        <v>491</v>
      </c>
      <c r="G706" t="s">
        <v>2488</v>
      </c>
      <c r="H706" t="s">
        <v>834</v>
      </c>
      <c r="I706" t="s">
        <v>20</v>
      </c>
      <c r="J706" t="s">
        <v>21</v>
      </c>
      <c r="K706">
        <v>62000000</v>
      </c>
      <c r="L706">
        <v>2008</v>
      </c>
      <c r="M706">
        <v>3.8</v>
      </c>
      <c r="N706">
        <v>2.35</v>
      </c>
    </row>
    <row r="707" spans="1:14" x14ac:dyDescent="0.3">
      <c r="A707" t="s">
        <v>2489</v>
      </c>
      <c r="B707">
        <v>125</v>
      </c>
      <c r="C707" t="s">
        <v>1946</v>
      </c>
      <c r="D707">
        <v>15738632</v>
      </c>
      <c r="E707" t="s">
        <v>287</v>
      </c>
      <c r="F707" t="s">
        <v>1287</v>
      </c>
      <c r="G707" t="s">
        <v>2490</v>
      </c>
      <c r="H707" t="s">
        <v>2491</v>
      </c>
      <c r="I707" t="s">
        <v>20</v>
      </c>
      <c r="J707" t="s">
        <v>21</v>
      </c>
      <c r="K707">
        <v>42000000</v>
      </c>
      <c r="L707">
        <v>2001</v>
      </c>
      <c r="M707">
        <v>5.9</v>
      </c>
      <c r="N707">
        <v>2.35</v>
      </c>
    </row>
    <row r="708" spans="1:14" x14ac:dyDescent="0.3">
      <c r="A708" t="s">
        <v>1159</v>
      </c>
      <c r="B708">
        <v>187</v>
      </c>
      <c r="C708" t="s">
        <v>1699</v>
      </c>
      <c r="D708">
        <v>54116191</v>
      </c>
      <c r="E708" t="s">
        <v>2492</v>
      </c>
      <c r="F708" t="s">
        <v>2493</v>
      </c>
      <c r="G708" t="s">
        <v>2494</v>
      </c>
      <c r="H708" t="s">
        <v>946</v>
      </c>
      <c r="I708" t="s">
        <v>20</v>
      </c>
      <c r="J708" t="s">
        <v>21</v>
      </c>
      <c r="K708">
        <v>44000000</v>
      </c>
      <c r="L708">
        <v>2015</v>
      </c>
      <c r="M708">
        <v>7.9</v>
      </c>
      <c r="N708">
        <v>2.76</v>
      </c>
    </row>
    <row r="709" spans="1:14" x14ac:dyDescent="0.3">
      <c r="A709" t="s">
        <v>2495</v>
      </c>
      <c r="B709">
        <v>93</v>
      </c>
      <c r="C709" t="s">
        <v>326</v>
      </c>
      <c r="D709">
        <v>118153533</v>
      </c>
      <c r="E709" t="s">
        <v>2496</v>
      </c>
      <c r="F709" t="s">
        <v>831</v>
      </c>
      <c r="G709" t="s">
        <v>2497</v>
      </c>
      <c r="H709" t="s">
        <v>1284</v>
      </c>
      <c r="I709" t="s">
        <v>20</v>
      </c>
      <c r="J709" t="s">
        <v>21</v>
      </c>
      <c r="K709">
        <v>61000000</v>
      </c>
      <c r="L709">
        <v>2007</v>
      </c>
      <c r="M709">
        <v>6.3</v>
      </c>
      <c r="N709">
        <v>1.85</v>
      </c>
    </row>
    <row r="710" spans="1:14" x14ac:dyDescent="0.3">
      <c r="A710" t="s">
        <v>2498</v>
      </c>
      <c r="B710">
        <v>95</v>
      </c>
      <c r="C710" t="s">
        <v>2499</v>
      </c>
      <c r="D710">
        <v>108012170</v>
      </c>
      <c r="E710" t="s">
        <v>185</v>
      </c>
      <c r="F710" t="s">
        <v>2081</v>
      </c>
      <c r="G710" t="s">
        <v>2500</v>
      </c>
      <c r="H710" t="s">
        <v>2501</v>
      </c>
      <c r="I710" t="s">
        <v>20</v>
      </c>
      <c r="J710" t="s">
        <v>21</v>
      </c>
      <c r="K710">
        <v>63000000</v>
      </c>
      <c r="L710">
        <v>2011</v>
      </c>
      <c r="M710">
        <v>5.5</v>
      </c>
      <c r="N710">
        <v>1.85</v>
      </c>
    </row>
    <row r="711" spans="1:14" x14ac:dyDescent="0.3">
      <c r="A711" t="s">
        <v>75</v>
      </c>
      <c r="B711">
        <v>117</v>
      </c>
      <c r="C711" t="s">
        <v>311</v>
      </c>
      <c r="D711">
        <v>210592590</v>
      </c>
      <c r="E711" t="s">
        <v>1035</v>
      </c>
      <c r="F711" t="s">
        <v>437</v>
      </c>
      <c r="G711" t="s">
        <v>2502</v>
      </c>
      <c r="H711" t="s">
        <v>2503</v>
      </c>
      <c r="I711" t="s">
        <v>20</v>
      </c>
      <c r="J711" t="s">
        <v>21</v>
      </c>
      <c r="K711">
        <v>65000000</v>
      </c>
      <c r="L711">
        <v>2006</v>
      </c>
      <c r="M711">
        <v>7.7</v>
      </c>
      <c r="N711">
        <v>2.35</v>
      </c>
    </row>
    <row r="712" spans="1:14" x14ac:dyDescent="0.3">
      <c r="A712" t="s">
        <v>1292</v>
      </c>
      <c r="B712">
        <v>106</v>
      </c>
      <c r="C712" t="s">
        <v>1146</v>
      </c>
      <c r="D712">
        <v>279167575</v>
      </c>
      <c r="E712" t="s">
        <v>1106</v>
      </c>
      <c r="F712" t="s">
        <v>1147</v>
      </c>
      <c r="G712" t="s">
        <v>2504</v>
      </c>
      <c r="H712" t="s">
        <v>1149</v>
      </c>
      <c r="I712" t="s">
        <v>20</v>
      </c>
      <c r="J712" t="s">
        <v>21</v>
      </c>
      <c r="K712">
        <v>80000000</v>
      </c>
      <c r="L712">
        <v>2004</v>
      </c>
      <c r="M712">
        <v>6.3</v>
      </c>
      <c r="N712">
        <v>1.85</v>
      </c>
    </row>
    <row r="713" spans="1:14" x14ac:dyDescent="0.3">
      <c r="A713" t="s">
        <v>2505</v>
      </c>
      <c r="B713">
        <v>115</v>
      </c>
      <c r="C713" t="s">
        <v>2506</v>
      </c>
      <c r="D713">
        <v>143151473</v>
      </c>
      <c r="E713" t="s">
        <v>2507</v>
      </c>
      <c r="F713" t="s">
        <v>2508</v>
      </c>
      <c r="G713" t="s">
        <v>2509</v>
      </c>
      <c r="H713" t="s">
        <v>2510</v>
      </c>
      <c r="I713" t="s">
        <v>20</v>
      </c>
      <c r="J713" t="s">
        <v>21</v>
      </c>
      <c r="K713">
        <v>60000000</v>
      </c>
      <c r="L713">
        <v>2008</v>
      </c>
      <c r="M713">
        <v>7.1</v>
      </c>
      <c r="N713">
        <v>2.35</v>
      </c>
    </row>
    <row r="714" spans="1:14" x14ac:dyDescent="0.3">
      <c r="A714" t="s">
        <v>2100</v>
      </c>
      <c r="B714">
        <v>189</v>
      </c>
      <c r="C714" t="s">
        <v>2103</v>
      </c>
      <c r="D714">
        <v>136801374</v>
      </c>
      <c r="E714" t="s">
        <v>2511</v>
      </c>
      <c r="F714" t="s">
        <v>219</v>
      </c>
      <c r="G714" t="s">
        <v>2512</v>
      </c>
      <c r="H714" t="s">
        <v>1333</v>
      </c>
      <c r="I714" t="s">
        <v>20</v>
      </c>
      <c r="J714" t="s">
        <v>21</v>
      </c>
      <c r="K714">
        <v>60000000</v>
      </c>
      <c r="L714">
        <v>1999</v>
      </c>
      <c r="M714">
        <v>8.5</v>
      </c>
      <c r="N714">
        <v>1.85</v>
      </c>
    </row>
    <row r="715" spans="1:14" x14ac:dyDescent="0.3">
      <c r="A715" t="s">
        <v>1418</v>
      </c>
      <c r="B715">
        <v>100</v>
      </c>
      <c r="C715" t="s">
        <v>2513</v>
      </c>
      <c r="D715">
        <v>168213584</v>
      </c>
      <c r="E715" t="s">
        <v>1072</v>
      </c>
      <c r="F715" t="s">
        <v>2514</v>
      </c>
      <c r="G715" t="s">
        <v>2515</v>
      </c>
      <c r="H715" t="s">
        <v>2516</v>
      </c>
      <c r="I715" t="s">
        <v>20</v>
      </c>
      <c r="J715" t="s">
        <v>21</v>
      </c>
      <c r="L715">
        <v>2007</v>
      </c>
      <c r="M715">
        <v>5.9</v>
      </c>
      <c r="N715">
        <v>2.35</v>
      </c>
    </row>
    <row r="716" spans="1:14" x14ac:dyDescent="0.3">
      <c r="A716" t="s">
        <v>1167</v>
      </c>
      <c r="B716">
        <v>81</v>
      </c>
      <c r="C716" t="s">
        <v>282</v>
      </c>
      <c r="D716">
        <v>135381507</v>
      </c>
      <c r="E716" t="s">
        <v>423</v>
      </c>
      <c r="F716" t="s">
        <v>1185</v>
      </c>
      <c r="G716" t="s">
        <v>2517</v>
      </c>
      <c r="H716" t="s">
        <v>797</v>
      </c>
      <c r="I716" t="s">
        <v>20</v>
      </c>
      <c r="J716" t="s">
        <v>21</v>
      </c>
      <c r="K716">
        <v>150000000</v>
      </c>
      <c r="L716">
        <v>2005</v>
      </c>
      <c r="M716">
        <v>5.8</v>
      </c>
      <c r="N716">
        <v>1.85</v>
      </c>
    </row>
    <row r="717" spans="1:14" x14ac:dyDescent="0.3">
      <c r="A717" t="s">
        <v>465</v>
      </c>
      <c r="B717">
        <v>149</v>
      </c>
      <c r="C717" t="s">
        <v>431</v>
      </c>
      <c r="D717">
        <v>167735396</v>
      </c>
      <c r="E717" t="s">
        <v>1403</v>
      </c>
      <c r="F717" t="s">
        <v>2518</v>
      </c>
      <c r="G717" t="s">
        <v>2519</v>
      </c>
      <c r="H717" t="s">
        <v>2520</v>
      </c>
      <c r="I717" t="s">
        <v>20</v>
      </c>
      <c r="J717" t="s">
        <v>21</v>
      </c>
      <c r="K717">
        <v>61000000</v>
      </c>
      <c r="L717">
        <v>2014</v>
      </c>
      <c r="M717">
        <v>8.1</v>
      </c>
      <c r="N717">
        <v>2.35</v>
      </c>
    </row>
    <row r="718" spans="1:14" x14ac:dyDescent="0.3">
      <c r="A718" t="s">
        <v>354</v>
      </c>
      <c r="B718">
        <v>119</v>
      </c>
      <c r="C718" t="s">
        <v>2521</v>
      </c>
      <c r="D718">
        <v>121468960</v>
      </c>
      <c r="E718" t="s">
        <v>772</v>
      </c>
      <c r="F718" t="s">
        <v>773</v>
      </c>
      <c r="G718" t="s">
        <v>2522</v>
      </c>
      <c r="H718" t="s">
        <v>2523</v>
      </c>
      <c r="I718" t="s">
        <v>20</v>
      </c>
      <c r="J718" t="s">
        <v>21</v>
      </c>
      <c r="K718">
        <v>60000000</v>
      </c>
      <c r="L718">
        <v>2002</v>
      </c>
      <c r="M718">
        <v>7.9</v>
      </c>
      <c r="N718">
        <v>2.35</v>
      </c>
    </row>
    <row r="719" spans="1:14" x14ac:dyDescent="0.3">
      <c r="A719" t="s">
        <v>212</v>
      </c>
      <c r="B719">
        <v>130</v>
      </c>
      <c r="C719" t="s">
        <v>1002</v>
      </c>
      <c r="D719">
        <v>106635996</v>
      </c>
      <c r="E719" t="s">
        <v>30</v>
      </c>
      <c r="F719" t="s">
        <v>1961</v>
      </c>
      <c r="G719" t="s">
        <v>2524</v>
      </c>
      <c r="H719" t="s">
        <v>1606</v>
      </c>
      <c r="I719" t="s">
        <v>20</v>
      </c>
      <c r="J719" t="s">
        <v>34</v>
      </c>
      <c r="K719">
        <v>58000000</v>
      </c>
      <c r="L719">
        <v>1995</v>
      </c>
      <c r="M719">
        <v>7.2</v>
      </c>
      <c r="N719">
        <v>2.35</v>
      </c>
    </row>
    <row r="720" spans="1:14" x14ac:dyDescent="0.3">
      <c r="A720" t="s">
        <v>1172</v>
      </c>
      <c r="B720">
        <v>116</v>
      </c>
      <c r="C720" t="s">
        <v>2525</v>
      </c>
      <c r="D720">
        <v>102678089</v>
      </c>
      <c r="E720" t="s">
        <v>1265</v>
      </c>
      <c r="F720" t="s">
        <v>2374</v>
      </c>
      <c r="G720" t="s">
        <v>2526</v>
      </c>
      <c r="H720" t="s">
        <v>2527</v>
      </c>
      <c r="I720" t="s">
        <v>20</v>
      </c>
      <c r="J720" t="s">
        <v>21</v>
      </c>
      <c r="K720">
        <v>95000000</v>
      </c>
      <c r="L720">
        <v>1999</v>
      </c>
      <c r="M720">
        <v>6.3</v>
      </c>
      <c r="N720">
        <v>2.35</v>
      </c>
    </row>
    <row r="721" spans="1:14" x14ac:dyDescent="0.3">
      <c r="A721" t="s">
        <v>733</v>
      </c>
      <c r="B721">
        <v>103</v>
      </c>
      <c r="C721" t="s">
        <v>970</v>
      </c>
      <c r="D721">
        <v>125603360</v>
      </c>
      <c r="E721" t="s">
        <v>1476</v>
      </c>
      <c r="F721" t="s">
        <v>1484</v>
      </c>
      <c r="G721" t="s">
        <v>2528</v>
      </c>
      <c r="H721" t="s">
        <v>2529</v>
      </c>
      <c r="I721" t="s">
        <v>20</v>
      </c>
      <c r="J721" t="s">
        <v>21</v>
      </c>
      <c r="K721">
        <v>60000000</v>
      </c>
      <c r="L721">
        <v>1998</v>
      </c>
      <c r="M721">
        <v>8.1</v>
      </c>
      <c r="N721">
        <v>1.85</v>
      </c>
    </row>
    <row r="722" spans="1:14" x14ac:dyDescent="0.3">
      <c r="A722" t="s">
        <v>2530</v>
      </c>
      <c r="B722">
        <v>99</v>
      </c>
      <c r="C722" t="s">
        <v>2531</v>
      </c>
      <c r="D722">
        <v>101217900</v>
      </c>
      <c r="E722" t="s">
        <v>2532</v>
      </c>
      <c r="F722" t="s">
        <v>645</v>
      </c>
      <c r="G722" t="s">
        <v>2533</v>
      </c>
      <c r="H722" t="s">
        <v>2534</v>
      </c>
      <c r="I722" t="s">
        <v>20</v>
      </c>
      <c r="J722" t="s">
        <v>21</v>
      </c>
      <c r="K722">
        <v>70000000</v>
      </c>
      <c r="L722">
        <v>1998</v>
      </c>
      <c r="M722">
        <v>7</v>
      </c>
      <c r="N722">
        <v>1.85</v>
      </c>
    </row>
    <row r="723" spans="1:14" x14ac:dyDescent="0.3">
      <c r="A723" t="s">
        <v>2082</v>
      </c>
      <c r="B723">
        <v>92</v>
      </c>
      <c r="C723" t="s">
        <v>2326</v>
      </c>
      <c r="D723">
        <v>104148781</v>
      </c>
      <c r="E723" t="s">
        <v>1974</v>
      </c>
      <c r="F723" t="s">
        <v>2535</v>
      </c>
      <c r="G723" t="s">
        <v>2536</v>
      </c>
      <c r="H723" t="s">
        <v>285</v>
      </c>
      <c r="I723" t="s">
        <v>20</v>
      </c>
      <c r="J723" t="s">
        <v>21</v>
      </c>
      <c r="K723">
        <v>60000000</v>
      </c>
      <c r="L723">
        <v>2003</v>
      </c>
      <c r="M723">
        <v>5.5</v>
      </c>
      <c r="N723">
        <v>1.85</v>
      </c>
    </row>
    <row r="724" spans="1:14" x14ac:dyDescent="0.3">
      <c r="A724" t="s">
        <v>2447</v>
      </c>
      <c r="B724">
        <v>109</v>
      </c>
      <c r="C724" t="s">
        <v>2537</v>
      </c>
      <c r="D724">
        <v>75573300</v>
      </c>
      <c r="E724" t="s">
        <v>2281</v>
      </c>
      <c r="F724" t="s">
        <v>1134</v>
      </c>
      <c r="G724" t="s">
        <v>2538</v>
      </c>
      <c r="H724" t="s">
        <v>2539</v>
      </c>
      <c r="I724" t="s">
        <v>20</v>
      </c>
      <c r="J724" t="s">
        <v>21</v>
      </c>
      <c r="K724">
        <v>61000000</v>
      </c>
      <c r="L724">
        <v>2013</v>
      </c>
      <c r="M724">
        <v>6.7</v>
      </c>
      <c r="N724">
        <v>2.35</v>
      </c>
    </row>
    <row r="725" spans="1:14" x14ac:dyDescent="0.3">
      <c r="A725" t="s">
        <v>1240</v>
      </c>
      <c r="B725">
        <v>87</v>
      </c>
      <c r="C725" t="s">
        <v>2499</v>
      </c>
      <c r="D725">
        <v>93375151</v>
      </c>
      <c r="E725" t="s">
        <v>1634</v>
      </c>
      <c r="F725" t="s">
        <v>2540</v>
      </c>
      <c r="G725" t="s">
        <v>2541</v>
      </c>
      <c r="H725" t="s">
        <v>2542</v>
      </c>
      <c r="I725" t="s">
        <v>20</v>
      </c>
      <c r="J725" t="s">
        <v>21</v>
      </c>
      <c r="K725">
        <v>60000000</v>
      </c>
      <c r="L725">
        <v>2001</v>
      </c>
      <c r="M725">
        <v>5.2</v>
      </c>
      <c r="N725">
        <v>1.85</v>
      </c>
    </row>
    <row r="726" spans="1:14" x14ac:dyDescent="0.3">
      <c r="A726" t="s">
        <v>1993</v>
      </c>
      <c r="B726">
        <v>111</v>
      </c>
      <c r="C726" t="s">
        <v>525</v>
      </c>
      <c r="D726">
        <v>106126012</v>
      </c>
      <c r="E726" t="s">
        <v>227</v>
      </c>
      <c r="F726" t="s">
        <v>228</v>
      </c>
      <c r="G726" t="s">
        <v>2543</v>
      </c>
      <c r="H726" t="s">
        <v>2544</v>
      </c>
      <c r="I726" t="s">
        <v>20</v>
      </c>
      <c r="J726" t="s">
        <v>21</v>
      </c>
      <c r="K726">
        <v>60000000</v>
      </c>
      <c r="L726">
        <v>2003</v>
      </c>
      <c r="M726">
        <v>7</v>
      </c>
      <c r="N726">
        <v>2.35</v>
      </c>
    </row>
    <row r="727" spans="1:14" x14ac:dyDescent="0.3">
      <c r="A727" t="s">
        <v>2545</v>
      </c>
      <c r="B727">
        <v>101</v>
      </c>
      <c r="C727" t="s">
        <v>2546</v>
      </c>
      <c r="D727">
        <v>93307796</v>
      </c>
      <c r="E727" t="s">
        <v>1106</v>
      </c>
      <c r="F727" t="s">
        <v>1770</v>
      </c>
      <c r="G727" t="s">
        <v>2547</v>
      </c>
      <c r="H727" t="s">
        <v>286</v>
      </c>
      <c r="I727" t="s">
        <v>20</v>
      </c>
      <c r="J727" t="s">
        <v>21</v>
      </c>
      <c r="K727">
        <v>60000000</v>
      </c>
      <c r="L727">
        <v>2002</v>
      </c>
      <c r="M727">
        <v>6.1</v>
      </c>
      <c r="N727">
        <v>1.85</v>
      </c>
    </row>
    <row r="728" spans="1:14" x14ac:dyDescent="0.3">
      <c r="A728" t="s">
        <v>540</v>
      </c>
      <c r="B728">
        <v>83</v>
      </c>
      <c r="C728" t="s">
        <v>2548</v>
      </c>
      <c r="D728">
        <v>90646554</v>
      </c>
      <c r="E728" t="s">
        <v>320</v>
      </c>
      <c r="F728" t="s">
        <v>1173</v>
      </c>
      <c r="G728" t="s">
        <v>2549</v>
      </c>
      <c r="H728" t="s">
        <v>2550</v>
      </c>
      <c r="I728" t="s">
        <v>20</v>
      </c>
      <c r="J728" t="s">
        <v>21</v>
      </c>
      <c r="K728">
        <v>105000000</v>
      </c>
      <c r="L728">
        <v>1998</v>
      </c>
      <c r="M728">
        <v>6.6</v>
      </c>
      <c r="N728">
        <v>1.85</v>
      </c>
    </row>
    <row r="729" spans="1:14" x14ac:dyDescent="0.3">
      <c r="A729" t="s">
        <v>2551</v>
      </c>
      <c r="B729">
        <v>113</v>
      </c>
      <c r="C729" t="s">
        <v>1303</v>
      </c>
      <c r="D729">
        <v>109176215</v>
      </c>
      <c r="E729" t="s">
        <v>1099</v>
      </c>
      <c r="F729" t="s">
        <v>170</v>
      </c>
      <c r="G729" t="s">
        <v>2552</v>
      </c>
      <c r="H729" t="s">
        <v>2553</v>
      </c>
      <c r="I729" t="s">
        <v>20</v>
      </c>
      <c r="J729" t="s">
        <v>21</v>
      </c>
      <c r="K729">
        <v>60000000</v>
      </c>
      <c r="L729">
        <v>2009</v>
      </c>
      <c r="M729">
        <v>5.5</v>
      </c>
      <c r="N729">
        <v>1.85</v>
      </c>
    </row>
    <row r="730" spans="1:14" x14ac:dyDescent="0.3">
      <c r="A730" t="s">
        <v>1142</v>
      </c>
      <c r="B730">
        <v>107</v>
      </c>
      <c r="C730" t="s">
        <v>1112</v>
      </c>
      <c r="D730">
        <v>82670733</v>
      </c>
      <c r="E730" t="s">
        <v>2104</v>
      </c>
      <c r="F730" t="s">
        <v>356</v>
      </c>
      <c r="G730" t="s">
        <v>2554</v>
      </c>
      <c r="H730" t="s">
        <v>1250</v>
      </c>
      <c r="I730" t="s">
        <v>20</v>
      </c>
      <c r="J730" t="s">
        <v>21</v>
      </c>
      <c r="K730">
        <v>60000000</v>
      </c>
      <c r="L730">
        <v>1990</v>
      </c>
      <c r="M730">
        <v>5.9</v>
      </c>
      <c r="N730">
        <v>2.35</v>
      </c>
    </row>
    <row r="731" spans="1:14" x14ac:dyDescent="0.3">
      <c r="A731" t="s">
        <v>1694</v>
      </c>
      <c r="B731">
        <v>94</v>
      </c>
      <c r="C731" t="s">
        <v>2555</v>
      </c>
      <c r="D731">
        <v>82569532</v>
      </c>
      <c r="E731" t="s">
        <v>1540</v>
      </c>
      <c r="F731" t="s">
        <v>742</v>
      </c>
      <c r="G731" t="s">
        <v>2556</v>
      </c>
      <c r="H731" t="s">
        <v>2557</v>
      </c>
      <c r="I731" t="s">
        <v>20</v>
      </c>
      <c r="J731" t="s">
        <v>21</v>
      </c>
      <c r="K731">
        <v>60000000</v>
      </c>
      <c r="L731">
        <v>2005</v>
      </c>
      <c r="M731">
        <v>5.4</v>
      </c>
      <c r="N731">
        <v>2.35</v>
      </c>
    </row>
    <row r="732" spans="1:14" x14ac:dyDescent="0.3">
      <c r="A732" t="s">
        <v>2558</v>
      </c>
      <c r="B732">
        <v>132</v>
      </c>
      <c r="C732" t="s">
        <v>1726</v>
      </c>
      <c r="D732">
        <v>81687587</v>
      </c>
      <c r="E732" t="s">
        <v>1823</v>
      </c>
      <c r="F732" t="s">
        <v>2559</v>
      </c>
      <c r="G732" t="s">
        <v>2560</v>
      </c>
      <c r="H732" t="s">
        <v>2561</v>
      </c>
      <c r="I732" t="s">
        <v>20</v>
      </c>
      <c r="J732" t="s">
        <v>21</v>
      </c>
      <c r="K732">
        <v>61000000</v>
      </c>
      <c r="L732">
        <v>2015</v>
      </c>
      <c r="M732">
        <v>6.4</v>
      </c>
      <c r="N732">
        <v>2.35</v>
      </c>
    </row>
    <row r="733" spans="1:14" x14ac:dyDescent="0.3">
      <c r="A733" t="s">
        <v>2562</v>
      </c>
      <c r="B733">
        <v>140</v>
      </c>
      <c r="C733" t="s">
        <v>1006</v>
      </c>
      <c r="D733">
        <v>80574010</v>
      </c>
      <c r="E733" t="s">
        <v>146</v>
      </c>
      <c r="F733" t="s">
        <v>53</v>
      </c>
      <c r="G733" t="s">
        <v>2563</v>
      </c>
      <c r="H733" t="s">
        <v>704</v>
      </c>
      <c r="I733" t="s">
        <v>20</v>
      </c>
      <c r="J733" t="s">
        <v>21</v>
      </c>
      <c r="K733">
        <v>60000000</v>
      </c>
      <c r="L733">
        <v>2010</v>
      </c>
      <c r="M733">
        <v>5.7</v>
      </c>
      <c r="N733">
        <v>1.85</v>
      </c>
    </row>
    <row r="734" spans="1:14" x14ac:dyDescent="0.3">
      <c r="A734" t="s">
        <v>176</v>
      </c>
      <c r="B734">
        <v>125</v>
      </c>
      <c r="C734" t="s">
        <v>172</v>
      </c>
      <c r="D734">
        <v>75764085</v>
      </c>
      <c r="E734" t="s">
        <v>1626</v>
      </c>
      <c r="F734" t="s">
        <v>479</v>
      </c>
      <c r="G734" t="s">
        <v>2564</v>
      </c>
      <c r="H734" t="s">
        <v>1370</v>
      </c>
      <c r="I734" t="s">
        <v>20</v>
      </c>
      <c r="J734" t="s">
        <v>21</v>
      </c>
      <c r="K734">
        <v>60000000</v>
      </c>
      <c r="L734">
        <v>2000</v>
      </c>
      <c r="M734">
        <v>6.7</v>
      </c>
      <c r="N734">
        <v>2.35</v>
      </c>
    </row>
    <row r="735" spans="1:14" x14ac:dyDescent="0.3">
      <c r="A735" t="s">
        <v>835</v>
      </c>
      <c r="B735">
        <v>111</v>
      </c>
      <c r="C735" t="s">
        <v>317</v>
      </c>
      <c r="D735">
        <v>90356857</v>
      </c>
      <c r="E735" t="s">
        <v>287</v>
      </c>
      <c r="F735" t="s">
        <v>658</v>
      </c>
      <c r="G735" t="s">
        <v>2565</v>
      </c>
      <c r="H735" t="s">
        <v>2566</v>
      </c>
      <c r="I735" t="s">
        <v>20</v>
      </c>
      <c r="J735" t="s">
        <v>21</v>
      </c>
      <c r="K735">
        <v>58000000</v>
      </c>
      <c r="L735">
        <v>2010</v>
      </c>
      <c r="M735">
        <v>7.1</v>
      </c>
      <c r="N735">
        <v>2.35</v>
      </c>
    </row>
    <row r="736" spans="1:14" x14ac:dyDescent="0.3">
      <c r="A736" t="s">
        <v>515</v>
      </c>
      <c r="B736">
        <v>156</v>
      </c>
      <c r="C736" t="s">
        <v>365</v>
      </c>
      <c r="D736">
        <v>75530832</v>
      </c>
      <c r="E736" t="s">
        <v>2423</v>
      </c>
      <c r="F736" t="s">
        <v>1554</v>
      </c>
      <c r="G736" t="s">
        <v>2567</v>
      </c>
      <c r="H736" t="s">
        <v>1388</v>
      </c>
      <c r="I736" t="s">
        <v>20</v>
      </c>
      <c r="J736" t="s">
        <v>21</v>
      </c>
      <c r="K736">
        <v>55000000</v>
      </c>
      <c r="L736">
        <v>1999</v>
      </c>
      <c r="M736">
        <v>6.8</v>
      </c>
      <c r="N736">
        <v>2.35</v>
      </c>
    </row>
    <row r="737" spans="1:14" x14ac:dyDescent="0.3">
      <c r="A737" t="s">
        <v>2568</v>
      </c>
      <c r="B737">
        <v>170</v>
      </c>
      <c r="C737" t="s">
        <v>139</v>
      </c>
      <c r="D737">
        <v>75370763</v>
      </c>
      <c r="E737" t="s">
        <v>2569</v>
      </c>
      <c r="F737" t="s">
        <v>68</v>
      </c>
      <c r="G737" t="s">
        <v>2570</v>
      </c>
      <c r="H737" t="s">
        <v>2571</v>
      </c>
      <c r="I737" t="s">
        <v>20</v>
      </c>
      <c r="J737" t="s">
        <v>21</v>
      </c>
      <c r="K737">
        <v>60000000</v>
      </c>
      <c r="L737">
        <v>1998</v>
      </c>
      <c r="M737">
        <v>6.5</v>
      </c>
      <c r="N737">
        <v>1.85</v>
      </c>
    </row>
    <row r="738" spans="1:14" x14ac:dyDescent="0.3">
      <c r="A738" t="s">
        <v>1075</v>
      </c>
      <c r="B738">
        <v>120</v>
      </c>
      <c r="C738" t="s">
        <v>541</v>
      </c>
      <c r="D738">
        <v>100003492</v>
      </c>
      <c r="E738" t="s">
        <v>1392</v>
      </c>
      <c r="F738" t="s">
        <v>356</v>
      </c>
      <c r="G738" t="s">
        <v>2572</v>
      </c>
      <c r="H738" t="s">
        <v>1208</v>
      </c>
      <c r="I738" t="s">
        <v>20</v>
      </c>
      <c r="J738" t="s">
        <v>21</v>
      </c>
      <c r="K738">
        <v>65000000</v>
      </c>
      <c r="L738">
        <v>2004</v>
      </c>
      <c r="M738">
        <v>7.6</v>
      </c>
      <c r="N738">
        <v>2.35</v>
      </c>
    </row>
    <row r="739" spans="1:14" x14ac:dyDescent="0.3">
      <c r="A739" t="s">
        <v>1154</v>
      </c>
      <c r="B739">
        <v>100</v>
      </c>
      <c r="C739" t="s">
        <v>1736</v>
      </c>
      <c r="D739">
        <v>90341670</v>
      </c>
      <c r="E739" t="s">
        <v>1269</v>
      </c>
      <c r="F739" t="s">
        <v>719</v>
      </c>
      <c r="G739" t="s">
        <v>2573</v>
      </c>
      <c r="H739" t="s">
        <v>1322</v>
      </c>
      <c r="I739" t="s">
        <v>20</v>
      </c>
      <c r="J739" t="s">
        <v>21</v>
      </c>
      <c r="K739">
        <v>60000000</v>
      </c>
      <c r="L739">
        <v>2002</v>
      </c>
      <c r="M739">
        <v>5.5</v>
      </c>
      <c r="N739">
        <v>2.35</v>
      </c>
    </row>
    <row r="740" spans="1:14" x14ac:dyDescent="0.3">
      <c r="A740" t="s">
        <v>2574</v>
      </c>
      <c r="B740">
        <v>115</v>
      </c>
      <c r="C740" t="s">
        <v>2375</v>
      </c>
      <c r="D740">
        <v>74540762</v>
      </c>
      <c r="E740" t="s">
        <v>622</v>
      </c>
      <c r="F740" t="s">
        <v>2575</v>
      </c>
      <c r="G740" t="s">
        <v>2576</v>
      </c>
      <c r="H740" t="s">
        <v>2577</v>
      </c>
      <c r="I740" t="s">
        <v>20</v>
      </c>
      <c r="J740" t="s">
        <v>21</v>
      </c>
      <c r="K740">
        <v>55000000</v>
      </c>
      <c r="L740">
        <v>2004</v>
      </c>
      <c r="M740">
        <v>6.5</v>
      </c>
      <c r="N740">
        <v>1.85</v>
      </c>
    </row>
    <row r="741" spans="1:14" x14ac:dyDescent="0.3">
      <c r="A741" t="s">
        <v>597</v>
      </c>
      <c r="B741">
        <v>130</v>
      </c>
      <c r="C741" t="s">
        <v>1112</v>
      </c>
      <c r="D741">
        <v>80033643</v>
      </c>
      <c r="E741" t="s">
        <v>799</v>
      </c>
      <c r="F741" t="s">
        <v>356</v>
      </c>
      <c r="G741" t="s">
        <v>2578</v>
      </c>
      <c r="H741" t="s">
        <v>1337</v>
      </c>
      <c r="I741" t="s">
        <v>20</v>
      </c>
      <c r="J741" t="s">
        <v>21</v>
      </c>
      <c r="K741">
        <v>60000000</v>
      </c>
      <c r="L741">
        <v>2012</v>
      </c>
      <c r="M741">
        <v>7</v>
      </c>
      <c r="N741">
        <v>2.35</v>
      </c>
    </row>
    <row r="742" spans="1:14" x14ac:dyDescent="0.3">
      <c r="A742" t="s">
        <v>1355</v>
      </c>
      <c r="B742">
        <v>105</v>
      </c>
      <c r="C742" t="s">
        <v>1647</v>
      </c>
      <c r="D742">
        <v>73648142</v>
      </c>
      <c r="E742" t="s">
        <v>1823</v>
      </c>
      <c r="F742" t="s">
        <v>1388</v>
      </c>
      <c r="G742" t="s">
        <v>2579</v>
      </c>
      <c r="H742" t="s">
        <v>2580</v>
      </c>
      <c r="I742" t="s">
        <v>20</v>
      </c>
      <c r="J742" t="s">
        <v>21</v>
      </c>
      <c r="K742">
        <v>60000000</v>
      </c>
      <c r="L742">
        <v>1999</v>
      </c>
      <c r="M742">
        <v>5.8</v>
      </c>
      <c r="N742">
        <v>2.35</v>
      </c>
    </row>
    <row r="743" spans="1:14" x14ac:dyDescent="0.3">
      <c r="A743" t="s">
        <v>2581</v>
      </c>
      <c r="B743">
        <v>111</v>
      </c>
      <c r="C743" t="s">
        <v>2582</v>
      </c>
      <c r="D743">
        <v>71844424</v>
      </c>
      <c r="E743" t="s">
        <v>2583</v>
      </c>
      <c r="F743" t="s">
        <v>2584</v>
      </c>
      <c r="G743" t="s">
        <v>2585</v>
      </c>
      <c r="H743" t="s">
        <v>2586</v>
      </c>
      <c r="I743" t="s">
        <v>20</v>
      </c>
      <c r="J743" t="s">
        <v>21</v>
      </c>
      <c r="K743">
        <v>60000000</v>
      </c>
      <c r="L743">
        <v>2009</v>
      </c>
      <c r="M743">
        <v>7.3</v>
      </c>
      <c r="N743">
        <v>1.78</v>
      </c>
    </row>
    <row r="744" spans="1:14" x14ac:dyDescent="0.3">
      <c r="A744" t="s">
        <v>1005</v>
      </c>
      <c r="B744">
        <v>106</v>
      </c>
      <c r="C744" t="s">
        <v>2587</v>
      </c>
      <c r="D744">
        <v>75638743</v>
      </c>
      <c r="E744" t="s">
        <v>2588</v>
      </c>
      <c r="F744" t="s">
        <v>773</v>
      </c>
      <c r="G744" t="s">
        <v>2589</v>
      </c>
      <c r="H744" t="s">
        <v>2590</v>
      </c>
      <c r="I744" t="s">
        <v>20</v>
      </c>
      <c r="J744" t="s">
        <v>21</v>
      </c>
      <c r="K744">
        <v>60000000</v>
      </c>
      <c r="L744">
        <v>2011</v>
      </c>
      <c r="M744">
        <v>6.6</v>
      </c>
      <c r="N744">
        <v>1.85</v>
      </c>
    </row>
    <row r="745" spans="1:14" x14ac:dyDescent="0.3">
      <c r="A745" t="s">
        <v>2591</v>
      </c>
      <c r="B745">
        <v>89</v>
      </c>
      <c r="C745" t="s">
        <v>2592</v>
      </c>
      <c r="D745">
        <v>66734992</v>
      </c>
      <c r="E745" t="s">
        <v>909</v>
      </c>
      <c r="F745" t="s">
        <v>1124</v>
      </c>
      <c r="G745" t="s">
        <v>2593</v>
      </c>
      <c r="H745" t="s">
        <v>2594</v>
      </c>
      <c r="I745" t="s">
        <v>20</v>
      </c>
      <c r="J745" t="s">
        <v>21</v>
      </c>
      <c r="K745">
        <v>60000000</v>
      </c>
      <c r="L745">
        <v>2003</v>
      </c>
      <c r="M745">
        <v>4.4000000000000004</v>
      </c>
      <c r="N745">
        <v>2.35</v>
      </c>
    </row>
    <row r="746" spans="1:14" x14ac:dyDescent="0.3">
      <c r="A746" t="s">
        <v>2049</v>
      </c>
      <c r="B746">
        <v>100</v>
      </c>
      <c r="C746" t="s">
        <v>2595</v>
      </c>
      <c r="D746">
        <v>75280058</v>
      </c>
      <c r="E746" t="s">
        <v>2596</v>
      </c>
      <c r="F746" t="s">
        <v>2121</v>
      </c>
      <c r="G746" t="s">
        <v>2597</v>
      </c>
      <c r="H746" t="s">
        <v>2598</v>
      </c>
      <c r="I746" t="s">
        <v>20</v>
      </c>
      <c r="J746" t="s">
        <v>21</v>
      </c>
      <c r="K746">
        <v>60000000</v>
      </c>
      <c r="L746">
        <v>2009</v>
      </c>
      <c r="M746">
        <v>7.7</v>
      </c>
      <c r="N746">
        <v>1.85</v>
      </c>
    </row>
    <row r="747" spans="1:14" x14ac:dyDescent="0.3">
      <c r="A747" t="s">
        <v>615</v>
      </c>
      <c r="B747">
        <v>91</v>
      </c>
      <c r="C747" t="s">
        <v>1506</v>
      </c>
      <c r="D747">
        <v>64505912</v>
      </c>
      <c r="E747" t="s">
        <v>1913</v>
      </c>
      <c r="F747" t="s">
        <v>1281</v>
      </c>
      <c r="G747" t="s">
        <v>2599</v>
      </c>
      <c r="H747" t="s">
        <v>2600</v>
      </c>
      <c r="I747" t="s">
        <v>20</v>
      </c>
      <c r="J747" t="s">
        <v>21</v>
      </c>
      <c r="K747">
        <v>48000000</v>
      </c>
      <c r="L747">
        <v>2008</v>
      </c>
      <c r="M747">
        <v>5</v>
      </c>
      <c r="N747">
        <v>1.85</v>
      </c>
    </row>
    <row r="748" spans="1:14" x14ac:dyDescent="0.3">
      <c r="A748" t="s">
        <v>1142</v>
      </c>
      <c r="B748">
        <v>146</v>
      </c>
      <c r="C748" t="s">
        <v>2170</v>
      </c>
      <c r="D748">
        <v>77862546</v>
      </c>
      <c r="E748" t="s">
        <v>315</v>
      </c>
      <c r="F748" t="s">
        <v>1134</v>
      </c>
      <c r="G748" t="s">
        <v>2601</v>
      </c>
      <c r="H748" t="s">
        <v>88</v>
      </c>
      <c r="I748" t="s">
        <v>20</v>
      </c>
      <c r="J748" t="s">
        <v>21</v>
      </c>
      <c r="K748">
        <v>70000000</v>
      </c>
      <c r="L748">
        <v>2004</v>
      </c>
      <c r="M748">
        <v>7.7</v>
      </c>
      <c r="N748">
        <v>2.35</v>
      </c>
    </row>
    <row r="749" spans="1:14" x14ac:dyDescent="0.3">
      <c r="A749" t="s">
        <v>2602</v>
      </c>
      <c r="B749">
        <v>98</v>
      </c>
      <c r="C749" t="s">
        <v>15</v>
      </c>
      <c r="D749">
        <v>61112916</v>
      </c>
      <c r="E749" t="s">
        <v>350</v>
      </c>
      <c r="F749" t="s">
        <v>65</v>
      </c>
      <c r="G749" t="s">
        <v>2603</v>
      </c>
      <c r="H749" t="s">
        <v>1303</v>
      </c>
      <c r="I749" t="s">
        <v>20</v>
      </c>
      <c r="J749" t="s">
        <v>21</v>
      </c>
      <c r="K749">
        <v>50000000</v>
      </c>
      <c r="L749">
        <v>2006</v>
      </c>
      <c r="M749">
        <v>4.4000000000000004</v>
      </c>
      <c r="N749">
        <v>2.35</v>
      </c>
    </row>
    <row r="750" spans="1:14" x14ac:dyDescent="0.3">
      <c r="A750" t="s">
        <v>1656</v>
      </c>
      <c r="B750">
        <v>101</v>
      </c>
      <c r="C750" t="s">
        <v>1695</v>
      </c>
      <c r="D750">
        <v>88200225</v>
      </c>
      <c r="E750" t="s">
        <v>678</v>
      </c>
      <c r="F750" t="s">
        <v>762</v>
      </c>
      <c r="G750" t="s">
        <v>2604</v>
      </c>
      <c r="H750" t="s">
        <v>2605</v>
      </c>
      <c r="I750" t="s">
        <v>20</v>
      </c>
      <c r="J750" t="s">
        <v>21</v>
      </c>
      <c r="K750">
        <v>60000000</v>
      </c>
      <c r="L750">
        <v>2004</v>
      </c>
      <c r="M750">
        <v>6.1</v>
      </c>
      <c r="N750">
        <v>2.35</v>
      </c>
    </row>
    <row r="751" spans="1:14" x14ac:dyDescent="0.3">
      <c r="A751" t="s">
        <v>2606</v>
      </c>
      <c r="B751">
        <v>94</v>
      </c>
      <c r="C751" t="s">
        <v>2607</v>
      </c>
      <c r="D751">
        <v>60573641</v>
      </c>
      <c r="E751" t="s">
        <v>1974</v>
      </c>
      <c r="F751" t="s">
        <v>2250</v>
      </c>
      <c r="G751" t="s">
        <v>2608</v>
      </c>
      <c r="H751" t="s">
        <v>2609</v>
      </c>
      <c r="I751" t="s">
        <v>20</v>
      </c>
      <c r="J751" t="s">
        <v>21</v>
      </c>
      <c r="K751">
        <v>60000000</v>
      </c>
      <c r="L751">
        <v>1996</v>
      </c>
      <c r="M751">
        <v>5.4</v>
      </c>
      <c r="N751">
        <v>1.85</v>
      </c>
    </row>
    <row r="752" spans="1:14" x14ac:dyDescent="0.3">
      <c r="A752" t="s">
        <v>257</v>
      </c>
      <c r="B752">
        <v>132</v>
      </c>
      <c r="C752" t="s">
        <v>2291</v>
      </c>
      <c r="D752">
        <v>59035104</v>
      </c>
      <c r="E752" t="s">
        <v>2610</v>
      </c>
      <c r="F752" t="s">
        <v>2611</v>
      </c>
      <c r="G752" t="s">
        <v>2612</v>
      </c>
      <c r="H752" t="s">
        <v>1643</v>
      </c>
      <c r="I752" t="s">
        <v>20</v>
      </c>
      <c r="J752" t="s">
        <v>21</v>
      </c>
      <c r="K752">
        <v>66000000</v>
      </c>
      <c r="L752">
        <v>2004</v>
      </c>
      <c r="M752">
        <v>6.8</v>
      </c>
      <c r="N752">
        <v>1.85</v>
      </c>
    </row>
    <row r="753" spans="1:14" x14ac:dyDescent="0.3">
      <c r="A753" t="s">
        <v>2613</v>
      </c>
      <c r="B753">
        <v>115</v>
      </c>
      <c r="C753" t="s">
        <v>2339</v>
      </c>
      <c r="D753">
        <v>56702901</v>
      </c>
      <c r="E753" t="s">
        <v>2190</v>
      </c>
      <c r="F753" t="s">
        <v>1112</v>
      </c>
      <c r="G753" t="s">
        <v>2614</v>
      </c>
      <c r="H753" t="s">
        <v>1449</v>
      </c>
      <c r="I753" t="s">
        <v>20</v>
      </c>
      <c r="J753" t="s">
        <v>21</v>
      </c>
      <c r="K753">
        <v>60000000</v>
      </c>
      <c r="L753">
        <v>1998</v>
      </c>
      <c r="M753">
        <v>6.5</v>
      </c>
      <c r="N753">
        <v>2.35</v>
      </c>
    </row>
    <row r="754" spans="1:14" x14ac:dyDescent="0.3">
      <c r="A754" t="s">
        <v>2615</v>
      </c>
      <c r="B754">
        <v>92</v>
      </c>
      <c r="C754" t="s">
        <v>390</v>
      </c>
      <c r="D754">
        <v>55994557</v>
      </c>
      <c r="E754" t="s">
        <v>185</v>
      </c>
      <c r="F754" t="s">
        <v>1602</v>
      </c>
      <c r="G754" t="s">
        <v>2616</v>
      </c>
      <c r="H754" t="s">
        <v>2617</v>
      </c>
      <c r="I754" t="s">
        <v>20</v>
      </c>
      <c r="J754" t="s">
        <v>21</v>
      </c>
      <c r="K754">
        <v>60000000</v>
      </c>
      <c r="L754">
        <v>2012</v>
      </c>
      <c r="M754">
        <v>7</v>
      </c>
      <c r="N754">
        <v>2.35</v>
      </c>
    </row>
    <row r="755" spans="1:14" x14ac:dyDescent="0.3">
      <c r="A755" t="s">
        <v>2257</v>
      </c>
      <c r="B755">
        <v>124</v>
      </c>
      <c r="C755" t="s">
        <v>658</v>
      </c>
      <c r="D755">
        <v>54910560</v>
      </c>
      <c r="E755" t="s">
        <v>2147</v>
      </c>
      <c r="F755" t="s">
        <v>55</v>
      </c>
      <c r="G755" t="s">
        <v>2618</v>
      </c>
      <c r="H755" t="s">
        <v>2619</v>
      </c>
      <c r="I755" t="s">
        <v>20</v>
      </c>
      <c r="J755" t="s">
        <v>21</v>
      </c>
      <c r="K755">
        <v>60000000</v>
      </c>
      <c r="L755">
        <v>1997</v>
      </c>
      <c r="M755">
        <v>6.3</v>
      </c>
      <c r="N755">
        <v>2.35</v>
      </c>
    </row>
    <row r="756" spans="1:14" x14ac:dyDescent="0.3">
      <c r="A756" t="s">
        <v>887</v>
      </c>
      <c r="B756">
        <v>119</v>
      </c>
      <c r="C756" t="s">
        <v>700</v>
      </c>
      <c r="D756">
        <v>53789313</v>
      </c>
      <c r="E756" t="s">
        <v>1082</v>
      </c>
      <c r="F756" t="s">
        <v>1123</v>
      </c>
      <c r="G756" t="s">
        <v>2620</v>
      </c>
      <c r="H756" t="s">
        <v>495</v>
      </c>
      <c r="I756" t="s">
        <v>20</v>
      </c>
      <c r="J756" t="s">
        <v>21</v>
      </c>
      <c r="K756">
        <v>60000000</v>
      </c>
      <c r="L756">
        <v>2003</v>
      </c>
      <c r="M756">
        <v>6.3</v>
      </c>
      <c r="N756">
        <v>2.35</v>
      </c>
    </row>
    <row r="757" spans="1:14" x14ac:dyDescent="0.3">
      <c r="A757" t="s">
        <v>2621</v>
      </c>
      <c r="B757">
        <v>124</v>
      </c>
      <c r="C757" t="s">
        <v>2622</v>
      </c>
      <c r="D757">
        <v>51045801</v>
      </c>
      <c r="E757" t="s">
        <v>146</v>
      </c>
      <c r="F757" t="s">
        <v>209</v>
      </c>
      <c r="G757" t="s">
        <v>2623</v>
      </c>
      <c r="H757" t="s">
        <v>1587</v>
      </c>
      <c r="I757" t="s">
        <v>20</v>
      </c>
      <c r="J757" t="s">
        <v>21</v>
      </c>
      <c r="K757">
        <v>60000000</v>
      </c>
      <c r="L757">
        <v>1996</v>
      </c>
      <c r="M757">
        <v>6.1</v>
      </c>
      <c r="N757">
        <v>1.85</v>
      </c>
    </row>
    <row r="758" spans="1:14" x14ac:dyDescent="0.3">
      <c r="A758" t="s">
        <v>2624</v>
      </c>
      <c r="B758">
        <v>93</v>
      </c>
      <c r="C758" t="s">
        <v>609</v>
      </c>
      <c r="D758">
        <v>50818750</v>
      </c>
      <c r="E758" t="s">
        <v>185</v>
      </c>
      <c r="F758" t="s">
        <v>803</v>
      </c>
      <c r="G758" t="s">
        <v>2625</v>
      </c>
      <c r="H758" t="s">
        <v>84</v>
      </c>
      <c r="I758" t="s">
        <v>20</v>
      </c>
      <c r="J758" t="s">
        <v>34</v>
      </c>
      <c r="K758">
        <v>60000000</v>
      </c>
      <c r="L758">
        <v>2008</v>
      </c>
      <c r="M758">
        <v>6.1</v>
      </c>
      <c r="N758">
        <v>2.35</v>
      </c>
    </row>
    <row r="759" spans="1:14" x14ac:dyDescent="0.3">
      <c r="A759" t="s">
        <v>45</v>
      </c>
      <c r="B759">
        <v>22</v>
      </c>
      <c r="C759" t="s">
        <v>2626</v>
      </c>
      <c r="E759" t="s">
        <v>1106</v>
      </c>
      <c r="F759" t="s">
        <v>2627</v>
      </c>
      <c r="G759" t="s">
        <v>2628</v>
      </c>
      <c r="H759" t="s">
        <v>2629</v>
      </c>
      <c r="I759" t="s">
        <v>20</v>
      </c>
      <c r="J759" t="s">
        <v>21</v>
      </c>
      <c r="M759">
        <v>7.3</v>
      </c>
      <c r="N759">
        <v>1.78</v>
      </c>
    </row>
    <row r="760" spans="1:14" x14ac:dyDescent="0.3">
      <c r="A760" t="s">
        <v>2630</v>
      </c>
      <c r="B760">
        <v>98</v>
      </c>
      <c r="C760" t="s">
        <v>1208</v>
      </c>
      <c r="D760">
        <v>50189179</v>
      </c>
      <c r="E760" t="s">
        <v>1251</v>
      </c>
      <c r="F760" t="s">
        <v>2486</v>
      </c>
      <c r="G760" t="s">
        <v>2631</v>
      </c>
      <c r="H760" t="s">
        <v>2632</v>
      </c>
      <c r="I760" t="s">
        <v>20</v>
      </c>
      <c r="J760" t="s">
        <v>21</v>
      </c>
      <c r="K760">
        <v>60000000</v>
      </c>
      <c r="L760">
        <v>2002</v>
      </c>
      <c r="M760">
        <v>5.3</v>
      </c>
      <c r="N760">
        <v>1.85</v>
      </c>
    </row>
    <row r="761" spans="1:14" x14ac:dyDescent="0.3">
      <c r="A761" t="s">
        <v>2633</v>
      </c>
      <c r="B761">
        <v>92</v>
      </c>
      <c r="C761" t="s">
        <v>2634</v>
      </c>
      <c r="D761">
        <v>50024083</v>
      </c>
      <c r="E761" t="s">
        <v>37</v>
      </c>
      <c r="F761" t="s">
        <v>2635</v>
      </c>
      <c r="G761" t="s">
        <v>2636</v>
      </c>
      <c r="H761" t="s">
        <v>2637</v>
      </c>
      <c r="I761" t="s">
        <v>20</v>
      </c>
      <c r="J761" t="s">
        <v>21</v>
      </c>
      <c r="K761">
        <v>60000000</v>
      </c>
      <c r="L761">
        <v>1995</v>
      </c>
      <c r="M761">
        <v>5.4</v>
      </c>
      <c r="N761">
        <v>1.85</v>
      </c>
    </row>
    <row r="762" spans="1:14" x14ac:dyDescent="0.3">
      <c r="A762" t="s">
        <v>578</v>
      </c>
      <c r="B762">
        <v>105</v>
      </c>
      <c r="C762" t="s">
        <v>636</v>
      </c>
      <c r="D762">
        <v>50549107</v>
      </c>
      <c r="E762" t="s">
        <v>622</v>
      </c>
      <c r="F762" t="s">
        <v>2638</v>
      </c>
      <c r="G762" t="s">
        <v>2639</v>
      </c>
      <c r="H762" t="s">
        <v>2640</v>
      </c>
      <c r="I762" t="s">
        <v>20</v>
      </c>
      <c r="J762" t="s">
        <v>21</v>
      </c>
      <c r="K762">
        <v>60000000</v>
      </c>
      <c r="L762">
        <v>2014</v>
      </c>
      <c r="M762">
        <v>6.2</v>
      </c>
      <c r="N762">
        <v>2.35</v>
      </c>
    </row>
    <row r="763" spans="1:14" x14ac:dyDescent="0.3">
      <c r="A763" t="s">
        <v>2641</v>
      </c>
      <c r="B763">
        <v>124</v>
      </c>
      <c r="C763" t="s">
        <v>1147</v>
      </c>
      <c r="D763">
        <v>56443482</v>
      </c>
      <c r="E763" t="s">
        <v>2642</v>
      </c>
      <c r="F763" t="s">
        <v>236</v>
      </c>
      <c r="G763" t="s">
        <v>2643</v>
      </c>
      <c r="H763" t="s">
        <v>446</v>
      </c>
      <c r="I763" t="s">
        <v>20</v>
      </c>
      <c r="J763" t="s">
        <v>21</v>
      </c>
      <c r="K763">
        <v>60000000</v>
      </c>
      <c r="L763">
        <v>2015</v>
      </c>
      <c r="M763">
        <v>6.6</v>
      </c>
      <c r="N763">
        <v>1.85</v>
      </c>
    </row>
    <row r="764" spans="1:14" x14ac:dyDescent="0.3">
      <c r="A764" t="s">
        <v>2644</v>
      </c>
      <c r="B764">
        <v>99</v>
      </c>
      <c r="C764" t="s">
        <v>2170</v>
      </c>
      <c r="D764">
        <v>62401264</v>
      </c>
      <c r="E764" t="s">
        <v>315</v>
      </c>
      <c r="F764" t="s">
        <v>437</v>
      </c>
      <c r="G764" t="s">
        <v>2645</v>
      </c>
      <c r="H764" t="s">
        <v>2646</v>
      </c>
      <c r="I764" t="s">
        <v>20</v>
      </c>
      <c r="J764" t="s">
        <v>34</v>
      </c>
      <c r="K764">
        <v>60000000</v>
      </c>
      <c r="L764">
        <v>2016</v>
      </c>
      <c r="M764">
        <v>5.9</v>
      </c>
      <c r="N764">
        <v>2.35</v>
      </c>
    </row>
    <row r="765" spans="1:14" x14ac:dyDescent="0.3">
      <c r="A765" t="s">
        <v>2647</v>
      </c>
      <c r="B765">
        <v>116</v>
      </c>
      <c r="C765" t="s">
        <v>1229</v>
      </c>
      <c r="D765">
        <v>47748610</v>
      </c>
      <c r="E765" t="s">
        <v>2648</v>
      </c>
      <c r="F765" t="s">
        <v>2649</v>
      </c>
      <c r="G765" t="s">
        <v>2650</v>
      </c>
      <c r="H765" t="s">
        <v>1587</v>
      </c>
      <c r="I765" t="s">
        <v>20</v>
      </c>
      <c r="J765" t="s">
        <v>21</v>
      </c>
      <c r="K765">
        <v>75000000</v>
      </c>
      <c r="L765">
        <v>1997</v>
      </c>
      <c r="M765">
        <v>6.3</v>
      </c>
      <c r="N765">
        <v>2.35</v>
      </c>
    </row>
    <row r="766" spans="1:14" x14ac:dyDescent="0.3">
      <c r="A766" t="s">
        <v>1999</v>
      </c>
      <c r="B766">
        <v>124</v>
      </c>
      <c r="C766" t="s">
        <v>2651</v>
      </c>
      <c r="D766">
        <v>46975183</v>
      </c>
      <c r="E766" t="s">
        <v>749</v>
      </c>
      <c r="F766" t="s">
        <v>2652</v>
      </c>
      <c r="G766" t="s">
        <v>2653</v>
      </c>
      <c r="H766" t="s">
        <v>2654</v>
      </c>
      <c r="I766" t="s">
        <v>20</v>
      </c>
      <c r="J766" t="s">
        <v>21</v>
      </c>
      <c r="K766">
        <v>61000000</v>
      </c>
      <c r="L766">
        <v>2007</v>
      </c>
      <c r="M766">
        <v>7.2</v>
      </c>
      <c r="N766">
        <v>2.35</v>
      </c>
    </row>
    <row r="767" spans="1:14" x14ac:dyDescent="0.3">
      <c r="A767" t="s">
        <v>2655</v>
      </c>
      <c r="B767">
        <v>96</v>
      </c>
      <c r="C767" t="s">
        <v>2461</v>
      </c>
      <c r="D767">
        <v>50807639</v>
      </c>
      <c r="E767" t="s">
        <v>185</v>
      </c>
      <c r="F767" t="s">
        <v>2656</v>
      </c>
      <c r="G767" t="s">
        <v>2657</v>
      </c>
      <c r="H767" t="s">
        <v>2658</v>
      </c>
      <c r="I767" t="s">
        <v>20</v>
      </c>
      <c r="J767" t="s">
        <v>21</v>
      </c>
      <c r="K767">
        <v>60000000</v>
      </c>
      <c r="L767">
        <v>2014</v>
      </c>
      <c r="M767">
        <v>6.8</v>
      </c>
      <c r="N767">
        <v>1.85</v>
      </c>
    </row>
    <row r="768" spans="1:14" x14ac:dyDescent="0.3">
      <c r="A768" t="s">
        <v>2659</v>
      </c>
      <c r="B768">
        <v>104</v>
      </c>
      <c r="C768" t="s">
        <v>2660</v>
      </c>
      <c r="D768">
        <v>46611204</v>
      </c>
      <c r="E768" t="s">
        <v>1626</v>
      </c>
      <c r="F768" t="s">
        <v>1402</v>
      </c>
      <c r="G768" t="s">
        <v>2661</v>
      </c>
      <c r="H768" t="s">
        <v>2622</v>
      </c>
      <c r="I768" t="s">
        <v>20</v>
      </c>
      <c r="J768" t="s">
        <v>21</v>
      </c>
      <c r="K768">
        <v>48000000</v>
      </c>
      <c r="L768">
        <v>1998</v>
      </c>
      <c r="M768">
        <v>6.1</v>
      </c>
      <c r="N768">
        <v>2.35</v>
      </c>
    </row>
    <row r="769" spans="1:14" x14ac:dyDescent="0.3">
      <c r="A769" t="s">
        <v>1374</v>
      </c>
      <c r="B769">
        <v>100</v>
      </c>
      <c r="C769" t="s">
        <v>831</v>
      </c>
      <c r="D769">
        <v>257756197</v>
      </c>
      <c r="E769" t="s">
        <v>694</v>
      </c>
      <c r="F769" t="s">
        <v>317</v>
      </c>
      <c r="G769" t="s">
        <v>2662</v>
      </c>
      <c r="H769" t="s">
        <v>2663</v>
      </c>
      <c r="I769" t="s">
        <v>20</v>
      </c>
      <c r="J769" t="s">
        <v>251</v>
      </c>
      <c r="K769">
        <v>60000000</v>
      </c>
      <c r="L769">
        <v>2014</v>
      </c>
      <c r="M769">
        <v>7.8</v>
      </c>
      <c r="N769">
        <v>2.35</v>
      </c>
    </row>
    <row r="770" spans="1:14" x14ac:dyDescent="0.3">
      <c r="A770" t="s">
        <v>2664</v>
      </c>
      <c r="B770">
        <v>115</v>
      </c>
      <c r="C770" t="s">
        <v>581</v>
      </c>
      <c r="D770">
        <v>48472213</v>
      </c>
      <c r="E770" t="s">
        <v>1151</v>
      </c>
      <c r="F770" t="s">
        <v>2665</v>
      </c>
      <c r="G770" t="s">
        <v>2666</v>
      </c>
      <c r="H770" t="s">
        <v>2667</v>
      </c>
      <c r="I770" t="s">
        <v>20</v>
      </c>
      <c r="J770" t="s">
        <v>21</v>
      </c>
      <c r="K770">
        <v>45000000</v>
      </c>
      <c r="L770">
        <v>2005</v>
      </c>
      <c r="M770">
        <v>5</v>
      </c>
      <c r="N770">
        <v>2.35</v>
      </c>
    </row>
    <row r="771" spans="1:14" x14ac:dyDescent="0.3">
      <c r="A771" t="s">
        <v>2316</v>
      </c>
      <c r="B771">
        <v>101</v>
      </c>
      <c r="C771" t="s">
        <v>437</v>
      </c>
      <c r="D771">
        <v>43060566</v>
      </c>
      <c r="E771" t="s">
        <v>178</v>
      </c>
      <c r="F771" t="s">
        <v>36</v>
      </c>
      <c r="G771" t="s">
        <v>2668</v>
      </c>
      <c r="H771" t="s">
        <v>450</v>
      </c>
      <c r="I771" t="s">
        <v>20</v>
      </c>
      <c r="J771" t="s">
        <v>21</v>
      </c>
      <c r="K771">
        <v>60000000</v>
      </c>
      <c r="L771">
        <v>2002</v>
      </c>
      <c r="M771">
        <v>6.2</v>
      </c>
      <c r="N771">
        <v>2.35</v>
      </c>
    </row>
    <row r="772" spans="1:14" x14ac:dyDescent="0.3">
      <c r="A772" t="s">
        <v>2669</v>
      </c>
      <c r="B772">
        <v>113</v>
      </c>
      <c r="C772" t="s">
        <v>2253</v>
      </c>
      <c r="D772">
        <v>45996718</v>
      </c>
      <c r="E772" t="s">
        <v>315</v>
      </c>
      <c r="F772" t="s">
        <v>2670</v>
      </c>
      <c r="G772" t="s">
        <v>2671</v>
      </c>
      <c r="H772" t="s">
        <v>2672</v>
      </c>
      <c r="I772" t="s">
        <v>20</v>
      </c>
      <c r="J772" t="s">
        <v>21</v>
      </c>
      <c r="K772">
        <v>60000000</v>
      </c>
      <c r="L772">
        <v>2013</v>
      </c>
      <c r="M772">
        <v>6.7</v>
      </c>
      <c r="N772">
        <v>2.35</v>
      </c>
    </row>
    <row r="773" spans="1:14" x14ac:dyDescent="0.3">
      <c r="A773" t="s">
        <v>2673</v>
      </c>
      <c r="B773">
        <v>100</v>
      </c>
      <c r="C773" t="s">
        <v>293</v>
      </c>
      <c r="D773">
        <v>43337279</v>
      </c>
      <c r="E773" t="s">
        <v>2674</v>
      </c>
      <c r="F773" t="s">
        <v>203</v>
      </c>
      <c r="G773" t="s">
        <v>2675</v>
      </c>
      <c r="H773" t="s">
        <v>2676</v>
      </c>
      <c r="I773" t="s">
        <v>20</v>
      </c>
      <c r="J773" t="s">
        <v>21</v>
      </c>
      <c r="K773">
        <v>60000000</v>
      </c>
      <c r="L773">
        <v>2009</v>
      </c>
      <c r="M773">
        <v>4.9000000000000004</v>
      </c>
      <c r="N773">
        <v>1.85</v>
      </c>
    </row>
    <row r="774" spans="1:14" x14ac:dyDescent="0.3">
      <c r="A774" t="s">
        <v>2363</v>
      </c>
      <c r="B774">
        <v>134</v>
      </c>
      <c r="C774" t="s">
        <v>317</v>
      </c>
      <c r="D774">
        <v>37479778</v>
      </c>
      <c r="E774" t="s">
        <v>2677</v>
      </c>
      <c r="F774" t="s">
        <v>773</v>
      </c>
      <c r="G774" t="s">
        <v>2678</v>
      </c>
      <c r="H774" t="s">
        <v>2679</v>
      </c>
      <c r="I774" t="s">
        <v>20</v>
      </c>
      <c r="J774" t="s">
        <v>21</v>
      </c>
      <c r="K774">
        <v>60000000</v>
      </c>
      <c r="L774">
        <v>2009</v>
      </c>
      <c r="M774">
        <v>7.4</v>
      </c>
      <c r="N774">
        <v>2.35</v>
      </c>
    </row>
    <row r="775" spans="1:14" x14ac:dyDescent="0.3">
      <c r="A775" t="s">
        <v>2680</v>
      </c>
      <c r="B775">
        <v>127</v>
      </c>
      <c r="C775" t="s">
        <v>97</v>
      </c>
      <c r="D775">
        <v>36965395</v>
      </c>
      <c r="E775" t="s">
        <v>1403</v>
      </c>
      <c r="F775" t="s">
        <v>299</v>
      </c>
      <c r="G775" t="s">
        <v>2681</v>
      </c>
      <c r="H775" t="s">
        <v>2682</v>
      </c>
      <c r="I775" t="s">
        <v>20</v>
      </c>
      <c r="J775" t="s">
        <v>21</v>
      </c>
      <c r="L775">
        <v>2009</v>
      </c>
      <c r="M775">
        <v>7.1</v>
      </c>
      <c r="N775">
        <v>2.35</v>
      </c>
    </row>
    <row r="776" spans="1:14" x14ac:dyDescent="0.3">
      <c r="A776" t="s">
        <v>873</v>
      </c>
      <c r="B776">
        <v>125</v>
      </c>
      <c r="C776" t="s">
        <v>94</v>
      </c>
      <c r="D776">
        <v>40559930</v>
      </c>
      <c r="E776" t="s">
        <v>2683</v>
      </c>
      <c r="F776" t="s">
        <v>1006</v>
      </c>
      <c r="G776" t="s">
        <v>2684</v>
      </c>
      <c r="H776" t="s">
        <v>2685</v>
      </c>
      <c r="I776" t="s">
        <v>20</v>
      </c>
      <c r="J776" t="s">
        <v>21</v>
      </c>
      <c r="K776">
        <v>60000000</v>
      </c>
      <c r="L776">
        <v>2009</v>
      </c>
      <c r="M776">
        <v>6.2</v>
      </c>
      <c r="N776">
        <v>2.35</v>
      </c>
    </row>
    <row r="777" spans="1:14" x14ac:dyDescent="0.3">
      <c r="A777" t="s">
        <v>2686</v>
      </c>
      <c r="B777">
        <v>94</v>
      </c>
      <c r="C777" t="s">
        <v>2687</v>
      </c>
      <c r="D777">
        <v>36830057</v>
      </c>
      <c r="E777" t="s">
        <v>1723</v>
      </c>
      <c r="F777" t="s">
        <v>2688</v>
      </c>
      <c r="G777" t="s">
        <v>2689</v>
      </c>
      <c r="H777" t="s">
        <v>2690</v>
      </c>
      <c r="I777" t="s">
        <v>20</v>
      </c>
      <c r="J777" t="s">
        <v>21</v>
      </c>
      <c r="K777">
        <v>65000000</v>
      </c>
      <c r="L777">
        <v>1999</v>
      </c>
      <c r="M777">
        <v>4.9000000000000004</v>
      </c>
      <c r="N777">
        <v>1.85</v>
      </c>
    </row>
    <row r="778" spans="1:14" x14ac:dyDescent="0.3">
      <c r="A778" t="s">
        <v>2145</v>
      </c>
      <c r="B778">
        <v>107</v>
      </c>
      <c r="C778" t="s">
        <v>2691</v>
      </c>
      <c r="D778">
        <v>36279230</v>
      </c>
      <c r="E778" t="s">
        <v>227</v>
      </c>
      <c r="F778" t="s">
        <v>2692</v>
      </c>
      <c r="G778" t="s">
        <v>2693</v>
      </c>
      <c r="H778" t="s">
        <v>2694</v>
      </c>
      <c r="I778" t="s">
        <v>20</v>
      </c>
      <c r="J778" t="s">
        <v>21</v>
      </c>
      <c r="K778">
        <v>60000000</v>
      </c>
      <c r="L778">
        <v>2006</v>
      </c>
      <c r="M778">
        <v>6.1</v>
      </c>
      <c r="N778">
        <v>2.35</v>
      </c>
    </row>
    <row r="779" spans="1:14" x14ac:dyDescent="0.3">
      <c r="A779" t="s">
        <v>2695</v>
      </c>
      <c r="B779">
        <v>91</v>
      </c>
      <c r="C779" t="s">
        <v>301</v>
      </c>
      <c r="D779">
        <v>42194060</v>
      </c>
      <c r="E779" t="s">
        <v>423</v>
      </c>
      <c r="F779" t="s">
        <v>719</v>
      </c>
      <c r="G779" t="s">
        <v>2696</v>
      </c>
      <c r="H779" t="s">
        <v>1021</v>
      </c>
      <c r="I779" t="s">
        <v>20</v>
      </c>
      <c r="J779" t="s">
        <v>2292</v>
      </c>
      <c r="K779">
        <v>70000000</v>
      </c>
      <c r="L779">
        <v>2009</v>
      </c>
      <c r="M779">
        <v>6.1</v>
      </c>
      <c r="N779">
        <v>2.35</v>
      </c>
    </row>
    <row r="780" spans="1:14" x14ac:dyDescent="0.3">
      <c r="A780" t="s">
        <v>2697</v>
      </c>
      <c r="B780">
        <v>116</v>
      </c>
      <c r="C780" t="s">
        <v>2172</v>
      </c>
      <c r="D780">
        <v>43119879</v>
      </c>
      <c r="E780" t="s">
        <v>155</v>
      </c>
      <c r="F780" t="s">
        <v>38</v>
      </c>
      <c r="G780" t="s">
        <v>2698</v>
      </c>
      <c r="H780" t="s">
        <v>2171</v>
      </c>
      <c r="I780" t="s">
        <v>20</v>
      </c>
      <c r="J780" t="s">
        <v>21</v>
      </c>
      <c r="K780">
        <v>60000000</v>
      </c>
      <c r="L780">
        <v>2002</v>
      </c>
      <c r="M780">
        <v>6.4</v>
      </c>
      <c r="N780">
        <v>2.35</v>
      </c>
    </row>
    <row r="781" spans="1:14" x14ac:dyDescent="0.3">
      <c r="A781" t="s">
        <v>2699</v>
      </c>
      <c r="B781">
        <v>100</v>
      </c>
      <c r="C781" t="s">
        <v>2700</v>
      </c>
      <c r="D781">
        <v>35096190</v>
      </c>
      <c r="E781" t="s">
        <v>2701</v>
      </c>
      <c r="F781" t="s">
        <v>545</v>
      </c>
      <c r="G781" t="s">
        <v>2702</v>
      </c>
      <c r="H781" t="s">
        <v>2703</v>
      </c>
      <c r="I781" t="s">
        <v>20</v>
      </c>
      <c r="J781" t="s">
        <v>21</v>
      </c>
      <c r="K781">
        <v>60000000</v>
      </c>
      <c r="L781">
        <v>2003</v>
      </c>
      <c r="M781">
        <v>6.3</v>
      </c>
      <c r="N781">
        <v>1.85</v>
      </c>
    </row>
    <row r="782" spans="1:14" x14ac:dyDescent="0.3">
      <c r="A782" t="s">
        <v>2704</v>
      </c>
      <c r="B782">
        <v>111</v>
      </c>
      <c r="C782" t="s">
        <v>2705</v>
      </c>
      <c r="D782">
        <v>35754555</v>
      </c>
      <c r="E782" t="s">
        <v>2423</v>
      </c>
      <c r="F782" t="s">
        <v>2363</v>
      </c>
      <c r="G782" t="s">
        <v>2706</v>
      </c>
      <c r="H782" t="s">
        <v>893</v>
      </c>
      <c r="I782" t="s">
        <v>20</v>
      </c>
      <c r="J782" t="s">
        <v>21</v>
      </c>
      <c r="L782">
        <v>2012</v>
      </c>
      <c r="M782">
        <v>6.8</v>
      </c>
      <c r="N782">
        <v>2.35</v>
      </c>
    </row>
    <row r="783" spans="1:14" x14ac:dyDescent="0.3">
      <c r="A783" t="s">
        <v>212</v>
      </c>
      <c r="B783">
        <v>117</v>
      </c>
      <c r="C783" t="s">
        <v>265</v>
      </c>
      <c r="D783">
        <v>43290977</v>
      </c>
      <c r="E783" t="s">
        <v>1403</v>
      </c>
      <c r="F783" t="s">
        <v>2707</v>
      </c>
      <c r="G783" t="s">
        <v>2708</v>
      </c>
      <c r="H783" t="s">
        <v>2685</v>
      </c>
      <c r="I783" t="s">
        <v>20</v>
      </c>
      <c r="J783" t="s">
        <v>34</v>
      </c>
      <c r="K783">
        <v>80000000</v>
      </c>
      <c r="L783">
        <v>2010</v>
      </c>
      <c r="M783">
        <v>6.6</v>
      </c>
      <c r="N783">
        <v>2.35</v>
      </c>
    </row>
    <row r="784" spans="1:14" x14ac:dyDescent="0.3">
      <c r="A784" t="s">
        <v>1196</v>
      </c>
      <c r="B784">
        <v>110</v>
      </c>
      <c r="C784" t="s">
        <v>2709</v>
      </c>
      <c r="D784">
        <v>33927476</v>
      </c>
      <c r="E784" t="s">
        <v>2710</v>
      </c>
      <c r="F784" t="s">
        <v>2711</v>
      </c>
      <c r="G784" t="s">
        <v>2712</v>
      </c>
      <c r="H784" t="s">
        <v>2713</v>
      </c>
      <c r="I784" t="s">
        <v>20</v>
      </c>
      <c r="J784" t="s">
        <v>34</v>
      </c>
      <c r="K784">
        <v>40000000</v>
      </c>
      <c r="L784">
        <v>1997</v>
      </c>
      <c r="M784">
        <v>5.7</v>
      </c>
      <c r="N784">
        <v>2.35</v>
      </c>
    </row>
    <row r="785" spans="1:14" x14ac:dyDescent="0.3">
      <c r="A785" t="s">
        <v>2673</v>
      </c>
      <c r="B785">
        <v>96</v>
      </c>
      <c r="C785" t="s">
        <v>2714</v>
      </c>
      <c r="D785">
        <v>32122249</v>
      </c>
      <c r="E785" t="s">
        <v>678</v>
      </c>
      <c r="F785" t="s">
        <v>1147</v>
      </c>
      <c r="G785" t="s">
        <v>2715</v>
      </c>
      <c r="H785" t="s">
        <v>2716</v>
      </c>
      <c r="I785" t="s">
        <v>20</v>
      </c>
      <c r="J785" t="s">
        <v>21</v>
      </c>
      <c r="K785">
        <v>60000000</v>
      </c>
      <c r="L785">
        <v>2002</v>
      </c>
      <c r="M785">
        <v>5.9</v>
      </c>
      <c r="N785">
        <v>1.85</v>
      </c>
    </row>
    <row r="786" spans="1:14" x14ac:dyDescent="0.3">
      <c r="A786" t="s">
        <v>2621</v>
      </c>
      <c r="B786">
        <v>101</v>
      </c>
      <c r="C786" t="s">
        <v>1554</v>
      </c>
      <c r="D786">
        <v>40076438</v>
      </c>
      <c r="E786" t="s">
        <v>749</v>
      </c>
      <c r="F786" t="s">
        <v>1147</v>
      </c>
      <c r="G786" t="s">
        <v>2717</v>
      </c>
      <c r="H786" t="s">
        <v>2263</v>
      </c>
      <c r="I786" t="s">
        <v>20</v>
      </c>
      <c r="J786" t="s">
        <v>21</v>
      </c>
      <c r="K786">
        <v>60000000</v>
      </c>
      <c r="L786">
        <v>2008</v>
      </c>
      <c r="M786">
        <v>6</v>
      </c>
      <c r="N786">
        <v>2.35</v>
      </c>
    </row>
    <row r="787" spans="1:14" x14ac:dyDescent="0.3">
      <c r="A787" t="s">
        <v>2718</v>
      </c>
      <c r="B787">
        <v>111</v>
      </c>
      <c r="C787" t="s">
        <v>2337</v>
      </c>
      <c r="D787">
        <v>32940507</v>
      </c>
      <c r="E787" t="s">
        <v>315</v>
      </c>
      <c r="F787" t="s">
        <v>658</v>
      </c>
      <c r="G787" t="s">
        <v>2719</v>
      </c>
      <c r="H787" t="s">
        <v>2720</v>
      </c>
      <c r="I787" t="s">
        <v>20</v>
      </c>
      <c r="J787" t="s">
        <v>21</v>
      </c>
      <c r="K787">
        <v>60000000</v>
      </c>
      <c r="L787">
        <v>1998</v>
      </c>
      <c r="M787">
        <v>6.1</v>
      </c>
      <c r="N787">
        <v>2.35</v>
      </c>
    </row>
    <row r="788" spans="1:14" x14ac:dyDescent="0.3">
      <c r="A788" t="s">
        <v>633</v>
      </c>
      <c r="B788">
        <v>117</v>
      </c>
      <c r="C788" t="s">
        <v>767</v>
      </c>
      <c r="D788">
        <v>31670931</v>
      </c>
      <c r="E788" t="s">
        <v>2721</v>
      </c>
      <c r="F788" t="s">
        <v>65</v>
      </c>
      <c r="G788" t="s">
        <v>2722</v>
      </c>
      <c r="H788" t="s">
        <v>1436</v>
      </c>
      <c r="I788" t="s">
        <v>20</v>
      </c>
      <c r="J788" t="s">
        <v>34</v>
      </c>
      <c r="K788">
        <v>60000000</v>
      </c>
      <c r="L788">
        <v>2009</v>
      </c>
      <c r="M788">
        <v>6.7</v>
      </c>
      <c r="N788">
        <v>2.35</v>
      </c>
    </row>
    <row r="789" spans="1:14" x14ac:dyDescent="0.3">
      <c r="A789" t="s">
        <v>2568</v>
      </c>
      <c r="B789">
        <v>126</v>
      </c>
      <c r="C789" t="s">
        <v>112</v>
      </c>
      <c r="D789">
        <v>30695227</v>
      </c>
      <c r="E789" t="s">
        <v>2723</v>
      </c>
      <c r="F789" t="s">
        <v>773</v>
      </c>
      <c r="G789" t="s">
        <v>2724</v>
      </c>
      <c r="H789" t="s">
        <v>525</v>
      </c>
      <c r="I789" t="s">
        <v>20</v>
      </c>
      <c r="J789" t="s">
        <v>21</v>
      </c>
      <c r="K789">
        <v>60000000</v>
      </c>
      <c r="L789">
        <v>2000</v>
      </c>
      <c r="M789">
        <v>6.7</v>
      </c>
      <c r="N789">
        <v>1.85</v>
      </c>
    </row>
    <row r="790" spans="1:14" x14ac:dyDescent="0.3">
      <c r="A790" t="s">
        <v>2154</v>
      </c>
      <c r="B790">
        <v>152</v>
      </c>
      <c r="C790" t="s">
        <v>1281</v>
      </c>
      <c r="D790">
        <v>32522352</v>
      </c>
      <c r="E790" t="s">
        <v>2725</v>
      </c>
      <c r="F790" t="s">
        <v>473</v>
      </c>
      <c r="G790" t="s">
        <v>2726</v>
      </c>
      <c r="H790" t="s">
        <v>1503</v>
      </c>
      <c r="I790" t="s">
        <v>20</v>
      </c>
      <c r="J790" t="s">
        <v>21</v>
      </c>
      <c r="K790">
        <v>60000000</v>
      </c>
      <c r="L790">
        <v>2000</v>
      </c>
      <c r="M790">
        <v>7.9</v>
      </c>
      <c r="N790">
        <v>1.85</v>
      </c>
    </row>
    <row r="791" spans="1:14" x14ac:dyDescent="0.3">
      <c r="A791" t="s">
        <v>2498</v>
      </c>
      <c r="B791">
        <v>86</v>
      </c>
      <c r="C791" t="s">
        <v>1736</v>
      </c>
      <c r="D791">
        <v>28424210</v>
      </c>
      <c r="E791" t="s">
        <v>535</v>
      </c>
      <c r="F791" t="s">
        <v>372</v>
      </c>
      <c r="G791" t="s">
        <v>2727</v>
      </c>
      <c r="H791" t="s">
        <v>2728</v>
      </c>
      <c r="I791" t="s">
        <v>20</v>
      </c>
      <c r="J791" t="s">
        <v>34</v>
      </c>
      <c r="L791">
        <v>2006</v>
      </c>
      <c r="M791">
        <v>5</v>
      </c>
      <c r="N791">
        <v>1.85</v>
      </c>
    </row>
    <row r="792" spans="1:14" x14ac:dyDescent="0.3">
      <c r="A792" t="s">
        <v>647</v>
      </c>
      <c r="B792">
        <v>101</v>
      </c>
      <c r="C792" t="s">
        <v>557</v>
      </c>
      <c r="D792">
        <v>26082914</v>
      </c>
      <c r="E792" t="s">
        <v>2147</v>
      </c>
      <c r="F792" t="s">
        <v>2729</v>
      </c>
      <c r="G792" t="s">
        <v>2730</v>
      </c>
      <c r="H792" t="s">
        <v>2731</v>
      </c>
      <c r="I792" t="s">
        <v>20</v>
      </c>
      <c r="J792" t="s">
        <v>21</v>
      </c>
      <c r="K792">
        <v>87000000</v>
      </c>
      <c r="L792">
        <v>2005</v>
      </c>
      <c r="M792">
        <v>4.3</v>
      </c>
      <c r="N792">
        <v>2.35</v>
      </c>
    </row>
    <row r="793" spans="1:14" x14ac:dyDescent="0.3">
      <c r="A793" t="s">
        <v>2732</v>
      </c>
      <c r="B793">
        <v>87</v>
      </c>
      <c r="C793" t="s">
        <v>2733</v>
      </c>
      <c r="D793">
        <v>29136626</v>
      </c>
      <c r="E793" t="s">
        <v>2734</v>
      </c>
      <c r="F793" t="s">
        <v>2735</v>
      </c>
      <c r="G793" t="s">
        <v>2736</v>
      </c>
      <c r="H793" t="s">
        <v>2737</v>
      </c>
      <c r="I793" t="s">
        <v>20</v>
      </c>
      <c r="J793" t="s">
        <v>21</v>
      </c>
      <c r="K793">
        <v>60000000</v>
      </c>
      <c r="L793">
        <v>2011</v>
      </c>
      <c r="M793">
        <v>5.7</v>
      </c>
      <c r="N793">
        <v>2.35</v>
      </c>
    </row>
    <row r="794" spans="1:14" x14ac:dyDescent="0.3">
      <c r="A794" t="s">
        <v>2738</v>
      </c>
      <c r="B794">
        <v>85</v>
      </c>
      <c r="C794" t="s">
        <v>2739</v>
      </c>
      <c r="D794">
        <v>26288320</v>
      </c>
      <c r="E794" t="s">
        <v>2740</v>
      </c>
      <c r="F794" t="s">
        <v>231</v>
      </c>
      <c r="G794" t="s">
        <v>2741</v>
      </c>
      <c r="H794" t="s">
        <v>2742</v>
      </c>
      <c r="I794" t="s">
        <v>20</v>
      </c>
      <c r="J794" t="s">
        <v>21</v>
      </c>
      <c r="K794">
        <v>60000000</v>
      </c>
      <c r="L794">
        <v>2003</v>
      </c>
      <c r="M794">
        <v>6.7</v>
      </c>
      <c r="N794">
        <v>1.66</v>
      </c>
    </row>
    <row r="795" spans="1:14" x14ac:dyDescent="0.3">
      <c r="A795" t="s">
        <v>1523</v>
      </c>
      <c r="B795">
        <v>130</v>
      </c>
      <c r="C795" t="s">
        <v>1405</v>
      </c>
      <c r="D795">
        <v>26616590</v>
      </c>
      <c r="E795" t="s">
        <v>2743</v>
      </c>
      <c r="F795" t="s">
        <v>2041</v>
      </c>
      <c r="G795" t="s">
        <v>2744</v>
      </c>
      <c r="H795" t="s">
        <v>2339</v>
      </c>
      <c r="I795" t="s">
        <v>20</v>
      </c>
      <c r="J795" t="s">
        <v>34</v>
      </c>
      <c r="K795">
        <v>60000000</v>
      </c>
      <c r="L795">
        <v>1997</v>
      </c>
      <c r="M795">
        <v>6.7</v>
      </c>
      <c r="N795">
        <v>2.35</v>
      </c>
    </row>
    <row r="796" spans="1:14" x14ac:dyDescent="0.3">
      <c r="A796" t="s">
        <v>64</v>
      </c>
      <c r="B796">
        <v>173</v>
      </c>
      <c r="C796" t="s">
        <v>65</v>
      </c>
      <c r="D796">
        <v>623279547</v>
      </c>
      <c r="E796" t="s">
        <v>48</v>
      </c>
      <c r="F796" t="s">
        <v>66</v>
      </c>
      <c r="G796" t="s">
        <v>104</v>
      </c>
      <c r="H796" t="s">
        <v>68</v>
      </c>
      <c r="I796" t="s">
        <v>20</v>
      </c>
      <c r="J796" t="s">
        <v>21</v>
      </c>
      <c r="K796">
        <v>220000000</v>
      </c>
      <c r="L796">
        <v>2012</v>
      </c>
      <c r="M796">
        <v>8.1</v>
      </c>
      <c r="N796">
        <v>1.85</v>
      </c>
    </row>
    <row r="797" spans="1:14" x14ac:dyDescent="0.3">
      <c r="A797" t="s">
        <v>349</v>
      </c>
      <c r="B797">
        <v>104</v>
      </c>
      <c r="C797" t="s">
        <v>2745</v>
      </c>
      <c r="D797">
        <v>30063805</v>
      </c>
      <c r="E797" t="s">
        <v>2746</v>
      </c>
      <c r="F797" t="s">
        <v>700</v>
      </c>
      <c r="G797" t="s">
        <v>2747</v>
      </c>
      <c r="H797" t="s">
        <v>624</v>
      </c>
      <c r="I797" t="s">
        <v>20</v>
      </c>
      <c r="J797" t="s">
        <v>21</v>
      </c>
      <c r="K797">
        <v>60000000</v>
      </c>
      <c r="L797">
        <v>2002</v>
      </c>
      <c r="M797">
        <v>6.1</v>
      </c>
      <c r="N797">
        <v>2.35</v>
      </c>
    </row>
    <row r="798" spans="1:14" x14ac:dyDescent="0.3">
      <c r="A798" t="s">
        <v>1470</v>
      </c>
      <c r="B798">
        <v>121</v>
      </c>
      <c r="C798" t="s">
        <v>2748</v>
      </c>
      <c r="D798">
        <v>22518325</v>
      </c>
      <c r="E798" t="s">
        <v>1403</v>
      </c>
      <c r="F798" t="s">
        <v>68</v>
      </c>
      <c r="G798" t="s">
        <v>2749</v>
      </c>
      <c r="H798" t="s">
        <v>2059</v>
      </c>
      <c r="I798" t="s">
        <v>20</v>
      </c>
      <c r="J798" t="s">
        <v>520</v>
      </c>
      <c r="K798">
        <v>50000000</v>
      </c>
      <c r="L798">
        <v>2006</v>
      </c>
      <c r="M798">
        <v>5.6</v>
      </c>
      <c r="N798">
        <v>2.35</v>
      </c>
    </row>
    <row r="799" spans="1:14" x14ac:dyDescent="0.3">
      <c r="A799" t="s">
        <v>2750</v>
      </c>
      <c r="B799">
        <v>140</v>
      </c>
      <c r="C799" t="s">
        <v>184</v>
      </c>
      <c r="D799">
        <v>13082288</v>
      </c>
      <c r="E799" t="s">
        <v>2751</v>
      </c>
      <c r="F799" t="s">
        <v>53</v>
      </c>
      <c r="G799" t="s">
        <v>2752</v>
      </c>
      <c r="H799" t="s">
        <v>2753</v>
      </c>
      <c r="I799" t="s">
        <v>20</v>
      </c>
      <c r="J799" t="s">
        <v>34</v>
      </c>
      <c r="K799">
        <v>60000000</v>
      </c>
      <c r="L799">
        <v>2006</v>
      </c>
      <c r="M799">
        <v>6.6</v>
      </c>
      <c r="N799">
        <v>2.35</v>
      </c>
    </row>
    <row r="800" spans="1:14" x14ac:dyDescent="0.3">
      <c r="A800" t="s">
        <v>2754</v>
      </c>
      <c r="B800">
        <v>131</v>
      </c>
      <c r="C800" t="s">
        <v>319</v>
      </c>
      <c r="D800">
        <v>18208078</v>
      </c>
      <c r="E800" t="s">
        <v>622</v>
      </c>
      <c r="F800" t="s">
        <v>258</v>
      </c>
      <c r="G800" t="s">
        <v>2755</v>
      </c>
      <c r="H800" t="s">
        <v>2756</v>
      </c>
      <c r="I800" t="s">
        <v>20</v>
      </c>
      <c r="J800" t="s">
        <v>21</v>
      </c>
      <c r="K800">
        <v>60000000</v>
      </c>
      <c r="L800">
        <v>2001</v>
      </c>
      <c r="M800">
        <v>6.9</v>
      </c>
      <c r="N800">
        <v>2.35</v>
      </c>
    </row>
    <row r="801" spans="1:14" x14ac:dyDescent="0.3">
      <c r="A801" t="s">
        <v>2757</v>
      </c>
      <c r="B801">
        <v>91</v>
      </c>
      <c r="C801" t="s">
        <v>2758</v>
      </c>
      <c r="D801">
        <v>14218868</v>
      </c>
      <c r="E801" t="s">
        <v>2743</v>
      </c>
      <c r="F801" t="s">
        <v>2759</v>
      </c>
      <c r="G801" t="s">
        <v>2760</v>
      </c>
      <c r="H801" t="s">
        <v>2761</v>
      </c>
      <c r="I801" t="s">
        <v>20</v>
      </c>
      <c r="J801" t="s">
        <v>21</v>
      </c>
      <c r="K801">
        <v>65000000</v>
      </c>
      <c r="L801">
        <v>2000</v>
      </c>
      <c r="M801">
        <v>4.8</v>
      </c>
      <c r="N801">
        <v>2.35</v>
      </c>
    </row>
    <row r="802" spans="1:14" x14ac:dyDescent="0.3">
      <c r="A802" t="s">
        <v>2762</v>
      </c>
      <c r="B802">
        <v>118</v>
      </c>
      <c r="C802" t="s">
        <v>128</v>
      </c>
      <c r="D802">
        <v>22451</v>
      </c>
      <c r="E802" t="s">
        <v>2763</v>
      </c>
      <c r="F802" t="s">
        <v>2764</v>
      </c>
      <c r="G802" t="s">
        <v>2765</v>
      </c>
      <c r="H802" t="s">
        <v>2766</v>
      </c>
      <c r="I802" t="s">
        <v>20</v>
      </c>
      <c r="J802" t="s">
        <v>21</v>
      </c>
      <c r="K802">
        <v>60000000</v>
      </c>
      <c r="L802">
        <v>2014</v>
      </c>
      <c r="M802">
        <v>6.2</v>
      </c>
      <c r="N802">
        <v>2.35</v>
      </c>
    </row>
    <row r="803" spans="1:14" x14ac:dyDescent="0.3">
      <c r="A803" t="s">
        <v>2767</v>
      </c>
      <c r="B803">
        <v>130</v>
      </c>
      <c r="C803" t="s">
        <v>2768</v>
      </c>
      <c r="D803">
        <v>31165421</v>
      </c>
      <c r="E803" t="s">
        <v>2769</v>
      </c>
      <c r="F803" t="s">
        <v>118</v>
      </c>
      <c r="G803" t="s">
        <v>2770</v>
      </c>
      <c r="H803" t="s">
        <v>17</v>
      </c>
      <c r="I803" t="s">
        <v>20</v>
      </c>
      <c r="J803" t="s">
        <v>21</v>
      </c>
      <c r="K803">
        <v>60000000</v>
      </c>
      <c r="L803">
        <v>2013</v>
      </c>
      <c r="M803">
        <v>6</v>
      </c>
      <c r="N803">
        <v>2.35</v>
      </c>
    </row>
    <row r="804" spans="1:14" x14ac:dyDescent="0.3">
      <c r="A804" t="s">
        <v>2602</v>
      </c>
      <c r="B804">
        <v>90</v>
      </c>
      <c r="C804" t="s">
        <v>2771</v>
      </c>
      <c r="D804">
        <v>11802056</v>
      </c>
      <c r="E804" t="s">
        <v>2772</v>
      </c>
      <c r="F804" t="s">
        <v>941</v>
      </c>
      <c r="G804" t="s">
        <v>2773</v>
      </c>
      <c r="H804" t="s">
        <v>2774</v>
      </c>
      <c r="I804" t="s">
        <v>20</v>
      </c>
      <c r="J804" t="s">
        <v>21</v>
      </c>
      <c r="K804">
        <v>60000000</v>
      </c>
      <c r="L804">
        <v>2008</v>
      </c>
      <c r="M804">
        <v>4.9000000000000004</v>
      </c>
      <c r="N804">
        <v>1.85</v>
      </c>
    </row>
    <row r="805" spans="1:14" x14ac:dyDescent="0.3">
      <c r="A805" t="s">
        <v>2775</v>
      </c>
      <c r="B805">
        <v>103</v>
      </c>
      <c r="C805" t="s">
        <v>2776</v>
      </c>
      <c r="D805">
        <v>25472967</v>
      </c>
      <c r="E805" t="s">
        <v>2777</v>
      </c>
      <c r="F805" t="s">
        <v>888</v>
      </c>
      <c r="G805" t="s">
        <v>2778</v>
      </c>
      <c r="H805" t="s">
        <v>2779</v>
      </c>
      <c r="I805" t="s">
        <v>20</v>
      </c>
      <c r="J805" t="s">
        <v>21</v>
      </c>
      <c r="K805">
        <v>30000000</v>
      </c>
      <c r="L805">
        <v>2005</v>
      </c>
      <c r="M805">
        <v>5.6</v>
      </c>
      <c r="N805">
        <v>2.35</v>
      </c>
    </row>
    <row r="806" spans="1:14" x14ac:dyDescent="0.3">
      <c r="A806" t="s">
        <v>573</v>
      </c>
      <c r="B806">
        <v>122</v>
      </c>
      <c r="C806" t="s">
        <v>1857</v>
      </c>
      <c r="D806">
        <v>22362500</v>
      </c>
      <c r="E806" t="s">
        <v>1649</v>
      </c>
      <c r="F806" t="s">
        <v>450</v>
      </c>
      <c r="G806" t="s">
        <v>2780</v>
      </c>
      <c r="H806" t="s">
        <v>883</v>
      </c>
      <c r="I806" t="s">
        <v>20</v>
      </c>
      <c r="J806" t="s">
        <v>21</v>
      </c>
      <c r="K806">
        <v>55000000</v>
      </c>
      <c r="L806">
        <v>1999</v>
      </c>
      <c r="M806">
        <v>6.1</v>
      </c>
      <c r="N806">
        <v>1.85</v>
      </c>
    </row>
    <row r="807" spans="1:14" x14ac:dyDescent="0.3">
      <c r="A807" t="s">
        <v>2781</v>
      </c>
      <c r="B807">
        <v>106</v>
      </c>
      <c r="C807" t="s">
        <v>108</v>
      </c>
      <c r="D807">
        <v>17281832</v>
      </c>
      <c r="E807" t="s">
        <v>136</v>
      </c>
      <c r="F807" t="s">
        <v>339</v>
      </c>
      <c r="G807" t="s">
        <v>2782</v>
      </c>
      <c r="H807" t="s">
        <v>2783</v>
      </c>
      <c r="I807" t="s">
        <v>20</v>
      </c>
      <c r="J807" t="s">
        <v>520</v>
      </c>
      <c r="K807">
        <v>60000000</v>
      </c>
      <c r="L807">
        <v>2008</v>
      </c>
      <c r="M807">
        <v>6.1</v>
      </c>
      <c r="N807">
        <v>2.35</v>
      </c>
    </row>
    <row r="808" spans="1:14" x14ac:dyDescent="0.3">
      <c r="A808" t="s">
        <v>2442</v>
      </c>
      <c r="B808">
        <v>103</v>
      </c>
      <c r="C808" t="s">
        <v>507</v>
      </c>
      <c r="D808">
        <v>19781879</v>
      </c>
      <c r="E808" t="s">
        <v>1942</v>
      </c>
      <c r="F808" t="s">
        <v>68</v>
      </c>
      <c r="G808" t="s">
        <v>2784</v>
      </c>
      <c r="H808" t="s">
        <v>2785</v>
      </c>
      <c r="I808" t="s">
        <v>20</v>
      </c>
      <c r="J808" t="s">
        <v>21</v>
      </c>
      <c r="K808">
        <v>60000000</v>
      </c>
      <c r="L808">
        <v>2008</v>
      </c>
      <c r="M808">
        <v>4.8</v>
      </c>
      <c r="N808">
        <v>2.35</v>
      </c>
    </row>
    <row r="809" spans="1:14" x14ac:dyDescent="0.3">
      <c r="A809" t="s">
        <v>2786</v>
      </c>
      <c r="B809">
        <v>107</v>
      </c>
      <c r="C809" t="s">
        <v>2787</v>
      </c>
      <c r="D809">
        <v>7605668</v>
      </c>
      <c r="E809" t="s">
        <v>2788</v>
      </c>
      <c r="F809" t="s">
        <v>25</v>
      </c>
      <c r="G809" t="s">
        <v>2789</v>
      </c>
      <c r="H809" t="s">
        <v>2790</v>
      </c>
      <c r="I809" t="s">
        <v>20</v>
      </c>
      <c r="J809" t="s">
        <v>34</v>
      </c>
      <c r="K809">
        <v>60000000</v>
      </c>
      <c r="L809">
        <v>2015</v>
      </c>
      <c r="M809">
        <v>5.5</v>
      </c>
      <c r="N809">
        <v>2.35</v>
      </c>
    </row>
    <row r="810" spans="1:14" x14ac:dyDescent="0.3">
      <c r="A810" t="s">
        <v>2791</v>
      </c>
      <c r="B810">
        <v>156</v>
      </c>
      <c r="C810" t="s">
        <v>2792</v>
      </c>
      <c r="D810">
        <v>4535117</v>
      </c>
      <c r="E810" t="s">
        <v>1269</v>
      </c>
      <c r="F810" t="s">
        <v>228</v>
      </c>
      <c r="G810" t="s">
        <v>2793</v>
      </c>
      <c r="H810" t="s">
        <v>2794</v>
      </c>
      <c r="I810" t="s">
        <v>20</v>
      </c>
      <c r="J810" t="s">
        <v>520</v>
      </c>
      <c r="K810">
        <v>60000000</v>
      </c>
      <c r="L810">
        <v>2007</v>
      </c>
      <c r="M810">
        <v>3.8</v>
      </c>
      <c r="N810">
        <v>2.35</v>
      </c>
    </row>
    <row r="811" spans="1:14" x14ac:dyDescent="0.3">
      <c r="A811" t="s">
        <v>212</v>
      </c>
      <c r="B811">
        <v>127</v>
      </c>
      <c r="C811" t="s">
        <v>1149</v>
      </c>
      <c r="D811">
        <v>4426297</v>
      </c>
      <c r="E811" t="s">
        <v>813</v>
      </c>
      <c r="F811" t="s">
        <v>384</v>
      </c>
      <c r="G811" t="s">
        <v>2795</v>
      </c>
      <c r="H811" t="s">
        <v>970</v>
      </c>
      <c r="I811" t="s">
        <v>20</v>
      </c>
      <c r="J811" t="s">
        <v>21</v>
      </c>
      <c r="K811">
        <v>35000000</v>
      </c>
      <c r="L811">
        <v>2003</v>
      </c>
      <c r="M811">
        <v>6.5</v>
      </c>
      <c r="N811">
        <v>2.35</v>
      </c>
    </row>
    <row r="812" spans="1:14" x14ac:dyDescent="0.3">
      <c r="A812" t="s">
        <v>2796</v>
      </c>
      <c r="B812">
        <v>119</v>
      </c>
      <c r="C812" t="s">
        <v>2797</v>
      </c>
      <c r="E812" t="s">
        <v>24</v>
      </c>
      <c r="F812" t="s">
        <v>1572</v>
      </c>
      <c r="G812" t="s">
        <v>2798</v>
      </c>
      <c r="H812" t="s">
        <v>2799</v>
      </c>
      <c r="I812" t="s">
        <v>20</v>
      </c>
      <c r="J812" t="s">
        <v>601</v>
      </c>
      <c r="K812">
        <v>68005000</v>
      </c>
      <c r="L812">
        <v>2016</v>
      </c>
      <c r="M812">
        <v>6</v>
      </c>
      <c r="N812">
        <v>2.35</v>
      </c>
    </row>
    <row r="813" spans="1:14" x14ac:dyDescent="0.3">
      <c r="A813" t="s">
        <v>2800</v>
      </c>
      <c r="B813">
        <v>132</v>
      </c>
      <c r="C813" t="s">
        <v>2801</v>
      </c>
      <c r="D813">
        <v>10166502</v>
      </c>
      <c r="E813" t="s">
        <v>968</v>
      </c>
      <c r="F813" t="s">
        <v>53</v>
      </c>
      <c r="G813" t="s">
        <v>2802</v>
      </c>
      <c r="H813" t="s">
        <v>2803</v>
      </c>
      <c r="I813" t="s">
        <v>2804</v>
      </c>
      <c r="J813" t="s">
        <v>21</v>
      </c>
      <c r="K813">
        <v>80000000</v>
      </c>
      <c r="L813">
        <v>2005</v>
      </c>
      <c r="M813">
        <v>6.7</v>
      </c>
      <c r="N813">
        <v>2.35</v>
      </c>
    </row>
    <row r="814" spans="1:14" x14ac:dyDescent="0.3">
      <c r="A814" t="s">
        <v>2805</v>
      </c>
      <c r="B814">
        <v>108</v>
      </c>
      <c r="C814" t="s">
        <v>2806</v>
      </c>
      <c r="D814">
        <v>363024263</v>
      </c>
      <c r="E814" t="s">
        <v>2807</v>
      </c>
      <c r="F814" t="s">
        <v>214</v>
      </c>
      <c r="G814" t="s">
        <v>2808</v>
      </c>
      <c r="H814" t="s">
        <v>2809</v>
      </c>
      <c r="I814" t="s">
        <v>20</v>
      </c>
      <c r="J814" t="s">
        <v>21</v>
      </c>
      <c r="K814">
        <v>58000000</v>
      </c>
      <c r="L814">
        <v>2016</v>
      </c>
      <c r="M814">
        <v>8.1</v>
      </c>
      <c r="N814">
        <v>2.35</v>
      </c>
    </row>
    <row r="815" spans="1:14" x14ac:dyDescent="0.3">
      <c r="A815" t="s">
        <v>2810</v>
      </c>
      <c r="B815">
        <v>114</v>
      </c>
      <c r="C815" t="s">
        <v>2811</v>
      </c>
      <c r="D815">
        <v>12065985</v>
      </c>
      <c r="E815" t="s">
        <v>1649</v>
      </c>
      <c r="F815" t="s">
        <v>1079</v>
      </c>
      <c r="G815" t="s">
        <v>2812</v>
      </c>
      <c r="H815" t="s">
        <v>2813</v>
      </c>
      <c r="I815" t="s">
        <v>20</v>
      </c>
      <c r="J815" t="s">
        <v>21</v>
      </c>
      <c r="K815">
        <v>60000000</v>
      </c>
      <c r="L815">
        <v>1998</v>
      </c>
      <c r="M815">
        <v>4.9000000000000004</v>
      </c>
      <c r="N815">
        <v>2.35</v>
      </c>
    </row>
    <row r="816" spans="1:14" x14ac:dyDescent="0.3">
      <c r="A816" t="s">
        <v>2363</v>
      </c>
      <c r="B816">
        <v>133</v>
      </c>
      <c r="C816" t="s">
        <v>2814</v>
      </c>
      <c r="D816">
        <v>350123553</v>
      </c>
      <c r="E816" t="s">
        <v>2815</v>
      </c>
      <c r="F816" t="s">
        <v>446</v>
      </c>
      <c r="G816" t="s">
        <v>2816</v>
      </c>
      <c r="H816" t="s">
        <v>2817</v>
      </c>
      <c r="I816" t="s">
        <v>20</v>
      </c>
      <c r="J816" t="s">
        <v>21</v>
      </c>
      <c r="K816">
        <v>58800000</v>
      </c>
      <c r="L816">
        <v>2014</v>
      </c>
      <c r="M816">
        <v>7.3</v>
      </c>
      <c r="N816">
        <v>2.35</v>
      </c>
    </row>
    <row r="817" spans="1:14" x14ac:dyDescent="0.3">
      <c r="A817" t="s">
        <v>323</v>
      </c>
      <c r="B817">
        <v>103</v>
      </c>
      <c r="C817" t="s">
        <v>2818</v>
      </c>
      <c r="D817">
        <v>80021740</v>
      </c>
      <c r="E817" t="s">
        <v>2819</v>
      </c>
      <c r="F817" t="s">
        <v>2820</v>
      </c>
      <c r="G817" t="s">
        <v>2821</v>
      </c>
      <c r="H817" t="s">
        <v>2822</v>
      </c>
      <c r="I817" t="s">
        <v>20</v>
      </c>
      <c r="J817" t="s">
        <v>21</v>
      </c>
      <c r="K817">
        <v>58000000</v>
      </c>
      <c r="L817">
        <v>2015</v>
      </c>
      <c r="M817">
        <v>6.4</v>
      </c>
      <c r="N817">
        <v>2.35</v>
      </c>
    </row>
    <row r="818" spans="1:14" x14ac:dyDescent="0.3">
      <c r="A818" t="s">
        <v>45</v>
      </c>
      <c r="B818">
        <v>22</v>
      </c>
      <c r="C818" t="s">
        <v>2823</v>
      </c>
      <c r="E818" t="s">
        <v>350</v>
      </c>
      <c r="F818" t="s">
        <v>2824</v>
      </c>
      <c r="G818" t="s">
        <v>2825</v>
      </c>
      <c r="H818" t="s">
        <v>2826</v>
      </c>
      <c r="I818" t="s">
        <v>20</v>
      </c>
      <c r="J818" t="s">
        <v>21</v>
      </c>
      <c r="K818">
        <v>3000000</v>
      </c>
      <c r="M818">
        <v>6.6</v>
      </c>
      <c r="N818">
        <v>1.33</v>
      </c>
    </row>
    <row r="819" spans="1:14" x14ac:dyDescent="0.3">
      <c r="A819" t="s">
        <v>1339</v>
      </c>
      <c r="B819">
        <v>95</v>
      </c>
      <c r="C819" t="s">
        <v>1123</v>
      </c>
      <c r="D819">
        <v>48291624</v>
      </c>
      <c r="E819" t="s">
        <v>2327</v>
      </c>
      <c r="F819" t="s">
        <v>1284</v>
      </c>
      <c r="G819" t="s">
        <v>2827</v>
      </c>
      <c r="H819" t="s">
        <v>2828</v>
      </c>
      <c r="I819" t="s">
        <v>20</v>
      </c>
      <c r="J819" t="s">
        <v>21</v>
      </c>
      <c r="K819">
        <v>58000000</v>
      </c>
      <c r="L819">
        <v>2005</v>
      </c>
      <c r="M819">
        <v>6.7</v>
      </c>
      <c r="N819">
        <v>1.85</v>
      </c>
    </row>
    <row r="820" spans="1:14" x14ac:dyDescent="0.3">
      <c r="A820" t="s">
        <v>2606</v>
      </c>
      <c r="B820">
        <v>90</v>
      </c>
      <c r="C820" t="s">
        <v>130</v>
      </c>
      <c r="D820">
        <v>35231365</v>
      </c>
      <c r="E820" t="s">
        <v>2829</v>
      </c>
      <c r="F820" t="s">
        <v>2830</v>
      </c>
      <c r="G820" t="s">
        <v>2831</v>
      </c>
      <c r="H820" t="s">
        <v>973</v>
      </c>
      <c r="I820" t="s">
        <v>20</v>
      </c>
      <c r="J820" t="s">
        <v>21</v>
      </c>
      <c r="K820">
        <v>60000000</v>
      </c>
      <c r="L820">
        <v>2000</v>
      </c>
      <c r="M820">
        <v>3.6</v>
      </c>
      <c r="N820">
        <v>1.85</v>
      </c>
    </row>
    <row r="821" spans="1:14" x14ac:dyDescent="0.3">
      <c r="A821" t="s">
        <v>2832</v>
      </c>
      <c r="B821">
        <v>87</v>
      </c>
      <c r="C821" t="s">
        <v>2833</v>
      </c>
      <c r="D821">
        <v>53715611</v>
      </c>
      <c r="E821" t="s">
        <v>2834</v>
      </c>
      <c r="F821" t="s">
        <v>1173</v>
      </c>
      <c r="G821" t="s">
        <v>2835</v>
      </c>
      <c r="H821" t="s">
        <v>2836</v>
      </c>
      <c r="I821" t="s">
        <v>20</v>
      </c>
      <c r="J821" t="s">
        <v>21</v>
      </c>
      <c r="K821">
        <v>63000000</v>
      </c>
      <c r="L821">
        <v>1988</v>
      </c>
      <c r="M821">
        <v>5.7</v>
      </c>
      <c r="N821">
        <v>2.35</v>
      </c>
    </row>
    <row r="822" spans="1:14" x14ac:dyDescent="0.3">
      <c r="A822" t="s">
        <v>2186</v>
      </c>
      <c r="B822">
        <v>114</v>
      </c>
      <c r="C822" t="s">
        <v>2837</v>
      </c>
      <c r="D822">
        <v>31199215</v>
      </c>
      <c r="E822" t="s">
        <v>2838</v>
      </c>
      <c r="F822" t="s">
        <v>2839</v>
      </c>
      <c r="G822" t="s">
        <v>2840</v>
      </c>
      <c r="H822" t="s">
        <v>2841</v>
      </c>
      <c r="I822" t="s">
        <v>20</v>
      </c>
      <c r="J822" t="s">
        <v>21</v>
      </c>
      <c r="K822">
        <v>58000000</v>
      </c>
      <c r="L822">
        <v>2008</v>
      </c>
      <c r="M822">
        <v>6</v>
      </c>
      <c r="N822">
        <v>1.85</v>
      </c>
    </row>
    <row r="823" spans="1:14" x14ac:dyDescent="0.3">
      <c r="A823" t="s">
        <v>1071</v>
      </c>
      <c r="B823">
        <v>119</v>
      </c>
      <c r="C823" t="s">
        <v>1428</v>
      </c>
      <c r="E823" t="s">
        <v>2842</v>
      </c>
      <c r="F823" t="s">
        <v>742</v>
      </c>
      <c r="G823" t="s">
        <v>2843</v>
      </c>
      <c r="H823" t="s">
        <v>1287</v>
      </c>
      <c r="I823" t="s">
        <v>20</v>
      </c>
      <c r="J823" t="s">
        <v>21</v>
      </c>
      <c r="L823">
        <v>2015</v>
      </c>
      <c r="M823">
        <v>4.9000000000000004</v>
      </c>
      <c r="N823">
        <v>2.35</v>
      </c>
    </row>
    <row r="824" spans="1:14" x14ac:dyDescent="0.3">
      <c r="A824" t="s">
        <v>2545</v>
      </c>
      <c r="B824">
        <v>103</v>
      </c>
      <c r="C824" t="s">
        <v>2844</v>
      </c>
      <c r="D824">
        <v>29580087</v>
      </c>
      <c r="E824" t="s">
        <v>936</v>
      </c>
      <c r="F824" t="s">
        <v>1966</v>
      </c>
      <c r="G824" t="s">
        <v>2845</v>
      </c>
      <c r="H824" t="s">
        <v>2846</v>
      </c>
      <c r="I824" t="s">
        <v>20</v>
      </c>
      <c r="J824" t="s">
        <v>21</v>
      </c>
      <c r="K824">
        <v>58000000</v>
      </c>
      <c r="L824">
        <v>2009</v>
      </c>
      <c r="M824">
        <v>4.7</v>
      </c>
      <c r="N824">
        <v>2.35</v>
      </c>
    </row>
    <row r="825" spans="1:14" x14ac:dyDescent="0.3">
      <c r="A825" t="s">
        <v>546</v>
      </c>
      <c r="B825">
        <v>125</v>
      </c>
      <c r="C825" t="s">
        <v>2847</v>
      </c>
      <c r="D825">
        <v>44665963</v>
      </c>
      <c r="E825" t="s">
        <v>1099</v>
      </c>
      <c r="F825" t="s">
        <v>561</v>
      </c>
      <c r="G825" t="s">
        <v>2848</v>
      </c>
      <c r="H825" t="s">
        <v>2849</v>
      </c>
      <c r="I825" t="s">
        <v>20</v>
      </c>
      <c r="J825" t="s">
        <v>21</v>
      </c>
      <c r="K825">
        <v>58000000</v>
      </c>
      <c r="L825">
        <v>2013</v>
      </c>
      <c r="M825">
        <v>6.3</v>
      </c>
      <c r="N825">
        <v>2.35</v>
      </c>
    </row>
    <row r="826" spans="1:14" x14ac:dyDescent="0.3">
      <c r="A826" t="s">
        <v>1523</v>
      </c>
      <c r="B826">
        <v>97</v>
      </c>
      <c r="C826" t="s">
        <v>1825</v>
      </c>
      <c r="D826">
        <v>60128566</v>
      </c>
      <c r="E826" t="s">
        <v>2213</v>
      </c>
      <c r="F826" t="s">
        <v>1297</v>
      </c>
      <c r="G826" t="s">
        <v>2850</v>
      </c>
      <c r="H826" t="s">
        <v>2851</v>
      </c>
      <c r="I826" t="s">
        <v>20</v>
      </c>
      <c r="J826" t="s">
        <v>520</v>
      </c>
      <c r="K826">
        <v>60000000</v>
      </c>
      <c r="L826">
        <v>2010</v>
      </c>
      <c r="M826">
        <v>5.9</v>
      </c>
      <c r="N826">
        <v>2.35</v>
      </c>
    </row>
    <row r="827" spans="1:14" x14ac:dyDescent="0.3">
      <c r="A827" t="s">
        <v>2852</v>
      </c>
      <c r="B827">
        <v>125</v>
      </c>
      <c r="C827" t="s">
        <v>2853</v>
      </c>
      <c r="D827">
        <v>49875589</v>
      </c>
      <c r="E827" t="s">
        <v>735</v>
      </c>
      <c r="F827" t="s">
        <v>1337</v>
      </c>
      <c r="G827" t="s">
        <v>2854</v>
      </c>
      <c r="H827" t="s">
        <v>2855</v>
      </c>
      <c r="I827" t="s">
        <v>20</v>
      </c>
      <c r="J827" t="s">
        <v>21</v>
      </c>
      <c r="K827">
        <v>58000000</v>
      </c>
      <c r="L827">
        <v>2012</v>
      </c>
      <c r="M827">
        <v>5.9</v>
      </c>
      <c r="N827">
        <v>2.35</v>
      </c>
    </row>
    <row r="828" spans="1:14" x14ac:dyDescent="0.3">
      <c r="A828" t="s">
        <v>45</v>
      </c>
      <c r="B828">
        <v>30</v>
      </c>
      <c r="C828" t="s">
        <v>1303</v>
      </c>
      <c r="E828" t="s">
        <v>1106</v>
      </c>
      <c r="F828" t="s">
        <v>1301</v>
      </c>
      <c r="G828" t="s">
        <v>2856</v>
      </c>
      <c r="H828" t="s">
        <v>2857</v>
      </c>
      <c r="I828" t="s">
        <v>20</v>
      </c>
      <c r="J828" t="s">
        <v>21</v>
      </c>
      <c r="M828">
        <v>7</v>
      </c>
      <c r="N828">
        <v>1.33</v>
      </c>
    </row>
    <row r="829" spans="1:14" x14ac:dyDescent="0.3">
      <c r="A829" t="s">
        <v>2413</v>
      </c>
      <c r="B829">
        <v>136</v>
      </c>
      <c r="C829" t="s">
        <v>1554</v>
      </c>
      <c r="D829">
        <v>60984028</v>
      </c>
      <c r="E829" t="s">
        <v>1265</v>
      </c>
      <c r="F829" t="s">
        <v>400</v>
      </c>
      <c r="G829" t="s">
        <v>2858</v>
      </c>
      <c r="H829" t="s">
        <v>525</v>
      </c>
      <c r="I829" t="s">
        <v>20</v>
      </c>
      <c r="J829" t="s">
        <v>21</v>
      </c>
      <c r="K829">
        <v>57000000</v>
      </c>
      <c r="L829">
        <v>1997</v>
      </c>
      <c r="M829">
        <v>7.5</v>
      </c>
      <c r="N829">
        <v>2.35</v>
      </c>
    </row>
    <row r="830" spans="1:14" x14ac:dyDescent="0.3">
      <c r="A830" t="s">
        <v>2859</v>
      </c>
      <c r="B830">
        <v>116</v>
      </c>
      <c r="C830" t="s">
        <v>2860</v>
      </c>
      <c r="D830">
        <v>36931089</v>
      </c>
      <c r="E830" t="s">
        <v>1099</v>
      </c>
      <c r="F830" t="s">
        <v>1428</v>
      </c>
      <c r="G830" t="s">
        <v>2861</v>
      </c>
      <c r="H830" t="s">
        <v>1376</v>
      </c>
      <c r="I830" t="s">
        <v>20</v>
      </c>
      <c r="J830" t="s">
        <v>21</v>
      </c>
      <c r="K830">
        <v>70000000</v>
      </c>
      <c r="L830">
        <v>2012</v>
      </c>
      <c r="M830">
        <v>5.6</v>
      </c>
      <c r="N830">
        <v>2.35</v>
      </c>
    </row>
    <row r="831" spans="1:14" x14ac:dyDescent="0.3">
      <c r="A831" t="s">
        <v>338</v>
      </c>
      <c r="B831">
        <v>103</v>
      </c>
      <c r="C831" t="s">
        <v>2862</v>
      </c>
      <c r="D831">
        <v>51317350</v>
      </c>
      <c r="E831" t="s">
        <v>24</v>
      </c>
      <c r="F831" t="s">
        <v>365</v>
      </c>
      <c r="G831" t="s">
        <v>2863</v>
      </c>
      <c r="H831" t="s">
        <v>2864</v>
      </c>
      <c r="I831" t="s">
        <v>20</v>
      </c>
      <c r="J831" t="s">
        <v>21</v>
      </c>
      <c r="K831">
        <v>57000000</v>
      </c>
      <c r="L831">
        <v>1996</v>
      </c>
      <c r="M831">
        <v>6.4</v>
      </c>
      <c r="N831">
        <v>2.35</v>
      </c>
    </row>
    <row r="832" spans="1:14" x14ac:dyDescent="0.3">
      <c r="A832" t="s">
        <v>176</v>
      </c>
      <c r="B832">
        <v>97</v>
      </c>
      <c r="C832" t="s">
        <v>172</v>
      </c>
      <c r="D832">
        <v>28328132</v>
      </c>
      <c r="E832" t="s">
        <v>2865</v>
      </c>
      <c r="F832" t="s">
        <v>334</v>
      </c>
      <c r="G832" t="s">
        <v>2866</v>
      </c>
      <c r="H832" t="s">
        <v>2867</v>
      </c>
      <c r="I832" t="s">
        <v>20</v>
      </c>
      <c r="J832" t="s">
        <v>21</v>
      </c>
      <c r="K832">
        <v>58000000</v>
      </c>
      <c r="L832">
        <v>2004</v>
      </c>
      <c r="M832">
        <v>6.3</v>
      </c>
      <c r="N832">
        <v>2.35</v>
      </c>
    </row>
    <row r="833" spans="1:14" x14ac:dyDescent="0.3">
      <c r="A833" t="s">
        <v>2868</v>
      </c>
      <c r="B833">
        <v>96</v>
      </c>
      <c r="C833" t="s">
        <v>2869</v>
      </c>
      <c r="D833">
        <v>51774002</v>
      </c>
      <c r="E833" t="s">
        <v>903</v>
      </c>
      <c r="F833" t="s">
        <v>479</v>
      </c>
      <c r="G833" t="s">
        <v>2870</v>
      </c>
      <c r="H833" t="s">
        <v>2871</v>
      </c>
      <c r="I833" t="s">
        <v>20</v>
      </c>
      <c r="J833" t="s">
        <v>21</v>
      </c>
      <c r="K833">
        <v>57000000</v>
      </c>
      <c r="L833">
        <v>2011</v>
      </c>
      <c r="M833">
        <v>4.3</v>
      </c>
      <c r="N833">
        <v>2.35</v>
      </c>
    </row>
    <row r="834" spans="1:14" x14ac:dyDescent="0.3">
      <c r="A834" t="s">
        <v>2872</v>
      </c>
      <c r="B834">
        <v>131</v>
      </c>
      <c r="C834" t="s">
        <v>2873</v>
      </c>
      <c r="D834">
        <v>25528495</v>
      </c>
      <c r="E834" t="s">
        <v>2874</v>
      </c>
      <c r="F834" t="s">
        <v>36</v>
      </c>
      <c r="G834" t="s">
        <v>2875</v>
      </c>
      <c r="H834" t="s">
        <v>2876</v>
      </c>
      <c r="I834" t="s">
        <v>20</v>
      </c>
      <c r="J834" t="s">
        <v>34</v>
      </c>
      <c r="K834">
        <v>57000000</v>
      </c>
      <c r="L834">
        <v>2001</v>
      </c>
      <c r="M834">
        <v>5.9</v>
      </c>
      <c r="N834">
        <v>2.35</v>
      </c>
    </row>
    <row r="835" spans="1:14" x14ac:dyDescent="0.3">
      <c r="A835" t="s">
        <v>45</v>
      </c>
      <c r="B835">
        <v>22</v>
      </c>
      <c r="C835" t="s">
        <v>2877</v>
      </c>
      <c r="E835" t="s">
        <v>1106</v>
      </c>
      <c r="F835" t="s">
        <v>2878</v>
      </c>
      <c r="G835" t="s">
        <v>2879</v>
      </c>
      <c r="H835" t="s">
        <v>2880</v>
      </c>
      <c r="I835" t="s">
        <v>20</v>
      </c>
      <c r="J835" t="s">
        <v>21</v>
      </c>
      <c r="M835">
        <v>6.7</v>
      </c>
      <c r="N835">
        <v>16</v>
      </c>
    </row>
    <row r="836" spans="1:14" x14ac:dyDescent="0.3">
      <c r="A836" t="s">
        <v>1694</v>
      </c>
      <c r="B836">
        <v>95</v>
      </c>
      <c r="C836" t="s">
        <v>61</v>
      </c>
      <c r="D836">
        <v>113006880</v>
      </c>
      <c r="E836" t="s">
        <v>2881</v>
      </c>
      <c r="F836" t="s">
        <v>230</v>
      </c>
      <c r="G836" t="s">
        <v>2882</v>
      </c>
      <c r="H836" t="s">
        <v>2652</v>
      </c>
      <c r="I836" t="s">
        <v>20</v>
      </c>
      <c r="J836" t="s">
        <v>182</v>
      </c>
      <c r="K836">
        <v>56000000</v>
      </c>
      <c r="L836">
        <v>2005</v>
      </c>
      <c r="M836">
        <v>5.5</v>
      </c>
      <c r="N836">
        <v>2.35</v>
      </c>
    </row>
    <row r="837" spans="1:14" x14ac:dyDescent="0.3">
      <c r="A837" t="s">
        <v>2883</v>
      </c>
      <c r="B837">
        <v>86</v>
      </c>
      <c r="C837" t="s">
        <v>2884</v>
      </c>
      <c r="D837">
        <v>45860039</v>
      </c>
      <c r="E837" t="s">
        <v>2885</v>
      </c>
      <c r="F837" t="s">
        <v>719</v>
      </c>
      <c r="G837" t="s">
        <v>2886</v>
      </c>
      <c r="H837" t="s">
        <v>2887</v>
      </c>
      <c r="I837" t="s">
        <v>20</v>
      </c>
      <c r="J837" t="s">
        <v>21</v>
      </c>
      <c r="K837">
        <v>56000000</v>
      </c>
      <c r="L837">
        <v>2004</v>
      </c>
      <c r="M837">
        <v>6.2</v>
      </c>
      <c r="N837">
        <v>2.35</v>
      </c>
    </row>
    <row r="838" spans="1:14" x14ac:dyDescent="0.3">
      <c r="A838" t="s">
        <v>296</v>
      </c>
      <c r="B838">
        <v>142</v>
      </c>
      <c r="C838" t="s">
        <v>2888</v>
      </c>
      <c r="D838">
        <v>329691196</v>
      </c>
      <c r="E838" t="s">
        <v>1649</v>
      </c>
      <c r="F838" t="s">
        <v>219</v>
      </c>
      <c r="G838" t="s">
        <v>2889</v>
      </c>
      <c r="H838" t="s">
        <v>2890</v>
      </c>
      <c r="I838" t="s">
        <v>20</v>
      </c>
      <c r="J838" t="s">
        <v>21</v>
      </c>
      <c r="K838">
        <v>55000000</v>
      </c>
      <c r="L838">
        <v>1994</v>
      </c>
      <c r="M838">
        <v>8.8000000000000007</v>
      </c>
      <c r="N838">
        <v>2.35</v>
      </c>
    </row>
    <row r="839" spans="1:14" x14ac:dyDescent="0.3">
      <c r="A839" t="s">
        <v>2498</v>
      </c>
      <c r="B839">
        <v>92</v>
      </c>
      <c r="C839" t="s">
        <v>2891</v>
      </c>
      <c r="D839">
        <v>217326336</v>
      </c>
      <c r="E839" t="s">
        <v>2164</v>
      </c>
      <c r="F839" t="s">
        <v>1423</v>
      </c>
      <c r="G839" t="s">
        <v>2892</v>
      </c>
      <c r="H839" t="s">
        <v>2893</v>
      </c>
      <c r="I839" t="s">
        <v>20</v>
      </c>
      <c r="J839" t="s">
        <v>21</v>
      </c>
      <c r="K839">
        <v>60000000</v>
      </c>
      <c r="L839">
        <v>2007</v>
      </c>
      <c r="M839">
        <v>5.2</v>
      </c>
      <c r="N839">
        <v>1.85</v>
      </c>
    </row>
    <row r="840" spans="1:14" x14ac:dyDescent="0.3">
      <c r="A840" t="s">
        <v>1292</v>
      </c>
      <c r="B840">
        <v>108</v>
      </c>
      <c r="C840" t="s">
        <v>1146</v>
      </c>
      <c r="D840">
        <v>166225040</v>
      </c>
      <c r="E840" t="s">
        <v>1099</v>
      </c>
      <c r="F840" t="s">
        <v>1147</v>
      </c>
      <c r="G840" t="s">
        <v>2894</v>
      </c>
      <c r="H840" t="s">
        <v>1149</v>
      </c>
      <c r="I840" t="s">
        <v>20</v>
      </c>
      <c r="J840" t="s">
        <v>21</v>
      </c>
      <c r="K840">
        <v>55000000</v>
      </c>
      <c r="L840">
        <v>2000</v>
      </c>
      <c r="M840">
        <v>7</v>
      </c>
      <c r="N840">
        <v>1.85</v>
      </c>
    </row>
    <row r="841" spans="1:14" x14ac:dyDescent="0.3">
      <c r="A841" t="s">
        <v>2895</v>
      </c>
      <c r="B841">
        <v>84</v>
      </c>
      <c r="C841" t="s">
        <v>1307</v>
      </c>
      <c r="D841">
        <v>141600000</v>
      </c>
      <c r="E841" t="s">
        <v>2896</v>
      </c>
      <c r="F841" t="s">
        <v>36</v>
      </c>
      <c r="G841" t="s">
        <v>2897</v>
      </c>
      <c r="H841" t="s">
        <v>2898</v>
      </c>
      <c r="I841" t="s">
        <v>20</v>
      </c>
      <c r="J841" t="s">
        <v>21</v>
      </c>
      <c r="K841">
        <v>55000000</v>
      </c>
      <c r="L841">
        <v>1995</v>
      </c>
      <c r="M841">
        <v>6.6</v>
      </c>
      <c r="N841">
        <v>1.78</v>
      </c>
    </row>
    <row r="842" spans="1:14" x14ac:dyDescent="0.3">
      <c r="A842" t="s">
        <v>709</v>
      </c>
      <c r="B842">
        <v>188</v>
      </c>
      <c r="C842" t="s">
        <v>2899</v>
      </c>
      <c r="D842">
        <v>134218018</v>
      </c>
      <c r="E842" t="s">
        <v>2900</v>
      </c>
      <c r="F842" t="s">
        <v>81</v>
      </c>
      <c r="G842" t="s">
        <v>2901</v>
      </c>
      <c r="H842" t="s">
        <v>2651</v>
      </c>
      <c r="I842" t="s">
        <v>20</v>
      </c>
      <c r="J842" t="s">
        <v>21</v>
      </c>
      <c r="K842">
        <v>55000000</v>
      </c>
      <c r="L842">
        <v>1978</v>
      </c>
      <c r="M842">
        <v>7.3</v>
      </c>
      <c r="N842">
        <v>2.35</v>
      </c>
    </row>
    <row r="843" spans="1:14" x14ac:dyDescent="0.3">
      <c r="A843" t="s">
        <v>349</v>
      </c>
      <c r="B843">
        <v>95</v>
      </c>
      <c r="C843" t="s">
        <v>952</v>
      </c>
      <c r="D843">
        <v>128769345</v>
      </c>
      <c r="E843" t="s">
        <v>1611</v>
      </c>
      <c r="F843" t="s">
        <v>541</v>
      </c>
      <c r="G843" t="s">
        <v>2902</v>
      </c>
      <c r="H843" t="s">
        <v>1711</v>
      </c>
      <c r="I843" t="s">
        <v>20</v>
      </c>
      <c r="J843" t="s">
        <v>21</v>
      </c>
      <c r="K843">
        <v>54000000</v>
      </c>
      <c r="L843">
        <v>1996</v>
      </c>
      <c r="M843">
        <v>5.6</v>
      </c>
      <c r="N843">
        <v>1.85</v>
      </c>
    </row>
    <row r="844" spans="1:14" x14ac:dyDescent="0.3">
      <c r="A844" t="s">
        <v>2023</v>
      </c>
      <c r="B844">
        <v>118</v>
      </c>
      <c r="C844" t="s">
        <v>1647</v>
      </c>
      <c r="D844">
        <v>177575142</v>
      </c>
      <c r="E844" t="s">
        <v>1106</v>
      </c>
      <c r="F844" t="s">
        <v>112</v>
      </c>
      <c r="G844" t="s">
        <v>2903</v>
      </c>
      <c r="H844" t="s">
        <v>1435</v>
      </c>
      <c r="I844" t="s">
        <v>20</v>
      </c>
      <c r="J844" t="s">
        <v>21</v>
      </c>
      <c r="K844">
        <v>70000000</v>
      </c>
      <c r="L844">
        <v>2005</v>
      </c>
      <c r="M844">
        <v>6.6</v>
      </c>
      <c r="N844">
        <v>2.35</v>
      </c>
    </row>
    <row r="845" spans="1:14" x14ac:dyDescent="0.3">
      <c r="A845" t="s">
        <v>2904</v>
      </c>
      <c r="B845">
        <v>92</v>
      </c>
      <c r="C845" t="s">
        <v>420</v>
      </c>
      <c r="D845">
        <v>105263257</v>
      </c>
      <c r="E845" t="s">
        <v>2905</v>
      </c>
      <c r="F845" t="s">
        <v>339</v>
      </c>
      <c r="G845" t="s">
        <v>2906</v>
      </c>
      <c r="H845" t="s">
        <v>2907</v>
      </c>
      <c r="I845" t="s">
        <v>20</v>
      </c>
      <c r="J845" t="s">
        <v>21</v>
      </c>
      <c r="K845">
        <v>55000000</v>
      </c>
      <c r="L845">
        <v>1997</v>
      </c>
      <c r="M845">
        <v>5.4</v>
      </c>
      <c r="N845">
        <v>1.85</v>
      </c>
    </row>
    <row r="846" spans="1:14" x14ac:dyDescent="0.3">
      <c r="A846" t="s">
        <v>2908</v>
      </c>
      <c r="B846">
        <v>74</v>
      </c>
      <c r="C846" t="s">
        <v>2909</v>
      </c>
      <c r="D846">
        <v>104354205</v>
      </c>
      <c r="E846" t="s">
        <v>1106</v>
      </c>
      <c r="F846" t="s">
        <v>2910</v>
      </c>
      <c r="G846" t="s">
        <v>2911</v>
      </c>
      <c r="H846" t="s">
        <v>282</v>
      </c>
      <c r="I846" t="s">
        <v>20</v>
      </c>
      <c r="J846" t="s">
        <v>21</v>
      </c>
      <c r="K846">
        <v>55000000</v>
      </c>
      <c r="L846">
        <v>2003</v>
      </c>
      <c r="M846">
        <v>6.3</v>
      </c>
      <c r="N846">
        <v>2.35</v>
      </c>
    </row>
    <row r="847" spans="1:14" x14ac:dyDescent="0.3">
      <c r="A847" t="s">
        <v>771</v>
      </c>
      <c r="B847">
        <v>134</v>
      </c>
      <c r="C847" t="s">
        <v>2912</v>
      </c>
      <c r="D847">
        <v>107100855</v>
      </c>
      <c r="E847" t="s">
        <v>2298</v>
      </c>
      <c r="F847" t="s">
        <v>219</v>
      </c>
      <c r="G847" t="s">
        <v>2913</v>
      </c>
      <c r="H847" t="s">
        <v>2914</v>
      </c>
      <c r="I847" t="s">
        <v>20</v>
      </c>
      <c r="J847" t="s">
        <v>21</v>
      </c>
      <c r="K847">
        <v>55000000</v>
      </c>
      <c r="L847">
        <v>2013</v>
      </c>
      <c r="M847">
        <v>7.9</v>
      </c>
      <c r="N847">
        <v>2.35</v>
      </c>
    </row>
    <row r="848" spans="1:14" x14ac:dyDescent="0.3">
      <c r="A848" t="s">
        <v>546</v>
      </c>
      <c r="B848">
        <v>101</v>
      </c>
      <c r="C848" t="s">
        <v>53</v>
      </c>
      <c r="D848">
        <v>98711404</v>
      </c>
      <c r="E848" t="s">
        <v>2683</v>
      </c>
      <c r="F848" t="s">
        <v>197</v>
      </c>
      <c r="G848" t="s">
        <v>2915</v>
      </c>
      <c r="H848" t="s">
        <v>353</v>
      </c>
      <c r="I848" t="s">
        <v>20</v>
      </c>
      <c r="J848" t="s">
        <v>21</v>
      </c>
      <c r="K848">
        <v>55000000</v>
      </c>
      <c r="L848">
        <v>2010</v>
      </c>
      <c r="M848">
        <v>6.3</v>
      </c>
      <c r="N848">
        <v>2.35</v>
      </c>
    </row>
    <row r="849" spans="1:14" x14ac:dyDescent="0.3">
      <c r="A849" t="s">
        <v>1230</v>
      </c>
      <c r="B849">
        <v>100</v>
      </c>
      <c r="C849" t="s">
        <v>2916</v>
      </c>
      <c r="D849">
        <v>100328194</v>
      </c>
      <c r="E849" t="s">
        <v>350</v>
      </c>
      <c r="F849" t="s">
        <v>490</v>
      </c>
      <c r="G849" t="s">
        <v>2917</v>
      </c>
      <c r="H849" t="s">
        <v>2714</v>
      </c>
      <c r="I849" t="s">
        <v>20</v>
      </c>
      <c r="J849" t="s">
        <v>21</v>
      </c>
      <c r="K849">
        <v>50000000</v>
      </c>
      <c r="L849">
        <v>1995</v>
      </c>
      <c r="M849">
        <v>6</v>
      </c>
      <c r="N849">
        <v>1.85</v>
      </c>
    </row>
    <row r="850" spans="1:14" x14ac:dyDescent="0.3">
      <c r="A850" t="s">
        <v>1999</v>
      </c>
      <c r="B850">
        <v>132</v>
      </c>
      <c r="C850" t="s">
        <v>332</v>
      </c>
      <c r="D850">
        <v>101530738</v>
      </c>
      <c r="E850" t="s">
        <v>227</v>
      </c>
      <c r="F850" t="s">
        <v>1134</v>
      </c>
      <c r="G850" t="s">
        <v>2918</v>
      </c>
      <c r="H850" t="s">
        <v>2919</v>
      </c>
      <c r="I850" t="s">
        <v>20</v>
      </c>
      <c r="J850" t="s">
        <v>21</v>
      </c>
      <c r="K850">
        <v>55000000</v>
      </c>
      <c r="L850">
        <v>2014</v>
      </c>
      <c r="M850">
        <v>7.2</v>
      </c>
      <c r="N850">
        <v>2.35</v>
      </c>
    </row>
    <row r="851" spans="1:14" x14ac:dyDescent="0.3">
      <c r="A851" t="s">
        <v>2920</v>
      </c>
      <c r="B851">
        <v>105</v>
      </c>
      <c r="C851" t="s">
        <v>1019</v>
      </c>
      <c r="D851">
        <v>93815117</v>
      </c>
      <c r="E851" t="s">
        <v>936</v>
      </c>
      <c r="F851" t="s">
        <v>1564</v>
      </c>
      <c r="G851" t="s">
        <v>2921</v>
      </c>
      <c r="H851" t="s">
        <v>2922</v>
      </c>
      <c r="I851" t="s">
        <v>20</v>
      </c>
      <c r="J851" t="s">
        <v>21</v>
      </c>
      <c r="K851">
        <v>55000000</v>
      </c>
      <c r="L851">
        <v>2002</v>
      </c>
      <c r="M851">
        <v>5.0999999999999996</v>
      </c>
      <c r="N851">
        <v>2.35</v>
      </c>
    </row>
    <row r="852" spans="1:14" x14ac:dyDescent="0.3">
      <c r="A852" t="s">
        <v>1142</v>
      </c>
      <c r="B852">
        <v>123</v>
      </c>
      <c r="C852" t="s">
        <v>1830</v>
      </c>
      <c r="D852">
        <v>91400000</v>
      </c>
      <c r="E852" t="s">
        <v>1255</v>
      </c>
      <c r="F852" t="s">
        <v>1134</v>
      </c>
      <c r="G852" t="s">
        <v>2923</v>
      </c>
      <c r="H852" t="s">
        <v>2924</v>
      </c>
      <c r="I852" t="s">
        <v>20</v>
      </c>
      <c r="J852" t="s">
        <v>21</v>
      </c>
      <c r="K852">
        <v>53000000</v>
      </c>
      <c r="L852">
        <v>1995</v>
      </c>
      <c r="M852">
        <v>7.3</v>
      </c>
      <c r="N852">
        <v>2.35</v>
      </c>
    </row>
    <row r="853" spans="1:14" x14ac:dyDescent="0.3">
      <c r="A853" t="s">
        <v>2925</v>
      </c>
      <c r="B853">
        <v>117</v>
      </c>
      <c r="C853" t="s">
        <v>2926</v>
      </c>
      <c r="D853">
        <v>162586036</v>
      </c>
      <c r="E853" t="s">
        <v>1017</v>
      </c>
      <c r="F853" t="s">
        <v>112</v>
      </c>
      <c r="G853" t="s">
        <v>2927</v>
      </c>
      <c r="H853" t="s">
        <v>2928</v>
      </c>
      <c r="I853" t="s">
        <v>20</v>
      </c>
      <c r="J853" t="s">
        <v>21</v>
      </c>
      <c r="K853">
        <v>55000000</v>
      </c>
      <c r="L853">
        <v>2006</v>
      </c>
      <c r="M853">
        <v>8</v>
      </c>
      <c r="N853">
        <v>2.35</v>
      </c>
    </row>
    <row r="854" spans="1:14" x14ac:dyDescent="0.3">
      <c r="A854" t="s">
        <v>835</v>
      </c>
      <c r="B854">
        <v>98</v>
      </c>
      <c r="C854" t="s">
        <v>2756</v>
      </c>
      <c r="D854">
        <v>89706988</v>
      </c>
      <c r="E854" t="s">
        <v>1265</v>
      </c>
      <c r="F854" t="s">
        <v>2929</v>
      </c>
      <c r="G854" t="s">
        <v>2930</v>
      </c>
      <c r="H854" t="s">
        <v>2931</v>
      </c>
      <c r="I854" t="s">
        <v>20</v>
      </c>
      <c r="J854" t="s">
        <v>21</v>
      </c>
      <c r="K854">
        <v>55000000</v>
      </c>
      <c r="L854">
        <v>2005</v>
      </c>
      <c r="M854">
        <v>6.2</v>
      </c>
      <c r="N854">
        <v>2.35</v>
      </c>
    </row>
    <row r="855" spans="1:14" x14ac:dyDescent="0.3">
      <c r="A855" t="s">
        <v>2013</v>
      </c>
      <c r="B855">
        <v>128</v>
      </c>
      <c r="C855" t="s">
        <v>2932</v>
      </c>
      <c r="D855">
        <v>83000000</v>
      </c>
      <c r="E855" t="s">
        <v>2588</v>
      </c>
      <c r="F855" t="s">
        <v>910</v>
      </c>
      <c r="G855" t="s">
        <v>2933</v>
      </c>
      <c r="H855" t="s">
        <v>1158</v>
      </c>
      <c r="I855" t="s">
        <v>20</v>
      </c>
      <c r="J855" t="s">
        <v>21</v>
      </c>
      <c r="K855">
        <v>55000000</v>
      </c>
      <c r="L855">
        <v>1994</v>
      </c>
      <c r="M855">
        <v>6</v>
      </c>
      <c r="N855">
        <v>2.35</v>
      </c>
    </row>
    <row r="856" spans="1:14" x14ac:dyDescent="0.3">
      <c r="A856" t="s">
        <v>1230</v>
      </c>
      <c r="B856">
        <v>114</v>
      </c>
      <c r="C856" t="s">
        <v>486</v>
      </c>
      <c r="D856">
        <v>78745923</v>
      </c>
      <c r="E856" t="s">
        <v>467</v>
      </c>
      <c r="F856" t="s">
        <v>479</v>
      </c>
      <c r="G856" t="s">
        <v>2934</v>
      </c>
      <c r="H856" t="s">
        <v>2638</v>
      </c>
      <c r="I856" t="s">
        <v>20</v>
      </c>
      <c r="J856" t="s">
        <v>520</v>
      </c>
      <c r="K856">
        <v>55000000</v>
      </c>
      <c r="L856">
        <v>1998</v>
      </c>
      <c r="M856">
        <v>6.7</v>
      </c>
      <c r="N856">
        <v>2.35</v>
      </c>
    </row>
    <row r="857" spans="1:14" x14ac:dyDescent="0.3">
      <c r="A857" t="s">
        <v>1159</v>
      </c>
      <c r="B857">
        <v>111</v>
      </c>
      <c r="C857" t="s">
        <v>432</v>
      </c>
      <c r="D857">
        <v>70098138</v>
      </c>
      <c r="E857" t="s">
        <v>878</v>
      </c>
      <c r="F857" t="s">
        <v>2935</v>
      </c>
      <c r="G857" t="s">
        <v>2936</v>
      </c>
      <c r="H857" t="s">
        <v>2937</v>
      </c>
      <c r="I857" t="s">
        <v>20</v>
      </c>
      <c r="J857" t="s">
        <v>21</v>
      </c>
      <c r="K857">
        <v>30000000</v>
      </c>
      <c r="L857">
        <v>2003</v>
      </c>
      <c r="M857">
        <v>8.1</v>
      </c>
      <c r="N857">
        <v>2.35</v>
      </c>
    </row>
    <row r="858" spans="1:14" x14ac:dyDescent="0.3">
      <c r="A858" t="s">
        <v>1285</v>
      </c>
      <c r="B858">
        <v>85</v>
      </c>
      <c r="C858" t="s">
        <v>2938</v>
      </c>
      <c r="D858">
        <v>66365290</v>
      </c>
      <c r="E858" t="s">
        <v>1099</v>
      </c>
      <c r="F858" t="s">
        <v>65</v>
      </c>
      <c r="G858" t="s">
        <v>2939</v>
      </c>
      <c r="H858" t="s">
        <v>1242</v>
      </c>
      <c r="I858" t="s">
        <v>20</v>
      </c>
      <c r="J858" t="s">
        <v>21</v>
      </c>
      <c r="K858">
        <v>55000000</v>
      </c>
      <c r="L858">
        <v>1999</v>
      </c>
      <c r="M858">
        <v>6.4</v>
      </c>
      <c r="N858">
        <v>1.37</v>
      </c>
    </row>
    <row r="859" spans="1:14" x14ac:dyDescent="0.3">
      <c r="A859" t="s">
        <v>45</v>
      </c>
      <c r="B859">
        <v>44</v>
      </c>
      <c r="C859" t="s">
        <v>2940</v>
      </c>
      <c r="E859" t="s">
        <v>388</v>
      </c>
      <c r="F859" t="s">
        <v>2941</v>
      </c>
      <c r="G859" t="s">
        <v>2942</v>
      </c>
      <c r="H859" t="s">
        <v>2943</v>
      </c>
      <c r="I859" t="s">
        <v>20</v>
      </c>
      <c r="J859" t="s">
        <v>21</v>
      </c>
      <c r="K859">
        <v>1400000</v>
      </c>
      <c r="M859">
        <v>8.4</v>
      </c>
      <c r="N859">
        <v>1.33</v>
      </c>
    </row>
    <row r="860" spans="1:14" x14ac:dyDescent="0.3">
      <c r="A860" t="s">
        <v>1159</v>
      </c>
      <c r="B860">
        <v>137</v>
      </c>
      <c r="C860" t="s">
        <v>2944</v>
      </c>
      <c r="D860">
        <v>66207920</v>
      </c>
      <c r="E860" t="s">
        <v>315</v>
      </c>
      <c r="F860" t="s">
        <v>432</v>
      </c>
      <c r="G860" t="s">
        <v>2945</v>
      </c>
      <c r="H860" t="s">
        <v>2887</v>
      </c>
      <c r="I860" t="s">
        <v>20</v>
      </c>
      <c r="J860" t="s">
        <v>21</v>
      </c>
      <c r="K860">
        <v>30000000</v>
      </c>
      <c r="L860">
        <v>2004</v>
      </c>
      <c r="M860">
        <v>8</v>
      </c>
      <c r="N860">
        <v>2.35</v>
      </c>
    </row>
    <row r="861" spans="1:14" x14ac:dyDescent="0.3">
      <c r="A861" t="s">
        <v>1497</v>
      </c>
      <c r="B861">
        <v>97</v>
      </c>
      <c r="C861" t="s">
        <v>2946</v>
      </c>
      <c r="D861">
        <v>63408614</v>
      </c>
      <c r="E861" t="s">
        <v>287</v>
      </c>
      <c r="F861" t="s">
        <v>1173</v>
      </c>
      <c r="G861" t="s">
        <v>2947</v>
      </c>
      <c r="H861" t="s">
        <v>2948</v>
      </c>
      <c r="I861" t="s">
        <v>20</v>
      </c>
      <c r="J861" t="s">
        <v>21</v>
      </c>
      <c r="K861">
        <v>55000000</v>
      </c>
      <c r="L861">
        <v>1989</v>
      </c>
      <c r="M861">
        <v>6.3</v>
      </c>
      <c r="N861">
        <v>2.35</v>
      </c>
    </row>
    <row r="862" spans="1:14" x14ac:dyDescent="0.3">
      <c r="A862" t="s">
        <v>296</v>
      </c>
      <c r="B862">
        <v>104</v>
      </c>
      <c r="C862" t="s">
        <v>1551</v>
      </c>
      <c r="D862">
        <v>58422650</v>
      </c>
      <c r="E862" t="s">
        <v>595</v>
      </c>
      <c r="F862" t="s">
        <v>658</v>
      </c>
      <c r="G862" t="s">
        <v>2949</v>
      </c>
      <c r="H862" t="s">
        <v>2467</v>
      </c>
      <c r="I862" t="s">
        <v>20</v>
      </c>
      <c r="J862" t="s">
        <v>21</v>
      </c>
      <c r="K862">
        <v>55000000</v>
      </c>
      <c r="L862">
        <v>1992</v>
      </c>
      <c r="M862">
        <v>6.4</v>
      </c>
      <c r="N862">
        <v>1.85</v>
      </c>
    </row>
    <row r="863" spans="1:14" x14ac:dyDescent="0.3">
      <c r="A863" t="s">
        <v>2950</v>
      </c>
      <c r="B863">
        <v>110</v>
      </c>
      <c r="C863" t="s">
        <v>2951</v>
      </c>
      <c r="D863">
        <v>56932305</v>
      </c>
      <c r="E863" t="s">
        <v>2952</v>
      </c>
      <c r="F863" t="s">
        <v>2676</v>
      </c>
      <c r="G863" t="s">
        <v>2953</v>
      </c>
      <c r="H863" t="s">
        <v>2954</v>
      </c>
      <c r="I863" t="s">
        <v>20</v>
      </c>
      <c r="J863" t="s">
        <v>21</v>
      </c>
      <c r="K863">
        <v>55000000</v>
      </c>
      <c r="L863">
        <v>2000</v>
      </c>
      <c r="M863">
        <v>6.6</v>
      </c>
      <c r="N863">
        <v>2.35</v>
      </c>
    </row>
    <row r="864" spans="1:14" x14ac:dyDescent="0.3">
      <c r="A864" t="s">
        <v>2697</v>
      </c>
      <c r="B864">
        <v>133</v>
      </c>
      <c r="C864" t="s">
        <v>700</v>
      </c>
      <c r="D864">
        <v>68750000</v>
      </c>
      <c r="E864" t="s">
        <v>30</v>
      </c>
      <c r="F864" t="s">
        <v>293</v>
      </c>
      <c r="G864" t="s">
        <v>2955</v>
      </c>
      <c r="H864" t="s">
        <v>2956</v>
      </c>
      <c r="I864" t="s">
        <v>20</v>
      </c>
      <c r="J864" t="s">
        <v>21</v>
      </c>
      <c r="K864">
        <v>55000000</v>
      </c>
      <c r="L864">
        <v>1996</v>
      </c>
      <c r="M864">
        <v>6.4</v>
      </c>
      <c r="N864">
        <v>2.35</v>
      </c>
    </row>
    <row r="865" spans="1:14" x14ac:dyDescent="0.3">
      <c r="A865" t="s">
        <v>1339</v>
      </c>
      <c r="B865">
        <v>94</v>
      </c>
      <c r="C865" t="s">
        <v>2957</v>
      </c>
      <c r="D865">
        <v>68218041</v>
      </c>
      <c r="E865" t="s">
        <v>350</v>
      </c>
      <c r="F865" t="s">
        <v>2958</v>
      </c>
      <c r="G865" t="s">
        <v>2959</v>
      </c>
      <c r="H865" t="s">
        <v>2273</v>
      </c>
      <c r="I865" t="s">
        <v>20</v>
      </c>
      <c r="J865" t="s">
        <v>21</v>
      </c>
      <c r="K865">
        <v>55000000</v>
      </c>
      <c r="L865">
        <v>2011</v>
      </c>
      <c r="M865">
        <v>6</v>
      </c>
      <c r="N865">
        <v>1.85</v>
      </c>
    </row>
    <row r="866" spans="1:14" x14ac:dyDescent="0.3">
      <c r="A866" t="s">
        <v>637</v>
      </c>
      <c r="B866">
        <v>104</v>
      </c>
      <c r="C866" t="s">
        <v>2960</v>
      </c>
      <c r="D866">
        <v>25040293</v>
      </c>
      <c r="E866" t="s">
        <v>24</v>
      </c>
      <c r="F866" t="s">
        <v>341</v>
      </c>
      <c r="G866" t="s">
        <v>2961</v>
      </c>
      <c r="H866" t="s">
        <v>1503</v>
      </c>
      <c r="I866" t="s">
        <v>20</v>
      </c>
      <c r="J866" t="s">
        <v>21</v>
      </c>
      <c r="K866">
        <v>55000000</v>
      </c>
      <c r="L866">
        <v>2008</v>
      </c>
      <c r="M866">
        <v>6.6</v>
      </c>
      <c r="N866">
        <v>2.35</v>
      </c>
    </row>
    <row r="867" spans="1:14" x14ac:dyDescent="0.3">
      <c r="A867" t="s">
        <v>2962</v>
      </c>
      <c r="B867">
        <v>91</v>
      </c>
      <c r="C867" t="s">
        <v>2963</v>
      </c>
      <c r="D867">
        <v>55747724</v>
      </c>
      <c r="E867" t="s">
        <v>320</v>
      </c>
      <c r="F867" t="s">
        <v>326</v>
      </c>
      <c r="G867" t="s">
        <v>2964</v>
      </c>
      <c r="H867" t="s">
        <v>626</v>
      </c>
      <c r="I867" t="s">
        <v>20</v>
      </c>
      <c r="J867" t="s">
        <v>21</v>
      </c>
      <c r="K867">
        <v>55000000</v>
      </c>
      <c r="L867">
        <v>2013</v>
      </c>
      <c r="M867">
        <v>5.9</v>
      </c>
      <c r="N867">
        <v>1.85</v>
      </c>
    </row>
    <row r="868" spans="1:14" x14ac:dyDescent="0.3">
      <c r="A868" t="s">
        <v>465</v>
      </c>
      <c r="B868">
        <v>145</v>
      </c>
      <c r="C868" t="s">
        <v>2965</v>
      </c>
      <c r="D868">
        <v>55473600</v>
      </c>
      <c r="E868" t="s">
        <v>2648</v>
      </c>
      <c r="F868" t="s">
        <v>2966</v>
      </c>
      <c r="G868" t="s">
        <v>2967</v>
      </c>
      <c r="H868" t="s">
        <v>2968</v>
      </c>
      <c r="I868" t="s">
        <v>20</v>
      </c>
      <c r="J868" t="s">
        <v>21</v>
      </c>
      <c r="K868">
        <v>50000000</v>
      </c>
      <c r="L868">
        <v>1992</v>
      </c>
      <c r="M868">
        <v>6.4</v>
      </c>
      <c r="N868">
        <v>2.35</v>
      </c>
    </row>
    <row r="869" spans="1:14" x14ac:dyDescent="0.3">
      <c r="A869" t="s">
        <v>2969</v>
      </c>
      <c r="B869">
        <v>135</v>
      </c>
      <c r="C869" t="s">
        <v>2970</v>
      </c>
      <c r="D869">
        <v>49994804</v>
      </c>
      <c r="E869" t="s">
        <v>2971</v>
      </c>
      <c r="F869" t="s">
        <v>2972</v>
      </c>
      <c r="G869" t="s">
        <v>2973</v>
      </c>
      <c r="H869" t="s">
        <v>2974</v>
      </c>
      <c r="I869" t="s">
        <v>20</v>
      </c>
      <c r="J869" t="s">
        <v>21</v>
      </c>
      <c r="K869">
        <v>55000000</v>
      </c>
      <c r="L869">
        <v>1996</v>
      </c>
      <c r="M869">
        <v>6.3</v>
      </c>
      <c r="N869">
        <v>2.35</v>
      </c>
    </row>
    <row r="870" spans="1:14" x14ac:dyDescent="0.3">
      <c r="A870" t="s">
        <v>2975</v>
      </c>
      <c r="B870">
        <v>122</v>
      </c>
      <c r="C870" t="s">
        <v>1484</v>
      </c>
      <c r="D870">
        <v>41609593</v>
      </c>
      <c r="E870" t="s">
        <v>2147</v>
      </c>
      <c r="F870" t="s">
        <v>1147</v>
      </c>
      <c r="G870" t="s">
        <v>2976</v>
      </c>
      <c r="H870" t="s">
        <v>2977</v>
      </c>
      <c r="I870" t="s">
        <v>20</v>
      </c>
      <c r="J870" t="s">
        <v>34</v>
      </c>
      <c r="K870">
        <v>55000000</v>
      </c>
      <c r="L870">
        <v>1998</v>
      </c>
      <c r="M870">
        <v>7.3</v>
      </c>
      <c r="N870">
        <v>2.35</v>
      </c>
    </row>
    <row r="871" spans="1:14" x14ac:dyDescent="0.3">
      <c r="A871" t="s">
        <v>1765</v>
      </c>
      <c r="B871">
        <v>110</v>
      </c>
      <c r="C871" t="s">
        <v>1322</v>
      </c>
      <c r="D871">
        <v>38553833</v>
      </c>
      <c r="E871" t="s">
        <v>2978</v>
      </c>
      <c r="F871" t="s">
        <v>94</v>
      </c>
      <c r="G871" t="s">
        <v>2979</v>
      </c>
      <c r="H871" t="s">
        <v>2980</v>
      </c>
      <c r="I871" t="s">
        <v>20</v>
      </c>
      <c r="J871" t="s">
        <v>21</v>
      </c>
      <c r="K871">
        <v>55000000</v>
      </c>
      <c r="L871">
        <v>1996</v>
      </c>
      <c r="M871">
        <v>6.8</v>
      </c>
      <c r="N871">
        <v>2.35</v>
      </c>
    </row>
    <row r="872" spans="1:14" x14ac:dyDescent="0.3">
      <c r="A872" t="s">
        <v>2981</v>
      </c>
      <c r="B872">
        <v>95</v>
      </c>
      <c r="C872" t="s">
        <v>2982</v>
      </c>
      <c r="D872">
        <v>76137505</v>
      </c>
      <c r="E872" t="s">
        <v>535</v>
      </c>
      <c r="F872" t="s">
        <v>276</v>
      </c>
      <c r="G872" t="s">
        <v>2983</v>
      </c>
      <c r="H872" t="s">
        <v>2984</v>
      </c>
      <c r="I872" t="s">
        <v>20</v>
      </c>
      <c r="J872" t="s">
        <v>34</v>
      </c>
      <c r="K872">
        <v>55000000</v>
      </c>
      <c r="L872">
        <v>2014</v>
      </c>
      <c r="M872">
        <v>7.2</v>
      </c>
      <c r="N872">
        <v>2.35</v>
      </c>
    </row>
    <row r="873" spans="1:14" x14ac:dyDescent="0.3">
      <c r="A873" t="s">
        <v>2985</v>
      </c>
      <c r="B873">
        <v>102</v>
      </c>
      <c r="C873" t="s">
        <v>2986</v>
      </c>
      <c r="D873">
        <v>34350553</v>
      </c>
      <c r="E873" t="s">
        <v>1251</v>
      </c>
      <c r="F873" t="s">
        <v>1376</v>
      </c>
      <c r="G873" t="s">
        <v>2987</v>
      </c>
      <c r="H873" t="s">
        <v>1496</v>
      </c>
      <c r="I873" t="s">
        <v>20</v>
      </c>
      <c r="J873" t="s">
        <v>21</v>
      </c>
      <c r="K873">
        <v>68000000</v>
      </c>
      <c r="L873">
        <v>2012</v>
      </c>
      <c r="M873">
        <v>5.7</v>
      </c>
      <c r="N873">
        <v>2.35</v>
      </c>
    </row>
    <row r="874" spans="1:14" x14ac:dyDescent="0.3">
      <c r="A874" t="s">
        <v>2988</v>
      </c>
      <c r="B874">
        <v>94</v>
      </c>
      <c r="C874" t="s">
        <v>2989</v>
      </c>
      <c r="D874">
        <v>34238611</v>
      </c>
      <c r="E874" t="s">
        <v>315</v>
      </c>
      <c r="F874" t="s">
        <v>1113</v>
      </c>
      <c r="G874" t="s">
        <v>2990</v>
      </c>
      <c r="H874" t="s">
        <v>2991</v>
      </c>
      <c r="I874" t="s">
        <v>20</v>
      </c>
      <c r="J874" t="s">
        <v>21</v>
      </c>
      <c r="K874">
        <v>55000000</v>
      </c>
      <c r="L874">
        <v>2003</v>
      </c>
      <c r="M874">
        <v>6</v>
      </c>
      <c r="N874">
        <v>1.85</v>
      </c>
    </row>
    <row r="875" spans="1:14" x14ac:dyDescent="0.3">
      <c r="A875" t="s">
        <v>477</v>
      </c>
      <c r="B875">
        <v>126</v>
      </c>
      <c r="C875" t="s">
        <v>2404</v>
      </c>
      <c r="D875">
        <v>34098563</v>
      </c>
      <c r="E875" t="s">
        <v>2588</v>
      </c>
      <c r="F875" t="s">
        <v>517</v>
      </c>
      <c r="G875" t="s">
        <v>2992</v>
      </c>
      <c r="H875" t="s">
        <v>2993</v>
      </c>
      <c r="I875" t="s">
        <v>20</v>
      </c>
      <c r="J875" t="s">
        <v>21</v>
      </c>
      <c r="K875">
        <v>55000000</v>
      </c>
      <c r="L875">
        <v>1999</v>
      </c>
      <c r="M875">
        <v>6.5</v>
      </c>
      <c r="N875">
        <v>2.35</v>
      </c>
    </row>
    <row r="876" spans="1:14" x14ac:dyDescent="0.3">
      <c r="A876" t="s">
        <v>2243</v>
      </c>
      <c r="B876">
        <v>118</v>
      </c>
      <c r="C876" t="s">
        <v>2994</v>
      </c>
      <c r="D876">
        <v>33828318</v>
      </c>
      <c r="E876" t="s">
        <v>1099</v>
      </c>
      <c r="F876" t="s">
        <v>773</v>
      </c>
      <c r="G876" t="s">
        <v>2995</v>
      </c>
      <c r="H876" t="s">
        <v>2996</v>
      </c>
      <c r="I876" t="s">
        <v>20</v>
      </c>
      <c r="J876" t="s">
        <v>21</v>
      </c>
      <c r="K876">
        <v>55000000</v>
      </c>
      <c r="L876">
        <v>2003</v>
      </c>
      <c r="M876">
        <v>5.8</v>
      </c>
      <c r="N876">
        <v>2.35</v>
      </c>
    </row>
    <row r="877" spans="1:14" x14ac:dyDescent="0.3">
      <c r="A877" t="s">
        <v>2997</v>
      </c>
      <c r="B877">
        <v>99</v>
      </c>
      <c r="C877" t="s">
        <v>2404</v>
      </c>
      <c r="D877">
        <v>33472850</v>
      </c>
      <c r="E877" t="s">
        <v>2496</v>
      </c>
      <c r="F877" t="s">
        <v>831</v>
      </c>
      <c r="G877" t="s">
        <v>2998</v>
      </c>
      <c r="H877" t="s">
        <v>2357</v>
      </c>
      <c r="I877" t="s">
        <v>20</v>
      </c>
      <c r="J877" t="s">
        <v>21</v>
      </c>
      <c r="K877">
        <v>55000000</v>
      </c>
      <c r="L877">
        <v>2008</v>
      </c>
      <c r="M877">
        <v>5.8</v>
      </c>
      <c r="N877">
        <v>2.35</v>
      </c>
    </row>
    <row r="878" spans="1:14" x14ac:dyDescent="0.3">
      <c r="A878" t="s">
        <v>2999</v>
      </c>
      <c r="B878">
        <v>88</v>
      </c>
      <c r="C878" t="s">
        <v>3000</v>
      </c>
      <c r="D878">
        <v>31051126</v>
      </c>
      <c r="E878" t="s">
        <v>320</v>
      </c>
      <c r="F878" t="s">
        <v>334</v>
      </c>
      <c r="G878" t="s">
        <v>3001</v>
      </c>
      <c r="H878" t="s">
        <v>519</v>
      </c>
      <c r="I878" t="s">
        <v>20</v>
      </c>
      <c r="J878" t="s">
        <v>34</v>
      </c>
      <c r="K878">
        <v>55000000</v>
      </c>
      <c r="L878">
        <v>2012</v>
      </c>
      <c r="M878">
        <v>6.7</v>
      </c>
      <c r="N878">
        <v>2.35</v>
      </c>
    </row>
    <row r="879" spans="1:14" x14ac:dyDescent="0.3">
      <c r="A879" t="s">
        <v>2363</v>
      </c>
      <c r="B879">
        <v>141</v>
      </c>
      <c r="C879" t="s">
        <v>1966</v>
      </c>
      <c r="D879">
        <v>35707327</v>
      </c>
      <c r="E879" t="s">
        <v>1403</v>
      </c>
      <c r="F879" t="s">
        <v>384</v>
      </c>
      <c r="G879" t="s">
        <v>3002</v>
      </c>
      <c r="H879" t="s">
        <v>2638</v>
      </c>
      <c r="I879" t="s">
        <v>20</v>
      </c>
      <c r="J879" t="s">
        <v>21</v>
      </c>
      <c r="K879">
        <v>55000000</v>
      </c>
      <c r="L879">
        <v>2008</v>
      </c>
      <c r="M879">
        <v>7.8</v>
      </c>
      <c r="N879">
        <v>2.35</v>
      </c>
    </row>
    <row r="880" spans="1:14" x14ac:dyDescent="0.3">
      <c r="A880" t="s">
        <v>1585</v>
      </c>
      <c r="B880">
        <v>107</v>
      </c>
      <c r="C880" t="s">
        <v>317</v>
      </c>
      <c r="D880">
        <v>20550712</v>
      </c>
      <c r="E880" t="s">
        <v>919</v>
      </c>
      <c r="F880" t="s">
        <v>400</v>
      </c>
      <c r="G880" t="s">
        <v>3003</v>
      </c>
      <c r="H880" t="s">
        <v>190</v>
      </c>
      <c r="I880" t="s">
        <v>20</v>
      </c>
      <c r="J880" t="s">
        <v>21</v>
      </c>
      <c r="K880">
        <v>50000000</v>
      </c>
      <c r="L880">
        <v>1996</v>
      </c>
      <c r="M880">
        <v>5.6</v>
      </c>
      <c r="N880">
        <v>1.85</v>
      </c>
    </row>
    <row r="881" spans="1:14" x14ac:dyDescent="0.3">
      <c r="A881" t="s">
        <v>1142</v>
      </c>
      <c r="B881">
        <v>116</v>
      </c>
      <c r="C881" t="s">
        <v>2926</v>
      </c>
      <c r="D881">
        <v>18573791</v>
      </c>
      <c r="E881" t="s">
        <v>3004</v>
      </c>
      <c r="F881" t="s">
        <v>1147</v>
      </c>
      <c r="G881" t="s">
        <v>3005</v>
      </c>
      <c r="H881" t="s">
        <v>3006</v>
      </c>
      <c r="I881" t="s">
        <v>20</v>
      </c>
      <c r="J881" t="s">
        <v>21</v>
      </c>
      <c r="K881">
        <v>55000000</v>
      </c>
      <c r="L881">
        <v>1996</v>
      </c>
      <c r="M881">
        <v>5.8</v>
      </c>
      <c r="N881">
        <v>2.35</v>
      </c>
    </row>
    <row r="882" spans="1:14" x14ac:dyDescent="0.3">
      <c r="A882" t="s">
        <v>877</v>
      </c>
      <c r="B882">
        <v>143</v>
      </c>
      <c r="C882" t="s">
        <v>2241</v>
      </c>
      <c r="D882">
        <v>51225796</v>
      </c>
      <c r="E882" t="s">
        <v>3007</v>
      </c>
      <c r="F882" t="s">
        <v>437</v>
      </c>
      <c r="G882" t="s">
        <v>3008</v>
      </c>
      <c r="H882" t="s">
        <v>3009</v>
      </c>
      <c r="I882" t="s">
        <v>20</v>
      </c>
      <c r="J882" t="s">
        <v>34</v>
      </c>
      <c r="K882">
        <v>70000000</v>
      </c>
      <c r="L882">
        <v>2004</v>
      </c>
      <c r="M882">
        <v>7.4</v>
      </c>
      <c r="N882">
        <v>2.35</v>
      </c>
    </row>
    <row r="883" spans="1:14" x14ac:dyDescent="0.3">
      <c r="A883" t="s">
        <v>3010</v>
      </c>
      <c r="B883">
        <v>114</v>
      </c>
      <c r="C883" t="s">
        <v>925</v>
      </c>
      <c r="D883">
        <v>16264475</v>
      </c>
      <c r="E883" t="s">
        <v>2088</v>
      </c>
      <c r="F883" t="s">
        <v>305</v>
      </c>
      <c r="G883" t="s">
        <v>3011</v>
      </c>
      <c r="H883" t="s">
        <v>794</v>
      </c>
      <c r="I883" t="s">
        <v>20</v>
      </c>
      <c r="J883" t="s">
        <v>34</v>
      </c>
      <c r="K883">
        <v>55000000</v>
      </c>
      <c r="L883">
        <v>2007</v>
      </c>
      <c r="M883">
        <v>6.9</v>
      </c>
      <c r="N883">
        <v>1.85</v>
      </c>
    </row>
    <row r="884" spans="1:14" x14ac:dyDescent="0.3">
      <c r="A884" t="s">
        <v>3012</v>
      </c>
      <c r="B884">
        <v>93</v>
      </c>
      <c r="C884" t="s">
        <v>2619</v>
      </c>
      <c r="D884">
        <v>25857987</v>
      </c>
      <c r="E884" t="s">
        <v>441</v>
      </c>
      <c r="F884" t="s">
        <v>525</v>
      </c>
      <c r="G884" t="s">
        <v>3013</v>
      </c>
      <c r="H884" t="s">
        <v>3014</v>
      </c>
      <c r="I884" t="s">
        <v>20</v>
      </c>
      <c r="J884" t="s">
        <v>21</v>
      </c>
      <c r="K884">
        <v>62000000</v>
      </c>
      <c r="L884">
        <v>2005</v>
      </c>
      <c r="M884">
        <v>5.5</v>
      </c>
      <c r="N884">
        <v>2.35</v>
      </c>
    </row>
    <row r="885" spans="1:14" x14ac:dyDescent="0.3">
      <c r="A885" t="s">
        <v>3015</v>
      </c>
      <c r="B885">
        <v>280</v>
      </c>
      <c r="C885" t="s">
        <v>3016</v>
      </c>
      <c r="D885">
        <v>12870569</v>
      </c>
      <c r="E885" t="s">
        <v>1290</v>
      </c>
      <c r="F885" t="s">
        <v>3017</v>
      </c>
      <c r="G885" t="s">
        <v>3018</v>
      </c>
      <c r="H885" t="s">
        <v>3019</v>
      </c>
      <c r="I885" t="s">
        <v>20</v>
      </c>
      <c r="J885" t="s">
        <v>21</v>
      </c>
      <c r="K885">
        <v>56000000</v>
      </c>
      <c r="L885">
        <v>2003</v>
      </c>
      <c r="M885">
        <v>6.3</v>
      </c>
      <c r="N885">
        <v>2.35</v>
      </c>
    </row>
    <row r="886" spans="1:14" x14ac:dyDescent="0.3">
      <c r="A886" t="s">
        <v>3020</v>
      </c>
      <c r="B886">
        <v>100</v>
      </c>
      <c r="C886" t="s">
        <v>3021</v>
      </c>
      <c r="D886">
        <v>11466088</v>
      </c>
      <c r="E886" t="s">
        <v>37</v>
      </c>
      <c r="F886" t="s">
        <v>2130</v>
      </c>
      <c r="G886" t="s">
        <v>3022</v>
      </c>
      <c r="H886" t="s">
        <v>2103</v>
      </c>
      <c r="I886" t="s">
        <v>20</v>
      </c>
      <c r="J886" t="s">
        <v>21</v>
      </c>
      <c r="K886">
        <v>71000000</v>
      </c>
      <c r="L886">
        <v>1997</v>
      </c>
      <c r="M886">
        <v>4.7</v>
      </c>
      <c r="N886">
        <v>2.35</v>
      </c>
    </row>
    <row r="887" spans="1:14" x14ac:dyDescent="0.3">
      <c r="A887" t="s">
        <v>3023</v>
      </c>
      <c r="B887">
        <v>107</v>
      </c>
      <c r="C887" t="s">
        <v>865</v>
      </c>
      <c r="D887">
        <v>16088610</v>
      </c>
      <c r="E887" t="s">
        <v>3024</v>
      </c>
      <c r="F887" t="s">
        <v>767</v>
      </c>
      <c r="G887" t="s">
        <v>3025</v>
      </c>
      <c r="H887" t="s">
        <v>1932</v>
      </c>
      <c r="I887" t="s">
        <v>20</v>
      </c>
      <c r="J887" t="s">
        <v>21</v>
      </c>
      <c r="K887">
        <v>55000000</v>
      </c>
      <c r="L887">
        <v>2009</v>
      </c>
      <c r="M887">
        <v>5.6</v>
      </c>
      <c r="N887">
        <v>2.35</v>
      </c>
    </row>
    <row r="888" spans="1:14" x14ac:dyDescent="0.3">
      <c r="A888" t="s">
        <v>487</v>
      </c>
      <c r="B888">
        <v>119</v>
      </c>
      <c r="C888" t="s">
        <v>3026</v>
      </c>
      <c r="D888">
        <v>51178893</v>
      </c>
      <c r="E888" t="s">
        <v>3027</v>
      </c>
      <c r="F888" t="s">
        <v>639</v>
      </c>
      <c r="G888" t="s">
        <v>3028</v>
      </c>
      <c r="H888" t="s">
        <v>3029</v>
      </c>
      <c r="I888" t="s">
        <v>20</v>
      </c>
      <c r="J888" t="s">
        <v>21</v>
      </c>
      <c r="K888">
        <v>50000000</v>
      </c>
      <c r="L888">
        <v>2014</v>
      </c>
      <c r="M888">
        <v>6.4</v>
      </c>
      <c r="N888">
        <v>1.85</v>
      </c>
    </row>
    <row r="889" spans="1:14" x14ac:dyDescent="0.3">
      <c r="A889" t="s">
        <v>2171</v>
      </c>
      <c r="B889">
        <v>95</v>
      </c>
      <c r="C889" t="s">
        <v>2753</v>
      </c>
      <c r="D889">
        <v>6768055</v>
      </c>
      <c r="E889" t="s">
        <v>1963</v>
      </c>
      <c r="F889" t="s">
        <v>194</v>
      </c>
      <c r="G889" t="s">
        <v>3030</v>
      </c>
      <c r="H889" t="s">
        <v>3031</v>
      </c>
      <c r="I889" t="s">
        <v>20</v>
      </c>
      <c r="J889" t="s">
        <v>34</v>
      </c>
      <c r="K889">
        <v>57000000</v>
      </c>
      <c r="L889">
        <v>2004</v>
      </c>
      <c r="M889">
        <v>4.2</v>
      </c>
      <c r="N889">
        <v>1.85</v>
      </c>
    </row>
    <row r="890" spans="1:14" x14ac:dyDescent="0.3">
      <c r="A890" t="s">
        <v>3032</v>
      </c>
      <c r="B890">
        <v>119</v>
      </c>
      <c r="C890" t="s">
        <v>3033</v>
      </c>
      <c r="D890">
        <v>39440655</v>
      </c>
      <c r="E890" t="s">
        <v>3034</v>
      </c>
      <c r="F890" t="s">
        <v>2508</v>
      </c>
      <c r="G890" t="s">
        <v>3035</v>
      </c>
      <c r="H890" t="s">
        <v>3036</v>
      </c>
      <c r="I890" t="s">
        <v>20</v>
      </c>
      <c r="J890" t="s">
        <v>21</v>
      </c>
      <c r="K890">
        <v>55000000</v>
      </c>
      <c r="L890">
        <v>2010</v>
      </c>
      <c r="M890">
        <v>6.4</v>
      </c>
      <c r="N890">
        <v>2.35</v>
      </c>
    </row>
    <row r="891" spans="1:14" x14ac:dyDescent="0.3">
      <c r="A891" t="s">
        <v>2647</v>
      </c>
      <c r="B891">
        <v>133</v>
      </c>
      <c r="C891" t="s">
        <v>3037</v>
      </c>
      <c r="D891">
        <v>6167817</v>
      </c>
      <c r="E891" t="s">
        <v>3038</v>
      </c>
      <c r="F891" t="s">
        <v>3039</v>
      </c>
      <c r="G891" t="s">
        <v>3040</v>
      </c>
      <c r="H891" t="s">
        <v>3041</v>
      </c>
      <c r="I891" t="s">
        <v>965</v>
      </c>
      <c r="J891" t="s">
        <v>966</v>
      </c>
      <c r="K891">
        <v>47000000</v>
      </c>
      <c r="L891">
        <v>2004</v>
      </c>
      <c r="M891">
        <v>7.7</v>
      </c>
      <c r="N891">
        <v>2.35</v>
      </c>
    </row>
    <row r="892" spans="1:14" x14ac:dyDescent="0.3">
      <c r="A892" t="s">
        <v>2382</v>
      </c>
      <c r="B892">
        <v>152</v>
      </c>
      <c r="C892" t="s">
        <v>3042</v>
      </c>
      <c r="E892" t="s">
        <v>3043</v>
      </c>
      <c r="F892" t="s">
        <v>3044</v>
      </c>
      <c r="G892" t="s">
        <v>3045</v>
      </c>
      <c r="H892" t="s">
        <v>3046</v>
      </c>
      <c r="I892" t="s">
        <v>20</v>
      </c>
      <c r="J892" t="s">
        <v>34</v>
      </c>
      <c r="K892">
        <v>2000000</v>
      </c>
      <c r="L892">
        <v>1962</v>
      </c>
      <c r="M892">
        <v>7.7</v>
      </c>
      <c r="N892">
        <v>1.66</v>
      </c>
    </row>
    <row r="893" spans="1:14" x14ac:dyDescent="0.3">
      <c r="A893" t="s">
        <v>3047</v>
      </c>
      <c r="B893">
        <v>96</v>
      </c>
      <c r="C893" t="s">
        <v>3048</v>
      </c>
      <c r="E893" t="s">
        <v>3049</v>
      </c>
      <c r="F893" t="s">
        <v>1173</v>
      </c>
      <c r="G893" t="s">
        <v>3050</v>
      </c>
      <c r="H893" t="s">
        <v>2966</v>
      </c>
      <c r="I893" t="s">
        <v>20</v>
      </c>
      <c r="J893" t="s">
        <v>21</v>
      </c>
      <c r="K893">
        <v>55000000</v>
      </c>
      <c r="L893">
        <v>2002</v>
      </c>
      <c r="M893">
        <v>5.3</v>
      </c>
      <c r="N893">
        <v>2.35</v>
      </c>
    </row>
    <row r="894" spans="1:14" x14ac:dyDescent="0.3">
      <c r="A894" t="s">
        <v>257</v>
      </c>
      <c r="B894">
        <v>117</v>
      </c>
      <c r="C894" t="s">
        <v>140</v>
      </c>
      <c r="D894">
        <v>81645152</v>
      </c>
      <c r="E894" t="s">
        <v>1446</v>
      </c>
      <c r="F894" t="s">
        <v>3051</v>
      </c>
      <c r="G894" t="s">
        <v>3052</v>
      </c>
      <c r="H894" t="s">
        <v>810</v>
      </c>
      <c r="I894" t="s">
        <v>20</v>
      </c>
      <c r="J894" t="s">
        <v>21</v>
      </c>
      <c r="K894">
        <v>54000000</v>
      </c>
      <c r="L894">
        <v>2002</v>
      </c>
      <c r="M894">
        <v>6.7</v>
      </c>
      <c r="N894">
        <v>1.85</v>
      </c>
    </row>
    <row r="895" spans="1:14" x14ac:dyDescent="0.3">
      <c r="A895" t="s">
        <v>2925</v>
      </c>
      <c r="B895">
        <v>123</v>
      </c>
      <c r="C895" t="s">
        <v>661</v>
      </c>
      <c r="D895">
        <v>69951824</v>
      </c>
      <c r="E895" t="s">
        <v>146</v>
      </c>
      <c r="F895" t="s">
        <v>112</v>
      </c>
      <c r="G895" t="s">
        <v>3053</v>
      </c>
      <c r="H895" t="s">
        <v>3054</v>
      </c>
      <c r="I895" t="s">
        <v>20</v>
      </c>
      <c r="J895" t="s">
        <v>21</v>
      </c>
      <c r="K895">
        <v>55000000</v>
      </c>
      <c r="L895">
        <v>2008</v>
      </c>
      <c r="M895">
        <v>7.7</v>
      </c>
      <c r="N895">
        <v>2.35</v>
      </c>
    </row>
    <row r="896" spans="1:14" x14ac:dyDescent="0.3">
      <c r="A896" t="s">
        <v>2757</v>
      </c>
      <c r="B896">
        <v>92</v>
      </c>
      <c r="C896" t="s">
        <v>3055</v>
      </c>
      <c r="D896">
        <v>9483821</v>
      </c>
      <c r="E896" t="s">
        <v>37</v>
      </c>
      <c r="F896" t="s">
        <v>1173</v>
      </c>
      <c r="G896" t="s">
        <v>3056</v>
      </c>
      <c r="H896" t="s">
        <v>3057</v>
      </c>
      <c r="I896" t="s">
        <v>20</v>
      </c>
      <c r="J896" t="s">
        <v>21</v>
      </c>
      <c r="K896">
        <v>55000000</v>
      </c>
      <c r="L896">
        <v>2012</v>
      </c>
      <c r="M896">
        <v>5.7</v>
      </c>
      <c r="N896">
        <v>1.85</v>
      </c>
    </row>
    <row r="897" spans="1:14" x14ac:dyDescent="0.3">
      <c r="A897" t="s">
        <v>3058</v>
      </c>
      <c r="B897">
        <v>170</v>
      </c>
      <c r="C897" t="s">
        <v>209</v>
      </c>
      <c r="D897">
        <v>66676062</v>
      </c>
      <c r="E897" t="s">
        <v>1272</v>
      </c>
      <c r="F897" t="s">
        <v>1554</v>
      </c>
      <c r="G897" t="s">
        <v>3059</v>
      </c>
      <c r="H897" t="s">
        <v>2050</v>
      </c>
      <c r="I897" t="s">
        <v>20</v>
      </c>
      <c r="J897" t="s">
        <v>21</v>
      </c>
      <c r="K897">
        <v>54000000</v>
      </c>
      <c r="L897">
        <v>1990</v>
      </c>
      <c r="M897">
        <v>7.6</v>
      </c>
      <c r="N897">
        <v>1.85</v>
      </c>
    </row>
    <row r="898" spans="1:14" x14ac:dyDescent="0.3">
      <c r="A898" t="s">
        <v>2154</v>
      </c>
      <c r="B898">
        <v>123</v>
      </c>
      <c r="C898" t="s">
        <v>57</v>
      </c>
      <c r="D898">
        <v>26838389</v>
      </c>
      <c r="E898" t="s">
        <v>936</v>
      </c>
      <c r="F898" t="s">
        <v>23</v>
      </c>
      <c r="G898" t="s">
        <v>3060</v>
      </c>
      <c r="H898" t="s">
        <v>160</v>
      </c>
      <c r="I898" t="s">
        <v>20</v>
      </c>
      <c r="J898" t="s">
        <v>21</v>
      </c>
      <c r="K898">
        <v>57000000</v>
      </c>
      <c r="L898">
        <v>2005</v>
      </c>
      <c r="M898">
        <v>6.4</v>
      </c>
      <c r="N898">
        <v>1.85</v>
      </c>
    </row>
    <row r="899" spans="1:14" x14ac:dyDescent="0.3">
      <c r="A899" t="s">
        <v>150</v>
      </c>
      <c r="B899">
        <v>110</v>
      </c>
      <c r="C899" t="s">
        <v>3061</v>
      </c>
      <c r="D899">
        <v>75604320</v>
      </c>
      <c r="E899" t="s">
        <v>1106</v>
      </c>
      <c r="F899" t="s">
        <v>3062</v>
      </c>
      <c r="G899" t="s">
        <v>3063</v>
      </c>
      <c r="H899" t="s">
        <v>3064</v>
      </c>
      <c r="I899" t="s">
        <v>20</v>
      </c>
      <c r="J899" t="s">
        <v>21</v>
      </c>
      <c r="K899">
        <v>54000000</v>
      </c>
      <c r="L899">
        <v>2006</v>
      </c>
      <c r="M899">
        <v>5.6</v>
      </c>
      <c r="N899">
        <v>1.85</v>
      </c>
    </row>
    <row r="900" spans="1:14" x14ac:dyDescent="0.3">
      <c r="A900" t="s">
        <v>3065</v>
      </c>
      <c r="B900">
        <v>116</v>
      </c>
      <c r="C900" t="s">
        <v>2651</v>
      </c>
      <c r="D900">
        <v>108200000</v>
      </c>
      <c r="E900" t="s">
        <v>393</v>
      </c>
      <c r="F900" t="s">
        <v>2899</v>
      </c>
      <c r="G900" t="s">
        <v>3066</v>
      </c>
      <c r="H900" t="s">
        <v>3067</v>
      </c>
      <c r="I900" t="s">
        <v>20</v>
      </c>
      <c r="J900" t="s">
        <v>21</v>
      </c>
      <c r="K900">
        <v>54000000</v>
      </c>
      <c r="L900">
        <v>1980</v>
      </c>
      <c r="M900">
        <v>6.8</v>
      </c>
      <c r="N900">
        <v>2.35</v>
      </c>
    </row>
    <row r="901" spans="1:14" x14ac:dyDescent="0.3">
      <c r="A901" t="s">
        <v>1583</v>
      </c>
      <c r="B901">
        <v>121</v>
      </c>
      <c r="C901" t="s">
        <v>3068</v>
      </c>
      <c r="D901">
        <v>5660084</v>
      </c>
      <c r="E901" t="s">
        <v>2701</v>
      </c>
      <c r="F901" t="s">
        <v>3069</v>
      </c>
      <c r="G901" t="s">
        <v>3070</v>
      </c>
      <c r="H901" t="s">
        <v>3071</v>
      </c>
      <c r="I901" t="s">
        <v>20</v>
      </c>
      <c r="J901" t="s">
        <v>21</v>
      </c>
      <c r="K901">
        <v>54000000</v>
      </c>
      <c r="L901">
        <v>2003</v>
      </c>
      <c r="M901">
        <v>2.4</v>
      </c>
      <c r="N901">
        <v>2.35</v>
      </c>
    </row>
    <row r="902" spans="1:14" x14ac:dyDescent="0.3">
      <c r="A902" t="s">
        <v>2613</v>
      </c>
      <c r="B902">
        <v>128</v>
      </c>
      <c r="C902" t="s">
        <v>517</v>
      </c>
      <c r="D902">
        <v>7221458</v>
      </c>
      <c r="E902" t="s">
        <v>2588</v>
      </c>
      <c r="F902" t="s">
        <v>145</v>
      </c>
      <c r="G902" t="s">
        <v>3072</v>
      </c>
      <c r="H902" t="s">
        <v>190</v>
      </c>
      <c r="I902" t="s">
        <v>20</v>
      </c>
      <c r="J902" t="s">
        <v>520</v>
      </c>
      <c r="K902">
        <v>55000000</v>
      </c>
      <c r="L902">
        <v>2006</v>
      </c>
      <c r="M902">
        <v>6.2</v>
      </c>
      <c r="N902">
        <v>1.85</v>
      </c>
    </row>
    <row r="903" spans="1:14" x14ac:dyDescent="0.3">
      <c r="A903" t="s">
        <v>1906</v>
      </c>
      <c r="B903">
        <v>99</v>
      </c>
      <c r="C903" t="s">
        <v>1156</v>
      </c>
      <c r="D903">
        <v>70327868</v>
      </c>
      <c r="E903" t="s">
        <v>227</v>
      </c>
      <c r="F903" t="s">
        <v>36</v>
      </c>
      <c r="G903" t="s">
        <v>3073</v>
      </c>
      <c r="H903" t="s">
        <v>2374</v>
      </c>
      <c r="I903" t="s">
        <v>20</v>
      </c>
      <c r="J903" t="s">
        <v>520</v>
      </c>
      <c r="K903">
        <v>46000000</v>
      </c>
      <c r="L903">
        <v>2000</v>
      </c>
      <c r="M903">
        <v>5.9</v>
      </c>
      <c r="N903">
        <v>2.35</v>
      </c>
    </row>
    <row r="904" spans="1:14" x14ac:dyDescent="0.3">
      <c r="A904" t="s">
        <v>2035</v>
      </c>
      <c r="B904">
        <v>94</v>
      </c>
      <c r="C904" t="s">
        <v>177</v>
      </c>
      <c r="D904">
        <v>58297830</v>
      </c>
      <c r="E904" t="s">
        <v>3074</v>
      </c>
      <c r="F904" t="s">
        <v>57</v>
      </c>
      <c r="G904" t="s">
        <v>3075</v>
      </c>
      <c r="H904" t="s">
        <v>3076</v>
      </c>
      <c r="I904" t="s">
        <v>20</v>
      </c>
      <c r="J904" t="s">
        <v>21</v>
      </c>
      <c r="K904">
        <v>50000000</v>
      </c>
      <c r="L904">
        <v>1997</v>
      </c>
      <c r="M904">
        <v>7.1</v>
      </c>
      <c r="N904">
        <v>2.35</v>
      </c>
    </row>
    <row r="905" spans="1:14" x14ac:dyDescent="0.3">
      <c r="A905" t="s">
        <v>247</v>
      </c>
      <c r="B905">
        <v>127</v>
      </c>
      <c r="C905" t="s">
        <v>3077</v>
      </c>
      <c r="D905">
        <v>57386369</v>
      </c>
      <c r="E905" t="s">
        <v>1848</v>
      </c>
      <c r="F905" t="s">
        <v>268</v>
      </c>
      <c r="G905" t="s">
        <v>3078</v>
      </c>
      <c r="H905" t="s">
        <v>703</v>
      </c>
      <c r="I905" t="s">
        <v>20</v>
      </c>
      <c r="J905" t="s">
        <v>21</v>
      </c>
      <c r="K905">
        <v>52500000</v>
      </c>
      <c r="L905">
        <v>2001</v>
      </c>
      <c r="M905">
        <v>7.6</v>
      </c>
      <c r="N905">
        <v>2.35</v>
      </c>
    </row>
    <row r="906" spans="1:14" x14ac:dyDescent="0.3">
      <c r="A906" t="s">
        <v>2718</v>
      </c>
      <c r="B906">
        <v>89</v>
      </c>
      <c r="C906" t="s">
        <v>1149</v>
      </c>
      <c r="D906">
        <v>45207112</v>
      </c>
      <c r="E906" t="s">
        <v>1451</v>
      </c>
      <c r="F906" t="s">
        <v>186</v>
      </c>
      <c r="G906" t="s">
        <v>3079</v>
      </c>
      <c r="H906" t="s">
        <v>3080</v>
      </c>
      <c r="I906" t="s">
        <v>20</v>
      </c>
      <c r="J906" t="s">
        <v>21</v>
      </c>
      <c r="K906">
        <v>53000000</v>
      </c>
      <c r="L906">
        <v>2001</v>
      </c>
      <c r="M906">
        <v>5.5</v>
      </c>
      <c r="N906">
        <v>2.35</v>
      </c>
    </row>
    <row r="907" spans="1:14" x14ac:dyDescent="0.3">
      <c r="A907" t="s">
        <v>3081</v>
      </c>
      <c r="B907">
        <v>123</v>
      </c>
      <c r="C907" t="s">
        <v>240</v>
      </c>
      <c r="D907">
        <v>62563543</v>
      </c>
      <c r="E907" t="s">
        <v>1133</v>
      </c>
      <c r="F907" t="s">
        <v>25</v>
      </c>
      <c r="G907" t="s">
        <v>3082</v>
      </c>
      <c r="H907" t="s">
        <v>1016</v>
      </c>
      <c r="I907" t="s">
        <v>20</v>
      </c>
      <c r="J907" t="s">
        <v>21</v>
      </c>
      <c r="K907">
        <v>53000000</v>
      </c>
      <c r="L907">
        <v>2015</v>
      </c>
      <c r="M907">
        <v>7</v>
      </c>
      <c r="N907">
        <v>2.35</v>
      </c>
    </row>
    <row r="908" spans="1:14" x14ac:dyDescent="0.3">
      <c r="A908" t="s">
        <v>2363</v>
      </c>
      <c r="B908">
        <v>135</v>
      </c>
      <c r="C908" t="s">
        <v>411</v>
      </c>
      <c r="D908">
        <v>33574332</v>
      </c>
      <c r="E908" t="s">
        <v>1290</v>
      </c>
      <c r="F908" t="s">
        <v>226</v>
      </c>
      <c r="G908" t="s">
        <v>3083</v>
      </c>
      <c r="H908" t="s">
        <v>295</v>
      </c>
      <c r="I908" t="s">
        <v>20</v>
      </c>
      <c r="J908" t="s">
        <v>21</v>
      </c>
      <c r="K908">
        <v>90000000</v>
      </c>
      <c r="L908">
        <v>2006</v>
      </c>
      <c r="M908">
        <v>7.1</v>
      </c>
      <c r="N908">
        <v>2.35</v>
      </c>
    </row>
    <row r="909" spans="1:14" x14ac:dyDescent="0.3">
      <c r="A909" t="s">
        <v>1993</v>
      </c>
      <c r="B909">
        <v>118</v>
      </c>
      <c r="C909" t="s">
        <v>1761</v>
      </c>
      <c r="D909">
        <v>73343413</v>
      </c>
      <c r="E909" t="s">
        <v>1392</v>
      </c>
      <c r="F909" t="s">
        <v>437</v>
      </c>
      <c r="G909" t="s">
        <v>3084</v>
      </c>
      <c r="H909" t="s">
        <v>1966</v>
      </c>
      <c r="I909" t="s">
        <v>20</v>
      </c>
      <c r="J909" t="s">
        <v>21</v>
      </c>
      <c r="K909">
        <v>50000000</v>
      </c>
      <c r="L909">
        <v>2009</v>
      </c>
      <c r="M909">
        <v>7.4</v>
      </c>
      <c r="N909">
        <v>2.35</v>
      </c>
    </row>
    <row r="910" spans="1:14" x14ac:dyDescent="0.3">
      <c r="A910" t="s">
        <v>3085</v>
      </c>
      <c r="B910">
        <v>189</v>
      </c>
      <c r="C910" t="s">
        <v>661</v>
      </c>
      <c r="D910">
        <v>25031037</v>
      </c>
      <c r="E910" t="s">
        <v>3086</v>
      </c>
      <c r="F910" t="s">
        <v>1159</v>
      </c>
      <c r="G910" t="s">
        <v>3087</v>
      </c>
      <c r="H910" t="s">
        <v>946</v>
      </c>
      <c r="I910" t="s">
        <v>20</v>
      </c>
      <c r="J910" t="s">
        <v>21</v>
      </c>
      <c r="K910">
        <v>53000000</v>
      </c>
      <c r="L910">
        <v>2007</v>
      </c>
      <c r="M910">
        <v>7.6</v>
      </c>
      <c r="N910">
        <v>2.35</v>
      </c>
    </row>
    <row r="911" spans="1:14" x14ac:dyDescent="0.3">
      <c r="A911" t="s">
        <v>1769</v>
      </c>
      <c r="B911">
        <v>172</v>
      </c>
      <c r="C911" t="s">
        <v>3088</v>
      </c>
      <c r="D911">
        <v>22843047</v>
      </c>
      <c r="E911" t="s">
        <v>3089</v>
      </c>
      <c r="F911" t="s">
        <v>608</v>
      </c>
      <c r="G911" t="s">
        <v>3090</v>
      </c>
      <c r="H911" t="s">
        <v>3091</v>
      </c>
      <c r="I911" t="s">
        <v>20</v>
      </c>
      <c r="J911" t="s">
        <v>21</v>
      </c>
      <c r="K911">
        <v>55000000</v>
      </c>
      <c r="L911">
        <v>1998</v>
      </c>
      <c r="M911">
        <v>5.9</v>
      </c>
      <c r="N911">
        <v>1.85</v>
      </c>
    </row>
    <row r="912" spans="1:14" x14ac:dyDescent="0.3">
      <c r="A912" t="s">
        <v>3092</v>
      </c>
      <c r="B912">
        <v>124</v>
      </c>
      <c r="C912" t="s">
        <v>1112</v>
      </c>
      <c r="D912">
        <v>5755286</v>
      </c>
      <c r="E912" t="s">
        <v>3093</v>
      </c>
      <c r="F912" t="s">
        <v>65</v>
      </c>
      <c r="G912" t="s">
        <v>3094</v>
      </c>
      <c r="H912" t="s">
        <v>3095</v>
      </c>
      <c r="I912" t="s">
        <v>20</v>
      </c>
      <c r="J912" t="s">
        <v>21</v>
      </c>
      <c r="K912">
        <v>55000000</v>
      </c>
      <c r="L912">
        <v>2007</v>
      </c>
      <c r="M912">
        <v>5.9</v>
      </c>
      <c r="N912">
        <v>2.35</v>
      </c>
    </row>
    <row r="913" spans="1:14" x14ac:dyDescent="0.3">
      <c r="A913" t="s">
        <v>264</v>
      </c>
      <c r="B913">
        <v>141</v>
      </c>
      <c r="C913" t="s">
        <v>219</v>
      </c>
      <c r="D913">
        <v>164435221</v>
      </c>
      <c r="E913" t="s">
        <v>1133</v>
      </c>
      <c r="F913" t="s">
        <v>147</v>
      </c>
      <c r="G913" t="s">
        <v>3096</v>
      </c>
      <c r="H913" t="s">
        <v>509</v>
      </c>
      <c r="I913" t="s">
        <v>20</v>
      </c>
      <c r="J913" t="s">
        <v>21</v>
      </c>
      <c r="K913">
        <v>52000000</v>
      </c>
      <c r="L913">
        <v>2002</v>
      </c>
      <c r="M913">
        <v>8</v>
      </c>
      <c r="N913">
        <v>1.85</v>
      </c>
    </row>
    <row r="914" spans="1:14" x14ac:dyDescent="0.3">
      <c r="A914" t="s">
        <v>1485</v>
      </c>
      <c r="B914">
        <v>157</v>
      </c>
      <c r="C914" t="s">
        <v>1819</v>
      </c>
      <c r="D914">
        <v>95720716</v>
      </c>
      <c r="E914" t="s">
        <v>1827</v>
      </c>
      <c r="F914" t="s">
        <v>928</v>
      </c>
      <c r="G914" t="s">
        <v>3097</v>
      </c>
      <c r="H914" t="s">
        <v>3098</v>
      </c>
      <c r="I914" t="s">
        <v>20</v>
      </c>
      <c r="J914" t="s">
        <v>21</v>
      </c>
      <c r="K914">
        <v>40000000</v>
      </c>
      <c r="L914">
        <v>2012</v>
      </c>
      <c r="M914">
        <v>7.4</v>
      </c>
      <c r="N914">
        <v>1.85</v>
      </c>
    </row>
    <row r="915" spans="1:14" x14ac:dyDescent="0.3">
      <c r="A915" t="s">
        <v>777</v>
      </c>
      <c r="B915">
        <v>106</v>
      </c>
      <c r="C915" t="s">
        <v>679</v>
      </c>
      <c r="D915">
        <v>118683135</v>
      </c>
      <c r="E915" t="s">
        <v>936</v>
      </c>
      <c r="F915" t="s">
        <v>170</v>
      </c>
      <c r="G915" t="s">
        <v>3099</v>
      </c>
      <c r="H915" t="s">
        <v>3100</v>
      </c>
      <c r="I915" t="s">
        <v>20</v>
      </c>
      <c r="J915" t="s">
        <v>21</v>
      </c>
      <c r="K915">
        <v>52000000</v>
      </c>
      <c r="L915">
        <v>2006</v>
      </c>
      <c r="M915">
        <v>5.8</v>
      </c>
      <c r="N915">
        <v>1.85</v>
      </c>
    </row>
    <row r="916" spans="1:14" x14ac:dyDescent="0.3">
      <c r="A916" t="s">
        <v>3101</v>
      </c>
      <c r="B916">
        <v>108</v>
      </c>
      <c r="C916" t="s">
        <v>1551</v>
      </c>
      <c r="D916">
        <v>143704210</v>
      </c>
      <c r="E916" t="s">
        <v>3102</v>
      </c>
      <c r="F916" t="s">
        <v>297</v>
      </c>
      <c r="G916" t="s">
        <v>3103</v>
      </c>
      <c r="H916" t="s">
        <v>276</v>
      </c>
      <c r="I916" t="s">
        <v>20</v>
      </c>
      <c r="J916" t="s">
        <v>21</v>
      </c>
      <c r="K916">
        <v>52000000</v>
      </c>
      <c r="L916">
        <v>2008</v>
      </c>
      <c r="M916">
        <v>6.3</v>
      </c>
      <c r="N916">
        <v>2.35</v>
      </c>
    </row>
    <row r="917" spans="1:14" x14ac:dyDescent="0.3">
      <c r="A917" t="s">
        <v>2128</v>
      </c>
      <c r="B917">
        <v>125</v>
      </c>
      <c r="C917" t="s">
        <v>742</v>
      </c>
      <c r="D917">
        <v>110476776</v>
      </c>
      <c r="E917" t="s">
        <v>1106</v>
      </c>
      <c r="F917" t="s">
        <v>446</v>
      </c>
      <c r="G917" t="s">
        <v>3104</v>
      </c>
      <c r="H917" t="s">
        <v>175</v>
      </c>
      <c r="I917" t="s">
        <v>20</v>
      </c>
      <c r="J917" t="s">
        <v>21</v>
      </c>
      <c r="K917">
        <v>52000000</v>
      </c>
      <c r="L917">
        <v>2010</v>
      </c>
      <c r="M917">
        <v>5.7</v>
      </c>
      <c r="N917">
        <v>1.85</v>
      </c>
    </row>
    <row r="918" spans="1:14" x14ac:dyDescent="0.3">
      <c r="A918" t="s">
        <v>3105</v>
      </c>
      <c r="B918">
        <v>107</v>
      </c>
      <c r="C918" t="s">
        <v>3106</v>
      </c>
      <c r="D918">
        <v>80270227</v>
      </c>
      <c r="E918" t="s">
        <v>1072</v>
      </c>
      <c r="F918" t="s">
        <v>3107</v>
      </c>
      <c r="G918" t="s">
        <v>3108</v>
      </c>
      <c r="H918" t="s">
        <v>2682</v>
      </c>
      <c r="I918" t="s">
        <v>20</v>
      </c>
      <c r="J918" t="s">
        <v>21</v>
      </c>
      <c r="K918">
        <v>50000000</v>
      </c>
      <c r="L918">
        <v>2005</v>
      </c>
      <c r="M918">
        <v>5.0999999999999996</v>
      </c>
      <c r="N918">
        <v>2.35</v>
      </c>
    </row>
    <row r="919" spans="1:14" x14ac:dyDescent="0.3">
      <c r="A919" t="s">
        <v>3109</v>
      </c>
      <c r="B919">
        <v>215</v>
      </c>
      <c r="C919" t="s">
        <v>1373</v>
      </c>
      <c r="D919">
        <v>36385763</v>
      </c>
      <c r="E919" t="s">
        <v>2183</v>
      </c>
      <c r="F919" t="s">
        <v>442</v>
      </c>
      <c r="G919" t="s">
        <v>3110</v>
      </c>
      <c r="H919" t="s">
        <v>3111</v>
      </c>
      <c r="I919" t="s">
        <v>20</v>
      </c>
      <c r="J919" t="s">
        <v>21</v>
      </c>
      <c r="K919">
        <v>52000000</v>
      </c>
      <c r="L919">
        <v>1998</v>
      </c>
      <c r="M919">
        <v>7.6</v>
      </c>
      <c r="N919">
        <v>2.35</v>
      </c>
    </row>
    <row r="920" spans="1:14" x14ac:dyDescent="0.3">
      <c r="A920" t="s">
        <v>3112</v>
      </c>
      <c r="B920">
        <v>118</v>
      </c>
      <c r="C920" t="s">
        <v>203</v>
      </c>
      <c r="D920">
        <v>37035845</v>
      </c>
      <c r="E920" t="s">
        <v>1806</v>
      </c>
      <c r="F920" t="s">
        <v>214</v>
      </c>
      <c r="G920" t="s">
        <v>3113</v>
      </c>
      <c r="H920" t="s">
        <v>3114</v>
      </c>
      <c r="I920" t="s">
        <v>20</v>
      </c>
      <c r="J920" t="s">
        <v>21</v>
      </c>
      <c r="K920">
        <v>52000000</v>
      </c>
      <c r="L920">
        <v>2011</v>
      </c>
      <c r="M920">
        <v>6.4</v>
      </c>
      <c r="N920">
        <v>2.35</v>
      </c>
    </row>
    <row r="921" spans="1:14" x14ac:dyDescent="0.3">
      <c r="A921" t="s">
        <v>3115</v>
      </c>
      <c r="B921">
        <v>118</v>
      </c>
      <c r="C921" t="s">
        <v>3116</v>
      </c>
      <c r="D921">
        <v>34580635</v>
      </c>
      <c r="E921" t="s">
        <v>2642</v>
      </c>
      <c r="F921" t="s">
        <v>3117</v>
      </c>
      <c r="G921" t="s">
        <v>3118</v>
      </c>
      <c r="H921" t="s">
        <v>3119</v>
      </c>
      <c r="I921" t="s">
        <v>20</v>
      </c>
      <c r="J921" t="s">
        <v>34</v>
      </c>
      <c r="K921">
        <v>52000000</v>
      </c>
      <c r="L921">
        <v>1999</v>
      </c>
      <c r="M921">
        <v>7.4</v>
      </c>
      <c r="N921">
        <v>2.35</v>
      </c>
    </row>
    <row r="922" spans="1:14" x14ac:dyDescent="0.3">
      <c r="A922" t="s">
        <v>330</v>
      </c>
      <c r="B922">
        <v>178</v>
      </c>
      <c r="C922" t="s">
        <v>221</v>
      </c>
      <c r="D922">
        <v>42438300</v>
      </c>
      <c r="E922" t="s">
        <v>1133</v>
      </c>
      <c r="F922" t="s">
        <v>1147</v>
      </c>
      <c r="G922" t="s">
        <v>3120</v>
      </c>
      <c r="H922" t="s">
        <v>2085</v>
      </c>
      <c r="I922" t="s">
        <v>20</v>
      </c>
      <c r="J922" t="s">
        <v>21</v>
      </c>
      <c r="K922">
        <v>52000000</v>
      </c>
      <c r="L922">
        <v>1995</v>
      </c>
      <c r="M922">
        <v>8.1999999999999993</v>
      </c>
      <c r="N922">
        <v>2.35</v>
      </c>
    </row>
    <row r="923" spans="1:14" x14ac:dyDescent="0.3">
      <c r="A923" t="s">
        <v>3121</v>
      </c>
      <c r="B923">
        <v>92</v>
      </c>
      <c r="C923" t="s">
        <v>3122</v>
      </c>
      <c r="D923">
        <v>23324666</v>
      </c>
      <c r="E923" t="s">
        <v>37</v>
      </c>
      <c r="F923" t="s">
        <v>3123</v>
      </c>
      <c r="G923" t="s">
        <v>3124</v>
      </c>
      <c r="H923" t="s">
        <v>3125</v>
      </c>
      <c r="I923" t="s">
        <v>20</v>
      </c>
      <c r="J923" t="s">
        <v>966</v>
      </c>
      <c r="K923">
        <v>52000000</v>
      </c>
      <c r="L923">
        <v>2010</v>
      </c>
      <c r="M923">
        <v>6.5</v>
      </c>
      <c r="N923">
        <v>2.35</v>
      </c>
    </row>
    <row r="924" spans="1:14" x14ac:dyDescent="0.3">
      <c r="A924" t="s">
        <v>3126</v>
      </c>
      <c r="B924">
        <v>104</v>
      </c>
      <c r="C924" t="s">
        <v>511</v>
      </c>
      <c r="D924">
        <v>23020488</v>
      </c>
      <c r="E924" t="s">
        <v>836</v>
      </c>
      <c r="F924" t="s">
        <v>507</v>
      </c>
      <c r="G924" t="s">
        <v>3127</v>
      </c>
      <c r="H924" t="s">
        <v>3128</v>
      </c>
      <c r="I924" t="s">
        <v>20</v>
      </c>
      <c r="J924" t="s">
        <v>21</v>
      </c>
      <c r="K924">
        <v>52000000</v>
      </c>
      <c r="L924">
        <v>2003</v>
      </c>
      <c r="M924">
        <v>5.5</v>
      </c>
      <c r="N924">
        <v>2.35</v>
      </c>
    </row>
    <row r="925" spans="1:14" x14ac:dyDescent="0.3">
      <c r="A925" t="s">
        <v>2243</v>
      </c>
      <c r="B925">
        <v>116</v>
      </c>
      <c r="C925" t="s">
        <v>3129</v>
      </c>
      <c r="D925">
        <v>90567722</v>
      </c>
      <c r="E925" t="s">
        <v>1099</v>
      </c>
      <c r="F925" t="s">
        <v>2759</v>
      </c>
      <c r="G925" t="s">
        <v>3130</v>
      </c>
      <c r="H925" t="s">
        <v>3131</v>
      </c>
      <c r="I925" t="s">
        <v>20</v>
      </c>
      <c r="J925" t="s">
        <v>21</v>
      </c>
      <c r="K925">
        <v>51000000</v>
      </c>
      <c r="L925">
        <v>2000</v>
      </c>
      <c r="M925">
        <v>6.5</v>
      </c>
      <c r="N925">
        <v>1.85</v>
      </c>
    </row>
    <row r="926" spans="1:14" x14ac:dyDescent="0.3">
      <c r="A926" t="s">
        <v>3132</v>
      </c>
      <c r="B926">
        <v>90</v>
      </c>
      <c r="C926" t="s">
        <v>1473</v>
      </c>
      <c r="D926">
        <v>72601713</v>
      </c>
      <c r="E926" t="s">
        <v>1921</v>
      </c>
      <c r="F926" t="s">
        <v>3133</v>
      </c>
      <c r="G926" t="s">
        <v>3134</v>
      </c>
      <c r="H926" t="s">
        <v>559</v>
      </c>
      <c r="I926" t="s">
        <v>20</v>
      </c>
      <c r="J926" t="s">
        <v>520</v>
      </c>
      <c r="K926">
        <v>51000000</v>
      </c>
      <c r="L926">
        <v>2006</v>
      </c>
      <c r="M926">
        <v>5.6</v>
      </c>
      <c r="N926">
        <v>1.85</v>
      </c>
    </row>
    <row r="927" spans="1:14" x14ac:dyDescent="0.3">
      <c r="A927" t="s">
        <v>3135</v>
      </c>
      <c r="B927">
        <v>93</v>
      </c>
      <c r="C927" t="s">
        <v>3136</v>
      </c>
      <c r="D927">
        <v>35092918</v>
      </c>
      <c r="E927" t="s">
        <v>1974</v>
      </c>
      <c r="F927" t="s">
        <v>609</v>
      </c>
      <c r="G927" t="s">
        <v>3137</v>
      </c>
      <c r="H927" t="s">
        <v>3138</v>
      </c>
      <c r="I927" t="s">
        <v>20</v>
      </c>
      <c r="J927" t="s">
        <v>21</v>
      </c>
      <c r="L927">
        <v>2006</v>
      </c>
      <c r="M927">
        <v>4.9000000000000004</v>
      </c>
      <c r="N927">
        <v>1.85</v>
      </c>
    </row>
    <row r="928" spans="1:14" x14ac:dyDescent="0.3">
      <c r="A928" t="s">
        <v>134</v>
      </c>
      <c r="B928">
        <v>130</v>
      </c>
      <c r="C928" t="s">
        <v>378</v>
      </c>
      <c r="D928">
        <v>296623634</v>
      </c>
      <c r="E928" t="s">
        <v>740</v>
      </c>
      <c r="F928" t="s">
        <v>521</v>
      </c>
      <c r="G928" t="s">
        <v>3139</v>
      </c>
      <c r="H928" t="s">
        <v>742</v>
      </c>
      <c r="I928" t="s">
        <v>20</v>
      </c>
      <c r="J928" t="s">
        <v>21</v>
      </c>
      <c r="K928">
        <v>50000000</v>
      </c>
      <c r="L928">
        <v>2009</v>
      </c>
      <c r="M928">
        <v>4.5999999999999996</v>
      </c>
      <c r="N928">
        <v>2.35</v>
      </c>
    </row>
    <row r="929" spans="1:14" x14ac:dyDescent="0.3">
      <c r="A929" t="s">
        <v>98</v>
      </c>
      <c r="B929">
        <v>90</v>
      </c>
      <c r="C929" t="s">
        <v>489</v>
      </c>
      <c r="D929">
        <v>267652016</v>
      </c>
      <c r="E929" t="s">
        <v>185</v>
      </c>
      <c r="F929" t="s">
        <v>3140</v>
      </c>
      <c r="G929" t="s">
        <v>3141</v>
      </c>
      <c r="H929" t="s">
        <v>3142</v>
      </c>
      <c r="I929" t="s">
        <v>20</v>
      </c>
      <c r="J929" t="s">
        <v>21</v>
      </c>
      <c r="K929">
        <v>60000000</v>
      </c>
      <c r="L929">
        <v>2001</v>
      </c>
      <c r="M929">
        <v>7.9</v>
      </c>
      <c r="N929">
        <v>1.85</v>
      </c>
    </row>
    <row r="930" spans="1:14" x14ac:dyDescent="0.3">
      <c r="A930" t="s">
        <v>3143</v>
      </c>
      <c r="B930">
        <v>106</v>
      </c>
      <c r="C930" t="s">
        <v>1966</v>
      </c>
      <c r="D930">
        <v>62453315</v>
      </c>
      <c r="E930" t="s">
        <v>3144</v>
      </c>
      <c r="F930" t="s">
        <v>773</v>
      </c>
      <c r="G930" t="s">
        <v>3145</v>
      </c>
      <c r="H930" t="s">
        <v>3146</v>
      </c>
      <c r="I930" t="s">
        <v>20</v>
      </c>
      <c r="J930" t="s">
        <v>21</v>
      </c>
      <c r="K930">
        <v>50200000</v>
      </c>
      <c r="L930">
        <v>2011</v>
      </c>
      <c r="M930">
        <v>7.1</v>
      </c>
      <c r="N930">
        <v>1.85</v>
      </c>
    </row>
    <row r="931" spans="1:14" x14ac:dyDescent="0.3">
      <c r="A931" t="s">
        <v>359</v>
      </c>
      <c r="B931">
        <v>155</v>
      </c>
      <c r="C931" t="s">
        <v>317</v>
      </c>
      <c r="D931">
        <v>165500000</v>
      </c>
      <c r="E931" t="s">
        <v>141</v>
      </c>
      <c r="F931" t="s">
        <v>72</v>
      </c>
      <c r="G931" t="s">
        <v>3147</v>
      </c>
      <c r="H931" t="s">
        <v>1229</v>
      </c>
      <c r="I931" t="s">
        <v>20</v>
      </c>
      <c r="J931" t="s">
        <v>21</v>
      </c>
      <c r="K931">
        <v>48000000</v>
      </c>
      <c r="L931">
        <v>1991</v>
      </c>
      <c r="M931">
        <v>6.9</v>
      </c>
      <c r="N931">
        <v>1.85</v>
      </c>
    </row>
    <row r="932" spans="1:14" x14ac:dyDescent="0.3">
      <c r="A932" t="s">
        <v>2154</v>
      </c>
      <c r="B932">
        <v>139</v>
      </c>
      <c r="C932" t="s">
        <v>1079</v>
      </c>
      <c r="D932">
        <v>153620822</v>
      </c>
      <c r="E932" t="s">
        <v>2838</v>
      </c>
      <c r="F932" t="s">
        <v>356</v>
      </c>
      <c r="G932" t="s">
        <v>3148</v>
      </c>
      <c r="H932" t="s">
        <v>3149</v>
      </c>
      <c r="I932" t="s">
        <v>20</v>
      </c>
      <c r="J932" t="s">
        <v>21</v>
      </c>
      <c r="K932">
        <v>50000000</v>
      </c>
      <c r="L932">
        <v>1996</v>
      </c>
      <c r="M932">
        <v>7.3</v>
      </c>
      <c r="N932">
        <v>1.85</v>
      </c>
    </row>
    <row r="933" spans="1:14" x14ac:dyDescent="0.3">
      <c r="A933" t="s">
        <v>1641</v>
      </c>
      <c r="B933">
        <v>112</v>
      </c>
      <c r="C933" t="s">
        <v>1641</v>
      </c>
      <c r="D933">
        <v>218628680</v>
      </c>
      <c r="E933" t="s">
        <v>1806</v>
      </c>
      <c r="F933" t="s">
        <v>197</v>
      </c>
      <c r="G933" t="s">
        <v>3150</v>
      </c>
      <c r="H933" t="s">
        <v>1441</v>
      </c>
      <c r="I933" t="s">
        <v>20</v>
      </c>
      <c r="J933" t="s">
        <v>21</v>
      </c>
      <c r="K933">
        <v>50000000</v>
      </c>
      <c r="L933">
        <v>2012</v>
      </c>
      <c r="M933">
        <v>7</v>
      </c>
      <c r="N933">
        <v>1.85</v>
      </c>
    </row>
    <row r="934" spans="1:14" x14ac:dyDescent="0.3">
      <c r="A934" t="s">
        <v>934</v>
      </c>
      <c r="B934">
        <v>139</v>
      </c>
      <c r="C934" t="s">
        <v>2096</v>
      </c>
      <c r="D934">
        <v>147637474</v>
      </c>
      <c r="E934" t="s">
        <v>936</v>
      </c>
      <c r="F934" t="s">
        <v>3151</v>
      </c>
      <c r="G934" t="s">
        <v>3152</v>
      </c>
      <c r="H934" t="s">
        <v>3153</v>
      </c>
      <c r="I934" t="s">
        <v>20</v>
      </c>
      <c r="J934" t="s">
        <v>21</v>
      </c>
      <c r="K934">
        <v>50000000</v>
      </c>
      <c r="L934">
        <v>1997</v>
      </c>
      <c r="M934">
        <v>7.7</v>
      </c>
      <c r="N934">
        <v>1.85</v>
      </c>
    </row>
    <row r="935" spans="1:14" x14ac:dyDescent="0.3">
      <c r="A935" t="s">
        <v>349</v>
      </c>
      <c r="B935">
        <v>115</v>
      </c>
      <c r="C935" t="s">
        <v>473</v>
      </c>
      <c r="D935">
        <v>135014968</v>
      </c>
      <c r="E935" t="s">
        <v>3154</v>
      </c>
      <c r="F935" t="s">
        <v>548</v>
      </c>
      <c r="G935" t="s">
        <v>3155</v>
      </c>
      <c r="H935" t="s">
        <v>1709</v>
      </c>
      <c r="I935" t="s">
        <v>20</v>
      </c>
      <c r="J935" t="s">
        <v>21</v>
      </c>
      <c r="K935">
        <v>50000000</v>
      </c>
      <c r="L935">
        <v>1998</v>
      </c>
      <c r="M935">
        <v>6.7</v>
      </c>
      <c r="N935">
        <v>2.35</v>
      </c>
    </row>
    <row r="936" spans="1:14" x14ac:dyDescent="0.3">
      <c r="A936" t="s">
        <v>1150</v>
      </c>
      <c r="B936">
        <v>143</v>
      </c>
      <c r="C936" t="s">
        <v>831</v>
      </c>
      <c r="D936">
        <v>2175312</v>
      </c>
      <c r="E936" t="s">
        <v>1099</v>
      </c>
      <c r="F936" t="s">
        <v>266</v>
      </c>
      <c r="G936" t="s">
        <v>3156</v>
      </c>
      <c r="H936" t="s">
        <v>353</v>
      </c>
      <c r="I936" t="s">
        <v>20</v>
      </c>
      <c r="J936" t="s">
        <v>21</v>
      </c>
      <c r="K936">
        <v>50000000</v>
      </c>
      <c r="L936">
        <v>2013</v>
      </c>
      <c r="M936">
        <v>6.3</v>
      </c>
      <c r="N936">
        <v>2.35</v>
      </c>
    </row>
    <row r="937" spans="1:14" x14ac:dyDescent="0.3">
      <c r="A937" t="s">
        <v>1805</v>
      </c>
      <c r="B937">
        <v>96</v>
      </c>
      <c r="C937" t="s">
        <v>1428</v>
      </c>
      <c r="D937">
        <v>126203320</v>
      </c>
      <c r="E937" t="s">
        <v>1106</v>
      </c>
      <c r="F937" t="s">
        <v>186</v>
      </c>
      <c r="G937" t="s">
        <v>3157</v>
      </c>
      <c r="H937" t="s">
        <v>3033</v>
      </c>
      <c r="I937" t="s">
        <v>20</v>
      </c>
      <c r="J937" t="s">
        <v>21</v>
      </c>
      <c r="K937">
        <v>50000000</v>
      </c>
      <c r="L937">
        <v>2002</v>
      </c>
      <c r="M937">
        <v>5.8</v>
      </c>
      <c r="N937">
        <v>1.85</v>
      </c>
    </row>
    <row r="938" spans="1:14" x14ac:dyDescent="0.3">
      <c r="A938" t="s">
        <v>238</v>
      </c>
      <c r="B938">
        <v>112</v>
      </c>
      <c r="C938" t="s">
        <v>1315</v>
      </c>
      <c r="D938">
        <v>126975169</v>
      </c>
      <c r="E938" t="s">
        <v>3158</v>
      </c>
      <c r="F938" t="s">
        <v>3159</v>
      </c>
      <c r="G938" t="s">
        <v>3160</v>
      </c>
      <c r="H938" t="s">
        <v>3161</v>
      </c>
      <c r="I938" t="s">
        <v>20</v>
      </c>
      <c r="J938" t="s">
        <v>21</v>
      </c>
      <c r="K938">
        <v>50000000</v>
      </c>
      <c r="L938">
        <v>2011</v>
      </c>
      <c r="M938">
        <v>7.1</v>
      </c>
      <c r="N938">
        <v>2.35</v>
      </c>
    </row>
    <row r="939" spans="1:14" x14ac:dyDescent="0.3">
      <c r="A939" t="s">
        <v>1005</v>
      </c>
      <c r="B939">
        <v>131</v>
      </c>
      <c r="C939" t="s">
        <v>165</v>
      </c>
      <c r="D939">
        <v>125548685</v>
      </c>
      <c r="E939" t="s">
        <v>1017</v>
      </c>
      <c r="F939" t="s">
        <v>1006</v>
      </c>
      <c r="G939" t="s">
        <v>3162</v>
      </c>
      <c r="H939" t="s">
        <v>3163</v>
      </c>
      <c r="I939" t="s">
        <v>20</v>
      </c>
      <c r="J939" t="s">
        <v>21</v>
      </c>
      <c r="K939">
        <v>52000000</v>
      </c>
      <c r="L939">
        <v>2000</v>
      </c>
      <c r="M939">
        <v>7.3</v>
      </c>
      <c r="N939">
        <v>1.85</v>
      </c>
    </row>
    <row r="940" spans="1:14" x14ac:dyDescent="0.3">
      <c r="A940" t="s">
        <v>2686</v>
      </c>
      <c r="B940">
        <v>116</v>
      </c>
      <c r="C940" t="s">
        <v>1857</v>
      </c>
      <c r="D940">
        <v>105807520</v>
      </c>
      <c r="E940" t="s">
        <v>1106</v>
      </c>
      <c r="F940" t="s">
        <v>450</v>
      </c>
      <c r="G940" t="s">
        <v>3164</v>
      </c>
      <c r="H940" t="s">
        <v>3165</v>
      </c>
      <c r="I940" t="s">
        <v>20</v>
      </c>
      <c r="J940" t="s">
        <v>21</v>
      </c>
      <c r="K940">
        <v>50000000</v>
      </c>
      <c r="L940">
        <v>2003</v>
      </c>
      <c r="M940">
        <v>6.4</v>
      </c>
      <c r="N940">
        <v>1.85</v>
      </c>
    </row>
    <row r="941" spans="1:14" x14ac:dyDescent="0.3">
      <c r="A941" t="s">
        <v>1374</v>
      </c>
      <c r="B941">
        <v>112</v>
      </c>
      <c r="C941" t="s">
        <v>3166</v>
      </c>
      <c r="D941">
        <v>191616238</v>
      </c>
      <c r="E941" t="s">
        <v>1151</v>
      </c>
      <c r="F941" t="s">
        <v>303</v>
      </c>
      <c r="G941" t="s">
        <v>3167</v>
      </c>
      <c r="H941" t="s">
        <v>1576</v>
      </c>
      <c r="I941" t="s">
        <v>20</v>
      </c>
      <c r="J941" t="s">
        <v>21</v>
      </c>
      <c r="K941">
        <v>50000000</v>
      </c>
      <c r="L941">
        <v>2014</v>
      </c>
      <c r="M941">
        <v>7.1</v>
      </c>
      <c r="N941">
        <v>2.35</v>
      </c>
    </row>
    <row r="942" spans="1:14" x14ac:dyDescent="0.3">
      <c r="A942" t="s">
        <v>3168</v>
      </c>
      <c r="B942">
        <v>123</v>
      </c>
      <c r="C942" t="s">
        <v>356</v>
      </c>
      <c r="D942">
        <v>105264608</v>
      </c>
      <c r="E942" t="s">
        <v>3169</v>
      </c>
      <c r="F942" t="s">
        <v>231</v>
      </c>
      <c r="G942" t="s">
        <v>3170</v>
      </c>
      <c r="H942" t="s">
        <v>57</v>
      </c>
      <c r="I942" t="s">
        <v>20</v>
      </c>
      <c r="J942" t="s">
        <v>21</v>
      </c>
      <c r="K942">
        <v>60000000</v>
      </c>
      <c r="L942">
        <v>1994</v>
      </c>
      <c r="M942">
        <v>7.6</v>
      </c>
      <c r="N942">
        <v>1.85</v>
      </c>
    </row>
    <row r="943" spans="1:14" x14ac:dyDescent="0.3">
      <c r="A943" t="s">
        <v>777</v>
      </c>
      <c r="B943">
        <v>104</v>
      </c>
      <c r="C943" t="s">
        <v>1281</v>
      </c>
      <c r="D943">
        <v>97680195</v>
      </c>
      <c r="E943" t="s">
        <v>1106</v>
      </c>
      <c r="F943" t="s">
        <v>446</v>
      </c>
      <c r="G943" t="s">
        <v>3171</v>
      </c>
      <c r="H943" t="s">
        <v>3172</v>
      </c>
      <c r="I943" t="s">
        <v>20</v>
      </c>
      <c r="J943" t="s">
        <v>21</v>
      </c>
      <c r="K943">
        <v>70000000</v>
      </c>
      <c r="L943">
        <v>2008</v>
      </c>
      <c r="M943">
        <v>6.8</v>
      </c>
      <c r="N943">
        <v>2.35</v>
      </c>
    </row>
    <row r="944" spans="1:14" x14ac:dyDescent="0.3">
      <c r="A944" t="s">
        <v>3173</v>
      </c>
      <c r="B944">
        <v>107</v>
      </c>
      <c r="C944" t="s">
        <v>140</v>
      </c>
      <c r="D944">
        <v>126088877</v>
      </c>
      <c r="E944" t="s">
        <v>1151</v>
      </c>
      <c r="F944" t="s">
        <v>719</v>
      </c>
      <c r="G944" t="s">
        <v>3174</v>
      </c>
      <c r="H944" t="s">
        <v>3175</v>
      </c>
      <c r="I944" t="s">
        <v>20</v>
      </c>
      <c r="J944" t="s">
        <v>21</v>
      </c>
      <c r="K944">
        <v>50000000</v>
      </c>
      <c r="L944">
        <v>2016</v>
      </c>
      <c r="M944">
        <v>6.6</v>
      </c>
      <c r="N944">
        <v>2.35</v>
      </c>
    </row>
    <row r="945" spans="1:14" x14ac:dyDescent="0.3">
      <c r="A945" t="s">
        <v>832</v>
      </c>
      <c r="B945">
        <v>124</v>
      </c>
      <c r="C945" t="s">
        <v>1701</v>
      </c>
      <c r="D945">
        <v>91030827</v>
      </c>
      <c r="E945" t="s">
        <v>1649</v>
      </c>
      <c r="F945" t="s">
        <v>1006</v>
      </c>
      <c r="G945" t="s">
        <v>3176</v>
      </c>
      <c r="H945" t="s">
        <v>3177</v>
      </c>
      <c r="I945" t="s">
        <v>20</v>
      </c>
      <c r="J945" t="s">
        <v>21</v>
      </c>
      <c r="K945">
        <v>50000000</v>
      </c>
      <c r="L945">
        <v>1998</v>
      </c>
      <c r="M945">
        <v>6.7</v>
      </c>
      <c r="N945">
        <v>2.35</v>
      </c>
    </row>
    <row r="946" spans="1:14" x14ac:dyDescent="0.3">
      <c r="A946" t="s">
        <v>2859</v>
      </c>
      <c r="B946">
        <v>96</v>
      </c>
      <c r="C946" t="s">
        <v>1615</v>
      </c>
      <c r="D946">
        <v>150315155</v>
      </c>
      <c r="E946" t="s">
        <v>1974</v>
      </c>
      <c r="F946" t="s">
        <v>831</v>
      </c>
      <c r="G946" t="s">
        <v>3178</v>
      </c>
      <c r="H946" t="s">
        <v>3179</v>
      </c>
      <c r="I946" t="s">
        <v>20</v>
      </c>
      <c r="J946" t="s">
        <v>21</v>
      </c>
      <c r="K946">
        <v>50000000</v>
      </c>
      <c r="L946">
        <v>2015</v>
      </c>
      <c r="M946">
        <v>6.1</v>
      </c>
      <c r="N946">
        <v>1.85</v>
      </c>
    </row>
    <row r="947" spans="1:14" x14ac:dyDescent="0.3">
      <c r="A947" t="s">
        <v>105</v>
      </c>
      <c r="B947">
        <v>125</v>
      </c>
      <c r="C947" t="s">
        <v>1551</v>
      </c>
      <c r="D947">
        <v>127997349</v>
      </c>
      <c r="E947" t="s">
        <v>3180</v>
      </c>
      <c r="F947" t="s">
        <v>25</v>
      </c>
      <c r="G947" t="s">
        <v>3181</v>
      </c>
      <c r="H947" t="s">
        <v>1602</v>
      </c>
      <c r="I947" t="s">
        <v>20</v>
      </c>
      <c r="J947" t="s">
        <v>21</v>
      </c>
      <c r="K947">
        <v>50000000</v>
      </c>
      <c r="L947">
        <v>2014</v>
      </c>
      <c r="M947">
        <v>6</v>
      </c>
      <c r="N947">
        <v>2.39</v>
      </c>
    </row>
    <row r="948" spans="1:14" x14ac:dyDescent="0.3">
      <c r="A948" t="s">
        <v>3182</v>
      </c>
      <c r="B948">
        <v>129</v>
      </c>
      <c r="C948" t="s">
        <v>3183</v>
      </c>
      <c r="D948">
        <v>88504640</v>
      </c>
      <c r="E948" t="s">
        <v>1403</v>
      </c>
      <c r="F948" t="s">
        <v>1134</v>
      </c>
      <c r="G948" t="s">
        <v>3184</v>
      </c>
      <c r="H948" t="s">
        <v>2178</v>
      </c>
      <c r="I948" t="s">
        <v>20</v>
      </c>
      <c r="J948" t="s">
        <v>21</v>
      </c>
      <c r="K948">
        <v>45000000</v>
      </c>
      <c r="L948">
        <v>2006</v>
      </c>
      <c r="M948">
        <v>7.6</v>
      </c>
      <c r="N948">
        <v>2.35</v>
      </c>
    </row>
    <row r="949" spans="1:14" x14ac:dyDescent="0.3">
      <c r="A949" t="s">
        <v>3185</v>
      </c>
      <c r="B949">
        <v>90</v>
      </c>
      <c r="C949" t="s">
        <v>3186</v>
      </c>
      <c r="D949">
        <v>81517441</v>
      </c>
      <c r="E949" t="s">
        <v>315</v>
      </c>
      <c r="F949" t="s">
        <v>3187</v>
      </c>
      <c r="G949" t="s">
        <v>3188</v>
      </c>
      <c r="H949" t="s">
        <v>2366</v>
      </c>
      <c r="I949" t="s">
        <v>20</v>
      </c>
      <c r="J949" t="s">
        <v>21</v>
      </c>
      <c r="K949">
        <v>50000000</v>
      </c>
      <c r="L949">
        <v>1999</v>
      </c>
      <c r="M949">
        <v>7.1</v>
      </c>
      <c r="N949">
        <v>2.35</v>
      </c>
    </row>
    <row r="950" spans="1:14" x14ac:dyDescent="0.3">
      <c r="A950" t="s">
        <v>3189</v>
      </c>
      <c r="B950">
        <v>109</v>
      </c>
      <c r="C950" t="s">
        <v>1002</v>
      </c>
      <c r="D950">
        <v>81022333</v>
      </c>
      <c r="E950" t="s">
        <v>944</v>
      </c>
      <c r="F950" t="s">
        <v>3190</v>
      </c>
      <c r="G950" t="s">
        <v>3191</v>
      </c>
      <c r="H950" t="s">
        <v>983</v>
      </c>
      <c r="I950" t="s">
        <v>20</v>
      </c>
      <c r="J950" t="s">
        <v>21</v>
      </c>
      <c r="K950">
        <v>50000000</v>
      </c>
      <c r="L950">
        <v>1995</v>
      </c>
      <c r="M950">
        <v>5</v>
      </c>
      <c r="N950">
        <v>1.85</v>
      </c>
    </row>
    <row r="951" spans="1:14" x14ac:dyDescent="0.3">
      <c r="A951" t="s">
        <v>2154</v>
      </c>
      <c r="B951">
        <v>124</v>
      </c>
      <c r="C951" t="s">
        <v>773</v>
      </c>
      <c r="D951">
        <v>75621915</v>
      </c>
      <c r="E951" t="s">
        <v>2507</v>
      </c>
      <c r="F951" t="s">
        <v>68</v>
      </c>
      <c r="G951" t="s">
        <v>3192</v>
      </c>
      <c r="H951" t="s">
        <v>838</v>
      </c>
      <c r="I951" t="s">
        <v>20</v>
      </c>
      <c r="J951" t="s">
        <v>21</v>
      </c>
      <c r="L951">
        <v>2011</v>
      </c>
      <c r="M951">
        <v>7.1</v>
      </c>
      <c r="N951">
        <v>1.85</v>
      </c>
    </row>
    <row r="952" spans="1:14" x14ac:dyDescent="0.3">
      <c r="A952" t="s">
        <v>696</v>
      </c>
      <c r="B952">
        <v>121</v>
      </c>
      <c r="C952" t="s">
        <v>690</v>
      </c>
      <c r="D952">
        <v>79948113</v>
      </c>
      <c r="E952" t="s">
        <v>1442</v>
      </c>
      <c r="F952" t="s">
        <v>479</v>
      </c>
      <c r="G952" t="s">
        <v>3193</v>
      </c>
      <c r="H952" t="s">
        <v>3194</v>
      </c>
      <c r="I952" t="s">
        <v>20</v>
      </c>
      <c r="J952" t="s">
        <v>21</v>
      </c>
      <c r="K952">
        <v>50000000</v>
      </c>
      <c r="L952">
        <v>2009</v>
      </c>
      <c r="M952">
        <v>6.2</v>
      </c>
      <c r="N952">
        <v>2.35</v>
      </c>
    </row>
    <row r="953" spans="1:14" x14ac:dyDescent="0.3">
      <c r="A953" t="s">
        <v>2950</v>
      </c>
      <c r="B953">
        <v>95</v>
      </c>
      <c r="C953" t="s">
        <v>450</v>
      </c>
      <c r="D953">
        <v>88658172</v>
      </c>
      <c r="E953" t="s">
        <v>1106</v>
      </c>
      <c r="F953" t="s">
        <v>446</v>
      </c>
      <c r="G953" t="s">
        <v>3195</v>
      </c>
      <c r="H953" t="s">
        <v>1281</v>
      </c>
      <c r="I953" t="s">
        <v>20</v>
      </c>
      <c r="J953" t="s">
        <v>21</v>
      </c>
      <c r="K953">
        <v>50000000</v>
      </c>
      <c r="L953">
        <v>2006</v>
      </c>
      <c r="M953">
        <v>5.6</v>
      </c>
      <c r="N953">
        <v>2.35</v>
      </c>
    </row>
    <row r="954" spans="1:14" x14ac:dyDescent="0.3">
      <c r="A954" t="s">
        <v>3196</v>
      </c>
      <c r="B954">
        <v>128</v>
      </c>
      <c r="C954" t="s">
        <v>2081</v>
      </c>
      <c r="D954">
        <v>75888270</v>
      </c>
      <c r="E954" t="s">
        <v>3197</v>
      </c>
      <c r="F954" t="s">
        <v>142</v>
      </c>
      <c r="G954" t="s">
        <v>3198</v>
      </c>
      <c r="H954" t="s">
        <v>3199</v>
      </c>
      <c r="I954" t="s">
        <v>20</v>
      </c>
      <c r="J954" t="s">
        <v>21</v>
      </c>
      <c r="L954">
        <v>2005</v>
      </c>
      <c r="M954">
        <v>5.4</v>
      </c>
      <c r="N954">
        <v>1.85</v>
      </c>
    </row>
    <row r="955" spans="1:14" x14ac:dyDescent="0.3">
      <c r="A955" t="s">
        <v>2390</v>
      </c>
      <c r="B955">
        <v>118</v>
      </c>
      <c r="C955" t="s">
        <v>124</v>
      </c>
      <c r="D955">
        <v>84244877</v>
      </c>
      <c r="E955" t="s">
        <v>936</v>
      </c>
      <c r="F955" t="s">
        <v>2670</v>
      </c>
      <c r="G955" t="s">
        <v>3200</v>
      </c>
      <c r="H955" t="s">
        <v>353</v>
      </c>
      <c r="I955" t="s">
        <v>20</v>
      </c>
      <c r="J955" t="s">
        <v>21</v>
      </c>
      <c r="K955">
        <v>50000000</v>
      </c>
      <c r="L955">
        <v>2011</v>
      </c>
      <c r="M955">
        <v>7.4</v>
      </c>
      <c r="N955">
        <v>2.39</v>
      </c>
    </row>
    <row r="956" spans="1:14" x14ac:dyDescent="0.3">
      <c r="A956" t="s">
        <v>3201</v>
      </c>
      <c r="B956">
        <v>80</v>
      </c>
      <c r="C956" t="s">
        <v>3202</v>
      </c>
      <c r="D956">
        <v>75367693</v>
      </c>
      <c r="E956" t="s">
        <v>535</v>
      </c>
      <c r="F956" t="s">
        <v>372</v>
      </c>
      <c r="G956" t="s">
        <v>3203</v>
      </c>
      <c r="H956" t="s">
        <v>3204</v>
      </c>
      <c r="I956" t="s">
        <v>20</v>
      </c>
      <c r="J956" t="s">
        <v>21</v>
      </c>
      <c r="K956">
        <v>35000000</v>
      </c>
      <c r="L956">
        <v>2004</v>
      </c>
      <c r="M956">
        <v>5</v>
      </c>
      <c r="N956">
        <v>1.85</v>
      </c>
    </row>
    <row r="957" spans="1:14" x14ac:dyDescent="0.3">
      <c r="A957" t="s">
        <v>3205</v>
      </c>
      <c r="B957">
        <v>99</v>
      </c>
      <c r="C957" t="s">
        <v>2125</v>
      </c>
      <c r="D957">
        <v>73701902</v>
      </c>
      <c r="E957" t="s">
        <v>1974</v>
      </c>
      <c r="F957" t="s">
        <v>1139</v>
      </c>
      <c r="G957" t="s">
        <v>3206</v>
      </c>
      <c r="H957" t="s">
        <v>1211</v>
      </c>
      <c r="I957" t="s">
        <v>20</v>
      </c>
      <c r="J957" t="s">
        <v>21</v>
      </c>
      <c r="K957">
        <v>60000000</v>
      </c>
      <c r="L957">
        <v>2004</v>
      </c>
      <c r="M957">
        <v>5.2</v>
      </c>
      <c r="N957">
        <v>2.35</v>
      </c>
    </row>
    <row r="958" spans="1:14" x14ac:dyDescent="0.3">
      <c r="A958" t="s">
        <v>3207</v>
      </c>
      <c r="B958">
        <v>133</v>
      </c>
      <c r="C958" t="s">
        <v>299</v>
      </c>
      <c r="D958">
        <v>75605492</v>
      </c>
      <c r="E958" t="s">
        <v>1076</v>
      </c>
      <c r="F958" t="s">
        <v>473</v>
      </c>
      <c r="G958" t="s">
        <v>3208</v>
      </c>
      <c r="H958" t="s">
        <v>231</v>
      </c>
      <c r="I958" t="s">
        <v>20</v>
      </c>
      <c r="J958" t="s">
        <v>21</v>
      </c>
      <c r="K958">
        <v>50000000</v>
      </c>
      <c r="L958">
        <v>2011</v>
      </c>
      <c r="M958">
        <v>7.6</v>
      </c>
      <c r="N958">
        <v>1.85</v>
      </c>
    </row>
    <row r="959" spans="1:14" x14ac:dyDescent="0.3">
      <c r="A959" t="s">
        <v>482</v>
      </c>
      <c r="B959">
        <v>127</v>
      </c>
      <c r="C959" t="s">
        <v>317</v>
      </c>
      <c r="D959">
        <v>67823573</v>
      </c>
      <c r="E959" t="s">
        <v>622</v>
      </c>
      <c r="F959" t="s">
        <v>82</v>
      </c>
      <c r="G959" t="s">
        <v>3209</v>
      </c>
      <c r="H959" t="s">
        <v>710</v>
      </c>
      <c r="I959" t="s">
        <v>20</v>
      </c>
      <c r="J959" t="s">
        <v>21</v>
      </c>
      <c r="K959">
        <v>50000000</v>
      </c>
      <c r="L959">
        <v>1995</v>
      </c>
      <c r="M959">
        <v>6.6</v>
      </c>
      <c r="N959">
        <v>1.85</v>
      </c>
    </row>
    <row r="960" spans="1:14" x14ac:dyDescent="0.3">
      <c r="A960" t="s">
        <v>3210</v>
      </c>
      <c r="B960">
        <v>106</v>
      </c>
      <c r="C960" t="s">
        <v>2853</v>
      </c>
      <c r="D960">
        <v>91439400</v>
      </c>
      <c r="E960" t="s">
        <v>772</v>
      </c>
      <c r="F960" t="s">
        <v>156</v>
      </c>
      <c r="G960" t="s">
        <v>3211</v>
      </c>
      <c r="H960" t="s">
        <v>3212</v>
      </c>
      <c r="I960" t="s">
        <v>20</v>
      </c>
      <c r="J960" t="s">
        <v>34</v>
      </c>
      <c r="K960">
        <v>50000000</v>
      </c>
      <c r="L960">
        <v>2014</v>
      </c>
      <c r="M960">
        <v>7</v>
      </c>
      <c r="N960">
        <v>2.35</v>
      </c>
    </row>
    <row r="961" spans="1:14" x14ac:dyDescent="0.3">
      <c r="A961" t="s">
        <v>3213</v>
      </c>
      <c r="B961">
        <v>98</v>
      </c>
      <c r="C961" t="s">
        <v>3214</v>
      </c>
      <c r="D961">
        <v>67128202</v>
      </c>
      <c r="E961" t="s">
        <v>3215</v>
      </c>
      <c r="F961" t="s">
        <v>719</v>
      </c>
      <c r="G961" t="s">
        <v>3216</v>
      </c>
      <c r="H961" t="s">
        <v>629</v>
      </c>
      <c r="I961" t="s">
        <v>20</v>
      </c>
      <c r="J961" t="s">
        <v>21</v>
      </c>
      <c r="K961">
        <v>65000000</v>
      </c>
      <c r="L961">
        <v>2009</v>
      </c>
      <c r="M961">
        <v>5.7</v>
      </c>
      <c r="N961">
        <v>2.35</v>
      </c>
    </row>
    <row r="962" spans="1:14" x14ac:dyDescent="0.3">
      <c r="A962" t="s">
        <v>3217</v>
      </c>
      <c r="B962">
        <v>132</v>
      </c>
      <c r="C962" t="s">
        <v>244</v>
      </c>
      <c r="D962">
        <v>70496802</v>
      </c>
      <c r="E962" t="s">
        <v>622</v>
      </c>
      <c r="F962" t="s">
        <v>568</v>
      </c>
      <c r="G962" t="s">
        <v>3218</v>
      </c>
      <c r="H962" t="s">
        <v>3219</v>
      </c>
      <c r="I962" t="s">
        <v>20</v>
      </c>
      <c r="J962" t="s">
        <v>21</v>
      </c>
      <c r="K962">
        <v>54000000</v>
      </c>
      <c r="L962">
        <v>2005</v>
      </c>
      <c r="M962">
        <v>8.1999999999999993</v>
      </c>
      <c r="N962">
        <v>2.35</v>
      </c>
    </row>
    <row r="963" spans="1:14" x14ac:dyDescent="0.3">
      <c r="A963" t="s">
        <v>3112</v>
      </c>
      <c r="B963">
        <v>114</v>
      </c>
      <c r="C963" t="s">
        <v>3220</v>
      </c>
      <c r="D963">
        <v>60470220</v>
      </c>
      <c r="E963" t="s">
        <v>1072</v>
      </c>
      <c r="F963" t="s">
        <v>3221</v>
      </c>
      <c r="G963" t="s">
        <v>3222</v>
      </c>
      <c r="H963" t="s">
        <v>3223</v>
      </c>
      <c r="I963" t="s">
        <v>20</v>
      </c>
      <c r="J963" t="s">
        <v>21</v>
      </c>
      <c r="K963">
        <v>50000000</v>
      </c>
      <c r="L963">
        <v>2003</v>
      </c>
      <c r="M963">
        <v>6.2</v>
      </c>
      <c r="N963">
        <v>2.35</v>
      </c>
    </row>
    <row r="964" spans="1:14" x14ac:dyDescent="0.3">
      <c r="A964" t="s">
        <v>45</v>
      </c>
      <c r="B964">
        <v>45</v>
      </c>
      <c r="C964" t="s">
        <v>3224</v>
      </c>
      <c r="E964" t="s">
        <v>1272</v>
      </c>
      <c r="F964" t="s">
        <v>1322</v>
      </c>
      <c r="G964" t="s">
        <v>3225</v>
      </c>
      <c r="H964" t="s">
        <v>3226</v>
      </c>
      <c r="I964" t="s">
        <v>20</v>
      </c>
      <c r="J964" t="s">
        <v>34</v>
      </c>
      <c r="M964">
        <v>7.9</v>
      </c>
    </row>
    <row r="965" spans="1:14" x14ac:dyDescent="0.3">
      <c r="A965" t="s">
        <v>3227</v>
      </c>
      <c r="B965">
        <v>78</v>
      </c>
      <c r="C965" t="s">
        <v>1307</v>
      </c>
      <c r="D965">
        <v>58336565</v>
      </c>
      <c r="E965" t="s">
        <v>320</v>
      </c>
      <c r="F965" t="s">
        <v>831</v>
      </c>
      <c r="G965" t="s">
        <v>3228</v>
      </c>
      <c r="H965" t="s">
        <v>1319</v>
      </c>
      <c r="I965" t="s">
        <v>20</v>
      </c>
      <c r="J965" t="s">
        <v>21</v>
      </c>
      <c r="K965">
        <v>50000000</v>
      </c>
      <c r="L965">
        <v>2006</v>
      </c>
      <c r="M965">
        <v>6.6</v>
      </c>
      <c r="N965">
        <v>1.85</v>
      </c>
    </row>
    <row r="966" spans="1:14" x14ac:dyDescent="0.3">
      <c r="A966" t="s">
        <v>3229</v>
      </c>
      <c r="B966">
        <v>101</v>
      </c>
      <c r="C966" t="s">
        <v>3165</v>
      </c>
      <c r="D966">
        <v>66002004</v>
      </c>
      <c r="E966" t="s">
        <v>3230</v>
      </c>
      <c r="F966" t="s">
        <v>3212</v>
      </c>
      <c r="G966" t="s">
        <v>3231</v>
      </c>
      <c r="H966" t="s">
        <v>3232</v>
      </c>
      <c r="I966" t="s">
        <v>20</v>
      </c>
      <c r="J966" t="s">
        <v>21</v>
      </c>
      <c r="K966">
        <v>50000000</v>
      </c>
      <c r="L966">
        <v>2005</v>
      </c>
      <c r="M966">
        <v>4.7</v>
      </c>
      <c r="N966">
        <v>1.85</v>
      </c>
    </row>
    <row r="967" spans="1:14" x14ac:dyDescent="0.3">
      <c r="A967" t="s">
        <v>3233</v>
      </c>
      <c r="B967">
        <v>113</v>
      </c>
      <c r="C967" t="s">
        <v>3234</v>
      </c>
      <c r="D967">
        <v>54997476</v>
      </c>
      <c r="E967" t="s">
        <v>1403</v>
      </c>
      <c r="F967" t="s">
        <v>293</v>
      </c>
      <c r="G967" t="s">
        <v>3235</v>
      </c>
      <c r="H967" t="s">
        <v>3236</v>
      </c>
      <c r="I967" t="s">
        <v>20</v>
      </c>
      <c r="J967" t="s">
        <v>21</v>
      </c>
      <c r="K967">
        <v>50000000</v>
      </c>
      <c r="L967">
        <v>2001</v>
      </c>
      <c r="M967">
        <v>6.3</v>
      </c>
      <c r="N967">
        <v>2.35</v>
      </c>
    </row>
    <row r="968" spans="1:14" x14ac:dyDescent="0.3">
      <c r="A968" t="s">
        <v>3237</v>
      </c>
      <c r="B968">
        <v>98</v>
      </c>
      <c r="C968" t="s">
        <v>3238</v>
      </c>
      <c r="D968">
        <v>55682070</v>
      </c>
      <c r="E968" t="s">
        <v>2221</v>
      </c>
      <c r="F968" t="s">
        <v>598</v>
      </c>
      <c r="G968" t="s">
        <v>3239</v>
      </c>
      <c r="H968" t="s">
        <v>1227</v>
      </c>
      <c r="I968" t="s">
        <v>20</v>
      </c>
      <c r="J968" t="s">
        <v>520</v>
      </c>
      <c r="K968">
        <v>50000000</v>
      </c>
      <c r="L968">
        <v>2013</v>
      </c>
      <c r="M968">
        <v>6.1</v>
      </c>
      <c r="N968">
        <v>2.35</v>
      </c>
    </row>
    <row r="969" spans="1:14" x14ac:dyDescent="0.3">
      <c r="A969" t="s">
        <v>3240</v>
      </c>
      <c r="B969">
        <v>124</v>
      </c>
      <c r="C969" t="s">
        <v>3241</v>
      </c>
      <c r="D969">
        <v>52752475</v>
      </c>
      <c r="E969" t="s">
        <v>2588</v>
      </c>
      <c r="F969" t="s">
        <v>3242</v>
      </c>
      <c r="G969" t="s">
        <v>3243</v>
      </c>
      <c r="H969" t="s">
        <v>3244</v>
      </c>
      <c r="I969" t="s">
        <v>20</v>
      </c>
      <c r="J969" t="s">
        <v>21</v>
      </c>
      <c r="K969">
        <v>50000000</v>
      </c>
      <c r="L969">
        <v>2002</v>
      </c>
      <c r="M969">
        <v>6.7</v>
      </c>
      <c r="N969">
        <v>1.85</v>
      </c>
    </row>
    <row r="970" spans="1:14" x14ac:dyDescent="0.3">
      <c r="A970" t="s">
        <v>1712</v>
      </c>
      <c r="B970">
        <v>109</v>
      </c>
      <c r="C970" t="s">
        <v>3245</v>
      </c>
      <c r="D970">
        <v>55092830</v>
      </c>
      <c r="E970" t="s">
        <v>155</v>
      </c>
      <c r="F970" t="s">
        <v>3246</v>
      </c>
      <c r="G970" t="s">
        <v>3247</v>
      </c>
      <c r="H970" t="s">
        <v>3248</v>
      </c>
      <c r="I970" t="s">
        <v>20</v>
      </c>
      <c r="J970" t="s">
        <v>21</v>
      </c>
      <c r="K970">
        <v>60000000</v>
      </c>
      <c r="L970">
        <v>2011</v>
      </c>
      <c r="M970">
        <v>6.1</v>
      </c>
      <c r="N970">
        <v>1.85</v>
      </c>
    </row>
    <row r="971" spans="1:14" x14ac:dyDescent="0.3">
      <c r="A971" t="s">
        <v>3249</v>
      </c>
      <c r="B971">
        <v>128</v>
      </c>
      <c r="C971" t="s">
        <v>3250</v>
      </c>
      <c r="D971">
        <v>50815288</v>
      </c>
      <c r="E971" t="s">
        <v>2588</v>
      </c>
      <c r="F971" t="s">
        <v>773</v>
      </c>
      <c r="G971" t="s">
        <v>3251</v>
      </c>
      <c r="H971" t="s">
        <v>3252</v>
      </c>
      <c r="I971" t="s">
        <v>20</v>
      </c>
      <c r="J971" t="s">
        <v>21</v>
      </c>
      <c r="K971">
        <v>50000000</v>
      </c>
      <c r="L971">
        <v>2005</v>
      </c>
      <c r="M971">
        <v>7</v>
      </c>
      <c r="N971">
        <v>2.35</v>
      </c>
    </row>
    <row r="972" spans="1:14" x14ac:dyDescent="0.3">
      <c r="A972" t="s">
        <v>189</v>
      </c>
      <c r="B972">
        <v>144</v>
      </c>
      <c r="C972" t="s">
        <v>3253</v>
      </c>
      <c r="D972">
        <v>52822418</v>
      </c>
      <c r="E972" t="s">
        <v>1255</v>
      </c>
      <c r="F972" t="s">
        <v>649</v>
      </c>
      <c r="G972" t="s">
        <v>3254</v>
      </c>
      <c r="H972" t="s">
        <v>3255</v>
      </c>
      <c r="I972" t="s">
        <v>20</v>
      </c>
      <c r="J972" t="s">
        <v>21</v>
      </c>
      <c r="K972">
        <v>50000000</v>
      </c>
      <c r="L972">
        <v>2016</v>
      </c>
      <c r="M972">
        <v>7.4</v>
      </c>
      <c r="N972">
        <v>2.35</v>
      </c>
    </row>
    <row r="973" spans="1:14" x14ac:dyDescent="0.3">
      <c r="A973" t="s">
        <v>3256</v>
      </c>
      <c r="B973">
        <v>95</v>
      </c>
      <c r="C973" t="s">
        <v>2130</v>
      </c>
      <c r="D973">
        <v>50150619</v>
      </c>
      <c r="E973" t="s">
        <v>2122</v>
      </c>
      <c r="F973" t="s">
        <v>303</v>
      </c>
      <c r="G973" t="s">
        <v>3257</v>
      </c>
      <c r="H973" t="s">
        <v>3258</v>
      </c>
      <c r="I973" t="s">
        <v>20</v>
      </c>
      <c r="J973" t="s">
        <v>21</v>
      </c>
      <c r="K973">
        <v>50000000</v>
      </c>
      <c r="L973">
        <v>2014</v>
      </c>
      <c r="M973">
        <v>7.3</v>
      </c>
      <c r="N973">
        <v>2.35</v>
      </c>
    </row>
    <row r="974" spans="1:14" x14ac:dyDescent="0.3">
      <c r="A974" t="s">
        <v>3259</v>
      </c>
      <c r="B974">
        <v>105</v>
      </c>
      <c r="C974" t="s">
        <v>266</v>
      </c>
      <c r="D974">
        <v>48745150</v>
      </c>
      <c r="E974" t="s">
        <v>1007</v>
      </c>
      <c r="F974" t="s">
        <v>351</v>
      </c>
      <c r="G974" t="s">
        <v>3260</v>
      </c>
      <c r="H974" t="s">
        <v>3261</v>
      </c>
      <c r="I974" t="s">
        <v>20</v>
      </c>
      <c r="J974" t="s">
        <v>21</v>
      </c>
      <c r="K974">
        <v>50000000</v>
      </c>
      <c r="L974">
        <v>2006</v>
      </c>
      <c r="M974">
        <v>5.8</v>
      </c>
      <c r="N974">
        <v>2.35</v>
      </c>
    </row>
    <row r="975" spans="1:14" x14ac:dyDescent="0.3">
      <c r="A975" t="s">
        <v>2363</v>
      </c>
      <c r="B975">
        <v>121</v>
      </c>
      <c r="C975" t="s">
        <v>1197</v>
      </c>
      <c r="D975">
        <v>50007168</v>
      </c>
      <c r="E975" t="s">
        <v>315</v>
      </c>
      <c r="F975" t="s">
        <v>2363</v>
      </c>
      <c r="G975" t="s">
        <v>3262</v>
      </c>
      <c r="H975" t="s">
        <v>874</v>
      </c>
      <c r="I975" t="s">
        <v>20</v>
      </c>
      <c r="J975" t="s">
        <v>21</v>
      </c>
      <c r="K975">
        <v>50000000</v>
      </c>
      <c r="L975">
        <v>1997</v>
      </c>
      <c r="M975">
        <v>6.7</v>
      </c>
      <c r="N975">
        <v>2.35</v>
      </c>
    </row>
    <row r="976" spans="1:14" x14ac:dyDescent="0.3">
      <c r="A976" t="s">
        <v>127</v>
      </c>
      <c r="B976">
        <v>125</v>
      </c>
      <c r="C976" t="s">
        <v>910</v>
      </c>
      <c r="D976">
        <v>48154732</v>
      </c>
      <c r="E976" t="s">
        <v>968</v>
      </c>
      <c r="F976" t="s">
        <v>1830</v>
      </c>
      <c r="G976" t="s">
        <v>3263</v>
      </c>
      <c r="H976" t="s">
        <v>679</v>
      </c>
      <c r="I976" t="s">
        <v>20</v>
      </c>
      <c r="J976" t="s">
        <v>21</v>
      </c>
      <c r="K976">
        <v>50000000</v>
      </c>
      <c r="L976">
        <v>1997</v>
      </c>
      <c r="M976">
        <v>5.8</v>
      </c>
      <c r="N976">
        <v>2.35</v>
      </c>
    </row>
    <row r="977" spans="1:14" x14ac:dyDescent="0.3">
      <c r="A977" t="s">
        <v>465</v>
      </c>
      <c r="B977">
        <v>129</v>
      </c>
      <c r="C977" t="s">
        <v>577</v>
      </c>
      <c r="D977">
        <v>48265581</v>
      </c>
      <c r="E977" t="s">
        <v>1265</v>
      </c>
      <c r="F977" t="s">
        <v>3186</v>
      </c>
      <c r="G977" t="s">
        <v>3264</v>
      </c>
      <c r="H977" t="s">
        <v>3265</v>
      </c>
      <c r="I977" t="s">
        <v>20</v>
      </c>
      <c r="J977" t="s">
        <v>21</v>
      </c>
      <c r="K977">
        <v>50000000</v>
      </c>
      <c r="L977">
        <v>1997</v>
      </c>
      <c r="M977">
        <v>7.8</v>
      </c>
      <c r="N977">
        <v>2.35</v>
      </c>
    </row>
    <row r="978" spans="1:14" x14ac:dyDescent="0.3">
      <c r="A978" t="s">
        <v>3266</v>
      </c>
      <c r="B978">
        <v>132</v>
      </c>
      <c r="C978" t="s">
        <v>3186</v>
      </c>
      <c r="D978">
        <v>46982632</v>
      </c>
      <c r="E978" t="s">
        <v>3267</v>
      </c>
      <c r="F978" t="s">
        <v>2170</v>
      </c>
      <c r="G978" t="s">
        <v>3268</v>
      </c>
      <c r="H978" t="s">
        <v>3269</v>
      </c>
      <c r="I978" t="s">
        <v>20</v>
      </c>
      <c r="J978" t="s">
        <v>182</v>
      </c>
      <c r="K978">
        <v>50000000</v>
      </c>
      <c r="L978">
        <v>2006</v>
      </c>
      <c r="M978">
        <v>6.6</v>
      </c>
      <c r="N978">
        <v>2.35</v>
      </c>
    </row>
    <row r="979" spans="1:14" x14ac:dyDescent="0.3">
      <c r="A979" t="s">
        <v>3270</v>
      </c>
      <c r="B979">
        <v>118</v>
      </c>
      <c r="C979" t="s">
        <v>170</v>
      </c>
      <c r="D979">
        <v>44737059</v>
      </c>
      <c r="E979" t="s">
        <v>2496</v>
      </c>
      <c r="F979" t="s">
        <v>400</v>
      </c>
      <c r="G979" t="s">
        <v>3271</v>
      </c>
      <c r="H979" t="s">
        <v>3272</v>
      </c>
      <c r="I979" t="s">
        <v>20</v>
      </c>
      <c r="J979" t="s">
        <v>21</v>
      </c>
      <c r="K979">
        <v>50000000</v>
      </c>
      <c r="L979">
        <v>2000</v>
      </c>
      <c r="M979">
        <v>6.5</v>
      </c>
      <c r="N979">
        <v>1.85</v>
      </c>
    </row>
    <row r="980" spans="1:14" x14ac:dyDescent="0.3">
      <c r="A980" t="s">
        <v>3273</v>
      </c>
      <c r="B980">
        <v>113</v>
      </c>
      <c r="C980" t="s">
        <v>3274</v>
      </c>
      <c r="D980">
        <v>56724080</v>
      </c>
      <c r="E980" t="s">
        <v>1099</v>
      </c>
      <c r="F980" t="s">
        <v>2910</v>
      </c>
      <c r="G980" t="s">
        <v>3275</v>
      </c>
      <c r="H980" t="s">
        <v>2397</v>
      </c>
      <c r="I980" t="s">
        <v>20</v>
      </c>
      <c r="J980" t="s">
        <v>21</v>
      </c>
      <c r="K980">
        <v>50000000</v>
      </c>
      <c r="L980">
        <v>2012</v>
      </c>
      <c r="M980">
        <v>6.7</v>
      </c>
      <c r="N980">
        <v>1.85</v>
      </c>
    </row>
    <row r="981" spans="1:14" x14ac:dyDescent="0.3">
      <c r="A981" t="s">
        <v>1993</v>
      </c>
      <c r="B981">
        <v>140</v>
      </c>
      <c r="C981" t="s">
        <v>3276</v>
      </c>
      <c r="D981">
        <v>44484065</v>
      </c>
      <c r="E981" t="s">
        <v>749</v>
      </c>
      <c r="F981" t="s">
        <v>82</v>
      </c>
      <c r="G981" t="s">
        <v>3277</v>
      </c>
      <c r="H981" t="s">
        <v>2888</v>
      </c>
      <c r="I981" t="s">
        <v>20</v>
      </c>
      <c r="J981" t="s">
        <v>520</v>
      </c>
      <c r="K981">
        <v>50000000</v>
      </c>
      <c r="L981">
        <v>1998</v>
      </c>
      <c r="M981">
        <v>7.3</v>
      </c>
      <c r="N981">
        <v>2.35</v>
      </c>
    </row>
    <row r="982" spans="1:14" x14ac:dyDescent="0.3">
      <c r="A982" t="s">
        <v>3278</v>
      </c>
      <c r="B982">
        <v>89</v>
      </c>
      <c r="C982" t="s">
        <v>3279</v>
      </c>
      <c r="D982">
        <v>47553512</v>
      </c>
      <c r="E982" t="s">
        <v>37</v>
      </c>
      <c r="F982" t="s">
        <v>2357</v>
      </c>
      <c r="G982" t="s">
        <v>3280</v>
      </c>
      <c r="H982" t="s">
        <v>3281</v>
      </c>
      <c r="I982" t="s">
        <v>20</v>
      </c>
      <c r="J982" t="s">
        <v>21</v>
      </c>
      <c r="K982">
        <v>50000000</v>
      </c>
      <c r="L982">
        <v>2014</v>
      </c>
      <c r="M982">
        <v>5.8</v>
      </c>
      <c r="N982">
        <v>1.85</v>
      </c>
    </row>
    <row r="983" spans="1:14" x14ac:dyDescent="0.3">
      <c r="A983" t="s">
        <v>3282</v>
      </c>
      <c r="B983">
        <v>104</v>
      </c>
      <c r="C983" t="s">
        <v>3283</v>
      </c>
      <c r="D983">
        <v>42610000</v>
      </c>
      <c r="E983" t="s">
        <v>287</v>
      </c>
      <c r="F983" t="s">
        <v>2785</v>
      </c>
      <c r="G983" t="s">
        <v>3284</v>
      </c>
      <c r="H983" t="s">
        <v>3285</v>
      </c>
      <c r="I983" t="s">
        <v>20</v>
      </c>
      <c r="J983" t="s">
        <v>21</v>
      </c>
      <c r="K983">
        <v>55000000</v>
      </c>
      <c r="L983">
        <v>1994</v>
      </c>
      <c r="M983">
        <v>5.5</v>
      </c>
      <c r="N983">
        <v>1.85</v>
      </c>
    </row>
    <row r="984" spans="1:14" x14ac:dyDescent="0.3">
      <c r="A984" t="s">
        <v>1843</v>
      </c>
      <c r="B984">
        <v>106</v>
      </c>
      <c r="C984" t="s">
        <v>3286</v>
      </c>
      <c r="D984">
        <v>41482207</v>
      </c>
      <c r="E984" t="s">
        <v>595</v>
      </c>
      <c r="F984" t="s">
        <v>137</v>
      </c>
      <c r="G984" t="s">
        <v>3287</v>
      </c>
      <c r="H984" t="s">
        <v>3288</v>
      </c>
      <c r="I984" t="s">
        <v>20</v>
      </c>
      <c r="J984" t="s">
        <v>21</v>
      </c>
      <c r="K984">
        <v>50000000</v>
      </c>
      <c r="L984">
        <v>1990</v>
      </c>
      <c r="M984">
        <v>6.3</v>
      </c>
      <c r="N984">
        <v>1.85</v>
      </c>
    </row>
    <row r="985" spans="1:14" x14ac:dyDescent="0.3">
      <c r="A985" t="s">
        <v>3112</v>
      </c>
      <c r="B985">
        <v>141</v>
      </c>
      <c r="C985" t="s">
        <v>1112</v>
      </c>
      <c r="D985">
        <v>47105085</v>
      </c>
      <c r="E985" t="s">
        <v>1272</v>
      </c>
      <c r="F985" t="s">
        <v>65</v>
      </c>
      <c r="G985" t="s">
        <v>3289</v>
      </c>
      <c r="H985" t="s">
        <v>2860</v>
      </c>
      <c r="I985" t="s">
        <v>20</v>
      </c>
      <c r="J985" t="s">
        <v>21</v>
      </c>
      <c r="K985">
        <v>50000000</v>
      </c>
      <c r="L985">
        <v>2014</v>
      </c>
      <c r="M985">
        <v>7.4</v>
      </c>
      <c r="N985">
        <v>2.35</v>
      </c>
    </row>
    <row r="986" spans="1:14" x14ac:dyDescent="0.3">
      <c r="A986" t="s">
        <v>1669</v>
      </c>
      <c r="B986">
        <v>124</v>
      </c>
      <c r="C986" t="s">
        <v>2965</v>
      </c>
      <c r="D986">
        <v>41256277</v>
      </c>
      <c r="E986" t="s">
        <v>37</v>
      </c>
      <c r="F986" t="s">
        <v>577</v>
      </c>
      <c r="G986" t="s">
        <v>3290</v>
      </c>
      <c r="H986" t="s">
        <v>3291</v>
      </c>
      <c r="I986" t="s">
        <v>20</v>
      </c>
      <c r="J986" t="s">
        <v>21</v>
      </c>
      <c r="K986">
        <v>50000000</v>
      </c>
      <c r="L986">
        <v>1997</v>
      </c>
      <c r="M986">
        <v>5.9</v>
      </c>
      <c r="N986">
        <v>2.35</v>
      </c>
    </row>
    <row r="987" spans="1:14" x14ac:dyDescent="0.3">
      <c r="A987" t="s">
        <v>3292</v>
      </c>
      <c r="B987">
        <v>98</v>
      </c>
      <c r="C987" t="s">
        <v>140</v>
      </c>
      <c r="D987">
        <v>50740078</v>
      </c>
      <c r="E987" t="s">
        <v>1446</v>
      </c>
      <c r="F987" t="s">
        <v>1297</v>
      </c>
      <c r="G987" t="s">
        <v>3293</v>
      </c>
      <c r="H987" t="s">
        <v>3294</v>
      </c>
      <c r="I987" t="s">
        <v>20</v>
      </c>
      <c r="J987" t="s">
        <v>520</v>
      </c>
      <c r="K987">
        <v>45000000</v>
      </c>
      <c r="L987">
        <v>2004</v>
      </c>
      <c r="M987">
        <v>6.2</v>
      </c>
      <c r="N987">
        <v>2.35</v>
      </c>
    </row>
    <row r="988" spans="1:14" x14ac:dyDescent="0.3">
      <c r="A988" t="s">
        <v>3295</v>
      </c>
      <c r="B988">
        <v>108</v>
      </c>
      <c r="C988" t="s">
        <v>268</v>
      </c>
      <c r="D988">
        <v>40203020</v>
      </c>
      <c r="E988" t="s">
        <v>936</v>
      </c>
      <c r="F988" t="s">
        <v>297</v>
      </c>
      <c r="G988" t="s">
        <v>3296</v>
      </c>
      <c r="H988" t="s">
        <v>3297</v>
      </c>
      <c r="I988" t="s">
        <v>20</v>
      </c>
      <c r="J988" t="s">
        <v>34</v>
      </c>
      <c r="K988">
        <v>40000000</v>
      </c>
      <c r="L988">
        <v>2004</v>
      </c>
      <c r="M988">
        <v>5.9</v>
      </c>
      <c r="N988">
        <v>2.35</v>
      </c>
    </row>
    <row r="989" spans="1:14" x14ac:dyDescent="0.3">
      <c r="A989" t="s">
        <v>3298</v>
      </c>
      <c r="B989">
        <v>114</v>
      </c>
      <c r="C989" t="s">
        <v>1462</v>
      </c>
      <c r="D989">
        <v>40905277</v>
      </c>
      <c r="E989" t="s">
        <v>3299</v>
      </c>
      <c r="F989" t="s">
        <v>1134</v>
      </c>
      <c r="G989" t="s">
        <v>3300</v>
      </c>
      <c r="H989" t="s">
        <v>3301</v>
      </c>
      <c r="I989" t="s">
        <v>20</v>
      </c>
      <c r="J989" t="s">
        <v>21</v>
      </c>
      <c r="K989">
        <v>50000000</v>
      </c>
      <c r="L989">
        <v>2003</v>
      </c>
      <c r="M989">
        <v>6.5</v>
      </c>
      <c r="N989">
        <v>2.35</v>
      </c>
    </row>
    <row r="990" spans="1:14" x14ac:dyDescent="0.3">
      <c r="A990" t="s">
        <v>3302</v>
      </c>
      <c r="B990">
        <v>101</v>
      </c>
      <c r="C990" t="s">
        <v>3303</v>
      </c>
      <c r="D990">
        <v>38590500</v>
      </c>
      <c r="E990" t="s">
        <v>30</v>
      </c>
      <c r="F990" t="s">
        <v>2059</v>
      </c>
      <c r="G990" t="s">
        <v>3304</v>
      </c>
      <c r="H990" t="s">
        <v>3305</v>
      </c>
      <c r="I990" t="s">
        <v>20</v>
      </c>
      <c r="J990" t="s">
        <v>21</v>
      </c>
      <c r="K990">
        <v>50000000</v>
      </c>
      <c r="L990">
        <v>1994</v>
      </c>
      <c r="M990">
        <v>4.4000000000000004</v>
      </c>
      <c r="N990">
        <v>2.35</v>
      </c>
    </row>
    <row r="991" spans="1:14" x14ac:dyDescent="0.3">
      <c r="A991" t="s">
        <v>3085</v>
      </c>
      <c r="B991">
        <v>93</v>
      </c>
      <c r="C991" t="s">
        <v>1303</v>
      </c>
      <c r="D991">
        <v>39177541</v>
      </c>
      <c r="E991" t="s">
        <v>100</v>
      </c>
      <c r="F991" t="s">
        <v>742</v>
      </c>
      <c r="G991" t="s">
        <v>3306</v>
      </c>
      <c r="H991" t="s">
        <v>3307</v>
      </c>
      <c r="I991" t="s">
        <v>20</v>
      </c>
      <c r="J991" t="s">
        <v>21</v>
      </c>
      <c r="K991">
        <v>50000000</v>
      </c>
      <c r="L991">
        <v>2005</v>
      </c>
      <c r="M991">
        <v>3.5</v>
      </c>
      <c r="N991">
        <v>1.85</v>
      </c>
    </row>
    <row r="992" spans="1:14" x14ac:dyDescent="0.3">
      <c r="A992" t="s">
        <v>3308</v>
      </c>
      <c r="B992">
        <v>119</v>
      </c>
      <c r="C992" t="s">
        <v>3309</v>
      </c>
      <c r="D992">
        <v>39778599</v>
      </c>
      <c r="E992" t="s">
        <v>1201</v>
      </c>
      <c r="F992" t="s">
        <v>147</v>
      </c>
      <c r="G992" t="s">
        <v>3310</v>
      </c>
      <c r="H992" t="s">
        <v>3311</v>
      </c>
      <c r="I992" t="s">
        <v>20</v>
      </c>
      <c r="J992" t="s">
        <v>21</v>
      </c>
      <c r="K992">
        <v>50000000</v>
      </c>
      <c r="L992">
        <v>2000</v>
      </c>
      <c r="M992">
        <v>6.6</v>
      </c>
      <c r="N992">
        <v>2.35</v>
      </c>
    </row>
    <row r="993" spans="1:14" x14ac:dyDescent="0.3">
      <c r="A993" t="s">
        <v>2128</v>
      </c>
      <c r="B993">
        <v>119</v>
      </c>
      <c r="C993" t="s">
        <v>1264</v>
      </c>
      <c r="D993">
        <v>37486138</v>
      </c>
      <c r="E993" t="s">
        <v>936</v>
      </c>
      <c r="F993" t="s">
        <v>1370</v>
      </c>
      <c r="G993" t="s">
        <v>3312</v>
      </c>
      <c r="H993" t="s">
        <v>1081</v>
      </c>
      <c r="I993" t="s">
        <v>20</v>
      </c>
      <c r="J993" t="s">
        <v>21</v>
      </c>
      <c r="K993">
        <v>50000000</v>
      </c>
      <c r="L993">
        <v>2004</v>
      </c>
      <c r="M993">
        <v>6</v>
      </c>
      <c r="N993">
        <v>1.85</v>
      </c>
    </row>
    <row r="994" spans="1:14" x14ac:dyDescent="0.3">
      <c r="A994" t="s">
        <v>3217</v>
      </c>
      <c r="B994">
        <v>99</v>
      </c>
      <c r="C994" t="s">
        <v>3313</v>
      </c>
      <c r="D994">
        <v>38105077</v>
      </c>
      <c r="E994" t="s">
        <v>227</v>
      </c>
      <c r="F994" t="s">
        <v>3314</v>
      </c>
      <c r="G994" t="s">
        <v>3315</v>
      </c>
      <c r="H994" t="s">
        <v>3316</v>
      </c>
      <c r="I994" t="s">
        <v>20</v>
      </c>
      <c r="J994" t="s">
        <v>21</v>
      </c>
      <c r="K994">
        <v>40000000</v>
      </c>
      <c r="L994">
        <v>2009</v>
      </c>
      <c r="M994">
        <v>6.4</v>
      </c>
      <c r="N994">
        <v>2.35</v>
      </c>
    </row>
    <row r="995" spans="1:14" x14ac:dyDescent="0.3">
      <c r="A995" t="s">
        <v>52</v>
      </c>
      <c r="B995">
        <v>137</v>
      </c>
      <c r="C995" t="s">
        <v>1079</v>
      </c>
      <c r="D995">
        <v>35168395</v>
      </c>
      <c r="E995" t="s">
        <v>3093</v>
      </c>
      <c r="F995" t="s">
        <v>55</v>
      </c>
      <c r="G995" t="s">
        <v>3317</v>
      </c>
      <c r="H995" t="s">
        <v>3318</v>
      </c>
      <c r="I995" t="s">
        <v>20</v>
      </c>
      <c r="J995" t="s">
        <v>21</v>
      </c>
      <c r="K995">
        <v>50000000</v>
      </c>
      <c r="L995">
        <v>1999</v>
      </c>
      <c r="M995">
        <v>6.5</v>
      </c>
      <c r="N995">
        <v>2.35</v>
      </c>
    </row>
    <row r="996" spans="1:14" x14ac:dyDescent="0.3">
      <c r="A996" t="s">
        <v>45</v>
      </c>
      <c r="B996">
        <v>105</v>
      </c>
      <c r="C996" t="s">
        <v>3319</v>
      </c>
      <c r="E996" t="s">
        <v>1989</v>
      </c>
      <c r="F996" t="s">
        <v>3320</v>
      </c>
      <c r="G996" t="s">
        <v>3321</v>
      </c>
      <c r="H996" t="s">
        <v>3322</v>
      </c>
      <c r="I996" t="s">
        <v>20</v>
      </c>
      <c r="J996" t="s">
        <v>34</v>
      </c>
      <c r="M996">
        <v>7.8</v>
      </c>
      <c r="N996">
        <v>1.33</v>
      </c>
    </row>
    <row r="997" spans="1:14" x14ac:dyDescent="0.3">
      <c r="A997" t="s">
        <v>3323</v>
      </c>
      <c r="B997">
        <v>117</v>
      </c>
      <c r="C997" t="s">
        <v>3324</v>
      </c>
      <c r="D997">
        <v>32800000</v>
      </c>
      <c r="E997" t="s">
        <v>3325</v>
      </c>
      <c r="F997" t="s">
        <v>910</v>
      </c>
      <c r="G997" t="s">
        <v>3326</v>
      </c>
      <c r="H997" t="s">
        <v>2406</v>
      </c>
      <c r="I997" t="s">
        <v>20</v>
      </c>
      <c r="J997" t="s">
        <v>21</v>
      </c>
      <c r="K997">
        <v>40000000</v>
      </c>
      <c r="L997">
        <v>1996</v>
      </c>
      <c r="M997">
        <v>4.3</v>
      </c>
      <c r="N997">
        <v>1.85</v>
      </c>
    </row>
    <row r="998" spans="1:14" x14ac:dyDescent="0.3">
      <c r="A998" t="s">
        <v>2950</v>
      </c>
      <c r="B998">
        <v>87</v>
      </c>
      <c r="C998" t="s">
        <v>160</v>
      </c>
      <c r="D998">
        <v>33643461</v>
      </c>
      <c r="E998" t="s">
        <v>1974</v>
      </c>
      <c r="F998" t="s">
        <v>124</v>
      </c>
      <c r="G998" t="s">
        <v>3327</v>
      </c>
      <c r="H998" t="s">
        <v>550</v>
      </c>
      <c r="I998" t="s">
        <v>20</v>
      </c>
      <c r="J998" t="s">
        <v>21</v>
      </c>
      <c r="K998">
        <v>50000000</v>
      </c>
      <c r="L998">
        <v>2010</v>
      </c>
      <c r="M998">
        <v>4.2</v>
      </c>
      <c r="N998">
        <v>2.35</v>
      </c>
    </row>
    <row r="999" spans="1:14" x14ac:dyDescent="0.3">
      <c r="A999" t="s">
        <v>2363</v>
      </c>
      <c r="B999">
        <v>129</v>
      </c>
      <c r="C999" t="s">
        <v>3328</v>
      </c>
      <c r="D999">
        <v>32741596</v>
      </c>
      <c r="E999" t="s">
        <v>3329</v>
      </c>
      <c r="F999" t="s">
        <v>773</v>
      </c>
      <c r="G999" t="s">
        <v>3330</v>
      </c>
      <c r="H999" t="s">
        <v>1074</v>
      </c>
      <c r="I999" t="s">
        <v>20</v>
      </c>
      <c r="J999" t="s">
        <v>21</v>
      </c>
      <c r="K999">
        <v>50000000</v>
      </c>
      <c r="L999">
        <v>2010</v>
      </c>
      <c r="M999">
        <v>6.5</v>
      </c>
      <c r="N999">
        <v>2.35</v>
      </c>
    </row>
    <row r="1000" spans="1:14" x14ac:dyDescent="0.3">
      <c r="A1000" t="s">
        <v>3331</v>
      </c>
      <c r="B1000">
        <v>115</v>
      </c>
      <c r="C1000" t="s">
        <v>2867</v>
      </c>
      <c r="D1000">
        <v>31874869</v>
      </c>
      <c r="E1000" t="s">
        <v>1451</v>
      </c>
      <c r="F1000" t="s">
        <v>2670</v>
      </c>
      <c r="G1000" t="s">
        <v>3332</v>
      </c>
      <c r="H1000" t="s">
        <v>3333</v>
      </c>
      <c r="I1000" t="s">
        <v>20</v>
      </c>
      <c r="J1000" t="s">
        <v>21</v>
      </c>
      <c r="K1000">
        <v>50000000</v>
      </c>
      <c r="L1000">
        <v>2002</v>
      </c>
      <c r="M1000">
        <v>6.1</v>
      </c>
      <c r="N1000">
        <v>1.85</v>
      </c>
    </row>
    <row r="1001" spans="1:14" x14ac:dyDescent="0.3">
      <c r="A1001" t="s">
        <v>709</v>
      </c>
      <c r="B1001">
        <v>132</v>
      </c>
      <c r="C1001" t="s">
        <v>1173</v>
      </c>
      <c r="D1001">
        <v>30306268</v>
      </c>
      <c r="E1001" t="s">
        <v>227</v>
      </c>
      <c r="F1001" t="s">
        <v>3334</v>
      </c>
      <c r="G1001" t="s">
        <v>3335</v>
      </c>
      <c r="H1001" t="s">
        <v>3336</v>
      </c>
      <c r="I1001" t="s">
        <v>20</v>
      </c>
      <c r="J1001" t="s">
        <v>966</v>
      </c>
      <c r="K1001">
        <v>50000000</v>
      </c>
      <c r="L1001">
        <v>1995</v>
      </c>
      <c r="M1001">
        <v>6.3</v>
      </c>
      <c r="N1001">
        <v>1.85</v>
      </c>
    </row>
    <row r="1002" spans="1:14" x14ac:dyDescent="0.3">
      <c r="A1002" t="s">
        <v>3337</v>
      </c>
      <c r="B1002">
        <v>131</v>
      </c>
      <c r="C1002" t="s">
        <v>3338</v>
      </c>
      <c r="D1002">
        <v>27667947</v>
      </c>
      <c r="E1002" t="s">
        <v>1392</v>
      </c>
      <c r="F1002" t="s">
        <v>1572</v>
      </c>
      <c r="G1002" t="s">
        <v>3339</v>
      </c>
      <c r="H1002" t="s">
        <v>3340</v>
      </c>
      <c r="I1002" t="s">
        <v>20</v>
      </c>
      <c r="J1002" t="s">
        <v>34</v>
      </c>
      <c r="K1002">
        <v>50000000</v>
      </c>
      <c r="L1002">
        <v>2007</v>
      </c>
      <c r="M1002">
        <v>6.2</v>
      </c>
      <c r="N1002">
        <v>2.35</v>
      </c>
    </row>
    <row r="1003" spans="1:14" x14ac:dyDescent="0.3">
      <c r="A1003" t="s">
        <v>2482</v>
      </c>
      <c r="B1003">
        <v>95</v>
      </c>
      <c r="C1003" t="s">
        <v>3341</v>
      </c>
      <c r="D1003">
        <v>27067160</v>
      </c>
      <c r="E1003" t="s">
        <v>936</v>
      </c>
      <c r="F1003" t="s">
        <v>658</v>
      </c>
      <c r="G1003" t="s">
        <v>3342</v>
      </c>
      <c r="H1003" t="s">
        <v>3343</v>
      </c>
      <c r="I1003" t="s">
        <v>20</v>
      </c>
      <c r="J1003" t="s">
        <v>21</v>
      </c>
      <c r="K1003">
        <v>50000000</v>
      </c>
      <c r="L1003">
        <v>1999</v>
      </c>
      <c r="M1003">
        <v>5.9</v>
      </c>
      <c r="N1003">
        <v>1.85</v>
      </c>
    </row>
    <row r="1004" spans="1:14" x14ac:dyDescent="0.3">
      <c r="A1004" t="s">
        <v>3344</v>
      </c>
      <c r="B1004">
        <v>125</v>
      </c>
      <c r="C1004" t="s">
        <v>3194</v>
      </c>
      <c r="D1004">
        <v>26616999</v>
      </c>
      <c r="E1004" t="s">
        <v>1102</v>
      </c>
      <c r="F1004" t="s">
        <v>3345</v>
      </c>
      <c r="G1004" t="s">
        <v>3346</v>
      </c>
      <c r="H1004" t="s">
        <v>3347</v>
      </c>
      <c r="I1004" t="s">
        <v>20</v>
      </c>
      <c r="J1004" t="s">
        <v>21</v>
      </c>
      <c r="K1004">
        <v>40000000</v>
      </c>
      <c r="L1004">
        <v>2013</v>
      </c>
      <c r="M1004">
        <v>5.9</v>
      </c>
      <c r="N1004">
        <v>2.35</v>
      </c>
    </row>
    <row r="1005" spans="1:14" x14ac:dyDescent="0.3">
      <c r="A1005" t="s">
        <v>868</v>
      </c>
      <c r="B1005">
        <v>98</v>
      </c>
      <c r="C1005" t="s">
        <v>3348</v>
      </c>
      <c r="D1005">
        <v>26536120</v>
      </c>
      <c r="E1005" t="s">
        <v>749</v>
      </c>
      <c r="F1005" t="s">
        <v>1113</v>
      </c>
      <c r="G1005" t="s">
        <v>3349</v>
      </c>
      <c r="H1005" t="s">
        <v>3350</v>
      </c>
      <c r="I1005" t="s">
        <v>20</v>
      </c>
      <c r="J1005" t="s">
        <v>520</v>
      </c>
      <c r="K1005">
        <v>50000000</v>
      </c>
      <c r="L1005">
        <v>2003</v>
      </c>
      <c r="M1005">
        <v>6.5</v>
      </c>
      <c r="N1005">
        <v>2.35</v>
      </c>
    </row>
    <row r="1006" spans="1:14" x14ac:dyDescent="0.3">
      <c r="A1006" t="s">
        <v>2363</v>
      </c>
      <c r="B1006">
        <v>110</v>
      </c>
      <c r="C1006" t="s">
        <v>2535</v>
      </c>
      <c r="D1006">
        <v>26199517</v>
      </c>
      <c r="E1006" t="s">
        <v>749</v>
      </c>
      <c r="F1006" t="s">
        <v>2363</v>
      </c>
      <c r="G1006" t="s">
        <v>3351</v>
      </c>
      <c r="H1006" t="s">
        <v>3352</v>
      </c>
      <c r="I1006" t="s">
        <v>20</v>
      </c>
      <c r="J1006" t="s">
        <v>21</v>
      </c>
      <c r="K1006">
        <v>50000000</v>
      </c>
      <c r="L1006">
        <v>2002</v>
      </c>
      <c r="M1006">
        <v>6.4</v>
      </c>
      <c r="N1006">
        <v>2.35</v>
      </c>
    </row>
    <row r="1007" spans="1:14" x14ac:dyDescent="0.3">
      <c r="A1007" t="s">
        <v>1214</v>
      </c>
      <c r="B1007">
        <v>118</v>
      </c>
      <c r="C1007" t="s">
        <v>2014</v>
      </c>
      <c r="D1007">
        <v>25450527</v>
      </c>
      <c r="E1007" t="s">
        <v>749</v>
      </c>
      <c r="F1007" t="s">
        <v>142</v>
      </c>
      <c r="G1007" t="s">
        <v>3353</v>
      </c>
      <c r="H1007" t="s">
        <v>577</v>
      </c>
      <c r="I1007" t="s">
        <v>20</v>
      </c>
      <c r="J1007" t="s">
        <v>21</v>
      </c>
      <c r="K1007">
        <v>50000000</v>
      </c>
      <c r="L1007">
        <v>2009</v>
      </c>
      <c r="M1007">
        <v>6.5</v>
      </c>
      <c r="N1007">
        <v>2.35</v>
      </c>
    </row>
    <row r="1008" spans="1:14" x14ac:dyDescent="0.3">
      <c r="A1008" t="s">
        <v>3354</v>
      </c>
      <c r="B1008">
        <v>101</v>
      </c>
      <c r="C1008" t="s">
        <v>3355</v>
      </c>
      <c r="D1008">
        <v>25407250</v>
      </c>
      <c r="E1008" t="s">
        <v>155</v>
      </c>
      <c r="F1008" t="s">
        <v>186</v>
      </c>
      <c r="G1008" t="s">
        <v>3356</v>
      </c>
      <c r="H1008" t="s">
        <v>3357</v>
      </c>
      <c r="I1008" t="s">
        <v>20</v>
      </c>
      <c r="J1008" t="s">
        <v>21</v>
      </c>
      <c r="K1008">
        <v>50000000</v>
      </c>
      <c r="L1008">
        <v>1996</v>
      </c>
      <c r="M1008">
        <v>5.7</v>
      </c>
      <c r="N1008">
        <v>2.35</v>
      </c>
    </row>
    <row r="1009" spans="1:14" x14ac:dyDescent="0.3">
      <c r="A1009" t="s">
        <v>45</v>
      </c>
      <c r="B1009">
        <v>60</v>
      </c>
      <c r="C1009" t="s">
        <v>3358</v>
      </c>
      <c r="E1009" t="s">
        <v>1265</v>
      </c>
      <c r="F1009" t="s">
        <v>3359</v>
      </c>
      <c r="G1009" t="s">
        <v>3360</v>
      </c>
      <c r="H1009" t="s">
        <v>3361</v>
      </c>
      <c r="I1009" t="s">
        <v>20</v>
      </c>
      <c r="J1009" t="s">
        <v>21</v>
      </c>
      <c r="M1009">
        <v>7.5</v>
      </c>
      <c r="N1009">
        <v>16</v>
      </c>
    </row>
    <row r="1010" spans="1:14" x14ac:dyDescent="0.3">
      <c r="A1010" t="s">
        <v>410</v>
      </c>
      <c r="B1010">
        <v>90</v>
      </c>
      <c r="C1010" t="s">
        <v>3348</v>
      </c>
      <c r="D1010">
        <v>23159305</v>
      </c>
      <c r="E1010" t="s">
        <v>417</v>
      </c>
      <c r="F1010" t="s">
        <v>230</v>
      </c>
      <c r="G1010" t="s">
        <v>3362</v>
      </c>
      <c r="H1010" t="s">
        <v>3363</v>
      </c>
      <c r="I1010" t="s">
        <v>20</v>
      </c>
      <c r="J1010" t="s">
        <v>21</v>
      </c>
      <c r="K1010">
        <v>70000000</v>
      </c>
      <c r="L1010">
        <v>1999</v>
      </c>
      <c r="M1010">
        <v>8</v>
      </c>
      <c r="N1010">
        <v>2.35</v>
      </c>
    </row>
    <row r="1011" spans="1:14" x14ac:dyDescent="0.3">
      <c r="A1011" t="s">
        <v>3364</v>
      </c>
      <c r="B1011">
        <v>119</v>
      </c>
      <c r="C1011" t="s">
        <v>2535</v>
      </c>
      <c r="D1011">
        <v>24006726</v>
      </c>
      <c r="E1011" t="s">
        <v>3365</v>
      </c>
      <c r="F1011" t="s">
        <v>372</v>
      </c>
      <c r="G1011" t="s">
        <v>3366</v>
      </c>
      <c r="H1011" t="s">
        <v>2893</v>
      </c>
      <c r="I1011" t="s">
        <v>20</v>
      </c>
      <c r="J1011" t="s">
        <v>21</v>
      </c>
      <c r="K1011">
        <v>50000000</v>
      </c>
      <c r="L1011">
        <v>2004</v>
      </c>
      <c r="M1011">
        <v>7.3</v>
      </c>
      <c r="N1011">
        <v>2.35</v>
      </c>
    </row>
    <row r="1012" spans="1:14" x14ac:dyDescent="0.3">
      <c r="A1012" t="s">
        <v>1502</v>
      </c>
      <c r="B1012">
        <v>139</v>
      </c>
      <c r="C1012" t="s">
        <v>3367</v>
      </c>
      <c r="D1012">
        <v>20389967</v>
      </c>
      <c r="E1012" t="s">
        <v>3368</v>
      </c>
      <c r="F1012" t="s">
        <v>450</v>
      </c>
      <c r="G1012" t="s">
        <v>3369</v>
      </c>
      <c r="H1012" t="s">
        <v>3370</v>
      </c>
      <c r="I1012" t="s">
        <v>20</v>
      </c>
      <c r="J1012" t="s">
        <v>21</v>
      </c>
      <c r="K1012">
        <v>50000000</v>
      </c>
      <c r="L1012">
        <v>2016</v>
      </c>
      <c r="M1012">
        <v>6.7</v>
      </c>
      <c r="N1012">
        <v>1.85</v>
      </c>
    </row>
    <row r="1013" spans="1:14" x14ac:dyDescent="0.3">
      <c r="A1013" t="s">
        <v>2969</v>
      </c>
      <c r="B1013">
        <v>130</v>
      </c>
      <c r="C1013" t="s">
        <v>145</v>
      </c>
      <c r="D1013">
        <v>19593740</v>
      </c>
      <c r="E1013" t="s">
        <v>1392</v>
      </c>
      <c r="F1013" t="s">
        <v>82</v>
      </c>
      <c r="G1013" t="s">
        <v>3371</v>
      </c>
      <c r="H1013" t="s">
        <v>624</v>
      </c>
      <c r="I1013" t="s">
        <v>20</v>
      </c>
      <c r="J1013" t="s">
        <v>21</v>
      </c>
      <c r="K1013">
        <v>50000000</v>
      </c>
      <c r="L1013">
        <v>2003</v>
      </c>
      <c r="M1013">
        <v>7.5</v>
      </c>
      <c r="N1013">
        <v>2.35</v>
      </c>
    </row>
    <row r="1014" spans="1:14" x14ac:dyDescent="0.3">
      <c r="A1014" t="s">
        <v>2810</v>
      </c>
      <c r="B1014">
        <v>100</v>
      </c>
      <c r="C1014" t="s">
        <v>3372</v>
      </c>
      <c r="D1014">
        <v>19118247</v>
      </c>
      <c r="E1014" t="s">
        <v>1399</v>
      </c>
      <c r="F1014" t="s">
        <v>1994</v>
      </c>
      <c r="G1014" t="s">
        <v>3373</v>
      </c>
      <c r="H1014" t="s">
        <v>588</v>
      </c>
      <c r="I1014" t="s">
        <v>20</v>
      </c>
      <c r="J1014" t="s">
        <v>21</v>
      </c>
      <c r="K1014">
        <v>40000000</v>
      </c>
      <c r="L1014">
        <v>2005</v>
      </c>
      <c r="M1014">
        <v>5.4</v>
      </c>
      <c r="N1014">
        <v>2.35</v>
      </c>
    </row>
    <row r="1015" spans="1:14" x14ac:dyDescent="0.3">
      <c r="A1015" t="s">
        <v>3210</v>
      </c>
      <c r="B1015">
        <v>114</v>
      </c>
      <c r="C1015" t="s">
        <v>224</v>
      </c>
      <c r="D1015">
        <v>26442251</v>
      </c>
      <c r="E1015" t="s">
        <v>315</v>
      </c>
      <c r="F1015" t="s">
        <v>156</v>
      </c>
      <c r="G1015" t="s">
        <v>3374</v>
      </c>
      <c r="H1015" t="s">
        <v>1493</v>
      </c>
      <c r="I1015" t="s">
        <v>20</v>
      </c>
      <c r="J1015" t="s">
        <v>21</v>
      </c>
      <c r="K1015">
        <v>50000000</v>
      </c>
      <c r="L1015">
        <v>2015</v>
      </c>
      <c r="M1015">
        <v>6.6</v>
      </c>
      <c r="N1015">
        <v>2.35</v>
      </c>
    </row>
    <row r="1016" spans="1:14" x14ac:dyDescent="0.3">
      <c r="A1016" t="s">
        <v>3375</v>
      </c>
      <c r="B1016">
        <v>96</v>
      </c>
      <c r="C1016" t="s">
        <v>142</v>
      </c>
      <c r="D1016">
        <v>17114882</v>
      </c>
      <c r="E1016" t="s">
        <v>1451</v>
      </c>
      <c r="F1016" t="s">
        <v>1830</v>
      </c>
      <c r="G1016" t="s">
        <v>3376</v>
      </c>
      <c r="H1016" t="s">
        <v>3377</v>
      </c>
      <c r="I1016" t="s">
        <v>20</v>
      </c>
      <c r="J1016" t="s">
        <v>21</v>
      </c>
      <c r="K1016">
        <v>25000000</v>
      </c>
      <c r="L1016">
        <v>2007</v>
      </c>
      <c r="M1016">
        <v>7.7</v>
      </c>
      <c r="N1016">
        <v>1.85</v>
      </c>
    </row>
    <row r="1017" spans="1:14" x14ac:dyDescent="0.3">
      <c r="A1017" t="s">
        <v>3378</v>
      </c>
      <c r="B1017">
        <v>110</v>
      </c>
      <c r="C1017" t="s">
        <v>206</v>
      </c>
      <c r="D1017">
        <v>18472363</v>
      </c>
      <c r="E1017" t="s">
        <v>2147</v>
      </c>
      <c r="F1017" t="s">
        <v>226</v>
      </c>
      <c r="G1017" t="s">
        <v>3379</v>
      </c>
      <c r="H1017" t="s">
        <v>2884</v>
      </c>
      <c r="I1017" t="s">
        <v>20</v>
      </c>
      <c r="J1017" t="s">
        <v>21</v>
      </c>
      <c r="K1017">
        <v>50000000</v>
      </c>
      <c r="L1017">
        <v>2005</v>
      </c>
      <c r="M1017">
        <v>5.8</v>
      </c>
      <c r="N1017">
        <v>2.35</v>
      </c>
    </row>
    <row r="1018" spans="1:14" x14ac:dyDescent="0.3">
      <c r="A1018" t="s">
        <v>1296</v>
      </c>
      <c r="B1018">
        <v>158</v>
      </c>
      <c r="C1018" t="s">
        <v>3380</v>
      </c>
      <c r="D1018">
        <v>14131298</v>
      </c>
      <c r="E1018" t="s">
        <v>2203</v>
      </c>
      <c r="F1018" t="s">
        <v>3381</v>
      </c>
      <c r="G1018" t="s">
        <v>3382</v>
      </c>
      <c r="H1018" t="s">
        <v>3383</v>
      </c>
      <c r="I1018" t="s">
        <v>20</v>
      </c>
      <c r="J1018" t="s">
        <v>966</v>
      </c>
      <c r="K1018">
        <v>390000000</v>
      </c>
      <c r="L1018">
        <v>1999</v>
      </c>
      <c r="M1018">
        <v>6.4</v>
      </c>
      <c r="N1018">
        <v>2.35</v>
      </c>
    </row>
    <row r="1019" spans="1:14" x14ac:dyDescent="0.3">
      <c r="A1019" t="s">
        <v>3384</v>
      </c>
      <c r="B1019">
        <v>102</v>
      </c>
      <c r="C1019" t="s">
        <v>1281</v>
      </c>
      <c r="D1019">
        <v>21557240</v>
      </c>
      <c r="E1019" t="s">
        <v>3385</v>
      </c>
      <c r="F1019" t="s">
        <v>568</v>
      </c>
      <c r="G1019" t="s">
        <v>3386</v>
      </c>
      <c r="H1019" t="s">
        <v>53</v>
      </c>
      <c r="I1019" t="s">
        <v>20</v>
      </c>
      <c r="J1019" t="s">
        <v>21</v>
      </c>
      <c r="K1019">
        <v>49900000</v>
      </c>
      <c r="L1019">
        <v>2011</v>
      </c>
      <c r="M1019">
        <v>5.6</v>
      </c>
      <c r="N1019">
        <v>2.35</v>
      </c>
    </row>
    <row r="1020" spans="1:14" x14ac:dyDescent="0.3">
      <c r="A1020" t="s">
        <v>3387</v>
      </c>
      <c r="B1020">
        <v>84</v>
      </c>
      <c r="C1020" t="s">
        <v>3388</v>
      </c>
      <c r="D1020">
        <v>21283440</v>
      </c>
      <c r="E1020" t="s">
        <v>1265</v>
      </c>
      <c r="F1020" t="s">
        <v>142</v>
      </c>
      <c r="G1020" t="s">
        <v>3389</v>
      </c>
      <c r="H1020" t="s">
        <v>2194</v>
      </c>
      <c r="I1020" t="s">
        <v>20</v>
      </c>
      <c r="J1020" t="s">
        <v>21</v>
      </c>
      <c r="K1020">
        <v>55000000</v>
      </c>
      <c r="L1020">
        <v>2011</v>
      </c>
      <c r="M1020">
        <v>6</v>
      </c>
      <c r="N1020">
        <v>2.35</v>
      </c>
    </row>
    <row r="1021" spans="1:14" x14ac:dyDescent="0.3">
      <c r="A1021" t="s">
        <v>3390</v>
      </c>
      <c r="B1021">
        <v>115</v>
      </c>
      <c r="C1021" t="s">
        <v>1146</v>
      </c>
      <c r="D1021">
        <v>10556196</v>
      </c>
      <c r="E1021" t="s">
        <v>1392</v>
      </c>
      <c r="F1021" t="s">
        <v>2748</v>
      </c>
      <c r="G1021" t="s">
        <v>3391</v>
      </c>
      <c r="H1021" t="s">
        <v>3392</v>
      </c>
      <c r="I1021" t="s">
        <v>20</v>
      </c>
      <c r="J1021" t="s">
        <v>21</v>
      </c>
      <c r="K1021">
        <v>50000000</v>
      </c>
      <c r="L1021">
        <v>1997</v>
      </c>
      <c r="M1021">
        <v>6.2</v>
      </c>
      <c r="N1021">
        <v>2.35</v>
      </c>
    </row>
    <row r="1022" spans="1:14" x14ac:dyDescent="0.3">
      <c r="A1022" t="s">
        <v>3393</v>
      </c>
      <c r="B1022">
        <v>99</v>
      </c>
      <c r="C1022" t="s">
        <v>3394</v>
      </c>
      <c r="D1022">
        <v>16671505</v>
      </c>
      <c r="E1022" t="s">
        <v>3395</v>
      </c>
      <c r="F1022" t="s">
        <v>209</v>
      </c>
      <c r="G1022" t="s">
        <v>3396</v>
      </c>
      <c r="H1022" t="s">
        <v>2857</v>
      </c>
      <c r="I1022" t="s">
        <v>20</v>
      </c>
      <c r="J1022" t="s">
        <v>21</v>
      </c>
      <c r="K1022">
        <v>50000000</v>
      </c>
      <c r="L1022">
        <v>1994</v>
      </c>
      <c r="M1022">
        <v>5.9</v>
      </c>
      <c r="N1022">
        <v>1.85</v>
      </c>
    </row>
    <row r="1023" spans="1:14" x14ac:dyDescent="0.3">
      <c r="A1023" t="s">
        <v>391</v>
      </c>
      <c r="B1023">
        <v>135</v>
      </c>
      <c r="C1023" t="s">
        <v>1112</v>
      </c>
      <c r="D1023">
        <v>10400000</v>
      </c>
      <c r="E1023" t="s">
        <v>146</v>
      </c>
      <c r="F1023" t="s">
        <v>301</v>
      </c>
      <c r="G1023" t="s">
        <v>3397</v>
      </c>
      <c r="H1023" t="s">
        <v>910</v>
      </c>
      <c r="I1023" t="s">
        <v>20</v>
      </c>
      <c r="J1023" t="s">
        <v>21</v>
      </c>
      <c r="K1023">
        <v>50000000</v>
      </c>
      <c r="L1023">
        <v>1995</v>
      </c>
      <c r="M1023">
        <v>5.0999999999999996</v>
      </c>
      <c r="N1023">
        <v>2.35</v>
      </c>
    </row>
    <row r="1024" spans="1:14" x14ac:dyDescent="0.3">
      <c r="A1024" t="s">
        <v>354</v>
      </c>
      <c r="B1024">
        <v>108</v>
      </c>
      <c r="C1024" t="s">
        <v>639</v>
      </c>
      <c r="D1024">
        <v>9528092</v>
      </c>
      <c r="E1024" t="s">
        <v>2298</v>
      </c>
      <c r="F1024" t="s">
        <v>142</v>
      </c>
      <c r="G1024" t="s">
        <v>3398</v>
      </c>
      <c r="H1024" t="s">
        <v>2208</v>
      </c>
      <c r="I1024" t="s">
        <v>20</v>
      </c>
      <c r="J1024" t="s">
        <v>21</v>
      </c>
      <c r="K1024">
        <v>22000000</v>
      </c>
      <c r="L1024">
        <v>2010</v>
      </c>
      <c r="M1024">
        <v>6.8</v>
      </c>
      <c r="N1024">
        <v>2.35</v>
      </c>
    </row>
    <row r="1025" spans="1:14" x14ac:dyDescent="0.3">
      <c r="A1025" t="s">
        <v>45</v>
      </c>
      <c r="B1025">
        <v>43</v>
      </c>
      <c r="C1025" t="s">
        <v>810</v>
      </c>
      <c r="E1025" t="s">
        <v>2042</v>
      </c>
      <c r="F1025" t="s">
        <v>3399</v>
      </c>
      <c r="G1025" t="s">
        <v>3400</v>
      </c>
      <c r="H1025" t="s">
        <v>3401</v>
      </c>
      <c r="I1025" t="s">
        <v>20</v>
      </c>
      <c r="J1025" t="s">
        <v>21</v>
      </c>
      <c r="M1025">
        <v>7</v>
      </c>
      <c r="N1025">
        <v>1.78</v>
      </c>
    </row>
    <row r="1026" spans="1:14" x14ac:dyDescent="0.3">
      <c r="A1026" t="s">
        <v>1142</v>
      </c>
      <c r="B1026">
        <v>127</v>
      </c>
      <c r="C1026" t="s">
        <v>3402</v>
      </c>
      <c r="D1026">
        <v>10137232</v>
      </c>
      <c r="E1026" t="s">
        <v>3403</v>
      </c>
      <c r="F1026" t="s">
        <v>3404</v>
      </c>
      <c r="G1026" t="s">
        <v>3405</v>
      </c>
      <c r="H1026" t="s">
        <v>592</v>
      </c>
      <c r="I1026" t="s">
        <v>20</v>
      </c>
      <c r="J1026" t="s">
        <v>966</v>
      </c>
      <c r="K1026">
        <v>50000000</v>
      </c>
      <c r="L1026">
        <v>2005</v>
      </c>
      <c r="M1026">
        <v>6</v>
      </c>
      <c r="N1026">
        <v>2.35</v>
      </c>
    </row>
    <row r="1027" spans="1:14" x14ac:dyDescent="0.3">
      <c r="A1027" t="s">
        <v>2988</v>
      </c>
      <c r="B1027">
        <v>107</v>
      </c>
      <c r="C1027" t="s">
        <v>1087</v>
      </c>
      <c r="D1027">
        <v>9795017</v>
      </c>
      <c r="E1027" t="s">
        <v>1392</v>
      </c>
      <c r="F1027" t="s">
        <v>1944</v>
      </c>
      <c r="G1027" t="s">
        <v>3406</v>
      </c>
      <c r="H1027" t="s">
        <v>1362</v>
      </c>
      <c r="I1027" t="s">
        <v>20</v>
      </c>
      <c r="J1027" t="s">
        <v>21</v>
      </c>
      <c r="K1027">
        <v>50000000</v>
      </c>
      <c r="L1027">
        <v>1995</v>
      </c>
      <c r="M1027">
        <v>5.0999999999999996</v>
      </c>
      <c r="N1027">
        <v>1.85</v>
      </c>
    </row>
    <row r="1028" spans="1:14" x14ac:dyDescent="0.3">
      <c r="A1028" t="s">
        <v>2868</v>
      </c>
      <c r="B1028">
        <v>95</v>
      </c>
      <c r="C1028" t="s">
        <v>805</v>
      </c>
      <c r="D1028">
        <v>20488579</v>
      </c>
      <c r="E1028" t="s">
        <v>1823</v>
      </c>
      <c r="F1028" t="s">
        <v>437</v>
      </c>
      <c r="G1028" t="s">
        <v>3407</v>
      </c>
      <c r="H1028" t="s">
        <v>2176</v>
      </c>
      <c r="I1028" t="s">
        <v>20</v>
      </c>
      <c r="J1028" t="s">
        <v>21</v>
      </c>
      <c r="K1028">
        <v>50000000</v>
      </c>
      <c r="L1028">
        <v>2009</v>
      </c>
      <c r="M1028">
        <v>5.8</v>
      </c>
      <c r="N1028">
        <v>1.85</v>
      </c>
    </row>
    <row r="1029" spans="1:14" x14ac:dyDescent="0.3">
      <c r="A1029" t="s">
        <v>3408</v>
      </c>
      <c r="B1029">
        <v>124</v>
      </c>
      <c r="C1029" t="s">
        <v>3409</v>
      </c>
      <c r="D1029">
        <v>19445217</v>
      </c>
      <c r="E1029" t="s">
        <v>467</v>
      </c>
      <c r="F1029" t="s">
        <v>3410</v>
      </c>
      <c r="G1029" t="s">
        <v>3411</v>
      </c>
      <c r="H1029" t="s">
        <v>3412</v>
      </c>
      <c r="I1029" t="s">
        <v>20</v>
      </c>
      <c r="J1029" t="s">
        <v>21</v>
      </c>
      <c r="K1029">
        <v>60000000</v>
      </c>
      <c r="L1029">
        <v>2013</v>
      </c>
      <c r="M1029">
        <v>6.2</v>
      </c>
      <c r="N1029">
        <v>2.35</v>
      </c>
    </row>
    <row r="1030" spans="1:14" x14ac:dyDescent="0.3">
      <c r="A1030" t="s">
        <v>3413</v>
      </c>
      <c r="B1030">
        <v>109</v>
      </c>
      <c r="C1030" t="s">
        <v>1000</v>
      </c>
      <c r="D1030">
        <v>8355815</v>
      </c>
      <c r="E1030" t="s">
        <v>3325</v>
      </c>
      <c r="F1030" t="s">
        <v>548</v>
      </c>
      <c r="G1030" t="s">
        <v>3414</v>
      </c>
      <c r="H1030" t="s">
        <v>973</v>
      </c>
      <c r="I1030" t="s">
        <v>20</v>
      </c>
      <c r="J1030" t="s">
        <v>34</v>
      </c>
      <c r="K1030">
        <v>55000000</v>
      </c>
      <c r="L1030">
        <v>2002</v>
      </c>
      <c r="M1030">
        <v>6.4</v>
      </c>
      <c r="N1030">
        <v>1.85</v>
      </c>
    </row>
    <row r="1031" spans="1:14" x14ac:dyDescent="0.3">
      <c r="A1031" t="s">
        <v>1383</v>
      </c>
      <c r="B1031">
        <v>102</v>
      </c>
      <c r="C1031" t="s">
        <v>831</v>
      </c>
      <c r="D1031">
        <v>28837115</v>
      </c>
      <c r="E1031" t="s">
        <v>1099</v>
      </c>
      <c r="F1031" t="s">
        <v>1297</v>
      </c>
      <c r="G1031" t="s">
        <v>3415</v>
      </c>
      <c r="H1031" t="s">
        <v>912</v>
      </c>
      <c r="I1031" t="s">
        <v>20</v>
      </c>
      <c r="J1031" t="s">
        <v>21</v>
      </c>
      <c r="K1031">
        <v>50000000</v>
      </c>
      <c r="L1031">
        <v>2016</v>
      </c>
      <c r="M1031">
        <v>4.8</v>
      </c>
      <c r="N1031">
        <v>2.35</v>
      </c>
    </row>
    <row r="1032" spans="1:14" x14ac:dyDescent="0.3">
      <c r="A1032" t="s">
        <v>3416</v>
      </c>
      <c r="B1032">
        <v>88</v>
      </c>
      <c r="C1032" t="s">
        <v>3417</v>
      </c>
      <c r="D1032">
        <v>6471394</v>
      </c>
      <c r="E1032" t="s">
        <v>678</v>
      </c>
      <c r="F1032" t="s">
        <v>317</v>
      </c>
      <c r="G1032" t="s">
        <v>3418</v>
      </c>
      <c r="H1032" t="s">
        <v>3419</v>
      </c>
      <c r="I1032" t="s">
        <v>20</v>
      </c>
      <c r="J1032" t="s">
        <v>21</v>
      </c>
      <c r="K1032">
        <v>50000000</v>
      </c>
      <c r="L1032">
        <v>2004</v>
      </c>
      <c r="M1032">
        <v>4.9000000000000004</v>
      </c>
      <c r="N1032">
        <v>2.35</v>
      </c>
    </row>
    <row r="1033" spans="1:14" x14ac:dyDescent="0.3">
      <c r="A1033" t="s">
        <v>1979</v>
      </c>
      <c r="B1033">
        <v>87</v>
      </c>
      <c r="C1033" t="s">
        <v>1362</v>
      </c>
      <c r="D1033">
        <v>6291602</v>
      </c>
      <c r="E1033" t="s">
        <v>3420</v>
      </c>
      <c r="F1033" t="s">
        <v>160</v>
      </c>
      <c r="G1033" t="s">
        <v>3421</v>
      </c>
      <c r="H1033" t="s">
        <v>375</v>
      </c>
      <c r="I1033" t="s">
        <v>20</v>
      </c>
      <c r="J1033" t="s">
        <v>21</v>
      </c>
      <c r="K1033">
        <v>50000000</v>
      </c>
      <c r="L1033">
        <v>2000</v>
      </c>
      <c r="M1033">
        <v>5.6</v>
      </c>
      <c r="N1033">
        <v>1.85</v>
      </c>
    </row>
    <row r="1034" spans="1:14" x14ac:dyDescent="0.3">
      <c r="A1034" t="s">
        <v>3422</v>
      </c>
      <c r="B1034">
        <v>104</v>
      </c>
      <c r="C1034" t="s">
        <v>2575</v>
      </c>
      <c r="D1034">
        <v>10706786</v>
      </c>
      <c r="E1034" t="s">
        <v>903</v>
      </c>
      <c r="F1034" t="s">
        <v>479</v>
      </c>
      <c r="G1034" t="s">
        <v>3423</v>
      </c>
      <c r="H1034" t="s">
        <v>1689</v>
      </c>
      <c r="I1034" t="s">
        <v>20</v>
      </c>
      <c r="J1034" t="s">
        <v>21</v>
      </c>
      <c r="K1034">
        <v>50000000</v>
      </c>
      <c r="L1034">
        <v>2011</v>
      </c>
      <c r="M1034">
        <v>5.5</v>
      </c>
      <c r="N1034">
        <v>1.85</v>
      </c>
    </row>
    <row r="1035" spans="1:14" x14ac:dyDescent="0.3">
      <c r="A1035" t="s">
        <v>2211</v>
      </c>
      <c r="B1035">
        <v>96</v>
      </c>
      <c r="C1035" t="s">
        <v>3424</v>
      </c>
      <c r="D1035">
        <v>8742261</v>
      </c>
      <c r="E1035" t="s">
        <v>749</v>
      </c>
      <c r="F1035" t="s">
        <v>2168</v>
      </c>
      <c r="G1035" t="s">
        <v>3425</v>
      </c>
      <c r="H1035" t="s">
        <v>3426</v>
      </c>
      <c r="I1035" t="s">
        <v>20</v>
      </c>
      <c r="J1035" t="s">
        <v>182</v>
      </c>
      <c r="K1035">
        <v>18000000</v>
      </c>
      <c r="L1035">
        <v>2009</v>
      </c>
      <c r="M1035">
        <v>3.7</v>
      </c>
      <c r="N1035">
        <v>2.35</v>
      </c>
    </row>
    <row r="1036" spans="1:14" x14ac:dyDescent="0.3">
      <c r="A1036" t="s">
        <v>3427</v>
      </c>
      <c r="B1036">
        <v>85</v>
      </c>
      <c r="C1036" t="s">
        <v>341</v>
      </c>
      <c r="D1036">
        <v>43905746</v>
      </c>
      <c r="E1036" t="s">
        <v>1823</v>
      </c>
      <c r="F1036" t="s">
        <v>228</v>
      </c>
      <c r="G1036" t="s">
        <v>3428</v>
      </c>
      <c r="H1036" t="s">
        <v>319</v>
      </c>
      <c r="I1036" t="s">
        <v>20</v>
      </c>
      <c r="J1036" t="s">
        <v>21</v>
      </c>
      <c r="K1036">
        <v>49000000</v>
      </c>
      <c r="L1036">
        <v>2001</v>
      </c>
      <c r="M1036">
        <v>5.9</v>
      </c>
      <c r="N1036">
        <v>2.35</v>
      </c>
    </row>
    <row r="1037" spans="1:14" x14ac:dyDescent="0.3">
      <c r="A1037" t="s">
        <v>45</v>
      </c>
      <c r="B1037">
        <v>64</v>
      </c>
      <c r="C1037" t="s">
        <v>2304</v>
      </c>
      <c r="E1037" t="s">
        <v>3429</v>
      </c>
      <c r="F1037" t="s">
        <v>1121</v>
      </c>
      <c r="G1037" t="s">
        <v>3430</v>
      </c>
      <c r="H1037" t="s">
        <v>3338</v>
      </c>
      <c r="I1037" t="s">
        <v>20</v>
      </c>
      <c r="J1037" t="s">
        <v>21</v>
      </c>
      <c r="M1037">
        <v>8.5</v>
      </c>
      <c r="N1037">
        <v>16</v>
      </c>
    </row>
    <row r="1038" spans="1:14" x14ac:dyDescent="0.3">
      <c r="A1038" t="s">
        <v>1355</v>
      </c>
      <c r="B1038">
        <v>104</v>
      </c>
      <c r="C1038" t="s">
        <v>3431</v>
      </c>
      <c r="D1038">
        <v>21413502</v>
      </c>
      <c r="E1038" t="s">
        <v>3432</v>
      </c>
      <c r="F1038" t="s">
        <v>3021</v>
      </c>
      <c r="G1038" t="s">
        <v>3433</v>
      </c>
      <c r="H1038" t="s">
        <v>3434</v>
      </c>
      <c r="I1038" t="s">
        <v>20</v>
      </c>
      <c r="J1038" t="s">
        <v>21</v>
      </c>
      <c r="K1038">
        <v>40000000</v>
      </c>
      <c r="L1038">
        <v>1990</v>
      </c>
      <c r="M1038">
        <v>6.3</v>
      </c>
      <c r="N1038">
        <v>2.35</v>
      </c>
    </row>
    <row r="1039" spans="1:14" x14ac:dyDescent="0.3">
      <c r="A1039" t="s">
        <v>3435</v>
      </c>
      <c r="B1039">
        <v>135</v>
      </c>
      <c r="C1039" t="s">
        <v>1836</v>
      </c>
      <c r="D1039">
        <v>7994115</v>
      </c>
      <c r="E1039" t="s">
        <v>3436</v>
      </c>
      <c r="F1039" t="s">
        <v>473</v>
      </c>
      <c r="G1039" t="s">
        <v>3437</v>
      </c>
      <c r="H1039" t="s">
        <v>3438</v>
      </c>
      <c r="I1039" t="s">
        <v>20</v>
      </c>
      <c r="J1039" t="s">
        <v>34</v>
      </c>
      <c r="L1039">
        <v>2009</v>
      </c>
      <c r="M1039">
        <v>7.4</v>
      </c>
      <c r="N1039">
        <v>2.35</v>
      </c>
    </row>
    <row r="1040" spans="1:14" x14ac:dyDescent="0.3">
      <c r="A1040" t="s">
        <v>1005</v>
      </c>
      <c r="B1040">
        <v>190</v>
      </c>
      <c r="C1040" t="s">
        <v>3439</v>
      </c>
      <c r="D1040">
        <v>124107476</v>
      </c>
      <c r="E1040" t="s">
        <v>1392</v>
      </c>
      <c r="F1040" t="s">
        <v>512</v>
      </c>
      <c r="G1040" t="s">
        <v>3440</v>
      </c>
      <c r="H1040" t="s">
        <v>3441</v>
      </c>
      <c r="I1040" t="s">
        <v>20</v>
      </c>
      <c r="J1040" t="s">
        <v>21</v>
      </c>
      <c r="K1040">
        <v>48000000</v>
      </c>
      <c r="L1040">
        <v>2000</v>
      </c>
      <c r="M1040">
        <v>7.6</v>
      </c>
      <c r="N1040">
        <v>1.85</v>
      </c>
    </row>
    <row r="1041" spans="1:14" x14ac:dyDescent="0.3">
      <c r="A1041" t="s">
        <v>264</v>
      </c>
      <c r="B1041">
        <v>127</v>
      </c>
      <c r="C1041" t="s">
        <v>644</v>
      </c>
      <c r="D1041">
        <v>197171806</v>
      </c>
      <c r="E1041" t="s">
        <v>24</v>
      </c>
      <c r="F1041" t="s">
        <v>266</v>
      </c>
      <c r="G1041" t="s">
        <v>3442</v>
      </c>
      <c r="H1041" t="s">
        <v>3443</v>
      </c>
      <c r="I1041" t="s">
        <v>20</v>
      </c>
      <c r="J1041" t="s">
        <v>21</v>
      </c>
      <c r="K1041">
        <v>48000000</v>
      </c>
      <c r="L1041">
        <v>1989</v>
      </c>
      <c r="M1041">
        <v>8.3000000000000007</v>
      </c>
      <c r="N1041">
        <v>2.35</v>
      </c>
    </row>
    <row r="1042" spans="1:14" x14ac:dyDescent="0.3">
      <c r="A1042" t="s">
        <v>633</v>
      </c>
      <c r="B1042">
        <v>129</v>
      </c>
      <c r="C1042" t="s">
        <v>3444</v>
      </c>
      <c r="D1042">
        <v>12802907</v>
      </c>
      <c r="E1042" t="s">
        <v>146</v>
      </c>
      <c r="F1042" t="s">
        <v>274</v>
      </c>
      <c r="G1042" t="s">
        <v>3445</v>
      </c>
      <c r="H1042" t="s">
        <v>3446</v>
      </c>
      <c r="I1042" t="s">
        <v>20</v>
      </c>
      <c r="J1042" t="s">
        <v>34</v>
      </c>
      <c r="L1042">
        <v>2012</v>
      </c>
      <c r="M1042">
        <v>6.6</v>
      </c>
      <c r="N1042">
        <v>2.35</v>
      </c>
    </row>
    <row r="1043" spans="1:14" x14ac:dyDescent="0.3">
      <c r="A1043" t="s">
        <v>918</v>
      </c>
      <c r="B1043">
        <v>120</v>
      </c>
      <c r="C1043" t="s">
        <v>382</v>
      </c>
      <c r="D1043">
        <v>31569268</v>
      </c>
      <c r="E1043" t="s">
        <v>3447</v>
      </c>
      <c r="F1043" t="s">
        <v>179</v>
      </c>
      <c r="G1043" t="s">
        <v>3448</v>
      </c>
      <c r="H1043" t="s">
        <v>1772</v>
      </c>
      <c r="I1043" t="s">
        <v>20</v>
      </c>
      <c r="J1043" t="s">
        <v>21</v>
      </c>
      <c r="K1043">
        <v>49000000</v>
      </c>
      <c r="L1043">
        <v>2015</v>
      </c>
      <c r="M1043">
        <v>6.9</v>
      </c>
      <c r="N1043">
        <v>2.35</v>
      </c>
    </row>
    <row r="1044" spans="1:14" x14ac:dyDescent="0.3">
      <c r="A1044" t="s">
        <v>798</v>
      </c>
      <c r="B1044">
        <v>118</v>
      </c>
      <c r="C1044" t="s">
        <v>384</v>
      </c>
      <c r="D1044">
        <v>66488090</v>
      </c>
      <c r="E1044" t="s">
        <v>1403</v>
      </c>
      <c r="F1044" t="s">
        <v>1134</v>
      </c>
      <c r="G1044" t="s">
        <v>3449</v>
      </c>
      <c r="H1044" t="s">
        <v>3450</v>
      </c>
      <c r="I1044" t="s">
        <v>20</v>
      </c>
      <c r="J1044" t="s">
        <v>21</v>
      </c>
      <c r="K1044">
        <v>48000000</v>
      </c>
      <c r="L1044">
        <v>1999</v>
      </c>
      <c r="M1044">
        <v>6.7</v>
      </c>
      <c r="N1044">
        <v>2.35</v>
      </c>
    </row>
    <row r="1045" spans="1:14" x14ac:dyDescent="0.3">
      <c r="A1045" t="s">
        <v>465</v>
      </c>
      <c r="B1045">
        <v>112</v>
      </c>
      <c r="C1045" t="s">
        <v>3451</v>
      </c>
      <c r="D1045">
        <v>95308367</v>
      </c>
      <c r="E1045" t="s">
        <v>1392</v>
      </c>
      <c r="F1045" t="s">
        <v>378</v>
      </c>
      <c r="G1045" t="s">
        <v>3452</v>
      </c>
      <c r="H1045" t="s">
        <v>3453</v>
      </c>
      <c r="I1045" t="s">
        <v>20</v>
      </c>
      <c r="J1045" t="s">
        <v>21</v>
      </c>
      <c r="K1045">
        <v>48000000</v>
      </c>
      <c r="L1045">
        <v>2002</v>
      </c>
      <c r="M1045">
        <v>6.8</v>
      </c>
      <c r="N1045">
        <v>2.35</v>
      </c>
    </row>
    <row r="1046" spans="1:14" x14ac:dyDescent="0.3">
      <c r="A1046" t="s">
        <v>3454</v>
      </c>
      <c r="B1046">
        <v>89</v>
      </c>
      <c r="C1046" t="s">
        <v>3455</v>
      </c>
      <c r="E1046" t="s">
        <v>3456</v>
      </c>
      <c r="F1046" t="s">
        <v>3457</v>
      </c>
      <c r="G1046" t="s">
        <v>3458</v>
      </c>
      <c r="H1046" t="s">
        <v>3459</v>
      </c>
      <c r="I1046" t="s">
        <v>20</v>
      </c>
      <c r="J1046" t="s">
        <v>21</v>
      </c>
      <c r="K1046">
        <v>1500000</v>
      </c>
      <c r="L1046">
        <v>2006</v>
      </c>
      <c r="M1046">
        <v>4.5999999999999996</v>
      </c>
      <c r="N1046">
        <v>1.78</v>
      </c>
    </row>
    <row r="1047" spans="1:14" x14ac:dyDescent="0.3">
      <c r="A1047" t="s">
        <v>2641</v>
      </c>
      <c r="B1047">
        <v>114</v>
      </c>
      <c r="C1047" t="s">
        <v>1242</v>
      </c>
      <c r="D1047">
        <v>60652036</v>
      </c>
      <c r="E1047" t="s">
        <v>3460</v>
      </c>
      <c r="F1047" t="s">
        <v>160</v>
      </c>
      <c r="G1047" t="s">
        <v>3461</v>
      </c>
      <c r="H1047" t="s">
        <v>3462</v>
      </c>
      <c r="I1047" t="s">
        <v>20</v>
      </c>
      <c r="J1047" t="s">
        <v>21</v>
      </c>
      <c r="K1047">
        <v>48000000</v>
      </c>
      <c r="L1047">
        <v>1999</v>
      </c>
      <c r="M1047">
        <v>7.1</v>
      </c>
      <c r="N1047">
        <v>2.35</v>
      </c>
    </row>
    <row r="1048" spans="1:14" x14ac:dyDescent="0.3">
      <c r="A1048" t="s">
        <v>1538</v>
      </c>
      <c r="B1048">
        <v>137</v>
      </c>
      <c r="C1048" t="s">
        <v>3463</v>
      </c>
      <c r="D1048">
        <v>1206135</v>
      </c>
      <c r="E1048" t="s">
        <v>1392</v>
      </c>
      <c r="F1048" t="s">
        <v>38</v>
      </c>
      <c r="G1048" t="s">
        <v>3464</v>
      </c>
      <c r="H1048" t="s">
        <v>3465</v>
      </c>
      <c r="I1048" t="s">
        <v>20</v>
      </c>
      <c r="J1048" t="s">
        <v>3466</v>
      </c>
      <c r="K1048">
        <v>50000000</v>
      </c>
      <c r="L1048">
        <v>2015</v>
      </c>
      <c r="M1048">
        <v>6.4</v>
      </c>
      <c r="N1048">
        <v>2.35</v>
      </c>
    </row>
    <row r="1049" spans="1:14" x14ac:dyDescent="0.3">
      <c r="A1049" t="s">
        <v>2018</v>
      </c>
      <c r="B1049">
        <v>112</v>
      </c>
      <c r="C1049" t="s">
        <v>3467</v>
      </c>
      <c r="D1049">
        <v>56607223</v>
      </c>
      <c r="E1049" t="s">
        <v>2674</v>
      </c>
      <c r="F1049" t="s">
        <v>3468</v>
      </c>
      <c r="G1049" t="s">
        <v>3469</v>
      </c>
      <c r="H1049" t="s">
        <v>3470</v>
      </c>
      <c r="I1049" t="s">
        <v>20</v>
      </c>
      <c r="J1049" t="s">
        <v>182</v>
      </c>
      <c r="K1049">
        <v>48000000</v>
      </c>
      <c r="L1049">
        <v>2001</v>
      </c>
      <c r="M1049">
        <v>6.4</v>
      </c>
      <c r="N1049">
        <v>2.35</v>
      </c>
    </row>
    <row r="1050" spans="1:14" x14ac:dyDescent="0.3">
      <c r="A1050" t="s">
        <v>2781</v>
      </c>
      <c r="B1050">
        <v>120</v>
      </c>
      <c r="C1050" t="s">
        <v>204</v>
      </c>
      <c r="D1050">
        <v>50173190</v>
      </c>
      <c r="E1050" t="s">
        <v>3471</v>
      </c>
      <c r="F1050" t="s">
        <v>82</v>
      </c>
      <c r="G1050" t="s">
        <v>3472</v>
      </c>
      <c r="H1050" t="s">
        <v>819</v>
      </c>
      <c r="I1050" t="s">
        <v>20</v>
      </c>
      <c r="J1050" t="s">
        <v>21</v>
      </c>
      <c r="K1050">
        <v>48000000</v>
      </c>
      <c r="L1050">
        <v>2001</v>
      </c>
      <c r="M1050">
        <v>7.4</v>
      </c>
      <c r="N1050">
        <v>2.35</v>
      </c>
    </row>
    <row r="1051" spans="1:14" x14ac:dyDescent="0.3">
      <c r="A1051" t="s">
        <v>940</v>
      </c>
      <c r="B1051">
        <v>123</v>
      </c>
      <c r="C1051" t="s">
        <v>2397</v>
      </c>
      <c r="D1051">
        <v>47095453</v>
      </c>
      <c r="E1051" t="s">
        <v>2327</v>
      </c>
      <c r="F1051" t="s">
        <v>179</v>
      </c>
      <c r="G1051" t="s">
        <v>3473</v>
      </c>
      <c r="H1051" t="s">
        <v>3474</v>
      </c>
      <c r="I1051" t="s">
        <v>20</v>
      </c>
      <c r="J1051" t="s">
        <v>21</v>
      </c>
      <c r="K1051">
        <v>48000000</v>
      </c>
      <c r="L1051">
        <v>2001</v>
      </c>
      <c r="M1051">
        <v>6.4</v>
      </c>
      <c r="N1051">
        <v>1.85</v>
      </c>
    </row>
    <row r="1052" spans="1:14" x14ac:dyDescent="0.3">
      <c r="A1052" t="s">
        <v>2673</v>
      </c>
      <c r="B1052">
        <v>93</v>
      </c>
      <c r="C1052" t="s">
        <v>2426</v>
      </c>
      <c r="D1052">
        <v>37879996</v>
      </c>
      <c r="E1052" t="s">
        <v>2327</v>
      </c>
      <c r="F1052" t="s">
        <v>339</v>
      </c>
      <c r="G1052" t="s">
        <v>3475</v>
      </c>
      <c r="H1052" t="s">
        <v>3476</v>
      </c>
      <c r="I1052" t="s">
        <v>20</v>
      </c>
      <c r="J1052" t="s">
        <v>21</v>
      </c>
      <c r="K1052">
        <v>48000000</v>
      </c>
      <c r="L1052">
        <v>2000</v>
      </c>
      <c r="M1052">
        <v>6</v>
      </c>
      <c r="N1052">
        <v>2.35</v>
      </c>
    </row>
    <row r="1053" spans="1:14" x14ac:dyDescent="0.3">
      <c r="A1053" t="s">
        <v>3058</v>
      </c>
      <c r="B1053">
        <v>123</v>
      </c>
      <c r="C1053" t="s">
        <v>1564</v>
      </c>
      <c r="D1053">
        <v>25900000</v>
      </c>
      <c r="E1053" t="s">
        <v>3477</v>
      </c>
      <c r="F1053" t="s">
        <v>479</v>
      </c>
      <c r="G1053" t="s">
        <v>3478</v>
      </c>
      <c r="H1053" t="s">
        <v>3479</v>
      </c>
      <c r="I1053" t="s">
        <v>20</v>
      </c>
      <c r="J1053" t="s">
        <v>21</v>
      </c>
      <c r="K1053">
        <v>58000000</v>
      </c>
      <c r="L1053">
        <v>1984</v>
      </c>
      <c r="M1053">
        <v>6.5</v>
      </c>
      <c r="N1053">
        <v>1.85</v>
      </c>
    </row>
    <row r="1054" spans="1:14" x14ac:dyDescent="0.3">
      <c r="A1054" t="s">
        <v>940</v>
      </c>
      <c r="B1054">
        <v>122</v>
      </c>
      <c r="C1054" t="s">
        <v>805</v>
      </c>
      <c r="D1054">
        <v>53574088</v>
      </c>
      <c r="E1054" t="s">
        <v>3480</v>
      </c>
      <c r="F1054" t="s">
        <v>36</v>
      </c>
      <c r="G1054" t="s">
        <v>3481</v>
      </c>
      <c r="H1054" t="s">
        <v>3482</v>
      </c>
      <c r="I1054" t="s">
        <v>20</v>
      </c>
      <c r="J1054" t="s">
        <v>21</v>
      </c>
      <c r="K1054">
        <v>55000000</v>
      </c>
      <c r="L1054">
        <v>2007</v>
      </c>
      <c r="M1054">
        <v>7.8</v>
      </c>
      <c r="N1054">
        <v>2.35</v>
      </c>
    </row>
    <row r="1055" spans="1:14" x14ac:dyDescent="0.3">
      <c r="A1055" t="s">
        <v>3483</v>
      </c>
      <c r="B1055">
        <v>115</v>
      </c>
      <c r="C1055" t="s">
        <v>888</v>
      </c>
      <c r="D1055">
        <v>89253340</v>
      </c>
      <c r="E1055" t="s">
        <v>37</v>
      </c>
      <c r="F1055" t="s">
        <v>156</v>
      </c>
      <c r="G1055" t="s">
        <v>3484</v>
      </c>
      <c r="H1055" t="s">
        <v>3485</v>
      </c>
      <c r="I1055" t="s">
        <v>20</v>
      </c>
      <c r="J1055" t="s">
        <v>966</v>
      </c>
      <c r="K1055">
        <v>48000000</v>
      </c>
      <c r="L1055">
        <v>2014</v>
      </c>
      <c r="M1055">
        <v>6</v>
      </c>
      <c r="N1055">
        <v>2.35</v>
      </c>
    </row>
    <row r="1056" spans="1:14" x14ac:dyDescent="0.3">
      <c r="A1056" t="s">
        <v>1005</v>
      </c>
      <c r="B1056">
        <v>123</v>
      </c>
      <c r="C1056" t="s">
        <v>1923</v>
      </c>
      <c r="D1056">
        <v>37339525</v>
      </c>
      <c r="E1056" t="s">
        <v>3299</v>
      </c>
      <c r="F1056" t="s">
        <v>172</v>
      </c>
      <c r="G1056" t="s">
        <v>3486</v>
      </c>
      <c r="H1056" t="s">
        <v>3487</v>
      </c>
      <c r="I1056" t="s">
        <v>20</v>
      </c>
      <c r="J1056" t="s">
        <v>21</v>
      </c>
      <c r="K1056">
        <v>48000000</v>
      </c>
      <c r="L1056">
        <v>1998</v>
      </c>
      <c r="M1056">
        <v>7</v>
      </c>
      <c r="N1056">
        <v>1.85</v>
      </c>
    </row>
    <row r="1057" spans="1:14" x14ac:dyDescent="0.3">
      <c r="A1057" t="s">
        <v>1383</v>
      </c>
      <c r="B1057">
        <v>96</v>
      </c>
      <c r="C1057" t="s">
        <v>536</v>
      </c>
      <c r="D1057">
        <v>60154431</v>
      </c>
      <c r="E1057" t="s">
        <v>3488</v>
      </c>
      <c r="F1057" t="s">
        <v>609</v>
      </c>
      <c r="G1057" t="s">
        <v>3489</v>
      </c>
      <c r="H1057" t="s">
        <v>3490</v>
      </c>
      <c r="I1057" t="s">
        <v>20</v>
      </c>
      <c r="J1057" t="s">
        <v>21</v>
      </c>
      <c r="K1057">
        <v>47000000</v>
      </c>
      <c r="L1057">
        <v>1996</v>
      </c>
      <c r="M1057">
        <v>6</v>
      </c>
      <c r="N1057">
        <v>2.35</v>
      </c>
    </row>
    <row r="1058" spans="1:14" x14ac:dyDescent="0.3">
      <c r="A1058" t="s">
        <v>3491</v>
      </c>
      <c r="B1058">
        <v>110</v>
      </c>
      <c r="C1058" t="s">
        <v>3492</v>
      </c>
      <c r="D1058">
        <v>528972</v>
      </c>
      <c r="E1058" t="s">
        <v>3493</v>
      </c>
      <c r="F1058" t="s">
        <v>3494</v>
      </c>
      <c r="G1058" t="s">
        <v>3495</v>
      </c>
      <c r="H1058" t="s">
        <v>3496</v>
      </c>
      <c r="I1058" t="s">
        <v>3497</v>
      </c>
      <c r="J1058" t="s">
        <v>3498</v>
      </c>
      <c r="L1058">
        <v>1998</v>
      </c>
      <c r="M1058">
        <v>7.8</v>
      </c>
    </row>
    <row r="1059" spans="1:14" x14ac:dyDescent="0.3">
      <c r="A1059" t="s">
        <v>1105</v>
      </c>
      <c r="B1059">
        <v>105</v>
      </c>
      <c r="C1059" t="s">
        <v>1105</v>
      </c>
      <c r="D1059">
        <v>103738726</v>
      </c>
      <c r="E1059" t="s">
        <v>3499</v>
      </c>
      <c r="F1059" t="s">
        <v>3500</v>
      </c>
      <c r="G1059" t="s">
        <v>3501</v>
      </c>
      <c r="H1059" t="s">
        <v>2996</v>
      </c>
      <c r="I1059" t="s">
        <v>20</v>
      </c>
      <c r="J1059" t="s">
        <v>21</v>
      </c>
      <c r="K1059">
        <v>100000000</v>
      </c>
      <c r="L1059">
        <v>1990</v>
      </c>
      <c r="M1059">
        <v>6.1</v>
      </c>
      <c r="N1059">
        <v>1.85</v>
      </c>
    </row>
    <row r="1060" spans="1:14" x14ac:dyDescent="0.3">
      <c r="A1060" t="s">
        <v>868</v>
      </c>
      <c r="B1060">
        <v>113</v>
      </c>
      <c r="C1060" t="s">
        <v>3502</v>
      </c>
      <c r="D1060">
        <v>69304264</v>
      </c>
      <c r="E1060" t="s">
        <v>3503</v>
      </c>
      <c r="F1060" t="s">
        <v>1197</v>
      </c>
      <c r="G1060" t="s">
        <v>3504</v>
      </c>
      <c r="H1060" t="s">
        <v>1380</v>
      </c>
      <c r="I1060" t="s">
        <v>20</v>
      </c>
      <c r="J1060" t="s">
        <v>21</v>
      </c>
      <c r="K1060">
        <v>48000000</v>
      </c>
      <c r="L1060">
        <v>1999</v>
      </c>
      <c r="M1060">
        <v>6.8</v>
      </c>
      <c r="N1060">
        <v>2.35</v>
      </c>
    </row>
    <row r="1061" spans="1:14" x14ac:dyDescent="0.3">
      <c r="A1061" t="s">
        <v>3505</v>
      </c>
      <c r="B1061">
        <v>132</v>
      </c>
      <c r="C1061" t="s">
        <v>3506</v>
      </c>
      <c r="D1061">
        <v>29781453</v>
      </c>
      <c r="E1061" t="s">
        <v>2642</v>
      </c>
      <c r="F1061" t="s">
        <v>1305</v>
      </c>
      <c r="G1061" t="s">
        <v>3507</v>
      </c>
      <c r="H1061" t="s">
        <v>3508</v>
      </c>
      <c r="I1061" t="s">
        <v>20</v>
      </c>
      <c r="J1061" t="s">
        <v>21</v>
      </c>
      <c r="K1061">
        <v>48000000</v>
      </c>
      <c r="L1061">
        <v>2001</v>
      </c>
      <c r="M1061">
        <v>6.4</v>
      </c>
      <c r="N1061">
        <v>1.85</v>
      </c>
    </row>
    <row r="1062" spans="1:14" x14ac:dyDescent="0.3">
      <c r="A1062" t="s">
        <v>3509</v>
      </c>
      <c r="B1062">
        <v>93</v>
      </c>
      <c r="C1062" t="s">
        <v>538</v>
      </c>
      <c r="E1062" t="s">
        <v>688</v>
      </c>
      <c r="F1062" t="s">
        <v>1173</v>
      </c>
      <c r="G1062" t="s">
        <v>3510</v>
      </c>
      <c r="H1062" t="s">
        <v>2912</v>
      </c>
      <c r="I1062" t="s">
        <v>20</v>
      </c>
      <c r="J1062" t="s">
        <v>21</v>
      </c>
      <c r="K1062">
        <v>14000000</v>
      </c>
      <c r="L1062">
        <v>1982</v>
      </c>
      <c r="M1062">
        <v>7.7</v>
      </c>
      <c r="N1062">
        <v>2.35</v>
      </c>
    </row>
    <row r="1063" spans="1:14" x14ac:dyDescent="0.3">
      <c r="A1063" t="s">
        <v>3511</v>
      </c>
      <c r="B1063">
        <v>115</v>
      </c>
      <c r="C1063" t="s">
        <v>3512</v>
      </c>
      <c r="E1063" t="s">
        <v>3471</v>
      </c>
      <c r="F1063" t="s">
        <v>3513</v>
      </c>
      <c r="G1063" t="s">
        <v>3514</v>
      </c>
      <c r="H1063" t="s">
        <v>3515</v>
      </c>
      <c r="I1063" t="s">
        <v>3516</v>
      </c>
      <c r="J1063" t="s">
        <v>3517</v>
      </c>
      <c r="K1063">
        <v>1000000</v>
      </c>
      <c r="L1063">
        <v>1972</v>
      </c>
      <c r="M1063">
        <v>8.1</v>
      </c>
      <c r="N1063">
        <v>2.35</v>
      </c>
    </row>
    <row r="1064" spans="1:14" x14ac:dyDescent="0.3">
      <c r="A1064" t="s">
        <v>3518</v>
      </c>
      <c r="B1064">
        <v>75</v>
      </c>
      <c r="C1064" t="s">
        <v>2127</v>
      </c>
      <c r="D1064">
        <v>15519841</v>
      </c>
      <c r="E1064" t="s">
        <v>185</v>
      </c>
      <c r="F1064" t="s">
        <v>1617</v>
      </c>
      <c r="G1064" t="s">
        <v>3519</v>
      </c>
      <c r="H1064" t="s">
        <v>3133</v>
      </c>
      <c r="I1064" t="s">
        <v>20</v>
      </c>
      <c r="J1064" t="s">
        <v>21</v>
      </c>
      <c r="K1064">
        <v>47000000</v>
      </c>
      <c r="L1064">
        <v>2006</v>
      </c>
      <c r="M1064">
        <v>4.5</v>
      </c>
      <c r="N1064">
        <v>1.85</v>
      </c>
    </row>
    <row r="1065" spans="1:14" x14ac:dyDescent="0.3">
      <c r="A1065" t="s">
        <v>3520</v>
      </c>
      <c r="B1065">
        <v>108</v>
      </c>
      <c r="C1065" t="s">
        <v>3521</v>
      </c>
      <c r="D1065">
        <v>5600000</v>
      </c>
      <c r="E1065" t="s">
        <v>2179</v>
      </c>
      <c r="F1065" t="s">
        <v>1006</v>
      </c>
      <c r="G1065" t="s">
        <v>3522</v>
      </c>
      <c r="H1065" t="s">
        <v>3523</v>
      </c>
      <c r="I1065" t="s">
        <v>20</v>
      </c>
      <c r="J1065" t="s">
        <v>21</v>
      </c>
      <c r="K1065">
        <v>47000000</v>
      </c>
      <c r="L1065">
        <v>1996</v>
      </c>
      <c r="M1065">
        <v>5.8</v>
      </c>
      <c r="N1065">
        <v>1.85</v>
      </c>
    </row>
    <row r="1066" spans="1:14" x14ac:dyDescent="0.3">
      <c r="A1066" t="s">
        <v>3524</v>
      </c>
      <c r="B1066">
        <v>105</v>
      </c>
      <c r="C1066" t="s">
        <v>1356</v>
      </c>
      <c r="D1066">
        <v>126805112</v>
      </c>
      <c r="E1066" t="s">
        <v>1106</v>
      </c>
      <c r="F1066" t="s">
        <v>1006</v>
      </c>
      <c r="G1066" t="s">
        <v>3525</v>
      </c>
      <c r="H1066" t="s">
        <v>493</v>
      </c>
      <c r="I1066" t="s">
        <v>20</v>
      </c>
      <c r="J1066" t="s">
        <v>21</v>
      </c>
      <c r="K1066">
        <v>46000000</v>
      </c>
      <c r="L1066">
        <v>1997</v>
      </c>
      <c r="M1066">
        <v>6.3</v>
      </c>
      <c r="N1066">
        <v>2.35</v>
      </c>
    </row>
    <row r="1067" spans="1:14" x14ac:dyDescent="0.3">
      <c r="A1067" t="s">
        <v>3205</v>
      </c>
      <c r="B1067">
        <v>102</v>
      </c>
      <c r="C1067" t="s">
        <v>324</v>
      </c>
      <c r="D1067">
        <v>93607673</v>
      </c>
      <c r="E1067" t="s">
        <v>1106</v>
      </c>
      <c r="F1067" t="s">
        <v>1006</v>
      </c>
      <c r="G1067" t="s">
        <v>3526</v>
      </c>
      <c r="H1067" t="s">
        <v>1444</v>
      </c>
      <c r="I1067" t="s">
        <v>20</v>
      </c>
      <c r="J1067" t="s">
        <v>21</v>
      </c>
      <c r="K1067">
        <v>48000000</v>
      </c>
      <c r="L1067">
        <v>2001</v>
      </c>
      <c r="M1067">
        <v>5.7</v>
      </c>
      <c r="N1067">
        <v>2.35</v>
      </c>
    </row>
    <row r="1068" spans="1:14" x14ac:dyDescent="0.3">
      <c r="A1068" t="s">
        <v>35</v>
      </c>
      <c r="B1068">
        <v>118</v>
      </c>
      <c r="C1068" t="s">
        <v>2404</v>
      </c>
      <c r="D1068">
        <v>67263182</v>
      </c>
      <c r="E1068" t="s">
        <v>1265</v>
      </c>
      <c r="F1068" t="s">
        <v>1554</v>
      </c>
      <c r="G1068" t="s">
        <v>3527</v>
      </c>
      <c r="H1068" t="s">
        <v>3528</v>
      </c>
      <c r="I1068" t="s">
        <v>20</v>
      </c>
      <c r="J1068" t="s">
        <v>21</v>
      </c>
      <c r="K1068">
        <v>46000000</v>
      </c>
      <c r="L1068">
        <v>2002</v>
      </c>
      <c r="M1068">
        <v>7.2</v>
      </c>
      <c r="N1068">
        <v>2.35</v>
      </c>
    </row>
    <row r="1069" spans="1:14" x14ac:dyDescent="0.3">
      <c r="A1069" t="s">
        <v>2171</v>
      </c>
      <c r="B1069">
        <v>111</v>
      </c>
      <c r="C1069" t="s">
        <v>819</v>
      </c>
      <c r="D1069">
        <v>92001027</v>
      </c>
      <c r="E1069" t="s">
        <v>3529</v>
      </c>
      <c r="F1069" t="s">
        <v>2172</v>
      </c>
      <c r="G1069" t="s">
        <v>3530</v>
      </c>
      <c r="H1069" t="s">
        <v>2171</v>
      </c>
      <c r="I1069" t="s">
        <v>20</v>
      </c>
      <c r="J1069" t="s">
        <v>21</v>
      </c>
      <c r="K1069">
        <v>45000000</v>
      </c>
      <c r="L1069">
        <v>1996</v>
      </c>
      <c r="M1069">
        <v>7.6</v>
      </c>
      <c r="N1069">
        <v>2.35</v>
      </c>
    </row>
    <row r="1070" spans="1:14" x14ac:dyDescent="0.3">
      <c r="A1070" t="s">
        <v>2962</v>
      </c>
      <c r="B1070">
        <v>81</v>
      </c>
      <c r="C1070" t="s">
        <v>3531</v>
      </c>
      <c r="D1070">
        <v>10539414</v>
      </c>
      <c r="E1070" t="s">
        <v>3532</v>
      </c>
      <c r="F1070" t="s">
        <v>311</v>
      </c>
      <c r="G1070" t="s">
        <v>3533</v>
      </c>
      <c r="H1070" t="s">
        <v>3534</v>
      </c>
      <c r="I1070" t="s">
        <v>20</v>
      </c>
      <c r="J1070" t="s">
        <v>21</v>
      </c>
      <c r="K1070">
        <v>47000000</v>
      </c>
      <c r="L1070">
        <v>2010</v>
      </c>
      <c r="M1070">
        <v>4.7</v>
      </c>
      <c r="N1070">
        <v>2.35</v>
      </c>
    </row>
    <row r="1071" spans="1:14" x14ac:dyDescent="0.3">
      <c r="A1071" t="s">
        <v>682</v>
      </c>
      <c r="B1071">
        <v>116</v>
      </c>
      <c r="C1071" t="s">
        <v>773</v>
      </c>
      <c r="D1071">
        <v>58918501</v>
      </c>
      <c r="E1071" t="s">
        <v>3535</v>
      </c>
      <c r="F1071" t="s">
        <v>1134</v>
      </c>
      <c r="G1071" t="s">
        <v>3536</v>
      </c>
      <c r="H1071" t="s">
        <v>874</v>
      </c>
      <c r="I1071" t="s">
        <v>20</v>
      </c>
      <c r="J1071" t="s">
        <v>21</v>
      </c>
      <c r="K1071">
        <v>46000000</v>
      </c>
      <c r="L1071">
        <v>1996</v>
      </c>
      <c r="M1071">
        <v>6.6</v>
      </c>
      <c r="N1071">
        <v>1.85</v>
      </c>
    </row>
    <row r="1072" spans="1:14" x14ac:dyDescent="0.3">
      <c r="A1072" t="s">
        <v>349</v>
      </c>
      <c r="B1072">
        <v>86</v>
      </c>
      <c r="C1072" t="s">
        <v>3537</v>
      </c>
      <c r="D1072">
        <v>181395380</v>
      </c>
      <c r="E1072" t="s">
        <v>2327</v>
      </c>
      <c r="F1072" t="s">
        <v>2404</v>
      </c>
      <c r="G1072" t="s">
        <v>3538</v>
      </c>
      <c r="H1072" t="s">
        <v>3539</v>
      </c>
      <c r="I1072" t="s">
        <v>20</v>
      </c>
      <c r="J1072" t="s">
        <v>21</v>
      </c>
      <c r="K1072">
        <v>45000000</v>
      </c>
      <c r="L1072">
        <v>1997</v>
      </c>
      <c r="M1072">
        <v>6.8</v>
      </c>
      <c r="N1072">
        <v>1.85</v>
      </c>
    </row>
    <row r="1073" spans="1:14" x14ac:dyDescent="0.3">
      <c r="A1073" t="s">
        <v>3540</v>
      </c>
      <c r="B1073">
        <v>127</v>
      </c>
      <c r="C1073" t="s">
        <v>3541</v>
      </c>
      <c r="D1073">
        <v>14946229</v>
      </c>
      <c r="E1073" t="s">
        <v>3542</v>
      </c>
      <c r="F1073" t="s">
        <v>1860</v>
      </c>
      <c r="G1073" t="s">
        <v>3543</v>
      </c>
      <c r="H1073" t="s">
        <v>3544</v>
      </c>
      <c r="I1073" t="s">
        <v>20</v>
      </c>
      <c r="J1073" t="s">
        <v>34</v>
      </c>
      <c r="K1073">
        <v>25000000</v>
      </c>
      <c r="L1073">
        <v>2016</v>
      </c>
      <c r="M1073">
        <v>7.3</v>
      </c>
      <c r="N1073">
        <v>2.35</v>
      </c>
    </row>
    <row r="1074" spans="1:14" x14ac:dyDescent="0.3">
      <c r="A1074" t="s">
        <v>3545</v>
      </c>
      <c r="B1074">
        <v>140</v>
      </c>
      <c r="C1074" t="s">
        <v>1266</v>
      </c>
      <c r="E1074" t="s">
        <v>1290</v>
      </c>
      <c r="F1074" t="s">
        <v>2255</v>
      </c>
      <c r="G1074" t="s">
        <v>3546</v>
      </c>
      <c r="H1074" t="s">
        <v>3547</v>
      </c>
      <c r="I1074" t="s">
        <v>20</v>
      </c>
      <c r="J1074" t="s">
        <v>3548</v>
      </c>
      <c r="K1074">
        <v>48000000</v>
      </c>
      <c r="L1074">
        <v>1981</v>
      </c>
      <c r="M1074">
        <v>2.7</v>
      </c>
      <c r="N1074">
        <v>2.35</v>
      </c>
    </row>
    <row r="1075" spans="1:14" x14ac:dyDescent="0.3">
      <c r="A1075" t="s">
        <v>2606</v>
      </c>
      <c r="B1075">
        <v>91</v>
      </c>
      <c r="C1075" t="s">
        <v>2499</v>
      </c>
      <c r="D1075">
        <v>130512915</v>
      </c>
      <c r="E1075" t="s">
        <v>350</v>
      </c>
      <c r="F1075" t="s">
        <v>1918</v>
      </c>
      <c r="G1075" t="s">
        <v>3549</v>
      </c>
      <c r="H1075" t="s">
        <v>2607</v>
      </c>
      <c r="I1075" t="s">
        <v>20</v>
      </c>
      <c r="J1075" t="s">
        <v>21</v>
      </c>
      <c r="K1075">
        <v>45000000</v>
      </c>
      <c r="L1075">
        <v>1994</v>
      </c>
      <c r="M1075">
        <v>4.8</v>
      </c>
      <c r="N1075">
        <v>1.33</v>
      </c>
    </row>
    <row r="1076" spans="1:14" x14ac:dyDescent="0.3">
      <c r="A1076" t="s">
        <v>3483</v>
      </c>
      <c r="B1076">
        <v>98</v>
      </c>
      <c r="C1076" t="s">
        <v>3550</v>
      </c>
      <c r="D1076">
        <v>139852971</v>
      </c>
      <c r="E1076" t="s">
        <v>227</v>
      </c>
      <c r="F1076" t="s">
        <v>156</v>
      </c>
      <c r="G1076" t="s">
        <v>3551</v>
      </c>
      <c r="H1076" t="s">
        <v>817</v>
      </c>
      <c r="I1076" t="s">
        <v>20</v>
      </c>
      <c r="J1076" t="s">
        <v>966</v>
      </c>
      <c r="K1076">
        <v>45000000</v>
      </c>
      <c r="L1076">
        <v>2012</v>
      </c>
      <c r="M1076">
        <v>6.3</v>
      </c>
      <c r="N1076">
        <v>2.35</v>
      </c>
    </row>
    <row r="1077" spans="1:14" x14ac:dyDescent="0.3">
      <c r="A1077" t="s">
        <v>3552</v>
      </c>
      <c r="B1077">
        <v>84</v>
      </c>
      <c r="C1077" t="s">
        <v>3553</v>
      </c>
      <c r="D1077">
        <v>110000082</v>
      </c>
      <c r="E1077" t="s">
        <v>1099</v>
      </c>
      <c r="F1077" t="s">
        <v>3554</v>
      </c>
      <c r="G1077" t="s">
        <v>3555</v>
      </c>
      <c r="H1077" t="s">
        <v>3556</v>
      </c>
      <c r="I1077" t="s">
        <v>20</v>
      </c>
      <c r="J1077" t="s">
        <v>21</v>
      </c>
      <c r="K1077">
        <v>48000000</v>
      </c>
      <c r="L1077">
        <v>2003</v>
      </c>
      <c r="M1077">
        <v>5.5</v>
      </c>
      <c r="N1077">
        <v>1.85</v>
      </c>
    </row>
    <row r="1078" spans="1:14" x14ac:dyDescent="0.3">
      <c r="A1078" t="s">
        <v>2686</v>
      </c>
      <c r="B1078">
        <v>109</v>
      </c>
      <c r="C1078" t="s">
        <v>3557</v>
      </c>
      <c r="D1078">
        <v>106807667</v>
      </c>
      <c r="E1078" t="s">
        <v>3558</v>
      </c>
      <c r="F1078" t="s">
        <v>3559</v>
      </c>
      <c r="G1078" t="s">
        <v>3560</v>
      </c>
      <c r="H1078" t="s">
        <v>3561</v>
      </c>
      <c r="I1078" t="s">
        <v>20</v>
      </c>
      <c r="J1078" t="s">
        <v>21</v>
      </c>
      <c r="K1078">
        <v>45000000</v>
      </c>
      <c r="L1078">
        <v>2000</v>
      </c>
      <c r="M1078">
        <v>6.2</v>
      </c>
      <c r="N1078">
        <v>1.85</v>
      </c>
    </row>
    <row r="1079" spans="1:14" x14ac:dyDescent="0.3">
      <c r="A1079" t="s">
        <v>1752</v>
      </c>
      <c r="B1079">
        <v>93</v>
      </c>
      <c r="C1079" t="s">
        <v>339</v>
      </c>
      <c r="D1079">
        <v>101702060</v>
      </c>
      <c r="E1079" t="s">
        <v>3562</v>
      </c>
      <c r="F1079" t="s">
        <v>476</v>
      </c>
      <c r="G1079" t="s">
        <v>3563</v>
      </c>
      <c r="H1079" t="s">
        <v>3564</v>
      </c>
      <c r="I1079" t="s">
        <v>20</v>
      </c>
      <c r="J1079" t="s">
        <v>21</v>
      </c>
      <c r="K1079">
        <v>45000000</v>
      </c>
      <c r="L1079">
        <v>2008</v>
      </c>
      <c r="M1079">
        <v>5.8</v>
      </c>
      <c r="N1079">
        <v>1.85</v>
      </c>
    </row>
    <row r="1080" spans="1:14" x14ac:dyDescent="0.3">
      <c r="A1080" t="s">
        <v>2128</v>
      </c>
      <c r="B1080">
        <v>113</v>
      </c>
      <c r="C1080" t="s">
        <v>2083</v>
      </c>
      <c r="D1080">
        <v>95149435</v>
      </c>
      <c r="E1080" t="s">
        <v>1762</v>
      </c>
      <c r="F1080" t="s">
        <v>175</v>
      </c>
      <c r="G1080" t="s">
        <v>3565</v>
      </c>
      <c r="H1080" t="s">
        <v>2130</v>
      </c>
      <c r="I1080" t="s">
        <v>20</v>
      </c>
      <c r="J1080" t="s">
        <v>21</v>
      </c>
      <c r="K1080">
        <v>40000000</v>
      </c>
      <c r="L1080">
        <v>2004</v>
      </c>
      <c r="M1080">
        <v>5.7</v>
      </c>
      <c r="N1080">
        <v>1.85</v>
      </c>
    </row>
    <row r="1081" spans="1:14" x14ac:dyDescent="0.3">
      <c r="A1081" t="s">
        <v>1482</v>
      </c>
      <c r="B1081">
        <v>141</v>
      </c>
      <c r="C1081" t="s">
        <v>1006</v>
      </c>
      <c r="D1081">
        <v>100768056</v>
      </c>
      <c r="E1081" t="s">
        <v>1403</v>
      </c>
      <c r="F1081" t="s">
        <v>1134</v>
      </c>
      <c r="G1081" t="s">
        <v>3566</v>
      </c>
      <c r="H1081" t="s">
        <v>683</v>
      </c>
      <c r="I1081" t="s">
        <v>20</v>
      </c>
      <c r="J1081" t="s">
        <v>21</v>
      </c>
      <c r="K1081">
        <v>45000000</v>
      </c>
      <c r="L1081">
        <v>1993</v>
      </c>
      <c r="M1081">
        <v>6.5</v>
      </c>
      <c r="N1081">
        <v>2.35</v>
      </c>
    </row>
    <row r="1082" spans="1:14" x14ac:dyDescent="0.3">
      <c r="A1082" t="s">
        <v>877</v>
      </c>
      <c r="B1082">
        <v>119</v>
      </c>
      <c r="C1082" t="s">
        <v>1220</v>
      </c>
      <c r="D1082">
        <v>92115211</v>
      </c>
      <c r="E1082" t="s">
        <v>1403</v>
      </c>
      <c r="F1082" t="s">
        <v>3474</v>
      </c>
      <c r="G1082" t="s">
        <v>3567</v>
      </c>
      <c r="H1082" t="s">
        <v>3568</v>
      </c>
      <c r="I1082" t="s">
        <v>20</v>
      </c>
      <c r="J1082" t="s">
        <v>21</v>
      </c>
      <c r="K1082">
        <v>45000000</v>
      </c>
      <c r="L1082">
        <v>1994</v>
      </c>
      <c r="M1082">
        <v>6.7</v>
      </c>
      <c r="N1082">
        <v>2.35</v>
      </c>
    </row>
    <row r="1083" spans="1:14" x14ac:dyDescent="0.3">
      <c r="A1083" t="s">
        <v>2482</v>
      </c>
      <c r="B1083">
        <v>97</v>
      </c>
      <c r="C1083" t="s">
        <v>3569</v>
      </c>
      <c r="D1083">
        <v>93452056</v>
      </c>
      <c r="E1083" t="s">
        <v>3365</v>
      </c>
      <c r="F1083" t="s">
        <v>317</v>
      </c>
      <c r="G1083" t="s">
        <v>3570</v>
      </c>
      <c r="H1083" t="s">
        <v>188</v>
      </c>
      <c r="I1083" t="s">
        <v>20</v>
      </c>
      <c r="J1083" t="s">
        <v>21</v>
      </c>
      <c r="K1083">
        <v>45000000</v>
      </c>
      <c r="L1083">
        <v>2007</v>
      </c>
      <c r="M1083">
        <v>7.4</v>
      </c>
      <c r="N1083">
        <v>1.85</v>
      </c>
    </row>
    <row r="1084" spans="1:14" x14ac:dyDescent="0.3">
      <c r="A1084" t="s">
        <v>798</v>
      </c>
      <c r="B1084">
        <v>117</v>
      </c>
      <c r="C1084" t="s">
        <v>51</v>
      </c>
      <c r="D1084">
        <v>83287363</v>
      </c>
      <c r="E1084" t="s">
        <v>37</v>
      </c>
      <c r="F1084" t="s">
        <v>266</v>
      </c>
      <c r="G1084" t="s">
        <v>3571</v>
      </c>
      <c r="H1084" t="s">
        <v>3572</v>
      </c>
      <c r="I1084" t="s">
        <v>20</v>
      </c>
      <c r="J1084" t="s">
        <v>21</v>
      </c>
      <c r="K1084">
        <v>45000000</v>
      </c>
      <c r="L1084">
        <v>1992</v>
      </c>
      <c r="M1084">
        <v>6.9</v>
      </c>
      <c r="N1084">
        <v>2.35</v>
      </c>
    </row>
    <row r="1085" spans="1:14" x14ac:dyDescent="0.3">
      <c r="A1085" t="s">
        <v>2001</v>
      </c>
      <c r="B1085">
        <v>101</v>
      </c>
      <c r="C1085" t="s">
        <v>3573</v>
      </c>
      <c r="D1085">
        <v>82931301</v>
      </c>
      <c r="E1085" t="s">
        <v>1106</v>
      </c>
      <c r="F1085" t="s">
        <v>1016</v>
      </c>
      <c r="G1085" t="s">
        <v>3574</v>
      </c>
      <c r="H1085" t="s">
        <v>2617</v>
      </c>
      <c r="I1085" t="s">
        <v>20</v>
      </c>
      <c r="J1085" t="s">
        <v>520</v>
      </c>
      <c r="K1085">
        <v>60000000</v>
      </c>
      <c r="L1085">
        <v>2005</v>
      </c>
      <c r="M1085">
        <v>5.5</v>
      </c>
      <c r="N1085">
        <v>2.35</v>
      </c>
    </row>
    <row r="1086" spans="1:14" x14ac:dyDescent="0.3">
      <c r="A1086" t="s">
        <v>3575</v>
      </c>
      <c r="B1086">
        <v>153</v>
      </c>
      <c r="C1086" t="s">
        <v>254</v>
      </c>
      <c r="D1086">
        <v>60962878</v>
      </c>
      <c r="E1086" t="s">
        <v>1403</v>
      </c>
      <c r="F1086" t="s">
        <v>179</v>
      </c>
      <c r="G1086" t="s">
        <v>3576</v>
      </c>
      <c r="H1086" t="s">
        <v>2818</v>
      </c>
      <c r="I1086" t="s">
        <v>20</v>
      </c>
      <c r="J1086" t="s">
        <v>21</v>
      </c>
      <c r="K1086">
        <v>46000000</v>
      </c>
      <c r="L1086">
        <v>2013</v>
      </c>
      <c r="M1086">
        <v>8.1</v>
      </c>
      <c r="N1086">
        <v>1.85</v>
      </c>
    </row>
    <row r="1087" spans="1:14" x14ac:dyDescent="0.3">
      <c r="A1087" t="s">
        <v>1999</v>
      </c>
      <c r="B1087">
        <v>122</v>
      </c>
      <c r="C1087" t="s">
        <v>762</v>
      </c>
      <c r="D1087">
        <v>76261036</v>
      </c>
      <c r="E1087" t="s">
        <v>1392</v>
      </c>
      <c r="F1087" t="s">
        <v>1134</v>
      </c>
      <c r="G1087" t="s">
        <v>3577</v>
      </c>
      <c r="H1087" t="s">
        <v>3048</v>
      </c>
      <c r="I1087" t="s">
        <v>20</v>
      </c>
      <c r="J1087" t="s">
        <v>21</v>
      </c>
      <c r="K1087">
        <v>45000000</v>
      </c>
      <c r="L1087">
        <v>2001</v>
      </c>
      <c r="M1087">
        <v>7.7</v>
      </c>
      <c r="N1087">
        <v>2.35</v>
      </c>
    </row>
    <row r="1088" spans="1:14" x14ac:dyDescent="0.3">
      <c r="A1088" t="s">
        <v>676</v>
      </c>
      <c r="B1088">
        <v>102</v>
      </c>
      <c r="C1088" t="s">
        <v>3578</v>
      </c>
      <c r="D1088">
        <v>71423726</v>
      </c>
      <c r="E1088" t="s">
        <v>1232</v>
      </c>
      <c r="F1088" t="s">
        <v>72</v>
      </c>
      <c r="G1088" t="s">
        <v>3579</v>
      </c>
      <c r="H1088" t="s">
        <v>3580</v>
      </c>
      <c r="I1088" t="s">
        <v>20</v>
      </c>
      <c r="J1088" t="s">
        <v>21</v>
      </c>
      <c r="K1088">
        <v>45000000</v>
      </c>
      <c r="L1088">
        <v>1999</v>
      </c>
      <c r="M1088">
        <v>7.3</v>
      </c>
      <c r="N1088">
        <v>2.35</v>
      </c>
    </row>
    <row r="1089" spans="1:14" x14ac:dyDescent="0.3">
      <c r="A1089" t="s">
        <v>2475</v>
      </c>
      <c r="B1089">
        <v>83</v>
      </c>
      <c r="C1089" t="s">
        <v>1912</v>
      </c>
      <c r="D1089">
        <v>71277420</v>
      </c>
      <c r="E1089" t="s">
        <v>1099</v>
      </c>
      <c r="F1089" t="s">
        <v>2397</v>
      </c>
      <c r="G1089" t="s">
        <v>3581</v>
      </c>
      <c r="H1089" t="s">
        <v>770</v>
      </c>
      <c r="I1089" t="s">
        <v>20</v>
      </c>
      <c r="J1089" t="s">
        <v>21</v>
      </c>
      <c r="K1089">
        <v>45000000</v>
      </c>
      <c r="L1089">
        <v>2001</v>
      </c>
      <c r="M1089">
        <v>5.2</v>
      </c>
      <c r="N1089">
        <v>1.85</v>
      </c>
    </row>
    <row r="1090" spans="1:14" x14ac:dyDescent="0.3">
      <c r="A1090" t="s">
        <v>487</v>
      </c>
      <c r="B1090">
        <v>103</v>
      </c>
      <c r="C1090" t="s">
        <v>3582</v>
      </c>
      <c r="D1090">
        <v>88625922</v>
      </c>
      <c r="E1090" t="s">
        <v>3583</v>
      </c>
      <c r="F1090" t="s">
        <v>2446</v>
      </c>
      <c r="G1090" t="s">
        <v>3584</v>
      </c>
      <c r="H1090" t="s">
        <v>3585</v>
      </c>
      <c r="I1090" t="s">
        <v>20</v>
      </c>
      <c r="J1090" t="s">
        <v>21</v>
      </c>
      <c r="K1090">
        <v>45000000</v>
      </c>
      <c r="L1090">
        <v>2011</v>
      </c>
      <c r="M1090">
        <v>7.1</v>
      </c>
      <c r="N1090">
        <v>1.85</v>
      </c>
    </row>
    <row r="1091" spans="1:14" x14ac:dyDescent="0.3">
      <c r="A1091" t="s">
        <v>1924</v>
      </c>
      <c r="B1091">
        <v>110</v>
      </c>
      <c r="C1091" t="s">
        <v>3586</v>
      </c>
      <c r="D1091">
        <v>70001065</v>
      </c>
      <c r="E1091" t="s">
        <v>3587</v>
      </c>
      <c r="F1091" t="s">
        <v>1462</v>
      </c>
      <c r="G1091" t="s">
        <v>3588</v>
      </c>
      <c r="H1091" t="s">
        <v>1200</v>
      </c>
      <c r="I1091" t="s">
        <v>20</v>
      </c>
      <c r="J1091" t="s">
        <v>21</v>
      </c>
      <c r="K1091">
        <v>45000000</v>
      </c>
      <c r="L1091">
        <v>1998</v>
      </c>
      <c r="M1091">
        <v>7.1</v>
      </c>
      <c r="N1091">
        <v>2.35</v>
      </c>
    </row>
    <row r="1092" spans="1:14" x14ac:dyDescent="0.3">
      <c r="A1092" t="s">
        <v>3589</v>
      </c>
      <c r="B1092">
        <v>136</v>
      </c>
      <c r="C1092" t="s">
        <v>791</v>
      </c>
      <c r="D1092">
        <v>67253092</v>
      </c>
      <c r="E1092" t="s">
        <v>2423</v>
      </c>
      <c r="F1092" t="s">
        <v>303</v>
      </c>
      <c r="G1092" t="s">
        <v>3590</v>
      </c>
      <c r="H1092" t="s">
        <v>3591</v>
      </c>
      <c r="I1092" t="s">
        <v>20</v>
      </c>
      <c r="J1092" t="s">
        <v>21</v>
      </c>
      <c r="K1092">
        <v>30000000</v>
      </c>
      <c r="L1092">
        <v>2005</v>
      </c>
      <c r="M1092">
        <v>7.2</v>
      </c>
      <c r="N1092">
        <v>2.35</v>
      </c>
    </row>
    <row r="1093" spans="1:14" x14ac:dyDescent="0.3">
      <c r="A1093" t="s">
        <v>3592</v>
      </c>
      <c r="B1093">
        <v>91</v>
      </c>
      <c r="C1093" t="s">
        <v>3593</v>
      </c>
      <c r="D1093">
        <v>66790248</v>
      </c>
      <c r="E1093" t="s">
        <v>2588</v>
      </c>
      <c r="F1093" t="s">
        <v>1449</v>
      </c>
      <c r="G1093" t="s">
        <v>3594</v>
      </c>
      <c r="H1093" t="s">
        <v>3595</v>
      </c>
      <c r="I1093" t="s">
        <v>20</v>
      </c>
      <c r="J1093" t="s">
        <v>21</v>
      </c>
      <c r="K1093">
        <v>45000000</v>
      </c>
      <c r="L1093">
        <v>2002</v>
      </c>
      <c r="M1093">
        <v>6.5</v>
      </c>
      <c r="N1093">
        <v>2.35</v>
      </c>
    </row>
    <row r="1094" spans="1:14" x14ac:dyDescent="0.3">
      <c r="A1094" t="s">
        <v>3596</v>
      </c>
      <c r="B1094">
        <v>89</v>
      </c>
      <c r="C1094" t="s">
        <v>3597</v>
      </c>
      <c r="D1094">
        <v>65557989</v>
      </c>
      <c r="E1094" t="s">
        <v>3598</v>
      </c>
      <c r="F1094" t="s">
        <v>1307</v>
      </c>
      <c r="G1094" t="s">
        <v>3599</v>
      </c>
      <c r="H1094" t="s">
        <v>3600</v>
      </c>
      <c r="I1094" t="s">
        <v>20</v>
      </c>
      <c r="J1094" t="s">
        <v>21</v>
      </c>
      <c r="K1094">
        <v>45000000</v>
      </c>
      <c r="L1094">
        <v>1997</v>
      </c>
      <c r="M1094">
        <v>4.5999999999999996</v>
      </c>
      <c r="N1094">
        <v>2.35</v>
      </c>
    </row>
    <row r="1095" spans="1:14" x14ac:dyDescent="0.3">
      <c r="A1095" t="s">
        <v>2591</v>
      </c>
      <c r="B1095">
        <v>107</v>
      </c>
      <c r="C1095" t="s">
        <v>3601</v>
      </c>
      <c r="D1095">
        <v>60786269</v>
      </c>
      <c r="E1095" t="s">
        <v>3602</v>
      </c>
      <c r="F1095" t="s">
        <v>3506</v>
      </c>
      <c r="G1095" t="s">
        <v>3603</v>
      </c>
      <c r="H1095" t="s">
        <v>3604</v>
      </c>
      <c r="I1095" t="s">
        <v>20</v>
      </c>
      <c r="J1095" t="s">
        <v>21</v>
      </c>
      <c r="K1095">
        <v>45000000</v>
      </c>
      <c r="L1095">
        <v>2000</v>
      </c>
      <c r="M1095">
        <v>5.6</v>
      </c>
      <c r="N1095">
        <v>2.35</v>
      </c>
    </row>
    <row r="1096" spans="1:14" x14ac:dyDescent="0.3">
      <c r="A1096" t="s">
        <v>3435</v>
      </c>
      <c r="B1096">
        <v>129</v>
      </c>
      <c r="C1096" t="s">
        <v>156</v>
      </c>
      <c r="D1096">
        <v>59365105</v>
      </c>
      <c r="E1096" t="s">
        <v>936</v>
      </c>
      <c r="F1096" t="s">
        <v>297</v>
      </c>
      <c r="G1096" t="s">
        <v>3605</v>
      </c>
      <c r="H1096" t="s">
        <v>3606</v>
      </c>
      <c r="I1096" t="s">
        <v>20</v>
      </c>
      <c r="J1096" t="s">
        <v>34</v>
      </c>
      <c r="K1096">
        <v>45000000</v>
      </c>
      <c r="L1096">
        <v>2003</v>
      </c>
      <c r="M1096">
        <v>7.7</v>
      </c>
      <c r="N1096">
        <v>2.35</v>
      </c>
    </row>
    <row r="1097" spans="1:14" x14ac:dyDescent="0.3">
      <c r="A1097" t="s">
        <v>207</v>
      </c>
      <c r="B1097">
        <v>95</v>
      </c>
      <c r="C1097" t="s">
        <v>3607</v>
      </c>
      <c r="D1097">
        <v>162792677</v>
      </c>
      <c r="E1097" t="s">
        <v>185</v>
      </c>
      <c r="F1097" t="s">
        <v>82</v>
      </c>
      <c r="G1097" t="s">
        <v>3608</v>
      </c>
      <c r="H1097" t="s">
        <v>218</v>
      </c>
      <c r="I1097" t="s">
        <v>20</v>
      </c>
      <c r="J1097" t="s">
        <v>21</v>
      </c>
      <c r="K1097">
        <v>120000000</v>
      </c>
      <c r="L1097">
        <v>1998</v>
      </c>
      <c r="M1097">
        <v>7.2</v>
      </c>
      <c r="N1097">
        <v>2.35</v>
      </c>
    </row>
    <row r="1098" spans="1:14" x14ac:dyDescent="0.3">
      <c r="A1098" t="s">
        <v>1719</v>
      </c>
      <c r="B1098">
        <v>122</v>
      </c>
      <c r="C1098" t="s">
        <v>466</v>
      </c>
      <c r="D1098">
        <v>31598308</v>
      </c>
      <c r="E1098" t="s">
        <v>1959</v>
      </c>
      <c r="F1098" t="s">
        <v>25</v>
      </c>
      <c r="G1098" t="s">
        <v>3609</v>
      </c>
      <c r="H1098" t="s">
        <v>3610</v>
      </c>
      <c r="I1098" t="s">
        <v>20</v>
      </c>
      <c r="J1098" t="s">
        <v>21</v>
      </c>
      <c r="K1098">
        <v>35000000</v>
      </c>
      <c r="L1098">
        <v>2001</v>
      </c>
      <c r="M1098">
        <v>6.8</v>
      </c>
      <c r="N1098">
        <v>2.35</v>
      </c>
    </row>
    <row r="1099" spans="1:14" x14ac:dyDescent="0.3">
      <c r="A1099" t="s">
        <v>3596</v>
      </c>
      <c r="B1099">
        <v>110</v>
      </c>
      <c r="C1099" t="s">
        <v>3611</v>
      </c>
      <c r="D1099">
        <v>57362581</v>
      </c>
      <c r="E1099" t="s">
        <v>3612</v>
      </c>
      <c r="F1099" t="s">
        <v>1173</v>
      </c>
      <c r="G1099" t="s">
        <v>3613</v>
      </c>
      <c r="H1099" t="s">
        <v>3614</v>
      </c>
      <c r="I1099" t="s">
        <v>20</v>
      </c>
      <c r="J1099" t="s">
        <v>3615</v>
      </c>
      <c r="K1099">
        <v>45000000</v>
      </c>
      <c r="L1099">
        <v>1994</v>
      </c>
      <c r="M1099">
        <v>5.4</v>
      </c>
      <c r="N1099">
        <v>1.85</v>
      </c>
    </row>
    <row r="1100" spans="1:14" x14ac:dyDescent="0.3">
      <c r="A1100" t="s">
        <v>2038</v>
      </c>
      <c r="B1100">
        <v>135</v>
      </c>
      <c r="C1100" t="s">
        <v>2125</v>
      </c>
      <c r="D1100">
        <v>53854588</v>
      </c>
      <c r="E1100" t="s">
        <v>2838</v>
      </c>
      <c r="F1100" t="s">
        <v>750</v>
      </c>
      <c r="G1100" t="s">
        <v>3616</v>
      </c>
      <c r="H1100" t="s">
        <v>710</v>
      </c>
      <c r="I1100" t="s">
        <v>20</v>
      </c>
      <c r="J1100" t="s">
        <v>21</v>
      </c>
      <c r="K1100">
        <v>45000000</v>
      </c>
      <c r="L1100">
        <v>1996</v>
      </c>
      <c r="M1100">
        <v>6.3</v>
      </c>
      <c r="N1100">
        <v>2.35</v>
      </c>
    </row>
    <row r="1101" spans="1:14" x14ac:dyDescent="0.3">
      <c r="A1101" t="s">
        <v>3617</v>
      </c>
      <c r="B1101">
        <v>111</v>
      </c>
      <c r="C1101" t="s">
        <v>3618</v>
      </c>
      <c r="E1101" t="s">
        <v>1974</v>
      </c>
      <c r="F1101" t="s">
        <v>3619</v>
      </c>
      <c r="G1101" t="s">
        <v>3620</v>
      </c>
      <c r="H1101" t="s">
        <v>3341</v>
      </c>
      <c r="I1101" t="s">
        <v>20</v>
      </c>
      <c r="J1101" t="s">
        <v>21</v>
      </c>
      <c r="K1101">
        <v>2500000</v>
      </c>
      <c r="L1101">
        <v>1968</v>
      </c>
      <c r="M1101">
        <v>7.2</v>
      </c>
      <c r="N1101">
        <v>1.85</v>
      </c>
    </row>
    <row r="1102" spans="1:14" x14ac:dyDescent="0.3">
      <c r="A1102" t="s">
        <v>2908</v>
      </c>
      <c r="B1102">
        <v>95</v>
      </c>
      <c r="C1102" t="s">
        <v>831</v>
      </c>
      <c r="D1102">
        <v>52580895</v>
      </c>
      <c r="E1102" t="s">
        <v>3621</v>
      </c>
      <c r="F1102" t="s">
        <v>476</v>
      </c>
      <c r="G1102" t="s">
        <v>3622</v>
      </c>
      <c r="H1102" t="s">
        <v>1112</v>
      </c>
      <c r="I1102" t="s">
        <v>20</v>
      </c>
      <c r="J1102" t="s">
        <v>21</v>
      </c>
      <c r="K1102">
        <v>45000000</v>
      </c>
      <c r="L1102">
        <v>2005</v>
      </c>
      <c r="M1102">
        <v>5.6</v>
      </c>
      <c r="N1102">
        <v>2.35</v>
      </c>
    </row>
    <row r="1103" spans="1:14" x14ac:dyDescent="0.3">
      <c r="A1103" t="s">
        <v>3623</v>
      </c>
      <c r="B1103">
        <v>109</v>
      </c>
      <c r="C1103" t="s">
        <v>274</v>
      </c>
      <c r="D1103">
        <v>51019112</v>
      </c>
      <c r="E1103" t="s">
        <v>1232</v>
      </c>
      <c r="F1103" t="s">
        <v>1281</v>
      </c>
      <c r="G1103" t="s">
        <v>3624</v>
      </c>
      <c r="H1103" t="s">
        <v>3165</v>
      </c>
      <c r="I1103" t="s">
        <v>20</v>
      </c>
      <c r="J1103" t="s">
        <v>21</v>
      </c>
      <c r="K1103">
        <v>50000000</v>
      </c>
      <c r="L1103">
        <v>2005</v>
      </c>
      <c r="M1103">
        <v>6.8</v>
      </c>
      <c r="N1103">
        <v>2.35</v>
      </c>
    </row>
    <row r="1104" spans="1:14" x14ac:dyDescent="0.3">
      <c r="A1104" t="s">
        <v>3625</v>
      </c>
      <c r="B1104">
        <v>93</v>
      </c>
      <c r="C1104" t="s">
        <v>3626</v>
      </c>
      <c r="D1104">
        <v>48114556</v>
      </c>
      <c r="E1104" t="s">
        <v>1696</v>
      </c>
      <c r="F1104" t="s">
        <v>3274</v>
      </c>
      <c r="G1104" t="s">
        <v>3627</v>
      </c>
      <c r="H1104" t="s">
        <v>3107</v>
      </c>
      <c r="I1104" t="s">
        <v>20</v>
      </c>
      <c r="J1104" t="s">
        <v>21</v>
      </c>
      <c r="K1104">
        <v>26000000</v>
      </c>
      <c r="L1104">
        <v>2004</v>
      </c>
      <c r="M1104">
        <v>4.3</v>
      </c>
      <c r="N1104">
        <v>2.35</v>
      </c>
    </row>
    <row r="1105" spans="1:14" x14ac:dyDescent="0.3">
      <c r="A1105" t="s">
        <v>3628</v>
      </c>
      <c r="B1105">
        <v>94</v>
      </c>
      <c r="C1105" t="s">
        <v>3294</v>
      </c>
      <c r="D1105">
        <v>50648679</v>
      </c>
      <c r="E1105" t="s">
        <v>1446</v>
      </c>
      <c r="F1105" t="s">
        <v>1297</v>
      </c>
      <c r="G1105" t="s">
        <v>3629</v>
      </c>
      <c r="H1105" t="s">
        <v>3630</v>
      </c>
      <c r="I1105" t="s">
        <v>20</v>
      </c>
      <c r="J1105" t="s">
        <v>966</v>
      </c>
      <c r="K1105">
        <v>45000000</v>
      </c>
      <c r="L1105">
        <v>2007</v>
      </c>
      <c r="M1105">
        <v>6.3</v>
      </c>
      <c r="N1105">
        <v>2.35</v>
      </c>
    </row>
    <row r="1106" spans="1:14" x14ac:dyDescent="0.3">
      <c r="A1106" t="s">
        <v>1071</v>
      </c>
      <c r="B1106">
        <v>117</v>
      </c>
      <c r="C1106" t="s">
        <v>1428</v>
      </c>
      <c r="D1106">
        <v>46280507</v>
      </c>
      <c r="E1106" t="s">
        <v>1106</v>
      </c>
      <c r="F1106" t="s">
        <v>1421</v>
      </c>
      <c r="G1106" t="s">
        <v>3631</v>
      </c>
      <c r="H1106" t="s">
        <v>3632</v>
      </c>
      <c r="I1106" t="s">
        <v>20</v>
      </c>
      <c r="J1106" t="s">
        <v>21</v>
      </c>
      <c r="K1106">
        <v>40000000</v>
      </c>
      <c r="L1106">
        <v>2014</v>
      </c>
      <c r="M1106">
        <v>6.5</v>
      </c>
      <c r="N1106">
        <v>1.85</v>
      </c>
    </row>
    <row r="1107" spans="1:14" x14ac:dyDescent="0.3">
      <c r="A1107" t="s">
        <v>2920</v>
      </c>
      <c r="B1107">
        <v>112</v>
      </c>
      <c r="C1107" t="s">
        <v>2546</v>
      </c>
      <c r="D1107">
        <v>38360195</v>
      </c>
      <c r="E1107" t="s">
        <v>3365</v>
      </c>
      <c r="F1107" t="s">
        <v>1388</v>
      </c>
      <c r="G1107" t="s">
        <v>3633</v>
      </c>
      <c r="H1107" t="s">
        <v>2525</v>
      </c>
      <c r="I1107" t="s">
        <v>20</v>
      </c>
      <c r="J1107" t="s">
        <v>21</v>
      </c>
      <c r="K1107">
        <v>45000000</v>
      </c>
      <c r="L1107">
        <v>2006</v>
      </c>
      <c r="M1107">
        <v>6.4</v>
      </c>
      <c r="N1107">
        <v>2.35</v>
      </c>
    </row>
    <row r="1108" spans="1:14" x14ac:dyDescent="0.3">
      <c r="A1108" t="s">
        <v>3092</v>
      </c>
      <c r="B1108">
        <v>111</v>
      </c>
      <c r="C1108" t="s">
        <v>191</v>
      </c>
      <c r="D1108">
        <v>46815748</v>
      </c>
      <c r="E1108" t="s">
        <v>2147</v>
      </c>
      <c r="F1108" t="s">
        <v>1551</v>
      </c>
      <c r="G1108" t="s">
        <v>3634</v>
      </c>
      <c r="H1108" t="s">
        <v>3635</v>
      </c>
      <c r="I1108" t="s">
        <v>20</v>
      </c>
      <c r="J1108" t="s">
        <v>21</v>
      </c>
      <c r="K1108">
        <v>45000000</v>
      </c>
      <c r="L1108">
        <v>1994</v>
      </c>
      <c r="M1108">
        <v>6.3</v>
      </c>
      <c r="N1108">
        <v>2.35</v>
      </c>
    </row>
    <row r="1109" spans="1:14" x14ac:dyDescent="0.3">
      <c r="A1109" t="s">
        <v>1285</v>
      </c>
      <c r="B1109">
        <v>96</v>
      </c>
      <c r="C1109" t="s">
        <v>3636</v>
      </c>
      <c r="D1109">
        <v>35617599</v>
      </c>
      <c r="E1109" t="s">
        <v>3637</v>
      </c>
      <c r="F1109" t="s">
        <v>550</v>
      </c>
      <c r="G1109" t="s">
        <v>3638</v>
      </c>
      <c r="H1109" t="s">
        <v>2481</v>
      </c>
      <c r="I1109" t="s">
        <v>20</v>
      </c>
      <c r="J1109" t="s">
        <v>21</v>
      </c>
      <c r="K1109">
        <v>45000000</v>
      </c>
      <c r="L1109">
        <v>1995</v>
      </c>
      <c r="M1109">
        <v>5.9</v>
      </c>
      <c r="N1109">
        <v>1.85</v>
      </c>
    </row>
    <row r="1110" spans="1:14" x14ac:dyDescent="0.3">
      <c r="A1110" t="s">
        <v>515</v>
      </c>
      <c r="B1110">
        <v>141</v>
      </c>
      <c r="C1110" t="s">
        <v>3639</v>
      </c>
      <c r="D1110">
        <v>47307550</v>
      </c>
      <c r="E1110" t="s">
        <v>1392</v>
      </c>
      <c r="F1110" t="s">
        <v>3640</v>
      </c>
      <c r="G1110" t="s">
        <v>3641</v>
      </c>
      <c r="H1110" t="s">
        <v>3642</v>
      </c>
      <c r="I1110" t="s">
        <v>20</v>
      </c>
      <c r="J1110" t="s">
        <v>21</v>
      </c>
      <c r="K1110">
        <v>45000000</v>
      </c>
      <c r="L1110">
        <v>2012</v>
      </c>
      <c r="M1110">
        <v>6.5</v>
      </c>
      <c r="N1110">
        <v>2.35</v>
      </c>
    </row>
    <row r="1111" spans="1:14" x14ac:dyDescent="0.3">
      <c r="A1111" t="s">
        <v>3643</v>
      </c>
      <c r="B1111">
        <v>94</v>
      </c>
      <c r="C1111" t="s">
        <v>3644</v>
      </c>
      <c r="D1111">
        <v>32003620</v>
      </c>
      <c r="E1111" t="s">
        <v>227</v>
      </c>
      <c r="F1111" t="s">
        <v>677</v>
      </c>
      <c r="G1111" t="s">
        <v>3645</v>
      </c>
      <c r="H1111" t="s">
        <v>3646</v>
      </c>
      <c r="I1111" t="s">
        <v>20</v>
      </c>
      <c r="J1111" t="s">
        <v>21</v>
      </c>
      <c r="K1111">
        <v>25000000</v>
      </c>
      <c r="L1111">
        <v>2004</v>
      </c>
      <c r="M1111">
        <v>6.5</v>
      </c>
      <c r="N1111">
        <v>2.35</v>
      </c>
    </row>
    <row r="1112" spans="1:14" x14ac:dyDescent="0.3">
      <c r="A1112" t="s">
        <v>3647</v>
      </c>
      <c r="B1112">
        <v>87</v>
      </c>
      <c r="C1112" t="s">
        <v>3648</v>
      </c>
      <c r="D1112">
        <v>27972410</v>
      </c>
      <c r="E1112" t="s">
        <v>1072</v>
      </c>
      <c r="F1112" t="s">
        <v>2310</v>
      </c>
      <c r="G1112" t="s">
        <v>3649</v>
      </c>
      <c r="H1112" t="s">
        <v>3650</v>
      </c>
      <c r="I1112" t="s">
        <v>20</v>
      </c>
      <c r="J1112" t="s">
        <v>34</v>
      </c>
      <c r="K1112">
        <v>35000000</v>
      </c>
      <c r="L1112">
        <v>2003</v>
      </c>
      <c r="M1112">
        <v>6.1</v>
      </c>
      <c r="N1112">
        <v>1.85</v>
      </c>
    </row>
    <row r="1113" spans="1:14" x14ac:dyDescent="0.3">
      <c r="A1113" t="s">
        <v>3651</v>
      </c>
      <c r="B1113">
        <v>88</v>
      </c>
      <c r="C1113" t="s">
        <v>1551</v>
      </c>
      <c r="D1113">
        <v>28133159</v>
      </c>
      <c r="E1113" t="s">
        <v>185</v>
      </c>
      <c r="F1113" t="s">
        <v>479</v>
      </c>
      <c r="G1113" t="s">
        <v>3652</v>
      </c>
      <c r="H1113" t="s">
        <v>1006</v>
      </c>
      <c r="I1113" t="s">
        <v>20</v>
      </c>
      <c r="J1113" t="s">
        <v>21</v>
      </c>
      <c r="K1113">
        <v>50000000</v>
      </c>
      <c r="L1113">
        <v>2006</v>
      </c>
      <c r="M1113">
        <v>5.9</v>
      </c>
      <c r="N1113">
        <v>1.85</v>
      </c>
    </row>
    <row r="1114" spans="1:14" x14ac:dyDescent="0.3">
      <c r="A1114" t="s">
        <v>3653</v>
      </c>
      <c r="B1114">
        <v>177</v>
      </c>
      <c r="C1114" t="s">
        <v>846</v>
      </c>
      <c r="D1114">
        <v>27400000</v>
      </c>
      <c r="E1114" t="s">
        <v>48</v>
      </c>
      <c r="F1114" t="s">
        <v>1729</v>
      </c>
      <c r="G1114" t="s">
        <v>3654</v>
      </c>
      <c r="H1114" t="s">
        <v>3655</v>
      </c>
      <c r="I1114" t="s">
        <v>20</v>
      </c>
      <c r="J1114" t="s">
        <v>21</v>
      </c>
      <c r="K1114">
        <v>40000000</v>
      </c>
      <c r="L1114">
        <v>1984</v>
      </c>
      <c r="M1114">
        <v>6.6</v>
      </c>
      <c r="N1114">
        <v>2.35</v>
      </c>
    </row>
    <row r="1115" spans="1:14" x14ac:dyDescent="0.3">
      <c r="A1115" t="s">
        <v>3656</v>
      </c>
      <c r="B1115">
        <v>133</v>
      </c>
      <c r="C1115" t="s">
        <v>3657</v>
      </c>
      <c r="D1115">
        <v>24343673</v>
      </c>
      <c r="E1115" t="s">
        <v>3658</v>
      </c>
      <c r="F1115" t="s">
        <v>1215</v>
      </c>
      <c r="G1115" t="s">
        <v>3659</v>
      </c>
      <c r="H1115" t="s">
        <v>3660</v>
      </c>
      <c r="I1115" t="s">
        <v>20</v>
      </c>
      <c r="J1115" t="s">
        <v>21</v>
      </c>
      <c r="K1115">
        <v>45000000</v>
      </c>
      <c r="L1115">
        <v>2007</v>
      </c>
      <c r="M1115">
        <v>7.4</v>
      </c>
      <c r="N1115">
        <v>2.35</v>
      </c>
    </row>
    <row r="1116" spans="1:14" x14ac:dyDescent="0.3">
      <c r="A1116" t="s">
        <v>28</v>
      </c>
      <c r="B1116">
        <v>119</v>
      </c>
      <c r="C1116" t="s">
        <v>145</v>
      </c>
      <c r="D1116">
        <v>22877808</v>
      </c>
      <c r="E1116" t="s">
        <v>146</v>
      </c>
      <c r="F1116" t="s">
        <v>147</v>
      </c>
      <c r="G1116" t="s">
        <v>3661</v>
      </c>
      <c r="H1116" t="s">
        <v>3662</v>
      </c>
      <c r="I1116" t="s">
        <v>20</v>
      </c>
      <c r="J1116" t="s">
        <v>21</v>
      </c>
      <c r="K1116">
        <v>35000000</v>
      </c>
      <c r="L1116">
        <v>2008</v>
      </c>
      <c r="M1116">
        <v>7.3</v>
      </c>
      <c r="N1116">
        <v>2.35</v>
      </c>
    </row>
    <row r="1117" spans="1:14" x14ac:dyDescent="0.3">
      <c r="A1117" t="s">
        <v>709</v>
      </c>
      <c r="B1117">
        <v>102</v>
      </c>
      <c r="C1117" t="s">
        <v>2389</v>
      </c>
      <c r="D1117">
        <v>36883539</v>
      </c>
      <c r="E1117" t="s">
        <v>315</v>
      </c>
      <c r="F1117" t="s">
        <v>658</v>
      </c>
      <c r="G1117" t="s">
        <v>3663</v>
      </c>
      <c r="H1117" t="s">
        <v>1881</v>
      </c>
      <c r="I1117" t="s">
        <v>20</v>
      </c>
      <c r="J1117" t="s">
        <v>520</v>
      </c>
      <c r="K1117">
        <v>52000000</v>
      </c>
      <c r="L1117">
        <v>2006</v>
      </c>
      <c r="M1117">
        <v>6.6</v>
      </c>
      <c r="N1117">
        <v>2.35</v>
      </c>
    </row>
    <row r="1118" spans="1:14" x14ac:dyDescent="0.3">
      <c r="A1118" t="s">
        <v>3664</v>
      </c>
      <c r="B1118">
        <v>101</v>
      </c>
      <c r="C1118" t="s">
        <v>2259</v>
      </c>
      <c r="D1118">
        <v>22531698</v>
      </c>
      <c r="E1118" t="s">
        <v>155</v>
      </c>
      <c r="F1118" t="s">
        <v>230</v>
      </c>
      <c r="G1118" t="s">
        <v>3665</v>
      </c>
      <c r="H1118" t="s">
        <v>3666</v>
      </c>
      <c r="I1118" t="s">
        <v>20</v>
      </c>
      <c r="J1118" t="s">
        <v>966</v>
      </c>
      <c r="K1118">
        <v>70000000</v>
      </c>
      <c r="L1118">
        <v>2008</v>
      </c>
      <c r="M1118">
        <v>5.6</v>
      </c>
      <c r="N1118">
        <v>2.35</v>
      </c>
    </row>
    <row r="1119" spans="1:14" x14ac:dyDescent="0.3">
      <c r="A1119" t="s">
        <v>3667</v>
      </c>
      <c r="B1119">
        <v>91</v>
      </c>
      <c r="C1119" t="s">
        <v>893</v>
      </c>
      <c r="D1119">
        <v>20400913</v>
      </c>
      <c r="E1119" t="s">
        <v>2281</v>
      </c>
      <c r="F1119" t="s">
        <v>3668</v>
      </c>
      <c r="G1119" t="s">
        <v>3669</v>
      </c>
      <c r="H1119" t="s">
        <v>2475</v>
      </c>
      <c r="I1119" t="s">
        <v>20</v>
      </c>
      <c r="J1119" t="s">
        <v>21</v>
      </c>
      <c r="K1119">
        <v>45000000</v>
      </c>
      <c r="L1119">
        <v>1996</v>
      </c>
      <c r="M1119">
        <v>5.3</v>
      </c>
      <c r="N1119">
        <v>1.85</v>
      </c>
    </row>
    <row r="1120" spans="1:14" x14ac:dyDescent="0.3">
      <c r="A1120" t="s">
        <v>2673</v>
      </c>
      <c r="B1120">
        <v>117</v>
      </c>
      <c r="C1120" t="s">
        <v>3476</v>
      </c>
      <c r="D1120">
        <v>20101861</v>
      </c>
      <c r="E1120" t="s">
        <v>1611</v>
      </c>
      <c r="F1120" t="s">
        <v>3670</v>
      </c>
      <c r="G1120" t="s">
        <v>3671</v>
      </c>
      <c r="H1120" t="s">
        <v>3672</v>
      </c>
      <c r="I1120" t="s">
        <v>20</v>
      </c>
      <c r="J1120" t="s">
        <v>21</v>
      </c>
      <c r="K1120">
        <v>45000000</v>
      </c>
      <c r="L1120">
        <v>1996</v>
      </c>
      <c r="M1120">
        <v>6</v>
      </c>
      <c r="N1120">
        <v>2.35</v>
      </c>
    </row>
    <row r="1121" spans="1:14" x14ac:dyDescent="0.3">
      <c r="A1121" t="s">
        <v>3673</v>
      </c>
      <c r="B1121">
        <v>86</v>
      </c>
      <c r="C1121" t="s">
        <v>3674</v>
      </c>
      <c r="D1121">
        <v>25200412</v>
      </c>
      <c r="E1121" t="s">
        <v>3675</v>
      </c>
      <c r="F1121" t="s">
        <v>3676</v>
      </c>
      <c r="G1121" t="s">
        <v>3677</v>
      </c>
      <c r="H1121" t="s">
        <v>1905</v>
      </c>
      <c r="I1121" t="s">
        <v>20</v>
      </c>
      <c r="J1121" t="s">
        <v>21</v>
      </c>
      <c r="K1121">
        <v>45000000</v>
      </c>
      <c r="L1121">
        <v>2009</v>
      </c>
      <c r="M1121">
        <v>5.4</v>
      </c>
      <c r="N1121">
        <v>1.85</v>
      </c>
    </row>
    <row r="1122" spans="1:14" x14ac:dyDescent="0.3">
      <c r="A1122" t="s">
        <v>3678</v>
      </c>
      <c r="B1122">
        <v>124</v>
      </c>
      <c r="C1122" t="s">
        <v>3679</v>
      </c>
      <c r="D1122">
        <v>19719930</v>
      </c>
      <c r="E1122" t="s">
        <v>1403</v>
      </c>
      <c r="F1122" t="s">
        <v>3680</v>
      </c>
      <c r="G1122" t="s">
        <v>3681</v>
      </c>
      <c r="H1122" t="s">
        <v>3682</v>
      </c>
      <c r="I1122" t="s">
        <v>20</v>
      </c>
      <c r="J1122" t="s">
        <v>21</v>
      </c>
      <c r="K1122">
        <v>45000000</v>
      </c>
      <c r="L1122">
        <v>2001</v>
      </c>
      <c r="M1122">
        <v>6.8</v>
      </c>
      <c r="N1122">
        <v>2.35</v>
      </c>
    </row>
    <row r="1123" spans="1:14" x14ac:dyDescent="0.3">
      <c r="A1123" t="s">
        <v>3683</v>
      </c>
      <c r="B1123">
        <v>134</v>
      </c>
      <c r="C1123" t="s">
        <v>831</v>
      </c>
      <c r="D1123">
        <v>19377727</v>
      </c>
      <c r="E1123" t="s">
        <v>3684</v>
      </c>
      <c r="F1123" t="s">
        <v>1287</v>
      </c>
      <c r="G1123" t="s">
        <v>3685</v>
      </c>
      <c r="H1123" t="s">
        <v>609</v>
      </c>
      <c r="I1123" t="s">
        <v>20</v>
      </c>
      <c r="J1123" t="s">
        <v>21</v>
      </c>
      <c r="K1123">
        <v>45000000</v>
      </c>
      <c r="L1123">
        <v>2005</v>
      </c>
      <c r="M1123">
        <v>6.4</v>
      </c>
      <c r="N1123">
        <v>2.35</v>
      </c>
    </row>
    <row r="1124" spans="1:14" x14ac:dyDescent="0.3">
      <c r="A1124" t="s">
        <v>1620</v>
      </c>
      <c r="B1124">
        <v>95</v>
      </c>
      <c r="C1124" t="s">
        <v>1621</v>
      </c>
      <c r="D1124">
        <v>13401683</v>
      </c>
      <c r="E1124" t="s">
        <v>441</v>
      </c>
      <c r="F1124" t="s">
        <v>1622</v>
      </c>
      <c r="G1124" t="s">
        <v>1623</v>
      </c>
      <c r="H1124" t="s">
        <v>1624</v>
      </c>
      <c r="I1124" t="s">
        <v>20</v>
      </c>
      <c r="J1124" t="s">
        <v>34</v>
      </c>
      <c r="K1124">
        <v>35000000</v>
      </c>
      <c r="L1124">
        <v>2012</v>
      </c>
      <c r="M1124">
        <v>7.1</v>
      </c>
      <c r="N1124">
        <v>2.35</v>
      </c>
    </row>
    <row r="1125" spans="1:14" x14ac:dyDescent="0.3">
      <c r="A1125" t="s">
        <v>3686</v>
      </c>
      <c r="B1125">
        <v>100</v>
      </c>
      <c r="C1125" t="s">
        <v>2667</v>
      </c>
      <c r="D1125">
        <v>17300889</v>
      </c>
      <c r="E1125" t="s">
        <v>1569</v>
      </c>
      <c r="F1125" t="s">
        <v>399</v>
      </c>
      <c r="G1125" t="s">
        <v>3687</v>
      </c>
      <c r="H1125" t="s">
        <v>3688</v>
      </c>
      <c r="I1125" t="s">
        <v>20</v>
      </c>
      <c r="J1125" t="s">
        <v>251</v>
      </c>
      <c r="K1125">
        <v>45000000</v>
      </c>
      <c r="L1125">
        <v>1996</v>
      </c>
      <c r="M1125">
        <v>4.9000000000000004</v>
      </c>
      <c r="N1125">
        <v>2.35</v>
      </c>
    </row>
    <row r="1126" spans="1:14" x14ac:dyDescent="0.3">
      <c r="A1126" t="s">
        <v>3689</v>
      </c>
      <c r="B1126">
        <v>220</v>
      </c>
      <c r="C1126" t="s">
        <v>3690</v>
      </c>
      <c r="D1126">
        <v>15527125</v>
      </c>
      <c r="E1126" t="s">
        <v>2569</v>
      </c>
      <c r="F1126" t="s">
        <v>773</v>
      </c>
      <c r="G1126" t="s">
        <v>3691</v>
      </c>
      <c r="H1126" t="s">
        <v>701</v>
      </c>
      <c r="I1126" t="s">
        <v>20</v>
      </c>
      <c r="J1126" t="s">
        <v>21</v>
      </c>
      <c r="K1126">
        <v>57000000</v>
      </c>
      <c r="L1126">
        <v>2000</v>
      </c>
      <c r="M1126">
        <v>5.8</v>
      </c>
      <c r="N1126">
        <v>2.35</v>
      </c>
    </row>
    <row r="1127" spans="1:14" x14ac:dyDescent="0.3">
      <c r="A1127" t="s">
        <v>515</v>
      </c>
      <c r="B1127">
        <v>212</v>
      </c>
      <c r="C1127" t="s">
        <v>1564</v>
      </c>
      <c r="D1127">
        <v>13560960</v>
      </c>
      <c r="E1127" t="s">
        <v>3692</v>
      </c>
      <c r="F1127" t="s">
        <v>517</v>
      </c>
      <c r="G1127" t="s">
        <v>3693</v>
      </c>
      <c r="H1127" t="s">
        <v>1516</v>
      </c>
      <c r="I1127" t="s">
        <v>20</v>
      </c>
      <c r="J1127" t="s">
        <v>21</v>
      </c>
      <c r="K1127">
        <v>50000000</v>
      </c>
      <c r="L1127">
        <v>1995</v>
      </c>
      <c r="M1127">
        <v>7.1</v>
      </c>
      <c r="N1127">
        <v>2.35</v>
      </c>
    </row>
    <row r="1128" spans="1:14" x14ac:dyDescent="0.3">
      <c r="A1128" t="s">
        <v>2436</v>
      </c>
      <c r="B1128">
        <v>128</v>
      </c>
      <c r="C1128" t="s">
        <v>1326</v>
      </c>
      <c r="D1128">
        <v>15523168</v>
      </c>
      <c r="E1128" t="s">
        <v>575</v>
      </c>
      <c r="F1128" t="s">
        <v>2250</v>
      </c>
      <c r="G1128" t="s">
        <v>3694</v>
      </c>
      <c r="H1128" t="s">
        <v>2525</v>
      </c>
      <c r="I1128" t="s">
        <v>20</v>
      </c>
      <c r="J1128" t="s">
        <v>966</v>
      </c>
      <c r="K1128">
        <v>45000000</v>
      </c>
      <c r="L1128">
        <v>2010</v>
      </c>
      <c r="M1128">
        <v>7.2</v>
      </c>
      <c r="N1128">
        <v>2.35</v>
      </c>
    </row>
    <row r="1129" spans="1:14" x14ac:dyDescent="0.3">
      <c r="A1129" t="s">
        <v>364</v>
      </c>
      <c r="B1129">
        <v>106</v>
      </c>
      <c r="C1129" t="s">
        <v>466</v>
      </c>
      <c r="D1129">
        <v>11146409</v>
      </c>
      <c r="E1129" t="s">
        <v>2213</v>
      </c>
      <c r="F1129" t="s">
        <v>448</v>
      </c>
      <c r="G1129" t="s">
        <v>3695</v>
      </c>
      <c r="H1129" t="s">
        <v>19</v>
      </c>
      <c r="I1129" t="s">
        <v>20</v>
      </c>
      <c r="J1129" t="s">
        <v>21</v>
      </c>
      <c r="K1129">
        <v>45000000</v>
      </c>
      <c r="L1129">
        <v>1998</v>
      </c>
      <c r="M1129">
        <v>6</v>
      </c>
      <c r="N1129">
        <v>2.35</v>
      </c>
    </row>
    <row r="1130" spans="1:14" x14ac:dyDescent="0.3">
      <c r="A1130" t="s">
        <v>3182</v>
      </c>
      <c r="B1130">
        <v>160</v>
      </c>
      <c r="C1130" t="s">
        <v>3696</v>
      </c>
      <c r="D1130">
        <v>7916887</v>
      </c>
      <c r="E1130" t="s">
        <v>3697</v>
      </c>
      <c r="F1130" t="s">
        <v>40</v>
      </c>
      <c r="G1130" t="s">
        <v>3698</v>
      </c>
      <c r="H1130" t="s">
        <v>3699</v>
      </c>
      <c r="I1130" t="s">
        <v>20</v>
      </c>
      <c r="J1130" t="s">
        <v>21</v>
      </c>
      <c r="K1130">
        <v>45000000</v>
      </c>
      <c r="L1130">
        <v>2008</v>
      </c>
      <c r="M1130">
        <v>6</v>
      </c>
      <c r="N1130">
        <v>2.35</v>
      </c>
    </row>
    <row r="1131" spans="1:14" x14ac:dyDescent="0.3">
      <c r="A1131" t="s">
        <v>1274</v>
      </c>
      <c r="B1131">
        <v>114</v>
      </c>
      <c r="C1131" t="s">
        <v>3700</v>
      </c>
      <c r="D1131">
        <v>6565495</v>
      </c>
      <c r="E1131" t="s">
        <v>146</v>
      </c>
      <c r="F1131" t="s">
        <v>1572</v>
      </c>
      <c r="G1131" t="s">
        <v>3701</v>
      </c>
      <c r="H1131" t="s">
        <v>3702</v>
      </c>
      <c r="I1131" t="s">
        <v>1279</v>
      </c>
      <c r="J1131" t="s">
        <v>601</v>
      </c>
      <c r="K1131">
        <v>45000000</v>
      </c>
      <c r="L1131">
        <v>2006</v>
      </c>
      <c r="M1131">
        <v>7</v>
      </c>
      <c r="N1131">
        <v>2.35</v>
      </c>
    </row>
    <row r="1132" spans="1:14" x14ac:dyDescent="0.3">
      <c r="A1132" t="s">
        <v>3703</v>
      </c>
      <c r="B1132">
        <v>99</v>
      </c>
      <c r="C1132" t="s">
        <v>3704</v>
      </c>
      <c r="D1132">
        <v>15279680</v>
      </c>
      <c r="E1132" t="s">
        <v>227</v>
      </c>
      <c r="F1132" t="s">
        <v>479</v>
      </c>
      <c r="G1132" t="s">
        <v>3705</v>
      </c>
      <c r="H1132" t="s">
        <v>3706</v>
      </c>
      <c r="I1132" t="s">
        <v>20</v>
      </c>
      <c r="J1132" t="s">
        <v>21</v>
      </c>
      <c r="K1132">
        <v>40000000</v>
      </c>
      <c r="L1132">
        <v>2008</v>
      </c>
      <c r="M1132">
        <v>5.4</v>
      </c>
      <c r="N1132">
        <v>1.85</v>
      </c>
    </row>
    <row r="1133" spans="1:14" x14ac:dyDescent="0.3">
      <c r="A1133" t="s">
        <v>109</v>
      </c>
      <c r="B1133">
        <v>74</v>
      </c>
      <c r="C1133" t="s">
        <v>536</v>
      </c>
      <c r="D1133">
        <v>7262288</v>
      </c>
      <c r="E1133" t="s">
        <v>3707</v>
      </c>
      <c r="F1133" t="s">
        <v>1281</v>
      </c>
      <c r="G1133" t="s">
        <v>3708</v>
      </c>
      <c r="H1133" t="s">
        <v>3709</v>
      </c>
      <c r="I1133" t="s">
        <v>20</v>
      </c>
      <c r="J1133" t="s">
        <v>21</v>
      </c>
      <c r="K1133">
        <v>40000000</v>
      </c>
      <c r="L1133">
        <v>2002</v>
      </c>
      <c r="M1133">
        <v>6.5</v>
      </c>
      <c r="N1133">
        <v>1.85</v>
      </c>
    </row>
    <row r="1134" spans="1:14" x14ac:dyDescent="0.3">
      <c r="A1134" t="s">
        <v>252</v>
      </c>
      <c r="B1134">
        <v>139</v>
      </c>
      <c r="C1134" t="s">
        <v>3710</v>
      </c>
      <c r="D1134">
        <v>4584886</v>
      </c>
      <c r="E1134" t="s">
        <v>146</v>
      </c>
      <c r="F1134" t="s">
        <v>3711</v>
      </c>
      <c r="G1134" t="s">
        <v>3712</v>
      </c>
      <c r="H1134" t="s">
        <v>3713</v>
      </c>
      <c r="I1134" t="s">
        <v>20</v>
      </c>
      <c r="J1134" t="s">
        <v>21</v>
      </c>
      <c r="K1134">
        <v>45000000</v>
      </c>
      <c r="L1134">
        <v>2007</v>
      </c>
      <c r="M1134">
        <v>6.4</v>
      </c>
      <c r="N1134">
        <v>2.35</v>
      </c>
    </row>
    <row r="1135" spans="1:14" x14ac:dyDescent="0.3">
      <c r="A1135" t="s">
        <v>45</v>
      </c>
      <c r="B1135">
        <v>52</v>
      </c>
      <c r="C1135" t="s">
        <v>3714</v>
      </c>
      <c r="E1135" t="s">
        <v>3715</v>
      </c>
      <c r="F1135" t="s">
        <v>3716</v>
      </c>
      <c r="G1135" t="s">
        <v>3717</v>
      </c>
      <c r="H1135" t="s">
        <v>3718</v>
      </c>
      <c r="I1135" t="s">
        <v>965</v>
      </c>
      <c r="J1135" t="s">
        <v>966</v>
      </c>
      <c r="M1135">
        <v>8.3000000000000007</v>
      </c>
      <c r="N1135">
        <v>16</v>
      </c>
    </row>
    <row r="1136" spans="1:14" x14ac:dyDescent="0.3">
      <c r="A1136" t="s">
        <v>3719</v>
      </c>
      <c r="B1136">
        <v>103</v>
      </c>
      <c r="C1136" t="s">
        <v>1266</v>
      </c>
      <c r="D1136">
        <v>2154540</v>
      </c>
      <c r="E1136" t="s">
        <v>37</v>
      </c>
      <c r="F1136" t="s">
        <v>3720</v>
      </c>
      <c r="G1136" t="s">
        <v>3721</v>
      </c>
      <c r="H1136" t="s">
        <v>1764</v>
      </c>
      <c r="I1136" t="s">
        <v>20</v>
      </c>
      <c r="J1136" t="s">
        <v>21</v>
      </c>
      <c r="K1136">
        <v>45000000</v>
      </c>
      <c r="L1136">
        <v>1997</v>
      </c>
      <c r="M1136">
        <v>4.9000000000000004</v>
      </c>
      <c r="N1136">
        <v>2.35</v>
      </c>
    </row>
    <row r="1137" spans="1:14" x14ac:dyDescent="0.3">
      <c r="A1137" t="s">
        <v>3722</v>
      </c>
      <c r="B1137">
        <v>101</v>
      </c>
      <c r="C1137" t="s">
        <v>3723</v>
      </c>
      <c r="D1137">
        <v>8129455</v>
      </c>
      <c r="E1137" t="s">
        <v>909</v>
      </c>
      <c r="F1137" t="s">
        <v>3724</v>
      </c>
      <c r="G1137" t="s">
        <v>3725</v>
      </c>
      <c r="H1137" t="s">
        <v>3726</v>
      </c>
      <c r="I1137" t="s">
        <v>20</v>
      </c>
      <c r="J1137" t="s">
        <v>21</v>
      </c>
      <c r="K1137">
        <v>45000000</v>
      </c>
      <c r="L1137">
        <v>2011</v>
      </c>
      <c r="M1137">
        <v>6.3</v>
      </c>
      <c r="N1137">
        <v>2.35</v>
      </c>
    </row>
    <row r="1138" spans="1:14" x14ac:dyDescent="0.3">
      <c r="A1138" t="s">
        <v>3727</v>
      </c>
      <c r="B1138">
        <v>91</v>
      </c>
      <c r="C1138" t="s">
        <v>1612</v>
      </c>
      <c r="E1138" t="s">
        <v>3728</v>
      </c>
      <c r="F1138" t="s">
        <v>1955</v>
      </c>
      <c r="G1138" t="s">
        <v>3729</v>
      </c>
      <c r="H1138" t="s">
        <v>1395</v>
      </c>
      <c r="I1138" t="s">
        <v>20</v>
      </c>
      <c r="J1138" t="s">
        <v>21</v>
      </c>
      <c r="K1138">
        <v>65000000</v>
      </c>
      <c r="L1138">
        <v>2012</v>
      </c>
      <c r="M1138">
        <v>1.7</v>
      </c>
    </row>
    <row r="1139" spans="1:14" x14ac:dyDescent="0.3">
      <c r="A1139" t="s">
        <v>3730</v>
      </c>
      <c r="B1139">
        <v>130</v>
      </c>
      <c r="C1139" t="s">
        <v>3212</v>
      </c>
      <c r="D1139">
        <v>136019448</v>
      </c>
      <c r="E1139" t="s">
        <v>3731</v>
      </c>
      <c r="F1139" t="s">
        <v>3732</v>
      </c>
      <c r="G1139" t="s">
        <v>3733</v>
      </c>
      <c r="H1139" t="s">
        <v>2652</v>
      </c>
      <c r="I1139" t="s">
        <v>20</v>
      </c>
      <c r="J1139" t="s">
        <v>21</v>
      </c>
      <c r="K1139">
        <v>44500000</v>
      </c>
      <c r="L1139">
        <v>2012</v>
      </c>
      <c r="M1139">
        <v>7.7</v>
      </c>
      <c r="N1139">
        <v>2.35</v>
      </c>
    </row>
    <row r="1140" spans="1:14" x14ac:dyDescent="0.3">
      <c r="A1140" t="s">
        <v>1585</v>
      </c>
      <c r="B1140">
        <v>130</v>
      </c>
      <c r="C1140" t="s">
        <v>3734</v>
      </c>
      <c r="D1140">
        <v>183875760</v>
      </c>
      <c r="E1140" t="s">
        <v>3735</v>
      </c>
      <c r="F1140" t="s">
        <v>266</v>
      </c>
      <c r="G1140" t="s">
        <v>3736</v>
      </c>
      <c r="H1140" t="s">
        <v>431</v>
      </c>
      <c r="I1140" t="s">
        <v>20</v>
      </c>
      <c r="J1140" t="s">
        <v>21</v>
      </c>
      <c r="K1140">
        <v>44000000</v>
      </c>
      <c r="L1140">
        <v>1993</v>
      </c>
      <c r="M1140">
        <v>7.8</v>
      </c>
      <c r="N1140">
        <v>1.85</v>
      </c>
    </row>
    <row r="1141" spans="1:14" x14ac:dyDescent="0.3">
      <c r="A1141" t="s">
        <v>2023</v>
      </c>
      <c r="B1141">
        <v>110</v>
      </c>
      <c r="C1141" t="s">
        <v>1770</v>
      </c>
      <c r="D1141">
        <v>67061228</v>
      </c>
      <c r="E1141" t="s">
        <v>942</v>
      </c>
      <c r="F1141" t="s">
        <v>437</v>
      </c>
      <c r="G1141" t="s">
        <v>3737</v>
      </c>
      <c r="H1141" t="s">
        <v>2635</v>
      </c>
      <c r="I1141" t="s">
        <v>20</v>
      </c>
      <c r="J1141" t="s">
        <v>21</v>
      </c>
      <c r="K1141">
        <v>40000000</v>
      </c>
      <c r="L1141">
        <v>2010</v>
      </c>
      <c r="M1141">
        <v>5.5</v>
      </c>
      <c r="N1141">
        <v>2.35</v>
      </c>
    </row>
    <row r="1142" spans="1:14" x14ac:dyDescent="0.3">
      <c r="A1142" t="s">
        <v>2013</v>
      </c>
      <c r="B1142">
        <v>147</v>
      </c>
      <c r="C1142" t="s">
        <v>231</v>
      </c>
      <c r="D1142">
        <v>53300852</v>
      </c>
      <c r="E1142" t="s">
        <v>1392</v>
      </c>
      <c r="F1142" t="s">
        <v>1147</v>
      </c>
      <c r="G1142" t="s">
        <v>3738</v>
      </c>
      <c r="H1142" t="s">
        <v>2241</v>
      </c>
      <c r="I1142" t="s">
        <v>20</v>
      </c>
      <c r="J1142" t="s">
        <v>21</v>
      </c>
      <c r="K1142">
        <v>44000000</v>
      </c>
      <c r="L1142">
        <v>1996</v>
      </c>
      <c r="M1142">
        <v>7.5</v>
      </c>
      <c r="N1142">
        <v>2.35</v>
      </c>
    </row>
    <row r="1143" spans="1:14" x14ac:dyDescent="0.3">
      <c r="A1143" t="s">
        <v>3719</v>
      </c>
      <c r="B1143">
        <v>96</v>
      </c>
      <c r="C1143" t="s">
        <v>3739</v>
      </c>
      <c r="D1143">
        <v>150415432</v>
      </c>
      <c r="E1143" t="s">
        <v>2834</v>
      </c>
      <c r="F1143" t="s">
        <v>1173</v>
      </c>
      <c r="G1143" t="s">
        <v>3740</v>
      </c>
      <c r="H1143" t="s">
        <v>3741</v>
      </c>
      <c r="I1143" t="s">
        <v>20</v>
      </c>
      <c r="J1143" t="s">
        <v>21</v>
      </c>
      <c r="K1143">
        <v>44000000</v>
      </c>
      <c r="L1143">
        <v>1985</v>
      </c>
      <c r="M1143">
        <v>6.4</v>
      </c>
      <c r="N1143">
        <v>2.35</v>
      </c>
    </row>
    <row r="1144" spans="1:14" x14ac:dyDescent="0.3">
      <c r="A1144" t="s">
        <v>3742</v>
      </c>
      <c r="B1144">
        <v>118</v>
      </c>
      <c r="C1144" t="s">
        <v>910</v>
      </c>
      <c r="D1144">
        <v>44834712</v>
      </c>
      <c r="E1144" t="s">
        <v>2588</v>
      </c>
      <c r="F1144" t="s">
        <v>40</v>
      </c>
      <c r="G1144" t="s">
        <v>3743</v>
      </c>
      <c r="H1144" t="s">
        <v>1479</v>
      </c>
      <c r="I1144" t="s">
        <v>20</v>
      </c>
      <c r="J1144" t="s">
        <v>21</v>
      </c>
      <c r="K1144">
        <v>44000000</v>
      </c>
      <c r="L1144">
        <v>1996</v>
      </c>
      <c r="M1144">
        <v>5.6</v>
      </c>
      <c r="N1144">
        <v>2.35</v>
      </c>
    </row>
    <row r="1145" spans="1:14" x14ac:dyDescent="0.3">
      <c r="A1145" t="s">
        <v>3744</v>
      </c>
      <c r="B1145">
        <v>88</v>
      </c>
      <c r="C1145" t="s">
        <v>3745</v>
      </c>
      <c r="D1145">
        <v>84300000</v>
      </c>
      <c r="E1145" t="s">
        <v>3746</v>
      </c>
      <c r="F1145" t="s">
        <v>3747</v>
      </c>
      <c r="G1145" t="s">
        <v>3748</v>
      </c>
      <c r="H1145" t="s">
        <v>3749</v>
      </c>
      <c r="I1145" t="s">
        <v>20</v>
      </c>
      <c r="J1145" t="s">
        <v>21</v>
      </c>
      <c r="K1145">
        <v>2600000</v>
      </c>
      <c r="L1145">
        <v>1940</v>
      </c>
      <c r="M1145">
        <v>7.5</v>
      </c>
      <c r="N1145">
        <v>1.37</v>
      </c>
    </row>
    <row r="1146" spans="1:14" x14ac:dyDescent="0.3">
      <c r="A1146" t="s">
        <v>3750</v>
      </c>
      <c r="B1146">
        <v>325</v>
      </c>
      <c r="C1146" t="s">
        <v>3720</v>
      </c>
      <c r="D1146">
        <v>1500000</v>
      </c>
      <c r="E1146" t="s">
        <v>3751</v>
      </c>
      <c r="F1146" t="s">
        <v>204</v>
      </c>
      <c r="G1146" t="s">
        <v>3752</v>
      </c>
      <c r="H1146" t="s">
        <v>3753</v>
      </c>
      <c r="I1146" t="s">
        <v>20</v>
      </c>
      <c r="J1146" t="s">
        <v>21</v>
      </c>
      <c r="K1146">
        <v>44000000</v>
      </c>
      <c r="L1146">
        <v>1980</v>
      </c>
      <c r="M1146">
        <v>6.8</v>
      </c>
      <c r="N1146">
        <v>2.35</v>
      </c>
    </row>
    <row r="1147" spans="1:14" x14ac:dyDescent="0.3">
      <c r="A1147" t="s">
        <v>1065</v>
      </c>
      <c r="B1147">
        <v>102</v>
      </c>
      <c r="C1147" t="s">
        <v>810</v>
      </c>
      <c r="D1147">
        <v>62318875</v>
      </c>
      <c r="E1147" t="s">
        <v>178</v>
      </c>
      <c r="F1147" t="s">
        <v>194</v>
      </c>
      <c r="G1147" t="s">
        <v>3754</v>
      </c>
      <c r="H1147" t="s">
        <v>1312</v>
      </c>
      <c r="I1147" t="s">
        <v>20</v>
      </c>
      <c r="J1147" t="s">
        <v>21</v>
      </c>
      <c r="K1147">
        <v>50000000</v>
      </c>
      <c r="L1147">
        <v>2006</v>
      </c>
      <c r="M1147">
        <v>6.8</v>
      </c>
      <c r="N1147">
        <v>2.35</v>
      </c>
    </row>
    <row r="1148" spans="1:14" x14ac:dyDescent="0.3">
      <c r="A1148" t="s">
        <v>3755</v>
      </c>
      <c r="B1148">
        <v>110</v>
      </c>
      <c r="C1148" t="s">
        <v>2869</v>
      </c>
      <c r="D1148">
        <v>5773519</v>
      </c>
      <c r="E1148" t="s">
        <v>2046</v>
      </c>
      <c r="F1148" t="s">
        <v>70</v>
      </c>
      <c r="G1148" t="s">
        <v>3756</v>
      </c>
      <c r="H1148" t="s">
        <v>3757</v>
      </c>
      <c r="I1148" t="s">
        <v>20</v>
      </c>
      <c r="J1148" t="s">
        <v>21</v>
      </c>
      <c r="K1148">
        <v>40000000</v>
      </c>
      <c r="L1148">
        <v>2015</v>
      </c>
      <c r="M1148">
        <v>6</v>
      </c>
      <c r="N1148">
        <v>2.35</v>
      </c>
    </row>
    <row r="1149" spans="1:14" x14ac:dyDescent="0.3">
      <c r="A1149" t="s">
        <v>3758</v>
      </c>
      <c r="B1149">
        <v>136</v>
      </c>
      <c r="C1149" t="s">
        <v>3759</v>
      </c>
      <c r="D1149">
        <v>51768623</v>
      </c>
      <c r="E1149" t="s">
        <v>2190</v>
      </c>
      <c r="F1149" t="s">
        <v>1570</v>
      </c>
      <c r="G1149" t="s">
        <v>3760</v>
      </c>
      <c r="H1149" t="s">
        <v>3761</v>
      </c>
      <c r="I1149" t="s">
        <v>20</v>
      </c>
      <c r="J1149" t="s">
        <v>21</v>
      </c>
      <c r="K1149">
        <v>43000000</v>
      </c>
      <c r="L1149">
        <v>2000</v>
      </c>
      <c r="M1149">
        <v>7.3</v>
      </c>
      <c r="N1149">
        <v>2.35</v>
      </c>
    </row>
    <row r="1150" spans="1:14" x14ac:dyDescent="0.3">
      <c r="A1150" t="s">
        <v>2114</v>
      </c>
      <c r="B1150">
        <v>103</v>
      </c>
      <c r="C1150" t="s">
        <v>1830</v>
      </c>
      <c r="D1150">
        <v>37035515</v>
      </c>
      <c r="E1150" t="s">
        <v>1649</v>
      </c>
      <c r="F1150" t="s">
        <v>186</v>
      </c>
      <c r="G1150" t="s">
        <v>3762</v>
      </c>
      <c r="H1150" t="s">
        <v>2499</v>
      </c>
      <c r="I1150" t="s">
        <v>20</v>
      </c>
      <c r="J1150" t="s">
        <v>21</v>
      </c>
      <c r="K1150">
        <v>43000000</v>
      </c>
      <c r="L1150">
        <v>2000</v>
      </c>
      <c r="M1150">
        <v>6</v>
      </c>
      <c r="N1150">
        <v>1.37</v>
      </c>
    </row>
    <row r="1151" spans="1:14" x14ac:dyDescent="0.3">
      <c r="A1151" t="s">
        <v>745</v>
      </c>
      <c r="B1151">
        <v>103</v>
      </c>
      <c r="C1151" t="s">
        <v>341</v>
      </c>
      <c r="D1151">
        <v>24520892</v>
      </c>
      <c r="E1151" t="s">
        <v>315</v>
      </c>
      <c r="F1151" t="s">
        <v>317</v>
      </c>
      <c r="G1151" t="s">
        <v>3763</v>
      </c>
      <c r="H1151" t="s">
        <v>1564</v>
      </c>
      <c r="I1151" t="s">
        <v>20</v>
      </c>
      <c r="J1151" t="s">
        <v>966</v>
      </c>
      <c r="K1151">
        <v>45000000</v>
      </c>
      <c r="L1151">
        <v>2005</v>
      </c>
      <c r="M1151">
        <v>7</v>
      </c>
      <c r="N1151">
        <v>2.35</v>
      </c>
    </row>
    <row r="1152" spans="1:14" x14ac:dyDescent="0.3">
      <c r="A1152" t="s">
        <v>3764</v>
      </c>
      <c r="B1152">
        <v>90</v>
      </c>
      <c r="C1152" t="s">
        <v>3765</v>
      </c>
      <c r="D1152">
        <v>24430272</v>
      </c>
      <c r="E1152" t="s">
        <v>1106</v>
      </c>
      <c r="F1152" t="s">
        <v>3766</v>
      </c>
      <c r="G1152" t="s">
        <v>3767</v>
      </c>
      <c r="H1152" t="s">
        <v>3768</v>
      </c>
      <c r="I1152" t="s">
        <v>20</v>
      </c>
      <c r="J1152" t="s">
        <v>21</v>
      </c>
      <c r="K1152">
        <v>43000000</v>
      </c>
      <c r="L1152">
        <v>2002</v>
      </c>
      <c r="M1152">
        <v>5.0999999999999996</v>
      </c>
      <c r="N1152">
        <v>1.85</v>
      </c>
    </row>
    <row r="1153" spans="1:14" x14ac:dyDescent="0.3">
      <c r="A1153" t="s">
        <v>1449</v>
      </c>
      <c r="B1153">
        <v>154</v>
      </c>
      <c r="C1153" t="s">
        <v>1352</v>
      </c>
      <c r="D1153">
        <v>158348400</v>
      </c>
      <c r="E1153" t="s">
        <v>1265</v>
      </c>
      <c r="F1153" t="s">
        <v>356</v>
      </c>
      <c r="G1153" t="s">
        <v>3769</v>
      </c>
      <c r="H1153" t="s">
        <v>3770</v>
      </c>
      <c r="I1153" t="s">
        <v>20</v>
      </c>
      <c r="J1153" t="s">
        <v>21</v>
      </c>
      <c r="K1153">
        <v>42000000</v>
      </c>
      <c r="L1153">
        <v>1993</v>
      </c>
      <c r="M1153">
        <v>6.8</v>
      </c>
      <c r="N1153">
        <v>1.85</v>
      </c>
    </row>
    <row r="1154" spans="1:14" x14ac:dyDescent="0.3">
      <c r="A1154" t="s">
        <v>3771</v>
      </c>
      <c r="B1154">
        <v>99</v>
      </c>
      <c r="C1154" t="s">
        <v>3772</v>
      </c>
      <c r="D1154">
        <v>31136950</v>
      </c>
      <c r="E1154" t="s">
        <v>467</v>
      </c>
      <c r="F1154" t="s">
        <v>3773</v>
      </c>
      <c r="G1154" t="s">
        <v>3774</v>
      </c>
      <c r="H1154" t="s">
        <v>3775</v>
      </c>
      <c r="I1154" t="s">
        <v>20</v>
      </c>
      <c r="J1154" t="s">
        <v>21</v>
      </c>
      <c r="K1154">
        <v>44000000</v>
      </c>
      <c r="L1154">
        <v>2010</v>
      </c>
      <c r="M1154">
        <v>6.5</v>
      </c>
      <c r="N1154">
        <v>2.35</v>
      </c>
    </row>
    <row r="1155" spans="1:14" x14ac:dyDescent="0.3">
      <c r="A1155" t="s">
        <v>1172</v>
      </c>
      <c r="B1155">
        <v>93</v>
      </c>
      <c r="C1155" t="s">
        <v>683</v>
      </c>
      <c r="D1155">
        <v>29113588</v>
      </c>
      <c r="E1155" t="s">
        <v>227</v>
      </c>
      <c r="F1155" t="s">
        <v>228</v>
      </c>
      <c r="G1155" t="s">
        <v>3776</v>
      </c>
      <c r="H1155" t="s">
        <v>1009</v>
      </c>
      <c r="I1155" t="s">
        <v>20</v>
      </c>
      <c r="J1155" t="s">
        <v>21</v>
      </c>
      <c r="K1155">
        <v>40000000</v>
      </c>
      <c r="L1155">
        <v>2011</v>
      </c>
      <c r="M1155">
        <v>6.6</v>
      </c>
      <c r="N1155">
        <v>2.35</v>
      </c>
    </row>
    <row r="1156" spans="1:14" x14ac:dyDescent="0.3">
      <c r="A1156" t="s">
        <v>1374</v>
      </c>
      <c r="B1156">
        <v>109</v>
      </c>
      <c r="C1156" t="s">
        <v>3777</v>
      </c>
      <c r="D1156">
        <v>138447667</v>
      </c>
      <c r="E1156" t="s">
        <v>1151</v>
      </c>
      <c r="F1156" t="s">
        <v>303</v>
      </c>
      <c r="G1156" t="s">
        <v>3778</v>
      </c>
      <c r="H1156" t="s">
        <v>2849</v>
      </c>
      <c r="I1156" t="s">
        <v>20</v>
      </c>
      <c r="J1156" t="s">
        <v>21</v>
      </c>
      <c r="K1156">
        <v>42000000</v>
      </c>
      <c r="L1156">
        <v>2012</v>
      </c>
      <c r="M1156">
        <v>7.2</v>
      </c>
      <c r="N1156">
        <v>2.35</v>
      </c>
    </row>
    <row r="1157" spans="1:14" x14ac:dyDescent="0.3">
      <c r="A1157" t="s">
        <v>3592</v>
      </c>
      <c r="B1157">
        <v>124</v>
      </c>
      <c r="C1157" t="s">
        <v>3779</v>
      </c>
      <c r="D1157">
        <v>116006080</v>
      </c>
      <c r="E1157" t="s">
        <v>936</v>
      </c>
      <c r="F1157" t="s">
        <v>1006</v>
      </c>
      <c r="G1157" t="s">
        <v>3780</v>
      </c>
      <c r="H1157" t="s">
        <v>3781</v>
      </c>
      <c r="I1157" t="s">
        <v>20</v>
      </c>
      <c r="J1157" t="s">
        <v>34</v>
      </c>
      <c r="K1157">
        <v>42000000</v>
      </c>
      <c r="L1157">
        <v>1999</v>
      </c>
      <c r="M1157">
        <v>7</v>
      </c>
      <c r="N1157">
        <v>2.35</v>
      </c>
    </row>
    <row r="1158" spans="1:14" x14ac:dyDescent="0.3">
      <c r="A1158" t="s">
        <v>2999</v>
      </c>
      <c r="B1158">
        <v>84</v>
      </c>
      <c r="C1158" t="s">
        <v>3009</v>
      </c>
      <c r="D1158">
        <v>106793915</v>
      </c>
      <c r="E1158" t="s">
        <v>582</v>
      </c>
      <c r="F1158" t="s">
        <v>1580</v>
      </c>
      <c r="G1158" t="s">
        <v>3782</v>
      </c>
      <c r="H1158" t="s">
        <v>3783</v>
      </c>
      <c r="I1158" t="s">
        <v>20</v>
      </c>
      <c r="J1158" t="s">
        <v>34</v>
      </c>
      <c r="K1158">
        <v>45000000</v>
      </c>
      <c r="L1158">
        <v>2000</v>
      </c>
      <c r="M1158">
        <v>7</v>
      </c>
      <c r="N1158">
        <v>1.85</v>
      </c>
    </row>
    <row r="1159" spans="1:14" x14ac:dyDescent="0.3">
      <c r="A1159" t="s">
        <v>3784</v>
      </c>
      <c r="B1159">
        <v>90</v>
      </c>
      <c r="C1159" t="s">
        <v>3785</v>
      </c>
      <c r="D1159">
        <v>87856565</v>
      </c>
      <c r="E1159" t="s">
        <v>1106</v>
      </c>
      <c r="F1159" t="s">
        <v>473</v>
      </c>
      <c r="G1159" t="s">
        <v>3786</v>
      </c>
      <c r="H1159" t="s">
        <v>1557</v>
      </c>
      <c r="I1159" t="s">
        <v>20</v>
      </c>
      <c r="J1159" t="s">
        <v>21</v>
      </c>
      <c r="K1159">
        <v>42000000</v>
      </c>
      <c r="L1159">
        <v>2004</v>
      </c>
      <c r="M1159">
        <v>5.9</v>
      </c>
      <c r="N1159">
        <v>1.85</v>
      </c>
    </row>
    <row r="1160" spans="1:14" x14ac:dyDescent="0.3">
      <c r="A1160" t="s">
        <v>3787</v>
      </c>
      <c r="B1160">
        <v>117</v>
      </c>
      <c r="C1160" t="s">
        <v>1169</v>
      </c>
      <c r="D1160">
        <v>70100000</v>
      </c>
      <c r="E1160" t="s">
        <v>936</v>
      </c>
      <c r="F1160" t="s">
        <v>2478</v>
      </c>
      <c r="G1160" t="s">
        <v>3788</v>
      </c>
      <c r="H1160" t="s">
        <v>3789</v>
      </c>
      <c r="I1160" t="s">
        <v>20</v>
      </c>
      <c r="J1160" t="s">
        <v>21</v>
      </c>
      <c r="K1160">
        <v>40000000</v>
      </c>
      <c r="L1160">
        <v>1992</v>
      </c>
      <c r="M1160">
        <v>5.4</v>
      </c>
      <c r="N1160">
        <v>1.85</v>
      </c>
    </row>
    <row r="1161" spans="1:14" x14ac:dyDescent="0.3">
      <c r="A1161" t="s">
        <v>652</v>
      </c>
      <c r="B1161">
        <v>123</v>
      </c>
      <c r="C1161" t="s">
        <v>3790</v>
      </c>
      <c r="D1161">
        <v>159578352</v>
      </c>
      <c r="E1161" t="s">
        <v>1151</v>
      </c>
      <c r="F1161" t="s">
        <v>1647</v>
      </c>
      <c r="G1161" t="s">
        <v>3791</v>
      </c>
      <c r="H1161" t="s">
        <v>3640</v>
      </c>
      <c r="I1161" t="s">
        <v>20</v>
      </c>
      <c r="J1161" t="s">
        <v>21</v>
      </c>
      <c r="K1161">
        <v>43000000</v>
      </c>
      <c r="L1161">
        <v>2013</v>
      </c>
      <c r="M1161">
        <v>6.6</v>
      </c>
      <c r="N1161">
        <v>2.35</v>
      </c>
    </row>
    <row r="1162" spans="1:14" x14ac:dyDescent="0.3">
      <c r="A1162" t="s">
        <v>3792</v>
      </c>
      <c r="B1162">
        <v>251</v>
      </c>
      <c r="C1162" t="s">
        <v>3793</v>
      </c>
      <c r="D1162">
        <v>57750000</v>
      </c>
      <c r="E1162" t="s">
        <v>3794</v>
      </c>
      <c r="F1162" t="s">
        <v>2101</v>
      </c>
      <c r="G1162" t="s">
        <v>3795</v>
      </c>
      <c r="H1162" t="s">
        <v>3796</v>
      </c>
      <c r="I1162" t="s">
        <v>20</v>
      </c>
      <c r="J1162" t="s">
        <v>34</v>
      </c>
      <c r="K1162">
        <v>31115000</v>
      </c>
      <c r="L1162">
        <v>1963</v>
      </c>
      <c r="M1162">
        <v>7</v>
      </c>
      <c r="N1162">
        <v>2.2000000000000002</v>
      </c>
    </row>
    <row r="1163" spans="1:14" x14ac:dyDescent="0.3">
      <c r="A1163" t="s">
        <v>1071</v>
      </c>
      <c r="B1163">
        <v>105</v>
      </c>
      <c r="C1163" t="s">
        <v>3797</v>
      </c>
      <c r="D1163">
        <v>45290318</v>
      </c>
      <c r="E1163" t="s">
        <v>2079</v>
      </c>
      <c r="F1163" t="s">
        <v>334</v>
      </c>
      <c r="G1163" t="s">
        <v>3798</v>
      </c>
      <c r="H1163" t="s">
        <v>3799</v>
      </c>
      <c r="I1163" t="s">
        <v>20</v>
      </c>
      <c r="J1163" t="s">
        <v>21</v>
      </c>
      <c r="K1163">
        <v>42000000</v>
      </c>
      <c r="L1163">
        <v>2012</v>
      </c>
      <c r="M1163">
        <v>6.5</v>
      </c>
      <c r="N1163">
        <v>1.85</v>
      </c>
    </row>
    <row r="1164" spans="1:14" x14ac:dyDescent="0.3">
      <c r="A1164" t="s">
        <v>3298</v>
      </c>
      <c r="B1164">
        <v>115</v>
      </c>
      <c r="C1164" t="s">
        <v>1016</v>
      </c>
      <c r="D1164">
        <v>41543207</v>
      </c>
      <c r="E1164" t="s">
        <v>1403</v>
      </c>
      <c r="F1164" t="s">
        <v>317</v>
      </c>
      <c r="G1164" t="s">
        <v>3800</v>
      </c>
      <c r="H1164" t="s">
        <v>853</v>
      </c>
      <c r="I1164" t="s">
        <v>20</v>
      </c>
      <c r="J1164" t="s">
        <v>21</v>
      </c>
      <c r="K1164">
        <v>42000000</v>
      </c>
      <c r="L1164">
        <v>2002</v>
      </c>
      <c r="M1164">
        <v>6.3</v>
      </c>
      <c r="N1164">
        <v>2.35</v>
      </c>
    </row>
    <row r="1165" spans="1:14" x14ac:dyDescent="0.3">
      <c r="A1165" t="s">
        <v>3801</v>
      </c>
      <c r="B1165">
        <v>122</v>
      </c>
      <c r="C1165" t="s">
        <v>1891</v>
      </c>
      <c r="D1165">
        <v>41252428</v>
      </c>
      <c r="E1165" t="s">
        <v>936</v>
      </c>
      <c r="F1165" t="s">
        <v>204</v>
      </c>
      <c r="G1165" t="s">
        <v>3802</v>
      </c>
      <c r="H1165" t="s">
        <v>3803</v>
      </c>
      <c r="I1165" t="s">
        <v>20</v>
      </c>
      <c r="J1165" t="s">
        <v>21</v>
      </c>
      <c r="K1165">
        <v>42000000</v>
      </c>
      <c r="L1165">
        <v>1996</v>
      </c>
      <c r="M1165">
        <v>6.5</v>
      </c>
      <c r="N1165">
        <v>1.85</v>
      </c>
    </row>
    <row r="1166" spans="1:14" x14ac:dyDescent="0.3">
      <c r="A1166" t="s">
        <v>3804</v>
      </c>
      <c r="B1166">
        <v>119</v>
      </c>
      <c r="C1166" t="s">
        <v>660</v>
      </c>
      <c r="D1166">
        <v>35228696</v>
      </c>
      <c r="E1166" t="s">
        <v>3805</v>
      </c>
      <c r="F1166" t="s">
        <v>1557</v>
      </c>
      <c r="G1166" t="s">
        <v>3806</v>
      </c>
      <c r="H1166" t="s">
        <v>3807</v>
      </c>
      <c r="I1166" t="s">
        <v>20</v>
      </c>
      <c r="J1166" t="s">
        <v>21</v>
      </c>
      <c r="K1166">
        <v>32000000</v>
      </c>
      <c r="L1166">
        <v>2002</v>
      </c>
      <c r="M1166">
        <v>6.5</v>
      </c>
      <c r="N1166">
        <v>2.35</v>
      </c>
    </row>
    <row r="1167" spans="1:14" x14ac:dyDescent="0.3">
      <c r="A1167" t="s">
        <v>2379</v>
      </c>
      <c r="B1167">
        <v>81</v>
      </c>
      <c r="C1167" t="s">
        <v>1309</v>
      </c>
      <c r="D1167">
        <v>59992760</v>
      </c>
      <c r="E1167" t="s">
        <v>1099</v>
      </c>
      <c r="F1167" t="s">
        <v>3808</v>
      </c>
      <c r="G1167" t="s">
        <v>3809</v>
      </c>
      <c r="H1167" t="s">
        <v>3810</v>
      </c>
      <c r="I1167" t="s">
        <v>20</v>
      </c>
      <c r="J1167" t="s">
        <v>21</v>
      </c>
      <c r="K1167">
        <v>42000000</v>
      </c>
      <c r="L1167">
        <v>2009</v>
      </c>
      <c r="M1167">
        <v>5.8</v>
      </c>
      <c r="N1167">
        <v>1.85</v>
      </c>
    </row>
    <row r="1168" spans="1:14" x14ac:dyDescent="0.3">
      <c r="A1168" t="s">
        <v>3811</v>
      </c>
      <c r="B1168">
        <v>133</v>
      </c>
      <c r="C1168" t="s">
        <v>2237</v>
      </c>
      <c r="D1168">
        <v>34667015</v>
      </c>
      <c r="E1168" t="s">
        <v>30</v>
      </c>
      <c r="F1168" t="s">
        <v>3812</v>
      </c>
      <c r="G1168" t="s">
        <v>3813</v>
      </c>
      <c r="H1168" t="s">
        <v>3814</v>
      </c>
      <c r="I1168" t="s">
        <v>20</v>
      </c>
      <c r="J1168" t="s">
        <v>34</v>
      </c>
      <c r="K1168">
        <v>32000000</v>
      </c>
      <c r="L1168">
        <v>1989</v>
      </c>
      <c r="M1168">
        <v>6.6</v>
      </c>
      <c r="N1168">
        <v>2.35</v>
      </c>
    </row>
    <row r="1169" spans="1:14" x14ac:dyDescent="0.3">
      <c r="A1169" t="s">
        <v>3815</v>
      </c>
      <c r="B1169">
        <v>100</v>
      </c>
      <c r="C1169" t="s">
        <v>2575</v>
      </c>
      <c r="D1169">
        <v>37652565</v>
      </c>
      <c r="E1169" t="s">
        <v>1727</v>
      </c>
      <c r="F1169" t="s">
        <v>301</v>
      </c>
      <c r="G1169" t="s">
        <v>3816</v>
      </c>
      <c r="H1169" t="s">
        <v>1729</v>
      </c>
      <c r="I1169" t="s">
        <v>20</v>
      </c>
      <c r="J1169" t="s">
        <v>21</v>
      </c>
      <c r="K1169">
        <v>42000000</v>
      </c>
      <c r="L1169">
        <v>2011</v>
      </c>
      <c r="M1169">
        <v>5.4</v>
      </c>
      <c r="N1169">
        <v>2.35</v>
      </c>
    </row>
    <row r="1170" spans="1:14" x14ac:dyDescent="0.3">
      <c r="A1170" t="s">
        <v>3817</v>
      </c>
      <c r="B1170">
        <v>120</v>
      </c>
      <c r="C1170" t="s">
        <v>525</v>
      </c>
      <c r="D1170">
        <v>24375436</v>
      </c>
      <c r="E1170" t="s">
        <v>315</v>
      </c>
      <c r="F1170" t="s">
        <v>1147</v>
      </c>
      <c r="G1170" t="s">
        <v>3818</v>
      </c>
      <c r="H1170" t="s">
        <v>177</v>
      </c>
      <c r="I1170" t="s">
        <v>20</v>
      </c>
      <c r="J1170" t="s">
        <v>21</v>
      </c>
      <c r="K1170">
        <v>42000000</v>
      </c>
      <c r="L1170">
        <v>2001</v>
      </c>
      <c r="M1170">
        <v>6.1</v>
      </c>
      <c r="N1170">
        <v>2.35</v>
      </c>
    </row>
    <row r="1171" spans="1:14" x14ac:dyDescent="0.3">
      <c r="A1171" t="s">
        <v>3819</v>
      </c>
      <c r="B1171">
        <v>104</v>
      </c>
      <c r="C1171" t="s">
        <v>3820</v>
      </c>
      <c r="D1171">
        <v>20915465</v>
      </c>
      <c r="E1171" t="s">
        <v>3675</v>
      </c>
      <c r="F1171" t="s">
        <v>1564</v>
      </c>
      <c r="G1171" t="s">
        <v>3821</v>
      </c>
      <c r="H1171" t="s">
        <v>523</v>
      </c>
      <c r="I1171" t="s">
        <v>20</v>
      </c>
      <c r="J1171" t="s">
        <v>34</v>
      </c>
      <c r="K1171">
        <v>42000000</v>
      </c>
      <c r="L1171">
        <v>1993</v>
      </c>
      <c r="M1171">
        <v>4</v>
      </c>
      <c r="N1171">
        <v>1.85</v>
      </c>
    </row>
    <row r="1172" spans="1:14" x14ac:dyDescent="0.3">
      <c r="A1172" t="s">
        <v>3344</v>
      </c>
      <c r="B1172">
        <v>122</v>
      </c>
      <c r="C1172" t="s">
        <v>3822</v>
      </c>
      <c r="D1172">
        <v>24127895</v>
      </c>
      <c r="E1172" t="s">
        <v>1392</v>
      </c>
      <c r="F1172" t="s">
        <v>479</v>
      </c>
      <c r="G1172" t="s">
        <v>3823</v>
      </c>
      <c r="H1172" t="s">
        <v>3824</v>
      </c>
      <c r="I1172" t="s">
        <v>20</v>
      </c>
      <c r="J1172" t="s">
        <v>21</v>
      </c>
      <c r="K1172">
        <v>50000000</v>
      </c>
      <c r="L1172">
        <v>2005</v>
      </c>
      <c r="M1172">
        <v>7.6</v>
      </c>
      <c r="N1172">
        <v>2.35</v>
      </c>
    </row>
    <row r="1173" spans="1:14" x14ac:dyDescent="0.3">
      <c r="A1173" t="s">
        <v>1274</v>
      </c>
      <c r="B1173">
        <v>80</v>
      </c>
      <c r="C1173" t="s">
        <v>3825</v>
      </c>
      <c r="D1173">
        <v>84961</v>
      </c>
      <c r="E1173" t="s">
        <v>870</v>
      </c>
      <c r="F1173" t="s">
        <v>341</v>
      </c>
      <c r="G1173" t="s">
        <v>3826</v>
      </c>
      <c r="H1173" t="s">
        <v>3827</v>
      </c>
      <c r="I1173" t="s">
        <v>1279</v>
      </c>
      <c r="J1173" t="s">
        <v>601</v>
      </c>
      <c r="K1173">
        <v>31000000</v>
      </c>
      <c r="L1173">
        <v>2002</v>
      </c>
      <c r="M1173">
        <v>7.9</v>
      </c>
      <c r="N1173">
        <v>2.35</v>
      </c>
    </row>
    <row r="1174" spans="1:14" x14ac:dyDescent="0.3">
      <c r="A1174" t="s">
        <v>3828</v>
      </c>
      <c r="B1174">
        <v>91</v>
      </c>
      <c r="C1174" t="s">
        <v>3829</v>
      </c>
      <c r="D1174">
        <v>26404753</v>
      </c>
      <c r="E1174" t="s">
        <v>1010</v>
      </c>
      <c r="F1174" t="s">
        <v>3820</v>
      </c>
      <c r="G1174" t="s">
        <v>3830</v>
      </c>
      <c r="H1174" t="s">
        <v>2537</v>
      </c>
      <c r="I1174" t="s">
        <v>20</v>
      </c>
      <c r="J1174" t="s">
        <v>21</v>
      </c>
      <c r="K1174">
        <v>40000000</v>
      </c>
      <c r="L1174">
        <v>2012</v>
      </c>
      <c r="M1174">
        <v>5.3</v>
      </c>
      <c r="N1174">
        <v>2.35</v>
      </c>
    </row>
    <row r="1175" spans="1:14" x14ac:dyDescent="0.3">
      <c r="A1175" t="s">
        <v>3831</v>
      </c>
      <c r="B1175">
        <v>112</v>
      </c>
      <c r="C1175" t="s">
        <v>3832</v>
      </c>
      <c r="D1175">
        <v>6105175</v>
      </c>
      <c r="E1175" t="s">
        <v>1099</v>
      </c>
      <c r="F1175" t="s">
        <v>53</v>
      </c>
      <c r="G1175" t="s">
        <v>3833</v>
      </c>
      <c r="H1175" t="s">
        <v>3834</v>
      </c>
      <c r="I1175" t="s">
        <v>20</v>
      </c>
      <c r="J1175" t="s">
        <v>21</v>
      </c>
      <c r="K1175">
        <v>44000000</v>
      </c>
      <c r="L1175">
        <v>2014</v>
      </c>
      <c r="M1175">
        <v>6.6</v>
      </c>
      <c r="N1175">
        <v>2.35</v>
      </c>
    </row>
    <row r="1176" spans="1:14" x14ac:dyDescent="0.3">
      <c r="A1176" t="s">
        <v>3835</v>
      </c>
      <c r="B1176">
        <v>100</v>
      </c>
      <c r="C1176" t="s">
        <v>3836</v>
      </c>
      <c r="D1176">
        <v>5664251</v>
      </c>
      <c r="E1176" t="s">
        <v>3837</v>
      </c>
      <c r="F1176" t="s">
        <v>3129</v>
      </c>
      <c r="G1176" t="s">
        <v>3838</v>
      </c>
      <c r="H1176" t="s">
        <v>3839</v>
      </c>
      <c r="I1176" t="s">
        <v>20</v>
      </c>
      <c r="J1176" t="s">
        <v>121</v>
      </c>
      <c r="K1176">
        <v>45000000</v>
      </c>
      <c r="L1176">
        <v>2010</v>
      </c>
      <c r="M1176">
        <v>6.3</v>
      </c>
      <c r="N1176">
        <v>2.35</v>
      </c>
    </row>
    <row r="1177" spans="1:14" x14ac:dyDescent="0.3">
      <c r="A1177" t="s">
        <v>45</v>
      </c>
      <c r="B1177">
        <v>30</v>
      </c>
      <c r="C1177" t="s">
        <v>3840</v>
      </c>
      <c r="E1177" t="s">
        <v>3841</v>
      </c>
      <c r="F1177" t="s">
        <v>2136</v>
      </c>
      <c r="G1177" t="s">
        <v>3842</v>
      </c>
      <c r="H1177" t="s">
        <v>3843</v>
      </c>
      <c r="I1177" t="s">
        <v>20</v>
      </c>
      <c r="J1177" t="s">
        <v>21</v>
      </c>
      <c r="M1177">
        <v>7.5</v>
      </c>
      <c r="N1177">
        <v>4</v>
      </c>
    </row>
    <row r="1178" spans="1:14" x14ac:dyDescent="0.3">
      <c r="A1178" t="s">
        <v>2647</v>
      </c>
      <c r="B1178">
        <v>105</v>
      </c>
      <c r="C1178" t="s">
        <v>3844</v>
      </c>
      <c r="D1178">
        <v>1260917</v>
      </c>
      <c r="E1178" t="s">
        <v>1151</v>
      </c>
      <c r="F1178" t="s">
        <v>163</v>
      </c>
      <c r="G1178" t="s">
        <v>3845</v>
      </c>
      <c r="H1178" t="s">
        <v>3037</v>
      </c>
      <c r="I1178" t="s">
        <v>965</v>
      </c>
      <c r="J1178" t="s">
        <v>966</v>
      </c>
      <c r="K1178">
        <v>27000000</v>
      </c>
      <c r="L1178">
        <v>2009</v>
      </c>
      <c r="M1178">
        <v>7.2</v>
      </c>
      <c r="N1178">
        <v>2.35</v>
      </c>
    </row>
    <row r="1179" spans="1:14" x14ac:dyDescent="0.3">
      <c r="A1179" t="s">
        <v>3092</v>
      </c>
      <c r="B1179">
        <v>110</v>
      </c>
      <c r="C1179" t="s">
        <v>478</v>
      </c>
      <c r="D1179">
        <v>116724075</v>
      </c>
      <c r="E1179" t="s">
        <v>3846</v>
      </c>
      <c r="F1179" t="s">
        <v>1015</v>
      </c>
      <c r="G1179" t="s">
        <v>3847</v>
      </c>
      <c r="H1179" t="s">
        <v>3848</v>
      </c>
      <c r="I1179" t="s">
        <v>20</v>
      </c>
      <c r="J1179" t="s">
        <v>21</v>
      </c>
      <c r="K1179">
        <v>41000000</v>
      </c>
      <c r="L1179">
        <v>2002</v>
      </c>
      <c r="M1179">
        <v>7</v>
      </c>
      <c r="N1179">
        <v>2.35</v>
      </c>
    </row>
    <row r="1180" spans="1:14" x14ac:dyDescent="0.3">
      <c r="A1180" t="s">
        <v>3849</v>
      </c>
      <c r="B1180">
        <v>101</v>
      </c>
      <c r="C1180" t="s">
        <v>3850</v>
      </c>
      <c r="E1180" t="s">
        <v>320</v>
      </c>
      <c r="F1180" t="s">
        <v>3849</v>
      </c>
      <c r="G1180" t="s">
        <v>3851</v>
      </c>
      <c r="H1180" t="s">
        <v>3852</v>
      </c>
      <c r="I1180" t="s">
        <v>965</v>
      </c>
      <c r="J1180" t="s">
        <v>966</v>
      </c>
      <c r="L1180">
        <v>2015</v>
      </c>
      <c r="M1180">
        <v>4.9000000000000004</v>
      </c>
    </row>
    <row r="1181" spans="1:14" x14ac:dyDescent="0.3">
      <c r="A1181" t="s">
        <v>3185</v>
      </c>
      <c r="B1181">
        <v>144</v>
      </c>
      <c r="C1181" t="s">
        <v>1195</v>
      </c>
      <c r="D1181">
        <v>56083966</v>
      </c>
      <c r="E1181" t="s">
        <v>54</v>
      </c>
      <c r="F1181" t="s">
        <v>314</v>
      </c>
      <c r="G1181" t="s">
        <v>3853</v>
      </c>
      <c r="H1181" t="s">
        <v>3854</v>
      </c>
      <c r="I1181" t="s">
        <v>20</v>
      </c>
      <c r="J1181" t="s">
        <v>21</v>
      </c>
      <c r="K1181">
        <v>65000000</v>
      </c>
      <c r="L1181">
        <v>2001</v>
      </c>
      <c r="M1181">
        <v>6.9</v>
      </c>
      <c r="N1181">
        <v>2.35</v>
      </c>
    </row>
    <row r="1182" spans="1:14" x14ac:dyDescent="0.3">
      <c r="A1182" t="s">
        <v>3855</v>
      </c>
      <c r="B1182">
        <v>108</v>
      </c>
      <c r="C1182" t="s">
        <v>3856</v>
      </c>
      <c r="D1182">
        <v>22108977</v>
      </c>
      <c r="E1182" t="s">
        <v>836</v>
      </c>
      <c r="F1182" t="s">
        <v>3857</v>
      </c>
      <c r="G1182" t="s">
        <v>3858</v>
      </c>
      <c r="H1182" t="s">
        <v>3859</v>
      </c>
      <c r="I1182" t="s">
        <v>20</v>
      </c>
      <c r="J1182" t="s">
        <v>2462</v>
      </c>
      <c r="K1182">
        <v>41000000</v>
      </c>
      <c r="L1182">
        <v>2003</v>
      </c>
      <c r="M1182">
        <v>5.2</v>
      </c>
      <c r="N1182">
        <v>2.35</v>
      </c>
    </row>
    <row r="1183" spans="1:14" x14ac:dyDescent="0.3">
      <c r="A1183" t="s">
        <v>615</v>
      </c>
      <c r="B1183">
        <v>107</v>
      </c>
      <c r="C1183" t="s">
        <v>1433</v>
      </c>
      <c r="D1183">
        <v>293501675</v>
      </c>
      <c r="E1183" t="s">
        <v>1265</v>
      </c>
      <c r="F1183" t="s">
        <v>658</v>
      </c>
      <c r="G1183" t="s">
        <v>3860</v>
      </c>
      <c r="H1183" t="s">
        <v>1326</v>
      </c>
      <c r="I1183" t="s">
        <v>20</v>
      </c>
      <c r="J1183" t="s">
        <v>21</v>
      </c>
      <c r="K1183">
        <v>40000000</v>
      </c>
      <c r="L1183">
        <v>1999</v>
      </c>
      <c r="M1183">
        <v>8.1</v>
      </c>
      <c r="N1183">
        <v>1.85</v>
      </c>
    </row>
    <row r="1184" spans="1:14" x14ac:dyDescent="0.3">
      <c r="A1184" t="s">
        <v>3861</v>
      </c>
      <c r="B1184">
        <v>102</v>
      </c>
      <c r="C1184" t="s">
        <v>3862</v>
      </c>
      <c r="D1184">
        <v>18600911</v>
      </c>
      <c r="E1184" t="s">
        <v>227</v>
      </c>
      <c r="F1184" t="s">
        <v>3660</v>
      </c>
      <c r="G1184" t="s">
        <v>3863</v>
      </c>
      <c r="H1184" t="s">
        <v>3864</v>
      </c>
      <c r="I1184" t="s">
        <v>20</v>
      </c>
      <c r="J1184" t="s">
        <v>21</v>
      </c>
      <c r="K1184">
        <v>42000000</v>
      </c>
      <c r="L1184">
        <v>2012</v>
      </c>
      <c r="M1184">
        <v>6.6</v>
      </c>
      <c r="N1184">
        <v>2.35</v>
      </c>
    </row>
    <row r="1185" spans="1:14" x14ac:dyDescent="0.3">
      <c r="A1185" t="s">
        <v>2505</v>
      </c>
      <c r="B1185">
        <v>100</v>
      </c>
      <c r="C1185" t="s">
        <v>2085</v>
      </c>
      <c r="D1185">
        <v>7204138</v>
      </c>
      <c r="E1185" t="s">
        <v>1099</v>
      </c>
      <c r="F1185" t="s">
        <v>3632</v>
      </c>
      <c r="G1185" t="s">
        <v>3865</v>
      </c>
      <c r="H1185" t="s">
        <v>3866</v>
      </c>
      <c r="I1185" t="s">
        <v>20</v>
      </c>
      <c r="J1185" t="s">
        <v>21</v>
      </c>
      <c r="K1185">
        <v>41000000</v>
      </c>
      <c r="L1185">
        <v>2011</v>
      </c>
      <c r="M1185">
        <v>6.2</v>
      </c>
      <c r="N1185">
        <v>2.35</v>
      </c>
    </row>
    <row r="1186" spans="1:14" x14ac:dyDescent="0.3">
      <c r="A1186" t="s">
        <v>3867</v>
      </c>
      <c r="B1186">
        <v>126</v>
      </c>
      <c r="C1186" t="s">
        <v>3868</v>
      </c>
      <c r="D1186">
        <v>90800000</v>
      </c>
      <c r="E1186" t="s">
        <v>3869</v>
      </c>
      <c r="F1186" t="s">
        <v>3741</v>
      </c>
      <c r="G1186" t="s">
        <v>3870</v>
      </c>
      <c r="H1186" t="s">
        <v>3871</v>
      </c>
      <c r="I1186" t="s">
        <v>20</v>
      </c>
      <c r="J1186" t="s">
        <v>21</v>
      </c>
      <c r="K1186">
        <v>8000000</v>
      </c>
      <c r="L1186">
        <v>1984</v>
      </c>
      <c r="M1186">
        <v>7.2</v>
      </c>
      <c r="N1186">
        <v>1.85</v>
      </c>
    </row>
    <row r="1187" spans="1:14" x14ac:dyDescent="0.3">
      <c r="A1187" t="s">
        <v>2641</v>
      </c>
      <c r="B1187">
        <v>138</v>
      </c>
      <c r="C1187" t="s">
        <v>36</v>
      </c>
      <c r="D1187">
        <v>150117807</v>
      </c>
      <c r="E1187" t="s">
        <v>1272</v>
      </c>
      <c r="F1187" t="s">
        <v>236</v>
      </c>
      <c r="G1187" t="s">
        <v>3872</v>
      </c>
      <c r="H1187" t="s">
        <v>446</v>
      </c>
      <c r="I1187" t="s">
        <v>20</v>
      </c>
      <c r="J1187" t="s">
        <v>21</v>
      </c>
      <c r="K1187">
        <v>40000000</v>
      </c>
      <c r="L1187">
        <v>2013</v>
      </c>
      <c r="M1187">
        <v>7.3</v>
      </c>
      <c r="N1187">
        <v>2.35</v>
      </c>
    </row>
    <row r="1188" spans="1:14" x14ac:dyDescent="0.3">
      <c r="A1188" t="s">
        <v>3873</v>
      </c>
      <c r="B1188">
        <v>108</v>
      </c>
      <c r="C1188" t="s">
        <v>2685</v>
      </c>
      <c r="D1188">
        <v>163947053</v>
      </c>
      <c r="E1188" t="s">
        <v>936</v>
      </c>
      <c r="F1188" t="s">
        <v>214</v>
      </c>
      <c r="G1188" t="s">
        <v>3874</v>
      </c>
      <c r="H1188" t="s">
        <v>1350</v>
      </c>
      <c r="I1188" t="s">
        <v>20</v>
      </c>
      <c r="J1188" t="s">
        <v>21</v>
      </c>
      <c r="K1188">
        <v>40000000</v>
      </c>
      <c r="L1188">
        <v>2009</v>
      </c>
      <c r="M1188">
        <v>6.7</v>
      </c>
      <c r="N1188">
        <v>2.35</v>
      </c>
    </row>
    <row r="1189" spans="1:14" x14ac:dyDescent="0.3">
      <c r="A1189" t="s">
        <v>3875</v>
      </c>
      <c r="B1189">
        <v>105</v>
      </c>
      <c r="C1189" t="s">
        <v>3876</v>
      </c>
      <c r="D1189">
        <v>116735231</v>
      </c>
      <c r="E1189" t="s">
        <v>1451</v>
      </c>
      <c r="F1189" t="s">
        <v>239</v>
      </c>
      <c r="G1189" t="s">
        <v>3877</v>
      </c>
      <c r="H1189" t="s">
        <v>3878</v>
      </c>
      <c r="I1189" t="s">
        <v>20</v>
      </c>
      <c r="J1189" t="s">
        <v>21</v>
      </c>
      <c r="K1189">
        <v>70000000</v>
      </c>
      <c r="L1189">
        <v>1999</v>
      </c>
      <c r="M1189">
        <v>6.4</v>
      </c>
      <c r="N1189">
        <v>2.35</v>
      </c>
    </row>
    <row r="1190" spans="1:14" x14ac:dyDescent="0.3">
      <c r="A1190" t="s">
        <v>296</v>
      </c>
      <c r="B1190">
        <v>108</v>
      </c>
      <c r="C1190" t="s">
        <v>3879</v>
      </c>
      <c r="D1190">
        <v>118500000</v>
      </c>
      <c r="E1190" t="s">
        <v>1232</v>
      </c>
      <c r="F1190" t="s">
        <v>2401</v>
      </c>
      <c r="G1190" t="s">
        <v>3880</v>
      </c>
      <c r="H1190" t="s">
        <v>3881</v>
      </c>
      <c r="I1190" t="s">
        <v>20</v>
      </c>
      <c r="J1190" t="s">
        <v>21</v>
      </c>
      <c r="K1190">
        <v>40000000</v>
      </c>
      <c r="L1190">
        <v>1989</v>
      </c>
      <c r="M1190">
        <v>7.8</v>
      </c>
      <c r="N1190">
        <v>1.85</v>
      </c>
    </row>
    <row r="1191" spans="1:14" x14ac:dyDescent="0.3">
      <c r="A1191" t="s">
        <v>1296</v>
      </c>
      <c r="B1191">
        <v>89</v>
      </c>
      <c r="C1191" t="s">
        <v>317</v>
      </c>
      <c r="D1191">
        <v>126546825</v>
      </c>
      <c r="E1191" t="s">
        <v>1823</v>
      </c>
      <c r="F1191" t="s">
        <v>68</v>
      </c>
      <c r="G1191" t="s">
        <v>3882</v>
      </c>
      <c r="H1191" t="s">
        <v>3250</v>
      </c>
      <c r="I1191" t="s">
        <v>20</v>
      </c>
      <c r="J1191" t="s">
        <v>966</v>
      </c>
      <c r="K1191">
        <v>40000000</v>
      </c>
      <c r="L1191">
        <v>2014</v>
      </c>
      <c r="M1191">
        <v>6.4</v>
      </c>
      <c r="N1191">
        <v>2.35</v>
      </c>
    </row>
    <row r="1192" spans="1:14" x14ac:dyDescent="0.3">
      <c r="A1192" t="s">
        <v>3883</v>
      </c>
      <c r="B1192">
        <v>129</v>
      </c>
      <c r="C1192" t="s">
        <v>3550</v>
      </c>
      <c r="D1192">
        <v>166147885</v>
      </c>
      <c r="E1192" t="s">
        <v>146</v>
      </c>
      <c r="F1192" t="s">
        <v>928</v>
      </c>
      <c r="G1192" t="s">
        <v>3884</v>
      </c>
      <c r="H1192" t="s">
        <v>495</v>
      </c>
      <c r="I1192" t="s">
        <v>20</v>
      </c>
      <c r="J1192" t="s">
        <v>21</v>
      </c>
      <c r="K1192">
        <v>40000000</v>
      </c>
      <c r="L1192">
        <v>2015</v>
      </c>
      <c r="M1192">
        <v>4.0999999999999996</v>
      </c>
      <c r="N1192">
        <v>2.35</v>
      </c>
    </row>
    <row r="1193" spans="1:14" x14ac:dyDescent="0.3">
      <c r="A1193" t="s">
        <v>3085</v>
      </c>
      <c r="B1193">
        <v>84</v>
      </c>
      <c r="C1193" t="s">
        <v>334</v>
      </c>
      <c r="D1193">
        <v>111760631</v>
      </c>
      <c r="E1193" t="s">
        <v>1963</v>
      </c>
      <c r="F1193" t="s">
        <v>1173</v>
      </c>
      <c r="G1193" t="s">
        <v>3885</v>
      </c>
      <c r="H1193" t="s">
        <v>3668</v>
      </c>
      <c r="I1193" t="s">
        <v>20</v>
      </c>
      <c r="J1193" t="s">
        <v>21</v>
      </c>
      <c r="K1193">
        <v>38000000</v>
      </c>
      <c r="L1193">
        <v>2003</v>
      </c>
      <c r="M1193">
        <v>4.0999999999999996</v>
      </c>
      <c r="N1193">
        <v>1.85</v>
      </c>
    </row>
    <row r="1194" spans="1:14" x14ac:dyDescent="0.3">
      <c r="A1194" t="s">
        <v>877</v>
      </c>
      <c r="B1194">
        <v>149</v>
      </c>
      <c r="C1194" t="s">
        <v>450</v>
      </c>
      <c r="D1194">
        <v>108706165</v>
      </c>
      <c r="E1194" t="s">
        <v>1392</v>
      </c>
      <c r="F1194" t="s">
        <v>82</v>
      </c>
      <c r="G1194" t="s">
        <v>3886</v>
      </c>
      <c r="H1194" t="s">
        <v>293</v>
      </c>
      <c r="I1194" t="s">
        <v>20</v>
      </c>
      <c r="J1194" t="s">
        <v>21</v>
      </c>
      <c r="K1194">
        <v>40000000</v>
      </c>
      <c r="L1194">
        <v>1996</v>
      </c>
      <c r="M1194">
        <v>7.4</v>
      </c>
      <c r="N1194">
        <v>2.35</v>
      </c>
    </row>
    <row r="1195" spans="1:14" x14ac:dyDescent="0.3">
      <c r="A1195" t="s">
        <v>546</v>
      </c>
      <c r="B1195">
        <v>94</v>
      </c>
      <c r="C1195" t="s">
        <v>2557</v>
      </c>
      <c r="D1195">
        <v>138614544</v>
      </c>
      <c r="E1195" t="s">
        <v>1974</v>
      </c>
      <c r="F1195" t="s">
        <v>2555</v>
      </c>
      <c r="G1195" t="s">
        <v>3887</v>
      </c>
      <c r="H1195" t="s">
        <v>3149</v>
      </c>
      <c r="I1195" t="s">
        <v>20</v>
      </c>
      <c r="J1195" t="s">
        <v>21</v>
      </c>
      <c r="K1195">
        <v>40000000</v>
      </c>
      <c r="L1195">
        <v>2003</v>
      </c>
      <c r="M1195">
        <v>5.8</v>
      </c>
      <c r="N1195">
        <v>1.85</v>
      </c>
    </row>
    <row r="1196" spans="1:14" x14ac:dyDescent="0.3">
      <c r="A1196" t="s">
        <v>153</v>
      </c>
      <c r="B1196">
        <v>121</v>
      </c>
      <c r="C1196" t="s">
        <v>3888</v>
      </c>
      <c r="D1196">
        <v>125069696</v>
      </c>
      <c r="E1196" t="s">
        <v>3889</v>
      </c>
      <c r="F1196" t="s">
        <v>3890</v>
      </c>
      <c r="G1196" t="s">
        <v>3891</v>
      </c>
      <c r="H1196" t="s">
        <v>3892</v>
      </c>
      <c r="I1196" t="s">
        <v>20</v>
      </c>
      <c r="J1196" t="s">
        <v>21</v>
      </c>
      <c r="K1196">
        <v>40000000</v>
      </c>
      <c r="L1196">
        <v>2013</v>
      </c>
      <c r="M1196">
        <v>7.6</v>
      </c>
      <c r="N1196">
        <v>2.35</v>
      </c>
    </row>
    <row r="1197" spans="1:14" x14ac:dyDescent="0.3">
      <c r="A1197" t="s">
        <v>3505</v>
      </c>
      <c r="B1197">
        <v>128</v>
      </c>
      <c r="C1197" t="s">
        <v>3893</v>
      </c>
      <c r="D1197">
        <v>107458785</v>
      </c>
      <c r="E1197" t="s">
        <v>3894</v>
      </c>
      <c r="F1197" t="s">
        <v>219</v>
      </c>
      <c r="G1197" t="s">
        <v>3895</v>
      </c>
      <c r="H1197" t="s">
        <v>3896</v>
      </c>
      <c r="I1197" t="s">
        <v>20</v>
      </c>
      <c r="J1197" t="s">
        <v>21</v>
      </c>
      <c r="K1197">
        <v>40000000</v>
      </c>
      <c r="L1197">
        <v>1992</v>
      </c>
      <c r="M1197">
        <v>7.2</v>
      </c>
      <c r="N1197">
        <v>2.35</v>
      </c>
    </row>
    <row r="1198" spans="1:14" x14ac:dyDescent="0.3">
      <c r="A1198" t="s">
        <v>225</v>
      </c>
      <c r="B1198">
        <v>134</v>
      </c>
      <c r="C1198" t="s">
        <v>2426</v>
      </c>
      <c r="D1198">
        <v>102310175</v>
      </c>
      <c r="E1198" t="s">
        <v>1959</v>
      </c>
      <c r="F1198" t="s">
        <v>3897</v>
      </c>
      <c r="G1198" t="s">
        <v>3898</v>
      </c>
      <c r="H1198" t="s">
        <v>345</v>
      </c>
      <c r="I1198" t="s">
        <v>20</v>
      </c>
      <c r="J1198" t="s">
        <v>21</v>
      </c>
      <c r="K1198">
        <v>40000000</v>
      </c>
      <c r="L1198">
        <v>2016</v>
      </c>
      <c r="M1198">
        <v>7.8</v>
      </c>
      <c r="N1198">
        <v>2.35</v>
      </c>
    </row>
    <row r="1199" spans="1:14" x14ac:dyDescent="0.3">
      <c r="A1199" t="s">
        <v>465</v>
      </c>
      <c r="B1199">
        <v>120</v>
      </c>
      <c r="C1199" t="s">
        <v>3899</v>
      </c>
      <c r="D1199">
        <v>96917897</v>
      </c>
      <c r="E1199" t="s">
        <v>1017</v>
      </c>
      <c r="F1199" t="s">
        <v>123</v>
      </c>
      <c r="G1199" t="s">
        <v>3900</v>
      </c>
      <c r="H1199" t="s">
        <v>3901</v>
      </c>
      <c r="I1199" t="s">
        <v>20</v>
      </c>
      <c r="J1199" t="s">
        <v>21</v>
      </c>
      <c r="K1199">
        <v>40000000</v>
      </c>
      <c r="L1199">
        <v>2010</v>
      </c>
      <c r="M1199">
        <v>7.7</v>
      </c>
      <c r="N1199">
        <v>2.35</v>
      </c>
    </row>
    <row r="1200" spans="1:14" x14ac:dyDescent="0.3">
      <c r="A1200" t="s">
        <v>3902</v>
      </c>
      <c r="B1200">
        <v>129</v>
      </c>
      <c r="C1200" t="s">
        <v>3903</v>
      </c>
      <c r="D1200">
        <v>93952276</v>
      </c>
      <c r="E1200" t="s">
        <v>936</v>
      </c>
      <c r="F1200" t="s">
        <v>3904</v>
      </c>
      <c r="G1200" t="s">
        <v>3905</v>
      </c>
      <c r="H1200" t="s">
        <v>3906</v>
      </c>
      <c r="I1200" t="s">
        <v>20</v>
      </c>
      <c r="J1200" t="s">
        <v>21</v>
      </c>
      <c r="K1200">
        <v>40000000</v>
      </c>
      <c r="L1200">
        <v>2009</v>
      </c>
      <c r="M1200">
        <v>6.4</v>
      </c>
      <c r="N1200">
        <v>2.35</v>
      </c>
    </row>
    <row r="1201" spans="1:14" x14ac:dyDescent="0.3">
      <c r="A1201" t="s">
        <v>3552</v>
      </c>
      <c r="B1201">
        <v>89</v>
      </c>
      <c r="C1201" t="s">
        <v>1695</v>
      </c>
      <c r="D1201">
        <v>90703745</v>
      </c>
      <c r="E1201" t="s">
        <v>1099</v>
      </c>
      <c r="F1201" t="s">
        <v>3907</v>
      </c>
      <c r="G1201" t="s">
        <v>3908</v>
      </c>
      <c r="H1201" t="s">
        <v>3554</v>
      </c>
      <c r="I1201" t="s">
        <v>20</v>
      </c>
      <c r="J1201" t="s">
        <v>21</v>
      </c>
      <c r="K1201">
        <v>45000000</v>
      </c>
      <c r="L1201">
        <v>2006</v>
      </c>
      <c r="M1201">
        <v>5.0999999999999996</v>
      </c>
      <c r="N1201">
        <v>1.85</v>
      </c>
    </row>
    <row r="1202" spans="1:14" x14ac:dyDescent="0.3">
      <c r="A1202" t="s">
        <v>3909</v>
      </c>
      <c r="B1202">
        <v>116</v>
      </c>
      <c r="C1202" t="s">
        <v>3910</v>
      </c>
      <c r="D1202">
        <v>89138076</v>
      </c>
      <c r="E1202" t="s">
        <v>3197</v>
      </c>
      <c r="F1202" t="s">
        <v>3911</v>
      </c>
      <c r="G1202" t="s">
        <v>3912</v>
      </c>
      <c r="H1202" t="s">
        <v>1053</v>
      </c>
      <c r="I1202" t="s">
        <v>20</v>
      </c>
      <c r="J1202" t="s">
        <v>21</v>
      </c>
      <c r="K1202">
        <v>40000000</v>
      </c>
      <c r="L1202">
        <v>2000</v>
      </c>
      <c r="M1202">
        <v>5.5</v>
      </c>
      <c r="N1202">
        <v>2.35</v>
      </c>
    </row>
    <row r="1203" spans="1:14" x14ac:dyDescent="0.3">
      <c r="A1203" t="s">
        <v>296</v>
      </c>
      <c r="B1203">
        <v>118</v>
      </c>
      <c r="C1203" t="s">
        <v>3879</v>
      </c>
      <c r="D1203">
        <v>87666629</v>
      </c>
      <c r="E1203" t="s">
        <v>3913</v>
      </c>
      <c r="F1203" t="s">
        <v>2401</v>
      </c>
      <c r="G1203" t="s">
        <v>3914</v>
      </c>
      <c r="H1203" t="s">
        <v>3881</v>
      </c>
      <c r="I1203" t="s">
        <v>20</v>
      </c>
      <c r="J1203" t="s">
        <v>21</v>
      </c>
      <c r="K1203">
        <v>40000000</v>
      </c>
      <c r="L1203">
        <v>1990</v>
      </c>
      <c r="M1203">
        <v>7.4</v>
      </c>
      <c r="N1203">
        <v>1.37</v>
      </c>
    </row>
    <row r="1204" spans="1:14" x14ac:dyDescent="0.3">
      <c r="A1204" t="s">
        <v>3915</v>
      </c>
      <c r="B1204">
        <v>107</v>
      </c>
      <c r="C1204" t="s">
        <v>2663</v>
      </c>
      <c r="D1204">
        <v>90353764</v>
      </c>
      <c r="E1204" t="s">
        <v>678</v>
      </c>
      <c r="F1204" t="s">
        <v>831</v>
      </c>
      <c r="G1204" t="s">
        <v>3916</v>
      </c>
      <c r="H1204" t="s">
        <v>1350</v>
      </c>
      <c r="I1204" t="s">
        <v>20</v>
      </c>
      <c r="J1204" t="s">
        <v>21</v>
      </c>
      <c r="K1204">
        <v>40000000</v>
      </c>
      <c r="L1204">
        <v>2015</v>
      </c>
      <c r="M1204">
        <v>6</v>
      </c>
      <c r="N1204">
        <v>1.85</v>
      </c>
    </row>
    <row r="1205" spans="1:14" x14ac:dyDescent="0.3">
      <c r="A1205" t="s">
        <v>3058</v>
      </c>
      <c r="B1205">
        <v>155</v>
      </c>
      <c r="C1205" t="s">
        <v>517</v>
      </c>
      <c r="D1205">
        <v>82522790</v>
      </c>
      <c r="E1205" t="s">
        <v>3917</v>
      </c>
      <c r="F1205" t="s">
        <v>400</v>
      </c>
      <c r="G1205" t="s">
        <v>3918</v>
      </c>
      <c r="H1205" t="s">
        <v>301</v>
      </c>
      <c r="I1205" t="s">
        <v>20</v>
      </c>
      <c r="J1205" t="s">
        <v>21</v>
      </c>
      <c r="K1205">
        <v>40000000</v>
      </c>
      <c r="L1205">
        <v>1992</v>
      </c>
      <c r="M1205">
        <v>7.5</v>
      </c>
      <c r="N1205">
        <v>1.85</v>
      </c>
    </row>
    <row r="1206" spans="1:14" x14ac:dyDescent="0.3">
      <c r="A1206" t="s">
        <v>2347</v>
      </c>
      <c r="B1206">
        <v>123</v>
      </c>
      <c r="C1206" t="s">
        <v>3261</v>
      </c>
      <c r="D1206">
        <v>94125426</v>
      </c>
      <c r="E1206" t="s">
        <v>3919</v>
      </c>
      <c r="F1206" t="s">
        <v>1551</v>
      </c>
      <c r="G1206" t="s">
        <v>3920</v>
      </c>
      <c r="H1206" t="s">
        <v>3372</v>
      </c>
      <c r="I1206" t="s">
        <v>20</v>
      </c>
      <c r="J1206" t="s">
        <v>21</v>
      </c>
      <c r="K1206">
        <v>40000000</v>
      </c>
      <c r="L1206">
        <v>2009</v>
      </c>
      <c r="M1206">
        <v>7</v>
      </c>
      <c r="N1206">
        <v>1.85</v>
      </c>
    </row>
    <row r="1207" spans="1:14" x14ac:dyDescent="0.3">
      <c r="A1207" t="s">
        <v>3185</v>
      </c>
      <c r="B1207">
        <v>128</v>
      </c>
      <c r="C1207" t="s">
        <v>95</v>
      </c>
      <c r="D1207">
        <v>95001343</v>
      </c>
      <c r="E1207" t="s">
        <v>1076</v>
      </c>
      <c r="F1207" t="s">
        <v>266</v>
      </c>
      <c r="G1207" t="s">
        <v>3921</v>
      </c>
      <c r="H1207" t="s">
        <v>2151</v>
      </c>
      <c r="I1207" t="s">
        <v>20</v>
      </c>
      <c r="J1207" t="s">
        <v>21</v>
      </c>
      <c r="K1207">
        <v>40000000</v>
      </c>
      <c r="L1207">
        <v>2013</v>
      </c>
      <c r="M1207">
        <v>7.5</v>
      </c>
      <c r="N1207">
        <v>2.35</v>
      </c>
    </row>
    <row r="1208" spans="1:14" x14ac:dyDescent="0.3">
      <c r="A1208" t="s">
        <v>1716</v>
      </c>
      <c r="B1208">
        <v>139</v>
      </c>
      <c r="C1208" t="s">
        <v>773</v>
      </c>
      <c r="D1208">
        <v>81292135</v>
      </c>
      <c r="E1208" t="s">
        <v>1392</v>
      </c>
      <c r="F1208" t="s">
        <v>473</v>
      </c>
      <c r="G1208" t="s">
        <v>3922</v>
      </c>
      <c r="H1208" t="s">
        <v>27</v>
      </c>
      <c r="I1208" t="s">
        <v>20</v>
      </c>
      <c r="J1208" t="s">
        <v>21</v>
      </c>
      <c r="K1208">
        <v>40000000</v>
      </c>
      <c r="L1208">
        <v>1999</v>
      </c>
      <c r="M1208">
        <v>7.3</v>
      </c>
      <c r="N1208">
        <v>1.85</v>
      </c>
    </row>
    <row r="1209" spans="1:14" x14ac:dyDescent="0.3">
      <c r="A1209" t="s">
        <v>2243</v>
      </c>
      <c r="B1209">
        <v>109</v>
      </c>
      <c r="C1209" t="s">
        <v>2506</v>
      </c>
      <c r="D1209">
        <v>86208010</v>
      </c>
      <c r="E1209" t="s">
        <v>1099</v>
      </c>
      <c r="F1209" t="s">
        <v>372</v>
      </c>
      <c r="G1209" t="s">
        <v>3923</v>
      </c>
      <c r="H1209" t="s">
        <v>2849</v>
      </c>
      <c r="I1209" t="s">
        <v>20</v>
      </c>
      <c r="J1209" t="s">
        <v>21</v>
      </c>
      <c r="K1209">
        <v>35000000</v>
      </c>
      <c r="L1209">
        <v>2014</v>
      </c>
      <c r="M1209">
        <v>5.7</v>
      </c>
      <c r="N1209">
        <v>1.85</v>
      </c>
    </row>
    <row r="1210" spans="1:14" x14ac:dyDescent="0.3">
      <c r="A1210" t="s">
        <v>3189</v>
      </c>
      <c r="B1210">
        <v>120</v>
      </c>
      <c r="C1210" t="s">
        <v>239</v>
      </c>
      <c r="D1210">
        <v>81593527</v>
      </c>
      <c r="E1210" t="s">
        <v>2108</v>
      </c>
      <c r="F1210" t="s">
        <v>226</v>
      </c>
      <c r="G1210" t="s">
        <v>3924</v>
      </c>
      <c r="H1210" t="s">
        <v>3925</v>
      </c>
      <c r="I1210" t="s">
        <v>20</v>
      </c>
      <c r="J1210" t="s">
        <v>21</v>
      </c>
      <c r="K1210">
        <v>40000000</v>
      </c>
      <c r="L1210">
        <v>2006</v>
      </c>
      <c r="M1210">
        <v>7.3</v>
      </c>
      <c r="N1210">
        <v>2.35</v>
      </c>
    </row>
    <row r="1211" spans="1:14" x14ac:dyDescent="0.3">
      <c r="A1211" t="s">
        <v>1545</v>
      </c>
      <c r="B1211">
        <v>121</v>
      </c>
      <c r="C1211" t="s">
        <v>175</v>
      </c>
      <c r="D1211">
        <v>75274748</v>
      </c>
      <c r="E1211" t="s">
        <v>1649</v>
      </c>
      <c r="F1211" t="s">
        <v>1147</v>
      </c>
      <c r="G1211" t="s">
        <v>3926</v>
      </c>
      <c r="H1211" t="s">
        <v>710</v>
      </c>
      <c r="I1211" t="s">
        <v>20</v>
      </c>
      <c r="J1211" t="s">
        <v>21</v>
      </c>
      <c r="K1211">
        <v>35000000</v>
      </c>
      <c r="L1211">
        <v>2015</v>
      </c>
      <c r="M1211">
        <v>7.2</v>
      </c>
      <c r="N1211">
        <v>1.85</v>
      </c>
    </row>
    <row r="1212" spans="1:14" x14ac:dyDescent="0.3">
      <c r="A1212" t="s">
        <v>894</v>
      </c>
      <c r="B1212">
        <v>102</v>
      </c>
      <c r="C1212" t="s">
        <v>3927</v>
      </c>
      <c r="D1212">
        <v>90835030</v>
      </c>
      <c r="E1212" t="s">
        <v>1399</v>
      </c>
      <c r="F1212" t="s">
        <v>2787</v>
      </c>
      <c r="G1212" t="s">
        <v>3928</v>
      </c>
      <c r="H1212" t="s">
        <v>1493</v>
      </c>
      <c r="I1212" t="s">
        <v>20</v>
      </c>
      <c r="J1212" t="s">
        <v>21</v>
      </c>
      <c r="K1212">
        <v>40000000</v>
      </c>
      <c r="L1212">
        <v>2016</v>
      </c>
      <c r="M1212">
        <v>5.9</v>
      </c>
      <c r="N1212">
        <v>2.35</v>
      </c>
    </row>
    <row r="1213" spans="1:14" x14ac:dyDescent="0.3">
      <c r="A1213" t="s">
        <v>1075</v>
      </c>
      <c r="B1213">
        <v>117</v>
      </c>
      <c r="C1213" t="s">
        <v>3929</v>
      </c>
      <c r="D1213">
        <v>72455275</v>
      </c>
      <c r="E1213" t="s">
        <v>3930</v>
      </c>
      <c r="F1213" t="s">
        <v>19</v>
      </c>
      <c r="G1213" t="s">
        <v>3931</v>
      </c>
      <c r="H1213" t="s">
        <v>3932</v>
      </c>
      <c r="I1213" t="s">
        <v>20</v>
      </c>
      <c r="J1213" t="s">
        <v>21</v>
      </c>
      <c r="K1213">
        <v>40000000</v>
      </c>
      <c r="L1213">
        <v>1992</v>
      </c>
      <c r="M1213">
        <v>7.8</v>
      </c>
      <c r="N1213">
        <v>2.35</v>
      </c>
    </row>
    <row r="1214" spans="1:14" x14ac:dyDescent="0.3">
      <c r="A1214" t="s">
        <v>2413</v>
      </c>
      <c r="B1214">
        <v>178</v>
      </c>
      <c r="C1214" t="s">
        <v>3933</v>
      </c>
      <c r="D1214">
        <v>75305995</v>
      </c>
      <c r="E1214" t="s">
        <v>2721</v>
      </c>
      <c r="F1214" t="s">
        <v>1946</v>
      </c>
      <c r="G1214" t="s">
        <v>3934</v>
      </c>
      <c r="H1214" t="s">
        <v>97</v>
      </c>
      <c r="I1214" t="s">
        <v>20</v>
      </c>
      <c r="J1214" t="s">
        <v>21</v>
      </c>
      <c r="K1214">
        <v>40000000</v>
      </c>
      <c r="L1214">
        <v>2004</v>
      </c>
      <c r="M1214">
        <v>7.7</v>
      </c>
      <c r="N1214">
        <v>1.85</v>
      </c>
    </row>
    <row r="1215" spans="1:14" x14ac:dyDescent="0.3">
      <c r="A1215" t="s">
        <v>2442</v>
      </c>
      <c r="B1215">
        <v>147</v>
      </c>
      <c r="C1215" t="s">
        <v>3935</v>
      </c>
      <c r="D1215">
        <v>74098862</v>
      </c>
      <c r="E1215" t="s">
        <v>1007</v>
      </c>
      <c r="F1215" t="s">
        <v>661</v>
      </c>
      <c r="G1215" t="s">
        <v>3936</v>
      </c>
      <c r="H1215" t="s">
        <v>3937</v>
      </c>
      <c r="I1215" t="s">
        <v>20</v>
      </c>
      <c r="J1215" t="s">
        <v>21</v>
      </c>
      <c r="K1215">
        <v>40000000</v>
      </c>
      <c r="L1215">
        <v>2005</v>
      </c>
      <c r="M1215">
        <v>8.1</v>
      </c>
      <c r="N1215">
        <v>1.85</v>
      </c>
    </row>
    <row r="1216" spans="1:14" x14ac:dyDescent="0.3">
      <c r="A1216" t="s">
        <v>1620</v>
      </c>
      <c r="B1216">
        <v>90</v>
      </c>
      <c r="C1216" t="s">
        <v>592</v>
      </c>
      <c r="D1216">
        <v>72266306</v>
      </c>
      <c r="E1216" t="s">
        <v>1403</v>
      </c>
      <c r="F1216" t="s">
        <v>365</v>
      </c>
      <c r="G1216" t="s">
        <v>3938</v>
      </c>
      <c r="H1216" t="s">
        <v>128</v>
      </c>
      <c r="I1216" t="s">
        <v>20</v>
      </c>
      <c r="J1216" t="s">
        <v>21</v>
      </c>
      <c r="K1216">
        <v>40000000</v>
      </c>
      <c r="L1216">
        <v>2008</v>
      </c>
      <c r="M1216">
        <v>6.6</v>
      </c>
      <c r="N1216">
        <v>2.35</v>
      </c>
    </row>
    <row r="1217" spans="1:14" x14ac:dyDescent="0.3">
      <c r="A1217" t="s">
        <v>3784</v>
      </c>
      <c r="B1217">
        <v>105</v>
      </c>
      <c r="C1217" t="s">
        <v>170</v>
      </c>
      <c r="D1217">
        <v>71347010</v>
      </c>
      <c r="E1217" t="s">
        <v>1106</v>
      </c>
      <c r="F1217" t="s">
        <v>55</v>
      </c>
      <c r="G1217" t="s">
        <v>3939</v>
      </c>
      <c r="H1217" t="s">
        <v>3940</v>
      </c>
      <c r="I1217" t="s">
        <v>20</v>
      </c>
      <c r="J1217" t="s">
        <v>21</v>
      </c>
      <c r="K1217">
        <v>40000000</v>
      </c>
      <c r="L1217">
        <v>2009</v>
      </c>
      <c r="M1217">
        <v>7.1</v>
      </c>
      <c r="N1217">
        <v>1.85</v>
      </c>
    </row>
    <row r="1218" spans="1:14" x14ac:dyDescent="0.3">
      <c r="A1218" t="s">
        <v>2243</v>
      </c>
      <c r="B1218">
        <v>114</v>
      </c>
      <c r="C1218" t="s">
        <v>1493</v>
      </c>
      <c r="D1218">
        <v>70836296</v>
      </c>
      <c r="E1218" t="s">
        <v>1626</v>
      </c>
      <c r="F1218" t="s">
        <v>1163</v>
      </c>
      <c r="G1218" t="s">
        <v>3941</v>
      </c>
      <c r="H1218" t="s">
        <v>3942</v>
      </c>
      <c r="I1218" t="s">
        <v>20</v>
      </c>
      <c r="J1218" t="s">
        <v>21</v>
      </c>
      <c r="K1218">
        <v>40000000</v>
      </c>
      <c r="L1218">
        <v>2001</v>
      </c>
      <c r="M1218">
        <v>5.9</v>
      </c>
      <c r="N1218">
        <v>1.85</v>
      </c>
    </row>
    <row r="1219" spans="1:14" x14ac:dyDescent="0.3">
      <c r="A1219" t="s">
        <v>515</v>
      </c>
      <c r="B1219">
        <v>206</v>
      </c>
      <c r="C1219" t="s">
        <v>3943</v>
      </c>
      <c r="D1219">
        <v>70405498</v>
      </c>
      <c r="E1219" t="s">
        <v>1827</v>
      </c>
      <c r="F1219" t="s">
        <v>3944</v>
      </c>
      <c r="G1219" t="s">
        <v>3945</v>
      </c>
      <c r="H1219" t="s">
        <v>3946</v>
      </c>
      <c r="I1219" t="s">
        <v>20</v>
      </c>
      <c r="J1219" t="s">
        <v>966</v>
      </c>
      <c r="K1219">
        <v>40000000</v>
      </c>
      <c r="L1219">
        <v>1991</v>
      </c>
      <c r="M1219">
        <v>8</v>
      </c>
      <c r="N1219">
        <v>2.35</v>
      </c>
    </row>
    <row r="1220" spans="1:14" x14ac:dyDescent="0.3">
      <c r="A1220" t="s">
        <v>3135</v>
      </c>
      <c r="B1220">
        <v>99</v>
      </c>
      <c r="C1220" t="s">
        <v>3947</v>
      </c>
      <c r="D1220">
        <v>70163652</v>
      </c>
      <c r="E1220" t="s">
        <v>678</v>
      </c>
      <c r="F1220" t="s">
        <v>332</v>
      </c>
      <c r="G1220" t="s">
        <v>3948</v>
      </c>
      <c r="H1220" t="s">
        <v>3949</v>
      </c>
      <c r="I1220" t="s">
        <v>20</v>
      </c>
      <c r="J1220" t="s">
        <v>21</v>
      </c>
      <c r="K1220">
        <v>40000000</v>
      </c>
      <c r="L1220">
        <v>2006</v>
      </c>
      <c r="M1220">
        <v>4.5999999999999996</v>
      </c>
      <c r="N1220">
        <v>1.85</v>
      </c>
    </row>
    <row r="1221" spans="1:14" x14ac:dyDescent="0.3">
      <c r="A1221" t="s">
        <v>22</v>
      </c>
      <c r="B1221">
        <v>123</v>
      </c>
      <c r="C1221" t="s">
        <v>231</v>
      </c>
      <c r="D1221">
        <v>66808615</v>
      </c>
      <c r="E1221" t="s">
        <v>3950</v>
      </c>
      <c r="F1221" t="s">
        <v>55</v>
      </c>
      <c r="G1221" t="s">
        <v>3951</v>
      </c>
      <c r="H1221" t="s">
        <v>1006</v>
      </c>
      <c r="I1221" t="s">
        <v>20</v>
      </c>
      <c r="J1221" t="s">
        <v>21</v>
      </c>
      <c r="K1221">
        <v>34000000</v>
      </c>
      <c r="L1221">
        <v>2001</v>
      </c>
      <c r="M1221">
        <v>6.1</v>
      </c>
      <c r="N1221">
        <v>2.35</v>
      </c>
    </row>
    <row r="1222" spans="1:14" x14ac:dyDescent="0.3">
      <c r="A1222" t="s">
        <v>384</v>
      </c>
      <c r="B1222">
        <v>137</v>
      </c>
      <c r="C1222" t="s">
        <v>2358</v>
      </c>
      <c r="D1222">
        <v>115603980</v>
      </c>
      <c r="E1222" t="s">
        <v>2359</v>
      </c>
      <c r="F1222" t="s">
        <v>2360</v>
      </c>
      <c r="G1222" t="s">
        <v>2361</v>
      </c>
      <c r="H1222" t="s">
        <v>2362</v>
      </c>
      <c r="I1222" t="s">
        <v>20</v>
      </c>
      <c r="J1222" t="s">
        <v>21</v>
      </c>
      <c r="K1222">
        <v>65000000</v>
      </c>
      <c r="L1222">
        <v>2014</v>
      </c>
      <c r="M1222">
        <v>7.2</v>
      </c>
      <c r="N1222">
        <v>2.35</v>
      </c>
    </row>
    <row r="1223" spans="1:14" x14ac:dyDescent="0.3">
      <c r="A1223" t="s">
        <v>3771</v>
      </c>
      <c r="B1223">
        <v>102</v>
      </c>
      <c r="C1223" t="s">
        <v>1550</v>
      </c>
      <c r="D1223">
        <v>64149837</v>
      </c>
      <c r="E1223" t="s">
        <v>3952</v>
      </c>
      <c r="F1223" t="s">
        <v>3953</v>
      </c>
      <c r="G1223" t="s">
        <v>3954</v>
      </c>
      <c r="H1223" t="s">
        <v>3165</v>
      </c>
      <c r="I1223" t="s">
        <v>20</v>
      </c>
      <c r="J1223" t="s">
        <v>21</v>
      </c>
      <c r="K1223">
        <v>20000000</v>
      </c>
      <c r="L1223">
        <v>2009</v>
      </c>
      <c r="M1223">
        <v>6.4</v>
      </c>
      <c r="N1223">
        <v>2.35</v>
      </c>
    </row>
    <row r="1224" spans="1:14" x14ac:dyDescent="0.3">
      <c r="A1224" t="s">
        <v>3955</v>
      </c>
      <c r="B1224">
        <v>109</v>
      </c>
      <c r="C1224" t="s">
        <v>3956</v>
      </c>
      <c r="D1224">
        <v>83906114</v>
      </c>
      <c r="E1224" t="s">
        <v>1106</v>
      </c>
      <c r="F1224" t="s">
        <v>750</v>
      </c>
      <c r="G1224" t="s">
        <v>3957</v>
      </c>
      <c r="H1224" t="s">
        <v>3958</v>
      </c>
      <c r="I1224" t="s">
        <v>20</v>
      </c>
      <c r="J1224" t="s">
        <v>21</v>
      </c>
      <c r="K1224">
        <v>40000000</v>
      </c>
      <c r="L1224">
        <v>2014</v>
      </c>
      <c r="M1224">
        <v>6</v>
      </c>
      <c r="N1224">
        <v>2.35</v>
      </c>
    </row>
    <row r="1225" spans="1:14" x14ac:dyDescent="0.3">
      <c r="A1225" t="s">
        <v>3643</v>
      </c>
      <c r="B1225">
        <v>82</v>
      </c>
      <c r="C1225" t="s">
        <v>3959</v>
      </c>
      <c r="D1225">
        <v>66466372</v>
      </c>
      <c r="E1225" t="s">
        <v>3960</v>
      </c>
      <c r="F1225" t="s">
        <v>3961</v>
      </c>
      <c r="G1225" t="s">
        <v>3962</v>
      </c>
      <c r="H1225" t="s">
        <v>3963</v>
      </c>
      <c r="I1225" t="s">
        <v>20</v>
      </c>
      <c r="J1225" t="s">
        <v>21</v>
      </c>
      <c r="K1225">
        <v>40000000</v>
      </c>
      <c r="L1225">
        <v>2009</v>
      </c>
      <c r="M1225">
        <v>5.2</v>
      </c>
      <c r="N1225">
        <v>2.35</v>
      </c>
    </row>
    <row r="1226" spans="1:14" x14ac:dyDescent="0.3">
      <c r="A1226" t="s">
        <v>264</v>
      </c>
      <c r="B1226">
        <v>142</v>
      </c>
      <c r="C1226" t="s">
        <v>754</v>
      </c>
      <c r="D1226">
        <v>72306065</v>
      </c>
      <c r="E1226" t="s">
        <v>1827</v>
      </c>
      <c r="F1226" t="s">
        <v>219</v>
      </c>
      <c r="G1226" t="s">
        <v>3964</v>
      </c>
      <c r="H1226" t="s">
        <v>3541</v>
      </c>
      <c r="I1226" t="s">
        <v>20</v>
      </c>
      <c r="J1226" t="s">
        <v>21</v>
      </c>
      <c r="K1226">
        <v>40000000</v>
      </c>
      <c r="L1226">
        <v>2015</v>
      </c>
      <c r="M1226">
        <v>7.6</v>
      </c>
      <c r="N1226">
        <v>2.35</v>
      </c>
    </row>
    <row r="1227" spans="1:14" x14ac:dyDescent="0.3">
      <c r="A1227" t="s">
        <v>1343</v>
      </c>
      <c r="B1227">
        <v>106</v>
      </c>
      <c r="C1227" t="s">
        <v>2481</v>
      </c>
      <c r="D1227">
        <v>59068786</v>
      </c>
      <c r="E1227" t="s">
        <v>1255</v>
      </c>
      <c r="F1227" t="s">
        <v>3965</v>
      </c>
      <c r="G1227" t="s">
        <v>3966</v>
      </c>
      <c r="H1227" t="s">
        <v>3967</v>
      </c>
      <c r="I1227" t="s">
        <v>20</v>
      </c>
      <c r="J1227" t="s">
        <v>21</v>
      </c>
      <c r="K1227">
        <v>40000000</v>
      </c>
      <c r="L1227">
        <v>2001</v>
      </c>
      <c r="M1227">
        <v>6.4</v>
      </c>
      <c r="N1227">
        <v>2.35</v>
      </c>
    </row>
    <row r="1228" spans="1:14" x14ac:dyDescent="0.3">
      <c r="A1228" t="s">
        <v>3968</v>
      </c>
      <c r="B1228">
        <v>114</v>
      </c>
      <c r="C1228" t="s">
        <v>3969</v>
      </c>
      <c r="D1228">
        <v>60923325</v>
      </c>
      <c r="E1228" t="s">
        <v>3970</v>
      </c>
      <c r="F1228" t="s">
        <v>3971</v>
      </c>
      <c r="G1228" t="s">
        <v>3972</v>
      </c>
      <c r="H1228" t="s">
        <v>3973</v>
      </c>
      <c r="I1228" t="s">
        <v>20</v>
      </c>
      <c r="J1228" t="s">
        <v>21</v>
      </c>
      <c r="L1228">
        <v>2010</v>
      </c>
      <c r="M1228">
        <v>6.4</v>
      </c>
      <c r="N1228">
        <v>1.85</v>
      </c>
    </row>
    <row r="1229" spans="1:14" x14ac:dyDescent="0.3">
      <c r="A1229" t="s">
        <v>1104</v>
      </c>
      <c r="B1229">
        <v>106</v>
      </c>
      <c r="C1229" t="s">
        <v>3974</v>
      </c>
      <c r="D1229">
        <v>57887882</v>
      </c>
      <c r="E1229" t="s">
        <v>936</v>
      </c>
      <c r="F1229" t="s">
        <v>789</v>
      </c>
      <c r="G1229" t="s">
        <v>3975</v>
      </c>
      <c r="H1229" t="s">
        <v>478</v>
      </c>
      <c r="I1229" t="s">
        <v>20</v>
      </c>
      <c r="J1229" t="s">
        <v>21</v>
      </c>
      <c r="K1229">
        <v>50000000</v>
      </c>
      <c r="L1229">
        <v>2004</v>
      </c>
      <c r="M1229">
        <v>6.1</v>
      </c>
      <c r="N1229">
        <v>1.85</v>
      </c>
    </row>
    <row r="1230" spans="1:14" x14ac:dyDescent="0.3">
      <c r="A1230" t="s">
        <v>1843</v>
      </c>
      <c r="B1230">
        <v>108</v>
      </c>
      <c r="C1230" t="s">
        <v>1380</v>
      </c>
      <c r="D1230">
        <v>53955614</v>
      </c>
      <c r="E1230" t="s">
        <v>1963</v>
      </c>
      <c r="F1230" t="s">
        <v>57</v>
      </c>
      <c r="G1230" t="s">
        <v>3976</v>
      </c>
      <c r="H1230" t="s">
        <v>3286</v>
      </c>
      <c r="I1230" t="s">
        <v>20</v>
      </c>
      <c r="J1230" t="s">
        <v>21</v>
      </c>
      <c r="K1230">
        <v>40000000</v>
      </c>
      <c r="L1230">
        <v>1998</v>
      </c>
      <c r="M1230">
        <v>6.1</v>
      </c>
      <c r="N1230">
        <v>2.35</v>
      </c>
    </row>
    <row r="1231" spans="1:14" x14ac:dyDescent="0.3">
      <c r="A1231" t="s">
        <v>3977</v>
      </c>
      <c r="B1231">
        <v>98</v>
      </c>
      <c r="C1231" t="s">
        <v>1307</v>
      </c>
      <c r="D1231">
        <v>54967359</v>
      </c>
      <c r="E1231" t="s">
        <v>3587</v>
      </c>
      <c r="F1231" t="s">
        <v>3978</v>
      </c>
      <c r="G1231" t="s">
        <v>3979</v>
      </c>
      <c r="H1231" t="s">
        <v>2337</v>
      </c>
      <c r="I1231" t="s">
        <v>20</v>
      </c>
      <c r="J1231" t="s">
        <v>21</v>
      </c>
      <c r="K1231">
        <v>40000000</v>
      </c>
      <c r="L1231">
        <v>1997</v>
      </c>
      <c r="M1231">
        <v>5.2</v>
      </c>
      <c r="N1231">
        <v>1.85</v>
      </c>
    </row>
    <row r="1232" spans="1:14" x14ac:dyDescent="0.3">
      <c r="A1232" t="s">
        <v>359</v>
      </c>
      <c r="B1232">
        <v>131</v>
      </c>
      <c r="C1232" t="s">
        <v>206</v>
      </c>
      <c r="D1232">
        <v>54228104</v>
      </c>
      <c r="E1232" t="s">
        <v>3980</v>
      </c>
      <c r="F1232" t="s">
        <v>77</v>
      </c>
      <c r="G1232" t="s">
        <v>3981</v>
      </c>
      <c r="H1232" t="s">
        <v>1229</v>
      </c>
      <c r="I1232" t="s">
        <v>20</v>
      </c>
      <c r="J1232" t="s">
        <v>34</v>
      </c>
      <c r="K1232">
        <v>35000000</v>
      </c>
      <c r="L1232">
        <v>2002</v>
      </c>
      <c r="M1232">
        <v>7.7</v>
      </c>
      <c r="N1232">
        <v>1.85</v>
      </c>
    </row>
    <row r="1233" spans="1:14" x14ac:dyDescent="0.3">
      <c r="A1233" t="s">
        <v>3540</v>
      </c>
      <c r="B1233">
        <v>118</v>
      </c>
      <c r="C1233" t="s">
        <v>3982</v>
      </c>
      <c r="D1233">
        <v>57981889</v>
      </c>
      <c r="E1233" t="s">
        <v>1392</v>
      </c>
      <c r="F1233" t="s">
        <v>450</v>
      </c>
      <c r="G1233" t="s">
        <v>3983</v>
      </c>
      <c r="H1233" t="s">
        <v>2076</v>
      </c>
      <c r="I1233" t="s">
        <v>20</v>
      </c>
      <c r="J1233" t="s">
        <v>21</v>
      </c>
      <c r="K1233">
        <v>40000000</v>
      </c>
      <c r="L1233">
        <v>2011</v>
      </c>
      <c r="M1233">
        <v>7.3</v>
      </c>
      <c r="N1233">
        <v>2.35</v>
      </c>
    </row>
    <row r="1234" spans="1:14" x14ac:dyDescent="0.3">
      <c r="A1234" t="s">
        <v>3210</v>
      </c>
      <c r="B1234">
        <v>113</v>
      </c>
      <c r="C1234" t="s">
        <v>84</v>
      </c>
      <c r="D1234">
        <v>61094903</v>
      </c>
      <c r="E1234" t="s">
        <v>772</v>
      </c>
      <c r="F1234" t="s">
        <v>156</v>
      </c>
      <c r="G1234" t="s">
        <v>3984</v>
      </c>
      <c r="H1234" t="s">
        <v>3985</v>
      </c>
      <c r="I1234" t="s">
        <v>20</v>
      </c>
      <c r="J1234" t="s">
        <v>34</v>
      </c>
      <c r="K1234">
        <v>30000000</v>
      </c>
      <c r="L1234">
        <v>2011</v>
      </c>
      <c r="M1234">
        <v>6.9</v>
      </c>
      <c r="N1234">
        <v>2.35</v>
      </c>
    </row>
    <row r="1235" spans="1:14" x14ac:dyDescent="0.3">
      <c r="A1235" t="s">
        <v>35</v>
      </c>
      <c r="B1235">
        <v>130</v>
      </c>
      <c r="C1235" t="s">
        <v>179</v>
      </c>
      <c r="D1235">
        <v>53082743</v>
      </c>
      <c r="E1235" t="s">
        <v>1442</v>
      </c>
      <c r="F1235" t="s">
        <v>36</v>
      </c>
      <c r="G1235" t="s">
        <v>3986</v>
      </c>
      <c r="H1235" t="s">
        <v>68</v>
      </c>
      <c r="I1235" t="s">
        <v>20</v>
      </c>
      <c r="J1235" t="s">
        <v>21</v>
      </c>
      <c r="K1235">
        <v>40000000</v>
      </c>
      <c r="L1235">
        <v>2006</v>
      </c>
      <c r="M1235">
        <v>8.5</v>
      </c>
      <c r="N1235">
        <v>2.35</v>
      </c>
    </row>
    <row r="1236" spans="1:14" x14ac:dyDescent="0.3">
      <c r="A1236" t="s">
        <v>2859</v>
      </c>
      <c r="B1236">
        <v>116</v>
      </c>
      <c r="C1236" t="s">
        <v>31</v>
      </c>
      <c r="D1236">
        <v>54414716</v>
      </c>
      <c r="E1236" t="s">
        <v>678</v>
      </c>
      <c r="F1236" t="s">
        <v>82</v>
      </c>
      <c r="G1236" t="s">
        <v>3987</v>
      </c>
      <c r="H1236" t="s">
        <v>3988</v>
      </c>
      <c r="I1236" t="s">
        <v>20</v>
      </c>
      <c r="J1236" t="s">
        <v>21</v>
      </c>
      <c r="K1236">
        <v>42000000</v>
      </c>
      <c r="L1236">
        <v>2014</v>
      </c>
      <c r="M1236">
        <v>6.3</v>
      </c>
      <c r="N1236">
        <v>2.35</v>
      </c>
    </row>
    <row r="1237" spans="1:14" x14ac:dyDescent="0.3">
      <c r="A1237" t="s">
        <v>3989</v>
      </c>
      <c r="B1237">
        <v>89</v>
      </c>
      <c r="C1237" t="s">
        <v>3990</v>
      </c>
      <c r="D1237">
        <v>57011847</v>
      </c>
      <c r="E1237" t="s">
        <v>423</v>
      </c>
      <c r="F1237" t="s">
        <v>339</v>
      </c>
      <c r="G1237" t="s">
        <v>3991</v>
      </c>
      <c r="H1237" t="s">
        <v>3992</v>
      </c>
      <c r="I1237" t="s">
        <v>20</v>
      </c>
      <c r="J1237" t="s">
        <v>21</v>
      </c>
      <c r="K1237">
        <v>40000000</v>
      </c>
      <c r="L1237">
        <v>2013</v>
      </c>
      <c r="M1237">
        <v>5.9</v>
      </c>
      <c r="N1237">
        <v>2.35</v>
      </c>
    </row>
    <row r="1238" spans="1:14" x14ac:dyDescent="0.3">
      <c r="A1238" t="s">
        <v>2086</v>
      </c>
      <c r="B1238">
        <v>139</v>
      </c>
      <c r="C1238" t="s">
        <v>3993</v>
      </c>
      <c r="D1238">
        <v>50859889</v>
      </c>
      <c r="E1238" t="s">
        <v>484</v>
      </c>
      <c r="F1238" t="s">
        <v>3994</v>
      </c>
      <c r="G1238" t="s">
        <v>3995</v>
      </c>
      <c r="H1238" t="s">
        <v>3996</v>
      </c>
      <c r="I1238" t="s">
        <v>3997</v>
      </c>
      <c r="J1238" t="s">
        <v>21</v>
      </c>
      <c r="K1238">
        <v>40000000</v>
      </c>
      <c r="L1238">
        <v>2006</v>
      </c>
      <c r="M1238">
        <v>7.8</v>
      </c>
      <c r="N1238">
        <v>1.85</v>
      </c>
    </row>
    <row r="1239" spans="1:14" x14ac:dyDescent="0.3">
      <c r="A1239" t="s">
        <v>3811</v>
      </c>
      <c r="B1239">
        <v>130</v>
      </c>
      <c r="C1239" t="s">
        <v>732</v>
      </c>
      <c r="D1239">
        <v>51185897</v>
      </c>
      <c r="E1239" t="s">
        <v>30</v>
      </c>
      <c r="F1239" t="s">
        <v>1002</v>
      </c>
      <c r="G1239" t="s">
        <v>3998</v>
      </c>
      <c r="H1239" t="s">
        <v>606</v>
      </c>
      <c r="I1239" t="s">
        <v>20</v>
      </c>
      <c r="J1239" t="s">
        <v>34</v>
      </c>
      <c r="K1239">
        <v>30000000</v>
      </c>
      <c r="L1239">
        <v>1987</v>
      </c>
      <c r="M1239">
        <v>6.7</v>
      </c>
      <c r="N1239">
        <v>2.35</v>
      </c>
    </row>
    <row r="1240" spans="1:14" x14ac:dyDescent="0.3">
      <c r="A1240" t="s">
        <v>3999</v>
      </c>
      <c r="B1240">
        <v>107</v>
      </c>
      <c r="C1240" t="s">
        <v>528</v>
      </c>
      <c r="D1240">
        <v>52000688</v>
      </c>
      <c r="E1240" t="s">
        <v>155</v>
      </c>
      <c r="F1240" t="s">
        <v>4000</v>
      </c>
      <c r="G1240" t="s">
        <v>4001</v>
      </c>
      <c r="H1240" t="s">
        <v>3238</v>
      </c>
      <c r="I1240" t="s">
        <v>20</v>
      </c>
      <c r="J1240" t="s">
        <v>21</v>
      </c>
      <c r="K1240">
        <v>40000000</v>
      </c>
      <c r="L1240">
        <v>2010</v>
      </c>
      <c r="M1240">
        <v>6.4</v>
      </c>
      <c r="N1240">
        <v>2.35</v>
      </c>
    </row>
    <row r="1241" spans="1:14" x14ac:dyDescent="0.3">
      <c r="A1241" t="s">
        <v>1749</v>
      </c>
      <c r="B1241">
        <v>116</v>
      </c>
      <c r="C1241" t="s">
        <v>4002</v>
      </c>
      <c r="D1241">
        <v>49851591</v>
      </c>
      <c r="E1241" t="s">
        <v>2701</v>
      </c>
      <c r="F1241" t="s">
        <v>538</v>
      </c>
      <c r="G1241" t="s">
        <v>4003</v>
      </c>
      <c r="H1241" t="s">
        <v>4004</v>
      </c>
      <c r="I1241" t="s">
        <v>20</v>
      </c>
      <c r="J1241" t="s">
        <v>21</v>
      </c>
      <c r="K1241">
        <v>40000000</v>
      </c>
      <c r="L1241">
        <v>1986</v>
      </c>
      <c r="M1241">
        <v>5.9</v>
      </c>
      <c r="N1241">
        <v>2.35</v>
      </c>
    </row>
    <row r="1242" spans="1:14" x14ac:dyDescent="0.3">
      <c r="A1242" t="s">
        <v>2786</v>
      </c>
      <c r="B1242">
        <v>96</v>
      </c>
      <c r="C1242" t="s">
        <v>2966</v>
      </c>
      <c r="D1242">
        <v>47781388</v>
      </c>
      <c r="E1242" t="s">
        <v>575</v>
      </c>
      <c r="F1242" t="s">
        <v>25</v>
      </c>
      <c r="G1242" t="s">
        <v>4005</v>
      </c>
      <c r="H1242" t="s">
        <v>2525</v>
      </c>
      <c r="I1242" t="s">
        <v>20</v>
      </c>
      <c r="J1242" t="s">
        <v>21</v>
      </c>
      <c r="K1242">
        <v>40000000</v>
      </c>
      <c r="L1242">
        <v>2004</v>
      </c>
      <c r="M1242">
        <v>6.6</v>
      </c>
      <c r="N1242">
        <v>2.35</v>
      </c>
    </row>
    <row r="1243" spans="1:14" x14ac:dyDescent="0.3">
      <c r="A1243" t="s">
        <v>4006</v>
      </c>
      <c r="B1243">
        <v>99</v>
      </c>
      <c r="C1243" t="s">
        <v>3190</v>
      </c>
      <c r="D1243">
        <v>52320979</v>
      </c>
      <c r="E1243" t="s">
        <v>467</v>
      </c>
      <c r="F1243" t="s">
        <v>400</v>
      </c>
      <c r="G1243" t="s">
        <v>4007</v>
      </c>
      <c r="H1243" t="s">
        <v>4008</v>
      </c>
      <c r="I1243" t="s">
        <v>20</v>
      </c>
      <c r="J1243" t="s">
        <v>21</v>
      </c>
      <c r="K1243">
        <v>40000000</v>
      </c>
      <c r="L1243">
        <v>2006</v>
      </c>
      <c r="M1243">
        <v>6.8</v>
      </c>
      <c r="N1243">
        <v>2.35</v>
      </c>
    </row>
    <row r="1244" spans="1:14" x14ac:dyDescent="0.3">
      <c r="A1244" t="s">
        <v>2781</v>
      </c>
      <c r="B1244">
        <v>104</v>
      </c>
      <c r="C1244" t="s">
        <v>4009</v>
      </c>
      <c r="D1244">
        <v>47806295</v>
      </c>
      <c r="E1244" t="s">
        <v>1959</v>
      </c>
      <c r="F1244" t="s">
        <v>4010</v>
      </c>
      <c r="G1244" t="s">
        <v>4011</v>
      </c>
      <c r="H1244" t="s">
        <v>4012</v>
      </c>
      <c r="I1244" t="s">
        <v>20</v>
      </c>
      <c r="J1244" t="s">
        <v>21</v>
      </c>
      <c r="K1244">
        <v>43000000</v>
      </c>
      <c r="L1244">
        <v>2005</v>
      </c>
      <c r="M1244">
        <v>6.5</v>
      </c>
      <c r="N1244">
        <v>2.35</v>
      </c>
    </row>
    <row r="1245" spans="1:14" x14ac:dyDescent="0.3">
      <c r="A1245" t="s">
        <v>4013</v>
      </c>
      <c r="B1245">
        <v>105</v>
      </c>
      <c r="C1245" t="s">
        <v>2820</v>
      </c>
      <c r="D1245">
        <v>51853450</v>
      </c>
      <c r="E1245" t="s">
        <v>3024</v>
      </c>
      <c r="F1245" t="s">
        <v>509</v>
      </c>
      <c r="G1245" t="s">
        <v>4014</v>
      </c>
      <c r="H1245" t="s">
        <v>224</v>
      </c>
      <c r="I1245" t="s">
        <v>20</v>
      </c>
      <c r="J1245" t="s">
        <v>21</v>
      </c>
      <c r="K1245">
        <v>25000000</v>
      </c>
      <c r="L1245">
        <v>2012</v>
      </c>
      <c r="M1245">
        <v>6.6</v>
      </c>
      <c r="N1245">
        <v>1.85</v>
      </c>
    </row>
    <row r="1246" spans="1:14" x14ac:dyDescent="0.3">
      <c r="A1246" t="s">
        <v>4015</v>
      </c>
      <c r="B1246">
        <v>101</v>
      </c>
      <c r="C1246" t="s">
        <v>4016</v>
      </c>
      <c r="D1246">
        <v>46012734</v>
      </c>
      <c r="E1246" t="s">
        <v>1106</v>
      </c>
      <c r="F1246" t="s">
        <v>4017</v>
      </c>
      <c r="G1246" t="s">
        <v>4018</v>
      </c>
      <c r="H1246" t="s">
        <v>1435</v>
      </c>
      <c r="I1246" t="s">
        <v>20</v>
      </c>
      <c r="J1246" t="s">
        <v>21</v>
      </c>
      <c r="K1246">
        <v>40000000</v>
      </c>
      <c r="L1246">
        <v>2008</v>
      </c>
      <c r="M1246">
        <v>5.8</v>
      </c>
      <c r="N1246">
        <v>2.35</v>
      </c>
    </row>
    <row r="1247" spans="1:14" x14ac:dyDescent="0.3">
      <c r="A1247" t="s">
        <v>2363</v>
      </c>
      <c r="B1247">
        <v>134</v>
      </c>
      <c r="C1247" t="s">
        <v>4019</v>
      </c>
      <c r="D1247">
        <v>47034272</v>
      </c>
      <c r="E1247" t="s">
        <v>4020</v>
      </c>
      <c r="F1247" t="s">
        <v>4021</v>
      </c>
      <c r="G1247" t="s">
        <v>4022</v>
      </c>
      <c r="H1247" t="s">
        <v>4023</v>
      </c>
      <c r="I1247" t="s">
        <v>20</v>
      </c>
      <c r="J1247" t="s">
        <v>21</v>
      </c>
      <c r="K1247">
        <v>40000000</v>
      </c>
      <c r="L1247">
        <v>2014</v>
      </c>
      <c r="M1247">
        <v>6.9</v>
      </c>
      <c r="N1247">
        <v>2.35</v>
      </c>
    </row>
    <row r="1248" spans="1:14" x14ac:dyDescent="0.3">
      <c r="A1248" t="s">
        <v>3058</v>
      </c>
      <c r="B1248">
        <v>135</v>
      </c>
      <c r="C1248" t="s">
        <v>1520</v>
      </c>
      <c r="D1248">
        <v>45856732</v>
      </c>
      <c r="E1248" t="s">
        <v>1392</v>
      </c>
      <c r="F1248" t="s">
        <v>773</v>
      </c>
      <c r="G1248" t="s">
        <v>4024</v>
      </c>
      <c r="H1248" t="s">
        <v>1729</v>
      </c>
      <c r="I1248" t="s">
        <v>20</v>
      </c>
      <c r="J1248" t="s">
        <v>21</v>
      </c>
      <c r="K1248">
        <v>40000000</v>
      </c>
      <c r="L1248">
        <v>1997</v>
      </c>
      <c r="M1248">
        <v>7.1</v>
      </c>
      <c r="N1248">
        <v>2.35</v>
      </c>
    </row>
    <row r="1249" spans="1:14" x14ac:dyDescent="0.3">
      <c r="A1249" t="s">
        <v>3664</v>
      </c>
      <c r="B1249">
        <v>98</v>
      </c>
      <c r="C1249" t="s">
        <v>2966</v>
      </c>
      <c r="D1249">
        <v>59588068</v>
      </c>
      <c r="E1249" t="s">
        <v>1959</v>
      </c>
      <c r="F1249" t="s">
        <v>65</v>
      </c>
      <c r="G1249" t="s">
        <v>4025</v>
      </c>
      <c r="H1249" t="s">
        <v>1322</v>
      </c>
      <c r="I1249" t="s">
        <v>20</v>
      </c>
      <c r="J1249" t="s">
        <v>21</v>
      </c>
      <c r="K1249">
        <v>40000000</v>
      </c>
      <c r="L1249">
        <v>2003</v>
      </c>
      <c r="M1249">
        <v>5.8</v>
      </c>
      <c r="N1249">
        <v>1.85</v>
      </c>
    </row>
    <row r="1250" spans="1:14" x14ac:dyDescent="0.3">
      <c r="A1250" t="s">
        <v>264</v>
      </c>
      <c r="B1250">
        <v>155</v>
      </c>
      <c r="C1250" t="s">
        <v>317</v>
      </c>
      <c r="D1250">
        <v>44175394</v>
      </c>
      <c r="E1250" t="s">
        <v>4026</v>
      </c>
      <c r="F1250" t="s">
        <v>517</v>
      </c>
      <c r="G1250" t="s">
        <v>4027</v>
      </c>
      <c r="H1250" t="s">
        <v>450</v>
      </c>
      <c r="I1250" t="s">
        <v>20</v>
      </c>
      <c r="J1250" t="s">
        <v>21</v>
      </c>
      <c r="K1250">
        <v>36000000</v>
      </c>
      <c r="L1250">
        <v>1997</v>
      </c>
      <c r="M1250">
        <v>7.2</v>
      </c>
      <c r="N1250">
        <v>1.85</v>
      </c>
    </row>
    <row r="1251" spans="1:14" x14ac:dyDescent="0.3">
      <c r="A1251" t="s">
        <v>868</v>
      </c>
      <c r="B1251">
        <v>106</v>
      </c>
      <c r="C1251" t="s">
        <v>4028</v>
      </c>
      <c r="D1251">
        <v>45500797</v>
      </c>
      <c r="E1251" t="s">
        <v>1510</v>
      </c>
      <c r="F1251" t="s">
        <v>4029</v>
      </c>
      <c r="G1251" t="s">
        <v>4030</v>
      </c>
      <c r="H1251" t="s">
        <v>4031</v>
      </c>
      <c r="I1251" t="s">
        <v>20</v>
      </c>
      <c r="J1251" t="s">
        <v>21</v>
      </c>
      <c r="K1251">
        <v>40000000</v>
      </c>
      <c r="L1251">
        <v>1992</v>
      </c>
      <c r="M1251">
        <v>6</v>
      </c>
      <c r="N1251">
        <v>2.35</v>
      </c>
    </row>
    <row r="1252" spans="1:14" x14ac:dyDescent="0.3">
      <c r="A1252" t="s">
        <v>4032</v>
      </c>
      <c r="B1252">
        <v>102</v>
      </c>
      <c r="C1252" t="s">
        <v>4033</v>
      </c>
      <c r="D1252">
        <v>41797066</v>
      </c>
      <c r="E1252" t="s">
        <v>1446</v>
      </c>
      <c r="F1252" t="s">
        <v>4034</v>
      </c>
      <c r="G1252" t="s">
        <v>4035</v>
      </c>
      <c r="H1252" t="s">
        <v>4036</v>
      </c>
      <c r="I1252" t="s">
        <v>20</v>
      </c>
      <c r="J1252" t="s">
        <v>21</v>
      </c>
      <c r="K1252">
        <v>40000000</v>
      </c>
      <c r="L1252">
        <v>2007</v>
      </c>
      <c r="M1252">
        <v>4.7</v>
      </c>
      <c r="N1252">
        <v>2.35</v>
      </c>
    </row>
    <row r="1253" spans="1:14" x14ac:dyDescent="0.3">
      <c r="A1253" t="s">
        <v>2686</v>
      </c>
      <c r="B1253">
        <v>95</v>
      </c>
      <c r="C1253" t="s">
        <v>4037</v>
      </c>
      <c r="D1253">
        <v>38087756</v>
      </c>
      <c r="E1253" t="s">
        <v>1974</v>
      </c>
      <c r="F1253" t="s">
        <v>4038</v>
      </c>
      <c r="G1253" t="s">
        <v>4039</v>
      </c>
      <c r="H1253" t="s">
        <v>4040</v>
      </c>
      <c r="I1253" t="s">
        <v>20</v>
      </c>
      <c r="J1253" t="s">
        <v>21</v>
      </c>
      <c r="K1253">
        <v>40000000</v>
      </c>
      <c r="L1253">
        <v>1994</v>
      </c>
      <c r="M1253">
        <v>5.2</v>
      </c>
      <c r="N1253">
        <v>1.85</v>
      </c>
    </row>
    <row r="1254" spans="1:14" x14ac:dyDescent="0.3">
      <c r="A1254" t="s">
        <v>3303</v>
      </c>
      <c r="B1254">
        <v>103</v>
      </c>
      <c r="C1254" t="s">
        <v>4034</v>
      </c>
      <c r="D1254">
        <v>37752931</v>
      </c>
      <c r="E1254" t="s">
        <v>146</v>
      </c>
      <c r="F1254" t="s">
        <v>55</v>
      </c>
      <c r="G1254" t="s">
        <v>4041</v>
      </c>
      <c r="H1254" t="s">
        <v>2617</v>
      </c>
      <c r="I1254" t="s">
        <v>20</v>
      </c>
      <c r="J1254" t="s">
        <v>21</v>
      </c>
      <c r="K1254">
        <v>40000000</v>
      </c>
      <c r="L1254">
        <v>2000</v>
      </c>
      <c r="M1254">
        <v>5.5</v>
      </c>
      <c r="N1254">
        <v>1.85</v>
      </c>
    </row>
    <row r="1255" spans="1:14" x14ac:dyDescent="0.3">
      <c r="A1255" t="s">
        <v>2545</v>
      </c>
      <c r="B1255">
        <v>95</v>
      </c>
      <c r="C1255" t="s">
        <v>931</v>
      </c>
      <c r="D1255">
        <v>50562555</v>
      </c>
      <c r="E1255" t="s">
        <v>4042</v>
      </c>
      <c r="F1255" t="s">
        <v>61</v>
      </c>
      <c r="G1255" t="s">
        <v>4043</v>
      </c>
      <c r="H1255" t="s">
        <v>2510</v>
      </c>
      <c r="I1255" t="s">
        <v>20</v>
      </c>
      <c r="J1255" t="s">
        <v>21</v>
      </c>
      <c r="L1255">
        <v>2007</v>
      </c>
      <c r="M1255">
        <v>6.5</v>
      </c>
      <c r="N1255">
        <v>1.85</v>
      </c>
    </row>
    <row r="1256" spans="1:14" x14ac:dyDescent="0.3">
      <c r="A1256" t="s">
        <v>4044</v>
      </c>
      <c r="B1256">
        <v>109</v>
      </c>
      <c r="C1256" t="s">
        <v>4045</v>
      </c>
      <c r="D1256">
        <v>37371385</v>
      </c>
      <c r="E1256" t="s">
        <v>1232</v>
      </c>
      <c r="F1256" t="s">
        <v>4046</v>
      </c>
      <c r="G1256" t="s">
        <v>4047</v>
      </c>
      <c r="H1256" t="s">
        <v>4048</v>
      </c>
      <c r="I1256" t="s">
        <v>20</v>
      </c>
      <c r="J1256" t="s">
        <v>21</v>
      </c>
      <c r="K1256">
        <v>40000000</v>
      </c>
      <c r="L1256">
        <v>2011</v>
      </c>
      <c r="M1256">
        <v>7</v>
      </c>
      <c r="N1256">
        <v>2.35</v>
      </c>
    </row>
    <row r="1257" spans="1:14" x14ac:dyDescent="0.3">
      <c r="A1257" t="s">
        <v>3873</v>
      </c>
      <c r="B1257">
        <v>95</v>
      </c>
      <c r="C1257" t="s">
        <v>4049</v>
      </c>
      <c r="D1257">
        <v>37101011</v>
      </c>
      <c r="E1257" t="s">
        <v>1649</v>
      </c>
      <c r="F1257" t="s">
        <v>2542</v>
      </c>
      <c r="G1257" t="s">
        <v>4050</v>
      </c>
      <c r="H1257" t="s">
        <v>4051</v>
      </c>
      <c r="I1257" t="s">
        <v>20</v>
      </c>
      <c r="J1257" t="s">
        <v>21</v>
      </c>
      <c r="K1257">
        <v>40000000</v>
      </c>
      <c r="L1257">
        <v>2012</v>
      </c>
      <c r="M1257">
        <v>5.8</v>
      </c>
      <c r="N1257">
        <v>2.35</v>
      </c>
    </row>
    <row r="1258" spans="1:14" x14ac:dyDescent="0.3">
      <c r="A1258" t="s">
        <v>3909</v>
      </c>
      <c r="B1258">
        <v>111</v>
      </c>
      <c r="C1258" t="s">
        <v>4052</v>
      </c>
      <c r="D1258">
        <v>38176892</v>
      </c>
      <c r="E1258" t="s">
        <v>3197</v>
      </c>
      <c r="F1258" t="s">
        <v>2663</v>
      </c>
      <c r="G1258" t="s">
        <v>4053</v>
      </c>
      <c r="H1258" t="s">
        <v>4054</v>
      </c>
      <c r="I1258" t="s">
        <v>20</v>
      </c>
      <c r="J1258" t="s">
        <v>21</v>
      </c>
      <c r="K1258">
        <v>40000000</v>
      </c>
      <c r="L1258">
        <v>2011</v>
      </c>
      <c r="M1258">
        <v>6.2</v>
      </c>
      <c r="N1258">
        <v>2.35</v>
      </c>
    </row>
    <row r="1259" spans="1:14" x14ac:dyDescent="0.3">
      <c r="A1259" t="s">
        <v>877</v>
      </c>
      <c r="B1259">
        <v>123</v>
      </c>
      <c r="C1259" t="s">
        <v>411</v>
      </c>
      <c r="D1259">
        <v>36283504</v>
      </c>
      <c r="E1259" t="s">
        <v>575</v>
      </c>
      <c r="F1259" t="s">
        <v>479</v>
      </c>
      <c r="G1259" t="s">
        <v>4055</v>
      </c>
      <c r="H1259" t="s">
        <v>4056</v>
      </c>
      <c r="I1259" t="s">
        <v>20</v>
      </c>
      <c r="J1259" t="s">
        <v>520</v>
      </c>
      <c r="K1259">
        <v>40000000</v>
      </c>
      <c r="L1259">
        <v>1999</v>
      </c>
      <c r="M1259">
        <v>6.5</v>
      </c>
      <c r="N1259">
        <v>2.35</v>
      </c>
    </row>
    <row r="1260" spans="1:14" x14ac:dyDescent="0.3">
      <c r="A1260" t="s">
        <v>515</v>
      </c>
      <c r="B1260">
        <v>140</v>
      </c>
      <c r="C1260" t="s">
        <v>1973</v>
      </c>
      <c r="D1260">
        <v>35183792</v>
      </c>
      <c r="E1260" t="s">
        <v>4020</v>
      </c>
      <c r="F1260" t="s">
        <v>1229</v>
      </c>
      <c r="G1260" t="s">
        <v>4057</v>
      </c>
      <c r="H1260" t="s">
        <v>2339</v>
      </c>
      <c r="I1260" t="s">
        <v>20</v>
      </c>
      <c r="J1260" t="s">
        <v>21</v>
      </c>
      <c r="K1260">
        <v>38000000</v>
      </c>
      <c r="L1260">
        <v>1991</v>
      </c>
      <c r="M1260">
        <v>7.2</v>
      </c>
      <c r="N1260">
        <v>2.35</v>
      </c>
    </row>
    <row r="1261" spans="1:14" x14ac:dyDescent="0.3">
      <c r="A1261" t="s">
        <v>4058</v>
      </c>
      <c r="B1261">
        <v>94</v>
      </c>
      <c r="C1261" t="s">
        <v>3832</v>
      </c>
      <c r="D1261">
        <v>38543473</v>
      </c>
      <c r="E1261" t="s">
        <v>1099</v>
      </c>
      <c r="F1261" t="s">
        <v>2919</v>
      </c>
      <c r="G1261" t="s">
        <v>4059</v>
      </c>
      <c r="H1261" t="s">
        <v>4060</v>
      </c>
      <c r="I1261" t="s">
        <v>20</v>
      </c>
      <c r="J1261" t="s">
        <v>21</v>
      </c>
      <c r="K1261">
        <v>40000000</v>
      </c>
      <c r="L1261">
        <v>2014</v>
      </c>
      <c r="M1261">
        <v>5.0999999999999996</v>
      </c>
      <c r="N1261">
        <v>1.85</v>
      </c>
    </row>
    <row r="1262" spans="1:14" x14ac:dyDescent="0.3">
      <c r="A1262" t="s">
        <v>4061</v>
      </c>
      <c r="B1262">
        <v>94</v>
      </c>
      <c r="C1262" t="s">
        <v>717</v>
      </c>
      <c r="D1262">
        <v>36037909</v>
      </c>
      <c r="E1262" t="s">
        <v>1649</v>
      </c>
      <c r="F1262" t="s">
        <v>1990</v>
      </c>
      <c r="G1262" t="s">
        <v>4062</v>
      </c>
      <c r="H1262" t="s">
        <v>4063</v>
      </c>
      <c r="I1262" t="s">
        <v>20</v>
      </c>
      <c r="J1262" t="s">
        <v>520</v>
      </c>
      <c r="K1262">
        <v>60000000</v>
      </c>
      <c r="L1262">
        <v>2000</v>
      </c>
      <c r="M1262">
        <v>4.7</v>
      </c>
      <c r="N1262">
        <v>1.85</v>
      </c>
    </row>
    <row r="1263" spans="1:14" x14ac:dyDescent="0.3">
      <c r="A1263" t="s">
        <v>3278</v>
      </c>
      <c r="B1263">
        <v>92</v>
      </c>
      <c r="C1263" t="s">
        <v>4064</v>
      </c>
      <c r="D1263">
        <v>42575718</v>
      </c>
      <c r="E1263" t="s">
        <v>3960</v>
      </c>
      <c r="F1263" t="s">
        <v>4065</v>
      </c>
      <c r="G1263" t="s">
        <v>4066</v>
      </c>
      <c r="H1263" t="s">
        <v>2364</v>
      </c>
      <c r="I1263" t="s">
        <v>20</v>
      </c>
      <c r="J1263" t="s">
        <v>21</v>
      </c>
      <c r="K1263">
        <v>40000000</v>
      </c>
      <c r="L1263">
        <v>2011</v>
      </c>
      <c r="M1263">
        <v>5.9</v>
      </c>
      <c r="N1263">
        <v>2.35</v>
      </c>
    </row>
    <row r="1264" spans="1:14" x14ac:dyDescent="0.3">
      <c r="A1264" t="s">
        <v>4067</v>
      </c>
      <c r="B1264">
        <v>102</v>
      </c>
      <c r="C1264" t="s">
        <v>1253</v>
      </c>
      <c r="D1264">
        <v>33864342</v>
      </c>
      <c r="E1264" t="s">
        <v>2701</v>
      </c>
      <c r="F1264" t="s">
        <v>361</v>
      </c>
      <c r="G1264" t="s">
        <v>4068</v>
      </c>
      <c r="H1264" t="s">
        <v>2282</v>
      </c>
      <c r="I1264" t="s">
        <v>20</v>
      </c>
      <c r="J1264" t="s">
        <v>34</v>
      </c>
      <c r="K1264">
        <v>40000000</v>
      </c>
      <c r="L1264">
        <v>1999</v>
      </c>
      <c r="M1264">
        <v>5.8</v>
      </c>
      <c r="N1264">
        <v>1.85</v>
      </c>
    </row>
    <row r="1265" spans="1:14" x14ac:dyDescent="0.3">
      <c r="A1265" t="s">
        <v>1669</v>
      </c>
      <c r="B1265">
        <v>123</v>
      </c>
      <c r="C1265" t="s">
        <v>1433</v>
      </c>
      <c r="D1265">
        <v>33508922</v>
      </c>
      <c r="E1265" t="s">
        <v>2190</v>
      </c>
      <c r="F1265" t="s">
        <v>82</v>
      </c>
      <c r="G1265" t="s">
        <v>4069</v>
      </c>
      <c r="H1265" t="s">
        <v>4070</v>
      </c>
      <c r="I1265" t="s">
        <v>20</v>
      </c>
      <c r="J1265" t="s">
        <v>21</v>
      </c>
      <c r="K1265">
        <v>40000000</v>
      </c>
      <c r="L1265">
        <v>2000</v>
      </c>
      <c r="M1265">
        <v>7.2</v>
      </c>
      <c r="N1265">
        <v>1.85</v>
      </c>
    </row>
    <row r="1266" spans="1:14" x14ac:dyDescent="0.3">
      <c r="A1266" t="s">
        <v>2243</v>
      </c>
      <c r="B1266">
        <v>104</v>
      </c>
      <c r="C1266" t="s">
        <v>4071</v>
      </c>
      <c r="D1266">
        <v>42071069</v>
      </c>
      <c r="E1266" t="s">
        <v>2838</v>
      </c>
      <c r="F1266" t="s">
        <v>4072</v>
      </c>
      <c r="G1266" t="s">
        <v>4073</v>
      </c>
      <c r="H1266" t="s">
        <v>4074</v>
      </c>
      <c r="I1266" t="s">
        <v>20</v>
      </c>
      <c r="J1266" t="s">
        <v>21</v>
      </c>
      <c r="K1266">
        <v>30000000</v>
      </c>
      <c r="L1266">
        <v>2005</v>
      </c>
      <c r="M1266">
        <v>6.2</v>
      </c>
      <c r="N1266">
        <v>2.35</v>
      </c>
    </row>
    <row r="1267" spans="1:14" x14ac:dyDescent="0.3">
      <c r="A1267" t="s">
        <v>45</v>
      </c>
      <c r="B1267">
        <v>30</v>
      </c>
      <c r="C1267" t="s">
        <v>4075</v>
      </c>
      <c r="E1267" t="s">
        <v>1921</v>
      </c>
      <c r="F1267" t="s">
        <v>4076</v>
      </c>
      <c r="G1267" t="s">
        <v>4077</v>
      </c>
      <c r="H1267" t="s">
        <v>4078</v>
      </c>
      <c r="I1267" t="s">
        <v>20</v>
      </c>
      <c r="J1267" t="s">
        <v>182</v>
      </c>
      <c r="M1267">
        <v>7.4</v>
      </c>
      <c r="N1267">
        <v>1.33</v>
      </c>
    </row>
    <row r="1268" spans="1:14" x14ac:dyDescent="0.3">
      <c r="A1268" t="s">
        <v>1805</v>
      </c>
      <c r="B1268">
        <v>102</v>
      </c>
      <c r="C1268" t="s">
        <v>4079</v>
      </c>
      <c r="D1268">
        <v>32853640</v>
      </c>
      <c r="E1268" t="s">
        <v>1649</v>
      </c>
      <c r="F1268" t="s">
        <v>789</v>
      </c>
      <c r="G1268" t="s">
        <v>4080</v>
      </c>
      <c r="H1268" t="s">
        <v>2357</v>
      </c>
      <c r="I1268" t="s">
        <v>20</v>
      </c>
      <c r="J1268" t="s">
        <v>21</v>
      </c>
      <c r="K1268">
        <v>40000000</v>
      </c>
      <c r="L1268">
        <v>2008</v>
      </c>
      <c r="M1268">
        <v>5.7</v>
      </c>
      <c r="N1268">
        <v>2.35</v>
      </c>
    </row>
    <row r="1269" spans="1:14" x14ac:dyDescent="0.3">
      <c r="A1269" t="s">
        <v>1641</v>
      </c>
      <c r="B1269">
        <v>136</v>
      </c>
      <c r="C1269" t="s">
        <v>525</v>
      </c>
      <c r="D1269">
        <v>42615685</v>
      </c>
      <c r="E1269" t="s">
        <v>2842</v>
      </c>
      <c r="F1269" t="s">
        <v>156</v>
      </c>
      <c r="G1269" t="s">
        <v>4081</v>
      </c>
      <c r="H1269" t="s">
        <v>1641</v>
      </c>
      <c r="I1269" t="s">
        <v>20</v>
      </c>
      <c r="J1269" t="s">
        <v>21</v>
      </c>
      <c r="K1269">
        <v>40000000</v>
      </c>
      <c r="L1269">
        <v>2014</v>
      </c>
      <c r="M1269">
        <v>6.1</v>
      </c>
      <c r="N1269">
        <v>2.35</v>
      </c>
    </row>
    <row r="1270" spans="1:14" x14ac:dyDescent="0.3">
      <c r="A1270" t="s">
        <v>3628</v>
      </c>
      <c r="B1270">
        <v>93</v>
      </c>
      <c r="C1270" t="s">
        <v>2116</v>
      </c>
      <c r="D1270">
        <v>32055248</v>
      </c>
      <c r="E1270" t="s">
        <v>4082</v>
      </c>
      <c r="F1270" t="s">
        <v>1918</v>
      </c>
      <c r="G1270" t="s">
        <v>4083</v>
      </c>
      <c r="H1270" t="s">
        <v>2711</v>
      </c>
      <c r="I1270" t="s">
        <v>20</v>
      </c>
      <c r="J1270" t="s">
        <v>21</v>
      </c>
      <c r="K1270">
        <v>25000000</v>
      </c>
      <c r="L1270">
        <v>1994</v>
      </c>
      <c r="M1270">
        <v>6</v>
      </c>
      <c r="N1270">
        <v>1.85</v>
      </c>
    </row>
    <row r="1271" spans="1:14" x14ac:dyDescent="0.3">
      <c r="A1271" t="s">
        <v>4084</v>
      </c>
      <c r="B1271">
        <v>129</v>
      </c>
      <c r="C1271" t="s">
        <v>4085</v>
      </c>
      <c r="D1271">
        <v>31836745</v>
      </c>
      <c r="E1271" t="s">
        <v>4086</v>
      </c>
      <c r="F1271" t="s">
        <v>219</v>
      </c>
      <c r="G1271" t="s">
        <v>4087</v>
      </c>
      <c r="H1271" t="s">
        <v>4088</v>
      </c>
      <c r="I1271" t="s">
        <v>20</v>
      </c>
      <c r="J1271" t="s">
        <v>21</v>
      </c>
      <c r="K1271">
        <v>40000000</v>
      </c>
      <c r="L1271">
        <v>2011</v>
      </c>
      <c r="M1271">
        <v>6.9</v>
      </c>
      <c r="N1271">
        <v>2.35</v>
      </c>
    </row>
    <row r="1272" spans="1:14" x14ac:dyDescent="0.3">
      <c r="A1272" t="s">
        <v>3592</v>
      </c>
      <c r="B1272">
        <v>107</v>
      </c>
      <c r="C1272" t="s">
        <v>4089</v>
      </c>
      <c r="D1272">
        <v>30993544</v>
      </c>
      <c r="E1272" t="s">
        <v>936</v>
      </c>
      <c r="F1272" t="s">
        <v>4090</v>
      </c>
      <c r="G1272" t="s">
        <v>4091</v>
      </c>
      <c r="H1272" t="s">
        <v>4092</v>
      </c>
      <c r="I1272" t="s">
        <v>20</v>
      </c>
      <c r="J1272" t="s">
        <v>21</v>
      </c>
      <c r="K1272">
        <v>40000000</v>
      </c>
      <c r="L1272">
        <v>2010</v>
      </c>
      <c r="M1272">
        <v>6.5</v>
      </c>
      <c r="N1272">
        <v>2.35</v>
      </c>
    </row>
    <row r="1273" spans="1:14" x14ac:dyDescent="0.3">
      <c r="A1273" t="s">
        <v>3387</v>
      </c>
      <c r="B1273">
        <v>117</v>
      </c>
      <c r="C1273" t="s">
        <v>3187</v>
      </c>
      <c r="D1273">
        <v>30981850</v>
      </c>
      <c r="E1273" t="s">
        <v>4093</v>
      </c>
      <c r="F1273" t="s">
        <v>2263</v>
      </c>
      <c r="G1273" t="s">
        <v>4094</v>
      </c>
      <c r="H1273" t="s">
        <v>1440</v>
      </c>
      <c r="I1273" t="s">
        <v>20</v>
      </c>
      <c r="J1273" t="s">
        <v>21</v>
      </c>
      <c r="K1273">
        <v>40000000</v>
      </c>
      <c r="L1273">
        <v>2005</v>
      </c>
      <c r="M1273">
        <v>5</v>
      </c>
      <c r="N1273">
        <v>2.35</v>
      </c>
    </row>
    <row r="1274" spans="1:14" x14ac:dyDescent="0.3">
      <c r="A1274" t="s">
        <v>4095</v>
      </c>
      <c r="B1274">
        <v>116</v>
      </c>
      <c r="C1274" t="s">
        <v>399</v>
      </c>
      <c r="D1274">
        <v>30199105</v>
      </c>
      <c r="E1274" t="s">
        <v>2147</v>
      </c>
      <c r="F1274" t="s">
        <v>1944</v>
      </c>
      <c r="G1274" t="s">
        <v>4096</v>
      </c>
      <c r="H1274" t="s">
        <v>4097</v>
      </c>
      <c r="I1274" t="s">
        <v>20</v>
      </c>
      <c r="J1274" t="s">
        <v>21</v>
      </c>
      <c r="K1274">
        <v>40000000</v>
      </c>
      <c r="L1274">
        <v>2000</v>
      </c>
      <c r="M1274">
        <v>5.7</v>
      </c>
      <c r="N1274">
        <v>2.35</v>
      </c>
    </row>
    <row r="1275" spans="1:14" x14ac:dyDescent="0.3">
      <c r="A1275" t="s">
        <v>832</v>
      </c>
      <c r="B1275">
        <v>135</v>
      </c>
      <c r="C1275" t="s">
        <v>4098</v>
      </c>
      <c r="D1275">
        <v>29077547</v>
      </c>
      <c r="E1275" t="s">
        <v>1848</v>
      </c>
      <c r="F1275" t="s">
        <v>661</v>
      </c>
      <c r="G1275" t="s">
        <v>4099</v>
      </c>
      <c r="H1275" t="s">
        <v>4100</v>
      </c>
      <c r="I1275" t="s">
        <v>20</v>
      </c>
      <c r="J1275" t="s">
        <v>21</v>
      </c>
      <c r="K1275">
        <v>40000000</v>
      </c>
      <c r="L1275">
        <v>2005</v>
      </c>
      <c r="M1275">
        <v>7</v>
      </c>
      <c r="N1275">
        <v>2.35</v>
      </c>
    </row>
    <row r="1276" spans="1:14" x14ac:dyDescent="0.3">
      <c r="A1276" t="s">
        <v>1154</v>
      </c>
      <c r="B1276">
        <v>107</v>
      </c>
      <c r="C1276" t="s">
        <v>4101</v>
      </c>
      <c r="D1276">
        <v>29374178</v>
      </c>
      <c r="E1276" t="s">
        <v>4102</v>
      </c>
      <c r="F1276" t="s">
        <v>1195</v>
      </c>
      <c r="G1276" t="s">
        <v>4103</v>
      </c>
      <c r="H1276" t="s">
        <v>4104</v>
      </c>
      <c r="I1276" t="s">
        <v>20</v>
      </c>
      <c r="J1276" t="s">
        <v>21</v>
      </c>
      <c r="K1276">
        <v>40000000</v>
      </c>
      <c r="L1276">
        <v>2000</v>
      </c>
      <c r="M1276">
        <v>5.0999999999999996</v>
      </c>
      <c r="N1276">
        <v>2.35</v>
      </c>
    </row>
    <row r="1277" spans="1:14" x14ac:dyDescent="0.3">
      <c r="A1277" t="s">
        <v>2904</v>
      </c>
      <c r="B1277">
        <v>90</v>
      </c>
      <c r="C1277" t="s">
        <v>4105</v>
      </c>
      <c r="D1277">
        <v>28535768</v>
      </c>
      <c r="E1277" t="s">
        <v>1099</v>
      </c>
      <c r="F1277" t="s">
        <v>2626</v>
      </c>
      <c r="G1277" t="s">
        <v>4106</v>
      </c>
      <c r="H1277" t="s">
        <v>4107</v>
      </c>
      <c r="I1277" t="s">
        <v>20</v>
      </c>
      <c r="J1277" t="s">
        <v>21</v>
      </c>
      <c r="K1277">
        <v>40000000</v>
      </c>
      <c r="L1277">
        <v>1999</v>
      </c>
      <c r="M1277">
        <v>5.3</v>
      </c>
      <c r="N1277">
        <v>1.85</v>
      </c>
    </row>
    <row r="1278" spans="1:14" x14ac:dyDescent="0.3">
      <c r="A1278" t="s">
        <v>2975</v>
      </c>
      <c r="B1278">
        <v>99</v>
      </c>
      <c r="C1278" t="s">
        <v>213</v>
      </c>
      <c r="D1278">
        <v>27663982</v>
      </c>
      <c r="E1278" t="s">
        <v>2743</v>
      </c>
      <c r="F1278" t="s">
        <v>81</v>
      </c>
      <c r="G1278" t="s">
        <v>4108</v>
      </c>
      <c r="H1278" t="s">
        <v>4109</v>
      </c>
      <c r="I1278" t="s">
        <v>20</v>
      </c>
      <c r="J1278" t="s">
        <v>21</v>
      </c>
      <c r="K1278">
        <v>40000000</v>
      </c>
      <c r="L1278">
        <v>1996</v>
      </c>
      <c r="M1278">
        <v>4.4000000000000004</v>
      </c>
      <c r="N1278">
        <v>2.35</v>
      </c>
    </row>
    <row r="1279" spans="1:14" x14ac:dyDescent="0.3">
      <c r="A1279" t="s">
        <v>1196</v>
      </c>
      <c r="B1279">
        <v>104</v>
      </c>
      <c r="C1279" t="s">
        <v>4110</v>
      </c>
      <c r="D1279">
        <v>27053815</v>
      </c>
      <c r="E1279" t="s">
        <v>54</v>
      </c>
      <c r="F1279" t="s">
        <v>4111</v>
      </c>
      <c r="G1279" t="s">
        <v>4112</v>
      </c>
      <c r="H1279" t="s">
        <v>2220</v>
      </c>
      <c r="I1279" t="s">
        <v>20</v>
      </c>
      <c r="J1279" t="s">
        <v>520</v>
      </c>
      <c r="K1279">
        <v>40000000</v>
      </c>
      <c r="L1279">
        <v>2001</v>
      </c>
      <c r="M1279">
        <v>4.7</v>
      </c>
      <c r="N1279">
        <v>2.35</v>
      </c>
    </row>
    <row r="1280" spans="1:14" x14ac:dyDescent="0.3">
      <c r="A1280" t="s">
        <v>4113</v>
      </c>
      <c r="B1280">
        <v>115</v>
      </c>
      <c r="C1280" t="s">
        <v>68</v>
      </c>
      <c r="D1280">
        <v>26814957</v>
      </c>
      <c r="E1280" t="s">
        <v>3794</v>
      </c>
      <c r="F1280" t="s">
        <v>568</v>
      </c>
      <c r="G1280" t="s">
        <v>4114</v>
      </c>
      <c r="H1280" t="s">
        <v>240</v>
      </c>
      <c r="I1280" t="s">
        <v>20</v>
      </c>
      <c r="J1280" t="s">
        <v>34</v>
      </c>
      <c r="K1280">
        <v>35000000</v>
      </c>
      <c r="L1280">
        <v>2008</v>
      </c>
      <c r="M1280">
        <v>6.7</v>
      </c>
      <c r="N1280">
        <v>1.85</v>
      </c>
    </row>
    <row r="1281" spans="1:14" x14ac:dyDescent="0.3">
      <c r="A1281" t="s">
        <v>4115</v>
      </c>
      <c r="B1281">
        <v>119</v>
      </c>
      <c r="C1281" t="s">
        <v>525</v>
      </c>
      <c r="D1281">
        <v>25178165</v>
      </c>
      <c r="E1281" t="s">
        <v>146</v>
      </c>
      <c r="F1281" t="s">
        <v>400</v>
      </c>
      <c r="G1281" t="s">
        <v>4116</v>
      </c>
      <c r="H1281" t="s">
        <v>84</v>
      </c>
      <c r="I1281" t="s">
        <v>20</v>
      </c>
      <c r="J1281" t="s">
        <v>21</v>
      </c>
      <c r="K1281">
        <v>40000000</v>
      </c>
      <c r="L1281">
        <v>2001</v>
      </c>
      <c r="M1281">
        <v>6.7</v>
      </c>
      <c r="N1281">
        <v>1.85</v>
      </c>
    </row>
    <row r="1282" spans="1:14" x14ac:dyDescent="0.3">
      <c r="A1282" t="s">
        <v>1765</v>
      </c>
      <c r="B1282">
        <v>99</v>
      </c>
      <c r="C1282" t="s">
        <v>4117</v>
      </c>
      <c r="D1282">
        <v>25117498</v>
      </c>
      <c r="E1282" t="s">
        <v>3456</v>
      </c>
      <c r="F1282" t="s">
        <v>2220</v>
      </c>
      <c r="G1282" t="s">
        <v>4118</v>
      </c>
      <c r="H1282" t="s">
        <v>4119</v>
      </c>
      <c r="I1282" t="s">
        <v>20</v>
      </c>
      <c r="J1282" t="s">
        <v>21</v>
      </c>
      <c r="K1282">
        <v>40000000</v>
      </c>
      <c r="L1282">
        <v>2007</v>
      </c>
      <c r="M1282">
        <v>5.7</v>
      </c>
      <c r="N1282">
        <v>2.35</v>
      </c>
    </row>
    <row r="1283" spans="1:14" x14ac:dyDescent="0.3">
      <c r="A1283" t="s">
        <v>330</v>
      </c>
      <c r="B1283">
        <v>112</v>
      </c>
      <c r="C1283" t="s">
        <v>2935</v>
      </c>
      <c r="D1283">
        <v>32645</v>
      </c>
      <c r="E1283" t="s">
        <v>3299</v>
      </c>
      <c r="F1283" t="s">
        <v>1147</v>
      </c>
      <c r="G1283" t="s">
        <v>4120</v>
      </c>
      <c r="H1283" t="s">
        <v>4121</v>
      </c>
      <c r="I1283" t="s">
        <v>20</v>
      </c>
      <c r="J1283" t="s">
        <v>21</v>
      </c>
      <c r="K1283">
        <v>500000</v>
      </c>
      <c r="L1283">
        <v>1973</v>
      </c>
      <c r="M1283">
        <v>7.4</v>
      </c>
      <c r="N1283">
        <v>1.85</v>
      </c>
    </row>
    <row r="1284" spans="1:14" x14ac:dyDescent="0.3">
      <c r="A1284" t="s">
        <v>3505</v>
      </c>
      <c r="B1284">
        <v>128</v>
      </c>
      <c r="C1284" t="s">
        <v>4122</v>
      </c>
      <c r="D1284">
        <v>24332324</v>
      </c>
      <c r="E1284" t="s">
        <v>1649</v>
      </c>
      <c r="F1284" t="s">
        <v>655</v>
      </c>
      <c r="G1284" t="s">
        <v>4123</v>
      </c>
      <c r="H1284" t="s">
        <v>4124</v>
      </c>
      <c r="I1284" t="s">
        <v>20</v>
      </c>
      <c r="J1284" t="s">
        <v>21</v>
      </c>
      <c r="K1284">
        <v>40000000</v>
      </c>
      <c r="L1284">
        <v>1994</v>
      </c>
      <c r="M1284">
        <v>6.1</v>
      </c>
      <c r="N1284">
        <v>1.85</v>
      </c>
    </row>
    <row r="1285" spans="1:14" x14ac:dyDescent="0.3">
      <c r="A1285" t="s">
        <v>3483</v>
      </c>
      <c r="B1285">
        <v>112</v>
      </c>
      <c r="C1285" t="s">
        <v>4125</v>
      </c>
      <c r="D1285">
        <v>36665854</v>
      </c>
      <c r="E1285" t="s">
        <v>315</v>
      </c>
      <c r="F1285" t="s">
        <v>794</v>
      </c>
      <c r="G1285" t="s">
        <v>4126</v>
      </c>
      <c r="H1285" t="s">
        <v>4127</v>
      </c>
      <c r="I1285" t="s">
        <v>20</v>
      </c>
      <c r="J1285" t="s">
        <v>966</v>
      </c>
      <c r="K1285">
        <v>40000000</v>
      </c>
      <c r="L1285">
        <v>2011</v>
      </c>
      <c r="M1285">
        <v>6.4</v>
      </c>
      <c r="N1285">
        <v>2.35</v>
      </c>
    </row>
    <row r="1286" spans="1:14" x14ac:dyDescent="0.3">
      <c r="A1286" t="s">
        <v>4128</v>
      </c>
      <c r="B1286">
        <v>86</v>
      </c>
      <c r="C1286" t="s">
        <v>4129</v>
      </c>
      <c r="D1286">
        <v>22717758</v>
      </c>
      <c r="E1286" t="s">
        <v>4130</v>
      </c>
      <c r="F1286" t="s">
        <v>301</v>
      </c>
      <c r="G1286" t="s">
        <v>4131</v>
      </c>
      <c r="H1286" t="s">
        <v>490</v>
      </c>
      <c r="I1286" t="s">
        <v>20</v>
      </c>
      <c r="J1286" t="s">
        <v>21</v>
      </c>
      <c r="K1286">
        <v>40000000</v>
      </c>
      <c r="L1286">
        <v>1998</v>
      </c>
      <c r="M1286">
        <v>6.2</v>
      </c>
      <c r="N1286">
        <v>1.85</v>
      </c>
    </row>
    <row r="1287" spans="1:14" x14ac:dyDescent="0.3">
      <c r="A1287" t="s">
        <v>2257</v>
      </c>
      <c r="B1287">
        <v>108</v>
      </c>
      <c r="C1287" t="s">
        <v>53</v>
      </c>
      <c r="D1287">
        <v>22433915</v>
      </c>
      <c r="E1287" t="s">
        <v>1403</v>
      </c>
      <c r="F1287" t="s">
        <v>1147</v>
      </c>
      <c r="G1287" t="s">
        <v>4132</v>
      </c>
      <c r="H1287" t="s">
        <v>4133</v>
      </c>
      <c r="I1287" t="s">
        <v>20</v>
      </c>
      <c r="J1287" t="s">
        <v>21</v>
      </c>
      <c r="K1287">
        <v>60000000</v>
      </c>
      <c r="L1287">
        <v>2002</v>
      </c>
      <c r="M1287">
        <v>6.2</v>
      </c>
      <c r="N1287">
        <v>2.35</v>
      </c>
    </row>
    <row r="1288" spans="1:14" x14ac:dyDescent="0.3">
      <c r="A1288" t="s">
        <v>4134</v>
      </c>
      <c r="B1288">
        <v>128</v>
      </c>
      <c r="C1288" t="s">
        <v>915</v>
      </c>
      <c r="D1288">
        <v>22326247</v>
      </c>
      <c r="E1288" t="s">
        <v>146</v>
      </c>
      <c r="F1288" t="s">
        <v>4135</v>
      </c>
      <c r="G1288" t="s">
        <v>4136</v>
      </c>
      <c r="H1288" t="s">
        <v>4137</v>
      </c>
      <c r="I1288" t="s">
        <v>20</v>
      </c>
      <c r="J1288" t="s">
        <v>21</v>
      </c>
      <c r="K1288">
        <v>60000000</v>
      </c>
      <c r="L1288">
        <v>1999</v>
      </c>
      <c r="M1288">
        <v>5.9</v>
      </c>
      <c r="N1288">
        <v>1.85</v>
      </c>
    </row>
    <row r="1289" spans="1:14" x14ac:dyDescent="0.3">
      <c r="A1289" t="s">
        <v>4138</v>
      </c>
      <c r="B1289">
        <v>84</v>
      </c>
      <c r="C1289" t="s">
        <v>2375</v>
      </c>
      <c r="D1289">
        <v>21176322</v>
      </c>
      <c r="E1289" t="s">
        <v>1151</v>
      </c>
      <c r="F1289" t="s">
        <v>4139</v>
      </c>
      <c r="G1289" t="s">
        <v>4140</v>
      </c>
      <c r="H1289" t="s">
        <v>1994</v>
      </c>
      <c r="I1289" t="s">
        <v>20</v>
      </c>
      <c r="J1289" t="s">
        <v>21</v>
      </c>
      <c r="K1289">
        <v>40000000</v>
      </c>
      <c r="L1289">
        <v>2004</v>
      </c>
      <c r="M1289">
        <v>4</v>
      </c>
      <c r="N1289">
        <v>2.35</v>
      </c>
    </row>
    <row r="1290" spans="1:14" x14ac:dyDescent="0.3">
      <c r="A1290" t="s">
        <v>2718</v>
      </c>
      <c r="B1290">
        <v>111</v>
      </c>
      <c r="C1290" t="s">
        <v>2101</v>
      </c>
      <c r="D1290">
        <v>20300000</v>
      </c>
      <c r="E1290" t="s">
        <v>2588</v>
      </c>
      <c r="F1290" t="s">
        <v>1554</v>
      </c>
      <c r="G1290" t="s">
        <v>4141</v>
      </c>
      <c r="H1290" t="s">
        <v>2050</v>
      </c>
      <c r="I1290" t="s">
        <v>20</v>
      </c>
      <c r="J1290" t="s">
        <v>21</v>
      </c>
      <c r="K1290">
        <v>40000000</v>
      </c>
      <c r="L1290">
        <v>1996</v>
      </c>
      <c r="M1290">
        <v>6.2</v>
      </c>
      <c r="N1290">
        <v>1.85</v>
      </c>
    </row>
    <row r="1291" spans="1:14" x14ac:dyDescent="0.3">
      <c r="A1291" t="s">
        <v>863</v>
      </c>
      <c r="B1291">
        <v>131</v>
      </c>
      <c r="C1291" t="s">
        <v>4142</v>
      </c>
      <c r="D1291">
        <v>20302961</v>
      </c>
      <c r="E1291" t="s">
        <v>2190</v>
      </c>
      <c r="F1291" t="s">
        <v>4143</v>
      </c>
      <c r="G1291" t="s">
        <v>4144</v>
      </c>
      <c r="H1291" t="s">
        <v>3812</v>
      </c>
      <c r="I1291" t="s">
        <v>20</v>
      </c>
      <c r="J1291" t="s">
        <v>966</v>
      </c>
      <c r="K1291">
        <v>45000000</v>
      </c>
      <c r="L1291">
        <v>1995</v>
      </c>
      <c r="M1291">
        <v>4.5999999999999996</v>
      </c>
      <c r="N1291">
        <v>2.35</v>
      </c>
    </row>
    <row r="1292" spans="1:14" x14ac:dyDescent="0.3">
      <c r="A1292" t="s">
        <v>4145</v>
      </c>
      <c r="B1292">
        <v>123</v>
      </c>
      <c r="C1292" t="s">
        <v>1499</v>
      </c>
      <c r="D1292">
        <v>15962471</v>
      </c>
      <c r="E1292" t="s">
        <v>3794</v>
      </c>
      <c r="F1292" t="s">
        <v>57</v>
      </c>
      <c r="G1292" t="s">
        <v>4146</v>
      </c>
      <c r="H1292" t="s">
        <v>611</v>
      </c>
      <c r="I1292" t="s">
        <v>20</v>
      </c>
      <c r="J1292" t="s">
        <v>21</v>
      </c>
      <c r="K1292">
        <v>40000000</v>
      </c>
      <c r="L1292">
        <v>2006</v>
      </c>
      <c r="M1292">
        <v>6.4</v>
      </c>
      <c r="N1292">
        <v>1.85</v>
      </c>
    </row>
    <row r="1293" spans="1:14" x14ac:dyDescent="0.3">
      <c r="A1293" t="s">
        <v>3331</v>
      </c>
      <c r="B1293">
        <v>101</v>
      </c>
      <c r="C1293" t="s">
        <v>1647</v>
      </c>
      <c r="D1293">
        <v>14942422</v>
      </c>
      <c r="E1293" t="s">
        <v>227</v>
      </c>
      <c r="F1293" t="s">
        <v>479</v>
      </c>
      <c r="G1293" t="s">
        <v>4147</v>
      </c>
      <c r="H1293" t="s">
        <v>2273</v>
      </c>
      <c r="I1293" t="s">
        <v>20</v>
      </c>
      <c r="J1293" t="s">
        <v>21</v>
      </c>
      <c r="K1293">
        <v>40000000</v>
      </c>
      <c r="L1293">
        <v>1995</v>
      </c>
      <c r="M1293">
        <v>5.9</v>
      </c>
      <c r="N1293">
        <v>1.85</v>
      </c>
    </row>
    <row r="1294" spans="1:14" x14ac:dyDescent="0.3">
      <c r="A1294" t="s">
        <v>4148</v>
      </c>
      <c r="B1294">
        <v>102</v>
      </c>
      <c r="C1294" t="s">
        <v>3009</v>
      </c>
      <c r="D1294">
        <v>14967182</v>
      </c>
      <c r="E1294" t="s">
        <v>315</v>
      </c>
      <c r="F1294" t="s">
        <v>1173</v>
      </c>
      <c r="G1294" t="s">
        <v>4149</v>
      </c>
      <c r="H1294" t="s">
        <v>4150</v>
      </c>
      <c r="I1294" t="s">
        <v>20</v>
      </c>
      <c r="J1294" t="s">
        <v>21</v>
      </c>
      <c r="K1294">
        <v>40000000</v>
      </c>
      <c r="L1294">
        <v>2000</v>
      </c>
      <c r="M1294">
        <v>5.0999999999999996</v>
      </c>
      <c r="N1294">
        <v>2.35</v>
      </c>
    </row>
    <row r="1295" spans="1:14" x14ac:dyDescent="0.3">
      <c r="A1295" t="s">
        <v>4151</v>
      </c>
      <c r="B1295">
        <v>114</v>
      </c>
      <c r="C1295" t="s">
        <v>4152</v>
      </c>
      <c r="D1295">
        <v>18996755</v>
      </c>
      <c r="E1295" t="s">
        <v>2588</v>
      </c>
      <c r="F1295" t="s">
        <v>142</v>
      </c>
      <c r="G1295" t="s">
        <v>4153</v>
      </c>
      <c r="H1295" t="s">
        <v>4154</v>
      </c>
      <c r="I1295" t="s">
        <v>20</v>
      </c>
      <c r="J1295" t="s">
        <v>2292</v>
      </c>
      <c r="K1295">
        <v>45000000</v>
      </c>
      <c r="L1295">
        <v>2012</v>
      </c>
      <c r="M1295">
        <v>7.6</v>
      </c>
      <c r="N1295">
        <v>2.35</v>
      </c>
    </row>
    <row r="1296" spans="1:14" x14ac:dyDescent="0.3">
      <c r="A1296" t="s">
        <v>4155</v>
      </c>
      <c r="B1296">
        <v>107</v>
      </c>
      <c r="C1296" t="s">
        <v>1105</v>
      </c>
      <c r="D1296">
        <v>14375181</v>
      </c>
      <c r="E1296" t="s">
        <v>4156</v>
      </c>
      <c r="F1296" t="s">
        <v>4157</v>
      </c>
      <c r="G1296" t="s">
        <v>4158</v>
      </c>
      <c r="H1296" t="s">
        <v>4159</v>
      </c>
      <c r="I1296" t="s">
        <v>20</v>
      </c>
      <c r="J1296" t="s">
        <v>21</v>
      </c>
      <c r="K1296">
        <v>51000000</v>
      </c>
      <c r="L1296">
        <v>1987</v>
      </c>
      <c r="M1296">
        <v>4.2</v>
      </c>
      <c r="N1296">
        <v>1.85</v>
      </c>
    </row>
    <row r="1297" spans="1:14" x14ac:dyDescent="0.3">
      <c r="A1297" t="s">
        <v>3364</v>
      </c>
      <c r="B1297">
        <v>87</v>
      </c>
      <c r="C1297" t="s">
        <v>1551</v>
      </c>
      <c r="D1297">
        <v>20999103</v>
      </c>
      <c r="E1297" t="s">
        <v>4160</v>
      </c>
      <c r="F1297" t="s">
        <v>372</v>
      </c>
      <c r="G1297" t="s">
        <v>4161</v>
      </c>
      <c r="H1297" t="s">
        <v>164</v>
      </c>
      <c r="I1297" t="s">
        <v>20</v>
      </c>
      <c r="J1297" t="s">
        <v>21</v>
      </c>
      <c r="K1297">
        <v>40000000</v>
      </c>
      <c r="L1297">
        <v>2009</v>
      </c>
      <c r="M1297">
        <v>7.8</v>
      </c>
      <c r="N1297">
        <v>1.85</v>
      </c>
    </row>
    <row r="1298" spans="1:14" x14ac:dyDescent="0.3">
      <c r="A1298" t="s">
        <v>2810</v>
      </c>
      <c r="B1298">
        <v>103</v>
      </c>
      <c r="C1298" t="s">
        <v>2622</v>
      </c>
      <c r="D1298">
        <v>14448589</v>
      </c>
      <c r="E1298" t="s">
        <v>1106</v>
      </c>
      <c r="F1298" t="s">
        <v>384</v>
      </c>
      <c r="G1298" t="s">
        <v>4162</v>
      </c>
      <c r="H1298" t="s">
        <v>4163</v>
      </c>
      <c r="I1298" t="s">
        <v>20</v>
      </c>
      <c r="J1298" t="s">
        <v>21</v>
      </c>
      <c r="K1298">
        <v>40000000</v>
      </c>
      <c r="L1298">
        <v>2002</v>
      </c>
      <c r="M1298">
        <v>5.8</v>
      </c>
      <c r="N1298">
        <v>2.35</v>
      </c>
    </row>
    <row r="1299" spans="1:14" x14ac:dyDescent="0.3">
      <c r="A1299" t="s">
        <v>3354</v>
      </c>
      <c r="B1299">
        <v>99</v>
      </c>
      <c r="C1299" t="s">
        <v>1808</v>
      </c>
      <c r="D1299">
        <v>14358033</v>
      </c>
      <c r="E1299" t="s">
        <v>4164</v>
      </c>
      <c r="F1299" t="s">
        <v>4165</v>
      </c>
      <c r="G1299" t="s">
        <v>4166</v>
      </c>
      <c r="H1299" t="s">
        <v>4167</v>
      </c>
      <c r="I1299" t="s">
        <v>20</v>
      </c>
      <c r="J1299" t="s">
        <v>21</v>
      </c>
      <c r="K1299">
        <v>40000000</v>
      </c>
      <c r="L1299">
        <v>1992</v>
      </c>
      <c r="M1299">
        <v>5.9</v>
      </c>
      <c r="N1299">
        <v>2.35</v>
      </c>
    </row>
    <row r="1300" spans="1:14" x14ac:dyDescent="0.3">
      <c r="A1300" t="s">
        <v>2647</v>
      </c>
      <c r="B1300">
        <v>122</v>
      </c>
      <c r="C1300" t="s">
        <v>3849</v>
      </c>
      <c r="D1300">
        <v>33201661</v>
      </c>
      <c r="E1300" t="s">
        <v>1106</v>
      </c>
      <c r="F1300" t="s">
        <v>3664</v>
      </c>
      <c r="G1300" t="s">
        <v>4168</v>
      </c>
      <c r="H1300" t="s">
        <v>4169</v>
      </c>
      <c r="I1300" t="s">
        <v>965</v>
      </c>
      <c r="J1300" t="s">
        <v>966</v>
      </c>
      <c r="K1300">
        <v>77000000</v>
      </c>
      <c r="L1300">
        <v>2001</v>
      </c>
      <c r="M1300">
        <v>8.4</v>
      </c>
      <c r="N1300">
        <v>2.35</v>
      </c>
    </row>
    <row r="1301" spans="1:14" x14ac:dyDescent="0.3">
      <c r="A1301" t="s">
        <v>4170</v>
      </c>
      <c r="B1301">
        <v>91</v>
      </c>
      <c r="C1301" t="s">
        <v>4171</v>
      </c>
      <c r="D1301">
        <v>14018364</v>
      </c>
      <c r="E1301" t="s">
        <v>4172</v>
      </c>
      <c r="F1301" t="s">
        <v>4173</v>
      </c>
      <c r="G1301" t="s">
        <v>4174</v>
      </c>
      <c r="H1301" t="s">
        <v>4175</v>
      </c>
      <c r="I1301" t="s">
        <v>20</v>
      </c>
      <c r="J1301" t="s">
        <v>21</v>
      </c>
      <c r="K1301">
        <v>30000000</v>
      </c>
      <c r="L1301">
        <v>2004</v>
      </c>
      <c r="M1301">
        <v>4.8</v>
      </c>
      <c r="N1301">
        <v>1.85</v>
      </c>
    </row>
    <row r="1302" spans="1:14" x14ac:dyDescent="0.3">
      <c r="A1302" t="s">
        <v>4176</v>
      </c>
      <c r="B1302">
        <v>103</v>
      </c>
      <c r="C1302" t="s">
        <v>3947</v>
      </c>
      <c r="D1302">
        <v>13395939</v>
      </c>
      <c r="E1302" t="s">
        <v>936</v>
      </c>
      <c r="F1302" t="s">
        <v>3709</v>
      </c>
      <c r="G1302" t="s">
        <v>4177</v>
      </c>
      <c r="H1302" t="s">
        <v>1559</v>
      </c>
      <c r="I1302" t="s">
        <v>20</v>
      </c>
      <c r="J1302" t="s">
        <v>34</v>
      </c>
      <c r="K1302">
        <v>60000000</v>
      </c>
      <c r="L1302">
        <v>2004</v>
      </c>
      <c r="M1302">
        <v>6.2</v>
      </c>
      <c r="N1302">
        <v>1.85</v>
      </c>
    </row>
    <row r="1303" spans="1:14" x14ac:dyDescent="0.3">
      <c r="A1303" t="s">
        <v>3902</v>
      </c>
      <c r="B1303">
        <v>107</v>
      </c>
      <c r="C1303" t="s">
        <v>991</v>
      </c>
      <c r="D1303">
        <v>20113965</v>
      </c>
      <c r="E1303" t="s">
        <v>3919</v>
      </c>
      <c r="F1303" t="s">
        <v>1631</v>
      </c>
      <c r="G1303" t="s">
        <v>4178</v>
      </c>
      <c r="H1303" t="s">
        <v>4179</v>
      </c>
      <c r="I1303" t="s">
        <v>20</v>
      </c>
      <c r="J1303" t="s">
        <v>21</v>
      </c>
      <c r="K1303">
        <v>40000000</v>
      </c>
      <c r="L1303">
        <v>2012</v>
      </c>
      <c r="M1303">
        <v>6.5</v>
      </c>
      <c r="N1303">
        <v>2.35</v>
      </c>
    </row>
    <row r="1304" spans="1:14" x14ac:dyDescent="0.3">
      <c r="A1304" t="s">
        <v>4180</v>
      </c>
      <c r="B1304">
        <v>106</v>
      </c>
      <c r="C1304" t="s">
        <v>2667</v>
      </c>
      <c r="D1304">
        <v>13376506</v>
      </c>
      <c r="E1304" t="s">
        <v>2190</v>
      </c>
      <c r="F1304" t="s">
        <v>3668</v>
      </c>
      <c r="G1304" t="s">
        <v>4181</v>
      </c>
      <c r="H1304" t="s">
        <v>4182</v>
      </c>
      <c r="I1304" t="s">
        <v>20</v>
      </c>
      <c r="J1304" t="s">
        <v>21</v>
      </c>
      <c r="K1304">
        <v>40000000</v>
      </c>
      <c r="L1304">
        <v>1999</v>
      </c>
      <c r="M1304">
        <v>6.3</v>
      </c>
      <c r="N1304">
        <v>1.85</v>
      </c>
    </row>
    <row r="1305" spans="1:14" x14ac:dyDescent="0.3">
      <c r="A1305" t="s">
        <v>4183</v>
      </c>
      <c r="B1305">
        <v>101</v>
      </c>
      <c r="C1305" t="s">
        <v>4184</v>
      </c>
      <c r="D1305">
        <v>13208023</v>
      </c>
      <c r="E1305" t="s">
        <v>4185</v>
      </c>
      <c r="F1305" t="s">
        <v>1484</v>
      </c>
      <c r="G1305" t="s">
        <v>4186</v>
      </c>
      <c r="H1305" t="s">
        <v>1200</v>
      </c>
      <c r="I1305" t="s">
        <v>20</v>
      </c>
      <c r="J1305" t="s">
        <v>34</v>
      </c>
      <c r="K1305">
        <v>42000000</v>
      </c>
      <c r="L1305">
        <v>2002</v>
      </c>
      <c r="M1305">
        <v>3.3</v>
      </c>
      <c r="N1305">
        <v>2.35</v>
      </c>
    </row>
    <row r="1306" spans="1:14" x14ac:dyDescent="0.3">
      <c r="A1306" t="s">
        <v>1145</v>
      </c>
      <c r="B1306">
        <v>109</v>
      </c>
      <c r="C1306" t="s">
        <v>334</v>
      </c>
      <c r="D1306">
        <v>13838130</v>
      </c>
      <c r="E1306" t="s">
        <v>1269</v>
      </c>
      <c r="F1306" t="s">
        <v>476</v>
      </c>
      <c r="G1306" t="s">
        <v>4187</v>
      </c>
      <c r="H1306" t="s">
        <v>2518</v>
      </c>
      <c r="I1306" t="s">
        <v>20</v>
      </c>
      <c r="J1306" t="s">
        <v>21</v>
      </c>
      <c r="K1306">
        <v>40000000</v>
      </c>
      <c r="L1306">
        <v>2009</v>
      </c>
      <c r="M1306">
        <v>5.9</v>
      </c>
      <c r="N1306">
        <v>2.35</v>
      </c>
    </row>
    <row r="1307" spans="1:14" x14ac:dyDescent="0.3">
      <c r="A1307" t="s">
        <v>3755</v>
      </c>
      <c r="B1307">
        <v>110</v>
      </c>
      <c r="C1307" t="s">
        <v>2869</v>
      </c>
      <c r="D1307">
        <v>5773519</v>
      </c>
      <c r="E1307" t="s">
        <v>2046</v>
      </c>
      <c r="F1307" t="s">
        <v>70</v>
      </c>
      <c r="G1307" t="s">
        <v>3756</v>
      </c>
      <c r="H1307" t="s">
        <v>3757</v>
      </c>
      <c r="I1307" t="s">
        <v>20</v>
      </c>
      <c r="J1307" t="s">
        <v>21</v>
      </c>
      <c r="K1307">
        <v>40000000</v>
      </c>
      <c r="L1307">
        <v>2015</v>
      </c>
      <c r="M1307">
        <v>6</v>
      </c>
      <c r="N1307">
        <v>2.35</v>
      </c>
    </row>
    <row r="1308" spans="1:14" x14ac:dyDescent="0.3">
      <c r="A1308" t="s">
        <v>3413</v>
      </c>
      <c r="B1308">
        <v>89</v>
      </c>
      <c r="C1308" t="s">
        <v>1370</v>
      </c>
      <c r="D1308">
        <v>9652000</v>
      </c>
      <c r="E1308" t="s">
        <v>1099</v>
      </c>
      <c r="F1308" t="s">
        <v>912</v>
      </c>
      <c r="G1308" t="s">
        <v>4188</v>
      </c>
      <c r="H1308" t="s">
        <v>1395</v>
      </c>
      <c r="I1308" t="s">
        <v>20</v>
      </c>
      <c r="J1308" t="s">
        <v>21</v>
      </c>
      <c r="K1308">
        <v>40000000</v>
      </c>
      <c r="L1308">
        <v>2003</v>
      </c>
      <c r="M1308">
        <v>5.8</v>
      </c>
      <c r="N1308">
        <v>1.85</v>
      </c>
    </row>
    <row r="1309" spans="1:14" x14ac:dyDescent="0.3">
      <c r="A1309" t="s">
        <v>4189</v>
      </c>
      <c r="B1309">
        <v>100</v>
      </c>
      <c r="C1309" t="s">
        <v>188</v>
      </c>
      <c r="D1309">
        <v>12081447</v>
      </c>
      <c r="E1309" t="s">
        <v>3436</v>
      </c>
      <c r="F1309" t="s">
        <v>543</v>
      </c>
      <c r="G1309" t="s">
        <v>4190</v>
      </c>
      <c r="H1309" t="s">
        <v>3294</v>
      </c>
      <c r="I1309" t="s">
        <v>20</v>
      </c>
      <c r="J1309" t="s">
        <v>21</v>
      </c>
      <c r="L1309">
        <v>2008</v>
      </c>
      <c r="M1309">
        <v>6.5</v>
      </c>
      <c r="N1309">
        <v>2.35</v>
      </c>
    </row>
    <row r="1310" spans="1:14" x14ac:dyDescent="0.3">
      <c r="A1310" t="s">
        <v>4191</v>
      </c>
      <c r="B1310">
        <v>119</v>
      </c>
      <c r="C1310" t="s">
        <v>4192</v>
      </c>
      <c r="D1310">
        <v>7000000</v>
      </c>
      <c r="E1310" t="s">
        <v>484</v>
      </c>
      <c r="F1310" t="s">
        <v>3363</v>
      </c>
      <c r="G1310" t="s">
        <v>4193</v>
      </c>
      <c r="H1310" t="s">
        <v>4097</v>
      </c>
      <c r="I1310" t="s">
        <v>20</v>
      </c>
      <c r="J1310" t="s">
        <v>34</v>
      </c>
      <c r="K1310">
        <v>36000000</v>
      </c>
      <c r="L1310">
        <v>1980</v>
      </c>
      <c r="M1310">
        <v>4.7</v>
      </c>
      <c r="N1310">
        <v>2.35</v>
      </c>
    </row>
    <row r="1311" spans="1:14" x14ac:dyDescent="0.3">
      <c r="A1311" t="s">
        <v>4194</v>
      </c>
      <c r="B1311">
        <v>83</v>
      </c>
      <c r="C1311" t="s">
        <v>2374</v>
      </c>
      <c r="D1311">
        <v>10431220</v>
      </c>
      <c r="E1311" t="s">
        <v>441</v>
      </c>
      <c r="F1311" t="s">
        <v>3978</v>
      </c>
      <c r="G1311" t="s">
        <v>4195</v>
      </c>
      <c r="H1311" t="s">
        <v>2676</v>
      </c>
      <c r="I1311" t="s">
        <v>20</v>
      </c>
      <c r="J1311" t="s">
        <v>21</v>
      </c>
      <c r="K1311">
        <v>24000000</v>
      </c>
      <c r="L1311">
        <v>1999</v>
      </c>
      <c r="M1311">
        <v>4.0999999999999996</v>
      </c>
      <c r="N1311">
        <v>1.85</v>
      </c>
    </row>
    <row r="1312" spans="1:14" x14ac:dyDescent="0.3">
      <c r="A1312" t="s">
        <v>4196</v>
      </c>
      <c r="B1312">
        <v>108</v>
      </c>
      <c r="C1312" t="s">
        <v>365</v>
      </c>
      <c r="D1312">
        <v>10326062</v>
      </c>
      <c r="E1312" t="s">
        <v>4197</v>
      </c>
      <c r="F1312" t="s">
        <v>3051</v>
      </c>
      <c r="G1312" t="s">
        <v>4198</v>
      </c>
      <c r="H1312" t="s">
        <v>4199</v>
      </c>
      <c r="I1312" t="s">
        <v>20</v>
      </c>
      <c r="J1312" t="s">
        <v>520</v>
      </c>
      <c r="K1312">
        <v>33000000</v>
      </c>
      <c r="L1312">
        <v>2009</v>
      </c>
      <c r="M1312">
        <v>6.8</v>
      </c>
      <c r="N1312">
        <v>2.35</v>
      </c>
    </row>
    <row r="1313" spans="1:14" x14ac:dyDescent="0.3">
      <c r="A1313" t="s">
        <v>3233</v>
      </c>
      <c r="B1313">
        <v>102</v>
      </c>
      <c r="C1313" t="s">
        <v>1015</v>
      </c>
      <c r="D1313">
        <v>6114237</v>
      </c>
      <c r="E1313" t="s">
        <v>1442</v>
      </c>
      <c r="F1313" t="s">
        <v>2649</v>
      </c>
      <c r="G1313" t="s">
        <v>4200</v>
      </c>
      <c r="H1313" t="s">
        <v>4201</v>
      </c>
      <c r="I1313" t="s">
        <v>20</v>
      </c>
      <c r="J1313" t="s">
        <v>21</v>
      </c>
      <c r="K1313">
        <v>40000000</v>
      </c>
      <c r="L1313">
        <v>2001</v>
      </c>
      <c r="M1313">
        <v>6.2</v>
      </c>
      <c r="N1313">
        <v>1.85</v>
      </c>
    </row>
    <row r="1314" spans="1:14" x14ac:dyDescent="0.3">
      <c r="A1314" t="s">
        <v>4095</v>
      </c>
      <c r="B1314">
        <v>93</v>
      </c>
      <c r="C1314" t="s">
        <v>4202</v>
      </c>
      <c r="D1314">
        <v>4835968</v>
      </c>
      <c r="E1314" t="s">
        <v>30</v>
      </c>
      <c r="F1314" t="s">
        <v>1195</v>
      </c>
      <c r="G1314" t="s">
        <v>4203</v>
      </c>
      <c r="H1314" t="s">
        <v>3219</v>
      </c>
      <c r="I1314" t="s">
        <v>20</v>
      </c>
      <c r="J1314" t="s">
        <v>34</v>
      </c>
      <c r="K1314">
        <v>40000000</v>
      </c>
      <c r="L1314">
        <v>2002</v>
      </c>
      <c r="M1314">
        <v>4.5</v>
      </c>
      <c r="N1314">
        <v>2.35</v>
      </c>
    </row>
    <row r="1315" spans="1:14" x14ac:dyDescent="0.3">
      <c r="A1315" t="s">
        <v>4204</v>
      </c>
      <c r="B1315">
        <v>84</v>
      </c>
      <c r="C1315" t="s">
        <v>4205</v>
      </c>
      <c r="D1315">
        <v>4777007</v>
      </c>
      <c r="E1315" t="s">
        <v>4206</v>
      </c>
      <c r="F1315" t="s">
        <v>4202</v>
      </c>
      <c r="G1315" t="s">
        <v>4207</v>
      </c>
      <c r="H1315" t="s">
        <v>4208</v>
      </c>
      <c r="I1315" t="s">
        <v>20</v>
      </c>
      <c r="J1315" t="s">
        <v>966</v>
      </c>
      <c r="K1315">
        <v>40000000</v>
      </c>
      <c r="L1315">
        <v>2001</v>
      </c>
      <c r="M1315">
        <v>5.8</v>
      </c>
      <c r="N1315">
        <v>2.35</v>
      </c>
    </row>
    <row r="1316" spans="1:14" x14ac:dyDescent="0.3">
      <c r="A1316" t="s">
        <v>3308</v>
      </c>
      <c r="B1316">
        <v>107</v>
      </c>
      <c r="C1316" t="s">
        <v>1097</v>
      </c>
      <c r="D1316">
        <v>3675072</v>
      </c>
      <c r="E1316" t="s">
        <v>780</v>
      </c>
      <c r="F1316" t="s">
        <v>152</v>
      </c>
      <c r="G1316" t="s">
        <v>4209</v>
      </c>
      <c r="H1316" t="s">
        <v>4210</v>
      </c>
      <c r="I1316" t="s">
        <v>20</v>
      </c>
      <c r="J1316" t="s">
        <v>34</v>
      </c>
      <c r="K1316">
        <v>26000000</v>
      </c>
      <c r="L1316">
        <v>2007</v>
      </c>
      <c r="M1316">
        <v>7.3</v>
      </c>
      <c r="N1316">
        <v>2.35</v>
      </c>
    </row>
    <row r="1317" spans="1:14" x14ac:dyDescent="0.3">
      <c r="A1317" t="s">
        <v>2602</v>
      </c>
      <c r="B1317">
        <v>91</v>
      </c>
      <c r="C1317" t="s">
        <v>4211</v>
      </c>
      <c r="D1317">
        <v>18438149</v>
      </c>
      <c r="E1317" t="s">
        <v>1649</v>
      </c>
      <c r="F1317" t="s">
        <v>4212</v>
      </c>
      <c r="G1317" t="s">
        <v>4213</v>
      </c>
      <c r="H1317" t="s">
        <v>4214</v>
      </c>
      <c r="I1317" t="s">
        <v>20</v>
      </c>
      <c r="J1317" t="s">
        <v>21</v>
      </c>
      <c r="K1317">
        <v>40000000</v>
      </c>
      <c r="L1317">
        <v>2012</v>
      </c>
      <c r="M1317">
        <v>5.9</v>
      </c>
      <c r="N1317">
        <v>2.35</v>
      </c>
    </row>
    <row r="1318" spans="1:14" x14ac:dyDescent="0.3">
      <c r="A1318" t="s">
        <v>4215</v>
      </c>
      <c r="B1318">
        <v>94</v>
      </c>
      <c r="C1318" t="s">
        <v>2550</v>
      </c>
      <c r="D1318">
        <v>511920</v>
      </c>
      <c r="E1318" t="s">
        <v>4216</v>
      </c>
      <c r="F1318" t="s">
        <v>490</v>
      </c>
      <c r="G1318" t="s">
        <v>4217</v>
      </c>
      <c r="H1318" t="s">
        <v>4218</v>
      </c>
      <c r="I1318" t="s">
        <v>20</v>
      </c>
      <c r="J1318" t="s">
        <v>21</v>
      </c>
      <c r="K1318">
        <v>40000000</v>
      </c>
      <c r="L1318">
        <v>2008</v>
      </c>
      <c r="M1318">
        <v>4.4000000000000004</v>
      </c>
      <c r="N1318">
        <v>1.85</v>
      </c>
    </row>
    <row r="1319" spans="1:14" x14ac:dyDescent="0.3">
      <c r="A1319" t="s">
        <v>3121</v>
      </c>
      <c r="B1319">
        <v>115</v>
      </c>
      <c r="C1319" t="s">
        <v>754</v>
      </c>
      <c r="D1319">
        <v>10640645</v>
      </c>
      <c r="E1319" t="s">
        <v>749</v>
      </c>
      <c r="F1319" t="s">
        <v>265</v>
      </c>
      <c r="G1319" t="s">
        <v>4219</v>
      </c>
      <c r="H1319" t="s">
        <v>4220</v>
      </c>
      <c r="I1319" t="s">
        <v>20</v>
      </c>
      <c r="J1319" t="s">
        <v>21</v>
      </c>
      <c r="K1319">
        <v>40000000</v>
      </c>
      <c r="L1319">
        <v>2015</v>
      </c>
      <c r="M1319">
        <v>5.8</v>
      </c>
      <c r="N1319">
        <v>2.35</v>
      </c>
    </row>
    <row r="1320" spans="1:14" x14ac:dyDescent="0.3">
      <c r="A1320" t="s">
        <v>4221</v>
      </c>
      <c r="B1320">
        <v>93</v>
      </c>
      <c r="C1320" t="s">
        <v>2619</v>
      </c>
      <c r="D1320">
        <v>652526</v>
      </c>
      <c r="E1320" t="s">
        <v>4222</v>
      </c>
      <c r="F1320" t="s">
        <v>3246</v>
      </c>
      <c r="G1320" t="s">
        <v>4223</v>
      </c>
      <c r="H1320" t="s">
        <v>4224</v>
      </c>
      <c r="I1320" t="s">
        <v>20</v>
      </c>
      <c r="J1320" t="s">
        <v>520</v>
      </c>
      <c r="K1320">
        <v>40000000</v>
      </c>
      <c r="L1320">
        <v>2006</v>
      </c>
      <c r="M1320">
        <v>5.0999999999999996</v>
      </c>
      <c r="N1320">
        <v>2.35</v>
      </c>
    </row>
    <row r="1321" spans="1:14" x14ac:dyDescent="0.3">
      <c r="A1321" t="s">
        <v>1712</v>
      </c>
      <c r="B1321">
        <v>105</v>
      </c>
      <c r="C1321" t="s">
        <v>4225</v>
      </c>
      <c r="D1321">
        <v>80050171</v>
      </c>
      <c r="E1321" t="s">
        <v>1265</v>
      </c>
      <c r="F1321" t="s">
        <v>4226</v>
      </c>
      <c r="G1321" t="s">
        <v>4227</v>
      </c>
      <c r="H1321" t="s">
        <v>1772</v>
      </c>
      <c r="I1321" t="s">
        <v>20</v>
      </c>
      <c r="J1321" t="s">
        <v>21</v>
      </c>
      <c r="K1321">
        <v>20000000</v>
      </c>
      <c r="L1321">
        <v>2007</v>
      </c>
      <c r="M1321">
        <v>6.9</v>
      </c>
      <c r="N1321">
        <v>1.85</v>
      </c>
    </row>
    <row r="1322" spans="1:14" x14ac:dyDescent="0.3">
      <c r="A1322" t="s">
        <v>2781</v>
      </c>
      <c r="B1322">
        <v>107</v>
      </c>
      <c r="C1322" t="s">
        <v>3820</v>
      </c>
      <c r="D1322">
        <v>7564000</v>
      </c>
      <c r="E1322" t="s">
        <v>3325</v>
      </c>
      <c r="F1322" t="s">
        <v>384</v>
      </c>
      <c r="G1322" t="s">
        <v>4228</v>
      </c>
      <c r="H1322" t="s">
        <v>4029</v>
      </c>
      <c r="I1322" t="s">
        <v>20</v>
      </c>
      <c r="J1322" t="s">
        <v>21</v>
      </c>
      <c r="K1322">
        <v>20000000</v>
      </c>
      <c r="L1322">
        <v>1995</v>
      </c>
      <c r="M1322">
        <v>6.2</v>
      </c>
      <c r="N1322">
        <v>2.35</v>
      </c>
    </row>
    <row r="1323" spans="1:14" x14ac:dyDescent="0.3">
      <c r="A1323" t="s">
        <v>4229</v>
      </c>
      <c r="B1323">
        <v>101</v>
      </c>
      <c r="C1323" t="s">
        <v>4230</v>
      </c>
      <c r="D1323">
        <v>876671</v>
      </c>
      <c r="E1323" t="s">
        <v>4231</v>
      </c>
      <c r="F1323" t="s">
        <v>4232</v>
      </c>
      <c r="G1323" t="s">
        <v>4233</v>
      </c>
      <c r="H1323" t="s">
        <v>4234</v>
      </c>
      <c r="I1323" t="s">
        <v>20</v>
      </c>
      <c r="J1323" t="s">
        <v>21</v>
      </c>
      <c r="K1323">
        <v>25000000</v>
      </c>
      <c r="L1323">
        <v>2007</v>
      </c>
      <c r="M1323">
        <v>6.9</v>
      </c>
      <c r="N1323">
        <v>2.35</v>
      </c>
    </row>
    <row r="1324" spans="1:14" x14ac:dyDescent="0.3">
      <c r="A1324" t="s">
        <v>2699</v>
      </c>
      <c r="B1324">
        <v>111</v>
      </c>
      <c r="C1324" t="s">
        <v>2446</v>
      </c>
      <c r="D1324">
        <v>2869369</v>
      </c>
      <c r="E1324" t="s">
        <v>1806</v>
      </c>
      <c r="F1324" t="s">
        <v>1699</v>
      </c>
      <c r="G1324" t="s">
        <v>4235</v>
      </c>
      <c r="H1324" t="s">
        <v>4236</v>
      </c>
      <c r="I1324" t="s">
        <v>20</v>
      </c>
      <c r="J1324" t="s">
        <v>34</v>
      </c>
      <c r="K1324">
        <v>30000000</v>
      </c>
      <c r="L1324">
        <v>1994</v>
      </c>
      <c r="M1324">
        <v>7.3</v>
      </c>
      <c r="N1324">
        <v>1.85</v>
      </c>
    </row>
    <row r="1325" spans="1:14" x14ac:dyDescent="0.3">
      <c r="A1325" t="s">
        <v>4237</v>
      </c>
      <c r="B1325">
        <v>113</v>
      </c>
      <c r="C1325" t="s">
        <v>4238</v>
      </c>
      <c r="D1325">
        <v>128978</v>
      </c>
      <c r="E1325" t="s">
        <v>508</v>
      </c>
      <c r="F1325" t="s">
        <v>341</v>
      </c>
      <c r="G1325" t="s">
        <v>4239</v>
      </c>
      <c r="H1325" t="s">
        <v>4240</v>
      </c>
      <c r="I1325" t="s">
        <v>1279</v>
      </c>
      <c r="J1325" t="s">
        <v>2462</v>
      </c>
      <c r="K1325">
        <v>40000000</v>
      </c>
      <c r="L1325">
        <v>2007</v>
      </c>
      <c r="M1325">
        <v>7.1</v>
      </c>
      <c r="N1325">
        <v>2.35</v>
      </c>
    </row>
    <row r="1326" spans="1:14" x14ac:dyDescent="0.3">
      <c r="A1326" t="s">
        <v>1324</v>
      </c>
      <c r="B1326">
        <v>112</v>
      </c>
      <c r="C1326" t="s">
        <v>4241</v>
      </c>
      <c r="D1326">
        <v>77231</v>
      </c>
      <c r="E1326" t="s">
        <v>1290</v>
      </c>
      <c r="F1326" t="s">
        <v>2375</v>
      </c>
      <c r="G1326" t="s">
        <v>4242</v>
      </c>
      <c r="H1326" t="s">
        <v>1663</v>
      </c>
      <c r="I1326" t="s">
        <v>4243</v>
      </c>
      <c r="J1326" t="s">
        <v>966</v>
      </c>
      <c r="K1326">
        <v>25000000</v>
      </c>
      <c r="L1326">
        <v>2005</v>
      </c>
      <c r="M1326">
        <v>6</v>
      </c>
      <c r="N1326">
        <v>2.35</v>
      </c>
    </row>
    <row r="1327" spans="1:14" x14ac:dyDescent="0.3">
      <c r="A1327" t="s">
        <v>4244</v>
      </c>
      <c r="B1327">
        <v>126</v>
      </c>
      <c r="C1327" t="s">
        <v>243</v>
      </c>
      <c r="D1327">
        <v>4563029</v>
      </c>
      <c r="E1327" t="s">
        <v>919</v>
      </c>
      <c r="F1327" t="s">
        <v>152</v>
      </c>
      <c r="G1327" t="s">
        <v>4245</v>
      </c>
      <c r="H1327" t="s">
        <v>4246</v>
      </c>
      <c r="I1327" t="s">
        <v>20</v>
      </c>
      <c r="J1327" t="s">
        <v>3548</v>
      </c>
      <c r="K1327">
        <v>39200000</v>
      </c>
      <c r="L1327">
        <v>2013</v>
      </c>
      <c r="M1327">
        <v>7</v>
      </c>
      <c r="N1327">
        <v>1.85</v>
      </c>
    </row>
    <row r="1328" spans="1:14" x14ac:dyDescent="0.3">
      <c r="A1328" t="s">
        <v>1304</v>
      </c>
      <c r="B1328">
        <v>90</v>
      </c>
      <c r="C1328" t="s">
        <v>2160</v>
      </c>
      <c r="E1328" t="s">
        <v>4247</v>
      </c>
      <c r="F1328" t="s">
        <v>1857</v>
      </c>
      <c r="G1328" t="s">
        <v>4248</v>
      </c>
      <c r="H1328" t="s">
        <v>4249</v>
      </c>
      <c r="I1328" t="s">
        <v>965</v>
      </c>
      <c r="J1328" t="s">
        <v>966</v>
      </c>
      <c r="K1328">
        <v>25000000</v>
      </c>
      <c r="L1328">
        <v>2011</v>
      </c>
      <c r="M1328">
        <v>6.8</v>
      </c>
      <c r="N1328">
        <v>1.85</v>
      </c>
    </row>
    <row r="1329" spans="1:14" x14ac:dyDescent="0.3">
      <c r="A1329" t="s">
        <v>4250</v>
      </c>
      <c r="B1329">
        <v>93</v>
      </c>
      <c r="C1329" t="s">
        <v>191</v>
      </c>
      <c r="D1329">
        <v>463730</v>
      </c>
      <c r="E1329" t="s">
        <v>1099</v>
      </c>
      <c r="F1329" t="s">
        <v>609</v>
      </c>
      <c r="G1329" t="s">
        <v>4251</v>
      </c>
      <c r="H1329" t="s">
        <v>991</v>
      </c>
      <c r="I1329" t="s">
        <v>20</v>
      </c>
      <c r="J1329" t="s">
        <v>21</v>
      </c>
      <c r="L1329">
        <v>2004</v>
      </c>
      <c r="M1329">
        <v>5.7</v>
      </c>
      <c r="N1329">
        <v>1.85</v>
      </c>
    </row>
    <row r="1330" spans="1:14" x14ac:dyDescent="0.3">
      <c r="A1330" t="s">
        <v>696</v>
      </c>
      <c r="B1330">
        <v>98</v>
      </c>
      <c r="C1330" t="s">
        <v>337</v>
      </c>
      <c r="D1330">
        <v>50693162</v>
      </c>
      <c r="E1330" t="s">
        <v>4252</v>
      </c>
      <c r="F1330" t="s">
        <v>1229</v>
      </c>
      <c r="G1330" t="s">
        <v>4253</v>
      </c>
      <c r="H1330" t="s">
        <v>3434</v>
      </c>
      <c r="I1330" t="s">
        <v>20</v>
      </c>
      <c r="J1330" t="s">
        <v>21</v>
      </c>
      <c r="K1330">
        <v>23000000</v>
      </c>
      <c r="L1330">
        <v>1994</v>
      </c>
      <c r="M1330">
        <v>7.6</v>
      </c>
      <c r="N1330">
        <v>1.85</v>
      </c>
    </row>
    <row r="1331" spans="1:14" x14ac:dyDescent="0.3">
      <c r="A1331" t="s">
        <v>4254</v>
      </c>
      <c r="B1331">
        <v>159</v>
      </c>
      <c r="C1331" t="s">
        <v>4255</v>
      </c>
      <c r="D1331">
        <v>6498000</v>
      </c>
      <c r="E1331" t="s">
        <v>4256</v>
      </c>
      <c r="F1331" t="s">
        <v>4257</v>
      </c>
      <c r="G1331" t="s">
        <v>4258</v>
      </c>
      <c r="H1331" t="s">
        <v>4259</v>
      </c>
      <c r="I1331" t="s">
        <v>4260</v>
      </c>
      <c r="J1331" t="s">
        <v>3498</v>
      </c>
      <c r="K1331">
        <v>18026148</v>
      </c>
      <c r="L1331">
        <v>2015</v>
      </c>
      <c r="M1331">
        <v>8.4</v>
      </c>
      <c r="N1331">
        <v>1.85</v>
      </c>
    </row>
    <row r="1332" spans="1:14" x14ac:dyDescent="0.3">
      <c r="A1332" t="s">
        <v>835</v>
      </c>
      <c r="B1332">
        <v>107</v>
      </c>
      <c r="C1332" t="s">
        <v>4261</v>
      </c>
      <c r="D1332">
        <v>63411478</v>
      </c>
      <c r="E1332" t="s">
        <v>4262</v>
      </c>
      <c r="F1332" t="s">
        <v>4263</v>
      </c>
      <c r="G1332" t="s">
        <v>4264</v>
      </c>
      <c r="H1332" t="s">
        <v>4265</v>
      </c>
      <c r="I1332" t="s">
        <v>20</v>
      </c>
      <c r="J1332" t="s">
        <v>21</v>
      </c>
      <c r="K1332">
        <v>39000000</v>
      </c>
      <c r="L1332">
        <v>2009</v>
      </c>
      <c r="M1332">
        <v>7.1</v>
      </c>
      <c r="N1332">
        <v>2.35</v>
      </c>
    </row>
    <row r="1333" spans="1:14" x14ac:dyDescent="0.3">
      <c r="A1333" t="s">
        <v>2427</v>
      </c>
      <c r="B1333">
        <v>102</v>
      </c>
      <c r="C1333" t="s">
        <v>1203</v>
      </c>
      <c r="D1333">
        <v>42640890</v>
      </c>
      <c r="E1333" t="s">
        <v>1106</v>
      </c>
      <c r="F1333" t="s">
        <v>4266</v>
      </c>
      <c r="G1333" t="s">
        <v>4267</v>
      </c>
      <c r="H1333" t="s">
        <v>629</v>
      </c>
      <c r="I1333" t="s">
        <v>20</v>
      </c>
      <c r="J1333" t="s">
        <v>21</v>
      </c>
      <c r="L1333">
        <v>2007</v>
      </c>
      <c r="M1333">
        <v>5.6</v>
      </c>
      <c r="N1333">
        <v>1.85</v>
      </c>
    </row>
    <row r="1334" spans="1:14" x14ac:dyDescent="0.3">
      <c r="A1334" t="s">
        <v>338</v>
      </c>
      <c r="B1334">
        <v>106</v>
      </c>
      <c r="C1334" t="s">
        <v>230</v>
      </c>
      <c r="D1334">
        <v>144512310</v>
      </c>
      <c r="E1334" t="s">
        <v>227</v>
      </c>
      <c r="F1334" t="s">
        <v>226</v>
      </c>
      <c r="G1334" t="s">
        <v>463</v>
      </c>
      <c r="H1334" t="s">
        <v>464</v>
      </c>
      <c r="I1334" t="s">
        <v>20</v>
      </c>
      <c r="J1334" t="s">
        <v>21</v>
      </c>
      <c r="K1334">
        <v>38000000</v>
      </c>
      <c r="L1334">
        <v>2001</v>
      </c>
      <c r="M1334">
        <v>6.7</v>
      </c>
      <c r="N1334">
        <v>2.35</v>
      </c>
    </row>
    <row r="1335" spans="1:14" x14ac:dyDescent="0.3">
      <c r="A1335" t="s">
        <v>173</v>
      </c>
      <c r="B1335">
        <v>87</v>
      </c>
      <c r="C1335" t="s">
        <v>1185</v>
      </c>
      <c r="D1335">
        <v>35287788</v>
      </c>
      <c r="E1335" t="s">
        <v>4268</v>
      </c>
      <c r="F1335" t="s">
        <v>2101</v>
      </c>
      <c r="G1335" t="s">
        <v>4269</v>
      </c>
      <c r="H1335" t="s">
        <v>4270</v>
      </c>
      <c r="I1335" t="s">
        <v>20</v>
      </c>
      <c r="J1335" t="s">
        <v>21</v>
      </c>
      <c r="K1335">
        <v>39000000</v>
      </c>
      <c r="L1335">
        <v>2012</v>
      </c>
      <c r="M1335">
        <v>7</v>
      </c>
      <c r="N1335">
        <v>1.85</v>
      </c>
    </row>
    <row r="1336" spans="1:14" x14ac:dyDescent="0.3">
      <c r="A1336" t="s">
        <v>64</v>
      </c>
      <c r="B1336">
        <v>119</v>
      </c>
      <c r="C1336" t="s">
        <v>4271</v>
      </c>
      <c r="D1336">
        <v>25335935</v>
      </c>
      <c r="E1336" t="s">
        <v>155</v>
      </c>
      <c r="F1336" t="s">
        <v>1003</v>
      </c>
      <c r="G1336" t="s">
        <v>4272</v>
      </c>
      <c r="H1336" t="s">
        <v>4273</v>
      </c>
      <c r="I1336" t="s">
        <v>20</v>
      </c>
      <c r="J1336" t="s">
        <v>21</v>
      </c>
      <c r="K1336">
        <v>40000000</v>
      </c>
      <c r="L1336">
        <v>2005</v>
      </c>
      <c r="M1336">
        <v>8</v>
      </c>
      <c r="N1336">
        <v>2.35</v>
      </c>
    </row>
    <row r="1337" spans="1:14" x14ac:dyDescent="0.3">
      <c r="A1337" t="s">
        <v>2966</v>
      </c>
      <c r="B1337">
        <v>110</v>
      </c>
      <c r="C1337" t="s">
        <v>2966</v>
      </c>
      <c r="D1337">
        <v>5881504</v>
      </c>
      <c r="E1337" t="s">
        <v>4274</v>
      </c>
      <c r="F1337" t="s">
        <v>3709</v>
      </c>
      <c r="G1337" t="s">
        <v>4275</v>
      </c>
      <c r="H1337" t="s">
        <v>3350</v>
      </c>
      <c r="I1337" t="s">
        <v>20</v>
      </c>
      <c r="J1337" t="s">
        <v>21</v>
      </c>
      <c r="K1337">
        <v>39000000</v>
      </c>
      <c r="L1337">
        <v>2004</v>
      </c>
      <c r="M1337">
        <v>5.3</v>
      </c>
      <c r="N1337">
        <v>2.35</v>
      </c>
    </row>
    <row r="1338" spans="1:14" x14ac:dyDescent="0.3">
      <c r="A1338" t="s">
        <v>3065</v>
      </c>
      <c r="B1338">
        <v>125</v>
      </c>
      <c r="C1338" t="s">
        <v>4276</v>
      </c>
      <c r="D1338">
        <v>60000000</v>
      </c>
      <c r="E1338" t="s">
        <v>1251</v>
      </c>
      <c r="F1338" t="s">
        <v>2899</v>
      </c>
      <c r="G1338" t="s">
        <v>4277</v>
      </c>
      <c r="H1338" t="s">
        <v>3067</v>
      </c>
      <c r="I1338" t="s">
        <v>20</v>
      </c>
      <c r="J1338" t="s">
        <v>34</v>
      </c>
      <c r="K1338">
        <v>39000000</v>
      </c>
      <c r="L1338">
        <v>1983</v>
      </c>
      <c r="M1338">
        <v>4.9000000000000004</v>
      </c>
      <c r="N1338">
        <v>2.35</v>
      </c>
    </row>
    <row r="1339" spans="1:14" x14ac:dyDescent="0.3">
      <c r="A1339" t="s">
        <v>1609</v>
      </c>
      <c r="B1339">
        <v>113</v>
      </c>
      <c r="C1339" t="s">
        <v>1173</v>
      </c>
      <c r="D1339">
        <v>29802761</v>
      </c>
      <c r="E1339" t="s">
        <v>2496</v>
      </c>
      <c r="F1339" t="s">
        <v>1147</v>
      </c>
      <c r="G1339" t="s">
        <v>4278</v>
      </c>
      <c r="H1339" t="s">
        <v>4279</v>
      </c>
      <c r="I1339" t="s">
        <v>20</v>
      </c>
      <c r="J1339" t="s">
        <v>21</v>
      </c>
      <c r="K1339">
        <v>40000000</v>
      </c>
      <c r="L1339">
        <v>2013</v>
      </c>
      <c r="M1339">
        <v>6.4</v>
      </c>
      <c r="N1339">
        <v>1.85</v>
      </c>
    </row>
    <row r="1340" spans="1:14" x14ac:dyDescent="0.3">
      <c r="A1340" t="s">
        <v>887</v>
      </c>
      <c r="B1340">
        <v>150</v>
      </c>
      <c r="C1340" t="s">
        <v>3825</v>
      </c>
      <c r="D1340">
        <v>626809</v>
      </c>
      <c r="E1340" t="s">
        <v>735</v>
      </c>
      <c r="F1340" t="s">
        <v>4238</v>
      </c>
      <c r="G1340" t="s">
        <v>4280</v>
      </c>
      <c r="H1340" t="s">
        <v>4281</v>
      </c>
      <c r="I1340" t="s">
        <v>1279</v>
      </c>
      <c r="J1340" t="s">
        <v>601</v>
      </c>
      <c r="K1340">
        <v>553632000</v>
      </c>
      <c r="L1340">
        <v>2008</v>
      </c>
      <c r="M1340">
        <v>7.4</v>
      </c>
      <c r="N1340">
        <v>2.35</v>
      </c>
    </row>
    <row r="1341" spans="1:14" x14ac:dyDescent="0.3">
      <c r="A1341" t="s">
        <v>2023</v>
      </c>
      <c r="B1341">
        <v>108</v>
      </c>
      <c r="C1341" t="s">
        <v>3261</v>
      </c>
      <c r="D1341">
        <v>127214072</v>
      </c>
      <c r="E1341" t="s">
        <v>1106</v>
      </c>
      <c r="F1341" t="s">
        <v>1713</v>
      </c>
      <c r="G1341" t="s">
        <v>4282</v>
      </c>
      <c r="H1341" t="s">
        <v>4283</v>
      </c>
      <c r="I1341" t="s">
        <v>20</v>
      </c>
      <c r="J1341" t="s">
        <v>21</v>
      </c>
      <c r="K1341">
        <v>38000000</v>
      </c>
      <c r="L1341">
        <v>2002</v>
      </c>
      <c r="M1341">
        <v>6.1</v>
      </c>
      <c r="N1341">
        <v>2.35</v>
      </c>
    </row>
    <row r="1342" spans="1:14" x14ac:dyDescent="0.3">
      <c r="A1342" t="s">
        <v>2001</v>
      </c>
      <c r="B1342">
        <v>96</v>
      </c>
      <c r="C1342" t="s">
        <v>679</v>
      </c>
      <c r="D1342">
        <v>88915214</v>
      </c>
      <c r="E1342" t="s">
        <v>1106</v>
      </c>
      <c r="F1342" t="s">
        <v>437</v>
      </c>
      <c r="G1342" t="s">
        <v>4284</v>
      </c>
      <c r="H1342" t="s">
        <v>4285</v>
      </c>
      <c r="I1342" t="s">
        <v>20</v>
      </c>
      <c r="J1342" t="s">
        <v>21</v>
      </c>
      <c r="K1342">
        <v>38000000</v>
      </c>
      <c r="L1342">
        <v>2009</v>
      </c>
      <c r="M1342">
        <v>6.5</v>
      </c>
      <c r="N1342">
        <v>2.35</v>
      </c>
    </row>
    <row r="1343" spans="1:14" x14ac:dyDescent="0.3">
      <c r="A1343" t="s">
        <v>4286</v>
      </c>
      <c r="B1343">
        <v>93</v>
      </c>
      <c r="C1343" t="s">
        <v>4287</v>
      </c>
      <c r="D1343">
        <v>30400000</v>
      </c>
      <c r="E1343" t="s">
        <v>1099</v>
      </c>
      <c r="F1343" t="s">
        <v>1891</v>
      </c>
      <c r="G1343" t="s">
        <v>4288</v>
      </c>
      <c r="H1343" t="s">
        <v>4289</v>
      </c>
      <c r="I1343" t="s">
        <v>20</v>
      </c>
      <c r="J1343" t="s">
        <v>21</v>
      </c>
      <c r="K1343">
        <v>39000000</v>
      </c>
      <c r="L1343">
        <v>1996</v>
      </c>
      <c r="M1343">
        <v>5.7</v>
      </c>
      <c r="N1343">
        <v>2.35</v>
      </c>
    </row>
    <row r="1344" spans="1:14" x14ac:dyDescent="0.3">
      <c r="A1344" t="s">
        <v>3085</v>
      </c>
      <c r="B1344">
        <v>100</v>
      </c>
      <c r="C1344" t="s">
        <v>3668</v>
      </c>
      <c r="D1344">
        <v>85570368</v>
      </c>
      <c r="E1344" t="s">
        <v>1963</v>
      </c>
      <c r="F1344" t="s">
        <v>186</v>
      </c>
      <c r="G1344" t="s">
        <v>4290</v>
      </c>
      <c r="H1344" t="s">
        <v>4291</v>
      </c>
      <c r="I1344" t="s">
        <v>20</v>
      </c>
      <c r="J1344" t="s">
        <v>21</v>
      </c>
      <c r="K1344">
        <v>38000000</v>
      </c>
      <c r="L1344">
        <v>2002</v>
      </c>
      <c r="M1344">
        <v>5.0999999999999996</v>
      </c>
      <c r="N1344">
        <v>1.85</v>
      </c>
    </row>
    <row r="1345" spans="1:14" x14ac:dyDescent="0.3">
      <c r="A1345" t="s">
        <v>4292</v>
      </c>
      <c r="B1345">
        <v>118</v>
      </c>
      <c r="C1345" t="s">
        <v>1506</v>
      </c>
      <c r="D1345">
        <v>75668868</v>
      </c>
      <c r="E1345" t="s">
        <v>1047</v>
      </c>
      <c r="F1345" t="s">
        <v>2172</v>
      </c>
      <c r="G1345" t="s">
        <v>4293</v>
      </c>
      <c r="H1345" t="s">
        <v>2171</v>
      </c>
      <c r="I1345" t="s">
        <v>20</v>
      </c>
      <c r="J1345" t="s">
        <v>21</v>
      </c>
      <c r="K1345">
        <v>35000000</v>
      </c>
      <c r="L1345">
        <v>1994</v>
      </c>
      <c r="M1345">
        <v>6.6</v>
      </c>
      <c r="N1345">
        <v>2.35</v>
      </c>
    </row>
    <row r="1346" spans="1:14" x14ac:dyDescent="0.3">
      <c r="A1346" t="s">
        <v>4294</v>
      </c>
      <c r="B1346">
        <v>122</v>
      </c>
      <c r="C1346" t="s">
        <v>4295</v>
      </c>
      <c r="D1346">
        <v>6594136</v>
      </c>
      <c r="E1346" t="s">
        <v>4296</v>
      </c>
      <c r="F1346" t="s">
        <v>3825</v>
      </c>
      <c r="G1346" t="s">
        <v>4297</v>
      </c>
      <c r="H1346" t="s">
        <v>4298</v>
      </c>
      <c r="I1346" t="s">
        <v>1279</v>
      </c>
      <c r="J1346" t="s">
        <v>2462</v>
      </c>
      <c r="K1346">
        <v>38600000</v>
      </c>
      <c r="L1346">
        <v>2013</v>
      </c>
      <c r="M1346">
        <v>6.5</v>
      </c>
      <c r="N1346">
        <v>2.35</v>
      </c>
    </row>
    <row r="1347" spans="1:14" x14ac:dyDescent="0.3">
      <c r="A1347" t="s">
        <v>472</v>
      </c>
      <c r="B1347">
        <v>120</v>
      </c>
      <c r="C1347" t="s">
        <v>31</v>
      </c>
      <c r="D1347">
        <v>58700247</v>
      </c>
      <c r="E1347" t="s">
        <v>146</v>
      </c>
      <c r="F1347" t="s">
        <v>521</v>
      </c>
      <c r="G1347" t="s">
        <v>4299</v>
      </c>
      <c r="H1347" t="s">
        <v>206</v>
      </c>
      <c r="I1347" t="s">
        <v>20</v>
      </c>
      <c r="J1347" t="s">
        <v>21</v>
      </c>
      <c r="K1347">
        <v>38000000</v>
      </c>
      <c r="L1347">
        <v>2011</v>
      </c>
      <c r="M1347">
        <v>6.9</v>
      </c>
      <c r="N1347">
        <v>2.35</v>
      </c>
    </row>
    <row r="1348" spans="1:14" x14ac:dyDescent="0.3">
      <c r="A1348" t="s">
        <v>45</v>
      </c>
      <c r="B1348">
        <v>60</v>
      </c>
      <c r="C1348" t="s">
        <v>669</v>
      </c>
      <c r="E1348" t="s">
        <v>1723</v>
      </c>
      <c r="F1348" t="s">
        <v>40</v>
      </c>
      <c r="G1348" t="s">
        <v>4300</v>
      </c>
      <c r="H1348" t="s">
        <v>4301</v>
      </c>
      <c r="I1348" t="s">
        <v>20</v>
      </c>
      <c r="J1348" t="s">
        <v>21</v>
      </c>
      <c r="M1348">
        <v>7.8</v>
      </c>
      <c r="N1348">
        <v>1.33</v>
      </c>
    </row>
    <row r="1349" spans="1:14" x14ac:dyDescent="0.3">
      <c r="A1349" t="s">
        <v>4302</v>
      </c>
      <c r="B1349">
        <v>88</v>
      </c>
      <c r="C1349" t="s">
        <v>4303</v>
      </c>
      <c r="E1349" t="s">
        <v>428</v>
      </c>
      <c r="F1349" t="s">
        <v>4304</v>
      </c>
      <c r="G1349" t="s">
        <v>4305</v>
      </c>
      <c r="H1349" t="s">
        <v>4306</v>
      </c>
      <c r="I1349" t="s">
        <v>20</v>
      </c>
      <c r="J1349" t="s">
        <v>601</v>
      </c>
      <c r="K1349">
        <v>40000000</v>
      </c>
      <c r="L1349">
        <v>2014</v>
      </c>
      <c r="M1349">
        <v>6.4</v>
      </c>
    </row>
    <row r="1350" spans="1:14" x14ac:dyDescent="0.3">
      <c r="A1350" t="s">
        <v>4307</v>
      </c>
      <c r="B1350">
        <v>146</v>
      </c>
      <c r="C1350" t="s">
        <v>2282</v>
      </c>
      <c r="D1350">
        <v>50668906</v>
      </c>
      <c r="E1350" t="s">
        <v>1076</v>
      </c>
      <c r="F1350" t="s">
        <v>1134</v>
      </c>
      <c r="G1350" t="s">
        <v>4308</v>
      </c>
      <c r="H1350" t="s">
        <v>3186</v>
      </c>
      <c r="I1350" t="s">
        <v>20</v>
      </c>
      <c r="J1350" t="s">
        <v>21</v>
      </c>
      <c r="K1350">
        <v>38000000</v>
      </c>
      <c r="L1350">
        <v>1999</v>
      </c>
      <c r="M1350">
        <v>7.6</v>
      </c>
      <c r="N1350">
        <v>1.85</v>
      </c>
    </row>
    <row r="1351" spans="1:14" x14ac:dyDescent="0.3">
      <c r="A1351" t="s">
        <v>503</v>
      </c>
      <c r="B1351">
        <v>115</v>
      </c>
      <c r="C1351" t="s">
        <v>4309</v>
      </c>
      <c r="D1351">
        <v>39177215</v>
      </c>
      <c r="E1351" t="s">
        <v>1392</v>
      </c>
      <c r="F1351" t="s">
        <v>2446</v>
      </c>
      <c r="G1351" t="s">
        <v>4310</v>
      </c>
      <c r="H1351" t="s">
        <v>3017</v>
      </c>
      <c r="I1351" t="s">
        <v>20</v>
      </c>
      <c r="J1351" t="s">
        <v>21</v>
      </c>
      <c r="K1351">
        <v>38000000</v>
      </c>
      <c r="L1351">
        <v>2002</v>
      </c>
      <c r="M1351">
        <v>5.6</v>
      </c>
      <c r="N1351">
        <v>2.35</v>
      </c>
    </row>
    <row r="1352" spans="1:14" x14ac:dyDescent="0.3">
      <c r="A1352" t="s">
        <v>4311</v>
      </c>
      <c r="B1352">
        <v>123</v>
      </c>
      <c r="C1352" t="s">
        <v>2550</v>
      </c>
      <c r="D1352">
        <v>40334024</v>
      </c>
      <c r="E1352" t="s">
        <v>2701</v>
      </c>
      <c r="F1352" t="s">
        <v>422</v>
      </c>
      <c r="G1352" t="s">
        <v>4312</v>
      </c>
      <c r="H1352" t="s">
        <v>1089</v>
      </c>
      <c r="I1352" t="s">
        <v>20</v>
      </c>
      <c r="J1352" t="s">
        <v>21</v>
      </c>
      <c r="K1352">
        <v>35000000</v>
      </c>
      <c r="L1352">
        <v>2001</v>
      </c>
      <c r="M1352">
        <v>6.2</v>
      </c>
      <c r="N1352">
        <v>2.35</v>
      </c>
    </row>
    <row r="1353" spans="1:14" x14ac:dyDescent="0.3">
      <c r="A1353" t="s">
        <v>3213</v>
      </c>
      <c r="B1353">
        <v>94</v>
      </c>
      <c r="C1353" t="s">
        <v>4313</v>
      </c>
      <c r="D1353">
        <v>71038190</v>
      </c>
      <c r="E1353" t="s">
        <v>1151</v>
      </c>
      <c r="F1353" t="s">
        <v>4314</v>
      </c>
      <c r="G1353" t="s">
        <v>4315</v>
      </c>
      <c r="H1353" t="s">
        <v>4316</v>
      </c>
      <c r="I1353" t="s">
        <v>20</v>
      </c>
      <c r="J1353" t="s">
        <v>21</v>
      </c>
      <c r="K1353">
        <v>30000000</v>
      </c>
      <c r="L1353">
        <v>2015</v>
      </c>
      <c r="M1353">
        <v>4.4000000000000004</v>
      </c>
      <c r="N1353">
        <v>1.85</v>
      </c>
    </row>
    <row r="1354" spans="1:14" x14ac:dyDescent="0.3">
      <c r="A1354" t="s">
        <v>4317</v>
      </c>
      <c r="B1354">
        <v>102</v>
      </c>
      <c r="C1354" t="s">
        <v>3153</v>
      </c>
      <c r="D1354">
        <v>24044532</v>
      </c>
      <c r="E1354" t="s">
        <v>146</v>
      </c>
      <c r="F1354" t="s">
        <v>4318</v>
      </c>
      <c r="G1354" t="s">
        <v>4319</v>
      </c>
      <c r="H1354" t="s">
        <v>4320</v>
      </c>
      <c r="I1354" t="s">
        <v>20</v>
      </c>
      <c r="J1354" t="s">
        <v>21</v>
      </c>
      <c r="K1354">
        <v>38000000</v>
      </c>
      <c r="L1354">
        <v>2001</v>
      </c>
      <c r="M1354">
        <v>5.6</v>
      </c>
      <c r="N1354">
        <v>1.85</v>
      </c>
    </row>
    <row r="1355" spans="1:14" x14ac:dyDescent="0.3">
      <c r="A1355" t="s">
        <v>2664</v>
      </c>
      <c r="B1355">
        <v>98</v>
      </c>
      <c r="C1355" t="s">
        <v>2822</v>
      </c>
      <c r="D1355">
        <v>22770864</v>
      </c>
      <c r="E1355" t="s">
        <v>1649</v>
      </c>
      <c r="F1355" t="s">
        <v>2250</v>
      </c>
      <c r="G1355" t="s">
        <v>4321</v>
      </c>
      <c r="H1355" t="s">
        <v>1391</v>
      </c>
      <c r="I1355" t="s">
        <v>20</v>
      </c>
      <c r="J1355" t="s">
        <v>21</v>
      </c>
      <c r="K1355">
        <v>38000000</v>
      </c>
      <c r="L1355">
        <v>2001</v>
      </c>
      <c r="M1355">
        <v>5.5</v>
      </c>
      <c r="N1355">
        <v>1.85</v>
      </c>
    </row>
    <row r="1356" spans="1:14" x14ac:dyDescent="0.3">
      <c r="A1356" t="s">
        <v>2436</v>
      </c>
      <c r="B1356">
        <v>133</v>
      </c>
      <c r="C1356" t="s">
        <v>84</v>
      </c>
      <c r="D1356">
        <v>18653746</v>
      </c>
      <c r="E1356" t="s">
        <v>575</v>
      </c>
      <c r="F1356" t="s">
        <v>25</v>
      </c>
      <c r="G1356" t="s">
        <v>4322</v>
      </c>
      <c r="H1356" t="s">
        <v>2040</v>
      </c>
      <c r="I1356" t="s">
        <v>20</v>
      </c>
      <c r="J1356" t="s">
        <v>2292</v>
      </c>
      <c r="K1356">
        <v>38000000</v>
      </c>
      <c r="L1356">
        <v>1999</v>
      </c>
      <c r="M1356">
        <v>6.7</v>
      </c>
      <c r="N1356">
        <v>2.35</v>
      </c>
    </row>
    <row r="1357" spans="1:14" x14ac:dyDescent="0.3">
      <c r="A1357" t="s">
        <v>503</v>
      </c>
      <c r="B1357">
        <v>118</v>
      </c>
      <c r="C1357" t="s">
        <v>2406</v>
      </c>
      <c r="D1357">
        <v>17305211</v>
      </c>
      <c r="E1357" t="s">
        <v>1403</v>
      </c>
      <c r="F1357" t="s">
        <v>55</v>
      </c>
      <c r="G1357" t="s">
        <v>4323</v>
      </c>
      <c r="H1357" t="s">
        <v>4324</v>
      </c>
      <c r="I1357" t="s">
        <v>20</v>
      </c>
      <c r="J1357" t="s">
        <v>21</v>
      </c>
      <c r="K1357">
        <v>38000000</v>
      </c>
      <c r="L1357">
        <v>1996</v>
      </c>
      <c r="M1357">
        <v>6.1</v>
      </c>
      <c r="N1357">
        <v>2.35</v>
      </c>
    </row>
    <row r="1358" spans="1:14" x14ac:dyDescent="0.3">
      <c r="A1358" t="s">
        <v>2810</v>
      </c>
      <c r="B1358">
        <v>105</v>
      </c>
      <c r="C1358" t="s">
        <v>4325</v>
      </c>
      <c r="D1358">
        <v>16991902</v>
      </c>
      <c r="E1358" t="s">
        <v>3846</v>
      </c>
      <c r="F1358" t="s">
        <v>4326</v>
      </c>
      <c r="G1358" t="s">
        <v>4327</v>
      </c>
      <c r="H1358" t="s">
        <v>4328</v>
      </c>
      <c r="I1358" t="s">
        <v>20</v>
      </c>
      <c r="J1358" t="s">
        <v>21</v>
      </c>
      <c r="K1358">
        <v>57000000</v>
      </c>
      <c r="L1358">
        <v>2001</v>
      </c>
      <c r="M1358">
        <v>6.2</v>
      </c>
      <c r="N1358">
        <v>2.35</v>
      </c>
    </row>
    <row r="1359" spans="1:14" x14ac:dyDescent="0.3">
      <c r="A1359" t="s">
        <v>4329</v>
      </c>
      <c r="B1359">
        <v>109</v>
      </c>
      <c r="C1359" t="s">
        <v>1543</v>
      </c>
      <c r="D1359">
        <v>47536959</v>
      </c>
      <c r="E1359" t="s">
        <v>2190</v>
      </c>
      <c r="F1359" t="s">
        <v>3402</v>
      </c>
      <c r="G1359" t="s">
        <v>4330</v>
      </c>
      <c r="H1359" t="s">
        <v>4331</v>
      </c>
      <c r="I1359" t="s">
        <v>20</v>
      </c>
      <c r="J1359" t="s">
        <v>21</v>
      </c>
      <c r="K1359">
        <v>10000000</v>
      </c>
      <c r="L1359">
        <v>2009</v>
      </c>
      <c r="M1359">
        <v>7.3</v>
      </c>
      <c r="N1359">
        <v>1.85</v>
      </c>
    </row>
    <row r="1360" spans="1:14" x14ac:dyDescent="0.3">
      <c r="A1360" t="s">
        <v>127</v>
      </c>
      <c r="B1360">
        <v>129</v>
      </c>
      <c r="C1360" t="s">
        <v>4332</v>
      </c>
      <c r="D1360">
        <v>10300000</v>
      </c>
      <c r="E1360" t="s">
        <v>4333</v>
      </c>
      <c r="F1360" t="s">
        <v>204</v>
      </c>
      <c r="G1360" t="s">
        <v>4334</v>
      </c>
      <c r="H1360" t="s">
        <v>1713</v>
      </c>
      <c r="I1360" t="s">
        <v>20</v>
      </c>
      <c r="J1360" t="s">
        <v>21</v>
      </c>
      <c r="K1360">
        <v>38000000</v>
      </c>
      <c r="L1360">
        <v>1996</v>
      </c>
      <c r="M1360">
        <v>6.6</v>
      </c>
      <c r="N1360">
        <v>2.35</v>
      </c>
    </row>
    <row r="1361" spans="1:14" x14ac:dyDescent="0.3">
      <c r="A1361" t="s">
        <v>3354</v>
      </c>
      <c r="B1361">
        <v>109</v>
      </c>
      <c r="C1361" t="s">
        <v>4335</v>
      </c>
      <c r="D1361">
        <v>13782838</v>
      </c>
      <c r="E1361" t="s">
        <v>4336</v>
      </c>
      <c r="F1361" t="s">
        <v>3770</v>
      </c>
      <c r="G1361" t="s">
        <v>4337</v>
      </c>
      <c r="H1361" t="s">
        <v>4338</v>
      </c>
      <c r="I1361" t="s">
        <v>20</v>
      </c>
      <c r="J1361" t="s">
        <v>21</v>
      </c>
      <c r="K1361">
        <v>15000000</v>
      </c>
      <c r="L1361">
        <v>1982</v>
      </c>
      <c r="M1361">
        <v>8.1999999999999993</v>
      </c>
      <c r="N1361">
        <v>2.35</v>
      </c>
    </row>
    <row r="1362" spans="1:14" x14ac:dyDescent="0.3">
      <c r="A1362" t="s">
        <v>921</v>
      </c>
      <c r="B1362">
        <v>127</v>
      </c>
      <c r="C1362" t="s">
        <v>4339</v>
      </c>
      <c r="D1362">
        <v>41997790</v>
      </c>
      <c r="E1362" t="s">
        <v>1823</v>
      </c>
      <c r="F1362" t="s">
        <v>230</v>
      </c>
      <c r="G1362" t="s">
        <v>4340</v>
      </c>
      <c r="H1362" t="s">
        <v>1946</v>
      </c>
      <c r="I1362" t="s">
        <v>20</v>
      </c>
      <c r="J1362" t="s">
        <v>21</v>
      </c>
      <c r="K1362">
        <v>38000000</v>
      </c>
      <c r="L1362">
        <v>2013</v>
      </c>
      <c r="M1362">
        <v>6.4</v>
      </c>
      <c r="N1362">
        <v>2.35</v>
      </c>
    </row>
    <row r="1363" spans="1:14" x14ac:dyDescent="0.3">
      <c r="A1363" t="s">
        <v>4341</v>
      </c>
      <c r="B1363">
        <v>118</v>
      </c>
      <c r="C1363" t="s">
        <v>4342</v>
      </c>
      <c r="D1363">
        <v>6482195</v>
      </c>
      <c r="E1363" t="s">
        <v>1451</v>
      </c>
      <c r="F1363" t="s">
        <v>4343</v>
      </c>
      <c r="G1363" t="s">
        <v>4344</v>
      </c>
      <c r="H1363" t="s">
        <v>4345</v>
      </c>
      <c r="I1363" t="s">
        <v>20</v>
      </c>
      <c r="J1363" t="s">
        <v>21</v>
      </c>
      <c r="K1363">
        <v>37000000</v>
      </c>
      <c r="L1363">
        <v>1997</v>
      </c>
      <c r="M1363">
        <v>6.4</v>
      </c>
      <c r="N1363">
        <v>2.35</v>
      </c>
    </row>
    <row r="1364" spans="1:14" x14ac:dyDescent="0.3">
      <c r="A1364" t="s">
        <v>4346</v>
      </c>
      <c r="B1364">
        <v>110</v>
      </c>
      <c r="C1364" t="s">
        <v>4347</v>
      </c>
      <c r="D1364">
        <v>623374</v>
      </c>
      <c r="E1364" t="s">
        <v>4348</v>
      </c>
      <c r="F1364" t="s">
        <v>1441</v>
      </c>
      <c r="G1364" t="s">
        <v>4349</v>
      </c>
      <c r="H1364" t="s">
        <v>4350</v>
      </c>
      <c r="I1364" t="s">
        <v>20</v>
      </c>
      <c r="J1364" t="s">
        <v>21</v>
      </c>
      <c r="K1364">
        <v>38000000</v>
      </c>
      <c r="L1364">
        <v>2001</v>
      </c>
      <c r="M1364">
        <v>5.2</v>
      </c>
      <c r="N1364">
        <v>2.35</v>
      </c>
    </row>
    <row r="1365" spans="1:14" x14ac:dyDescent="0.3">
      <c r="A1365" t="s">
        <v>2010</v>
      </c>
      <c r="B1365">
        <v>90</v>
      </c>
      <c r="C1365" t="s">
        <v>808</v>
      </c>
      <c r="D1365">
        <v>7871693</v>
      </c>
      <c r="E1365" t="s">
        <v>4351</v>
      </c>
      <c r="F1365" t="s">
        <v>372</v>
      </c>
      <c r="G1365" t="s">
        <v>4352</v>
      </c>
      <c r="H1365" t="s">
        <v>4353</v>
      </c>
      <c r="I1365" t="s">
        <v>20</v>
      </c>
      <c r="J1365" t="s">
        <v>21</v>
      </c>
      <c r="K1365">
        <v>55000000</v>
      </c>
      <c r="L1365">
        <v>2008</v>
      </c>
      <c r="M1365">
        <v>6.5</v>
      </c>
      <c r="N1365">
        <v>2.35</v>
      </c>
    </row>
    <row r="1366" spans="1:14" x14ac:dyDescent="0.3">
      <c r="A1366" t="s">
        <v>4354</v>
      </c>
      <c r="B1366">
        <v>144</v>
      </c>
      <c r="C1366" t="s">
        <v>4355</v>
      </c>
      <c r="D1366">
        <v>16377274</v>
      </c>
      <c r="E1366" t="s">
        <v>2190</v>
      </c>
      <c r="F1366" t="s">
        <v>4356</v>
      </c>
      <c r="G1366" t="s">
        <v>4357</v>
      </c>
      <c r="H1366" t="s">
        <v>4358</v>
      </c>
      <c r="I1366" t="s">
        <v>20</v>
      </c>
      <c r="J1366" t="s">
        <v>21</v>
      </c>
      <c r="K1366">
        <v>32000000</v>
      </c>
      <c r="L1366">
        <v>2012</v>
      </c>
      <c r="M1366">
        <v>7.1</v>
      </c>
      <c r="N1366">
        <v>1.85</v>
      </c>
    </row>
    <row r="1367" spans="1:14" x14ac:dyDescent="0.3">
      <c r="A1367" t="s">
        <v>4359</v>
      </c>
      <c r="B1367">
        <v>97</v>
      </c>
      <c r="C1367" t="s">
        <v>4360</v>
      </c>
      <c r="E1367" t="s">
        <v>4361</v>
      </c>
      <c r="F1367" t="s">
        <v>949</v>
      </c>
      <c r="G1367" t="s">
        <v>4362</v>
      </c>
      <c r="H1367" t="s">
        <v>4363</v>
      </c>
      <c r="I1367" t="s">
        <v>20</v>
      </c>
      <c r="J1367" t="s">
        <v>4364</v>
      </c>
      <c r="K1367">
        <v>38000000</v>
      </c>
      <c r="L1367">
        <v>2007</v>
      </c>
      <c r="M1367">
        <v>4.8</v>
      </c>
      <c r="N1367">
        <v>1.85</v>
      </c>
    </row>
    <row r="1368" spans="1:14" x14ac:dyDescent="0.3">
      <c r="A1368" t="s">
        <v>3233</v>
      </c>
      <c r="B1368">
        <v>130</v>
      </c>
      <c r="C1368" t="s">
        <v>2151</v>
      </c>
      <c r="D1368">
        <v>9589875</v>
      </c>
      <c r="E1368" t="s">
        <v>1076</v>
      </c>
      <c r="F1368" t="s">
        <v>365</v>
      </c>
      <c r="G1368" t="s">
        <v>4365</v>
      </c>
      <c r="H1368" t="s">
        <v>2966</v>
      </c>
      <c r="I1368" t="s">
        <v>20</v>
      </c>
      <c r="J1368" t="s">
        <v>21</v>
      </c>
      <c r="K1368">
        <v>40000000</v>
      </c>
      <c r="L1368">
        <v>2008</v>
      </c>
      <c r="M1368">
        <v>7.3</v>
      </c>
      <c r="N1368">
        <v>2.35</v>
      </c>
    </row>
    <row r="1369" spans="1:14" x14ac:dyDescent="0.3">
      <c r="A1369" t="s">
        <v>4366</v>
      </c>
      <c r="B1369">
        <v>112</v>
      </c>
      <c r="C1369" t="s">
        <v>4367</v>
      </c>
      <c r="D1369">
        <v>34912982</v>
      </c>
      <c r="E1369" t="s">
        <v>155</v>
      </c>
      <c r="F1369" t="s">
        <v>332</v>
      </c>
      <c r="G1369" t="s">
        <v>4368</v>
      </c>
      <c r="H1369" t="s">
        <v>4369</v>
      </c>
      <c r="I1369" t="s">
        <v>20</v>
      </c>
      <c r="J1369" t="s">
        <v>21</v>
      </c>
      <c r="K1369">
        <v>38000000</v>
      </c>
      <c r="L1369">
        <v>2016</v>
      </c>
      <c r="M1369">
        <v>5.2</v>
      </c>
      <c r="N1369">
        <v>2.35</v>
      </c>
    </row>
    <row r="1370" spans="1:14" x14ac:dyDescent="0.3">
      <c r="A1370" t="s">
        <v>4370</v>
      </c>
      <c r="B1370">
        <v>133</v>
      </c>
      <c r="C1370" t="s">
        <v>4371</v>
      </c>
      <c r="D1370">
        <v>109712885</v>
      </c>
      <c r="E1370" t="s">
        <v>2423</v>
      </c>
      <c r="F1370" t="s">
        <v>1173</v>
      </c>
      <c r="G1370" t="s">
        <v>4372</v>
      </c>
      <c r="H1370" t="s">
        <v>2304</v>
      </c>
      <c r="I1370" t="s">
        <v>20</v>
      </c>
      <c r="J1370" t="s">
        <v>21</v>
      </c>
      <c r="K1370">
        <v>35000000</v>
      </c>
      <c r="L1370">
        <v>2015</v>
      </c>
      <c r="M1370">
        <v>7.7</v>
      </c>
      <c r="N1370">
        <v>2.35</v>
      </c>
    </row>
    <row r="1371" spans="1:14" x14ac:dyDescent="0.3">
      <c r="A1371" t="s">
        <v>3730</v>
      </c>
      <c r="B1371">
        <v>150</v>
      </c>
      <c r="C1371" t="s">
        <v>407</v>
      </c>
      <c r="D1371">
        <v>92173235</v>
      </c>
      <c r="E1371" t="s">
        <v>1392</v>
      </c>
      <c r="F1371" t="s">
        <v>598</v>
      </c>
      <c r="G1371" t="s">
        <v>4373</v>
      </c>
      <c r="H1371" t="s">
        <v>4374</v>
      </c>
      <c r="I1371" t="s">
        <v>20</v>
      </c>
      <c r="J1371" t="s">
        <v>21</v>
      </c>
      <c r="K1371">
        <v>37000000</v>
      </c>
      <c r="L1371">
        <v>2010</v>
      </c>
      <c r="M1371">
        <v>7.6</v>
      </c>
      <c r="N1371">
        <v>2.35</v>
      </c>
    </row>
    <row r="1372" spans="1:14" x14ac:dyDescent="0.3">
      <c r="A1372" t="s">
        <v>4375</v>
      </c>
      <c r="B1372">
        <v>110</v>
      </c>
      <c r="C1372" t="s">
        <v>365</v>
      </c>
      <c r="D1372">
        <v>41102171</v>
      </c>
      <c r="E1372" t="s">
        <v>936</v>
      </c>
      <c r="F1372" t="s">
        <v>1602</v>
      </c>
      <c r="G1372" t="s">
        <v>4376</v>
      </c>
      <c r="H1372" t="s">
        <v>3165</v>
      </c>
      <c r="I1372" t="s">
        <v>20</v>
      </c>
      <c r="J1372" t="s">
        <v>21</v>
      </c>
      <c r="K1372">
        <v>40000000</v>
      </c>
      <c r="L1372">
        <v>2012</v>
      </c>
      <c r="M1372">
        <v>5.7</v>
      </c>
      <c r="N1372">
        <v>2.35</v>
      </c>
    </row>
    <row r="1373" spans="1:14" x14ac:dyDescent="0.3">
      <c r="A1373" t="s">
        <v>4377</v>
      </c>
      <c r="B1373">
        <v>96</v>
      </c>
      <c r="C1373" t="s">
        <v>231</v>
      </c>
      <c r="D1373">
        <v>60338891</v>
      </c>
      <c r="E1373" t="s">
        <v>1649</v>
      </c>
      <c r="F1373" t="s">
        <v>55</v>
      </c>
      <c r="G1373" t="s">
        <v>4378</v>
      </c>
      <c r="H1373" t="s">
        <v>1435</v>
      </c>
      <c r="I1373" t="s">
        <v>20</v>
      </c>
      <c r="J1373" t="s">
        <v>21</v>
      </c>
      <c r="K1373">
        <v>37000000</v>
      </c>
      <c r="L1373">
        <v>2008</v>
      </c>
      <c r="M1373">
        <v>7</v>
      </c>
      <c r="N1373">
        <v>1.85</v>
      </c>
    </row>
    <row r="1374" spans="1:14" x14ac:dyDescent="0.3">
      <c r="A1374" t="s">
        <v>4379</v>
      </c>
      <c r="B1374">
        <v>96</v>
      </c>
      <c r="C1374" t="s">
        <v>4380</v>
      </c>
      <c r="D1374">
        <v>48006503</v>
      </c>
      <c r="E1374" t="s">
        <v>532</v>
      </c>
      <c r="F1374" t="s">
        <v>437</v>
      </c>
      <c r="G1374" t="s">
        <v>4381</v>
      </c>
      <c r="H1374" t="s">
        <v>4382</v>
      </c>
      <c r="I1374" t="s">
        <v>20</v>
      </c>
      <c r="J1374" t="s">
        <v>21</v>
      </c>
      <c r="K1374">
        <v>37000000</v>
      </c>
      <c r="L1374">
        <v>2008</v>
      </c>
      <c r="M1374">
        <v>6</v>
      </c>
      <c r="N1374">
        <v>2.35</v>
      </c>
    </row>
    <row r="1375" spans="1:14" x14ac:dyDescent="0.3">
      <c r="A1375" t="s">
        <v>573</v>
      </c>
      <c r="B1375">
        <v>123</v>
      </c>
      <c r="C1375" t="s">
        <v>203</v>
      </c>
      <c r="D1375">
        <v>26903709</v>
      </c>
      <c r="E1375" t="s">
        <v>4383</v>
      </c>
      <c r="F1375" t="s">
        <v>66</v>
      </c>
      <c r="G1375" t="s">
        <v>4384</v>
      </c>
      <c r="H1375" t="s">
        <v>4385</v>
      </c>
      <c r="I1375" t="s">
        <v>20</v>
      </c>
      <c r="J1375" t="s">
        <v>34</v>
      </c>
      <c r="K1375">
        <v>38000000</v>
      </c>
      <c r="L1375">
        <v>2013</v>
      </c>
      <c r="M1375">
        <v>8.1</v>
      </c>
      <c r="N1375">
        <v>2.35</v>
      </c>
    </row>
    <row r="1376" spans="1:14" x14ac:dyDescent="0.3">
      <c r="A1376" t="s">
        <v>4354</v>
      </c>
      <c r="B1376">
        <v>188</v>
      </c>
      <c r="C1376" t="s">
        <v>4386</v>
      </c>
      <c r="D1376">
        <v>22450975</v>
      </c>
      <c r="E1376" t="s">
        <v>2190</v>
      </c>
      <c r="F1376" t="s">
        <v>4387</v>
      </c>
      <c r="G1376" t="s">
        <v>4388</v>
      </c>
      <c r="H1376" t="s">
        <v>4389</v>
      </c>
      <c r="I1376" t="s">
        <v>20</v>
      </c>
      <c r="J1376" t="s">
        <v>21</v>
      </c>
      <c r="K1376">
        <v>37000000</v>
      </c>
      <c r="L1376">
        <v>1999</v>
      </c>
      <c r="M1376">
        <v>8</v>
      </c>
      <c r="N1376">
        <v>2.35</v>
      </c>
    </row>
    <row r="1377" spans="1:14" x14ac:dyDescent="0.3">
      <c r="A1377" t="s">
        <v>4390</v>
      </c>
      <c r="B1377">
        <v>107</v>
      </c>
      <c r="C1377" t="s">
        <v>2658</v>
      </c>
      <c r="D1377">
        <v>44867349</v>
      </c>
      <c r="E1377" t="s">
        <v>1151</v>
      </c>
      <c r="F1377" t="s">
        <v>658</v>
      </c>
      <c r="G1377" t="s">
        <v>4391</v>
      </c>
      <c r="H1377" t="s">
        <v>2085</v>
      </c>
      <c r="I1377" t="s">
        <v>20</v>
      </c>
      <c r="J1377" t="s">
        <v>21</v>
      </c>
      <c r="K1377">
        <v>37000000</v>
      </c>
      <c r="L1377">
        <v>2010</v>
      </c>
      <c r="M1377">
        <v>5.6</v>
      </c>
      <c r="N1377">
        <v>2.35</v>
      </c>
    </row>
    <row r="1378" spans="1:14" x14ac:dyDescent="0.3">
      <c r="A1378" t="s">
        <v>4392</v>
      </c>
      <c r="B1378">
        <v>110</v>
      </c>
      <c r="C1378" t="s">
        <v>418</v>
      </c>
      <c r="D1378">
        <v>46813366</v>
      </c>
      <c r="E1378" t="s">
        <v>1106</v>
      </c>
      <c r="F1378" t="s">
        <v>2663</v>
      </c>
      <c r="G1378" t="s">
        <v>4393</v>
      </c>
      <c r="H1378" t="s">
        <v>2986</v>
      </c>
      <c r="I1378" t="s">
        <v>20</v>
      </c>
      <c r="J1378" t="s">
        <v>21</v>
      </c>
      <c r="K1378">
        <v>38000000</v>
      </c>
      <c r="L1378">
        <v>2016</v>
      </c>
      <c r="M1378">
        <v>6.1</v>
      </c>
      <c r="N1378">
        <v>2.35</v>
      </c>
    </row>
    <row r="1379" spans="1:14" x14ac:dyDescent="0.3">
      <c r="A1379" t="s">
        <v>4394</v>
      </c>
      <c r="B1379">
        <v>113</v>
      </c>
      <c r="C1379" t="s">
        <v>4395</v>
      </c>
      <c r="D1379">
        <v>72279690</v>
      </c>
      <c r="E1379" t="s">
        <v>4396</v>
      </c>
      <c r="F1379" t="s">
        <v>317</v>
      </c>
      <c r="G1379" t="s">
        <v>4397</v>
      </c>
      <c r="H1379" t="s">
        <v>3348</v>
      </c>
      <c r="I1379" t="s">
        <v>20</v>
      </c>
      <c r="J1379" t="s">
        <v>21</v>
      </c>
      <c r="K1379">
        <v>37000000</v>
      </c>
      <c r="L1379">
        <v>2011</v>
      </c>
      <c r="M1379">
        <v>6.9</v>
      </c>
      <c r="N1379">
        <v>1.85</v>
      </c>
    </row>
    <row r="1380" spans="1:14" x14ac:dyDescent="0.3">
      <c r="A1380" t="s">
        <v>3815</v>
      </c>
      <c r="B1380">
        <v>122</v>
      </c>
      <c r="C1380" t="s">
        <v>742</v>
      </c>
      <c r="D1380">
        <v>191449475</v>
      </c>
      <c r="E1380" t="s">
        <v>467</v>
      </c>
      <c r="F1380" t="s">
        <v>378</v>
      </c>
      <c r="G1380" t="s">
        <v>4398</v>
      </c>
      <c r="H1380" t="s">
        <v>1602</v>
      </c>
      <c r="I1380" t="s">
        <v>20</v>
      </c>
      <c r="J1380" t="s">
        <v>21</v>
      </c>
      <c r="K1380">
        <v>37000000</v>
      </c>
      <c r="L1380">
        <v>2008</v>
      </c>
      <c r="M1380">
        <v>5.2</v>
      </c>
      <c r="N1380">
        <v>2.35</v>
      </c>
    </row>
    <row r="1381" spans="1:14" x14ac:dyDescent="0.3">
      <c r="A1381" t="s">
        <v>3955</v>
      </c>
      <c r="B1381">
        <v>116</v>
      </c>
      <c r="C1381" t="s">
        <v>4399</v>
      </c>
      <c r="D1381">
        <v>71026631</v>
      </c>
      <c r="E1381" t="s">
        <v>1392</v>
      </c>
      <c r="F1381" t="s">
        <v>1134</v>
      </c>
      <c r="G1381" t="s">
        <v>4400</v>
      </c>
      <c r="H1381" t="s">
        <v>1479</v>
      </c>
      <c r="I1381" t="s">
        <v>20</v>
      </c>
      <c r="J1381" t="s">
        <v>21</v>
      </c>
      <c r="K1381">
        <v>36000000</v>
      </c>
      <c r="L1381">
        <v>2002</v>
      </c>
      <c r="M1381">
        <v>7</v>
      </c>
      <c r="N1381">
        <v>1.85</v>
      </c>
    </row>
    <row r="1382" spans="1:14" x14ac:dyDescent="0.3">
      <c r="A1382" t="s">
        <v>1721</v>
      </c>
      <c r="B1382">
        <v>93</v>
      </c>
      <c r="C1382" t="s">
        <v>1711</v>
      </c>
      <c r="D1382">
        <v>68208190</v>
      </c>
      <c r="E1382" t="s">
        <v>287</v>
      </c>
      <c r="F1382" t="s">
        <v>2635</v>
      </c>
      <c r="G1382" t="s">
        <v>4401</v>
      </c>
      <c r="H1382" t="s">
        <v>4402</v>
      </c>
      <c r="I1382" t="s">
        <v>20</v>
      </c>
      <c r="J1382" t="s">
        <v>21</v>
      </c>
      <c r="K1382">
        <v>65000000</v>
      </c>
      <c r="L1382">
        <v>1999</v>
      </c>
      <c r="M1382">
        <v>6.3</v>
      </c>
      <c r="N1382">
        <v>1.85</v>
      </c>
    </row>
    <row r="1383" spans="1:14" x14ac:dyDescent="0.3">
      <c r="A1383" t="s">
        <v>3173</v>
      </c>
      <c r="B1383">
        <v>118</v>
      </c>
      <c r="C1383" t="s">
        <v>4403</v>
      </c>
      <c r="D1383">
        <v>150368971</v>
      </c>
      <c r="E1383" t="s">
        <v>678</v>
      </c>
      <c r="F1383" t="s">
        <v>4404</v>
      </c>
      <c r="G1383" t="s">
        <v>4405</v>
      </c>
      <c r="H1383" t="s">
        <v>3165</v>
      </c>
      <c r="I1383" t="s">
        <v>20</v>
      </c>
      <c r="J1383" t="s">
        <v>21</v>
      </c>
      <c r="K1383">
        <v>37000000</v>
      </c>
      <c r="L1383">
        <v>2013</v>
      </c>
      <c r="M1383">
        <v>7</v>
      </c>
      <c r="N1383">
        <v>2.35</v>
      </c>
    </row>
    <row r="1384" spans="1:14" x14ac:dyDescent="0.3">
      <c r="A1384" t="s">
        <v>4406</v>
      </c>
      <c r="B1384">
        <v>115</v>
      </c>
      <c r="C1384" t="s">
        <v>4406</v>
      </c>
      <c r="E1384" t="s">
        <v>48</v>
      </c>
      <c r="F1384" t="s">
        <v>4407</v>
      </c>
      <c r="G1384" t="s">
        <v>4408</v>
      </c>
      <c r="H1384" t="s">
        <v>4409</v>
      </c>
      <c r="I1384" t="s">
        <v>3516</v>
      </c>
      <c r="J1384" t="s">
        <v>4410</v>
      </c>
      <c r="K1384">
        <v>29500000</v>
      </c>
      <c r="L1384">
        <v>2009</v>
      </c>
      <c r="M1384">
        <v>5.3</v>
      </c>
    </row>
    <row r="1385" spans="1:14" x14ac:dyDescent="0.3">
      <c r="A1385" t="s">
        <v>440</v>
      </c>
      <c r="B1385">
        <v>93</v>
      </c>
      <c r="C1385" t="s">
        <v>63</v>
      </c>
      <c r="D1385">
        <v>50129186</v>
      </c>
      <c r="E1385" t="s">
        <v>749</v>
      </c>
      <c r="F1385" t="s">
        <v>2339</v>
      </c>
      <c r="G1385" t="s">
        <v>4411</v>
      </c>
      <c r="H1385" t="s">
        <v>2956</v>
      </c>
      <c r="I1385" t="s">
        <v>20</v>
      </c>
      <c r="J1385" t="s">
        <v>21</v>
      </c>
      <c r="K1385">
        <v>36000000</v>
      </c>
      <c r="L1385">
        <v>1997</v>
      </c>
      <c r="M1385">
        <v>6.9</v>
      </c>
      <c r="N1385">
        <v>2.35</v>
      </c>
    </row>
    <row r="1386" spans="1:14" x14ac:dyDescent="0.3">
      <c r="A1386" t="s">
        <v>4412</v>
      </c>
      <c r="B1386">
        <v>121</v>
      </c>
      <c r="C1386" t="s">
        <v>4413</v>
      </c>
      <c r="D1386">
        <v>55500000</v>
      </c>
      <c r="E1386" t="s">
        <v>30</v>
      </c>
      <c r="F1386" t="s">
        <v>4414</v>
      </c>
      <c r="G1386" t="s">
        <v>4415</v>
      </c>
      <c r="H1386" t="s">
        <v>4416</v>
      </c>
      <c r="I1386" t="s">
        <v>20</v>
      </c>
      <c r="J1386" t="s">
        <v>34</v>
      </c>
      <c r="K1386">
        <v>36000000</v>
      </c>
      <c r="L1386">
        <v>1983</v>
      </c>
      <c r="M1386">
        <v>6.2</v>
      </c>
      <c r="N1386">
        <v>2.35</v>
      </c>
    </row>
    <row r="1387" spans="1:14" x14ac:dyDescent="0.3">
      <c r="A1387" t="s">
        <v>4417</v>
      </c>
      <c r="B1387">
        <v>101</v>
      </c>
      <c r="C1387" t="s">
        <v>4418</v>
      </c>
      <c r="D1387">
        <v>50213619</v>
      </c>
      <c r="E1387" t="s">
        <v>3420</v>
      </c>
      <c r="F1387" t="s">
        <v>4419</v>
      </c>
      <c r="G1387" t="s">
        <v>4420</v>
      </c>
      <c r="H1387" t="s">
        <v>3528</v>
      </c>
      <c r="I1387" t="s">
        <v>20</v>
      </c>
      <c r="J1387" t="s">
        <v>21</v>
      </c>
      <c r="K1387">
        <v>36000000</v>
      </c>
      <c r="L1387">
        <v>2010</v>
      </c>
      <c r="M1387">
        <v>6.4</v>
      </c>
      <c r="N1387">
        <v>1.85</v>
      </c>
    </row>
    <row r="1388" spans="1:14" x14ac:dyDescent="0.3">
      <c r="A1388" t="s">
        <v>4394</v>
      </c>
      <c r="B1388">
        <v>107</v>
      </c>
      <c r="C1388" t="s">
        <v>4421</v>
      </c>
      <c r="D1388">
        <v>42019483</v>
      </c>
      <c r="E1388" t="s">
        <v>4396</v>
      </c>
      <c r="F1388" t="s">
        <v>317</v>
      </c>
      <c r="G1388" t="s">
        <v>4422</v>
      </c>
      <c r="H1388" t="s">
        <v>3348</v>
      </c>
      <c r="I1388" t="s">
        <v>20</v>
      </c>
      <c r="J1388" t="s">
        <v>21</v>
      </c>
      <c r="K1388">
        <v>36000000</v>
      </c>
      <c r="L1388">
        <v>2014</v>
      </c>
      <c r="M1388">
        <v>6.4</v>
      </c>
      <c r="N1388">
        <v>1.85</v>
      </c>
    </row>
    <row r="1389" spans="1:14" x14ac:dyDescent="0.3">
      <c r="A1389" t="s">
        <v>2975</v>
      </c>
      <c r="B1389">
        <v>124</v>
      </c>
      <c r="C1389" t="s">
        <v>206</v>
      </c>
      <c r="D1389">
        <v>23360779</v>
      </c>
      <c r="E1389" t="s">
        <v>4423</v>
      </c>
      <c r="F1389" t="s">
        <v>525</v>
      </c>
      <c r="G1389" t="s">
        <v>4424</v>
      </c>
      <c r="H1389" t="s">
        <v>2527</v>
      </c>
      <c r="I1389" t="s">
        <v>20</v>
      </c>
      <c r="J1389" t="s">
        <v>21</v>
      </c>
      <c r="K1389">
        <v>34000000</v>
      </c>
      <c r="L1389">
        <v>2000</v>
      </c>
      <c r="M1389">
        <v>5.7</v>
      </c>
      <c r="N1389">
        <v>2.35</v>
      </c>
    </row>
    <row r="1390" spans="1:14" x14ac:dyDescent="0.3">
      <c r="A1390" t="s">
        <v>1993</v>
      </c>
      <c r="B1390">
        <v>109</v>
      </c>
      <c r="C1390" t="s">
        <v>4309</v>
      </c>
      <c r="D1390">
        <v>26183197</v>
      </c>
      <c r="E1390" t="s">
        <v>315</v>
      </c>
      <c r="F1390" t="s">
        <v>230</v>
      </c>
      <c r="G1390" t="s">
        <v>4425</v>
      </c>
      <c r="H1390" t="s">
        <v>1856</v>
      </c>
      <c r="I1390" t="s">
        <v>20</v>
      </c>
      <c r="J1390" t="s">
        <v>21</v>
      </c>
      <c r="K1390">
        <v>36000000</v>
      </c>
      <c r="L1390">
        <v>2003</v>
      </c>
      <c r="M1390">
        <v>6.1</v>
      </c>
      <c r="N1390">
        <v>2.35</v>
      </c>
    </row>
    <row r="1391" spans="1:14" x14ac:dyDescent="0.3">
      <c r="A1391" t="s">
        <v>2154</v>
      </c>
      <c r="B1391">
        <v>105</v>
      </c>
      <c r="C1391" t="s">
        <v>446</v>
      </c>
      <c r="D1391">
        <v>20991497</v>
      </c>
      <c r="E1391" t="s">
        <v>936</v>
      </c>
      <c r="F1391" t="s">
        <v>124</v>
      </c>
      <c r="G1391" t="s">
        <v>4426</v>
      </c>
      <c r="H1391" t="s">
        <v>372</v>
      </c>
      <c r="I1391" t="s">
        <v>20</v>
      </c>
      <c r="J1391" t="s">
        <v>21</v>
      </c>
      <c r="K1391">
        <v>37000000</v>
      </c>
      <c r="L1391">
        <v>2015</v>
      </c>
      <c r="M1391">
        <v>5.4</v>
      </c>
      <c r="N1391">
        <v>1.85</v>
      </c>
    </row>
    <row r="1392" spans="1:14" x14ac:dyDescent="0.3">
      <c r="A1392" t="s">
        <v>2482</v>
      </c>
      <c r="B1392">
        <v>130</v>
      </c>
      <c r="C1392" t="s">
        <v>1729</v>
      </c>
      <c r="D1392">
        <v>13052741</v>
      </c>
      <c r="E1392" t="s">
        <v>4026</v>
      </c>
      <c r="F1392" t="s">
        <v>3668</v>
      </c>
      <c r="G1392" t="s">
        <v>4427</v>
      </c>
      <c r="H1392" t="s">
        <v>1350</v>
      </c>
      <c r="I1392" t="s">
        <v>20</v>
      </c>
      <c r="J1392" t="s">
        <v>21</v>
      </c>
      <c r="K1392">
        <v>36000000</v>
      </c>
      <c r="L1392">
        <v>1996</v>
      </c>
      <c r="M1392">
        <v>6.7</v>
      </c>
      <c r="N1392">
        <v>1.85</v>
      </c>
    </row>
    <row r="1393" spans="1:14" x14ac:dyDescent="0.3">
      <c r="A1393" t="s">
        <v>4428</v>
      </c>
      <c r="B1393">
        <v>127</v>
      </c>
      <c r="C1393" t="s">
        <v>4429</v>
      </c>
      <c r="D1393">
        <v>14378353</v>
      </c>
      <c r="E1393" t="s">
        <v>2112</v>
      </c>
      <c r="F1393" t="s">
        <v>651</v>
      </c>
      <c r="G1393" t="s">
        <v>4430</v>
      </c>
      <c r="H1393" t="s">
        <v>2374</v>
      </c>
      <c r="I1393" t="s">
        <v>20</v>
      </c>
      <c r="J1393" t="s">
        <v>21</v>
      </c>
      <c r="K1393">
        <v>36000000</v>
      </c>
      <c r="L1393">
        <v>1999</v>
      </c>
      <c r="M1393">
        <v>6.8</v>
      </c>
      <c r="N1393">
        <v>2.35</v>
      </c>
    </row>
    <row r="1394" spans="1:14" x14ac:dyDescent="0.3">
      <c r="A1394" t="s">
        <v>2262</v>
      </c>
      <c r="B1394">
        <v>114</v>
      </c>
      <c r="C1394" t="s">
        <v>4431</v>
      </c>
      <c r="D1394">
        <v>33037754</v>
      </c>
      <c r="E1394" t="s">
        <v>3805</v>
      </c>
      <c r="F1394" t="s">
        <v>517</v>
      </c>
      <c r="G1394" t="s">
        <v>4432</v>
      </c>
      <c r="H1394" t="s">
        <v>808</v>
      </c>
      <c r="I1394" t="s">
        <v>20</v>
      </c>
      <c r="J1394" t="s">
        <v>21</v>
      </c>
      <c r="K1394">
        <v>37000000</v>
      </c>
      <c r="L1394">
        <v>2011</v>
      </c>
      <c r="M1394">
        <v>6</v>
      </c>
      <c r="N1394">
        <v>2.35</v>
      </c>
    </row>
    <row r="1395" spans="1:14" x14ac:dyDescent="0.3">
      <c r="A1395" t="s">
        <v>3344</v>
      </c>
      <c r="B1395">
        <v>106</v>
      </c>
      <c r="C1395" t="s">
        <v>2676</v>
      </c>
      <c r="D1395">
        <v>12339633</v>
      </c>
      <c r="E1395" t="s">
        <v>1740</v>
      </c>
      <c r="F1395" t="s">
        <v>4433</v>
      </c>
      <c r="G1395" t="s">
        <v>4434</v>
      </c>
      <c r="H1395" t="s">
        <v>4435</v>
      </c>
      <c r="I1395" t="s">
        <v>20</v>
      </c>
      <c r="J1395" t="s">
        <v>21</v>
      </c>
      <c r="K1395">
        <v>36000000</v>
      </c>
      <c r="L1395">
        <v>1997</v>
      </c>
      <c r="M1395">
        <v>7.8</v>
      </c>
      <c r="N1395">
        <v>2.35</v>
      </c>
    </row>
    <row r="1396" spans="1:14" x14ac:dyDescent="0.3">
      <c r="A1396" t="s">
        <v>3323</v>
      </c>
      <c r="B1396">
        <v>95</v>
      </c>
      <c r="C1396" t="s">
        <v>915</v>
      </c>
      <c r="D1396">
        <v>2954405</v>
      </c>
      <c r="E1396" t="s">
        <v>4436</v>
      </c>
      <c r="F1396" t="s">
        <v>2622</v>
      </c>
      <c r="G1396" t="s">
        <v>4437</v>
      </c>
      <c r="H1396" t="s">
        <v>4037</v>
      </c>
      <c r="I1396" t="s">
        <v>20</v>
      </c>
      <c r="J1396" t="s">
        <v>21</v>
      </c>
      <c r="K1396">
        <v>36000000</v>
      </c>
      <c r="L1396">
        <v>2000</v>
      </c>
      <c r="M1396">
        <v>5.3</v>
      </c>
      <c r="N1396">
        <v>1.85</v>
      </c>
    </row>
    <row r="1397" spans="1:14" x14ac:dyDescent="0.3">
      <c r="A1397" t="s">
        <v>958</v>
      </c>
      <c r="B1397">
        <v>81</v>
      </c>
      <c r="C1397" t="s">
        <v>4438</v>
      </c>
      <c r="D1397">
        <v>30105968</v>
      </c>
      <c r="E1397" t="s">
        <v>423</v>
      </c>
      <c r="F1397" t="s">
        <v>3232</v>
      </c>
      <c r="G1397" t="s">
        <v>4439</v>
      </c>
      <c r="H1397" t="s">
        <v>4440</v>
      </c>
      <c r="I1397" t="s">
        <v>20</v>
      </c>
      <c r="J1397" t="s">
        <v>21</v>
      </c>
      <c r="K1397">
        <v>37000000</v>
      </c>
      <c r="L1397">
        <v>2008</v>
      </c>
      <c r="M1397">
        <v>4.5</v>
      </c>
      <c r="N1397">
        <v>2.35</v>
      </c>
    </row>
    <row r="1398" spans="1:14" x14ac:dyDescent="0.3">
      <c r="A1398" t="s">
        <v>4441</v>
      </c>
      <c r="B1398">
        <v>95</v>
      </c>
      <c r="C1398" t="s">
        <v>2932</v>
      </c>
      <c r="D1398">
        <v>37788228</v>
      </c>
      <c r="E1398" t="s">
        <v>1099</v>
      </c>
      <c r="F1398" t="s">
        <v>543</v>
      </c>
      <c r="G1398" t="s">
        <v>4442</v>
      </c>
      <c r="H1398" t="s">
        <v>2658</v>
      </c>
      <c r="I1398" t="s">
        <v>20</v>
      </c>
      <c r="J1398" t="s">
        <v>21</v>
      </c>
      <c r="K1398">
        <v>35200000</v>
      </c>
      <c r="L1398">
        <v>2003</v>
      </c>
      <c r="M1398">
        <v>5.4</v>
      </c>
      <c r="N1398">
        <v>1.85</v>
      </c>
    </row>
    <row r="1399" spans="1:14" x14ac:dyDescent="0.3">
      <c r="A1399" t="s">
        <v>1656</v>
      </c>
      <c r="B1399">
        <v>108</v>
      </c>
      <c r="C1399" t="s">
        <v>2849</v>
      </c>
      <c r="D1399">
        <v>277313371</v>
      </c>
      <c r="E1399" t="s">
        <v>1099</v>
      </c>
      <c r="F1399" t="s">
        <v>446</v>
      </c>
      <c r="G1399" t="s">
        <v>4443</v>
      </c>
      <c r="H1399" t="s">
        <v>3294</v>
      </c>
      <c r="I1399" t="s">
        <v>20</v>
      </c>
      <c r="J1399" t="s">
        <v>21</v>
      </c>
      <c r="K1399">
        <v>35000000</v>
      </c>
      <c r="L1399">
        <v>2009</v>
      </c>
      <c r="M1399">
        <v>7.8</v>
      </c>
      <c r="N1399">
        <v>2.35</v>
      </c>
    </row>
    <row r="1400" spans="1:14" x14ac:dyDescent="0.3">
      <c r="A1400" t="s">
        <v>4444</v>
      </c>
      <c r="B1400">
        <v>105</v>
      </c>
      <c r="C1400" t="s">
        <v>4445</v>
      </c>
      <c r="D1400">
        <v>2126511</v>
      </c>
      <c r="E1400" t="s">
        <v>4446</v>
      </c>
      <c r="F1400" t="s">
        <v>1659</v>
      </c>
      <c r="G1400" t="s">
        <v>4447</v>
      </c>
      <c r="H1400" t="s">
        <v>4448</v>
      </c>
      <c r="I1400" t="s">
        <v>4449</v>
      </c>
      <c r="J1400" t="s">
        <v>2462</v>
      </c>
      <c r="K1400">
        <v>36000000</v>
      </c>
      <c r="L1400">
        <v>2015</v>
      </c>
      <c r="M1400">
        <v>7.2</v>
      </c>
      <c r="N1400">
        <v>2.35</v>
      </c>
    </row>
    <row r="1401" spans="1:14" x14ac:dyDescent="0.3">
      <c r="A1401" t="s">
        <v>1292</v>
      </c>
      <c r="B1401">
        <v>95</v>
      </c>
      <c r="C1401" t="s">
        <v>834</v>
      </c>
      <c r="D1401">
        <v>205399422</v>
      </c>
      <c r="E1401" t="s">
        <v>909</v>
      </c>
      <c r="F1401" t="s">
        <v>3334</v>
      </c>
      <c r="G1401" t="s">
        <v>4450</v>
      </c>
      <c r="H1401" t="s">
        <v>2459</v>
      </c>
      <c r="I1401" t="s">
        <v>20</v>
      </c>
      <c r="J1401" t="s">
        <v>21</v>
      </c>
      <c r="K1401">
        <v>33000000</v>
      </c>
      <c r="L1401">
        <v>1999</v>
      </c>
      <c r="M1401">
        <v>6.6</v>
      </c>
      <c r="N1401">
        <v>2.35</v>
      </c>
    </row>
    <row r="1402" spans="1:14" x14ac:dyDescent="0.3">
      <c r="A1402" t="s">
        <v>173</v>
      </c>
      <c r="B1402">
        <v>126</v>
      </c>
      <c r="C1402" t="s">
        <v>2946</v>
      </c>
      <c r="D1402">
        <v>251188924</v>
      </c>
      <c r="E1402" t="s">
        <v>87</v>
      </c>
      <c r="F1402" t="s">
        <v>879</v>
      </c>
      <c r="G1402" t="s">
        <v>4451</v>
      </c>
      <c r="H1402" t="s">
        <v>4452</v>
      </c>
      <c r="I1402" t="s">
        <v>20</v>
      </c>
      <c r="J1402" t="s">
        <v>21</v>
      </c>
      <c r="K1402">
        <v>35000000</v>
      </c>
      <c r="L1402">
        <v>1989</v>
      </c>
      <c r="M1402">
        <v>7.6</v>
      </c>
      <c r="N1402">
        <v>1.85</v>
      </c>
    </row>
    <row r="1403" spans="1:14" x14ac:dyDescent="0.3">
      <c r="A1403" t="s">
        <v>391</v>
      </c>
      <c r="B1403">
        <v>102</v>
      </c>
      <c r="C1403" t="s">
        <v>888</v>
      </c>
      <c r="D1403">
        <v>1068392</v>
      </c>
      <c r="E1403" t="s">
        <v>4453</v>
      </c>
      <c r="F1403" t="s">
        <v>794</v>
      </c>
      <c r="G1403" t="s">
        <v>4454</v>
      </c>
      <c r="H1403" t="s">
        <v>4455</v>
      </c>
      <c r="I1403" t="s">
        <v>20</v>
      </c>
      <c r="J1403" t="s">
        <v>2292</v>
      </c>
      <c r="K1403">
        <v>36000000</v>
      </c>
      <c r="L1403">
        <v>2011</v>
      </c>
      <c r="M1403">
        <v>5.9</v>
      </c>
      <c r="N1403">
        <v>2.35</v>
      </c>
    </row>
    <row r="1404" spans="1:14" x14ac:dyDescent="0.3">
      <c r="A1404" t="s">
        <v>709</v>
      </c>
      <c r="B1404">
        <v>121</v>
      </c>
      <c r="C1404" t="s">
        <v>1796</v>
      </c>
      <c r="D1404">
        <v>144731527</v>
      </c>
      <c r="E1404" t="s">
        <v>227</v>
      </c>
      <c r="F1404" t="s">
        <v>710</v>
      </c>
      <c r="G1404" t="s">
        <v>4456</v>
      </c>
      <c r="H1404" t="s">
        <v>2355</v>
      </c>
      <c r="I1404" t="s">
        <v>20</v>
      </c>
      <c r="J1404" t="s">
        <v>21</v>
      </c>
      <c r="K1404">
        <v>35000000</v>
      </c>
      <c r="L1404">
        <v>1992</v>
      </c>
      <c r="M1404">
        <v>6.7</v>
      </c>
      <c r="N1404">
        <v>2.35</v>
      </c>
    </row>
    <row r="1405" spans="1:14" x14ac:dyDescent="0.3">
      <c r="A1405" t="s">
        <v>1347</v>
      </c>
      <c r="B1405">
        <v>129</v>
      </c>
      <c r="C1405" t="s">
        <v>4457</v>
      </c>
      <c r="D1405">
        <v>255950375</v>
      </c>
      <c r="E1405" t="s">
        <v>1076</v>
      </c>
      <c r="F1405" t="s">
        <v>4458</v>
      </c>
      <c r="G1405" t="s">
        <v>4459</v>
      </c>
      <c r="H1405" t="s">
        <v>1445</v>
      </c>
      <c r="I1405" t="s">
        <v>20</v>
      </c>
      <c r="J1405" t="s">
        <v>21</v>
      </c>
      <c r="K1405">
        <v>29000000</v>
      </c>
      <c r="L1405">
        <v>2009</v>
      </c>
      <c r="M1405">
        <v>7.7</v>
      </c>
      <c r="N1405">
        <v>1.85</v>
      </c>
    </row>
    <row r="1406" spans="1:14" x14ac:dyDescent="0.3">
      <c r="A1406" t="s">
        <v>45</v>
      </c>
      <c r="B1406">
        <v>43</v>
      </c>
      <c r="C1406" t="s">
        <v>4460</v>
      </c>
      <c r="E1406" t="s">
        <v>1151</v>
      </c>
      <c r="F1406" t="s">
        <v>4461</v>
      </c>
      <c r="G1406" t="s">
        <v>4462</v>
      </c>
      <c r="H1406" t="s">
        <v>1168</v>
      </c>
      <c r="I1406" t="s">
        <v>20</v>
      </c>
      <c r="J1406" t="s">
        <v>21</v>
      </c>
      <c r="M1406">
        <v>5.8</v>
      </c>
      <c r="N1406">
        <v>16</v>
      </c>
    </row>
    <row r="1407" spans="1:14" x14ac:dyDescent="0.3">
      <c r="A1407" t="s">
        <v>3085</v>
      </c>
      <c r="B1407">
        <v>88</v>
      </c>
      <c r="C1407" t="s">
        <v>2125</v>
      </c>
      <c r="D1407">
        <v>112692062</v>
      </c>
      <c r="E1407" t="s">
        <v>1963</v>
      </c>
      <c r="F1407" t="s">
        <v>3668</v>
      </c>
      <c r="G1407" t="s">
        <v>4463</v>
      </c>
      <c r="H1407" t="s">
        <v>49</v>
      </c>
      <c r="I1407" t="s">
        <v>20</v>
      </c>
      <c r="J1407" t="s">
        <v>21</v>
      </c>
      <c r="K1407">
        <v>35000000</v>
      </c>
      <c r="L1407">
        <v>2001</v>
      </c>
      <c r="M1407">
        <v>5.4</v>
      </c>
      <c r="N1407">
        <v>1.85</v>
      </c>
    </row>
    <row r="1408" spans="1:14" x14ac:dyDescent="0.3">
      <c r="A1408" t="s">
        <v>1687</v>
      </c>
      <c r="B1408">
        <v>106</v>
      </c>
      <c r="C1408" t="s">
        <v>3988</v>
      </c>
      <c r="D1408">
        <v>117528646</v>
      </c>
      <c r="E1408" t="s">
        <v>678</v>
      </c>
      <c r="F1408" t="s">
        <v>82</v>
      </c>
      <c r="G1408" t="s">
        <v>4464</v>
      </c>
      <c r="H1408" t="s">
        <v>4465</v>
      </c>
      <c r="I1408" t="s">
        <v>20</v>
      </c>
      <c r="J1408" t="s">
        <v>21</v>
      </c>
      <c r="K1408">
        <v>35000000</v>
      </c>
      <c r="L1408">
        <v>2011</v>
      </c>
      <c r="M1408">
        <v>6.9</v>
      </c>
      <c r="N1408">
        <v>2.35</v>
      </c>
    </row>
    <row r="1409" spans="1:14" x14ac:dyDescent="0.3">
      <c r="A1409" t="s">
        <v>4377</v>
      </c>
      <c r="B1409">
        <v>110</v>
      </c>
      <c r="C1409" t="s">
        <v>204</v>
      </c>
      <c r="D1409">
        <v>171031347</v>
      </c>
      <c r="E1409" t="s">
        <v>3751</v>
      </c>
      <c r="F1409" t="s">
        <v>773</v>
      </c>
      <c r="G1409" t="s">
        <v>4466</v>
      </c>
      <c r="H1409" t="s">
        <v>4467</v>
      </c>
      <c r="I1409" t="s">
        <v>20</v>
      </c>
      <c r="J1409" t="s">
        <v>21</v>
      </c>
      <c r="K1409">
        <v>38000000</v>
      </c>
      <c r="L1409">
        <v>2010</v>
      </c>
      <c r="M1409">
        <v>7.7</v>
      </c>
      <c r="N1409">
        <v>2.35</v>
      </c>
    </row>
    <row r="1410" spans="1:14" x14ac:dyDescent="0.3">
      <c r="A1410" t="s">
        <v>2505</v>
      </c>
      <c r="B1410">
        <v>109</v>
      </c>
      <c r="C1410" t="s">
        <v>175</v>
      </c>
      <c r="D1410">
        <v>124732962</v>
      </c>
      <c r="E1410" t="s">
        <v>936</v>
      </c>
      <c r="F1410" t="s">
        <v>1551</v>
      </c>
      <c r="G1410" t="s">
        <v>4468</v>
      </c>
      <c r="H1410" t="s">
        <v>4469</v>
      </c>
      <c r="I1410" t="s">
        <v>20</v>
      </c>
      <c r="J1410" t="s">
        <v>21</v>
      </c>
      <c r="K1410">
        <v>35000000</v>
      </c>
      <c r="L1410">
        <v>2006</v>
      </c>
      <c r="M1410">
        <v>6.8</v>
      </c>
      <c r="N1410">
        <v>2.35</v>
      </c>
    </row>
    <row r="1411" spans="1:14" x14ac:dyDescent="0.3">
      <c r="A1411" t="s">
        <v>4470</v>
      </c>
      <c r="B1411">
        <v>143</v>
      </c>
      <c r="C1411" t="s">
        <v>4471</v>
      </c>
      <c r="D1411">
        <v>82300000</v>
      </c>
      <c r="E1411" t="s">
        <v>913</v>
      </c>
      <c r="F1411" t="s">
        <v>691</v>
      </c>
      <c r="G1411" t="s">
        <v>4472</v>
      </c>
      <c r="H1411" t="s">
        <v>4473</v>
      </c>
      <c r="I1411" t="s">
        <v>20</v>
      </c>
      <c r="J1411" t="s">
        <v>21</v>
      </c>
      <c r="K1411">
        <v>35000000</v>
      </c>
      <c r="L1411">
        <v>1979</v>
      </c>
      <c r="M1411">
        <v>6.4</v>
      </c>
      <c r="N1411">
        <v>2.35</v>
      </c>
    </row>
    <row r="1412" spans="1:14" x14ac:dyDescent="0.3">
      <c r="A1412" t="s">
        <v>1687</v>
      </c>
      <c r="B1412">
        <v>120</v>
      </c>
      <c r="C1412" t="s">
        <v>1920</v>
      </c>
      <c r="D1412">
        <v>134455175</v>
      </c>
      <c r="E1412" t="s">
        <v>678</v>
      </c>
      <c r="F1412" t="s">
        <v>170</v>
      </c>
      <c r="G1412" t="s">
        <v>4474</v>
      </c>
      <c r="H1412" t="s">
        <v>779</v>
      </c>
      <c r="I1412" t="s">
        <v>20</v>
      </c>
      <c r="J1412" t="s">
        <v>21</v>
      </c>
      <c r="K1412">
        <v>35000000</v>
      </c>
      <c r="L1412">
        <v>2013</v>
      </c>
      <c r="M1412">
        <v>5.7</v>
      </c>
      <c r="N1412">
        <v>2.35</v>
      </c>
    </row>
    <row r="1413" spans="1:14" x14ac:dyDescent="0.3">
      <c r="A1413" t="s">
        <v>330</v>
      </c>
      <c r="B1413">
        <v>128</v>
      </c>
      <c r="C1413" t="s">
        <v>4475</v>
      </c>
      <c r="D1413">
        <v>79100000</v>
      </c>
      <c r="E1413" t="s">
        <v>1007</v>
      </c>
      <c r="F1413" t="s">
        <v>1147</v>
      </c>
      <c r="G1413" t="s">
        <v>4476</v>
      </c>
      <c r="H1413" t="s">
        <v>1002</v>
      </c>
      <c r="I1413" t="s">
        <v>20</v>
      </c>
      <c r="J1413" t="s">
        <v>21</v>
      </c>
      <c r="K1413">
        <v>35000000</v>
      </c>
      <c r="L1413">
        <v>1991</v>
      </c>
      <c r="M1413">
        <v>7.3</v>
      </c>
      <c r="N1413">
        <v>2.35</v>
      </c>
    </row>
    <row r="1414" spans="1:14" x14ac:dyDescent="0.3">
      <c r="A1414" t="s">
        <v>2001</v>
      </c>
      <c r="B1414">
        <v>123</v>
      </c>
      <c r="C1414" t="s">
        <v>1215</v>
      </c>
      <c r="D1414">
        <v>81159365</v>
      </c>
      <c r="E1414" t="s">
        <v>1392</v>
      </c>
      <c r="F1414" t="s">
        <v>82</v>
      </c>
      <c r="G1414" t="s">
        <v>4477</v>
      </c>
      <c r="H1414" t="s">
        <v>561</v>
      </c>
      <c r="I1414" t="s">
        <v>20</v>
      </c>
      <c r="J1414" t="s">
        <v>21</v>
      </c>
      <c r="K1414">
        <v>35000000</v>
      </c>
      <c r="L1414">
        <v>2008</v>
      </c>
      <c r="M1414">
        <v>6.8</v>
      </c>
      <c r="N1414">
        <v>2.35</v>
      </c>
    </row>
    <row r="1415" spans="1:14" x14ac:dyDescent="0.3">
      <c r="A1415" t="s">
        <v>2073</v>
      </c>
      <c r="B1415">
        <v>129</v>
      </c>
      <c r="C1415" t="s">
        <v>3832</v>
      </c>
      <c r="D1415">
        <v>110008260</v>
      </c>
      <c r="E1415" t="s">
        <v>1106</v>
      </c>
      <c r="F1415" t="s">
        <v>4478</v>
      </c>
      <c r="G1415" t="s">
        <v>4479</v>
      </c>
      <c r="H1415" t="s">
        <v>4480</v>
      </c>
      <c r="I1415" t="s">
        <v>20</v>
      </c>
      <c r="J1415" t="s">
        <v>461</v>
      </c>
      <c r="K1415">
        <v>35000000</v>
      </c>
      <c r="L1415">
        <v>2015</v>
      </c>
      <c r="M1415">
        <v>6.3</v>
      </c>
      <c r="N1415">
        <v>2.35</v>
      </c>
    </row>
    <row r="1416" spans="1:14" x14ac:dyDescent="0.3">
      <c r="A1416" t="s">
        <v>4481</v>
      </c>
      <c r="B1416">
        <v>105</v>
      </c>
      <c r="C1416" t="s">
        <v>4482</v>
      </c>
      <c r="D1416">
        <v>67962333</v>
      </c>
      <c r="E1416" t="s">
        <v>1106</v>
      </c>
      <c r="F1416" t="s">
        <v>543</v>
      </c>
      <c r="G1416" t="s">
        <v>4483</v>
      </c>
      <c r="H1416" t="s">
        <v>4484</v>
      </c>
      <c r="I1416" t="s">
        <v>20</v>
      </c>
      <c r="J1416" t="s">
        <v>21</v>
      </c>
      <c r="K1416">
        <v>35000000</v>
      </c>
      <c r="L1416">
        <v>2005</v>
      </c>
      <c r="M1416">
        <v>5.9</v>
      </c>
      <c r="N1416">
        <v>1.85</v>
      </c>
    </row>
    <row r="1417" spans="1:14" x14ac:dyDescent="0.3">
      <c r="A1417" t="s">
        <v>1716</v>
      </c>
      <c r="B1417">
        <v>162</v>
      </c>
      <c r="C1417" t="s">
        <v>139</v>
      </c>
      <c r="D1417">
        <v>78651430</v>
      </c>
      <c r="E1417" t="s">
        <v>3493</v>
      </c>
      <c r="F1417" t="s">
        <v>297</v>
      </c>
      <c r="G1417" t="s">
        <v>4485</v>
      </c>
      <c r="H1417" t="s">
        <v>846</v>
      </c>
      <c r="I1417" t="s">
        <v>20</v>
      </c>
      <c r="J1417" t="s">
        <v>21</v>
      </c>
      <c r="K1417">
        <v>27000000</v>
      </c>
      <c r="L1417">
        <v>1996</v>
      </c>
      <c r="M1417">
        <v>7.4</v>
      </c>
      <c r="N1417">
        <v>1.85</v>
      </c>
    </row>
    <row r="1418" spans="1:14" x14ac:dyDescent="0.3">
      <c r="A1418" t="s">
        <v>3092</v>
      </c>
      <c r="B1418">
        <v>138</v>
      </c>
      <c r="C1418" t="s">
        <v>4486</v>
      </c>
      <c r="D1418">
        <v>64604977</v>
      </c>
      <c r="E1418" t="s">
        <v>1403</v>
      </c>
      <c r="F1418" t="s">
        <v>82</v>
      </c>
      <c r="G1418" t="s">
        <v>4487</v>
      </c>
      <c r="H1418" t="s">
        <v>2406</v>
      </c>
      <c r="I1418" t="s">
        <v>20</v>
      </c>
      <c r="J1418" t="s">
        <v>21</v>
      </c>
      <c r="K1418">
        <v>35000000</v>
      </c>
      <c r="L1418">
        <v>1997</v>
      </c>
      <c r="M1418">
        <v>8.3000000000000007</v>
      </c>
      <c r="N1418">
        <v>2.35</v>
      </c>
    </row>
    <row r="1419" spans="1:14" x14ac:dyDescent="0.3">
      <c r="A1419" t="s">
        <v>405</v>
      </c>
      <c r="B1419">
        <v>100</v>
      </c>
      <c r="C1419" t="s">
        <v>1079</v>
      </c>
      <c r="D1419">
        <v>63939454</v>
      </c>
      <c r="E1419" t="s">
        <v>4488</v>
      </c>
      <c r="F1419" t="s">
        <v>1503</v>
      </c>
      <c r="G1419" t="s">
        <v>4489</v>
      </c>
      <c r="H1419" t="s">
        <v>2986</v>
      </c>
      <c r="I1419" t="s">
        <v>20</v>
      </c>
      <c r="J1419" t="s">
        <v>21</v>
      </c>
      <c r="K1419">
        <v>35000000</v>
      </c>
      <c r="L1419">
        <v>2005</v>
      </c>
      <c r="M1419">
        <v>6.2</v>
      </c>
      <c r="N1419">
        <v>2.35</v>
      </c>
    </row>
    <row r="1420" spans="1:14" x14ac:dyDescent="0.3">
      <c r="A1420" t="s">
        <v>1285</v>
      </c>
      <c r="B1420">
        <v>90</v>
      </c>
      <c r="C1420" t="s">
        <v>3770</v>
      </c>
      <c r="D1420">
        <v>63826569</v>
      </c>
      <c r="E1420" t="s">
        <v>1099</v>
      </c>
      <c r="F1420" t="s">
        <v>2003</v>
      </c>
      <c r="G1420" t="s">
        <v>4490</v>
      </c>
      <c r="H1420" t="s">
        <v>4491</v>
      </c>
      <c r="I1420" t="s">
        <v>20</v>
      </c>
      <c r="J1420" t="s">
        <v>21</v>
      </c>
      <c r="K1420">
        <v>35000000</v>
      </c>
      <c r="L1420">
        <v>1997</v>
      </c>
      <c r="M1420">
        <v>6.3</v>
      </c>
      <c r="N1420">
        <v>1.85</v>
      </c>
    </row>
    <row r="1421" spans="1:14" x14ac:dyDescent="0.3">
      <c r="A1421" t="s">
        <v>982</v>
      </c>
      <c r="B1421">
        <v>108</v>
      </c>
      <c r="C1421" t="s">
        <v>4492</v>
      </c>
      <c r="D1421">
        <v>60054449</v>
      </c>
      <c r="E1421" t="s">
        <v>1446</v>
      </c>
      <c r="F1421" t="s">
        <v>4493</v>
      </c>
      <c r="G1421" t="s">
        <v>4494</v>
      </c>
      <c r="H1421" t="s">
        <v>4495</v>
      </c>
      <c r="I1421" t="s">
        <v>20</v>
      </c>
      <c r="J1421" t="s">
        <v>21</v>
      </c>
      <c r="K1421">
        <v>35000000</v>
      </c>
      <c r="L1421">
        <v>1995</v>
      </c>
      <c r="M1421">
        <v>5.8</v>
      </c>
      <c r="N1421">
        <v>2.35</v>
      </c>
    </row>
    <row r="1422" spans="1:14" x14ac:dyDescent="0.3">
      <c r="A1422" t="s">
        <v>3909</v>
      </c>
      <c r="B1422">
        <v>101</v>
      </c>
      <c r="C1422" t="s">
        <v>4496</v>
      </c>
      <c r="D1422">
        <v>26505000</v>
      </c>
      <c r="E1422" t="s">
        <v>3960</v>
      </c>
      <c r="F1422" t="s">
        <v>25</v>
      </c>
      <c r="G1422" t="s">
        <v>4497</v>
      </c>
      <c r="H1422" t="s">
        <v>4498</v>
      </c>
      <c r="I1422" t="s">
        <v>20</v>
      </c>
      <c r="J1422" t="s">
        <v>21</v>
      </c>
      <c r="K1422">
        <v>1800000</v>
      </c>
      <c r="L1422">
        <v>1984</v>
      </c>
      <c r="M1422">
        <v>7.5</v>
      </c>
      <c r="N1422">
        <v>1.85</v>
      </c>
    </row>
    <row r="1423" spans="1:14" x14ac:dyDescent="0.3">
      <c r="A1423" t="s">
        <v>1596</v>
      </c>
      <c r="B1423">
        <v>109</v>
      </c>
      <c r="C1423" t="s">
        <v>621</v>
      </c>
      <c r="D1423">
        <v>61280963</v>
      </c>
      <c r="E1423" t="s">
        <v>2743</v>
      </c>
      <c r="F1423" t="s">
        <v>2932</v>
      </c>
      <c r="G1423" t="s">
        <v>4499</v>
      </c>
      <c r="H1423" t="s">
        <v>4163</v>
      </c>
      <c r="I1423" t="s">
        <v>20</v>
      </c>
      <c r="J1423" t="s">
        <v>21</v>
      </c>
      <c r="K1423">
        <v>33000000</v>
      </c>
      <c r="L1423">
        <v>2000</v>
      </c>
      <c r="M1423">
        <v>6.3</v>
      </c>
      <c r="N1423">
        <v>2.35</v>
      </c>
    </row>
    <row r="1424" spans="1:14" x14ac:dyDescent="0.3">
      <c r="A1424" t="s">
        <v>2166</v>
      </c>
      <c r="B1424">
        <v>132</v>
      </c>
      <c r="C1424" t="s">
        <v>4500</v>
      </c>
      <c r="D1424">
        <v>56876365</v>
      </c>
      <c r="E1424" t="s">
        <v>87</v>
      </c>
      <c r="F1424" t="s">
        <v>147</v>
      </c>
      <c r="G1424" t="s">
        <v>4501</v>
      </c>
      <c r="H1424" t="s">
        <v>4502</v>
      </c>
      <c r="I1424" t="s">
        <v>20</v>
      </c>
      <c r="J1424" t="s">
        <v>21</v>
      </c>
      <c r="K1424">
        <v>35000000</v>
      </c>
      <c r="L1424">
        <v>1998</v>
      </c>
      <c r="M1424">
        <v>6.4</v>
      </c>
      <c r="N1424">
        <v>1.85</v>
      </c>
    </row>
    <row r="1425" spans="1:14" x14ac:dyDescent="0.3">
      <c r="A1425" t="s">
        <v>2166</v>
      </c>
      <c r="B1425">
        <v>123</v>
      </c>
      <c r="C1425" t="s">
        <v>4503</v>
      </c>
      <c r="D1425">
        <v>59699513</v>
      </c>
      <c r="E1425" t="s">
        <v>4504</v>
      </c>
      <c r="F1425" t="s">
        <v>874</v>
      </c>
      <c r="G1425" t="s">
        <v>4505</v>
      </c>
      <c r="H1425" t="s">
        <v>3190</v>
      </c>
      <c r="I1425" t="s">
        <v>20</v>
      </c>
      <c r="J1425" t="s">
        <v>21</v>
      </c>
      <c r="K1425">
        <v>35000000</v>
      </c>
      <c r="L1425">
        <v>2010</v>
      </c>
      <c r="M1425">
        <v>7.2</v>
      </c>
      <c r="N1425">
        <v>2.35</v>
      </c>
    </row>
    <row r="1426" spans="1:14" x14ac:dyDescent="0.3">
      <c r="A1426" t="s">
        <v>4506</v>
      </c>
      <c r="B1426">
        <v>87</v>
      </c>
      <c r="C1426" t="s">
        <v>1617</v>
      </c>
      <c r="D1426">
        <v>54132596</v>
      </c>
      <c r="E1426" t="s">
        <v>587</v>
      </c>
      <c r="F1426" t="s">
        <v>152</v>
      </c>
      <c r="G1426" t="s">
        <v>4507</v>
      </c>
      <c r="H1426" t="s">
        <v>511</v>
      </c>
      <c r="I1426" t="s">
        <v>20</v>
      </c>
      <c r="J1426" t="s">
        <v>2462</v>
      </c>
      <c r="K1426">
        <v>34000000</v>
      </c>
      <c r="L1426">
        <v>2007</v>
      </c>
      <c r="M1426">
        <v>6.3</v>
      </c>
      <c r="N1426">
        <v>2.35</v>
      </c>
    </row>
    <row r="1427" spans="1:14" x14ac:dyDescent="0.3">
      <c r="A1427" t="s">
        <v>4508</v>
      </c>
      <c r="B1427">
        <v>109</v>
      </c>
      <c r="C1427" t="s">
        <v>4175</v>
      </c>
      <c r="D1427">
        <v>52277485</v>
      </c>
      <c r="E1427" t="s">
        <v>1076</v>
      </c>
      <c r="F1427" t="s">
        <v>819</v>
      </c>
      <c r="G1427" t="s">
        <v>4509</v>
      </c>
      <c r="H1427" t="s">
        <v>4002</v>
      </c>
      <c r="I1427" t="s">
        <v>20</v>
      </c>
      <c r="J1427" t="s">
        <v>21</v>
      </c>
      <c r="K1427">
        <v>35000000</v>
      </c>
      <c r="L1427">
        <v>2003</v>
      </c>
      <c r="M1427">
        <v>6.9</v>
      </c>
      <c r="N1427">
        <v>1.85</v>
      </c>
    </row>
    <row r="1428" spans="1:14" x14ac:dyDescent="0.3">
      <c r="A1428" t="s">
        <v>2385</v>
      </c>
      <c r="B1428">
        <v>109</v>
      </c>
      <c r="C1428" t="s">
        <v>491</v>
      </c>
      <c r="D1428">
        <v>55802754</v>
      </c>
      <c r="E1428" t="s">
        <v>1106</v>
      </c>
      <c r="F1428" t="s">
        <v>197</v>
      </c>
      <c r="G1428" t="s">
        <v>4510</v>
      </c>
      <c r="H1428" t="s">
        <v>3785</v>
      </c>
      <c r="I1428" t="s">
        <v>20</v>
      </c>
      <c r="J1428" t="s">
        <v>21</v>
      </c>
      <c r="K1428">
        <v>35000000</v>
      </c>
      <c r="L1428">
        <v>2011</v>
      </c>
      <c r="M1428">
        <v>6.6</v>
      </c>
      <c r="N1428">
        <v>2.35</v>
      </c>
    </row>
    <row r="1429" spans="1:14" x14ac:dyDescent="0.3">
      <c r="A1429" t="s">
        <v>3968</v>
      </c>
      <c r="B1429">
        <v>92</v>
      </c>
      <c r="C1429" t="s">
        <v>348</v>
      </c>
      <c r="D1429">
        <v>55291815</v>
      </c>
      <c r="E1429" t="s">
        <v>1099</v>
      </c>
      <c r="F1429" t="s">
        <v>332</v>
      </c>
      <c r="G1429" t="s">
        <v>4511</v>
      </c>
      <c r="H1429" t="s">
        <v>4512</v>
      </c>
      <c r="I1429" t="s">
        <v>20</v>
      </c>
      <c r="J1429" t="s">
        <v>21</v>
      </c>
      <c r="K1429">
        <v>35000000</v>
      </c>
      <c r="L1429">
        <v>2016</v>
      </c>
      <c r="M1429">
        <v>6</v>
      </c>
      <c r="N1429">
        <v>2.35</v>
      </c>
    </row>
    <row r="1430" spans="1:14" x14ac:dyDescent="0.3">
      <c r="A1430" t="s">
        <v>1347</v>
      </c>
      <c r="B1430">
        <v>125</v>
      </c>
      <c r="C1430" t="s">
        <v>91</v>
      </c>
      <c r="D1430">
        <v>83299761</v>
      </c>
      <c r="E1430" t="s">
        <v>4513</v>
      </c>
      <c r="F1430" t="s">
        <v>219</v>
      </c>
      <c r="G1430" t="s">
        <v>4514</v>
      </c>
      <c r="H1430" t="s">
        <v>201</v>
      </c>
      <c r="I1430" t="s">
        <v>20</v>
      </c>
      <c r="J1430" t="s">
        <v>21</v>
      </c>
      <c r="K1430">
        <v>35000000</v>
      </c>
      <c r="L1430">
        <v>2013</v>
      </c>
      <c r="M1430">
        <v>7.5</v>
      </c>
      <c r="N1430">
        <v>2.35</v>
      </c>
    </row>
    <row r="1431" spans="1:14" x14ac:dyDescent="0.3">
      <c r="A1431" t="s">
        <v>3182</v>
      </c>
      <c r="B1431">
        <v>202</v>
      </c>
      <c r="C1431" t="s">
        <v>319</v>
      </c>
      <c r="D1431">
        <v>48169908</v>
      </c>
      <c r="E1431" t="s">
        <v>3794</v>
      </c>
      <c r="F1431" t="s">
        <v>1134</v>
      </c>
      <c r="G1431" t="s">
        <v>4515</v>
      </c>
      <c r="H1431" t="s">
        <v>4516</v>
      </c>
      <c r="I1431" t="s">
        <v>20</v>
      </c>
      <c r="J1431" t="s">
        <v>21</v>
      </c>
      <c r="K1431">
        <v>33000000</v>
      </c>
      <c r="L1431">
        <v>1992</v>
      </c>
      <c r="M1431">
        <v>7.7</v>
      </c>
      <c r="N1431">
        <v>1.85</v>
      </c>
    </row>
    <row r="1432" spans="1:14" x14ac:dyDescent="0.3">
      <c r="A1432" t="s">
        <v>2073</v>
      </c>
      <c r="B1432">
        <v>134</v>
      </c>
      <c r="C1432" t="s">
        <v>2075</v>
      </c>
      <c r="D1432">
        <v>67523385</v>
      </c>
      <c r="E1432" t="s">
        <v>1099</v>
      </c>
      <c r="F1432" t="s">
        <v>4517</v>
      </c>
      <c r="G1432" t="s">
        <v>4518</v>
      </c>
      <c r="H1432" t="s">
        <v>4519</v>
      </c>
      <c r="I1432" t="s">
        <v>20</v>
      </c>
      <c r="J1432" t="s">
        <v>21</v>
      </c>
      <c r="K1432">
        <v>35000000</v>
      </c>
      <c r="L1432">
        <v>2012</v>
      </c>
      <c r="M1432">
        <v>6.2</v>
      </c>
      <c r="N1432">
        <v>2.35</v>
      </c>
    </row>
    <row r="1433" spans="1:14" x14ac:dyDescent="0.3">
      <c r="A1433" t="s">
        <v>1418</v>
      </c>
      <c r="B1433">
        <v>88</v>
      </c>
      <c r="C1433" t="s">
        <v>543</v>
      </c>
      <c r="D1433">
        <v>49474048</v>
      </c>
      <c r="E1433" t="s">
        <v>1974</v>
      </c>
      <c r="F1433" t="s">
        <v>548</v>
      </c>
      <c r="G1433" t="s">
        <v>4520</v>
      </c>
      <c r="H1433" t="s">
        <v>3100</v>
      </c>
      <c r="I1433" t="s">
        <v>20</v>
      </c>
      <c r="J1433" t="s">
        <v>21</v>
      </c>
      <c r="K1433">
        <v>35000000</v>
      </c>
      <c r="L1433">
        <v>2009</v>
      </c>
      <c r="M1433">
        <v>5.4</v>
      </c>
      <c r="N1433">
        <v>1.85</v>
      </c>
    </row>
    <row r="1434" spans="1:14" x14ac:dyDescent="0.3">
      <c r="A1434" t="s">
        <v>4521</v>
      </c>
      <c r="B1434">
        <v>92</v>
      </c>
      <c r="C1434" t="s">
        <v>2432</v>
      </c>
      <c r="D1434">
        <v>45802315</v>
      </c>
      <c r="E1434" t="s">
        <v>178</v>
      </c>
      <c r="F1434" t="s">
        <v>4522</v>
      </c>
      <c r="G1434" t="s">
        <v>4523</v>
      </c>
      <c r="H1434" t="s">
        <v>4524</v>
      </c>
      <c r="I1434" t="s">
        <v>20</v>
      </c>
      <c r="J1434" t="s">
        <v>21</v>
      </c>
      <c r="K1434">
        <v>35000000</v>
      </c>
      <c r="L1434">
        <v>2009</v>
      </c>
      <c r="M1434">
        <v>6.6</v>
      </c>
      <c r="N1434">
        <v>2.35</v>
      </c>
    </row>
    <row r="1435" spans="1:14" x14ac:dyDescent="0.3">
      <c r="A1435" t="s">
        <v>3902</v>
      </c>
      <c r="B1435">
        <v>91</v>
      </c>
      <c r="C1435" t="s">
        <v>4525</v>
      </c>
      <c r="D1435">
        <v>43792641</v>
      </c>
      <c r="E1435" t="s">
        <v>1106</v>
      </c>
      <c r="F1435" t="s">
        <v>548</v>
      </c>
      <c r="G1435" t="s">
        <v>4526</v>
      </c>
      <c r="H1435" t="s">
        <v>368</v>
      </c>
      <c r="I1435" t="s">
        <v>20</v>
      </c>
      <c r="J1435" t="s">
        <v>21</v>
      </c>
      <c r="K1435">
        <v>35000000</v>
      </c>
      <c r="L1435">
        <v>2007</v>
      </c>
      <c r="M1435">
        <v>5.3</v>
      </c>
      <c r="N1435">
        <v>2.35</v>
      </c>
    </row>
    <row r="1436" spans="1:14" x14ac:dyDescent="0.3">
      <c r="A1436" t="s">
        <v>1426</v>
      </c>
      <c r="B1436">
        <v>75</v>
      </c>
      <c r="C1436" t="s">
        <v>1284</v>
      </c>
      <c r="D1436">
        <v>57651794</v>
      </c>
      <c r="E1436" t="s">
        <v>2487</v>
      </c>
      <c r="F1436" t="s">
        <v>1287</v>
      </c>
      <c r="G1436" t="s">
        <v>4527</v>
      </c>
      <c r="H1436" t="s">
        <v>1905</v>
      </c>
      <c r="I1436" t="s">
        <v>20</v>
      </c>
      <c r="J1436" t="s">
        <v>21</v>
      </c>
      <c r="K1436">
        <v>33000000</v>
      </c>
      <c r="L1436">
        <v>2006</v>
      </c>
      <c r="M1436">
        <v>5.6</v>
      </c>
      <c r="N1436">
        <v>1.85</v>
      </c>
    </row>
    <row r="1437" spans="1:14" x14ac:dyDescent="0.3">
      <c r="A1437" t="s">
        <v>4528</v>
      </c>
      <c r="B1437">
        <v>98</v>
      </c>
      <c r="C1437" t="s">
        <v>4529</v>
      </c>
      <c r="D1437">
        <v>43894863</v>
      </c>
      <c r="E1437" t="s">
        <v>1106</v>
      </c>
      <c r="F1437" t="s">
        <v>2622</v>
      </c>
      <c r="G1437" t="s">
        <v>4530</v>
      </c>
      <c r="H1437" t="s">
        <v>2499</v>
      </c>
      <c r="I1437" t="s">
        <v>20</v>
      </c>
      <c r="J1437" t="s">
        <v>21</v>
      </c>
      <c r="K1437">
        <v>30000000</v>
      </c>
      <c r="L1437">
        <v>2005</v>
      </c>
      <c r="M1437">
        <v>5.9</v>
      </c>
      <c r="N1437">
        <v>2.35</v>
      </c>
    </row>
    <row r="1438" spans="1:14" x14ac:dyDescent="0.3">
      <c r="A1438" t="s">
        <v>252</v>
      </c>
      <c r="B1438">
        <v>147</v>
      </c>
      <c r="C1438" t="s">
        <v>1554</v>
      </c>
      <c r="D1438">
        <v>41954997</v>
      </c>
      <c r="E1438" t="s">
        <v>1133</v>
      </c>
      <c r="F1438" t="s">
        <v>25</v>
      </c>
      <c r="G1438" t="s">
        <v>4531</v>
      </c>
      <c r="H1438" t="s">
        <v>1479</v>
      </c>
      <c r="I1438" t="s">
        <v>20</v>
      </c>
      <c r="J1438" t="s">
        <v>21</v>
      </c>
      <c r="K1438">
        <v>35000000</v>
      </c>
      <c r="L1438">
        <v>1997</v>
      </c>
      <c r="M1438">
        <v>7.8</v>
      </c>
      <c r="N1438">
        <v>2.35</v>
      </c>
    </row>
    <row r="1439" spans="1:14" x14ac:dyDescent="0.3">
      <c r="A1439" t="s">
        <v>1523</v>
      </c>
      <c r="B1439">
        <v>100</v>
      </c>
      <c r="C1439" t="s">
        <v>4532</v>
      </c>
      <c r="D1439">
        <v>39532308</v>
      </c>
      <c r="E1439" t="s">
        <v>2648</v>
      </c>
      <c r="F1439" t="s">
        <v>1297</v>
      </c>
      <c r="G1439" t="s">
        <v>4533</v>
      </c>
      <c r="H1439" t="s">
        <v>648</v>
      </c>
      <c r="I1439" t="s">
        <v>20</v>
      </c>
      <c r="J1439" t="s">
        <v>34</v>
      </c>
      <c r="K1439">
        <v>33000000</v>
      </c>
      <c r="L1439">
        <v>2002</v>
      </c>
      <c r="M1439">
        <v>6.7</v>
      </c>
      <c r="N1439">
        <v>1.85</v>
      </c>
    </row>
    <row r="1440" spans="1:14" x14ac:dyDescent="0.3">
      <c r="A1440" t="s">
        <v>4534</v>
      </c>
      <c r="B1440">
        <v>120</v>
      </c>
      <c r="C1440" t="s">
        <v>4535</v>
      </c>
      <c r="D1440">
        <v>76600000</v>
      </c>
      <c r="E1440" t="s">
        <v>4536</v>
      </c>
      <c r="F1440" t="s">
        <v>4537</v>
      </c>
      <c r="G1440" t="s">
        <v>4538</v>
      </c>
      <c r="H1440" t="s">
        <v>1350</v>
      </c>
      <c r="I1440" t="s">
        <v>20</v>
      </c>
      <c r="J1440" t="s">
        <v>21</v>
      </c>
      <c r="K1440">
        <v>10700000</v>
      </c>
      <c r="L1440">
        <v>1982</v>
      </c>
      <c r="M1440">
        <v>7.4</v>
      </c>
      <c r="N1440">
        <v>2.35</v>
      </c>
    </row>
    <row r="1441" spans="1:14" x14ac:dyDescent="0.3">
      <c r="A1441" t="s">
        <v>4377</v>
      </c>
      <c r="B1441">
        <v>104</v>
      </c>
      <c r="C1441" t="s">
        <v>219</v>
      </c>
      <c r="D1441">
        <v>39692139</v>
      </c>
      <c r="E1441" t="s">
        <v>3707</v>
      </c>
      <c r="F1441" t="s">
        <v>55</v>
      </c>
      <c r="G1441" t="s">
        <v>4539</v>
      </c>
      <c r="H1441" t="s">
        <v>767</v>
      </c>
      <c r="I1441" t="s">
        <v>20</v>
      </c>
      <c r="J1441" t="s">
        <v>21</v>
      </c>
      <c r="K1441">
        <v>35000000</v>
      </c>
      <c r="L1441">
        <v>2004</v>
      </c>
      <c r="M1441">
        <v>6.2</v>
      </c>
      <c r="N1441">
        <v>1.85</v>
      </c>
    </row>
    <row r="1442" spans="1:14" x14ac:dyDescent="0.3">
      <c r="A1442" t="s">
        <v>1343</v>
      </c>
      <c r="B1442">
        <v>103</v>
      </c>
      <c r="C1442" t="s">
        <v>4540</v>
      </c>
      <c r="D1442">
        <v>40687294</v>
      </c>
      <c r="E1442" t="s">
        <v>749</v>
      </c>
      <c r="F1442" t="s">
        <v>197</v>
      </c>
      <c r="G1442" t="s">
        <v>4541</v>
      </c>
      <c r="H1442" t="s">
        <v>4542</v>
      </c>
      <c r="I1442" t="s">
        <v>20</v>
      </c>
      <c r="J1442" t="s">
        <v>182</v>
      </c>
      <c r="K1442">
        <v>35000000</v>
      </c>
      <c r="L1442">
        <v>2008</v>
      </c>
      <c r="M1442">
        <v>5.4</v>
      </c>
      <c r="N1442">
        <v>2.35</v>
      </c>
    </row>
    <row r="1443" spans="1:14" x14ac:dyDescent="0.3">
      <c r="A1443" t="s">
        <v>3344</v>
      </c>
      <c r="B1443">
        <v>109</v>
      </c>
      <c r="C1443" t="s">
        <v>203</v>
      </c>
      <c r="D1443">
        <v>37553932</v>
      </c>
      <c r="E1443" t="s">
        <v>1823</v>
      </c>
      <c r="F1443" t="s">
        <v>2764</v>
      </c>
      <c r="G1443" t="s">
        <v>4543</v>
      </c>
      <c r="H1443" t="s">
        <v>491</v>
      </c>
      <c r="I1443" t="s">
        <v>20</v>
      </c>
      <c r="J1443" t="s">
        <v>21</v>
      </c>
      <c r="K1443">
        <v>40000000</v>
      </c>
      <c r="L1443">
        <v>2011</v>
      </c>
      <c r="M1443">
        <v>6.7</v>
      </c>
      <c r="N1443">
        <v>2.35</v>
      </c>
    </row>
    <row r="1444" spans="1:14" x14ac:dyDescent="0.3">
      <c r="A1444" t="s">
        <v>4544</v>
      </c>
      <c r="B1444">
        <v>104</v>
      </c>
      <c r="C1444" t="s">
        <v>2877</v>
      </c>
      <c r="D1444">
        <v>37481242</v>
      </c>
      <c r="E1444" t="s">
        <v>1106</v>
      </c>
      <c r="F1444" t="s">
        <v>4545</v>
      </c>
      <c r="G1444" t="s">
        <v>4546</v>
      </c>
      <c r="H1444" t="s">
        <v>3618</v>
      </c>
      <c r="I1444" t="s">
        <v>20</v>
      </c>
      <c r="J1444" t="s">
        <v>21</v>
      </c>
      <c r="K1444">
        <v>35000000</v>
      </c>
      <c r="L1444">
        <v>2010</v>
      </c>
      <c r="M1444">
        <v>5.3</v>
      </c>
      <c r="N1444">
        <v>2.35</v>
      </c>
    </row>
    <row r="1445" spans="1:14" x14ac:dyDescent="0.3">
      <c r="A1445" t="s">
        <v>4547</v>
      </c>
      <c r="B1445">
        <v>112</v>
      </c>
      <c r="C1445" t="s">
        <v>4548</v>
      </c>
      <c r="D1445">
        <v>39026186</v>
      </c>
      <c r="E1445" t="s">
        <v>936</v>
      </c>
      <c r="F1445" t="s">
        <v>4549</v>
      </c>
      <c r="G1445" t="s">
        <v>4550</v>
      </c>
      <c r="H1445" t="s">
        <v>4551</v>
      </c>
      <c r="I1445" t="s">
        <v>20</v>
      </c>
      <c r="J1445" t="s">
        <v>21</v>
      </c>
      <c r="K1445">
        <v>35000000</v>
      </c>
      <c r="L1445">
        <v>2011</v>
      </c>
      <c r="M1445">
        <v>5.9</v>
      </c>
      <c r="N1445">
        <v>1.85</v>
      </c>
    </row>
    <row r="1446" spans="1:14" x14ac:dyDescent="0.3">
      <c r="A1446" t="s">
        <v>45</v>
      </c>
      <c r="B1446">
        <v>60</v>
      </c>
      <c r="C1446" t="s">
        <v>3088</v>
      </c>
      <c r="E1446" t="s">
        <v>146</v>
      </c>
      <c r="F1446" t="s">
        <v>4552</v>
      </c>
      <c r="G1446" t="s">
        <v>4553</v>
      </c>
      <c r="H1446" t="s">
        <v>4554</v>
      </c>
      <c r="I1446" t="s">
        <v>20</v>
      </c>
      <c r="J1446" t="s">
        <v>21</v>
      </c>
      <c r="M1446">
        <v>7</v>
      </c>
    </row>
    <row r="1447" spans="1:14" x14ac:dyDescent="0.3">
      <c r="A1447" t="s">
        <v>4555</v>
      </c>
      <c r="B1447">
        <v>95</v>
      </c>
      <c r="C1447" t="s">
        <v>1438</v>
      </c>
      <c r="D1447">
        <v>33422806</v>
      </c>
      <c r="E1447" t="s">
        <v>3385</v>
      </c>
      <c r="F1447" t="s">
        <v>94</v>
      </c>
      <c r="G1447" t="s">
        <v>4556</v>
      </c>
      <c r="H1447" t="s">
        <v>2503</v>
      </c>
      <c r="I1447" t="s">
        <v>20</v>
      </c>
      <c r="J1447" t="s">
        <v>21</v>
      </c>
      <c r="K1447">
        <v>50000000</v>
      </c>
      <c r="L1447">
        <v>2001</v>
      </c>
      <c r="M1447">
        <v>4.8</v>
      </c>
      <c r="N1447">
        <v>2.35</v>
      </c>
    </row>
    <row r="1448" spans="1:14" x14ac:dyDescent="0.3">
      <c r="A1448" t="s">
        <v>4557</v>
      </c>
      <c r="B1448">
        <v>102</v>
      </c>
      <c r="C1448" t="s">
        <v>4558</v>
      </c>
      <c r="E1448" t="s">
        <v>4559</v>
      </c>
      <c r="F1448" t="s">
        <v>4560</v>
      </c>
      <c r="G1448" t="s">
        <v>4561</v>
      </c>
      <c r="H1448" t="s">
        <v>4562</v>
      </c>
      <c r="I1448" t="s">
        <v>20</v>
      </c>
      <c r="J1448" t="s">
        <v>21</v>
      </c>
      <c r="L1448">
        <v>1976</v>
      </c>
      <c r="M1448">
        <v>7.3</v>
      </c>
      <c r="N1448">
        <v>1.85</v>
      </c>
    </row>
    <row r="1449" spans="1:14" x14ac:dyDescent="0.3">
      <c r="A1449" t="s">
        <v>4563</v>
      </c>
      <c r="B1449">
        <v>102</v>
      </c>
      <c r="C1449" t="s">
        <v>4564</v>
      </c>
      <c r="D1449">
        <v>33423521</v>
      </c>
      <c r="E1449" t="s">
        <v>722</v>
      </c>
      <c r="F1449" t="s">
        <v>725</v>
      </c>
      <c r="G1449" t="s">
        <v>4565</v>
      </c>
      <c r="H1449" t="s">
        <v>3077</v>
      </c>
      <c r="I1449" t="s">
        <v>20</v>
      </c>
      <c r="J1449" t="s">
        <v>461</v>
      </c>
      <c r="K1449">
        <v>35000000</v>
      </c>
      <c r="L1449">
        <v>1994</v>
      </c>
      <c r="M1449">
        <v>3.8</v>
      </c>
      <c r="N1449">
        <v>2.35</v>
      </c>
    </row>
    <row r="1450" spans="1:14" x14ac:dyDescent="0.3">
      <c r="A1450" t="s">
        <v>2436</v>
      </c>
      <c r="B1450">
        <v>150</v>
      </c>
      <c r="C1450" t="s">
        <v>4566</v>
      </c>
      <c r="D1450">
        <v>32519322</v>
      </c>
      <c r="E1450" t="s">
        <v>4453</v>
      </c>
      <c r="F1450" t="s">
        <v>4567</v>
      </c>
      <c r="G1450" t="s">
        <v>4568</v>
      </c>
      <c r="H1450" t="s">
        <v>4569</v>
      </c>
      <c r="I1450" t="s">
        <v>20</v>
      </c>
      <c r="J1450" t="s">
        <v>966</v>
      </c>
      <c r="K1450">
        <v>35000000</v>
      </c>
      <c r="L1450">
        <v>2002</v>
      </c>
      <c r="M1450">
        <v>8.5</v>
      </c>
      <c r="N1450">
        <v>1.85</v>
      </c>
    </row>
    <row r="1451" spans="1:14" x14ac:dyDescent="0.3">
      <c r="A1451" t="s">
        <v>1719</v>
      </c>
      <c r="B1451">
        <v>122</v>
      </c>
      <c r="C1451" t="s">
        <v>466</v>
      </c>
      <c r="D1451">
        <v>31598308</v>
      </c>
      <c r="E1451" t="s">
        <v>1959</v>
      </c>
      <c r="F1451" t="s">
        <v>25</v>
      </c>
      <c r="G1451" t="s">
        <v>3609</v>
      </c>
      <c r="H1451" t="s">
        <v>3610</v>
      </c>
      <c r="I1451" t="s">
        <v>20</v>
      </c>
      <c r="J1451" t="s">
        <v>21</v>
      </c>
      <c r="K1451">
        <v>35000000</v>
      </c>
      <c r="L1451">
        <v>2001</v>
      </c>
      <c r="M1451">
        <v>6.8</v>
      </c>
      <c r="N1451">
        <v>2.35</v>
      </c>
    </row>
    <row r="1452" spans="1:14" x14ac:dyDescent="0.3">
      <c r="A1452" t="s">
        <v>3815</v>
      </c>
      <c r="B1452">
        <v>101</v>
      </c>
      <c r="C1452" t="s">
        <v>4570</v>
      </c>
      <c r="D1452">
        <v>37617947</v>
      </c>
      <c r="E1452" t="s">
        <v>3637</v>
      </c>
      <c r="F1452" t="s">
        <v>4571</v>
      </c>
      <c r="G1452" t="s">
        <v>4572</v>
      </c>
      <c r="H1452" t="s">
        <v>4573</v>
      </c>
      <c r="I1452" t="s">
        <v>20</v>
      </c>
      <c r="J1452" t="s">
        <v>21</v>
      </c>
      <c r="K1452">
        <v>30000000</v>
      </c>
      <c r="L1452">
        <v>2006</v>
      </c>
      <c r="M1452">
        <v>6.8</v>
      </c>
      <c r="N1452">
        <v>2.35</v>
      </c>
    </row>
    <row r="1453" spans="1:14" x14ac:dyDescent="0.3">
      <c r="A1453" t="s">
        <v>3210</v>
      </c>
      <c r="B1453">
        <v>108</v>
      </c>
      <c r="C1453" t="s">
        <v>4574</v>
      </c>
      <c r="D1453">
        <v>32048809</v>
      </c>
      <c r="E1453" t="s">
        <v>3960</v>
      </c>
      <c r="F1453" t="s">
        <v>3591</v>
      </c>
      <c r="G1453" t="s">
        <v>4575</v>
      </c>
      <c r="H1453" t="s">
        <v>4576</v>
      </c>
      <c r="I1453" t="s">
        <v>20</v>
      </c>
      <c r="J1453" t="s">
        <v>251</v>
      </c>
      <c r="K1453">
        <v>30000000</v>
      </c>
      <c r="L1453">
        <v>2005</v>
      </c>
      <c r="M1453">
        <v>5.3</v>
      </c>
      <c r="N1453">
        <v>1.85</v>
      </c>
    </row>
    <row r="1454" spans="1:14" x14ac:dyDescent="0.3">
      <c r="A1454" t="s">
        <v>1979</v>
      </c>
      <c r="B1454">
        <v>98</v>
      </c>
      <c r="C1454" t="s">
        <v>1006</v>
      </c>
      <c r="D1454">
        <v>33987757</v>
      </c>
      <c r="E1454" t="s">
        <v>146</v>
      </c>
      <c r="F1454" t="s">
        <v>568</v>
      </c>
      <c r="G1454" t="s">
        <v>4577</v>
      </c>
      <c r="H1454" t="s">
        <v>4578</v>
      </c>
      <c r="I1454" t="s">
        <v>20</v>
      </c>
      <c r="J1454" t="s">
        <v>21</v>
      </c>
      <c r="K1454">
        <v>27000000</v>
      </c>
      <c r="L1454">
        <v>2004</v>
      </c>
      <c r="M1454">
        <v>7.3</v>
      </c>
      <c r="N1454">
        <v>1.85</v>
      </c>
    </row>
    <row r="1455" spans="1:14" x14ac:dyDescent="0.3">
      <c r="A1455" t="s">
        <v>2363</v>
      </c>
      <c r="B1455">
        <v>137</v>
      </c>
      <c r="C1455" t="s">
        <v>142</v>
      </c>
      <c r="D1455">
        <v>37304950</v>
      </c>
      <c r="E1455" t="s">
        <v>1133</v>
      </c>
      <c r="F1455" t="s">
        <v>147</v>
      </c>
      <c r="G1455" t="s">
        <v>4579</v>
      </c>
      <c r="H1455" t="s">
        <v>2313</v>
      </c>
      <c r="I1455" t="s">
        <v>20</v>
      </c>
      <c r="J1455" t="s">
        <v>21</v>
      </c>
      <c r="K1455">
        <v>35000000</v>
      </c>
      <c r="L1455">
        <v>2011</v>
      </c>
      <c r="M1455">
        <v>6.6</v>
      </c>
      <c r="N1455">
        <v>2.35</v>
      </c>
    </row>
    <row r="1456" spans="1:14" x14ac:dyDescent="0.3">
      <c r="A1456" t="s">
        <v>4580</v>
      </c>
      <c r="B1456">
        <v>112</v>
      </c>
      <c r="C1456" t="s">
        <v>1715</v>
      </c>
      <c r="D1456">
        <v>30691439</v>
      </c>
      <c r="E1456" t="s">
        <v>3197</v>
      </c>
      <c r="F1456" t="s">
        <v>466</v>
      </c>
      <c r="G1456" t="s">
        <v>4581</v>
      </c>
      <c r="H1456" t="s">
        <v>644</v>
      </c>
      <c r="I1456" t="s">
        <v>20</v>
      </c>
      <c r="J1456" t="s">
        <v>21</v>
      </c>
      <c r="K1456">
        <v>35000000</v>
      </c>
      <c r="L1456">
        <v>2008</v>
      </c>
      <c r="M1456">
        <v>6.2</v>
      </c>
      <c r="N1456">
        <v>2.35</v>
      </c>
    </row>
    <row r="1457" spans="1:14" x14ac:dyDescent="0.3">
      <c r="A1457" t="s">
        <v>4582</v>
      </c>
      <c r="B1457">
        <v>101</v>
      </c>
      <c r="C1457" t="s">
        <v>2040</v>
      </c>
      <c r="D1457">
        <v>30307804</v>
      </c>
      <c r="E1457" t="s">
        <v>3169</v>
      </c>
      <c r="F1457" t="s">
        <v>4583</v>
      </c>
      <c r="G1457" t="s">
        <v>4584</v>
      </c>
      <c r="H1457" t="s">
        <v>504</v>
      </c>
      <c r="I1457" t="s">
        <v>20</v>
      </c>
      <c r="J1457" t="s">
        <v>21</v>
      </c>
      <c r="K1457">
        <v>35000000</v>
      </c>
      <c r="L1457">
        <v>2002</v>
      </c>
      <c r="M1457">
        <v>5.2</v>
      </c>
      <c r="N1457">
        <v>2.35</v>
      </c>
    </row>
    <row r="1458" spans="1:14" x14ac:dyDescent="0.3">
      <c r="A1458" t="s">
        <v>1765</v>
      </c>
      <c r="B1458">
        <v>103</v>
      </c>
      <c r="C1458" t="s">
        <v>3812</v>
      </c>
      <c r="D1458">
        <v>30669413</v>
      </c>
      <c r="E1458" t="s">
        <v>2648</v>
      </c>
      <c r="F1458" t="s">
        <v>1003</v>
      </c>
      <c r="G1458" t="s">
        <v>4585</v>
      </c>
      <c r="H1458" t="s">
        <v>4586</v>
      </c>
      <c r="I1458" t="s">
        <v>20</v>
      </c>
      <c r="J1458" t="s">
        <v>21</v>
      </c>
      <c r="K1458">
        <v>35000000</v>
      </c>
      <c r="L1458">
        <v>1990</v>
      </c>
      <c r="M1458">
        <v>6.2</v>
      </c>
      <c r="N1458">
        <v>1.37</v>
      </c>
    </row>
    <row r="1459" spans="1:14" x14ac:dyDescent="0.3">
      <c r="A1459" t="s">
        <v>2229</v>
      </c>
      <c r="B1459">
        <v>101</v>
      </c>
      <c r="C1459" t="s">
        <v>4587</v>
      </c>
      <c r="D1459">
        <v>28687835</v>
      </c>
      <c r="E1459" t="s">
        <v>1392</v>
      </c>
      <c r="F1459" t="s">
        <v>2575</v>
      </c>
      <c r="G1459" t="s">
        <v>4588</v>
      </c>
      <c r="H1459" t="s">
        <v>4589</v>
      </c>
      <c r="I1459" t="s">
        <v>20</v>
      </c>
      <c r="J1459" t="s">
        <v>21</v>
      </c>
      <c r="K1459">
        <v>35000000</v>
      </c>
      <c r="L1459">
        <v>2008</v>
      </c>
      <c r="M1459">
        <v>6.2</v>
      </c>
      <c r="N1459">
        <v>2.35</v>
      </c>
    </row>
    <row r="1460" spans="1:14" x14ac:dyDescent="0.3">
      <c r="A1460" t="s">
        <v>4590</v>
      </c>
      <c r="B1460">
        <v>112</v>
      </c>
      <c r="C1460" t="s">
        <v>3199</v>
      </c>
      <c r="D1460">
        <v>26494611</v>
      </c>
      <c r="E1460" t="s">
        <v>4591</v>
      </c>
      <c r="F1460" t="s">
        <v>339</v>
      </c>
      <c r="G1460" t="s">
        <v>4592</v>
      </c>
      <c r="H1460" t="s">
        <v>4593</v>
      </c>
      <c r="I1460" t="s">
        <v>20</v>
      </c>
      <c r="J1460" t="s">
        <v>21</v>
      </c>
      <c r="K1460">
        <v>35000000</v>
      </c>
      <c r="L1460">
        <v>1999</v>
      </c>
      <c r="M1460">
        <v>6.6</v>
      </c>
      <c r="N1460">
        <v>2.35</v>
      </c>
    </row>
    <row r="1461" spans="1:14" x14ac:dyDescent="0.3">
      <c r="A1461" t="s">
        <v>4594</v>
      </c>
      <c r="B1461">
        <v>111</v>
      </c>
      <c r="C1461" t="s">
        <v>4452</v>
      </c>
      <c r="E1461" t="s">
        <v>48</v>
      </c>
      <c r="F1461" t="s">
        <v>519</v>
      </c>
      <c r="G1461" t="s">
        <v>4595</v>
      </c>
      <c r="H1461" t="s">
        <v>4596</v>
      </c>
      <c r="I1461" t="s">
        <v>20</v>
      </c>
      <c r="J1461" t="s">
        <v>34</v>
      </c>
      <c r="K1461">
        <v>20000000</v>
      </c>
      <c r="L1461">
        <v>1980</v>
      </c>
      <c r="M1461">
        <v>6.4</v>
      </c>
      <c r="N1461">
        <v>2.35</v>
      </c>
    </row>
    <row r="1462" spans="1:14" x14ac:dyDescent="0.3">
      <c r="A1462" t="s">
        <v>4390</v>
      </c>
      <c r="B1462">
        <v>102</v>
      </c>
      <c r="C1462" t="s">
        <v>2059</v>
      </c>
      <c r="D1462">
        <v>25266129</v>
      </c>
      <c r="E1462" t="s">
        <v>936</v>
      </c>
      <c r="F1462" t="s">
        <v>767</v>
      </c>
      <c r="G1462" t="s">
        <v>4597</v>
      </c>
      <c r="H1462" t="s">
        <v>2127</v>
      </c>
      <c r="I1462" t="s">
        <v>20</v>
      </c>
      <c r="J1462" t="s">
        <v>21</v>
      </c>
      <c r="K1462">
        <v>35000000</v>
      </c>
      <c r="L1462">
        <v>2004</v>
      </c>
      <c r="M1462">
        <v>6.2</v>
      </c>
      <c r="N1462">
        <v>2.35</v>
      </c>
    </row>
    <row r="1463" spans="1:14" x14ac:dyDescent="0.3">
      <c r="A1463" t="s">
        <v>338</v>
      </c>
      <c r="B1463">
        <v>101</v>
      </c>
      <c r="C1463" t="s">
        <v>686</v>
      </c>
      <c r="D1463">
        <v>25863915</v>
      </c>
      <c r="E1463" t="s">
        <v>799</v>
      </c>
      <c r="F1463" t="s">
        <v>4598</v>
      </c>
      <c r="G1463" t="s">
        <v>4599</v>
      </c>
      <c r="H1463" t="s">
        <v>4600</v>
      </c>
      <c r="I1463" t="s">
        <v>20</v>
      </c>
      <c r="J1463" t="s">
        <v>21</v>
      </c>
      <c r="K1463">
        <v>35000000</v>
      </c>
      <c r="L1463">
        <v>2012</v>
      </c>
      <c r="M1463">
        <v>5.0999999999999996</v>
      </c>
      <c r="N1463">
        <v>2.35</v>
      </c>
    </row>
    <row r="1464" spans="1:14" x14ac:dyDescent="0.3">
      <c r="A1464" t="s">
        <v>2363</v>
      </c>
      <c r="B1464">
        <v>155</v>
      </c>
      <c r="C1464" t="s">
        <v>893</v>
      </c>
      <c r="D1464">
        <v>25078937</v>
      </c>
      <c r="E1464" t="s">
        <v>1403</v>
      </c>
      <c r="F1464" t="s">
        <v>82</v>
      </c>
      <c r="G1464" t="s">
        <v>4601</v>
      </c>
      <c r="H1464" t="s">
        <v>4602</v>
      </c>
      <c r="I1464" t="s">
        <v>20</v>
      </c>
      <c r="J1464" t="s">
        <v>21</v>
      </c>
      <c r="K1464">
        <v>30000000</v>
      </c>
      <c r="L1464">
        <v>1997</v>
      </c>
      <c r="M1464">
        <v>6.6</v>
      </c>
      <c r="N1464">
        <v>1.85</v>
      </c>
    </row>
    <row r="1465" spans="1:14" x14ac:dyDescent="0.3">
      <c r="A1465" t="s">
        <v>4603</v>
      </c>
      <c r="B1465">
        <v>93</v>
      </c>
      <c r="C1465" t="s">
        <v>1419</v>
      </c>
      <c r="E1465" t="s">
        <v>227</v>
      </c>
      <c r="F1465" t="s">
        <v>1147</v>
      </c>
      <c r="G1465" t="s">
        <v>4604</v>
      </c>
      <c r="H1465" t="s">
        <v>817</v>
      </c>
      <c r="I1465" t="s">
        <v>20</v>
      </c>
      <c r="J1465" t="s">
        <v>21</v>
      </c>
      <c r="K1465">
        <v>19000000</v>
      </c>
      <c r="L1465">
        <v>2015</v>
      </c>
      <c r="M1465">
        <v>6.1</v>
      </c>
      <c r="N1465">
        <v>2.35</v>
      </c>
    </row>
    <row r="1466" spans="1:14" x14ac:dyDescent="0.3">
      <c r="A1466" t="s">
        <v>4605</v>
      </c>
      <c r="B1466">
        <v>109</v>
      </c>
      <c r="C1466" t="s">
        <v>4606</v>
      </c>
      <c r="D1466">
        <v>28995450</v>
      </c>
      <c r="E1466" t="s">
        <v>350</v>
      </c>
      <c r="F1466" t="s">
        <v>3757</v>
      </c>
      <c r="G1466" t="s">
        <v>4607</v>
      </c>
      <c r="H1466" t="s">
        <v>4608</v>
      </c>
      <c r="I1466" t="s">
        <v>20</v>
      </c>
      <c r="J1466" t="s">
        <v>34</v>
      </c>
      <c r="K1466">
        <v>35000000</v>
      </c>
      <c r="L1466">
        <v>2010</v>
      </c>
      <c r="M1466">
        <v>6.1</v>
      </c>
      <c r="N1466">
        <v>2.35</v>
      </c>
    </row>
    <row r="1467" spans="1:14" x14ac:dyDescent="0.3">
      <c r="A1467" t="s">
        <v>3413</v>
      </c>
      <c r="B1467">
        <v>140</v>
      </c>
      <c r="C1467" t="s">
        <v>2956</v>
      </c>
      <c r="D1467">
        <v>24276500</v>
      </c>
      <c r="E1467" t="s">
        <v>1133</v>
      </c>
      <c r="F1467" t="s">
        <v>4609</v>
      </c>
      <c r="G1467" t="s">
        <v>4610</v>
      </c>
      <c r="H1467" t="s">
        <v>2406</v>
      </c>
      <c r="I1467" t="s">
        <v>20</v>
      </c>
      <c r="J1467" t="s">
        <v>21</v>
      </c>
      <c r="K1467">
        <v>35000000</v>
      </c>
      <c r="L1467">
        <v>1992</v>
      </c>
      <c r="M1467">
        <v>6.6</v>
      </c>
      <c r="N1467">
        <v>2.35</v>
      </c>
    </row>
    <row r="1468" spans="1:14" x14ac:dyDescent="0.3">
      <c r="A1468" t="s">
        <v>4611</v>
      </c>
      <c r="B1468">
        <v>108</v>
      </c>
      <c r="C1468" t="s">
        <v>495</v>
      </c>
      <c r="D1468">
        <v>20981633</v>
      </c>
      <c r="E1468" t="s">
        <v>1442</v>
      </c>
      <c r="F1468" t="s">
        <v>2317</v>
      </c>
      <c r="G1468" t="s">
        <v>4612</v>
      </c>
      <c r="H1468" t="s">
        <v>4613</v>
      </c>
      <c r="I1468" t="s">
        <v>20</v>
      </c>
      <c r="J1468" t="s">
        <v>21</v>
      </c>
      <c r="K1468">
        <v>30000000</v>
      </c>
      <c r="L1468">
        <v>2008</v>
      </c>
      <c r="M1468">
        <v>5.9</v>
      </c>
      <c r="N1468">
        <v>2.35</v>
      </c>
    </row>
    <row r="1469" spans="1:14" x14ac:dyDescent="0.3">
      <c r="A1469" t="s">
        <v>4614</v>
      </c>
      <c r="B1469">
        <v>96</v>
      </c>
      <c r="C1469" t="s">
        <v>550</v>
      </c>
      <c r="D1469">
        <v>22913677</v>
      </c>
      <c r="E1469" t="s">
        <v>1696</v>
      </c>
      <c r="F1469" t="s">
        <v>175</v>
      </c>
      <c r="G1469" t="s">
        <v>4615</v>
      </c>
      <c r="H1469" t="s">
        <v>4616</v>
      </c>
      <c r="I1469" t="s">
        <v>20</v>
      </c>
      <c r="J1469" t="s">
        <v>21</v>
      </c>
      <c r="K1469">
        <v>35000000</v>
      </c>
      <c r="L1469">
        <v>2004</v>
      </c>
      <c r="M1469">
        <v>6.3</v>
      </c>
      <c r="N1469">
        <v>1.85</v>
      </c>
    </row>
    <row r="1470" spans="1:14" x14ac:dyDescent="0.3">
      <c r="A1470" t="s">
        <v>4617</v>
      </c>
      <c r="B1470">
        <v>123</v>
      </c>
      <c r="C1470" t="s">
        <v>244</v>
      </c>
      <c r="D1470">
        <v>34531832</v>
      </c>
      <c r="E1470" t="s">
        <v>1076</v>
      </c>
      <c r="F1470" t="s">
        <v>112</v>
      </c>
      <c r="G1470" t="s">
        <v>4618</v>
      </c>
      <c r="H1470" t="s">
        <v>1923</v>
      </c>
      <c r="I1470" t="s">
        <v>20</v>
      </c>
      <c r="J1470" t="s">
        <v>34</v>
      </c>
      <c r="K1470">
        <v>35000000</v>
      </c>
      <c r="L1470">
        <v>2015</v>
      </c>
      <c r="M1470">
        <v>7.1</v>
      </c>
      <c r="N1470">
        <v>2.35</v>
      </c>
    </row>
    <row r="1471" spans="1:14" x14ac:dyDescent="0.3">
      <c r="A1471" t="s">
        <v>1906</v>
      </c>
      <c r="B1471">
        <v>106</v>
      </c>
      <c r="C1471" t="s">
        <v>4619</v>
      </c>
      <c r="D1471">
        <v>28064226</v>
      </c>
      <c r="E1471" t="s">
        <v>772</v>
      </c>
      <c r="F1471" t="s">
        <v>4620</v>
      </c>
      <c r="G1471" t="s">
        <v>4621</v>
      </c>
      <c r="H1471" t="s">
        <v>4622</v>
      </c>
      <c r="I1471" t="s">
        <v>20</v>
      </c>
      <c r="J1471" t="s">
        <v>21</v>
      </c>
      <c r="K1471">
        <v>35000000</v>
      </c>
      <c r="L1471">
        <v>2011</v>
      </c>
      <c r="M1471">
        <v>5</v>
      </c>
      <c r="N1471">
        <v>2.35</v>
      </c>
    </row>
    <row r="1472" spans="1:14" x14ac:dyDescent="0.3">
      <c r="A1472" t="s">
        <v>4623</v>
      </c>
      <c r="B1472">
        <v>76</v>
      </c>
      <c r="C1472" t="s">
        <v>1326</v>
      </c>
      <c r="D1472">
        <v>19447478</v>
      </c>
      <c r="E1472" t="s">
        <v>4624</v>
      </c>
      <c r="F1472" t="s">
        <v>268</v>
      </c>
      <c r="G1472" t="s">
        <v>4625</v>
      </c>
      <c r="H1472" t="s">
        <v>4626</v>
      </c>
      <c r="I1472" t="s">
        <v>20</v>
      </c>
      <c r="J1472" t="s">
        <v>34</v>
      </c>
      <c r="K1472">
        <v>35000000</v>
      </c>
      <c r="L1472">
        <v>2005</v>
      </c>
      <c r="M1472">
        <v>5.6</v>
      </c>
      <c r="N1472">
        <v>1.85</v>
      </c>
    </row>
    <row r="1473" spans="1:14" x14ac:dyDescent="0.3">
      <c r="A1473" t="s">
        <v>3092</v>
      </c>
      <c r="B1473">
        <v>107</v>
      </c>
      <c r="C1473" t="s">
        <v>611</v>
      </c>
      <c r="D1473">
        <v>19389454</v>
      </c>
      <c r="E1473" t="s">
        <v>1649</v>
      </c>
      <c r="F1473" t="s">
        <v>65</v>
      </c>
      <c r="G1473" t="s">
        <v>4627</v>
      </c>
      <c r="H1473" t="s">
        <v>4628</v>
      </c>
      <c r="I1473" t="s">
        <v>20</v>
      </c>
      <c r="J1473" t="s">
        <v>21</v>
      </c>
      <c r="K1473">
        <v>55000000</v>
      </c>
      <c r="L1473">
        <v>2000</v>
      </c>
      <c r="M1473">
        <v>7.4</v>
      </c>
      <c r="N1473">
        <v>2.35</v>
      </c>
    </row>
    <row r="1474" spans="1:14" x14ac:dyDescent="0.3">
      <c r="A1474" t="s">
        <v>4629</v>
      </c>
      <c r="B1474">
        <v>82</v>
      </c>
      <c r="C1474" t="s">
        <v>2658</v>
      </c>
      <c r="D1474">
        <v>25871834</v>
      </c>
      <c r="E1474" t="s">
        <v>4630</v>
      </c>
      <c r="F1474" t="s">
        <v>4631</v>
      </c>
      <c r="G1474" t="s">
        <v>4632</v>
      </c>
      <c r="H1474" t="s">
        <v>4633</v>
      </c>
      <c r="I1474" t="s">
        <v>20</v>
      </c>
      <c r="J1474" t="s">
        <v>21</v>
      </c>
      <c r="K1474">
        <v>35000000</v>
      </c>
      <c r="L1474">
        <v>2008</v>
      </c>
      <c r="M1474">
        <v>4.5</v>
      </c>
      <c r="N1474">
        <v>1.85</v>
      </c>
    </row>
    <row r="1475" spans="1:14" x14ac:dyDescent="0.3">
      <c r="A1475" t="s">
        <v>4634</v>
      </c>
      <c r="B1475">
        <v>109</v>
      </c>
      <c r="C1475" t="s">
        <v>3183</v>
      </c>
      <c r="D1475">
        <v>19692608</v>
      </c>
      <c r="E1475" t="s">
        <v>1392</v>
      </c>
      <c r="F1475" t="s">
        <v>4635</v>
      </c>
      <c r="G1475" t="s">
        <v>4636</v>
      </c>
      <c r="H1475" t="s">
        <v>4637</v>
      </c>
      <c r="I1475" t="s">
        <v>20</v>
      </c>
      <c r="J1475" t="s">
        <v>21</v>
      </c>
      <c r="K1475">
        <v>35000000</v>
      </c>
      <c r="L1475">
        <v>2013</v>
      </c>
      <c r="M1475">
        <v>6.2</v>
      </c>
      <c r="N1475">
        <v>2.35</v>
      </c>
    </row>
    <row r="1476" spans="1:14" x14ac:dyDescent="0.3">
      <c r="A1476" t="s">
        <v>3909</v>
      </c>
      <c r="B1476">
        <v>99</v>
      </c>
      <c r="C1476" t="s">
        <v>4638</v>
      </c>
      <c r="D1476">
        <v>19294901</v>
      </c>
      <c r="E1476" t="s">
        <v>4639</v>
      </c>
      <c r="F1476" t="s">
        <v>4640</v>
      </c>
      <c r="G1476" t="s">
        <v>4641</v>
      </c>
      <c r="H1476" t="s">
        <v>3238</v>
      </c>
      <c r="I1476" t="s">
        <v>20</v>
      </c>
      <c r="J1476" t="s">
        <v>21</v>
      </c>
      <c r="K1476">
        <v>35000000</v>
      </c>
      <c r="L1476">
        <v>2005</v>
      </c>
      <c r="M1476">
        <v>5</v>
      </c>
      <c r="N1476">
        <v>2.35</v>
      </c>
    </row>
    <row r="1477" spans="1:14" x14ac:dyDescent="0.3">
      <c r="A1477" t="s">
        <v>2786</v>
      </c>
      <c r="B1477">
        <v>91</v>
      </c>
      <c r="C1477" t="s">
        <v>3274</v>
      </c>
      <c r="D1477">
        <v>20275446</v>
      </c>
      <c r="E1477" t="s">
        <v>227</v>
      </c>
      <c r="F1477" t="s">
        <v>40</v>
      </c>
      <c r="G1477" t="s">
        <v>4642</v>
      </c>
      <c r="H1477" t="s">
        <v>619</v>
      </c>
      <c r="I1477" t="s">
        <v>20</v>
      </c>
      <c r="J1477" t="s">
        <v>21</v>
      </c>
      <c r="K1477">
        <v>35000000</v>
      </c>
      <c r="L1477">
        <v>2012</v>
      </c>
      <c r="M1477">
        <v>6.5</v>
      </c>
      <c r="N1477">
        <v>2.35</v>
      </c>
    </row>
    <row r="1478" spans="1:14" x14ac:dyDescent="0.3">
      <c r="A1478" t="s">
        <v>3873</v>
      </c>
      <c r="B1478">
        <v>87</v>
      </c>
      <c r="C1478" t="s">
        <v>4643</v>
      </c>
      <c r="D1478">
        <v>34507079</v>
      </c>
      <c r="E1478" t="s">
        <v>1151</v>
      </c>
      <c r="F1478" t="s">
        <v>4644</v>
      </c>
      <c r="G1478" t="s">
        <v>4645</v>
      </c>
      <c r="H1478" t="s">
        <v>4646</v>
      </c>
      <c r="I1478" t="s">
        <v>20</v>
      </c>
      <c r="J1478" t="s">
        <v>21</v>
      </c>
      <c r="K1478">
        <v>35000000</v>
      </c>
      <c r="L1478">
        <v>2015</v>
      </c>
      <c r="M1478">
        <v>5.0999999999999996</v>
      </c>
      <c r="N1478">
        <v>2.35</v>
      </c>
    </row>
    <row r="1479" spans="1:14" x14ac:dyDescent="0.3">
      <c r="A1479" t="s">
        <v>3010</v>
      </c>
      <c r="B1479">
        <v>125</v>
      </c>
      <c r="C1479" t="s">
        <v>4647</v>
      </c>
      <c r="D1479">
        <v>18306166</v>
      </c>
      <c r="E1479" t="s">
        <v>813</v>
      </c>
      <c r="F1479" t="s">
        <v>448</v>
      </c>
      <c r="G1479" t="s">
        <v>4648</v>
      </c>
      <c r="H1479" t="s">
        <v>4649</v>
      </c>
      <c r="I1479" t="s">
        <v>20</v>
      </c>
      <c r="J1479" t="s">
        <v>34</v>
      </c>
      <c r="K1479">
        <v>35000000</v>
      </c>
      <c r="L1479">
        <v>2002</v>
      </c>
      <c r="M1479">
        <v>6.5</v>
      </c>
      <c r="N1479">
        <v>2.35</v>
      </c>
    </row>
    <row r="1480" spans="1:14" x14ac:dyDescent="0.3">
      <c r="A1480" t="s">
        <v>2413</v>
      </c>
      <c r="B1480">
        <v>118</v>
      </c>
      <c r="C1480" t="s">
        <v>258</v>
      </c>
      <c r="D1480">
        <v>17609982</v>
      </c>
      <c r="E1480" t="s">
        <v>1058</v>
      </c>
      <c r="F1480" t="s">
        <v>228</v>
      </c>
      <c r="G1480" t="s">
        <v>4650</v>
      </c>
      <c r="H1480" t="s">
        <v>4651</v>
      </c>
      <c r="I1480" t="s">
        <v>20</v>
      </c>
      <c r="J1480" t="s">
        <v>21</v>
      </c>
      <c r="K1480">
        <v>35000000</v>
      </c>
      <c r="L1480">
        <v>2013</v>
      </c>
      <c r="M1480">
        <v>6.2</v>
      </c>
      <c r="N1480">
        <v>2.35</v>
      </c>
    </row>
    <row r="1481" spans="1:14" x14ac:dyDescent="0.3">
      <c r="A1481" t="s">
        <v>3259</v>
      </c>
      <c r="B1481">
        <v>98</v>
      </c>
      <c r="C1481" t="s">
        <v>170</v>
      </c>
      <c r="D1481">
        <v>16831505</v>
      </c>
      <c r="E1481" t="s">
        <v>2487</v>
      </c>
      <c r="F1481" t="s">
        <v>57</v>
      </c>
      <c r="G1481" t="s">
        <v>4652</v>
      </c>
      <c r="H1481" t="s">
        <v>4653</v>
      </c>
      <c r="I1481" t="s">
        <v>20</v>
      </c>
      <c r="J1481" t="s">
        <v>34</v>
      </c>
      <c r="K1481">
        <v>31000000</v>
      </c>
      <c r="L1481">
        <v>2004</v>
      </c>
      <c r="M1481">
        <v>6.3</v>
      </c>
      <c r="N1481">
        <v>2.35</v>
      </c>
    </row>
    <row r="1482" spans="1:14" x14ac:dyDescent="0.3">
      <c r="A1482" t="s">
        <v>3764</v>
      </c>
      <c r="B1482">
        <v>92</v>
      </c>
      <c r="C1482" t="s">
        <v>4654</v>
      </c>
      <c r="D1482">
        <v>17596256</v>
      </c>
      <c r="E1482" t="s">
        <v>1974</v>
      </c>
      <c r="F1482" t="s">
        <v>339</v>
      </c>
      <c r="G1482" t="s">
        <v>4655</v>
      </c>
      <c r="H1482" t="s">
        <v>4656</v>
      </c>
      <c r="I1482" t="s">
        <v>20</v>
      </c>
      <c r="J1482" t="s">
        <v>21</v>
      </c>
      <c r="K1482">
        <v>35000000</v>
      </c>
      <c r="L1482">
        <v>2010</v>
      </c>
      <c r="M1482">
        <v>3.8</v>
      </c>
      <c r="N1482">
        <v>1.85</v>
      </c>
    </row>
    <row r="1483" spans="1:14" x14ac:dyDescent="0.3">
      <c r="A1483" t="s">
        <v>4657</v>
      </c>
      <c r="B1483">
        <v>93</v>
      </c>
      <c r="C1483" t="s">
        <v>4658</v>
      </c>
      <c r="E1483" t="s">
        <v>2648</v>
      </c>
      <c r="F1483" t="s">
        <v>2362</v>
      </c>
      <c r="G1483" t="s">
        <v>4659</v>
      </c>
      <c r="H1483" t="s">
        <v>4660</v>
      </c>
      <c r="I1483" t="s">
        <v>20</v>
      </c>
      <c r="J1483" t="s">
        <v>251</v>
      </c>
      <c r="K1483">
        <v>30000000</v>
      </c>
      <c r="L1483">
        <v>2012</v>
      </c>
      <c r="M1483">
        <v>5.2</v>
      </c>
      <c r="N1483">
        <v>1.85</v>
      </c>
    </row>
    <row r="1484" spans="1:14" x14ac:dyDescent="0.3">
      <c r="A1484" t="s">
        <v>4661</v>
      </c>
      <c r="B1484">
        <v>116</v>
      </c>
      <c r="C1484" t="s">
        <v>1464</v>
      </c>
      <c r="E1484" t="s">
        <v>24</v>
      </c>
      <c r="F1484" t="s">
        <v>156</v>
      </c>
      <c r="G1484" t="s">
        <v>4662</v>
      </c>
      <c r="H1484" t="s">
        <v>4663</v>
      </c>
      <c r="I1484" t="s">
        <v>20</v>
      </c>
      <c r="J1484" t="s">
        <v>34</v>
      </c>
      <c r="K1484">
        <v>27000000</v>
      </c>
      <c r="L1484">
        <v>1983</v>
      </c>
      <c r="M1484">
        <v>6</v>
      </c>
      <c r="N1484">
        <v>2.35</v>
      </c>
    </row>
    <row r="1485" spans="1:14" x14ac:dyDescent="0.3">
      <c r="A1485" t="s">
        <v>2568</v>
      </c>
      <c r="B1485">
        <v>92</v>
      </c>
      <c r="C1485" t="s">
        <v>356</v>
      </c>
      <c r="D1485">
        <v>14998070</v>
      </c>
      <c r="E1485" t="s">
        <v>4664</v>
      </c>
      <c r="F1485" t="s">
        <v>1551</v>
      </c>
      <c r="G1485" t="s">
        <v>4665</v>
      </c>
      <c r="H1485" t="s">
        <v>123</v>
      </c>
      <c r="I1485" t="s">
        <v>20</v>
      </c>
      <c r="J1485" t="s">
        <v>21</v>
      </c>
      <c r="K1485">
        <v>35000000</v>
      </c>
      <c r="L1485">
        <v>2007</v>
      </c>
      <c r="M1485">
        <v>6.2</v>
      </c>
      <c r="N1485">
        <v>2.35</v>
      </c>
    </row>
    <row r="1486" spans="1:14" x14ac:dyDescent="0.3">
      <c r="A1486" t="s">
        <v>1489</v>
      </c>
      <c r="B1486">
        <v>115</v>
      </c>
      <c r="C1486" t="s">
        <v>4666</v>
      </c>
      <c r="D1486">
        <v>14587732</v>
      </c>
      <c r="E1486" t="s">
        <v>1255</v>
      </c>
      <c r="F1486" t="s">
        <v>4667</v>
      </c>
      <c r="G1486" t="s">
        <v>4668</v>
      </c>
      <c r="H1486" t="s">
        <v>4669</v>
      </c>
      <c r="I1486" t="s">
        <v>20</v>
      </c>
      <c r="J1486" t="s">
        <v>21</v>
      </c>
      <c r="K1486">
        <v>35000000</v>
      </c>
      <c r="L1486">
        <v>1991</v>
      </c>
      <c r="M1486">
        <v>5.7</v>
      </c>
      <c r="N1486">
        <v>2.35</v>
      </c>
    </row>
    <row r="1487" spans="1:14" x14ac:dyDescent="0.3">
      <c r="A1487" t="s">
        <v>4058</v>
      </c>
      <c r="B1487">
        <v>120</v>
      </c>
      <c r="C1487" t="s">
        <v>4060</v>
      </c>
      <c r="D1487">
        <v>18317151</v>
      </c>
      <c r="E1487" t="s">
        <v>3970</v>
      </c>
      <c r="F1487" t="s">
        <v>1905</v>
      </c>
      <c r="G1487" t="s">
        <v>4670</v>
      </c>
      <c r="H1487" t="s">
        <v>3117</v>
      </c>
      <c r="I1487" t="s">
        <v>20</v>
      </c>
      <c r="J1487" t="s">
        <v>21</v>
      </c>
      <c r="K1487">
        <v>35000000</v>
      </c>
      <c r="L1487">
        <v>2007</v>
      </c>
      <c r="M1487">
        <v>6.7</v>
      </c>
      <c r="N1487">
        <v>2.35</v>
      </c>
    </row>
    <row r="1488" spans="1:14" x14ac:dyDescent="0.3">
      <c r="A1488" t="s">
        <v>4671</v>
      </c>
      <c r="B1488">
        <v>111</v>
      </c>
      <c r="C1488" t="s">
        <v>874</v>
      </c>
      <c r="D1488">
        <v>11405825</v>
      </c>
      <c r="E1488" t="s">
        <v>2190</v>
      </c>
      <c r="F1488" t="s">
        <v>82</v>
      </c>
      <c r="G1488" t="s">
        <v>4672</v>
      </c>
      <c r="H1488" t="s">
        <v>4673</v>
      </c>
      <c r="I1488" t="s">
        <v>20</v>
      </c>
      <c r="J1488" t="s">
        <v>21</v>
      </c>
      <c r="K1488">
        <v>35000000</v>
      </c>
      <c r="L1488">
        <v>2001</v>
      </c>
      <c r="M1488">
        <v>6.8</v>
      </c>
      <c r="N1488">
        <v>2.35</v>
      </c>
    </row>
    <row r="1489" spans="1:14" x14ac:dyDescent="0.3">
      <c r="A1489" t="s">
        <v>1721</v>
      </c>
      <c r="B1489">
        <v>94</v>
      </c>
      <c r="C1489" t="s">
        <v>865</v>
      </c>
      <c r="D1489">
        <v>13264986</v>
      </c>
      <c r="E1489" t="s">
        <v>4674</v>
      </c>
      <c r="F1489" t="s">
        <v>3388</v>
      </c>
      <c r="G1489" t="s">
        <v>4675</v>
      </c>
      <c r="H1489" t="s">
        <v>1369</v>
      </c>
      <c r="I1489" t="s">
        <v>20</v>
      </c>
      <c r="J1489" t="s">
        <v>21</v>
      </c>
      <c r="K1489">
        <v>35000000</v>
      </c>
      <c r="L1489">
        <v>2001</v>
      </c>
      <c r="M1489">
        <v>6</v>
      </c>
      <c r="N1489">
        <v>1.85</v>
      </c>
    </row>
    <row r="1490" spans="1:14" x14ac:dyDescent="0.3">
      <c r="A1490" t="s">
        <v>4676</v>
      </c>
      <c r="B1490">
        <v>100</v>
      </c>
      <c r="C1490" t="s">
        <v>268</v>
      </c>
      <c r="D1490">
        <v>10991381</v>
      </c>
      <c r="E1490" t="s">
        <v>3794</v>
      </c>
      <c r="F1490" t="s">
        <v>4677</v>
      </c>
      <c r="G1490" t="s">
        <v>4678</v>
      </c>
      <c r="H1490" t="s">
        <v>140</v>
      </c>
      <c r="I1490" t="s">
        <v>20</v>
      </c>
      <c r="J1490" t="s">
        <v>34</v>
      </c>
      <c r="K1490">
        <v>35000000</v>
      </c>
      <c r="L1490">
        <v>2009</v>
      </c>
      <c r="M1490">
        <v>7.3</v>
      </c>
      <c r="N1490">
        <v>2.35</v>
      </c>
    </row>
    <row r="1491" spans="1:14" x14ac:dyDescent="0.3">
      <c r="A1491" t="s">
        <v>1110</v>
      </c>
      <c r="B1491">
        <v>101</v>
      </c>
      <c r="C1491" t="s">
        <v>4679</v>
      </c>
      <c r="D1491">
        <v>10268846</v>
      </c>
      <c r="E1491" t="s">
        <v>799</v>
      </c>
      <c r="F1491" t="s">
        <v>1441</v>
      </c>
      <c r="G1491" t="s">
        <v>4680</v>
      </c>
      <c r="H1491" t="s">
        <v>4681</v>
      </c>
      <c r="I1491" t="s">
        <v>20</v>
      </c>
      <c r="J1491" t="s">
        <v>21</v>
      </c>
      <c r="K1491">
        <v>35000000</v>
      </c>
      <c r="L1491">
        <v>2009</v>
      </c>
      <c r="M1491">
        <v>5.5</v>
      </c>
      <c r="N1491">
        <v>2.35</v>
      </c>
    </row>
    <row r="1492" spans="1:14" x14ac:dyDescent="0.3">
      <c r="A1492" t="s">
        <v>3109</v>
      </c>
      <c r="B1492">
        <v>139</v>
      </c>
      <c r="C1492" t="s">
        <v>313</v>
      </c>
      <c r="D1492">
        <v>13303319</v>
      </c>
      <c r="E1492" t="s">
        <v>3329</v>
      </c>
      <c r="F1492" t="s">
        <v>231</v>
      </c>
      <c r="G1492" t="s">
        <v>4682</v>
      </c>
      <c r="H1492" t="s">
        <v>523</v>
      </c>
      <c r="I1492" t="s">
        <v>20</v>
      </c>
      <c r="J1492" t="s">
        <v>21</v>
      </c>
      <c r="K1492">
        <v>32000000</v>
      </c>
      <c r="L1492">
        <v>2011</v>
      </c>
      <c r="M1492">
        <v>6.7</v>
      </c>
      <c r="N1492">
        <v>1.85</v>
      </c>
    </row>
    <row r="1493" spans="1:14" x14ac:dyDescent="0.3">
      <c r="A1493" t="s">
        <v>4683</v>
      </c>
      <c r="B1493">
        <v>91</v>
      </c>
      <c r="C1493" t="s">
        <v>4684</v>
      </c>
      <c r="D1493">
        <v>10076136</v>
      </c>
      <c r="E1493" t="s">
        <v>1138</v>
      </c>
      <c r="F1493" t="s">
        <v>4685</v>
      </c>
      <c r="G1493" t="s">
        <v>4686</v>
      </c>
      <c r="H1493" t="s">
        <v>4687</v>
      </c>
      <c r="I1493" t="s">
        <v>20</v>
      </c>
      <c r="J1493" t="s">
        <v>4688</v>
      </c>
      <c r="K1493">
        <v>35000000</v>
      </c>
      <c r="L1493">
        <v>1998</v>
      </c>
      <c r="M1493">
        <v>4.8</v>
      </c>
      <c r="N1493">
        <v>2.35</v>
      </c>
    </row>
    <row r="1494" spans="1:14" x14ac:dyDescent="0.3">
      <c r="A1494" t="s">
        <v>344</v>
      </c>
      <c r="B1494">
        <v>109</v>
      </c>
      <c r="C1494" t="s">
        <v>2694</v>
      </c>
      <c r="D1494">
        <v>10499968</v>
      </c>
      <c r="E1494" t="s">
        <v>315</v>
      </c>
      <c r="F1494" t="s">
        <v>235</v>
      </c>
      <c r="G1494" t="s">
        <v>4689</v>
      </c>
      <c r="H1494" t="s">
        <v>4690</v>
      </c>
      <c r="I1494" t="s">
        <v>20</v>
      </c>
      <c r="J1494" t="s">
        <v>21</v>
      </c>
      <c r="K1494">
        <v>35000000</v>
      </c>
      <c r="L1494">
        <v>2014</v>
      </c>
      <c r="M1494">
        <v>5.7</v>
      </c>
      <c r="N1494">
        <v>1.85</v>
      </c>
    </row>
    <row r="1495" spans="1:14" x14ac:dyDescent="0.3">
      <c r="A1495" t="s">
        <v>3185</v>
      </c>
      <c r="B1495">
        <v>102</v>
      </c>
      <c r="C1495" t="s">
        <v>130</v>
      </c>
      <c r="D1495">
        <v>7659747</v>
      </c>
      <c r="E1495" t="s">
        <v>772</v>
      </c>
      <c r="F1495" t="s">
        <v>314</v>
      </c>
      <c r="G1495" t="s">
        <v>4691</v>
      </c>
      <c r="H1495" t="s">
        <v>4692</v>
      </c>
      <c r="I1495" t="s">
        <v>20</v>
      </c>
      <c r="J1495" t="s">
        <v>21</v>
      </c>
      <c r="K1495">
        <v>38000000</v>
      </c>
      <c r="L1495">
        <v>2003</v>
      </c>
      <c r="M1495">
        <v>5.0999999999999996</v>
      </c>
      <c r="N1495">
        <v>1.85</v>
      </c>
    </row>
    <row r="1496" spans="1:14" x14ac:dyDescent="0.3">
      <c r="A1496" t="s">
        <v>4693</v>
      </c>
      <c r="B1496">
        <v>103</v>
      </c>
      <c r="C1496" t="s">
        <v>669</v>
      </c>
      <c r="D1496">
        <v>7948159</v>
      </c>
      <c r="E1496" t="s">
        <v>315</v>
      </c>
      <c r="F1496" t="s">
        <v>3399</v>
      </c>
      <c r="G1496" t="s">
        <v>4694</v>
      </c>
      <c r="H1496" t="s">
        <v>648</v>
      </c>
      <c r="I1496" t="s">
        <v>20</v>
      </c>
      <c r="J1496" t="s">
        <v>21</v>
      </c>
      <c r="K1496">
        <v>35000000</v>
      </c>
      <c r="L1496">
        <v>2008</v>
      </c>
      <c r="M1496">
        <v>6</v>
      </c>
      <c r="N1496">
        <v>2.35</v>
      </c>
    </row>
    <row r="1497" spans="1:14" x14ac:dyDescent="0.3">
      <c r="A1497" t="s">
        <v>3201</v>
      </c>
      <c r="B1497">
        <v>83</v>
      </c>
      <c r="C1497" t="s">
        <v>611</v>
      </c>
      <c r="D1497">
        <v>11631245</v>
      </c>
      <c r="E1497" t="s">
        <v>4695</v>
      </c>
      <c r="F1497" t="s">
        <v>2768</v>
      </c>
      <c r="G1497" t="s">
        <v>4696</v>
      </c>
      <c r="H1497" t="s">
        <v>3881</v>
      </c>
      <c r="I1497" t="s">
        <v>20</v>
      </c>
      <c r="J1497" t="s">
        <v>21</v>
      </c>
      <c r="K1497">
        <v>35000000</v>
      </c>
      <c r="L1497">
        <v>2006</v>
      </c>
      <c r="M1497">
        <v>4.2</v>
      </c>
      <c r="N1497">
        <v>1.85</v>
      </c>
    </row>
    <row r="1498" spans="1:14" x14ac:dyDescent="0.3">
      <c r="A1498" t="s">
        <v>296</v>
      </c>
      <c r="B1498">
        <v>123</v>
      </c>
      <c r="C1498" t="s">
        <v>4697</v>
      </c>
      <c r="D1498">
        <v>10137502</v>
      </c>
      <c r="E1498" t="s">
        <v>4698</v>
      </c>
      <c r="F1498" t="s">
        <v>40</v>
      </c>
      <c r="G1498" t="s">
        <v>4699</v>
      </c>
      <c r="H1498" t="s">
        <v>4700</v>
      </c>
      <c r="I1498" t="s">
        <v>20</v>
      </c>
      <c r="J1498" t="s">
        <v>21</v>
      </c>
      <c r="K1498">
        <v>35000000</v>
      </c>
      <c r="L1498">
        <v>2015</v>
      </c>
      <c r="M1498">
        <v>7.4</v>
      </c>
      <c r="N1498">
        <v>2.35</v>
      </c>
    </row>
    <row r="1499" spans="1:14" x14ac:dyDescent="0.3">
      <c r="A1499" t="s">
        <v>4701</v>
      </c>
      <c r="B1499">
        <v>101</v>
      </c>
      <c r="C1499" t="s">
        <v>4702</v>
      </c>
      <c r="D1499">
        <v>6448817</v>
      </c>
      <c r="E1499" t="s">
        <v>24</v>
      </c>
      <c r="F1499" t="s">
        <v>4703</v>
      </c>
      <c r="G1499" t="s">
        <v>4704</v>
      </c>
      <c r="H1499" t="s">
        <v>4705</v>
      </c>
      <c r="I1499" t="s">
        <v>20</v>
      </c>
      <c r="J1499" t="s">
        <v>21</v>
      </c>
      <c r="K1499">
        <v>35000000</v>
      </c>
      <c r="L1499">
        <v>1997</v>
      </c>
      <c r="M1499">
        <v>4.5999999999999996</v>
      </c>
      <c r="N1499">
        <v>2.35</v>
      </c>
    </row>
    <row r="1500" spans="1:14" x14ac:dyDescent="0.3">
      <c r="A1500" t="s">
        <v>127</v>
      </c>
      <c r="B1500">
        <v>117</v>
      </c>
      <c r="C1500" t="s">
        <v>165</v>
      </c>
      <c r="D1500">
        <v>7458269</v>
      </c>
      <c r="E1500" t="s">
        <v>936</v>
      </c>
      <c r="F1500" t="s">
        <v>998</v>
      </c>
      <c r="G1500" t="s">
        <v>4706</v>
      </c>
      <c r="H1500" t="s">
        <v>253</v>
      </c>
      <c r="I1500" t="s">
        <v>20</v>
      </c>
      <c r="J1500" t="s">
        <v>21</v>
      </c>
      <c r="K1500">
        <v>35000000</v>
      </c>
      <c r="L1500">
        <v>2006</v>
      </c>
      <c r="M1500">
        <v>6.9</v>
      </c>
      <c r="N1500">
        <v>2.35</v>
      </c>
    </row>
    <row r="1501" spans="1:14" x14ac:dyDescent="0.3">
      <c r="A1501" t="s">
        <v>45</v>
      </c>
      <c r="B1501">
        <v>60</v>
      </c>
      <c r="C1501" t="s">
        <v>2258</v>
      </c>
      <c r="E1501" t="s">
        <v>1403</v>
      </c>
      <c r="F1501" t="s">
        <v>91</v>
      </c>
      <c r="G1501" t="s">
        <v>4707</v>
      </c>
      <c r="H1501" t="s">
        <v>4708</v>
      </c>
      <c r="I1501" t="s">
        <v>20</v>
      </c>
      <c r="J1501" t="s">
        <v>34</v>
      </c>
      <c r="M1501">
        <v>8.6</v>
      </c>
      <c r="N1501">
        <v>16</v>
      </c>
    </row>
    <row r="1502" spans="1:14" x14ac:dyDescent="0.3">
      <c r="A1502" t="s">
        <v>709</v>
      </c>
      <c r="B1502">
        <v>114</v>
      </c>
      <c r="C1502" t="s">
        <v>2909</v>
      </c>
      <c r="D1502">
        <v>4651977</v>
      </c>
      <c r="E1502" t="s">
        <v>2190</v>
      </c>
      <c r="F1502" t="s">
        <v>1003</v>
      </c>
      <c r="G1502" t="s">
        <v>4709</v>
      </c>
      <c r="H1502" t="s">
        <v>2061</v>
      </c>
      <c r="I1502" t="s">
        <v>20</v>
      </c>
      <c r="J1502" t="s">
        <v>21</v>
      </c>
      <c r="K1502">
        <v>35000000</v>
      </c>
      <c r="L1502">
        <v>1992</v>
      </c>
      <c r="M1502">
        <v>6.9</v>
      </c>
      <c r="N1502">
        <v>2.35</v>
      </c>
    </row>
    <row r="1503" spans="1:14" x14ac:dyDescent="0.3">
      <c r="A1503" t="s">
        <v>2413</v>
      </c>
      <c r="B1503">
        <v>330</v>
      </c>
      <c r="C1503" t="s">
        <v>4127</v>
      </c>
      <c r="D1503">
        <v>4496583</v>
      </c>
      <c r="E1503" t="s">
        <v>1272</v>
      </c>
      <c r="F1503" t="s">
        <v>319</v>
      </c>
      <c r="G1503" t="s">
        <v>4710</v>
      </c>
      <c r="H1503" t="s">
        <v>1587</v>
      </c>
      <c r="I1503" t="s">
        <v>20</v>
      </c>
      <c r="J1503" t="s">
        <v>21</v>
      </c>
      <c r="K1503">
        <v>35000000</v>
      </c>
      <c r="L1503">
        <v>1993</v>
      </c>
      <c r="M1503">
        <v>8</v>
      </c>
      <c r="N1503">
        <v>1.66</v>
      </c>
    </row>
    <row r="1504" spans="1:14" x14ac:dyDescent="0.3">
      <c r="A1504" t="s">
        <v>4711</v>
      </c>
      <c r="B1504">
        <v>121</v>
      </c>
      <c r="C1504" t="s">
        <v>94</v>
      </c>
      <c r="D1504">
        <v>2221994</v>
      </c>
      <c r="E1504" t="s">
        <v>919</v>
      </c>
      <c r="F1504" t="s">
        <v>268</v>
      </c>
      <c r="G1504" t="s">
        <v>4712</v>
      </c>
      <c r="H1504" t="s">
        <v>469</v>
      </c>
      <c r="I1504" t="s">
        <v>20</v>
      </c>
      <c r="J1504" t="s">
        <v>4713</v>
      </c>
      <c r="K1504">
        <v>35000000</v>
      </c>
      <c r="L1504">
        <v>1997</v>
      </c>
      <c r="M1504">
        <v>6.4</v>
      </c>
      <c r="N1504">
        <v>2.35</v>
      </c>
    </row>
    <row r="1505" spans="1:14" x14ac:dyDescent="0.3">
      <c r="A1505" t="s">
        <v>1470</v>
      </c>
      <c r="B1505">
        <v>114</v>
      </c>
      <c r="C1505" t="s">
        <v>2239</v>
      </c>
      <c r="D1505">
        <v>6592103</v>
      </c>
      <c r="E1505" t="s">
        <v>1403</v>
      </c>
      <c r="F1505" t="s">
        <v>2063</v>
      </c>
      <c r="G1505" t="s">
        <v>4714</v>
      </c>
      <c r="H1505" t="s">
        <v>4715</v>
      </c>
      <c r="I1505" t="s">
        <v>20</v>
      </c>
      <c r="J1505" t="s">
        <v>966</v>
      </c>
      <c r="K1505">
        <v>35000000</v>
      </c>
      <c r="L1505">
        <v>2002</v>
      </c>
      <c r="M1505">
        <v>6.3</v>
      </c>
      <c r="N1505">
        <v>1.85</v>
      </c>
    </row>
    <row r="1506" spans="1:14" x14ac:dyDescent="0.3">
      <c r="A1506" t="s">
        <v>4716</v>
      </c>
      <c r="B1506">
        <v>156</v>
      </c>
      <c r="C1506" t="s">
        <v>3611</v>
      </c>
      <c r="E1506" t="s">
        <v>2088</v>
      </c>
      <c r="F1506" t="s">
        <v>1116</v>
      </c>
      <c r="G1506" t="s">
        <v>4717</v>
      </c>
      <c r="H1506" t="s">
        <v>2022</v>
      </c>
      <c r="I1506" t="s">
        <v>20</v>
      </c>
      <c r="J1506" t="s">
        <v>4718</v>
      </c>
      <c r="K1506">
        <v>35000000</v>
      </c>
      <c r="L1506">
        <v>1980</v>
      </c>
      <c r="M1506">
        <v>8.4</v>
      </c>
      <c r="N1506">
        <v>2.35</v>
      </c>
    </row>
    <row r="1507" spans="1:14" x14ac:dyDescent="0.3">
      <c r="A1507" t="s">
        <v>4719</v>
      </c>
      <c r="B1507">
        <v>135</v>
      </c>
      <c r="C1507" t="s">
        <v>4249</v>
      </c>
      <c r="D1507">
        <v>1877179</v>
      </c>
      <c r="E1507" t="s">
        <v>813</v>
      </c>
      <c r="F1507" t="s">
        <v>3242</v>
      </c>
      <c r="G1507" t="s">
        <v>4720</v>
      </c>
      <c r="H1507" t="s">
        <v>4721</v>
      </c>
      <c r="I1507" t="s">
        <v>965</v>
      </c>
      <c r="J1507" t="s">
        <v>966</v>
      </c>
      <c r="L1507">
        <v>1995</v>
      </c>
      <c r="M1507">
        <v>7.1</v>
      </c>
      <c r="N1507">
        <v>2.35</v>
      </c>
    </row>
    <row r="1508" spans="1:14" x14ac:dyDescent="0.3">
      <c r="A1508" t="s">
        <v>713</v>
      </c>
      <c r="B1508">
        <v>148</v>
      </c>
      <c r="C1508" t="s">
        <v>4722</v>
      </c>
      <c r="D1508">
        <v>630779</v>
      </c>
      <c r="E1508" t="s">
        <v>4723</v>
      </c>
      <c r="F1508" t="s">
        <v>4724</v>
      </c>
      <c r="G1508" t="s">
        <v>4725</v>
      </c>
      <c r="H1508" t="s">
        <v>4726</v>
      </c>
      <c r="I1508" t="s">
        <v>20</v>
      </c>
      <c r="J1508" t="s">
        <v>21</v>
      </c>
      <c r="K1508">
        <v>35000000</v>
      </c>
      <c r="L1508">
        <v>1999</v>
      </c>
      <c r="M1508">
        <v>6.8</v>
      </c>
      <c r="N1508">
        <v>2.35</v>
      </c>
    </row>
    <row r="1509" spans="1:14" x14ac:dyDescent="0.3">
      <c r="A1509" t="s">
        <v>757</v>
      </c>
      <c r="B1509">
        <v>148</v>
      </c>
      <c r="C1509" t="s">
        <v>4727</v>
      </c>
      <c r="D1509">
        <v>5100937</v>
      </c>
      <c r="E1509" t="s">
        <v>2190</v>
      </c>
      <c r="F1509" t="s">
        <v>4728</v>
      </c>
      <c r="G1509" t="s">
        <v>4729</v>
      </c>
      <c r="H1509" t="s">
        <v>4730</v>
      </c>
      <c r="I1509" t="s">
        <v>1800</v>
      </c>
      <c r="J1509" t="s">
        <v>1890</v>
      </c>
      <c r="L1509">
        <v>2010</v>
      </c>
      <c r="M1509">
        <v>7.5</v>
      </c>
      <c r="N1509">
        <v>2.35</v>
      </c>
    </row>
    <row r="1510" spans="1:14" x14ac:dyDescent="0.3">
      <c r="A1510" t="s">
        <v>391</v>
      </c>
      <c r="B1510">
        <v>109</v>
      </c>
      <c r="C1510" t="s">
        <v>392</v>
      </c>
      <c r="E1510" t="s">
        <v>393</v>
      </c>
      <c r="F1510" t="s">
        <v>394</v>
      </c>
      <c r="G1510" t="s">
        <v>395</v>
      </c>
      <c r="H1510" t="s">
        <v>396</v>
      </c>
      <c r="I1510" t="s">
        <v>20</v>
      </c>
      <c r="J1510" t="s">
        <v>397</v>
      </c>
      <c r="L1510">
        <v>2015</v>
      </c>
      <c r="M1510">
        <v>4.5</v>
      </c>
    </row>
    <row r="1511" spans="1:14" x14ac:dyDescent="0.3">
      <c r="A1511" t="s">
        <v>4731</v>
      </c>
      <c r="B1511">
        <v>93</v>
      </c>
      <c r="C1511" t="s">
        <v>701</v>
      </c>
      <c r="E1511" t="s">
        <v>4732</v>
      </c>
      <c r="F1511" t="s">
        <v>334</v>
      </c>
      <c r="G1511" t="s">
        <v>4733</v>
      </c>
      <c r="H1511" t="s">
        <v>3451</v>
      </c>
      <c r="I1511" t="s">
        <v>20</v>
      </c>
      <c r="J1511" t="s">
        <v>966</v>
      </c>
      <c r="K1511">
        <v>32000000</v>
      </c>
      <c r="L1511">
        <v>2006</v>
      </c>
      <c r="M1511">
        <v>5.7</v>
      </c>
      <c r="N1511">
        <v>2.35</v>
      </c>
    </row>
    <row r="1512" spans="1:14" x14ac:dyDescent="0.3">
      <c r="A1512" t="s">
        <v>4734</v>
      </c>
      <c r="C1512" t="s">
        <v>2341</v>
      </c>
      <c r="E1512" t="s">
        <v>1272</v>
      </c>
      <c r="F1512" t="s">
        <v>2446</v>
      </c>
      <c r="G1512" t="s">
        <v>4735</v>
      </c>
      <c r="H1512" t="s">
        <v>4736</v>
      </c>
      <c r="I1512" t="s">
        <v>20</v>
      </c>
      <c r="J1512" t="s">
        <v>21</v>
      </c>
      <c r="K1512">
        <v>23000000</v>
      </c>
      <c r="L1512">
        <v>2009</v>
      </c>
      <c r="M1512">
        <v>7.2</v>
      </c>
    </row>
    <row r="1513" spans="1:14" x14ac:dyDescent="0.3">
      <c r="A1513" t="s">
        <v>2558</v>
      </c>
      <c r="B1513">
        <v>113</v>
      </c>
      <c r="C1513" t="s">
        <v>4737</v>
      </c>
      <c r="D1513">
        <v>102413606</v>
      </c>
      <c r="E1513" t="s">
        <v>1082</v>
      </c>
      <c r="F1513" t="s">
        <v>2559</v>
      </c>
      <c r="G1513" t="s">
        <v>4738</v>
      </c>
      <c r="H1513" t="s">
        <v>4739</v>
      </c>
      <c r="I1513" t="s">
        <v>20</v>
      </c>
      <c r="J1513" t="s">
        <v>21</v>
      </c>
      <c r="K1513">
        <v>34000000</v>
      </c>
      <c r="L1513">
        <v>2014</v>
      </c>
      <c r="M1513">
        <v>6.8</v>
      </c>
      <c r="N1513">
        <v>2.35</v>
      </c>
    </row>
    <row r="1514" spans="1:14" x14ac:dyDescent="0.3">
      <c r="A1514" t="s">
        <v>4740</v>
      </c>
      <c r="B1514">
        <v>91</v>
      </c>
      <c r="C1514" t="s">
        <v>4741</v>
      </c>
      <c r="D1514">
        <v>10214013</v>
      </c>
      <c r="E1514" t="s">
        <v>1099</v>
      </c>
      <c r="F1514" t="s">
        <v>94</v>
      </c>
      <c r="G1514" t="s">
        <v>4742</v>
      </c>
      <c r="H1514" t="s">
        <v>4743</v>
      </c>
      <c r="I1514" t="s">
        <v>20</v>
      </c>
      <c r="J1514" t="s">
        <v>21</v>
      </c>
      <c r="K1514">
        <v>35000000</v>
      </c>
      <c r="L1514">
        <v>2015</v>
      </c>
      <c r="M1514">
        <v>5.4</v>
      </c>
      <c r="N1514">
        <v>2.35</v>
      </c>
    </row>
    <row r="1515" spans="1:14" x14ac:dyDescent="0.3">
      <c r="A1515" t="s">
        <v>330</v>
      </c>
      <c r="B1515">
        <v>139</v>
      </c>
      <c r="C1515" t="s">
        <v>4152</v>
      </c>
      <c r="D1515">
        <v>32000000</v>
      </c>
      <c r="E1515" t="s">
        <v>146</v>
      </c>
      <c r="F1515" t="s">
        <v>1501</v>
      </c>
      <c r="G1515" t="s">
        <v>4744</v>
      </c>
      <c r="H1515" t="s">
        <v>2355</v>
      </c>
      <c r="I1515" t="s">
        <v>20</v>
      </c>
      <c r="J1515" t="s">
        <v>21</v>
      </c>
      <c r="K1515">
        <v>30000000</v>
      </c>
      <c r="L1515">
        <v>1993</v>
      </c>
      <c r="M1515">
        <v>7.2</v>
      </c>
      <c r="N1515">
        <v>2.35</v>
      </c>
    </row>
    <row r="1516" spans="1:14" x14ac:dyDescent="0.3">
      <c r="A1516" t="s">
        <v>802</v>
      </c>
      <c r="B1516">
        <v>96</v>
      </c>
      <c r="C1516" t="s">
        <v>4745</v>
      </c>
      <c r="D1516">
        <v>10139254</v>
      </c>
      <c r="E1516" t="s">
        <v>1216</v>
      </c>
      <c r="F1516" t="s">
        <v>179</v>
      </c>
      <c r="G1516" t="s">
        <v>4746</v>
      </c>
      <c r="H1516" t="s">
        <v>1197</v>
      </c>
      <c r="I1516" t="s">
        <v>20</v>
      </c>
      <c r="J1516" t="s">
        <v>21</v>
      </c>
      <c r="K1516">
        <v>35000000</v>
      </c>
      <c r="L1516">
        <v>2006</v>
      </c>
      <c r="M1516">
        <v>7.3</v>
      </c>
      <c r="N1516">
        <v>1.85</v>
      </c>
    </row>
    <row r="1517" spans="1:14" x14ac:dyDescent="0.3">
      <c r="A1517" t="s">
        <v>4747</v>
      </c>
      <c r="B1517">
        <v>102</v>
      </c>
      <c r="C1517" t="s">
        <v>4748</v>
      </c>
      <c r="D1517">
        <v>11227940</v>
      </c>
      <c r="E1517" t="s">
        <v>4749</v>
      </c>
      <c r="F1517" t="s">
        <v>1794</v>
      </c>
      <c r="G1517" t="s">
        <v>4750</v>
      </c>
      <c r="H1517" t="s">
        <v>4751</v>
      </c>
      <c r="I1517" t="s">
        <v>20</v>
      </c>
      <c r="J1517" t="s">
        <v>21</v>
      </c>
      <c r="K1517">
        <v>34000000</v>
      </c>
      <c r="L1517">
        <v>1999</v>
      </c>
      <c r="M1517">
        <v>5.2</v>
      </c>
      <c r="N1517">
        <v>2.35</v>
      </c>
    </row>
    <row r="1518" spans="1:14" x14ac:dyDescent="0.3">
      <c r="A1518" t="s">
        <v>1172</v>
      </c>
      <c r="B1518">
        <v>96</v>
      </c>
      <c r="C1518" t="s">
        <v>2199</v>
      </c>
      <c r="D1518">
        <v>183125</v>
      </c>
      <c r="E1518" t="s">
        <v>315</v>
      </c>
      <c r="F1518" t="s">
        <v>479</v>
      </c>
      <c r="G1518" t="s">
        <v>4752</v>
      </c>
      <c r="H1518" t="s">
        <v>4753</v>
      </c>
      <c r="I1518" t="s">
        <v>20</v>
      </c>
      <c r="J1518" t="s">
        <v>21</v>
      </c>
      <c r="K1518">
        <v>35000000</v>
      </c>
      <c r="L1518">
        <v>2012</v>
      </c>
      <c r="M1518">
        <v>5.5</v>
      </c>
      <c r="N1518">
        <v>2.35</v>
      </c>
    </row>
    <row r="1519" spans="1:14" x14ac:dyDescent="0.3">
      <c r="A1519" t="s">
        <v>4754</v>
      </c>
      <c r="B1519">
        <v>101</v>
      </c>
      <c r="C1519" t="s">
        <v>4755</v>
      </c>
      <c r="D1519">
        <v>15081783</v>
      </c>
      <c r="E1519" t="s">
        <v>428</v>
      </c>
      <c r="F1519" t="s">
        <v>4756</v>
      </c>
      <c r="G1519" t="s">
        <v>4757</v>
      </c>
      <c r="H1519" t="s">
        <v>4758</v>
      </c>
      <c r="I1519" t="s">
        <v>460</v>
      </c>
      <c r="J1519" t="s">
        <v>461</v>
      </c>
      <c r="K1519">
        <v>34000000</v>
      </c>
      <c r="L1519">
        <v>2008</v>
      </c>
      <c r="M1519">
        <v>7.7</v>
      </c>
      <c r="N1519">
        <v>1.85</v>
      </c>
    </row>
    <row r="1520" spans="1:14" x14ac:dyDescent="0.3">
      <c r="A1520" t="s">
        <v>4759</v>
      </c>
      <c r="B1520">
        <v>128</v>
      </c>
      <c r="C1520" t="s">
        <v>4760</v>
      </c>
      <c r="D1520">
        <v>37432299</v>
      </c>
      <c r="E1520" t="s">
        <v>146</v>
      </c>
      <c r="F1520" t="s">
        <v>4761</v>
      </c>
      <c r="G1520" t="s">
        <v>4762</v>
      </c>
      <c r="H1520" t="s">
        <v>4763</v>
      </c>
      <c r="I1520" t="s">
        <v>20</v>
      </c>
      <c r="J1520" t="s">
        <v>21</v>
      </c>
      <c r="K1520">
        <v>34000000</v>
      </c>
      <c r="L1520">
        <v>2015</v>
      </c>
      <c r="M1520">
        <v>7.1</v>
      </c>
      <c r="N1520">
        <v>2.35</v>
      </c>
    </row>
    <row r="1521" spans="1:14" x14ac:dyDescent="0.3">
      <c r="A1521" t="s">
        <v>4764</v>
      </c>
      <c r="B1521">
        <v>109</v>
      </c>
      <c r="C1521" t="s">
        <v>525</v>
      </c>
      <c r="D1521">
        <v>10654581</v>
      </c>
      <c r="E1521" t="s">
        <v>1740</v>
      </c>
      <c r="F1521" t="s">
        <v>25</v>
      </c>
      <c r="G1521" t="s">
        <v>4765</v>
      </c>
      <c r="H1521" t="s">
        <v>3732</v>
      </c>
      <c r="I1521" t="s">
        <v>20</v>
      </c>
      <c r="J1521" t="s">
        <v>21</v>
      </c>
      <c r="K1521">
        <v>34000000</v>
      </c>
      <c r="L1521">
        <v>1999</v>
      </c>
      <c r="M1521">
        <v>5.3</v>
      </c>
      <c r="N1521">
        <v>1.85</v>
      </c>
    </row>
    <row r="1522" spans="1:14" x14ac:dyDescent="0.3">
      <c r="A1522" t="s">
        <v>4766</v>
      </c>
      <c r="B1522">
        <v>114</v>
      </c>
      <c r="C1522" t="s">
        <v>4767</v>
      </c>
      <c r="D1522">
        <v>6543194</v>
      </c>
      <c r="E1522" t="s">
        <v>1510</v>
      </c>
      <c r="F1522" t="s">
        <v>1701</v>
      </c>
      <c r="G1522" t="s">
        <v>4768</v>
      </c>
      <c r="H1522" t="s">
        <v>4769</v>
      </c>
      <c r="I1522" t="s">
        <v>20</v>
      </c>
      <c r="J1522" t="s">
        <v>21</v>
      </c>
      <c r="K1522">
        <v>34000000</v>
      </c>
      <c r="L1522">
        <v>2000</v>
      </c>
      <c r="M1522">
        <v>5.6</v>
      </c>
      <c r="N1522">
        <v>2.35</v>
      </c>
    </row>
    <row r="1523" spans="1:14" x14ac:dyDescent="0.3">
      <c r="A1523" t="s">
        <v>2925</v>
      </c>
      <c r="B1523">
        <v>105</v>
      </c>
      <c r="C1523" t="s">
        <v>365</v>
      </c>
      <c r="D1523">
        <v>13101142</v>
      </c>
      <c r="E1523" t="s">
        <v>2487</v>
      </c>
      <c r="F1523" t="s">
        <v>437</v>
      </c>
      <c r="G1523" t="s">
        <v>4770</v>
      </c>
      <c r="H1523" t="s">
        <v>160</v>
      </c>
      <c r="I1523" t="s">
        <v>20</v>
      </c>
      <c r="J1523" t="s">
        <v>21</v>
      </c>
      <c r="K1523">
        <v>35000000</v>
      </c>
      <c r="L1523">
        <v>2012</v>
      </c>
      <c r="M1523">
        <v>5.7</v>
      </c>
      <c r="N1523">
        <v>2.35</v>
      </c>
    </row>
    <row r="1524" spans="1:14" x14ac:dyDescent="0.3">
      <c r="A1524" t="s">
        <v>4113</v>
      </c>
      <c r="B1524">
        <v>141</v>
      </c>
      <c r="C1524" t="s">
        <v>4771</v>
      </c>
      <c r="D1524">
        <v>8324748</v>
      </c>
      <c r="E1524" t="s">
        <v>3692</v>
      </c>
      <c r="F1524" t="s">
        <v>4772</v>
      </c>
      <c r="G1524" t="s">
        <v>4773</v>
      </c>
      <c r="H1524" t="s">
        <v>4774</v>
      </c>
      <c r="I1524" t="s">
        <v>20</v>
      </c>
      <c r="J1524" t="s">
        <v>34</v>
      </c>
      <c r="K1524">
        <v>35000000</v>
      </c>
      <c r="L1524">
        <v>2013</v>
      </c>
      <c r="M1524">
        <v>7.1</v>
      </c>
      <c r="N1524">
        <v>2.35</v>
      </c>
    </row>
    <row r="1525" spans="1:14" x14ac:dyDescent="0.3">
      <c r="A1525" t="s">
        <v>1105</v>
      </c>
      <c r="B1525">
        <v>195</v>
      </c>
      <c r="C1525" t="s">
        <v>1105</v>
      </c>
      <c r="E1525" t="s">
        <v>3794</v>
      </c>
      <c r="F1525" t="s">
        <v>4685</v>
      </c>
      <c r="G1525" t="s">
        <v>4775</v>
      </c>
      <c r="H1525" t="s">
        <v>3363</v>
      </c>
      <c r="I1525" t="s">
        <v>20</v>
      </c>
      <c r="J1525" t="s">
        <v>21</v>
      </c>
      <c r="K1525">
        <v>35000000</v>
      </c>
      <c r="L1525">
        <v>1981</v>
      </c>
      <c r="M1525">
        <v>7.5</v>
      </c>
      <c r="N1525">
        <v>1.85</v>
      </c>
    </row>
    <row r="1526" spans="1:14" x14ac:dyDescent="0.3">
      <c r="A1526" t="s">
        <v>2482</v>
      </c>
      <c r="B1526">
        <v>138</v>
      </c>
      <c r="C1526" t="s">
        <v>910</v>
      </c>
      <c r="D1526">
        <v>141340178</v>
      </c>
      <c r="E1526" t="s">
        <v>2588</v>
      </c>
      <c r="F1526" t="s">
        <v>356</v>
      </c>
      <c r="G1526" t="s">
        <v>4776</v>
      </c>
      <c r="H1526" t="s">
        <v>2085</v>
      </c>
      <c r="I1526" t="s">
        <v>20</v>
      </c>
      <c r="J1526" t="s">
        <v>21</v>
      </c>
      <c r="K1526">
        <v>40000000</v>
      </c>
      <c r="L1526">
        <v>1992</v>
      </c>
      <c r="M1526">
        <v>7.6</v>
      </c>
      <c r="N1526">
        <v>2.35</v>
      </c>
    </row>
    <row r="1527" spans="1:14" x14ac:dyDescent="0.3">
      <c r="A1527" t="s">
        <v>2211</v>
      </c>
      <c r="B1527">
        <v>101</v>
      </c>
      <c r="C1527" t="s">
        <v>3187</v>
      </c>
      <c r="D1527">
        <v>51758599</v>
      </c>
      <c r="E1527" t="s">
        <v>2281</v>
      </c>
      <c r="F1527" t="s">
        <v>3978</v>
      </c>
      <c r="G1527" t="s">
        <v>4777</v>
      </c>
      <c r="H1527" t="s">
        <v>1493</v>
      </c>
      <c r="I1527" t="s">
        <v>20</v>
      </c>
      <c r="J1527" t="s">
        <v>21</v>
      </c>
      <c r="K1527">
        <v>33000000</v>
      </c>
      <c r="L1527">
        <v>2001</v>
      </c>
      <c r="M1527">
        <v>5.5</v>
      </c>
      <c r="N1527">
        <v>2.35</v>
      </c>
    </row>
    <row r="1528" spans="1:14" x14ac:dyDescent="0.3">
      <c r="A1528" t="s">
        <v>1037</v>
      </c>
      <c r="B1528">
        <v>99</v>
      </c>
      <c r="C1528" t="s">
        <v>545</v>
      </c>
      <c r="D1528">
        <v>117559438</v>
      </c>
      <c r="E1528" t="s">
        <v>1151</v>
      </c>
      <c r="F1528" t="s">
        <v>3947</v>
      </c>
      <c r="G1528" t="s">
        <v>4778</v>
      </c>
      <c r="H1528" t="s">
        <v>2513</v>
      </c>
      <c r="I1528" t="s">
        <v>20</v>
      </c>
      <c r="J1528" t="s">
        <v>21</v>
      </c>
      <c r="K1528">
        <v>30000000</v>
      </c>
      <c r="L1528">
        <v>2000</v>
      </c>
      <c r="M1528">
        <v>5.0999999999999996</v>
      </c>
      <c r="N1528">
        <v>1.85</v>
      </c>
    </row>
    <row r="1529" spans="1:14" x14ac:dyDescent="0.3">
      <c r="A1529" t="s">
        <v>4779</v>
      </c>
      <c r="B1529">
        <v>85</v>
      </c>
      <c r="C1529" t="s">
        <v>4780</v>
      </c>
      <c r="D1529">
        <v>4091</v>
      </c>
      <c r="E1529" t="s">
        <v>185</v>
      </c>
      <c r="F1529" t="s">
        <v>4781</v>
      </c>
      <c r="G1529" t="s">
        <v>4782</v>
      </c>
      <c r="H1529" t="s">
        <v>4783</v>
      </c>
      <c r="I1529" t="s">
        <v>20</v>
      </c>
      <c r="J1529" t="s">
        <v>397</v>
      </c>
      <c r="K1529">
        <v>34000000</v>
      </c>
      <c r="L1529">
        <v>2013</v>
      </c>
      <c r="M1529">
        <v>6.3</v>
      </c>
      <c r="N1529">
        <v>2.35</v>
      </c>
    </row>
    <row r="1530" spans="1:14" x14ac:dyDescent="0.3">
      <c r="A1530" t="s">
        <v>4784</v>
      </c>
      <c r="B1530">
        <v>89</v>
      </c>
      <c r="C1530" t="s">
        <v>4785</v>
      </c>
      <c r="D1530">
        <v>21426805</v>
      </c>
      <c r="E1530" t="s">
        <v>232</v>
      </c>
      <c r="F1530" t="s">
        <v>2289</v>
      </c>
      <c r="G1530" t="s">
        <v>4786</v>
      </c>
      <c r="H1530" t="s">
        <v>4787</v>
      </c>
      <c r="I1530" t="s">
        <v>20</v>
      </c>
      <c r="J1530" t="s">
        <v>21</v>
      </c>
      <c r="K1530">
        <v>30000000</v>
      </c>
      <c r="L1530">
        <v>2011</v>
      </c>
      <c r="M1530">
        <v>4.9000000000000004</v>
      </c>
      <c r="N1530">
        <v>2.35</v>
      </c>
    </row>
    <row r="1531" spans="1:14" x14ac:dyDescent="0.3">
      <c r="A1531" t="s">
        <v>4788</v>
      </c>
      <c r="B1531">
        <v>99</v>
      </c>
      <c r="C1531" t="s">
        <v>4789</v>
      </c>
      <c r="D1531">
        <v>35057332</v>
      </c>
      <c r="E1531" t="s">
        <v>4790</v>
      </c>
      <c r="F1531" t="s">
        <v>4791</v>
      </c>
      <c r="G1531" t="s">
        <v>4792</v>
      </c>
      <c r="H1531" t="s">
        <v>2584</v>
      </c>
      <c r="I1531" t="s">
        <v>20</v>
      </c>
      <c r="J1531" t="s">
        <v>21</v>
      </c>
      <c r="K1531">
        <v>33000000</v>
      </c>
      <c r="L1531">
        <v>2012</v>
      </c>
      <c r="M1531">
        <v>6.5</v>
      </c>
      <c r="N1531">
        <v>2.35</v>
      </c>
    </row>
    <row r="1532" spans="1:14" x14ac:dyDescent="0.3">
      <c r="A1532" t="s">
        <v>3643</v>
      </c>
      <c r="B1532">
        <v>105</v>
      </c>
      <c r="C1532" t="s">
        <v>4438</v>
      </c>
      <c r="D1532">
        <v>34014398</v>
      </c>
      <c r="E1532" t="s">
        <v>4793</v>
      </c>
      <c r="F1532" t="s">
        <v>4496</v>
      </c>
      <c r="G1532" t="s">
        <v>4794</v>
      </c>
      <c r="H1532" t="s">
        <v>4795</v>
      </c>
      <c r="I1532" t="s">
        <v>20</v>
      </c>
      <c r="J1532" t="s">
        <v>520</v>
      </c>
      <c r="K1532">
        <v>33000000</v>
      </c>
      <c r="L1532">
        <v>2006</v>
      </c>
      <c r="M1532">
        <v>5.6</v>
      </c>
      <c r="N1532">
        <v>2.35</v>
      </c>
    </row>
    <row r="1533" spans="1:14" x14ac:dyDescent="0.3">
      <c r="A1533" t="s">
        <v>4796</v>
      </c>
      <c r="B1533">
        <v>97</v>
      </c>
      <c r="C1533" t="s">
        <v>1684</v>
      </c>
      <c r="D1533">
        <v>28927720</v>
      </c>
      <c r="E1533" t="s">
        <v>3049</v>
      </c>
      <c r="F1533" t="s">
        <v>400</v>
      </c>
      <c r="G1533" t="s">
        <v>4797</v>
      </c>
      <c r="H1533" t="s">
        <v>4798</v>
      </c>
      <c r="I1533" t="s">
        <v>20</v>
      </c>
      <c r="J1533" t="s">
        <v>21</v>
      </c>
      <c r="K1533">
        <v>33000000</v>
      </c>
      <c r="L1533">
        <v>2000</v>
      </c>
      <c r="M1533">
        <v>5.3</v>
      </c>
      <c r="N1533">
        <v>1.85</v>
      </c>
    </row>
    <row r="1534" spans="1:14" x14ac:dyDescent="0.3">
      <c r="A1534" t="s">
        <v>4799</v>
      </c>
      <c r="B1534">
        <v>140</v>
      </c>
      <c r="C1534" t="s">
        <v>4800</v>
      </c>
      <c r="D1534">
        <v>33682273</v>
      </c>
      <c r="E1534" t="s">
        <v>315</v>
      </c>
      <c r="F1534" t="s">
        <v>4399</v>
      </c>
      <c r="G1534" t="s">
        <v>4801</v>
      </c>
      <c r="H1534" t="s">
        <v>4802</v>
      </c>
      <c r="I1534" t="s">
        <v>20</v>
      </c>
      <c r="J1534" t="s">
        <v>21</v>
      </c>
      <c r="K1534">
        <v>33000000</v>
      </c>
      <c r="L1534">
        <v>2004</v>
      </c>
      <c r="M1534">
        <v>6.5</v>
      </c>
      <c r="N1534">
        <v>2.35</v>
      </c>
    </row>
    <row r="1535" spans="1:14" x14ac:dyDescent="0.3">
      <c r="A1535" t="s">
        <v>4803</v>
      </c>
      <c r="B1535">
        <v>118</v>
      </c>
      <c r="C1535" t="s">
        <v>4241</v>
      </c>
      <c r="D1535">
        <v>4280577</v>
      </c>
      <c r="E1535" t="s">
        <v>3093</v>
      </c>
      <c r="F1535" t="s">
        <v>2041</v>
      </c>
      <c r="G1535" t="s">
        <v>4804</v>
      </c>
      <c r="H1535" t="s">
        <v>1467</v>
      </c>
      <c r="I1535" t="s">
        <v>20</v>
      </c>
      <c r="J1535" t="s">
        <v>21</v>
      </c>
      <c r="K1535">
        <v>10000000</v>
      </c>
      <c r="L1535">
        <v>2005</v>
      </c>
      <c r="M1535">
        <v>6.8</v>
      </c>
      <c r="N1535">
        <v>2.35</v>
      </c>
    </row>
    <row r="1536" spans="1:14" x14ac:dyDescent="0.3">
      <c r="A1536" t="s">
        <v>4805</v>
      </c>
      <c r="B1536">
        <v>94</v>
      </c>
      <c r="C1536" t="s">
        <v>3797</v>
      </c>
      <c r="D1536">
        <v>17120019</v>
      </c>
      <c r="E1536" t="s">
        <v>227</v>
      </c>
      <c r="F1536" t="s">
        <v>228</v>
      </c>
      <c r="G1536" t="s">
        <v>4806</v>
      </c>
      <c r="H1536" t="s">
        <v>4807</v>
      </c>
      <c r="I1536" t="s">
        <v>20</v>
      </c>
      <c r="J1536" t="s">
        <v>21</v>
      </c>
      <c r="K1536">
        <v>30000000</v>
      </c>
      <c r="L1536">
        <v>2012</v>
      </c>
      <c r="M1536">
        <v>6.5</v>
      </c>
      <c r="N1536">
        <v>2.35</v>
      </c>
    </row>
    <row r="1537" spans="1:14" x14ac:dyDescent="0.3">
      <c r="A1537" t="s">
        <v>252</v>
      </c>
      <c r="B1537">
        <v>124</v>
      </c>
      <c r="C1537" t="s">
        <v>2926</v>
      </c>
      <c r="D1537">
        <v>8406264</v>
      </c>
      <c r="E1537" t="s">
        <v>936</v>
      </c>
      <c r="F1537" t="s">
        <v>384</v>
      </c>
      <c r="G1537" t="s">
        <v>4808</v>
      </c>
      <c r="H1537" t="s">
        <v>621</v>
      </c>
      <c r="I1537" t="s">
        <v>20</v>
      </c>
      <c r="J1537" t="s">
        <v>21</v>
      </c>
      <c r="K1537">
        <v>38000000</v>
      </c>
      <c r="L1537">
        <v>1999</v>
      </c>
      <c r="M1537">
        <v>6</v>
      </c>
      <c r="N1537">
        <v>2.35</v>
      </c>
    </row>
    <row r="1538" spans="1:14" x14ac:dyDescent="0.3">
      <c r="A1538" t="s">
        <v>4809</v>
      </c>
      <c r="B1538">
        <v>134</v>
      </c>
      <c r="C1538" t="s">
        <v>957</v>
      </c>
      <c r="D1538">
        <v>309125409</v>
      </c>
      <c r="E1538" t="s">
        <v>16</v>
      </c>
      <c r="F1538" t="s">
        <v>266</v>
      </c>
      <c r="G1538" t="s">
        <v>4810</v>
      </c>
      <c r="H1538" t="s">
        <v>4811</v>
      </c>
      <c r="I1538" t="s">
        <v>20</v>
      </c>
      <c r="J1538" t="s">
        <v>21</v>
      </c>
      <c r="K1538">
        <v>32500000</v>
      </c>
      <c r="L1538">
        <v>1983</v>
      </c>
      <c r="M1538">
        <v>8.4</v>
      </c>
      <c r="N1538">
        <v>2.35</v>
      </c>
    </row>
    <row r="1539" spans="1:14" x14ac:dyDescent="0.3">
      <c r="A1539" t="s">
        <v>4812</v>
      </c>
      <c r="B1539">
        <v>113</v>
      </c>
      <c r="C1539" t="s">
        <v>1621</v>
      </c>
      <c r="D1539">
        <v>10955425</v>
      </c>
      <c r="E1539" t="s">
        <v>1823</v>
      </c>
      <c r="F1539" t="s">
        <v>4813</v>
      </c>
      <c r="G1539" t="s">
        <v>4814</v>
      </c>
      <c r="H1539" t="s">
        <v>3822</v>
      </c>
      <c r="I1539" t="s">
        <v>20</v>
      </c>
      <c r="J1539" t="s">
        <v>34</v>
      </c>
      <c r="K1539">
        <v>30000000</v>
      </c>
      <c r="L1539">
        <v>2008</v>
      </c>
      <c r="M1539">
        <v>6</v>
      </c>
      <c r="N1539">
        <v>2.35</v>
      </c>
    </row>
    <row r="1540" spans="1:14" x14ac:dyDescent="0.3">
      <c r="A1540" t="s">
        <v>4084</v>
      </c>
      <c r="B1540">
        <v>124</v>
      </c>
      <c r="C1540" t="s">
        <v>4815</v>
      </c>
      <c r="D1540">
        <v>34180954</v>
      </c>
      <c r="E1540" t="s">
        <v>146</v>
      </c>
      <c r="F1540" t="s">
        <v>145</v>
      </c>
      <c r="G1540" t="s">
        <v>4816</v>
      </c>
      <c r="H1540" t="s">
        <v>4817</v>
      </c>
      <c r="I1540" t="s">
        <v>20</v>
      </c>
      <c r="J1540" t="s">
        <v>21</v>
      </c>
      <c r="K1540">
        <v>32000000</v>
      </c>
      <c r="L1540">
        <v>2008</v>
      </c>
      <c r="M1540">
        <v>7.6</v>
      </c>
      <c r="N1540">
        <v>1.85</v>
      </c>
    </row>
    <row r="1541" spans="1:14" x14ac:dyDescent="0.3">
      <c r="A1541" t="s">
        <v>4818</v>
      </c>
      <c r="B1541">
        <v>98</v>
      </c>
      <c r="C1541" t="s">
        <v>4491</v>
      </c>
      <c r="D1541">
        <v>17225675</v>
      </c>
      <c r="E1541" t="s">
        <v>1099</v>
      </c>
      <c r="F1541" t="s">
        <v>912</v>
      </c>
      <c r="G1541" t="s">
        <v>4819</v>
      </c>
      <c r="H1541" t="s">
        <v>426</v>
      </c>
      <c r="I1541" t="s">
        <v>20</v>
      </c>
      <c r="J1541" t="s">
        <v>21</v>
      </c>
      <c r="L1541">
        <v>2012</v>
      </c>
      <c r="M1541">
        <v>5.6</v>
      </c>
      <c r="N1541">
        <v>1.85</v>
      </c>
    </row>
    <row r="1542" spans="1:14" x14ac:dyDescent="0.3">
      <c r="A1542" t="s">
        <v>170</v>
      </c>
      <c r="B1542">
        <v>97</v>
      </c>
      <c r="C1542" t="s">
        <v>1281</v>
      </c>
      <c r="D1542">
        <v>173381405</v>
      </c>
      <c r="E1542" t="s">
        <v>1696</v>
      </c>
      <c r="F1542" t="s">
        <v>101</v>
      </c>
      <c r="G1542" t="s">
        <v>4820</v>
      </c>
      <c r="H1542" t="s">
        <v>831</v>
      </c>
      <c r="I1542" t="s">
        <v>20</v>
      </c>
      <c r="J1542" t="s">
        <v>21</v>
      </c>
      <c r="K1542">
        <v>33000000</v>
      </c>
      <c r="L1542">
        <v>2003</v>
      </c>
      <c r="M1542">
        <v>6.9</v>
      </c>
      <c r="N1542">
        <v>1.85</v>
      </c>
    </row>
    <row r="1543" spans="1:14" x14ac:dyDescent="0.3">
      <c r="A1543" t="s">
        <v>477</v>
      </c>
      <c r="B1543">
        <v>123</v>
      </c>
      <c r="C1543" t="s">
        <v>4821</v>
      </c>
      <c r="D1543">
        <v>104632573</v>
      </c>
      <c r="E1543" t="s">
        <v>4262</v>
      </c>
      <c r="F1543" t="s">
        <v>1112</v>
      </c>
      <c r="G1543" t="s">
        <v>4822</v>
      </c>
      <c r="H1543" t="s">
        <v>4823</v>
      </c>
      <c r="I1543" t="s">
        <v>20</v>
      </c>
      <c r="J1543" t="s">
        <v>21</v>
      </c>
      <c r="K1543">
        <v>32000000</v>
      </c>
      <c r="L1543">
        <v>1996</v>
      </c>
      <c r="M1543">
        <v>6.4</v>
      </c>
      <c r="N1543">
        <v>2.35</v>
      </c>
    </row>
    <row r="1544" spans="1:14" x14ac:dyDescent="0.3">
      <c r="A1544" t="s">
        <v>2606</v>
      </c>
      <c r="B1544">
        <v>99</v>
      </c>
      <c r="C1544" t="s">
        <v>4471</v>
      </c>
      <c r="D1544">
        <v>81150692</v>
      </c>
      <c r="E1544" t="s">
        <v>4824</v>
      </c>
      <c r="F1544" t="s">
        <v>952</v>
      </c>
      <c r="G1544" t="s">
        <v>4825</v>
      </c>
      <c r="H1544" t="s">
        <v>3363</v>
      </c>
      <c r="I1544" t="s">
        <v>20</v>
      </c>
      <c r="J1544" t="s">
        <v>182</v>
      </c>
      <c r="K1544">
        <v>35000000</v>
      </c>
      <c r="L1544">
        <v>2002</v>
      </c>
      <c r="M1544">
        <v>5.0999999999999996</v>
      </c>
      <c r="N1544">
        <v>1.85</v>
      </c>
    </row>
    <row r="1545" spans="1:14" x14ac:dyDescent="0.3">
      <c r="A1545" t="s">
        <v>709</v>
      </c>
      <c r="B1545">
        <v>101</v>
      </c>
      <c r="C1545" t="s">
        <v>819</v>
      </c>
      <c r="D1545">
        <v>60328558</v>
      </c>
      <c r="E1545" t="s">
        <v>4826</v>
      </c>
      <c r="F1545" t="s">
        <v>372</v>
      </c>
      <c r="G1545" t="s">
        <v>4827</v>
      </c>
      <c r="H1545" t="s">
        <v>4475</v>
      </c>
      <c r="I1545" t="s">
        <v>20</v>
      </c>
      <c r="J1545" t="s">
        <v>21</v>
      </c>
      <c r="K1545">
        <v>32000000</v>
      </c>
      <c r="L1545">
        <v>1988</v>
      </c>
      <c r="M1545">
        <v>7</v>
      </c>
      <c r="N1545">
        <v>1.85</v>
      </c>
    </row>
    <row r="1546" spans="1:14" x14ac:dyDescent="0.3">
      <c r="A1546" t="s">
        <v>4828</v>
      </c>
      <c r="B1546">
        <v>92</v>
      </c>
      <c r="C1546" t="s">
        <v>1062</v>
      </c>
      <c r="D1546">
        <v>80197993</v>
      </c>
      <c r="E1546" t="s">
        <v>4829</v>
      </c>
      <c r="F1546" t="s">
        <v>3258</v>
      </c>
      <c r="G1546" t="s">
        <v>4830</v>
      </c>
      <c r="H1546" t="s">
        <v>4831</v>
      </c>
      <c r="I1546" t="s">
        <v>20</v>
      </c>
      <c r="J1546" t="s">
        <v>520</v>
      </c>
      <c r="K1546">
        <v>32000000</v>
      </c>
      <c r="L1546">
        <v>2006</v>
      </c>
      <c r="M1546">
        <v>5.7</v>
      </c>
      <c r="N1546">
        <v>1.85</v>
      </c>
    </row>
    <row r="1547" spans="1:14" x14ac:dyDescent="0.3">
      <c r="A1547" t="s">
        <v>652</v>
      </c>
      <c r="B1547">
        <v>131</v>
      </c>
      <c r="C1547" t="s">
        <v>4832</v>
      </c>
      <c r="D1547">
        <v>169076745</v>
      </c>
      <c r="E1547" t="s">
        <v>1106</v>
      </c>
      <c r="F1547" t="s">
        <v>2982</v>
      </c>
      <c r="G1547" t="s">
        <v>4833</v>
      </c>
      <c r="H1547" t="s">
        <v>4834</v>
      </c>
      <c r="I1547" t="s">
        <v>20</v>
      </c>
      <c r="J1547" t="s">
        <v>21</v>
      </c>
      <c r="K1547">
        <v>32500000</v>
      </c>
      <c r="L1547">
        <v>2011</v>
      </c>
      <c r="M1547">
        <v>6.8</v>
      </c>
      <c r="N1547">
        <v>2.35</v>
      </c>
    </row>
    <row r="1548" spans="1:14" x14ac:dyDescent="0.3">
      <c r="A1548" t="s">
        <v>3831</v>
      </c>
      <c r="B1548">
        <v>107</v>
      </c>
      <c r="C1548" t="s">
        <v>53</v>
      </c>
      <c r="D1548">
        <v>101470202</v>
      </c>
      <c r="E1548" t="s">
        <v>1806</v>
      </c>
      <c r="F1548" t="s">
        <v>303</v>
      </c>
      <c r="G1548" t="s">
        <v>4835</v>
      </c>
      <c r="H1548" t="s">
        <v>803</v>
      </c>
      <c r="I1548" t="s">
        <v>20</v>
      </c>
      <c r="J1548" t="s">
        <v>21</v>
      </c>
      <c r="K1548">
        <v>32000000</v>
      </c>
      <c r="L1548">
        <v>2013</v>
      </c>
      <c r="M1548">
        <v>6.7</v>
      </c>
      <c r="N1548">
        <v>2.35</v>
      </c>
    </row>
    <row r="1549" spans="1:14" x14ac:dyDescent="0.3">
      <c r="A1549" t="s">
        <v>4836</v>
      </c>
      <c r="B1549">
        <v>103</v>
      </c>
      <c r="C1549" t="s">
        <v>3578</v>
      </c>
      <c r="D1549">
        <v>50041732</v>
      </c>
      <c r="E1549" t="s">
        <v>3960</v>
      </c>
      <c r="F1549" t="s">
        <v>3947</v>
      </c>
      <c r="G1549" t="s">
        <v>4837</v>
      </c>
      <c r="H1549" t="s">
        <v>4638</v>
      </c>
      <c r="I1549" t="s">
        <v>20</v>
      </c>
      <c r="J1549" t="s">
        <v>21</v>
      </c>
      <c r="K1549">
        <v>29000000</v>
      </c>
      <c r="L1549">
        <v>1999</v>
      </c>
      <c r="M1549">
        <v>6.2</v>
      </c>
      <c r="N1549">
        <v>2.35</v>
      </c>
    </row>
    <row r="1550" spans="1:14" x14ac:dyDescent="0.3">
      <c r="A1550" t="s">
        <v>4759</v>
      </c>
      <c r="B1550">
        <v>129</v>
      </c>
      <c r="C1550" t="s">
        <v>525</v>
      </c>
      <c r="D1550">
        <v>48814909</v>
      </c>
      <c r="E1550" t="s">
        <v>1017</v>
      </c>
      <c r="F1550" t="s">
        <v>1147</v>
      </c>
      <c r="G1550" t="s">
        <v>4838</v>
      </c>
      <c r="H1550" t="s">
        <v>1647</v>
      </c>
      <c r="I1550" t="s">
        <v>20</v>
      </c>
      <c r="J1550" t="s">
        <v>21</v>
      </c>
      <c r="K1550">
        <v>32000000</v>
      </c>
      <c r="L1550">
        <v>2000</v>
      </c>
      <c r="M1550">
        <v>7.2</v>
      </c>
      <c r="N1550">
        <v>2.35</v>
      </c>
    </row>
    <row r="1551" spans="1:14" x14ac:dyDescent="0.3">
      <c r="A1551" t="s">
        <v>4839</v>
      </c>
      <c r="B1551">
        <v>107</v>
      </c>
      <c r="C1551" t="s">
        <v>949</v>
      </c>
      <c r="D1551">
        <v>57744720</v>
      </c>
      <c r="E1551" t="s">
        <v>227</v>
      </c>
      <c r="F1551" t="s">
        <v>226</v>
      </c>
      <c r="G1551" t="s">
        <v>4840</v>
      </c>
      <c r="H1551" t="s">
        <v>2375</v>
      </c>
      <c r="I1551" t="s">
        <v>20</v>
      </c>
      <c r="J1551" t="s">
        <v>21</v>
      </c>
      <c r="K1551">
        <v>20000000</v>
      </c>
      <c r="L1551">
        <v>2010</v>
      </c>
      <c r="M1551">
        <v>6.2</v>
      </c>
      <c r="N1551">
        <v>2.35</v>
      </c>
    </row>
    <row r="1552" spans="1:14" x14ac:dyDescent="0.3">
      <c r="A1552" t="s">
        <v>4841</v>
      </c>
      <c r="B1552">
        <v>89</v>
      </c>
      <c r="C1552" t="s">
        <v>1147</v>
      </c>
      <c r="D1552">
        <v>21784432</v>
      </c>
      <c r="E1552" t="s">
        <v>1099</v>
      </c>
      <c r="F1552" t="s">
        <v>548</v>
      </c>
      <c r="G1552" t="s">
        <v>4842</v>
      </c>
      <c r="H1552" t="s">
        <v>4000</v>
      </c>
      <c r="I1552" t="s">
        <v>20</v>
      </c>
      <c r="J1552" t="s">
        <v>21</v>
      </c>
      <c r="K1552">
        <v>35000000</v>
      </c>
      <c r="L1552">
        <v>2013</v>
      </c>
      <c r="M1552">
        <v>5.6</v>
      </c>
      <c r="N1552">
        <v>2.35</v>
      </c>
    </row>
    <row r="1553" spans="1:14" x14ac:dyDescent="0.3">
      <c r="A1553" t="s">
        <v>3135</v>
      </c>
      <c r="B1553">
        <v>113</v>
      </c>
      <c r="C1553" t="s">
        <v>810</v>
      </c>
      <c r="D1553">
        <v>37911876</v>
      </c>
      <c r="E1553" t="s">
        <v>1151</v>
      </c>
      <c r="F1553" t="s">
        <v>1401</v>
      </c>
      <c r="G1553" t="s">
        <v>4843</v>
      </c>
      <c r="H1553" t="s">
        <v>4844</v>
      </c>
      <c r="I1553" t="s">
        <v>20</v>
      </c>
      <c r="J1553" t="s">
        <v>21</v>
      </c>
      <c r="K1553">
        <v>32000000</v>
      </c>
      <c r="L1553">
        <v>2011</v>
      </c>
      <c r="M1553">
        <v>4.4000000000000004</v>
      </c>
      <c r="N1553">
        <v>2.35</v>
      </c>
    </row>
    <row r="1554" spans="1:14" x14ac:dyDescent="0.3">
      <c r="A1554" t="s">
        <v>494</v>
      </c>
      <c r="B1554">
        <v>93</v>
      </c>
      <c r="C1554" t="s">
        <v>4845</v>
      </c>
      <c r="D1554">
        <v>54696902</v>
      </c>
      <c r="E1554" t="s">
        <v>3158</v>
      </c>
      <c r="F1554" t="s">
        <v>254</v>
      </c>
      <c r="G1554" t="s">
        <v>4846</v>
      </c>
      <c r="H1554" t="s">
        <v>4847</v>
      </c>
      <c r="I1554" t="s">
        <v>20</v>
      </c>
      <c r="J1554" t="s">
        <v>21</v>
      </c>
      <c r="K1554">
        <v>32000000</v>
      </c>
      <c r="L1554">
        <v>2011</v>
      </c>
      <c r="M1554">
        <v>7.5</v>
      </c>
      <c r="N1554">
        <v>1.85</v>
      </c>
    </row>
    <row r="1555" spans="1:14" x14ac:dyDescent="0.3">
      <c r="A1555" t="s">
        <v>3189</v>
      </c>
      <c r="B1555">
        <v>120</v>
      </c>
      <c r="C1555" t="s">
        <v>4848</v>
      </c>
      <c r="D1555">
        <v>36733909</v>
      </c>
      <c r="E1555" t="s">
        <v>4698</v>
      </c>
      <c r="F1555" t="s">
        <v>4849</v>
      </c>
      <c r="G1555" t="s">
        <v>4850</v>
      </c>
      <c r="H1555" t="s">
        <v>4851</v>
      </c>
      <c r="I1555" t="s">
        <v>20</v>
      </c>
      <c r="J1555" t="s">
        <v>21</v>
      </c>
      <c r="K1555">
        <v>32000000</v>
      </c>
      <c r="L1555">
        <v>1993</v>
      </c>
      <c r="M1555">
        <v>7.1</v>
      </c>
      <c r="N1555">
        <v>1.85</v>
      </c>
    </row>
    <row r="1556" spans="1:14" x14ac:dyDescent="0.3">
      <c r="A1556" t="s">
        <v>877</v>
      </c>
      <c r="B1556">
        <v>98</v>
      </c>
      <c r="C1556" t="s">
        <v>1729</v>
      </c>
      <c r="D1556">
        <v>35063732</v>
      </c>
      <c r="E1556" t="s">
        <v>575</v>
      </c>
      <c r="F1556" t="s">
        <v>805</v>
      </c>
      <c r="G1556" t="s">
        <v>4852</v>
      </c>
      <c r="H1556" t="s">
        <v>2705</v>
      </c>
      <c r="I1556" t="s">
        <v>20</v>
      </c>
      <c r="J1556" t="s">
        <v>21</v>
      </c>
      <c r="K1556">
        <v>32000000</v>
      </c>
      <c r="L1556">
        <v>2007</v>
      </c>
      <c r="M1556">
        <v>6.4</v>
      </c>
      <c r="N1556">
        <v>2.35</v>
      </c>
    </row>
    <row r="1557" spans="1:14" x14ac:dyDescent="0.3">
      <c r="A1557" t="s">
        <v>2647</v>
      </c>
      <c r="B1557">
        <v>105</v>
      </c>
      <c r="C1557" t="s">
        <v>4853</v>
      </c>
      <c r="D1557">
        <v>99462</v>
      </c>
      <c r="E1557" t="s">
        <v>4854</v>
      </c>
      <c r="F1557" t="s">
        <v>495</v>
      </c>
      <c r="G1557" t="s">
        <v>4855</v>
      </c>
      <c r="H1557" t="s">
        <v>4856</v>
      </c>
      <c r="I1557" t="s">
        <v>20</v>
      </c>
      <c r="J1557" t="s">
        <v>966</v>
      </c>
      <c r="K1557">
        <v>33000000</v>
      </c>
      <c r="L1557">
        <v>2013</v>
      </c>
      <c r="M1557">
        <v>7.1</v>
      </c>
      <c r="N1557">
        <v>2.35</v>
      </c>
    </row>
    <row r="1558" spans="1:14" x14ac:dyDescent="0.3">
      <c r="A1558" t="s">
        <v>264</v>
      </c>
      <c r="B1558">
        <v>142</v>
      </c>
      <c r="C1558" t="s">
        <v>4857</v>
      </c>
      <c r="E1558" t="s">
        <v>4858</v>
      </c>
      <c r="F1558" t="s">
        <v>137</v>
      </c>
      <c r="G1558" t="s">
        <v>4859</v>
      </c>
      <c r="H1558" t="s">
        <v>2667</v>
      </c>
      <c r="I1558" t="s">
        <v>20</v>
      </c>
      <c r="J1558" t="s">
        <v>21</v>
      </c>
      <c r="K1558">
        <v>35000000</v>
      </c>
      <c r="L1558">
        <v>1979</v>
      </c>
      <c r="M1558">
        <v>5.9</v>
      </c>
      <c r="N1558">
        <v>2.35</v>
      </c>
    </row>
    <row r="1559" spans="1:14" x14ac:dyDescent="0.3">
      <c r="A1559" t="s">
        <v>4212</v>
      </c>
      <c r="B1559">
        <v>98</v>
      </c>
      <c r="C1559" t="s">
        <v>2157</v>
      </c>
      <c r="D1559">
        <v>32701088</v>
      </c>
      <c r="E1559" t="s">
        <v>4860</v>
      </c>
      <c r="F1559" t="s">
        <v>4861</v>
      </c>
      <c r="G1559" t="s">
        <v>4862</v>
      </c>
      <c r="H1559" t="s">
        <v>4863</v>
      </c>
      <c r="I1559" t="s">
        <v>20</v>
      </c>
      <c r="J1559" t="s">
        <v>21</v>
      </c>
      <c r="K1559">
        <v>32000000</v>
      </c>
      <c r="L1559">
        <v>2005</v>
      </c>
      <c r="M1559">
        <v>6.9</v>
      </c>
      <c r="N1559">
        <v>2.35</v>
      </c>
    </row>
    <row r="1560" spans="1:14" x14ac:dyDescent="0.3">
      <c r="A1560" t="s">
        <v>3375</v>
      </c>
      <c r="B1560">
        <v>96</v>
      </c>
      <c r="C1560" t="s">
        <v>4864</v>
      </c>
      <c r="D1560">
        <v>31493782</v>
      </c>
      <c r="E1560" t="s">
        <v>1392</v>
      </c>
      <c r="F1560" t="s">
        <v>1830</v>
      </c>
      <c r="G1560" t="s">
        <v>4865</v>
      </c>
      <c r="H1560" t="s">
        <v>128</v>
      </c>
      <c r="I1560" t="s">
        <v>20</v>
      </c>
      <c r="J1560" t="s">
        <v>21</v>
      </c>
      <c r="K1560">
        <v>32000000</v>
      </c>
      <c r="L1560">
        <v>2005</v>
      </c>
      <c r="M1560">
        <v>7.5</v>
      </c>
      <c r="N1560">
        <v>1.85</v>
      </c>
    </row>
    <row r="1561" spans="1:14" x14ac:dyDescent="0.3">
      <c r="A1561" t="s">
        <v>745</v>
      </c>
      <c r="B1561">
        <v>87</v>
      </c>
      <c r="C1561" t="s">
        <v>466</v>
      </c>
      <c r="D1561">
        <v>43095600</v>
      </c>
      <c r="E1561" t="s">
        <v>227</v>
      </c>
      <c r="F1561" t="s">
        <v>228</v>
      </c>
      <c r="G1561" t="s">
        <v>4866</v>
      </c>
      <c r="H1561" t="s">
        <v>1358</v>
      </c>
      <c r="I1561" t="s">
        <v>20</v>
      </c>
      <c r="J1561" t="s">
        <v>966</v>
      </c>
      <c r="K1561">
        <v>32000000</v>
      </c>
      <c r="L1561">
        <v>2005</v>
      </c>
      <c r="M1561">
        <v>6.3</v>
      </c>
      <c r="N1561">
        <v>2.35</v>
      </c>
    </row>
    <row r="1562" spans="1:14" x14ac:dyDescent="0.3">
      <c r="A1562" t="s">
        <v>52</v>
      </c>
      <c r="B1562">
        <v>107</v>
      </c>
      <c r="C1562" t="s">
        <v>4867</v>
      </c>
      <c r="D1562">
        <v>18636537</v>
      </c>
      <c r="E1562" t="s">
        <v>4868</v>
      </c>
      <c r="F1562" t="s">
        <v>147</v>
      </c>
      <c r="G1562" t="s">
        <v>4869</v>
      </c>
      <c r="H1562" t="s">
        <v>4870</v>
      </c>
      <c r="I1562" t="s">
        <v>20</v>
      </c>
      <c r="J1562" t="s">
        <v>461</v>
      </c>
      <c r="K1562">
        <v>32000000</v>
      </c>
      <c r="L1562">
        <v>1995</v>
      </c>
      <c r="M1562">
        <v>6.4</v>
      </c>
      <c r="N1562">
        <v>1.85</v>
      </c>
    </row>
    <row r="1563" spans="1:14" x14ac:dyDescent="0.3">
      <c r="A1563" t="s">
        <v>3647</v>
      </c>
      <c r="B1563">
        <v>90</v>
      </c>
      <c r="C1563" t="s">
        <v>4871</v>
      </c>
      <c r="D1563">
        <v>17848322</v>
      </c>
      <c r="E1563" t="s">
        <v>1106</v>
      </c>
      <c r="F1563" t="s">
        <v>2076</v>
      </c>
      <c r="G1563" t="s">
        <v>4872</v>
      </c>
      <c r="H1563" t="s">
        <v>4873</v>
      </c>
      <c r="I1563" t="s">
        <v>20</v>
      </c>
      <c r="J1563" t="s">
        <v>4874</v>
      </c>
      <c r="K1563">
        <v>28000000</v>
      </c>
      <c r="L1563">
        <v>2004</v>
      </c>
      <c r="M1563">
        <v>5.9</v>
      </c>
      <c r="N1563">
        <v>2.35</v>
      </c>
    </row>
    <row r="1564" spans="1:14" x14ac:dyDescent="0.3">
      <c r="A1564" t="s">
        <v>330</v>
      </c>
      <c r="B1564">
        <v>121</v>
      </c>
      <c r="C1564" t="s">
        <v>4875</v>
      </c>
      <c r="D1564">
        <v>16640210</v>
      </c>
      <c r="E1564" t="s">
        <v>2588</v>
      </c>
      <c r="F1564" t="s">
        <v>479</v>
      </c>
      <c r="G1564" t="s">
        <v>4876</v>
      </c>
      <c r="H1564" t="s">
        <v>4877</v>
      </c>
      <c r="I1564" t="s">
        <v>20</v>
      </c>
      <c r="J1564" t="s">
        <v>21</v>
      </c>
      <c r="K1564">
        <v>55000000</v>
      </c>
      <c r="L1564">
        <v>1999</v>
      </c>
      <c r="M1564">
        <v>6.8</v>
      </c>
      <c r="N1564">
        <v>2.35</v>
      </c>
    </row>
    <row r="1565" spans="1:14" x14ac:dyDescent="0.3">
      <c r="A1565" t="s">
        <v>4878</v>
      </c>
      <c r="B1565">
        <v>119</v>
      </c>
      <c r="C1565" t="s">
        <v>1136</v>
      </c>
      <c r="D1565">
        <v>13763130</v>
      </c>
      <c r="E1565" t="s">
        <v>926</v>
      </c>
      <c r="F1565" t="s">
        <v>528</v>
      </c>
      <c r="G1565" t="s">
        <v>4879</v>
      </c>
      <c r="H1565" t="s">
        <v>1976</v>
      </c>
      <c r="I1565" t="s">
        <v>20</v>
      </c>
      <c r="J1565" t="s">
        <v>21</v>
      </c>
      <c r="K1565">
        <v>32000000</v>
      </c>
      <c r="L1565">
        <v>2010</v>
      </c>
      <c r="M1565">
        <v>6.3</v>
      </c>
      <c r="N1565">
        <v>2.35</v>
      </c>
    </row>
    <row r="1566" spans="1:14" x14ac:dyDescent="0.3">
      <c r="A1566" t="s">
        <v>4880</v>
      </c>
      <c r="B1566">
        <v>107</v>
      </c>
      <c r="C1566" t="s">
        <v>4460</v>
      </c>
      <c r="D1566">
        <v>10956379</v>
      </c>
      <c r="E1566" t="s">
        <v>4881</v>
      </c>
      <c r="F1566" t="s">
        <v>2759</v>
      </c>
      <c r="G1566" t="s">
        <v>4882</v>
      </c>
      <c r="H1566" t="s">
        <v>2912</v>
      </c>
      <c r="I1566" t="s">
        <v>20</v>
      </c>
      <c r="J1566" t="s">
        <v>3548</v>
      </c>
      <c r="K1566">
        <v>35000000</v>
      </c>
      <c r="L1566">
        <v>2007</v>
      </c>
      <c r="M1566">
        <v>3.6</v>
      </c>
      <c r="N1566">
        <v>2.35</v>
      </c>
    </row>
    <row r="1567" spans="1:14" x14ac:dyDescent="0.3">
      <c r="A1567" t="s">
        <v>4307</v>
      </c>
      <c r="B1567">
        <v>110</v>
      </c>
      <c r="C1567" t="s">
        <v>2315</v>
      </c>
      <c r="D1567">
        <v>4357000</v>
      </c>
      <c r="E1567" t="s">
        <v>350</v>
      </c>
      <c r="F1567" t="s">
        <v>1433</v>
      </c>
      <c r="G1567" t="s">
        <v>4883</v>
      </c>
      <c r="H1567" t="s">
        <v>4884</v>
      </c>
      <c r="I1567" t="s">
        <v>20</v>
      </c>
      <c r="J1567" t="s">
        <v>21</v>
      </c>
      <c r="K1567">
        <v>30000000</v>
      </c>
      <c r="L1567">
        <v>1996</v>
      </c>
      <c r="M1567">
        <v>5.3</v>
      </c>
      <c r="N1567">
        <v>1.85</v>
      </c>
    </row>
    <row r="1568" spans="1:14" x14ac:dyDescent="0.3">
      <c r="A1568" t="s">
        <v>4885</v>
      </c>
      <c r="B1568">
        <v>100</v>
      </c>
      <c r="C1568" t="s">
        <v>203</v>
      </c>
      <c r="D1568">
        <v>22525921</v>
      </c>
      <c r="E1568" t="s">
        <v>1099</v>
      </c>
      <c r="F1568" t="s">
        <v>186</v>
      </c>
      <c r="G1568" t="s">
        <v>4886</v>
      </c>
      <c r="H1568" t="s">
        <v>353</v>
      </c>
      <c r="I1568" t="s">
        <v>20</v>
      </c>
      <c r="J1568" t="s">
        <v>21</v>
      </c>
      <c r="K1568">
        <v>30000000</v>
      </c>
      <c r="L1568">
        <v>2013</v>
      </c>
      <c r="M1568">
        <v>5.9</v>
      </c>
      <c r="N1568">
        <v>2.35</v>
      </c>
    </row>
    <row r="1569" spans="1:14" x14ac:dyDescent="0.3">
      <c r="A1569" t="s">
        <v>1167</v>
      </c>
      <c r="B1569">
        <v>75</v>
      </c>
      <c r="C1569" t="s">
        <v>1307</v>
      </c>
      <c r="D1569">
        <v>3562749</v>
      </c>
      <c r="E1569" t="s">
        <v>4887</v>
      </c>
      <c r="F1569" t="s">
        <v>4888</v>
      </c>
      <c r="G1569" t="s">
        <v>4889</v>
      </c>
      <c r="H1569" t="s">
        <v>1630</v>
      </c>
      <c r="I1569" t="s">
        <v>20</v>
      </c>
      <c r="J1569" t="s">
        <v>21</v>
      </c>
      <c r="K1569">
        <v>32000000</v>
      </c>
      <c r="L1569">
        <v>1997</v>
      </c>
      <c r="M1569">
        <v>6.9</v>
      </c>
      <c r="N1569">
        <v>1.33</v>
      </c>
    </row>
    <row r="1570" spans="1:14" x14ac:dyDescent="0.3">
      <c r="A1570" t="s">
        <v>4890</v>
      </c>
      <c r="B1570">
        <v>132</v>
      </c>
      <c r="C1570" t="s">
        <v>1653</v>
      </c>
      <c r="D1570">
        <v>2899970</v>
      </c>
      <c r="E1570" t="s">
        <v>2190</v>
      </c>
      <c r="F1570" t="s">
        <v>372</v>
      </c>
      <c r="G1570" t="s">
        <v>4891</v>
      </c>
      <c r="H1570" t="s">
        <v>1902</v>
      </c>
      <c r="I1570" t="s">
        <v>20</v>
      </c>
      <c r="J1570" t="s">
        <v>21</v>
      </c>
      <c r="K1570">
        <v>32000000</v>
      </c>
      <c r="L1570">
        <v>1999</v>
      </c>
      <c r="M1570">
        <v>6.9</v>
      </c>
      <c r="N1570">
        <v>2.35</v>
      </c>
    </row>
    <row r="1571" spans="1:14" x14ac:dyDescent="0.3">
      <c r="A1571" t="s">
        <v>1005</v>
      </c>
      <c r="B1571">
        <v>105</v>
      </c>
      <c r="C1571" t="s">
        <v>4540</v>
      </c>
      <c r="D1571">
        <v>1304837</v>
      </c>
      <c r="E1571" t="s">
        <v>1265</v>
      </c>
      <c r="F1571" t="s">
        <v>810</v>
      </c>
      <c r="G1571" t="s">
        <v>4892</v>
      </c>
      <c r="H1571" t="s">
        <v>3450</v>
      </c>
      <c r="I1571" t="s">
        <v>20</v>
      </c>
      <c r="J1571" t="s">
        <v>21</v>
      </c>
      <c r="K1571">
        <v>32000000</v>
      </c>
      <c r="L1571">
        <v>2006</v>
      </c>
      <c r="M1571">
        <v>6.1</v>
      </c>
      <c r="N1571">
        <v>1.66</v>
      </c>
    </row>
    <row r="1572" spans="1:14" x14ac:dyDescent="0.3">
      <c r="A1572" t="s">
        <v>4893</v>
      </c>
      <c r="B1572">
        <v>93</v>
      </c>
      <c r="C1572" t="s">
        <v>4894</v>
      </c>
      <c r="E1572" t="s">
        <v>4895</v>
      </c>
      <c r="F1572" t="s">
        <v>1342</v>
      </c>
      <c r="G1572" t="s">
        <v>4896</v>
      </c>
      <c r="H1572" t="s">
        <v>4897</v>
      </c>
      <c r="I1572" t="s">
        <v>20</v>
      </c>
      <c r="J1572" t="s">
        <v>21</v>
      </c>
      <c r="K1572">
        <v>32000000</v>
      </c>
      <c r="L1572">
        <v>2004</v>
      </c>
      <c r="M1572">
        <v>5.7</v>
      </c>
      <c r="N1572">
        <v>2.35</v>
      </c>
    </row>
    <row r="1573" spans="1:14" x14ac:dyDescent="0.3">
      <c r="A1573" t="s">
        <v>3058</v>
      </c>
      <c r="B1573">
        <v>289</v>
      </c>
      <c r="C1573" t="s">
        <v>81</v>
      </c>
      <c r="D1573">
        <v>78800000</v>
      </c>
      <c r="E1573" t="s">
        <v>2183</v>
      </c>
      <c r="F1573" t="s">
        <v>266</v>
      </c>
      <c r="G1573" t="s">
        <v>4898</v>
      </c>
      <c r="H1573" t="s">
        <v>1112</v>
      </c>
      <c r="I1573" t="s">
        <v>20</v>
      </c>
      <c r="J1573" t="s">
        <v>21</v>
      </c>
      <c r="K1573">
        <v>31500000</v>
      </c>
      <c r="L1573">
        <v>1979</v>
      </c>
      <c r="M1573">
        <v>8.5</v>
      </c>
      <c r="N1573">
        <v>2.35</v>
      </c>
    </row>
    <row r="1574" spans="1:14" x14ac:dyDescent="0.3">
      <c r="A1574" t="s">
        <v>4899</v>
      </c>
      <c r="B1574">
        <v>102</v>
      </c>
      <c r="C1574" t="s">
        <v>588</v>
      </c>
      <c r="D1574">
        <v>17797316</v>
      </c>
      <c r="E1574" t="s">
        <v>1106</v>
      </c>
      <c r="F1574" t="s">
        <v>2849</v>
      </c>
      <c r="G1574" t="s">
        <v>4900</v>
      </c>
      <c r="H1574" t="s">
        <v>4644</v>
      </c>
      <c r="I1574" t="s">
        <v>20</v>
      </c>
      <c r="J1574" t="s">
        <v>21</v>
      </c>
      <c r="K1574">
        <v>32000000</v>
      </c>
      <c r="L1574">
        <v>2010</v>
      </c>
      <c r="M1574">
        <v>6.3</v>
      </c>
      <c r="N1574">
        <v>2.35</v>
      </c>
    </row>
    <row r="1575" spans="1:14" x14ac:dyDescent="0.3">
      <c r="A1575" t="s">
        <v>2810</v>
      </c>
      <c r="B1575">
        <v>143</v>
      </c>
      <c r="C1575" t="s">
        <v>3544</v>
      </c>
      <c r="D1575">
        <v>82528097</v>
      </c>
      <c r="E1575" t="s">
        <v>3846</v>
      </c>
      <c r="F1575" t="s">
        <v>2546</v>
      </c>
      <c r="G1575" t="s">
        <v>4901</v>
      </c>
      <c r="H1575" t="s">
        <v>4902</v>
      </c>
      <c r="I1575" t="s">
        <v>20</v>
      </c>
      <c r="J1575" t="s">
        <v>21</v>
      </c>
      <c r="K1575">
        <v>6500000</v>
      </c>
      <c r="L1575">
        <v>1995</v>
      </c>
      <c r="M1575">
        <v>7.3</v>
      </c>
      <c r="N1575">
        <v>2.35</v>
      </c>
    </row>
    <row r="1576" spans="1:14" x14ac:dyDescent="0.3">
      <c r="A1576" t="s">
        <v>4903</v>
      </c>
      <c r="B1576">
        <v>113</v>
      </c>
      <c r="C1576" t="s">
        <v>794</v>
      </c>
      <c r="D1576">
        <v>14268533</v>
      </c>
      <c r="E1576" t="s">
        <v>4904</v>
      </c>
      <c r="F1576" t="s">
        <v>301</v>
      </c>
      <c r="G1576" t="s">
        <v>4905</v>
      </c>
      <c r="H1576" t="s">
        <v>4906</v>
      </c>
      <c r="I1576" t="s">
        <v>20</v>
      </c>
      <c r="J1576" t="s">
        <v>34</v>
      </c>
      <c r="K1576">
        <v>31500000</v>
      </c>
      <c r="L1576">
        <v>2016</v>
      </c>
      <c r="M1576">
        <v>6.3</v>
      </c>
      <c r="N1576">
        <v>2.35</v>
      </c>
    </row>
    <row r="1577" spans="1:14" x14ac:dyDescent="0.3">
      <c r="A1577" t="s">
        <v>1449</v>
      </c>
      <c r="B1577">
        <v>161</v>
      </c>
      <c r="C1577" t="s">
        <v>879</v>
      </c>
      <c r="D1577">
        <v>87100000</v>
      </c>
      <c r="E1577" t="s">
        <v>3919</v>
      </c>
      <c r="F1577" t="s">
        <v>1551</v>
      </c>
      <c r="G1577" t="s">
        <v>4907</v>
      </c>
      <c r="H1577" t="s">
        <v>2416</v>
      </c>
      <c r="I1577" t="s">
        <v>20</v>
      </c>
      <c r="J1577" t="s">
        <v>21</v>
      </c>
      <c r="K1577">
        <v>31000000</v>
      </c>
      <c r="L1577">
        <v>1985</v>
      </c>
      <c r="M1577">
        <v>7.2</v>
      </c>
      <c r="N1577">
        <v>1.85</v>
      </c>
    </row>
    <row r="1578" spans="1:14" x14ac:dyDescent="0.3">
      <c r="A1578" t="s">
        <v>296</v>
      </c>
      <c r="B1578">
        <v>138</v>
      </c>
      <c r="C1578" t="s">
        <v>239</v>
      </c>
      <c r="D1578">
        <v>93749203</v>
      </c>
      <c r="E1578" t="s">
        <v>2588</v>
      </c>
      <c r="F1578" t="s">
        <v>1134</v>
      </c>
      <c r="G1578" t="s">
        <v>4908</v>
      </c>
      <c r="H1578" t="s">
        <v>3927</v>
      </c>
      <c r="I1578" t="s">
        <v>20</v>
      </c>
      <c r="J1578" t="s">
        <v>21</v>
      </c>
      <c r="K1578">
        <v>31000000</v>
      </c>
      <c r="L1578">
        <v>2012</v>
      </c>
      <c r="M1578">
        <v>7.3</v>
      </c>
      <c r="N1578">
        <v>2.35</v>
      </c>
    </row>
    <row r="1579" spans="1:14" x14ac:dyDescent="0.3">
      <c r="A1579" t="s">
        <v>4909</v>
      </c>
      <c r="B1579">
        <v>126</v>
      </c>
      <c r="C1579" t="s">
        <v>1061</v>
      </c>
      <c r="D1579">
        <v>62700000</v>
      </c>
      <c r="E1579" t="s">
        <v>155</v>
      </c>
      <c r="F1579" t="s">
        <v>732</v>
      </c>
      <c r="G1579" t="s">
        <v>4910</v>
      </c>
      <c r="H1579" t="s">
        <v>3046</v>
      </c>
      <c r="I1579" t="s">
        <v>20</v>
      </c>
      <c r="J1579" t="s">
        <v>34</v>
      </c>
      <c r="K1579">
        <v>34000000</v>
      </c>
      <c r="L1579">
        <v>1979</v>
      </c>
      <c r="M1579">
        <v>6.3</v>
      </c>
      <c r="N1579">
        <v>2.35</v>
      </c>
    </row>
    <row r="1580" spans="1:14" x14ac:dyDescent="0.3">
      <c r="A1580" t="s">
        <v>3364</v>
      </c>
      <c r="B1580">
        <v>99</v>
      </c>
      <c r="C1580" t="s">
        <v>94</v>
      </c>
      <c r="D1580">
        <v>59073773</v>
      </c>
      <c r="E1580" t="s">
        <v>4911</v>
      </c>
      <c r="F1580" t="s">
        <v>372</v>
      </c>
      <c r="G1580" t="s">
        <v>4912</v>
      </c>
      <c r="H1580" t="s">
        <v>1570</v>
      </c>
      <c r="I1580" t="s">
        <v>20</v>
      </c>
      <c r="J1580" t="s">
        <v>21</v>
      </c>
      <c r="K1580">
        <v>25000000</v>
      </c>
      <c r="L1580">
        <v>2014</v>
      </c>
      <c r="M1580">
        <v>8.1</v>
      </c>
      <c r="N1580">
        <v>1.37</v>
      </c>
    </row>
    <row r="1581" spans="1:14" x14ac:dyDescent="0.3">
      <c r="A1581" t="s">
        <v>4428</v>
      </c>
      <c r="B1581">
        <v>101</v>
      </c>
      <c r="C1581" t="s">
        <v>1791</v>
      </c>
      <c r="D1581">
        <v>24185781</v>
      </c>
      <c r="E1581" t="s">
        <v>4913</v>
      </c>
      <c r="F1581" t="s">
        <v>517</v>
      </c>
      <c r="G1581" t="s">
        <v>4914</v>
      </c>
      <c r="H1581" t="s">
        <v>4915</v>
      </c>
      <c r="I1581" t="s">
        <v>20</v>
      </c>
      <c r="J1581" t="s">
        <v>21</v>
      </c>
      <c r="K1581">
        <v>31000000</v>
      </c>
      <c r="L1581">
        <v>2001</v>
      </c>
      <c r="M1581">
        <v>6.9</v>
      </c>
      <c r="N1581">
        <v>2.35</v>
      </c>
    </row>
    <row r="1582" spans="1:14" x14ac:dyDescent="0.3">
      <c r="A1582" t="s">
        <v>3189</v>
      </c>
      <c r="B1582">
        <v>103</v>
      </c>
      <c r="C1582" t="s">
        <v>4916</v>
      </c>
      <c r="D1582">
        <v>53133888</v>
      </c>
      <c r="E1582" t="s">
        <v>4917</v>
      </c>
      <c r="F1582" t="s">
        <v>3857</v>
      </c>
      <c r="G1582" t="s">
        <v>4918</v>
      </c>
      <c r="H1582" t="s">
        <v>4919</v>
      </c>
      <c r="I1582" t="s">
        <v>20</v>
      </c>
      <c r="J1582" t="s">
        <v>21</v>
      </c>
      <c r="K1582">
        <v>31000000</v>
      </c>
      <c r="L1582">
        <v>1990</v>
      </c>
      <c r="M1582">
        <v>6.3</v>
      </c>
      <c r="N1582">
        <v>1.85</v>
      </c>
    </row>
    <row r="1583" spans="1:14" x14ac:dyDescent="0.3">
      <c r="A1583" t="s">
        <v>2229</v>
      </c>
      <c r="B1583">
        <v>118</v>
      </c>
      <c r="C1583" t="s">
        <v>486</v>
      </c>
      <c r="D1583">
        <v>44983704</v>
      </c>
      <c r="E1583" t="s">
        <v>4920</v>
      </c>
      <c r="F1583" t="s">
        <v>365</v>
      </c>
      <c r="G1583" t="s">
        <v>4921</v>
      </c>
      <c r="H1583" t="s">
        <v>970</v>
      </c>
      <c r="I1583" t="s">
        <v>20</v>
      </c>
      <c r="J1583" t="s">
        <v>21</v>
      </c>
      <c r="K1583">
        <v>31000000</v>
      </c>
      <c r="L1583">
        <v>2000</v>
      </c>
      <c r="M1583">
        <v>7.3</v>
      </c>
      <c r="N1583">
        <v>2.35</v>
      </c>
    </row>
    <row r="1584" spans="1:14" x14ac:dyDescent="0.3">
      <c r="A1584" t="s">
        <v>652</v>
      </c>
      <c r="B1584">
        <v>116</v>
      </c>
      <c r="C1584" t="s">
        <v>653</v>
      </c>
      <c r="D1584">
        <v>118099659</v>
      </c>
      <c r="E1584" t="s">
        <v>654</v>
      </c>
      <c r="F1584" t="s">
        <v>655</v>
      </c>
      <c r="G1584" t="s">
        <v>656</v>
      </c>
      <c r="H1584" t="s">
        <v>657</v>
      </c>
      <c r="I1584" t="s">
        <v>20</v>
      </c>
      <c r="J1584" t="s">
        <v>21</v>
      </c>
      <c r="K1584">
        <v>144000000</v>
      </c>
      <c r="L1584">
        <v>2016</v>
      </c>
      <c r="M1584">
        <v>5.5</v>
      </c>
      <c r="N1584">
        <v>2.35</v>
      </c>
    </row>
    <row r="1585" spans="1:14" x14ac:dyDescent="0.3">
      <c r="A1585" t="s">
        <v>4922</v>
      </c>
      <c r="B1585">
        <v>99</v>
      </c>
      <c r="C1585" t="s">
        <v>3051</v>
      </c>
      <c r="D1585">
        <v>58879132</v>
      </c>
      <c r="E1585" t="s">
        <v>2674</v>
      </c>
      <c r="F1585" t="s">
        <v>66</v>
      </c>
      <c r="G1585" t="s">
        <v>4923</v>
      </c>
      <c r="H1585" t="s">
        <v>4736</v>
      </c>
      <c r="I1585" t="s">
        <v>20</v>
      </c>
      <c r="J1585" t="s">
        <v>21</v>
      </c>
      <c r="K1585">
        <v>31000000</v>
      </c>
      <c r="L1585">
        <v>2015</v>
      </c>
      <c r="M1585">
        <v>6.1</v>
      </c>
      <c r="N1585">
        <v>2.35</v>
      </c>
    </row>
    <row r="1586" spans="1:14" x14ac:dyDescent="0.3">
      <c r="A1586" t="s">
        <v>109</v>
      </c>
      <c r="B1586">
        <v>105</v>
      </c>
      <c r="C1586" t="s">
        <v>710</v>
      </c>
      <c r="D1586">
        <v>72077000</v>
      </c>
      <c r="E1586" t="s">
        <v>3707</v>
      </c>
      <c r="F1586" t="s">
        <v>319</v>
      </c>
      <c r="G1586" t="s">
        <v>4924</v>
      </c>
      <c r="H1586" t="s">
        <v>3485</v>
      </c>
      <c r="I1586" t="s">
        <v>20</v>
      </c>
      <c r="J1586" t="s">
        <v>21</v>
      </c>
      <c r="K1586">
        <v>30250000</v>
      </c>
      <c r="L1586">
        <v>1995</v>
      </c>
      <c r="M1586">
        <v>6.9</v>
      </c>
      <c r="N1586">
        <v>1.85</v>
      </c>
    </row>
    <row r="1587" spans="1:14" x14ac:dyDescent="0.3">
      <c r="A1587" t="s">
        <v>105</v>
      </c>
      <c r="B1587">
        <v>113</v>
      </c>
      <c r="C1587" t="s">
        <v>4925</v>
      </c>
      <c r="D1587">
        <v>170684505</v>
      </c>
      <c r="E1587" t="s">
        <v>4926</v>
      </c>
      <c r="F1587" t="s">
        <v>2638</v>
      </c>
      <c r="G1587" t="s">
        <v>4927</v>
      </c>
      <c r="H1587" t="s">
        <v>4928</v>
      </c>
      <c r="I1587" t="s">
        <v>20</v>
      </c>
      <c r="J1587" t="s">
        <v>21</v>
      </c>
      <c r="K1587">
        <v>45000000</v>
      </c>
      <c r="L1587">
        <v>2002</v>
      </c>
      <c r="M1587">
        <v>7.2</v>
      </c>
      <c r="N1587">
        <v>1.85</v>
      </c>
    </row>
    <row r="1588" spans="1:14" x14ac:dyDescent="0.3">
      <c r="A1588" t="s">
        <v>1426</v>
      </c>
      <c r="B1588">
        <v>93</v>
      </c>
      <c r="C1588" t="s">
        <v>1428</v>
      </c>
      <c r="D1588">
        <v>163479795</v>
      </c>
      <c r="E1588" t="s">
        <v>1649</v>
      </c>
      <c r="F1588" t="s">
        <v>186</v>
      </c>
      <c r="G1588" t="s">
        <v>4929</v>
      </c>
      <c r="H1588" t="s">
        <v>4930</v>
      </c>
      <c r="I1588" t="s">
        <v>20</v>
      </c>
      <c r="J1588" t="s">
        <v>21</v>
      </c>
      <c r="K1588">
        <v>34200000</v>
      </c>
      <c r="L1588">
        <v>1999</v>
      </c>
      <c r="M1588">
        <v>6.4</v>
      </c>
      <c r="N1588">
        <v>1.85</v>
      </c>
    </row>
    <row r="1589" spans="1:14" x14ac:dyDescent="0.3">
      <c r="A1589" t="s">
        <v>4931</v>
      </c>
      <c r="B1589">
        <v>108</v>
      </c>
      <c r="C1589" t="s">
        <v>4640</v>
      </c>
      <c r="D1589">
        <v>145096820</v>
      </c>
      <c r="E1589" t="s">
        <v>1099</v>
      </c>
      <c r="F1589" t="s">
        <v>2910</v>
      </c>
      <c r="G1589" t="s">
        <v>4932</v>
      </c>
      <c r="H1589" t="s">
        <v>2397</v>
      </c>
      <c r="I1589" t="s">
        <v>20</v>
      </c>
      <c r="J1589" t="s">
        <v>21</v>
      </c>
      <c r="K1589">
        <v>30000000</v>
      </c>
      <c r="L1589">
        <v>2001</v>
      </c>
      <c r="M1589">
        <v>6.4</v>
      </c>
      <c r="N1589">
        <v>1.85</v>
      </c>
    </row>
    <row r="1590" spans="1:14" x14ac:dyDescent="0.3">
      <c r="A1590" t="s">
        <v>207</v>
      </c>
      <c r="B1590">
        <v>74</v>
      </c>
      <c r="C1590" t="s">
        <v>218</v>
      </c>
      <c r="D1590">
        <v>191796233</v>
      </c>
      <c r="E1590" t="s">
        <v>185</v>
      </c>
      <c r="F1590" t="s">
        <v>219</v>
      </c>
      <c r="G1590" t="s">
        <v>4933</v>
      </c>
      <c r="H1590" t="s">
        <v>1414</v>
      </c>
      <c r="I1590" t="s">
        <v>20</v>
      </c>
      <c r="J1590" t="s">
        <v>21</v>
      </c>
      <c r="K1590">
        <v>30000000</v>
      </c>
      <c r="L1590">
        <v>1995</v>
      </c>
      <c r="M1590">
        <v>8.3000000000000007</v>
      </c>
      <c r="N1590">
        <v>1.85</v>
      </c>
    </row>
    <row r="1591" spans="1:14" x14ac:dyDescent="0.3">
      <c r="A1591" t="s">
        <v>1057</v>
      </c>
      <c r="B1591">
        <v>116</v>
      </c>
      <c r="C1591" t="s">
        <v>1506</v>
      </c>
      <c r="D1591">
        <v>121248145</v>
      </c>
      <c r="E1591" t="s">
        <v>2147</v>
      </c>
      <c r="F1591" t="s">
        <v>400</v>
      </c>
      <c r="G1591" t="s">
        <v>4934</v>
      </c>
      <c r="H1591" t="s">
        <v>700</v>
      </c>
      <c r="I1591" t="s">
        <v>20</v>
      </c>
      <c r="J1591" t="s">
        <v>21</v>
      </c>
      <c r="K1591">
        <v>25000000</v>
      </c>
      <c r="L1591">
        <v>1994</v>
      </c>
      <c r="M1591">
        <v>7.2</v>
      </c>
      <c r="N1591">
        <v>2.35</v>
      </c>
    </row>
    <row r="1592" spans="1:14" x14ac:dyDescent="0.3">
      <c r="A1592" t="s">
        <v>4935</v>
      </c>
      <c r="B1592">
        <v>104</v>
      </c>
      <c r="C1592" t="s">
        <v>4936</v>
      </c>
      <c r="D1592">
        <v>125014030</v>
      </c>
      <c r="E1592" t="s">
        <v>146</v>
      </c>
      <c r="F1592" t="s">
        <v>303</v>
      </c>
      <c r="G1592" t="s">
        <v>4937</v>
      </c>
      <c r="H1592" t="s">
        <v>4938</v>
      </c>
      <c r="I1592" t="s">
        <v>20</v>
      </c>
      <c r="J1592" t="s">
        <v>21</v>
      </c>
      <c r="K1592">
        <v>30000000</v>
      </c>
      <c r="L1592">
        <v>2012</v>
      </c>
      <c r="M1592">
        <v>6.8</v>
      </c>
      <c r="N1592">
        <v>2.35</v>
      </c>
    </row>
    <row r="1593" spans="1:14" x14ac:dyDescent="0.3">
      <c r="A1593" t="s">
        <v>4939</v>
      </c>
      <c r="B1593">
        <v>106</v>
      </c>
      <c r="C1593" t="s">
        <v>339</v>
      </c>
      <c r="D1593">
        <v>11854694</v>
      </c>
      <c r="E1593" t="s">
        <v>2190</v>
      </c>
      <c r="F1593" t="s">
        <v>266</v>
      </c>
      <c r="G1593" t="s">
        <v>4940</v>
      </c>
      <c r="H1593" t="s">
        <v>1506</v>
      </c>
      <c r="I1593" t="s">
        <v>20</v>
      </c>
      <c r="J1593" t="s">
        <v>21</v>
      </c>
      <c r="K1593">
        <v>31000000</v>
      </c>
      <c r="L1593">
        <v>2010</v>
      </c>
      <c r="M1593">
        <v>6.5</v>
      </c>
      <c r="N1593">
        <v>1.85</v>
      </c>
    </row>
    <row r="1594" spans="1:14" x14ac:dyDescent="0.3">
      <c r="A1594" t="s">
        <v>4805</v>
      </c>
      <c r="B1594">
        <v>120</v>
      </c>
      <c r="C1594" t="s">
        <v>1134</v>
      </c>
      <c r="D1594">
        <v>115648585</v>
      </c>
      <c r="E1594" t="s">
        <v>1076</v>
      </c>
      <c r="F1594" t="s">
        <v>2670</v>
      </c>
      <c r="G1594" t="s">
        <v>4941</v>
      </c>
      <c r="H1594" t="s">
        <v>1365</v>
      </c>
      <c r="I1594" t="s">
        <v>20</v>
      </c>
      <c r="J1594" t="s">
        <v>21</v>
      </c>
      <c r="K1594">
        <v>30000000</v>
      </c>
      <c r="L1594">
        <v>2000</v>
      </c>
      <c r="M1594">
        <v>7.8</v>
      </c>
      <c r="N1594">
        <v>2.35</v>
      </c>
    </row>
    <row r="1595" spans="1:14" x14ac:dyDescent="0.3">
      <c r="A1595" t="s">
        <v>868</v>
      </c>
      <c r="B1595">
        <v>135</v>
      </c>
      <c r="C1595" t="s">
        <v>1089</v>
      </c>
      <c r="D1595">
        <v>122012643</v>
      </c>
      <c r="E1595" t="s">
        <v>30</v>
      </c>
      <c r="F1595" t="s">
        <v>874</v>
      </c>
      <c r="G1595" t="s">
        <v>4942</v>
      </c>
      <c r="H1595" t="s">
        <v>2364</v>
      </c>
      <c r="I1595" t="s">
        <v>20</v>
      </c>
      <c r="J1595" t="s">
        <v>21</v>
      </c>
      <c r="K1595">
        <v>30000000</v>
      </c>
      <c r="L1595">
        <v>1990</v>
      </c>
      <c r="M1595">
        <v>7.6</v>
      </c>
      <c r="N1595">
        <v>2.35</v>
      </c>
    </row>
    <row r="1596" spans="1:14" x14ac:dyDescent="0.3">
      <c r="A1596" t="s">
        <v>4329</v>
      </c>
      <c r="B1596">
        <v>132</v>
      </c>
      <c r="C1596" t="s">
        <v>1337</v>
      </c>
      <c r="D1596">
        <v>116631310</v>
      </c>
      <c r="E1596" t="s">
        <v>1017</v>
      </c>
      <c r="F1596" t="s">
        <v>3246</v>
      </c>
      <c r="G1596" t="s">
        <v>4943</v>
      </c>
      <c r="H1596" t="s">
        <v>1653</v>
      </c>
      <c r="I1596" t="s">
        <v>20</v>
      </c>
      <c r="J1596" t="s">
        <v>21</v>
      </c>
      <c r="K1596">
        <v>30000000</v>
      </c>
      <c r="L1596">
        <v>2013</v>
      </c>
      <c r="M1596">
        <v>7.2</v>
      </c>
      <c r="N1596">
        <v>1.85</v>
      </c>
    </row>
    <row r="1597" spans="1:14" x14ac:dyDescent="0.3">
      <c r="A1597" t="s">
        <v>3173</v>
      </c>
      <c r="B1597">
        <v>92</v>
      </c>
      <c r="C1597" t="s">
        <v>767</v>
      </c>
      <c r="D1597">
        <v>114324072</v>
      </c>
      <c r="E1597" t="s">
        <v>2496</v>
      </c>
      <c r="F1597" t="s">
        <v>2081</v>
      </c>
      <c r="G1597" t="s">
        <v>4944</v>
      </c>
      <c r="H1597" t="s">
        <v>15</v>
      </c>
      <c r="I1597" t="s">
        <v>20</v>
      </c>
      <c r="J1597" t="s">
        <v>21</v>
      </c>
      <c r="K1597">
        <v>20000000</v>
      </c>
      <c r="L1597">
        <v>2004</v>
      </c>
      <c r="M1597">
        <v>6.7</v>
      </c>
      <c r="N1597">
        <v>2.35</v>
      </c>
    </row>
    <row r="1598" spans="1:14" x14ac:dyDescent="0.3">
      <c r="A1598" t="s">
        <v>109</v>
      </c>
      <c r="B1598">
        <v>99</v>
      </c>
      <c r="C1598" t="s">
        <v>4564</v>
      </c>
      <c r="D1598">
        <v>113502246</v>
      </c>
      <c r="E1598" t="s">
        <v>1806</v>
      </c>
      <c r="F1598" t="s">
        <v>2535</v>
      </c>
      <c r="G1598" t="s">
        <v>4945</v>
      </c>
      <c r="H1598" t="s">
        <v>4946</v>
      </c>
      <c r="I1598" t="s">
        <v>20</v>
      </c>
      <c r="J1598" t="s">
        <v>21</v>
      </c>
      <c r="K1598">
        <v>38000000</v>
      </c>
      <c r="L1598">
        <v>1991</v>
      </c>
      <c r="M1598">
        <v>6.8</v>
      </c>
      <c r="N1598">
        <v>1.85</v>
      </c>
    </row>
    <row r="1599" spans="1:14" x14ac:dyDescent="0.3">
      <c r="A1599" t="s">
        <v>3132</v>
      </c>
      <c r="B1599">
        <v>90</v>
      </c>
      <c r="C1599" t="s">
        <v>893</v>
      </c>
      <c r="D1599">
        <v>108360000</v>
      </c>
      <c r="E1599" t="s">
        <v>2674</v>
      </c>
      <c r="F1599" t="s">
        <v>504</v>
      </c>
      <c r="G1599" t="s">
        <v>4947</v>
      </c>
      <c r="H1599" t="s">
        <v>2619</v>
      </c>
      <c r="I1599" t="s">
        <v>20</v>
      </c>
      <c r="J1599" t="s">
        <v>21</v>
      </c>
      <c r="K1599">
        <v>30000000</v>
      </c>
      <c r="L1599">
        <v>1995</v>
      </c>
      <c r="M1599">
        <v>6.3</v>
      </c>
      <c r="N1599">
        <v>2.35</v>
      </c>
    </row>
    <row r="1600" spans="1:14" x14ac:dyDescent="0.3">
      <c r="A1600" t="s">
        <v>2128</v>
      </c>
      <c r="B1600">
        <v>111</v>
      </c>
      <c r="C1600" t="s">
        <v>2130</v>
      </c>
      <c r="D1600">
        <v>108244774</v>
      </c>
      <c r="E1600" t="s">
        <v>1762</v>
      </c>
      <c r="F1600" t="s">
        <v>175</v>
      </c>
      <c r="G1600" t="s">
        <v>4948</v>
      </c>
      <c r="H1600" t="s">
        <v>4949</v>
      </c>
      <c r="I1600" t="s">
        <v>20</v>
      </c>
      <c r="J1600" t="s">
        <v>21</v>
      </c>
      <c r="K1600">
        <v>37000000</v>
      </c>
      <c r="L1600">
        <v>2001</v>
      </c>
      <c r="M1600">
        <v>6.2</v>
      </c>
      <c r="N1600">
        <v>1.85</v>
      </c>
    </row>
    <row r="1601" spans="1:14" x14ac:dyDescent="0.3">
      <c r="A1601" t="s">
        <v>4590</v>
      </c>
      <c r="B1601">
        <v>103</v>
      </c>
      <c r="C1601" t="s">
        <v>4142</v>
      </c>
      <c r="D1601">
        <v>105444419</v>
      </c>
      <c r="E1601" t="s">
        <v>1099</v>
      </c>
      <c r="F1601" t="s">
        <v>2622</v>
      </c>
      <c r="G1601" t="s">
        <v>4950</v>
      </c>
      <c r="H1601" t="s">
        <v>1203</v>
      </c>
      <c r="I1601" t="s">
        <v>20</v>
      </c>
      <c r="J1601" t="s">
        <v>21</v>
      </c>
      <c r="K1601">
        <v>26000000</v>
      </c>
      <c r="L1601">
        <v>1996</v>
      </c>
      <c r="M1601">
        <v>6.2</v>
      </c>
      <c r="N1601">
        <v>1.85</v>
      </c>
    </row>
    <row r="1602" spans="1:14" x14ac:dyDescent="0.3">
      <c r="A1602" t="s">
        <v>465</v>
      </c>
      <c r="B1602">
        <v>127</v>
      </c>
      <c r="C1602" t="s">
        <v>231</v>
      </c>
      <c r="D1602">
        <v>100125340</v>
      </c>
      <c r="E1602" t="s">
        <v>1403</v>
      </c>
      <c r="F1602" t="s">
        <v>317</v>
      </c>
      <c r="G1602" t="s">
        <v>4951</v>
      </c>
      <c r="H1602" t="s">
        <v>990</v>
      </c>
      <c r="I1602" t="s">
        <v>20</v>
      </c>
      <c r="J1602" t="s">
        <v>21</v>
      </c>
      <c r="K1602">
        <v>33000000</v>
      </c>
      <c r="L1602">
        <v>1995</v>
      </c>
      <c r="M1602">
        <v>8.6</v>
      </c>
      <c r="N1602">
        <v>2.35</v>
      </c>
    </row>
    <row r="1603" spans="1:14" x14ac:dyDescent="0.3">
      <c r="A1603" t="s">
        <v>918</v>
      </c>
      <c r="B1603">
        <v>112</v>
      </c>
      <c r="C1603" t="s">
        <v>3839</v>
      </c>
      <c r="D1603">
        <v>115646235</v>
      </c>
      <c r="E1603" t="s">
        <v>1823</v>
      </c>
      <c r="F1603" t="s">
        <v>382</v>
      </c>
      <c r="G1603" t="s">
        <v>4952</v>
      </c>
      <c r="H1603" t="s">
        <v>1621</v>
      </c>
      <c r="I1603" t="s">
        <v>20</v>
      </c>
      <c r="J1603" t="s">
        <v>4953</v>
      </c>
      <c r="K1603">
        <v>30000000</v>
      </c>
      <c r="L1603">
        <v>2009</v>
      </c>
      <c r="M1603">
        <v>8</v>
      </c>
      <c r="N1603">
        <v>1.85</v>
      </c>
    </row>
    <row r="1604" spans="1:14" x14ac:dyDescent="0.3">
      <c r="A1604" t="s">
        <v>4954</v>
      </c>
      <c r="B1604">
        <v>87</v>
      </c>
      <c r="C1604" t="s">
        <v>1166</v>
      </c>
      <c r="D1604">
        <v>85416609</v>
      </c>
      <c r="E1604" t="s">
        <v>185</v>
      </c>
      <c r="F1604" t="s">
        <v>68</v>
      </c>
      <c r="G1604" t="s">
        <v>4955</v>
      </c>
      <c r="H1604" t="s">
        <v>4956</v>
      </c>
      <c r="I1604" t="s">
        <v>20</v>
      </c>
      <c r="J1604" t="s">
        <v>21</v>
      </c>
      <c r="K1604">
        <v>30000000</v>
      </c>
      <c r="L1604">
        <v>2004</v>
      </c>
      <c r="M1604">
        <v>7</v>
      </c>
      <c r="N1604">
        <v>1.85</v>
      </c>
    </row>
    <row r="1605" spans="1:14" x14ac:dyDescent="0.3">
      <c r="A1605" t="s">
        <v>2363</v>
      </c>
      <c r="B1605">
        <v>138</v>
      </c>
      <c r="C1605" t="s">
        <v>4957</v>
      </c>
      <c r="D1605">
        <v>90135191</v>
      </c>
      <c r="E1605" t="s">
        <v>1403</v>
      </c>
      <c r="F1605" t="s">
        <v>4133</v>
      </c>
      <c r="G1605" t="s">
        <v>4958</v>
      </c>
      <c r="H1605" t="s">
        <v>4959</v>
      </c>
      <c r="I1605" t="s">
        <v>20</v>
      </c>
      <c r="J1605" t="s">
        <v>21</v>
      </c>
      <c r="K1605">
        <v>25000000</v>
      </c>
      <c r="L1605">
        <v>2003</v>
      </c>
      <c r="M1605">
        <v>8</v>
      </c>
      <c r="N1605">
        <v>2.35</v>
      </c>
    </row>
    <row r="1606" spans="1:14" x14ac:dyDescent="0.3">
      <c r="A1606" t="s">
        <v>2363</v>
      </c>
      <c r="B1606">
        <v>132</v>
      </c>
      <c r="C1606" t="s">
        <v>317</v>
      </c>
      <c r="D1606">
        <v>100422786</v>
      </c>
      <c r="E1606" t="s">
        <v>2423</v>
      </c>
      <c r="F1606" t="s">
        <v>2363</v>
      </c>
      <c r="G1606" t="s">
        <v>4960</v>
      </c>
      <c r="H1606" t="s">
        <v>4961</v>
      </c>
      <c r="I1606" t="s">
        <v>20</v>
      </c>
      <c r="J1606" t="s">
        <v>21</v>
      </c>
      <c r="K1606">
        <v>30000000</v>
      </c>
      <c r="L1606">
        <v>2004</v>
      </c>
      <c r="M1606">
        <v>8.1</v>
      </c>
      <c r="N1606">
        <v>2.35</v>
      </c>
    </row>
    <row r="1607" spans="1:14" x14ac:dyDescent="0.3">
      <c r="A1607" t="s">
        <v>2673</v>
      </c>
      <c r="B1607">
        <v>103</v>
      </c>
      <c r="C1607" t="s">
        <v>1087</v>
      </c>
      <c r="D1607">
        <v>106694016</v>
      </c>
      <c r="E1607" t="s">
        <v>678</v>
      </c>
      <c r="F1607" t="s">
        <v>1147</v>
      </c>
      <c r="G1607" t="s">
        <v>4962</v>
      </c>
      <c r="H1607" t="s">
        <v>885</v>
      </c>
      <c r="I1607" t="s">
        <v>20</v>
      </c>
      <c r="J1607" t="s">
        <v>21</v>
      </c>
      <c r="K1607">
        <v>30000000</v>
      </c>
      <c r="L1607">
        <v>1999</v>
      </c>
      <c r="M1607">
        <v>6.7</v>
      </c>
      <c r="N1607">
        <v>1.85</v>
      </c>
    </row>
    <row r="1608" spans="1:14" x14ac:dyDescent="0.3">
      <c r="A1608" t="s">
        <v>3955</v>
      </c>
      <c r="B1608">
        <v>123</v>
      </c>
      <c r="C1608" t="s">
        <v>4503</v>
      </c>
      <c r="D1608">
        <v>64286</v>
      </c>
      <c r="E1608" t="s">
        <v>146</v>
      </c>
      <c r="F1608" t="s">
        <v>2670</v>
      </c>
      <c r="G1608" t="s">
        <v>4963</v>
      </c>
      <c r="H1608" t="s">
        <v>4010</v>
      </c>
      <c r="I1608" t="s">
        <v>20</v>
      </c>
      <c r="J1608" t="s">
        <v>21</v>
      </c>
      <c r="K1608">
        <v>29000000</v>
      </c>
      <c r="L1608">
        <v>2004</v>
      </c>
      <c r="M1608">
        <v>7.9</v>
      </c>
      <c r="N1608">
        <v>2.35</v>
      </c>
    </row>
    <row r="1609" spans="1:14" x14ac:dyDescent="0.3">
      <c r="A1609" t="s">
        <v>3873</v>
      </c>
      <c r="B1609">
        <v>111</v>
      </c>
      <c r="C1609" t="s">
        <v>4964</v>
      </c>
      <c r="D1609">
        <v>76806312</v>
      </c>
      <c r="E1609" t="s">
        <v>1106</v>
      </c>
      <c r="F1609" t="s">
        <v>160</v>
      </c>
      <c r="G1609" t="s">
        <v>4965</v>
      </c>
      <c r="H1609" t="s">
        <v>4966</v>
      </c>
      <c r="I1609" t="s">
        <v>20</v>
      </c>
      <c r="J1609" t="s">
        <v>21</v>
      </c>
      <c r="K1609">
        <v>30000000</v>
      </c>
      <c r="L1609">
        <v>2008</v>
      </c>
      <c r="M1609">
        <v>6.1</v>
      </c>
      <c r="N1609">
        <v>2.35</v>
      </c>
    </row>
    <row r="1610" spans="1:14" x14ac:dyDescent="0.3">
      <c r="A1610" t="s">
        <v>1104</v>
      </c>
      <c r="B1610">
        <v>102</v>
      </c>
      <c r="C1610" t="s">
        <v>1156</v>
      </c>
      <c r="D1610">
        <v>79566871</v>
      </c>
      <c r="E1610" t="s">
        <v>4967</v>
      </c>
      <c r="F1610" t="s">
        <v>4291</v>
      </c>
      <c r="G1610" t="s">
        <v>4968</v>
      </c>
      <c r="H1610" t="s">
        <v>1062</v>
      </c>
      <c r="I1610" t="s">
        <v>20</v>
      </c>
      <c r="J1610" t="s">
        <v>21</v>
      </c>
      <c r="K1610">
        <v>30000000</v>
      </c>
      <c r="L1610">
        <v>2009</v>
      </c>
      <c r="M1610">
        <v>4.2</v>
      </c>
      <c r="N1610">
        <v>1.85</v>
      </c>
    </row>
    <row r="1611" spans="1:14" x14ac:dyDescent="0.3">
      <c r="A1611" t="s">
        <v>4969</v>
      </c>
      <c r="B1611">
        <v>78</v>
      </c>
      <c r="C1611" t="s">
        <v>4970</v>
      </c>
      <c r="D1611">
        <v>76501438</v>
      </c>
      <c r="E1611" t="s">
        <v>1306</v>
      </c>
      <c r="F1611" t="s">
        <v>1515</v>
      </c>
      <c r="G1611" t="s">
        <v>4971</v>
      </c>
      <c r="H1611" t="s">
        <v>3829</v>
      </c>
      <c r="I1611" t="s">
        <v>20</v>
      </c>
      <c r="J1611" t="s">
        <v>520</v>
      </c>
      <c r="K1611">
        <v>30000000</v>
      </c>
      <c r="L1611">
        <v>2000</v>
      </c>
      <c r="M1611">
        <v>6.1</v>
      </c>
      <c r="N1611">
        <v>1.85</v>
      </c>
    </row>
    <row r="1612" spans="1:14" x14ac:dyDescent="0.3">
      <c r="A1612" t="s">
        <v>3801</v>
      </c>
      <c r="B1612">
        <v>132</v>
      </c>
      <c r="C1612" t="s">
        <v>1146</v>
      </c>
      <c r="D1612">
        <v>74787599</v>
      </c>
      <c r="E1612" t="s">
        <v>146</v>
      </c>
      <c r="F1612" t="s">
        <v>2127</v>
      </c>
      <c r="G1612" t="s">
        <v>4972</v>
      </c>
      <c r="H1612" t="s">
        <v>4973</v>
      </c>
      <c r="I1612" t="s">
        <v>20</v>
      </c>
      <c r="J1612" t="s">
        <v>21</v>
      </c>
      <c r="K1612">
        <v>30000000</v>
      </c>
      <c r="L1612">
        <v>1991</v>
      </c>
      <c r="M1612">
        <v>6.6</v>
      </c>
      <c r="N1612">
        <v>1.85</v>
      </c>
    </row>
    <row r="1613" spans="1:14" x14ac:dyDescent="0.3">
      <c r="A1613" t="s">
        <v>682</v>
      </c>
      <c r="B1613">
        <v>133</v>
      </c>
      <c r="C1613" t="s">
        <v>231</v>
      </c>
      <c r="D1613">
        <v>66528842</v>
      </c>
      <c r="E1613" t="s">
        <v>4723</v>
      </c>
      <c r="F1613" t="s">
        <v>517</v>
      </c>
      <c r="G1613" t="s">
        <v>4974</v>
      </c>
      <c r="H1613" t="s">
        <v>469</v>
      </c>
      <c r="I1613" t="s">
        <v>20</v>
      </c>
      <c r="J1613" t="s">
        <v>21</v>
      </c>
      <c r="K1613">
        <v>30000000</v>
      </c>
      <c r="L1613">
        <v>1994</v>
      </c>
      <c r="M1613">
        <v>7.5</v>
      </c>
      <c r="N1613">
        <v>1.85</v>
      </c>
    </row>
    <row r="1614" spans="1:14" x14ac:dyDescent="0.3">
      <c r="A1614" t="s">
        <v>4975</v>
      </c>
      <c r="B1614">
        <v>108</v>
      </c>
      <c r="C1614" t="s">
        <v>1602</v>
      </c>
      <c r="D1614">
        <v>83813460</v>
      </c>
      <c r="E1614" t="s">
        <v>146</v>
      </c>
      <c r="F1614" t="s">
        <v>55</v>
      </c>
      <c r="G1614" t="s">
        <v>4976</v>
      </c>
      <c r="H1614" t="s">
        <v>4977</v>
      </c>
      <c r="I1614" t="s">
        <v>20</v>
      </c>
      <c r="J1614" t="s">
        <v>21</v>
      </c>
      <c r="K1614">
        <v>25000000</v>
      </c>
      <c r="L1614">
        <v>2009</v>
      </c>
      <c r="M1614">
        <v>7.4</v>
      </c>
      <c r="N1614">
        <v>1.85</v>
      </c>
    </row>
    <row r="1615" spans="1:14" x14ac:dyDescent="0.3">
      <c r="A1615" t="s">
        <v>4978</v>
      </c>
      <c r="B1615">
        <v>125</v>
      </c>
      <c r="C1615" t="s">
        <v>4979</v>
      </c>
      <c r="D1615">
        <v>65010106</v>
      </c>
      <c r="E1615" t="s">
        <v>1649</v>
      </c>
      <c r="F1615" t="s">
        <v>4915</v>
      </c>
      <c r="G1615" t="s">
        <v>4980</v>
      </c>
      <c r="H1615" t="s">
        <v>4981</v>
      </c>
      <c r="I1615" t="s">
        <v>20</v>
      </c>
      <c r="J1615" t="s">
        <v>21</v>
      </c>
      <c r="K1615">
        <v>30000000</v>
      </c>
      <c r="L1615">
        <v>2002</v>
      </c>
      <c r="M1615">
        <v>7.2</v>
      </c>
      <c r="N1615">
        <v>1.85</v>
      </c>
    </row>
    <row r="1616" spans="1:14" x14ac:dyDescent="0.3">
      <c r="A1616" t="s">
        <v>4982</v>
      </c>
      <c r="B1616">
        <v>98</v>
      </c>
      <c r="C1616" t="s">
        <v>4983</v>
      </c>
      <c r="D1616">
        <v>66359959</v>
      </c>
      <c r="E1616" t="s">
        <v>4984</v>
      </c>
      <c r="F1616" t="s">
        <v>4985</v>
      </c>
      <c r="G1616" t="s">
        <v>4986</v>
      </c>
      <c r="H1616" t="s">
        <v>4987</v>
      </c>
      <c r="I1616" t="s">
        <v>20</v>
      </c>
      <c r="J1616" t="s">
        <v>21</v>
      </c>
      <c r="K1616">
        <v>35000000</v>
      </c>
      <c r="L1616">
        <v>2013</v>
      </c>
      <c r="M1616">
        <v>6.9</v>
      </c>
      <c r="N1616">
        <v>2.35</v>
      </c>
    </row>
    <row r="1617" spans="1:14" x14ac:dyDescent="0.3">
      <c r="A1617" t="s">
        <v>4988</v>
      </c>
      <c r="B1617">
        <v>119</v>
      </c>
      <c r="C1617" t="s">
        <v>658</v>
      </c>
      <c r="D1617">
        <v>66468315</v>
      </c>
      <c r="E1617" t="s">
        <v>3447</v>
      </c>
      <c r="F1617" t="s">
        <v>40</v>
      </c>
      <c r="G1617" t="s">
        <v>4989</v>
      </c>
      <c r="H1617" t="s">
        <v>4990</v>
      </c>
      <c r="I1617" t="s">
        <v>20</v>
      </c>
      <c r="J1617" t="s">
        <v>21</v>
      </c>
      <c r="K1617">
        <v>30000000</v>
      </c>
      <c r="L1617">
        <v>2012</v>
      </c>
      <c r="M1617">
        <v>7.4</v>
      </c>
      <c r="N1617">
        <v>2.35</v>
      </c>
    </row>
    <row r="1618" spans="1:14" x14ac:dyDescent="0.3">
      <c r="A1618" t="s">
        <v>134</v>
      </c>
      <c r="B1618">
        <v>87</v>
      </c>
      <c r="C1618" t="s">
        <v>130</v>
      </c>
      <c r="D1618">
        <v>64172251</v>
      </c>
      <c r="E1618" t="s">
        <v>1806</v>
      </c>
      <c r="F1618" t="s">
        <v>1087</v>
      </c>
      <c r="G1618" t="s">
        <v>4991</v>
      </c>
      <c r="H1618" t="s">
        <v>1473</v>
      </c>
      <c r="I1618" t="s">
        <v>20</v>
      </c>
      <c r="J1618" t="s">
        <v>21</v>
      </c>
      <c r="K1618">
        <v>30000000</v>
      </c>
      <c r="L1618">
        <v>2001</v>
      </c>
      <c r="M1618">
        <v>5.4</v>
      </c>
      <c r="N1618">
        <v>1.85</v>
      </c>
    </row>
    <row r="1619" spans="1:14" x14ac:dyDescent="0.3">
      <c r="A1619" t="s">
        <v>4992</v>
      </c>
      <c r="B1619">
        <v>91</v>
      </c>
      <c r="C1619" t="s">
        <v>4993</v>
      </c>
      <c r="D1619">
        <v>66600000</v>
      </c>
      <c r="E1619" t="s">
        <v>2507</v>
      </c>
      <c r="F1619" t="s">
        <v>2542</v>
      </c>
      <c r="G1619" t="s">
        <v>4994</v>
      </c>
      <c r="H1619" t="s">
        <v>4004</v>
      </c>
      <c r="I1619" t="s">
        <v>20</v>
      </c>
      <c r="J1619" t="s">
        <v>251</v>
      </c>
      <c r="K1619">
        <v>30000000</v>
      </c>
      <c r="L1619">
        <v>1995</v>
      </c>
      <c r="M1619">
        <v>6.8</v>
      </c>
      <c r="N1619">
        <v>1.85</v>
      </c>
    </row>
    <row r="1620" spans="1:14" x14ac:dyDescent="0.3">
      <c r="A1620" t="s">
        <v>2505</v>
      </c>
      <c r="B1620">
        <v>100</v>
      </c>
      <c r="C1620" t="s">
        <v>353</v>
      </c>
      <c r="D1620">
        <v>63536011</v>
      </c>
      <c r="E1620" t="s">
        <v>936</v>
      </c>
      <c r="F1620" t="s">
        <v>1551</v>
      </c>
      <c r="G1620" t="s">
        <v>4995</v>
      </c>
      <c r="H1620" t="s">
        <v>4996</v>
      </c>
      <c r="I1620" t="s">
        <v>20</v>
      </c>
      <c r="J1620" t="s">
        <v>21</v>
      </c>
      <c r="K1620">
        <v>30000000</v>
      </c>
      <c r="L1620">
        <v>2012</v>
      </c>
      <c r="M1620">
        <v>6.3</v>
      </c>
      <c r="N1620">
        <v>2.35</v>
      </c>
    </row>
    <row r="1621" spans="1:14" x14ac:dyDescent="0.3">
      <c r="A1621" t="s">
        <v>3968</v>
      </c>
      <c r="B1621">
        <v>118</v>
      </c>
      <c r="C1621" t="s">
        <v>424</v>
      </c>
      <c r="D1621">
        <v>62877175</v>
      </c>
      <c r="E1621" t="s">
        <v>936</v>
      </c>
      <c r="F1621" t="s">
        <v>197</v>
      </c>
      <c r="G1621" t="s">
        <v>4997</v>
      </c>
      <c r="H1621" t="s">
        <v>4998</v>
      </c>
      <c r="I1621" t="s">
        <v>20</v>
      </c>
      <c r="J1621" t="s">
        <v>21</v>
      </c>
      <c r="K1621">
        <v>30000000</v>
      </c>
      <c r="L1621">
        <v>2008</v>
      </c>
      <c r="M1621">
        <v>7.2</v>
      </c>
      <c r="N1621">
        <v>1.85</v>
      </c>
    </row>
    <row r="1622" spans="1:14" x14ac:dyDescent="0.3">
      <c r="A1622" t="s">
        <v>45</v>
      </c>
      <c r="B1622">
        <v>44</v>
      </c>
      <c r="C1622" t="s">
        <v>4052</v>
      </c>
      <c r="E1622" t="s">
        <v>2423</v>
      </c>
      <c r="F1622" t="s">
        <v>4999</v>
      </c>
      <c r="G1622" t="s">
        <v>5000</v>
      </c>
      <c r="H1622" t="s">
        <v>931</v>
      </c>
      <c r="I1622" t="s">
        <v>20</v>
      </c>
      <c r="J1622" t="s">
        <v>21</v>
      </c>
      <c r="M1622">
        <v>8.6999999999999993</v>
      </c>
      <c r="N1622">
        <v>1.78</v>
      </c>
    </row>
    <row r="1623" spans="1:14" x14ac:dyDescent="0.3">
      <c r="A1623" t="s">
        <v>1906</v>
      </c>
      <c r="B1623">
        <v>109</v>
      </c>
      <c r="C1623" t="s">
        <v>5001</v>
      </c>
      <c r="D1623">
        <v>74484168</v>
      </c>
      <c r="E1623" t="s">
        <v>749</v>
      </c>
      <c r="F1623" t="s">
        <v>2146</v>
      </c>
      <c r="G1623" t="s">
        <v>5002</v>
      </c>
      <c r="H1623" t="s">
        <v>5003</v>
      </c>
      <c r="I1623" t="s">
        <v>20</v>
      </c>
      <c r="J1623" t="s">
        <v>21</v>
      </c>
      <c r="K1623">
        <v>45000000</v>
      </c>
      <c r="L1623">
        <v>2005</v>
      </c>
      <c r="M1623">
        <v>6.9</v>
      </c>
      <c r="N1623">
        <v>2.35</v>
      </c>
    </row>
    <row r="1624" spans="1:14" x14ac:dyDescent="0.3">
      <c r="A1624" t="s">
        <v>5004</v>
      </c>
      <c r="B1624">
        <v>99</v>
      </c>
      <c r="C1624" t="s">
        <v>326</v>
      </c>
      <c r="D1624">
        <v>60269340</v>
      </c>
      <c r="E1624" t="s">
        <v>1106</v>
      </c>
      <c r="F1624" t="s">
        <v>3026</v>
      </c>
      <c r="G1624" t="s">
        <v>5005</v>
      </c>
      <c r="H1624" t="s">
        <v>2486</v>
      </c>
      <c r="I1624" t="s">
        <v>20</v>
      </c>
      <c r="J1624" t="s">
        <v>21</v>
      </c>
      <c r="K1624">
        <v>30000000</v>
      </c>
      <c r="L1624">
        <v>2008</v>
      </c>
      <c r="M1624">
        <v>6</v>
      </c>
      <c r="N1624">
        <v>1.85</v>
      </c>
    </row>
    <row r="1625" spans="1:14" x14ac:dyDescent="0.3">
      <c r="A1625" t="s">
        <v>5006</v>
      </c>
      <c r="B1625">
        <v>114</v>
      </c>
      <c r="C1625" t="s">
        <v>3348</v>
      </c>
      <c r="D1625">
        <v>60033780</v>
      </c>
      <c r="E1625" t="s">
        <v>146</v>
      </c>
      <c r="F1625" t="s">
        <v>2446</v>
      </c>
      <c r="G1625" t="s">
        <v>5007</v>
      </c>
      <c r="H1625" t="s">
        <v>4010</v>
      </c>
      <c r="I1625" t="s">
        <v>20</v>
      </c>
      <c r="J1625" t="s">
        <v>21</v>
      </c>
      <c r="K1625">
        <v>30000000</v>
      </c>
      <c r="L1625">
        <v>1998</v>
      </c>
      <c r="M1625">
        <v>5.9</v>
      </c>
      <c r="N1625">
        <v>1.85</v>
      </c>
    </row>
    <row r="1626" spans="1:14" x14ac:dyDescent="0.3">
      <c r="A1626" t="s">
        <v>1667</v>
      </c>
      <c r="B1626">
        <v>89</v>
      </c>
      <c r="C1626" t="s">
        <v>4548</v>
      </c>
      <c r="D1626">
        <v>58715510</v>
      </c>
      <c r="E1626" t="s">
        <v>1106</v>
      </c>
      <c r="F1626" t="s">
        <v>175</v>
      </c>
      <c r="G1626" t="s">
        <v>5008</v>
      </c>
      <c r="H1626" t="s">
        <v>3559</v>
      </c>
      <c r="I1626" t="s">
        <v>20</v>
      </c>
      <c r="J1626" t="s">
        <v>21</v>
      </c>
      <c r="K1626">
        <v>30000000</v>
      </c>
      <c r="L1626">
        <v>2009</v>
      </c>
      <c r="M1626">
        <v>5.4</v>
      </c>
      <c r="N1626">
        <v>1.85</v>
      </c>
    </row>
    <row r="1627" spans="1:14" x14ac:dyDescent="0.3">
      <c r="A1627" t="s">
        <v>1805</v>
      </c>
      <c r="B1627">
        <v>95</v>
      </c>
      <c r="C1627" t="s">
        <v>5009</v>
      </c>
      <c r="D1627">
        <v>58156435</v>
      </c>
      <c r="E1627" t="s">
        <v>1616</v>
      </c>
      <c r="F1627" t="s">
        <v>5010</v>
      </c>
      <c r="G1627" t="s">
        <v>5011</v>
      </c>
      <c r="H1627" t="s">
        <v>5012</v>
      </c>
      <c r="I1627" t="s">
        <v>20</v>
      </c>
      <c r="J1627" t="s">
        <v>21</v>
      </c>
      <c r="K1627">
        <v>19000000</v>
      </c>
      <c r="L1627">
        <v>2004</v>
      </c>
      <c r="M1627">
        <v>5.9</v>
      </c>
      <c r="N1627">
        <v>2.35</v>
      </c>
    </row>
    <row r="1628" spans="1:14" x14ac:dyDescent="0.3">
      <c r="A1628" t="s">
        <v>1667</v>
      </c>
      <c r="B1628">
        <v>98</v>
      </c>
      <c r="C1628" t="s">
        <v>160</v>
      </c>
      <c r="D1628">
        <v>56044241</v>
      </c>
      <c r="E1628" t="s">
        <v>2327</v>
      </c>
      <c r="F1628" t="s">
        <v>509</v>
      </c>
      <c r="G1628" t="s">
        <v>5013</v>
      </c>
      <c r="H1628" t="s">
        <v>5014</v>
      </c>
      <c r="I1628" t="s">
        <v>20</v>
      </c>
      <c r="J1628" t="s">
        <v>21</v>
      </c>
      <c r="K1628">
        <v>37000000</v>
      </c>
      <c r="L1628">
        <v>2004</v>
      </c>
      <c r="M1628">
        <v>6.1</v>
      </c>
      <c r="N1628">
        <v>1.85</v>
      </c>
    </row>
    <row r="1629" spans="1:14" x14ac:dyDescent="0.3">
      <c r="A1629" t="s">
        <v>2548</v>
      </c>
      <c r="B1629">
        <v>94</v>
      </c>
      <c r="C1629" t="s">
        <v>5015</v>
      </c>
      <c r="D1629">
        <v>56816662</v>
      </c>
      <c r="E1629" t="s">
        <v>2327</v>
      </c>
      <c r="F1629" t="s">
        <v>2926</v>
      </c>
      <c r="G1629" t="s">
        <v>5016</v>
      </c>
      <c r="H1629" t="s">
        <v>5017</v>
      </c>
      <c r="I1629" t="s">
        <v>20</v>
      </c>
      <c r="J1629" t="s">
        <v>2292</v>
      </c>
      <c r="K1629">
        <v>17000000</v>
      </c>
      <c r="L1629">
        <v>2011</v>
      </c>
      <c r="M1629">
        <v>7.7</v>
      </c>
      <c r="N1629">
        <v>1.85</v>
      </c>
    </row>
    <row r="1630" spans="1:14" x14ac:dyDescent="0.3">
      <c r="A1630" t="s">
        <v>5018</v>
      </c>
      <c r="B1630">
        <v>85</v>
      </c>
      <c r="C1630" t="s">
        <v>339</v>
      </c>
      <c r="D1630">
        <v>64238770</v>
      </c>
      <c r="E1630" t="s">
        <v>320</v>
      </c>
      <c r="F1630" t="s">
        <v>156</v>
      </c>
      <c r="G1630" t="s">
        <v>5019</v>
      </c>
      <c r="H1630" t="s">
        <v>2194</v>
      </c>
      <c r="I1630" t="s">
        <v>20</v>
      </c>
      <c r="J1630" t="s">
        <v>182</v>
      </c>
      <c r="K1630">
        <v>42000000</v>
      </c>
      <c r="L1630">
        <v>2014</v>
      </c>
      <c r="M1630">
        <v>5.8</v>
      </c>
      <c r="N1630">
        <v>1.85</v>
      </c>
    </row>
    <row r="1631" spans="1:14" x14ac:dyDescent="0.3">
      <c r="A1631" t="s">
        <v>5020</v>
      </c>
      <c r="B1631">
        <v>124</v>
      </c>
      <c r="C1631" t="s">
        <v>1365</v>
      </c>
      <c r="D1631">
        <v>52937130</v>
      </c>
      <c r="E1631" t="s">
        <v>1133</v>
      </c>
      <c r="F1631" t="s">
        <v>25</v>
      </c>
      <c r="G1631" t="s">
        <v>5021</v>
      </c>
      <c r="H1631" t="s">
        <v>794</v>
      </c>
      <c r="I1631" t="s">
        <v>20</v>
      </c>
      <c r="J1631" t="s">
        <v>21</v>
      </c>
      <c r="K1631">
        <v>30000000</v>
      </c>
      <c r="L1631">
        <v>2001</v>
      </c>
      <c r="M1631">
        <v>7.6</v>
      </c>
      <c r="N1631">
        <v>2.35</v>
      </c>
    </row>
    <row r="1632" spans="1:14" x14ac:dyDescent="0.3">
      <c r="A1632" t="s">
        <v>4317</v>
      </c>
      <c r="B1632">
        <v>131</v>
      </c>
      <c r="C1632" t="s">
        <v>5022</v>
      </c>
      <c r="D1632">
        <v>52799004</v>
      </c>
      <c r="E1632" t="s">
        <v>146</v>
      </c>
      <c r="F1632" t="s">
        <v>299</v>
      </c>
      <c r="G1632" t="s">
        <v>5023</v>
      </c>
      <c r="H1632" t="s">
        <v>5024</v>
      </c>
      <c r="I1632" t="s">
        <v>20</v>
      </c>
      <c r="J1632" t="s">
        <v>21</v>
      </c>
      <c r="K1632">
        <v>55000000</v>
      </c>
      <c r="L1632">
        <v>1999</v>
      </c>
      <c r="M1632">
        <v>6.1</v>
      </c>
      <c r="N1632">
        <v>2.35</v>
      </c>
    </row>
    <row r="1633" spans="1:14" x14ac:dyDescent="0.3">
      <c r="A1633" t="s">
        <v>5025</v>
      </c>
      <c r="B1633">
        <v>107</v>
      </c>
      <c r="C1633" t="s">
        <v>4471</v>
      </c>
      <c r="D1633">
        <v>55210049</v>
      </c>
      <c r="E1633" t="s">
        <v>155</v>
      </c>
      <c r="F1633" t="s">
        <v>691</v>
      </c>
      <c r="G1633" t="s">
        <v>5026</v>
      </c>
      <c r="H1633" t="s">
        <v>4473</v>
      </c>
      <c r="I1633" t="s">
        <v>20</v>
      </c>
      <c r="J1633" t="s">
        <v>21</v>
      </c>
      <c r="K1633">
        <v>27800000</v>
      </c>
      <c r="L1633">
        <v>1989</v>
      </c>
      <c r="M1633">
        <v>5.4</v>
      </c>
      <c r="N1633">
        <v>2.35</v>
      </c>
    </row>
    <row r="1634" spans="1:14" x14ac:dyDescent="0.3">
      <c r="A1634" t="s">
        <v>3673</v>
      </c>
      <c r="B1634">
        <v>99</v>
      </c>
      <c r="C1634" t="s">
        <v>2759</v>
      </c>
      <c r="D1634">
        <v>51432423</v>
      </c>
      <c r="E1634" t="s">
        <v>5027</v>
      </c>
      <c r="F1634" t="s">
        <v>5028</v>
      </c>
      <c r="G1634" t="s">
        <v>5029</v>
      </c>
      <c r="H1634" t="s">
        <v>5030</v>
      </c>
      <c r="I1634" t="s">
        <v>20</v>
      </c>
      <c r="J1634" t="s">
        <v>21</v>
      </c>
      <c r="K1634">
        <v>30000000</v>
      </c>
      <c r="L1634">
        <v>2002</v>
      </c>
      <c r="M1634">
        <v>5.0999999999999996</v>
      </c>
      <c r="N1634">
        <v>1.85</v>
      </c>
    </row>
    <row r="1635" spans="1:14" x14ac:dyDescent="0.3">
      <c r="A1635" t="s">
        <v>1609</v>
      </c>
      <c r="B1635">
        <v>83</v>
      </c>
      <c r="C1635" t="s">
        <v>2539</v>
      </c>
      <c r="D1635">
        <v>51109400</v>
      </c>
      <c r="E1635" t="s">
        <v>678</v>
      </c>
      <c r="F1635" t="s">
        <v>4888</v>
      </c>
      <c r="G1635" t="s">
        <v>5031</v>
      </c>
      <c r="H1635" t="s">
        <v>5032</v>
      </c>
      <c r="I1635" t="s">
        <v>20</v>
      </c>
      <c r="J1635" t="s">
        <v>21</v>
      </c>
      <c r="K1635">
        <v>30000000</v>
      </c>
      <c r="L1635">
        <v>1994</v>
      </c>
      <c r="M1635">
        <v>6.4</v>
      </c>
      <c r="N1635">
        <v>1.85</v>
      </c>
    </row>
    <row r="1636" spans="1:14" x14ac:dyDescent="0.3">
      <c r="A1636" t="s">
        <v>3811</v>
      </c>
      <c r="B1636">
        <v>131</v>
      </c>
      <c r="C1636" t="s">
        <v>3443</v>
      </c>
      <c r="D1636">
        <v>50300000</v>
      </c>
      <c r="E1636" t="s">
        <v>30</v>
      </c>
      <c r="F1636" t="s">
        <v>5033</v>
      </c>
      <c r="G1636" t="s">
        <v>5034</v>
      </c>
      <c r="H1636" t="s">
        <v>5035</v>
      </c>
      <c r="I1636" t="s">
        <v>20</v>
      </c>
      <c r="J1636" t="s">
        <v>34</v>
      </c>
      <c r="K1636">
        <v>30000000</v>
      </c>
      <c r="L1636">
        <v>1985</v>
      </c>
      <c r="M1636">
        <v>6.3</v>
      </c>
      <c r="N1636">
        <v>2.35</v>
      </c>
    </row>
    <row r="1637" spans="1:14" x14ac:dyDescent="0.3">
      <c r="A1637" t="s">
        <v>5036</v>
      </c>
      <c r="B1637">
        <v>85</v>
      </c>
      <c r="C1637" t="s">
        <v>5037</v>
      </c>
      <c r="D1637">
        <v>56068547</v>
      </c>
      <c r="E1637" t="s">
        <v>5038</v>
      </c>
      <c r="F1637" t="s">
        <v>5039</v>
      </c>
      <c r="G1637" t="s">
        <v>5040</v>
      </c>
      <c r="H1637" t="s">
        <v>5041</v>
      </c>
      <c r="I1637" t="s">
        <v>20</v>
      </c>
      <c r="J1637" t="s">
        <v>34</v>
      </c>
      <c r="K1637">
        <v>30000000</v>
      </c>
      <c r="L1637">
        <v>2005</v>
      </c>
      <c r="M1637">
        <v>7.5</v>
      </c>
      <c r="N1637">
        <v>1.85</v>
      </c>
    </row>
    <row r="1638" spans="1:14" x14ac:dyDescent="0.3">
      <c r="A1638" t="s">
        <v>3408</v>
      </c>
      <c r="B1638">
        <v>126</v>
      </c>
      <c r="C1638" t="s">
        <v>3348</v>
      </c>
      <c r="D1638">
        <v>53680848</v>
      </c>
      <c r="E1638" t="s">
        <v>146</v>
      </c>
      <c r="F1638" t="s">
        <v>437</v>
      </c>
      <c r="G1638" t="s">
        <v>5042</v>
      </c>
      <c r="H1638" t="s">
        <v>5043</v>
      </c>
      <c r="I1638" t="s">
        <v>20</v>
      </c>
      <c r="J1638" t="s">
        <v>21</v>
      </c>
      <c r="K1638">
        <v>30000000</v>
      </c>
      <c r="L1638">
        <v>2007</v>
      </c>
      <c r="M1638">
        <v>7.1</v>
      </c>
      <c r="N1638">
        <v>1.85</v>
      </c>
    </row>
    <row r="1639" spans="1:14" x14ac:dyDescent="0.3">
      <c r="A1639" t="s">
        <v>4128</v>
      </c>
      <c r="B1639">
        <v>102</v>
      </c>
      <c r="C1639" t="s">
        <v>5044</v>
      </c>
      <c r="D1639">
        <v>49186871</v>
      </c>
      <c r="E1639" t="s">
        <v>5045</v>
      </c>
      <c r="F1639" t="s">
        <v>239</v>
      </c>
      <c r="G1639" t="s">
        <v>5046</v>
      </c>
      <c r="H1639" t="s">
        <v>3363</v>
      </c>
      <c r="I1639" t="s">
        <v>20</v>
      </c>
      <c r="J1639" t="s">
        <v>21</v>
      </c>
      <c r="L1639">
        <v>2005</v>
      </c>
      <c r="M1639">
        <v>5.2</v>
      </c>
      <c r="N1639">
        <v>1.85</v>
      </c>
    </row>
    <row r="1640" spans="1:14" x14ac:dyDescent="0.3">
      <c r="A1640" t="s">
        <v>633</v>
      </c>
      <c r="B1640">
        <v>123</v>
      </c>
      <c r="C1640" t="s">
        <v>5047</v>
      </c>
      <c r="D1640">
        <v>50921738</v>
      </c>
      <c r="E1640" t="s">
        <v>3038</v>
      </c>
      <c r="F1640" t="s">
        <v>240</v>
      </c>
      <c r="G1640" t="s">
        <v>5048</v>
      </c>
      <c r="H1640" t="s">
        <v>5049</v>
      </c>
      <c r="I1640" t="s">
        <v>20</v>
      </c>
      <c r="J1640" t="s">
        <v>34</v>
      </c>
      <c r="K1640">
        <v>30000000</v>
      </c>
      <c r="L1640">
        <v>2007</v>
      </c>
      <c r="M1640">
        <v>7.8</v>
      </c>
      <c r="N1640">
        <v>1.85</v>
      </c>
    </row>
    <row r="1641" spans="1:14" x14ac:dyDescent="0.3">
      <c r="A1641" t="s">
        <v>1667</v>
      </c>
      <c r="B1641">
        <v>105</v>
      </c>
      <c r="C1641" t="s">
        <v>5050</v>
      </c>
      <c r="D1641">
        <v>53021560</v>
      </c>
      <c r="E1641" t="s">
        <v>936</v>
      </c>
      <c r="F1641" t="s">
        <v>1653</v>
      </c>
      <c r="G1641" t="s">
        <v>5051</v>
      </c>
      <c r="H1641" t="s">
        <v>5052</v>
      </c>
      <c r="I1641" t="s">
        <v>20</v>
      </c>
      <c r="J1641" t="s">
        <v>21</v>
      </c>
      <c r="K1641">
        <v>30000000</v>
      </c>
      <c r="L1641">
        <v>2010</v>
      </c>
      <c r="M1641">
        <v>6.5</v>
      </c>
      <c r="N1641">
        <v>2.35</v>
      </c>
    </row>
    <row r="1642" spans="1:14" x14ac:dyDescent="0.3">
      <c r="A1642" t="s">
        <v>127</v>
      </c>
      <c r="B1642">
        <v>125</v>
      </c>
      <c r="C1642" t="s">
        <v>5053</v>
      </c>
      <c r="D1642">
        <v>45645204</v>
      </c>
      <c r="E1642" t="s">
        <v>227</v>
      </c>
      <c r="F1642" t="s">
        <v>767</v>
      </c>
      <c r="G1642" t="s">
        <v>5054</v>
      </c>
      <c r="H1642" t="s">
        <v>5055</v>
      </c>
      <c r="I1642" t="s">
        <v>20</v>
      </c>
      <c r="J1642" t="s">
        <v>21</v>
      </c>
      <c r="K1642">
        <v>30000000</v>
      </c>
      <c r="L1642">
        <v>1989</v>
      </c>
      <c r="M1642">
        <v>6.6</v>
      </c>
      <c r="N1642">
        <v>2.35</v>
      </c>
    </row>
    <row r="1643" spans="1:14" x14ac:dyDescent="0.3">
      <c r="A1643" t="s">
        <v>2243</v>
      </c>
      <c r="B1643">
        <v>92</v>
      </c>
      <c r="C1643" t="s">
        <v>5056</v>
      </c>
      <c r="D1643">
        <v>44328238</v>
      </c>
      <c r="E1643" t="s">
        <v>1099</v>
      </c>
      <c r="F1643" t="s">
        <v>3956</v>
      </c>
      <c r="G1643" t="s">
        <v>5057</v>
      </c>
      <c r="H1643" t="s">
        <v>188</v>
      </c>
      <c r="I1643" t="s">
        <v>20</v>
      </c>
      <c r="J1643" t="s">
        <v>21</v>
      </c>
      <c r="L1643">
        <v>2012</v>
      </c>
      <c r="M1643">
        <v>5.0999999999999996</v>
      </c>
      <c r="N1643">
        <v>1.85</v>
      </c>
    </row>
    <row r="1644" spans="1:14" x14ac:dyDescent="0.3">
      <c r="A1644" t="s">
        <v>173</v>
      </c>
      <c r="B1644">
        <v>77</v>
      </c>
      <c r="C1644" t="s">
        <v>137</v>
      </c>
      <c r="D1644">
        <v>53337608</v>
      </c>
      <c r="E1644" t="s">
        <v>5058</v>
      </c>
      <c r="F1644" t="s">
        <v>25</v>
      </c>
      <c r="G1644" t="s">
        <v>5059</v>
      </c>
      <c r="H1644" t="s">
        <v>4616</v>
      </c>
      <c r="I1644" t="s">
        <v>20</v>
      </c>
      <c r="J1644" t="s">
        <v>21</v>
      </c>
      <c r="K1644">
        <v>40000000</v>
      </c>
      <c r="L1644">
        <v>2005</v>
      </c>
      <c r="M1644">
        <v>7.4</v>
      </c>
      <c r="N1644">
        <v>1.85</v>
      </c>
    </row>
    <row r="1645" spans="1:14" x14ac:dyDescent="0.3">
      <c r="A1645" t="s">
        <v>5060</v>
      </c>
      <c r="B1645">
        <v>118</v>
      </c>
      <c r="C1645" t="s">
        <v>4653</v>
      </c>
      <c r="D1645">
        <v>42643187</v>
      </c>
      <c r="E1645" t="s">
        <v>1076</v>
      </c>
      <c r="F1645" t="s">
        <v>5061</v>
      </c>
      <c r="G1645" t="s">
        <v>5062</v>
      </c>
      <c r="H1645" t="s">
        <v>5063</v>
      </c>
      <c r="I1645" t="s">
        <v>20</v>
      </c>
      <c r="J1645" t="s">
        <v>21</v>
      </c>
      <c r="L1645">
        <v>2006</v>
      </c>
      <c r="M1645">
        <v>7.2</v>
      </c>
      <c r="N1645">
        <v>2.35</v>
      </c>
    </row>
    <row r="1646" spans="1:14" x14ac:dyDescent="0.3">
      <c r="A1646" t="s">
        <v>3575</v>
      </c>
      <c r="B1646">
        <v>121</v>
      </c>
      <c r="C1646" t="s">
        <v>5064</v>
      </c>
      <c r="D1646">
        <v>46875468</v>
      </c>
      <c r="E1646" t="s">
        <v>749</v>
      </c>
      <c r="F1646" t="s">
        <v>5065</v>
      </c>
      <c r="G1646" t="s">
        <v>5066</v>
      </c>
      <c r="H1646" t="s">
        <v>3724</v>
      </c>
      <c r="I1646" t="s">
        <v>20</v>
      </c>
      <c r="J1646" t="s">
        <v>21</v>
      </c>
      <c r="K1646">
        <v>30000000</v>
      </c>
      <c r="L1646">
        <v>2015</v>
      </c>
      <c r="M1646">
        <v>7.6</v>
      </c>
      <c r="N1646">
        <v>2.39</v>
      </c>
    </row>
    <row r="1647" spans="1:14" x14ac:dyDescent="0.3">
      <c r="A1647" t="s">
        <v>1999</v>
      </c>
      <c r="B1647">
        <v>124</v>
      </c>
      <c r="C1647" t="s">
        <v>2263</v>
      </c>
      <c r="D1647">
        <v>52418902</v>
      </c>
      <c r="E1647" t="s">
        <v>2423</v>
      </c>
      <c r="F1647" t="s">
        <v>254</v>
      </c>
      <c r="G1647" t="s">
        <v>5067</v>
      </c>
      <c r="H1647" t="s">
        <v>5068</v>
      </c>
      <c r="I1647" t="s">
        <v>20</v>
      </c>
      <c r="J1647" t="s">
        <v>21</v>
      </c>
      <c r="K1647">
        <v>30000000</v>
      </c>
      <c r="L1647">
        <v>2015</v>
      </c>
      <c r="M1647">
        <v>7.5</v>
      </c>
      <c r="N1647">
        <v>2.35</v>
      </c>
    </row>
    <row r="1648" spans="1:14" x14ac:dyDescent="0.3">
      <c r="A1648" t="s">
        <v>52</v>
      </c>
      <c r="B1648">
        <v>99</v>
      </c>
      <c r="C1648" t="s">
        <v>2176</v>
      </c>
      <c r="D1648">
        <v>42057340</v>
      </c>
      <c r="E1648" t="s">
        <v>3456</v>
      </c>
      <c r="F1648" t="s">
        <v>2707</v>
      </c>
      <c r="G1648" t="s">
        <v>5069</v>
      </c>
      <c r="H1648" t="s">
        <v>3797</v>
      </c>
      <c r="I1648" t="s">
        <v>20</v>
      </c>
      <c r="J1648" t="s">
        <v>21</v>
      </c>
      <c r="K1648">
        <v>30000000</v>
      </c>
      <c r="L1648">
        <v>2009</v>
      </c>
      <c r="M1648">
        <v>6.6</v>
      </c>
      <c r="N1648">
        <v>2.35</v>
      </c>
    </row>
    <row r="1649" spans="1:14" x14ac:dyDescent="0.3">
      <c r="A1649" t="s">
        <v>5070</v>
      </c>
      <c r="B1649">
        <v>112</v>
      </c>
      <c r="C1649" t="s">
        <v>4677</v>
      </c>
      <c r="D1649">
        <v>42478175</v>
      </c>
      <c r="E1649" t="s">
        <v>467</v>
      </c>
      <c r="F1649" t="s">
        <v>266</v>
      </c>
      <c r="G1649" t="s">
        <v>5071</v>
      </c>
      <c r="H1649" t="s">
        <v>4745</v>
      </c>
      <c r="I1649" t="s">
        <v>20</v>
      </c>
      <c r="J1649" t="s">
        <v>21</v>
      </c>
      <c r="K1649">
        <v>25000000</v>
      </c>
      <c r="L1649">
        <v>2015</v>
      </c>
      <c r="M1649">
        <v>7.2</v>
      </c>
      <c r="N1649">
        <v>2.35</v>
      </c>
    </row>
    <row r="1650" spans="1:14" x14ac:dyDescent="0.3">
      <c r="A1650" t="s">
        <v>5072</v>
      </c>
      <c r="B1650">
        <v>111</v>
      </c>
      <c r="C1650" t="s">
        <v>1112</v>
      </c>
      <c r="D1650">
        <v>41407470</v>
      </c>
      <c r="E1650" t="s">
        <v>2507</v>
      </c>
      <c r="F1650" t="s">
        <v>1433</v>
      </c>
      <c r="G1650" t="s">
        <v>5073</v>
      </c>
      <c r="H1650" t="s">
        <v>5074</v>
      </c>
      <c r="I1650" t="s">
        <v>20</v>
      </c>
      <c r="J1650" t="s">
        <v>21</v>
      </c>
      <c r="K1650">
        <v>30000000</v>
      </c>
      <c r="L1650">
        <v>2003</v>
      </c>
      <c r="M1650">
        <v>7.6</v>
      </c>
      <c r="N1650">
        <v>1.85</v>
      </c>
    </row>
    <row r="1651" spans="1:14" x14ac:dyDescent="0.3">
      <c r="A1651" t="s">
        <v>718</v>
      </c>
      <c r="B1651">
        <v>107</v>
      </c>
      <c r="C1651" t="s">
        <v>4789</v>
      </c>
      <c r="D1651">
        <v>42385520</v>
      </c>
      <c r="E1651" t="s">
        <v>4790</v>
      </c>
      <c r="F1651" t="s">
        <v>2557</v>
      </c>
      <c r="G1651" t="s">
        <v>5075</v>
      </c>
      <c r="H1651" t="s">
        <v>5076</v>
      </c>
      <c r="I1651" t="s">
        <v>20</v>
      </c>
      <c r="J1651" t="s">
        <v>21</v>
      </c>
      <c r="K1651">
        <v>30000000</v>
      </c>
      <c r="L1651">
        <v>2010</v>
      </c>
      <c r="M1651">
        <v>6.2</v>
      </c>
      <c r="N1651">
        <v>1.85</v>
      </c>
    </row>
    <row r="1652" spans="1:14" x14ac:dyDescent="0.3">
      <c r="A1652" t="s">
        <v>3378</v>
      </c>
      <c r="B1652">
        <v>104</v>
      </c>
      <c r="C1652" t="s">
        <v>1791</v>
      </c>
      <c r="D1652">
        <v>40118420</v>
      </c>
      <c r="E1652" t="s">
        <v>3093</v>
      </c>
      <c r="F1652" t="s">
        <v>3272</v>
      </c>
      <c r="G1652" t="s">
        <v>5077</v>
      </c>
      <c r="H1652" t="s">
        <v>5078</v>
      </c>
      <c r="I1652" t="s">
        <v>20</v>
      </c>
      <c r="J1652" t="s">
        <v>21</v>
      </c>
      <c r="K1652">
        <v>30000000</v>
      </c>
      <c r="L1652">
        <v>2002</v>
      </c>
      <c r="M1652">
        <v>5.6</v>
      </c>
      <c r="N1652">
        <v>1.85</v>
      </c>
    </row>
    <row r="1653" spans="1:14" x14ac:dyDescent="0.3">
      <c r="A1653" t="s">
        <v>85</v>
      </c>
      <c r="B1653">
        <v>113</v>
      </c>
      <c r="C1653" t="s">
        <v>5079</v>
      </c>
      <c r="D1653">
        <v>40137776</v>
      </c>
      <c r="E1653" t="s">
        <v>1626</v>
      </c>
      <c r="F1653" t="s">
        <v>831</v>
      </c>
      <c r="G1653" t="s">
        <v>5080</v>
      </c>
      <c r="H1653" t="s">
        <v>5081</v>
      </c>
      <c r="I1653" t="s">
        <v>20</v>
      </c>
      <c r="J1653" t="s">
        <v>21</v>
      </c>
      <c r="K1653">
        <v>38000000</v>
      </c>
      <c r="L1653">
        <v>2006</v>
      </c>
      <c r="M1653">
        <v>7.6</v>
      </c>
      <c r="N1653">
        <v>1.85</v>
      </c>
    </row>
    <row r="1654" spans="1:14" x14ac:dyDescent="0.3">
      <c r="A1654" t="s">
        <v>2274</v>
      </c>
      <c r="B1654">
        <v>113</v>
      </c>
      <c r="C1654" t="s">
        <v>5082</v>
      </c>
      <c r="D1654">
        <v>39568996</v>
      </c>
      <c r="E1654" t="s">
        <v>3960</v>
      </c>
      <c r="F1654" t="s">
        <v>1937</v>
      </c>
      <c r="G1654" t="s">
        <v>5083</v>
      </c>
      <c r="H1654" t="s">
        <v>5084</v>
      </c>
      <c r="I1654" t="s">
        <v>20</v>
      </c>
      <c r="J1654" t="s">
        <v>21</v>
      </c>
      <c r="K1654">
        <v>32000000</v>
      </c>
      <c r="L1654">
        <v>2007</v>
      </c>
      <c r="M1654">
        <v>6.6</v>
      </c>
      <c r="N1654">
        <v>2.35</v>
      </c>
    </row>
    <row r="1655" spans="1:14" x14ac:dyDescent="0.3">
      <c r="A1655" t="s">
        <v>5085</v>
      </c>
      <c r="B1655">
        <v>95</v>
      </c>
      <c r="C1655" t="s">
        <v>3474</v>
      </c>
      <c r="D1655">
        <v>42043633</v>
      </c>
      <c r="E1655" t="s">
        <v>1727</v>
      </c>
      <c r="F1655" t="s">
        <v>66</v>
      </c>
      <c r="G1655" t="s">
        <v>5086</v>
      </c>
      <c r="H1655" t="s">
        <v>2600</v>
      </c>
      <c r="I1655" t="s">
        <v>20</v>
      </c>
      <c r="J1655" t="s">
        <v>21</v>
      </c>
      <c r="K1655">
        <v>30000000</v>
      </c>
      <c r="L1655">
        <v>2012</v>
      </c>
      <c r="M1655">
        <v>7</v>
      </c>
      <c r="N1655">
        <v>2.35</v>
      </c>
    </row>
    <row r="1656" spans="1:14" x14ac:dyDescent="0.3">
      <c r="A1656" t="s">
        <v>5087</v>
      </c>
      <c r="B1656">
        <v>86</v>
      </c>
      <c r="C1656" t="s">
        <v>581</v>
      </c>
      <c r="D1656">
        <v>38232624</v>
      </c>
      <c r="E1656" t="s">
        <v>1099</v>
      </c>
      <c r="F1656" t="s">
        <v>1695</v>
      </c>
      <c r="G1656" t="s">
        <v>5088</v>
      </c>
      <c r="H1656" t="s">
        <v>5089</v>
      </c>
      <c r="I1656" t="s">
        <v>20</v>
      </c>
      <c r="J1656" t="s">
        <v>21</v>
      </c>
      <c r="K1656">
        <v>30000000</v>
      </c>
      <c r="L1656">
        <v>2008</v>
      </c>
      <c r="M1656">
        <v>2.7</v>
      </c>
      <c r="N1656">
        <v>1.85</v>
      </c>
    </row>
    <row r="1657" spans="1:14" x14ac:dyDescent="0.3">
      <c r="A1657" t="s">
        <v>1583</v>
      </c>
      <c r="B1657">
        <v>126</v>
      </c>
      <c r="C1657" t="s">
        <v>5090</v>
      </c>
      <c r="D1657">
        <v>38413606</v>
      </c>
      <c r="E1657" t="s">
        <v>287</v>
      </c>
      <c r="F1657" t="s">
        <v>1147</v>
      </c>
      <c r="G1657" t="s">
        <v>5091</v>
      </c>
      <c r="H1657" t="s">
        <v>2273</v>
      </c>
      <c r="I1657" t="s">
        <v>20</v>
      </c>
      <c r="J1657" t="s">
        <v>21</v>
      </c>
      <c r="K1657">
        <v>30000000</v>
      </c>
      <c r="L1657">
        <v>1988</v>
      </c>
      <c r="M1657">
        <v>7.6</v>
      </c>
      <c r="N1657">
        <v>1.85</v>
      </c>
    </row>
    <row r="1658" spans="1:14" x14ac:dyDescent="0.3">
      <c r="A1658" t="s">
        <v>1683</v>
      </c>
      <c r="B1658">
        <v>101</v>
      </c>
      <c r="C1658" t="s">
        <v>5092</v>
      </c>
      <c r="D1658">
        <v>38122105</v>
      </c>
      <c r="E1658" t="s">
        <v>926</v>
      </c>
      <c r="F1658" t="s">
        <v>5090</v>
      </c>
      <c r="G1658" t="s">
        <v>5093</v>
      </c>
      <c r="H1658" t="s">
        <v>5094</v>
      </c>
      <c r="I1658" t="s">
        <v>20</v>
      </c>
      <c r="J1658" t="s">
        <v>21</v>
      </c>
      <c r="K1658">
        <v>27000000</v>
      </c>
      <c r="L1658">
        <v>1987</v>
      </c>
      <c r="M1658">
        <v>6.6</v>
      </c>
      <c r="N1658">
        <v>1.37</v>
      </c>
    </row>
    <row r="1659" spans="1:14" x14ac:dyDescent="0.3">
      <c r="A1659" t="s">
        <v>1285</v>
      </c>
      <c r="B1659">
        <v>102</v>
      </c>
      <c r="C1659" t="s">
        <v>2250</v>
      </c>
      <c r="D1659">
        <v>38747385</v>
      </c>
      <c r="E1659" t="s">
        <v>5095</v>
      </c>
      <c r="F1659" t="s">
        <v>372</v>
      </c>
      <c r="G1659" t="s">
        <v>5096</v>
      </c>
      <c r="H1659" t="s">
        <v>5097</v>
      </c>
      <c r="I1659" t="s">
        <v>20</v>
      </c>
      <c r="J1659" t="s">
        <v>21</v>
      </c>
      <c r="K1659">
        <v>25000000</v>
      </c>
      <c r="L1659">
        <v>1986</v>
      </c>
      <c r="M1659">
        <v>6.9</v>
      </c>
      <c r="N1659">
        <v>1.85</v>
      </c>
    </row>
    <row r="1660" spans="1:14" x14ac:dyDescent="0.3">
      <c r="A1660" t="s">
        <v>633</v>
      </c>
      <c r="B1660">
        <v>111</v>
      </c>
      <c r="C1660" t="s">
        <v>5098</v>
      </c>
      <c r="D1660">
        <v>40247512</v>
      </c>
      <c r="E1660" t="s">
        <v>622</v>
      </c>
      <c r="F1660" t="s">
        <v>5099</v>
      </c>
      <c r="G1660" t="s">
        <v>5100</v>
      </c>
      <c r="H1660" t="s">
        <v>5101</v>
      </c>
      <c r="I1660" t="s">
        <v>20</v>
      </c>
      <c r="J1660" t="s">
        <v>21</v>
      </c>
      <c r="K1660">
        <v>30000000</v>
      </c>
      <c r="L1660">
        <v>2011</v>
      </c>
      <c r="M1660">
        <v>6.8</v>
      </c>
      <c r="N1660">
        <v>2.35</v>
      </c>
    </row>
    <row r="1661" spans="1:14" x14ac:dyDescent="0.3">
      <c r="A1661" t="s">
        <v>45</v>
      </c>
      <c r="B1661">
        <v>60</v>
      </c>
      <c r="C1661" t="s">
        <v>1516</v>
      </c>
      <c r="E1661" t="s">
        <v>4913</v>
      </c>
      <c r="F1661" t="s">
        <v>4999</v>
      </c>
      <c r="G1661" t="s">
        <v>5102</v>
      </c>
      <c r="H1661" t="s">
        <v>292</v>
      </c>
      <c r="I1661" t="s">
        <v>20</v>
      </c>
      <c r="J1661" t="s">
        <v>21</v>
      </c>
      <c r="M1661">
        <v>7.5</v>
      </c>
      <c r="N1661">
        <v>16</v>
      </c>
    </row>
    <row r="1662" spans="1:14" x14ac:dyDescent="0.3">
      <c r="A1662" t="s">
        <v>5103</v>
      </c>
      <c r="B1662">
        <v>95</v>
      </c>
      <c r="C1662" t="s">
        <v>2237</v>
      </c>
      <c r="D1662">
        <v>35927406</v>
      </c>
      <c r="E1662" t="s">
        <v>178</v>
      </c>
      <c r="F1662" t="s">
        <v>2862</v>
      </c>
      <c r="G1662" t="s">
        <v>5104</v>
      </c>
      <c r="H1662" t="s">
        <v>3424</v>
      </c>
      <c r="I1662" t="s">
        <v>20</v>
      </c>
      <c r="J1662" t="s">
        <v>21</v>
      </c>
      <c r="K1662">
        <v>30000000</v>
      </c>
      <c r="L1662">
        <v>1997</v>
      </c>
      <c r="M1662">
        <v>3.7</v>
      </c>
      <c r="N1662">
        <v>1.85</v>
      </c>
    </row>
    <row r="1663" spans="1:14" x14ac:dyDescent="0.3">
      <c r="A1663" t="s">
        <v>219</v>
      </c>
      <c r="B1663">
        <v>98</v>
      </c>
      <c r="C1663" t="s">
        <v>2849</v>
      </c>
      <c r="D1663">
        <v>35565975</v>
      </c>
      <c r="E1663" t="s">
        <v>936</v>
      </c>
      <c r="F1663" t="s">
        <v>219</v>
      </c>
      <c r="G1663" t="s">
        <v>5105</v>
      </c>
      <c r="H1663" t="s">
        <v>3832</v>
      </c>
      <c r="I1663" t="s">
        <v>20</v>
      </c>
      <c r="J1663" t="s">
        <v>21</v>
      </c>
      <c r="K1663">
        <v>30000000</v>
      </c>
      <c r="L1663">
        <v>2011</v>
      </c>
      <c r="M1663">
        <v>6.1</v>
      </c>
      <c r="N1663">
        <v>2.35</v>
      </c>
    </row>
    <row r="1664" spans="1:14" x14ac:dyDescent="0.3">
      <c r="A1664" t="s">
        <v>5106</v>
      </c>
      <c r="B1664">
        <v>100</v>
      </c>
      <c r="C1664" t="s">
        <v>160</v>
      </c>
      <c r="D1664">
        <v>35266619</v>
      </c>
      <c r="E1664" t="s">
        <v>3169</v>
      </c>
      <c r="F1664" t="s">
        <v>332</v>
      </c>
      <c r="G1664" t="s">
        <v>5107</v>
      </c>
      <c r="H1664" t="s">
        <v>4844</v>
      </c>
      <c r="I1664" t="s">
        <v>20</v>
      </c>
      <c r="J1664" t="s">
        <v>21</v>
      </c>
      <c r="K1664">
        <v>30000000</v>
      </c>
      <c r="L1664">
        <v>2013</v>
      </c>
      <c r="M1664">
        <v>5.9</v>
      </c>
      <c r="N1664">
        <v>2.35</v>
      </c>
    </row>
    <row r="1665" spans="1:14" x14ac:dyDescent="0.3">
      <c r="A1665" t="s">
        <v>5108</v>
      </c>
      <c r="B1665">
        <v>118</v>
      </c>
      <c r="C1665" t="s">
        <v>5109</v>
      </c>
      <c r="D1665">
        <v>34703228</v>
      </c>
      <c r="E1665" t="s">
        <v>3846</v>
      </c>
      <c r="F1665" t="s">
        <v>819</v>
      </c>
      <c r="G1665" t="s">
        <v>5110</v>
      </c>
      <c r="H1665" t="s">
        <v>5111</v>
      </c>
      <c r="I1665" t="s">
        <v>20</v>
      </c>
      <c r="J1665" t="s">
        <v>21</v>
      </c>
      <c r="K1665">
        <v>30000000</v>
      </c>
      <c r="L1665">
        <v>2006</v>
      </c>
      <c r="M1665">
        <v>6.7</v>
      </c>
      <c r="N1665">
        <v>1.85</v>
      </c>
    </row>
    <row r="1666" spans="1:14" x14ac:dyDescent="0.3">
      <c r="A1666" t="s">
        <v>45</v>
      </c>
      <c r="B1666">
        <v>28</v>
      </c>
      <c r="C1666" t="s">
        <v>4503</v>
      </c>
      <c r="E1666" t="s">
        <v>1649</v>
      </c>
      <c r="F1666" t="s">
        <v>1208</v>
      </c>
      <c r="G1666" t="s">
        <v>5112</v>
      </c>
      <c r="H1666" t="s">
        <v>1973</v>
      </c>
      <c r="I1666" t="s">
        <v>20</v>
      </c>
      <c r="J1666" t="s">
        <v>21</v>
      </c>
      <c r="M1666">
        <v>8.5</v>
      </c>
      <c r="N1666">
        <v>1.78</v>
      </c>
    </row>
    <row r="1667" spans="1:14" x14ac:dyDescent="0.3">
      <c r="A1667" t="s">
        <v>5113</v>
      </c>
      <c r="B1667">
        <v>125</v>
      </c>
      <c r="C1667" t="s">
        <v>5114</v>
      </c>
      <c r="D1667">
        <v>38432823</v>
      </c>
      <c r="E1667" t="s">
        <v>5115</v>
      </c>
      <c r="F1667" t="s">
        <v>719</v>
      </c>
      <c r="G1667" t="s">
        <v>5116</v>
      </c>
      <c r="H1667" t="s">
        <v>190</v>
      </c>
      <c r="I1667" t="s">
        <v>20</v>
      </c>
      <c r="J1667" t="s">
        <v>21</v>
      </c>
      <c r="K1667">
        <v>30000000</v>
      </c>
      <c r="L1667">
        <v>2006</v>
      </c>
      <c r="M1667">
        <v>6.9</v>
      </c>
      <c r="N1667">
        <v>2.35</v>
      </c>
    </row>
    <row r="1668" spans="1:14" x14ac:dyDescent="0.3">
      <c r="A1668" t="s">
        <v>2904</v>
      </c>
      <c r="B1668">
        <v>94</v>
      </c>
      <c r="C1668" t="s">
        <v>1612</v>
      </c>
      <c r="D1668">
        <v>32095318</v>
      </c>
      <c r="E1668" t="s">
        <v>678</v>
      </c>
      <c r="F1668" t="s">
        <v>543</v>
      </c>
      <c r="G1668" t="s">
        <v>5117</v>
      </c>
      <c r="H1668" t="s">
        <v>1932</v>
      </c>
      <c r="I1668" t="s">
        <v>20</v>
      </c>
      <c r="J1668" t="s">
        <v>21</v>
      </c>
      <c r="K1668">
        <v>45000000</v>
      </c>
      <c r="L1668">
        <v>2001</v>
      </c>
      <c r="M1668">
        <v>5.5</v>
      </c>
      <c r="N1668">
        <v>1.85</v>
      </c>
    </row>
    <row r="1669" spans="1:14" x14ac:dyDescent="0.3">
      <c r="A1669" t="s">
        <v>5118</v>
      </c>
      <c r="B1669">
        <v>79</v>
      </c>
      <c r="C1669" t="s">
        <v>5119</v>
      </c>
      <c r="D1669">
        <v>31743332</v>
      </c>
      <c r="E1669" t="s">
        <v>5120</v>
      </c>
      <c r="F1669" t="s">
        <v>2101</v>
      </c>
      <c r="G1669" t="s">
        <v>5121</v>
      </c>
      <c r="H1669" t="s">
        <v>5122</v>
      </c>
      <c r="I1669" t="s">
        <v>20</v>
      </c>
      <c r="J1669" t="s">
        <v>21</v>
      </c>
      <c r="K1669">
        <v>30000000</v>
      </c>
      <c r="L1669">
        <v>2009</v>
      </c>
      <c r="M1669">
        <v>7.1</v>
      </c>
      <c r="N1669">
        <v>1.85</v>
      </c>
    </row>
    <row r="1670" spans="1:14" x14ac:dyDescent="0.3">
      <c r="A1670" t="s">
        <v>1005</v>
      </c>
      <c r="B1670">
        <v>106</v>
      </c>
      <c r="C1670" t="s">
        <v>3255</v>
      </c>
      <c r="D1670">
        <v>32154410</v>
      </c>
      <c r="E1670" t="s">
        <v>1392</v>
      </c>
      <c r="F1670" t="s">
        <v>303</v>
      </c>
      <c r="G1670" t="s">
        <v>5123</v>
      </c>
      <c r="H1670" t="s">
        <v>5124</v>
      </c>
      <c r="I1670" t="s">
        <v>20</v>
      </c>
      <c r="J1670" t="s">
        <v>21</v>
      </c>
      <c r="K1670">
        <v>30000000</v>
      </c>
      <c r="L1670">
        <v>2013</v>
      </c>
      <c r="M1670">
        <v>7.1</v>
      </c>
      <c r="N1670">
        <v>1.85</v>
      </c>
    </row>
    <row r="1671" spans="1:14" x14ac:dyDescent="0.3">
      <c r="A1671" t="s">
        <v>5125</v>
      </c>
      <c r="B1671">
        <v>111</v>
      </c>
      <c r="C1671" t="s">
        <v>3009</v>
      </c>
      <c r="D1671">
        <v>28165882</v>
      </c>
      <c r="E1671" t="s">
        <v>1762</v>
      </c>
      <c r="F1671" t="s">
        <v>1822</v>
      </c>
      <c r="G1671" t="s">
        <v>5126</v>
      </c>
      <c r="H1671" t="s">
        <v>5127</v>
      </c>
      <c r="I1671" t="s">
        <v>20</v>
      </c>
      <c r="J1671" t="s">
        <v>21</v>
      </c>
      <c r="L1671">
        <v>2004</v>
      </c>
      <c r="M1671">
        <v>5.9</v>
      </c>
      <c r="N1671">
        <v>1.85</v>
      </c>
    </row>
    <row r="1672" spans="1:14" x14ac:dyDescent="0.3">
      <c r="A1672" t="s">
        <v>5128</v>
      </c>
      <c r="B1672">
        <v>63</v>
      </c>
      <c r="C1672" t="s">
        <v>5129</v>
      </c>
      <c r="D1672">
        <v>26687172</v>
      </c>
      <c r="E1672" t="s">
        <v>849</v>
      </c>
      <c r="F1672" t="s">
        <v>439</v>
      </c>
      <c r="G1672" t="s">
        <v>5130</v>
      </c>
      <c r="H1672" t="s">
        <v>5131</v>
      </c>
      <c r="I1672" t="s">
        <v>20</v>
      </c>
      <c r="J1672" t="s">
        <v>21</v>
      </c>
      <c r="K1672">
        <v>30000000</v>
      </c>
      <c r="L1672">
        <v>2011</v>
      </c>
      <c r="M1672">
        <v>7.3</v>
      </c>
      <c r="N1672">
        <v>1.85</v>
      </c>
    </row>
    <row r="1673" spans="1:14" x14ac:dyDescent="0.3">
      <c r="A1673" t="s">
        <v>5132</v>
      </c>
      <c r="B1673">
        <v>85</v>
      </c>
      <c r="C1673" t="s">
        <v>3803</v>
      </c>
      <c r="D1673">
        <v>26096584</v>
      </c>
      <c r="E1673" t="s">
        <v>1099</v>
      </c>
      <c r="F1673" t="s">
        <v>1706</v>
      </c>
      <c r="G1673" t="s">
        <v>5133</v>
      </c>
      <c r="H1673" t="s">
        <v>5134</v>
      </c>
      <c r="I1673" t="s">
        <v>20</v>
      </c>
      <c r="J1673" t="s">
        <v>21</v>
      </c>
      <c r="K1673">
        <v>19000000</v>
      </c>
      <c r="L1673">
        <v>2003</v>
      </c>
      <c r="M1673">
        <v>3.4</v>
      </c>
      <c r="N1673">
        <v>1.37</v>
      </c>
    </row>
    <row r="1674" spans="1:14" x14ac:dyDescent="0.3">
      <c r="A1674" t="s">
        <v>1105</v>
      </c>
      <c r="B1674">
        <v>108</v>
      </c>
      <c r="C1674" t="s">
        <v>5135</v>
      </c>
      <c r="D1674">
        <v>26525834</v>
      </c>
      <c r="E1674" t="s">
        <v>936</v>
      </c>
      <c r="F1674" t="s">
        <v>1105</v>
      </c>
      <c r="G1674" t="s">
        <v>5136</v>
      </c>
      <c r="H1674" t="s">
        <v>5137</v>
      </c>
      <c r="I1674" t="s">
        <v>20</v>
      </c>
      <c r="J1674" t="s">
        <v>21</v>
      </c>
      <c r="K1674">
        <v>30000000</v>
      </c>
      <c r="L1674">
        <v>1998</v>
      </c>
      <c r="M1674">
        <v>6.8</v>
      </c>
      <c r="N1674">
        <v>1.85</v>
      </c>
    </row>
    <row r="1675" spans="1:14" x14ac:dyDescent="0.3">
      <c r="A1675" t="s">
        <v>2218</v>
      </c>
      <c r="B1675">
        <v>139</v>
      </c>
      <c r="C1675" t="s">
        <v>5138</v>
      </c>
      <c r="D1675">
        <v>30513940</v>
      </c>
      <c r="E1675" t="s">
        <v>2721</v>
      </c>
      <c r="F1675" t="s">
        <v>5139</v>
      </c>
      <c r="G1675" t="s">
        <v>5140</v>
      </c>
      <c r="H1675" t="s">
        <v>5141</v>
      </c>
      <c r="I1675" t="s">
        <v>20</v>
      </c>
      <c r="J1675" t="s">
        <v>21</v>
      </c>
      <c r="K1675">
        <v>30000000</v>
      </c>
      <c r="L1675">
        <v>2014</v>
      </c>
      <c r="M1675">
        <v>6.9</v>
      </c>
      <c r="N1675">
        <v>1.85</v>
      </c>
    </row>
    <row r="1676" spans="1:14" x14ac:dyDescent="0.3">
      <c r="A1676" t="s">
        <v>3298</v>
      </c>
      <c r="B1676">
        <v>127</v>
      </c>
      <c r="C1676" t="s">
        <v>128</v>
      </c>
      <c r="D1676">
        <v>23209440</v>
      </c>
      <c r="E1676" t="s">
        <v>2190</v>
      </c>
      <c r="F1676" t="s">
        <v>1551</v>
      </c>
      <c r="G1676" t="s">
        <v>5142</v>
      </c>
      <c r="H1676" t="s">
        <v>629</v>
      </c>
      <c r="I1676" t="s">
        <v>20</v>
      </c>
      <c r="J1676" t="s">
        <v>21</v>
      </c>
      <c r="K1676">
        <v>30000000</v>
      </c>
      <c r="L1676">
        <v>1998</v>
      </c>
      <c r="M1676">
        <v>7</v>
      </c>
      <c r="N1676">
        <v>1.85</v>
      </c>
    </row>
    <row r="1677" spans="1:14" x14ac:dyDescent="0.3">
      <c r="A1677" t="s">
        <v>5143</v>
      </c>
      <c r="B1677">
        <v>106</v>
      </c>
      <c r="C1677" t="s">
        <v>3680</v>
      </c>
      <c r="D1677">
        <v>24048000</v>
      </c>
      <c r="E1677" t="s">
        <v>926</v>
      </c>
      <c r="F1677" t="s">
        <v>1134</v>
      </c>
      <c r="G1677" t="s">
        <v>5144</v>
      </c>
      <c r="H1677" t="s">
        <v>3586</v>
      </c>
      <c r="I1677" t="s">
        <v>20</v>
      </c>
      <c r="J1677" t="s">
        <v>21</v>
      </c>
      <c r="K1677">
        <v>30000000</v>
      </c>
      <c r="L1677">
        <v>1995</v>
      </c>
      <c r="M1677">
        <v>5.5</v>
      </c>
      <c r="N1677">
        <v>2.35</v>
      </c>
    </row>
    <row r="1678" spans="1:14" x14ac:dyDescent="0.3">
      <c r="A1678" t="s">
        <v>1749</v>
      </c>
      <c r="B1678">
        <v>95</v>
      </c>
      <c r="C1678" t="s">
        <v>211</v>
      </c>
      <c r="D1678">
        <v>22526144</v>
      </c>
      <c r="E1678" t="s">
        <v>1611</v>
      </c>
      <c r="F1678" t="s">
        <v>324</v>
      </c>
      <c r="G1678" t="s">
        <v>5145</v>
      </c>
      <c r="H1678" t="s">
        <v>1473</v>
      </c>
      <c r="I1678" t="s">
        <v>20</v>
      </c>
      <c r="J1678" t="s">
        <v>21</v>
      </c>
      <c r="K1678">
        <v>30000000</v>
      </c>
      <c r="L1678">
        <v>2006</v>
      </c>
      <c r="M1678">
        <v>5.0999999999999996</v>
      </c>
      <c r="N1678">
        <v>2.35</v>
      </c>
    </row>
    <row r="1679" spans="1:14" x14ac:dyDescent="0.3">
      <c r="A1679" t="s">
        <v>1739</v>
      </c>
      <c r="B1679">
        <v>118</v>
      </c>
      <c r="C1679" t="s">
        <v>1770</v>
      </c>
      <c r="D1679">
        <v>30523568</v>
      </c>
      <c r="E1679" t="s">
        <v>1959</v>
      </c>
      <c r="F1679" t="s">
        <v>2787</v>
      </c>
      <c r="G1679" t="s">
        <v>5146</v>
      </c>
      <c r="H1679" t="s">
        <v>592</v>
      </c>
      <c r="I1679" t="s">
        <v>20</v>
      </c>
      <c r="J1679" t="s">
        <v>21</v>
      </c>
      <c r="K1679">
        <v>30000000</v>
      </c>
      <c r="L1679">
        <v>2014</v>
      </c>
      <c r="M1679">
        <v>6.2</v>
      </c>
      <c r="N1679">
        <v>2.35</v>
      </c>
    </row>
    <row r="1680" spans="1:14" x14ac:dyDescent="0.3">
      <c r="A1680" t="s">
        <v>5147</v>
      </c>
      <c r="B1680">
        <v>108</v>
      </c>
      <c r="C1680" t="s">
        <v>5148</v>
      </c>
      <c r="D1680">
        <v>23070045</v>
      </c>
      <c r="E1680" t="s">
        <v>1201</v>
      </c>
      <c r="F1680" t="s">
        <v>895</v>
      </c>
      <c r="G1680" t="s">
        <v>5149</v>
      </c>
      <c r="H1680" t="s">
        <v>703</v>
      </c>
      <c r="I1680" t="s">
        <v>20</v>
      </c>
      <c r="J1680" t="s">
        <v>21</v>
      </c>
      <c r="K1680">
        <v>30000000</v>
      </c>
      <c r="L1680">
        <v>2011</v>
      </c>
      <c r="M1680">
        <v>5.9</v>
      </c>
      <c r="N1680">
        <v>1.85</v>
      </c>
    </row>
    <row r="1681" spans="1:14" x14ac:dyDescent="0.3">
      <c r="A1681" t="s">
        <v>5150</v>
      </c>
      <c r="B1681">
        <v>105</v>
      </c>
      <c r="C1681" t="s">
        <v>1435</v>
      </c>
      <c r="D1681">
        <v>20422207</v>
      </c>
      <c r="E1681" t="s">
        <v>936</v>
      </c>
      <c r="F1681" t="s">
        <v>1352</v>
      </c>
      <c r="G1681" t="s">
        <v>5151</v>
      </c>
      <c r="H1681" t="s">
        <v>5152</v>
      </c>
      <c r="I1681" t="s">
        <v>20</v>
      </c>
      <c r="J1681" t="s">
        <v>21</v>
      </c>
      <c r="K1681">
        <v>35000000</v>
      </c>
      <c r="L1681">
        <v>2004</v>
      </c>
      <c r="M1681">
        <v>5.2</v>
      </c>
      <c r="N1681">
        <v>2.35</v>
      </c>
    </row>
    <row r="1682" spans="1:14" x14ac:dyDescent="0.3">
      <c r="A1682" t="s">
        <v>3968</v>
      </c>
      <c r="B1682">
        <v>131</v>
      </c>
      <c r="C1682" t="s">
        <v>5153</v>
      </c>
      <c r="D1682">
        <v>28644770</v>
      </c>
      <c r="E1682" t="s">
        <v>1106</v>
      </c>
      <c r="F1682" t="s">
        <v>2663</v>
      </c>
      <c r="G1682" t="s">
        <v>5154</v>
      </c>
      <c r="H1682" t="s">
        <v>1794</v>
      </c>
      <c r="I1682" t="s">
        <v>20</v>
      </c>
      <c r="J1682" t="s">
        <v>21</v>
      </c>
      <c r="K1682">
        <v>30000000</v>
      </c>
      <c r="L1682">
        <v>2012</v>
      </c>
      <c r="M1682">
        <v>6.2</v>
      </c>
      <c r="N1682">
        <v>1.85</v>
      </c>
    </row>
    <row r="1683" spans="1:14" x14ac:dyDescent="0.3">
      <c r="A1683" t="s">
        <v>5155</v>
      </c>
      <c r="B1683">
        <v>104</v>
      </c>
      <c r="C1683" t="s">
        <v>1301</v>
      </c>
      <c r="D1683">
        <v>21800302</v>
      </c>
      <c r="E1683" t="s">
        <v>2838</v>
      </c>
      <c r="F1683" t="s">
        <v>543</v>
      </c>
      <c r="G1683" t="s">
        <v>5156</v>
      </c>
      <c r="H1683" t="s">
        <v>4685</v>
      </c>
      <c r="I1683" t="s">
        <v>20</v>
      </c>
      <c r="J1683" t="s">
        <v>21</v>
      </c>
      <c r="K1683">
        <v>30000000</v>
      </c>
      <c r="L1683">
        <v>2004</v>
      </c>
      <c r="M1683">
        <v>5.5</v>
      </c>
      <c r="N1683">
        <v>1.85</v>
      </c>
    </row>
    <row r="1684" spans="1:14" x14ac:dyDescent="0.3">
      <c r="A1684" t="s">
        <v>5157</v>
      </c>
      <c r="B1684">
        <v>133</v>
      </c>
      <c r="C1684" t="s">
        <v>5158</v>
      </c>
      <c r="D1684">
        <v>21129348</v>
      </c>
      <c r="E1684" t="s">
        <v>3299</v>
      </c>
      <c r="F1684" t="s">
        <v>203</v>
      </c>
      <c r="G1684" t="s">
        <v>5159</v>
      </c>
      <c r="H1684" t="s">
        <v>5160</v>
      </c>
      <c r="I1684" t="s">
        <v>20</v>
      </c>
      <c r="J1684" t="s">
        <v>21</v>
      </c>
      <c r="K1684">
        <v>35000000</v>
      </c>
      <c r="L1684">
        <v>2010</v>
      </c>
      <c r="M1684">
        <v>7.4</v>
      </c>
      <c r="N1684">
        <v>2.35</v>
      </c>
    </row>
    <row r="1685" spans="1:14" x14ac:dyDescent="0.3">
      <c r="A1685" t="s">
        <v>5161</v>
      </c>
      <c r="B1685">
        <v>94</v>
      </c>
      <c r="C1685" t="s">
        <v>5162</v>
      </c>
      <c r="D1685">
        <v>18500966</v>
      </c>
      <c r="E1685" t="s">
        <v>1446</v>
      </c>
      <c r="F1685" t="s">
        <v>1297</v>
      </c>
      <c r="G1685" t="s">
        <v>5163</v>
      </c>
      <c r="H1685" t="s">
        <v>1796</v>
      </c>
      <c r="I1685" t="s">
        <v>20</v>
      </c>
      <c r="J1685" t="s">
        <v>21</v>
      </c>
      <c r="K1685">
        <v>30000000</v>
      </c>
      <c r="L1685">
        <v>2006</v>
      </c>
      <c r="M1685">
        <v>4.4000000000000004</v>
      </c>
      <c r="N1685">
        <v>1.85</v>
      </c>
    </row>
    <row r="1686" spans="1:14" x14ac:dyDescent="0.3">
      <c r="A1686" t="s">
        <v>5164</v>
      </c>
      <c r="B1686">
        <v>109</v>
      </c>
      <c r="C1686" t="s">
        <v>5165</v>
      </c>
      <c r="D1686">
        <v>19976073</v>
      </c>
      <c r="E1686" t="s">
        <v>315</v>
      </c>
      <c r="F1686" t="s">
        <v>538</v>
      </c>
      <c r="G1686" t="s">
        <v>5166</v>
      </c>
      <c r="H1686" t="s">
        <v>5167</v>
      </c>
      <c r="I1686" t="s">
        <v>20</v>
      </c>
      <c r="J1686" t="s">
        <v>21</v>
      </c>
      <c r="K1686">
        <v>20000000</v>
      </c>
      <c r="L1686">
        <v>2005</v>
      </c>
      <c r="M1686">
        <v>6.3</v>
      </c>
      <c r="N1686">
        <v>2.35</v>
      </c>
    </row>
    <row r="1687" spans="1:14" x14ac:dyDescent="0.3">
      <c r="A1687" t="s">
        <v>1999</v>
      </c>
      <c r="B1687">
        <v>96</v>
      </c>
      <c r="C1687" t="s">
        <v>258</v>
      </c>
      <c r="D1687">
        <v>18967571</v>
      </c>
      <c r="E1687" t="s">
        <v>227</v>
      </c>
      <c r="F1687" t="s">
        <v>4135</v>
      </c>
      <c r="G1687" t="s">
        <v>5168</v>
      </c>
      <c r="H1687" t="s">
        <v>2637</v>
      </c>
      <c r="I1687" t="s">
        <v>20</v>
      </c>
      <c r="J1687" t="s">
        <v>21</v>
      </c>
      <c r="K1687">
        <v>30000000</v>
      </c>
      <c r="L1687">
        <v>1998</v>
      </c>
      <c r="M1687">
        <v>6.1</v>
      </c>
      <c r="N1687">
        <v>2.35</v>
      </c>
    </row>
    <row r="1688" spans="1:14" x14ac:dyDescent="0.3">
      <c r="A1688" t="s">
        <v>5169</v>
      </c>
      <c r="B1688">
        <v>105</v>
      </c>
      <c r="C1688" t="s">
        <v>5170</v>
      </c>
      <c r="D1688">
        <v>17100000</v>
      </c>
      <c r="E1688" t="s">
        <v>5171</v>
      </c>
      <c r="F1688" t="s">
        <v>334</v>
      </c>
      <c r="G1688" t="s">
        <v>5172</v>
      </c>
      <c r="H1688" t="s">
        <v>660</v>
      </c>
      <c r="I1688" t="s">
        <v>20</v>
      </c>
      <c r="J1688" t="s">
        <v>21</v>
      </c>
      <c r="K1688">
        <v>25000000</v>
      </c>
      <c r="L1688">
        <v>1996</v>
      </c>
      <c r="M1688">
        <v>5.3</v>
      </c>
      <c r="N1688">
        <v>1.85</v>
      </c>
    </row>
    <row r="1689" spans="1:14" x14ac:dyDescent="0.3">
      <c r="A1689" t="s">
        <v>5173</v>
      </c>
      <c r="B1689">
        <v>99</v>
      </c>
      <c r="C1689" t="s">
        <v>5174</v>
      </c>
      <c r="D1689">
        <v>17266505</v>
      </c>
      <c r="E1689" t="s">
        <v>5175</v>
      </c>
      <c r="F1689" t="s">
        <v>68</v>
      </c>
      <c r="G1689" t="s">
        <v>5176</v>
      </c>
      <c r="H1689" t="s">
        <v>4175</v>
      </c>
      <c r="I1689" t="s">
        <v>20</v>
      </c>
      <c r="J1689" t="s">
        <v>21</v>
      </c>
      <c r="K1689">
        <v>30000000</v>
      </c>
      <c r="L1689">
        <v>2002</v>
      </c>
      <c r="M1689">
        <v>5.4</v>
      </c>
      <c r="N1689">
        <v>2.35</v>
      </c>
    </row>
    <row r="1690" spans="1:14" x14ac:dyDescent="0.3">
      <c r="A1690" t="s">
        <v>682</v>
      </c>
      <c r="B1690">
        <v>112</v>
      </c>
      <c r="C1690" t="s">
        <v>175</v>
      </c>
      <c r="D1690">
        <v>32357532</v>
      </c>
      <c r="E1690" t="s">
        <v>936</v>
      </c>
      <c r="F1690" t="s">
        <v>254</v>
      </c>
      <c r="G1690" t="s">
        <v>5177</v>
      </c>
      <c r="H1690" t="s">
        <v>160</v>
      </c>
      <c r="I1690" t="s">
        <v>20</v>
      </c>
      <c r="J1690" t="s">
        <v>21</v>
      </c>
      <c r="K1690">
        <v>30000000</v>
      </c>
      <c r="L1690">
        <v>2010</v>
      </c>
      <c r="M1690">
        <v>6.7</v>
      </c>
      <c r="N1690">
        <v>1.85</v>
      </c>
    </row>
    <row r="1691" spans="1:14" x14ac:dyDescent="0.3">
      <c r="A1691" t="s">
        <v>2621</v>
      </c>
      <c r="B1691">
        <v>108</v>
      </c>
      <c r="C1691" t="s">
        <v>2546</v>
      </c>
      <c r="D1691">
        <v>16930884</v>
      </c>
      <c r="E1691" t="s">
        <v>1403</v>
      </c>
      <c r="F1691" t="s">
        <v>1554</v>
      </c>
      <c r="G1691" t="s">
        <v>5178</v>
      </c>
      <c r="H1691" t="s">
        <v>3186</v>
      </c>
      <c r="I1691" t="s">
        <v>20</v>
      </c>
      <c r="J1691" t="s">
        <v>21</v>
      </c>
      <c r="K1691">
        <v>30000000</v>
      </c>
      <c r="L1691">
        <v>2007</v>
      </c>
      <c r="M1691">
        <v>5.9</v>
      </c>
      <c r="N1691">
        <v>2.35</v>
      </c>
    </row>
    <row r="1692" spans="1:14" x14ac:dyDescent="0.3">
      <c r="A1692" t="s">
        <v>5179</v>
      </c>
      <c r="B1692">
        <v>126</v>
      </c>
      <c r="C1692" t="s">
        <v>525</v>
      </c>
      <c r="D1692">
        <v>18324242</v>
      </c>
      <c r="E1692" t="s">
        <v>2190</v>
      </c>
      <c r="F1692" t="s">
        <v>598</v>
      </c>
      <c r="G1692" t="s">
        <v>5180</v>
      </c>
      <c r="H1692" t="s">
        <v>3199</v>
      </c>
      <c r="I1692" t="s">
        <v>20</v>
      </c>
      <c r="J1692" t="s">
        <v>21</v>
      </c>
      <c r="K1692">
        <v>35000000</v>
      </c>
      <c r="L1692">
        <v>2005</v>
      </c>
      <c r="M1692">
        <v>7.3</v>
      </c>
      <c r="N1692">
        <v>2.35</v>
      </c>
    </row>
    <row r="1693" spans="1:14" x14ac:dyDescent="0.3">
      <c r="A1693" t="s">
        <v>3270</v>
      </c>
      <c r="B1693">
        <v>98</v>
      </c>
      <c r="C1693" t="s">
        <v>3953</v>
      </c>
      <c r="D1693">
        <v>16323969</v>
      </c>
      <c r="E1693" t="s">
        <v>3707</v>
      </c>
      <c r="F1693" t="s">
        <v>658</v>
      </c>
      <c r="G1693" t="s">
        <v>5181</v>
      </c>
      <c r="H1693" t="s">
        <v>4493</v>
      </c>
      <c r="I1693" t="s">
        <v>20</v>
      </c>
      <c r="J1693" t="s">
        <v>21</v>
      </c>
      <c r="K1693">
        <v>40000000</v>
      </c>
      <c r="L1693">
        <v>2004</v>
      </c>
      <c r="M1693">
        <v>5.5</v>
      </c>
      <c r="N1693">
        <v>1.85</v>
      </c>
    </row>
    <row r="1694" spans="1:14" x14ac:dyDescent="0.3">
      <c r="A1694" t="s">
        <v>5182</v>
      </c>
      <c r="B1694">
        <v>104</v>
      </c>
      <c r="C1694" t="s">
        <v>5183</v>
      </c>
      <c r="D1694">
        <v>16999046</v>
      </c>
      <c r="E1694" t="s">
        <v>529</v>
      </c>
      <c r="F1694" t="s">
        <v>5184</v>
      </c>
      <c r="G1694" t="s">
        <v>5185</v>
      </c>
      <c r="H1694" t="s">
        <v>5186</v>
      </c>
      <c r="I1694" t="s">
        <v>20</v>
      </c>
      <c r="J1694" t="s">
        <v>182</v>
      </c>
      <c r="K1694">
        <v>26000000</v>
      </c>
      <c r="L1694">
        <v>2009</v>
      </c>
      <c r="M1694">
        <v>5.8</v>
      </c>
      <c r="N1694">
        <v>1.85</v>
      </c>
    </row>
    <row r="1695" spans="1:14" x14ac:dyDescent="0.3">
      <c r="A1695" t="s">
        <v>5187</v>
      </c>
      <c r="B1695">
        <v>110</v>
      </c>
      <c r="C1695" t="s">
        <v>1089</v>
      </c>
      <c r="D1695">
        <v>16295774</v>
      </c>
      <c r="E1695" t="s">
        <v>2807</v>
      </c>
      <c r="F1695" t="s">
        <v>2401</v>
      </c>
      <c r="G1695" t="s">
        <v>5188</v>
      </c>
      <c r="H1695" t="s">
        <v>5189</v>
      </c>
      <c r="I1695" t="s">
        <v>20</v>
      </c>
      <c r="J1695" t="s">
        <v>21</v>
      </c>
      <c r="K1695">
        <v>35000000</v>
      </c>
      <c r="L1695">
        <v>1986</v>
      </c>
      <c r="M1695">
        <v>4.5999999999999996</v>
      </c>
      <c r="N1695">
        <v>1.85</v>
      </c>
    </row>
    <row r="1696" spans="1:14" x14ac:dyDescent="0.3">
      <c r="A1696" t="s">
        <v>5190</v>
      </c>
      <c r="B1696">
        <v>130</v>
      </c>
      <c r="C1696" t="s">
        <v>791</v>
      </c>
      <c r="D1696">
        <v>15709385</v>
      </c>
      <c r="E1696" t="s">
        <v>1392</v>
      </c>
      <c r="F1696" t="s">
        <v>928</v>
      </c>
      <c r="G1696" t="s">
        <v>5191</v>
      </c>
      <c r="H1696" t="s">
        <v>1117</v>
      </c>
      <c r="I1696" t="s">
        <v>20</v>
      </c>
      <c r="J1696" t="s">
        <v>21</v>
      </c>
      <c r="K1696">
        <v>30000000</v>
      </c>
      <c r="L1696">
        <v>2008</v>
      </c>
      <c r="M1696">
        <v>6.7</v>
      </c>
      <c r="N1696">
        <v>1.85</v>
      </c>
    </row>
    <row r="1697" spans="1:14" x14ac:dyDescent="0.3">
      <c r="A1697" t="s">
        <v>5192</v>
      </c>
      <c r="B1697">
        <v>93</v>
      </c>
      <c r="C1697" t="s">
        <v>1344</v>
      </c>
      <c r="D1697">
        <v>14888028</v>
      </c>
      <c r="E1697" t="s">
        <v>5193</v>
      </c>
      <c r="F1697" t="s">
        <v>5194</v>
      </c>
      <c r="G1697" t="s">
        <v>5195</v>
      </c>
      <c r="H1697" t="s">
        <v>3291</v>
      </c>
      <c r="I1697" t="s">
        <v>20</v>
      </c>
      <c r="J1697" t="s">
        <v>21</v>
      </c>
      <c r="K1697">
        <v>30000000</v>
      </c>
      <c r="L1697">
        <v>2005</v>
      </c>
      <c r="M1697">
        <v>5.0999999999999996</v>
      </c>
      <c r="N1697">
        <v>2.35</v>
      </c>
    </row>
    <row r="1698" spans="1:14" x14ac:dyDescent="0.3">
      <c r="A1698" t="s">
        <v>2482</v>
      </c>
      <c r="B1698">
        <v>96</v>
      </c>
      <c r="C1698" t="s">
        <v>5196</v>
      </c>
      <c r="D1698">
        <v>14208384</v>
      </c>
      <c r="E1698" t="s">
        <v>1106</v>
      </c>
      <c r="F1698" t="s">
        <v>1794</v>
      </c>
      <c r="G1698" t="s">
        <v>5197</v>
      </c>
      <c r="H1698" t="s">
        <v>5198</v>
      </c>
      <c r="I1698" t="s">
        <v>20</v>
      </c>
      <c r="J1698" t="s">
        <v>21</v>
      </c>
      <c r="K1698">
        <v>30000000</v>
      </c>
      <c r="L1698">
        <v>2003</v>
      </c>
      <c r="M1698">
        <v>5.6</v>
      </c>
      <c r="N1698">
        <v>1.85</v>
      </c>
    </row>
    <row r="1699" spans="1:14" x14ac:dyDescent="0.3">
      <c r="A1699" t="s">
        <v>3755</v>
      </c>
      <c r="B1699">
        <v>114</v>
      </c>
      <c r="C1699" t="s">
        <v>5199</v>
      </c>
      <c r="D1699">
        <v>12831121</v>
      </c>
      <c r="E1699" t="s">
        <v>2112</v>
      </c>
      <c r="F1699" t="s">
        <v>5200</v>
      </c>
      <c r="G1699" t="s">
        <v>5201</v>
      </c>
      <c r="H1699" t="s">
        <v>5202</v>
      </c>
      <c r="I1699" t="s">
        <v>20</v>
      </c>
      <c r="J1699" t="s">
        <v>21</v>
      </c>
      <c r="K1699">
        <v>30000000</v>
      </c>
      <c r="L1699">
        <v>2004</v>
      </c>
      <c r="M1699">
        <v>7</v>
      </c>
      <c r="N1699">
        <v>2.35</v>
      </c>
    </row>
    <row r="1700" spans="1:14" x14ac:dyDescent="0.3">
      <c r="A1700" t="s">
        <v>2300</v>
      </c>
      <c r="B1700">
        <v>106</v>
      </c>
      <c r="C1700" t="s">
        <v>5203</v>
      </c>
      <c r="D1700">
        <v>18298649</v>
      </c>
      <c r="E1700" t="s">
        <v>4639</v>
      </c>
      <c r="F1700" t="s">
        <v>5204</v>
      </c>
      <c r="G1700" t="s">
        <v>5205</v>
      </c>
      <c r="H1700" t="s">
        <v>5206</v>
      </c>
      <c r="I1700" t="s">
        <v>20</v>
      </c>
      <c r="J1700" t="s">
        <v>21</v>
      </c>
      <c r="K1700">
        <v>30000000</v>
      </c>
      <c r="L1700">
        <v>2011</v>
      </c>
      <c r="M1700">
        <v>6.4</v>
      </c>
      <c r="N1700">
        <v>1.85</v>
      </c>
    </row>
    <row r="1701" spans="1:14" x14ac:dyDescent="0.3">
      <c r="A1701" t="s">
        <v>3109</v>
      </c>
      <c r="B1701">
        <v>150</v>
      </c>
      <c r="C1701" t="s">
        <v>5207</v>
      </c>
      <c r="D1701">
        <v>12712093</v>
      </c>
      <c r="E1701" t="s">
        <v>3794</v>
      </c>
      <c r="F1701" t="s">
        <v>36</v>
      </c>
      <c r="G1701" t="s">
        <v>5208</v>
      </c>
      <c r="H1701" t="s">
        <v>19</v>
      </c>
      <c r="I1701" t="s">
        <v>20</v>
      </c>
      <c r="J1701" t="s">
        <v>21</v>
      </c>
      <c r="K1701">
        <v>30000000</v>
      </c>
      <c r="L1701">
        <v>2005</v>
      </c>
      <c r="M1701">
        <v>6.7</v>
      </c>
      <c r="N1701">
        <v>2.35</v>
      </c>
    </row>
    <row r="1702" spans="1:14" x14ac:dyDescent="0.3">
      <c r="A1702" t="s">
        <v>5209</v>
      </c>
      <c r="B1702">
        <v>100</v>
      </c>
      <c r="C1702" t="s">
        <v>632</v>
      </c>
      <c r="D1702">
        <v>11576087</v>
      </c>
      <c r="E1702" t="s">
        <v>48</v>
      </c>
      <c r="F1702" t="s">
        <v>2580</v>
      </c>
      <c r="G1702" t="s">
        <v>5210</v>
      </c>
      <c r="H1702" t="s">
        <v>846</v>
      </c>
      <c r="I1702" t="s">
        <v>20</v>
      </c>
      <c r="J1702" t="s">
        <v>21</v>
      </c>
      <c r="K1702">
        <v>30000000</v>
      </c>
      <c r="L1702">
        <v>1999</v>
      </c>
      <c r="M1702">
        <v>4.0999999999999996</v>
      </c>
      <c r="N1702">
        <v>2.35</v>
      </c>
    </row>
    <row r="1703" spans="1:14" x14ac:dyDescent="0.3">
      <c r="A1703" t="s">
        <v>3168</v>
      </c>
      <c r="B1703">
        <v>100</v>
      </c>
      <c r="C1703" t="s">
        <v>3985</v>
      </c>
      <c r="D1703">
        <v>11900000</v>
      </c>
      <c r="E1703" t="s">
        <v>1316</v>
      </c>
      <c r="F1703" t="s">
        <v>65</v>
      </c>
      <c r="G1703" t="s">
        <v>5211</v>
      </c>
      <c r="H1703" t="s">
        <v>2406</v>
      </c>
      <c r="I1703" t="s">
        <v>20</v>
      </c>
      <c r="J1703" t="s">
        <v>21</v>
      </c>
      <c r="K1703">
        <v>30000000</v>
      </c>
      <c r="L1703">
        <v>1999</v>
      </c>
      <c r="M1703">
        <v>5.5</v>
      </c>
      <c r="N1703">
        <v>1.85</v>
      </c>
    </row>
    <row r="1704" spans="1:14" x14ac:dyDescent="0.3">
      <c r="A1704" t="s">
        <v>3427</v>
      </c>
      <c r="B1704">
        <v>100</v>
      </c>
      <c r="C1704" t="s">
        <v>5212</v>
      </c>
      <c r="D1704">
        <v>9353573</v>
      </c>
      <c r="E1704" t="s">
        <v>178</v>
      </c>
      <c r="F1704" t="s">
        <v>4036</v>
      </c>
      <c r="G1704" t="s">
        <v>5213</v>
      </c>
      <c r="H1704" t="s">
        <v>2027</v>
      </c>
      <c r="I1704" t="s">
        <v>20</v>
      </c>
      <c r="J1704" t="s">
        <v>21</v>
      </c>
      <c r="K1704">
        <v>45000000</v>
      </c>
      <c r="L1704">
        <v>2009</v>
      </c>
      <c r="M1704">
        <v>2.7</v>
      </c>
      <c r="N1704">
        <v>2.35</v>
      </c>
    </row>
    <row r="1705" spans="1:14" x14ac:dyDescent="0.3">
      <c r="A1705" t="s">
        <v>5214</v>
      </c>
      <c r="B1705">
        <v>107</v>
      </c>
      <c r="C1705" t="s">
        <v>5215</v>
      </c>
      <c r="D1705">
        <v>12026670</v>
      </c>
      <c r="E1705" t="s">
        <v>227</v>
      </c>
      <c r="F1705" t="s">
        <v>4999</v>
      </c>
      <c r="G1705" t="s">
        <v>5216</v>
      </c>
      <c r="H1705" t="s">
        <v>5217</v>
      </c>
      <c r="I1705" t="s">
        <v>20</v>
      </c>
      <c r="J1705" t="s">
        <v>21</v>
      </c>
      <c r="K1705">
        <v>45000000</v>
      </c>
      <c r="L1705">
        <v>2013</v>
      </c>
      <c r="M1705">
        <v>6.4</v>
      </c>
      <c r="N1705">
        <v>2.35</v>
      </c>
    </row>
    <row r="1706" spans="1:14" x14ac:dyDescent="0.3">
      <c r="A1706" t="s">
        <v>5218</v>
      </c>
      <c r="B1706">
        <v>102</v>
      </c>
      <c r="C1706" t="s">
        <v>5162</v>
      </c>
      <c r="D1706">
        <v>14334645</v>
      </c>
      <c r="E1706" t="s">
        <v>2046</v>
      </c>
      <c r="F1706" t="s">
        <v>1147</v>
      </c>
      <c r="G1706" t="s">
        <v>5219</v>
      </c>
      <c r="H1706" t="s">
        <v>5220</v>
      </c>
      <c r="I1706" t="s">
        <v>20</v>
      </c>
      <c r="J1706" t="s">
        <v>21</v>
      </c>
      <c r="K1706">
        <v>25000000</v>
      </c>
      <c r="L1706">
        <v>2004</v>
      </c>
      <c r="M1706">
        <v>4.8</v>
      </c>
      <c r="N1706">
        <v>2.35</v>
      </c>
    </row>
    <row r="1707" spans="1:14" x14ac:dyDescent="0.3">
      <c r="A1707" t="s">
        <v>5221</v>
      </c>
      <c r="B1707">
        <v>101</v>
      </c>
      <c r="C1707" t="s">
        <v>5222</v>
      </c>
      <c r="D1707">
        <v>12189514</v>
      </c>
      <c r="E1707" t="s">
        <v>1106</v>
      </c>
      <c r="F1707" t="s">
        <v>1802</v>
      </c>
      <c r="G1707" t="s">
        <v>5223</v>
      </c>
      <c r="H1707" t="s">
        <v>5224</v>
      </c>
      <c r="I1707" t="s">
        <v>20</v>
      </c>
      <c r="J1707" t="s">
        <v>21</v>
      </c>
      <c r="K1707">
        <v>23000000</v>
      </c>
      <c r="L1707">
        <v>2004</v>
      </c>
      <c r="M1707">
        <v>6.1</v>
      </c>
      <c r="N1707">
        <v>2.35</v>
      </c>
    </row>
    <row r="1708" spans="1:14" x14ac:dyDescent="0.3">
      <c r="A1708" t="s">
        <v>5225</v>
      </c>
      <c r="B1708">
        <v>86</v>
      </c>
      <c r="C1708" t="s">
        <v>5226</v>
      </c>
      <c r="D1708">
        <v>10134754</v>
      </c>
      <c r="E1708" t="s">
        <v>1921</v>
      </c>
      <c r="F1708" t="s">
        <v>326</v>
      </c>
      <c r="G1708" t="s">
        <v>5227</v>
      </c>
      <c r="H1708" t="s">
        <v>2125</v>
      </c>
      <c r="I1708" t="s">
        <v>20</v>
      </c>
      <c r="J1708" t="s">
        <v>21</v>
      </c>
      <c r="K1708">
        <v>30000000</v>
      </c>
      <c r="L1708">
        <v>2011</v>
      </c>
      <c r="M1708">
        <v>4.8</v>
      </c>
      <c r="N1708">
        <v>1.85</v>
      </c>
    </row>
    <row r="1709" spans="1:14" x14ac:dyDescent="0.3">
      <c r="A1709" t="s">
        <v>4671</v>
      </c>
      <c r="B1709">
        <v>108</v>
      </c>
      <c r="C1709" t="s">
        <v>2776</v>
      </c>
      <c r="D1709">
        <v>8535575</v>
      </c>
      <c r="E1709" t="s">
        <v>2190</v>
      </c>
      <c r="F1709" t="s">
        <v>317</v>
      </c>
      <c r="G1709" t="s">
        <v>5228</v>
      </c>
      <c r="H1709" t="s">
        <v>5229</v>
      </c>
      <c r="I1709" t="s">
        <v>20</v>
      </c>
      <c r="J1709" t="s">
        <v>21</v>
      </c>
      <c r="K1709">
        <v>30000000</v>
      </c>
      <c r="L1709">
        <v>2005</v>
      </c>
      <c r="M1709">
        <v>7</v>
      </c>
      <c r="N1709">
        <v>2.35</v>
      </c>
    </row>
    <row r="1710" spans="1:14" x14ac:dyDescent="0.3">
      <c r="A1710" t="s">
        <v>1809</v>
      </c>
      <c r="B1710">
        <v>123</v>
      </c>
      <c r="C1710" t="s">
        <v>4455</v>
      </c>
      <c r="D1710">
        <v>7689458</v>
      </c>
      <c r="E1710" t="s">
        <v>5230</v>
      </c>
      <c r="F1710" t="s">
        <v>123</v>
      </c>
      <c r="G1710" t="s">
        <v>5231</v>
      </c>
      <c r="H1710" t="s">
        <v>834</v>
      </c>
      <c r="I1710" t="s">
        <v>20</v>
      </c>
      <c r="J1710" t="s">
        <v>34</v>
      </c>
      <c r="K1710">
        <v>40000000</v>
      </c>
      <c r="L1710">
        <v>2009</v>
      </c>
      <c r="M1710">
        <v>6.8</v>
      </c>
      <c r="N1710">
        <v>1.85</v>
      </c>
    </row>
    <row r="1711" spans="1:14" x14ac:dyDescent="0.3">
      <c r="A1711" t="s">
        <v>5232</v>
      </c>
      <c r="B1711">
        <v>134</v>
      </c>
      <c r="C1711" t="s">
        <v>5233</v>
      </c>
      <c r="D1711">
        <v>7501404</v>
      </c>
      <c r="E1711" t="s">
        <v>1649</v>
      </c>
      <c r="F1711" t="s">
        <v>130</v>
      </c>
      <c r="G1711" t="s">
        <v>5234</v>
      </c>
      <c r="H1711" t="s">
        <v>5235</v>
      </c>
      <c r="I1711" t="s">
        <v>20</v>
      </c>
      <c r="J1711" t="s">
        <v>182</v>
      </c>
      <c r="L1711">
        <v>2010</v>
      </c>
      <c r="M1711">
        <v>7.3</v>
      </c>
      <c r="N1711">
        <v>2.35</v>
      </c>
    </row>
    <row r="1712" spans="1:14" x14ac:dyDescent="0.3">
      <c r="A1712" t="s">
        <v>45</v>
      </c>
      <c r="B1712">
        <v>511</v>
      </c>
      <c r="C1712" t="s">
        <v>5236</v>
      </c>
      <c r="E1712" t="s">
        <v>1392</v>
      </c>
      <c r="F1712" t="s">
        <v>5237</v>
      </c>
      <c r="G1712" t="s">
        <v>5238</v>
      </c>
      <c r="H1712" t="s">
        <v>5239</v>
      </c>
      <c r="I1712" t="s">
        <v>5240</v>
      </c>
      <c r="J1712" t="s">
        <v>5241</v>
      </c>
      <c r="M1712">
        <v>8.1999999999999993</v>
      </c>
      <c r="N1712">
        <v>16</v>
      </c>
    </row>
    <row r="1713" spans="1:14" x14ac:dyDescent="0.3">
      <c r="A1713" t="s">
        <v>3540</v>
      </c>
      <c r="B1713">
        <v>88</v>
      </c>
      <c r="C1713" t="s">
        <v>2061</v>
      </c>
      <c r="D1713">
        <v>19316646</v>
      </c>
      <c r="E1713" t="s">
        <v>1007</v>
      </c>
      <c r="F1713" t="s">
        <v>491</v>
      </c>
      <c r="G1713" t="s">
        <v>5242</v>
      </c>
      <c r="H1713" t="s">
        <v>3255</v>
      </c>
      <c r="I1713" t="s">
        <v>20</v>
      </c>
      <c r="J1713" t="s">
        <v>21</v>
      </c>
      <c r="K1713">
        <v>30000000</v>
      </c>
      <c r="L1713">
        <v>2013</v>
      </c>
      <c r="M1713">
        <v>5.6</v>
      </c>
      <c r="N1713">
        <v>2.35</v>
      </c>
    </row>
    <row r="1714" spans="1:14" x14ac:dyDescent="0.3">
      <c r="A1714" t="s">
        <v>3647</v>
      </c>
      <c r="B1714">
        <v>109</v>
      </c>
      <c r="C1714" t="s">
        <v>5243</v>
      </c>
      <c r="D1714">
        <v>10965209</v>
      </c>
      <c r="E1714" t="s">
        <v>315</v>
      </c>
      <c r="F1714" t="s">
        <v>184</v>
      </c>
      <c r="G1714" t="s">
        <v>5244</v>
      </c>
      <c r="H1714" t="s">
        <v>5245</v>
      </c>
      <c r="I1714" t="s">
        <v>20</v>
      </c>
      <c r="J1714" t="s">
        <v>21</v>
      </c>
      <c r="K1714">
        <v>30000000</v>
      </c>
      <c r="L1714">
        <v>2001</v>
      </c>
      <c r="M1714">
        <v>6.1</v>
      </c>
      <c r="N1714">
        <v>2.35</v>
      </c>
    </row>
    <row r="1715" spans="1:14" x14ac:dyDescent="0.3">
      <c r="A1715" t="s">
        <v>682</v>
      </c>
      <c r="B1715">
        <v>122</v>
      </c>
      <c r="C1715" t="s">
        <v>317</v>
      </c>
      <c r="D1715">
        <v>26830000</v>
      </c>
      <c r="E1715" t="s">
        <v>1290</v>
      </c>
      <c r="F1715" t="s">
        <v>1134</v>
      </c>
      <c r="G1715" t="s">
        <v>5246</v>
      </c>
      <c r="H1715" t="s">
        <v>609</v>
      </c>
      <c r="I1715" t="s">
        <v>20</v>
      </c>
      <c r="J1715" t="s">
        <v>21</v>
      </c>
      <c r="K1715">
        <v>18000000</v>
      </c>
      <c r="L1715">
        <v>1989</v>
      </c>
      <c r="M1715">
        <v>7.9</v>
      </c>
      <c r="N1715">
        <v>1.85</v>
      </c>
    </row>
    <row r="1716" spans="1:14" x14ac:dyDescent="0.3">
      <c r="A1716" t="s">
        <v>5247</v>
      </c>
      <c r="B1716">
        <v>251</v>
      </c>
      <c r="C1716" t="s">
        <v>1253</v>
      </c>
      <c r="D1716">
        <v>5300000</v>
      </c>
      <c r="E1716" t="s">
        <v>1272</v>
      </c>
      <c r="F1716" t="s">
        <v>1147</v>
      </c>
      <c r="G1716" t="s">
        <v>5248</v>
      </c>
      <c r="H1716" t="s">
        <v>2667</v>
      </c>
      <c r="I1716" t="s">
        <v>20</v>
      </c>
      <c r="J1716" t="s">
        <v>4364</v>
      </c>
      <c r="K1716">
        <v>30000000</v>
      </c>
      <c r="L1716">
        <v>1984</v>
      </c>
      <c r="M1716">
        <v>8.4</v>
      </c>
      <c r="N1716">
        <v>1.85</v>
      </c>
    </row>
    <row r="1717" spans="1:14" x14ac:dyDescent="0.3">
      <c r="A1717" t="s">
        <v>5249</v>
      </c>
      <c r="B1717">
        <v>118</v>
      </c>
      <c r="C1717" t="s">
        <v>3753</v>
      </c>
      <c r="D1717">
        <v>10880926</v>
      </c>
      <c r="E1717" t="s">
        <v>315</v>
      </c>
      <c r="F1717" t="s">
        <v>496</v>
      </c>
      <c r="G1717" t="s">
        <v>5250</v>
      </c>
      <c r="H1717" t="s">
        <v>5251</v>
      </c>
      <c r="I1717" t="s">
        <v>20</v>
      </c>
      <c r="J1717" t="s">
        <v>21</v>
      </c>
      <c r="K1717">
        <v>30000000</v>
      </c>
      <c r="L1717">
        <v>2013</v>
      </c>
      <c r="M1717">
        <v>6.5</v>
      </c>
      <c r="N1717">
        <v>2.35</v>
      </c>
    </row>
    <row r="1718" spans="1:14" x14ac:dyDescent="0.3">
      <c r="A1718" t="s">
        <v>5252</v>
      </c>
      <c r="B1718">
        <v>131</v>
      </c>
      <c r="C1718" t="s">
        <v>806</v>
      </c>
      <c r="D1718">
        <v>3752725</v>
      </c>
      <c r="E1718" t="s">
        <v>146</v>
      </c>
      <c r="F1718" t="s">
        <v>1554</v>
      </c>
      <c r="G1718" t="s">
        <v>5253</v>
      </c>
      <c r="H1718" t="s">
        <v>3606</v>
      </c>
      <c r="I1718" t="s">
        <v>20</v>
      </c>
      <c r="J1718" t="s">
        <v>21</v>
      </c>
      <c r="K1718">
        <v>18000000</v>
      </c>
      <c r="L1718">
        <v>2004</v>
      </c>
      <c r="M1718">
        <v>7.1</v>
      </c>
      <c r="N1718">
        <v>2.35</v>
      </c>
    </row>
    <row r="1719" spans="1:14" x14ac:dyDescent="0.3">
      <c r="A1719" t="s">
        <v>3168</v>
      </c>
      <c r="B1719">
        <v>109</v>
      </c>
      <c r="C1719" t="s">
        <v>5254</v>
      </c>
      <c r="D1719">
        <v>3517797</v>
      </c>
      <c r="E1719" t="s">
        <v>3612</v>
      </c>
      <c r="F1719" t="s">
        <v>5255</v>
      </c>
      <c r="G1719" t="s">
        <v>5256</v>
      </c>
      <c r="H1719" t="s">
        <v>1606</v>
      </c>
      <c r="I1719" t="s">
        <v>20</v>
      </c>
      <c r="J1719" t="s">
        <v>966</v>
      </c>
      <c r="K1719">
        <v>25000000</v>
      </c>
      <c r="L1719">
        <v>2002</v>
      </c>
      <c r="M1719">
        <v>6.6</v>
      </c>
      <c r="N1719">
        <v>1.85</v>
      </c>
    </row>
    <row r="1720" spans="1:14" x14ac:dyDescent="0.3">
      <c r="A1720" t="s">
        <v>5257</v>
      </c>
      <c r="B1720">
        <v>80</v>
      </c>
      <c r="C1720" t="s">
        <v>483</v>
      </c>
      <c r="D1720">
        <v>3101301</v>
      </c>
      <c r="E1720" t="s">
        <v>5258</v>
      </c>
      <c r="F1720" t="s">
        <v>303</v>
      </c>
      <c r="G1720" t="s">
        <v>5259</v>
      </c>
      <c r="H1720" t="s">
        <v>4548</v>
      </c>
      <c r="I1720" t="s">
        <v>20</v>
      </c>
      <c r="J1720" t="s">
        <v>21</v>
      </c>
      <c r="L1720">
        <v>2005</v>
      </c>
      <c r="M1720">
        <v>4</v>
      </c>
      <c r="N1720">
        <v>1.85</v>
      </c>
    </row>
    <row r="1721" spans="1:14" x14ac:dyDescent="0.3">
      <c r="A1721" t="s">
        <v>4992</v>
      </c>
      <c r="B1721">
        <v>88</v>
      </c>
      <c r="C1721" t="s">
        <v>5260</v>
      </c>
      <c r="D1721">
        <v>2975649</v>
      </c>
      <c r="E1721" t="s">
        <v>3919</v>
      </c>
      <c r="F1721" t="s">
        <v>1902</v>
      </c>
      <c r="G1721" t="s">
        <v>5261</v>
      </c>
      <c r="H1721" t="s">
        <v>5262</v>
      </c>
      <c r="I1721" t="s">
        <v>20</v>
      </c>
      <c r="J1721" t="s">
        <v>34</v>
      </c>
      <c r="K1721">
        <v>30000000</v>
      </c>
      <c r="L1721">
        <v>2006</v>
      </c>
      <c r="M1721">
        <v>7</v>
      </c>
      <c r="N1721">
        <v>2.35</v>
      </c>
    </row>
    <row r="1722" spans="1:14" x14ac:dyDescent="0.3">
      <c r="A1722" t="s">
        <v>5263</v>
      </c>
      <c r="B1722">
        <v>103</v>
      </c>
      <c r="C1722" t="s">
        <v>5264</v>
      </c>
      <c r="D1722">
        <v>668171</v>
      </c>
      <c r="E1722" t="s">
        <v>4252</v>
      </c>
      <c r="F1722" t="s">
        <v>3836</v>
      </c>
      <c r="G1722" t="s">
        <v>5265</v>
      </c>
      <c r="H1722" t="s">
        <v>5266</v>
      </c>
      <c r="I1722" t="s">
        <v>1279</v>
      </c>
      <c r="J1722" t="s">
        <v>601</v>
      </c>
      <c r="K1722">
        <v>60000000</v>
      </c>
      <c r="L1722">
        <v>2005</v>
      </c>
      <c r="M1722">
        <v>5.6</v>
      </c>
      <c r="N1722">
        <v>2.35</v>
      </c>
    </row>
    <row r="1723" spans="1:14" x14ac:dyDescent="0.3">
      <c r="A1723" t="s">
        <v>5267</v>
      </c>
      <c r="B1723">
        <v>87</v>
      </c>
      <c r="C1723" t="s">
        <v>5268</v>
      </c>
      <c r="D1723">
        <v>480314</v>
      </c>
      <c r="E1723" t="s">
        <v>87</v>
      </c>
      <c r="F1723" t="s">
        <v>4548</v>
      </c>
      <c r="G1723" t="s">
        <v>5269</v>
      </c>
      <c r="H1723" t="s">
        <v>5270</v>
      </c>
      <c r="I1723" t="s">
        <v>20</v>
      </c>
      <c r="J1723" t="s">
        <v>21</v>
      </c>
      <c r="K1723">
        <v>21000000</v>
      </c>
      <c r="L1723">
        <v>2006</v>
      </c>
      <c r="M1723">
        <v>4.8</v>
      </c>
      <c r="N1723">
        <v>2.35</v>
      </c>
    </row>
    <row r="1724" spans="1:14" x14ac:dyDescent="0.3">
      <c r="A1724" t="s">
        <v>5271</v>
      </c>
      <c r="B1724">
        <v>160</v>
      </c>
      <c r="C1724" t="s">
        <v>598</v>
      </c>
      <c r="D1724">
        <v>3904982</v>
      </c>
      <c r="E1724" t="s">
        <v>5272</v>
      </c>
      <c r="F1724" t="s">
        <v>231</v>
      </c>
      <c r="G1724" t="s">
        <v>5273</v>
      </c>
      <c r="H1724" t="s">
        <v>701</v>
      </c>
      <c r="I1724" t="s">
        <v>20</v>
      </c>
      <c r="J1724" t="s">
        <v>21</v>
      </c>
      <c r="K1724">
        <v>30000000</v>
      </c>
      <c r="L1724">
        <v>2007</v>
      </c>
      <c r="M1724">
        <v>7.5</v>
      </c>
      <c r="N1724">
        <v>2.35</v>
      </c>
    </row>
    <row r="1725" spans="1:14" x14ac:dyDescent="0.3">
      <c r="A1725" t="s">
        <v>5274</v>
      </c>
      <c r="B1725">
        <v>121</v>
      </c>
      <c r="C1725" t="s">
        <v>3303</v>
      </c>
      <c r="D1725">
        <v>127437</v>
      </c>
      <c r="E1725" t="s">
        <v>735</v>
      </c>
      <c r="F1725" t="s">
        <v>195</v>
      </c>
      <c r="G1725" t="s">
        <v>5275</v>
      </c>
      <c r="H1725" t="s">
        <v>5276</v>
      </c>
      <c r="I1725" t="s">
        <v>1279</v>
      </c>
      <c r="J1725" t="s">
        <v>601</v>
      </c>
      <c r="K1725">
        <v>18000000</v>
      </c>
      <c r="L1725">
        <v>2011</v>
      </c>
      <c r="M1725">
        <v>6</v>
      </c>
      <c r="N1725">
        <v>2.35</v>
      </c>
    </row>
    <row r="1726" spans="1:14" x14ac:dyDescent="0.3">
      <c r="A1726" t="s">
        <v>5277</v>
      </c>
      <c r="B1726">
        <v>91</v>
      </c>
      <c r="C1726" t="s">
        <v>5278</v>
      </c>
      <c r="E1726" t="s">
        <v>1974</v>
      </c>
      <c r="F1726" t="s">
        <v>5279</v>
      </c>
      <c r="G1726" t="s">
        <v>5280</v>
      </c>
      <c r="H1726" t="s">
        <v>5281</v>
      </c>
      <c r="I1726" t="s">
        <v>965</v>
      </c>
      <c r="J1726" t="s">
        <v>966</v>
      </c>
      <c r="L1726">
        <v>2009</v>
      </c>
      <c r="M1726">
        <v>7.2</v>
      </c>
      <c r="N1726">
        <v>1.85</v>
      </c>
    </row>
    <row r="1727" spans="1:14" x14ac:dyDescent="0.3">
      <c r="A1727" t="s">
        <v>1172</v>
      </c>
      <c r="B1727">
        <v>92</v>
      </c>
      <c r="C1727" t="s">
        <v>1503</v>
      </c>
      <c r="E1727" t="s">
        <v>315</v>
      </c>
      <c r="F1727" t="s">
        <v>228</v>
      </c>
      <c r="G1727" t="s">
        <v>5282</v>
      </c>
      <c r="H1727" t="s">
        <v>1163</v>
      </c>
      <c r="I1727" t="s">
        <v>20</v>
      </c>
      <c r="J1727" t="s">
        <v>21</v>
      </c>
      <c r="K1727">
        <v>30000000</v>
      </c>
      <c r="L1727">
        <v>2015</v>
      </c>
      <c r="M1727">
        <v>5.6</v>
      </c>
      <c r="N1727">
        <v>2.35</v>
      </c>
    </row>
    <row r="1728" spans="1:14" x14ac:dyDescent="0.3">
      <c r="A1728" t="s">
        <v>85</v>
      </c>
      <c r="B1728">
        <v>129</v>
      </c>
      <c r="C1728" t="s">
        <v>2958</v>
      </c>
      <c r="D1728">
        <v>537580</v>
      </c>
      <c r="E1728" t="s">
        <v>5283</v>
      </c>
      <c r="F1728" t="s">
        <v>437</v>
      </c>
      <c r="G1728" t="s">
        <v>5284</v>
      </c>
      <c r="H1728" t="s">
        <v>5285</v>
      </c>
      <c r="I1728" t="s">
        <v>20</v>
      </c>
      <c r="J1728" t="s">
        <v>21</v>
      </c>
      <c r="K1728">
        <v>30000000</v>
      </c>
      <c r="L1728">
        <v>2011</v>
      </c>
      <c r="M1728">
        <v>6.8</v>
      </c>
      <c r="N1728">
        <v>2.35</v>
      </c>
    </row>
    <row r="1729" spans="1:14" x14ac:dyDescent="0.3">
      <c r="A1729" t="s">
        <v>5286</v>
      </c>
      <c r="B1729">
        <v>93</v>
      </c>
      <c r="C1729" t="s">
        <v>1653</v>
      </c>
      <c r="E1729" t="s">
        <v>1921</v>
      </c>
      <c r="F1729" t="s">
        <v>268</v>
      </c>
      <c r="G1729" t="s">
        <v>5287</v>
      </c>
      <c r="H1729" t="s">
        <v>1021</v>
      </c>
      <c r="I1729" t="s">
        <v>5288</v>
      </c>
      <c r="J1729" t="s">
        <v>520</v>
      </c>
      <c r="L1729">
        <v>2010</v>
      </c>
      <c r="M1729">
        <v>4.9000000000000004</v>
      </c>
      <c r="N1729">
        <v>2.39</v>
      </c>
    </row>
    <row r="1730" spans="1:14" x14ac:dyDescent="0.3">
      <c r="A1730" t="s">
        <v>4711</v>
      </c>
      <c r="B1730">
        <v>118</v>
      </c>
      <c r="C1730" t="s">
        <v>5289</v>
      </c>
      <c r="E1730" t="s">
        <v>3692</v>
      </c>
      <c r="F1730" t="s">
        <v>4772</v>
      </c>
      <c r="G1730" t="s">
        <v>5290</v>
      </c>
      <c r="H1730" t="s">
        <v>5291</v>
      </c>
      <c r="I1730" t="s">
        <v>20</v>
      </c>
      <c r="J1730" t="s">
        <v>520</v>
      </c>
      <c r="K1730">
        <v>30000000</v>
      </c>
      <c r="L1730">
        <v>2007</v>
      </c>
      <c r="M1730">
        <v>7.1</v>
      </c>
      <c r="N1730">
        <v>2.35</v>
      </c>
    </row>
    <row r="1731" spans="1:14" x14ac:dyDescent="0.3">
      <c r="A1731" t="s">
        <v>5292</v>
      </c>
      <c r="B1731">
        <v>110</v>
      </c>
      <c r="C1731" t="s">
        <v>140</v>
      </c>
      <c r="E1731" t="s">
        <v>1504</v>
      </c>
      <c r="F1731" t="s">
        <v>3820</v>
      </c>
      <c r="G1731" t="s">
        <v>5293</v>
      </c>
      <c r="H1731" t="s">
        <v>5294</v>
      </c>
      <c r="I1731" t="s">
        <v>20</v>
      </c>
      <c r="J1731" t="s">
        <v>966</v>
      </c>
      <c r="K1731">
        <v>24000000</v>
      </c>
      <c r="L1731">
        <v>2014</v>
      </c>
      <c r="M1731">
        <v>2</v>
      </c>
      <c r="N1731">
        <v>2.35</v>
      </c>
    </row>
    <row r="1732" spans="1:14" x14ac:dyDescent="0.3">
      <c r="A1732" t="s">
        <v>5295</v>
      </c>
      <c r="B1732">
        <v>103</v>
      </c>
      <c r="C1732" t="s">
        <v>84</v>
      </c>
      <c r="E1732" t="s">
        <v>3919</v>
      </c>
      <c r="F1732" t="s">
        <v>2007</v>
      </c>
      <c r="G1732" t="s">
        <v>5296</v>
      </c>
      <c r="H1732" t="s">
        <v>1312</v>
      </c>
      <c r="I1732" t="s">
        <v>20</v>
      </c>
      <c r="J1732" t="s">
        <v>5297</v>
      </c>
      <c r="K1732">
        <v>30000000</v>
      </c>
      <c r="L1732">
        <v>2014</v>
      </c>
      <c r="M1732">
        <v>5.7</v>
      </c>
      <c r="N1732">
        <v>2.35</v>
      </c>
    </row>
    <row r="1733" spans="1:14" x14ac:dyDescent="0.3">
      <c r="A1733" t="s">
        <v>5298</v>
      </c>
      <c r="B1733">
        <v>85</v>
      </c>
      <c r="C1733" t="s">
        <v>4406</v>
      </c>
      <c r="E1733" t="s">
        <v>5299</v>
      </c>
      <c r="F1733" t="s">
        <v>5300</v>
      </c>
      <c r="G1733" t="s">
        <v>5301</v>
      </c>
      <c r="H1733" t="s">
        <v>5302</v>
      </c>
      <c r="I1733" t="s">
        <v>3516</v>
      </c>
      <c r="J1733" t="s">
        <v>4410</v>
      </c>
      <c r="K1733">
        <v>30000000</v>
      </c>
      <c r="L1733">
        <v>2015</v>
      </c>
      <c r="M1733">
        <v>4.0999999999999996</v>
      </c>
    </row>
    <row r="1734" spans="1:14" x14ac:dyDescent="0.3">
      <c r="A1734" t="s">
        <v>5303</v>
      </c>
      <c r="B1734">
        <v>110</v>
      </c>
      <c r="C1734" t="s">
        <v>888</v>
      </c>
      <c r="E1734" t="s">
        <v>1403</v>
      </c>
      <c r="F1734" t="s">
        <v>265</v>
      </c>
      <c r="G1734" t="s">
        <v>5304</v>
      </c>
      <c r="H1734" t="s">
        <v>5305</v>
      </c>
      <c r="I1734" t="s">
        <v>20</v>
      </c>
      <c r="J1734" t="s">
        <v>4364</v>
      </c>
      <c r="K1734">
        <v>30000000</v>
      </c>
      <c r="L1734">
        <v>2002</v>
      </c>
      <c r="M1734">
        <v>6.7</v>
      </c>
      <c r="N1734">
        <v>1.85</v>
      </c>
    </row>
    <row r="1735" spans="1:14" x14ac:dyDescent="0.3">
      <c r="A1735" t="s">
        <v>5306</v>
      </c>
      <c r="B1735">
        <v>89</v>
      </c>
      <c r="C1735" t="s">
        <v>334</v>
      </c>
      <c r="E1735" t="s">
        <v>5307</v>
      </c>
      <c r="F1735" t="s">
        <v>53</v>
      </c>
      <c r="G1735" t="s">
        <v>5308</v>
      </c>
      <c r="H1735" t="s">
        <v>3834</v>
      </c>
      <c r="I1735" t="s">
        <v>20</v>
      </c>
      <c r="J1735" t="s">
        <v>21</v>
      </c>
      <c r="K1735">
        <v>19000000</v>
      </c>
      <c r="L1735">
        <v>2016</v>
      </c>
      <c r="M1735">
        <v>7.5</v>
      </c>
      <c r="N1735">
        <v>1.85</v>
      </c>
    </row>
    <row r="1736" spans="1:14" x14ac:dyDescent="0.3">
      <c r="A1736" t="s">
        <v>5309</v>
      </c>
      <c r="B1736">
        <v>115</v>
      </c>
      <c r="C1736" t="s">
        <v>5310</v>
      </c>
      <c r="D1736">
        <v>183436380</v>
      </c>
      <c r="E1736" t="s">
        <v>3970</v>
      </c>
      <c r="F1736" t="s">
        <v>1602</v>
      </c>
      <c r="G1736" t="s">
        <v>5311</v>
      </c>
      <c r="H1736" t="s">
        <v>5312</v>
      </c>
      <c r="I1736" t="s">
        <v>20</v>
      </c>
      <c r="J1736" t="s">
        <v>21</v>
      </c>
      <c r="K1736">
        <v>29000000</v>
      </c>
      <c r="L1736">
        <v>2015</v>
      </c>
      <c r="M1736">
        <v>6.5</v>
      </c>
      <c r="N1736">
        <v>1.85</v>
      </c>
    </row>
    <row r="1737" spans="1:14" x14ac:dyDescent="0.3">
      <c r="A1737" t="s">
        <v>940</v>
      </c>
      <c r="B1737">
        <v>153</v>
      </c>
      <c r="C1737" t="s">
        <v>5313</v>
      </c>
      <c r="D1737">
        <v>119518352</v>
      </c>
      <c r="E1737" t="s">
        <v>5314</v>
      </c>
      <c r="F1737" t="s">
        <v>782</v>
      </c>
      <c r="G1737" t="s">
        <v>5315</v>
      </c>
      <c r="H1737" t="s">
        <v>5316</v>
      </c>
      <c r="I1737" t="s">
        <v>20</v>
      </c>
      <c r="J1737" t="s">
        <v>21</v>
      </c>
      <c r="K1737">
        <v>28000000</v>
      </c>
      <c r="L1737">
        <v>2005</v>
      </c>
      <c r="M1737">
        <v>7.9</v>
      </c>
      <c r="N1737">
        <v>2.39</v>
      </c>
    </row>
    <row r="1738" spans="1:14" x14ac:dyDescent="0.3">
      <c r="A1738" t="s">
        <v>45</v>
      </c>
      <c r="B1738">
        <v>42</v>
      </c>
      <c r="C1738" t="s">
        <v>5317</v>
      </c>
      <c r="E1738" t="s">
        <v>5318</v>
      </c>
      <c r="F1738" t="s">
        <v>5319</v>
      </c>
      <c r="G1738" t="s">
        <v>5320</v>
      </c>
      <c r="H1738" t="s">
        <v>1568</v>
      </c>
      <c r="I1738" t="s">
        <v>20</v>
      </c>
      <c r="J1738" t="s">
        <v>21</v>
      </c>
      <c r="M1738">
        <v>7.6</v>
      </c>
      <c r="N1738">
        <v>16</v>
      </c>
    </row>
    <row r="1739" spans="1:14" x14ac:dyDescent="0.3">
      <c r="A1739" t="s">
        <v>5321</v>
      </c>
      <c r="B1739">
        <v>128</v>
      </c>
      <c r="C1739" t="s">
        <v>3115</v>
      </c>
      <c r="D1739">
        <v>37036404</v>
      </c>
      <c r="E1739" t="s">
        <v>936</v>
      </c>
      <c r="F1739" t="s">
        <v>2326</v>
      </c>
      <c r="G1739" t="s">
        <v>5322</v>
      </c>
      <c r="H1739" t="s">
        <v>2550</v>
      </c>
      <c r="I1739" t="s">
        <v>20</v>
      </c>
      <c r="J1739" t="s">
        <v>21</v>
      </c>
      <c r="K1739">
        <v>30000000</v>
      </c>
      <c r="L1739">
        <v>2000</v>
      </c>
      <c r="M1739">
        <v>6.4</v>
      </c>
      <c r="N1739">
        <v>1.85</v>
      </c>
    </row>
    <row r="1740" spans="1:14" x14ac:dyDescent="0.3">
      <c r="A1740" t="s">
        <v>3201</v>
      </c>
      <c r="B1740">
        <v>89</v>
      </c>
      <c r="C1740" t="s">
        <v>5323</v>
      </c>
      <c r="D1740">
        <v>22359293</v>
      </c>
      <c r="E1740" t="s">
        <v>532</v>
      </c>
      <c r="F1740" t="s">
        <v>268</v>
      </c>
      <c r="G1740" t="s">
        <v>5324</v>
      </c>
      <c r="H1740" t="s">
        <v>5325</v>
      </c>
      <c r="I1740" t="s">
        <v>20</v>
      </c>
      <c r="J1740" t="s">
        <v>34</v>
      </c>
      <c r="K1740">
        <v>29000000</v>
      </c>
      <c r="L1740">
        <v>1997</v>
      </c>
      <c r="M1740">
        <v>5.8</v>
      </c>
      <c r="N1740">
        <v>1.85</v>
      </c>
    </row>
    <row r="1741" spans="1:14" x14ac:dyDescent="0.3">
      <c r="A1741" t="s">
        <v>573</v>
      </c>
      <c r="B1741">
        <v>122</v>
      </c>
      <c r="C1741" t="s">
        <v>883</v>
      </c>
      <c r="D1741">
        <v>18593156</v>
      </c>
      <c r="E1741" t="s">
        <v>2190</v>
      </c>
      <c r="F1741" t="s">
        <v>808</v>
      </c>
      <c r="G1741" t="s">
        <v>5326</v>
      </c>
      <c r="H1741" t="s">
        <v>293</v>
      </c>
      <c r="I1741" t="s">
        <v>20</v>
      </c>
      <c r="J1741" t="s">
        <v>21</v>
      </c>
      <c r="K1741">
        <v>35000000</v>
      </c>
      <c r="L1741">
        <v>2008</v>
      </c>
      <c r="M1741">
        <v>7.7</v>
      </c>
      <c r="N1741">
        <v>2.35</v>
      </c>
    </row>
    <row r="1742" spans="1:14" x14ac:dyDescent="0.3">
      <c r="A1742" t="s">
        <v>2186</v>
      </c>
      <c r="B1742">
        <v>113</v>
      </c>
      <c r="C1742" t="s">
        <v>5327</v>
      </c>
      <c r="E1742" t="s">
        <v>5328</v>
      </c>
      <c r="F1742" t="s">
        <v>5329</v>
      </c>
      <c r="G1742" t="s">
        <v>5330</v>
      </c>
      <c r="H1742" t="s">
        <v>5331</v>
      </c>
      <c r="I1742" t="s">
        <v>20</v>
      </c>
      <c r="J1742" t="s">
        <v>21</v>
      </c>
      <c r="K1742">
        <v>29000000</v>
      </c>
      <c r="L1742">
        <v>2002</v>
      </c>
      <c r="M1742">
        <v>7.1</v>
      </c>
      <c r="N1742">
        <v>2.35</v>
      </c>
    </row>
    <row r="1743" spans="1:14" x14ac:dyDescent="0.3">
      <c r="A1743" t="s">
        <v>3787</v>
      </c>
      <c r="B1743">
        <v>99</v>
      </c>
      <c r="C1743" t="s">
        <v>1955</v>
      </c>
      <c r="D1743">
        <v>16930185</v>
      </c>
      <c r="E1743" t="s">
        <v>1106</v>
      </c>
      <c r="F1743" t="s">
        <v>3953</v>
      </c>
      <c r="G1743" t="s">
        <v>5332</v>
      </c>
      <c r="H1743" t="s">
        <v>2282</v>
      </c>
      <c r="I1743" t="s">
        <v>20</v>
      </c>
      <c r="J1743" t="s">
        <v>520</v>
      </c>
      <c r="K1743">
        <v>29000000</v>
      </c>
      <c r="L1743">
        <v>2002</v>
      </c>
      <c r="M1743">
        <v>5.3</v>
      </c>
      <c r="N1743">
        <v>1.85</v>
      </c>
    </row>
    <row r="1744" spans="1:14" x14ac:dyDescent="0.3">
      <c r="A1744" t="s">
        <v>2728</v>
      </c>
      <c r="B1744">
        <v>99</v>
      </c>
      <c r="C1744" t="s">
        <v>184</v>
      </c>
      <c r="D1744">
        <v>63034755</v>
      </c>
      <c r="E1744" t="s">
        <v>1099</v>
      </c>
      <c r="F1744" t="s">
        <v>101</v>
      </c>
      <c r="G1744" t="s">
        <v>5333</v>
      </c>
      <c r="H1744" t="s">
        <v>2728</v>
      </c>
      <c r="I1744" t="s">
        <v>20</v>
      </c>
      <c r="J1744" t="s">
        <v>21</v>
      </c>
      <c r="K1744">
        <v>29000000</v>
      </c>
      <c r="L1744">
        <v>2016</v>
      </c>
      <c r="M1744">
        <v>5.3</v>
      </c>
      <c r="N1744">
        <v>1.85</v>
      </c>
    </row>
    <row r="1745" spans="1:14" x14ac:dyDescent="0.3">
      <c r="A1745" t="s">
        <v>5334</v>
      </c>
      <c r="B1745">
        <v>147</v>
      </c>
      <c r="C1745" t="s">
        <v>2310</v>
      </c>
      <c r="D1745">
        <v>5899797</v>
      </c>
      <c r="E1745" t="s">
        <v>3692</v>
      </c>
      <c r="F1745" t="s">
        <v>1134</v>
      </c>
      <c r="G1745" t="s">
        <v>5335</v>
      </c>
      <c r="H1745" t="s">
        <v>753</v>
      </c>
      <c r="I1745" t="s">
        <v>20</v>
      </c>
      <c r="J1745" t="s">
        <v>34</v>
      </c>
      <c r="K1745">
        <v>29000000</v>
      </c>
      <c r="L1745">
        <v>1987</v>
      </c>
      <c r="M1745">
        <v>7.5</v>
      </c>
      <c r="N1745">
        <v>2.35</v>
      </c>
    </row>
    <row r="1746" spans="1:14" x14ac:dyDescent="0.3">
      <c r="A1746" t="s">
        <v>2330</v>
      </c>
      <c r="B1746">
        <v>112</v>
      </c>
      <c r="C1746" t="s">
        <v>819</v>
      </c>
      <c r="D1746">
        <v>4554569</v>
      </c>
      <c r="E1746" t="s">
        <v>1649</v>
      </c>
      <c r="F1746" t="s">
        <v>1281</v>
      </c>
      <c r="G1746" t="s">
        <v>5336</v>
      </c>
      <c r="H1746" t="s">
        <v>1931</v>
      </c>
      <c r="I1746" t="s">
        <v>20</v>
      </c>
      <c r="J1746" t="s">
        <v>21</v>
      </c>
      <c r="K1746">
        <v>28000000</v>
      </c>
      <c r="L1746">
        <v>1999</v>
      </c>
      <c r="M1746">
        <v>6.9</v>
      </c>
      <c r="N1746">
        <v>2.35</v>
      </c>
    </row>
    <row r="1747" spans="1:14" x14ac:dyDescent="0.3">
      <c r="A1747" t="s">
        <v>5337</v>
      </c>
      <c r="B1747">
        <v>88</v>
      </c>
      <c r="C1747" t="s">
        <v>1070</v>
      </c>
      <c r="D1747">
        <v>17016190</v>
      </c>
      <c r="E1747" t="s">
        <v>4917</v>
      </c>
      <c r="F1747" t="s">
        <v>466</v>
      </c>
      <c r="G1747" t="s">
        <v>5338</v>
      </c>
      <c r="H1747" t="s">
        <v>5339</v>
      </c>
      <c r="I1747" t="s">
        <v>20</v>
      </c>
      <c r="J1747" t="s">
        <v>5340</v>
      </c>
      <c r="K1747">
        <v>12000000</v>
      </c>
      <c r="L1747">
        <v>2004</v>
      </c>
      <c r="M1747">
        <v>4.9000000000000004</v>
      </c>
      <c r="N1747">
        <v>1.85</v>
      </c>
    </row>
    <row r="1748" spans="1:14" x14ac:dyDescent="0.3">
      <c r="A1748" t="s">
        <v>5341</v>
      </c>
      <c r="B1748">
        <v>94</v>
      </c>
      <c r="C1748" t="s">
        <v>5342</v>
      </c>
      <c r="D1748">
        <v>6301131</v>
      </c>
      <c r="E1748" t="s">
        <v>1442</v>
      </c>
      <c r="F1748" t="s">
        <v>1699</v>
      </c>
      <c r="G1748" t="s">
        <v>5343</v>
      </c>
      <c r="H1748" t="s">
        <v>5344</v>
      </c>
      <c r="I1748" t="s">
        <v>20</v>
      </c>
      <c r="J1748" t="s">
        <v>21</v>
      </c>
      <c r="K1748">
        <v>29000000</v>
      </c>
      <c r="L1748">
        <v>2005</v>
      </c>
      <c r="M1748">
        <v>7.1</v>
      </c>
      <c r="N1748">
        <v>2.35</v>
      </c>
    </row>
    <row r="1749" spans="1:14" x14ac:dyDescent="0.3">
      <c r="A1749" t="s">
        <v>1090</v>
      </c>
      <c r="B1749">
        <v>90</v>
      </c>
      <c r="C1749" t="s">
        <v>1307</v>
      </c>
      <c r="D1749">
        <v>217350219</v>
      </c>
      <c r="E1749" t="s">
        <v>60</v>
      </c>
      <c r="F1749" t="s">
        <v>548</v>
      </c>
      <c r="G1749" t="s">
        <v>5345</v>
      </c>
      <c r="H1749" t="s">
        <v>5346</v>
      </c>
      <c r="I1749" t="s">
        <v>20</v>
      </c>
      <c r="J1749" t="s">
        <v>21</v>
      </c>
      <c r="K1749">
        <v>28000000</v>
      </c>
      <c r="L1749">
        <v>1992</v>
      </c>
      <c r="M1749">
        <v>8</v>
      </c>
      <c r="N1749">
        <v>1.33</v>
      </c>
    </row>
    <row r="1750" spans="1:14" x14ac:dyDescent="0.3">
      <c r="A1750" t="s">
        <v>1993</v>
      </c>
      <c r="B1750">
        <v>167</v>
      </c>
      <c r="C1750" t="s">
        <v>5347</v>
      </c>
      <c r="D1750">
        <v>161029270</v>
      </c>
      <c r="E1750" t="s">
        <v>5348</v>
      </c>
      <c r="F1750" t="s">
        <v>1406</v>
      </c>
      <c r="G1750" t="s">
        <v>5349</v>
      </c>
      <c r="H1750" t="s">
        <v>5350</v>
      </c>
      <c r="I1750" t="s">
        <v>20</v>
      </c>
      <c r="J1750" t="s">
        <v>21</v>
      </c>
      <c r="K1750">
        <v>28000000</v>
      </c>
      <c r="L1750">
        <v>2015</v>
      </c>
      <c r="M1750">
        <v>7.9</v>
      </c>
      <c r="N1750">
        <v>2.35</v>
      </c>
    </row>
    <row r="1751" spans="1:14" x14ac:dyDescent="0.3">
      <c r="A1751" t="s">
        <v>264</v>
      </c>
      <c r="B1751">
        <v>118</v>
      </c>
      <c r="C1751" t="s">
        <v>5351</v>
      </c>
      <c r="D1751">
        <v>179870271</v>
      </c>
      <c r="E1751" t="s">
        <v>87</v>
      </c>
      <c r="F1751" t="s">
        <v>266</v>
      </c>
      <c r="G1751" t="s">
        <v>5352</v>
      </c>
      <c r="H1751" t="s">
        <v>5055</v>
      </c>
      <c r="I1751" t="s">
        <v>20</v>
      </c>
      <c r="J1751" t="s">
        <v>21</v>
      </c>
      <c r="K1751">
        <v>28000000</v>
      </c>
      <c r="L1751">
        <v>1984</v>
      </c>
      <c r="M1751">
        <v>7.6</v>
      </c>
      <c r="N1751">
        <v>2.35</v>
      </c>
    </row>
    <row r="1752" spans="1:14" x14ac:dyDescent="0.3">
      <c r="A1752" t="s">
        <v>5353</v>
      </c>
      <c r="B1752">
        <v>83</v>
      </c>
      <c r="C1752" t="s">
        <v>1417</v>
      </c>
      <c r="D1752">
        <v>100491683</v>
      </c>
      <c r="E1752" t="s">
        <v>5354</v>
      </c>
      <c r="F1752" t="s">
        <v>1515</v>
      </c>
      <c r="G1752" t="s">
        <v>5355</v>
      </c>
      <c r="H1752" t="s">
        <v>4993</v>
      </c>
      <c r="I1752" t="s">
        <v>20</v>
      </c>
      <c r="J1752" t="s">
        <v>21</v>
      </c>
      <c r="K1752">
        <v>24000000</v>
      </c>
      <c r="L1752">
        <v>1998</v>
      </c>
      <c r="M1752">
        <v>5.9</v>
      </c>
      <c r="N1752">
        <v>1.85</v>
      </c>
    </row>
    <row r="1753" spans="1:14" x14ac:dyDescent="0.3">
      <c r="A1753" t="s">
        <v>647</v>
      </c>
      <c r="B1753">
        <v>104</v>
      </c>
      <c r="C1753" t="s">
        <v>2575</v>
      </c>
      <c r="D1753">
        <v>74058698</v>
      </c>
      <c r="E1753" t="s">
        <v>1392</v>
      </c>
      <c r="F1753" t="s">
        <v>317</v>
      </c>
      <c r="G1753" t="s">
        <v>5356</v>
      </c>
      <c r="H1753" t="s">
        <v>1709</v>
      </c>
      <c r="I1753" t="s">
        <v>20</v>
      </c>
      <c r="J1753" t="s">
        <v>21</v>
      </c>
      <c r="K1753">
        <v>60000000</v>
      </c>
      <c r="L1753">
        <v>2001</v>
      </c>
      <c r="M1753">
        <v>6.3</v>
      </c>
      <c r="N1753">
        <v>2.35</v>
      </c>
    </row>
    <row r="1754" spans="1:14" x14ac:dyDescent="0.3">
      <c r="A1754" t="s">
        <v>3520</v>
      </c>
      <c r="B1754">
        <v>110</v>
      </c>
      <c r="C1754" t="s">
        <v>5017</v>
      </c>
      <c r="E1754" t="s">
        <v>5357</v>
      </c>
      <c r="F1754" t="s">
        <v>1551</v>
      </c>
      <c r="G1754" t="s">
        <v>5358</v>
      </c>
      <c r="H1754" t="s">
        <v>5359</v>
      </c>
      <c r="I1754" t="s">
        <v>20</v>
      </c>
      <c r="J1754" t="s">
        <v>34</v>
      </c>
      <c r="K1754">
        <v>29000000</v>
      </c>
      <c r="L1754">
        <v>2016</v>
      </c>
      <c r="M1754">
        <v>7.1</v>
      </c>
      <c r="N1754">
        <v>2.35</v>
      </c>
    </row>
    <row r="1755" spans="1:14" x14ac:dyDescent="0.3">
      <c r="A1755" t="s">
        <v>3085</v>
      </c>
      <c r="B1755">
        <v>102</v>
      </c>
      <c r="C1755" t="s">
        <v>334</v>
      </c>
      <c r="D1755">
        <v>55845943</v>
      </c>
      <c r="E1755" t="s">
        <v>227</v>
      </c>
      <c r="F1755" t="s">
        <v>25</v>
      </c>
      <c r="G1755" t="s">
        <v>5360</v>
      </c>
      <c r="H1755" t="s">
        <v>5361</v>
      </c>
      <c r="I1755" t="s">
        <v>20</v>
      </c>
      <c r="J1755" t="s">
        <v>21</v>
      </c>
      <c r="K1755">
        <v>29000000</v>
      </c>
      <c r="L1755">
        <v>2003</v>
      </c>
      <c r="M1755">
        <v>6.4</v>
      </c>
      <c r="N1755">
        <v>1.78</v>
      </c>
    </row>
    <row r="1756" spans="1:14" x14ac:dyDescent="0.3">
      <c r="A1756" t="s">
        <v>868</v>
      </c>
      <c r="B1756">
        <v>131</v>
      </c>
      <c r="C1756" t="s">
        <v>658</v>
      </c>
      <c r="D1756">
        <v>81350242</v>
      </c>
      <c r="E1756" t="s">
        <v>37</v>
      </c>
      <c r="F1756" t="s">
        <v>72</v>
      </c>
      <c r="G1756" t="s">
        <v>5362</v>
      </c>
      <c r="H1756" t="s">
        <v>5363</v>
      </c>
      <c r="I1756" t="s">
        <v>20</v>
      </c>
      <c r="J1756" t="s">
        <v>21</v>
      </c>
      <c r="K1756">
        <v>28000000</v>
      </c>
      <c r="L1756">
        <v>1988</v>
      </c>
      <c r="M1756">
        <v>8.1999999999999993</v>
      </c>
      <c r="N1756">
        <v>2.35</v>
      </c>
    </row>
    <row r="1757" spans="1:14" x14ac:dyDescent="0.3">
      <c r="A1757" t="s">
        <v>4818</v>
      </c>
      <c r="B1757">
        <v>101</v>
      </c>
      <c r="C1757" t="s">
        <v>2822</v>
      </c>
      <c r="D1757">
        <v>67266300</v>
      </c>
      <c r="E1757" t="s">
        <v>1099</v>
      </c>
      <c r="F1757" t="s">
        <v>426</v>
      </c>
      <c r="G1757" t="s">
        <v>5364</v>
      </c>
      <c r="H1757" t="s">
        <v>1234</v>
      </c>
      <c r="I1757" t="s">
        <v>20</v>
      </c>
      <c r="J1757" t="s">
        <v>520</v>
      </c>
      <c r="K1757">
        <v>28000000</v>
      </c>
      <c r="L1757">
        <v>2008</v>
      </c>
      <c r="M1757">
        <v>6.9</v>
      </c>
      <c r="N1757">
        <v>1.85</v>
      </c>
    </row>
    <row r="1758" spans="1:14" x14ac:dyDescent="0.3">
      <c r="A1758" t="s">
        <v>1150</v>
      </c>
      <c r="B1758">
        <v>130</v>
      </c>
      <c r="C1758" t="s">
        <v>36</v>
      </c>
      <c r="D1758">
        <v>70235322</v>
      </c>
      <c r="E1758" t="s">
        <v>1980</v>
      </c>
      <c r="F1758" t="s">
        <v>2670</v>
      </c>
      <c r="G1758" t="s">
        <v>5365</v>
      </c>
      <c r="H1758" t="s">
        <v>5366</v>
      </c>
      <c r="I1758" t="s">
        <v>20</v>
      </c>
      <c r="J1758" t="s">
        <v>21</v>
      </c>
      <c r="K1758">
        <v>28000000</v>
      </c>
      <c r="L1758">
        <v>2015</v>
      </c>
      <c r="M1758">
        <v>7.8</v>
      </c>
      <c r="N1758">
        <v>2.35</v>
      </c>
    </row>
    <row r="1759" spans="1:14" x14ac:dyDescent="0.3">
      <c r="A1759" t="s">
        <v>713</v>
      </c>
      <c r="B1759">
        <v>120</v>
      </c>
      <c r="C1759" t="s">
        <v>1408</v>
      </c>
      <c r="D1759">
        <v>7443007</v>
      </c>
      <c r="E1759" t="s">
        <v>3436</v>
      </c>
      <c r="F1759" t="s">
        <v>1580</v>
      </c>
      <c r="G1759" t="s">
        <v>5367</v>
      </c>
      <c r="H1759" t="s">
        <v>5368</v>
      </c>
      <c r="I1759" t="s">
        <v>20</v>
      </c>
      <c r="J1759" t="s">
        <v>21</v>
      </c>
      <c r="K1759">
        <v>30000000</v>
      </c>
      <c r="L1759">
        <v>2009</v>
      </c>
      <c r="M1759">
        <v>6.7</v>
      </c>
      <c r="N1759">
        <v>1.85</v>
      </c>
    </row>
    <row r="1760" spans="1:14" x14ac:dyDescent="0.3">
      <c r="A1760" t="s">
        <v>5190</v>
      </c>
      <c r="B1760">
        <v>135</v>
      </c>
      <c r="C1760" t="s">
        <v>970</v>
      </c>
      <c r="D1760">
        <v>64371181</v>
      </c>
      <c r="E1760" t="s">
        <v>2677</v>
      </c>
      <c r="F1760" t="s">
        <v>5369</v>
      </c>
      <c r="G1760" t="s">
        <v>5370</v>
      </c>
      <c r="H1760" t="s">
        <v>5371</v>
      </c>
      <c r="I1760" t="s">
        <v>20</v>
      </c>
      <c r="J1760" t="s">
        <v>21</v>
      </c>
      <c r="K1760">
        <v>28000000</v>
      </c>
      <c r="L1760">
        <v>2004</v>
      </c>
      <c r="M1760">
        <v>7.5</v>
      </c>
      <c r="N1760">
        <v>2.4</v>
      </c>
    </row>
    <row r="1761" spans="1:14" x14ac:dyDescent="0.3">
      <c r="A1761" t="s">
        <v>75</v>
      </c>
      <c r="B1761">
        <v>110</v>
      </c>
      <c r="C1761" t="s">
        <v>2768</v>
      </c>
      <c r="D1761">
        <v>58885635</v>
      </c>
      <c r="E1761" t="s">
        <v>3086</v>
      </c>
      <c r="F1761" t="s">
        <v>639</v>
      </c>
      <c r="G1761" t="s">
        <v>5372</v>
      </c>
      <c r="H1761" t="s">
        <v>1015</v>
      </c>
      <c r="I1761" t="s">
        <v>20</v>
      </c>
      <c r="J1761" t="s">
        <v>21</v>
      </c>
      <c r="K1761">
        <v>26000000</v>
      </c>
      <c r="L1761">
        <v>2004</v>
      </c>
      <c r="M1761">
        <v>7.4</v>
      </c>
      <c r="N1761">
        <v>2.35</v>
      </c>
    </row>
    <row r="1762" spans="1:14" x14ac:dyDescent="0.3">
      <c r="A1762" t="s">
        <v>1694</v>
      </c>
      <c r="B1762">
        <v>103</v>
      </c>
      <c r="C1762" t="s">
        <v>160</v>
      </c>
      <c r="D1762">
        <v>60400856</v>
      </c>
      <c r="E1762" t="s">
        <v>1106</v>
      </c>
      <c r="F1762" t="s">
        <v>450</v>
      </c>
      <c r="G1762" t="s">
        <v>5373</v>
      </c>
      <c r="H1762" t="s">
        <v>5374</v>
      </c>
      <c r="I1762" t="s">
        <v>20</v>
      </c>
      <c r="J1762" t="s">
        <v>520</v>
      </c>
      <c r="K1762">
        <v>35000000</v>
      </c>
      <c r="L1762">
        <v>2001</v>
      </c>
      <c r="M1762">
        <v>5.2</v>
      </c>
      <c r="N1762">
        <v>2.35</v>
      </c>
    </row>
    <row r="1763" spans="1:14" x14ac:dyDescent="0.3">
      <c r="A1763" t="s">
        <v>5375</v>
      </c>
      <c r="B1763">
        <v>115</v>
      </c>
      <c r="C1763" t="s">
        <v>5376</v>
      </c>
      <c r="E1763" t="s">
        <v>5377</v>
      </c>
      <c r="F1763" t="s">
        <v>5378</v>
      </c>
      <c r="G1763" t="s">
        <v>5379</v>
      </c>
      <c r="H1763" t="s">
        <v>5380</v>
      </c>
      <c r="I1763" t="s">
        <v>460</v>
      </c>
      <c r="J1763" t="s">
        <v>461</v>
      </c>
      <c r="K1763">
        <v>30000000</v>
      </c>
      <c r="L1763">
        <v>2013</v>
      </c>
      <c r="M1763">
        <v>6.5</v>
      </c>
      <c r="N1763">
        <v>2.35</v>
      </c>
    </row>
    <row r="1764" spans="1:14" x14ac:dyDescent="0.3">
      <c r="A1764" t="s">
        <v>3364</v>
      </c>
      <c r="B1764">
        <v>110</v>
      </c>
      <c r="C1764" t="s">
        <v>2535</v>
      </c>
      <c r="D1764">
        <v>52353636</v>
      </c>
      <c r="E1764" t="s">
        <v>1649</v>
      </c>
      <c r="F1764" t="s">
        <v>372</v>
      </c>
      <c r="G1764" t="s">
        <v>5381</v>
      </c>
      <c r="H1764" t="s">
        <v>2996</v>
      </c>
      <c r="I1764" t="s">
        <v>20</v>
      </c>
      <c r="J1764" t="s">
        <v>21</v>
      </c>
      <c r="K1764">
        <v>21000000</v>
      </c>
      <c r="L1764">
        <v>2001</v>
      </c>
      <c r="M1764">
        <v>7.6</v>
      </c>
      <c r="N1764">
        <v>2.35</v>
      </c>
    </row>
    <row r="1765" spans="1:14" x14ac:dyDescent="0.3">
      <c r="A1765" t="s">
        <v>940</v>
      </c>
      <c r="B1765">
        <v>91</v>
      </c>
      <c r="C1765" t="s">
        <v>5382</v>
      </c>
      <c r="D1765">
        <v>51475962</v>
      </c>
      <c r="E1765" t="s">
        <v>575</v>
      </c>
      <c r="F1765" t="s">
        <v>3732</v>
      </c>
      <c r="G1765" t="s">
        <v>5383</v>
      </c>
      <c r="H1765" t="s">
        <v>1211</v>
      </c>
      <c r="I1765" t="s">
        <v>20</v>
      </c>
      <c r="J1765" t="s">
        <v>21</v>
      </c>
      <c r="K1765">
        <v>30000000</v>
      </c>
      <c r="L1765">
        <v>2003</v>
      </c>
      <c r="M1765">
        <v>7.3</v>
      </c>
      <c r="N1765">
        <v>2.35</v>
      </c>
    </row>
    <row r="1766" spans="1:14" x14ac:dyDescent="0.3">
      <c r="A1766" t="s">
        <v>477</v>
      </c>
      <c r="B1766">
        <v>105</v>
      </c>
      <c r="C1766" t="s">
        <v>317</v>
      </c>
      <c r="D1766">
        <v>63910583</v>
      </c>
      <c r="E1766" t="s">
        <v>1106</v>
      </c>
      <c r="F1766" t="s">
        <v>1147</v>
      </c>
      <c r="G1766" t="s">
        <v>5384</v>
      </c>
      <c r="H1766" t="s">
        <v>2486</v>
      </c>
      <c r="I1766" t="s">
        <v>20</v>
      </c>
      <c r="J1766" t="s">
        <v>21</v>
      </c>
      <c r="K1766">
        <v>28000000</v>
      </c>
      <c r="L1766">
        <v>2013</v>
      </c>
      <c r="M1766">
        <v>6.6</v>
      </c>
      <c r="N1766">
        <v>2.35</v>
      </c>
    </row>
    <row r="1767" spans="1:14" x14ac:dyDescent="0.3">
      <c r="A1767" t="s">
        <v>3811</v>
      </c>
      <c r="B1767">
        <v>127</v>
      </c>
      <c r="C1767" t="s">
        <v>5385</v>
      </c>
      <c r="D1767">
        <v>62300000</v>
      </c>
      <c r="E1767" t="s">
        <v>30</v>
      </c>
      <c r="F1767" t="s">
        <v>644</v>
      </c>
      <c r="G1767" t="s">
        <v>5386</v>
      </c>
      <c r="H1767" t="s">
        <v>732</v>
      </c>
      <c r="I1767" t="s">
        <v>20</v>
      </c>
      <c r="J1767" t="s">
        <v>34</v>
      </c>
      <c r="K1767">
        <v>28000000</v>
      </c>
      <c r="L1767">
        <v>1981</v>
      </c>
      <c r="M1767">
        <v>6.8</v>
      </c>
      <c r="N1767">
        <v>2.35</v>
      </c>
    </row>
    <row r="1768" spans="1:14" x14ac:dyDescent="0.3">
      <c r="A1768" t="s">
        <v>1104</v>
      </c>
      <c r="B1768">
        <v>82</v>
      </c>
      <c r="C1768" t="s">
        <v>5387</v>
      </c>
      <c r="D1768">
        <v>49968653</v>
      </c>
      <c r="E1768" t="s">
        <v>1106</v>
      </c>
      <c r="F1768" t="s">
        <v>5388</v>
      </c>
      <c r="G1768" t="s">
        <v>5389</v>
      </c>
      <c r="H1768" t="s">
        <v>5390</v>
      </c>
      <c r="I1768" t="s">
        <v>20</v>
      </c>
      <c r="J1768" t="s">
        <v>21</v>
      </c>
      <c r="K1768">
        <v>28000000</v>
      </c>
      <c r="L1768">
        <v>2001</v>
      </c>
      <c r="M1768">
        <v>6.9</v>
      </c>
      <c r="N1768">
        <v>1.85</v>
      </c>
    </row>
    <row r="1769" spans="1:14" x14ac:dyDescent="0.3">
      <c r="A1769" t="s">
        <v>1196</v>
      </c>
      <c r="B1769">
        <v>99</v>
      </c>
      <c r="C1769" t="s">
        <v>1493</v>
      </c>
      <c r="D1769">
        <v>44450000</v>
      </c>
      <c r="E1769" t="s">
        <v>926</v>
      </c>
      <c r="F1769" t="s">
        <v>5391</v>
      </c>
      <c r="G1769" t="s">
        <v>5392</v>
      </c>
      <c r="H1769" t="s">
        <v>5393</v>
      </c>
      <c r="I1769" t="s">
        <v>20</v>
      </c>
      <c r="J1769" t="s">
        <v>182</v>
      </c>
      <c r="K1769">
        <v>27000000</v>
      </c>
      <c r="L1769">
        <v>1994</v>
      </c>
      <c r="M1769">
        <v>5.8</v>
      </c>
      <c r="N1769">
        <v>2.35</v>
      </c>
    </row>
    <row r="1770" spans="1:14" x14ac:dyDescent="0.3">
      <c r="A1770" t="s">
        <v>1383</v>
      </c>
      <c r="B1770">
        <v>90</v>
      </c>
      <c r="C1770" t="s">
        <v>154</v>
      </c>
      <c r="D1770">
        <v>45162741</v>
      </c>
      <c r="E1770" t="s">
        <v>1099</v>
      </c>
      <c r="F1770" t="s">
        <v>1297</v>
      </c>
      <c r="G1770" t="s">
        <v>5394</v>
      </c>
      <c r="H1770" t="s">
        <v>831</v>
      </c>
      <c r="I1770" t="s">
        <v>20</v>
      </c>
      <c r="J1770" t="s">
        <v>520</v>
      </c>
      <c r="K1770">
        <v>28000000</v>
      </c>
      <c r="L1770">
        <v>2001</v>
      </c>
      <c r="M1770">
        <v>6.6</v>
      </c>
      <c r="N1770">
        <v>2.35</v>
      </c>
    </row>
    <row r="1771" spans="1:14" x14ac:dyDescent="0.3">
      <c r="A1771" t="s">
        <v>4671</v>
      </c>
      <c r="B1771">
        <v>115</v>
      </c>
      <c r="C1771" t="s">
        <v>5395</v>
      </c>
      <c r="D1771">
        <v>71346930</v>
      </c>
      <c r="E1771" t="s">
        <v>5396</v>
      </c>
      <c r="F1771" t="s">
        <v>5397</v>
      </c>
      <c r="G1771" t="s">
        <v>5398</v>
      </c>
      <c r="H1771" t="s">
        <v>5399</v>
      </c>
      <c r="I1771" t="s">
        <v>20</v>
      </c>
      <c r="J1771" t="s">
        <v>21</v>
      </c>
      <c r="K1771">
        <v>28000000</v>
      </c>
      <c r="L1771">
        <v>2013</v>
      </c>
      <c r="M1771">
        <v>6.7</v>
      </c>
      <c r="N1771">
        <v>2.35</v>
      </c>
    </row>
    <row r="1772" spans="1:14" x14ac:dyDescent="0.3">
      <c r="A1772" t="s">
        <v>2581</v>
      </c>
      <c r="B1772">
        <v>96</v>
      </c>
      <c r="C1772" t="s">
        <v>5400</v>
      </c>
      <c r="D1772">
        <v>39514713</v>
      </c>
      <c r="E1772" t="s">
        <v>350</v>
      </c>
      <c r="F1772" t="s">
        <v>2383</v>
      </c>
      <c r="G1772" t="s">
        <v>5401</v>
      </c>
      <c r="H1772" t="s">
        <v>5402</v>
      </c>
      <c r="I1772" t="s">
        <v>20</v>
      </c>
      <c r="J1772" t="s">
        <v>21</v>
      </c>
      <c r="K1772">
        <v>28000000</v>
      </c>
      <c r="L1772">
        <v>1993</v>
      </c>
      <c r="M1772">
        <v>6.7</v>
      </c>
      <c r="N1772">
        <v>1.85</v>
      </c>
    </row>
    <row r="1773" spans="1:14" x14ac:dyDescent="0.3">
      <c r="A1773" t="s">
        <v>4428</v>
      </c>
      <c r="B1773">
        <v>104</v>
      </c>
      <c r="C1773" t="s">
        <v>5403</v>
      </c>
      <c r="D1773">
        <v>43097652</v>
      </c>
      <c r="E1773" t="s">
        <v>936</v>
      </c>
      <c r="F1773" t="s">
        <v>572</v>
      </c>
      <c r="G1773" t="s">
        <v>5404</v>
      </c>
      <c r="H1773" t="s">
        <v>2160</v>
      </c>
      <c r="I1773" t="s">
        <v>20</v>
      </c>
      <c r="J1773" t="s">
        <v>21</v>
      </c>
      <c r="K1773">
        <v>28000000</v>
      </c>
      <c r="L1773">
        <v>2007</v>
      </c>
      <c r="M1773">
        <v>6.3</v>
      </c>
      <c r="N1773">
        <v>2.35</v>
      </c>
    </row>
    <row r="1774" spans="1:14" x14ac:dyDescent="0.3">
      <c r="A1774" t="s">
        <v>470</v>
      </c>
      <c r="B1774">
        <v>117</v>
      </c>
      <c r="C1774" t="s">
        <v>5405</v>
      </c>
      <c r="D1774">
        <v>48043505</v>
      </c>
      <c r="E1774" t="s">
        <v>1399</v>
      </c>
      <c r="F1774" t="s">
        <v>5406</v>
      </c>
      <c r="G1774" t="s">
        <v>5407</v>
      </c>
      <c r="H1774" t="s">
        <v>1144</v>
      </c>
      <c r="I1774" t="s">
        <v>20</v>
      </c>
      <c r="J1774" t="s">
        <v>34</v>
      </c>
      <c r="K1774">
        <v>30000000</v>
      </c>
      <c r="L1774">
        <v>2010</v>
      </c>
      <c r="M1774">
        <v>7.7</v>
      </c>
      <c r="N1774">
        <v>2.35</v>
      </c>
    </row>
    <row r="1775" spans="1:14" x14ac:dyDescent="0.3">
      <c r="A1775" t="s">
        <v>2669</v>
      </c>
      <c r="B1775">
        <v>83</v>
      </c>
      <c r="C1775" t="s">
        <v>5408</v>
      </c>
      <c r="D1775">
        <v>37053924</v>
      </c>
      <c r="E1775" t="s">
        <v>1151</v>
      </c>
      <c r="F1775" t="s">
        <v>2627</v>
      </c>
      <c r="G1775" t="s">
        <v>5409</v>
      </c>
      <c r="H1775" t="s">
        <v>2539</v>
      </c>
      <c r="I1775" t="s">
        <v>20</v>
      </c>
      <c r="J1775" t="s">
        <v>520</v>
      </c>
      <c r="K1775">
        <v>28000000</v>
      </c>
      <c r="L1775">
        <v>2011</v>
      </c>
      <c r="M1775">
        <v>6.1</v>
      </c>
      <c r="N1775">
        <v>2.35</v>
      </c>
    </row>
    <row r="1776" spans="1:14" x14ac:dyDescent="0.3">
      <c r="A1776" t="s">
        <v>3422</v>
      </c>
      <c r="B1776">
        <v>99</v>
      </c>
      <c r="C1776" t="s">
        <v>3172</v>
      </c>
      <c r="D1776">
        <v>33000377</v>
      </c>
      <c r="E1776" t="s">
        <v>5410</v>
      </c>
      <c r="F1776" t="s">
        <v>437</v>
      </c>
      <c r="G1776" t="s">
        <v>5411</v>
      </c>
      <c r="H1776" t="s">
        <v>5412</v>
      </c>
      <c r="I1776" t="s">
        <v>20</v>
      </c>
      <c r="J1776" t="s">
        <v>21</v>
      </c>
      <c r="K1776">
        <v>28000000</v>
      </c>
      <c r="L1776">
        <v>2000</v>
      </c>
      <c r="M1776">
        <v>4.9000000000000004</v>
      </c>
      <c r="N1776">
        <v>2.35</v>
      </c>
    </row>
    <row r="1777" spans="1:14" x14ac:dyDescent="0.3">
      <c r="A1777" t="s">
        <v>5413</v>
      </c>
      <c r="B1777">
        <v>81</v>
      </c>
      <c r="C1777" t="s">
        <v>353</v>
      </c>
      <c r="D1777">
        <v>66950483</v>
      </c>
      <c r="E1777" t="s">
        <v>1974</v>
      </c>
      <c r="F1777" t="s">
        <v>1421</v>
      </c>
      <c r="G1777" t="s">
        <v>5414</v>
      </c>
      <c r="H1777" t="s">
        <v>509</v>
      </c>
      <c r="I1777" t="s">
        <v>20</v>
      </c>
      <c r="J1777" t="s">
        <v>21</v>
      </c>
      <c r="K1777">
        <v>28000000</v>
      </c>
      <c r="L1777">
        <v>2014</v>
      </c>
      <c r="M1777">
        <v>6.2</v>
      </c>
      <c r="N1777">
        <v>2.39</v>
      </c>
    </row>
    <row r="1778" spans="1:14" x14ac:dyDescent="0.3">
      <c r="A1778" t="s">
        <v>633</v>
      </c>
      <c r="B1778">
        <v>135</v>
      </c>
      <c r="C1778" t="s">
        <v>5049</v>
      </c>
      <c r="D1778">
        <v>38372662</v>
      </c>
      <c r="E1778" t="s">
        <v>146</v>
      </c>
      <c r="F1778" t="s">
        <v>5415</v>
      </c>
      <c r="G1778" t="s">
        <v>5416</v>
      </c>
      <c r="H1778" t="s">
        <v>5417</v>
      </c>
      <c r="I1778" t="s">
        <v>20</v>
      </c>
      <c r="J1778" t="s">
        <v>966</v>
      </c>
      <c r="K1778">
        <v>28000000</v>
      </c>
      <c r="L1778">
        <v>2005</v>
      </c>
      <c r="M1778">
        <v>7.8</v>
      </c>
      <c r="N1778">
        <v>2.35</v>
      </c>
    </row>
    <row r="1779" spans="1:14" x14ac:dyDescent="0.3">
      <c r="A1779" t="s">
        <v>127</v>
      </c>
      <c r="B1779">
        <v>117</v>
      </c>
      <c r="C1779" t="s">
        <v>5418</v>
      </c>
      <c r="D1779">
        <v>27000000</v>
      </c>
      <c r="E1779" t="s">
        <v>1913</v>
      </c>
      <c r="F1779" t="s">
        <v>266</v>
      </c>
      <c r="G1779" t="s">
        <v>5419</v>
      </c>
      <c r="H1779" t="s">
        <v>3363</v>
      </c>
      <c r="I1779" t="s">
        <v>20</v>
      </c>
      <c r="J1779" t="s">
        <v>21</v>
      </c>
      <c r="K1779">
        <v>28000000</v>
      </c>
      <c r="L1779">
        <v>1982</v>
      </c>
      <c r="M1779">
        <v>8.1999999999999993</v>
      </c>
      <c r="N1779">
        <v>2.35</v>
      </c>
    </row>
    <row r="1780" spans="1:14" x14ac:dyDescent="0.3">
      <c r="A1780" t="s">
        <v>2257</v>
      </c>
      <c r="B1780">
        <v>139</v>
      </c>
      <c r="C1780" t="s">
        <v>466</v>
      </c>
      <c r="D1780">
        <v>31600000</v>
      </c>
      <c r="E1780" t="s">
        <v>5420</v>
      </c>
      <c r="F1780" t="s">
        <v>156</v>
      </c>
      <c r="G1780" t="s">
        <v>5421</v>
      </c>
      <c r="H1780" t="s">
        <v>3597</v>
      </c>
      <c r="I1780" t="s">
        <v>20</v>
      </c>
      <c r="J1780" t="s">
        <v>21</v>
      </c>
      <c r="K1780">
        <v>28000000</v>
      </c>
      <c r="L1780">
        <v>1995</v>
      </c>
      <c r="M1780">
        <v>6.9</v>
      </c>
      <c r="N1780">
        <v>2.35</v>
      </c>
    </row>
    <row r="1781" spans="1:14" x14ac:dyDescent="0.3">
      <c r="A1781" t="s">
        <v>222</v>
      </c>
      <c r="B1781">
        <v>123</v>
      </c>
      <c r="C1781" t="s">
        <v>5422</v>
      </c>
      <c r="D1781">
        <v>30688364</v>
      </c>
      <c r="E1781" t="s">
        <v>622</v>
      </c>
      <c r="F1781" t="s">
        <v>1113</v>
      </c>
      <c r="G1781" t="s">
        <v>5423</v>
      </c>
      <c r="H1781" t="s">
        <v>5424</v>
      </c>
      <c r="I1781" t="s">
        <v>20</v>
      </c>
      <c r="J1781" t="s">
        <v>21</v>
      </c>
      <c r="K1781">
        <v>28000000</v>
      </c>
      <c r="L1781">
        <v>2014</v>
      </c>
      <c r="M1781">
        <v>6.2</v>
      </c>
      <c r="N1781">
        <v>2.35</v>
      </c>
    </row>
    <row r="1782" spans="1:14" x14ac:dyDescent="0.3">
      <c r="A1782" t="s">
        <v>5425</v>
      </c>
      <c r="B1782">
        <v>117</v>
      </c>
      <c r="C1782" t="s">
        <v>5426</v>
      </c>
      <c r="D1782">
        <v>28563179</v>
      </c>
      <c r="E1782" t="s">
        <v>1392</v>
      </c>
      <c r="F1782" t="s">
        <v>1112</v>
      </c>
      <c r="G1782" t="s">
        <v>5427</v>
      </c>
      <c r="H1782" t="s">
        <v>5428</v>
      </c>
      <c r="I1782" t="s">
        <v>20</v>
      </c>
      <c r="J1782" t="s">
        <v>21</v>
      </c>
      <c r="K1782">
        <v>21000000</v>
      </c>
      <c r="L1782">
        <v>2007</v>
      </c>
      <c r="M1782">
        <v>6.9</v>
      </c>
      <c r="N1782">
        <v>1.85</v>
      </c>
    </row>
    <row r="1783" spans="1:14" x14ac:dyDescent="0.3">
      <c r="A1783" t="s">
        <v>5429</v>
      </c>
      <c r="B1783">
        <v>97</v>
      </c>
      <c r="C1783" t="s">
        <v>5430</v>
      </c>
      <c r="D1783">
        <v>16779636</v>
      </c>
      <c r="E1783" t="s">
        <v>2777</v>
      </c>
      <c r="F1783" t="s">
        <v>2273</v>
      </c>
      <c r="G1783" t="s">
        <v>5431</v>
      </c>
      <c r="H1783" t="s">
        <v>5432</v>
      </c>
      <c r="I1783" t="s">
        <v>20</v>
      </c>
      <c r="J1783" t="s">
        <v>21</v>
      </c>
      <c r="K1783">
        <v>28000000</v>
      </c>
      <c r="L1783">
        <v>2000</v>
      </c>
      <c r="M1783">
        <v>4.8</v>
      </c>
      <c r="N1783">
        <v>2.35</v>
      </c>
    </row>
    <row r="1784" spans="1:14" x14ac:dyDescent="0.3">
      <c r="A1784" t="s">
        <v>1872</v>
      </c>
      <c r="B1784">
        <v>81</v>
      </c>
      <c r="C1784" t="s">
        <v>5433</v>
      </c>
      <c r="D1784">
        <v>10762178</v>
      </c>
      <c r="E1784" t="s">
        <v>43</v>
      </c>
      <c r="F1784" t="s">
        <v>1872</v>
      </c>
      <c r="G1784" t="s">
        <v>5434</v>
      </c>
      <c r="H1784" t="s">
        <v>45</v>
      </c>
      <c r="I1784" t="s">
        <v>20</v>
      </c>
      <c r="J1784" t="s">
        <v>966</v>
      </c>
      <c r="K1784">
        <v>160000000</v>
      </c>
      <c r="L1784">
        <v>2001</v>
      </c>
      <c r="M1784">
        <v>8</v>
      </c>
      <c r="N1784">
        <v>1.85</v>
      </c>
    </row>
    <row r="1785" spans="1:14" x14ac:dyDescent="0.3">
      <c r="A1785" t="s">
        <v>2686</v>
      </c>
      <c r="B1785">
        <v>103</v>
      </c>
      <c r="C1785" t="s">
        <v>2963</v>
      </c>
      <c r="D1785">
        <v>17324744</v>
      </c>
      <c r="E1785" t="s">
        <v>2327</v>
      </c>
      <c r="F1785" t="s">
        <v>5435</v>
      </c>
      <c r="G1785" t="s">
        <v>5436</v>
      </c>
      <c r="H1785" t="s">
        <v>3272</v>
      </c>
      <c r="I1785" t="s">
        <v>20</v>
      </c>
      <c r="J1785" t="s">
        <v>21</v>
      </c>
      <c r="K1785">
        <v>28000000</v>
      </c>
      <c r="L1785">
        <v>2006</v>
      </c>
      <c r="M1785">
        <v>5.3</v>
      </c>
      <c r="N1785">
        <v>1.85</v>
      </c>
    </row>
    <row r="1786" spans="1:14" x14ac:dyDescent="0.3">
      <c r="A1786" t="s">
        <v>1292</v>
      </c>
      <c r="B1786">
        <v>119</v>
      </c>
      <c r="C1786" t="s">
        <v>5437</v>
      </c>
      <c r="D1786">
        <v>8888143</v>
      </c>
      <c r="E1786" t="s">
        <v>3894</v>
      </c>
      <c r="F1786" t="s">
        <v>132</v>
      </c>
      <c r="G1786" t="s">
        <v>5438</v>
      </c>
      <c r="H1786" t="s">
        <v>5439</v>
      </c>
      <c r="I1786" t="s">
        <v>20</v>
      </c>
      <c r="J1786" t="s">
        <v>182</v>
      </c>
      <c r="K1786">
        <v>28000000</v>
      </c>
      <c r="L1786">
        <v>1999</v>
      </c>
      <c r="M1786">
        <v>6.7</v>
      </c>
      <c r="N1786">
        <v>2.35</v>
      </c>
    </row>
    <row r="1787" spans="1:14" x14ac:dyDescent="0.3">
      <c r="A1787" t="s">
        <v>2606</v>
      </c>
      <c r="B1787">
        <v>94</v>
      </c>
      <c r="C1787" t="s">
        <v>1370</v>
      </c>
      <c r="D1787">
        <v>24268828</v>
      </c>
      <c r="E1787" t="s">
        <v>5440</v>
      </c>
      <c r="F1787" t="s">
        <v>2958</v>
      </c>
      <c r="G1787" t="s">
        <v>5441</v>
      </c>
      <c r="H1787" t="s">
        <v>5442</v>
      </c>
      <c r="I1787" t="s">
        <v>20</v>
      </c>
      <c r="J1787" t="s">
        <v>21</v>
      </c>
      <c r="K1787">
        <v>28000000</v>
      </c>
      <c r="L1787">
        <v>2010</v>
      </c>
      <c r="M1787">
        <v>5.4</v>
      </c>
      <c r="N1787">
        <v>1.85</v>
      </c>
    </row>
    <row r="1788" spans="1:14" x14ac:dyDescent="0.3">
      <c r="A1788" t="s">
        <v>4557</v>
      </c>
      <c r="B1788">
        <v>89</v>
      </c>
      <c r="C1788" t="s">
        <v>5443</v>
      </c>
      <c r="D1788">
        <v>8119205</v>
      </c>
      <c r="E1788" t="s">
        <v>350</v>
      </c>
      <c r="F1788" t="s">
        <v>5444</v>
      </c>
      <c r="G1788" t="s">
        <v>5445</v>
      </c>
      <c r="H1788" t="s">
        <v>2506</v>
      </c>
      <c r="I1788" t="s">
        <v>20</v>
      </c>
      <c r="J1788" t="s">
        <v>21</v>
      </c>
      <c r="K1788">
        <v>28000000</v>
      </c>
      <c r="L1788">
        <v>1997</v>
      </c>
      <c r="M1788">
        <v>5.4</v>
      </c>
      <c r="N1788">
        <v>1.85</v>
      </c>
    </row>
    <row r="1789" spans="1:14" x14ac:dyDescent="0.3">
      <c r="A1789" t="s">
        <v>3354</v>
      </c>
      <c r="B1789">
        <v>98</v>
      </c>
      <c r="C1789" t="s">
        <v>3732</v>
      </c>
      <c r="D1789">
        <v>8434601</v>
      </c>
      <c r="E1789" t="s">
        <v>2648</v>
      </c>
      <c r="F1789" t="s">
        <v>228</v>
      </c>
      <c r="G1789" t="s">
        <v>5446</v>
      </c>
      <c r="H1789" t="s">
        <v>4493</v>
      </c>
      <c r="I1789" t="s">
        <v>20</v>
      </c>
      <c r="J1789" t="s">
        <v>21</v>
      </c>
      <c r="K1789">
        <v>28000000</v>
      </c>
      <c r="L1789">
        <v>2001</v>
      </c>
      <c r="M1789">
        <v>4.9000000000000004</v>
      </c>
      <c r="N1789">
        <v>2.35</v>
      </c>
    </row>
    <row r="1790" spans="1:14" x14ac:dyDescent="0.3">
      <c r="A1790" t="s">
        <v>3384</v>
      </c>
      <c r="B1790">
        <v>107</v>
      </c>
      <c r="C1790" t="s">
        <v>1553</v>
      </c>
      <c r="D1790">
        <v>6998324</v>
      </c>
      <c r="E1790" t="s">
        <v>1649</v>
      </c>
      <c r="F1790" t="s">
        <v>5447</v>
      </c>
      <c r="G1790" t="s">
        <v>5448</v>
      </c>
      <c r="H1790" t="s">
        <v>3212</v>
      </c>
      <c r="I1790" t="s">
        <v>20</v>
      </c>
      <c r="J1790" t="s">
        <v>21</v>
      </c>
      <c r="K1790">
        <v>28000000</v>
      </c>
      <c r="L1790">
        <v>2015</v>
      </c>
      <c r="M1790">
        <v>6.1</v>
      </c>
      <c r="N1790">
        <v>1.85</v>
      </c>
    </row>
    <row r="1791" spans="1:14" x14ac:dyDescent="0.3">
      <c r="A1791" t="s">
        <v>3771</v>
      </c>
      <c r="B1791">
        <v>108</v>
      </c>
      <c r="C1791" t="s">
        <v>5449</v>
      </c>
      <c r="D1791">
        <v>10907291</v>
      </c>
      <c r="E1791" t="s">
        <v>5450</v>
      </c>
      <c r="F1791" t="s">
        <v>502</v>
      </c>
      <c r="G1791" t="s">
        <v>5451</v>
      </c>
      <c r="H1791" t="s">
        <v>386</v>
      </c>
      <c r="I1791" t="s">
        <v>20</v>
      </c>
      <c r="J1791" t="s">
        <v>21</v>
      </c>
      <c r="K1791">
        <v>28000000</v>
      </c>
      <c r="L1791">
        <v>2016</v>
      </c>
      <c r="M1791">
        <v>5.8</v>
      </c>
      <c r="N1791">
        <v>2.35</v>
      </c>
    </row>
    <row r="1792" spans="1:14" x14ac:dyDescent="0.3">
      <c r="A1792" t="s">
        <v>330</v>
      </c>
      <c r="B1792">
        <v>134</v>
      </c>
      <c r="C1792" t="s">
        <v>5452</v>
      </c>
      <c r="D1792">
        <v>5532301</v>
      </c>
      <c r="E1792" t="s">
        <v>2088</v>
      </c>
      <c r="F1792" t="s">
        <v>5453</v>
      </c>
      <c r="G1792" t="s">
        <v>5454</v>
      </c>
      <c r="H1792" t="s">
        <v>5455</v>
      </c>
      <c r="I1792" t="s">
        <v>20</v>
      </c>
      <c r="J1792" t="s">
        <v>21</v>
      </c>
      <c r="K1792">
        <v>28000000</v>
      </c>
      <c r="L1792">
        <v>1997</v>
      </c>
      <c r="M1792">
        <v>7</v>
      </c>
      <c r="N1792">
        <v>2.35</v>
      </c>
    </row>
    <row r="1793" spans="1:14" x14ac:dyDescent="0.3">
      <c r="A1793" t="s">
        <v>5456</v>
      </c>
      <c r="B1793">
        <v>110</v>
      </c>
      <c r="C1793" t="s">
        <v>5457</v>
      </c>
      <c r="D1793">
        <v>2775593</v>
      </c>
      <c r="E1793" t="s">
        <v>936</v>
      </c>
      <c r="F1793" t="s">
        <v>1021</v>
      </c>
      <c r="G1793" t="s">
        <v>5458</v>
      </c>
      <c r="H1793" t="s">
        <v>5459</v>
      </c>
      <c r="I1793" t="s">
        <v>20</v>
      </c>
      <c r="J1793" t="s">
        <v>34</v>
      </c>
      <c r="K1793">
        <v>27000000</v>
      </c>
      <c r="L1793">
        <v>2008</v>
      </c>
      <c r="M1793">
        <v>6.5</v>
      </c>
      <c r="N1793">
        <v>1.85</v>
      </c>
    </row>
    <row r="1794" spans="1:14" x14ac:dyDescent="0.3">
      <c r="A1794" t="s">
        <v>5460</v>
      </c>
      <c r="B1794">
        <v>103</v>
      </c>
      <c r="C1794" t="s">
        <v>5461</v>
      </c>
      <c r="D1794">
        <v>28751715</v>
      </c>
      <c r="E1794" t="s">
        <v>1151</v>
      </c>
      <c r="F1794" t="s">
        <v>332</v>
      </c>
      <c r="G1794" t="s">
        <v>5462</v>
      </c>
      <c r="H1794" t="s">
        <v>3773</v>
      </c>
      <c r="I1794" t="s">
        <v>20</v>
      </c>
      <c r="J1794" t="s">
        <v>21</v>
      </c>
      <c r="K1794">
        <v>28000000</v>
      </c>
      <c r="L1794">
        <v>2013</v>
      </c>
      <c r="M1794">
        <v>6.6</v>
      </c>
      <c r="N1794">
        <v>2.35</v>
      </c>
    </row>
    <row r="1795" spans="1:14" x14ac:dyDescent="0.3">
      <c r="A1795" t="s">
        <v>5463</v>
      </c>
      <c r="B1795">
        <v>145</v>
      </c>
      <c r="C1795" t="s">
        <v>5464</v>
      </c>
      <c r="E1795" t="s">
        <v>5465</v>
      </c>
      <c r="F1795" t="s">
        <v>1830</v>
      </c>
      <c r="G1795" t="s">
        <v>5466</v>
      </c>
      <c r="H1795" t="s">
        <v>5467</v>
      </c>
      <c r="I1795" t="s">
        <v>1800</v>
      </c>
      <c r="J1795" t="s">
        <v>2292</v>
      </c>
      <c r="K1795">
        <v>24000000</v>
      </c>
      <c r="L1795">
        <v>2006</v>
      </c>
      <c r="M1795">
        <v>6.1</v>
      </c>
      <c r="N1795">
        <v>1.85</v>
      </c>
    </row>
    <row r="1796" spans="1:14" x14ac:dyDescent="0.3">
      <c r="A1796" t="s">
        <v>5468</v>
      </c>
      <c r="B1796">
        <v>100</v>
      </c>
      <c r="C1796" t="s">
        <v>1410</v>
      </c>
      <c r="D1796">
        <v>20285518</v>
      </c>
      <c r="E1796" t="s">
        <v>315</v>
      </c>
      <c r="F1796" t="s">
        <v>226</v>
      </c>
      <c r="G1796" t="s">
        <v>5469</v>
      </c>
      <c r="H1796" t="s">
        <v>1136</v>
      </c>
      <c r="I1796" t="s">
        <v>20</v>
      </c>
      <c r="J1796" t="s">
        <v>966</v>
      </c>
      <c r="K1796">
        <v>28000000</v>
      </c>
      <c r="L1796">
        <v>2014</v>
      </c>
      <c r="M1796">
        <v>5.7</v>
      </c>
      <c r="N1796">
        <v>2.35</v>
      </c>
    </row>
    <row r="1797" spans="1:14" x14ac:dyDescent="0.3">
      <c r="A1797" t="s">
        <v>3811</v>
      </c>
      <c r="B1797">
        <v>131</v>
      </c>
      <c r="C1797" t="s">
        <v>5470</v>
      </c>
      <c r="D1797">
        <v>67900000</v>
      </c>
      <c r="E1797" t="s">
        <v>30</v>
      </c>
      <c r="F1797" t="s">
        <v>5471</v>
      </c>
      <c r="G1797" t="s">
        <v>5472</v>
      </c>
      <c r="H1797" t="s">
        <v>5473</v>
      </c>
      <c r="I1797" t="s">
        <v>20</v>
      </c>
      <c r="J1797" t="s">
        <v>34</v>
      </c>
      <c r="K1797">
        <v>27500000</v>
      </c>
      <c r="L1797">
        <v>1983</v>
      </c>
      <c r="M1797">
        <v>6.6</v>
      </c>
      <c r="N1797">
        <v>2.35</v>
      </c>
    </row>
    <row r="1798" spans="1:14" x14ac:dyDescent="0.3">
      <c r="A1798" t="s">
        <v>2073</v>
      </c>
      <c r="B1798">
        <v>133</v>
      </c>
      <c r="C1798" t="s">
        <v>5474</v>
      </c>
      <c r="D1798">
        <v>148734225</v>
      </c>
      <c r="E1798" t="s">
        <v>1106</v>
      </c>
      <c r="F1798" t="s">
        <v>2673</v>
      </c>
      <c r="G1798" t="s">
        <v>5475</v>
      </c>
      <c r="H1798" t="s">
        <v>4517</v>
      </c>
      <c r="I1798" t="s">
        <v>20</v>
      </c>
      <c r="J1798" t="s">
        <v>21</v>
      </c>
      <c r="K1798">
        <v>30000000</v>
      </c>
      <c r="L1798">
        <v>2007</v>
      </c>
      <c r="M1798">
        <v>7</v>
      </c>
      <c r="N1798">
        <v>1.85</v>
      </c>
    </row>
    <row r="1799" spans="1:14" x14ac:dyDescent="0.3">
      <c r="A1799" t="s">
        <v>3955</v>
      </c>
      <c r="B1799">
        <v>109</v>
      </c>
      <c r="C1799" t="s">
        <v>5476</v>
      </c>
      <c r="D1799">
        <v>49185998</v>
      </c>
      <c r="E1799" t="s">
        <v>2190</v>
      </c>
      <c r="F1799" t="s">
        <v>1059</v>
      </c>
      <c r="G1799" t="s">
        <v>5477</v>
      </c>
      <c r="H1799" t="s">
        <v>5478</v>
      </c>
      <c r="I1799" t="s">
        <v>20</v>
      </c>
      <c r="J1799" t="s">
        <v>21</v>
      </c>
      <c r="K1799">
        <v>30000000</v>
      </c>
      <c r="L1799">
        <v>2009</v>
      </c>
      <c r="M1799">
        <v>7.4</v>
      </c>
      <c r="N1799">
        <v>2.35</v>
      </c>
    </row>
    <row r="1800" spans="1:14" x14ac:dyDescent="0.3">
      <c r="A1800" t="s">
        <v>4189</v>
      </c>
      <c r="B1800">
        <v>114</v>
      </c>
      <c r="C1800" t="s">
        <v>3294</v>
      </c>
      <c r="D1800">
        <v>42168445</v>
      </c>
      <c r="E1800" t="s">
        <v>936</v>
      </c>
      <c r="F1800" t="s">
        <v>3402</v>
      </c>
      <c r="G1800" t="s">
        <v>5479</v>
      </c>
      <c r="H1800" t="s">
        <v>545</v>
      </c>
      <c r="I1800" t="s">
        <v>20</v>
      </c>
      <c r="J1800" t="s">
        <v>21</v>
      </c>
      <c r="K1800">
        <v>35000000</v>
      </c>
      <c r="L1800">
        <v>2008</v>
      </c>
      <c r="M1800">
        <v>5.3</v>
      </c>
      <c r="N1800">
        <v>1.85</v>
      </c>
    </row>
    <row r="1801" spans="1:14" x14ac:dyDescent="0.3">
      <c r="A1801" t="s">
        <v>5480</v>
      </c>
      <c r="B1801">
        <v>164</v>
      </c>
      <c r="C1801" t="s">
        <v>4856</v>
      </c>
      <c r="D1801">
        <v>26400000</v>
      </c>
      <c r="E1801" t="s">
        <v>1412</v>
      </c>
      <c r="F1801" t="s">
        <v>5481</v>
      </c>
      <c r="G1801" t="s">
        <v>5482</v>
      </c>
      <c r="H1801" t="s">
        <v>606</v>
      </c>
      <c r="I1801" t="s">
        <v>20</v>
      </c>
      <c r="J1801" t="s">
        <v>34</v>
      </c>
      <c r="K1801">
        <v>16000000</v>
      </c>
      <c r="L1801">
        <v>1984</v>
      </c>
      <c r="M1801">
        <v>7.4</v>
      </c>
      <c r="N1801">
        <v>1.85</v>
      </c>
    </row>
    <row r="1802" spans="1:14" x14ac:dyDescent="0.3">
      <c r="A1802" t="s">
        <v>5483</v>
      </c>
      <c r="B1802">
        <v>92</v>
      </c>
      <c r="C1802" t="s">
        <v>5484</v>
      </c>
      <c r="D1802">
        <v>17508670</v>
      </c>
      <c r="E1802" t="s">
        <v>3299</v>
      </c>
      <c r="F1802" t="s">
        <v>5485</v>
      </c>
      <c r="G1802" t="s">
        <v>5486</v>
      </c>
      <c r="H1802" t="s">
        <v>5487</v>
      </c>
      <c r="I1802" t="s">
        <v>20</v>
      </c>
      <c r="J1802" t="s">
        <v>34</v>
      </c>
      <c r="K1802">
        <v>15000000</v>
      </c>
      <c r="L1802">
        <v>2006</v>
      </c>
      <c r="M1802">
        <v>7.4</v>
      </c>
      <c r="N1802">
        <v>1.85</v>
      </c>
    </row>
    <row r="1803" spans="1:14" x14ac:dyDescent="0.3">
      <c r="A1803" t="s">
        <v>551</v>
      </c>
      <c r="B1803">
        <v>122</v>
      </c>
      <c r="C1803" t="s">
        <v>254</v>
      </c>
      <c r="D1803">
        <v>9664316</v>
      </c>
      <c r="E1803" t="s">
        <v>2588</v>
      </c>
      <c r="F1803" t="s">
        <v>55</v>
      </c>
      <c r="G1803" t="s">
        <v>5488</v>
      </c>
      <c r="H1803" t="s">
        <v>1551</v>
      </c>
      <c r="I1803" t="s">
        <v>20</v>
      </c>
      <c r="J1803" t="s">
        <v>21</v>
      </c>
      <c r="K1803">
        <v>27500000</v>
      </c>
      <c r="L1803">
        <v>2007</v>
      </c>
      <c r="M1803">
        <v>6.8</v>
      </c>
      <c r="N1803">
        <v>2.35</v>
      </c>
    </row>
    <row r="1804" spans="1:14" x14ac:dyDescent="0.3">
      <c r="A1804" t="s">
        <v>45</v>
      </c>
      <c r="B1804">
        <v>42</v>
      </c>
      <c r="C1804" t="s">
        <v>890</v>
      </c>
      <c r="E1804" t="s">
        <v>5489</v>
      </c>
      <c r="F1804" t="s">
        <v>648</v>
      </c>
      <c r="G1804" t="s">
        <v>5490</v>
      </c>
      <c r="H1804" t="s">
        <v>5491</v>
      </c>
      <c r="I1804" t="s">
        <v>20</v>
      </c>
      <c r="J1804" t="s">
        <v>21</v>
      </c>
      <c r="M1804">
        <v>7.9</v>
      </c>
      <c r="N1804">
        <v>16</v>
      </c>
    </row>
    <row r="1805" spans="1:14" x14ac:dyDescent="0.3">
      <c r="A1805" t="s">
        <v>5492</v>
      </c>
      <c r="B1805">
        <v>110</v>
      </c>
      <c r="C1805" t="s">
        <v>2833</v>
      </c>
      <c r="D1805">
        <v>74888996</v>
      </c>
      <c r="E1805" t="s">
        <v>155</v>
      </c>
      <c r="F1805" t="s">
        <v>691</v>
      </c>
      <c r="G1805" t="s">
        <v>5493</v>
      </c>
      <c r="H1805" t="s">
        <v>4471</v>
      </c>
      <c r="I1805" t="s">
        <v>20</v>
      </c>
      <c r="J1805" t="s">
        <v>21</v>
      </c>
      <c r="K1805">
        <v>30000000</v>
      </c>
      <c r="L1805">
        <v>1991</v>
      </c>
      <c r="M1805">
        <v>7.2</v>
      </c>
      <c r="N1805">
        <v>2.35</v>
      </c>
    </row>
    <row r="1806" spans="1:14" x14ac:dyDescent="0.3">
      <c r="A1806" t="s">
        <v>5494</v>
      </c>
      <c r="B1806">
        <v>116</v>
      </c>
      <c r="C1806" t="s">
        <v>5003</v>
      </c>
      <c r="D1806">
        <v>69586544</v>
      </c>
      <c r="E1806" t="s">
        <v>2190</v>
      </c>
      <c r="F1806" t="s">
        <v>4745</v>
      </c>
      <c r="G1806" t="s">
        <v>5495</v>
      </c>
      <c r="H1806" t="s">
        <v>5496</v>
      </c>
      <c r="I1806" t="s">
        <v>20</v>
      </c>
      <c r="J1806" t="s">
        <v>21</v>
      </c>
      <c r="K1806">
        <v>27000000</v>
      </c>
      <c r="L1806">
        <v>2002</v>
      </c>
      <c r="M1806">
        <v>6</v>
      </c>
      <c r="N1806">
        <v>2.35</v>
      </c>
    </row>
    <row r="1807" spans="1:14" x14ac:dyDescent="0.3">
      <c r="A1807" t="s">
        <v>170</v>
      </c>
      <c r="B1807">
        <v>106</v>
      </c>
      <c r="C1807" t="s">
        <v>372</v>
      </c>
      <c r="D1807">
        <v>362645141</v>
      </c>
      <c r="E1807" t="s">
        <v>373</v>
      </c>
      <c r="F1807" t="s">
        <v>68</v>
      </c>
      <c r="G1807" t="s">
        <v>374</v>
      </c>
      <c r="H1807" t="s">
        <v>375</v>
      </c>
      <c r="I1807" t="s">
        <v>20</v>
      </c>
      <c r="J1807" t="s">
        <v>34</v>
      </c>
      <c r="K1807">
        <v>175000000</v>
      </c>
      <c r="L1807">
        <v>2016</v>
      </c>
      <c r="M1807">
        <v>7.8</v>
      </c>
      <c r="N1807">
        <v>1.85</v>
      </c>
    </row>
    <row r="1808" spans="1:14" x14ac:dyDescent="0.3">
      <c r="A1808" t="s">
        <v>3233</v>
      </c>
      <c r="B1808">
        <v>115</v>
      </c>
      <c r="C1808" t="s">
        <v>683</v>
      </c>
      <c r="D1808">
        <v>60491560</v>
      </c>
      <c r="E1808" t="s">
        <v>1403</v>
      </c>
      <c r="F1808" t="s">
        <v>317</v>
      </c>
      <c r="G1808" t="s">
        <v>5497</v>
      </c>
      <c r="H1808" t="s">
        <v>5498</v>
      </c>
      <c r="I1808" t="s">
        <v>20</v>
      </c>
      <c r="J1808" t="s">
        <v>21</v>
      </c>
      <c r="K1808">
        <v>27000000</v>
      </c>
      <c r="L1808">
        <v>1997</v>
      </c>
      <c r="M1808">
        <v>6.6</v>
      </c>
      <c r="N1808">
        <v>2.35</v>
      </c>
    </row>
    <row r="1809" spans="1:14" x14ac:dyDescent="0.3">
      <c r="A1809" t="s">
        <v>3282</v>
      </c>
      <c r="B1809">
        <v>148</v>
      </c>
      <c r="C1809" t="s">
        <v>5499</v>
      </c>
      <c r="D1809">
        <v>54200000</v>
      </c>
      <c r="E1809" t="s">
        <v>5500</v>
      </c>
      <c r="F1809" t="s">
        <v>4857</v>
      </c>
      <c r="G1809" t="s">
        <v>5501</v>
      </c>
      <c r="H1809" t="s">
        <v>5502</v>
      </c>
      <c r="I1809" t="s">
        <v>20</v>
      </c>
      <c r="J1809" t="s">
        <v>21</v>
      </c>
      <c r="K1809">
        <v>27000000</v>
      </c>
      <c r="L1809">
        <v>1980</v>
      </c>
      <c r="M1809">
        <v>7.9</v>
      </c>
      <c r="N1809">
        <v>1.85</v>
      </c>
    </row>
    <row r="1810" spans="1:14" x14ac:dyDescent="0.3">
      <c r="A1810" t="s">
        <v>5503</v>
      </c>
      <c r="B1810">
        <v>119</v>
      </c>
      <c r="C1810" t="s">
        <v>1146</v>
      </c>
      <c r="D1810">
        <v>44087387</v>
      </c>
      <c r="E1810" t="s">
        <v>5504</v>
      </c>
      <c r="F1810" t="s">
        <v>436</v>
      </c>
      <c r="G1810" t="s">
        <v>5505</v>
      </c>
      <c r="H1810" t="s">
        <v>5506</v>
      </c>
      <c r="I1810" t="s">
        <v>20</v>
      </c>
      <c r="J1810" t="s">
        <v>21</v>
      </c>
      <c r="L1810">
        <v>2008</v>
      </c>
      <c r="M1810">
        <v>6.2</v>
      </c>
      <c r="N1810">
        <v>1.85</v>
      </c>
    </row>
    <row r="1811" spans="1:14" x14ac:dyDescent="0.3">
      <c r="A1811" t="s">
        <v>2188</v>
      </c>
      <c r="B1811">
        <v>118</v>
      </c>
      <c r="C1811" t="s">
        <v>5507</v>
      </c>
      <c r="D1811">
        <v>30920167</v>
      </c>
      <c r="E1811" t="s">
        <v>3970</v>
      </c>
      <c r="F1811" t="s">
        <v>5508</v>
      </c>
      <c r="G1811" t="s">
        <v>5509</v>
      </c>
      <c r="H1811" t="s">
        <v>4100</v>
      </c>
      <c r="I1811" t="s">
        <v>20</v>
      </c>
      <c r="J1811" t="s">
        <v>21</v>
      </c>
      <c r="K1811">
        <v>25000000</v>
      </c>
      <c r="L1811">
        <v>2012</v>
      </c>
      <c r="M1811">
        <v>5.7</v>
      </c>
      <c r="N1811">
        <v>2.35</v>
      </c>
    </row>
    <row r="1812" spans="1:14" x14ac:dyDescent="0.3">
      <c r="A1812" t="s">
        <v>134</v>
      </c>
      <c r="B1812">
        <v>101</v>
      </c>
      <c r="C1812" t="s">
        <v>5510</v>
      </c>
      <c r="D1812">
        <v>40566655</v>
      </c>
      <c r="E1812" t="s">
        <v>936</v>
      </c>
      <c r="F1812" t="s">
        <v>5511</v>
      </c>
      <c r="G1812" t="s">
        <v>5512</v>
      </c>
      <c r="H1812" t="s">
        <v>5513</v>
      </c>
      <c r="I1812" t="s">
        <v>20</v>
      </c>
      <c r="J1812" t="s">
        <v>34</v>
      </c>
      <c r="K1812">
        <v>30000000</v>
      </c>
      <c r="L1812">
        <v>2002</v>
      </c>
      <c r="M1812">
        <v>7.1</v>
      </c>
      <c r="N1812">
        <v>2.35</v>
      </c>
    </row>
    <row r="1813" spans="1:14" x14ac:dyDescent="0.3">
      <c r="A1813" t="s">
        <v>4346</v>
      </c>
      <c r="B1813">
        <v>82</v>
      </c>
      <c r="C1813" t="s">
        <v>2050</v>
      </c>
      <c r="D1813">
        <v>31768374</v>
      </c>
      <c r="E1813" t="s">
        <v>5175</v>
      </c>
      <c r="F1813" t="s">
        <v>293</v>
      </c>
      <c r="G1813" t="s">
        <v>5514</v>
      </c>
      <c r="H1813" t="s">
        <v>5515</v>
      </c>
      <c r="I1813" t="s">
        <v>20</v>
      </c>
      <c r="J1813" t="s">
        <v>21</v>
      </c>
      <c r="K1813">
        <v>27000000</v>
      </c>
      <c r="L1813">
        <v>1999</v>
      </c>
      <c r="M1813">
        <v>5.6</v>
      </c>
      <c r="N1813">
        <v>2.35</v>
      </c>
    </row>
    <row r="1814" spans="1:14" x14ac:dyDescent="0.3">
      <c r="A1814" t="s">
        <v>3755</v>
      </c>
      <c r="B1814">
        <v>110</v>
      </c>
      <c r="C1814" t="s">
        <v>317</v>
      </c>
      <c r="D1814">
        <v>22494487</v>
      </c>
      <c r="E1814" t="s">
        <v>1403</v>
      </c>
      <c r="F1814" t="s">
        <v>658</v>
      </c>
      <c r="G1814" t="s">
        <v>5516</v>
      </c>
      <c r="H1814" t="s">
        <v>1770</v>
      </c>
      <c r="I1814" t="s">
        <v>20</v>
      </c>
      <c r="J1814" t="s">
        <v>520</v>
      </c>
      <c r="K1814">
        <v>27000000</v>
      </c>
      <c r="L1814">
        <v>2006</v>
      </c>
      <c r="M1814">
        <v>7.8</v>
      </c>
      <c r="N1814">
        <v>2.35</v>
      </c>
    </row>
    <row r="1815" spans="1:14" x14ac:dyDescent="0.3">
      <c r="A1815" t="s">
        <v>5517</v>
      </c>
      <c r="B1815">
        <v>193</v>
      </c>
      <c r="C1815" t="s">
        <v>874</v>
      </c>
      <c r="D1815">
        <v>21500000</v>
      </c>
      <c r="E1815" t="s">
        <v>1412</v>
      </c>
      <c r="F1815" t="s">
        <v>365</v>
      </c>
      <c r="G1815" t="s">
        <v>5518</v>
      </c>
      <c r="H1815" t="s">
        <v>701</v>
      </c>
      <c r="I1815" t="s">
        <v>20</v>
      </c>
      <c r="J1815" t="s">
        <v>21</v>
      </c>
      <c r="K1815">
        <v>27000000</v>
      </c>
      <c r="L1815">
        <v>1983</v>
      </c>
      <c r="M1815">
        <v>7.9</v>
      </c>
      <c r="N1815">
        <v>1.85</v>
      </c>
    </row>
    <row r="1816" spans="1:14" x14ac:dyDescent="0.3">
      <c r="A1816" t="s">
        <v>291</v>
      </c>
      <c r="B1816">
        <v>130</v>
      </c>
      <c r="C1816" t="s">
        <v>1405</v>
      </c>
      <c r="D1816">
        <v>4463292</v>
      </c>
      <c r="E1816" t="s">
        <v>1827</v>
      </c>
      <c r="F1816" t="s">
        <v>1653</v>
      </c>
      <c r="G1816" t="s">
        <v>5519</v>
      </c>
      <c r="H1816" t="s">
        <v>756</v>
      </c>
      <c r="I1816" t="s">
        <v>20</v>
      </c>
      <c r="J1816" t="s">
        <v>34</v>
      </c>
      <c r="K1816">
        <v>30000000</v>
      </c>
      <c r="L1816">
        <v>2011</v>
      </c>
      <c r="M1816">
        <v>6.9</v>
      </c>
      <c r="N1816">
        <v>2.35</v>
      </c>
    </row>
    <row r="1817" spans="1:14" x14ac:dyDescent="0.3">
      <c r="A1817" t="s">
        <v>482</v>
      </c>
      <c r="B1817">
        <v>94</v>
      </c>
      <c r="C1817" t="s">
        <v>5520</v>
      </c>
      <c r="E1817" t="s">
        <v>373</v>
      </c>
      <c r="F1817" t="s">
        <v>2392</v>
      </c>
      <c r="G1817" t="s">
        <v>5521</v>
      </c>
      <c r="H1817" t="s">
        <v>5119</v>
      </c>
      <c r="I1817" t="s">
        <v>20</v>
      </c>
      <c r="J1817" t="s">
        <v>5522</v>
      </c>
      <c r="K1817">
        <v>27000000</v>
      </c>
      <c r="L1817">
        <v>1984</v>
      </c>
      <c r="M1817">
        <v>7.4</v>
      </c>
      <c r="N1817">
        <v>2.35</v>
      </c>
    </row>
    <row r="1818" spans="1:14" x14ac:dyDescent="0.3">
      <c r="A1818" t="s">
        <v>696</v>
      </c>
      <c r="B1818">
        <v>111</v>
      </c>
      <c r="C1818" t="s">
        <v>128</v>
      </c>
      <c r="D1818">
        <v>14337579</v>
      </c>
      <c r="E1818" t="s">
        <v>5523</v>
      </c>
      <c r="F1818" t="s">
        <v>1195</v>
      </c>
      <c r="G1818" t="s">
        <v>5524</v>
      </c>
      <c r="H1818" t="s">
        <v>504</v>
      </c>
      <c r="I1818" t="s">
        <v>20</v>
      </c>
      <c r="J1818" t="s">
        <v>251</v>
      </c>
      <c r="K1818">
        <v>27000000</v>
      </c>
      <c r="L1818">
        <v>1998</v>
      </c>
      <c r="M1818">
        <v>7.7</v>
      </c>
      <c r="N1818">
        <v>2.35</v>
      </c>
    </row>
    <row r="1819" spans="1:14" x14ac:dyDescent="0.3">
      <c r="A1819" t="s">
        <v>5525</v>
      </c>
      <c r="B1819">
        <v>110</v>
      </c>
      <c r="C1819" t="s">
        <v>404</v>
      </c>
      <c r="D1819">
        <v>13823741</v>
      </c>
      <c r="E1819" t="s">
        <v>3794</v>
      </c>
      <c r="F1819" t="s">
        <v>496</v>
      </c>
      <c r="G1819" t="s">
        <v>5526</v>
      </c>
      <c r="H1819" t="s">
        <v>2259</v>
      </c>
      <c r="I1819" t="s">
        <v>20</v>
      </c>
      <c r="J1819" t="s">
        <v>34</v>
      </c>
      <c r="K1819">
        <v>13500000</v>
      </c>
      <c r="L1819">
        <v>2008</v>
      </c>
      <c r="M1819">
        <v>6.9</v>
      </c>
      <c r="N1819">
        <v>2.35</v>
      </c>
    </row>
    <row r="1820" spans="1:14" x14ac:dyDescent="0.3">
      <c r="A1820" t="s">
        <v>45</v>
      </c>
      <c r="B1820">
        <v>30</v>
      </c>
      <c r="C1820" t="s">
        <v>5527</v>
      </c>
      <c r="E1820" t="s">
        <v>1974</v>
      </c>
      <c r="F1820" t="s">
        <v>5528</v>
      </c>
      <c r="G1820" t="s">
        <v>5529</v>
      </c>
      <c r="H1820" t="s">
        <v>5530</v>
      </c>
      <c r="I1820" t="s">
        <v>20</v>
      </c>
      <c r="J1820" t="s">
        <v>21</v>
      </c>
      <c r="M1820">
        <v>8.6999999999999993</v>
      </c>
      <c r="N1820">
        <v>1.33</v>
      </c>
    </row>
    <row r="1821" spans="1:14" x14ac:dyDescent="0.3">
      <c r="A1821" t="s">
        <v>5531</v>
      </c>
      <c r="B1821">
        <v>109</v>
      </c>
      <c r="C1821" t="s">
        <v>5532</v>
      </c>
      <c r="E1821" t="s">
        <v>5533</v>
      </c>
      <c r="F1821" t="s">
        <v>5534</v>
      </c>
      <c r="G1821" t="s">
        <v>5535</v>
      </c>
      <c r="H1821" t="s">
        <v>5536</v>
      </c>
      <c r="I1821" t="s">
        <v>20</v>
      </c>
      <c r="J1821" t="s">
        <v>34</v>
      </c>
      <c r="K1821">
        <v>25000000</v>
      </c>
      <c r="L1821">
        <v>1985</v>
      </c>
      <c r="M1821">
        <v>6.7</v>
      </c>
      <c r="N1821">
        <v>1.85</v>
      </c>
    </row>
    <row r="1822" spans="1:14" x14ac:dyDescent="0.3">
      <c r="A1822" t="s">
        <v>5537</v>
      </c>
      <c r="B1822">
        <v>123</v>
      </c>
      <c r="C1822" t="s">
        <v>5538</v>
      </c>
      <c r="D1822">
        <v>10297897</v>
      </c>
      <c r="E1822" t="s">
        <v>5539</v>
      </c>
      <c r="F1822" t="s">
        <v>450</v>
      </c>
      <c r="G1822" t="s">
        <v>5540</v>
      </c>
      <c r="H1822" t="s">
        <v>3451</v>
      </c>
      <c r="I1822" t="s">
        <v>20</v>
      </c>
      <c r="J1822" t="s">
        <v>21</v>
      </c>
      <c r="K1822">
        <v>27000000</v>
      </c>
      <c r="L1822">
        <v>1998</v>
      </c>
      <c r="M1822">
        <v>6</v>
      </c>
      <c r="N1822">
        <v>2.35</v>
      </c>
    </row>
    <row r="1823" spans="1:14" x14ac:dyDescent="0.3">
      <c r="A1823" t="s">
        <v>4196</v>
      </c>
      <c r="B1823">
        <v>109</v>
      </c>
      <c r="C1823" t="s">
        <v>495</v>
      </c>
      <c r="D1823">
        <v>13248477</v>
      </c>
      <c r="E1823" t="s">
        <v>1959</v>
      </c>
      <c r="F1823" t="s">
        <v>446</v>
      </c>
      <c r="G1823" t="s">
        <v>5541</v>
      </c>
      <c r="H1823" t="s">
        <v>5542</v>
      </c>
      <c r="I1823" t="s">
        <v>20</v>
      </c>
      <c r="J1823" t="s">
        <v>21</v>
      </c>
      <c r="K1823">
        <v>27000000</v>
      </c>
      <c r="L1823">
        <v>2009</v>
      </c>
      <c r="M1823">
        <v>6.2</v>
      </c>
      <c r="N1823">
        <v>2.35</v>
      </c>
    </row>
    <row r="1824" spans="1:14" x14ac:dyDescent="0.3">
      <c r="A1824" t="s">
        <v>5543</v>
      </c>
      <c r="B1824">
        <v>99</v>
      </c>
      <c r="C1824" t="s">
        <v>1408</v>
      </c>
      <c r="D1824">
        <v>8712564</v>
      </c>
      <c r="E1824" t="s">
        <v>1403</v>
      </c>
      <c r="F1824" t="s">
        <v>97</v>
      </c>
      <c r="G1824" t="s">
        <v>5544</v>
      </c>
      <c r="H1824" t="s">
        <v>5545</v>
      </c>
      <c r="I1824" t="s">
        <v>20</v>
      </c>
      <c r="J1824" t="s">
        <v>21</v>
      </c>
      <c r="K1824">
        <v>27000000</v>
      </c>
      <c r="L1824">
        <v>2004</v>
      </c>
      <c r="M1824">
        <v>5.9</v>
      </c>
      <c r="N1824">
        <v>1.33</v>
      </c>
    </row>
    <row r="1825" spans="1:14" x14ac:dyDescent="0.3">
      <c r="A1825" t="s">
        <v>5546</v>
      </c>
      <c r="B1825">
        <v>106</v>
      </c>
      <c r="C1825" t="s">
        <v>1932</v>
      </c>
      <c r="D1825">
        <v>7486906</v>
      </c>
      <c r="E1825" t="s">
        <v>2507</v>
      </c>
      <c r="F1825" t="s">
        <v>293</v>
      </c>
      <c r="G1825" t="s">
        <v>5547</v>
      </c>
      <c r="H1825" t="s">
        <v>2619</v>
      </c>
      <c r="I1825" t="s">
        <v>20</v>
      </c>
      <c r="J1825" t="s">
        <v>21</v>
      </c>
      <c r="K1825">
        <v>27000000</v>
      </c>
      <c r="L1825">
        <v>2007</v>
      </c>
      <c r="M1825">
        <v>6.8</v>
      </c>
      <c r="N1825">
        <v>1.85</v>
      </c>
    </row>
    <row r="1826" spans="1:14" x14ac:dyDescent="0.3">
      <c r="A1826" t="s">
        <v>3085</v>
      </c>
      <c r="B1826">
        <v>89</v>
      </c>
      <c r="C1826" t="s">
        <v>3632</v>
      </c>
      <c r="D1826">
        <v>38536376</v>
      </c>
      <c r="E1826" t="s">
        <v>1963</v>
      </c>
      <c r="F1826" t="s">
        <v>3668</v>
      </c>
      <c r="G1826" t="s">
        <v>5548</v>
      </c>
      <c r="H1826" t="s">
        <v>49</v>
      </c>
      <c r="I1826" t="s">
        <v>20</v>
      </c>
      <c r="J1826" t="s">
        <v>21</v>
      </c>
      <c r="K1826">
        <v>27000000</v>
      </c>
      <c r="L1826">
        <v>2011</v>
      </c>
      <c r="M1826">
        <v>3.6</v>
      </c>
      <c r="N1826">
        <v>1.85</v>
      </c>
    </row>
    <row r="1827" spans="1:14" x14ac:dyDescent="0.3">
      <c r="A1827" t="s">
        <v>5549</v>
      </c>
      <c r="B1827">
        <v>98</v>
      </c>
      <c r="C1827" t="s">
        <v>2358</v>
      </c>
      <c r="D1827">
        <v>41008532</v>
      </c>
      <c r="E1827" t="s">
        <v>1392</v>
      </c>
      <c r="F1827" t="s">
        <v>1006</v>
      </c>
      <c r="G1827" t="s">
        <v>5550</v>
      </c>
      <c r="H1827" t="s">
        <v>411</v>
      </c>
      <c r="I1827" t="s">
        <v>20</v>
      </c>
      <c r="J1827" t="s">
        <v>21</v>
      </c>
      <c r="K1827">
        <v>27000000</v>
      </c>
      <c r="L1827">
        <v>2016</v>
      </c>
      <c r="M1827">
        <v>6.7</v>
      </c>
      <c r="N1827">
        <v>2.35</v>
      </c>
    </row>
    <row r="1828" spans="1:14" x14ac:dyDescent="0.3">
      <c r="A1828" t="s">
        <v>4701</v>
      </c>
      <c r="B1828">
        <v>93</v>
      </c>
      <c r="C1828" t="s">
        <v>5551</v>
      </c>
      <c r="D1828">
        <v>5204007</v>
      </c>
      <c r="E1828" t="s">
        <v>287</v>
      </c>
      <c r="F1828" t="s">
        <v>2419</v>
      </c>
      <c r="G1828" t="s">
        <v>5552</v>
      </c>
      <c r="H1828" t="s">
        <v>5553</v>
      </c>
      <c r="I1828" t="s">
        <v>20</v>
      </c>
      <c r="J1828" t="s">
        <v>34</v>
      </c>
      <c r="K1828">
        <v>28000000</v>
      </c>
      <c r="L1828">
        <v>2001</v>
      </c>
      <c r="M1828">
        <v>6.3</v>
      </c>
      <c r="N1828">
        <v>2.35</v>
      </c>
    </row>
    <row r="1829" spans="1:14" x14ac:dyDescent="0.3">
      <c r="A1829" t="s">
        <v>877</v>
      </c>
      <c r="B1829">
        <v>112</v>
      </c>
      <c r="C1829" t="s">
        <v>473</v>
      </c>
      <c r="D1829">
        <v>4485485</v>
      </c>
      <c r="E1829" t="s">
        <v>5554</v>
      </c>
      <c r="F1829" t="s">
        <v>1147</v>
      </c>
      <c r="G1829" t="s">
        <v>5555</v>
      </c>
      <c r="H1829" t="s">
        <v>411</v>
      </c>
      <c r="I1829" t="s">
        <v>20</v>
      </c>
      <c r="J1829" t="s">
        <v>21</v>
      </c>
      <c r="K1829">
        <v>15000000</v>
      </c>
      <c r="L1829">
        <v>1999</v>
      </c>
      <c r="M1829">
        <v>6.4</v>
      </c>
      <c r="N1829">
        <v>1.85</v>
      </c>
    </row>
    <row r="1830" spans="1:14" x14ac:dyDescent="0.3">
      <c r="A1830" t="s">
        <v>1355</v>
      </c>
      <c r="B1830">
        <v>101</v>
      </c>
      <c r="C1830" t="s">
        <v>258</v>
      </c>
      <c r="D1830">
        <v>4476235</v>
      </c>
      <c r="E1830" t="s">
        <v>3049</v>
      </c>
      <c r="F1830" t="s">
        <v>1388</v>
      </c>
      <c r="G1830" t="s">
        <v>5556</v>
      </c>
      <c r="H1830" t="s">
        <v>5557</v>
      </c>
      <c r="I1830" t="s">
        <v>20</v>
      </c>
      <c r="J1830" t="s">
        <v>21</v>
      </c>
      <c r="K1830">
        <v>27000000</v>
      </c>
      <c r="L1830">
        <v>2004</v>
      </c>
      <c r="M1830">
        <v>6.4</v>
      </c>
      <c r="N1830">
        <v>2.35</v>
      </c>
    </row>
    <row r="1831" spans="1:14" x14ac:dyDescent="0.3">
      <c r="A1831" t="s">
        <v>2013</v>
      </c>
      <c r="B1831">
        <v>104</v>
      </c>
      <c r="C1831" t="s">
        <v>299</v>
      </c>
      <c r="D1831">
        <v>1089365</v>
      </c>
      <c r="E1831" t="s">
        <v>1649</v>
      </c>
      <c r="F1831" t="s">
        <v>1147</v>
      </c>
      <c r="G1831" t="s">
        <v>5558</v>
      </c>
      <c r="H1831" t="s">
        <v>378</v>
      </c>
      <c r="I1831" t="s">
        <v>20</v>
      </c>
      <c r="J1831" t="s">
        <v>21</v>
      </c>
      <c r="K1831">
        <v>25000000</v>
      </c>
      <c r="L1831">
        <v>2008</v>
      </c>
      <c r="M1831">
        <v>5.7</v>
      </c>
      <c r="N1831">
        <v>2.35</v>
      </c>
    </row>
    <row r="1832" spans="1:14" x14ac:dyDescent="0.3">
      <c r="A1832" t="s">
        <v>4307</v>
      </c>
      <c r="B1832">
        <v>120</v>
      </c>
      <c r="C1832" t="s">
        <v>648</v>
      </c>
      <c r="D1832">
        <v>763044</v>
      </c>
      <c r="E1832" t="s">
        <v>2588</v>
      </c>
      <c r="F1832" t="s">
        <v>2259</v>
      </c>
      <c r="G1832" t="s">
        <v>5559</v>
      </c>
      <c r="H1832" t="s">
        <v>5560</v>
      </c>
      <c r="I1832" t="s">
        <v>20</v>
      </c>
      <c r="J1832" t="s">
        <v>182</v>
      </c>
      <c r="K1832">
        <v>23000000</v>
      </c>
      <c r="L1832">
        <v>2003</v>
      </c>
      <c r="M1832">
        <v>6.2</v>
      </c>
      <c r="N1832">
        <v>1.85</v>
      </c>
    </row>
    <row r="1833" spans="1:14" x14ac:dyDescent="0.3">
      <c r="A1833" t="s">
        <v>578</v>
      </c>
      <c r="B1833">
        <v>135</v>
      </c>
      <c r="C1833" t="s">
        <v>5561</v>
      </c>
      <c r="E1833" t="s">
        <v>1848</v>
      </c>
      <c r="F1833" t="s">
        <v>5562</v>
      </c>
      <c r="G1833" t="s">
        <v>5563</v>
      </c>
      <c r="H1833" t="s">
        <v>5564</v>
      </c>
      <c r="I1833" t="s">
        <v>20</v>
      </c>
      <c r="J1833" t="s">
        <v>966</v>
      </c>
      <c r="K1833">
        <v>27000000</v>
      </c>
      <c r="L1833">
        <v>2006</v>
      </c>
      <c r="M1833">
        <v>6.6</v>
      </c>
      <c r="N1833">
        <v>2.35</v>
      </c>
    </row>
    <row r="1834" spans="1:14" x14ac:dyDescent="0.3">
      <c r="A1834" t="s">
        <v>2082</v>
      </c>
      <c r="B1834">
        <v>91</v>
      </c>
      <c r="C1834" t="s">
        <v>2629</v>
      </c>
      <c r="D1834">
        <v>20819129</v>
      </c>
      <c r="E1834" t="s">
        <v>1151</v>
      </c>
      <c r="F1834" t="s">
        <v>1126</v>
      </c>
      <c r="G1834" t="s">
        <v>5565</v>
      </c>
      <c r="H1834" t="s">
        <v>1952</v>
      </c>
      <c r="I1834" t="s">
        <v>20</v>
      </c>
      <c r="J1834" t="s">
        <v>21</v>
      </c>
      <c r="K1834">
        <v>26000000</v>
      </c>
      <c r="L1834">
        <v>2009</v>
      </c>
      <c r="M1834">
        <v>5.2</v>
      </c>
      <c r="N1834">
        <v>1.85</v>
      </c>
    </row>
    <row r="1835" spans="1:14" x14ac:dyDescent="0.3">
      <c r="A1835" t="s">
        <v>1339</v>
      </c>
      <c r="B1835">
        <v>97</v>
      </c>
      <c r="C1835" t="s">
        <v>5566</v>
      </c>
      <c r="D1835">
        <v>110222438</v>
      </c>
      <c r="E1835" t="s">
        <v>5567</v>
      </c>
      <c r="F1835" t="s">
        <v>1139</v>
      </c>
      <c r="G1835" t="s">
        <v>5568</v>
      </c>
      <c r="H1835" t="s">
        <v>2828</v>
      </c>
      <c r="I1835" t="s">
        <v>20</v>
      </c>
      <c r="J1835" t="s">
        <v>21</v>
      </c>
      <c r="K1835">
        <v>26000000</v>
      </c>
      <c r="L1835">
        <v>2003</v>
      </c>
      <c r="M1835">
        <v>6.1</v>
      </c>
      <c r="N1835">
        <v>1.85</v>
      </c>
    </row>
    <row r="1836" spans="1:14" x14ac:dyDescent="0.3">
      <c r="A1836" t="s">
        <v>2073</v>
      </c>
      <c r="B1836">
        <v>133</v>
      </c>
      <c r="C1836" t="s">
        <v>2486</v>
      </c>
      <c r="D1836">
        <v>109243478</v>
      </c>
      <c r="E1836" t="s">
        <v>1106</v>
      </c>
      <c r="F1836" t="s">
        <v>353</v>
      </c>
      <c r="G1836" t="s">
        <v>5569</v>
      </c>
      <c r="H1836" t="s">
        <v>5570</v>
      </c>
      <c r="I1836" t="s">
        <v>20</v>
      </c>
      <c r="J1836" t="s">
        <v>21</v>
      </c>
      <c r="K1836">
        <v>26000000</v>
      </c>
      <c r="L1836">
        <v>2005</v>
      </c>
      <c r="M1836">
        <v>7.1</v>
      </c>
      <c r="N1836">
        <v>1.85</v>
      </c>
    </row>
    <row r="1837" spans="1:14" x14ac:dyDescent="0.3">
      <c r="A1837" t="s">
        <v>2872</v>
      </c>
      <c r="B1837">
        <v>123</v>
      </c>
      <c r="C1837" t="s">
        <v>5571</v>
      </c>
      <c r="D1837">
        <v>100241322</v>
      </c>
      <c r="E1837" t="s">
        <v>936</v>
      </c>
      <c r="F1837" t="s">
        <v>94</v>
      </c>
      <c r="G1837" t="s">
        <v>5572</v>
      </c>
      <c r="H1837" t="s">
        <v>4897</v>
      </c>
      <c r="I1837" t="s">
        <v>20</v>
      </c>
      <c r="J1837" t="s">
        <v>21</v>
      </c>
      <c r="K1837">
        <v>25000000</v>
      </c>
      <c r="L1837">
        <v>1998</v>
      </c>
      <c r="M1837">
        <v>7.2</v>
      </c>
      <c r="N1837">
        <v>2.35</v>
      </c>
    </row>
    <row r="1838" spans="1:14" x14ac:dyDescent="0.3">
      <c r="A1838" t="s">
        <v>5573</v>
      </c>
      <c r="B1838">
        <v>114</v>
      </c>
      <c r="C1838" t="s">
        <v>5574</v>
      </c>
      <c r="D1838">
        <v>25977365</v>
      </c>
      <c r="E1838" t="s">
        <v>1403</v>
      </c>
      <c r="F1838" t="s">
        <v>156</v>
      </c>
      <c r="G1838" t="s">
        <v>5575</v>
      </c>
      <c r="H1838" t="s">
        <v>5576</v>
      </c>
      <c r="I1838" t="s">
        <v>20</v>
      </c>
      <c r="J1838" t="s">
        <v>21</v>
      </c>
      <c r="K1838">
        <v>28000000</v>
      </c>
      <c r="L1838">
        <v>2014</v>
      </c>
      <c r="M1838">
        <v>6.5</v>
      </c>
      <c r="N1838">
        <v>2.35</v>
      </c>
    </row>
    <row r="1839" spans="1:14" x14ac:dyDescent="0.3">
      <c r="A1839" t="s">
        <v>1749</v>
      </c>
      <c r="B1839">
        <v>111</v>
      </c>
      <c r="C1839" t="s">
        <v>2714</v>
      </c>
      <c r="D1839">
        <v>91457688</v>
      </c>
      <c r="E1839" t="s">
        <v>1151</v>
      </c>
      <c r="F1839" t="s">
        <v>1840</v>
      </c>
      <c r="G1839" t="s">
        <v>5577</v>
      </c>
      <c r="H1839" t="s">
        <v>2709</v>
      </c>
      <c r="I1839" t="s">
        <v>20</v>
      </c>
      <c r="J1839" t="s">
        <v>21</v>
      </c>
      <c r="K1839">
        <v>26000000</v>
      </c>
      <c r="L1839">
        <v>1990</v>
      </c>
      <c r="M1839">
        <v>6</v>
      </c>
      <c r="N1839">
        <v>1.85</v>
      </c>
    </row>
    <row r="1840" spans="1:14" x14ac:dyDescent="0.3">
      <c r="A1840" t="s">
        <v>3384</v>
      </c>
      <c r="B1840">
        <v>117</v>
      </c>
      <c r="C1840" t="s">
        <v>2081</v>
      </c>
      <c r="D1840">
        <v>87341380</v>
      </c>
      <c r="E1840" t="s">
        <v>1151</v>
      </c>
      <c r="F1840" t="s">
        <v>53</v>
      </c>
      <c r="G1840" t="s">
        <v>5578</v>
      </c>
      <c r="H1840" t="s">
        <v>1305</v>
      </c>
      <c r="I1840" t="s">
        <v>20</v>
      </c>
      <c r="J1840" t="s">
        <v>21</v>
      </c>
      <c r="K1840">
        <v>27000000</v>
      </c>
      <c r="L1840">
        <v>2008</v>
      </c>
      <c r="M1840">
        <v>7</v>
      </c>
      <c r="N1840">
        <v>2.35</v>
      </c>
    </row>
    <row r="1841" spans="1:14" x14ac:dyDescent="0.3">
      <c r="A1841" t="s">
        <v>2023</v>
      </c>
      <c r="B1841">
        <v>121</v>
      </c>
      <c r="C1841" t="s">
        <v>888</v>
      </c>
      <c r="D1841">
        <v>65703412</v>
      </c>
      <c r="E1841" t="s">
        <v>936</v>
      </c>
      <c r="F1841" t="s">
        <v>2535</v>
      </c>
      <c r="G1841" t="s">
        <v>5579</v>
      </c>
      <c r="H1841" t="s">
        <v>5580</v>
      </c>
      <c r="I1841" t="s">
        <v>20</v>
      </c>
      <c r="J1841" t="s">
        <v>21</v>
      </c>
      <c r="K1841">
        <v>26000000</v>
      </c>
      <c r="L1841">
        <v>1998</v>
      </c>
      <c r="M1841">
        <v>7</v>
      </c>
      <c r="N1841">
        <v>2.35</v>
      </c>
    </row>
    <row r="1842" spans="1:14" x14ac:dyDescent="0.3">
      <c r="A1842" t="s">
        <v>1853</v>
      </c>
      <c r="B1842">
        <v>139</v>
      </c>
      <c r="C1842" t="s">
        <v>1333</v>
      </c>
      <c r="D1842">
        <v>58328680</v>
      </c>
      <c r="E1842" t="s">
        <v>2569</v>
      </c>
      <c r="F1842" t="s">
        <v>1112</v>
      </c>
      <c r="G1842" t="s">
        <v>5581</v>
      </c>
      <c r="H1842" t="s">
        <v>4853</v>
      </c>
      <c r="I1842" t="s">
        <v>20</v>
      </c>
      <c r="J1842" t="s">
        <v>21</v>
      </c>
      <c r="K1842">
        <v>22000000</v>
      </c>
      <c r="L1842">
        <v>2003</v>
      </c>
      <c r="M1842">
        <v>7.5</v>
      </c>
      <c r="N1842">
        <v>2.35</v>
      </c>
    </row>
    <row r="1843" spans="1:14" x14ac:dyDescent="0.3">
      <c r="A1843" t="s">
        <v>877</v>
      </c>
      <c r="B1843">
        <v>115</v>
      </c>
      <c r="C1843" t="s">
        <v>293</v>
      </c>
      <c r="D1843">
        <v>61490000</v>
      </c>
      <c r="E1843" t="s">
        <v>2046</v>
      </c>
      <c r="F1843" t="s">
        <v>1006</v>
      </c>
      <c r="G1843" t="s">
        <v>5582</v>
      </c>
      <c r="H1843" t="s">
        <v>4915</v>
      </c>
      <c r="I1843" t="s">
        <v>20</v>
      </c>
      <c r="J1843" t="s">
        <v>21</v>
      </c>
      <c r="K1843">
        <v>26000000</v>
      </c>
      <c r="L1843">
        <v>1990</v>
      </c>
      <c r="M1843">
        <v>6.6</v>
      </c>
      <c r="N1843">
        <v>2.35</v>
      </c>
    </row>
    <row r="1844" spans="1:14" x14ac:dyDescent="0.3">
      <c r="A1844" t="s">
        <v>45</v>
      </c>
      <c r="B1844">
        <v>22</v>
      </c>
      <c r="C1844" t="s">
        <v>5583</v>
      </c>
      <c r="E1844" t="s">
        <v>1099</v>
      </c>
      <c r="F1844" t="s">
        <v>5584</v>
      </c>
      <c r="G1844" t="s">
        <v>5585</v>
      </c>
      <c r="H1844" t="s">
        <v>5586</v>
      </c>
      <c r="I1844" t="s">
        <v>20</v>
      </c>
      <c r="J1844" t="s">
        <v>21</v>
      </c>
      <c r="M1844">
        <v>8.8000000000000007</v>
      </c>
      <c r="N1844">
        <v>1.33</v>
      </c>
    </row>
    <row r="1845" spans="1:14" x14ac:dyDescent="0.3">
      <c r="A1845" t="s">
        <v>5334</v>
      </c>
      <c r="B1845">
        <v>175</v>
      </c>
      <c r="C1845" t="s">
        <v>5587</v>
      </c>
      <c r="D1845">
        <v>50800000</v>
      </c>
      <c r="E1845" t="s">
        <v>1290</v>
      </c>
      <c r="F1845" t="s">
        <v>5588</v>
      </c>
      <c r="G1845" t="s">
        <v>5589</v>
      </c>
      <c r="H1845" t="s">
        <v>5590</v>
      </c>
      <c r="I1845" t="s">
        <v>20</v>
      </c>
      <c r="J1845" t="s">
        <v>21</v>
      </c>
      <c r="K1845">
        <v>26000000</v>
      </c>
      <c r="L1845">
        <v>1977</v>
      </c>
      <c r="M1845">
        <v>7.4</v>
      </c>
      <c r="N1845">
        <v>2.35</v>
      </c>
    </row>
    <row r="1846" spans="1:14" x14ac:dyDescent="0.3">
      <c r="A1846" t="s">
        <v>3909</v>
      </c>
      <c r="B1846">
        <v>85</v>
      </c>
      <c r="C1846" t="s">
        <v>5591</v>
      </c>
      <c r="D1846">
        <v>57859105</v>
      </c>
      <c r="E1846" t="s">
        <v>575</v>
      </c>
      <c r="F1846" t="s">
        <v>5592</v>
      </c>
      <c r="G1846" t="s">
        <v>5593</v>
      </c>
      <c r="H1846" t="s">
        <v>5594</v>
      </c>
      <c r="I1846" t="s">
        <v>20</v>
      </c>
      <c r="J1846" t="s">
        <v>21</v>
      </c>
      <c r="K1846">
        <v>26000000</v>
      </c>
      <c r="L1846">
        <v>2005</v>
      </c>
      <c r="M1846">
        <v>6.5</v>
      </c>
      <c r="N1846">
        <v>2.35</v>
      </c>
    </row>
    <row r="1847" spans="1:14" x14ac:dyDescent="0.3">
      <c r="A1847" t="s">
        <v>3643</v>
      </c>
      <c r="B1847">
        <v>90</v>
      </c>
      <c r="C1847" t="s">
        <v>5595</v>
      </c>
      <c r="D1847">
        <v>46455802</v>
      </c>
      <c r="E1847" t="s">
        <v>3456</v>
      </c>
      <c r="F1847" t="s">
        <v>5270</v>
      </c>
      <c r="G1847" t="s">
        <v>5596</v>
      </c>
      <c r="H1847" t="s">
        <v>5597</v>
      </c>
      <c r="I1847" t="s">
        <v>20</v>
      </c>
      <c r="J1847" t="s">
        <v>21</v>
      </c>
      <c r="K1847">
        <v>26000000</v>
      </c>
      <c r="L1847">
        <v>2003</v>
      </c>
      <c r="M1847">
        <v>6.2</v>
      </c>
      <c r="N1847">
        <v>1.85</v>
      </c>
    </row>
    <row r="1848" spans="1:14" x14ac:dyDescent="0.3">
      <c r="A1848" t="s">
        <v>2699</v>
      </c>
      <c r="B1848">
        <v>107</v>
      </c>
      <c r="C1848" t="s">
        <v>991</v>
      </c>
      <c r="D1848">
        <v>45506619</v>
      </c>
      <c r="E1848" t="s">
        <v>5598</v>
      </c>
      <c r="F1848" t="s">
        <v>1352</v>
      </c>
      <c r="G1848" t="s">
        <v>5599</v>
      </c>
      <c r="H1848" t="s">
        <v>2374</v>
      </c>
      <c r="I1848" t="s">
        <v>20</v>
      </c>
      <c r="J1848" t="s">
        <v>34</v>
      </c>
      <c r="K1848">
        <v>26000000</v>
      </c>
      <c r="L1848">
        <v>2000</v>
      </c>
      <c r="M1848">
        <v>7.8</v>
      </c>
      <c r="N1848">
        <v>2.35</v>
      </c>
    </row>
    <row r="1849" spans="1:14" x14ac:dyDescent="0.3">
      <c r="A1849" t="s">
        <v>2732</v>
      </c>
      <c r="B1849">
        <v>100</v>
      </c>
      <c r="C1849" t="s">
        <v>5600</v>
      </c>
      <c r="D1849">
        <v>40168080</v>
      </c>
      <c r="E1849" t="s">
        <v>2221</v>
      </c>
      <c r="F1849" t="s">
        <v>365</v>
      </c>
      <c r="G1849" t="s">
        <v>5601</v>
      </c>
      <c r="H1849" t="s">
        <v>2966</v>
      </c>
      <c r="I1849" t="s">
        <v>20</v>
      </c>
      <c r="J1849" t="s">
        <v>21</v>
      </c>
      <c r="K1849">
        <v>26000000</v>
      </c>
      <c r="L1849">
        <v>2010</v>
      </c>
      <c r="M1849">
        <v>5.2</v>
      </c>
      <c r="N1849">
        <v>2.35</v>
      </c>
    </row>
    <row r="1850" spans="1:14" x14ac:dyDescent="0.3">
      <c r="A1850" t="s">
        <v>189</v>
      </c>
      <c r="B1850">
        <v>129</v>
      </c>
      <c r="C1850" t="s">
        <v>5602</v>
      </c>
      <c r="D1850">
        <v>49874933</v>
      </c>
      <c r="E1850" t="s">
        <v>5554</v>
      </c>
      <c r="F1850" t="s">
        <v>719</v>
      </c>
      <c r="G1850" t="s">
        <v>5603</v>
      </c>
      <c r="H1850" t="s">
        <v>1144</v>
      </c>
      <c r="I1850" t="s">
        <v>20</v>
      </c>
      <c r="J1850" t="s">
        <v>21</v>
      </c>
      <c r="K1850">
        <v>26000000</v>
      </c>
      <c r="L1850">
        <v>2013</v>
      </c>
      <c r="M1850">
        <v>6.5</v>
      </c>
      <c r="N1850">
        <v>2.35</v>
      </c>
    </row>
    <row r="1851" spans="1:14" x14ac:dyDescent="0.3">
      <c r="A1851" t="s">
        <v>1145</v>
      </c>
      <c r="B1851">
        <v>109</v>
      </c>
      <c r="C1851" t="s">
        <v>639</v>
      </c>
      <c r="D1851">
        <v>45489752</v>
      </c>
      <c r="E1851" t="s">
        <v>936</v>
      </c>
      <c r="F1851" t="s">
        <v>68</v>
      </c>
      <c r="G1851" t="s">
        <v>5604</v>
      </c>
      <c r="H1851" t="s">
        <v>365</v>
      </c>
      <c r="I1851" t="s">
        <v>20</v>
      </c>
      <c r="J1851" t="s">
        <v>21</v>
      </c>
      <c r="K1851">
        <v>26000000</v>
      </c>
      <c r="L1851">
        <v>2004</v>
      </c>
      <c r="M1851">
        <v>6.5</v>
      </c>
      <c r="N1851">
        <v>1.85</v>
      </c>
    </row>
    <row r="1852" spans="1:14" x14ac:dyDescent="0.3">
      <c r="A1852" t="s">
        <v>2171</v>
      </c>
      <c r="B1852">
        <v>94</v>
      </c>
      <c r="C1852" t="s">
        <v>5605</v>
      </c>
      <c r="D1852">
        <v>36985501</v>
      </c>
      <c r="E1852" t="s">
        <v>5606</v>
      </c>
      <c r="F1852" t="s">
        <v>1944</v>
      </c>
      <c r="G1852" t="s">
        <v>5607</v>
      </c>
      <c r="H1852" t="s">
        <v>5608</v>
      </c>
      <c r="I1852" t="s">
        <v>20</v>
      </c>
      <c r="J1852" t="s">
        <v>21</v>
      </c>
      <c r="K1852">
        <v>26000000</v>
      </c>
      <c r="L1852">
        <v>2002</v>
      </c>
      <c r="M1852">
        <v>5.2</v>
      </c>
      <c r="N1852">
        <v>1.85</v>
      </c>
    </row>
    <row r="1853" spans="1:14" x14ac:dyDescent="0.3">
      <c r="A1853" t="s">
        <v>2330</v>
      </c>
      <c r="B1853">
        <v>133</v>
      </c>
      <c r="C1853" t="s">
        <v>5609</v>
      </c>
      <c r="D1853">
        <v>33200000</v>
      </c>
      <c r="E1853" t="s">
        <v>5610</v>
      </c>
      <c r="F1853" t="s">
        <v>874</v>
      </c>
      <c r="G1853" t="s">
        <v>5611</v>
      </c>
      <c r="H1853" t="s">
        <v>5612</v>
      </c>
      <c r="I1853" t="s">
        <v>20</v>
      </c>
      <c r="J1853" t="s">
        <v>21</v>
      </c>
      <c r="K1853">
        <v>26000000</v>
      </c>
      <c r="L1853">
        <v>1985</v>
      </c>
      <c r="M1853">
        <v>7.2</v>
      </c>
      <c r="N1853">
        <v>2.35</v>
      </c>
    </row>
    <row r="1854" spans="1:14" x14ac:dyDescent="0.3">
      <c r="A1854" t="s">
        <v>3387</v>
      </c>
      <c r="B1854">
        <v>105</v>
      </c>
      <c r="C1854" t="s">
        <v>254</v>
      </c>
      <c r="D1854">
        <v>28501651</v>
      </c>
      <c r="E1854" t="s">
        <v>2588</v>
      </c>
      <c r="F1854" t="s">
        <v>568</v>
      </c>
      <c r="G1854" t="s">
        <v>5613</v>
      </c>
      <c r="H1854" t="s">
        <v>1702</v>
      </c>
      <c r="I1854" t="s">
        <v>20</v>
      </c>
      <c r="J1854" t="s">
        <v>21</v>
      </c>
      <c r="K1854">
        <v>26000000</v>
      </c>
      <c r="L1854">
        <v>2009</v>
      </c>
      <c r="M1854">
        <v>7.1</v>
      </c>
      <c r="N1854">
        <v>2.35</v>
      </c>
    </row>
    <row r="1855" spans="1:14" x14ac:dyDescent="0.3">
      <c r="A1855" t="s">
        <v>5614</v>
      </c>
      <c r="B1855">
        <v>100</v>
      </c>
      <c r="C1855" t="s">
        <v>5044</v>
      </c>
      <c r="D1855">
        <v>23222861</v>
      </c>
      <c r="E1855" t="s">
        <v>5615</v>
      </c>
      <c r="F1855" t="s">
        <v>3734</v>
      </c>
      <c r="G1855" t="s">
        <v>5616</v>
      </c>
      <c r="H1855" t="s">
        <v>534</v>
      </c>
      <c r="I1855" t="s">
        <v>20</v>
      </c>
      <c r="J1855" t="s">
        <v>21</v>
      </c>
      <c r="K1855">
        <v>26000000</v>
      </c>
      <c r="L1855">
        <v>2004</v>
      </c>
      <c r="M1855">
        <v>4.5</v>
      </c>
      <c r="N1855">
        <v>2.35</v>
      </c>
    </row>
    <row r="1856" spans="1:14" x14ac:dyDescent="0.3">
      <c r="A1856" t="s">
        <v>2128</v>
      </c>
      <c r="B1856">
        <v>113</v>
      </c>
      <c r="C1856" t="s">
        <v>224</v>
      </c>
      <c r="D1856">
        <v>54540525</v>
      </c>
      <c r="E1856" t="s">
        <v>1106</v>
      </c>
      <c r="F1856" t="s">
        <v>1147</v>
      </c>
      <c r="G1856" t="s">
        <v>5617</v>
      </c>
      <c r="H1856" t="s">
        <v>5618</v>
      </c>
      <c r="I1856" t="s">
        <v>20</v>
      </c>
      <c r="J1856" t="s">
        <v>21</v>
      </c>
      <c r="K1856">
        <v>56000000</v>
      </c>
      <c r="L1856">
        <v>2011</v>
      </c>
      <c r="M1856">
        <v>5.7</v>
      </c>
      <c r="N1856">
        <v>1.85</v>
      </c>
    </row>
    <row r="1857" spans="1:14" x14ac:dyDescent="0.3">
      <c r="A1857" t="s">
        <v>5619</v>
      </c>
      <c r="B1857">
        <v>118</v>
      </c>
      <c r="C1857" t="s">
        <v>5620</v>
      </c>
      <c r="D1857">
        <v>16252765</v>
      </c>
      <c r="E1857" t="s">
        <v>2112</v>
      </c>
      <c r="F1857" t="s">
        <v>384</v>
      </c>
      <c r="G1857" t="s">
        <v>5621</v>
      </c>
      <c r="H1857" t="s">
        <v>5622</v>
      </c>
      <c r="I1857" t="s">
        <v>20</v>
      </c>
      <c r="J1857" t="s">
        <v>966</v>
      </c>
      <c r="K1857">
        <v>42000000</v>
      </c>
      <c r="L1857">
        <v>2001</v>
      </c>
      <c r="M1857">
        <v>6</v>
      </c>
      <c r="N1857">
        <v>2.35</v>
      </c>
    </row>
    <row r="1858" spans="1:14" x14ac:dyDescent="0.3">
      <c r="A1858" t="s">
        <v>3217</v>
      </c>
      <c r="B1858">
        <v>110</v>
      </c>
      <c r="C1858" t="s">
        <v>823</v>
      </c>
      <c r="D1858">
        <v>16005978</v>
      </c>
      <c r="E1858" t="s">
        <v>1451</v>
      </c>
      <c r="F1858" t="s">
        <v>5623</v>
      </c>
      <c r="G1858" t="s">
        <v>5624</v>
      </c>
      <c r="H1858" t="s">
        <v>2310</v>
      </c>
      <c r="I1858" t="s">
        <v>20</v>
      </c>
      <c r="J1858" t="s">
        <v>21</v>
      </c>
      <c r="K1858">
        <v>26000000</v>
      </c>
      <c r="L1858">
        <v>2012</v>
      </c>
      <c r="M1858">
        <v>6.4</v>
      </c>
      <c r="N1858">
        <v>2.35</v>
      </c>
    </row>
    <row r="1859" spans="1:14" x14ac:dyDescent="0.3">
      <c r="A1859" t="s">
        <v>2686</v>
      </c>
      <c r="B1859">
        <v>110</v>
      </c>
      <c r="C1859" t="s">
        <v>1947</v>
      </c>
      <c r="D1859">
        <v>14469428</v>
      </c>
      <c r="E1859" t="s">
        <v>1106</v>
      </c>
      <c r="F1859" t="s">
        <v>611</v>
      </c>
      <c r="G1859" t="s">
        <v>5625</v>
      </c>
      <c r="H1859" t="s">
        <v>2404</v>
      </c>
      <c r="I1859" t="s">
        <v>20</v>
      </c>
      <c r="J1859" t="s">
        <v>21</v>
      </c>
      <c r="K1859">
        <v>26000000</v>
      </c>
      <c r="L1859">
        <v>2004</v>
      </c>
      <c r="M1859">
        <v>5.2</v>
      </c>
      <c r="N1859">
        <v>1.85</v>
      </c>
    </row>
    <row r="1860" spans="1:14" x14ac:dyDescent="0.3">
      <c r="A1860" t="s">
        <v>5626</v>
      </c>
      <c r="B1860">
        <v>99</v>
      </c>
      <c r="C1860" t="s">
        <v>511</v>
      </c>
      <c r="D1860">
        <v>13829734</v>
      </c>
      <c r="E1860" t="s">
        <v>5627</v>
      </c>
      <c r="F1860" t="s">
        <v>2871</v>
      </c>
      <c r="G1860" t="s">
        <v>5628</v>
      </c>
      <c r="H1860" t="s">
        <v>5629</v>
      </c>
      <c r="I1860" t="s">
        <v>20</v>
      </c>
      <c r="J1860" t="s">
        <v>182</v>
      </c>
      <c r="K1860">
        <v>26000000</v>
      </c>
      <c r="L1860">
        <v>1994</v>
      </c>
      <c r="M1860">
        <v>4.3</v>
      </c>
      <c r="N1860">
        <v>2.35</v>
      </c>
    </row>
    <row r="1861" spans="1:14" x14ac:dyDescent="0.3">
      <c r="A1861" t="s">
        <v>5630</v>
      </c>
      <c r="B1861">
        <v>101</v>
      </c>
      <c r="C1861" t="s">
        <v>2059</v>
      </c>
      <c r="D1861">
        <v>1075288</v>
      </c>
      <c r="E1861" t="s">
        <v>1392</v>
      </c>
      <c r="F1861" t="s">
        <v>1819</v>
      </c>
      <c r="G1861" t="s">
        <v>5631</v>
      </c>
      <c r="H1861" t="s">
        <v>4856</v>
      </c>
      <c r="I1861" t="s">
        <v>20</v>
      </c>
      <c r="J1861" t="s">
        <v>21</v>
      </c>
      <c r="K1861">
        <v>22000000</v>
      </c>
      <c r="L1861">
        <v>1996</v>
      </c>
      <c r="M1861">
        <v>6.1</v>
      </c>
      <c r="N1861">
        <v>1.85</v>
      </c>
    </row>
    <row r="1862" spans="1:14" x14ac:dyDescent="0.3">
      <c r="A1862" t="s">
        <v>5632</v>
      </c>
      <c r="B1862">
        <v>100</v>
      </c>
      <c r="C1862" t="s">
        <v>411</v>
      </c>
      <c r="E1862" t="s">
        <v>4536</v>
      </c>
      <c r="F1862" t="s">
        <v>5633</v>
      </c>
      <c r="G1862" t="s">
        <v>5634</v>
      </c>
      <c r="H1862" t="s">
        <v>5635</v>
      </c>
      <c r="I1862" t="s">
        <v>20</v>
      </c>
      <c r="J1862" t="s">
        <v>21</v>
      </c>
      <c r="K1862">
        <v>26000000</v>
      </c>
      <c r="L1862">
        <v>1997</v>
      </c>
      <c r="M1862">
        <v>6.3</v>
      </c>
      <c r="N1862">
        <v>1.85</v>
      </c>
    </row>
    <row r="1863" spans="1:14" x14ac:dyDescent="0.3">
      <c r="A1863" t="s">
        <v>2548</v>
      </c>
      <c r="B1863">
        <v>103</v>
      </c>
      <c r="C1863" t="s">
        <v>4142</v>
      </c>
      <c r="D1863">
        <v>7496522</v>
      </c>
      <c r="E1863" t="s">
        <v>5636</v>
      </c>
      <c r="F1863" t="s">
        <v>2548</v>
      </c>
      <c r="G1863" t="s">
        <v>5637</v>
      </c>
      <c r="H1863" t="s">
        <v>2178</v>
      </c>
      <c r="I1863" t="s">
        <v>20</v>
      </c>
      <c r="J1863" t="s">
        <v>21</v>
      </c>
      <c r="K1863">
        <v>26000000</v>
      </c>
      <c r="L1863">
        <v>2001</v>
      </c>
      <c r="M1863">
        <v>6.8</v>
      </c>
      <c r="N1863">
        <v>1.37</v>
      </c>
    </row>
    <row r="1864" spans="1:14" x14ac:dyDescent="0.3">
      <c r="A1864" t="s">
        <v>2641</v>
      </c>
      <c r="B1864">
        <v>100</v>
      </c>
      <c r="C1864" t="s">
        <v>5638</v>
      </c>
      <c r="E1864" t="s">
        <v>1106</v>
      </c>
      <c r="F1864" t="s">
        <v>254</v>
      </c>
      <c r="G1864" t="s">
        <v>5639</v>
      </c>
      <c r="H1864" t="s">
        <v>4736</v>
      </c>
      <c r="I1864" t="s">
        <v>20</v>
      </c>
      <c r="J1864" t="s">
        <v>21</v>
      </c>
      <c r="K1864">
        <v>26000000</v>
      </c>
      <c r="L1864">
        <v>2015</v>
      </c>
      <c r="M1864">
        <v>4</v>
      </c>
      <c r="N1864">
        <v>1.85</v>
      </c>
    </row>
    <row r="1865" spans="1:14" x14ac:dyDescent="0.3">
      <c r="A1865" t="s">
        <v>5640</v>
      </c>
      <c r="B1865">
        <v>95</v>
      </c>
      <c r="C1865" t="s">
        <v>5641</v>
      </c>
      <c r="D1865">
        <v>20047715</v>
      </c>
      <c r="E1865" t="s">
        <v>5642</v>
      </c>
      <c r="F1865" t="s">
        <v>5643</v>
      </c>
      <c r="G1865" t="s">
        <v>5644</v>
      </c>
      <c r="H1865" t="s">
        <v>5645</v>
      </c>
      <c r="I1865" t="s">
        <v>20</v>
      </c>
      <c r="J1865" t="s">
        <v>21</v>
      </c>
      <c r="K1865">
        <v>25530000</v>
      </c>
      <c r="L1865">
        <v>1996</v>
      </c>
      <c r="M1865">
        <v>5.2</v>
      </c>
      <c r="N1865">
        <v>2.35</v>
      </c>
    </row>
    <row r="1866" spans="1:14" x14ac:dyDescent="0.3">
      <c r="A1866" t="s">
        <v>1596</v>
      </c>
      <c r="B1866">
        <v>117</v>
      </c>
      <c r="C1866" t="s">
        <v>5063</v>
      </c>
      <c r="D1866">
        <v>12276810</v>
      </c>
      <c r="E1866" t="s">
        <v>1082</v>
      </c>
      <c r="F1866" t="s">
        <v>214</v>
      </c>
      <c r="G1866" t="s">
        <v>5646</v>
      </c>
      <c r="H1866" t="s">
        <v>782</v>
      </c>
      <c r="I1866" t="s">
        <v>20</v>
      </c>
      <c r="J1866" t="s">
        <v>21</v>
      </c>
      <c r="K1866">
        <v>26000000</v>
      </c>
      <c r="L1866">
        <v>2015</v>
      </c>
      <c r="M1866">
        <v>6.5</v>
      </c>
      <c r="N1866">
        <v>2.35</v>
      </c>
    </row>
    <row r="1867" spans="1:14" x14ac:dyDescent="0.3">
      <c r="A1867" t="s">
        <v>5647</v>
      </c>
      <c r="B1867">
        <v>129</v>
      </c>
      <c r="C1867" t="s">
        <v>1937</v>
      </c>
      <c r="D1867">
        <v>33565375</v>
      </c>
      <c r="E1867" t="s">
        <v>2112</v>
      </c>
      <c r="F1867" t="s">
        <v>998</v>
      </c>
      <c r="G1867" t="s">
        <v>5648</v>
      </c>
      <c r="H1867" t="s">
        <v>5649</v>
      </c>
      <c r="I1867" t="s">
        <v>20</v>
      </c>
      <c r="J1867" t="s">
        <v>34</v>
      </c>
      <c r="K1867">
        <v>15000000</v>
      </c>
      <c r="L1867">
        <v>2005</v>
      </c>
      <c r="M1867">
        <v>7.5</v>
      </c>
      <c r="N1867">
        <v>1.85</v>
      </c>
    </row>
    <row r="1868" spans="1:14" x14ac:dyDescent="0.3">
      <c r="A1868" t="s">
        <v>2086</v>
      </c>
      <c r="B1868">
        <v>120</v>
      </c>
      <c r="C1868" t="s">
        <v>5650</v>
      </c>
      <c r="D1868">
        <v>499263</v>
      </c>
      <c r="E1868" t="s">
        <v>2190</v>
      </c>
      <c r="F1868" t="s">
        <v>5651</v>
      </c>
      <c r="G1868" t="s">
        <v>5652</v>
      </c>
      <c r="H1868" t="s">
        <v>5653</v>
      </c>
      <c r="I1868" t="s">
        <v>5654</v>
      </c>
      <c r="J1868" t="s">
        <v>21</v>
      </c>
      <c r="K1868">
        <v>30000000</v>
      </c>
      <c r="L1868">
        <v>2004</v>
      </c>
      <c r="M1868">
        <v>7.1</v>
      </c>
      <c r="N1868">
        <v>2.35</v>
      </c>
    </row>
    <row r="1869" spans="1:14" x14ac:dyDescent="0.3">
      <c r="A1869" t="s">
        <v>832</v>
      </c>
      <c r="B1869">
        <v>125</v>
      </c>
      <c r="C1869" t="s">
        <v>5444</v>
      </c>
      <c r="D1869">
        <v>219200000</v>
      </c>
      <c r="E1869" t="s">
        <v>5504</v>
      </c>
      <c r="F1869" t="s">
        <v>548</v>
      </c>
      <c r="G1869" t="s">
        <v>5655</v>
      </c>
      <c r="H1869" t="s">
        <v>5656</v>
      </c>
      <c r="I1869" t="s">
        <v>20</v>
      </c>
      <c r="J1869" t="s">
        <v>21</v>
      </c>
      <c r="K1869">
        <v>25000000</v>
      </c>
      <c r="L1869">
        <v>1993</v>
      </c>
      <c r="M1869">
        <v>6.9</v>
      </c>
      <c r="N1869">
        <v>2.35</v>
      </c>
    </row>
    <row r="1870" spans="1:14" x14ac:dyDescent="0.3">
      <c r="A1870" t="s">
        <v>2013</v>
      </c>
      <c r="B1870">
        <v>133</v>
      </c>
      <c r="C1870" t="s">
        <v>3355</v>
      </c>
      <c r="D1870">
        <v>172825435</v>
      </c>
      <c r="E1870" t="s">
        <v>2190</v>
      </c>
      <c r="F1870" t="s">
        <v>356</v>
      </c>
      <c r="G1870" t="s">
        <v>5657</v>
      </c>
      <c r="H1870" t="s">
        <v>4326</v>
      </c>
      <c r="I1870" t="s">
        <v>20</v>
      </c>
      <c r="J1870" t="s">
        <v>21</v>
      </c>
      <c r="K1870">
        <v>25000000</v>
      </c>
      <c r="L1870">
        <v>1988</v>
      </c>
      <c r="M1870">
        <v>8</v>
      </c>
      <c r="N1870">
        <v>1.85</v>
      </c>
    </row>
    <row r="1871" spans="1:14" x14ac:dyDescent="0.3">
      <c r="A1871" t="s">
        <v>2363</v>
      </c>
      <c r="B1871">
        <v>116</v>
      </c>
      <c r="C1871" t="s">
        <v>5658</v>
      </c>
      <c r="D1871">
        <v>148085755</v>
      </c>
      <c r="E1871" t="s">
        <v>2190</v>
      </c>
      <c r="F1871" t="s">
        <v>2363</v>
      </c>
      <c r="G1871" t="s">
        <v>5659</v>
      </c>
      <c r="H1871" t="s">
        <v>5660</v>
      </c>
      <c r="I1871" t="s">
        <v>20</v>
      </c>
      <c r="J1871" t="s">
        <v>21</v>
      </c>
      <c r="K1871">
        <v>33000000</v>
      </c>
      <c r="L1871">
        <v>2008</v>
      </c>
      <c r="M1871">
        <v>8.1999999999999993</v>
      </c>
      <c r="N1871">
        <v>2.35</v>
      </c>
    </row>
    <row r="1872" spans="1:14" x14ac:dyDescent="0.3">
      <c r="A1872" t="s">
        <v>515</v>
      </c>
      <c r="B1872">
        <v>129</v>
      </c>
      <c r="C1872" t="s">
        <v>874</v>
      </c>
      <c r="D1872">
        <v>25517500</v>
      </c>
      <c r="E1872" t="s">
        <v>3692</v>
      </c>
      <c r="F1872" t="s">
        <v>808</v>
      </c>
      <c r="G1872" t="s">
        <v>5661</v>
      </c>
      <c r="H1872" t="s">
        <v>1493</v>
      </c>
      <c r="I1872" t="s">
        <v>20</v>
      </c>
      <c r="J1872" t="s">
        <v>21</v>
      </c>
      <c r="K1872">
        <v>25100000</v>
      </c>
      <c r="L1872">
        <v>2008</v>
      </c>
      <c r="M1872">
        <v>6.4</v>
      </c>
      <c r="N1872">
        <v>2.35</v>
      </c>
    </row>
    <row r="1873" spans="1:14" x14ac:dyDescent="0.3">
      <c r="A1873" t="s">
        <v>3121</v>
      </c>
      <c r="B1873">
        <v>93</v>
      </c>
      <c r="C1873" t="s">
        <v>5268</v>
      </c>
      <c r="D1873">
        <v>145000989</v>
      </c>
      <c r="E1873" t="s">
        <v>37</v>
      </c>
      <c r="F1873" t="s">
        <v>156</v>
      </c>
      <c r="G1873" t="s">
        <v>5662</v>
      </c>
      <c r="H1873" t="s">
        <v>2676</v>
      </c>
      <c r="I1873" t="s">
        <v>20</v>
      </c>
      <c r="J1873" t="s">
        <v>966</v>
      </c>
      <c r="K1873">
        <v>25000000</v>
      </c>
      <c r="L1873">
        <v>2008</v>
      </c>
      <c r="M1873">
        <v>7.9</v>
      </c>
      <c r="N1873">
        <v>2.35</v>
      </c>
    </row>
    <row r="1874" spans="1:14" x14ac:dyDescent="0.3">
      <c r="A1874" t="s">
        <v>5663</v>
      </c>
      <c r="B1874">
        <v>118</v>
      </c>
      <c r="C1874" t="s">
        <v>2392</v>
      </c>
      <c r="D1874">
        <v>26761283</v>
      </c>
      <c r="E1874" t="s">
        <v>146</v>
      </c>
      <c r="F1874" t="s">
        <v>5664</v>
      </c>
      <c r="G1874" t="s">
        <v>5665</v>
      </c>
      <c r="H1874" t="s">
        <v>3779</v>
      </c>
      <c r="I1874" t="s">
        <v>20</v>
      </c>
      <c r="J1874" t="s">
        <v>21</v>
      </c>
      <c r="K1874">
        <v>26000000</v>
      </c>
      <c r="L1874">
        <v>2014</v>
      </c>
      <c r="M1874">
        <v>6.7</v>
      </c>
      <c r="N1874">
        <v>2.35</v>
      </c>
    </row>
    <row r="1875" spans="1:14" x14ac:dyDescent="0.3">
      <c r="A1875" t="s">
        <v>1478</v>
      </c>
      <c r="B1875">
        <v>129</v>
      </c>
      <c r="C1875" t="s">
        <v>2059</v>
      </c>
      <c r="D1875">
        <v>121945720</v>
      </c>
      <c r="E1875" t="s">
        <v>5666</v>
      </c>
      <c r="F1875" t="s">
        <v>2446</v>
      </c>
      <c r="G1875" t="s">
        <v>5667</v>
      </c>
      <c r="H1875" t="s">
        <v>5668</v>
      </c>
      <c r="I1875" t="s">
        <v>20</v>
      </c>
      <c r="J1875" t="s">
        <v>21</v>
      </c>
      <c r="K1875">
        <v>25000000</v>
      </c>
      <c r="L1875">
        <v>1992</v>
      </c>
      <c r="M1875">
        <v>6.1</v>
      </c>
      <c r="N1875">
        <v>1.85</v>
      </c>
    </row>
    <row r="1876" spans="1:14" x14ac:dyDescent="0.3">
      <c r="A1876" t="s">
        <v>264</v>
      </c>
      <c r="B1876">
        <v>185</v>
      </c>
      <c r="C1876" t="s">
        <v>5669</v>
      </c>
      <c r="D1876">
        <v>96067179</v>
      </c>
      <c r="E1876" t="s">
        <v>3692</v>
      </c>
      <c r="F1876" t="s">
        <v>156</v>
      </c>
      <c r="G1876" t="s">
        <v>5670</v>
      </c>
      <c r="H1876" t="s">
        <v>5671</v>
      </c>
      <c r="I1876" t="s">
        <v>20</v>
      </c>
      <c r="J1876" t="s">
        <v>21</v>
      </c>
      <c r="K1876">
        <v>22000000</v>
      </c>
      <c r="L1876">
        <v>1993</v>
      </c>
      <c r="M1876">
        <v>8.9</v>
      </c>
      <c r="N1876">
        <v>1.85</v>
      </c>
    </row>
    <row r="1877" spans="1:14" x14ac:dyDescent="0.3">
      <c r="A1877" t="s">
        <v>2218</v>
      </c>
      <c r="B1877">
        <v>146</v>
      </c>
      <c r="C1877" t="s">
        <v>161</v>
      </c>
      <c r="D1877">
        <v>169705587</v>
      </c>
      <c r="E1877" t="s">
        <v>2190</v>
      </c>
      <c r="F1877" t="s">
        <v>124</v>
      </c>
      <c r="G1877" t="s">
        <v>5672</v>
      </c>
      <c r="H1877" t="s">
        <v>483</v>
      </c>
      <c r="I1877" t="s">
        <v>20</v>
      </c>
      <c r="J1877" t="s">
        <v>21</v>
      </c>
      <c r="K1877">
        <v>25000000</v>
      </c>
      <c r="L1877">
        <v>2011</v>
      </c>
      <c r="M1877">
        <v>8.1</v>
      </c>
      <c r="N1877">
        <v>1.85</v>
      </c>
    </row>
    <row r="1878" spans="1:14" x14ac:dyDescent="0.3">
      <c r="A1878" t="s">
        <v>739</v>
      </c>
      <c r="B1878">
        <v>128</v>
      </c>
      <c r="C1878" t="s">
        <v>233</v>
      </c>
      <c r="D1878">
        <v>3254172</v>
      </c>
      <c r="E1878" t="s">
        <v>2298</v>
      </c>
      <c r="F1878" t="s">
        <v>240</v>
      </c>
      <c r="G1878" t="s">
        <v>5673</v>
      </c>
      <c r="H1878" t="s">
        <v>5674</v>
      </c>
      <c r="I1878" t="s">
        <v>20</v>
      </c>
      <c r="J1878" t="s">
        <v>21</v>
      </c>
      <c r="K1878">
        <v>28000000</v>
      </c>
      <c r="L1878">
        <v>2013</v>
      </c>
      <c r="M1878">
        <v>6.2</v>
      </c>
      <c r="N1878">
        <v>2.35</v>
      </c>
    </row>
    <row r="1879" spans="1:14" x14ac:dyDescent="0.3">
      <c r="A1879" t="s">
        <v>1037</v>
      </c>
      <c r="B1879">
        <v>93</v>
      </c>
      <c r="C1879" t="s">
        <v>1615</v>
      </c>
      <c r="D1879">
        <v>84185387</v>
      </c>
      <c r="E1879" t="s">
        <v>5675</v>
      </c>
      <c r="F1879" t="s">
        <v>1617</v>
      </c>
      <c r="G1879" t="s">
        <v>5676</v>
      </c>
      <c r="H1879" t="s">
        <v>991</v>
      </c>
      <c r="I1879" t="s">
        <v>20</v>
      </c>
      <c r="J1879" t="s">
        <v>21</v>
      </c>
      <c r="K1879">
        <v>80000000</v>
      </c>
      <c r="L1879">
        <v>2004</v>
      </c>
      <c r="M1879">
        <v>4.9000000000000004</v>
      </c>
      <c r="N1879">
        <v>1.85</v>
      </c>
    </row>
    <row r="1880" spans="1:14" x14ac:dyDescent="0.3">
      <c r="A1880" t="s">
        <v>5677</v>
      </c>
      <c r="B1880">
        <v>107</v>
      </c>
      <c r="C1880" t="s">
        <v>5678</v>
      </c>
      <c r="E1880" t="s">
        <v>5679</v>
      </c>
      <c r="F1880" t="s">
        <v>466</v>
      </c>
      <c r="G1880" t="s">
        <v>5680</v>
      </c>
      <c r="H1880" t="s">
        <v>5681</v>
      </c>
      <c r="I1880" t="s">
        <v>3516</v>
      </c>
      <c r="J1880" t="s">
        <v>4410</v>
      </c>
      <c r="K1880">
        <v>26000000</v>
      </c>
      <c r="L1880">
        <v>2014</v>
      </c>
      <c r="M1880">
        <v>5.4</v>
      </c>
      <c r="N1880">
        <v>1.85</v>
      </c>
    </row>
    <row r="1881" spans="1:14" x14ac:dyDescent="0.3">
      <c r="A1881" t="s">
        <v>4701</v>
      </c>
      <c r="B1881">
        <v>97</v>
      </c>
      <c r="C1881" t="s">
        <v>5682</v>
      </c>
      <c r="D1881">
        <v>82163317</v>
      </c>
      <c r="E1881" t="s">
        <v>3086</v>
      </c>
      <c r="F1881" t="s">
        <v>5683</v>
      </c>
      <c r="G1881" t="s">
        <v>5684</v>
      </c>
      <c r="H1881" t="s">
        <v>513</v>
      </c>
      <c r="I1881" t="s">
        <v>20</v>
      </c>
      <c r="J1881" t="s">
        <v>21</v>
      </c>
      <c r="K1881">
        <v>30000000</v>
      </c>
      <c r="L1881">
        <v>2003</v>
      </c>
      <c r="M1881">
        <v>5.8</v>
      </c>
      <c r="N1881">
        <v>2.35</v>
      </c>
    </row>
    <row r="1882" spans="1:14" x14ac:dyDescent="0.3">
      <c r="A1882" t="s">
        <v>5685</v>
      </c>
      <c r="B1882">
        <v>101</v>
      </c>
      <c r="C1882" t="s">
        <v>5686</v>
      </c>
      <c r="E1882" t="s">
        <v>2190</v>
      </c>
      <c r="F1882" t="s">
        <v>634</v>
      </c>
      <c r="G1882" t="s">
        <v>5687</v>
      </c>
      <c r="H1882" t="s">
        <v>5688</v>
      </c>
      <c r="I1882" t="s">
        <v>20</v>
      </c>
      <c r="J1882" t="s">
        <v>34</v>
      </c>
      <c r="L1882">
        <v>2014</v>
      </c>
      <c r="M1882">
        <v>4.7</v>
      </c>
      <c r="N1882">
        <v>2.35</v>
      </c>
    </row>
    <row r="1883" spans="1:14" x14ac:dyDescent="0.3">
      <c r="A1883" t="s">
        <v>3651</v>
      </c>
      <c r="B1883">
        <v>82</v>
      </c>
      <c r="C1883" t="s">
        <v>3133</v>
      </c>
      <c r="D1883">
        <v>80920948</v>
      </c>
      <c r="E1883" t="s">
        <v>325</v>
      </c>
      <c r="F1883" t="s">
        <v>645</v>
      </c>
      <c r="G1883" t="s">
        <v>5689</v>
      </c>
      <c r="H1883" t="s">
        <v>4884</v>
      </c>
      <c r="I1883" t="s">
        <v>20</v>
      </c>
      <c r="J1883" t="s">
        <v>21</v>
      </c>
      <c r="K1883">
        <v>30000000</v>
      </c>
      <c r="L1883">
        <v>2001</v>
      </c>
      <c r="M1883">
        <v>6</v>
      </c>
      <c r="N1883">
        <v>1.85</v>
      </c>
    </row>
    <row r="1884" spans="1:14" x14ac:dyDescent="0.3">
      <c r="A1884" t="s">
        <v>387</v>
      </c>
      <c r="B1884">
        <v>85</v>
      </c>
      <c r="C1884" t="s">
        <v>5690</v>
      </c>
      <c r="D1884">
        <v>80034302</v>
      </c>
      <c r="E1884" t="s">
        <v>2213</v>
      </c>
      <c r="F1884" t="s">
        <v>483</v>
      </c>
      <c r="G1884" t="s">
        <v>5691</v>
      </c>
      <c r="H1884" t="s">
        <v>5692</v>
      </c>
      <c r="I1884" t="s">
        <v>20</v>
      </c>
      <c r="J1884" t="s">
        <v>21</v>
      </c>
      <c r="K1884">
        <v>25000000</v>
      </c>
      <c r="L1884">
        <v>2008</v>
      </c>
      <c r="M1884">
        <v>7</v>
      </c>
      <c r="N1884">
        <v>1.85</v>
      </c>
    </row>
    <row r="1885" spans="1:14" x14ac:dyDescent="0.3">
      <c r="A1885" t="s">
        <v>5693</v>
      </c>
      <c r="B1885">
        <v>88</v>
      </c>
      <c r="C1885" t="s">
        <v>5694</v>
      </c>
      <c r="D1885">
        <v>78656813</v>
      </c>
      <c r="E1885" t="s">
        <v>1963</v>
      </c>
      <c r="F1885" t="s">
        <v>5695</v>
      </c>
      <c r="G1885" t="s">
        <v>5696</v>
      </c>
      <c r="H1885" t="s">
        <v>5697</v>
      </c>
      <c r="I1885" t="s">
        <v>20</v>
      </c>
      <c r="J1885" t="s">
        <v>21</v>
      </c>
      <c r="K1885">
        <v>25000000</v>
      </c>
      <c r="L1885">
        <v>1991</v>
      </c>
      <c r="M1885">
        <v>6</v>
      </c>
      <c r="N1885">
        <v>1.85</v>
      </c>
    </row>
    <row r="1886" spans="1:14" x14ac:dyDescent="0.3">
      <c r="A1886" t="s">
        <v>1470</v>
      </c>
      <c r="B1886">
        <v>119</v>
      </c>
      <c r="C1886" t="s">
        <v>5698</v>
      </c>
      <c r="D1886">
        <v>76270454</v>
      </c>
      <c r="E1886" t="s">
        <v>1392</v>
      </c>
      <c r="F1886" t="s">
        <v>1147</v>
      </c>
      <c r="G1886" t="s">
        <v>5699</v>
      </c>
      <c r="H1886" t="s">
        <v>4394</v>
      </c>
      <c r="I1886" t="s">
        <v>20</v>
      </c>
      <c r="J1886" t="s">
        <v>21</v>
      </c>
      <c r="K1886">
        <v>25000000</v>
      </c>
      <c r="L1886">
        <v>1987</v>
      </c>
      <c r="M1886">
        <v>7.9</v>
      </c>
      <c r="N1886">
        <v>2.35</v>
      </c>
    </row>
    <row r="1887" spans="1:14" x14ac:dyDescent="0.3">
      <c r="A1887" t="s">
        <v>4377</v>
      </c>
      <c r="B1887">
        <v>122</v>
      </c>
      <c r="C1887" t="s">
        <v>767</v>
      </c>
      <c r="D1887">
        <v>74273505</v>
      </c>
      <c r="E1887" t="s">
        <v>1392</v>
      </c>
      <c r="F1887" t="s">
        <v>274</v>
      </c>
      <c r="G1887" t="s">
        <v>5700</v>
      </c>
      <c r="H1887" t="s">
        <v>2878</v>
      </c>
      <c r="I1887" t="s">
        <v>20</v>
      </c>
      <c r="J1887" t="s">
        <v>21</v>
      </c>
      <c r="K1887">
        <v>25000000</v>
      </c>
      <c r="L1887">
        <v>2007</v>
      </c>
      <c r="M1887">
        <v>8.1</v>
      </c>
      <c r="N1887">
        <v>2.35</v>
      </c>
    </row>
    <row r="1888" spans="1:14" x14ac:dyDescent="0.3">
      <c r="A1888" t="s">
        <v>894</v>
      </c>
      <c r="B1888">
        <v>99</v>
      </c>
      <c r="C1888" t="s">
        <v>5139</v>
      </c>
      <c r="D1888">
        <v>134141530</v>
      </c>
      <c r="E1888" t="s">
        <v>3558</v>
      </c>
      <c r="F1888" t="s">
        <v>1493</v>
      </c>
      <c r="G1888" t="s">
        <v>5701</v>
      </c>
      <c r="H1888" t="s">
        <v>5702</v>
      </c>
      <c r="I1888" t="s">
        <v>20</v>
      </c>
      <c r="J1888" t="s">
        <v>21</v>
      </c>
      <c r="K1888">
        <v>25000000</v>
      </c>
      <c r="L1888">
        <v>2014</v>
      </c>
      <c r="M1888">
        <v>6.2</v>
      </c>
      <c r="N1888">
        <v>2.35</v>
      </c>
    </row>
    <row r="1889" spans="1:14" x14ac:dyDescent="0.3">
      <c r="A1889" t="s">
        <v>5703</v>
      </c>
      <c r="B1889">
        <v>97</v>
      </c>
      <c r="C1889" t="s">
        <v>268</v>
      </c>
      <c r="D1889">
        <v>71500556</v>
      </c>
      <c r="E1889" t="s">
        <v>936</v>
      </c>
      <c r="F1889" t="s">
        <v>297</v>
      </c>
      <c r="G1889" t="s">
        <v>5704</v>
      </c>
      <c r="H1889" t="s">
        <v>1499</v>
      </c>
      <c r="I1889" t="s">
        <v>20</v>
      </c>
      <c r="J1889" t="s">
        <v>34</v>
      </c>
      <c r="K1889">
        <v>26000000</v>
      </c>
      <c r="L1889">
        <v>2001</v>
      </c>
      <c r="M1889">
        <v>6.7</v>
      </c>
      <c r="N1889">
        <v>2.35</v>
      </c>
    </row>
    <row r="1890" spans="1:14" x14ac:dyDescent="0.3">
      <c r="A1890" t="s">
        <v>4671</v>
      </c>
      <c r="B1890">
        <v>121</v>
      </c>
      <c r="C1890" t="s">
        <v>5705</v>
      </c>
      <c r="D1890">
        <v>71309760</v>
      </c>
      <c r="E1890" t="s">
        <v>146</v>
      </c>
      <c r="F1890" t="s">
        <v>2040</v>
      </c>
      <c r="G1890" t="s">
        <v>5706</v>
      </c>
      <c r="H1890" t="s">
        <v>5707</v>
      </c>
      <c r="I1890" t="s">
        <v>20</v>
      </c>
      <c r="J1890" t="s">
        <v>34</v>
      </c>
      <c r="K1890">
        <v>25000000</v>
      </c>
      <c r="L1890">
        <v>2000</v>
      </c>
      <c r="M1890">
        <v>7.3</v>
      </c>
      <c r="N1890">
        <v>1.85</v>
      </c>
    </row>
    <row r="1891" spans="1:14" x14ac:dyDescent="0.3">
      <c r="A1891" t="s">
        <v>5708</v>
      </c>
      <c r="B1891">
        <v>95</v>
      </c>
      <c r="C1891" t="s">
        <v>1493</v>
      </c>
      <c r="D1891">
        <v>89808372</v>
      </c>
      <c r="E1891" t="s">
        <v>1099</v>
      </c>
      <c r="F1891" t="s">
        <v>3261</v>
      </c>
      <c r="G1891" t="s">
        <v>5709</v>
      </c>
      <c r="H1891" t="s">
        <v>5710</v>
      </c>
      <c r="I1891" t="s">
        <v>20</v>
      </c>
      <c r="J1891" t="s">
        <v>21</v>
      </c>
      <c r="K1891">
        <v>45000000</v>
      </c>
      <c r="L1891">
        <v>2003</v>
      </c>
      <c r="M1891">
        <v>4.5999999999999996</v>
      </c>
      <c r="N1891">
        <v>1.85</v>
      </c>
    </row>
    <row r="1892" spans="1:14" x14ac:dyDescent="0.3">
      <c r="A1892" t="s">
        <v>3213</v>
      </c>
      <c r="B1892">
        <v>105</v>
      </c>
      <c r="C1892" t="s">
        <v>5711</v>
      </c>
      <c r="D1892">
        <v>77264926</v>
      </c>
      <c r="E1892" t="s">
        <v>1974</v>
      </c>
      <c r="F1892" t="s">
        <v>1702</v>
      </c>
      <c r="G1892" t="s">
        <v>5712</v>
      </c>
      <c r="H1892" t="s">
        <v>629</v>
      </c>
      <c r="I1892" t="s">
        <v>20</v>
      </c>
      <c r="J1892" t="s">
        <v>21</v>
      </c>
      <c r="K1892">
        <v>25000000</v>
      </c>
      <c r="L1892">
        <v>2012</v>
      </c>
      <c r="M1892">
        <v>6.1</v>
      </c>
      <c r="N1892">
        <v>1.85</v>
      </c>
    </row>
    <row r="1893" spans="1:14" x14ac:dyDescent="0.3">
      <c r="A1893" t="s">
        <v>1749</v>
      </c>
      <c r="B1893">
        <v>108</v>
      </c>
      <c r="C1893" t="s">
        <v>5713</v>
      </c>
      <c r="D1893">
        <v>70625986</v>
      </c>
      <c r="E1893" t="s">
        <v>1106</v>
      </c>
      <c r="F1893" t="s">
        <v>568</v>
      </c>
      <c r="G1893" t="s">
        <v>5714</v>
      </c>
      <c r="H1893" t="s">
        <v>368</v>
      </c>
      <c r="I1893" t="s">
        <v>20</v>
      </c>
      <c r="J1893" t="s">
        <v>21</v>
      </c>
      <c r="K1893">
        <v>25000000</v>
      </c>
      <c r="L1893">
        <v>2011</v>
      </c>
      <c r="M1893">
        <v>6.2</v>
      </c>
      <c r="N1893">
        <v>2.35</v>
      </c>
    </row>
    <row r="1894" spans="1:14" x14ac:dyDescent="0.3">
      <c r="A1894" t="s">
        <v>3719</v>
      </c>
      <c r="B1894">
        <v>134</v>
      </c>
      <c r="C1894" t="s">
        <v>5715</v>
      </c>
      <c r="D1894">
        <v>56505065</v>
      </c>
      <c r="E1894" t="s">
        <v>5716</v>
      </c>
      <c r="F1894" t="s">
        <v>1944</v>
      </c>
      <c r="G1894" t="s">
        <v>5717</v>
      </c>
      <c r="H1894" t="s">
        <v>3935</v>
      </c>
      <c r="I1894" t="s">
        <v>20</v>
      </c>
      <c r="J1894" t="s">
        <v>21</v>
      </c>
      <c r="K1894">
        <v>25000000</v>
      </c>
      <c r="L1894">
        <v>1993</v>
      </c>
      <c r="M1894">
        <v>7.8</v>
      </c>
      <c r="N1894">
        <v>2.35</v>
      </c>
    </row>
    <row r="1895" spans="1:14" x14ac:dyDescent="0.3">
      <c r="A1895" t="s">
        <v>2211</v>
      </c>
      <c r="B1895">
        <v>115</v>
      </c>
      <c r="C1895" t="s">
        <v>319</v>
      </c>
      <c r="D1895">
        <v>55973336</v>
      </c>
      <c r="E1895" t="s">
        <v>227</v>
      </c>
      <c r="F1895" t="s">
        <v>341</v>
      </c>
      <c r="G1895" t="s">
        <v>5718</v>
      </c>
      <c r="H1895" t="s">
        <v>4583</v>
      </c>
      <c r="I1895" t="s">
        <v>20</v>
      </c>
      <c r="J1895" t="s">
        <v>21</v>
      </c>
      <c r="K1895">
        <v>25000000</v>
      </c>
      <c r="L1895">
        <v>2000</v>
      </c>
      <c r="M1895">
        <v>6.1</v>
      </c>
      <c r="N1895">
        <v>2.35</v>
      </c>
    </row>
    <row r="1896" spans="1:14" x14ac:dyDescent="0.3">
      <c r="A1896" t="s">
        <v>709</v>
      </c>
      <c r="B1896">
        <v>107</v>
      </c>
      <c r="C1896" t="s">
        <v>5719</v>
      </c>
      <c r="E1896" t="s">
        <v>5720</v>
      </c>
      <c r="F1896" t="s">
        <v>5721</v>
      </c>
      <c r="G1896" t="s">
        <v>5722</v>
      </c>
      <c r="H1896" t="s">
        <v>5723</v>
      </c>
      <c r="I1896" t="s">
        <v>20</v>
      </c>
      <c r="J1896" t="s">
        <v>34</v>
      </c>
      <c r="K1896">
        <v>2800000</v>
      </c>
      <c r="L1896">
        <v>1976</v>
      </c>
      <c r="M1896">
        <v>7.6</v>
      </c>
      <c r="N1896">
        <v>2.35</v>
      </c>
    </row>
    <row r="1897" spans="1:14" x14ac:dyDescent="0.3">
      <c r="A1897" t="s">
        <v>3427</v>
      </c>
      <c r="B1897">
        <v>86</v>
      </c>
      <c r="C1897" t="s">
        <v>5724</v>
      </c>
      <c r="D1897">
        <v>54098051</v>
      </c>
      <c r="E1897" t="s">
        <v>3960</v>
      </c>
      <c r="F1897" t="s">
        <v>5725</v>
      </c>
      <c r="G1897" t="s">
        <v>5726</v>
      </c>
      <c r="H1897" t="s">
        <v>3528</v>
      </c>
      <c r="I1897" t="s">
        <v>20</v>
      </c>
      <c r="J1897" t="s">
        <v>520</v>
      </c>
      <c r="K1897">
        <v>25000000</v>
      </c>
      <c r="L1897">
        <v>2006</v>
      </c>
      <c r="M1897">
        <v>5.8</v>
      </c>
      <c r="N1897">
        <v>2.35</v>
      </c>
    </row>
    <row r="1898" spans="1:14" x14ac:dyDescent="0.3">
      <c r="A1898" t="s">
        <v>4428</v>
      </c>
      <c r="B1898">
        <v>101</v>
      </c>
      <c r="C1898" t="s">
        <v>5727</v>
      </c>
      <c r="D1898">
        <v>60443237</v>
      </c>
      <c r="E1898" t="s">
        <v>146</v>
      </c>
      <c r="F1898" t="s">
        <v>1146</v>
      </c>
      <c r="G1898" t="s">
        <v>5728</v>
      </c>
      <c r="H1898" t="s">
        <v>5729</v>
      </c>
      <c r="I1898" t="s">
        <v>20</v>
      </c>
      <c r="J1898" t="s">
        <v>21</v>
      </c>
      <c r="K1898">
        <v>25000000</v>
      </c>
      <c r="L1898">
        <v>2012</v>
      </c>
      <c r="M1898">
        <v>6.5</v>
      </c>
      <c r="N1898">
        <v>2.35</v>
      </c>
    </row>
    <row r="1899" spans="1:14" x14ac:dyDescent="0.3">
      <c r="A1899" t="s">
        <v>5730</v>
      </c>
      <c r="B1899">
        <v>96</v>
      </c>
      <c r="C1899" t="s">
        <v>1281</v>
      </c>
      <c r="D1899">
        <v>82234139</v>
      </c>
      <c r="E1899" t="s">
        <v>373</v>
      </c>
      <c r="F1899" t="s">
        <v>476</v>
      </c>
      <c r="G1899" t="s">
        <v>5731</v>
      </c>
      <c r="H1899" t="s">
        <v>1702</v>
      </c>
      <c r="I1899" t="s">
        <v>20</v>
      </c>
      <c r="J1899" t="s">
        <v>21</v>
      </c>
      <c r="K1899">
        <v>17000000</v>
      </c>
      <c r="L1899">
        <v>2007</v>
      </c>
      <c r="M1899">
        <v>7.2</v>
      </c>
      <c r="N1899">
        <v>1.85</v>
      </c>
    </row>
    <row r="1900" spans="1:14" x14ac:dyDescent="0.3">
      <c r="A1900" t="s">
        <v>85</v>
      </c>
      <c r="B1900">
        <v>101</v>
      </c>
      <c r="C1900" t="s">
        <v>145</v>
      </c>
      <c r="D1900">
        <v>51676606</v>
      </c>
      <c r="E1900" t="s">
        <v>5732</v>
      </c>
      <c r="F1900" t="s">
        <v>25</v>
      </c>
      <c r="G1900" t="s">
        <v>5733</v>
      </c>
      <c r="H1900" t="s">
        <v>274</v>
      </c>
      <c r="I1900" t="s">
        <v>20</v>
      </c>
      <c r="J1900" t="s">
        <v>21</v>
      </c>
      <c r="K1900">
        <v>25000000</v>
      </c>
      <c r="L1900">
        <v>2004</v>
      </c>
      <c r="M1900">
        <v>7.8</v>
      </c>
      <c r="N1900">
        <v>2.35</v>
      </c>
    </row>
    <row r="1901" spans="1:14" x14ac:dyDescent="0.3">
      <c r="A1901" t="s">
        <v>5734</v>
      </c>
      <c r="B1901">
        <v>100</v>
      </c>
      <c r="C1901" t="s">
        <v>5139</v>
      </c>
      <c r="D1901">
        <v>52528330</v>
      </c>
      <c r="E1901" t="s">
        <v>1649</v>
      </c>
      <c r="F1901" t="s">
        <v>2546</v>
      </c>
      <c r="G1901" t="s">
        <v>5735</v>
      </c>
      <c r="H1901" t="s">
        <v>5736</v>
      </c>
      <c r="I1901" t="s">
        <v>20</v>
      </c>
      <c r="J1901" t="s">
        <v>21</v>
      </c>
      <c r="K1901">
        <v>25000000</v>
      </c>
      <c r="L1901">
        <v>2013</v>
      </c>
      <c r="M1901">
        <v>4.7</v>
      </c>
      <c r="N1901">
        <v>1.85</v>
      </c>
    </row>
    <row r="1902" spans="1:14" x14ac:dyDescent="0.3">
      <c r="A1902" t="s">
        <v>5737</v>
      </c>
      <c r="B1902">
        <v>117</v>
      </c>
      <c r="C1902" t="s">
        <v>1117</v>
      </c>
      <c r="D1902">
        <v>51533608</v>
      </c>
      <c r="E1902" t="s">
        <v>484</v>
      </c>
      <c r="F1902" t="s">
        <v>156</v>
      </c>
      <c r="G1902" t="s">
        <v>5738</v>
      </c>
      <c r="H1902" t="s">
        <v>3253</v>
      </c>
      <c r="I1902" t="s">
        <v>20</v>
      </c>
      <c r="J1902" t="s">
        <v>21</v>
      </c>
      <c r="K1902">
        <v>25000000</v>
      </c>
      <c r="L1902">
        <v>2011</v>
      </c>
      <c r="M1902">
        <v>6.8</v>
      </c>
      <c r="N1902">
        <v>2.35</v>
      </c>
    </row>
    <row r="1903" spans="1:14" x14ac:dyDescent="0.3">
      <c r="A1903" t="s">
        <v>5739</v>
      </c>
      <c r="B1903">
        <v>101</v>
      </c>
      <c r="C1903" t="s">
        <v>2932</v>
      </c>
      <c r="D1903">
        <v>51097664</v>
      </c>
      <c r="E1903" t="s">
        <v>3805</v>
      </c>
      <c r="F1903" t="s">
        <v>1147</v>
      </c>
      <c r="G1903" t="s">
        <v>5740</v>
      </c>
      <c r="H1903" t="s">
        <v>4807</v>
      </c>
      <c r="I1903" t="s">
        <v>20</v>
      </c>
      <c r="J1903" t="s">
        <v>21</v>
      </c>
      <c r="K1903">
        <v>30000000</v>
      </c>
      <c r="L1903">
        <v>2005</v>
      </c>
      <c r="M1903">
        <v>5.9</v>
      </c>
      <c r="N1903">
        <v>2.35</v>
      </c>
    </row>
    <row r="1904" spans="1:14" x14ac:dyDescent="0.3">
      <c r="A1904" t="s">
        <v>1150</v>
      </c>
      <c r="B1904">
        <v>98</v>
      </c>
      <c r="C1904" t="s">
        <v>831</v>
      </c>
      <c r="D1904">
        <v>84136909</v>
      </c>
      <c r="E1904" t="s">
        <v>1099</v>
      </c>
      <c r="F1904" t="s">
        <v>5741</v>
      </c>
      <c r="G1904" t="s">
        <v>5742</v>
      </c>
      <c r="H1904" t="s">
        <v>353</v>
      </c>
      <c r="I1904" t="s">
        <v>20</v>
      </c>
      <c r="J1904" t="s">
        <v>21</v>
      </c>
      <c r="K1904">
        <v>26000000</v>
      </c>
      <c r="L1904">
        <v>2004</v>
      </c>
      <c r="M1904">
        <v>7.2</v>
      </c>
      <c r="N1904">
        <v>1.85</v>
      </c>
    </row>
    <row r="1905" spans="1:14" x14ac:dyDescent="0.3">
      <c r="A1905" t="s">
        <v>330</v>
      </c>
      <c r="B1905">
        <v>146</v>
      </c>
      <c r="C1905" t="s">
        <v>2059</v>
      </c>
      <c r="D1905">
        <v>46836394</v>
      </c>
      <c r="E1905" t="s">
        <v>1133</v>
      </c>
      <c r="F1905" t="s">
        <v>1147</v>
      </c>
      <c r="G1905" t="s">
        <v>5743</v>
      </c>
      <c r="H1905" t="s">
        <v>4685</v>
      </c>
      <c r="I1905" t="s">
        <v>20</v>
      </c>
      <c r="J1905" t="s">
        <v>21</v>
      </c>
      <c r="K1905">
        <v>25000000</v>
      </c>
      <c r="L1905">
        <v>1990</v>
      </c>
      <c r="M1905">
        <v>8.6999999999999993</v>
      </c>
      <c r="N1905">
        <v>1.85</v>
      </c>
    </row>
    <row r="1906" spans="1:14" x14ac:dyDescent="0.3">
      <c r="A1906" t="s">
        <v>2767</v>
      </c>
      <c r="B1906">
        <v>102</v>
      </c>
      <c r="C1906" t="s">
        <v>5044</v>
      </c>
      <c r="D1906">
        <v>47285499</v>
      </c>
      <c r="E1906" t="s">
        <v>5744</v>
      </c>
      <c r="F1906" t="s">
        <v>3734</v>
      </c>
      <c r="G1906" t="s">
        <v>5745</v>
      </c>
      <c r="H1906" t="s">
        <v>5746</v>
      </c>
      <c r="I1906" t="s">
        <v>20</v>
      </c>
      <c r="J1906" t="s">
        <v>21</v>
      </c>
      <c r="K1906">
        <v>26000000</v>
      </c>
      <c r="L1906">
        <v>2003</v>
      </c>
      <c r="M1906">
        <v>5</v>
      </c>
      <c r="N1906">
        <v>2.35</v>
      </c>
    </row>
    <row r="1907" spans="1:14" x14ac:dyDescent="0.3">
      <c r="A1907" t="s">
        <v>4375</v>
      </c>
      <c r="B1907">
        <v>97</v>
      </c>
      <c r="C1907" t="s">
        <v>274</v>
      </c>
      <c r="D1907">
        <v>47124400</v>
      </c>
      <c r="E1907" t="s">
        <v>350</v>
      </c>
      <c r="F1907" t="s">
        <v>297</v>
      </c>
      <c r="G1907" t="s">
        <v>5747</v>
      </c>
      <c r="H1907" t="s">
        <v>1580</v>
      </c>
      <c r="I1907" t="s">
        <v>20</v>
      </c>
      <c r="J1907" t="s">
        <v>21</v>
      </c>
      <c r="K1907">
        <v>25000000</v>
      </c>
      <c r="L1907">
        <v>2005</v>
      </c>
      <c r="M1907">
        <v>6.6</v>
      </c>
      <c r="N1907">
        <v>2.35</v>
      </c>
    </row>
    <row r="1908" spans="1:14" x14ac:dyDescent="0.3">
      <c r="A1908" t="s">
        <v>1470</v>
      </c>
      <c r="B1908">
        <v>142</v>
      </c>
      <c r="C1908" t="s">
        <v>1570</v>
      </c>
      <c r="D1908">
        <v>44700000</v>
      </c>
      <c r="E1908" t="s">
        <v>1272</v>
      </c>
      <c r="F1908" t="s">
        <v>1554</v>
      </c>
      <c r="G1908" t="s">
        <v>5748</v>
      </c>
      <c r="H1908" t="s">
        <v>890</v>
      </c>
      <c r="I1908" t="s">
        <v>20</v>
      </c>
      <c r="J1908" t="s">
        <v>21</v>
      </c>
      <c r="K1908">
        <v>25000000</v>
      </c>
      <c r="L1908">
        <v>1983</v>
      </c>
      <c r="M1908">
        <v>8.3000000000000007</v>
      </c>
      <c r="N1908">
        <v>2.35</v>
      </c>
    </row>
    <row r="1909" spans="1:14" x14ac:dyDescent="0.3">
      <c r="A1909" t="s">
        <v>3132</v>
      </c>
      <c r="B1909">
        <v>98</v>
      </c>
      <c r="C1909" t="s">
        <v>1808</v>
      </c>
      <c r="D1909">
        <v>44455658</v>
      </c>
      <c r="E1909" t="s">
        <v>909</v>
      </c>
      <c r="F1909" t="s">
        <v>1079</v>
      </c>
      <c r="G1909" t="s">
        <v>5749</v>
      </c>
      <c r="H1909" t="s">
        <v>5750</v>
      </c>
      <c r="I1909" t="s">
        <v>20</v>
      </c>
      <c r="J1909" t="s">
        <v>21</v>
      </c>
      <c r="K1909">
        <v>25000000</v>
      </c>
      <c r="L1909">
        <v>1997</v>
      </c>
      <c r="M1909">
        <v>6.7</v>
      </c>
      <c r="N1909">
        <v>1.85</v>
      </c>
    </row>
    <row r="1910" spans="1:14" x14ac:dyDescent="0.3">
      <c r="A1910" t="s">
        <v>5751</v>
      </c>
      <c r="B1910">
        <v>219</v>
      </c>
      <c r="C1910" t="s">
        <v>3303</v>
      </c>
      <c r="D1910">
        <v>43984230</v>
      </c>
      <c r="E1910" t="s">
        <v>3692</v>
      </c>
      <c r="F1910" t="s">
        <v>399</v>
      </c>
      <c r="G1910" t="s">
        <v>5752</v>
      </c>
      <c r="H1910" t="s">
        <v>2205</v>
      </c>
      <c r="I1910" t="s">
        <v>20</v>
      </c>
      <c r="J1910" t="s">
        <v>601</v>
      </c>
      <c r="K1910">
        <v>23000000</v>
      </c>
      <c r="L1910">
        <v>1987</v>
      </c>
      <c r="M1910">
        <v>7.8</v>
      </c>
      <c r="N1910">
        <v>2.35</v>
      </c>
    </row>
    <row r="1911" spans="1:14" x14ac:dyDescent="0.3">
      <c r="A1911" t="s">
        <v>2447</v>
      </c>
      <c r="B1911">
        <v>109</v>
      </c>
      <c r="C1911" t="s">
        <v>5753</v>
      </c>
      <c r="D1911">
        <v>66489425</v>
      </c>
      <c r="E1911" t="s">
        <v>315</v>
      </c>
      <c r="F1911" t="s">
        <v>55</v>
      </c>
      <c r="G1911" t="s">
        <v>5754</v>
      </c>
      <c r="H1911" t="s">
        <v>760</v>
      </c>
      <c r="I1911" t="s">
        <v>20</v>
      </c>
      <c r="J1911" t="s">
        <v>21</v>
      </c>
      <c r="K1911">
        <v>25000000</v>
      </c>
      <c r="L1911">
        <v>2012</v>
      </c>
      <c r="M1911">
        <v>6.5</v>
      </c>
      <c r="N1911">
        <v>2.35</v>
      </c>
    </row>
    <row r="1912" spans="1:14" x14ac:dyDescent="0.3">
      <c r="A1912" t="s">
        <v>176</v>
      </c>
      <c r="B1912">
        <v>97</v>
      </c>
      <c r="C1912" t="s">
        <v>4685</v>
      </c>
      <c r="D1912">
        <v>41067398</v>
      </c>
      <c r="E1912" t="s">
        <v>287</v>
      </c>
      <c r="F1912" t="s">
        <v>1846</v>
      </c>
      <c r="G1912" t="s">
        <v>5755</v>
      </c>
      <c r="H1912" t="s">
        <v>3272</v>
      </c>
      <c r="I1912" t="s">
        <v>20</v>
      </c>
      <c r="J1912" t="s">
        <v>21</v>
      </c>
      <c r="K1912">
        <v>25000000</v>
      </c>
      <c r="L1912">
        <v>1997</v>
      </c>
      <c r="M1912">
        <v>6.1</v>
      </c>
      <c r="N1912">
        <v>2.35</v>
      </c>
    </row>
    <row r="1913" spans="1:14" x14ac:dyDescent="0.3">
      <c r="A1913" t="s">
        <v>4354</v>
      </c>
      <c r="B1913">
        <v>158</v>
      </c>
      <c r="C1913" t="s">
        <v>5756</v>
      </c>
      <c r="D1913">
        <v>40218903</v>
      </c>
      <c r="E1913" t="s">
        <v>2190</v>
      </c>
      <c r="F1913" t="s">
        <v>4389</v>
      </c>
      <c r="G1913" t="s">
        <v>5757</v>
      </c>
      <c r="H1913" t="s">
        <v>5758</v>
      </c>
      <c r="I1913" t="s">
        <v>20</v>
      </c>
      <c r="J1913" t="s">
        <v>21</v>
      </c>
      <c r="K1913">
        <v>25000000</v>
      </c>
      <c r="L1913">
        <v>2007</v>
      </c>
      <c r="M1913">
        <v>8.1</v>
      </c>
      <c r="N1913">
        <v>2.35</v>
      </c>
    </row>
    <row r="1914" spans="1:14" x14ac:dyDescent="0.3">
      <c r="A1914" t="s">
        <v>5759</v>
      </c>
      <c r="B1914">
        <v>85</v>
      </c>
      <c r="C1914" t="s">
        <v>5760</v>
      </c>
      <c r="D1914">
        <v>39880476</v>
      </c>
      <c r="E1914" t="s">
        <v>185</v>
      </c>
      <c r="F1914" t="s">
        <v>819</v>
      </c>
      <c r="G1914" t="s">
        <v>5761</v>
      </c>
      <c r="H1914" t="s">
        <v>1417</v>
      </c>
      <c r="I1914" t="s">
        <v>20</v>
      </c>
      <c r="J1914" t="s">
        <v>21</v>
      </c>
      <c r="K1914">
        <v>25000000</v>
      </c>
      <c r="L1914">
        <v>2002</v>
      </c>
      <c r="M1914">
        <v>5.2</v>
      </c>
      <c r="N1914">
        <v>2.35</v>
      </c>
    </row>
    <row r="1915" spans="1:14" x14ac:dyDescent="0.3">
      <c r="A1915" t="s">
        <v>5762</v>
      </c>
      <c r="B1915">
        <v>80</v>
      </c>
      <c r="C1915" t="s">
        <v>1417</v>
      </c>
      <c r="D1915">
        <v>39399750</v>
      </c>
      <c r="E1915" t="s">
        <v>560</v>
      </c>
      <c r="F1915" t="s">
        <v>1515</v>
      </c>
      <c r="G1915" t="s">
        <v>5763</v>
      </c>
      <c r="H1915" t="s">
        <v>5764</v>
      </c>
      <c r="I1915" t="s">
        <v>20</v>
      </c>
      <c r="J1915" t="s">
        <v>21</v>
      </c>
      <c r="K1915">
        <v>25000000</v>
      </c>
      <c r="L1915">
        <v>2003</v>
      </c>
      <c r="M1915">
        <v>5.6</v>
      </c>
      <c r="N1915">
        <v>2.35</v>
      </c>
    </row>
    <row r="1916" spans="1:14" x14ac:dyDescent="0.3">
      <c r="A1916" t="s">
        <v>4189</v>
      </c>
      <c r="B1916">
        <v>86</v>
      </c>
      <c r="C1916" t="s">
        <v>5765</v>
      </c>
      <c r="D1916">
        <v>38230435</v>
      </c>
      <c r="E1916" t="s">
        <v>1399</v>
      </c>
      <c r="F1916" t="s">
        <v>1711</v>
      </c>
      <c r="G1916" t="s">
        <v>5766</v>
      </c>
      <c r="H1916" t="s">
        <v>1084</v>
      </c>
      <c r="I1916" t="s">
        <v>20</v>
      </c>
      <c r="J1916" t="s">
        <v>21</v>
      </c>
      <c r="K1916">
        <v>25000000</v>
      </c>
      <c r="L1916">
        <v>2002</v>
      </c>
      <c r="M1916">
        <v>5.8</v>
      </c>
      <c r="N1916">
        <v>1.85</v>
      </c>
    </row>
    <row r="1917" spans="1:14" x14ac:dyDescent="0.3">
      <c r="A1917" t="s">
        <v>3902</v>
      </c>
      <c r="B1917">
        <v>119</v>
      </c>
      <c r="C1917" t="s">
        <v>436</v>
      </c>
      <c r="D1917">
        <v>39008741</v>
      </c>
      <c r="E1917" t="s">
        <v>5504</v>
      </c>
      <c r="F1917" t="s">
        <v>483</v>
      </c>
      <c r="G1917" t="s">
        <v>5767</v>
      </c>
      <c r="H1917" t="s">
        <v>4864</v>
      </c>
      <c r="I1917" t="s">
        <v>20</v>
      </c>
      <c r="J1917" t="s">
        <v>21</v>
      </c>
      <c r="K1917">
        <v>25000000</v>
      </c>
      <c r="L1917">
        <v>2005</v>
      </c>
      <c r="M1917">
        <v>6.6</v>
      </c>
      <c r="N1917">
        <v>2.35</v>
      </c>
    </row>
    <row r="1918" spans="1:14" x14ac:dyDescent="0.3">
      <c r="A1918" t="s">
        <v>5768</v>
      </c>
      <c r="B1918">
        <v>98</v>
      </c>
      <c r="C1918" t="s">
        <v>2050</v>
      </c>
      <c r="D1918">
        <v>36833473</v>
      </c>
      <c r="E1918" t="s">
        <v>315</v>
      </c>
      <c r="F1918" t="s">
        <v>341</v>
      </c>
      <c r="G1918" t="s">
        <v>5769</v>
      </c>
      <c r="H1918" t="s">
        <v>1925</v>
      </c>
      <c r="I1918" t="s">
        <v>20</v>
      </c>
      <c r="J1918" t="s">
        <v>966</v>
      </c>
      <c r="K1918">
        <v>25000000</v>
      </c>
      <c r="L1918">
        <v>2001</v>
      </c>
      <c r="M1918">
        <v>6.6</v>
      </c>
      <c r="N1918">
        <v>2.35</v>
      </c>
    </row>
    <row r="1919" spans="1:14" x14ac:dyDescent="0.3">
      <c r="A1919" t="s">
        <v>5770</v>
      </c>
      <c r="B1919">
        <v>97</v>
      </c>
      <c r="C1919" t="s">
        <v>5771</v>
      </c>
      <c r="D1919">
        <v>48237389</v>
      </c>
      <c r="E1919" t="s">
        <v>1106</v>
      </c>
      <c r="F1919" t="s">
        <v>124</v>
      </c>
      <c r="G1919" t="s">
        <v>5772</v>
      </c>
      <c r="H1919" t="s">
        <v>4736</v>
      </c>
      <c r="I1919" t="s">
        <v>20</v>
      </c>
      <c r="J1919" t="s">
        <v>21</v>
      </c>
      <c r="K1919">
        <v>25000000</v>
      </c>
      <c r="L1919">
        <v>2008</v>
      </c>
      <c r="M1919">
        <v>5.5</v>
      </c>
      <c r="N1919">
        <v>2.35</v>
      </c>
    </row>
    <row r="1920" spans="1:14" x14ac:dyDescent="0.3">
      <c r="A1920" t="s">
        <v>5773</v>
      </c>
      <c r="B1920">
        <v>105</v>
      </c>
      <c r="C1920" t="s">
        <v>5774</v>
      </c>
      <c r="D1920">
        <v>36310118</v>
      </c>
      <c r="E1920" t="s">
        <v>1099</v>
      </c>
      <c r="F1920" t="s">
        <v>819</v>
      </c>
      <c r="G1920" t="s">
        <v>5775</v>
      </c>
      <c r="H1920" t="s">
        <v>5776</v>
      </c>
      <c r="I1920" t="s">
        <v>20</v>
      </c>
      <c r="J1920" t="s">
        <v>21</v>
      </c>
      <c r="L1920">
        <v>2005</v>
      </c>
      <c r="M1920">
        <v>5.5</v>
      </c>
      <c r="N1920">
        <v>2.35</v>
      </c>
    </row>
    <row r="1921" spans="1:14" x14ac:dyDescent="0.3">
      <c r="A1921" t="s">
        <v>2300</v>
      </c>
      <c r="B1921">
        <v>124</v>
      </c>
      <c r="C1921" t="s">
        <v>898</v>
      </c>
      <c r="D1921">
        <v>36447959</v>
      </c>
      <c r="E1921" t="s">
        <v>1076</v>
      </c>
      <c r="F1921" t="s">
        <v>407</v>
      </c>
      <c r="G1921" t="s">
        <v>5777</v>
      </c>
      <c r="H1921" t="s">
        <v>5778</v>
      </c>
      <c r="I1921" t="s">
        <v>20</v>
      </c>
      <c r="J1921" t="s">
        <v>21</v>
      </c>
      <c r="K1921">
        <v>25000000</v>
      </c>
      <c r="L1921">
        <v>2014</v>
      </c>
      <c r="M1921">
        <v>7</v>
      </c>
      <c r="N1921">
        <v>2.39</v>
      </c>
    </row>
    <row r="1922" spans="1:14" x14ac:dyDescent="0.3">
      <c r="A1922" t="s">
        <v>798</v>
      </c>
      <c r="B1922">
        <v>97</v>
      </c>
      <c r="C1922" t="s">
        <v>1551</v>
      </c>
      <c r="D1922">
        <v>45089048</v>
      </c>
      <c r="E1922" t="s">
        <v>3429</v>
      </c>
      <c r="F1922" t="s">
        <v>204</v>
      </c>
      <c r="G1922" t="s">
        <v>5779</v>
      </c>
      <c r="H1922" t="s">
        <v>154</v>
      </c>
      <c r="I1922" t="s">
        <v>20</v>
      </c>
      <c r="J1922" t="s">
        <v>4953</v>
      </c>
      <c r="K1922">
        <v>25000000</v>
      </c>
      <c r="L1922">
        <v>2014</v>
      </c>
      <c r="M1922">
        <v>6.5</v>
      </c>
      <c r="N1922">
        <v>2.35</v>
      </c>
    </row>
    <row r="1923" spans="1:14" x14ac:dyDescent="0.3">
      <c r="A1923" t="s">
        <v>4170</v>
      </c>
      <c r="B1923">
        <v>105</v>
      </c>
      <c r="C1923" t="s">
        <v>5780</v>
      </c>
      <c r="D1923">
        <v>35990505</v>
      </c>
      <c r="E1923" t="s">
        <v>5504</v>
      </c>
      <c r="F1923" t="s">
        <v>297</v>
      </c>
      <c r="G1923" t="s">
        <v>5781</v>
      </c>
      <c r="H1923" t="s">
        <v>1079</v>
      </c>
      <c r="I1923" t="s">
        <v>20</v>
      </c>
      <c r="J1923" t="s">
        <v>21</v>
      </c>
      <c r="K1923">
        <v>20000000</v>
      </c>
      <c r="L1923">
        <v>2003</v>
      </c>
      <c r="M1923">
        <v>5.8</v>
      </c>
      <c r="N1923">
        <v>2.35</v>
      </c>
    </row>
    <row r="1924" spans="1:14" x14ac:dyDescent="0.3">
      <c r="A1924" t="s">
        <v>5782</v>
      </c>
      <c r="B1924">
        <v>104</v>
      </c>
      <c r="C1924" t="s">
        <v>5783</v>
      </c>
      <c r="D1924">
        <v>35143332</v>
      </c>
      <c r="E1924" t="s">
        <v>3960</v>
      </c>
      <c r="F1924" t="s">
        <v>4613</v>
      </c>
      <c r="G1924" t="s">
        <v>5784</v>
      </c>
      <c r="H1924" t="s">
        <v>5785</v>
      </c>
      <c r="I1924" t="s">
        <v>20</v>
      </c>
      <c r="J1924" t="s">
        <v>21</v>
      </c>
      <c r="K1924">
        <v>17000000</v>
      </c>
      <c r="L1924">
        <v>2003</v>
      </c>
      <c r="M1924">
        <v>5.6</v>
      </c>
      <c r="N1924">
        <v>2.35</v>
      </c>
    </row>
    <row r="1925" spans="1:14" x14ac:dyDescent="0.3">
      <c r="A1925" t="s">
        <v>5786</v>
      </c>
      <c r="B1925">
        <v>101</v>
      </c>
      <c r="C1925" t="s">
        <v>626</v>
      </c>
      <c r="D1925">
        <v>35000629</v>
      </c>
      <c r="E1925" t="s">
        <v>1106</v>
      </c>
      <c r="F1925" t="s">
        <v>4139</v>
      </c>
      <c r="G1925" t="s">
        <v>5787</v>
      </c>
      <c r="H1925" t="s">
        <v>5725</v>
      </c>
      <c r="I1925" t="s">
        <v>20</v>
      </c>
      <c r="J1925" t="s">
        <v>21</v>
      </c>
      <c r="K1925">
        <v>25000000</v>
      </c>
      <c r="L1925">
        <v>2007</v>
      </c>
      <c r="M1925">
        <v>5.6</v>
      </c>
      <c r="N1925">
        <v>1.85</v>
      </c>
    </row>
    <row r="1926" spans="1:14" x14ac:dyDescent="0.3">
      <c r="A1926" t="s">
        <v>2211</v>
      </c>
      <c r="B1926">
        <v>101</v>
      </c>
      <c r="C1926" t="s">
        <v>1141</v>
      </c>
      <c r="D1926">
        <v>34604054</v>
      </c>
      <c r="E1926" t="s">
        <v>315</v>
      </c>
      <c r="F1926" t="s">
        <v>341</v>
      </c>
      <c r="G1926" t="s">
        <v>5788</v>
      </c>
      <c r="H1926" t="s">
        <v>5789</v>
      </c>
      <c r="I1926" t="s">
        <v>20</v>
      </c>
      <c r="J1926" t="s">
        <v>21</v>
      </c>
      <c r="K1926">
        <v>30000000</v>
      </c>
      <c r="L1926">
        <v>2003</v>
      </c>
      <c r="M1926">
        <v>5.8</v>
      </c>
      <c r="N1926">
        <v>2.35</v>
      </c>
    </row>
    <row r="1927" spans="1:14" x14ac:dyDescent="0.3">
      <c r="A1927" t="s">
        <v>4084</v>
      </c>
      <c r="B1927">
        <v>114</v>
      </c>
      <c r="C1927" t="s">
        <v>1467</v>
      </c>
      <c r="D1927">
        <v>41597830</v>
      </c>
      <c r="E1927" t="s">
        <v>146</v>
      </c>
      <c r="F1927" t="s">
        <v>1551</v>
      </c>
      <c r="G1927" t="s">
        <v>5790</v>
      </c>
      <c r="H1927" t="s">
        <v>3009</v>
      </c>
      <c r="I1927" t="s">
        <v>20</v>
      </c>
      <c r="J1927" t="s">
        <v>21</v>
      </c>
      <c r="K1927">
        <v>25000000</v>
      </c>
      <c r="L1927">
        <v>2002</v>
      </c>
      <c r="M1927">
        <v>7.6</v>
      </c>
      <c r="N1927">
        <v>1.85</v>
      </c>
    </row>
    <row r="1928" spans="1:14" x14ac:dyDescent="0.3">
      <c r="A1928" t="s">
        <v>3213</v>
      </c>
      <c r="B1928">
        <v>105</v>
      </c>
      <c r="C1928" t="s">
        <v>5791</v>
      </c>
      <c r="D1928">
        <v>33687630</v>
      </c>
      <c r="E1928" t="s">
        <v>1106</v>
      </c>
      <c r="F1928" t="s">
        <v>303</v>
      </c>
      <c r="G1928" t="s">
        <v>5792</v>
      </c>
      <c r="H1928" t="s">
        <v>5793</v>
      </c>
      <c r="I1928" t="s">
        <v>20</v>
      </c>
      <c r="J1928" t="s">
        <v>21</v>
      </c>
      <c r="K1928">
        <v>20000000</v>
      </c>
      <c r="L1928">
        <v>2006</v>
      </c>
      <c r="M1928">
        <v>6.4</v>
      </c>
      <c r="N1928">
        <v>1.85</v>
      </c>
    </row>
    <row r="1929" spans="1:14" x14ac:dyDescent="0.3">
      <c r="A1929" t="s">
        <v>5794</v>
      </c>
      <c r="B1929">
        <v>90</v>
      </c>
      <c r="C1929" t="s">
        <v>5795</v>
      </c>
      <c r="D1929">
        <v>32553210</v>
      </c>
      <c r="E1929" t="s">
        <v>1974</v>
      </c>
      <c r="F1929" t="s">
        <v>5796</v>
      </c>
      <c r="G1929" t="s">
        <v>5797</v>
      </c>
      <c r="H1929" t="s">
        <v>5798</v>
      </c>
      <c r="I1929" t="s">
        <v>20</v>
      </c>
      <c r="J1929" t="s">
        <v>34</v>
      </c>
      <c r="K1929">
        <v>25000000</v>
      </c>
      <c r="L1929">
        <v>2007</v>
      </c>
      <c r="M1929">
        <v>6.3</v>
      </c>
      <c r="N1929">
        <v>1.85</v>
      </c>
    </row>
    <row r="1930" spans="1:14" x14ac:dyDescent="0.3">
      <c r="A1930" t="s">
        <v>5799</v>
      </c>
      <c r="B1930">
        <v>97</v>
      </c>
      <c r="C1930" t="s">
        <v>5800</v>
      </c>
      <c r="D1930">
        <v>31526393</v>
      </c>
      <c r="E1930" t="s">
        <v>3598</v>
      </c>
      <c r="F1930" t="s">
        <v>5801</v>
      </c>
      <c r="G1930" t="s">
        <v>5802</v>
      </c>
      <c r="H1930" t="s">
        <v>5803</v>
      </c>
      <c r="I1930" t="s">
        <v>20</v>
      </c>
      <c r="J1930" t="s">
        <v>21</v>
      </c>
      <c r="K1930">
        <v>25000000</v>
      </c>
      <c r="L1930">
        <v>2004</v>
      </c>
      <c r="M1930">
        <v>4.5999999999999996</v>
      </c>
      <c r="N1930">
        <v>2.35</v>
      </c>
    </row>
    <row r="1931" spans="1:14" x14ac:dyDescent="0.3">
      <c r="A1931" t="s">
        <v>5804</v>
      </c>
      <c r="B1931">
        <v>144</v>
      </c>
      <c r="C1931" t="s">
        <v>1726</v>
      </c>
      <c r="D1931">
        <v>41229</v>
      </c>
      <c r="E1931" t="s">
        <v>1392</v>
      </c>
      <c r="F1931" t="s">
        <v>197</v>
      </c>
      <c r="G1931" t="s">
        <v>5805</v>
      </c>
      <c r="H1931" t="s">
        <v>704</v>
      </c>
      <c r="I1931" t="s">
        <v>20</v>
      </c>
      <c r="J1931" t="s">
        <v>966</v>
      </c>
      <c r="K1931">
        <v>25500000</v>
      </c>
      <c r="L1931">
        <v>2013</v>
      </c>
      <c r="M1931">
        <v>6.5</v>
      </c>
      <c r="N1931">
        <v>2.35</v>
      </c>
    </row>
    <row r="1932" spans="1:14" x14ac:dyDescent="0.3">
      <c r="A1932" t="s">
        <v>5806</v>
      </c>
      <c r="B1932">
        <v>114</v>
      </c>
      <c r="C1932" t="s">
        <v>5807</v>
      </c>
      <c r="D1932">
        <v>31655091</v>
      </c>
      <c r="E1932" t="s">
        <v>3846</v>
      </c>
      <c r="F1932" t="s">
        <v>548</v>
      </c>
      <c r="G1932" t="s">
        <v>5808</v>
      </c>
      <c r="H1932" t="s">
        <v>2378</v>
      </c>
      <c r="I1932" t="s">
        <v>20</v>
      </c>
      <c r="J1932" t="s">
        <v>21</v>
      </c>
      <c r="K1932">
        <v>30000000</v>
      </c>
      <c r="L1932">
        <v>2007</v>
      </c>
      <c r="M1932">
        <v>7.5</v>
      </c>
      <c r="N1932">
        <v>2.35</v>
      </c>
    </row>
    <row r="1933" spans="1:14" x14ac:dyDescent="0.3">
      <c r="A1933" t="s">
        <v>3010</v>
      </c>
      <c r="B1933">
        <v>124</v>
      </c>
      <c r="C1933" t="s">
        <v>2022</v>
      </c>
      <c r="D1933">
        <v>30012990</v>
      </c>
      <c r="E1933" t="s">
        <v>3692</v>
      </c>
      <c r="F1933" t="s">
        <v>5809</v>
      </c>
      <c r="G1933" t="s">
        <v>5810</v>
      </c>
      <c r="H1933" t="s">
        <v>5811</v>
      </c>
      <c r="I1933" t="s">
        <v>20</v>
      </c>
      <c r="J1933" t="s">
        <v>34</v>
      </c>
      <c r="K1933">
        <v>25000000</v>
      </c>
      <c r="L1933">
        <v>1998</v>
      </c>
      <c r="M1933">
        <v>7.5</v>
      </c>
      <c r="N1933">
        <v>1.85</v>
      </c>
    </row>
    <row r="1934" spans="1:14" x14ac:dyDescent="0.3">
      <c r="A1934" t="s">
        <v>4701</v>
      </c>
      <c r="B1934">
        <v>89</v>
      </c>
      <c r="C1934" t="s">
        <v>5812</v>
      </c>
      <c r="D1934">
        <v>32368960</v>
      </c>
      <c r="E1934" t="s">
        <v>5813</v>
      </c>
      <c r="F1934" t="s">
        <v>5814</v>
      </c>
      <c r="G1934" t="s">
        <v>5815</v>
      </c>
      <c r="H1934" t="s">
        <v>5816</v>
      </c>
      <c r="I1934" t="s">
        <v>20</v>
      </c>
      <c r="J1934" t="s">
        <v>182</v>
      </c>
      <c r="K1934">
        <v>25000000</v>
      </c>
      <c r="L1934">
        <v>1998</v>
      </c>
      <c r="M1934">
        <v>5.3</v>
      </c>
      <c r="N1934">
        <v>1.85</v>
      </c>
    </row>
    <row r="1935" spans="1:14" x14ac:dyDescent="0.3">
      <c r="A1935" t="s">
        <v>5817</v>
      </c>
      <c r="B1935">
        <v>160</v>
      </c>
      <c r="C1935" t="s">
        <v>5818</v>
      </c>
      <c r="D1935">
        <v>14500000</v>
      </c>
      <c r="E1935" t="s">
        <v>684</v>
      </c>
      <c r="F1935" t="s">
        <v>5819</v>
      </c>
      <c r="G1935" t="s">
        <v>5820</v>
      </c>
      <c r="H1935" t="s">
        <v>5821</v>
      </c>
      <c r="I1935" t="s">
        <v>20</v>
      </c>
      <c r="J1935" t="s">
        <v>461</v>
      </c>
      <c r="K1935">
        <v>25000000</v>
      </c>
      <c r="L1935">
        <v>1970</v>
      </c>
      <c r="M1935">
        <v>7.5</v>
      </c>
      <c r="N1935">
        <v>2.35</v>
      </c>
    </row>
    <row r="1936" spans="1:14" x14ac:dyDescent="0.3">
      <c r="A1936" t="s">
        <v>5822</v>
      </c>
      <c r="B1936">
        <v>93</v>
      </c>
      <c r="C1936" t="s">
        <v>5823</v>
      </c>
      <c r="D1936">
        <v>29247405</v>
      </c>
      <c r="E1936" t="s">
        <v>5824</v>
      </c>
      <c r="F1936" t="s">
        <v>466</v>
      </c>
      <c r="G1936" t="s">
        <v>5825</v>
      </c>
      <c r="H1936" t="s">
        <v>5826</v>
      </c>
      <c r="I1936" t="s">
        <v>20</v>
      </c>
      <c r="J1936" t="s">
        <v>34</v>
      </c>
      <c r="K1936">
        <v>25000000</v>
      </c>
      <c r="L1936">
        <v>1997</v>
      </c>
      <c r="M1936">
        <v>3.3</v>
      </c>
      <c r="N1936">
        <v>1.85</v>
      </c>
    </row>
    <row r="1937" spans="1:14" x14ac:dyDescent="0.3">
      <c r="A1937" t="s">
        <v>3384</v>
      </c>
      <c r="B1937">
        <v>87</v>
      </c>
      <c r="C1937" t="s">
        <v>5827</v>
      </c>
      <c r="D1937">
        <v>30538669</v>
      </c>
      <c r="E1937" t="s">
        <v>1099</v>
      </c>
      <c r="F1937" t="s">
        <v>5828</v>
      </c>
      <c r="G1937" t="s">
        <v>5829</v>
      </c>
      <c r="H1937" t="s">
        <v>5830</v>
      </c>
      <c r="I1937" t="s">
        <v>20</v>
      </c>
      <c r="J1937" t="s">
        <v>21</v>
      </c>
      <c r="L1937">
        <v>2011</v>
      </c>
      <c r="M1937">
        <v>5.7</v>
      </c>
      <c r="N1937">
        <v>1.85</v>
      </c>
    </row>
    <row r="1938" spans="1:14" x14ac:dyDescent="0.3">
      <c r="A1938" t="s">
        <v>5831</v>
      </c>
      <c r="B1938">
        <v>88</v>
      </c>
      <c r="C1938" t="s">
        <v>5832</v>
      </c>
      <c r="D1938">
        <v>25615792</v>
      </c>
      <c r="E1938" t="s">
        <v>5833</v>
      </c>
      <c r="F1938" t="s">
        <v>418</v>
      </c>
      <c r="G1938" t="s">
        <v>5834</v>
      </c>
      <c r="H1938" t="s">
        <v>1614</v>
      </c>
      <c r="I1938" t="s">
        <v>20</v>
      </c>
      <c r="J1938" t="s">
        <v>21</v>
      </c>
      <c r="K1938">
        <v>25000000</v>
      </c>
      <c r="L1938">
        <v>2009</v>
      </c>
      <c r="M1938">
        <v>3.5</v>
      </c>
      <c r="N1938">
        <v>1.85</v>
      </c>
    </row>
    <row r="1939" spans="1:14" x14ac:dyDescent="0.3">
      <c r="A1939" t="s">
        <v>2100</v>
      </c>
      <c r="B1939">
        <v>142</v>
      </c>
      <c r="C1939" t="s">
        <v>2103</v>
      </c>
      <c r="D1939">
        <v>28341469</v>
      </c>
      <c r="E1939" t="s">
        <v>1272</v>
      </c>
      <c r="F1939" t="s">
        <v>317</v>
      </c>
      <c r="G1939" t="s">
        <v>5835</v>
      </c>
      <c r="H1939" t="s">
        <v>893</v>
      </c>
      <c r="I1939" t="s">
        <v>20</v>
      </c>
      <c r="J1939" t="s">
        <v>21</v>
      </c>
      <c r="K1939">
        <v>25000000</v>
      </c>
      <c r="L1939">
        <v>1994</v>
      </c>
      <c r="M1939">
        <v>9.3000000000000007</v>
      </c>
      <c r="N1939">
        <v>1.85</v>
      </c>
    </row>
    <row r="1940" spans="1:14" x14ac:dyDescent="0.3">
      <c r="A1940" t="s">
        <v>3686</v>
      </c>
      <c r="B1940">
        <v>92</v>
      </c>
      <c r="C1940" t="s">
        <v>5643</v>
      </c>
      <c r="D1940">
        <v>25590119</v>
      </c>
      <c r="E1940" t="s">
        <v>5836</v>
      </c>
      <c r="F1940" t="s">
        <v>5837</v>
      </c>
      <c r="G1940" t="s">
        <v>5838</v>
      </c>
      <c r="H1940" t="s">
        <v>5839</v>
      </c>
      <c r="I1940" t="s">
        <v>20</v>
      </c>
      <c r="J1940" t="s">
        <v>251</v>
      </c>
      <c r="K1940">
        <v>21150000</v>
      </c>
      <c r="L1940">
        <v>2001</v>
      </c>
      <c r="M1940">
        <v>4.8</v>
      </c>
      <c r="N1940">
        <v>1.85</v>
      </c>
    </row>
    <row r="1941" spans="1:14" x14ac:dyDescent="0.3">
      <c r="A1941" t="s">
        <v>2243</v>
      </c>
      <c r="B1941">
        <v>117</v>
      </c>
      <c r="C1941" t="s">
        <v>4496</v>
      </c>
      <c r="D1941">
        <v>24944213</v>
      </c>
      <c r="E1941" t="s">
        <v>2496</v>
      </c>
      <c r="F1941" t="s">
        <v>372</v>
      </c>
      <c r="G1941" t="s">
        <v>5840</v>
      </c>
      <c r="H1941" t="s">
        <v>1840</v>
      </c>
      <c r="I1941" t="s">
        <v>20</v>
      </c>
      <c r="J1941" t="s">
        <v>21</v>
      </c>
      <c r="K1941">
        <v>27000000</v>
      </c>
      <c r="L1941">
        <v>1996</v>
      </c>
      <c r="M1941">
        <v>6.9</v>
      </c>
      <c r="N1941">
        <v>2.35</v>
      </c>
    </row>
    <row r="1942" spans="1:14" x14ac:dyDescent="0.3">
      <c r="A1942" t="s">
        <v>1336</v>
      </c>
      <c r="B1942">
        <v>111</v>
      </c>
      <c r="C1942" t="s">
        <v>5841</v>
      </c>
      <c r="D1942">
        <v>33631221</v>
      </c>
      <c r="E1942" t="s">
        <v>1392</v>
      </c>
      <c r="F1942" t="s">
        <v>4888</v>
      </c>
      <c r="G1942" t="s">
        <v>5842</v>
      </c>
      <c r="H1942" t="s">
        <v>5843</v>
      </c>
      <c r="I1942" t="s">
        <v>20</v>
      </c>
      <c r="J1942" t="s">
        <v>21</v>
      </c>
      <c r="K1942">
        <v>25000000</v>
      </c>
      <c r="L1942">
        <v>2014</v>
      </c>
      <c r="M1942">
        <v>6</v>
      </c>
      <c r="N1942">
        <v>2.35</v>
      </c>
    </row>
    <row r="1943" spans="1:14" x14ac:dyDescent="0.3">
      <c r="A1943" t="s">
        <v>5844</v>
      </c>
      <c r="B1943">
        <v>121</v>
      </c>
      <c r="C1943" t="s">
        <v>1551</v>
      </c>
      <c r="D1943">
        <v>37738400</v>
      </c>
      <c r="E1943" t="s">
        <v>2190</v>
      </c>
      <c r="F1943" t="s">
        <v>240</v>
      </c>
      <c r="G1943" t="s">
        <v>5845</v>
      </c>
      <c r="H1943" t="s">
        <v>1006</v>
      </c>
      <c r="I1943" t="s">
        <v>20</v>
      </c>
      <c r="J1943" t="s">
        <v>21</v>
      </c>
      <c r="K1943">
        <v>25000000</v>
      </c>
      <c r="L1943">
        <v>2013</v>
      </c>
      <c r="M1943">
        <v>7.3</v>
      </c>
      <c r="N1943">
        <v>2.35</v>
      </c>
    </row>
    <row r="1944" spans="1:14" x14ac:dyDescent="0.3">
      <c r="A1944" t="s">
        <v>5846</v>
      </c>
      <c r="B1944">
        <v>98</v>
      </c>
      <c r="C1944" t="s">
        <v>5847</v>
      </c>
      <c r="D1944">
        <v>24381334</v>
      </c>
      <c r="E1944" t="s">
        <v>4559</v>
      </c>
      <c r="F1944" t="s">
        <v>5848</v>
      </c>
      <c r="G1944" t="s">
        <v>5849</v>
      </c>
      <c r="H1944" t="s">
        <v>5850</v>
      </c>
      <c r="I1944" t="s">
        <v>20</v>
      </c>
      <c r="J1944" t="s">
        <v>21</v>
      </c>
      <c r="L1944">
        <v>2005</v>
      </c>
      <c r="M1944">
        <v>6</v>
      </c>
      <c r="N1944">
        <v>1.85</v>
      </c>
    </row>
    <row r="1945" spans="1:14" x14ac:dyDescent="0.3">
      <c r="A1945" t="s">
        <v>5851</v>
      </c>
      <c r="B1945">
        <v>107</v>
      </c>
      <c r="C1945" t="s">
        <v>5852</v>
      </c>
      <c r="D1945">
        <v>21835784</v>
      </c>
      <c r="E1945" t="s">
        <v>936</v>
      </c>
      <c r="F1945" t="s">
        <v>4460</v>
      </c>
      <c r="G1945" t="s">
        <v>5853</v>
      </c>
      <c r="H1945" t="s">
        <v>5854</v>
      </c>
      <c r="I1945" t="s">
        <v>20</v>
      </c>
      <c r="J1945" t="s">
        <v>21</v>
      </c>
      <c r="K1945">
        <v>30000000</v>
      </c>
      <c r="L1945">
        <v>2005</v>
      </c>
      <c r="M1945">
        <v>6.6</v>
      </c>
      <c r="N1945">
        <v>1.85</v>
      </c>
    </row>
    <row r="1946" spans="1:14" x14ac:dyDescent="0.3">
      <c r="A1946" t="s">
        <v>2215</v>
      </c>
      <c r="B1946">
        <v>106</v>
      </c>
      <c r="C1946" t="s">
        <v>5855</v>
      </c>
      <c r="D1946">
        <v>15785632</v>
      </c>
      <c r="E1946" t="s">
        <v>5856</v>
      </c>
      <c r="F1946" t="s">
        <v>179</v>
      </c>
      <c r="G1946" t="s">
        <v>5857</v>
      </c>
      <c r="H1946" t="s">
        <v>3723</v>
      </c>
      <c r="I1946" t="s">
        <v>20</v>
      </c>
      <c r="J1946" t="s">
        <v>34</v>
      </c>
      <c r="K1946">
        <v>23000000</v>
      </c>
      <c r="L1946">
        <v>2016</v>
      </c>
      <c r="M1946">
        <v>7.5</v>
      </c>
      <c r="N1946">
        <v>2.35</v>
      </c>
    </row>
    <row r="1947" spans="1:14" x14ac:dyDescent="0.3">
      <c r="A1947" t="s">
        <v>3182</v>
      </c>
      <c r="B1947">
        <v>136</v>
      </c>
      <c r="C1947" t="s">
        <v>1297</v>
      </c>
      <c r="D1947">
        <v>21554585</v>
      </c>
      <c r="E1947" t="s">
        <v>2423</v>
      </c>
      <c r="F1947" t="s">
        <v>1134</v>
      </c>
      <c r="G1947" t="s">
        <v>5858</v>
      </c>
      <c r="H1947" t="s">
        <v>661</v>
      </c>
      <c r="I1947" t="s">
        <v>20</v>
      </c>
      <c r="J1947" t="s">
        <v>21</v>
      </c>
      <c r="K1947">
        <v>25000000</v>
      </c>
      <c r="L1947">
        <v>1998</v>
      </c>
      <c r="M1947">
        <v>6.9</v>
      </c>
      <c r="N1947">
        <v>1.85</v>
      </c>
    </row>
    <row r="1948" spans="1:14" x14ac:dyDescent="0.3">
      <c r="A1948" t="s">
        <v>5859</v>
      </c>
      <c r="B1948">
        <v>97</v>
      </c>
      <c r="C1948" t="s">
        <v>81</v>
      </c>
      <c r="D1948">
        <v>22200000</v>
      </c>
      <c r="E1948" t="s">
        <v>936</v>
      </c>
      <c r="F1948" t="s">
        <v>25</v>
      </c>
      <c r="G1948" t="s">
        <v>5860</v>
      </c>
      <c r="H1948" t="s">
        <v>3502</v>
      </c>
      <c r="I1948" t="s">
        <v>20</v>
      </c>
      <c r="J1948" t="s">
        <v>21</v>
      </c>
      <c r="K1948">
        <v>25000000</v>
      </c>
      <c r="L1948">
        <v>1994</v>
      </c>
      <c r="M1948">
        <v>6.8</v>
      </c>
      <c r="N1948">
        <v>1.85</v>
      </c>
    </row>
    <row r="1949" spans="1:14" x14ac:dyDescent="0.3">
      <c r="A1949" t="s">
        <v>45</v>
      </c>
      <c r="B1949">
        <v>7</v>
      </c>
      <c r="C1949" t="s">
        <v>5861</v>
      </c>
      <c r="E1949" t="s">
        <v>1921</v>
      </c>
      <c r="F1949" t="s">
        <v>5862</v>
      </c>
      <c r="G1949" t="s">
        <v>5863</v>
      </c>
      <c r="H1949" t="s">
        <v>5864</v>
      </c>
      <c r="I1949" t="s">
        <v>20</v>
      </c>
      <c r="J1949" t="s">
        <v>34</v>
      </c>
      <c r="M1949">
        <v>8.3000000000000007</v>
      </c>
    </row>
    <row r="1950" spans="1:14" x14ac:dyDescent="0.3">
      <c r="A1950" t="s">
        <v>4671</v>
      </c>
      <c r="B1950">
        <v>108</v>
      </c>
      <c r="C1950" t="s">
        <v>3690</v>
      </c>
      <c r="D1950">
        <v>80014842</v>
      </c>
      <c r="E1950" t="s">
        <v>3493</v>
      </c>
      <c r="F1950" t="s">
        <v>303</v>
      </c>
      <c r="G1950" t="s">
        <v>5865</v>
      </c>
      <c r="H1950" t="s">
        <v>931</v>
      </c>
      <c r="I1950" t="s">
        <v>20</v>
      </c>
      <c r="J1950" t="s">
        <v>21</v>
      </c>
      <c r="K1950">
        <v>25000000</v>
      </c>
      <c r="L1950">
        <v>2010</v>
      </c>
      <c r="M1950">
        <v>6.3</v>
      </c>
      <c r="N1950">
        <v>2.35</v>
      </c>
    </row>
    <row r="1951" spans="1:14" x14ac:dyDescent="0.3">
      <c r="A1951" t="s">
        <v>5866</v>
      </c>
      <c r="B1951">
        <v>97</v>
      </c>
      <c r="C1951" t="s">
        <v>1059</v>
      </c>
      <c r="D1951">
        <v>23527955</v>
      </c>
      <c r="E1951" t="s">
        <v>749</v>
      </c>
      <c r="F1951" t="s">
        <v>152</v>
      </c>
      <c r="G1951" t="s">
        <v>5867</v>
      </c>
      <c r="H1951" t="s">
        <v>5868</v>
      </c>
      <c r="I1951" t="s">
        <v>20</v>
      </c>
      <c r="J1951" t="s">
        <v>21</v>
      </c>
      <c r="K1951">
        <v>25000000</v>
      </c>
      <c r="L1951">
        <v>2010</v>
      </c>
      <c r="M1951">
        <v>6.4</v>
      </c>
      <c r="N1951">
        <v>2.35</v>
      </c>
    </row>
    <row r="1952" spans="1:14" x14ac:dyDescent="0.3">
      <c r="A1952" t="s">
        <v>5869</v>
      </c>
      <c r="B1952">
        <v>99</v>
      </c>
      <c r="C1952" t="s">
        <v>2733</v>
      </c>
      <c r="D1952">
        <v>24042490</v>
      </c>
      <c r="E1952" t="s">
        <v>5870</v>
      </c>
      <c r="F1952" t="s">
        <v>1702</v>
      </c>
      <c r="G1952" t="s">
        <v>5871</v>
      </c>
      <c r="H1952" t="s">
        <v>5622</v>
      </c>
      <c r="I1952" t="s">
        <v>20</v>
      </c>
      <c r="J1952" t="s">
        <v>21</v>
      </c>
      <c r="K1952">
        <v>25000000</v>
      </c>
      <c r="L1952">
        <v>2010</v>
      </c>
      <c r="M1952">
        <v>5.6</v>
      </c>
      <c r="N1952">
        <v>1.85</v>
      </c>
    </row>
    <row r="1953" spans="1:14" x14ac:dyDescent="0.3">
      <c r="A1953" t="s">
        <v>5872</v>
      </c>
      <c r="B1953">
        <v>103</v>
      </c>
      <c r="C1953" t="s">
        <v>341</v>
      </c>
      <c r="D1953">
        <v>22466994</v>
      </c>
      <c r="E1953" t="s">
        <v>227</v>
      </c>
      <c r="F1953" t="s">
        <v>228</v>
      </c>
      <c r="G1953" t="s">
        <v>5873</v>
      </c>
      <c r="H1953" t="s">
        <v>3927</v>
      </c>
      <c r="I1953" t="s">
        <v>20</v>
      </c>
      <c r="J1953" t="s">
        <v>21</v>
      </c>
      <c r="K1953">
        <v>25000000</v>
      </c>
      <c r="L1953">
        <v>2007</v>
      </c>
      <c r="M1953">
        <v>6.3</v>
      </c>
      <c r="N1953">
        <v>2.35</v>
      </c>
    </row>
    <row r="1954" spans="1:14" x14ac:dyDescent="0.3">
      <c r="A1954" t="s">
        <v>4354</v>
      </c>
      <c r="B1954">
        <v>95</v>
      </c>
      <c r="C1954" t="s">
        <v>1902</v>
      </c>
      <c r="D1954">
        <v>17791031</v>
      </c>
      <c r="E1954" t="s">
        <v>5874</v>
      </c>
      <c r="F1954" t="s">
        <v>1428</v>
      </c>
      <c r="G1954" t="s">
        <v>5875</v>
      </c>
      <c r="H1954" t="s">
        <v>5876</v>
      </c>
      <c r="I1954" t="s">
        <v>20</v>
      </c>
      <c r="J1954" t="s">
        <v>21</v>
      </c>
      <c r="K1954">
        <v>25000000</v>
      </c>
      <c r="L1954">
        <v>2002</v>
      </c>
      <c r="M1954">
        <v>7.3</v>
      </c>
      <c r="N1954">
        <v>2.35</v>
      </c>
    </row>
    <row r="1955" spans="1:14" x14ac:dyDescent="0.3">
      <c r="A1955" t="s">
        <v>5877</v>
      </c>
      <c r="B1955">
        <v>93</v>
      </c>
      <c r="C1955" t="s">
        <v>5878</v>
      </c>
      <c r="D1955">
        <v>17718223</v>
      </c>
      <c r="E1955" t="s">
        <v>1099</v>
      </c>
      <c r="F1955" t="s">
        <v>773</v>
      </c>
      <c r="G1955" t="s">
        <v>5879</v>
      </c>
      <c r="H1955" t="s">
        <v>5880</v>
      </c>
      <c r="I1955" t="s">
        <v>20</v>
      </c>
      <c r="J1955" t="s">
        <v>21</v>
      </c>
      <c r="K1955">
        <v>25000000</v>
      </c>
      <c r="L1955">
        <v>2004</v>
      </c>
      <c r="M1955">
        <v>6.6</v>
      </c>
      <c r="N1955">
        <v>1.85</v>
      </c>
    </row>
    <row r="1956" spans="1:14" x14ac:dyDescent="0.3">
      <c r="A1956" t="s">
        <v>5881</v>
      </c>
      <c r="B1956">
        <v>98</v>
      </c>
      <c r="C1956" t="s">
        <v>5882</v>
      </c>
      <c r="D1956">
        <v>15361537</v>
      </c>
      <c r="E1956" t="s">
        <v>227</v>
      </c>
      <c r="F1956" t="s">
        <v>5883</v>
      </c>
      <c r="G1956" t="s">
        <v>5884</v>
      </c>
      <c r="H1956" t="s">
        <v>5885</v>
      </c>
      <c r="I1956" t="s">
        <v>20</v>
      </c>
      <c r="J1956" t="s">
        <v>520</v>
      </c>
      <c r="K1956">
        <v>13000000</v>
      </c>
      <c r="L1956">
        <v>2002</v>
      </c>
      <c r="M1956">
        <v>4.5999999999999996</v>
      </c>
      <c r="N1956">
        <v>1.85</v>
      </c>
    </row>
    <row r="1957" spans="1:14" x14ac:dyDescent="0.3">
      <c r="A1957" t="s">
        <v>652</v>
      </c>
      <c r="B1957">
        <v>90</v>
      </c>
      <c r="C1957" t="s">
        <v>2849</v>
      </c>
      <c r="D1957">
        <v>16647384</v>
      </c>
      <c r="E1957" t="s">
        <v>5886</v>
      </c>
      <c r="F1957" t="s">
        <v>5887</v>
      </c>
      <c r="G1957" t="s">
        <v>5888</v>
      </c>
      <c r="H1957" t="s">
        <v>201</v>
      </c>
      <c r="I1957" t="s">
        <v>20</v>
      </c>
      <c r="J1957" t="s">
        <v>21</v>
      </c>
      <c r="K1957">
        <v>26000000</v>
      </c>
      <c r="L1957">
        <v>2006</v>
      </c>
      <c r="M1957">
        <v>5.0999999999999996</v>
      </c>
      <c r="N1957">
        <v>2.35</v>
      </c>
    </row>
    <row r="1958" spans="1:14" x14ac:dyDescent="0.3">
      <c r="A1958" t="s">
        <v>5889</v>
      </c>
      <c r="B1958">
        <v>107</v>
      </c>
      <c r="C1958" t="s">
        <v>3288</v>
      </c>
      <c r="D1958">
        <v>16118077</v>
      </c>
      <c r="E1958" t="s">
        <v>2190</v>
      </c>
      <c r="F1958" t="s">
        <v>2660</v>
      </c>
      <c r="G1958" t="s">
        <v>5890</v>
      </c>
      <c r="H1958" t="s">
        <v>3537</v>
      </c>
      <c r="I1958" t="s">
        <v>20</v>
      </c>
      <c r="J1958" t="s">
        <v>21</v>
      </c>
      <c r="K1958">
        <v>25000000</v>
      </c>
      <c r="L1958">
        <v>1988</v>
      </c>
      <c r="M1958">
        <v>5.6</v>
      </c>
      <c r="N1958">
        <v>1.85</v>
      </c>
    </row>
    <row r="1959" spans="1:14" x14ac:dyDescent="0.3">
      <c r="A1959" t="s">
        <v>5891</v>
      </c>
      <c r="B1959">
        <v>90</v>
      </c>
      <c r="C1959" t="s">
        <v>1200</v>
      </c>
      <c r="D1959">
        <v>15091542</v>
      </c>
      <c r="E1959" t="s">
        <v>5892</v>
      </c>
      <c r="F1959" t="s">
        <v>2101</v>
      </c>
      <c r="G1959" t="s">
        <v>5893</v>
      </c>
      <c r="H1959" t="s">
        <v>5894</v>
      </c>
      <c r="I1959" t="s">
        <v>5895</v>
      </c>
      <c r="J1959" t="s">
        <v>34</v>
      </c>
      <c r="K1959">
        <v>25000000</v>
      </c>
      <c r="L1959">
        <v>1996</v>
      </c>
      <c r="M1959">
        <v>5.3</v>
      </c>
      <c r="N1959">
        <v>2.35</v>
      </c>
    </row>
    <row r="1960" spans="1:14" x14ac:dyDescent="0.3">
      <c r="A1960" t="s">
        <v>5896</v>
      </c>
      <c r="B1960">
        <v>120</v>
      </c>
      <c r="C1960" t="s">
        <v>5897</v>
      </c>
      <c r="D1960">
        <v>15331289</v>
      </c>
      <c r="E1960" t="s">
        <v>1504</v>
      </c>
      <c r="F1960" t="s">
        <v>1467</v>
      </c>
      <c r="G1960" t="s">
        <v>5898</v>
      </c>
      <c r="H1960" t="s">
        <v>5899</v>
      </c>
      <c r="I1960" t="s">
        <v>20</v>
      </c>
      <c r="J1960" t="s">
        <v>21</v>
      </c>
      <c r="L1960">
        <v>2005</v>
      </c>
      <c r="M1960">
        <v>7.5</v>
      </c>
      <c r="N1960">
        <v>1.85</v>
      </c>
    </row>
    <row r="1961" spans="1:14" x14ac:dyDescent="0.3">
      <c r="A1961" t="s">
        <v>5900</v>
      </c>
      <c r="B1961">
        <v>115</v>
      </c>
      <c r="C1961" t="s">
        <v>5901</v>
      </c>
      <c r="D1961">
        <v>15045676</v>
      </c>
      <c r="E1961" t="s">
        <v>2158</v>
      </c>
      <c r="F1961" t="s">
        <v>84</v>
      </c>
      <c r="G1961" t="s">
        <v>5902</v>
      </c>
      <c r="H1961" t="s">
        <v>717</v>
      </c>
      <c r="I1961" t="s">
        <v>20</v>
      </c>
      <c r="J1961" t="s">
        <v>21</v>
      </c>
      <c r="K1961">
        <v>16000000</v>
      </c>
      <c r="L1961">
        <v>2009</v>
      </c>
      <c r="M1961">
        <v>5.6</v>
      </c>
      <c r="N1961">
        <v>2.35</v>
      </c>
    </row>
    <row r="1962" spans="1:14" x14ac:dyDescent="0.3">
      <c r="A1962" t="s">
        <v>5903</v>
      </c>
      <c r="B1962">
        <v>93</v>
      </c>
      <c r="C1962" t="s">
        <v>5904</v>
      </c>
      <c r="D1962">
        <v>17427926</v>
      </c>
      <c r="E1962" t="s">
        <v>3960</v>
      </c>
      <c r="F1962" t="s">
        <v>5793</v>
      </c>
      <c r="G1962" t="s">
        <v>5905</v>
      </c>
      <c r="H1962" t="s">
        <v>5906</v>
      </c>
      <c r="I1962" t="s">
        <v>20</v>
      </c>
      <c r="J1962" t="s">
        <v>21</v>
      </c>
      <c r="K1962">
        <v>8000000</v>
      </c>
      <c r="L1962">
        <v>2008</v>
      </c>
      <c r="M1962">
        <v>5.9</v>
      </c>
      <c r="N1962">
        <v>2.35</v>
      </c>
    </row>
    <row r="1963" spans="1:14" x14ac:dyDescent="0.3">
      <c r="A1963" t="s">
        <v>5907</v>
      </c>
      <c r="B1963">
        <v>99</v>
      </c>
      <c r="C1963" t="s">
        <v>493</v>
      </c>
      <c r="D1963">
        <v>14983572</v>
      </c>
      <c r="E1963" t="s">
        <v>936</v>
      </c>
      <c r="F1963" t="s">
        <v>2199</v>
      </c>
      <c r="G1963" t="s">
        <v>5908</v>
      </c>
      <c r="H1963" t="s">
        <v>4849</v>
      </c>
      <c r="I1963" t="s">
        <v>20</v>
      </c>
      <c r="J1963" t="s">
        <v>21</v>
      </c>
      <c r="K1963">
        <v>25000000</v>
      </c>
      <c r="L1963">
        <v>2000</v>
      </c>
      <c r="M1963">
        <v>4.7</v>
      </c>
      <c r="N1963">
        <v>1.85</v>
      </c>
    </row>
    <row r="1964" spans="1:14" x14ac:dyDescent="0.3">
      <c r="A1964" t="s">
        <v>3909</v>
      </c>
      <c r="B1964">
        <v>107</v>
      </c>
      <c r="C1964" t="s">
        <v>5909</v>
      </c>
      <c r="D1964">
        <v>14637490</v>
      </c>
      <c r="E1964" t="s">
        <v>1959</v>
      </c>
      <c r="F1964" t="s">
        <v>1117</v>
      </c>
      <c r="G1964" t="s">
        <v>5910</v>
      </c>
      <c r="H1964" t="s">
        <v>5911</v>
      </c>
      <c r="I1964" t="s">
        <v>20</v>
      </c>
      <c r="J1964" t="s">
        <v>21</v>
      </c>
      <c r="K1964">
        <v>25000000</v>
      </c>
      <c r="L1964">
        <v>2010</v>
      </c>
      <c r="M1964">
        <v>4.8</v>
      </c>
      <c r="N1964">
        <v>2.35</v>
      </c>
    </row>
    <row r="1965" spans="1:14" x14ac:dyDescent="0.3">
      <c r="A1965" t="s">
        <v>4547</v>
      </c>
      <c r="B1965">
        <v>110</v>
      </c>
      <c r="C1965" t="s">
        <v>5912</v>
      </c>
      <c r="D1965">
        <v>14589444</v>
      </c>
      <c r="E1965" t="s">
        <v>936</v>
      </c>
      <c r="F1965" t="s">
        <v>5913</v>
      </c>
      <c r="G1965" t="s">
        <v>5914</v>
      </c>
      <c r="H1965" t="s">
        <v>5915</v>
      </c>
      <c r="I1965" t="s">
        <v>20</v>
      </c>
      <c r="J1965" t="s">
        <v>21</v>
      </c>
      <c r="K1965">
        <v>25000000</v>
      </c>
      <c r="L1965">
        <v>2004</v>
      </c>
      <c r="M1965">
        <v>6.8</v>
      </c>
      <c r="N1965">
        <v>1.85</v>
      </c>
    </row>
    <row r="1966" spans="1:14" x14ac:dyDescent="0.3">
      <c r="A1966" t="s">
        <v>5916</v>
      </c>
      <c r="B1966">
        <v>101</v>
      </c>
      <c r="C1966" t="s">
        <v>5917</v>
      </c>
      <c r="D1966">
        <v>14095303</v>
      </c>
      <c r="E1966" t="s">
        <v>1744</v>
      </c>
      <c r="F1966" t="s">
        <v>4493</v>
      </c>
      <c r="G1966" t="s">
        <v>5918</v>
      </c>
      <c r="H1966" t="s">
        <v>5919</v>
      </c>
      <c r="I1966" t="s">
        <v>20</v>
      </c>
      <c r="J1966" t="s">
        <v>21</v>
      </c>
      <c r="K1966">
        <v>25000000</v>
      </c>
      <c r="L1966">
        <v>1996</v>
      </c>
      <c r="M1966">
        <v>5.4</v>
      </c>
      <c r="N1966">
        <v>2.35</v>
      </c>
    </row>
    <row r="1967" spans="1:14" x14ac:dyDescent="0.3">
      <c r="A1967" t="s">
        <v>5920</v>
      </c>
      <c r="B1967">
        <v>85</v>
      </c>
      <c r="C1967" t="s">
        <v>2053</v>
      </c>
      <c r="D1967">
        <v>13973532</v>
      </c>
      <c r="E1967" t="s">
        <v>678</v>
      </c>
      <c r="F1967" t="s">
        <v>5474</v>
      </c>
      <c r="G1967" t="s">
        <v>5921</v>
      </c>
      <c r="H1967" t="s">
        <v>2867</v>
      </c>
      <c r="I1967" t="s">
        <v>20</v>
      </c>
      <c r="J1967" t="s">
        <v>21</v>
      </c>
      <c r="K1967">
        <v>25000000</v>
      </c>
      <c r="L1967">
        <v>2002</v>
      </c>
      <c r="M1967">
        <v>5.0999999999999996</v>
      </c>
      <c r="N1967">
        <v>1.85</v>
      </c>
    </row>
    <row r="1968" spans="1:14" x14ac:dyDescent="0.3">
      <c r="A1968" t="s">
        <v>3185</v>
      </c>
      <c r="B1968">
        <v>132</v>
      </c>
      <c r="C1968" t="s">
        <v>860</v>
      </c>
      <c r="D1968">
        <v>1865774</v>
      </c>
      <c r="E1968" t="s">
        <v>5922</v>
      </c>
      <c r="F1968" t="s">
        <v>38</v>
      </c>
      <c r="G1968" t="s">
        <v>5923</v>
      </c>
      <c r="H1968" t="s">
        <v>5924</v>
      </c>
      <c r="I1968" t="s">
        <v>20</v>
      </c>
      <c r="J1968" t="s">
        <v>34</v>
      </c>
      <c r="K1968">
        <v>30000000</v>
      </c>
      <c r="L1968">
        <v>2015</v>
      </c>
      <c r="M1968">
        <v>7</v>
      </c>
      <c r="N1968">
        <v>2.35</v>
      </c>
    </row>
    <row r="1969" spans="1:14" x14ac:dyDescent="0.3">
      <c r="A1969" t="s">
        <v>2985</v>
      </c>
      <c r="B1969">
        <v>88</v>
      </c>
      <c r="C1969" t="s">
        <v>5925</v>
      </c>
      <c r="D1969">
        <v>13920741</v>
      </c>
      <c r="E1969" t="s">
        <v>1099</v>
      </c>
      <c r="F1969" t="s">
        <v>3199</v>
      </c>
      <c r="G1969" t="s">
        <v>5926</v>
      </c>
      <c r="H1969" t="s">
        <v>5927</v>
      </c>
      <c r="I1969" t="s">
        <v>20</v>
      </c>
      <c r="J1969" t="s">
        <v>21</v>
      </c>
      <c r="L1969">
        <v>2007</v>
      </c>
      <c r="M1969">
        <v>6.7</v>
      </c>
      <c r="N1969">
        <v>2.35</v>
      </c>
    </row>
    <row r="1970" spans="1:14" x14ac:dyDescent="0.3">
      <c r="A1970" t="s">
        <v>3643</v>
      </c>
      <c r="B1970">
        <v>90</v>
      </c>
      <c r="C1970" t="s">
        <v>15</v>
      </c>
      <c r="D1970">
        <v>18860403</v>
      </c>
      <c r="E1970" t="s">
        <v>3456</v>
      </c>
      <c r="F1970" t="s">
        <v>126</v>
      </c>
      <c r="G1970" t="s">
        <v>5928</v>
      </c>
      <c r="H1970" t="s">
        <v>5771</v>
      </c>
      <c r="I1970" t="s">
        <v>20</v>
      </c>
      <c r="J1970" t="s">
        <v>21</v>
      </c>
      <c r="K1970">
        <v>25000000</v>
      </c>
      <c r="L1970">
        <v>2011</v>
      </c>
      <c r="M1970">
        <v>4</v>
      </c>
      <c r="N1970">
        <v>1.85</v>
      </c>
    </row>
    <row r="1971" spans="1:14" x14ac:dyDescent="0.3">
      <c r="A1971" t="s">
        <v>2969</v>
      </c>
      <c r="B1971">
        <v>145</v>
      </c>
      <c r="C1971" t="s">
        <v>5929</v>
      </c>
      <c r="D1971">
        <v>13038660</v>
      </c>
      <c r="E1971" t="s">
        <v>2190</v>
      </c>
      <c r="F1971" t="s">
        <v>1902</v>
      </c>
      <c r="G1971" t="s">
        <v>5930</v>
      </c>
      <c r="H1971" t="s">
        <v>5931</v>
      </c>
      <c r="I1971" t="s">
        <v>20</v>
      </c>
      <c r="J1971" t="s">
        <v>21</v>
      </c>
      <c r="K1971">
        <v>25000000</v>
      </c>
      <c r="L1971">
        <v>1999</v>
      </c>
      <c r="M1971">
        <v>7.3</v>
      </c>
      <c r="N1971">
        <v>1.85</v>
      </c>
    </row>
    <row r="1972" spans="1:14" x14ac:dyDescent="0.3">
      <c r="A1972" t="s">
        <v>1749</v>
      </c>
      <c r="B1972">
        <v>110</v>
      </c>
      <c r="C1972" t="s">
        <v>1084</v>
      </c>
      <c r="D1972">
        <v>28831145</v>
      </c>
      <c r="E1972" t="s">
        <v>2423</v>
      </c>
      <c r="F1972" t="s">
        <v>509</v>
      </c>
      <c r="G1972" t="s">
        <v>5932</v>
      </c>
      <c r="H1972" t="s">
        <v>5933</v>
      </c>
      <c r="I1972" t="s">
        <v>20</v>
      </c>
      <c r="J1972" t="s">
        <v>21</v>
      </c>
      <c r="K1972">
        <v>25000000</v>
      </c>
      <c r="L1972">
        <v>2014</v>
      </c>
      <c r="M1972">
        <v>6.8</v>
      </c>
      <c r="N1972">
        <v>2.35</v>
      </c>
    </row>
    <row r="1973" spans="1:14" x14ac:dyDescent="0.3">
      <c r="A1973" t="s">
        <v>4534</v>
      </c>
      <c r="B1973">
        <v>101</v>
      </c>
      <c r="C1973" t="s">
        <v>5934</v>
      </c>
      <c r="E1973" t="s">
        <v>1446</v>
      </c>
      <c r="F1973" t="s">
        <v>4566</v>
      </c>
      <c r="G1973" t="s">
        <v>5935</v>
      </c>
      <c r="H1973" t="s">
        <v>5936</v>
      </c>
      <c r="I1973" t="s">
        <v>20</v>
      </c>
      <c r="J1973" t="s">
        <v>34</v>
      </c>
      <c r="K1973">
        <v>25000000</v>
      </c>
      <c r="L1973">
        <v>1985</v>
      </c>
      <c r="M1973">
        <v>6.1</v>
      </c>
      <c r="N1973">
        <v>2.35</v>
      </c>
    </row>
    <row r="1974" spans="1:14" x14ac:dyDescent="0.3">
      <c r="A1974" t="s">
        <v>45</v>
      </c>
      <c r="B1974">
        <v>30</v>
      </c>
      <c r="C1974" t="s">
        <v>5937</v>
      </c>
      <c r="E1974" t="s">
        <v>5938</v>
      </c>
      <c r="F1974" t="s">
        <v>1515</v>
      </c>
      <c r="G1974" t="s">
        <v>5939</v>
      </c>
      <c r="H1974" t="s">
        <v>5122</v>
      </c>
      <c r="I1974" t="s">
        <v>20</v>
      </c>
      <c r="J1974" t="s">
        <v>21</v>
      </c>
      <c r="M1974">
        <v>7.2</v>
      </c>
      <c r="N1974">
        <v>4</v>
      </c>
    </row>
    <row r="1975" spans="1:14" x14ac:dyDescent="0.3">
      <c r="A1975" t="s">
        <v>2568</v>
      </c>
      <c r="B1975">
        <v>122</v>
      </c>
      <c r="C1975" t="s">
        <v>94</v>
      </c>
      <c r="D1975">
        <v>11538204</v>
      </c>
      <c r="E1975" t="s">
        <v>5940</v>
      </c>
      <c r="F1975" t="s">
        <v>299</v>
      </c>
      <c r="G1975" t="s">
        <v>5941</v>
      </c>
      <c r="H1975" t="s">
        <v>767</v>
      </c>
      <c r="I1975" t="s">
        <v>20</v>
      </c>
      <c r="J1975" t="s">
        <v>21</v>
      </c>
      <c r="K1975">
        <v>25000000</v>
      </c>
      <c r="L1975">
        <v>2010</v>
      </c>
      <c r="M1975">
        <v>7</v>
      </c>
      <c r="N1975">
        <v>2.35</v>
      </c>
    </row>
    <row r="1976" spans="1:14" x14ac:dyDescent="0.3">
      <c r="A1976" t="s">
        <v>3815</v>
      </c>
      <c r="B1976">
        <v>107</v>
      </c>
      <c r="C1976" t="s">
        <v>1503</v>
      </c>
      <c r="D1976">
        <v>11008432</v>
      </c>
      <c r="E1976" t="s">
        <v>1076</v>
      </c>
      <c r="F1976" t="s">
        <v>314</v>
      </c>
      <c r="G1976" t="s">
        <v>5942</v>
      </c>
      <c r="H1976" t="s">
        <v>5382</v>
      </c>
      <c r="I1976" t="s">
        <v>20</v>
      </c>
      <c r="J1976" t="s">
        <v>21</v>
      </c>
      <c r="K1976">
        <v>25000000</v>
      </c>
      <c r="L1976">
        <v>2005</v>
      </c>
      <c r="M1976">
        <v>7.1</v>
      </c>
      <c r="N1976">
        <v>1.85</v>
      </c>
    </row>
    <row r="1977" spans="1:14" x14ac:dyDescent="0.3">
      <c r="A1977" t="s">
        <v>5943</v>
      </c>
      <c r="B1977">
        <v>127</v>
      </c>
      <c r="C1977" t="s">
        <v>4232</v>
      </c>
      <c r="D1977">
        <v>12188642</v>
      </c>
      <c r="E1977" t="s">
        <v>3692</v>
      </c>
      <c r="F1977" t="s">
        <v>5944</v>
      </c>
      <c r="G1977" t="s">
        <v>5945</v>
      </c>
      <c r="H1977" t="s">
        <v>3439</v>
      </c>
      <c r="I1977" t="s">
        <v>20</v>
      </c>
      <c r="J1977" t="s">
        <v>5946</v>
      </c>
      <c r="K1977">
        <v>26000000</v>
      </c>
      <c r="L1977">
        <v>2015</v>
      </c>
      <c r="M1977">
        <v>6.9</v>
      </c>
      <c r="N1977">
        <v>2.35</v>
      </c>
    </row>
    <row r="1978" spans="1:14" x14ac:dyDescent="0.3">
      <c r="A1978" t="s">
        <v>3354</v>
      </c>
      <c r="B1978">
        <v>99</v>
      </c>
      <c r="C1978" t="s">
        <v>5947</v>
      </c>
      <c r="D1978">
        <v>11100000</v>
      </c>
      <c r="E1978" t="s">
        <v>1569</v>
      </c>
      <c r="F1978" t="s">
        <v>2205</v>
      </c>
      <c r="G1978" t="s">
        <v>5948</v>
      </c>
      <c r="H1978" t="s">
        <v>5949</v>
      </c>
      <c r="I1978" t="s">
        <v>20</v>
      </c>
      <c r="J1978" t="s">
        <v>21</v>
      </c>
      <c r="K1978">
        <v>25000000</v>
      </c>
      <c r="L1978">
        <v>1986</v>
      </c>
      <c r="M1978">
        <v>7.3</v>
      </c>
      <c r="N1978">
        <v>2.35</v>
      </c>
    </row>
    <row r="1979" spans="1:14" x14ac:dyDescent="0.3">
      <c r="A1979" t="s">
        <v>5950</v>
      </c>
      <c r="B1979">
        <v>104</v>
      </c>
      <c r="C1979" t="s">
        <v>5951</v>
      </c>
      <c r="E1979" t="s">
        <v>1106</v>
      </c>
      <c r="F1979" t="s">
        <v>3844</v>
      </c>
      <c r="G1979" t="s">
        <v>5952</v>
      </c>
      <c r="H1979" t="s">
        <v>5953</v>
      </c>
      <c r="I1979" t="s">
        <v>965</v>
      </c>
      <c r="J1979" t="s">
        <v>966</v>
      </c>
      <c r="K1979">
        <v>17000000</v>
      </c>
      <c r="L1979">
        <v>2012</v>
      </c>
      <c r="M1979">
        <v>6.3</v>
      </c>
      <c r="N1979">
        <v>2.35</v>
      </c>
    </row>
    <row r="1980" spans="1:14" x14ac:dyDescent="0.3">
      <c r="A1980" t="s">
        <v>5190</v>
      </c>
      <c r="B1980">
        <v>140</v>
      </c>
      <c r="C1980" t="s">
        <v>1117</v>
      </c>
      <c r="D1980">
        <v>13651662</v>
      </c>
      <c r="E1980" t="s">
        <v>2423</v>
      </c>
      <c r="F1980" t="s">
        <v>38</v>
      </c>
      <c r="G1980" t="s">
        <v>5954</v>
      </c>
      <c r="H1980" t="s">
        <v>190</v>
      </c>
      <c r="I1980" t="s">
        <v>20</v>
      </c>
      <c r="J1980" t="s">
        <v>21</v>
      </c>
      <c r="K1980">
        <v>25000000</v>
      </c>
      <c r="L1980">
        <v>2011</v>
      </c>
      <c r="M1980">
        <v>8.1999999999999993</v>
      </c>
      <c r="N1980">
        <v>2.35</v>
      </c>
    </row>
    <row r="1981" spans="1:14" x14ac:dyDescent="0.3">
      <c r="A1981" t="s">
        <v>3168</v>
      </c>
      <c r="B1981">
        <v>133</v>
      </c>
      <c r="C1981" t="s">
        <v>156</v>
      </c>
      <c r="D1981">
        <v>11030963</v>
      </c>
      <c r="E1981" t="s">
        <v>5955</v>
      </c>
      <c r="F1981" t="s">
        <v>72</v>
      </c>
      <c r="G1981" t="s">
        <v>5956</v>
      </c>
      <c r="H1981" t="s">
        <v>1006</v>
      </c>
      <c r="I1981" t="s">
        <v>20</v>
      </c>
      <c r="J1981" t="s">
        <v>34</v>
      </c>
      <c r="K1981">
        <v>28000000</v>
      </c>
      <c r="L1981">
        <v>1996</v>
      </c>
      <c r="M1981">
        <v>7.1</v>
      </c>
      <c r="N1981">
        <v>1.85</v>
      </c>
    </row>
    <row r="1982" spans="1:14" x14ac:dyDescent="0.3">
      <c r="A1982" t="s">
        <v>3015</v>
      </c>
      <c r="B1982">
        <v>271</v>
      </c>
      <c r="C1982" t="s">
        <v>5957</v>
      </c>
      <c r="D1982">
        <v>10769960</v>
      </c>
      <c r="E1982" t="s">
        <v>1290</v>
      </c>
      <c r="F1982" t="s">
        <v>3048</v>
      </c>
      <c r="G1982" t="s">
        <v>5958</v>
      </c>
      <c r="H1982" t="s">
        <v>5959</v>
      </c>
      <c r="I1982" t="s">
        <v>20</v>
      </c>
      <c r="J1982" t="s">
        <v>21</v>
      </c>
      <c r="K1982">
        <v>25000000</v>
      </c>
      <c r="L1982">
        <v>1993</v>
      </c>
      <c r="M1982">
        <v>7.7</v>
      </c>
      <c r="N1982">
        <v>1.85</v>
      </c>
    </row>
    <row r="1983" spans="1:14" x14ac:dyDescent="0.3">
      <c r="A1983" t="s">
        <v>5106</v>
      </c>
      <c r="B1983">
        <v>112</v>
      </c>
      <c r="C1983" t="s">
        <v>303</v>
      </c>
      <c r="D1983">
        <v>10911750</v>
      </c>
      <c r="E1983" t="s">
        <v>2183</v>
      </c>
      <c r="F1983" t="s">
        <v>40</v>
      </c>
      <c r="G1983" t="s">
        <v>5960</v>
      </c>
      <c r="H1983" t="s">
        <v>925</v>
      </c>
      <c r="I1983" t="s">
        <v>20</v>
      </c>
      <c r="J1983" t="s">
        <v>21</v>
      </c>
      <c r="K1983">
        <v>25000000</v>
      </c>
      <c r="L1983">
        <v>2008</v>
      </c>
      <c r="M1983">
        <v>6.5</v>
      </c>
      <c r="N1983">
        <v>1.85</v>
      </c>
    </row>
    <row r="1984" spans="1:14" x14ac:dyDescent="0.3">
      <c r="A1984" t="s">
        <v>3249</v>
      </c>
      <c r="B1984">
        <v>99</v>
      </c>
      <c r="C1984" t="s">
        <v>1281</v>
      </c>
      <c r="D1984">
        <v>10719367</v>
      </c>
      <c r="E1984" t="s">
        <v>5961</v>
      </c>
      <c r="F1984" t="s">
        <v>259</v>
      </c>
      <c r="G1984" t="s">
        <v>5962</v>
      </c>
      <c r="H1984" t="s">
        <v>683</v>
      </c>
      <c r="I1984" t="s">
        <v>20</v>
      </c>
      <c r="J1984" t="s">
        <v>21</v>
      </c>
      <c r="K1984">
        <v>25000000</v>
      </c>
      <c r="L1984">
        <v>2002</v>
      </c>
      <c r="M1984">
        <v>4.9000000000000004</v>
      </c>
      <c r="N1984">
        <v>2.35</v>
      </c>
    </row>
    <row r="1985" spans="1:14" x14ac:dyDescent="0.3">
      <c r="A1985" t="s">
        <v>5963</v>
      </c>
      <c r="B1985">
        <v>100</v>
      </c>
      <c r="C1985" t="s">
        <v>5964</v>
      </c>
      <c r="D1985">
        <v>10114315</v>
      </c>
      <c r="E1985" t="s">
        <v>1265</v>
      </c>
      <c r="F1985" t="s">
        <v>5965</v>
      </c>
      <c r="G1985" t="s">
        <v>5966</v>
      </c>
      <c r="H1985" t="s">
        <v>5967</v>
      </c>
      <c r="I1985" t="s">
        <v>20</v>
      </c>
      <c r="J1985" t="s">
        <v>21</v>
      </c>
      <c r="K1985">
        <v>25000000</v>
      </c>
      <c r="L1985">
        <v>1999</v>
      </c>
      <c r="M1985">
        <v>6.4</v>
      </c>
      <c r="N1985">
        <v>2.35</v>
      </c>
    </row>
    <row r="1986" spans="1:14" x14ac:dyDescent="0.3">
      <c r="A1986" t="s">
        <v>5968</v>
      </c>
      <c r="B1986">
        <v>92</v>
      </c>
      <c r="C1986" t="s">
        <v>5969</v>
      </c>
      <c r="D1986">
        <v>49122319</v>
      </c>
      <c r="E1986" t="s">
        <v>3456</v>
      </c>
      <c r="F1986" t="s">
        <v>4821</v>
      </c>
      <c r="G1986" t="s">
        <v>5970</v>
      </c>
      <c r="H1986" t="s">
        <v>5971</v>
      </c>
      <c r="I1986" t="s">
        <v>20</v>
      </c>
      <c r="J1986" t="s">
        <v>21</v>
      </c>
      <c r="K1986">
        <v>14000000</v>
      </c>
      <c r="L1986">
        <v>2012</v>
      </c>
      <c r="M1986">
        <v>5.9</v>
      </c>
      <c r="N1986">
        <v>2.35</v>
      </c>
    </row>
    <row r="1987" spans="1:14" x14ac:dyDescent="0.3">
      <c r="A1987" t="s">
        <v>5972</v>
      </c>
      <c r="B1987">
        <v>105</v>
      </c>
      <c r="C1987" t="s">
        <v>1559</v>
      </c>
      <c r="D1987">
        <v>10070000</v>
      </c>
      <c r="E1987" t="s">
        <v>936</v>
      </c>
      <c r="F1987" t="s">
        <v>339</v>
      </c>
      <c r="G1987" t="s">
        <v>5973</v>
      </c>
      <c r="H1987" t="s">
        <v>5974</v>
      </c>
      <c r="I1987" t="s">
        <v>20</v>
      </c>
      <c r="J1987" t="s">
        <v>21</v>
      </c>
      <c r="K1987">
        <v>25000000</v>
      </c>
      <c r="L1987">
        <v>1996</v>
      </c>
      <c r="M1987">
        <v>6.2</v>
      </c>
      <c r="N1987">
        <v>1.85</v>
      </c>
    </row>
    <row r="1988" spans="1:14" x14ac:dyDescent="0.3">
      <c r="A1988" t="s">
        <v>2754</v>
      </c>
      <c r="B1988">
        <v>110</v>
      </c>
      <c r="C1988" t="s">
        <v>3699</v>
      </c>
      <c r="D1988">
        <v>10324441</v>
      </c>
      <c r="E1988" t="s">
        <v>622</v>
      </c>
      <c r="F1988" t="s">
        <v>154</v>
      </c>
      <c r="G1988" t="s">
        <v>5975</v>
      </c>
      <c r="H1988" t="s">
        <v>5976</v>
      </c>
      <c r="I1988" t="s">
        <v>20</v>
      </c>
      <c r="J1988" t="s">
        <v>21</v>
      </c>
      <c r="K1988">
        <v>25000000</v>
      </c>
      <c r="L1988">
        <v>2011</v>
      </c>
      <c r="M1988">
        <v>5.8</v>
      </c>
      <c r="N1988">
        <v>2.35</v>
      </c>
    </row>
    <row r="1989" spans="1:14" x14ac:dyDescent="0.3">
      <c r="A1989" t="s">
        <v>4671</v>
      </c>
      <c r="B1989">
        <v>116</v>
      </c>
      <c r="C1989" t="s">
        <v>5977</v>
      </c>
      <c r="D1989">
        <v>7156933</v>
      </c>
      <c r="E1989" t="s">
        <v>1649</v>
      </c>
      <c r="F1989" t="s">
        <v>4915</v>
      </c>
      <c r="G1989" t="s">
        <v>5978</v>
      </c>
      <c r="H1989" t="s">
        <v>5251</v>
      </c>
      <c r="I1989" t="s">
        <v>20</v>
      </c>
      <c r="J1989" t="s">
        <v>21</v>
      </c>
      <c r="K1989">
        <v>25000000</v>
      </c>
      <c r="L1989">
        <v>2006</v>
      </c>
      <c r="M1989">
        <v>6.7</v>
      </c>
      <c r="N1989">
        <v>1.85</v>
      </c>
    </row>
    <row r="1990" spans="1:14" x14ac:dyDescent="0.3">
      <c r="A1990" t="s">
        <v>5979</v>
      </c>
      <c r="B1990">
        <v>88</v>
      </c>
      <c r="C1990" t="s">
        <v>5980</v>
      </c>
      <c r="D1990">
        <v>9286314</v>
      </c>
      <c r="E1990" t="s">
        <v>315</v>
      </c>
      <c r="F1990" t="s">
        <v>5981</v>
      </c>
      <c r="G1990" t="s">
        <v>5982</v>
      </c>
      <c r="H1990" t="s">
        <v>5983</v>
      </c>
      <c r="I1990" t="s">
        <v>20</v>
      </c>
      <c r="J1990" t="s">
        <v>21</v>
      </c>
      <c r="K1990">
        <v>17000000</v>
      </c>
      <c r="L1990">
        <v>1991</v>
      </c>
      <c r="M1990">
        <v>5.9</v>
      </c>
      <c r="N1990">
        <v>1.85</v>
      </c>
    </row>
    <row r="1991" spans="1:14" x14ac:dyDescent="0.3">
      <c r="A1991" t="s">
        <v>5984</v>
      </c>
      <c r="B1991">
        <v>111</v>
      </c>
      <c r="C1991" t="s">
        <v>525</v>
      </c>
      <c r="D1991">
        <v>56692</v>
      </c>
      <c r="E1991" t="s">
        <v>4333</v>
      </c>
      <c r="F1991" t="s">
        <v>1830</v>
      </c>
      <c r="G1991" t="s">
        <v>5985</v>
      </c>
      <c r="H1991" t="s">
        <v>1112</v>
      </c>
      <c r="I1991" t="s">
        <v>20</v>
      </c>
      <c r="J1991" t="s">
        <v>21</v>
      </c>
      <c r="K1991">
        <v>25000000</v>
      </c>
      <c r="L1991">
        <v>2009</v>
      </c>
      <c r="M1991">
        <v>7.3</v>
      </c>
      <c r="N1991">
        <v>2.35</v>
      </c>
    </row>
    <row r="1992" spans="1:14" x14ac:dyDescent="0.3">
      <c r="A1992" t="s">
        <v>5986</v>
      </c>
      <c r="B1992">
        <v>117</v>
      </c>
      <c r="C1992" t="s">
        <v>5987</v>
      </c>
      <c r="E1992" t="s">
        <v>117</v>
      </c>
      <c r="F1992" t="s">
        <v>5035</v>
      </c>
      <c r="G1992" t="s">
        <v>5988</v>
      </c>
      <c r="H1992" t="s">
        <v>5989</v>
      </c>
      <c r="I1992" t="s">
        <v>20</v>
      </c>
      <c r="J1992" t="s">
        <v>34</v>
      </c>
      <c r="K1992">
        <v>25000000</v>
      </c>
      <c r="L1992">
        <v>1984</v>
      </c>
      <c r="M1992">
        <v>4.8</v>
      </c>
      <c r="N1992">
        <v>2.35</v>
      </c>
    </row>
    <row r="1993" spans="1:14" x14ac:dyDescent="0.3">
      <c r="A1993" t="s">
        <v>5990</v>
      </c>
      <c r="B1993">
        <v>95</v>
      </c>
      <c r="C1993" t="s">
        <v>3974</v>
      </c>
      <c r="D1993">
        <v>5654777</v>
      </c>
      <c r="E1993" t="s">
        <v>2281</v>
      </c>
      <c r="F1993" t="s">
        <v>2125</v>
      </c>
      <c r="G1993" t="s">
        <v>5991</v>
      </c>
      <c r="H1993" t="s">
        <v>5992</v>
      </c>
      <c r="I1993" t="s">
        <v>20</v>
      </c>
      <c r="J1993" t="s">
        <v>21</v>
      </c>
      <c r="K1993">
        <v>25000000</v>
      </c>
      <c r="L1993">
        <v>2005</v>
      </c>
      <c r="M1993">
        <v>4.0999999999999996</v>
      </c>
      <c r="N1993">
        <v>2.35</v>
      </c>
    </row>
    <row r="1994" spans="1:14" x14ac:dyDescent="0.3">
      <c r="A1994" t="s">
        <v>4931</v>
      </c>
      <c r="B1994">
        <v>95</v>
      </c>
      <c r="C1994" t="s">
        <v>2168</v>
      </c>
      <c r="D1994">
        <v>5516708</v>
      </c>
      <c r="E1994" t="s">
        <v>1106</v>
      </c>
      <c r="F1994" t="s">
        <v>5194</v>
      </c>
      <c r="G1994" t="s">
        <v>5993</v>
      </c>
      <c r="H1994" t="s">
        <v>5994</v>
      </c>
      <c r="I1994" t="s">
        <v>20</v>
      </c>
      <c r="J1994" t="s">
        <v>21</v>
      </c>
      <c r="K1994">
        <v>25000000</v>
      </c>
      <c r="L1994">
        <v>2001</v>
      </c>
      <c r="M1994">
        <v>4.9000000000000004</v>
      </c>
      <c r="N1994">
        <v>1.85</v>
      </c>
    </row>
    <row r="1995" spans="1:14" x14ac:dyDescent="0.3">
      <c r="A1995" t="s">
        <v>982</v>
      </c>
      <c r="B1995">
        <v>127</v>
      </c>
      <c r="C1995" t="s">
        <v>5010</v>
      </c>
      <c r="D1995">
        <v>5128124</v>
      </c>
      <c r="E1995" t="s">
        <v>1076</v>
      </c>
      <c r="F1995" t="s">
        <v>517</v>
      </c>
      <c r="G1995" t="s">
        <v>5995</v>
      </c>
      <c r="H1995" t="s">
        <v>5996</v>
      </c>
      <c r="I1995" t="s">
        <v>20</v>
      </c>
      <c r="J1995" t="s">
        <v>121</v>
      </c>
      <c r="K1995">
        <v>25000000</v>
      </c>
      <c r="L1995">
        <v>2005</v>
      </c>
      <c r="M1995">
        <v>7.9</v>
      </c>
      <c r="N1995">
        <v>2.35</v>
      </c>
    </row>
    <row r="1996" spans="1:14" x14ac:dyDescent="0.3">
      <c r="A1996" t="s">
        <v>3643</v>
      </c>
      <c r="B1996">
        <v>105</v>
      </c>
      <c r="C1996" t="s">
        <v>4438</v>
      </c>
      <c r="D1996">
        <v>34014398</v>
      </c>
      <c r="E1996" t="s">
        <v>4793</v>
      </c>
      <c r="F1996" t="s">
        <v>4496</v>
      </c>
      <c r="G1996" t="s">
        <v>4794</v>
      </c>
      <c r="H1996" t="s">
        <v>4795</v>
      </c>
      <c r="I1996" t="s">
        <v>20</v>
      </c>
      <c r="J1996" t="s">
        <v>520</v>
      </c>
      <c r="K1996">
        <v>33000000</v>
      </c>
      <c r="L1996">
        <v>2006</v>
      </c>
      <c r="M1996">
        <v>5.6</v>
      </c>
      <c r="N1996">
        <v>2.35</v>
      </c>
    </row>
    <row r="1997" spans="1:14" x14ac:dyDescent="0.3">
      <c r="A1997" t="s">
        <v>5997</v>
      </c>
      <c r="B1997">
        <v>104</v>
      </c>
      <c r="C1997" t="s">
        <v>3893</v>
      </c>
      <c r="D1997">
        <v>4064333</v>
      </c>
      <c r="E1997" t="s">
        <v>1251</v>
      </c>
      <c r="F1997" t="s">
        <v>142</v>
      </c>
      <c r="G1997" t="s">
        <v>5998</v>
      </c>
      <c r="H1997" t="s">
        <v>4309</v>
      </c>
      <c r="I1997" t="s">
        <v>20</v>
      </c>
      <c r="J1997" t="s">
        <v>21</v>
      </c>
      <c r="K1997">
        <v>25000000</v>
      </c>
      <c r="L1997">
        <v>1995</v>
      </c>
      <c r="M1997">
        <v>5.2</v>
      </c>
      <c r="N1997">
        <v>2.35</v>
      </c>
    </row>
    <row r="1998" spans="1:14" x14ac:dyDescent="0.3">
      <c r="A1998" t="s">
        <v>5999</v>
      </c>
      <c r="B1998">
        <v>95</v>
      </c>
      <c r="C1998" t="s">
        <v>1986</v>
      </c>
      <c r="D1998">
        <v>4006906</v>
      </c>
      <c r="E1998" t="s">
        <v>678</v>
      </c>
      <c r="F1998" t="s">
        <v>5461</v>
      </c>
      <c r="G1998" t="s">
        <v>6000</v>
      </c>
      <c r="H1998" t="s">
        <v>3554</v>
      </c>
      <c r="I1998" t="s">
        <v>20</v>
      </c>
      <c r="J1998" t="s">
        <v>21</v>
      </c>
      <c r="K1998">
        <v>15000000</v>
      </c>
      <c r="L1998">
        <v>2005</v>
      </c>
      <c r="M1998">
        <v>4.0999999999999996</v>
      </c>
      <c r="N1998">
        <v>1.85</v>
      </c>
    </row>
    <row r="1999" spans="1:14" x14ac:dyDescent="0.3">
      <c r="A1999" t="s">
        <v>5647</v>
      </c>
      <c r="B1999">
        <v>121</v>
      </c>
      <c r="C1999" t="s">
        <v>6001</v>
      </c>
      <c r="D1999">
        <v>3073392</v>
      </c>
      <c r="E1999" t="s">
        <v>1442</v>
      </c>
      <c r="F1999" t="s">
        <v>6002</v>
      </c>
      <c r="G1999" t="s">
        <v>6003</v>
      </c>
      <c r="H1999" t="s">
        <v>6004</v>
      </c>
      <c r="I1999" t="s">
        <v>20</v>
      </c>
      <c r="J1999" t="s">
        <v>182</v>
      </c>
      <c r="K1999">
        <v>25000000</v>
      </c>
      <c r="L1999">
        <v>2008</v>
      </c>
      <c r="M1999">
        <v>6.6</v>
      </c>
      <c r="N1999">
        <v>1.85</v>
      </c>
    </row>
    <row r="2000" spans="1:14" x14ac:dyDescent="0.3">
      <c r="A2000" t="s">
        <v>2791</v>
      </c>
      <c r="B2000">
        <v>92</v>
      </c>
      <c r="C2000" t="s">
        <v>1200</v>
      </c>
      <c r="D2000">
        <v>1550000</v>
      </c>
      <c r="E2000" t="s">
        <v>6005</v>
      </c>
      <c r="F2000" t="s">
        <v>2419</v>
      </c>
      <c r="G2000" t="s">
        <v>6006</v>
      </c>
      <c r="H2000" t="s">
        <v>6007</v>
      </c>
      <c r="I2000" t="s">
        <v>20</v>
      </c>
      <c r="J2000" t="s">
        <v>21</v>
      </c>
      <c r="K2000">
        <v>25000000</v>
      </c>
      <c r="L2000">
        <v>2005</v>
      </c>
      <c r="M2000">
        <v>2.9</v>
      </c>
      <c r="N2000">
        <v>2.35</v>
      </c>
    </row>
    <row r="2001" spans="1:14" x14ac:dyDescent="0.3">
      <c r="A2001" t="s">
        <v>2436</v>
      </c>
      <c r="B2001">
        <v>80</v>
      </c>
      <c r="C2001" t="s">
        <v>31</v>
      </c>
      <c r="E2001" t="s">
        <v>1649</v>
      </c>
      <c r="F2001" t="s">
        <v>145</v>
      </c>
      <c r="G2001" t="s">
        <v>6008</v>
      </c>
      <c r="H2001" t="s">
        <v>6009</v>
      </c>
      <c r="I2001" t="s">
        <v>20</v>
      </c>
      <c r="J2001" t="s">
        <v>966</v>
      </c>
      <c r="K2001">
        <v>25000000</v>
      </c>
      <c r="L2001">
        <v>2011</v>
      </c>
      <c r="M2001">
        <v>7.2</v>
      </c>
      <c r="N2001">
        <v>2.35</v>
      </c>
    </row>
    <row r="2002" spans="1:14" x14ac:dyDescent="0.3">
      <c r="A2002" t="s">
        <v>5233</v>
      </c>
      <c r="B2002">
        <v>107</v>
      </c>
      <c r="C2002" t="s">
        <v>2176</v>
      </c>
      <c r="D2002">
        <v>871527</v>
      </c>
      <c r="E2002" t="s">
        <v>1403</v>
      </c>
      <c r="F2002" t="s">
        <v>297</v>
      </c>
      <c r="G2002" t="s">
        <v>6010</v>
      </c>
      <c r="H2002" t="s">
        <v>4795</v>
      </c>
      <c r="I2002" t="s">
        <v>20</v>
      </c>
      <c r="J2002" t="s">
        <v>182</v>
      </c>
      <c r="K2002">
        <v>25000000</v>
      </c>
      <c r="L2002">
        <v>2005</v>
      </c>
      <c r="M2002">
        <v>6.5</v>
      </c>
      <c r="N2002">
        <v>2.35</v>
      </c>
    </row>
    <row r="2003" spans="1:14" x14ac:dyDescent="0.3">
      <c r="A2003" t="s">
        <v>98</v>
      </c>
      <c r="B2003">
        <v>91</v>
      </c>
      <c r="C2003" t="s">
        <v>6011</v>
      </c>
      <c r="D2003">
        <v>12495865</v>
      </c>
      <c r="E2003" t="s">
        <v>840</v>
      </c>
      <c r="F2003" t="s">
        <v>6012</v>
      </c>
      <c r="G2003" t="s">
        <v>6013</v>
      </c>
      <c r="H2003" t="s">
        <v>6014</v>
      </c>
      <c r="I2003" t="s">
        <v>20</v>
      </c>
      <c r="J2003" t="s">
        <v>21</v>
      </c>
      <c r="L2003">
        <v>2012</v>
      </c>
      <c r="M2003">
        <v>6.8</v>
      </c>
    </row>
    <row r="2004" spans="1:14" x14ac:dyDescent="0.3">
      <c r="A2004" t="s">
        <v>6015</v>
      </c>
      <c r="B2004">
        <v>117</v>
      </c>
      <c r="C2004" t="s">
        <v>1709</v>
      </c>
      <c r="D2004">
        <v>777423</v>
      </c>
      <c r="E2004" t="s">
        <v>1076</v>
      </c>
      <c r="F2004" t="s">
        <v>2575</v>
      </c>
      <c r="G2004" t="s">
        <v>6016</v>
      </c>
      <c r="H2004" t="s">
        <v>704</v>
      </c>
      <c r="I2004" t="s">
        <v>20</v>
      </c>
      <c r="J2004" t="s">
        <v>21</v>
      </c>
      <c r="K2004">
        <v>25000000</v>
      </c>
      <c r="L2004">
        <v>1998</v>
      </c>
      <c r="M2004">
        <v>7.2</v>
      </c>
      <c r="N2004">
        <v>2.35</v>
      </c>
    </row>
    <row r="2005" spans="1:14" x14ac:dyDescent="0.3">
      <c r="A2005" t="s">
        <v>5537</v>
      </c>
      <c r="B2005">
        <v>107</v>
      </c>
      <c r="C2005" t="s">
        <v>6017</v>
      </c>
      <c r="D2005">
        <v>1186957</v>
      </c>
      <c r="E2005" t="s">
        <v>2190</v>
      </c>
      <c r="F2005" t="s">
        <v>1553</v>
      </c>
      <c r="G2005" t="s">
        <v>6018</v>
      </c>
      <c r="H2005" t="s">
        <v>6019</v>
      </c>
      <c r="I2005" t="s">
        <v>20</v>
      </c>
      <c r="J2005" t="s">
        <v>34</v>
      </c>
      <c r="K2005">
        <v>25000000</v>
      </c>
      <c r="L2005">
        <v>2008</v>
      </c>
      <c r="M2005">
        <v>6.8</v>
      </c>
      <c r="N2005">
        <v>2.35</v>
      </c>
    </row>
    <row r="2006" spans="1:14" x14ac:dyDescent="0.3">
      <c r="A2006" t="s">
        <v>6020</v>
      </c>
      <c r="B2006">
        <v>131</v>
      </c>
      <c r="C2006" t="s">
        <v>6021</v>
      </c>
      <c r="D2006">
        <v>85433</v>
      </c>
      <c r="E2006" t="s">
        <v>6022</v>
      </c>
      <c r="F2006" t="s">
        <v>1215</v>
      </c>
      <c r="G2006" t="s">
        <v>6023</v>
      </c>
      <c r="H2006" t="s">
        <v>6024</v>
      </c>
      <c r="I2006" t="s">
        <v>20</v>
      </c>
      <c r="J2006" t="s">
        <v>4364</v>
      </c>
      <c r="K2006">
        <v>13500000</v>
      </c>
      <c r="L2006">
        <v>2013</v>
      </c>
      <c r="M2006">
        <v>7.8</v>
      </c>
      <c r="N2006">
        <v>2.35</v>
      </c>
    </row>
    <row r="2007" spans="1:14" x14ac:dyDescent="0.3">
      <c r="A2007" t="s">
        <v>6025</v>
      </c>
      <c r="B2007">
        <v>122</v>
      </c>
      <c r="C2007" t="s">
        <v>3639</v>
      </c>
      <c r="D2007">
        <v>1697956</v>
      </c>
      <c r="E2007" t="s">
        <v>1272</v>
      </c>
      <c r="F2007" t="s">
        <v>479</v>
      </c>
      <c r="G2007" t="s">
        <v>6026</v>
      </c>
      <c r="H2007" t="s">
        <v>6027</v>
      </c>
      <c r="I2007" t="s">
        <v>20</v>
      </c>
      <c r="J2007" t="s">
        <v>21</v>
      </c>
      <c r="K2007">
        <v>20000000</v>
      </c>
      <c r="L2007">
        <v>2009</v>
      </c>
      <c r="M2007">
        <v>6.7</v>
      </c>
      <c r="N2007">
        <v>1.85</v>
      </c>
    </row>
    <row r="2008" spans="1:14" x14ac:dyDescent="0.3">
      <c r="A2008" t="s">
        <v>6028</v>
      </c>
      <c r="B2008">
        <v>88</v>
      </c>
      <c r="C2008" t="s">
        <v>3556</v>
      </c>
      <c r="E2008" t="s">
        <v>1835</v>
      </c>
      <c r="F2008" t="s">
        <v>655</v>
      </c>
      <c r="G2008" t="s">
        <v>6029</v>
      </c>
      <c r="H2008" t="s">
        <v>876</v>
      </c>
      <c r="I2008" t="s">
        <v>20</v>
      </c>
      <c r="J2008" t="s">
        <v>966</v>
      </c>
      <c r="L2008">
        <v>2010</v>
      </c>
      <c r="M2008">
        <v>6.1</v>
      </c>
      <c r="N2008">
        <v>2.35</v>
      </c>
    </row>
    <row r="2009" spans="1:14" x14ac:dyDescent="0.3">
      <c r="A2009" t="s">
        <v>5804</v>
      </c>
      <c r="B2009">
        <v>134</v>
      </c>
      <c r="C2009" t="s">
        <v>6030</v>
      </c>
      <c r="D2009">
        <v>183662</v>
      </c>
      <c r="E2009" t="s">
        <v>1649</v>
      </c>
      <c r="F2009" t="s">
        <v>4249</v>
      </c>
      <c r="G2009" t="s">
        <v>6031</v>
      </c>
      <c r="H2009" t="s">
        <v>6032</v>
      </c>
      <c r="I2009" t="s">
        <v>965</v>
      </c>
      <c r="J2009" t="s">
        <v>966</v>
      </c>
      <c r="K2009">
        <v>25000000</v>
      </c>
      <c r="L2009">
        <v>2010</v>
      </c>
      <c r="M2009">
        <v>7.1</v>
      </c>
      <c r="N2009">
        <v>2.35</v>
      </c>
    </row>
    <row r="2010" spans="1:14" x14ac:dyDescent="0.3">
      <c r="A2010" t="s">
        <v>2413</v>
      </c>
      <c r="B2010">
        <v>117</v>
      </c>
      <c r="C2010" t="s">
        <v>337</v>
      </c>
      <c r="D2010">
        <v>134904</v>
      </c>
      <c r="E2010" t="s">
        <v>2838</v>
      </c>
      <c r="F2010" t="s">
        <v>6033</v>
      </c>
      <c r="G2010" t="s">
        <v>6034</v>
      </c>
      <c r="H2010" t="s">
        <v>6035</v>
      </c>
      <c r="I2010" t="s">
        <v>20</v>
      </c>
      <c r="J2010" t="s">
        <v>21</v>
      </c>
      <c r="K2010">
        <v>25000000</v>
      </c>
      <c r="L2010">
        <v>2010</v>
      </c>
      <c r="M2010">
        <v>5.7</v>
      </c>
      <c r="N2010">
        <v>1.78</v>
      </c>
    </row>
    <row r="2011" spans="1:14" x14ac:dyDescent="0.3">
      <c r="A2011" t="s">
        <v>6036</v>
      </c>
      <c r="B2011">
        <v>80</v>
      </c>
      <c r="C2011" t="s">
        <v>6037</v>
      </c>
      <c r="E2011" t="s">
        <v>2097</v>
      </c>
      <c r="F2011" t="s">
        <v>6038</v>
      </c>
      <c r="G2011" t="s">
        <v>6039</v>
      </c>
      <c r="H2011" t="s">
        <v>6036</v>
      </c>
      <c r="I2011" t="s">
        <v>20</v>
      </c>
      <c r="J2011" t="s">
        <v>966</v>
      </c>
      <c r="K2011">
        <v>25000000</v>
      </c>
      <c r="L2011">
        <v>2009</v>
      </c>
      <c r="M2011">
        <v>2.9</v>
      </c>
    </row>
    <row r="2012" spans="1:14" x14ac:dyDescent="0.3">
      <c r="A2012" t="s">
        <v>6040</v>
      </c>
      <c r="B2012">
        <v>85</v>
      </c>
      <c r="C2012" t="s">
        <v>6041</v>
      </c>
      <c r="E2012" t="s">
        <v>320</v>
      </c>
      <c r="F2012" t="s">
        <v>5302</v>
      </c>
      <c r="G2012" t="s">
        <v>6042</v>
      </c>
      <c r="H2012" t="s">
        <v>6043</v>
      </c>
      <c r="I2012" t="s">
        <v>3516</v>
      </c>
      <c r="J2012" t="s">
        <v>4410</v>
      </c>
      <c r="K2012">
        <v>25000000</v>
      </c>
      <c r="L2012">
        <v>2010</v>
      </c>
      <c r="M2012">
        <v>5.2</v>
      </c>
    </row>
    <row r="2013" spans="1:14" x14ac:dyDescent="0.3">
      <c r="A2013" t="s">
        <v>127</v>
      </c>
      <c r="B2013">
        <v>138</v>
      </c>
      <c r="C2013" t="s">
        <v>231</v>
      </c>
      <c r="D2013">
        <v>16969390</v>
      </c>
      <c r="E2013" t="s">
        <v>1392</v>
      </c>
      <c r="F2013" t="s">
        <v>311</v>
      </c>
      <c r="G2013" t="s">
        <v>6044</v>
      </c>
      <c r="H2013" t="s">
        <v>1402</v>
      </c>
      <c r="I2013" t="s">
        <v>20</v>
      </c>
      <c r="J2013" t="s">
        <v>21</v>
      </c>
      <c r="K2013">
        <v>25000000</v>
      </c>
      <c r="L2013">
        <v>2013</v>
      </c>
      <c r="M2013">
        <v>5.3</v>
      </c>
      <c r="N2013">
        <v>2.35</v>
      </c>
    </row>
    <row r="2014" spans="1:14" x14ac:dyDescent="0.3">
      <c r="A2014" t="s">
        <v>6045</v>
      </c>
      <c r="B2014">
        <v>121</v>
      </c>
      <c r="C2014" t="s">
        <v>806</v>
      </c>
      <c r="E2014" t="s">
        <v>6046</v>
      </c>
      <c r="F2014" t="s">
        <v>466</v>
      </c>
      <c r="G2014" t="s">
        <v>6047</v>
      </c>
      <c r="H2014" t="s">
        <v>1312</v>
      </c>
      <c r="I2014" t="s">
        <v>20</v>
      </c>
      <c r="J2014" t="s">
        <v>34</v>
      </c>
      <c r="K2014">
        <v>25000000</v>
      </c>
      <c r="L2014">
        <v>2011</v>
      </c>
      <c r="M2014">
        <v>6.2</v>
      </c>
      <c r="N2014">
        <v>2.35</v>
      </c>
    </row>
    <row r="2015" spans="1:14" x14ac:dyDescent="0.3">
      <c r="A2015" t="s">
        <v>6048</v>
      </c>
      <c r="B2015">
        <v>134</v>
      </c>
      <c r="C2015" t="s">
        <v>6049</v>
      </c>
      <c r="E2015" t="s">
        <v>684</v>
      </c>
      <c r="F2015" t="s">
        <v>3611</v>
      </c>
      <c r="G2015" t="s">
        <v>6050</v>
      </c>
      <c r="H2015" t="s">
        <v>6051</v>
      </c>
      <c r="I2015" t="s">
        <v>20</v>
      </c>
      <c r="J2015" t="s">
        <v>4364</v>
      </c>
      <c r="K2015">
        <v>25000000</v>
      </c>
      <c r="L2015">
        <v>1970</v>
      </c>
      <c r="M2015">
        <v>7.3</v>
      </c>
      <c r="N2015">
        <v>2.35</v>
      </c>
    </row>
    <row r="2016" spans="1:14" x14ac:dyDescent="0.3">
      <c r="A2016" t="s">
        <v>6052</v>
      </c>
      <c r="B2016">
        <v>100</v>
      </c>
      <c r="C2016" t="s">
        <v>3704</v>
      </c>
      <c r="D2016">
        <v>129115</v>
      </c>
      <c r="E2016" t="s">
        <v>526</v>
      </c>
      <c r="F2016" t="s">
        <v>6053</v>
      </c>
      <c r="G2016" t="s">
        <v>6054</v>
      </c>
      <c r="H2016" t="s">
        <v>6055</v>
      </c>
      <c r="I2016" t="s">
        <v>4449</v>
      </c>
      <c r="J2016" t="s">
        <v>601</v>
      </c>
      <c r="K2016">
        <v>25000000</v>
      </c>
      <c r="L2016">
        <v>2014</v>
      </c>
      <c r="M2016">
        <v>6.5</v>
      </c>
      <c r="N2016">
        <v>2.35</v>
      </c>
    </row>
    <row r="2017" spans="1:14" x14ac:dyDescent="0.3">
      <c r="A2017" t="s">
        <v>5629</v>
      </c>
      <c r="B2017">
        <v>100</v>
      </c>
      <c r="C2017" t="s">
        <v>5629</v>
      </c>
      <c r="E2017" t="s">
        <v>37</v>
      </c>
      <c r="F2017" t="s">
        <v>3741</v>
      </c>
      <c r="G2017" t="s">
        <v>6056</v>
      </c>
      <c r="H2017" t="s">
        <v>3439</v>
      </c>
      <c r="I2017" t="s">
        <v>20</v>
      </c>
      <c r="J2017" t="s">
        <v>21</v>
      </c>
      <c r="K2017">
        <v>25000000</v>
      </c>
      <c r="L2017">
        <v>2014</v>
      </c>
      <c r="M2017">
        <v>4.0999999999999996</v>
      </c>
    </row>
    <row r="2018" spans="1:14" x14ac:dyDescent="0.3">
      <c r="A2018" t="s">
        <v>3520</v>
      </c>
      <c r="B2018">
        <v>119</v>
      </c>
      <c r="C2018" t="s">
        <v>233</v>
      </c>
      <c r="D2018">
        <v>34700000</v>
      </c>
      <c r="E2018" t="s">
        <v>146</v>
      </c>
      <c r="F2018" t="s">
        <v>400</v>
      </c>
      <c r="G2018" t="s">
        <v>6057</v>
      </c>
      <c r="H2018" t="s">
        <v>3537</v>
      </c>
      <c r="I2018" t="s">
        <v>20</v>
      </c>
      <c r="J2018" t="s">
        <v>21</v>
      </c>
      <c r="K2018">
        <v>14000000</v>
      </c>
      <c r="L2018">
        <v>1988</v>
      </c>
      <c r="M2018">
        <v>7.7</v>
      </c>
      <c r="N2018">
        <v>1.85</v>
      </c>
    </row>
    <row r="2019" spans="1:14" x14ac:dyDescent="0.3">
      <c r="A2019" t="s">
        <v>2775</v>
      </c>
      <c r="B2019">
        <v>137</v>
      </c>
      <c r="C2019" t="s">
        <v>1830</v>
      </c>
      <c r="D2019">
        <v>717753</v>
      </c>
      <c r="E2019" t="s">
        <v>4333</v>
      </c>
      <c r="F2019" t="s">
        <v>378</v>
      </c>
      <c r="G2019" t="s">
        <v>6058</v>
      </c>
      <c r="H2019" t="s">
        <v>57</v>
      </c>
      <c r="I2019" t="s">
        <v>20</v>
      </c>
      <c r="J2019" t="s">
        <v>966</v>
      </c>
      <c r="K2019">
        <v>25000000</v>
      </c>
      <c r="L2019">
        <v>2012</v>
      </c>
      <c r="M2019">
        <v>6.1</v>
      </c>
      <c r="N2019">
        <v>2.35</v>
      </c>
    </row>
    <row r="2020" spans="1:14" x14ac:dyDescent="0.3">
      <c r="A2020" t="s">
        <v>691</v>
      </c>
      <c r="B2020">
        <v>119</v>
      </c>
      <c r="C2020" t="s">
        <v>4471</v>
      </c>
      <c r="D2020">
        <v>109713132</v>
      </c>
      <c r="E2020" t="s">
        <v>1232</v>
      </c>
      <c r="F2020" t="s">
        <v>691</v>
      </c>
      <c r="G2020" t="s">
        <v>6059</v>
      </c>
      <c r="H2020" t="s">
        <v>4473</v>
      </c>
      <c r="I2020" t="s">
        <v>20</v>
      </c>
      <c r="J2020" t="s">
        <v>21</v>
      </c>
      <c r="K2020">
        <v>25000000</v>
      </c>
      <c r="L2020">
        <v>1986</v>
      </c>
      <c r="M2020">
        <v>7.3</v>
      </c>
      <c r="N2020">
        <v>2.35</v>
      </c>
    </row>
    <row r="2021" spans="1:14" x14ac:dyDescent="0.3">
      <c r="A2021" t="s">
        <v>1173</v>
      </c>
      <c r="B2021">
        <v>139</v>
      </c>
      <c r="C2021" t="s">
        <v>1253</v>
      </c>
      <c r="D2021">
        <v>70269171</v>
      </c>
      <c r="E2021" t="s">
        <v>2423</v>
      </c>
      <c r="F2021" t="s">
        <v>1173</v>
      </c>
      <c r="G2021" t="s">
        <v>6060</v>
      </c>
      <c r="H2021" t="s">
        <v>1659</v>
      </c>
      <c r="I2021" t="s">
        <v>20</v>
      </c>
      <c r="J2021" t="s">
        <v>21</v>
      </c>
      <c r="K2021">
        <v>24000000</v>
      </c>
      <c r="L2021">
        <v>2006</v>
      </c>
      <c r="M2021">
        <v>7.2</v>
      </c>
      <c r="N2021">
        <v>1.85</v>
      </c>
    </row>
    <row r="2022" spans="1:14" x14ac:dyDescent="0.3">
      <c r="A2022" t="s">
        <v>1237</v>
      </c>
      <c r="B2022">
        <v>114</v>
      </c>
      <c r="C2022" t="s">
        <v>592</v>
      </c>
      <c r="D2022">
        <v>28772222</v>
      </c>
      <c r="E2022" t="s">
        <v>1238</v>
      </c>
      <c r="F2022" t="s">
        <v>265</v>
      </c>
      <c r="G2022" t="s">
        <v>1239</v>
      </c>
      <c r="H2022" t="s">
        <v>319</v>
      </c>
      <c r="I2022" t="s">
        <v>20</v>
      </c>
      <c r="J2022" t="s">
        <v>21</v>
      </c>
      <c r="K2022">
        <v>105000000</v>
      </c>
      <c r="L2022">
        <v>2015</v>
      </c>
      <c r="M2022">
        <v>5.3</v>
      </c>
      <c r="N2022">
        <v>2.35</v>
      </c>
    </row>
    <row r="2023" spans="1:14" x14ac:dyDescent="0.3">
      <c r="A2023" t="s">
        <v>3909</v>
      </c>
      <c r="B2023">
        <v>120</v>
      </c>
      <c r="C2023" t="s">
        <v>541</v>
      </c>
      <c r="D2023">
        <v>101334374</v>
      </c>
      <c r="E2023" t="s">
        <v>3197</v>
      </c>
      <c r="F2023" t="s">
        <v>3709</v>
      </c>
      <c r="G2023" t="s">
        <v>6061</v>
      </c>
      <c r="H2023" t="s">
        <v>6062</v>
      </c>
      <c r="I2023" t="s">
        <v>20</v>
      </c>
      <c r="J2023" t="s">
        <v>21</v>
      </c>
      <c r="K2023">
        <v>24000000</v>
      </c>
      <c r="L2023">
        <v>1997</v>
      </c>
      <c r="M2023">
        <v>6.1</v>
      </c>
      <c r="N2023">
        <v>2.35</v>
      </c>
    </row>
    <row r="2024" spans="1:14" x14ac:dyDescent="0.3">
      <c r="A2024" t="s">
        <v>5190</v>
      </c>
      <c r="B2024">
        <v>98</v>
      </c>
      <c r="C2024" t="s">
        <v>970</v>
      </c>
      <c r="D2024">
        <v>1512815</v>
      </c>
      <c r="E2024" t="s">
        <v>6063</v>
      </c>
      <c r="F2024" t="s">
        <v>568</v>
      </c>
      <c r="G2024" t="s">
        <v>6064</v>
      </c>
      <c r="H2024" t="s">
        <v>5574</v>
      </c>
      <c r="I2024" t="s">
        <v>20</v>
      </c>
      <c r="J2024" t="s">
        <v>21</v>
      </c>
      <c r="K2024">
        <v>25000000</v>
      </c>
      <c r="L2024">
        <v>2016</v>
      </c>
      <c r="M2024">
        <v>5.8</v>
      </c>
      <c r="N2024">
        <v>2.35</v>
      </c>
    </row>
    <row r="2025" spans="1:14" x14ac:dyDescent="0.3">
      <c r="A2025" t="s">
        <v>894</v>
      </c>
      <c r="B2025">
        <v>106</v>
      </c>
      <c r="C2025" t="s">
        <v>3554</v>
      </c>
      <c r="D2025">
        <v>65182182</v>
      </c>
      <c r="E2025" t="s">
        <v>1106</v>
      </c>
      <c r="F2025" t="s">
        <v>2486</v>
      </c>
      <c r="G2025" t="s">
        <v>6065</v>
      </c>
      <c r="H2025" t="s">
        <v>3036</v>
      </c>
      <c r="I2025" t="s">
        <v>20</v>
      </c>
      <c r="J2025" t="s">
        <v>21</v>
      </c>
      <c r="K2025">
        <v>24000000</v>
      </c>
      <c r="L2025">
        <v>2014</v>
      </c>
      <c r="M2025">
        <v>5.7</v>
      </c>
      <c r="N2025">
        <v>2.35</v>
      </c>
    </row>
    <row r="2026" spans="1:14" x14ac:dyDescent="0.3">
      <c r="A2026" t="s">
        <v>4286</v>
      </c>
      <c r="B2026">
        <v>98</v>
      </c>
      <c r="C2026" t="s">
        <v>3953</v>
      </c>
      <c r="D2026">
        <v>57262492</v>
      </c>
      <c r="E2026" t="s">
        <v>678</v>
      </c>
      <c r="F2026" t="s">
        <v>658</v>
      </c>
      <c r="G2026" t="s">
        <v>6066</v>
      </c>
      <c r="H2026" t="s">
        <v>4493</v>
      </c>
      <c r="I2026" t="s">
        <v>20</v>
      </c>
      <c r="J2026" t="s">
        <v>21</v>
      </c>
      <c r="K2026">
        <v>24000000</v>
      </c>
      <c r="L2026">
        <v>2000</v>
      </c>
      <c r="M2026">
        <v>6.7</v>
      </c>
      <c r="N2026">
        <v>1.85</v>
      </c>
    </row>
    <row r="2027" spans="1:14" x14ac:dyDescent="0.3">
      <c r="A2027" t="s">
        <v>6067</v>
      </c>
      <c r="B2027">
        <v>107</v>
      </c>
      <c r="C2027" t="s">
        <v>2867</v>
      </c>
      <c r="D2027">
        <v>80000000</v>
      </c>
      <c r="E2027" t="s">
        <v>4790</v>
      </c>
      <c r="F2027" t="s">
        <v>2660</v>
      </c>
      <c r="G2027" t="s">
        <v>6068</v>
      </c>
      <c r="H2027" t="s">
        <v>6069</v>
      </c>
      <c r="I2027" t="s">
        <v>20</v>
      </c>
      <c r="J2027" t="s">
        <v>21</v>
      </c>
      <c r="K2027">
        <v>8200000</v>
      </c>
      <c r="L2027">
        <v>1984</v>
      </c>
      <c r="M2027">
        <v>6.5</v>
      </c>
      <c r="N2027">
        <v>1.85</v>
      </c>
    </row>
    <row r="2028" spans="1:14" x14ac:dyDescent="0.3">
      <c r="A2028" t="s">
        <v>1656</v>
      </c>
      <c r="B2028">
        <v>88</v>
      </c>
      <c r="C2028" t="s">
        <v>6070</v>
      </c>
      <c r="D2028">
        <v>74608545</v>
      </c>
      <c r="E2028" t="s">
        <v>1099</v>
      </c>
      <c r="F2028" t="s">
        <v>831</v>
      </c>
      <c r="G2028" t="s">
        <v>6071</v>
      </c>
      <c r="H2028" t="s">
        <v>2537</v>
      </c>
      <c r="I2028" t="s">
        <v>20</v>
      </c>
      <c r="J2028" t="s">
        <v>21</v>
      </c>
      <c r="K2028">
        <v>24000000</v>
      </c>
      <c r="L2028">
        <v>2003</v>
      </c>
      <c r="M2028">
        <v>7.2</v>
      </c>
      <c r="N2028">
        <v>2.35</v>
      </c>
    </row>
    <row r="2029" spans="1:14" x14ac:dyDescent="0.3">
      <c r="A2029" t="s">
        <v>1809</v>
      </c>
      <c r="B2029">
        <v>137</v>
      </c>
      <c r="C2029" t="s">
        <v>2180</v>
      </c>
      <c r="D2029">
        <v>41895491</v>
      </c>
      <c r="E2029" t="s">
        <v>4826</v>
      </c>
      <c r="F2029" t="s">
        <v>204</v>
      </c>
      <c r="G2029" t="s">
        <v>6072</v>
      </c>
      <c r="H2029" t="s">
        <v>6073</v>
      </c>
      <c r="I2029" t="s">
        <v>20</v>
      </c>
      <c r="J2029" t="s">
        <v>21</v>
      </c>
      <c r="K2029">
        <v>24000000</v>
      </c>
      <c r="L2029">
        <v>1991</v>
      </c>
      <c r="M2029">
        <v>7.6</v>
      </c>
      <c r="N2029">
        <v>1.85</v>
      </c>
    </row>
    <row r="2030" spans="1:14" x14ac:dyDescent="0.3">
      <c r="A2030" t="s">
        <v>4803</v>
      </c>
      <c r="B2030">
        <v>100</v>
      </c>
      <c r="C2030" t="s">
        <v>1015</v>
      </c>
      <c r="D2030">
        <v>39989008</v>
      </c>
      <c r="E2030" t="s">
        <v>3197</v>
      </c>
      <c r="F2030" t="s">
        <v>3334</v>
      </c>
      <c r="G2030" t="s">
        <v>6074</v>
      </c>
      <c r="H2030" t="s">
        <v>2446</v>
      </c>
      <c r="I2030" t="s">
        <v>20</v>
      </c>
      <c r="J2030" t="s">
        <v>21</v>
      </c>
      <c r="K2030">
        <v>24000000</v>
      </c>
      <c r="L2030">
        <v>1998</v>
      </c>
      <c r="M2030">
        <v>4.5999999999999996</v>
      </c>
      <c r="N2030">
        <v>2.35</v>
      </c>
    </row>
    <row r="2031" spans="1:14" x14ac:dyDescent="0.3">
      <c r="A2031" t="s">
        <v>3149</v>
      </c>
      <c r="B2031">
        <v>115</v>
      </c>
      <c r="C2031" t="s">
        <v>2250</v>
      </c>
      <c r="D2031">
        <v>32662299</v>
      </c>
      <c r="E2031" t="s">
        <v>936</v>
      </c>
      <c r="F2031" t="s">
        <v>2241</v>
      </c>
      <c r="G2031" t="s">
        <v>6075</v>
      </c>
      <c r="H2031" t="s">
        <v>3149</v>
      </c>
      <c r="I2031" t="s">
        <v>20</v>
      </c>
      <c r="J2031" t="s">
        <v>21</v>
      </c>
      <c r="K2031">
        <v>24000000</v>
      </c>
      <c r="L2031">
        <v>2000</v>
      </c>
      <c r="M2031">
        <v>6.9</v>
      </c>
      <c r="N2031">
        <v>1.85</v>
      </c>
    </row>
    <row r="2032" spans="1:14" x14ac:dyDescent="0.3">
      <c r="A2032" t="s">
        <v>4390</v>
      </c>
      <c r="B2032">
        <v>101</v>
      </c>
      <c r="C2032" t="s">
        <v>6076</v>
      </c>
      <c r="D2032">
        <v>31452765</v>
      </c>
      <c r="E2032" t="s">
        <v>1106</v>
      </c>
      <c r="F2032" t="s">
        <v>5570</v>
      </c>
      <c r="G2032" t="s">
        <v>6077</v>
      </c>
      <c r="H2032" t="s">
        <v>6078</v>
      </c>
      <c r="I2032" t="s">
        <v>20</v>
      </c>
      <c r="J2032" t="s">
        <v>21</v>
      </c>
      <c r="K2032">
        <v>24000000</v>
      </c>
      <c r="L2032">
        <v>2008</v>
      </c>
      <c r="M2032">
        <v>6.6</v>
      </c>
      <c r="N2032">
        <v>1.85</v>
      </c>
    </row>
    <row r="2033" spans="1:14" x14ac:dyDescent="0.3">
      <c r="A2033" t="s">
        <v>6079</v>
      </c>
      <c r="B2033">
        <v>110</v>
      </c>
      <c r="C2033" t="s">
        <v>3412</v>
      </c>
      <c r="D2033">
        <v>25167270</v>
      </c>
      <c r="E2033" t="s">
        <v>5554</v>
      </c>
      <c r="F2033" t="s">
        <v>317</v>
      </c>
      <c r="G2033" t="s">
        <v>6080</v>
      </c>
      <c r="H2033" t="s">
        <v>6081</v>
      </c>
      <c r="I2033" t="s">
        <v>20</v>
      </c>
      <c r="J2033" t="s">
        <v>520</v>
      </c>
      <c r="K2033">
        <v>24000000</v>
      </c>
      <c r="L2033">
        <v>2000</v>
      </c>
      <c r="M2033">
        <v>6.3</v>
      </c>
      <c r="N2033">
        <v>2.35</v>
      </c>
    </row>
    <row r="2034" spans="1:14" x14ac:dyDescent="0.3">
      <c r="A2034" t="s">
        <v>983</v>
      </c>
      <c r="B2034">
        <v>94</v>
      </c>
      <c r="C2034" t="s">
        <v>204</v>
      </c>
      <c r="D2034">
        <v>32416109</v>
      </c>
      <c r="E2034" t="s">
        <v>3841</v>
      </c>
      <c r="F2034" t="s">
        <v>82</v>
      </c>
      <c r="G2034" t="s">
        <v>6082</v>
      </c>
      <c r="H2034" t="s">
        <v>767</v>
      </c>
      <c r="I2034" t="s">
        <v>20</v>
      </c>
      <c r="J2034" t="s">
        <v>21</v>
      </c>
      <c r="K2034">
        <v>25000000</v>
      </c>
      <c r="L2034">
        <v>2009</v>
      </c>
      <c r="M2034">
        <v>6.2</v>
      </c>
      <c r="N2034">
        <v>2.35</v>
      </c>
    </row>
    <row r="2035" spans="1:14" x14ac:dyDescent="0.3">
      <c r="A2035" t="s">
        <v>6083</v>
      </c>
      <c r="B2035">
        <v>88</v>
      </c>
      <c r="C2035" t="s">
        <v>5765</v>
      </c>
      <c r="D2035">
        <v>20218</v>
      </c>
      <c r="E2035" t="s">
        <v>287</v>
      </c>
      <c r="F2035" t="s">
        <v>3734</v>
      </c>
      <c r="G2035" t="s">
        <v>6084</v>
      </c>
      <c r="H2035" t="s">
        <v>2210</v>
      </c>
      <c r="I2035" t="s">
        <v>20</v>
      </c>
      <c r="J2035" t="s">
        <v>21</v>
      </c>
      <c r="K2035">
        <v>24000000</v>
      </c>
      <c r="L2035">
        <v>2001</v>
      </c>
      <c r="M2035">
        <v>5.3</v>
      </c>
      <c r="N2035">
        <v>2.35</v>
      </c>
    </row>
    <row r="2036" spans="1:14" x14ac:dyDescent="0.3">
      <c r="A2036" t="s">
        <v>940</v>
      </c>
      <c r="B2036">
        <v>127</v>
      </c>
      <c r="C2036" t="s">
        <v>3732</v>
      </c>
      <c r="D2036">
        <v>28871190</v>
      </c>
      <c r="E2036" t="s">
        <v>1017</v>
      </c>
      <c r="F2036" t="s">
        <v>384</v>
      </c>
      <c r="G2036" t="s">
        <v>6085</v>
      </c>
      <c r="H2036" t="s">
        <v>1653</v>
      </c>
      <c r="I2036" t="s">
        <v>20</v>
      </c>
      <c r="J2036" t="s">
        <v>21</v>
      </c>
      <c r="K2036">
        <v>24000000</v>
      </c>
      <c r="L2036">
        <v>1999</v>
      </c>
      <c r="M2036">
        <v>7.3</v>
      </c>
      <c r="N2036">
        <v>1.85</v>
      </c>
    </row>
    <row r="2037" spans="1:14" x14ac:dyDescent="0.3">
      <c r="A2037" t="s">
        <v>2001</v>
      </c>
      <c r="B2037">
        <v>95</v>
      </c>
      <c r="C2037" t="s">
        <v>2081</v>
      </c>
      <c r="D2037">
        <v>16964743</v>
      </c>
      <c r="E2037" t="s">
        <v>1106</v>
      </c>
      <c r="F2037" t="s">
        <v>4000</v>
      </c>
      <c r="G2037" t="s">
        <v>6086</v>
      </c>
      <c r="H2037" t="s">
        <v>915</v>
      </c>
      <c r="I2037" t="s">
        <v>20</v>
      </c>
      <c r="J2037" t="s">
        <v>21</v>
      </c>
      <c r="K2037">
        <v>24000000</v>
      </c>
      <c r="L2037">
        <v>2004</v>
      </c>
      <c r="M2037">
        <v>5.6</v>
      </c>
      <c r="N2037">
        <v>2.35</v>
      </c>
    </row>
    <row r="2038" spans="1:14" x14ac:dyDescent="0.3">
      <c r="A2038" t="s">
        <v>2498</v>
      </c>
      <c r="B2038">
        <v>87</v>
      </c>
      <c r="C2038" t="s">
        <v>1570</v>
      </c>
      <c r="D2038">
        <v>16290976</v>
      </c>
      <c r="E2038" t="s">
        <v>6087</v>
      </c>
      <c r="F2038" t="s">
        <v>2146</v>
      </c>
      <c r="G2038" t="s">
        <v>6088</v>
      </c>
      <c r="H2038" t="s">
        <v>6089</v>
      </c>
      <c r="I2038" t="s">
        <v>20</v>
      </c>
      <c r="J2038" t="s">
        <v>21</v>
      </c>
      <c r="K2038">
        <v>24000000</v>
      </c>
      <c r="L2038">
        <v>1999</v>
      </c>
      <c r="M2038">
        <v>6.2</v>
      </c>
      <c r="N2038">
        <v>1.85</v>
      </c>
    </row>
    <row r="2039" spans="1:14" x14ac:dyDescent="0.3">
      <c r="A2039" t="s">
        <v>6090</v>
      </c>
      <c r="B2039">
        <v>118</v>
      </c>
      <c r="C2039" t="s">
        <v>6091</v>
      </c>
      <c r="D2039">
        <v>13000000</v>
      </c>
      <c r="E2039" t="s">
        <v>6092</v>
      </c>
      <c r="F2039" t="s">
        <v>6093</v>
      </c>
      <c r="G2039" t="s">
        <v>6094</v>
      </c>
      <c r="H2039" t="s">
        <v>6095</v>
      </c>
      <c r="I2039" t="s">
        <v>20</v>
      </c>
      <c r="J2039" t="s">
        <v>21</v>
      </c>
      <c r="K2039">
        <v>24000000</v>
      </c>
      <c r="L2039">
        <v>1978</v>
      </c>
      <c r="M2039">
        <v>5.2</v>
      </c>
      <c r="N2039">
        <v>1.85</v>
      </c>
    </row>
    <row r="2040" spans="1:14" x14ac:dyDescent="0.3">
      <c r="A2040" t="s">
        <v>2602</v>
      </c>
      <c r="B2040">
        <v>107</v>
      </c>
      <c r="C2040" t="s">
        <v>6096</v>
      </c>
      <c r="D2040">
        <v>12372410</v>
      </c>
      <c r="E2040" t="s">
        <v>2496</v>
      </c>
      <c r="F2040" t="s">
        <v>293</v>
      </c>
      <c r="G2040" t="s">
        <v>6097</v>
      </c>
      <c r="H2040" t="s">
        <v>2101</v>
      </c>
      <c r="I2040" t="s">
        <v>20</v>
      </c>
      <c r="J2040" t="s">
        <v>21</v>
      </c>
      <c r="K2040">
        <v>24000000</v>
      </c>
      <c r="L2040">
        <v>2000</v>
      </c>
      <c r="M2040">
        <v>5.3</v>
      </c>
      <c r="N2040">
        <v>1.85</v>
      </c>
    </row>
    <row r="2041" spans="1:14" x14ac:dyDescent="0.3">
      <c r="A2041" t="s">
        <v>2038</v>
      </c>
      <c r="B2041">
        <v>124</v>
      </c>
      <c r="C2041" t="s">
        <v>2459</v>
      </c>
      <c r="D2041">
        <v>8427204</v>
      </c>
      <c r="E2041" t="s">
        <v>3894</v>
      </c>
      <c r="F2041" t="s">
        <v>2828</v>
      </c>
      <c r="G2041" t="s">
        <v>6098</v>
      </c>
      <c r="H2041" t="s">
        <v>6099</v>
      </c>
      <c r="I2041" t="s">
        <v>20</v>
      </c>
      <c r="J2041" t="s">
        <v>21</v>
      </c>
      <c r="K2041">
        <v>24000000</v>
      </c>
      <c r="L2041">
        <v>1999</v>
      </c>
      <c r="M2041">
        <v>5.4</v>
      </c>
      <c r="N2041">
        <v>2.35</v>
      </c>
    </row>
    <row r="2042" spans="1:14" x14ac:dyDescent="0.3">
      <c r="A2042" t="s">
        <v>6100</v>
      </c>
      <c r="B2042">
        <v>89</v>
      </c>
      <c r="C2042" t="s">
        <v>4017</v>
      </c>
      <c r="D2042">
        <v>9639242</v>
      </c>
      <c r="E2042" t="s">
        <v>1106</v>
      </c>
      <c r="F2042" t="s">
        <v>2787</v>
      </c>
      <c r="G2042" t="s">
        <v>6101</v>
      </c>
      <c r="H2042" t="s">
        <v>2847</v>
      </c>
      <c r="I2042" t="s">
        <v>20</v>
      </c>
      <c r="J2042" t="s">
        <v>21</v>
      </c>
      <c r="K2042">
        <v>24000000</v>
      </c>
      <c r="L2042">
        <v>2011</v>
      </c>
      <c r="M2042">
        <v>4.9000000000000004</v>
      </c>
      <c r="N2042">
        <v>1.85</v>
      </c>
    </row>
    <row r="2043" spans="1:14" x14ac:dyDescent="0.3">
      <c r="A2043" t="s">
        <v>4580</v>
      </c>
      <c r="B2043">
        <v>88</v>
      </c>
      <c r="C2043" t="s">
        <v>6102</v>
      </c>
      <c r="D2043">
        <v>25003072</v>
      </c>
      <c r="E2043" t="s">
        <v>4639</v>
      </c>
      <c r="F2043" t="s">
        <v>1016</v>
      </c>
      <c r="G2043" t="s">
        <v>6103</v>
      </c>
      <c r="H2043" t="s">
        <v>2847</v>
      </c>
      <c r="I2043" t="s">
        <v>20</v>
      </c>
      <c r="J2043" t="s">
        <v>21</v>
      </c>
      <c r="K2043">
        <v>24000000</v>
      </c>
      <c r="L2043">
        <v>2010</v>
      </c>
      <c r="M2043">
        <v>5.5</v>
      </c>
      <c r="N2043">
        <v>2.35</v>
      </c>
    </row>
    <row r="2044" spans="1:14" x14ac:dyDescent="0.3">
      <c r="A2044" t="s">
        <v>82</v>
      </c>
      <c r="B2044">
        <v>118</v>
      </c>
      <c r="C2044" t="s">
        <v>1564</v>
      </c>
      <c r="D2044">
        <v>6144806</v>
      </c>
      <c r="E2044" t="s">
        <v>4020</v>
      </c>
      <c r="F2044" t="s">
        <v>82</v>
      </c>
      <c r="G2044" t="s">
        <v>6104</v>
      </c>
      <c r="H2044" t="s">
        <v>5049</v>
      </c>
      <c r="I2044" t="s">
        <v>20</v>
      </c>
      <c r="J2044" t="s">
        <v>21</v>
      </c>
      <c r="K2044">
        <v>23000000</v>
      </c>
      <c r="L2044">
        <v>2004</v>
      </c>
      <c r="M2044">
        <v>6.7</v>
      </c>
      <c r="N2044">
        <v>2.35</v>
      </c>
    </row>
    <row r="2045" spans="1:14" x14ac:dyDescent="0.3">
      <c r="A2045" t="s">
        <v>5257</v>
      </c>
      <c r="B2045">
        <v>93</v>
      </c>
      <c r="C2045" t="s">
        <v>63</v>
      </c>
      <c r="D2045">
        <v>4308981</v>
      </c>
      <c r="E2045" t="s">
        <v>1974</v>
      </c>
      <c r="F2045" t="s">
        <v>226</v>
      </c>
      <c r="G2045" t="s">
        <v>6105</v>
      </c>
      <c r="H2045" t="s">
        <v>6106</v>
      </c>
      <c r="I2045" t="s">
        <v>20</v>
      </c>
      <c r="J2045" t="s">
        <v>21</v>
      </c>
      <c r="K2045">
        <v>24000000</v>
      </c>
      <c r="L2045">
        <v>1998</v>
      </c>
      <c r="M2045">
        <v>3.9</v>
      </c>
    </row>
    <row r="2046" spans="1:14" x14ac:dyDescent="0.3">
      <c r="A2046" t="s">
        <v>6107</v>
      </c>
      <c r="B2046">
        <v>80</v>
      </c>
      <c r="C2046" t="s">
        <v>6108</v>
      </c>
      <c r="D2046">
        <v>669276</v>
      </c>
      <c r="E2046" t="s">
        <v>6109</v>
      </c>
      <c r="F2046" t="s">
        <v>6110</v>
      </c>
      <c r="G2046" t="s">
        <v>6111</v>
      </c>
      <c r="H2046" t="s">
        <v>6112</v>
      </c>
      <c r="I2046" t="s">
        <v>20</v>
      </c>
      <c r="J2046" t="s">
        <v>34</v>
      </c>
      <c r="K2046">
        <v>28000000</v>
      </c>
      <c r="L2046">
        <v>1993</v>
      </c>
      <c r="M2046">
        <v>7.2</v>
      </c>
      <c r="N2046">
        <v>2.35</v>
      </c>
    </row>
    <row r="2047" spans="1:14" x14ac:dyDescent="0.3">
      <c r="A2047" t="s">
        <v>6113</v>
      </c>
      <c r="B2047">
        <v>120</v>
      </c>
      <c r="C2047" t="s">
        <v>1570</v>
      </c>
      <c r="D2047">
        <v>42880</v>
      </c>
      <c r="E2047" t="s">
        <v>146</v>
      </c>
      <c r="F2047" t="s">
        <v>1147</v>
      </c>
      <c r="G2047" t="s">
        <v>6114</v>
      </c>
      <c r="H2047" t="s">
        <v>4152</v>
      </c>
      <c r="I2047" t="s">
        <v>20</v>
      </c>
      <c r="J2047" t="s">
        <v>34</v>
      </c>
      <c r="K2047">
        <v>24000000</v>
      </c>
      <c r="L2047">
        <v>2004</v>
      </c>
      <c r="M2047">
        <v>5.0999999999999996</v>
      </c>
      <c r="N2047">
        <v>1.85</v>
      </c>
    </row>
    <row r="2048" spans="1:14" x14ac:dyDescent="0.3">
      <c r="A2048" t="s">
        <v>4759</v>
      </c>
      <c r="B2048">
        <v>98</v>
      </c>
      <c r="C2048" t="s">
        <v>3048</v>
      </c>
      <c r="D2048">
        <v>23225911</v>
      </c>
      <c r="E2048" t="s">
        <v>315</v>
      </c>
      <c r="F2048" t="s">
        <v>719</v>
      </c>
      <c r="G2048" t="s">
        <v>6115</v>
      </c>
      <c r="H2048" t="s">
        <v>3294</v>
      </c>
      <c r="I2048" t="s">
        <v>20</v>
      </c>
      <c r="J2048" t="s">
        <v>21</v>
      </c>
      <c r="K2048">
        <v>24000000</v>
      </c>
      <c r="L2048">
        <v>2010</v>
      </c>
      <c r="M2048">
        <v>6.5</v>
      </c>
      <c r="N2048">
        <v>2.35</v>
      </c>
    </row>
    <row r="2049" spans="1:14" x14ac:dyDescent="0.3">
      <c r="A2049" t="s">
        <v>4754</v>
      </c>
      <c r="B2049">
        <v>119</v>
      </c>
      <c r="C2049" t="s">
        <v>1146</v>
      </c>
      <c r="D2049">
        <v>4710455</v>
      </c>
      <c r="E2049" t="s">
        <v>428</v>
      </c>
      <c r="F2049" t="s">
        <v>36</v>
      </c>
      <c r="G2049" t="s">
        <v>6116</v>
      </c>
      <c r="H2049" t="s">
        <v>728</v>
      </c>
      <c r="I2049" t="s">
        <v>460</v>
      </c>
      <c r="J2049" t="s">
        <v>461</v>
      </c>
      <c r="K2049">
        <v>24000000</v>
      </c>
      <c r="L2049">
        <v>2004</v>
      </c>
      <c r="M2049">
        <v>8.1999999999999993</v>
      </c>
      <c r="N2049">
        <v>1.85</v>
      </c>
    </row>
    <row r="2050" spans="1:14" x14ac:dyDescent="0.3">
      <c r="A2050" t="s">
        <v>2669</v>
      </c>
      <c r="B2050">
        <v>88</v>
      </c>
      <c r="C2050" t="s">
        <v>372</v>
      </c>
      <c r="D2050">
        <v>75590286</v>
      </c>
      <c r="E2050" t="s">
        <v>6117</v>
      </c>
      <c r="F2050" t="s">
        <v>124</v>
      </c>
      <c r="G2050" t="s">
        <v>6118</v>
      </c>
      <c r="H2050" t="s">
        <v>6119</v>
      </c>
      <c r="I2050" t="s">
        <v>20</v>
      </c>
      <c r="J2050" t="s">
        <v>21</v>
      </c>
      <c r="K2050">
        <v>23600000</v>
      </c>
      <c r="L2050">
        <v>2009</v>
      </c>
      <c r="M2050">
        <v>7.7</v>
      </c>
      <c r="N2050">
        <v>2.35</v>
      </c>
    </row>
    <row r="2051" spans="1:14" x14ac:dyDescent="0.3">
      <c r="A2051" t="s">
        <v>115</v>
      </c>
      <c r="B2051">
        <v>201</v>
      </c>
      <c r="C2051" t="s">
        <v>140</v>
      </c>
      <c r="D2051">
        <v>218051260</v>
      </c>
      <c r="E2051" t="s">
        <v>141</v>
      </c>
      <c r="F2051" t="s">
        <v>142</v>
      </c>
      <c r="G2051" t="s">
        <v>143</v>
      </c>
      <c r="H2051" t="s">
        <v>144</v>
      </c>
      <c r="I2051" t="s">
        <v>20</v>
      </c>
      <c r="J2051" t="s">
        <v>121</v>
      </c>
      <c r="K2051">
        <v>207000000</v>
      </c>
      <c r="L2051">
        <v>2005</v>
      </c>
      <c r="M2051">
        <v>7.2</v>
      </c>
      <c r="N2051">
        <v>2.35</v>
      </c>
    </row>
    <row r="2052" spans="1:14" x14ac:dyDescent="0.3">
      <c r="A2052" t="s">
        <v>1071</v>
      </c>
      <c r="B2052">
        <v>90</v>
      </c>
      <c r="C2052" t="s">
        <v>883</v>
      </c>
      <c r="D2052">
        <v>161487252</v>
      </c>
      <c r="E2052" t="s">
        <v>2496</v>
      </c>
      <c r="F2052" t="s">
        <v>1428</v>
      </c>
      <c r="G2052" t="s">
        <v>6120</v>
      </c>
      <c r="H2052" t="s">
        <v>1950</v>
      </c>
      <c r="I2052" t="s">
        <v>20</v>
      </c>
      <c r="J2052" t="s">
        <v>21</v>
      </c>
      <c r="K2052">
        <v>20000000</v>
      </c>
      <c r="L2052">
        <v>1998</v>
      </c>
      <c r="M2052">
        <v>6.1</v>
      </c>
      <c r="N2052">
        <v>1.85</v>
      </c>
    </row>
    <row r="2053" spans="1:14" x14ac:dyDescent="0.3">
      <c r="A2053" t="s">
        <v>4412</v>
      </c>
      <c r="B2053">
        <v>127</v>
      </c>
      <c r="C2053" t="s">
        <v>4811</v>
      </c>
      <c r="D2053">
        <v>290158751</v>
      </c>
      <c r="E2053" t="s">
        <v>16</v>
      </c>
      <c r="F2053" t="s">
        <v>266</v>
      </c>
      <c r="G2053" t="s">
        <v>6121</v>
      </c>
      <c r="H2053" t="s">
        <v>6122</v>
      </c>
      <c r="I2053" t="s">
        <v>20</v>
      </c>
      <c r="J2053" t="s">
        <v>21</v>
      </c>
      <c r="K2053">
        <v>18000000</v>
      </c>
      <c r="L2053">
        <v>1980</v>
      </c>
      <c r="M2053">
        <v>8.8000000000000007</v>
      </c>
      <c r="N2053">
        <v>2.35</v>
      </c>
    </row>
    <row r="2054" spans="1:14" x14ac:dyDescent="0.3">
      <c r="A2054" t="s">
        <v>189</v>
      </c>
      <c r="B2054">
        <v>119</v>
      </c>
      <c r="C2054" t="s">
        <v>1606</v>
      </c>
      <c r="D2054">
        <v>65807024</v>
      </c>
      <c r="E2054" t="s">
        <v>2281</v>
      </c>
      <c r="F2054" t="s">
        <v>112</v>
      </c>
      <c r="G2054" t="s">
        <v>6123</v>
      </c>
      <c r="H2054" t="s">
        <v>6124</v>
      </c>
      <c r="I2054" t="s">
        <v>20</v>
      </c>
      <c r="J2054" t="s">
        <v>21</v>
      </c>
      <c r="K2054">
        <v>19000000</v>
      </c>
      <c r="L2054">
        <v>1995</v>
      </c>
      <c r="M2054">
        <v>6.8</v>
      </c>
      <c r="N2054">
        <v>1.85</v>
      </c>
    </row>
    <row r="2055" spans="1:14" x14ac:dyDescent="0.3">
      <c r="A2055" t="s">
        <v>3552</v>
      </c>
      <c r="B2055">
        <v>85</v>
      </c>
      <c r="C2055" t="s">
        <v>5032</v>
      </c>
      <c r="D2055">
        <v>86930411</v>
      </c>
      <c r="E2055" t="s">
        <v>678</v>
      </c>
      <c r="F2055" t="s">
        <v>4888</v>
      </c>
      <c r="G2055" t="s">
        <v>6125</v>
      </c>
      <c r="H2055" t="s">
        <v>6126</v>
      </c>
      <c r="I2055" t="s">
        <v>20</v>
      </c>
      <c r="J2055" t="s">
        <v>21</v>
      </c>
      <c r="K2055">
        <v>23000000</v>
      </c>
      <c r="L2055">
        <v>1991</v>
      </c>
      <c r="M2055">
        <v>6.8</v>
      </c>
      <c r="N2055">
        <v>1.85</v>
      </c>
    </row>
    <row r="2056" spans="1:14" x14ac:dyDescent="0.3">
      <c r="A2056" t="s">
        <v>3427</v>
      </c>
      <c r="B2056">
        <v>98</v>
      </c>
      <c r="C2056" t="s">
        <v>6127</v>
      </c>
      <c r="D2056">
        <v>53302314</v>
      </c>
      <c r="E2056" t="s">
        <v>3456</v>
      </c>
      <c r="F2056" t="s">
        <v>3734</v>
      </c>
      <c r="G2056" t="s">
        <v>6128</v>
      </c>
      <c r="H2056" t="s">
        <v>6129</v>
      </c>
      <c r="I2056" t="s">
        <v>20</v>
      </c>
      <c r="J2056" t="s">
        <v>21</v>
      </c>
      <c r="K2056">
        <v>23000000</v>
      </c>
      <c r="L2056">
        <v>2000</v>
      </c>
      <c r="M2056">
        <v>6.7</v>
      </c>
      <c r="N2056">
        <v>1.85</v>
      </c>
    </row>
    <row r="2057" spans="1:14" x14ac:dyDescent="0.3">
      <c r="A2057" t="s">
        <v>2186</v>
      </c>
      <c r="B2057">
        <v>101</v>
      </c>
      <c r="C2057" t="s">
        <v>473</v>
      </c>
      <c r="D2057">
        <v>40962534</v>
      </c>
      <c r="E2057" t="s">
        <v>2190</v>
      </c>
      <c r="F2057" t="s">
        <v>2670</v>
      </c>
      <c r="G2057" t="s">
        <v>6130</v>
      </c>
      <c r="H2057" t="s">
        <v>928</v>
      </c>
      <c r="I2057" t="s">
        <v>20</v>
      </c>
      <c r="J2057" t="s">
        <v>21</v>
      </c>
      <c r="K2057">
        <v>12500000</v>
      </c>
      <c r="L2057">
        <v>2011</v>
      </c>
      <c r="M2057">
        <v>7.1</v>
      </c>
      <c r="N2057">
        <v>2.35</v>
      </c>
    </row>
    <row r="2058" spans="1:14" x14ac:dyDescent="0.3">
      <c r="A2058" t="s">
        <v>921</v>
      </c>
      <c r="B2058">
        <v>112</v>
      </c>
      <c r="C2058" t="s">
        <v>2170</v>
      </c>
      <c r="D2058">
        <v>39235088</v>
      </c>
      <c r="E2058" t="s">
        <v>6131</v>
      </c>
      <c r="F2058" t="s">
        <v>230</v>
      </c>
      <c r="G2058" t="s">
        <v>6132</v>
      </c>
      <c r="H2058" t="s">
        <v>1344</v>
      </c>
      <c r="I2058" t="s">
        <v>20</v>
      </c>
      <c r="J2058" t="s">
        <v>21</v>
      </c>
      <c r="K2058">
        <v>23000000</v>
      </c>
      <c r="L2058">
        <v>2000</v>
      </c>
      <c r="M2058">
        <v>7.1</v>
      </c>
      <c r="N2058">
        <v>2.35</v>
      </c>
    </row>
    <row r="2059" spans="1:14" x14ac:dyDescent="0.3">
      <c r="A2059" t="s">
        <v>683</v>
      </c>
      <c r="B2059">
        <v>97</v>
      </c>
      <c r="C2059" t="s">
        <v>3006</v>
      </c>
      <c r="D2059">
        <v>27338033</v>
      </c>
      <c r="E2059" t="s">
        <v>1106</v>
      </c>
      <c r="F2059" t="s">
        <v>179</v>
      </c>
      <c r="G2059" t="s">
        <v>6133</v>
      </c>
      <c r="H2059" t="s">
        <v>6134</v>
      </c>
      <c r="I2059" t="s">
        <v>20</v>
      </c>
      <c r="J2059" t="s">
        <v>21</v>
      </c>
      <c r="K2059">
        <v>23000000</v>
      </c>
      <c r="L2059">
        <v>2001</v>
      </c>
      <c r="M2059">
        <v>6.1</v>
      </c>
      <c r="N2059">
        <v>1.85</v>
      </c>
    </row>
    <row r="2060" spans="1:14" x14ac:dyDescent="0.3">
      <c r="A2060" t="s">
        <v>1183</v>
      </c>
      <c r="B2060">
        <v>126</v>
      </c>
      <c r="C2060" t="s">
        <v>6135</v>
      </c>
      <c r="D2060">
        <v>25556065</v>
      </c>
      <c r="E2060" t="s">
        <v>3429</v>
      </c>
      <c r="F2060" t="s">
        <v>68</v>
      </c>
      <c r="G2060" t="s">
        <v>6136</v>
      </c>
      <c r="H2060" t="s">
        <v>6137</v>
      </c>
      <c r="I2060" t="s">
        <v>20</v>
      </c>
      <c r="J2060" t="s">
        <v>21</v>
      </c>
      <c r="K2060">
        <v>23000000</v>
      </c>
      <c r="L2060">
        <v>2013</v>
      </c>
      <c r="M2060">
        <v>8</v>
      </c>
      <c r="N2060">
        <v>1.85</v>
      </c>
    </row>
    <row r="2061" spans="1:14" x14ac:dyDescent="0.3">
      <c r="A2061" t="s">
        <v>2215</v>
      </c>
      <c r="B2061">
        <v>106</v>
      </c>
      <c r="C2061" t="s">
        <v>5855</v>
      </c>
      <c r="D2061">
        <v>15785632</v>
      </c>
      <c r="E2061" t="s">
        <v>5856</v>
      </c>
      <c r="F2061" t="s">
        <v>179</v>
      </c>
      <c r="G2061" t="s">
        <v>5857</v>
      </c>
      <c r="H2061" t="s">
        <v>3723</v>
      </c>
      <c r="I2061" t="s">
        <v>20</v>
      </c>
      <c r="J2061" t="s">
        <v>34</v>
      </c>
      <c r="K2061">
        <v>23000000</v>
      </c>
      <c r="L2061">
        <v>2016</v>
      </c>
      <c r="M2061">
        <v>7.5</v>
      </c>
      <c r="N2061">
        <v>2.35</v>
      </c>
    </row>
    <row r="2062" spans="1:14" x14ac:dyDescent="0.3">
      <c r="A2062" t="s">
        <v>2800</v>
      </c>
      <c r="B2062">
        <v>97</v>
      </c>
      <c r="C2062" t="s">
        <v>6138</v>
      </c>
      <c r="D2062">
        <v>21973182</v>
      </c>
      <c r="E2062" t="s">
        <v>575</v>
      </c>
      <c r="F2062" t="s">
        <v>226</v>
      </c>
      <c r="G2062" t="s">
        <v>6139</v>
      </c>
      <c r="H2062" t="s">
        <v>6140</v>
      </c>
      <c r="I2062" t="s">
        <v>20</v>
      </c>
      <c r="J2062" t="s">
        <v>21</v>
      </c>
      <c r="K2062">
        <v>23000000</v>
      </c>
      <c r="L2062">
        <v>2001</v>
      </c>
      <c r="M2062">
        <v>6.6</v>
      </c>
      <c r="N2062">
        <v>2.35</v>
      </c>
    </row>
    <row r="2063" spans="1:14" x14ac:dyDescent="0.3">
      <c r="A2063" t="s">
        <v>6141</v>
      </c>
      <c r="B2063">
        <v>100</v>
      </c>
      <c r="C2063" t="s">
        <v>6142</v>
      </c>
      <c r="D2063">
        <v>4756</v>
      </c>
      <c r="E2063" t="s">
        <v>136</v>
      </c>
      <c r="F2063" t="s">
        <v>895</v>
      </c>
      <c r="G2063" t="s">
        <v>6143</v>
      </c>
      <c r="H2063" t="s">
        <v>6144</v>
      </c>
      <c r="I2063" t="s">
        <v>20</v>
      </c>
      <c r="J2063" t="s">
        <v>34</v>
      </c>
      <c r="K2063">
        <v>25000000</v>
      </c>
      <c r="L2063">
        <v>2013</v>
      </c>
      <c r="M2063">
        <v>5.4</v>
      </c>
      <c r="N2063">
        <v>2.35</v>
      </c>
    </row>
    <row r="2064" spans="1:14" x14ac:dyDescent="0.3">
      <c r="A2064" t="s">
        <v>2920</v>
      </c>
      <c r="B2064">
        <v>114</v>
      </c>
      <c r="C2064" t="s">
        <v>6145</v>
      </c>
      <c r="D2064">
        <v>18653615</v>
      </c>
      <c r="E2064" t="s">
        <v>1649</v>
      </c>
      <c r="F2064" t="s">
        <v>568</v>
      </c>
      <c r="G2064" t="s">
        <v>6146</v>
      </c>
      <c r="H2064" t="s">
        <v>6027</v>
      </c>
      <c r="I2064" t="s">
        <v>20</v>
      </c>
      <c r="J2064" t="s">
        <v>21</v>
      </c>
      <c r="K2064">
        <v>23000000</v>
      </c>
      <c r="L2064">
        <v>1999</v>
      </c>
      <c r="M2064">
        <v>6.1</v>
      </c>
      <c r="N2064">
        <v>2.35</v>
      </c>
    </row>
    <row r="2065" spans="1:14" x14ac:dyDescent="0.3">
      <c r="A2065" t="s">
        <v>5221</v>
      </c>
      <c r="B2065">
        <v>101</v>
      </c>
      <c r="C2065" t="s">
        <v>5222</v>
      </c>
      <c r="D2065">
        <v>12189514</v>
      </c>
      <c r="E2065" t="s">
        <v>1106</v>
      </c>
      <c r="F2065" t="s">
        <v>1802</v>
      </c>
      <c r="G2065" t="s">
        <v>5223</v>
      </c>
      <c r="H2065" t="s">
        <v>5224</v>
      </c>
      <c r="I2065" t="s">
        <v>20</v>
      </c>
      <c r="J2065" t="s">
        <v>21</v>
      </c>
      <c r="K2065">
        <v>23000000</v>
      </c>
      <c r="L2065">
        <v>2004</v>
      </c>
      <c r="M2065">
        <v>6.1</v>
      </c>
      <c r="N2065">
        <v>2.35</v>
      </c>
    </row>
    <row r="2066" spans="1:14" x14ac:dyDescent="0.3">
      <c r="A2066" t="s">
        <v>6147</v>
      </c>
      <c r="B2066">
        <v>88</v>
      </c>
      <c r="C2066" t="s">
        <v>6148</v>
      </c>
      <c r="D2066">
        <v>13019253</v>
      </c>
      <c r="E2066" t="s">
        <v>678</v>
      </c>
      <c r="F2066" t="s">
        <v>2996</v>
      </c>
      <c r="G2066" t="s">
        <v>6149</v>
      </c>
      <c r="H2066" t="s">
        <v>6150</v>
      </c>
      <c r="I2066" t="s">
        <v>20</v>
      </c>
      <c r="J2066" t="s">
        <v>21</v>
      </c>
      <c r="K2066">
        <v>23000000</v>
      </c>
      <c r="L2066">
        <v>2000</v>
      </c>
      <c r="M2066">
        <v>5.6</v>
      </c>
      <c r="N2066">
        <v>1.85</v>
      </c>
    </row>
    <row r="2067" spans="1:14" x14ac:dyDescent="0.3">
      <c r="A2067" t="s">
        <v>1005</v>
      </c>
      <c r="B2067">
        <v>93</v>
      </c>
      <c r="C2067" t="s">
        <v>311</v>
      </c>
      <c r="D2067">
        <v>18934858</v>
      </c>
      <c r="E2067" t="s">
        <v>37</v>
      </c>
      <c r="F2067" t="s">
        <v>303</v>
      </c>
      <c r="G2067" t="s">
        <v>6151</v>
      </c>
      <c r="H2067" t="s">
        <v>1503</v>
      </c>
      <c r="I2067" t="s">
        <v>20</v>
      </c>
      <c r="J2067" t="s">
        <v>4874</v>
      </c>
      <c r="K2067">
        <v>23000000</v>
      </c>
      <c r="L2067">
        <v>2011</v>
      </c>
      <c r="M2067">
        <v>5.8</v>
      </c>
      <c r="N2067">
        <v>2.35</v>
      </c>
    </row>
    <row r="2068" spans="1:14" x14ac:dyDescent="0.3">
      <c r="A2068" t="s">
        <v>6152</v>
      </c>
      <c r="B2068">
        <v>92</v>
      </c>
      <c r="C2068" t="s">
        <v>5629</v>
      </c>
      <c r="D2068">
        <v>20763013</v>
      </c>
      <c r="E2068" t="s">
        <v>5193</v>
      </c>
      <c r="F2068" t="s">
        <v>6153</v>
      </c>
      <c r="G2068" t="s">
        <v>6154</v>
      </c>
      <c r="H2068" t="s">
        <v>6155</v>
      </c>
      <c r="I2068" t="s">
        <v>20</v>
      </c>
      <c r="J2068" t="s">
        <v>21</v>
      </c>
      <c r="K2068">
        <v>23000000</v>
      </c>
      <c r="L2068">
        <v>1987</v>
      </c>
      <c r="M2068">
        <v>2.8</v>
      </c>
      <c r="N2068">
        <v>2.35</v>
      </c>
    </row>
    <row r="2069" spans="1:14" x14ac:dyDescent="0.3">
      <c r="A2069" t="s">
        <v>6156</v>
      </c>
      <c r="B2069">
        <v>98</v>
      </c>
      <c r="C2069" t="s">
        <v>1147</v>
      </c>
      <c r="D2069">
        <v>12782508</v>
      </c>
      <c r="E2069" t="s">
        <v>2190</v>
      </c>
      <c r="F2069" t="s">
        <v>147</v>
      </c>
      <c r="G2069" t="s">
        <v>6157</v>
      </c>
      <c r="H2069" t="s">
        <v>1551</v>
      </c>
      <c r="I2069" t="s">
        <v>20</v>
      </c>
      <c r="J2069" t="s">
        <v>21</v>
      </c>
      <c r="K2069">
        <v>23000000</v>
      </c>
      <c r="L2069">
        <v>1996</v>
      </c>
      <c r="M2069">
        <v>6.7</v>
      </c>
      <c r="N2069">
        <v>1.85</v>
      </c>
    </row>
    <row r="2070" spans="1:14" x14ac:dyDescent="0.3">
      <c r="A2070" t="s">
        <v>6158</v>
      </c>
      <c r="B2070">
        <v>94</v>
      </c>
      <c r="C2070" t="s">
        <v>3111</v>
      </c>
      <c r="D2070">
        <v>11508423</v>
      </c>
      <c r="E2070" t="s">
        <v>6159</v>
      </c>
      <c r="F2070" t="s">
        <v>2553</v>
      </c>
      <c r="G2070" t="s">
        <v>6160</v>
      </c>
      <c r="H2070" t="s">
        <v>6161</v>
      </c>
      <c r="I2070" t="s">
        <v>20</v>
      </c>
      <c r="J2070" t="s">
        <v>21</v>
      </c>
      <c r="K2070">
        <v>23000000</v>
      </c>
      <c r="L2070">
        <v>2008</v>
      </c>
      <c r="M2070">
        <v>5.0999999999999996</v>
      </c>
      <c r="N2070">
        <v>2.35</v>
      </c>
    </row>
    <row r="2071" spans="1:14" x14ac:dyDescent="0.3">
      <c r="A2071" t="s">
        <v>3168</v>
      </c>
      <c r="B2071">
        <v>102</v>
      </c>
      <c r="C2071" t="s">
        <v>6162</v>
      </c>
      <c r="D2071">
        <v>10660147</v>
      </c>
      <c r="E2071" t="s">
        <v>146</v>
      </c>
      <c r="F2071" t="s">
        <v>2220</v>
      </c>
      <c r="G2071" t="s">
        <v>6163</v>
      </c>
      <c r="H2071" t="s">
        <v>6164</v>
      </c>
      <c r="I2071" t="s">
        <v>20</v>
      </c>
      <c r="J2071" t="s">
        <v>34</v>
      </c>
      <c r="K2071">
        <v>23000000</v>
      </c>
      <c r="L2071">
        <v>1999</v>
      </c>
      <c r="M2071">
        <v>7.2</v>
      </c>
      <c r="N2071">
        <v>1.85</v>
      </c>
    </row>
    <row r="2072" spans="1:14" x14ac:dyDescent="0.3">
      <c r="A2072" t="s">
        <v>3686</v>
      </c>
      <c r="B2072">
        <v>98</v>
      </c>
      <c r="C2072" t="s">
        <v>1137</v>
      </c>
      <c r="D2072">
        <v>7434726</v>
      </c>
      <c r="E2072" t="s">
        <v>6165</v>
      </c>
      <c r="F2072" t="s">
        <v>1156</v>
      </c>
      <c r="G2072" t="s">
        <v>6166</v>
      </c>
      <c r="H2072" t="s">
        <v>750</v>
      </c>
      <c r="I2072" t="s">
        <v>20</v>
      </c>
      <c r="J2072" t="s">
        <v>21</v>
      </c>
      <c r="K2072">
        <v>23000000</v>
      </c>
      <c r="L2072">
        <v>1991</v>
      </c>
      <c r="M2072">
        <v>6</v>
      </c>
      <c r="N2072">
        <v>1.85</v>
      </c>
    </row>
    <row r="2073" spans="1:14" x14ac:dyDescent="0.3">
      <c r="A2073" t="s">
        <v>5157</v>
      </c>
      <c r="B2073">
        <v>121</v>
      </c>
      <c r="C2073" t="s">
        <v>525</v>
      </c>
      <c r="D2073">
        <v>6777589</v>
      </c>
      <c r="E2073" t="s">
        <v>1403</v>
      </c>
      <c r="F2073" t="s">
        <v>53</v>
      </c>
      <c r="G2073" t="s">
        <v>6167</v>
      </c>
      <c r="H2073" t="s">
        <v>2878</v>
      </c>
      <c r="I2073" t="s">
        <v>20</v>
      </c>
      <c r="J2073" t="s">
        <v>21</v>
      </c>
      <c r="L2073">
        <v>2007</v>
      </c>
      <c r="M2073">
        <v>7.2</v>
      </c>
      <c r="N2073">
        <v>2.35</v>
      </c>
    </row>
    <row r="2074" spans="1:14" x14ac:dyDescent="0.3">
      <c r="A2074" t="s">
        <v>6168</v>
      </c>
      <c r="B2074">
        <v>111</v>
      </c>
      <c r="C2074" t="s">
        <v>6169</v>
      </c>
      <c r="D2074">
        <v>6109075</v>
      </c>
      <c r="E2074" t="s">
        <v>1017</v>
      </c>
      <c r="F2074" t="s">
        <v>1335</v>
      </c>
      <c r="G2074" t="s">
        <v>6170</v>
      </c>
      <c r="H2074" t="s">
        <v>6171</v>
      </c>
      <c r="I2074" t="s">
        <v>965</v>
      </c>
      <c r="J2074" t="s">
        <v>966</v>
      </c>
      <c r="K2074">
        <v>19430000</v>
      </c>
      <c r="L2074">
        <v>2009</v>
      </c>
      <c r="M2074">
        <v>6.7</v>
      </c>
      <c r="N2074">
        <v>2.35</v>
      </c>
    </row>
    <row r="2075" spans="1:14" x14ac:dyDescent="0.3">
      <c r="A2075" t="s">
        <v>6172</v>
      </c>
      <c r="B2075">
        <v>90</v>
      </c>
      <c r="C2075" t="s">
        <v>6173</v>
      </c>
      <c r="E2075" t="s">
        <v>1160</v>
      </c>
      <c r="F2075" t="s">
        <v>910</v>
      </c>
      <c r="G2075" t="s">
        <v>6174</v>
      </c>
      <c r="H2075" t="s">
        <v>1229</v>
      </c>
      <c r="I2075" t="s">
        <v>20</v>
      </c>
      <c r="J2075" t="s">
        <v>182</v>
      </c>
      <c r="K2075">
        <v>11000000</v>
      </c>
      <c r="L2075">
        <v>2015</v>
      </c>
      <c r="M2075">
        <v>6.3</v>
      </c>
      <c r="N2075">
        <v>2.35</v>
      </c>
    </row>
    <row r="2076" spans="1:14" x14ac:dyDescent="0.3">
      <c r="A2076" t="s">
        <v>3520</v>
      </c>
      <c r="B2076">
        <v>100</v>
      </c>
      <c r="C2076" t="s">
        <v>6175</v>
      </c>
      <c r="D2076">
        <v>2708188</v>
      </c>
      <c r="E2076" t="s">
        <v>936</v>
      </c>
      <c r="F2076" t="s">
        <v>6176</v>
      </c>
      <c r="G2076" t="s">
        <v>6177</v>
      </c>
      <c r="H2076" t="s">
        <v>6178</v>
      </c>
      <c r="I2076" t="s">
        <v>20</v>
      </c>
      <c r="J2076" t="s">
        <v>34</v>
      </c>
      <c r="K2076">
        <v>23000000</v>
      </c>
      <c r="L2076">
        <v>2009</v>
      </c>
      <c r="M2076">
        <v>6.2</v>
      </c>
      <c r="N2076">
        <v>2.35</v>
      </c>
    </row>
    <row r="2077" spans="1:14" x14ac:dyDescent="0.3">
      <c r="A2077" t="s">
        <v>45</v>
      </c>
      <c r="B2077">
        <v>50</v>
      </c>
      <c r="C2077" t="s">
        <v>5270</v>
      </c>
      <c r="E2077" t="s">
        <v>315</v>
      </c>
      <c r="F2077" t="s">
        <v>1344</v>
      </c>
      <c r="G2077" t="s">
        <v>6179</v>
      </c>
      <c r="H2077" t="s">
        <v>5063</v>
      </c>
      <c r="I2077" t="s">
        <v>20</v>
      </c>
      <c r="J2077" t="s">
        <v>21</v>
      </c>
      <c r="M2077">
        <v>6.8</v>
      </c>
    </row>
    <row r="2078" spans="1:14" x14ac:dyDescent="0.3">
      <c r="A2078" t="s">
        <v>6180</v>
      </c>
      <c r="B2078">
        <v>141</v>
      </c>
      <c r="C2078" t="s">
        <v>6181</v>
      </c>
      <c r="D2078">
        <v>16123851</v>
      </c>
      <c r="E2078" t="s">
        <v>2190</v>
      </c>
      <c r="F2078" t="s">
        <v>6182</v>
      </c>
      <c r="G2078" t="s">
        <v>6183</v>
      </c>
      <c r="H2078" t="s">
        <v>6184</v>
      </c>
      <c r="I2078" t="s">
        <v>20</v>
      </c>
      <c r="J2078" t="s">
        <v>21</v>
      </c>
      <c r="K2078">
        <v>23000000</v>
      </c>
      <c r="L2078">
        <v>2004</v>
      </c>
      <c r="M2078">
        <v>6.2</v>
      </c>
      <c r="N2078">
        <v>2.35</v>
      </c>
    </row>
    <row r="2079" spans="1:14" x14ac:dyDescent="0.3">
      <c r="A2079" t="s">
        <v>6052</v>
      </c>
      <c r="B2079">
        <v>139</v>
      </c>
      <c r="C2079" t="s">
        <v>6185</v>
      </c>
      <c r="E2079" t="s">
        <v>6186</v>
      </c>
      <c r="F2079" t="s">
        <v>6187</v>
      </c>
      <c r="G2079" t="s">
        <v>6188</v>
      </c>
      <c r="H2079" t="s">
        <v>5266</v>
      </c>
      <c r="I2079" t="s">
        <v>1279</v>
      </c>
      <c r="J2079" t="s">
        <v>601</v>
      </c>
      <c r="K2079">
        <v>23000000</v>
      </c>
      <c r="L2079">
        <v>2009</v>
      </c>
      <c r="M2079">
        <v>6.9</v>
      </c>
      <c r="N2079">
        <v>2.35</v>
      </c>
    </row>
    <row r="2080" spans="1:14" x14ac:dyDescent="0.3">
      <c r="A2080" t="s">
        <v>2262</v>
      </c>
      <c r="B2080">
        <v>114</v>
      </c>
      <c r="C2080" t="s">
        <v>6189</v>
      </c>
      <c r="D2080">
        <v>71975611</v>
      </c>
      <c r="E2080" t="s">
        <v>4536</v>
      </c>
      <c r="F2080" t="s">
        <v>6190</v>
      </c>
      <c r="G2080" t="s">
        <v>6191</v>
      </c>
      <c r="H2080" t="s">
        <v>6192</v>
      </c>
      <c r="I2080" t="s">
        <v>20</v>
      </c>
      <c r="J2080" t="s">
        <v>21</v>
      </c>
      <c r="K2080">
        <v>25000000</v>
      </c>
      <c r="L2080">
        <v>2007</v>
      </c>
      <c r="M2080">
        <v>6.8</v>
      </c>
      <c r="N2080">
        <v>2.35</v>
      </c>
    </row>
    <row r="2081" spans="1:14" x14ac:dyDescent="0.3">
      <c r="A2081" t="s">
        <v>6193</v>
      </c>
      <c r="B2081">
        <v>96</v>
      </c>
      <c r="C2081" t="s">
        <v>6194</v>
      </c>
      <c r="D2081">
        <v>38119483</v>
      </c>
      <c r="E2081" t="s">
        <v>1232</v>
      </c>
      <c r="F2081" t="s">
        <v>6195</v>
      </c>
      <c r="G2081" t="s">
        <v>6196</v>
      </c>
      <c r="H2081" t="s">
        <v>6197</v>
      </c>
      <c r="I2081" t="s">
        <v>20</v>
      </c>
      <c r="J2081" t="s">
        <v>21</v>
      </c>
      <c r="K2081">
        <v>22700000</v>
      </c>
      <c r="L2081">
        <v>1987</v>
      </c>
      <c r="M2081">
        <v>7.1</v>
      </c>
      <c r="N2081">
        <v>1.85</v>
      </c>
    </row>
    <row r="2082" spans="1:14" x14ac:dyDescent="0.3">
      <c r="A2082" t="s">
        <v>6198</v>
      </c>
      <c r="B2082">
        <v>111</v>
      </c>
      <c r="C2082" t="s">
        <v>1184</v>
      </c>
      <c r="D2082">
        <v>4190530</v>
      </c>
      <c r="E2082" t="s">
        <v>2183</v>
      </c>
      <c r="F2082" t="s">
        <v>6199</v>
      </c>
      <c r="G2082" t="s">
        <v>6200</v>
      </c>
      <c r="H2082" t="s">
        <v>565</v>
      </c>
      <c r="I2082" t="s">
        <v>20</v>
      </c>
      <c r="J2082" t="s">
        <v>251</v>
      </c>
      <c r="K2082">
        <v>22500000</v>
      </c>
      <c r="L2082">
        <v>2014</v>
      </c>
      <c r="M2082">
        <v>7.1</v>
      </c>
      <c r="N2082">
        <v>2.35</v>
      </c>
    </row>
    <row r="2083" spans="1:14" x14ac:dyDescent="0.3">
      <c r="A2083" t="s">
        <v>2018</v>
      </c>
      <c r="B2083">
        <v>127</v>
      </c>
      <c r="C2083" t="s">
        <v>683</v>
      </c>
      <c r="D2083">
        <v>217631306</v>
      </c>
      <c r="E2083" t="s">
        <v>6201</v>
      </c>
      <c r="F2083" t="s">
        <v>910</v>
      </c>
      <c r="G2083" t="s">
        <v>6202</v>
      </c>
      <c r="H2083" t="s">
        <v>6203</v>
      </c>
      <c r="I2083" t="s">
        <v>20</v>
      </c>
      <c r="J2083" t="s">
        <v>21</v>
      </c>
      <c r="K2083">
        <v>22000000</v>
      </c>
      <c r="L2083">
        <v>1990</v>
      </c>
      <c r="M2083">
        <v>7</v>
      </c>
      <c r="N2083">
        <v>1.85</v>
      </c>
    </row>
    <row r="2084" spans="1:14" x14ac:dyDescent="0.3">
      <c r="A2084" t="s">
        <v>2243</v>
      </c>
      <c r="B2084">
        <v>107</v>
      </c>
      <c r="C2084" t="s">
        <v>4496</v>
      </c>
      <c r="D2084">
        <v>176483808</v>
      </c>
      <c r="E2084" t="s">
        <v>1106</v>
      </c>
      <c r="F2084" t="s">
        <v>422</v>
      </c>
      <c r="G2084" t="s">
        <v>6204</v>
      </c>
      <c r="H2084" t="s">
        <v>1840</v>
      </c>
      <c r="I2084" t="s">
        <v>20</v>
      </c>
      <c r="J2084" t="s">
        <v>21</v>
      </c>
      <c r="K2084">
        <v>23000000</v>
      </c>
      <c r="L2084">
        <v>1998</v>
      </c>
      <c r="M2084">
        <v>7.1</v>
      </c>
      <c r="N2084">
        <v>1.85</v>
      </c>
    </row>
    <row r="2085" spans="1:14" x14ac:dyDescent="0.3">
      <c r="A2085" t="s">
        <v>2664</v>
      </c>
      <c r="B2085">
        <v>97</v>
      </c>
      <c r="C2085" t="s">
        <v>2344</v>
      </c>
      <c r="D2085">
        <v>144833357</v>
      </c>
      <c r="E2085" t="s">
        <v>3024</v>
      </c>
      <c r="F2085" t="s">
        <v>2342</v>
      </c>
      <c r="G2085" t="s">
        <v>6205</v>
      </c>
      <c r="H2085" t="s">
        <v>2116</v>
      </c>
      <c r="I2085" t="s">
        <v>20</v>
      </c>
      <c r="J2085" t="s">
        <v>21</v>
      </c>
      <c r="K2085">
        <v>22000000</v>
      </c>
      <c r="L2085">
        <v>1994</v>
      </c>
      <c r="M2085">
        <v>6.4</v>
      </c>
      <c r="N2085">
        <v>1.85</v>
      </c>
    </row>
    <row r="2086" spans="1:14" x14ac:dyDescent="0.3">
      <c r="A2086" t="s">
        <v>1347</v>
      </c>
      <c r="B2086">
        <v>127</v>
      </c>
      <c r="C2086" t="s">
        <v>2375</v>
      </c>
      <c r="D2086">
        <v>75597042</v>
      </c>
      <c r="E2086" t="s">
        <v>4860</v>
      </c>
      <c r="F2086" t="s">
        <v>365</v>
      </c>
      <c r="G2086" t="s">
        <v>6206</v>
      </c>
      <c r="H2086" t="s">
        <v>6207</v>
      </c>
      <c r="I2086" t="s">
        <v>20</v>
      </c>
      <c r="J2086" t="s">
        <v>21</v>
      </c>
      <c r="K2086">
        <v>20000000</v>
      </c>
      <c r="L2086">
        <v>2002</v>
      </c>
      <c r="M2086">
        <v>7</v>
      </c>
      <c r="N2086">
        <v>2.35</v>
      </c>
    </row>
    <row r="2087" spans="1:14" x14ac:dyDescent="0.3">
      <c r="A2087" t="s">
        <v>3213</v>
      </c>
      <c r="B2087">
        <v>110</v>
      </c>
      <c r="C2087" t="s">
        <v>4821</v>
      </c>
      <c r="D2087">
        <v>90636983</v>
      </c>
      <c r="E2087" t="s">
        <v>4829</v>
      </c>
      <c r="F2087" t="s">
        <v>719</v>
      </c>
      <c r="G2087" t="s">
        <v>6208</v>
      </c>
      <c r="H2087" t="s">
        <v>3054</v>
      </c>
      <c r="I2087" t="s">
        <v>20</v>
      </c>
      <c r="J2087" t="s">
        <v>21</v>
      </c>
      <c r="K2087">
        <v>22000000</v>
      </c>
      <c r="L2087">
        <v>2007</v>
      </c>
      <c r="M2087">
        <v>6.2</v>
      </c>
      <c r="N2087">
        <v>2.35</v>
      </c>
    </row>
    <row r="2088" spans="1:14" x14ac:dyDescent="0.3">
      <c r="A2088" t="s">
        <v>2363</v>
      </c>
      <c r="B2088">
        <v>135</v>
      </c>
      <c r="C2088" t="s">
        <v>1551</v>
      </c>
      <c r="D2088">
        <v>70960517</v>
      </c>
      <c r="E2088" t="s">
        <v>146</v>
      </c>
      <c r="F2088" t="s">
        <v>2363</v>
      </c>
      <c r="G2088" t="s">
        <v>6209</v>
      </c>
      <c r="H2088" t="s">
        <v>6210</v>
      </c>
      <c r="I2088" t="s">
        <v>20</v>
      </c>
      <c r="J2088" t="s">
        <v>21</v>
      </c>
      <c r="K2088">
        <v>35000000</v>
      </c>
      <c r="L2088">
        <v>1995</v>
      </c>
      <c r="M2088">
        <v>7.5</v>
      </c>
      <c r="N2088">
        <v>1.85</v>
      </c>
    </row>
    <row r="2089" spans="1:14" x14ac:dyDescent="0.3">
      <c r="A2089" t="s">
        <v>4547</v>
      </c>
      <c r="B2089">
        <v>84</v>
      </c>
      <c r="C2089" t="s">
        <v>6211</v>
      </c>
      <c r="D2089">
        <v>55762229</v>
      </c>
      <c r="E2089" t="s">
        <v>3420</v>
      </c>
      <c r="F2089" t="s">
        <v>2785</v>
      </c>
      <c r="G2089" t="s">
        <v>6212</v>
      </c>
      <c r="H2089" t="s">
        <v>6213</v>
      </c>
      <c r="I2089" t="s">
        <v>20</v>
      </c>
      <c r="J2089" t="s">
        <v>21</v>
      </c>
      <c r="K2089">
        <v>22000000</v>
      </c>
      <c r="L2089">
        <v>2001</v>
      </c>
      <c r="M2089">
        <v>4.8</v>
      </c>
      <c r="N2089">
        <v>1.85</v>
      </c>
    </row>
    <row r="2090" spans="1:14" x14ac:dyDescent="0.3">
      <c r="A2090" t="s">
        <v>5334</v>
      </c>
      <c r="B2090">
        <v>240</v>
      </c>
      <c r="C2090" t="s">
        <v>5351</v>
      </c>
      <c r="E2090" t="s">
        <v>3692</v>
      </c>
      <c r="F2090" t="s">
        <v>3559</v>
      </c>
      <c r="G2090" t="s">
        <v>6214</v>
      </c>
      <c r="H2090" t="s">
        <v>2022</v>
      </c>
      <c r="I2090" t="s">
        <v>20</v>
      </c>
      <c r="J2090" t="s">
        <v>34</v>
      </c>
      <c r="K2090">
        <v>22000000</v>
      </c>
      <c r="L2090">
        <v>1982</v>
      </c>
      <c r="M2090">
        <v>8.1</v>
      </c>
      <c r="N2090">
        <v>2.35</v>
      </c>
    </row>
    <row r="2091" spans="1:14" x14ac:dyDescent="0.3">
      <c r="A2091" t="s">
        <v>4671</v>
      </c>
      <c r="B2091">
        <v>122</v>
      </c>
      <c r="C2091" t="s">
        <v>6215</v>
      </c>
      <c r="D2091">
        <v>54235441</v>
      </c>
      <c r="E2091" t="s">
        <v>1649</v>
      </c>
      <c r="F2091" t="s">
        <v>6216</v>
      </c>
      <c r="G2091" t="s">
        <v>6217</v>
      </c>
      <c r="H2091" t="s">
        <v>6218</v>
      </c>
      <c r="I2091" t="s">
        <v>20</v>
      </c>
      <c r="J2091" t="s">
        <v>21</v>
      </c>
      <c r="K2091">
        <v>22000000</v>
      </c>
      <c r="L2091">
        <v>2014</v>
      </c>
      <c r="M2091">
        <v>7.3</v>
      </c>
      <c r="N2091">
        <v>2.35</v>
      </c>
    </row>
    <row r="2092" spans="1:14" x14ac:dyDescent="0.3">
      <c r="A2092" t="s">
        <v>4134</v>
      </c>
      <c r="B2092">
        <v>114</v>
      </c>
      <c r="C2092" t="s">
        <v>1915</v>
      </c>
      <c r="D2092">
        <v>50728000</v>
      </c>
      <c r="E2092" t="s">
        <v>749</v>
      </c>
      <c r="F2092" t="s">
        <v>4861</v>
      </c>
      <c r="G2092" t="s">
        <v>6219</v>
      </c>
      <c r="H2092" t="s">
        <v>6220</v>
      </c>
      <c r="I2092" t="s">
        <v>20</v>
      </c>
      <c r="J2092" t="s">
        <v>21</v>
      </c>
      <c r="K2092">
        <v>22000000</v>
      </c>
      <c r="L2092">
        <v>1995</v>
      </c>
      <c r="M2092">
        <v>5.8</v>
      </c>
      <c r="N2092">
        <v>1.85</v>
      </c>
    </row>
    <row r="2093" spans="1:14" x14ac:dyDescent="0.3">
      <c r="A2093" t="s">
        <v>6221</v>
      </c>
      <c r="B2093">
        <v>132</v>
      </c>
      <c r="C2093" t="s">
        <v>1986</v>
      </c>
      <c r="D2093">
        <v>40270895</v>
      </c>
      <c r="E2093" t="s">
        <v>2190</v>
      </c>
      <c r="F2093" t="s">
        <v>2660</v>
      </c>
      <c r="G2093" t="s">
        <v>6222</v>
      </c>
      <c r="H2093" t="s">
        <v>1932</v>
      </c>
      <c r="I2093" t="s">
        <v>20</v>
      </c>
      <c r="J2093" t="s">
        <v>21</v>
      </c>
      <c r="K2093">
        <v>22000000</v>
      </c>
      <c r="L2093">
        <v>2001</v>
      </c>
      <c r="M2093">
        <v>7.6</v>
      </c>
      <c r="N2093">
        <v>1.85</v>
      </c>
    </row>
    <row r="2094" spans="1:14" x14ac:dyDescent="0.3">
      <c r="A2094" t="s">
        <v>6223</v>
      </c>
      <c r="B2094">
        <v>170</v>
      </c>
      <c r="C2094" t="s">
        <v>3122</v>
      </c>
      <c r="D2094">
        <v>59696176</v>
      </c>
      <c r="E2094" t="s">
        <v>3692</v>
      </c>
      <c r="F2094" t="s">
        <v>6224</v>
      </c>
      <c r="G2094" t="s">
        <v>6225</v>
      </c>
      <c r="H2094" t="s">
        <v>6226</v>
      </c>
      <c r="I2094" t="s">
        <v>20</v>
      </c>
      <c r="J2094" t="s">
        <v>21</v>
      </c>
      <c r="K2094">
        <v>22000000</v>
      </c>
      <c r="L2094">
        <v>2014</v>
      </c>
      <c r="M2094">
        <v>5.6</v>
      </c>
      <c r="N2094">
        <v>2.35</v>
      </c>
    </row>
    <row r="2095" spans="1:14" x14ac:dyDescent="0.3">
      <c r="A2095" t="s">
        <v>1065</v>
      </c>
      <c r="B2095">
        <v>133</v>
      </c>
      <c r="C2095" t="s">
        <v>2432</v>
      </c>
      <c r="D2095">
        <v>51483949</v>
      </c>
      <c r="E2095" t="s">
        <v>903</v>
      </c>
      <c r="F2095" t="s">
        <v>194</v>
      </c>
      <c r="G2095" t="s">
        <v>6227</v>
      </c>
      <c r="H2095" t="s">
        <v>6228</v>
      </c>
      <c r="I2095" t="s">
        <v>20</v>
      </c>
      <c r="J2095" t="s">
        <v>34</v>
      </c>
      <c r="K2095">
        <v>22000000</v>
      </c>
      <c r="L2095">
        <v>2003</v>
      </c>
      <c r="M2095">
        <v>7</v>
      </c>
      <c r="N2095">
        <v>2.35</v>
      </c>
    </row>
    <row r="2096" spans="1:14" x14ac:dyDescent="0.3">
      <c r="A2096" t="s">
        <v>2262</v>
      </c>
      <c r="B2096">
        <v>112</v>
      </c>
      <c r="C2096" t="s">
        <v>1136</v>
      </c>
      <c r="D2096">
        <v>36020063</v>
      </c>
      <c r="E2096" t="s">
        <v>2588</v>
      </c>
      <c r="F2096" t="s">
        <v>2685</v>
      </c>
      <c r="G2096" t="s">
        <v>6229</v>
      </c>
      <c r="H2096" t="s">
        <v>2731</v>
      </c>
      <c r="I2096" t="s">
        <v>20</v>
      </c>
      <c r="J2096" t="s">
        <v>21</v>
      </c>
      <c r="K2096">
        <v>22000000</v>
      </c>
      <c r="L2096">
        <v>2005</v>
      </c>
      <c r="M2096">
        <v>6.6</v>
      </c>
      <c r="N2096">
        <v>2.35</v>
      </c>
    </row>
    <row r="2097" spans="1:14" x14ac:dyDescent="0.3">
      <c r="A2097" t="s">
        <v>1005</v>
      </c>
      <c r="B2097">
        <v>108</v>
      </c>
      <c r="C2097" t="s">
        <v>3632</v>
      </c>
      <c r="D2097">
        <v>33313582</v>
      </c>
      <c r="E2097" t="s">
        <v>3325</v>
      </c>
      <c r="F2097" t="s">
        <v>773</v>
      </c>
      <c r="G2097" t="s">
        <v>6230</v>
      </c>
      <c r="H2097" t="s">
        <v>3881</v>
      </c>
      <c r="I2097" t="s">
        <v>20</v>
      </c>
      <c r="J2097" t="s">
        <v>21</v>
      </c>
      <c r="K2097">
        <v>21000000</v>
      </c>
      <c r="L2097">
        <v>2009</v>
      </c>
      <c r="M2097">
        <v>6.5</v>
      </c>
      <c r="N2097">
        <v>1.85</v>
      </c>
    </row>
    <row r="2098" spans="1:14" x14ac:dyDescent="0.3">
      <c r="A2098" t="s">
        <v>5334</v>
      </c>
      <c r="B2098">
        <v>115</v>
      </c>
      <c r="C2098" t="s">
        <v>206</v>
      </c>
      <c r="D2098">
        <v>25842000</v>
      </c>
      <c r="E2098" t="s">
        <v>3919</v>
      </c>
      <c r="F2098" t="s">
        <v>517</v>
      </c>
      <c r="G2098" t="s">
        <v>6231</v>
      </c>
      <c r="H2098" t="s">
        <v>6232</v>
      </c>
      <c r="I2098" t="s">
        <v>20</v>
      </c>
      <c r="J2098" t="s">
        <v>34</v>
      </c>
      <c r="K2098">
        <v>22000000</v>
      </c>
      <c r="L2098">
        <v>1993</v>
      </c>
      <c r="M2098">
        <v>7.4</v>
      </c>
      <c r="N2098">
        <v>2.35</v>
      </c>
    </row>
    <row r="2099" spans="1:14" x14ac:dyDescent="0.3">
      <c r="A2099" t="s">
        <v>6233</v>
      </c>
      <c r="B2099">
        <v>83</v>
      </c>
      <c r="C2099" t="s">
        <v>5765</v>
      </c>
      <c r="D2099">
        <v>22264487</v>
      </c>
      <c r="E2099" t="s">
        <v>1099</v>
      </c>
      <c r="F2099" t="s">
        <v>2963</v>
      </c>
      <c r="G2099" t="s">
        <v>6234</v>
      </c>
      <c r="H2099" t="s">
        <v>6235</v>
      </c>
      <c r="I2099" t="s">
        <v>20</v>
      </c>
      <c r="J2099" t="s">
        <v>21</v>
      </c>
      <c r="K2099">
        <v>22000000</v>
      </c>
      <c r="L2099">
        <v>2005</v>
      </c>
      <c r="M2099">
        <v>4.5999999999999996</v>
      </c>
      <c r="N2099">
        <v>1.85</v>
      </c>
    </row>
    <row r="2100" spans="1:14" x14ac:dyDescent="0.3">
      <c r="A2100" t="s">
        <v>4740</v>
      </c>
      <c r="B2100">
        <v>105</v>
      </c>
      <c r="C2100" t="s">
        <v>6236</v>
      </c>
      <c r="D2100">
        <v>30659817</v>
      </c>
      <c r="E2100" t="s">
        <v>1649</v>
      </c>
      <c r="F2100" t="s">
        <v>6237</v>
      </c>
      <c r="G2100" t="s">
        <v>6238</v>
      </c>
      <c r="H2100" t="s">
        <v>6239</v>
      </c>
      <c r="I2100" t="s">
        <v>20</v>
      </c>
      <c r="J2100" t="s">
        <v>21</v>
      </c>
      <c r="K2100">
        <v>26000000</v>
      </c>
      <c r="L2100">
        <v>2013</v>
      </c>
      <c r="M2100">
        <v>6.4</v>
      </c>
      <c r="N2100">
        <v>2.35</v>
      </c>
    </row>
    <row r="2101" spans="1:14" x14ac:dyDescent="0.3">
      <c r="A2101" t="s">
        <v>3755</v>
      </c>
      <c r="B2101">
        <v>110</v>
      </c>
      <c r="C2101" t="s">
        <v>2869</v>
      </c>
      <c r="D2101">
        <v>5773519</v>
      </c>
      <c r="E2101" t="s">
        <v>2046</v>
      </c>
      <c r="F2101" t="s">
        <v>70</v>
      </c>
      <c r="G2101" t="s">
        <v>3756</v>
      </c>
      <c r="H2101" t="s">
        <v>3757</v>
      </c>
      <c r="I2101" t="s">
        <v>20</v>
      </c>
      <c r="J2101" t="s">
        <v>21</v>
      </c>
      <c r="K2101">
        <v>40000000</v>
      </c>
      <c r="L2101">
        <v>2015</v>
      </c>
      <c r="M2101">
        <v>6</v>
      </c>
      <c r="N2101">
        <v>2.35</v>
      </c>
    </row>
    <row r="2102" spans="1:14" x14ac:dyDescent="0.3">
      <c r="A2102" t="s">
        <v>4605</v>
      </c>
      <c r="B2102">
        <v>108</v>
      </c>
      <c r="C2102" t="s">
        <v>6240</v>
      </c>
      <c r="D2102">
        <v>3108216</v>
      </c>
      <c r="E2102" t="s">
        <v>6241</v>
      </c>
      <c r="F2102" t="s">
        <v>6242</v>
      </c>
      <c r="G2102" t="s">
        <v>6243</v>
      </c>
      <c r="H2102" t="s">
        <v>6244</v>
      </c>
      <c r="I2102" t="s">
        <v>20</v>
      </c>
      <c r="J2102" t="s">
        <v>34</v>
      </c>
      <c r="L2102">
        <v>2016</v>
      </c>
      <c r="M2102">
        <v>6.4</v>
      </c>
      <c r="N2102">
        <v>2.35</v>
      </c>
    </row>
    <row r="2103" spans="1:14" x14ac:dyDescent="0.3">
      <c r="A2103" t="s">
        <v>1426</v>
      </c>
      <c r="B2103">
        <v>96</v>
      </c>
      <c r="C2103" t="s">
        <v>6245</v>
      </c>
      <c r="D2103">
        <v>19351569</v>
      </c>
      <c r="E2103" t="s">
        <v>2701</v>
      </c>
      <c r="F2103" t="s">
        <v>3064</v>
      </c>
      <c r="G2103" t="s">
        <v>6246</v>
      </c>
      <c r="H2103" t="s">
        <v>6247</v>
      </c>
      <c r="I2103" t="s">
        <v>20</v>
      </c>
      <c r="J2103" t="s">
        <v>21</v>
      </c>
      <c r="K2103">
        <v>22000000</v>
      </c>
      <c r="L2103">
        <v>2001</v>
      </c>
      <c r="M2103">
        <v>5.9</v>
      </c>
      <c r="N2103">
        <v>1.85</v>
      </c>
    </row>
    <row r="2104" spans="1:14" x14ac:dyDescent="0.3">
      <c r="A2104" t="s">
        <v>630</v>
      </c>
      <c r="B2104">
        <v>94</v>
      </c>
      <c r="C2104" t="s">
        <v>1436</v>
      </c>
      <c r="D2104">
        <v>49002815</v>
      </c>
      <c r="E2104" t="s">
        <v>1974</v>
      </c>
      <c r="F2104" t="s">
        <v>6248</v>
      </c>
      <c r="G2104" t="s">
        <v>6249</v>
      </c>
      <c r="H2104" t="s">
        <v>641</v>
      </c>
      <c r="I2104" t="s">
        <v>20</v>
      </c>
      <c r="J2104" t="s">
        <v>21</v>
      </c>
      <c r="K2104">
        <v>22000000</v>
      </c>
      <c r="L2104">
        <v>2012</v>
      </c>
      <c r="M2104">
        <v>6.4</v>
      </c>
      <c r="N2104">
        <v>2.35</v>
      </c>
    </row>
    <row r="2105" spans="1:14" x14ac:dyDescent="0.3">
      <c r="A2105" t="s">
        <v>3182</v>
      </c>
      <c r="B2105">
        <v>142</v>
      </c>
      <c r="C2105" t="s">
        <v>3234</v>
      </c>
      <c r="D2105">
        <v>19283782</v>
      </c>
      <c r="E2105" t="s">
        <v>3299</v>
      </c>
      <c r="F2105" t="s">
        <v>4135</v>
      </c>
      <c r="G2105" t="s">
        <v>6250</v>
      </c>
      <c r="H2105" t="s">
        <v>2059</v>
      </c>
      <c r="I2105" t="s">
        <v>20</v>
      </c>
      <c r="J2105" t="s">
        <v>21</v>
      </c>
      <c r="K2105">
        <v>22000000</v>
      </c>
      <c r="L2105">
        <v>1999</v>
      </c>
      <c r="M2105">
        <v>6.6</v>
      </c>
      <c r="N2105">
        <v>1.85</v>
      </c>
    </row>
    <row r="2106" spans="1:14" x14ac:dyDescent="0.3">
      <c r="A2106" t="s">
        <v>4390</v>
      </c>
      <c r="B2106">
        <v>104</v>
      </c>
      <c r="C2106" t="s">
        <v>4640</v>
      </c>
      <c r="D2106">
        <v>30059386</v>
      </c>
      <c r="E2106" t="s">
        <v>1099</v>
      </c>
      <c r="F2106" t="s">
        <v>831</v>
      </c>
      <c r="G2106" t="s">
        <v>6251</v>
      </c>
      <c r="H2106" t="s">
        <v>6252</v>
      </c>
      <c r="I2106" t="s">
        <v>20</v>
      </c>
      <c r="J2106" t="s">
        <v>21</v>
      </c>
      <c r="K2106">
        <v>22000000</v>
      </c>
      <c r="L2106">
        <v>2001</v>
      </c>
      <c r="M2106">
        <v>6.9</v>
      </c>
      <c r="N2106">
        <v>2.35</v>
      </c>
    </row>
    <row r="2107" spans="1:14" x14ac:dyDescent="0.3">
      <c r="A2107" t="s">
        <v>189</v>
      </c>
      <c r="B2107">
        <v>136</v>
      </c>
      <c r="C2107" t="s">
        <v>186</v>
      </c>
      <c r="D2107">
        <v>35799026</v>
      </c>
      <c r="E2107" t="s">
        <v>1102</v>
      </c>
      <c r="F2107" t="s">
        <v>68</v>
      </c>
      <c r="G2107" t="s">
        <v>1103</v>
      </c>
      <c r="H2107" t="s">
        <v>448</v>
      </c>
      <c r="I2107" t="s">
        <v>20</v>
      </c>
      <c r="J2107" t="s">
        <v>21</v>
      </c>
      <c r="K2107">
        <v>126000000</v>
      </c>
      <c r="L2107">
        <v>2005</v>
      </c>
      <c r="M2107">
        <v>6.9</v>
      </c>
      <c r="N2107">
        <v>2.35</v>
      </c>
    </row>
    <row r="2108" spans="1:14" x14ac:dyDescent="0.3">
      <c r="A2108" t="s">
        <v>6253</v>
      </c>
      <c r="B2108">
        <v>106</v>
      </c>
      <c r="C2108" t="s">
        <v>6254</v>
      </c>
      <c r="D2108">
        <v>17951431</v>
      </c>
      <c r="E2108" t="s">
        <v>1403</v>
      </c>
      <c r="F2108" t="s">
        <v>1301</v>
      </c>
      <c r="G2108" t="s">
        <v>6255</v>
      </c>
      <c r="H2108" t="s">
        <v>1332</v>
      </c>
      <c r="I2108" t="s">
        <v>20</v>
      </c>
      <c r="J2108" t="s">
        <v>21</v>
      </c>
      <c r="K2108">
        <v>30000000</v>
      </c>
      <c r="L2108">
        <v>2001</v>
      </c>
      <c r="M2108">
        <v>5.8</v>
      </c>
      <c r="N2108">
        <v>2.35</v>
      </c>
    </row>
    <row r="2109" spans="1:14" x14ac:dyDescent="0.3">
      <c r="A2109" t="s">
        <v>4377</v>
      </c>
      <c r="B2109">
        <v>106</v>
      </c>
      <c r="C2109" t="s">
        <v>303</v>
      </c>
      <c r="D2109">
        <v>29997095</v>
      </c>
      <c r="E2109" t="s">
        <v>6256</v>
      </c>
      <c r="F2109" t="s">
        <v>68</v>
      </c>
      <c r="G2109" t="s">
        <v>6257</v>
      </c>
      <c r="H2109" t="s">
        <v>3410</v>
      </c>
      <c r="I2109" t="s">
        <v>20</v>
      </c>
      <c r="J2109" t="s">
        <v>34</v>
      </c>
      <c r="K2109">
        <v>22000000</v>
      </c>
      <c r="L2109">
        <v>2016</v>
      </c>
      <c r="M2109">
        <v>6.4</v>
      </c>
      <c r="N2109">
        <v>1.85</v>
      </c>
    </row>
    <row r="2110" spans="1:14" x14ac:dyDescent="0.3">
      <c r="A2110" t="s">
        <v>6258</v>
      </c>
      <c r="B2110">
        <v>98</v>
      </c>
      <c r="C2110" t="s">
        <v>6259</v>
      </c>
      <c r="D2110">
        <v>14252830</v>
      </c>
      <c r="E2110" t="s">
        <v>3970</v>
      </c>
      <c r="F2110" t="s">
        <v>661</v>
      </c>
      <c r="G2110" t="s">
        <v>6260</v>
      </c>
      <c r="H2110" t="s">
        <v>6261</v>
      </c>
      <c r="I2110" t="s">
        <v>20</v>
      </c>
      <c r="J2110" t="s">
        <v>182</v>
      </c>
      <c r="K2110">
        <v>22000000</v>
      </c>
      <c r="L2110">
        <v>2001</v>
      </c>
      <c r="M2110">
        <v>5.3</v>
      </c>
      <c r="N2110">
        <v>1.85</v>
      </c>
    </row>
    <row r="2111" spans="1:14" x14ac:dyDescent="0.3">
      <c r="A2111" t="s">
        <v>3233</v>
      </c>
      <c r="B2111">
        <v>100</v>
      </c>
      <c r="C2111" t="s">
        <v>53</v>
      </c>
      <c r="D2111">
        <v>19783777</v>
      </c>
      <c r="E2111" t="s">
        <v>315</v>
      </c>
      <c r="F2111" t="s">
        <v>228</v>
      </c>
      <c r="G2111" t="s">
        <v>6262</v>
      </c>
      <c r="H2111" t="s">
        <v>1117</v>
      </c>
      <c r="I2111" t="s">
        <v>20</v>
      </c>
      <c r="J2111" t="s">
        <v>21</v>
      </c>
      <c r="K2111">
        <v>22000000</v>
      </c>
      <c r="L2111">
        <v>2013</v>
      </c>
      <c r="M2111">
        <v>6.5</v>
      </c>
      <c r="N2111">
        <v>2.35</v>
      </c>
    </row>
    <row r="2112" spans="1:14" x14ac:dyDescent="0.3">
      <c r="A2112" t="s">
        <v>6263</v>
      </c>
      <c r="B2112">
        <v>95</v>
      </c>
      <c r="C2112" t="s">
        <v>1542</v>
      </c>
      <c r="D2112">
        <v>13555988</v>
      </c>
      <c r="E2112" t="s">
        <v>532</v>
      </c>
      <c r="F2112" t="s">
        <v>1501</v>
      </c>
      <c r="G2112" t="s">
        <v>6264</v>
      </c>
      <c r="H2112" t="s">
        <v>3269</v>
      </c>
      <c r="I2112" t="s">
        <v>20</v>
      </c>
      <c r="J2112" t="s">
        <v>520</v>
      </c>
      <c r="K2112">
        <v>22000000</v>
      </c>
      <c r="L2112">
        <v>2000</v>
      </c>
      <c r="M2112">
        <v>5.7</v>
      </c>
      <c r="N2112">
        <v>1.85</v>
      </c>
    </row>
    <row r="2113" spans="1:14" x14ac:dyDescent="0.3">
      <c r="A2113" t="s">
        <v>2641</v>
      </c>
      <c r="B2113">
        <v>107</v>
      </c>
      <c r="C2113" t="s">
        <v>2372</v>
      </c>
      <c r="D2113">
        <v>12784713</v>
      </c>
      <c r="E2113" t="s">
        <v>1099</v>
      </c>
      <c r="F2113" t="s">
        <v>142</v>
      </c>
      <c r="G2113" t="s">
        <v>6265</v>
      </c>
      <c r="H2113" t="s">
        <v>3753</v>
      </c>
      <c r="I2113" t="s">
        <v>20</v>
      </c>
      <c r="J2113" t="s">
        <v>21</v>
      </c>
      <c r="K2113">
        <v>22000000</v>
      </c>
      <c r="L2113">
        <v>2004</v>
      </c>
      <c r="M2113">
        <v>6.7</v>
      </c>
      <c r="N2113">
        <v>2.35</v>
      </c>
    </row>
    <row r="2114" spans="1:14" x14ac:dyDescent="0.3">
      <c r="A2114" t="s">
        <v>6266</v>
      </c>
      <c r="B2114">
        <v>104</v>
      </c>
      <c r="C2114" t="s">
        <v>611</v>
      </c>
      <c r="D2114">
        <v>10696210</v>
      </c>
      <c r="E2114" t="s">
        <v>926</v>
      </c>
      <c r="F2114" t="s">
        <v>17</v>
      </c>
      <c r="G2114" t="s">
        <v>6267</v>
      </c>
      <c r="H2114" t="s">
        <v>511</v>
      </c>
      <c r="I2114" t="s">
        <v>20</v>
      </c>
      <c r="J2114" t="s">
        <v>21</v>
      </c>
      <c r="K2114">
        <v>23500000</v>
      </c>
      <c r="L2114">
        <v>1993</v>
      </c>
      <c r="M2114">
        <v>3.9</v>
      </c>
      <c r="N2114">
        <v>1.85</v>
      </c>
    </row>
    <row r="2115" spans="1:14" x14ac:dyDescent="0.3">
      <c r="A2115" t="s">
        <v>6268</v>
      </c>
      <c r="B2115">
        <v>104</v>
      </c>
      <c r="C2115" t="s">
        <v>1200</v>
      </c>
      <c r="D2115">
        <v>5974653</v>
      </c>
      <c r="E2115" t="s">
        <v>178</v>
      </c>
      <c r="F2115" t="s">
        <v>1944</v>
      </c>
      <c r="G2115" t="s">
        <v>6269</v>
      </c>
      <c r="H2115" t="s">
        <v>2144</v>
      </c>
      <c r="I2115" t="s">
        <v>20</v>
      </c>
      <c r="J2115" t="s">
        <v>21</v>
      </c>
      <c r="K2115">
        <v>22000000</v>
      </c>
      <c r="L2115">
        <v>2001</v>
      </c>
      <c r="M2115">
        <v>4.0999999999999996</v>
      </c>
      <c r="N2115">
        <v>1.85</v>
      </c>
    </row>
    <row r="2116" spans="1:14" x14ac:dyDescent="0.3">
      <c r="A2116" t="s">
        <v>6270</v>
      </c>
      <c r="B2116">
        <v>143</v>
      </c>
      <c r="C2116" t="s">
        <v>6271</v>
      </c>
      <c r="D2116">
        <v>5000000</v>
      </c>
      <c r="E2116" t="s">
        <v>6272</v>
      </c>
      <c r="F2116" t="s">
        <v>6273</v>
      </c>
      <c r="G2116" t="s">
        <v>6274</v>
      </c>
      <c r="H2116" t="s">
        <v>6275</v>
      </c>
      <c r="I2116" t="s">
        <v>20</v>
      </c>
      <c r="J2116" t="s">
        <v>21</v>
      </c>
      <c r="K2116">
        <v>25000000</v>
      </c>
      <c r="L2116">
        <v>1970</v>
      </c>
      <c r="M2116">
        <v>6.2</v>
      </c>
      <c r="N2116">
        <v>2.35</v>
      </c>
    </row>
    <row r="2117" spans="1:14" x14ac:dyDescent="0.3">
      <c r="A2117" t="s">
        <v>4590</v>
      </c>
      <c r="B2117">
        <v>77</v>
      </c>
      <c r="C2117" t="s">
        <v>5374</v>
      </c>
      <c r="D2117">
        <v>9694105</v>
      </c>
      <c r="E2117" t="s">
        <v>1762</v>
      </c>
      <c r="F2117" t="s">
        <v>339</v>
      </c>
      <c r="G2117" t="s">
        <v>6276</v>
      </c>
      <c r="H2117" t="s">
        <v>490</v>
      </c>
      <c r="I2117" t="s">
        <v>20</v>
      </c>
      <c r="J2117" t="s">
        <v>21</v>
      </c>
      <c r="K2117">
        <v>22000000</v>
      </c>
      <c r="L2117">
        <v>1999</v>
      </c>
      <c r="M2117">
        <v>3.8</v>
      </c>
      <c r="N2117">
        <v>2.35</v>
      </c>
    </row>
    <row r="2118" spans="1:14" x14ac:dyDescent="0.3">
      <c r="A2118" t="s">
        <v>5468</v>
      </c>
      <c r="B2118">
        <v>96</v>
      </c>
      <c r="C2118" t="s">
        <v>290</v>
      </c>
      <c r="D2118">
        <v>16027866</v>
      </c>
      <c r="E2118" t="s">
        <v>227</v>
      </c>
      <c r="F2118" t="s">
        <v>2806</v>
      </c>
      <c r="G2118" t="s">
        <v>6277</v>
      </c>
      <c r="H2118" t="s">
        <v>6242</v>
      </c>
      <c r="I2118" t="s">
        <v>20</v>
      </c>
      <c r="J2118" t="s">
        <v>966</v>
      </c>
      <c r="K2118">
        <v>25000000</v>
      </c>
      <c r="L2118">
        <v>2015</v>
      </c>
      <c r="M2118">
        <v>5.0999999999999996</v>
      </c>
      <c r="N2118">
        <v>2.35</v>
      </c>
    </row>
    <row r="2119" spans="1:14" x14ac:dyDescent="0.3">
      <c r="A2119" t="s">
        <v>6278</v>
      </c>
      <c r="B2119">
        <v>114</v>
      </c>
      <c r="C2119" t="s">
        <v>27</v>
      </c>
      <c r="D2119">
        <v>4829497</v>
      </c>
      <c r="E2119" t="s">
        <v>146</v>
      </c>
      <c r="F2119" t="s">
        <v>25</v>
      </c>
      <c r="G2119" t="s">
        <v>6279</v>
      </c>
      <c r="H2119" t="s">
        <v>253</v>
      </c>
      <c r="I2119" t="s">
        <v>20</v>
      </c>
      <c r="J2119" t="s">
        <v>34</v>
      </c>
      <c r="L2119">
        <v>2004</v>
      </c>
      <c r="M2119">
        <v>6.4</v>
      </c>
      <c r="N2119">
        <v>2.35</v>
      </c>
    </row>
    <row r="2120" spans="1:14" x14ac:dyDescent="0.3">
      <c r="A2120" t="s">
        <v>863</v>
      </c>
      <c r="B2120">
        <v>145</v>
      </c>
      <c r="C2120" t="s">
        <v>6280</v>
      </c>
      <c r="D2120">
        <v>4398392</v>
      </c>
      <c r="E2120" t="s">
        <v>4664</v>
      </c>
      <c r="F2120" t="s">
        <v>4677</v>
      </c>
      <c r="G2120" t="s">
        <v>6281</v>
      </c>
      <c r="H2120" t="s">
        <v>2006</v>
      </c>
      <c r="I2120" t="s">
        <v>6282</v>
      </c>
      <c r="J2120" t="s">
        <v>6283</v>
      </c>
      <c r="K2120">
        <v>21000000</v>
      </c>
      <c r="L2120">
        <v>2006</v>
      </c>
      <c r="M2120">
        <v>7.8</v>
      </c>
      <c r="N2120">
        <v>2.35</v>
      </c>
    </row>
    <row r="2121" spans="1:14" x14ac:dyDescent="0.3">
      <c r="A2121" t="s">
        <v>6284</v>
      </c>
      <c r="B2121">
        <v>116</v>
      </c>
      <c r="C2121" t="s">
        <v>3844</v>
      </c>
      <c r="D2121">
        <v>1050445</v>
      </c>
      <c r="E2121" t="s">
        <v>6285</v>
      </c>
      <c r="F2121" t="s">
        <v>1182</v>
      </c>
      <c r="G2121" t="s">
        <v>6286</v>
      </c>
      <c r="H2121" t="s">
        <v>3610</v>
      </c>
      <c r="I2121" t="s">
        <v>965</v>
      </c>
      <c r="J2121" t="s">
        <v>966</v>
      </c>
      <c r="K2121">
        <v>22000000</v>
      </c>
      <c r="L2121">
        <v>2005</v>
      </c>
      <c r="M2121">
        <v>7.8</v>
      </c>
      <c r="N2121">
        <v>2.35</v>
      </c>
    </row>
    <row r="2122" spans="1:14" x14ac:dyDescent="0.3">
      <c r="A2122" t="s">
        <v>6287</v>
      </c>
      <c r="B2122">
        <v>100</v>
      </c>
      <c r="C2122" t="s">
        <v>1141</v>
      </c>
      <c r="D2122">
        <v>13746550</v>
      </c>
      <c r="E2122" t="s">
        <v>942</v>
      </c>
      <c r="F2122" t="s">
        <v>446</v>
      </c>
      <c r="G2122" t="s">
        <v>6288</v>
      </c>
      <c r="H2122" t="s">
        <v>4540</v>
      </c>
      <c r="I2122" t="s">
        <v>20</v>
      </c>
      <c r="J2122" t="s">
        <v>21</v>
      </c>
      <c r="K2122">
        <v>2000000</v>
      </c>
      <c r="L2122">
        <v>2012</v>
      </c>
      <c r="M2122">
        <v>6.1</v>
      </c>
      <c r="N2122">
        <v>2.35</v>
      </c>
    </row>
    <row r="2123" spans="1:14" x14ac:dyDescent="0.3">
      <c r="A2123" t="s">
        <v>5494</v>
      </c>
      <c r="B2123">
        <v>104</v>
      </c>
      <c r="C2123" t="s">
        <v>1631</v>
      </c>
      <c r="D2123">
        <v>20668843</v>
      </c>
      <c r="E2123" t="s">
        <v>3707</v>
      </c>
      <c r="F2123" t="s">
        <v>767</v>
      </c>
      <c r="G2123" t="s">
        <v>6289</v>
      </c>
      <c r="H2123" t="s">
        <v>6290</v>
      </c>
      <c r="I2123" t="s">
        <v>20</v>
      </c>
      <c r="J2123" t="s">
        <v>21</v>
      </c>
      <c r="K2123">
        <v>22000000</v>
      </c>
      <c r="L2123">
        <v>2008</v>
      </c>
      <c r="M2123">
        <v>5.8</v>
      </c>
      <c r="N2123">
        <v>2.35</v>
      </c>
    </row>
    <row r="2124" spans="1:14" x14ac:dyDescent="0.3">
      <c r="A2124" t="s">
        <v>6291</v>
      </c>
      <c r="B2124">
        <v>92</v>
      </c>
      <c r="C2124" t="s">
        <v>6292</v>
      </c>
      <c r="D2124">
        <v>2963012</v>
      </c>
      <c r="E2124" t="s">
        <v>1265</v>
      </c>
      <c r="F2124" t="s">
        <v>297</v>
      </c>
      <c r="G2124" t="s">
        <v>6293</v>
      </c>
      <c r="H2124" t="s">
        <v>6294</v>
      </c>
      <c r="I2124" t="s">
        <v>20</v>
      </c>
      <c r="J2124" t="s">
        <v>34</v>
      </c>
      <c r="K2124">
        <v>22000000</v>
      </c>
      <c r="L2124">
        <v>2014</v>
      </c>
      <c r="M2124">
        <v>6.3</v>
      </c>
      <c r="N2124">
        <v>2.35</v>
      </c>
    </row>
    <row r="2125" spans="1:14" x14ac:dyDescent="0.3">
      <c r="A2125" t="s">
        <v>2988</v>
      </c>
      <c r="B2125">
        <v>92</v>
      </c>
      <c r="C2125" t="s">
        <v>6295</v>
      </c>
      <c r="E2125" t="s">
        <v>1201</v>
      </c>
      <c r="F2125" t="s">
        <v>1593</v>
      </c>
      <c r="G2125" t="s">
        <v>6296</v>
      </c>
      <c r="H2125" t="s">
        <v>6297</v>
      </c>
      <c r="I2125" t="s">
        <v>20</v>
      </c>
      <c r="J2125" t="s">
        <v>21</v>
      </c>
      <c r="K2125">
        <v>12000000</v>
      </c>
      <c r="L2125">
        <v>1977</v>
      </c>
      <c r="M2125">
        <v>7.7</v>
      </c>
      <c r="N2125">
        <v>1.85</v>
      </c>
    </row>
    <row r="2126" spans="1:14" x14ac:dyDescent="0.3">
      <c r="A2126" t="s">
        <v>6298</v>
      </c>
      <c r="B2126">
        <v>105</v>
      </c>
      <c r="C2126" t="s">
        <v>1297</v>
      </c>
      <c r="D2126">
        <v>1796024</v>
      </c>
      <c r="E2126" t="s">
        <v>2588</v>
      </c>
      <c r="F2126" t="s">
        <v>1147</v>
      </c>
      <c r="G2126" t="s">
        <v>6299</v>
      </c>
      <c r="H2126" t="s">
        <v>1019</v>
      </c>
      <c r="I2126" t="s">
        <v>20</v>
      </c>
      <c r="J2126" t="s">
        <v>21</v>
      </c>
      <c r="K2126">
        <v>22000000</v>
      </c>
      <c r="L2126">
        <v>2010</v>
      </c>
      <c r="M2126">
        <v>5.4</v>
      </c>
      <c r="N2126">
        <v>2.35</v>
      </c>
    </row>
    <row r="2127" spans="1:14" x14ac:dyDescent="0.3">
      <c r="A2127" t="s">
        <v>5277</v>
      </c>
      <c r="B2127">
        <v>120</v>
      </c>
      <c r="C2127" t="s">
        <v>6300</v>
      </c>
      <c r="D2127">
        <v>634277</v>
      </c>
      <c r="E2127" t="s">
        <v>6301</v>
      </c>
      <c r="F2127" t="s">
        <v>6302</v>
      </c>
      <c r="G2127" t="s">
        <v>6303</v>
      </c>
      <c r="H2127" t="s">
        <v>6304</v>
      </c>
      <c r="I2127" t="s">
        <v>965</v>
      </c>
      <c r="J2127" t="s">
        <v>966</v>
      </c>
      <c r="K2127">
        <v>16000000</v>
      </c>
      <c r="L2127">
        <v>2007</v>
      </c>
      <c r="M2127">
        <v>7.3</v>
      </c>
      <c r="N2127">
        <v>2.35</v>
      </c>
    </row>
    <row r="2128" spans="1:14" x14ac:dyDescent="0.3">
      <c r="A2128" t="s">
        <v>3081</v>
      </c>
      <c r="B2128">
        <v>116</v>
      </c>
      <c r="C2128" t="s">
        <v>701</v>
      </c>
      <c r="D2128">
        <v>11326836</v>
      </c>
      <c r="E2128" t="s">
        <v>1392</v>
      </c>
      <c r="F2128" t="s">
        <v>36</v>
      </c>
      <c r="G2128" t="s">
        <v>6305</v>
      </c>
      <c r="H2128" t="s">
        <v>6306</v>
      </c>
      <c r="I2128" t="s">
        <v>20</v>
      </c>
      <c r="J2128" t="s">
        <v>21</v>
      </c>
      <c r="K2128">
        <v>22000000</v>
      </c>
      <c r="L2128">
        <v>2013</v>
      </c>
      <c r="M2128">
        <v>6.8</v>
      </c>
      <c r="N2128">
        <v>2.35</v>
      </c>
    </row>
    <row r="2129" spans="1:14" x14ac:dyDescent="0.3">
      <c r="A2129" t="s">
        <v>873</v>
      </c>
      <c r="B2129">
        <v>119</v>
      </c>
      <c r="C2129" t="s">
        <v>2685</v>
      </c>
      <c r="D2129">
        <v>49024969</v>
      </c>
      <c r="E2129" t="s">
        <v>1403</v>
      </c>
      <c r="F2129" t="s">
        <v>94</v>
      </c>
      <c r="G2129" t="s">
        <v>6307</v>
      </c>
      <c r="H2129" t="s">
        <v>1449</v>
      </c>
      <c r="I2129" t="s">
        <v>20</v>
      </c>
      <c r="J2129" t="s">
        <v>21</v>
      </c>
      <c r="K2129">
        <v>25000000</v>
      </c>
      <c r="L2129">
        <v>2007</v>
      </c>
      <c r="M2129">
        <v>7.3</v>
      </c>
      <c r="N2129">
        <v>2.35</v>
      </c>
    </row>
    <row r="2130" spans="1:14" x14ac:dyDescent="0.3">
      <c r="A2130" t="s">
        <v>1609</v>
      </c>
      <c r="B2130">
        <v>101</v>
      </c>
      <c r="C2130" t="s">
        <v>3474</v>
      </c>
      <c r="D2130">
        <v>22294341</v>
      </c>
      <c r="E2130" t="s">
        <v>2674</v>
      </c>
      <c r="F2130" t="s">
        <v>3770</v>
      </c>
      <c r="G2130" t="s">
        <v>6308</v>
      </c>
      <c r="H2130" t="s">
        <v>431</v>
      </c>
      <c r="I2130" t="s">
        <v>20</v>
      </c>
      <c r="J2130" t="s">
        <v>21</v>
      </c>
      <c r="K2130">
        <v>21500000</v>
      </c>
      <c r="L2130">
        <v>1996</v>
      </c>
      <c r="M2130">
        <v>6.5</v>
      </c>
      <c r="N2130">
        <v>1.85</v>
      </c>
    </row>
    <row r="2131" spans="1:14" x14ac:dyDescent="0.3">
      <c r="A2131" t="s">
        <v>3804</v>
      </c>
      <c r="B2131">
        <v>117</v>
      </c>
      <c r="C2131" t="s">
        <v>4957</v>
      </c>
      <c r="D2131">
        <v>24362501</v>
      </c>
      <c r="E2131" t="s">
        <v>1392</v>
      </c>
      <c r="F2131" t="s">
        <v>204</v>
      </c>
      <c r="G2131" t="s">
        <v>6309</v>
      </c>
      <c r="H2131" t="s">
        <v>4915</v>
      </c>
      <c r="I2131" t="s">
        <v>20</v>
      </c>
      <c r="J2131" t="s">
        <v>21</v>
      </c>
      <c r="K2131">
        <v>21500000</v>
      </c>
      <c r="L2131">
        <v>1999</v>
      </c>
      <c r="M2131">
        <v>7.2</v>
      </c>
      <c r="N2131">
        <v>2.35</v>
      </c>
    </row>
    <row r="2132" spans="1:14" x14ac:dyDescent="0.3">
      <c r="A2132" t="s">
        <v>6310</v>
      </c>
      <c r="B2132">
        <v>106</v>
      </c>
      <c r="C2132" t="s">
        <v>6311</v>
      </c>
      <c r="E2132" t="s">
        <v>6312</v>
      </c>
      <c r="F2132" t="s">
        <v>6313</v>
      </c>
      <c r="G2132" t="s">
        <v>6314</v>
      </c>
      <c r="H2132" t="s">
        <v>6315</v>
      </c>
      <c r="I2132" t="s">
        <v>1800</v>
      </c>
      <c r="J2132" t="s">
        <v>2292</v>
      </c>
      <c r="K2132">
        <v>22000000</v>
      </c>
      <c r="L2132">
        <v>2013</v>
      </c>
      <c r="M2132">
        <v>6.7</v>
      </c>
      <c r="N2132">
        <v>2.35</v>
      </c>
    </row>
    <row r="2133" spans="1:14" x14ac:dyDescent="0.3">
      <c r="A2133" t="s">
        <v>2548</v>
      </c>
      <c r="B2133">
        <v>112</v>
      </c>
      <c r="C2133" t="s">
        <v>4856</v>
      </c>
      <c r="D2133">
        <v>16684352</v>
      </c>
      <c r="E2133" t="s">
        <v>1106</v>
      </c>
      <c r="F2133" t="s">
        <v>6316</v>
      </c>
      <c r="G2133" t="s">
        <v>6317</v>
      </c>
      <c r="H2133" t="s">
        <v>6318</v>
      </c>
      <c r="I2133" t="s">
        <v>20</v>
      </c>
      <c r="J2133" t="s">
        <v>21</v>
      </c>
      <c r="K2133">
        <v>17000000</v>
      </c>
      <c r="L2133">
        <v>2012</v>
      </c>
      <c r="M2133">
        <v>6.3</v>
      </c>
      <c r="N2133">
        <v>1.85</v>
      </c>
    </row>
    <row r="2134" spans="1:14" x14ac:dyDescent="0.3">
      <c r="A2134" t="s">
        <v>2363</v>
      </c>
      <c r="B2134">
        <v>136</v>
      </c>
      <c r="C2134" t="s">
        <v>6319</v>
      </c>
      <c r="D2134">
        <v>46700000</v>
      </c>
      <c r="E2134" t="s">
        <v>30</v>
      </c>
      <c r="F2134" t="s">
        <v>2363</v>
      </c>
      <c r="G2134" t="s">
        <v>6320</v>
      </c>
      <c r="H2134" t="s">
        <v>6321</v>
      </c>
      <c r="I2134" t="s">
        <v>20</v>
      </c>
      <c r="J2134" t="s">
        <v>21</v>
      </c>
      <c r="K2134">
        <v>21000000</v>
      </c>
      <c r="L2134">
        <v>1982</v>
      </c>
      <c r="M2134">
        <v>5.9</v>
      </c>
      <c r="N2134">
        <v>2.35</v>
      </c>
    </row>
    <row r="2135" spans="1:14" x14ac:dyDescent="0.3">
      <c r="A2135" t="s">
        <v>6322</v>
      </c>
      <c r="B2135">
        <v>81</v>
      </c>
      <c r="C2135" t="s">
        <v>490</v>
      </c>
      <c r="D2135">
        <v>52008288</v>
      </c>
      <c r="E2135" t="s">
        <v>6323</v>
      </c>
      <c r="F2135" t="s">
        <v>2241</v>
      </c>
      <c r="G2135" t="s">
        <v>6324</v>
      </c>
      <c r="H2135" t="s">
        <v>6322</v>
      </c>
      <c r="I2135" t="s">
        <v>20</v>
      </c>
      <c r="J2135" t="s">
        <v>21</v>
      </c>
      <c r="K2135">
        <v>21000000</v>
      </c>
      <c r="L2135">
        <v>1999</v>
      </c>
      <c r="M2135">
        <v>7.8</v>
      </c>
      <c r="N2135">
        <v>1.85</v>
      </c>
    </row>
    <row r="2136" spans="1:14" x14ac:dyDescent="0.3">
      <c r="A2136" t="s">
        <v>1285</v>
      </c>
      <c r="B2136">
        <v>87</v>
      </c>
      <c r="C2136" t="s">
        <v>243</v>
      </c>
      <c r="D2136">
        <v>8579684</v>
      </c>
      <c r="E2136" t="s">
        <v>1099</v>
      </c>
      <c r="F2136" t="s">
        <v>101</v>
      </c>
      <c r="G2136" t="s">
        <v>6325</v>
      </c>
      <c r="H2136" t="s">
        <v>3606</v>
      </c>
      <c r="I2136" t="s">
        <v>20</v>
      </c>
      <c r="J2136" t="s">
        <v>21</v>
      </c>
      <c r="K2136">
        <v>9000000</v>
      </c>
      <c r="L2136">
        <v>2007</v>
      </c>
      <c r="M2136">
        <v>7.4</v>
      </c>
      <c r="N2136">
        <v>1.85</v>
      </c>
    </row>
    <row r="2137" spans="1:14" x14ac:dyDescent="0.3">
      <c r="A2137" t="s">
        <v>6326</v>
      </c>
      <c r="B2137">
        <v>96</v>
      </c>
      <c r="C2137" t="s">
        <v>4208</v>
      </c>
      <c r="D2137">
        <v>42660000</v>
      </c>
      <c r="E2137" t="s">
        <v>111</v>
      </c>
      <c r="F2137" t="s">
        <v>5694</v>
      </c>
      <c r="G2137" t="s">
        <v>6327</v>
      </c>
      <c r="H2137" t="s">
        <v>6328</v>
      </c>
      <c r="I2137" t="s">
        <v>20</v>
      </c>
      <c r="J2137" t="s">
        <v>21</v>
      </c>
      <c r="K2137">
        <v>17000000</v>
      </c>
      <c r="L2137">
        <v>1993</v>
      </c>
      <c r="M2137">
        <v>4.8</v>
      </c>
      <c r="N2137">
        <v>1.85</v>
      </c>
    </row>
    <row r="2138" spans="1:14" x14ac:dyDescent="0.3">
      <c r="A2138" t="s">
        <v>2602</v>
      </c>
      <c r="B2138">
        <v>106</v>
      </c>
      <c r="C2138" t="s">
        <v>817</v>
      </c>
      <c r="D2138">
        <v>40219708</v>
      </c>
      <c r="E2138" t="s">
        <v>2423</v>
      </c>
      <c r="F2138" t="s">
        <v>400</v>
      </c>
      <c r="G2138" t="s">
        <v>6329</v>
      </c>
      <c r="H2138" t="s">
        <v>6330</v>
      </c>
      <c r="I2138" t="s">
        <v>20</v>
      </c>
      <c r="J2138" t="s">
        <v>21</v>
      </c>
      <c r="K2138">
        <v>21000000</v>
      </c>
      <c r="L2138">
        <v>2001</v>
      </c>
      <c r="M2138">
        <v>6.3</v>
      </c>
      <c r="N2138">
        <v>1.85</v>
      </c>
    </row>
    <row r="2139" spans="1:14" x14ac:dyDescent="0.3">
      <c r="A2139" t="s">
        <v>2641</v>
      </c>
      <c r="B2139">
        <v>122</v>
      </c>
      <c r="C2139" t="s">
        <v>1147</v>
      </c>
      <c r="D2139">
        <v>132088910</v>
      </c>
      <c r="E2139" t="s">
        <v>936</v>
      </c>
      <c r="F2139" t="s">
        <v>236</v>
      </c>
      <c r="G2139" t="s">
        <v>6331</v>
      </c>
      <c r="H2139" t="s">
        <v>446</v>
      </c>
      <c r="I2139" t="s">
        <v>20</v>
      </c>
      <c r="J2139" t="s">
        <v>21</v>
      </c>
      <c r="K2139">
        <v>21000000</v>
      </c>
      <c r="L2139">
        <v>2012</v>
      </c>
      <c r="M2139">
        <v>7.8</v>
      </c>
      <c r="N2139">
        <v>2.35</v>
      </c>
    </row>
    <row r="2140" spans="1:14" x14ac:dyDescent="0.3">
      <c r="A2140" t="s">
        <v>3408</v>
      </c>
      <c r="B2140">
        <v>123</v>
      </c>
      <c r="C2140" t="s">
        <v>874</v>
      </c>
      <c r="D2140">
        <v>36581633</v>
      </c>
      <c r="E2140" t="s">
        <v>1133</v>
      </c>
      <c r="F2140" t="s">
        <v>1550</v>
      </c>
      <c r="G2140" t="s">
        <v>6332</v>
      </c>
      <c r="H2140" t="s">
        <v>1580</v>
      </c>
      <c r="I2140" t="s">
        <v>20</v>
      </c>
      <c r="J2140" t="s">
        <v>520</v>
      </c>
      <c r="K2140">
        <v>21000000</v>
      </c>
      <c r="L2140">
        <v>2007</v>
      </c>
      <c r="M2140">
        <v>7.5</v>
      </c>
      <c r="N2140">
        <v>1.85</v>
      </c>
    </row>
    <row r="2141" spans="1:14" x14ac:dyDescent="0.3">
      <c r="A2141" t="s">
        <v>5734</v>
      </c>
      <c r="B2141">
        <v>133</v>
      </c>
      <c r="C2141" t="s">
        <v>1986</v>
      </c>
      <c r="D2141">
        <v>37721949</v>
      </c>
      <c r="E2141" t="s">
        <v>2190</v>
      </c>
      <c r="F2141" t="s">
        <v>3696</v>
      </c>
      <c r="G2141" t="s">
        <v>6333</v>
      </c>
      <c r="H2141" t="s">
        <v>3088</v>
      </c>
      <c r="I2141" t="s">
        <v>20</v>
      </c>
      <c r="J2141" t="s">
        <v>21</v>
      </c>
      <c r="L2141">
        <v>2010</v>
      </c>
      <c r="M2141">
        <v>6</v>
      </c>
      <c r="N2141">
        <v>1.85</v>
      </c>
    </row>
    <row r="2142" spans="1:14" x14ac:dyDescent="0.3">
      <c r="A2142" t="s">
        <v>745</v>
      </c>
      <c r="B2142">
        <v>92</v>
      </c>
      <c r="C2142" t="s">
        <v>6334</v>
      </c>
      <c r="D2142">
        <v>25296447</v>
      </c>
      <c r="E2142" t="s">
        <v>227</v>
      </c>
      <c r="F2142" t="s">
        <v>228</v>
      </c>
      <c r="G2142" t="s">
        <v>6335</v>
      </c>
      <c r="H2142" t="s">
        <v>6336</v>
      </c>
      <c r="I2142" t="s">
        <v>20</v>
      </c>
      <c r="J2142" t="s">
        <v>966</v>
      </c>
      <c r="K2142">
        <v>21000000</v>
      </c>
      <c r="L2142">
        <v>2002</v>
      </c>
      <c r="M2142">
        <v>6.8</v>
      </c>
      <c r="N2142">
        <v>2.35</v>
      </c>
    </row>
    <row r="2143" spans="1:14" x14ac:dyDescent="0.3">
      <c r="A2143" t="s">
        <v>5460</v>
      </c>
      <c r="B2143">
        <v>110</v>
      </c>
      <c r="C2143" t="s">
        <v>5347</v>
      </c>
      <c r="D2143">
        <v>24848292</v>
      </c>
      <c r="E2143" t="s">
        <v>2104</v>
      </c>
      <c r="F2143" t="s">
        <v>448</v>
      </c>
      <c r="G2143" t="s">
        <v>6337</v>
      </c>
      <c r="H2143" t="s">
        <v>6338</v>
      </c>
      <c r="I2143" t="s">
        <v>20</v>
      </c>
      <c r="J2143" t="s">
        <v>21</v>
      </c>
      <c r="K2143">
        <v>20000000</v>
      </c>
      <c r="L2143">
        <v>2008</v>
      </c>
      <c r="M2143">
        <v>6.6</v>
      </c>
      <c r="N2143">
        <v>2.35</v>
      </c>
    </row>
    <row r="2144" spans="1:14" x14ac:dyDescent="0.3">
      <c r="A2144" t="s">
        <v>6339</v>
      </c>
      <c r="B2144">
        <v>104</v>
      </c>
      <c r="C2144" t="s">
        <v>4795</v>
      </c>
      <c r="D2144">
        <v>17757087</v>
      </c>
      <c r="E2144" t="s">
        <v>2743</v>
      </c>
      <c r="F2144" t="s">
        <v>6340</v>
      </c>
      <c r="G2144" t="s">
        <v>6341</v>
      </c>
      <c r="H2144" t="s">
        <v>6342</v>
      </c>
      <c r="I2144" t="s">
        <v>20</v>
      </c>
      <c r="J2144" t="s">
        <v>21</v>
      </c>
      <c r="K2144">
        <v>21000000</v>
      </c>
      <c r="L2144">
        <v>1999</v>
      </c>
      <c r="M2144">
        <v>4.5999999999999996</v>
      </c>
      <c r="N2144">
        <v>1.85</v>
      </c>
    </row>
    <row r="2145" spans="1:14" x14ac:dyDescent="0.3">
      <c r="A2145" t="s">
        <v>45</v>
      </c>
      <c r="B2145">
        <v>60</v>
      </c>
      <c r="C2145" t="s">
        <v>45</v>
      </c>
      <c r="E2145" t="s">
        <v>6343</v>
      </c>
      <c r="F2145" t="s">
        <v>6344</v>
      </c>
      <c r="G2145" t="s">
        <v>6345</v>
      </c>
      <c r="H2145" t="s">
        <v>45</v>
      </c>
      <c r="I2145" t="s">
        <v>20</v>
      </c>
      <c r="J2145" t="s">
        <v>21</v>
      </c>
      <c r="K2145">
        <v>3000000</v>
      </c>
      <c r="M2145">
        <v>2.9</v>
      </c>
    </row>
    <row r="2146" spans="1:14" x14ac:dyDescent="0.3">
      <c r="A2146" t="s">
        <v>28</v>
      </c>
      <c r="B2146">
        <v>98</v>
      </c>
      <c r="C2146" t="s">
        <v>4644</v>
      </c>
      <c r="D2146">
        <v>9430988</v>
      </c>
      <c r="E2146" t="s">
        <v>936</v>
      </c>
      <c r="F2146" t="s">
        <v>1185</v>
      </c>
      <c r="G2146" t="s">
        <v>6346</v>
      </c>
      <c r="H2146" t="s">
        <v>4600</v>
      </c>
      <c r="I2146" t="s">
        <v>20</v>
      </c>
      <c r="J2146" t="s">
        <v>21</v>
      </c>
      <c r="K2146">
        <v>17000000</v>
      </c>
      <c r="L2146">
        <v>2009</v>
      </c>
      <c r="M2146">
        <v>7.1</v>
      </c>
      <c r="N2146">
        <v>2.35</v>
      </c>
    </row>
    <row r="2147" spans="1:14" x14ac:dyDescent="0.3">
      <c r="A2147" t="s">
        <v>6347</v>
      </c>
      <c r="B2147">
        <v>120</v>
      </c>
      <c r="C2147" t="s">
        <v>2342</v>
      </c>
      <c r="D2147">
        <v>16284360</v>
      </c>
      <c r="E2147" t="s">
        <v>1649</v>
      </c>
      <c r="F2147" t="s">
        <v>2958</v>
      </c>
      <c r="G2147" t="s">
        <v>6348</v>
      </c>
      <c r="H2147" t="s">
        <v>915</v>
      </c>
      <c r="I2147" t="s">
        <v>20</v>
      </c>
      <c r="J2147" t="s">
        <v>21</v>
      </c>
      <c r="K2147">
        <v>21000000</v>
      </c>
      <c r="L2147">
        <v>2008</v>
      </c>
      <c r="M2147">
        <v>6.1</v>
      </c>
      <c r="N2147">
        <v>2.35</v>
      </c>
    </row>
    <row r="2148" spans="1:14" x14ac:dyDescent="0.3">
      <c r="A2148" t="s">
        <v>1230</v>
      </c>
      <c r="B2148">
        <v>112</v>
      </c>
      <c r="C2148" t="s">
        <v>1352</v>
      </c>
      <c r="D2148">
        <v>6830957</v>
      </c>
      <c r="E2148" t="s">
        <v>146</v>
      </c>
      <c r="F2148" t="s">
        <v>254</v>
      </c>
      <c r="G2148" t="s">
        <v>6349</v>
      </c>
      <c r="H2148" t="s">
        <v>5430</v>
      </c>
      <c r="I2148" t="s">
        <v>20</v>
      </c>
      <c r="J2148" t="s">
        <v>21</v>
      </c>
      <c r="K2148">
        <v>21000000</v>
      </c>
      <c r="L2148">
        <v>2002</v>
      </c>
      <c r="M2148">
        <v>6.7</v>
      </c>
      <c r="N2148">
        <v>2.35</v>
      </c>
    </row>
    <row r="2149" spans="1:14" x14ac:dyDescent="0.3">
      <c r="A2149" t="s">
        <v>6350</v>
      </c>
      <c r="B2149">
        <v>127</v>
      </c>
      <c r="C2149" t="s">
        <v>297</v>
      </c>
      <c r="D2149">
        <v>24104113</v>
      </c>
      <c r="E2149" t="s">
        <v>1265</v>
      </c>
      <c r="F2149" t="s">
        <v>240</v>
      </c>
      <c r="G2149" t="s">
        <v>6351</v>
      </c>
      <c r="H2149" t="s">
        <v>301</v>
      </c>
      <c r="I2149" t="s">
        <v>20</v>
      </c>
      <c r="J2149" t="s">
        <v>966</v>
      </c>
      <c r="K2149">
        <v>20000000</v>
      </c>
      <c r="L2149">
        <v>2011</v>
      </c>
      <c r="M2149">
        <v>7.1</v>
      </c>
      <c r="N2149">
        <v>2.35</v>
      </c>
    </row>
    <row r="2150" spans="1:14" x14ac:dyDescent="0.3">
      <c r="A2150" t="s">
        <v>6352</v>
      </c>
      <c r="B2150">
        <v>102</v>
      </c>
      <c r="C2150" t="s">
        <v>2514</v>
      </c>
      <c r="D2150">
        <v>15593</v>
      </c>
      <c r="E2150" t="s">
        <v>936</v>
      </c>
      <c r="F2150" t="s">
        <v>6353</v>
      </c>
      <c r="G2150" t="s">
        <v>6354</v>
      </c>
      <c r="H2150" t="s">
        <v>6355</v>
      </c>
      <c r="I2150" t="s">
        <v>20</v>
      </c>
      <c r="J2150" t="s">
        <v>21</v>
      </c>
      <c r="K2150">
        <v>21000000</v>
      </c>
      <c r="L2150">
        <v>1999</v>
      </c>
      <c r="M2150">
        <v>5.8</v>
      </c>
      <c r="N2150">
        <v>1.85</v>
      </c>
    </row>
    <row r="2151" spans="1:14" x14ac:dyDescent="0.3">
      <c r="A2151" t="s">
        <v>5549</v>
      </c>
      <c r="B2151">
        <v>91</v>
      </c>
      <c r="C2151" t="s">
        <v>2120</v>
      </c>
      <c r="D2151">
        <v>958319</v>
      </c>
      <c r="E2151" t="s">
        <v>2190</v>
      </c>
      <c r="F2151" t="s">
        <v>236</v>
      </c>
      <c r="G2151" t="s">
        <v>6356</v>
      </c>
      <c r="H2151" t="s">
        <v>5727</v>
      </c>
      <c r="I2151" t="s">
        <v>20</v>
      </c>
      <c r="J2151" t="s">
        <v>21</v>
      </c>
      <c r="K2151">
        <v>21000000</v>
      </c>
      <c r="L2151">
        <v>2011</v>
      </c>
      <c r="M2151">
        <v>6.7</v>
      </c>
      <c r="N2151">
        <v>2.35</v>
      </c>
    </row>
    <row r="2152" spans="1:14" x14ac:dyDescent="0.3">
      <c r="A2152" t="s">
        <v>6357</v>
      </c>
      <c r="B2152">
        <v>114</v>
      </c>
      <c r="C2152" t="s">
        <v>2878</v>
      </c>
      <c r="D2152">
        <v>69700000</v>
      </c>
      <c r="E2152" t="s">
        <v>3684</v>
      </c>
      <c r="F2152" t="s">
        <v>5508</v>
      </c>
      <c r="G2152" t="s">
        <v>6358</v>
      </c>
      <c r="H2152" t="s">
        <v>6359</v>
      </c>
      <c r="I2152" t="s">
        <v>20</v>
      </c>
      <c r="J2152" t="s">
        <v>21</v>
      </c>
      <c r="K2152">
        <v>35000000</v>
      </c>
      <c r="L2152">
        <v>1982</v>
      </c>
      <c r="M2152">
        <v>5.8</v>
      </c>
      <c r="N2152">
        <v>2.35</v>
      </c>
    </row>
    <row r="2153" spans="1:14" x14ac:dyDescent="0.3">
      <c r="A2153" t="s">
        <v>3375</v>
      </c>
      <c r="B2153">
        <v>115</v>
      </c>
      <c r="C2153" t="s">
        <v>5184</v>
      </c>
      <c r="D2153">
        <v>2840417</v>
      </c>
      <c r="E2153" t="s">
        <v>2743</v>
      </c>
      <c r="F2153" t="s">
        <v>1699</v>
      </c>
      <c r="G2153" t="s">
        <v>6360</v>
      </c>
      <c r="H2153" t="s">
        <v>495</v>
      </c>
      <c r="I2153" t="s">
        <v>20</v>
      </c>
      <c r="J2153" t="s">
        <v>182</v>
      </c>
      <c r="K2153">
        <v>31000000</v>
      </c>
      <c r="L2153">
        <v>1999</v>
      </c>
      <c r="M2153">
        <v>6.8</v>
      </c>
      <c r="N2153">
        <v>1.85</v>
      </c>
    </row>
    <row r="2154" spans="1:14" x14ac:dyDescent="0.3">
      <c r="A2154" t="s">
        <v>264</v>
      </c>
      <c r="B2154">
        <v>115</v>
      </c>
      <c r="C2154" t="s">
        <v>891</v>
      </c>
      <c r="D2154">
        <v>242374454</v>
      </c>
      <c r="E2154" t="s">
        <v>87</v>
      </c>
      <c r="F2154" t="s">
        <v>266</v>
      </c>
      <c r="G2154" t="s">
        <v>6361</v>
      </c>
      <c r="H2154" t="s">
        <v>4452</v>
      </c>
      <c r="I2154" t="s">
        <v>20</v>
      </c>
      <c r="J2154" t="s">
        <v>21</v>
      </c>
      <c r="K2154">
        <v>18000000</v>
      </c>
      <c r="L2154">
        <v>1981</v>
      </c>
      <c r="M2154">
        <v>8.5</v>
      </c>
      <c r="N2154">
        <v>2.35</v>
      </c>
    </row>
    <row r="2155" spans="1:14" x14ac:dyDescent="0.3">
      <c r="A2155" t="s">
        <v>832</v>
      </c>
      <c r="B2155">
        <v>120</v>
      </c>
      <c r="C2155" t="s">
        <v>1600</v>
      </c>
      <c r="D2155">
        <v>173585516</v>
      </c>
      <c r="E2155" t="s">
        <v>1540</v>
      </c>
      <c r="F2155" t="s">
        <v>4038</v>
      </c>
      <c r="G2155" t="s">
        <v>6362</v>
      </c>
      <c r="H2155" t="s">
        <v>1822</v>
      </c>
      <c r="I2155" t="s">
        <v>20</v>
      </c>
      <c r="J2155" t="s">
        <v>21</v>
      </c>
      <c r="K2155">
        <v>18000000</v>
      </c>
      <c r="L2155">
        <v>1992</v>
      </c>
      <c r="M2155">
        <v>6.6</v>
      </c>
      <c r="N2155">
        <v>1.85</v>
      </c>
    </row>
    <row r="2156" spans="1:14" x14ac:dyDescent="0.3">
      <c r="A2156" t="s">
        <v>264</v>
      </c>
      <c r="B2156">
        <v>135</v>
      </c>
      <c r="C2156" t="s">
        <v>6363</v>
      </c>
      <c r="D2156">
        <v>128300000</v>
      </c>
      <c r="E2156" t="s">
        <v>1216</v>
      </c>
      <c r="F2156" t="s">
        <v>2160</v>
      </c>
      <c r="G2156" t="s">
        <v>6364</v>
      </c>
      <c r="H2156" t="s">
        <v>4973</v>
      </c>
      <c r="I2156" t="s">
        <v>20</v>
      </c>
      <c r="J2156" t="s">
        <v>21</v>
      </c>
      <c r="K2156">
        <v>19400870</v>
      </c>
      <c r="L2156">
        <v>1977</v>
      </c>
      <c r="M2156">
        <v>7.7</v>
      </c>
      <c r="N2156">
        <v>2.35</v>
      </c>
    </row>
    <row r="2157" spans="1:14" x14ac:dyDescent="0.3">
      <c r="A2157" t="s">
        <v>6365</v>
      </c>
      <c r="B2157">
        <v>90</v>
      </c>
      <c r="C2157" t="s">
        <v>1994</v>
      </c>
      <c r="D2157">
        <v>20259297</v>
      </c>
      <c r="E2157" t="s">
        <v>2046</v>
      </c>
      <c r="F2157" t="s">
        <v>6366</v>
      </c>
      <c r="G2157" t="s">
        <v>6367</v>
      </c>
      <c r="H2157" t="s">
        <v>791</v>
      </c>
      <c r="I2157" t="s">
        <v>20</v>
      </c>
      <c r="J2157" t="s">
        <v>21</v>
      </c>
      <c r="K2157">
        <v>20000000</v>
      </c>
      <c r="L2157">
        <v>2006</v>
      </c>
      <c r="M2157">
        <v>4.7</v>
      </c>
      <c r="N2157">
        <v>2.35</v>
      </c>
    </row>
    <row r="2158" spans="1:14" x14ac:dyDescent="0.3">
      <c r="A2158" t="s">
        <v>1142</v>
      </c>
      <c r="B2158">
        <v>100</v>
      </c>
      <c r="C2158" t="s">
        <v>2342</v>
      </c>
      <c r="D2158">
        <v>153665036</v>
      </c>
      <c r="E2158" t="s">
        <v>287</v>
      </c>
      <c r="F2158" t="s">
        <v>1520</v>
      </c>
      <c r="G2158" t="s">
        <v>6368</v>
      </c>
      <c r="H2158" t="s">
        <v>865</v>
      </c>
      <c r="I2158" t="s">
        <v>20</v>
      </c>
      <c r="J2158" t="s">
        <v>21</v>
      </c>
      <c r="K2158">
        <v>28000000</v>
      </c>
      <c r="L2158">
        <v>1987</v>
      </c>
      <c r="M2158">
        <v>6.4</v>
      </c>
      <c r="N2158">
        <v>2.35</v>
      </c>
    </row>
    <row r="2159" spans="1:14" x14ac:dyDescent="0.3">
      <c r="A2159" t="s">
        <v>1694</v>
      </c>
      <c r="B2159">
        <v>105</v>
      </c>
      <c r="C2159" t="s">
        <v>6369</v>
      </c>
      <c r="D2159">
        <v>132541238</v>
      </c>
      <c r="E2159" t="s">
        <v>1099</v>
      </c>
      <c r="F2159" t="s">
        <v>6207</v>
      </c>
      <c r="G2159" t="s">
        <v>6370</v>
      </c>
      <c r="H2159" t="s">
        <v>6371</v>
      </c>
      <c r="I2159" t="s">
        <v>20</v>
      </c>
      <c r="J2159" t="s">
        <v>21</v>
      </c>
      <c r="K2159">
        <v>33000000</v>
      </c>
      <c r="L2159">
        <v>2003</v>
      </c>
      <c r="M2159">
        <v>5.5</v>
      </c>
      <c r="N2159">
        <v>2.35</v>
      </c>
    </row>
    <row r="2160" spans="1:14" x14ac:dyDescent="0.3">
      <c r="A2160" t="s">
        <v>1769</v>
      </c>
      <c r="B2160">
        <v>138</v>
      </c>
      <c r="C2160" t="s">
        <v>874</v>
      </c>
      <c r="D2160">
        <v>130727000</v>
      </c>
      <c r="E2160" t="s">
        <v>4102</v>
      </c>
      <c r="F2160" t="s">
        <v>517</v>
      </c>
      <c r="G2160" t="s">
        <v>6372</v>
      </c>
      <c r="H2160" t="s">
        <v>4056</v>
      </c>
      <c r="I2160" t="s">
        <v>20</v>
      </c>
      <c r="J2160" t="s">
        <v>21</v>
      </c>
      <c r="K2160">
        <v>19000000</v>
      </c>
      <c r="L2160">
        <v>1991</v>
      </c>
      <c r="M2160">
        <v>8.6</v>
      </c>
      <c r="N2160">
        <v>1.85</v>
      </c>
    </row>
    <row r="2161" spans="1:14" x14ac:dyDescent="0.3">
      <c r="A2161" t="s">
        <v>6373</v>
      </c>
      <c r="B2161">
        <v>94</v>
      </c>
      <c r="C2161" t="s">
        <v>3394</v>
      </c>
      <c r="D2161">
        <v>121697350</v>
      </c>
      <c r="E2161" t="s">
        <v>3970</v>
      </c>
      <c r="F2161" t="s">
        <v>1137</v>
      </c>
      <c r="G2161" t="s">
        <v>6374</v>
      </c>
      <c r="H2161" t="s">
        <v>2926</v>
      </c>
      <c r="I2161" t="s">
        <v>20</v>
      </c>
      <c r="J2161" t="s">
        <v>21</v>
      </c>
      <c r="K2161">
        <v>20000000</v>
      </c>
      <c r="L2161">
        <v>1992</v>
      </c>
      <c r="M2161">
        <v>7</v>
      </c>
      <c r="N2161">
        <v>1.85</v>
      </c>
    </row>
    <row r="2162" spans="1:14" x14ac:dyDescent="0.3">
      <c r="A2162" t="s">
        <v>6375</v>
      </c>
      <c r="B2162">
        <v>101</v>
      </c>
      <c r="C2162" t="s">
        <v>6376</v>
      </c>
      <c r="D2162">
        <v>117224271</v>
      </c>
      <c r="E2162" t="s">
        <v>6377</v>
      </c>
      <c r="F2162" t="s">
        <v>6378</v>
      </c>
      <c r="G2162" t="s">
        <v>6379</v>
      </c>
      <c r="H2162" t="s">
        <v>6380</v>
      </c>
      <c r="I2162" t="s">
        <v>20</v>
      </c>
      <c r="J2162" t="s">
        <v>21</v>
      </c>
      <c r="K2162">
        <v>20000000</v>
      </c>
      <c r="L2162">
        <v>2010</v>
      </c>
      <c r="M2162">
        <v>7.1</v>
      </c>
      <c r="N2162">
        <v>1.78</v>
      </c>
    </row>
    <row r="2163" spans="1:14" x14ac:dyDescent="0.3">
      <c r="A2163" t="s">
        <v>6381</v>
      </c>
      <c r="B2163">
        <v>131</v>
      </c>
      <c r="C2163" t="s">
        <v>6382</v>
      </c>
      <c r="D2163">
        <v>102922376</v>
      </c>
      <c r="E2163" t="s">
        <v>5193</v>
      </c>
      <c r="F2163" t="s">
        <v>1593</v>
      </c>
      <c r="G2163" t="s">
        <v>6383</v>
      </c>
      <c r="H2163" t="s">
        <v>6384</v>
      </c>
      <c r="I2163" t="s">
        <v>20</v>
      </c>
      <c r="J2163" t="s">
        <v>21</v>
      </c>
      <c r="K2163">
        <v>20000000</v>
      </c>
      <c r="L2163">
        <v>1978</v>
      </c>
      <c r="M2163">
        <v>5.7</v>
      </c>
      <c r="N2163">
        <v>2.35</v>
      </c>
    </row>
    <row r="2164" spans="1:14" x14ac:dyDescent="0.3">
      <c r="A2164" t="s">
        <v>1037</v>
      </c>
      <c r="B2164">
        <v>91</v>
      </c>
      <c r="C2164" t="s">
        <v>3626</v>
      </c>
      <c r="D2164">
        <v>94497271</v>
      </c>
      <c r="E2164" t="s">
        <v>6385</v>
      </c>
      <c r="F2164" t="s">
        <v>1139</v>
      </c>
      <c r="G2164" t="s">
        <v>6386</v>
      </c>
      <c r="H2164" t="s">
        <v>6387</v>
      </c>
      <c r="I2164" t="s">
        <v>20</v>
      </c>
      <c r="J2164" t="s">
        <v>21</v>
      </c>
      <c r="K2164">
        <v>20000000</v>
      </c>
      <c r="L2164">
        <v>2008</v>
      </c>
      <c r="M2164">
        <v>3.7</v>
      </c>
      <c r="N2164">
        <v>2.35</v>
      </c>
    </row>
    <row r="2165" spans="1:14" x14ac:dyDescent="0.3">
      <c r="A2165" t="s">
        <v>225</v>
      </c>
      <c r="B2165">
        <v>112</v>
      </c>
      <c r="C2165" t="s">
        <v>1726</v>
      </c>
      <c r="D2165">
        <v>137387272</v>
      </c>
      <c r="E2165" t="s">
        <v>1959</v>
      </c>
      <c r="F2165" t="s">
        <v>452</v>
      </c>
      <c r="G2165" t="s">
        <v>6388</v>
      </c>
      <c r="H2165" t="s">
        <v>6389</v>
      </c>
      <c r="I2165" t="s">
        <v>20</v>
      </c>
      <c r="J2165" t="s">
        <v>21</v>
      </c>
      <c r="K2165">
        <v>20000000</v>
      </c>
      <c r="L2165">
        <v>2013</v>
      </c>
      <c r="M2165">
        <v>7.5</v>
      </c>
      <c r="N2165">
        <v>2.35</v>
      </c>
    </row>
    <row r="2166" spans="1:14" x14ac:dyDescent="0.3">
      <c r="A2166" t="s">
        <v>2606</v>
      </c>
      <c r="B2166">
        <v>95</v>
      </c>
      <c r="C2166" t="s">
        <v>2658</v>
      </c>
      <c r="D2166">
        <v>82301521</v>
      </c>
      <c r="E2166" t="s">
        <v>5886</v>
      </c>
      <c r="F2166" t="s">
        <v>3947</v>
      </c>
      <c r="G2166" t="s">
        <v>6390</v>
      </c>
      <c r="H2166" t="s">
        <v>3328</v>
      </c>
      <c r="I2166" t="s">
        <v>20</v>
      </c>
      <c r="J2166" t="s">
        <v>21</v>
      </c>
      <c r="K2166">
        <v>32000000</v>
      </c>
      <c r="L2166">
        <v>2005</v>
      </c>
      <c r="M2166">
        <v>4.5999999999999996</v>
      </c>
      <c r="N2166">
        <v>1.85</v>
      </c>
    </row>
    <row r="2167" spans="1:14" x14ac:dyDescent="0.3">
      <c r="A2167" t="s">
        <v>2728</v>
      </c>
      <c r="B2167">
        <v>100</v>
      </c>
      <c r="C2167" t="s">
        <v>6391</v>
      </c>
      <c r="D2167">
        <v>84518155</v>
      </c>
      <c r="E2167" t="s">
        <v>1099</v>
      </c>
      <c r="F2167" t="s">
        <v>2081</v>
      </c>
      <c r="G2167" t="s">
        <v>6392</v>
      </c>
      <c r="H2167" t="s">
        <v>2728</v>
      </c>
      <c r="I2167" t="s">
        <v>20</v>
      </c>
      <c r="J2167" t="s">
        <v>21</v>
      </c>
      <c r="K2167">
        <v>20000000</v>
      </c>
      <c r="L2167">
        <v>2014</v>
      </c>
      <c r="M2167">
        <v>4.9000000000000004</v>
      </c>
      <c r="N2167">
        <v>1.85</v>
      </c>
    </row>
    <row r="2168" spans="1:14" x14ac:dyDescent="0.3">
      <c r="A2168" t="s">
        <v>1712</v>
      </c>
      <c r="B2168">
        <v>105</v>
      </c>
      <c r="C2168" t="s">
        <v>4225</v>
      </c>
      <c r="D2168">
        <v>80050171</v>
      </c>
      <c r="E2168" t="s">
        <v>1265</v>
      </c>
      <c r="F2168" t="s">
        <v>4226</v>
      </c>
      <c r="G2168" t="s">
        <v>4227</v>
      </c>
      <c r="H2168" t="s">
        <v>1772</v>
      </c>
      <c r="I2168" t="s">
        <v>20</v>
      </c>
      <c r="J2168" t="s">
        <v>21</v>
      </c>
      <c r="K2168">
        <v>20000000</v>
      </c>
      <c r="L2168">
        <v>2007</v>
      </c>
      <c r="M2168">
        <v>6.9</v>
      </c>
      <c r="N2168">
        <v>1.85</v>
      </c>
    </row>
    <row r="2169" spans="1:14" x14ac:dyDescent="0.3">
      <c r="A2169" t="s">
        <v>5537</v>
      </c>
      <c r="B2169">
        <v>108</v>
      </c>
      <c r="C2169" t="s">
        <v>422</v>
      </c>
      <c r="D2169">
        <v>81257845</v>
      </c>
      <c r="E2169" t="s">
        <v>3970</v>
      </c>
      <c r="F2169" t="s">
        <v>1928</v>
      </c>
      <c r="G2169" t="s">
        <v>6393</v>
      </c>
      <c r="H2169" t="s">
        <v>6394</v>
      </c>
      <c r="I2169" t="s">
        <v>20</v>
      </c>
      <c r="J2169" t="s">
        <v>21</v>
      </c>
      <c r="K2169">
        <v>35000000</v>
      </c>
      <c r="L2169">
        <v>2003</v>
      </c>
      <c r="M2169">
        <v>7.1</v>
      </c>
      <c r="N2169">
        <v>1.85</v>
      </c>
    </row>
    <row r="2170" spans="1:14" x14ac:dyDescent="0.3">
      <c r="A2170" t="s">
        <v>1523</v>
      </c>
      <c r="B2170">
        <v>101</v>
      </c>
      <c r="C2170" t="s">
        <v>399</v>
      </c>
      <c r="D2170">
        <v>70360285</v>
      </c>
      <c r="E2170" t="s">
        <v>178</v>
      </c>
      <c r="F2170" t="s">
        <v>2871</v>
      </c>
      <c r="G2170" t="s">
        <v>6395</v>
      </c>
      <c r="H2170" t="s">
        <v>4202</v>
      </c>
      <c r="I2170" t="s">
        <v>20</v>
      </c>
      <c r="J2170" t="s">
        <v>21</v>
      </c>
      <c r="K2170">
        <v>18000000</v>
      </c>
      <c r="L2170">
        <v>1995</v>
      </c>
      <c r="M2170">
        <v>5.8</v>
      </c>
      <c r="N2170">
        <v>1.85</v>
      </c>
    </row>
    <row r="2171" spans="1:14" x14ac:dyDescent="0.3">
      <c r="A2171" t="s">
        <v>3755</v>
      </c>
      <c r="B2171">
        <v>114</v>
      </c>
      <c r="C2171" t="s">
        <v>5199</v>
      </c>
      <c r="D2171">
        <v>12831121</v>
      </c>
      <c r="E2171" t="s">
        <v>2112</v>
      </c>
      <c r="F2171" t="s">
        <v>5200</v>
      </c>
      <c r="G2171" t="s">
        <v>5201</v>
      </c>
      <c r="H2171" t="s">
        <v>5202</v>
      </c>
      <c r="I2171" t="s">
        <v>20</v>
      </c>
      <c r="J2171" t="s">
        <v>21</v>
      </c>
      <c r="K2171">
        <v>30000000</v>
      </c>
      <c r="L2171">
        <v>2004</v>
      </c>
      <c r="M2171">
        <v>7</v>
      </c>
      <c r="N2171">
        <v>2.35</v>
      </c>
    </row>
    <row r="2172" spans="1:14" x14ac:dyDescent="0.3">
      <c r="A2172" t="s">
        <v>2475</v>
      </c>
      <c r="B2172">
        <v>109</v>
      </c>
      <c r="C2172" t="s">
        <v>507</v>
      </c>
      <c r="D2172">
        <v>69148997</v>
      </c>
      <c r="E2172" t="s">
        <v>678</v>
      </c>
      <c r="F2172" t="s">
        <v>4017</v>
      </c>
      <c r="G2172" t="s">
        <v>6396</v>
      </c>
      <c r="H2172" t="s">
        <v>2476</v>
      </c>
      <c r="I2172" t="s">
        <v>20</v>
      </c>
      <c r="J2172" t="s">
        <v>21</v>
      </c>
      <c r="K2172">
        <v>37000000</v>
      </c>
      <c r="L2172">
        <v>2004</v>
      </c>
      <c r="M2172">
        <v>5.4</v>
      </c>
      <c r="N2172">
        <v>1.85</v>
      </c>
    </row>
    <row r="2173" spans="1:14" x14ac:dyDescent="0.3">
      <c r="A2173" t="s">
        <v>4978</v>
      </c>
      <c r="B2173">
        <v>115</v>
      </c>
      <c r="C2173" t="s">
        <v>6397</v>
      </c>
      <c r="D2173">
        <v>82624961</v>
      </c>
      <c r="E2173" t="s">
        <v>1649</v>
      </c>
      <c r="F2173" t="s">
        <v>6398</v>
      </c>
      <c r="G2173" t="s">
        <v>6399</v>
      </c>
      <c r="H2173" t="s">
        <v>4540</v>
      </c>
      <c r="I2173" t="s">
        <v>20</v>
      </c>
      <c r="J2173" t="s">
        <v>21</v>
      </c>
      <c r="K2173">
        <v>20000000</v>
      </c>
      <c r="L2173">
        <v>2011</v>
      </c>
      <c r="M2173">
        <v>7.3</v>
      </c>
      <c r="N2173">
        <v>2.35</v>
      </c>
    </row>
    <row r="2174" spans="1:14" x14ac:dyDescent="0.3">
      <c r="A2174" t="s">
        <v>1585</v>
      </c>
      <c r="B2174">
        <v>117</v>
      </c>
      <c r="C2174" t="s">
        <v>6400</v>
      </c>
      <c r="D2174">
        <v>67325559</v>
      </c>
      <c r="E2174" t="s">
        <v>6401</v>
      </c>
      <c r="F2174" t="s">
        <v>991</v>
      </c>
      <c r="G2174" t="s">
        <v>6402</v>
      </c>
      <c r="H2174" t="s">
        <v>6403</v>
      </c>
      <c r="I2174" t="s">
        <v>20</v>
      </c>
      <c r="J2174" t="s">
        <v>21</v>
      </c>
      <c r="K2174">
        <v>20000000</v>
      </c>
      <c r="L2174">
        <v>2003</v>
      </c>
      <c r="M2174">
        <v>7.1</v>
      </c>
      <c r="N2174">
        <v>1.85</v>
      </c>
    </row>
    <row r="2175" spans="1:14" x14ac:dyDescent="0.3">
      <c r="A2175" t="s">
        <v>3828</v>
      </c>
      <c r="B2175">
        <v>107</v>
      </c>
      <c r="C2175" t="s">
        <v>6404</v>
      </c>
      <c r="D2175">
        <v>62933793</v>
      </c>
      <c r="E2175" t="s">
        <v>6405</v>
      </c>
      <c r="F2175" t="s">
        <v>1079</v>
      </c>
      <c r="G2175" t="s">
        <v>6406</v>
      </c>
      <c r="H2175" t="s">
        <v>6407</v>
      </c>
      <c r="I2175" t="s">
        <v>20</v>
      </c>
      <c r="J2175" t="s">
        <v>21</v>
      </c>
      <c r="K2175">
        <v>20000000</v>
      </c>
      <c r="L2175">
        <v>2010</v>
      </c>
      <c r="M2175">
        <v>5.8</v>
      </c>
      <c r="N2175">
        <v>2.35</v>
      </c>
    </row>
    <row r="2176" spans="1:14" x14ac:dyDescent="0.3">
      <c r="A2176" t="s">
        <v>6408</v>
      </c>
      <c r="B2176">
        <v>134</v>
      </c>
      <c r="C2176" t="s">
        <v>3212</v>
      </c>
      <c r="D2176">
        <v>56667870</v>
      </c>
      <c r="E2176" t="s">
        <v>3692</v>
      </c>
      <c r="F2176" t="s">
        <v>2387</v>
      </c>
      <c r="G2176" t="s">
        <v>6409</v>
      </c>
      <c r="H2176" t="s">
        <v>6410</v>
      </c>
      <c r="I2176" t="s">
        <v>20</v>
      </c>
      <c r="J2176" t="s">
        <v>21</v>
      </c>
      <c r="K2176">
        <v>20000000</v>
      </c>
      <c r="L2176">
        <v>2013</v>
      </c>
      <c r="M2176">
        <v>8.1</v>
      </c>
      <c r="N2176">
        <v>2.35</v>
      </c>
    </row>
    <row r="2177" spans="1:14" x14ac:dyDescent="0.3">
      <c r="A2177" t="s">
        <v>5155</v>
      </c>
      <c r="B2177">
        <v>118</v>
      </c>
      <c r="C2177" t="s">
        <v>3974</v>
      </c>
      <c r="D2177">
        <v>56398162</v>
      </c>
      <c r="E2177" t="s">
        <v>3602</v>
      </c>
      <c r="F2177" t="s">
        <v>2814</v>
      </c>
      <c r="G2177" t="s">
        <v>6411</v>
      </c>
      <c r="H2177" t="s">
        <v>6412</v>
      </c>
      <c r="I2177" t="s">
        <v>20</v>
      </c>
      <c r="J2177" t="s">
        <v>21</v>
      </c>
      <c r="K2177">
        <v>20000000</v>
      </c>
      <c r="L2177">
        <v>2002</v>
      </c>
      <c r="M2177">
        <v>5.7</v>
      </c>
      <c r="N2177">
        <v>2.35</v>
      </c>
    </row>
    <row r="2178" spans="1:14" x14ac:dyDescent="0.3">
      <c r="A2178" t="s">
        <v>5734</v>
      </c>
      <c r="B2178">
        <v>121</v>
      </c>
      <c r="C2178" t="s">
        <v>4598</v>
      </c>
      <c r="D2178">
        <v>60072596</v>
      </c>
      <c r="E2178" t="s">
        <v>936</v>
      </c>
      <c r="F2178" t="s">
        <v>3978</v>
      </c>
      <c r="G2178" t="s">
        <v>6413</v>
      </c>
      <c r="H2178" t="s">
        <v>2553</v>
      </c>
      <c r="I2178" t="s">
        <v>20</v>
      </c>
      <c r="J2178" t="s">
        <v>21</v>
      </c>
      <c r="K2178">
        <v>20000000</v>
      </c>
      <c r="L2178">
        <v>2010</v>
      </c>
      <c r="M2178">
        <v>4.4000000000000004</v>
      </c>
      <c r="N2178">
        <v>1.85</v>
      </c>
    </row>
    <row r="2179" spans="1:14" x14ac:dyDescent="0.3">
      <c r="A2179" t="s">
        <v>173</v>
      </c>
      <c r="B2179">
        <v>105</v>
      </c>
      <c r="C2179" t="s">
        <v>2660</v>
      </c>
      <c r="D2179">
        <v>56362352</v>
      </c>
      <c r="E2179" t="s">
        <v>6414</v>
      </c>
      <c r="F2179" t="s">
        <v>25</v>
      </c>
      <c r="G2179" t="s">
        <v>6415</v>
      </c>
      <c r="H2179" t="s">
        <v>3163</v>
      </c>
      <c r="I2179" t="s">
        <v>20</v>
      </c>
      <c r="J2179" t="s">
        <v>21</v>
      </c>
      <c r="K2179">
        <v>20000000</v>
      </c>
      <c r="L2179">
        <v>1990</v>
      </c>
      <c r="M2179">
        <v>7.9</v>
      </c>
      <c r="N2179">
        <v>1.85</v>
      </c>
    </row>
    <row r="2180" spans="1:14" x14ac:dyDescent="0.3">
      <c r="A2180" t="s">
        <v>6416</v>
      </c>
      <c r="B2180">
        <v>110</v>
      </c>
      <c r="C2180" t="s">
        <v>500</v>
      </c>
      <c r="D2180">
        <v>56154094</v>
      </c>
      <c r="E2180" t="s">
        <v>146</v>
      </c>
      <c r="F2180" t="s">
        <v>106</v>
      </c>
      <c r="G2180" t="s">
        <v>6417</v>
      </c>
      <c r="H2180" t="s">
        <v>6418</v>
      </c>
      <c r="I2180" t="s">
        <v>20</v>
      </c>
      <c r="J2180" t="s">
        <v>34</v>
      </c>
      <c r="K2180">
        <v>20000000</v>
      </c>
      <c r="L2180">
        <v>2016</v>
      </c>
      <c r="M2180">
        <v>7.6</v>
      </c>
      <c r="N2180">
        <v>2.35</v>
      </c>
    </row>
    <row r="2181" spans="1:14" x14ac:dyDescent="0.3">
      <c r="A2181" t="s">
        <v>5734</v>
      </c>
      <c r="B2181">
        <v>114</v>
      </c>
      <c r="C2181" t="s">
        <v>1141</v>
      </c>
      <c r="D2181">
        <v>65623128</v>
      </c>
      <c r="E2181" t="s">
        <v>5554</v>
      </c>
      <c r="F2181" t="s">
        <v>2142</v>
      </c>
      <c r="G2181" t="s">
        <v>6419</v>
      </c>
      <c r="H2181" t="s">
        <v>6420</v>
      </c>
      <c r="I2181" t="s">
        <v>20</v>
      </c>
      <c r="J2181" t="s">
        <v>21</v>
      </c>
      <c r="K2181">
        <v>20000000</v>
      </c>
      <c r="L2181">
        <v>2012</v>
      </c>
      <c r="M2181">
        <v>4.8</v>
      </c>
      <c r="N2181">
        <v>1.85</v>
      </c>
    </row>
    <row r="2182" spans="1:14" x14ac:dyDescent="0.3">
      <c r="A2182" t="s">
        <v>2988</v>
      </c>
      <c r="B2182">
        <v>104</v>
      </c>
      <c r="C2182" t="s">
        <v>6421</v>
      </c>
      <c r="E2182" t="s">
        <v>315</v>
      </c>
      <c r="F2182" t="s">
        <v>1593</v>
      </c>
      <c r="G2182" t="s">
        <v>6422</v>
      </c>
      <c r="H2182" t="s">
        <v>6423</v>
      </c>
      <c r="I2182" t="s">
        <v>20</v>
      </c>
      <c r="J2182" t="s">
        <v>21</v>
      </c>
      <c r="K2182">
        <v>1800000</v>
      </c>
      <c r="L2182">
        <v>1971</v>
      </c>
      <c r="M2182">
        <v>7.8</v>
      </c>
      <c r="N2182">
        <v>1.85</v>
      </c>
    </row>
    <row r="2183" spans="1:14" x14ac:dyDescent="0.3">
      <c r="A2183" t="s">
        <v>6424</v>
      </c>
      <c r="B2183">
        <v>100</v>
      </c>
      <c r="C2183" t="s">
        <v>2375</v>
      </c>
      <c r="D2183">
        <v>55461307</v>
      </c>
      <c r="E2183" t="s">
        <v>1099</v>
      </c>
      <c r="F2183" t="s">
        <v>197</v>
      </c>
      <c r="G2183" t="s">
        <v>6425</v>
      </c>
      <c r="H2183" t="s">
        <v>541</v>
      </c>
      <c r="I2183" t="s">
        <v>20</v>
      </c>
      <c r="J2183" t="s">
        <v>21</v>
      </c>
      <c r="K2183">
        <v>20000000</v>
      </c>
      <c r="L2183">
        <v>2016</v>
      </c>
      <c r="M2183">
        <v>6.7</v>
      </c>
    </row>
    <row r="2184" spans="1:14" x14ac:dyDescent="0.3">
      <c r="A2184" t="s">
        <v>6426</v>
      </c>
      <c r="B2184">
        <v>85</v>
      </c>
      <c r="C2184" t="s">
        <v>1695</v>
      </c>
      <c r="D2184">
        <v>48546578</v>
      </c>
      <c r="E2184" t="s">
        <v>1106</v>
      </c>
      <c r="F2184" t="s">
        <v>2910</v>
      </c>
      <c r="G2184" t="s">
        <v>6427</v>
      </c>
      <c r="H2184" t="s">
        <v>282</v>
      </c>
      <c r="I2184" t="s">
        <v>20</v>
      </c>
      <c r="J2184" t="s">
        <v>21</v>
      </c>
      <c r="K2184">
        <v>20000000</v>
      </c>
      <c r="L2184">
        <v>2006</v>
      </c>
      <c r="M2184">
        <v>2.7</v>
      </c>
      <c r="N2184">
        <v>1.85</v>
      </c>
    </row>
    <row r="2185" spans="1:14" x14ac:dyDescent="0.3">
      <c r="A2185" t="s">
        <v>6428</v>
      </c>
      <c r="B2185">
        <v>72</v>
      </c>
      <c r="C2185" t="s">
        <v>3133</v>
      </c>
      <c r="D2185">
        <v>48423368</v>
      </c>
      <c r="E2185" t="s">
        <v>428</v>
      </c>
      <c r="F2185" t="s">
        <v>1736</v>
      </c>
      <c r="G2185" t="s">
        <v>6429</v>
      </c>
      <c r="H2185" t="s">
        <v>1081</v>
      </c>
      <c r="I2185" t="s">
        <v>20</v>
      </c>
      <c r="J2185" t="s">
        <v>21</v>
      </c>
      <c r="K2185">
        <v>20000000</v>
      </c>
      <c r="L2185">
        <v>2002</v>
      </c>
      <c r="M2185">
        <v>5.8</v>
      </c>
      <c r="N2185">
        <v>1.66</v>
      </c>
    </row>
    <row r="2186" spans="1:14" x14ac:dyDescent="0.3">
      <c r="A2186" t="s">
        <v>6430</v>
      </c>
      <c r="B2186">
        <v>128</v>
      </c>
      <c r="C2186" t="s">
        <v>94</v>
      </c>
      <c r="D2186">
        <v>52066000</v>
      </c>
      <c r="E2186" t="s">
        <v>3692</v>
      </c>
      <c r="F2186" t="s">
        <v>1337</v>
      </c>
      <c r="G2186" t="s">
        <v>6431</v>
      </c>
      <c r="H2186" t="s">
        <v>608</v>
      </c>
      <c r="I2186" t="s">
        <v>20</v>
      </c>
      <c r="J2186" t="s">
        <v>34</v>
      </c>
      <c r="K2186">
        <v>20000000</v>
      </c>
      <c r="L2186">
        <v>2014</v>
      </c>
      <c r="M2186">
        <v>7.5</v>
      </c>
      <c r="N2186">
        <v>2.35</v>
      </c>
    </row>
    <row r="2187" spans="1:14" x14ac:dyDescent="0.3">
      <c r="A2187" t="s">
        <v>6432</v>
      </c>
      <c r="B2187">
        <v>72</v>
      </c>
      <c r="C2187" t="s">
        <v>6433</v>
      </c>
      <c r="D2187">
        <v>47887943</v>
      </c>
      <c r="E2187" t="s">
        <v>6434</v>
      </c>
      <c r="F2187" t="s">
        <v>1433</v>
      </c>
      <c r="G2187" t="s">
        <v>6435</v>
      </c>
      <c r="H2187" t="s">
        <v>6436</v>
      </c>
      <c r="I2187" t="s">
        <v>20</v>
      </c>
      <c r="J2187" t="s">
        <v>21</v>
      </c>
      <c r="K2187">
        <v>20000000</v>
      </c>
      <c r="L2187">
        <v>2003</v>
      </c>
      <c r="M2187">
        <v>5.4</v>
      </c>
      <c r="N2187">
        <v>1.85</v>
      </c>
    </row>
    <row r="2188" spans="1:14" x14ac:dyDescent="0.3">
      <c r="A2188" t="s">
        <v>4148</v>
      </c>
      <c r="B2188">
        <v>89</v>
      </c>
      <c r="C2188" t="s">
        <v>6437</v>
      </c>
      <c r="D2188">
        <v>46363118</v>
      </c>
      <c r="E2188" t="s">
        <v>3805</v>
      </c>
      <c r="F2188" t="s">
        <v>6438</v>
      </c>
      <c r="G2188" t="s">
        <v>6439</v>
      </c>
      <c r="H2188" t="s">
        <v>6440</v>
      </c>
      <c r="I2188" t="s">
        <v>20</v>
      </c>
      <c r="J2188" t="s">
        <v>21</v>
      </c>
      <c r="K2188">
        <v>20000000</v>
      </c>
      <c r="L2188">
        <v>2005</v>
      </c>
      <c r="M2188">
        <v>4.0999999999999996</v>
      </c>
      <c r="N2188">
        <v>1.85</v>
      </c>
    </row>
    <row r="2189" spans="1:14" x14ac:dyDescent="0.3">
      <c r="A2189" t="s">
        <v>6441</v>
      </c>
      <c r="B2189">
        <v>96</v>
      </c>
      <c r="C2189" t="s">
        <v>1370</v>
      </c>
      <c r="D2189">
        <v>47852604</v>
      </c>
      <c r="E2189" t="s">
        <v>1265</v>
      </c>
      <c r="F2189" t="s">
        <v>3947</v>
      </c>
      <c r="G2189" t="s">
        <v>6442</v>
      </c>
      <c r="H2189" t="s">
        <v>6443</v>
      </c>
      <c r="I2189" t="s">
        <v>20</v>
      </c>
      <c r="J2189" t="s">
        <v>21</v>
      </c>
      <c r="K2189">
        <v>20000000</v>
      </c>
      <c r="L2189">
        <v>2007</v>
      </c>
      <c r="M2189">
        <v>5.9</v>
      </c>
      <c r="N2189">
        <v>2.35</v>
      </c>
    </row>
    <row r="2190" spans="1:14" x14ac:dyDescent="0.3">
      <c r="A2190" t="s">
        <v>6444</v>
      </c>
      <c r="B2190">
        <v>77</v>
      </c>
      <c r="C2190" t="s">
        <v>1171</v>
      </c>
      <c r="D2190">
        <v>45542421</v>
      </c>
      <c r="E2190" t="s">
        <v>6445</v>
      </c>
      <c r="F2190" t="s">
        <v>6446</v>
      </c>
      <c r="G2190" t="s">
        <v>6447</v>
      </c>
      <c r="H2190" t="s">
        <v>6448</v>
      </c>
      <c r="I2190" t="s">
        <v>20</v>
      </c>
      <c r="J2190" t="s">
        <v>21</v>
      </c>
      <c r="K2190">
        <v>30000000</v>
      </c>
      <c r="L2190">
        <v>2000</v>
      </c>
      <c r="M2190">
        <v>6.3</v>
      </c>
      <c r="N2190">
        <v>1.78</v>
      </c>
    </row>
    <row r="2191" spans="1:14" x14ac:dyDescent="0.3">
      <c r="A2191" t="s">
        <v>3210</v>
      </c>
      <c r="B2191">
        <v>123</v>
      </c>
      <c r="C2191" t="s">
        <v>17</v>
      </c>
      <c r="D2191">
        <v>41573740</v>
      </c>
      <c r="E2191" t="s">
        <v>1959</v>
      </c>
      <c r="F2191" t="s">
        <v>351</v>
      </c>
      <c r="G2191" t="s">
        <v>6449</v>
      </c>
      <c r="H2191" t="s">
        <v>6450</v>
      </c>
      <c r="I2191" t="s">
        <v>20</v>
      </c>
      <c r="J2191" t="s">
        <v>21</v>
      </c>
      <c r="L2191">
        <v>2009</v>
      </c>
      <c r="M2191">
        <v>7</v>
      </c>
      <c r="N2191">
        <v>1.85</v>
      </c>
    </row>
    <row r="2192" spans="1:14" x14ac:dyDescent="0.3">
      <c r="A2192" t="s">
        <v>4805</v>
      </c>
      <c r="B2192">
        <v>111</v>
      </c>
      <c r="C2192" t="s">
        <v>6451</v>
      </c>
      <c r="D2192">
        <v>42652003</v>
      </c>
      <c r="E2192" t="s">
        <v>5642</v>
      </c>
      <c r="F2192" t="s">
        <v>2375</v>
      </c>
      <c r="G2192" t="s">
        <v>6452</v>
      </c>
      <c r="H2192" t="s">
        <v>5065</v>
      </c>
      <c r="I2192" t="s">
        <v>20</v>
      </c>
      <c r="J2192" t="s">
        <v>21</v>
      </c>
      <c r="K2192">
        <v>20000000</v>
      </c>
      <c r="L2192">
        <v>2015</v>
      </c>
      <c r="M2192">
        <v>6.8</v>
      </c>
      <c r="N2192">
        <v>2.35</v>
      </c>
    </row>
    <row r="2193" spans="1:14" x14ac:dyDescent="0.3">
      <c r="A2193" t="s">
        <v>45</v>
      </c>
      <c r="B2193">
        <v>30</v>
      </c>
      <c r="C2193" t="s">
        <v>6453</v>
      </c>
      <c r="E2193" t="s">
        <v>1099</v>
      </c>
      <c r="F2193" t="s">
        <v>6454</v>
      </c>
      <c r="G2193" t="s">
        <v>6455</v>
      </c>
      <c r="H2193" t="s">
        <v>6456</v>
      </c>
      <c r="I2193" t="s">
        <v>20</v>
      </c>
      <c r="J2193" t="s">
        <v>21</v>
      </c>
      <c r="M2193">
        <v>3.5</v>
      </c>
      <c r="N2193">
        <v>1.85</v>
      </c>
    </row>
    <row r="2194" spans="1:14" x14ac:dyDescent="0.3">
      <c r="A2194" t="s">
        <v>5087</v>
      </c>
      <c r="B2194">
        <v>93</v>
      </c>
      <c r="C2194" t="s">
        <v>1695</v>
      </c>
      <c r="D2194">
        <v>39737645</v>
      </c>
      <c r="E2194" t="s">
        <v>2674</v>
      </c>
      <c r="F2194" t="s">
        <v>2935</v>
      </c>
      <c r="G2194" t="s">
        <v>6457</v>
      </c>
      <c r="H2194" t="s">
        <v>282</v>
      </c>
      <c r="I2194" t="s">
        <v>20</v>
      </c>
      <c r="J2194" t="s">
        <v>21</v>
      </c>
      <c r="K2194">
        <v>20000000</v>
      </c>
      <c r="L2194">
        <v>2007</v>
      </c>
      <c r="M2194">
        <v>2.2999999999999998</v>
      </c>
      <c r="N2194">
        <v>1.85</v>
      </c>
    </row>
    <row r="2195" spans="1:14" x14ac:dyDescent="0.3">
      <c r="A2195" t="s">
        <v>1489</v>
      </c>
      <c r="B2195">
        <v>129</v>
      </c>
      <c r="C2195" t="s">
        <v>511</v>
      </c>
      <c r="D2195">
        <v>37567440</v>
      </c>
      <c r="E2195" t="s">
        <v>117</v>
      </c>
      <c r="F2195" t="s">
        <v>1490</v>
      </c>
      <c r="G2195" t="s">
        <v>1491</v>
      </c>
      <c r="H2195" t="s">
        <v>1492</v>
      </c>
      <c r="I2195" t="s">
        <v>20</v>
      </c>
      <c r="J2195" t="s">
        <v>21</v>
      </c>
      <c r="K2195">
        <v>20000000</v>
      </c>
      <c r="L2195">
        <v>1982</v>
      </c>
      <c r="M2195">
        <v>6.9</v>
      </c>
      <c r="N2195">
        <v>2.35</v>
      </c>
    </row>
    <row r="2196" spans="1:14" x14ac:dyDescent="0.3">
      <c r="A2196" t="s">
        <v>295</v>
      </c>
      <c r="B2196">
        <v>128</v>
      </c>
      <c r="C2196" t="s">
        <v>6458</v>
      </c>
      <c r="D2196">
        <v>44988180</v>
      </c>
      <c r="E2196" t="s">
        <v>6459</v>
      </c>
      <c r="F2196" t="s">
        <v>704</v>
      </c>
      <c r="G2196" t="s">
        <v>6460</v>
      </c>
      <c r="H2196" t="s">
        <v>6461</v>
      </c>
      <c r="I2196" t="s">
        <v>20</v>
      </c>
      <c r="J2196" t="s">
        <v>21</v>
      </c>
      <c r="K2196">
        <v>20000000</v>
      </c>
      <c r="L2196">
        <v>2015</v>
      </c>
      <c r="M2196">
        <v>8.1</v>
      </c>
      <c r="N2196">
        <v>1.85</v>
      </c>
    </row>
    <row r="2197" spans="1:14" x14ac:dyDescent="0.3">
      <c r="A2197" t="s">
        <v>6079</v>
      </c>
      <c r="B2197">
        <v>110</v>
      </c>
      <c r="C2197" t="s">
        <v>4110</v>
      </c>
      <c r="D2197">
        <v>39263506</v>
      </c>
      <c r="E2197" t="s">
        <v>1392</v>
      </c>
      <c r="F2197" t="s">
        <v>2375</v>
      </c>
      <c r="G2197" t="s">
        <v>6462</v>
      </c>
      <c r="H2197" t="s">
        <v>5592</v>
      </c>
      <c r="I2197" t="s">
        <v>20</v>
      </c>
      <c r="J2197" t="s">
        <v>21</v>
      </c>
      <c r="K2197">
        <v>22000000</v>
      </c>
      <c r="L2197">
        <v>2008</v>
      </c>
      <c r="M2197">
        <v>6.1</v>
      </c>
      <c r="N2197">
        <v>2.35</v>
      </c>
    </row>
    <row r="2198" spans="1:14" x14ac:dyDescent="0.3">
      <c r="A2198" t="s">
        <v>6463</v>
      </c>
      <c r="B2198">
        <v>137</v>
      </c>
      <c r="C2198" t="s">
        <v>4226</v>
      </c>
      <c r="D2198">
        <v>39143839</v>
      </c>
      <c r="E2198" t="s">
        <v>3456</v>
      </c>
      <c r="F2198" t="s">
        <v>1617</v>
      </c>
      <c r="G2198" t="s">
        <v>6464</v>
      </c>
      <c r="H2198" t="s">
        <v>5897</v>
      </c>
      <c r="I2198" t="s">
        <v>20</v>
      </c>
      <c r="J2198" t="s">
        <v>21</v>
      </c>
      <c r="K2198">
        <v>20000000</v>
      </c>
      <c r="L2198">
        <v>2006</v>
      </c>
      <c r="M2198">
        <v>5</v>
      </c>
      <c r="N2198">
        <v>1.85</v>
      </c>
    </row>
    <row r="2199" spans="1:14" x14ac:dyDescent="0.3">
      <c r="A2199" t="s">
        <v>4481</v>
      </c>
      <c r="B2199">
        <v>124</v>
      </c>
      <c r="C2199" t="s">
        <v>2062</v>
      </c>
      <c r="D2199">
        <v>37672350</v>
      </c>
      <c r="E2199" t="s">
        <v>936</v>
      </c>
      <c r="F2199" t="s">
        <v>6465</v>
      </c>
      <c r="G2199" t="s">
        <v>6466</v>
      </c>
      <c r="H2199" t="s">
        <v>1969</v>
      </c>
      <c r="I2199" t="s">
        <v>20</v>
      </c>
      <c r="J2199" t="s">
        <v>21</v>
      </c>
      <c r="K2199">
        <v>20000000</v>
      </c>
      <c r="L2199">
        <v>1998</v>
      </c>
      <c r="M2199">
        <v>5.5</v>
      </c>
      <c r="N2199">
        <v>1.85</v>
      </c>
    </row>
    <row r="2200" spans="1:14" x14ac:dyDescent="0.3">
      <c r="A2200" t="s">
        <v>3201</v>
      </c>
      <c r="B2200">
        <v>93</v>
      </c>
      <c r="C2200" t="s">
        <v>2127</v>
      </c>
      <c r="D2200">
        <v>38037513</v>
      </c>
      <c r="E2200" t="s">
        <v>6467</v>
      </c>
      <c r="F2200" t="s">
        <v>400</v>
      </c>
      <c r="G2200" t="s">
        <v>6468</v>
      </c>
      <c r="H2200" t="s">
        <v>6469</v>
      </c>
      <c r="I2200" t="s">
        <v>20</v>
      </c>
      <c r="J2200" t="s">
        <v>21</v>
      </c>
      <c r="K2200">
        <v>20000000</v>
      </c>
      <c r="L2200">
        <v>1991</v>
      </c>
      <c r="M2200">
        <v>6.2</v>
      </c>
      <c r="N2200">
        <v>1.85</v>
      </c>
    </row>
    <row r="2201" spans="1:14" x14ac:dyDescent="0.3">
      <c r="A2201" t="s">
        <v>2013</v>
      </c>
      <c r="B2201">
        <v>115</v>
      </c>
      <c r="C2201" t="s">
        <v>3026</v>
      </c>
      <c r="D2201">
        <v>37442180</v>
      </c>
      <c r="E2201" t="s">
        <v>5874</v>
      </c>
      <c r="F2201" t="s">
        <v>548</v>
      </c>
      <c r="G2201" t="s">
        <v>6470</v>
      </c>
      <c r="H2201" t="s">
        <v>326</v>
      </c>
      <c r="I2201" t="s">
        <v>20</v>
      </c>
      <c r="J2201" t="s">
        <v>21</v>
      </c>
      <c r="K2201">
        <v>20000000</v>
      </c>
      <c r="L2201">
        <v>2006</v>
      </c>
      <c r="M2201">
        <v>6.2</v>
      </c>
      <c r="N2201">
        <v>2.35</v>
      </c>
    </row>
    <row r="2202" spans="1:14" x14ac:dyDescent="0.3">
      <c r="A2202" t="s">
        <v>6471</v>
      </c>
      <c r="B2202">
        <v>98</v>
      </c>
      <c r="C2202" t="s">
        <v>6472</v>
      </c>
      <c r="E2202" t="s">
        <v>441</v>
      </c>
      <c r="F2202" t="s">
        <v>2759</v>
      </c>
      <c r="G2202" t="s">
        <v>6473</v>
      </c>
      <c r="H2202" t="s">
        <v>6474</v>
      </c>
      <c r="I2202" t="s">
        <v>20</v>
      </c>
      <c r="J2202" t="s">
        <v>21</v>
      </c>
      <c r="K2202">
        <v>20000000</v>
      </c>
      <c r="L2202">
        <v>1979</v>
      </c>
      <c r="M2202">
        <v>5.9</v>
      </c>
      <c r="N2202">
        <v>2.35</v>
      </c>
    </row>
    <row r="2203" spans="1:14" x14ac:dyDescent="0.3">
      <c r="A2203" t="s">
        <v>6475</v>
      </c>
      <c r="B2203">
        <v>105</v>
      </c>
      <c r="C2203" t="s">
        <v>6476</v>
      </c>
      <c r="D2203">
        <v>35596227</v>
      </c>
      <c r="E2203" t="s">
        <v>1392</v>
      </c>
      <c r="F2203" t="s">
        <v>6477</v>
      </c>
      <c r="G2203" t="s">
        <v>6478</v>
      </c>
      <c r="H2203" t="s">
        <v>6479</v>
      </c>
      <c r="I2203" t="s">
        <v>20</v>
      </c>
      <c r="J2203" t="s">
        <v>21</v>
      </c>
      <c r="K2203">
        <v>20000000</v>
      </c>
      <c r="L2203">
        <v>2010</v>
      </c>
      <c r="M2203">
        <v>6.3</v>
      </c>
      <c r="N2203">
        <v>2.35</v>
      </c>
    </row>
    <row r="2204" spans="1:14" x14ac:dyDescent="0.3">
      <c r="A2204" t="s">
        <v>6480</v>
      </c>
      <c r="B2204">
        <v>127</v>
      </c>
      <c r="C2204" t="s">
        <v>795</v>
      </c>
      <c r="D2204">
        <v>35422828</v>
      </c>
      <c r="E2204" t="s">
        <v>2721</v>
      </c>
      <c r="F2204" t="s">
        <v>3057</v>
      </c>
      <c r="G2204" t="s">
        <v>6481</v>
      </c>
      <c r="H2204" t="s">
        <v>3439</v>
      </c>
      <c r="I2204" t="s">
        <v>20</v>
      </c>
      <c r="J2204" t="s">
        <v>21</v>
      </c>
      <c r="K2204">
        <v>20000000</v>
      </c>
      <c r="L2204">
        <v>1997</v>
      </c>
      <c r="M2204">
        <v>6.7</v>
      </c>
      <c r="N2204">
        <v>2.35</v>
      </c>
    </row>
    <row r="2205" spans="1:14" x14ac:dyDescent="0.3">
      <c r="A2205" t="s">
        <v>5087</v>
      </c>
      <c r="B2205">
        <v>82</v>
      </c>
      <c r="C2205" t="s">
        <v>6482</v>
      </c>
      <c r="D2205">
        <v>36658108</v>
      </c>
      <c r="E2205" t="s">
        <v>1099</v>
      </c>
      <c r="F2205" t="s">
        <v>581</v>
      </c>
      <c r="G2205" t="s">
        <v>6483</v>
      </c>
      <c r="H2205" t="s">
        <v>6484</v>
      </c>
      <c r="I2205" t="s">
        <v>20</v>
      </c>
      <c r="J2205" t="s">
        <v>21</v>
      </c>
      <c r="K2205">
        <v>20000000</v>
      </c>
      <c r="L2205">
        <v>2010</v>
      </c>
      <c r="M2205">
        <v>3.5</v>
      </c>
      <c r="N2205">
        <v>1.85</v>
      </c>
    </row>
    <row r="2206" spans="1:14" x14ac:dyDescent="0.3">
      <c r="A2206" t="s">
        <v>757</v>
      </c>
      <c r="B2206">
        <v>143</v>
      </c>
      <c r="C2206" t="s">
        <v>6485</v>
      </c>
      <c r="D2206">
        <v>34300771</v>
      </c>
      <c r="E2206" t="s">
        <v>2190</v>
      </c>
      <c r="F2206" t="s">
        <v>231</v>
      </c>
      <c r="G2206" t="s">
        <v>6486</v>
      </c>
      <c r="H2206" t="s">
        <v>6487</v>
      </c>
      <c r="I2206" t="s">
        <v>20</v>
      </c>
      <c r="J2206" t="s">
        <v>966</v>
      </c>
      <c r="K2206">
        <v>25000000</v>
      </c>
      <c r="L2206">
        <v>2006</v>
      </c>
      <c r="M2206">
        <v>7.5</v>
      </c>
      <c r="N2206">
        <v>1.85</v>
      </c>
    </row>
    <row r="2207" spans="1:14" x14ac:dyDescent="0.3">
      <c r="A2207" t="s">
        <v>546</v>
      </c>
      <c r="B2207">
        <v>103</v>
      </c>
      <c r="C2207" t="s">
        <v>2393</v>
      </c>
      <c r="D2207">
        <v>34290142</v>
      </c>
      <c r="E2207" t="s">
        <v>1649</v>
      </c>
      <c r="F2207" t="s">
        <v>3026</v>
      </c>
      <c r="G2207" t="s">
        <v>6488</v>
      </c>
      <c r="H2207" t="s">
        <v>3573</v>
      </c>
      <c r="I2207" t="s">
        <v>20</v>
      </c>
      <c r="J2207" t="s">
        <v>21</v>
      </c>
      <c r="K2207">
        <v>19800000</v>
      </c>
      <c r="L2207">
        <v>2014</v>
      </c>
      <c r="M2207">
        <v>6.6</v>
      </c>
      <c r="N2207">
        <v>2.35</v>
      </c>
    </row>
    <row r="2208" spans="1:14" x14ac:dyDescent="0.3">
      <c r="A2208" t="s">
        <v>6489</v>
      </c>
      <c r="B2208">
        <v>104</v>
      </c>
      <c r="C2208" t="s">
        <v>1551</v>
      </c>
      <c r="D2208">
        <v>33422556</v>
      </c>
      <c r="E2208" t="s">
        <v>4913</v>
      </c>
      <c r="F2208" t="s">
        <v>473</v>
      </c>
      <c r="G2208" t="s">
        <v>6490</v>
      </c>
      <c r="H2208" t="s">
        <v>2720</v>
      </c>
      <c r="I2208" t="s">
        <v>20</v>
      </c>
      <c r="J2208" t="s">
        <v>21</v>
      </c>
      <c r="K2208">
        <v>20000000</v>
      </c>
      <c r="L2208">
        <v>2008</v>
      </c>
      <c r="M2208">
        <v>7.5</v>
      </c>
      <c r="N2208">
        <v>1.85</v>
      </c>
    </row>
    <row r="2209" spans="1:14" x14ac:dyDescent="0.3">
      <c r="A2209" t="s">
        <v>6322</v>
      </c>
      <c r="B2209">
        <v>98</v>
      </c>
      <c r="C2209" t="s">
        <v>559</v>
      </c>
      <c r="D2209">
        <v>32774834</v>
      </c>
      <c r="E2209" t="s">
        <v>1399</v>
      </c>
      <c r="F2209" t="s">
        <v>6491</v>
      </c>
      <c r="G2209" t="s">
        <v>6492</v>
      </c>
      <c r="H2209" t="s">
        <v>6322</v>
      </c>
      <c r="I2209" t="s">
        <v>20</v>
      </c>
      <c r="J2209" t="s">
        <v>21</v>
      </c>
      <c r="K2209">
        <v>30000000</v>
      </c>
      <c r="L2209">
        <v>2004</v>
      </c>
      <c r="M2209">
        <v>7.2</v>
      </c>
      <c r="N2209">
        <v>2.35</v>
      </c>
    </row>
    <row r="2210" spans="1:14" x14ac:dyDescent="0.3">
      <c r="A2210" t="s">
        <v>4839</v>
      </c>
      <c r="B2210">
        <v>92</v>
      </c>
      <c r="C2210" t="s">
        <v>6493</v>
      </c>
      <c r="D2210">
        <v>34334256</v>
      </c>
      <c r="E2210" t="s">
        <v>3456</v>
      </c>
      <c r="F2210" t="s">
        <v>6494</v>
      </c>
      <c r="G2210" t="s">
        <v>6495</v>
      </c>
      <c r="H2210" t="s">
        <v>6496</v>
      </c>
      <c r="I2210" t="s">
        <v>20</v>
      </c>
      <c r="J2210" t="s">
        <v>21</v>
      </c>
      <c r="K2210">
        <v>11000000</v>
      </c>
      <c r="L2210">
        <v>2013</v>
      </c>
      <c r="M2210">
        <v>4.8</v>
      </c>
      <c r="N2210">
        <v>2.35</v>
      </c>
    </row>
    <row r="2211" spans="1:14" x14ac:dyDescent="0.3">
      <c r="A2211" t="s">
        <v>1605</v>
      </c>
      <c r="B2211">
        <v>123</v>
      </c>
      <c r="C2211" t="s">
        <v>1352</v>
      </c>
      <c r="D2211">
        <v>32051917</v>
      </c>
      <c r="E2211" t="s">
        <v>1403</v>
      </c>
      <c r="F2211" t="s">
        <v>6497</v>
      </c>
      <c r="G2211" t="s">
        <v>6498</v>
      </c>
      <c r="H2211" t="s">
        <v>3348</v>
      </c>
      <c r="I2211" t="s">
        <v>20</v>
      </c>
      <c r="J2211" t="s">
        <v>21</v>
      </c>
      <c r="K2211">
        <v>20000000</v>
      </c>
      <c r="L2211">
        <v>1995</v>
      </c>
      <c r="M2211">
        <v>6.6</v>
      </c>
      <c r="N2211">
        <v>2.35</v>
      </c>
    </row>
    <row r="2212" spans="1:14" x14ac:dyDescent="0.3">
      <c r="A2212" t="s">
        <v>4189</v>
      </c>
      <c r="B2212">
        <v>88</v>
      </c>
      <c r="C2212" t="s">
        <v>762</v>
      </c>
      <c r="D2212">
        <v>32014289</v>
      </c>
      <c r="E2212" t="s">
        <v>1099</v>
      </c>
      <c r="F2212" t="s">
        <v>6499</v>
      </c>
      <c r="G2212" t="s">
        <v>6500</v>
      </c>
      <c r="H2212" t="s">
        <v>885</v>
      </c>
      <c r="I2212" t="s">
        <v>20</v>
      </c>
      <c r="J2212" t="s">
        <v>21</v>
      </c>
      <c r="K2212">
        <v>20000000</v>
      </c>
      <c r="L2212">
        <v>2013</v>
      </c>
      <c r="M2212">
        <v>3.5</v>
      </c>
      <c r="N2212">
        <v>1.85</v>
      </c>
    </row>
    <row r="2213" spans="1:14" x14ac:dyDescent="0.3">
      <c r="A2213" t="s">
        <v>6501</v>
      </c>
      <c r="B2213">
        <v>158</v>
      </c>
      <c r="C2213" t="s">
        <v>6502</v>
      </c>
      <c r="E2213" t="s">
        <v>6503</v>
      </c>
      <c r="F2213" t="s">
        <v>2363</v>
      </c>
      <c r="G2213" t="s">
        <v>6504</v>
      </c>
      <c r="H2213" t="s">
        <v>2687</v>
      </c>
      <c r="I2213" t="s">
        <v>20</v>
      </c>
      <c r="J2213" t="s">
        <v>21</v>
      </c>
      <c r="K2213">
        <v>20000000</v>
      </c>
      <c r="L2213">
        <v>1969</v>
      </c>
      <c r="M2213">
        <v>6.7</v>
      </c>
      <c r="N2213">
        <v>2.35</v>
      </c>
    </row>
    <row r="2214" spans="1:14" x14ac:dyDescent="0.3">
      <c r="A2214" t="s">
        <v>3758</v>
      </c>
      <c r="B2214">
        <v>128</v>
      </c>
      <c r="C2214" t="s">
        <v>2685</v>
      </c>
      <c r="D2214">
        <v>31838002</v>
      </c>
      <c r="E2214" t="s">
        <v>3692</v>
      </c>
      <c r="F2214" t="s">
        <v>53</v>
      </c>
      <c r="G2214" t="s">
        <v>6505</v>
      </c>
      <c r="H2214" t="s">
        <v>6506</v>
      </c>
      <c r="I2214" t="s">
        <v>20</v>
      </c>
      <c r="J2214" t="s">
        <v>21</v>
      </c>
      <c r="K2214">
        <v>20000000</v>
      </c>
      <c r="L2214">
        <v>2008</v>
      </c>
      <c r="M2214">
        <v>7.6</v>
      </c>
      <c r="N2214">
        <v>1.85</v>
      </c>
    </row>
    <row r="2215" spans="1:14" x14ac:dyDescent="0.3">
      <c r="A2215" t="s">
        <v>359</v>
      </c>
      <c r="B2215">
        <v>107</v>
      </c>
      <c r="C2215" t="s">
        <v>6507</v>
      </c>
      <c r="D2215">
        <v>36874745</v>
      </c>
      <c r="E2215" t="s">
        <v>6508</v>
      </c>
      <c r="F2215" t="s">
        <v>5936</v>
      </c>
      <c r="G2215" t="s">
        <v>6509</v>
      </c>
      <c r="H2215" t="s">
        <v>6510</v>
      </c>
      <c r="I2215" t="s">
        <v>20</v>
      </c>
      <c r="J2215" t="s">
        <v>21</v>
      </c>
      <c r="K2215">
        <v>20000000</v>
      </c>
      <c r="L2215">
        <v>2016</v>
      </c>
      <c r="M2215">
        <v>6.3</v>
      </c>
      <c r="N2215">
        <v>2.35</v>
      </c>
    </row>
    <row r="2216" spans="1:14" x14ac:dyDescent="0.3">
      <c r="A2216" t="s">
        <v>6511</v>
      </c>
      <c r="B2216">
        <v>91</v>
      </c>
      <c r="C2216" t="s">
        <v>5439</v>
      </c>
      <c r="D2216">
        <v>30079316</v>
      </c>
      <c r="E2216" t="s">
        <v>3960</v>
      </c>
      <c r="F2216" t="s">
        <v>6512</v>
      </c>
      <c r="G2216" t="s">
        <v>6513</v>
      </c>
      <c r="H2216" t="s">
        <v>6514</v>
      </c>
      <c r="I2216" t="s">
        <v>20</v>
      </c>
      <c r="J2216" t="s">
        <v>21</v>
      </c>
      <c r="K2216">
        <v>35000000</v>
      </c>
      <c r="L2216">
        <v>2002</v>
      </c>
      <c r="M2216">
        <v>5.5</v>
      </c>
      <c r="N2216">
        <v>1.85</v>
      </c>
    </row>
    <row r="2217" spans="1:14" x14ac:dyDescent="0.3">
      <c r="A2217" t="s">
        <v>6515</v>
      </c>
      <c r="B2217">
        <v>90</v>
      </c>
      <c r="C2217" t="s">
        <v>3165</v>
      </c>
      <c r="D2217">
        <v>35033759</v>
      </c>
      <c r="E2217" t="s">
        <v>2674</v>
      </c>
      <c r="F2217" t="s">
        <v>4387</v>
      </c>
      <c r="G2217" t="s">
        <v>6516</v>
      </c>
      <c r="H2217" t="s">
        <v>5605</v>
      </c>
      <c r="I2217" t="s">
        <v>20</v>
      </c>
      <c r="J2217" t="s">
        <v>21</v>
      </c>
      <c r="K2217">
        <v>19000000</v>
      </c>
      <c r="L2217">
        <v>2011</v>
      </c>
      <c r="M2217">
        <v>6.3</v>
      </c>
      <c r="N2217">
        <v>2.35</v>
      </c>
    </row>
    <row r="2218" spans="1:14" x14ac:dyDescent="0.3">
      <c r="A2218" t="s">
        <v>6517</v>
      </c>
      <c r="B2218">
        <v>115</v>
      </c>
      <c r="C2218" t="s">
        <v>2459</v>
      </c>
      <c r="D2218">
        <v>29753944</v>
      </c>
      <c r="E2218" t="s">
        <v>1403</v>
      </c>
      <c r="F2218" t="s">
        <v>372</v>
      </c>
      <c r="G2218" t="s">
        <v>6518</v>
      </c>
      <c r="H2218" t="s">
        <v>6519</v>
      </c>
      <c r="I2218" t="s">
        <v>20</v>
      </c>
      <c r="J2218" t="s">
        <v>21</v>
      </c>
      <c r="K2218">
        <v>20000000</v>
      </c>
      <c r="L2218">
        <v>1998</v>
      </c>
      <c r="M2218">
        <v>6.5</v>
      </c>
      <c r="N2218">
        <v>2.35</v>
      </c>
    </row>
    <row r="2219" spans="1:14" x14ac:dyDescent="0.3">
      <c r="A2219" t="s">
        <v>6520</v>
      </c>
      <c r="B2219">
        <v>101</v>
      </c>
      <c r="C2219" t="s">
        <v>5694</v>
      </c>
      <c r="D2219">
        <v>29062561</v>
      </c>
      <c r="E2219" t="s">
        <v>1007</v>
      </c>
      <c r="F2219" t="s">
        <v>431</v>
      </c>
      <c r="G2219" t="s">
        <v>6521</v>
      </c>
      <c r="H2219" t="s">
        <v>6522</v>
      </c>
      <c r="I2219" t="s">
        <v>20</v>
      </c>
      <c r="J2219" t="s">
        <v>21</v>
      </c>
      <c r="L2219">
        <v>2009</v>
      </c>
      <c r="M2219">
        <v>5.6</v>
      </c>
      <c r="N2219">
        <v>2.35</v>
      </c>
    </row>
    <row r="2220" spans="1:14" x14ac:dyDescent="0.3">
      <c r="A2220" t="s">
        <v>2872</v>
      </c>
      <c r="B2220">
        <v>113</v>
      </c>
      <c r="C2220" t="s">
        <v>6523</v>
      </c>
      <c r="D2220">
        <v>31146570</v>
      </c>
      <c r="E2220" t="s">
        <v>2588</v>
      </c>
      <c r="F2220" t="s">
        <v>94</v>
      </c>
      <c r="G2220" t="s">
        <v>6524</v>
      </c>
      <c r="H2220" t="s">
        <v>6525</v>
      </c>
      <c r="I2220" t="s">
        <v>20</v>
      </c>
      <c r="J2220" t="s">
        <v>21</v>
      </c>
      <c r="K2220">
        <v>20000000</v>
      </c>
      <c r="L2220">
        <v>2010</v>
      </c>
      <c r="M2220">
        <v>6.9</v>
      </c>
      <c r="N2220">
        <v>2.35</v>
      </c>
    </row>
    <row r="2221" spans="1:14" x14ac:dyDescent="0.3">
      <c r="A2221" t="s">
        <v>3520</v>
      </c>
      <c r="B2221">
        <v>113</v>
      </c>
      <c r="C2221" t="s">
        <v>1726</v>
      </c>
      <c r="D2221">
        <v>27277055</v>
      </c>
      <c r="E2221" t="s">
        <v>3602</v>
      </c>
      <c r="F2221" t="s">
        <v>4631</v>
      </c>
      <c r="G2221" t="s">
        <v>6526</v>
      </c>
      <c r="H2221" t="s">
        <v>1549</v>
      </c>
      <c r="I2221" t="s">
        <v>20</v>
      </c>
      <c r="J2221" t="s">
        <v>34</v>
      </c>
      <c r="K2221">
        <v>20000000</v>
      </c>
      <c r="L2221">
        <v>2000</v>
      </c>
      <c r="M2221">
        <v>7.6</v>
      </c>
      <c r="N2221">
        <v>1.85</v>
      </c>
    </row>
    <row r="2222" spans="1:14" x14ac:dyDescent="0.3">
      <c r="A2222" t="s">
        <v>6527</v>
      </c>
      <c r="B2222">
        <v>87</v>
      </c>
      <c r="C2222" t="s">
        <v>6528</v>
      </c>
      <c r="D2222">
        <v>26876529</v>
      </c>
      <c r="E2222" t="s">
        <v>3197</v>
      </c>
      <c r="F2222" t="s">
        <v>4033</v>
      </c>
      <c r="G2222" t="s">
        <v>6529</v>
      </c>
      <c r="H2222" t="s">
        <v>6530</v>
      </c>
      <c r="I2222" t="s">
        <v>20</v>
      </c>
      <c r="J2222" t="s">
        <v>461</v>
      </c>
      <c r="K2222">
        <v>27000000</v>
      </c>
      <c r="L2222">
        <v>2008</v>
      </c>
      <c r="M2222">
        <v>3.9</v>
      </c>
      <c r="N2222">
        <v>1.85</v>
      </c>
    </row>
    <row r="2223" spans="1:14" x14ac:dyDescent="0.3">
      <c r="A2223" t="s">
        <v>5907</v>
      </c>
      <c r="B2223">
        <v>101</v>
      </c>
      <c r="C2223" t="s">
        <v>4736</v>
      </c>
      <c r="D2223">
        <v>53146000</v>
      </c>
      <c r="E2223" t="s">
        <v>1392</v>
      </c>
      <c r="F2223" t="s">
        <v>209</v>
      </c>
      <c r="G2223" t="s">
        <v>6531</v>
      </c>
      <c r="H2223" t="s">
        <v>2273</v>
      </c>
      <c r="I2223" t="s">
        <v>20</v>
      </c>
      <c r="J2223" t="s">
        <v>21</v>
      </c>
      <c r="K2223">
        <v>20000000</v>
      </c>
      <c r="L2223">
        <v>1996</v>
      </c>
      <c r="M2223">
        <v>6.1</v>
      </c>
      <c r="N2223">
        <v>1.85</v>
      </c>
    </row>
    <row r="2224" spans="1:14" x14ac:dyDescent="0.3">
      <c r="A2224" t="s">
        <v>982</v>
      </c>
      <c r="B2224">
        <v>111</v>
      </c>
      <c r="C2224" t="s">
        <v>2580</v>
      </c>
      <c r="D2224">
        <v>30028592</v>
      </c>
      <c r="E2224" t="s">
        <v>3299</v>
      </c>
      <c r="F2224" t="s">
        <v>228</v>
      </c>
      <c r="G2224" t="s">
        <v>6532</v>
      </c>
      <c r="H2224" t="s">
        <v>3757</v>
      </c>
      <c r="I2224" t="s">
        <v>20</v>
      </c>
      <c r="J2224" t="s">
        <v>34</v>
      </c>
      <c r="K2224">
        <v>20000000</v>
      </c>
      <c r="L2224">
        <v>2008</v>
      </c>
      <c r="M2224">
        <v>7.3</v>
      </c>
      <c r="N2224">
        <v>2.35</v>
      </c>
    </row>
    <row r="2225" spans="1:14" x14ac:dyDescent="0.3">
      <c r="A2225" t="s">
        <v>1024</v>
      </c>
      <c r="B2225">
        <v>108</v>
      </c>
      <c r="C2225" t="s">
        <v>57</v>
      </c>
      <c r="D2225">
        <v>34126138</v>
      </c>
      <c r="E2225" t="s">
        <v>4262</v>
      </c>
      <c r="F2225" t="s">
        <v>145</v>
      </c>
      <c r="G2225" t="s">
        <v>6533</v>
      </c>
      <c r="H2225" t="s">
        <v>94</v>
      </c>
      <c r="I2225" t="s">
        <v>20</v>
      </c>
      <c r="J2225" t="s">
        <v>21</v>
      </c>
      <c r="K2225">
        <v>20000000</v>
      </c>
      <c r="L2225">
        <v>2004</v>
      </c>
      <c r="M2225">
        <v>8.3000000000000007</v>
      </c>
      <c r="N2225">
        <v>1.85</v>
      </c>
    </row>
    <row r="2226" spans="1:14" x14ac:dyDescent="0.3">
      <c r="A2226" t="s">
        <v>3213</v>
      </c>
      <c r="B2226">
        <v>105</v>
      </c>
      <c r="C2226" t="s">
        <v>6534</v>
      </c>
      <c r="D2226">
        <v>25677801</v>
      </c>
      <c r="E2226" t="s">
        <v>1762</v>
      </c>
      <c r="F2226" t="s">
        <v>1139</v>
      </c>
      <c r="G2226" t="s">
        <v>6535</v>
      </c>
      <c r="H2226" t="s">
        <v>6536</v>
      </c>
      <c r="I2226" t="s">
        <v>20</v>
      </c>
      <c r="J2226" t="s">
        <v>21</v>
      </c>
      <c r="K2226">
        <v>20000000</v>
      </c>
      <c r="L2226">
        <v>2010</v>
      </c>
      <c r="M2226">
        <v>5.8</v>
      </c>
      <c r="N2226">
        <v>2.35</v>
      </c>
    </row>
    <row r="2227" spans="1:14" x14ac:dyDescent="0.3">
      <c r="A2227" t="s">
        <v>344</v>
      </c>
      <c r="B2227">
        <v>109</v>
      </c>
      <c r="C2227" t="s">
        <v>152</v>
      </c>
      <c r="D2227">
        <v>26415649</v>
      </c>
      <c r="E2227" t="s">
        <v>315</v>
      </c>
      <c r="F2227" t="s">
        <v>400</v>
      </c>
      <c r="G2227" t="s">
        <v>6537</v>
      </c>
      <c r="H2227" t="s">
        <v>3569</v>
      </c>
      <c r="I2227" t="s">
        <v>20</v>
      </c>
      <c r="J2227" t="s">
        <v>21</v>
      </c>
      <c r="K2227">
        <v>20000000</v>
      </c>
      <c r="L2227">
        <v>2008</v>
      </c>
      <c r="M2227">
        <v>6.8</v>
      </c>
      <c r="N2227">
        <v>2.35</v>
      </c>
    </row>
    <row r="2228" spans="1:14" x14ac:dyDescent="0.3">
      <c r="A2228" t="s">
        <v>1599</v>
      </c>
      <c r="B2228">
        <v>109</v>
      </c>
      <c r="C2228" t="s">
        <v>6538</v>
      </c>
      <c r="D2228">
        <v>26003149</v>
      </c>
      <c r="E2228" t="s">
        <v>1251</v>
      </c>
      <c r="F2228" t="s">
        <v>2454</v>
      </c>
      <c r="G2228" t="s">
        <v>6539</v>
      </c>
      <c r="H2228" t="s">
        <v>6540</v>
      </c>
      <c r="I2228" t="s">
        <v>20</v>
      </c>
      <c r="J2228" t="s">
        <v>34</v>
      </c>
      <c r="K2228">
        <v>20000000</v>
      </c>
      <c r="L2228">
        <v>2013</v>
      </c>
      <c r="M2228">
        <v>7</v>
      </c>
      <c r="N2228">
        <v>2.35</v>
      </c>
    </row>
    <row r="2229" spans="1:14" x14ac:dyDescent="0.3">
      <c r="A2229" t="s">
        <v>6541</v>
      </c>
      <c r="B2229">
        <v>99</v>
      </c>
      <c r="C2229" t="s">
        <v>4399</v>
      </c>
      <c r="D2229">
        <v>25584685</v>
      </c>
      <c r="E2229" t="s">
        <v>6542</v>
      </c>
      <c r="F2229" t="s">
        <v>6543</v>
      </c>
      <c r="G2229" t="s">
        <v>6544</v>
      </c>
      <c r="H2229" t="s">
        <v>2652</v>
      </c>
      <c r="I2229" t="s">
        <v>20</v>
      </c>
      <c r="J2229" t="s">
        <v>21</v>
      </c>
      <c r="K2229">
        <v>20000000</v>
      </c>
      <c r="L2229">
        <v>2007</v>
      </c>
      <c r="M2229">
        <v>5.9</v>
      </c>
      <c r="N2229">
        <v>2.35</v>
      </c>
    </row>
    <row r="2230" spans="1:14" x14ac:dyDescent="0.3">
      <c r="A2230" t="s">
        <v>6545</v>
      </c>
      <c r="B2230">
        <v>98</v>
      </c>
      <c r="C2230" t="s">
        <v>6546</v>
      </c>
      <c r="D2230">
        <v>29975979</v>
      </c>
      <c r="E2230" t="s">
        <v>1446</v>
      </c>
      <c r="F2230" t="s">
        <v>6547</v>
      </c>
      <c r="G2230" t="s">
        <v>6548</v>
      </c>
      <c r="H2230" t="s">
        <v>6549</v>
      </c>
      <c r="I2230" t="s">
        <v>20</v>
      </c>
      <c r="J2230" t="s">
        <v>251</v>
      </c>
      <c r="K2230">
        <v>20000000</v>
      </c>
      <c r="L2230">
        <v>2009</v>
      </c>
      <c r="M2230">
        <v>6.5</v>
      </c>
      <c r="N2230">
        <v>2.35</v>
      </c>
    </row>
    <row r="2231" spans="1:14" x14ac:dyDescent="0.3">
      <c r="A2231" t="s">
        <v>6550</v>
      </c>
      <c r="B2231">
        <v>104</v>
      </c>
      <c r="C2231" t="s">
        <v>2844</v>
      </c>
      <c r="D2231">
        <v>31584722</v>
      </c>
      <c r="E2231" t="s">
        <v>1106</v>
      </c>
      <c r="F2231" t="s">
        <v>483</v>
      </c>
      <c r="G2231" t="s">
        <v>6551</v>
      </c>
      <c r="H2231" t="s">
        <v>6552</v>
      </c>
      <c r="I2231" t="s">
        <v>20</v>
      </c>
      <c r="J2231" t="s">
        <v>21</v>
      </c>
      <c r="K2231">
        <v>20000000</v>
      </c>
      <c r="L2231">
        <v>2010</v>
      </c>
      <c r="M2231">
        <v>6.4</v>
      </c>
      <c r="N2231">
        <v>2.35</v>
      </c>
    </row>
    <row r="2232" spans="1:14" x14ac:dyDescent="0.3">
      <c r="A2232" t="s">
        <v>6553</v>
      </c>
      <c r="B2232">
        <v>109</v>
      </c>
      <c r="C2232" t="s">
        <v>5664</v>
      </c>
      <c r="D2232">
        <v>23179303</v>
      </c>
      <c r="E2232" t="s">
        <v>5886</v>
      </c>
      <c r="F2232" t="s">
        <v>2860</v>
      </c>
      <c r="G2232" t="s">
        <v>6554</v>
      </c>
      <c r="H2232" t="s">
        <v>6555</v>
      </c>
      <c r="I2232" t="s">
        <v>20</v>
      </c>
      <c r="J2232" t="s">
        <v>6556</v>
      </c>
      <c r="K2232">
        <v>20000000</v>
      </c>
      <c r="L2232">
        <v>2011</v>
      </c>
      <c r="M2232">
        <v>5.8</v>
      </c>
      <c r="N2232">
        <v>1.85</v>
      </c>
    </row>
    <row r="2233" spans="1:14" x14ac:dyDescent="0.3">
      <c r="A2233" t="s">
        <v>6557</v>
      </c>
      <c r="B2233">
        <v>75</v>
      </c>
      <c r="C2233" t="s">
        <v>5044</v>
      </c>
      <c r="D2233">
        <v>23078294</v>
      </c>
      <c r="E2233" t="s">
        <v>3456</v>
      </c>
      <c r="F2233" t="s">
        <v>1857</v>
      </c>
      <c r="G2233" t="s">
        <v>6558</v>
      </c>
      <c r="H2233" t="s">
        <v>5435</v>
      </c>
      <c r="I2233" t="s">
        <v>20</v>
      </c>
      <c r="J2233" t="s">
        <v>21</v>
      </c>
      <c r="K2233">
        <v>9000000</v>
      </c>
      <c r="L2233">
        <v>2006</v>
      </c>
      <c r="M2233">
        <v>5.0999999999999996</v>
      </c>
      <c r="N2233">
        <v>2.35</v>
      </c>
    </row>
    <row r="2234" spans="1:14" x14ac:dyDescent="0.3">
      <c r="A2234" t="s">
        <v>3686</v>
      </c>
      <c r="B2234">
        <v>119</v>
      </c>
      <c r="C2234" t="s">
        <v>2003</v>
      </c>
      <c r="D2234">
        <v>21413105</v>
      </c>
      <c r="E2234" t="s">
        <v>6559</v>
      </c>
      <c r="F2234" t="s">
        <v>72</v>
      </c>
      <c r="G2234" t="s">
        <v>6560</v>
      </c>
      <c r="H2234" t="s">
        <v>690</v>
      </c>
      <c r="I2234" t="s">
        <v>20</v>
      </c>
      <c r="J2234" t="s">
        <v>251</v>
      </c>
      <c r="K2234">
        <v>20000000</v>
      </c>
      <c r="L2234">
        <v>1990</v>
      </c>
      <c r="M2234">
        <v>6.8</v>
      </c>
      <c r="N2234">
        <v>2.35</v>
      </c>
    </row>
    <row r="2235" spans="1:14" x14ac:dyDescent="0.3">
      <c r="A2235" t="s">
        <v>6561</v>
      </c>
      <c r="B2235">
        <v>90</v>
      </c>
      <c r="C2235" t="s">
        <v>1612</v>
      </c>
      <c r="D2235">
        <v>25077977</v>
      </c>
      <c r="E2235" t="s">
        <v>1306</v>
      </c>
      <c r="F2235" t="s">
        <v>1435</v>
      </c>
      <c r="G2235" t="s">
        <v>6562</v>
      </c>
      <c r="H2235" t="s">
        <v>6536</v>
      </c>
      <c r="I2235" t="s">
        <v>20</v>
      </c>
      <c r="J2235" t="s">
        <v>21</v>
      </c>
      <c r="K2235">
        <v>20000000</v>
      </c>
      <c r="L2235">
        <v>2010</v>
      </c>
      <c r="M2235">
        <v>5.3</v>
      </c>
      <c r="N2235">
        <v>1.85</v>
      </c>
    </row>
    <row r="2236" spans="1:14" x14ac:dyDescent="0.3">
      <c r="A2236" t="s">
        <v>1355</v>
      </c>
      <c r="B2236">
        <v>97</v>
      </c>
      <c r="C2236" t="s">
        <v>4864</v>
      </c>
      <c r="D2236">
        <v>23292105</v>
      </c>
      <c r="E2236" t="s">
        <v>5410</v>
      </c>
      <c r="F2236" t="s">
        <v>5793</v>
      </c>
      <c r="G2236" t="s">
        <v>6563</v>
      </c>
      <c r="H2236" t="s">
        <v>6564</v>
      </c>
      <c r="I2236" t="s">
        <v>20</v>
      </c>
      <c r="J2236" t="s">
        <v>21</v>
      </c>
      <c r="K2236">
        <v>20000000</v>
      </c>
      <c r="L2236">
        <v>2006</v>
      </c>
      <c r="M2236">
        <v>5.3</v>
      </c>
      <c r="N2236">
        <v>2.35</v>
      </c>
    </row>
    <row r="2237" spans="1:14" x14ac:dyDescent="0.3">
      <c r="A2237" t="s">
        <v>6565</v>
      </c>
      <c r="B2237">
        <v>103</v>
      </c>
      <c r="C2237" t="s">
        <v>6566</v>
      </c>
      <c r="D2237">
        <v>26870825</v>
      </c>
      <c r="E2237" t="s">
        <v>3894</v>
      </c>
      <c r="F2237" t="s">
        <v>204</v>
      </c>
      <c r="G2237" t="s">
        <v>6567</v>
      </c>
      <c r="H2237" t="s">
        <v>6568</v>
      </c>
      <c r="I2237" t="s">
        <v>20</v>
      </c>
      <c r="J2237" t="s">
        <v>520</v>
      </c>
      <c r="L2237">
        <v>2006</v>
      </c>
      <c r="M2237">
        <v>6.4</v>
      </c>
      <c r="N2237">
        <v>1.85</v>
      </c>
    </row>
    <row r="2238" spans="1:14" x14ac:dyDescent="0.3">
      <c r="A2238" t="s">
        <v>3085</v>
      </c>
      <c r="B2238">
        <v>89</v>
      </c>
      <c r="C2238" t="s">
        <v>367</v>
      </c>
      <c r="D2238">
        <v>20916309</v>
      </c>
      <c r="E2238" t="s">
        <v>350</v>
      </c>
      <c r="F2238" t="s">
        <v>351</v>
      </c>
      <c r="G2238" t="s">
        <v>6569</v>
      </c>
      <c r="H2238" t="s">
        <v>6570</v>
      </c>
      <c r="I2238" t="s">
        <v>20</v>
      </c>
      <c r="J2238" t="s">
        <v>21</v>
      </c>
      <c r="K2238">
        <v>40000000</v>
      </c>
      <c r="L2238">
        <v>2009</v>
      </c>
      <c r="M2238">
        <v>4.9000000000000004</v>
      </c>
      <c r="N2238">
        <v>1.85</v>
      </c>
    </row>
    <row r="2239" spans="1:14" x14ac:dyDescent="0.3">
      <c r="A2239" t="s">
        <v>3758</v>
      </c>
      <c r="B2239">
        <v>106</v>
      </c>
      <c r="C2239" t="s">
        <v>669</v>
      </c>
      <c r="D2239">
        <v>21200000</v>
      </c>
      <c r="E2239" t="s">
        <v>5554</v>
      </c>
      <c r="F2239" t="s">
        <v>2833</v>
      </c>
      <c r="G2239" t="s">
        <v>6571</v>
      </c>
      <c r="H2239" t="s">
        <v>2907</v>
      </c>
      <c r="I2239" t="s">
        <v>20</v>
      </c>
      <c r="J2239" t="s">
        <v>21</v>
      </c>
      <c r="K2239">
        <v>20000000</v>
      </c>
      <c r="L2239">
        <v>1995</v>
      </c>
      <c r="M2239">
        <v>6.8</v>
      </c>
      <c r="N2239">
        <v>1.85</v>
      </c>
    </row>
    <row r="2240" spans="1:14" x14ac:dyDescent="0.3">
      <c r="A2240" t="s">
        <v>6572</v>
      </c>
      <c r="B2240">
        <v>96</v>
      </c>
      <c r="C2240" t="s">
        <v>1440</v>
      </c>
      <c r="D2240">
        <v>28876924</v>
      </c>
      <c r="E2240" t="s">
        <v>6573</v>
      </c>
      <c r="F2240" t="s">
        <v>6574</v>
      </c>
      <c r="G2240" t="s">
        <v>6575</v>
      </c>
      <c r="H2240" t="s">
        <v>5909</v>
      </c>
      <c r="I2240" t="s">
        <v>20</v>
      </c>
      <c r="J2240" t="s">
        <v>21</v>
      </c>
      <c r="K2240">
        <v>20000000</v>
      </c>
      <c r="L2240">
        <v>2016</v>
      </c>
      <c r="M2240">
        <v>7.1</v>
      </c>
    </row>
    <row r="2241" spans="1:14" x14ac:dyDescent="0.3">
      <c r="A2241" t="s">
        <v>6576</v>
      </c>
      <c r="B2241">
        <v>115</v>
      </c>
      <c r="C2241" t="s">
        <v>4163</v>
      </c>
      <c r="D2241">
        <v>20207003</v>
      </c>
      <c r="E2241" t="s">
        <v>6577</v>
      </c>
      <c r="F2241" t="s">
        <v>1830</v>
      </c>
      <c r="G2241" t="s">
        <v>6578</v>
      </c>
      <c r="H2241" t="s">
        <v>6579</v>
      </c>
      <c r="I2241" t="s">
        <v>20</v>
      </c>
      <c r="J2241" t="s">
        <v>21</v>
      </c>
      <c r="L2241">
        <v>2008</v>
      </c>
      <c r="M2241">
        <v>6.8</v>
      </c>
      <c r="N2241">
        <v>2.35</v>
      </c>
    </row>
    <row r="2242" spans="1:14" x14ac:dyDescent="0.3">
      <c r="A2242" t="s">
        <v>3354</v>
      </c>
      <c r="B2242">
        <v>104</v>
      </c>
      <c r="C2242" t="s">
        <v>399</v>
      </c>
      <c r="D2242">
        <v>20241395</v>
      </c>
      <c r="E2242" t="s">
        <v>3086</v>
      </c>
      <c r="F2242" t="s">
        <v>6580</v>
      </c>
      <c r="G2242" t="s">
        <v>6581</v>
      </c>
      <c r="H2242" t="s">
        <v>6472</v>
      </c>
      <c r="I2242" t="s">
        <v>20</v>
      </c>
      <c r="J2242" t="s">
        <v>21</v>
      </c>
      <c r="K2242">
        <v>20000000</v>
      </c>
      <c r="L2242">
        <v>1998</v>
      </c>
      <c r="M2242">
        <v>6.1</v>
      </c>
      <c r="N2242">
        <v>2.35</v>
      </c>
    </row>
    <row r="2243" spans="1:14" x14ac:dyDescent="0.3">
      <c r="A2243" t="s">
        <v>45</v>
      </c>
      <c r="B2243">
        <v>24</v>
      </c>
      <c r="C2243" t="s">
        <v>45</v>
      </c>
      <c r="E2243" t="s">
        <v>1218</v>
      </c>
      <c r="F2243" t="s">
        <v>6582</v>
      </c>
      <c r="G2243" t="s">
        <v>6583</v>
      </c>
      <c r="H2243" t="s">
        <v>45</v>
      </c>
      <c r="I2243" t="s">
        <v>460</v>
      </c>
      <c r="J2243" t="s">
        <v>461</v>
      </c>
      <c r="M2243">
        <v>7</v>
      </c>
    </row>
    <row r="2244" spans="1:14" x14ac:dyDescent="0.3">
      <c r="A2244" t="s">
        <v>6584</v>
      </c>
      <c r="B2244">
        <v>108</v>
      </c>
      <c r="C2244" t="s">
        <v>6585</v>
      </c>
      <c r="D2244">
        <v>32000000</v>
      </c>
      <c r="E2244" t="s">
        <v>1959</v>
      </c>
      <c r="F2244" t="s">
        <v>6586</v>
      </c>
      <c r="G2244" t="s">
        <v>6587</v>
      </c>
      <c r="H2244" t="s">
        <v>6588</v>
      </c>
      <c r="I2244" t="s">
        <v>20</v>
      </c>
      <c r="J2244" t="s">
        <v>21</v>
      </c>
      <c r="K2244">
        <v>806947</v>
      </c>
      <c r="L2244">
        <v>1960</v>
      </c>
      <c r="M2244">
        <v>8.5</v>
      </c>
      <c r="N2244">
        <v>1.85</v>
      </c>
    </row>
    <row r="2245" spans="1:14" x14ac:dyDescent="0.3">
      <c r="A2245" t="s">
        <v>3270</v>
      </c>
      <c r="B2245">
        <v>112</v>
      </c>
      <c r="C2245" t="s">
        <v>6410</v>
      </c>
      <c r="D2245">
        <v>19151864</v>
      </c>
      <c r="E2245" t="s">
        <v>1106</v>
      </c>
      <c r="F2245" t="s">
        <v>4139</v>
      </c>
      <c r="G2245" t="s">
        <v>6589</v>
      </c>
      <c r="H2245" t="s">
        <v>6590</v>
      </c>
      <c r="I2245" t="s">
        <v>20</v>
      </c>
      <c r="J2245" t="s">
        <v>21</v>
      </c>
      <c r="K2245">
        <v>40000000</v>
      </c>
      <c r="L2245">
        <v>2008</v>
      </c>
      <c r="M2245">
        <v>5.9</v>
      </c>
      <c r="N2245">
        <v>1.85</v>
      </c>
    </row>
    <row r="2246" spans="1:14" x14ac:dyDescent="0.3">
      <c r="A2246" t="s">
        <v>6591</v>
      </c>
      <c r="B2246">
        <v>104</v>
      </c>
      <c r="C2246" t="s">
        <v>239</v>
      </c>
      <c r="D2246">
        <v>23393765</v>
      </c>
      <c r="E2246" t="s">
        <v>146</v>
      </c>
      <c r="F2246" t="s">
        <v>3246</v>
      </c>
      <c r="G2246" t="s">
        <v>6592</v>
      </c>
      <c r="H2246" t="s">
        <v>5148</v>
      </c>
      <c r="I2246" t="s">
        <v>20</v>
      </c>
      <c r="J2246" t="s">
        <v>21</v>
      </c>
      <c r="K2246">
        <v>20000000</v>
      </c>
      <c r="L2246">
        <v>2014</v>
      </c>
      <c r="M2246">
        <v>6.3</v>
      </c>
      <c r="N2246">
        <v>2.35</v>
      </c>
    </row>
    <row r="2247" spans="1:14" x14ac:dyDescent="0.3">
      <c r="A2247" t="s">
        <v>2128</v>
      </c>
      <c r="B2247">
        <v>113</v>
      </c>
      <c r="C2247" t="s">
        <v>6248</v>
      </c>
      <c r="D2247">
        <v>18882880</v>
      </c>
      <c r="E2247" t="s">
        <v>1649</v>
      </c>
      <c r="F2247" t="s">
        <v>2130</v>
      </c>
      <c r="G2247" t="s">
        <v>6593</v>
      </c>
      <c r="H2247" t="s">
        <v>3573</v>
      </c>
      <c r="I2247" t="s">
        <v>20</v>
      </c>
      <c r="J2247" t="s">
        <v>21</v>
      </c>
      <c r="K2247">
        <v>20000000</v>
      </c>
      <c r="L2247">
        <v>2007</v>
      </c>
      <c r="M2247">
        <v>5.9</v>
      </c>
      <c r="N2247">
        <v>2.35</v>
      </c>
    </row>
    <row r="2248" spans="1:14" x14ac:dyDescent="0.3">
      <c r="A2248" t="s">
        <v>6594</v>
      </c>
      <c r="B2248">
        <v>98</v>
      </c>
      <c r="C2248" t="s">
        <v>1990</v>
      </c>
      <c r="D2248">
        <v>8500000</v>
      </c>
      <c r="E2248" t="s">
        <v>1099</v>
      </c>
      <c r="F2248" t="s">
        <v>511</v>
      </c>
      <c r="G2248" t="s">
        <v>6595</v>
      </c>
      <c r="H2248" t="s">
        <v>6596</v>
      </c>
      <c r="I2248" t="s">
        <v>20</v>
      </c>
      <c r="J2248" t="s">
        <v>21</v>
      </c>
      <c r="K2248">
        <v>20000000</v>
      </c>
      <c r="L2248">
        <v>1981</v>
      </c>
      <c r="M2248">
        <v>5.4</v>
      </c>
      <c r="N2248">
        <v>1.78</v>
      </c>
    </row>
    <row r="2249" spans="1:14" x14ac:dyDescent="0.3">
      <c r="A2249" t="s">
        <v>709</v>
      </c>
      <c r="B2249">
        <v>121</v>
      </c>
      <c r="C2249" t="s">
        <v>6597</v>
      </c>
      <c r="E2249" t="s">
        <v>6598</v>
      </c>
      <c r="F2249" t="s">
        <v>609</v>
      </c>
      <c r="G2249" t="s">
        <v>6599</v>
      </c>
      <c r="H2249" t="s">
        <v>6600</v>
      </c>
      <c r="I2249" t="s">
        <v>20</v>
      </c>
      <c r="J2249" t="s">
        <v>21</v>
      </c>
      <c r="K2249">
        <v>20000000</v>
      </c>
      <c r="L2249">
        <v>1985</v>
      </c>
      <c r="M2249">
        <v>7</v>
      </c>
      <c r="N2249">
        <v>2.35</v>
      </c>
    </row>
    <row r="2250" spans="1:14" x14ac:dyDescent="0.3">
      <c r="A2250" t="s">
        <v>901</v>
      </c>
      <c r="B2250">
        <v>114</v>
      </c>
      <c r="C2250" t="s">
        <v>6601</v>
      </c>
      <c r="D2250">
        <v>18252684</v>
      </c>
      <c r="E2250" t="s">
        <v>2507</v>
      </c>
      <c r="F2250" t="s">
        <v>293</v>
      </c>
      <c r="G2250" t="s">
        <v>6602</v>
      </c>
      <c r="H2250" t="s">
        <v>286</v>
      </c>
      <c r="I2250" t="s">
        <v>20</v>
      </c>
      <c r="J2250" t="s">
        <v>21</v>
      </c>
      <c r="K2250">
        <v>30000000</v>
      </c>
      <c r="L2250">
        <v>1998</v>
      </c>
      <c r="M2250">
        <v>6.9</v>
      </c>
      <c r="N2250">
        <v>1.85</v>
      </c>
    </row>
    <row r="2251" spans="1:14" x14ac:dyDescent="0.3">
      <c r="A2251" t="s">
        <v>6603</v>
      </c>
      <c r="B2251">
        <v>124</v>
      </c>
      <c r="C2251" t="s">
        <v>172</v>
      </c>
      <c r="D2251">
        <v>19661987</v>
      </c>
      <c r="E2251" t="s">
        <v>2190</v>
      </c>
      <c r="F2251" t="s">
        <v>1428</v>
      </c>
      <c r="G2251" t="s">
        <v>6604</v>
      </c>
      <c r="H2251" t="s">
        <v>3670</v>
      </c>
      <c r="I2251" t="s">
        <v>20</v>
      </c>
      <c r="J2251" t="s">
        <v>21</v>
      </c>
      <c r="K2251">
        <v>20000000</v>
      </c>
      <c r="L2251">
        <v>2007</v>
      </c>
      <c r="M2251">
        <v>7.5</v>
      </c>
      <c r="N2251">
        <v>2.35</v>
      </c>
    </row>
    <row r="2252" spans="1:14" x14ac:dyDescent="0.3">
      <c r="A2252" t="s">
        <v>3678</v>
      </c>
      <c r="B2252">
        <v>148</v>
      </c>
      <c r="C2252" t="s">
        <v>128</v>
      </c>
      <c r="D2252">
        <v>18352454</v>
      </c>
      <c r="E2252" t="s">
        <v>6605</v>
      </c>
      <c r="F2252" t="s">
        <v>378</v>
      </c>
      <c r="G2252" t="s">
        <v>6606</v>
      </c>
      <c r="H2252" t="s">
        <v>1630</v>
      </c>
      <c r="I2252" t="s">
        <v>20</v>
      </c>
      <c r="J2252" t="s">
        <v>21</v>
      </c>
      <c r="K2252">
        <v>15000000</v>
      </c>
      <c r="L2252">
        <v>2007</v>
      </c>
      <c r="M2252">
        <v>8.1999999999999993</v>
      </c>
      <c r="N2252">
        <v>2.35</v>
      </c>
    </row>
    <row r="2253" spans="1:14" x14ac:dyDescent="0.3">
      <c r="A2253" t="s">
        <v>1656</v>
      </c>
      <c r="B2253">
        <v>108</v>
      </c>
      <c r="C2253" t="s">
        <v>422</v>
      </c>
      <c r="D2253">
        <v>17803796</v>
      </c>
      <c r="E2253" t="s">
        <v>1099</v>
      </c>
      <c r="F2253" t="s">
        <v>1284</v>
      </c>
      <c r="G2253" t="s">
        <v>6607</v>
      </c>
      <c r="H2253" t="s">
        <v>2577</v>
      </c>
      <c r="I2253" t="s">
        <v>20</v>
      </c>
      <c r="J2253" t="s">
        <v>21</v>
      </c>
      <c r="K2253">
        <v>20000000</v>
      </c>
      <c r="L2253">
        <v>2006</v>
      </c>
      <c r="M2253">
        <v>5.9</v>
      </c>
      <c r="N2253">
        <v>2.35</v>
      </c>
    </row>
    <row r="2254" spans="1:14" x14ac:dyDescent="0.3">
      <c r="A2254" t="s">
        <v>6608</v>
      </c>
      <c r="B2254">
        <v>95</v>
      </c>
      <c r="C2254" t="s">
        <v>3186</v>
      </c>
      <c r="D2254">
        <v>17529157</v>
      </c>
      <c r="E2254" t="s">
        <v>6609</v>
      </c>
      <c r="F2254" t="s">
        <v>2170</v>
      </c>
      <c r="G2254" t="s">
        <v>6610</v>
      </c>
      <c r="H2254" t="s">
        <v>2694</v>
      </c>
      <c r="I2254" t="s">
        <v>20</v>
      </c>
      <c r="J2254" t="s">
        <v>966</v>
      </c>
      <c r="K2254">
        <v>20000000</v>
      </c>
      <c r="L2254">
        <v>2012</v>
      </c>
      <c r="M2254">
        <v>5</v>
      </c>
      <c r="N2254">
        <v>2.35</v>
      </c>
    </row>
    <row r="2255" spans="1:14" x14ac:dyDescent="0.3">
      <c r="A2255" t="s">
        <v>3085</v>
      </c>
      <c r="B2255">
        <v>108</v>
      </c>
      <c r="C2255" t="s">
        <v>334</v>
      </c>
      <c r="D2255">
        <v>25753840</v>
      </c>
      <c r="E2255" t="s">
        <v>6611</v>
      </c>
      <c r="F2255" t="s">
        <v>1159</v>
      </c>
      <c r="G2255" t="s">
        <v>6612</v>
      </c>
      <c r="H2255" t="s">
        <v>2125</v>
      </c>
      <c r="I2255" t="s">
        <v>20</v>
      </c>
      <c r="J2255" t="s">
        <v>21</v>
      </c>
      <c r="K2255">
        <v>19000000</v>
      </c>
      <c r="L2255">
        <v>1996</v>
      </c>
      <c r="M2255">
        <v>7.3</v>
      </c>
      <c r="N2255">
        <v>1.85</v>
      </c>
    </row>
    <row r="2256" spans="1:14" x14ac:dyDescent="0.3">
      <c r="A2256" t="s">
        <v>6613</v>
      </c>
      <c r="B2256">
        <v>68</v>
      </c>
      <c r="C2256" t="s">
        <v>5049</v>
      </c>
      <c r="D2256">
        <v>18081626</v>
      </c>
      <c r="E2256" t="s">
        <v>6614</v>
      </c>
      <c r="F2256" t="s">
        <v>6446</v>
      </c>
      <c r="G2256" t="s">
        <v>6615</v>
      </c>
      <c r="H2256" t="s">
        <v>1171</v>
      </c>
      <c r="I2256" t="s">
        <v>20</v>
      </c>
      <c r="J2256" t="s">
        <v>21</v>
      </c>
      <c r="K2256">
        <v>20000000</v>
      </c>
      <c r="L2256">
        <v>2005</v>
      </c>
      <c r="M2256">
        <v>6.4</v>
      </c>
      <c r="N2256">
        <v>1.85</v>
      </c>
    </row>
    <row r="2257" spans="1:14" x14ac:dyDescent="0.3">
      <c r="A2257" t="s">
        <v>5549</v>
      </c>
      <c r="B2257">
        <v>103</v>
      </c>
      <c r="C2257" t="s">
        <v>1352</v>
      </c>
      <c r="D2257">
        <v>17518220</v>
      </c>
      <c r="E2257" t="s">
        <v>936</v>
      </c>
      <c r="F2257" t="s">
        <v>65</v>
      </c>
      <c r="G2257" t="s">
        <v>6616</v>
      </c>
      <c r="H2257" t="s">
        <v>6617</v>
      </c>
      <c r="I2257" t="s">
        <v>20</v>
      </c>
      <c r="J2257" t="s">
        <v>21</v>
      </c>
      <c r="K2257">
        <v>20000000</v>
      </c>
      <c r="L2257">
        <v>1995</v>
      </c>
      <c r="M2257">
        <v>6.6</v>
      </c>
      <c r="N2257">
        <v>1.85</v>
      </c>
    </row>
    <row r="2258" spans="1:14" x14ac:dyDescent="0.3">
      <c r="A2258" t="s">
        <v>6618</v>
      </c>
      <c r="B2258">
        <v>99</v>
      </c>
      <c r="C2258" t="s">
        <v>6619</v>
      </c>
      <c r="D2258">
        <v>17104669</v>
      </c>
      <c r="E2258" t="s">
        <v>6620</v>
      </c>
      <c r="F2258" t="s">
        <v>6621</v>
      </c>
      <c r="G2258" t="s">
        <v>6622</v>
      </c>
      <c r="H2258" t="s">
        <v>6623</v>
      </c>
      <c r="I2258" t="s">
        <v>4449</v>
      </c>
      <c r="J2258" t="s">
        <v>2462</v>
      </c>
      <c r="K2258">
        <v>20000000</v>
      </c>
      <c r="L2258">
        <v>2004</v>
      </c>
      <c r="M2258">
        <v>7.8</v>
      </c>
      <c r="N2258">
        <v>2.35</v>
      </c>
    </row>
    <row r="2259" spans="1:14" x14ac:dyDescent="0.3">
      <c r="A2259" t="s">
        <v>45</v>
      </c>
      <c r="B2259">
        <v>30</v>
      </c>
      <c r="C2259" t="s">
        <v>6624</v>
      </c>
      <c r="E2259" t="s">
        <v>1099</v>
      </c>
      <c r="F2259" t="s">
        <v>6070</v>
      </c>
      <c r="G2259" t="s">
        <v>6625</v>
      </c>
      <c r="H2259" t="s">
        <v>6626</v>
      </c>
      <c r="I2259" t="s">
        <v>20</v>
      </c>
      <c r="J2259" t="s">
        <v>21</v>
      </c>
      <c r="M2259">
        <v>6.7</v>
      </c>
      <c r="N2259">
        <v>1.33</v>
      </c>
    </row>
    <row r="2260" spans="1:14" x14ac:dyDescent="0.3">
      <c r="A2260" t="s">
        <v>6627</v>
      </c>
      <c r="B2260">
        <v>88</v>
      </c>
      <c r="C2260" t="s">
        <v>5374</v>
      </c>
      <c r="D2260">
        <v>16988996</v>
      </c>
      <c r="E2260" t="s">
        <v>6628</v>
      </c>
      <c r="F2260" t="s">
        <v>1433</v>
      </c>
      <c r="G2260" t="s">
        <v>6629</v>
      </c>
      <c r="H2260" t="s">
        <v>767</v>
      </c>
      <c r="I2260" t="s">
        <v>20</v>
      </c>
      <c r="J2260" t="s">
        <v>21</v>
      </c>
      <c r="K2260">
        <v>35000000</v>
      </c>
      <c r="L2260">
        <v>2002</v>
      </c>
      <c r="M2260">
        <v>4</v>
      </c>
      <c r="N2260">
        <v>1.85</v>
      </c>
    </row>
    <row r="2261" spans="1:14" x14ac:dyDescent="0.3">
      <c r="A2261" t="s">
        <v>85</v>
      </c>
      <c r="B2261">
        <v>128</v>
      </c>
      <c r="C2261" t="s">
        <v>4573</v>
      </c>
      <c r="D2261">
        <v>15797907</v>
      </c>
      <c r="E2261" t="s">
        <v>2190</v>
      </c>
      <c r="F2261" t="s">
        <v>6630</v>
      </c>
      <c r="G2261" t="s">
        <v>6631</v>
      </c>
      <c r="H2261" t="s">
        <v>6632</v>
      </c>
      <c r="I2261" t="s">
        <v>6633</v>
      </c>
      <c r="J2261" t="s">
        <v>21</v>
      </c>
      <c r="K2261">
        <v>20000000</v>
      </c>
      <c r="L2261">
        <v>2007</v>
      </c>
      <c r="M2261">
        <v>7.6</v>
      </c>
      <c r="N2261">
        <v>2.35</v>
      </c>
    </row>
    <row r="2262" spans="1:14" x14ac:dyDescent="0.3">
      <c r="A2262" t="s">
        <v>757</v>
      </c>
      <c r="B2262">
        <v>124</v>
      </c>
      <c r="C2262" t="s">
        <v>244</v>
      </c>
      <c r="D2262">
        <v>16248701</v>
      </c>
      <c r="E2262" t="s">
        <v>2190</v>
      </c>
      <c r="F2262" t="s">
        <v>142</v>
      </c>
      <c r="G2262" t="s">
        <v>6634</v>
      </c>
      <c r="H2262" t="s">
        <v>1937</v>
      </c>
      <c r="I2262" t="s">
        <v>20</v>
      </c>
      <c r="J2262" t="s">
        <v>21</v>
      </c>
      <c r="K2262">
        <v>20000000</v>
      </c>
      <c r="L2262">
        <v>2003</v>
      </c>
      <c r="M2262">
        <v>7.7</v>
      </c>
      <c r="N2262">
        <v>1.85</v>
      </c>
    </row>
    <row r="2263" spans="1:14" x14ac:dyDescent="0.3">
      <c r="A2263" t="s">
        <v>6635</v>
      </c>
      <c r="B2263">
        <v>84</v>
      </c>
      <c r="C2263" t="s">
        <v>6636</v>
      </c>
      <c r="D2263">
        <v>15712072</v>
      </c>
      <c r="E2263" t="s">
        <v>315</v>
      </c>
      <c r="F2263" t="s">
        <v>1344</v>
      </c>
      <c r="G2263" t="s">
        <v>6637</v>
      </c>
      <c r="H2263" t="s">
        <v>6638</v>
      </c>
      <c r="I2263" t="s">
        <v>20</v>
      </c>
      <c r="J2263" t="s">
        <v>21</v>
      </c>
      <c r="K2263">
        <v>20000000</v>
      </c>
      <c r="L2263">
        <v>2004</v>
      </c>
      <c r="M2263">
        <v>5.8</v>
      </c>
      <c r="N2263">
        <v>2.35</v>
      </c>
    </row>
    <row r="2264" spans="1:14" x14ac:dyDescent="0.3">
      <c r="A2264" t="s">
        <v>3815</v>
      </c>
      <c r="B2264">
        <v>122</v>
      </c>
      <c r="C2264" t="s">
        <v>742</v>
      </c>
      <c r="D2264">
        <v>191449475</v>
      </c>
      <c r="E2264" t="s">
        <v>467</v>
      </c>
      <c r="F2264" t="s">
        <v>378</v>
      </c>
      <c r="G2264" t="s">
        <v>4398</v>
      </c>
      <c r="H2264" t="s">
        <v>1602</v>
      </c>
      <c r="I2264" t="s">
        <v>20</v>
      </c>
      <c r="J2264" t="s">
        <v>21</v>
      </c>
      <c r="K2264">
        <v>37000000</v>
      </c>
      <c r="L2264">
        <v>2008</v>
      </c>
      <c r="M2264">
        <v>5.2</v>
      </c>
      <c r="N2264">
        <v>2.35</v>
      </c>
    </row>
    <row r="2265" spans="1:14" x14ac:dyDescent="0.3">
      <c r="A2265" t="s">
        <v>6639</v>
      </c>
      <c r="B2265">
        <v>101</v>
      </c>
      <c r="C2265" t="s">
        <v>3455</v>
      </c>
      <c r="D2265">
        <v>15408822</v>
      </c>
      <c r="E2265" t="s">
        <v>1106</v>
      </c>
      <c r="F2265" t="s">
        <v>3165</v>
      </c>
      <c r="G2265" t="s">
        <v>6640</v>
      </c>
      <c r="H2265" t="s">
        <v>4232</v>
      </c>
      <c r="I2265" t="s">
        <v>20</v>
      </c>
      <c r="J2265" t="s">
        <v>21</v>
      </c>
      <c r="K2265">
        <v>20000000</v>
      </c>
      <c r="L2265">
        <v>2003</v>
      </c>
      <c r="M2265">
        <v>5.6</v>
      </c>
      <c r="N2265">
        <v>1.85</v>
      </c>
    </row>
    <row r="2266" spans="1:14" x14ac:dyDescent="0.3">
      <c r="A2266" t="s">
        <v>6641</v>
      </c>
      <c r="B2266">
        <v>98</v>
      </c>
      <c r="C2266" t="s">
        <v>6642</v>
      </c>
      <c r="D2266">
        <v>15464026</v>
      </c>
      <c r="E2266" t="s">
        <v>1106</v>
      </c>
      <c r="F2266" t="s">
        <v>3490</v>
      </c>
      <c r="G2266" t="s">
        <v>6643</v>
      </c>
      <c r="H2266" t="s">
        <v>6644</v>
      </c>
      <c r="I2266" t="s">
        <v>20</v>
      </c>
      <c r="J2266" t="s">
        <v>21</v>
      </c>
      <c r="K2266">
        <v>20000000</v>
      </c>
      <c r="L2266">
        <v>2000</v>
      </c>
      <c r="M2266">
        <v>5.3</v>
      </c>
      <c r="N2266">
        <v>1.85</v>
      </c>
    </row>
    <row r="2267" spans="1:14" x14ac:dyDescent="0.3">
      <c r="A2267" t="s">
        <v>2429</v>
      </c>
      <c r="B2267">
        <v>105</v>
      </c>
      <c r="C2267" t="s">
        <v>2429</v>
      </c>
      <c r="D2267">
        <v>14359793</v>
      </c>
      <c r="E2267" t="s">
        <v>6645</v>
      </c>
      <c r="F2267" t="s">
        <v>6646</v>
      </c>
      <c r="G2267" t="s">
        <v>6647</v>
      </c>
      <c r="H2267" t="s">
        <v>6648</v>
      </c>
      <c r="I2267" t="s">
        <v>20</v>
      </c>
      <c r="J2267" t="s">
        <v>21</v>
      </c>
      <c r="L2267">
        <v>2009</v>
      </c>
      <c r="M2267">
        <v>7.4</v>
      </c>
      <c r="N2267">
        <v>1.85</v>
      </c>
    </row>
    <row r="2268" spans="1:14" x14ac:dyDescent="0.3">
      <c r="A2268" t="s">
        <v>6649</v>
      </c>
      <c r="B2268">
        <v>225</v>
      </c>
      <c r="C2268" t="s">
        <v>6650</v>
      </c>
      <c r="D2268">
        <v>8000000</v>
      </c>
      <c r="E2268" t="s">
        <v>3692</v>
      </c>
      <c r="F2268" t="s">
        <v>2101</v>
      </c>
      <c r="G2268" t="s">
        <v>6651</v>
      </c>
      <c r="H2268" t="s">
        <v>3655</v>
      </c>
      <c r="I2268" t="s">
        <v>20</v>
      </c>
      <c r="J2268" t="s">
        <v>21</v>
      </c>
      <c r="K2268">
        <v>20000000</v>
      </c>
      <c r="L2268">
        <v>1965</v>
      </c>
      <c r="M2268">
        <v>6.6</v>
      </c>
      <c r="N2268">
        <v>2.76</v>
      </c>
    </row>
    <row r="2269" spans="1:14" x14ac:dyDescent="0.3">
      <c r="A2269" t="s">
        <v>6652</v>
      </c>
      <c r="B2269">
        <v>111</v>
      </c>
      <c r="C2269" t="s">
        <v>1966</v>
      </c>
      <c r="E2269" t="s">
        <v>1403</v>
      </c>
      <c r="F2269" t="s">
        <v>1006</v>
      </c>
      <c r="G2269" t="s">
        <v>6653</v>
      </c>
      <c r="H2269" t="s">
        <v>6654</v>
      </c>
      <c r="I2269" t="s">
        <v>20</v>
      </c>
      <c r="J2269" t="s">
        <v>21</v>
      </c>
      <c r="K2269">
        <v>19500000</v>
      </c>
      <c r="L2269">
        <v>2015</v>
      </c>
      <c r="M2269">
        <v>6.2</v>
      </c>
      <c r="N2269">
        <v>2.35</v>
      </c>
    </row>
    <row r="2270" spans="1:14" x14ac:dyDescent="0.3">
      <c r="A2270" t="s">
        <v>5087</v>
      </c>
      <c r="B2270">
        <v>88</v>
      </c>
      <c r="C2270" t="s">
        <v>3129</v>
      </c>
      <c r="D2270">
        <v>14174654</v>
      </c>
      <c r="E2270" t="s">
        <v>1099</v>
      </c>
      <c r="F2270" t="s">
        <v>1695</v>
      </c>
      <c r="G2270" t="s">
        <v>6655</v>
      </c>
      <c r="H2270" t="s">
        <v>348</v>
      </c>
      <c r="I2270" t="s">
        <v>20</v>
      </c>
      <c r="J2270" t="s">
        <v>21</v>
      </c>
      <c r="K2270">
        <v>25000000</v>
      </c>
      <c r="L2270">
        <v>2008</v>
      </c>
      <c r="M2270">
        <v>1.9</v>
      </c>
      <c r="N2270">
        <v>1.85</v>
      </c>
    </row>
    <row r="2271" spans="1:14" x14ac:dyDescent="0.3">
      <c r="A2271" t="s">
        <v>3999</v>
      </c>
      <c r="B2271">
        <v>88</v>
      </c>
      <c r="C2271" t="s">
        <v>2539</v>
      </c>
      <c r="D2271">
        <v>15988876</v>
      </c>
      <c r="E2271" t="s">
        <v>227</v>
      </c>
      <c r="F2271" t="s">
        <v>3959</v>
      </c>
      <c r="G2271" t="s">
        <v>6656</v>
      </c>
      <c r="H2271" t="s">
        <v>6657</v>
      </c>
      <c r="I2271" t="s">
        <v>20</v>
      </c>
      <c r="J2271" t="s">
        <v>21</v>
      </c>
      <c r="K2271">
        <v>27000000</v>
      </c>
      <c r="L2271">
        <v>2009</v>
      </c>
      <c r="M2271">
        <v>5.7</v>
      </c>
      <c r="N2271">
        <v>2.35</v>
      </c>
    </row>
    <row r="2272" spans="1:14" x14ac:dyDescent="0.3">
      <c r="A2272" t="s">
        <v>1605</v>
      </c>
      <c r="B2272">
        <v>94</v>
      </c>
      <c r="C2272" t="s">
        <v>3033</v>
      </c>
      <c r="D2272">
        <v>13801755</v>
      </c>
      <c r="E2272" t="s">
        <v>287</v>
      </c>
      <c r="F2272" t="s">
        <v>372</v>
      </c>
      <c r="G2272" t="s">
        <v>6658</v>
      </c>
      <c r="H2272" t="s">
        <v>6659</v>
      </c>
      <c r="I2272" t="s">
        <v>20</v>
      </c>
      <c r="J2272" t="s">
        <v>21</v>
      </c>
      <c r="K2272">
        <v>20000000</v>
      </c>
      <c r="L2272">
        <v>1997</v>
      </c>
      <c r="M2272">
        <v>6.6</v>
      </c>
      <c r="N2272">
        <v>1.85</v>
      </c>
    </row>
    <row r="2273" spans="1:14" x14ac:dyDescent="0.3">
      <c r="A2273" t="s">
        <v>6660</v>
      </c>
      <c r="B2273">
        <v>117</v>
      </c>
      <c r="C2273" t="s">
        <v>5828</v>
      </c>
      <c r="D2273">
        <v>13987482</v>
      </c>
      <c r="E2273" t="s">
        <v>1106</v>
      </c>
      <c r="F2273" t="s">
        <v>152</v>
      </c>
      <c r="G2273" t="s">
        <v>6661</v>
      </c>
      <c r="H2273" t="s">
        <v>655</v>
      </c>
      <c r="I2273" t="s">
        <v>20</v>
      </c>
      <c r="J2273" t="s">
        <v>21</v>
      </c>
      <c r="K2273">
        <v>20000000</v>
      </c>
      <c r="L2273">
        <v>2011</v>
      </c>
      <c r="M2273">
        <v>6</v>
      </c>
      <c r="N2273">
        <v>1.85</v>
      </c>
    </row>
    <row r="2274" spans="1:14" x14ac:dyDescent="0.3">
      <c r="A2274" t="s">
        <v>6662</v>
      </c>
      <c r="B2274">
        <v>95</v>
      </c>
      <c r="C2274" t="s">
        <v>2503</v>
      </c>
      <c r="D2274">
        <v>14291570</v>
      </c>
      <c r="E2274" t="s">
        <v>155</v>
      </c>
      <c r="F2274" t="s">
        <v>1860</v>
      </c>
      <c r="G2274" t="s">
        <v>6663</v>
      </c>
      <c r="H2274" t="s">
        <v>6664</v>
      </c>
      <c r="I2274" t="s">
        <v>20</v>
      </c>
      <c r="J2274" t="s">
        <v>966</v>
      </c>
      <c r="K2274">
        <v>20000000</v>
      </c>
      <c r="L2274">
        <v>2012</v>
      </c>
      <c r="M2274">
        <v>6.1</v>
      </c>
      <c r="N2274">
        <v>2.35</v>
      </c>
    </row>
    <row r="2275" spans="1:14" x14ac:dyDescent="0.3">
      <c r="A2275" t="s">
        <v>2013</v>
      </c>
      <c r="B2275">
        <v>99</v>
      </c>
      <c r="C2275" t="s">
        <v>2779</v>
      </c>
      <c r="D2275">
        <v>12181484</v>
      </c>
      <c r="E2275" t="s">
        <v>1099</v>
      </c>
      <c r="F2275" t="s">
        <v>326</v>
      </c>
      <c r="G2275" t="s">
        <v>6665</v>
      </c>
      <c r="H2275" t="s">
        <v>6666</v>
      </c>
      <c r="I2275" t="s">
        <v>20</v>
      </c>
      <c r="J2275" t="s">
        <v>21</v>
      </c>
      <c r="K2275">
        <v>40000000</v>
      </c>
      <c r="L2275">
        <v>2004</v>
      </c>
      <c r="M2275">
        <v>4.8</v>
      </c>
      <c r="N2275">
        <v>1.85</v>
      </c>
    </row>
    <row r="2276" spans="1:14" x14ac:dyDescent="0.3">
      <c r="A2276" t="s">
        <v>2868</v>
      </c>
      <c r="B2276">
        <v>96</v>
      </c>
      <c r="C2276" t="s">
        <v>258</v>
      </c>
      <c r="D2276">
        <v>13630226</v>
      </c>
      <c r="E2276" t="s">
        <v>926</v>
      </c>
      <c r="F2276" t="s">
        <v>228</v>
      </c>
      <c r="G2276" t="s">
        <v>6667</v>
      </c>
      <c r="H2276" t="s">
        <v>2935</v>
      </c>
      <c r="I2276" t="s">
        <v>20</v>
      </c>
      <c r="J2276" t="s">
        <v>21</v>
      </c>
      <c r="K2276">
        <v>20000000</v>
      </c>
      <c r="L2276">
        <v>2009</v>
      </c>
      <c r="M2276">
        <v>6.2</v>
      </c>
      <c r="N2276">
        <v>1.85</v>
      </c>
    </row>
    <row r="2277" spans="1:14" x14ac:dyDescent="0.3">
      <c r="A2277" t="s">
        <v>2548</v>
      </c>
      <c r="B2277">
        <v>98</v>
      </c>
      <c r="C2277" t="s">
        <v>1087</v>
      </c>
      <c r="D2277">
        <v>13383737</v>
      </c>
      <c r="E2277" t="s">
        <v>678</v>
      </c>
      <c r="F2277" t="s">
        <v>268</v>
      </c>
      <c r="G2277" t="s">
        <v>6668</v>
      </c>
      <c r="H2277" t="s">
        <v>2660</v>
      </c>
      <c r="I2277" t="s">
        <v>20</v>
      </c>
      <c r="J2277" t="s">
        <v>21</v>
      </c>
      <c r="K2277">
        <v>20000000</v>
      </c>
      <c r="L2277">
        <v>1994</v>
      </c>
      <c r="M2277">
        <v>7.5</v>
      </c>
      <c r="N2277">
        <v>1.85</v>
      </c>
    </row>
    <row r="2278" spans="1:14" x14ac:dyDescent="0.3">
      <c r="A2278" t="s">
        <v>6669</v>
      </c>
      <c r="B2278">
        <v>123</v>
      </c>
      <c r="C2278" t="s">
        <v>6670</v>
      </c>
      <c r="D2278">
        <v>13391174</v>
      </c>
      <c r="E2278" t="s">
        <v>3692</v>
      </c>
      <c r="F2278" t="s">
        <v>6671</v>
      </c>
      <c r="G2278" t="s">
        <v>6672</v>
      </c>
      <c r="H2278" t="s">
        <v>6673</v>
      </c>
      <c r="I2278" t="s">
        <v>20</v>
      </c>
      <c r="J2278" t="s">
        <v>21</v>
      </c>
      <c r="K2278">
        <v>20000000</v>
      </c>
      <c r="L2278">
        <v>2006</v>
      </c>
      <c r="M2278">
        <v>6.3</v>
      </c>
      <c r="N2278">
        <v>2.35</v>
      </c>
    </row>
    <row r="2279" spans="1:14" x14ac:dyDescent="0.3">
      <c r="A2279" t="s">
        <v>798</v>
      </c>
      <c r="B2279">
        <v>101</v>
      </c>
      <c r="C2279" t="s">
        <v>288</v>
      </c>
      <c r="D2279">
        <v>12987647</v>
      </c>
      <c r="E2279" t="s">
        <v>6674</v>
      </c>
      <c r="F2279" t="s">
        <v>339</v>
      </c>
      <c r="G2279" t="s">
        <v>6675</v>
      </c>
      <c r="H2279" t="s">
        <v>4863</v>
      </c>
      <c r="I2279" t="s">
        <v>20</v>
      </c>
      <c r="J2279" t="s">
        <v>34</v>
      </c>
      <c r="K2279">
        <v>30000000</v>
      </c>
      <c r="L2279">
        <v>2002</v>
      </c>
      <c r="M2279">
        <v>7.1</v>
      </c>
      <c r="N2279">
        <v>2.35</v>
      </c>
    </row>
    <row r="2280" spans="1:14" x14ac:dyDescent="0.3">
      <c r="A2280" t="s">
        <v>22</v>
      </c>
      <c r="B2280">
        <v>102</v>
      </c>
      <c r="C2280" t="s">
        <v>4915</v>
      </c>
      <c r="D2280">
        <v>12469811</v>
      </c>
      <c r="E2280" t="s">
        <v>1649</v>
      </c>
      <c r="F2280" t="s">
        <v>479</v>
      </c>
      <c r="G2280" t="s">
        <v>6676</v>
      </c>
      <c r="H2280" t="s">
        <v>1144</v>
      </c>
      <c r="I2280" t="s">
        <v>20</v>
      </c>
      <c r="J2280" t="s">
        <v>21</v>
      </c>
      <c r="K2280">
        <v>22000000</v>
      </c>
      <c r="L2280">
        <v>2005</v>
      </c>
      <c r="M2280">
        <v>6.6</v>
      </c>
      <c r="N2280">
        <v>1.85</v>
      </c>
    </row>
    <row r="2281" spans="1:14" x14ac:dyDescent="0.3">
      <c r="A2281" t="s">
        <v>2757</v>
      </c>
      <c r="B2281">
        <v>94</v>
      </c>
      <c r="C2281" t="s">
        <v>19</v>
      </c>
      <c r="D2281">
        <v>12398628</v>
      </c>
      <c r="E2281" t="s">
        <v>6677</v>
      </c>
      <c r="F2281" t="s">
        <v>3820</v>
      </c>
      <c r="G2281" t="s">
        <v>6678</v>
      </c>
      <c r="H2281" t="s">
        <v>3057</v>
      </c>
      <c r="I2281" t="s">
        <v>20</v>
      </c>
      <c r="J2281" t="s">
        <v>21</v>
      </c>
      <c r="K2281">
        <v>20000000</v>
      </c>
      <c r="L2281">
        <v>2002</v>
      </c>
      <c r="M2281">
        <v>6.1</v>
      </c>
      <c r="N2281">
        <v>2.35</v>
      </c>
    </row>
    <row r="2282" spans="1:14" x14ac:dyDescent="0.3">
      <c r="A2282" t="s">
        <v>2786</v>
      </c>
      <c r="B2282">
        <v>102</v>
      </c>
      <c r="C2282" t="s">
        <v>6679</v>
      </c>
      <c r="D2282">
        <v>13214030</v>
      </c>
      <c r="E2282" t="s">
        <v>1626</v>
      </c>
      <c r="F2282" t="s">
        <v>619</v>
      </c>
      <c r="G2282" t="s">
        <v>6680</v>
      </c>
      <c r="H2282" t="s">
        <v>6681</v>
      </c>
      <c r="I2282" t="s">
        <v>20</v>
      </c>
      <c r="J2282" t="s">
        <v>21</v>
      </c>
      <c r="K2282">
        <v>20000000</v>
      </c>
      <c r="L2282">
        <v>2008</v>
      </c>
      <c r="M2282">
        <v>6.7</v>
      </c>
      <c r="N2282">
        <v>1.85</v>
      </c>
    </row>
    <row r="2283" spans="1:14" x14ac:dyDescent="0.3">
      <c r="A2283" t="s">
        <v>1355</v>
      </c>
      <c r="B2283">
        <v>108</v>
      </c>
      <c r="C2283" t="s">
        <v>2884</v>
      </c>
      <c r="D2283">
        <v>12232937</v>
      </c>
      <c r="E2283" t="s">
        <v>227</v>
      </c>
      <c r="F2283" t="s">
        <v>6682</v>
      </c>
      <c r="G2283" t="s">
        <v>6683</v>
      </c>
      <c r="H2283" t="s">
        <v>6684</v>
      </c>
      <c r="I2283" t="s">
        <v>20</v>
      </c>
      <c r="J2283" t="s">
        <v>21</v>
      </c>
      <c r="K2283">
        <v>22000000</v>
      </c>
      <c r="L2283">
        <v>2009</v>
      </c>
      <c r="M2283">
        <v>5.6</v>
      </c>
      <c r="N2283">
        <v>2.35</v>
      </c>
    </row>
    <row r="2284" spans="1:14" x14ac:dyDescent="0.3">
      <c r="A2284" t="s">
        <v>387</v>
      </c>
      <c r="B2284">
        <v>116</v>
      </c>
      <c r="C2284" t="s">
        <v>2818</v>
      </c>
      <c r="D2284">
        <v>12134420</v>
      </c>
      <c r="E2284" t="s">
        <v>3715</v>
      </c>
      <c r="F2284" t="s">
        <v>332</v>
      </c>
      <c r="G2284" t="s">
        <v>6685</v>
      </c>
      <c r="H2284" t="s">
        <v>390</v>
      </c>
      <c r="I2284" t="s">
        <v>20</v>
      </c>
      <c r="J2284" t="s">
        <v>34</v>
      </c>
      <c r="K2284">
        <v>20000000</v>
      </c>
      <c r="L2284">
        <v>2010</v>
      </c>
      <c r="M2284">
        <v>7.2</v>
      </c>
      <c r="N2284">
        <v>2.35</v>
      </c>
    </row>
    <row r="2285" spans="1:14" x14ac:dyDescent="0.3">
      <c r="A2285" t="s">
        <v>6686</v>
      </c>
      <c r="B2285">
        <v>93</v>
      </c>
      <c r="C2285" t="s">
        <v>6687</v>
      </c>
      <c r="D2285">
        <v>11784000</v>
      </c>
      <c r="E2285" t="s">
        <v>5440</v>
      </c>
      <c r="F2285" t="s">
        <v>2205</v>
      </c>
      <c r="G2285" t="s">
        <v>6688</v>
      </c>
      <c r="H2285" t="s">
        <v>6689</v>
      </c>
      <c r="I2285" t="s">
        <v>20</v>
      </c>
      <c r="J2285" t="s">
        <v>21</v>
      </c>
      <c r="K2285">
        <v>20000000</v>
      </c>
      <c r="L2285">
        <v>1994</v>
      </c>
      <c r="M2285">
        <v>4.3</v>
      </c>
      <c r="N2285">
        <v>1.85</v>
      </c>
    </row>
    <row r="2286" spans="1:14" x14ac:dyDescent="0.3">
      <c r="A2286" t="s">
        <v>1024</v>
      </c>
      <c r="B2286">
        <v>102</v>
      </c>
      <c r="C2286" t="s">
        <v>1869</v>
      </c>
      <c r="D2286">
        <v>11169531</v>
      </c>
      <c r="E2286" t="s">
        <v>1099</v>
      </c>
      <c r="F2286" t="s">
        <v>4457</v>
      </c>
      <c r="G2286" t="s">
        <v>6690</v>
      </c>
      <c r="H2286" t="s">
        <v>6691</v>
      </c>
      <c r="I2286" t="s">
        <v>20</v>
      </c>
      <c r="J2286" t="s">
        <v>34</v>
      </c>
      <c r="K2286">
        <v>20000000</v>
      </c>
      <c r="L2286">
        <v>2008</v>
      </c>
      <c r="M2286">
        <v>6.4</v>
      </c>
      <c r="N2286">
        <v>2.35</v>
      </c>
    </row>
    <row r="2287" spans="1:14" x14ac:dyDescent="0.3">
      <c r="A2287" t="s">
        <v>3520</v>
      </c>
      <c r="B2287">
        <v>103</v>
      </c>
      <c r="C2287" t="s">
        <v>6692</v>
      </c>
      <c r="D2287">
        <v>11034436</v>
      </c>
      <c r="E2287" t="s">
        <v>6693</v>
      </c>
      <c r="F2287" t="s">
        <v>1564</v>
      </c>
      <c r="G2287" t="s">
        <v>6694</v>
      </c>
      <c r="H2287" t="s">
        <v>6695</v>
      </c>
      <c r="I2287" t="s">
        <v>20</v>
      </c>
      <c r="J2287" t="s">
        <v>34</v>
      </c>
      <c r="K2287">
        <v>20000000</v>
      </c>
      <c r="L2287">
        <v>2005</v>
      </c>
      <c r="M2287">
        <v>7.1</v>
      </c>
      <c r="N2287">
        <v>1.85</v>
      </c>
    </row>
    <row r="2288" spans="1:14" x14ac:dyDescent="0.3">
      <c r="A2288" t="s">
        <v>5984</v>
      </c>
      <c r="B2288">
        <v>115</v>
      </c>
      <c r="C2288" t="s">
        <v>3051</v>
      </c>
      <c r="D2288">
        <v>12626905</v>
      </c>
      <c r="E2288" t="s">
        <v>315</v>
      </c>
      <c r="F2288" t="s">
        <v>145</v>
      </c>
      <c r="G2288" t="s">
        <v>6696</v>
      </c>
      <c r="H2288" t="s">
        <v>258</v>
      </c>
      <c r="I2288" t="s">
        <v>20</v>
      </c>
      <c r="J2288" t="s">
        <v>21</v>
      </c>
      <c r="K2288">
        <v>20000000</v>
      </c>
      <c r="L2288">
        <v>2016</v>
      </c>
      <c r="M2288">
        <v>6.3</v>
      </c>
      <c r="N2288">
        <v>2.35</v>
      </c>
    </row>
    <row r="2289" spans="1:14" x14ac:dyDescent="0.3">
      <c r="A2289" t="s">
        <v>2548</v>
      </c>
      <c r="B2289">
        <v>96</v>
      </c>
      <c r="C2289" t="s">
        <v>6697</v>
      </c>
      <c r="D2289">
        <v>10569071</v>
      </c>
      <c r="E2289" t="s">
        <v>1099</v>
      </c>
      <c r="F2289" t="s">
        <v>2548</v>
      </c>
      <c r="G2289" t="s">
        <v>6698</v>
      </c>
      <c r="H2289" t="s">
        <v>4856</v>
      </c>
      <c r="I2289" t="s">
        <v>20</v>
      </c>
      <c r="J2289" t="s">
        <v>21</v>
      </c>
      <c r="K2289">
        <v>20000000</v>
      </c>
      <c r="L2289">
        <v>1997</v>
      </c>
      <c r="M2289">
        <v>7.4</v>
      </c>
      <c r="N2289">
        <v>1.85</v>
      </c>
    </row>
    <row r="2290" spans="1:14" x14ac:dyDescent="0.3">
      <c r="A2290" t="s">
        <v>6699</v>
      </c>
      <c r="B2290">
        <v>98</v>
      </c>
      <c r="C2290" t="s">
        <v>293</v>
      </c>
      <c r="D2290">
        <v>10544143</v>
      </c>
      <c r="E2290" t="s">
        <v>1106</v>
      </c>
      <c r="F2290" t="s">
        <v>3953</v>
      </c>
      <c r="G2290" t="s">
        <v>6700</v>
      </c>
      <c r="H2290" t="s">
        <v>6701</v>
      </c>
      <c r="I2290" t="s">
        <v>20</v>
      </c>
      <c r="J2290" t="s">
        <v>251</v>
      </c>
      <c r="K2290">
        <v>20000000</v>
      </c>
      <c r="L2290">
        <v>1999</v>
      </c>
      <c r="M2290">
        <v>6.1</v>
      </c>
      <c r="N2290">
        <v>1.37</v>
      </c>
    </row>
    <row r="2291" spans="1:14" x14ac:dyDescent="0.3">
      <c r="A2291" t="s">
        <v>5844</v>
      </c>
      <c r="B2291">
        <v>101</v>
      </c>
      <c r="C2291" t="s">
        <v>163</v>
      </c>
      <c r="D2291">
        <v>13650738</v>
      </c>
      <c r="E2291" t="s">
        <v>1649</v>
      </c>
      <c r="F2291" t="s">
        <v>446</v>
      </c>
      <c r="G2291" t="s">
        <v>6702</v>
      </c>
      <c r="H2291" t="s">
        <v>6703</v>
      </c>
      <c r="I2291" t="s">
        <v>20</v>
      </c>
      <c r="J2291" t="s">
        <v>21</v>
      </c>
      <c r="K2291">
        <v>20000000</v>
      </c>
      <c r="L2291">
        <v>2015</v>
      </c>
      <c r="M2291">
        <v>6.6</v>
      </c>
      <c r="N2291">
        <v>2.35</v>
      </c>
    </row>
    <row r="2292" spans="1:14" x14ac:dyDescent="0.3">
      <c r="A2292" t="s">
        <v>3168</v>
      </c>
      <c r="B2292">
        <v>106</v>
      </c>
      <c r="C2292" t="s">
        <v>910</v>
      </c>
      <c r="D2292">
        <v>10555348</v>
      </c>
      <c r="E2292" t="s">
        <v>678</v>
      </c>
      <c r="F2292" t="s">
        <v>1147</v>
      </c>
      <c r="G2292" t="s">
        <v>6704</v>
      </c>
      <c r="H2292" t="s">
        <v>6705</v>
      </c>
      <c r="I2292" t="s">
        <v>20</v>
      </c>
      <c r="J2292" t="s">
        <v>21</v>
      </c>
      <c r="K2292">
        <v>20000000</v>
      </c>
      <c r="L2292">
        <v>1989</v>
      </c>
      <c r="M2292">
        <v>6</v>
      </c>
      <c r="N2292">
        <v>2.35</v>
      </c>
    </row>
    <row r="2293" spans="1:14" x14ac:dyDescent="0.3">
      <c r="A2293" t="s">
        <v>2548</v>
      </c>
      <c r="B2293">
        <v>101</v>
      </c>
      <c r="C2293" t="s">
        <v>1481</v>
      </c>
      <c r="D2293">
        <v>9714482</v>
      </c>
      <c r="E2293" t="s">
        <v>6706</v>
      </c>
      <c r="F2293" t="s">
        <v>2397</v>
      </c>
      <c r="G2293" t="s">
        <v>6707</v>
      </c>
      <c r="H2293" t="s">
        <v>6708</v>
      </c>
      <c r="I2293" t="s">
        <v>20</v>
      </c>
      <c r="J2293" t="s">
        <v>21</v>
      </c>
      <c r="K2293">
        <v>20000000</v>
      </c>
      <c r="L2293">
        <v>1996</v>
      </c>
      <c r="M2293">
        <v>6.8</v>
      </c>
      <c r="N2293">
        <v>1.85</v>
      </c>
    </row>
    <row r="2294" spans="1:14" x14ac:dyDescent="0.3">
      <c r="A2294" t="s">
        <v>1285</v>
      </c>
      <c r="B2294">
        <v>87</v>
      </c>
      <c r="C2294" t="s">
        <v>243</v>
      </c>
      <c r="D2294">
        <v>8579684</v>
      </c>
      <c r="E2294" t="s">
        <v>1099</v>
      </c>
      <c r="F2294" t="s">
        <v>101</v>
      </c>
      <c r="G2294" t="s">
        <v>6325</v>
      </c>
      <c r="H2294" t="s">
        <v>3606</v>
      </c>
      <c r="I2294" t="s">
        <v>20</v>
      </c>
      <c r="J2294" t="s">
        <v>21</v>
      </c>
      <c r="K2294">
        <v>9000000</v>
      </c>
      <c r="L2294">
        <v>2007</v>
      </c>
      <c r="M2294">
        <v>7.4</v>
      </c>
      <c r="N2294">
        <v>1.85</v>
      </c>
    </row>
    <row r="2295" spans="1:14" x14ac:dyDescent="0.3">
      <c r="A2295" t="s">
        <v>225</v>
      </c>
      <c r="B2295">
        <v>111</v>
      </c>
      <c r="C2295" t="s">
        <v>1079</v>
      </c>
      <c r="D2295">
        <v>9525276</v>
      </c>
      <c r="E2295" t="s">
        <v>227</v>
      </c>
      <c r="F2295" t="s">
        <v>2341</v>
      </c>
      <c r="G2295" t="s">
        <v>6709</v>
      </c>
      <c r="H2295" t="s">
        <v>6710</v>
      </c>
      <c r="I2295" t="s">
        <v>20</v>
      </c>
      <c r="J2295" t="s">
        <v>21</v>
      </c>
      <c r="K2295">
        <v>20000000</v>
      </c>
      <c r="L2295">
        <v>2007</v>
      </c>
      <c r="M2295">
        <v>6.8</v>
      </c>
      <c r="N2295">
        <v>2.35</v>
      </c>
    </row>
    <row r="2296" spans="1:14" x14ac:dyDescent="0.3">
      <c r="A2296" t="s">
        <v>4375</v>
      </c>
      <c r="B2296">
        <v>99</v>
      </c>
      <c r="C2296" t="s">
        <v>206</v>
      </c>
      <c r="D2296">
        <v>8855646</v>
      </c>
      <c r="E2296" t="s">
        <v>4333</v>
      </c>
      <c r="F2296" t="s">
        <v>1147</v>
      </c>
      <c r="G2296" t="s">
        <v>6711</v>
      </c>
      <c r="H2296" t="s">
        <v>6712</v>
      </c>
      <c r="I2296" t="s">
        <v>20</v>
      </c>
      <c r="J2296" t="s">
        <v>21</v>
      </c>
      <c r="K2296">
        <v>21000000</v>
      </c>
      <c r="L2296">
        <v>2009</v>
      </c>
      <c r="M2296">
        <v>7.2</v>
      </c>
      <c r="N2296">
        <v>2.35</v>
      </c>
    </row>
    <row r="2297" spans="1:14" x14ac:dyDescent="0.3">
      <c r="A2297" t="s">
        <v>6713</v>
      </c>
      <c r="B2297">
        <v>88</v>
      </c>
      <c r="C2297" t="s">
        <v>6714</v>
      </c>
      <c r="D2297">
        <v>9109322</v>
      </c>
      <c r="E2297" t="s">
        <v>1723</v>
      </c>
      <c r="F2297" t="s">
        <v>6715</v>
      </c>
      <c r="G2297" t="s">
        <v>6716</v>
      </c>
      <c r="H2297" t="s">
        <v>6717</v>
      </c>
      <c r="I2297" t="s">
        <v>20</v>
      </c>
      <c r="J2297" t="s">
        <v>520</v>
      </c>
      <c r="K2297">
        <v>20000000</v>
      </c>
      <c r="L2297">
        <v>2004</v>
      </c>
      <c r="M2297">
        <v>1.9</v>
      </c>
      <c r="N2297">
        <v>2.35</v>
      </c>
    </row>
    <row r="2298" spans="1:14" x14ac:dyDescent="0.3">
      <c r="A2298" t="s">
        <v>1721</v>
      </c>
      <c r="B2298">
        <v>83</v>
      </c>
      <c r="C2298" t="s">
        <v>6718</v>
      </c>
      <c r="D2298">
        <v>8326035</v>
      </c>
      <c r="E2298" t="s">
        <v>1151</v>
      </c>
      <c r="F2298" t="s">
        <v>850</v>
      </c>
      <c r="G2298" t="s">
        <v>6719</v>
      </c>
      <c r="H2298" t="s">
        <v>6720</v>
      </c>
      <c r="I2298" t="s">
        <v>20</v>
      </c>
      <c r="J2298" t="s">
        <v>520</v>
      </c>
      <c r="K2298">
        <v>33000000</v>
      </c>
      <c r="L2298">
        <v>2005</v>
      </c>
      <c r="M2298">
        <v>5.5</v>
      </c>
      <c r="N2298">
        <v>1.85</v>
      </c>
    </row>
    <row r="2299" spans="1:14" x14ac:dyDescent="0.3">
      <c r="A2299" t="s">
        <v>1721</v>
      </c>
      <c r="B2299">
        <v>91</v>
      </c>
      <c r="C2299" t="s">
        <v>660</v>
      </c>
      <c r="D2299">
        <v>8104069</v>
      </c>
      <c r="E2299" t="s">
        <v>1151</v>
      </c>
      <c r="F2299" t="s">
        <v>495</v>
      </c>
      <c r="G2299" t="s">
        <v>6721</v>
      </c>
      <c r="H2299" t="s">
        <v>545</v>
      </c>
      <c r="I2299" t="s">
        <v>20</v>
      </c>
      <c r="J2299" t="s">
        <v>21</v>
      </c>
      <c r="K2299">
        <v>20000000</v>
      </c>
      <c r="L2299">
        <v>2007</v>
      </c>
      <c r="M2299">
        <v>4.5</v>
      </c>
      <c r="N2299">
        <v>1.85</v>
      </c>
    </row>
    <row r="2300" spans="1:14" x14ac:dyDescent="0.3">
      <c r="A2300" t="s">
        <v>2340</v>
      </c>
      <c r="B2300">
        <v>108</v>
      </c>
      <c r="C2300" t="s">
        <v>6722</v>
      </c>
      <c r="D2300">
        <v>8054280</v>
      </c>
      <c r="E2300" t="s">
        <v>1995</v>
      </c>
      <c r="F2300" t="s">
        <v>3829</v>
      </c>
      <c r="G2300" t="s">
        <v>6723</v>
      </c>
      <c r="H2300" t="s">
        <v>3111</v>
      </c>
      <c r="I2300" t="s">
        <v>20</v>
      </c>
      <c r="J2300" t="s">
        <v>21</v>
      </c>
      <c r="K2300">
        <v>20000000</v>
      </c>
      <c r="L2300">
        <v>2004</v>
      </c>
      <c r="M2300">
        <v>6.3</v>
      </c>
      <c r="N2300">
        <v>1.85</v>
      </c>
    </row>
    <row r="2301" spans="1:14" x14ac:dyDescent="0.3">
      <c r="A2301" t="s">
        <v>1590</v>
      </c>
      <c r="B2301">
        <v>154</v>
      </c>
      <c r="C2301" t="s">
        <v>6724</v>
      </c>
      <c r="E2301" t="s">
        <v>6725</v>
      </c>
      <c r="F2301" t="s">
        <v>6726</v>
      </c>
      <c r="G2301" t="s">
        <v>6727</v>
      </c>
      <c r="H2301" t="s">
        <v>1591</v>
      </c>
      <c r="I2301" t="s">
        <v>20</v>
      </c>
      <c r="J2301" t="s">
        <v>21</v>
      </c>
      <c r="K2301">
        <v>20000000</v>
      </c>
      <c r="L2301">
        <v>1969</v>
      </c>
      <c r="M2301">
        <v>7</v>
      </c>
      <c r="N2301">
        <v>2.35</v>
      </c>
    </row>
    <row r="2302" spans="1:14" x14ac:dyDescent="0.3">
      <c r="A2302" t="s">
        <v>4354</v>
      </c>
      <c r="B2302">
        <v>148</v>
      </c>
      <c r="C2302" t="s">
        <v>6728</v>
      </c>
      <c r="D2302">
        <v>8093318</v>
      </c>
      <c r="E2302" t="s">
        <v>6729</v>
      </c>
      <c r="F2302" t="s">
        <v>6730</v>
      </c>
      <c r="G2302" t="s">
        <v>6731</v>
      </c>
      <c r="H2302" t="s">
        <v>6732</v>
      </c>
      <c r="I2302" t="s">
        <v>20</v>
      </c>
      <c r="J2302" t="s">
        <v>21</v>
      </c>
      <c r="K2302">
        <v>20000000</v>
      </c>
      <c r="L2302">
        <v>2014</v>
      </c>
      <c r="M2302">
        <v>6.7</v>
      </c>
      <c r="N2302">
        <v>1.85</v>
      </c>
    </row>
    <row r="2303" spans="1:14" x14ac:dyDescent="0.3">
      <c r="A2303" t="s">
        <v>6733</v>
      </c>
      <c r="B2303">
        <v>77</v>
      </c>
      <c r="C2303" t="s">
        <v>3077</v>
      </c>
      <c r="D2303">
        <v>7382993</v>
      </c>
      <c r="E2303" t="s">
        <v>185</v>
      </c>
      <c r="F2303" t="s">
        <v>4072</v>
      </c>
      <c r="G2303" t="s">
        <v>6734</v>
      </c>
      <c r="H2303" t="s">
        <v>3146</v>
      </c>
      <c r="I2303" t="s">
        <v>20</v>
      </c>
      <c r="J2303" t="s">
        <v>21</v>
      </c>
      <c r="K2303">
        <v>20000000</v>
      </c>
      <c r="L2303">
        <v>2006</v>
      </c>
      <c r="M2303">
        <v>2.8</v>
      </c>
      <c r="N2303">
        <v>1.85</v>
      </c>
    </row>
    <row r="2304" spans="1:14" x14ac:dyDescent="0.3">
      <c r="A2304" t="s">
        <v>6735</v>
      </c>
      <c r="B2304">
        <v>110</v>
      </c>
      <c r="C2304" t="s">
        <v>6736</v>
      </c>
      <c r="D2304">
        <v>8888355</v>
      </c>
      <c r="E2304" t="s">
        <v>3846</v>
      </c>
      <c r="F2304" t="s">
        <v>6737</v>
      </c>
      <c r="G2304" t="s">
        <v>6738</v>
      </c>
      <c r="H2304" t="s">
        <v>3699</v>
      </c>
      <c r="I2304" t="s">
        <v>20</v>
      </c>
      <c r="J2304" t="s">
        <v>21</v>
      </c>
      <c r="K2304">
        <v>20000000</v>
      </c>
      <c r="L2304">
        <v>2013</v>
      </c>
      <c r="M2304">
        <v>5</v>
      </c>
      <c r="N2304">
        <v>1.85</v>
      </c>
    </row>
    <row r="2305" spans="1:14" x14ac:dyDescent="0.3">
      <c r="A2305" t="s">
        <v>45</v>
      </c>
      <c r="B2305">
        <v>42</v>
      </c>
      <c r="C2305" t="s">
        <v>2813</v>
      </c>
      <c r="E2305" t="s">
        <v>1403</v>
      </c>
      <c r="F2305" t="s">
        <v>2172</v>
      </c>
      <c r="G2305" t="s">
        <v>6739</v>
      </c>
      <c r="H2305" t="s">
        <v>6740</v>
      </c>
      <c r="I2305" t="s">
        <v>20</v>
      </c>
      <c r="J2305" t="s">
        <v>21</v>
      </c>
      <c r="M2305">
        <v>7.5</v>
      </c>
      <c r="N2305">
        <v>16</v>
      </c>
    </row>
    <row r="2306" spans="1:14" x14ac:dyDescent="0.3">
      <c r="A2306" t="s">
        <v>3552</v>
      </c>
      <c r="B2306">
        <v>83</v>
      </c>
      <c r="C2306" t="s">
        <v>6741</v>
      </c>
      <c r="D2306">
        <v>7001720</v>
      </c>
      <c r="E2306" t="s">
        <v>1806</v>
      </c>
      <c r="F2306" t="s">
        <v>6742</v>
      </c>
      <c r="G2306" t="s">
        <v>6743</v>
      </c>
      <c r="H2306" t="s">
        <v>6744</v>
      </c>
      <c r="I2306" t="s">
        <v>20</v>
      </c>
      <c r="J2306" t="s">
        <v>21</v>
      </c>
      <c r="K2306">
        <v>12000000</v>
      </c>
      <c r="L2306">
        <v>2008</v>
      </c>
      <c r="M2306">
        <v>4.3</v>
      </c>
      <c r="N2306">
        <v>2.35</v>
      </c>
    </row>
    <row r="2307" spans="1:14" x14ac:dyDescent="0.3">
      <c r="A2307" t="s">
        <v>3085</v>
      </c>
      <c r="B2307">
        <v>107</v>
      </c>
      <c r="C2307" t="s">
        <v>3640</v>
      </c>
      <c r="D2307">
        <v>7268659</v>
      </c>
      <c r="E2307" t="s">
        <v>287</v>
      </c>
      <c r="F2307" t="s">
        <v>3668</v>
      </c>
      <c r="G2307" t="s">
        <v>6745</v>
      </c>
      <c r="H2307" t="s">
        <v>6746</v>
      </c>
      <c r="I2307" t="s">
        <v>20</v>
      </c>
      <c r="J2307" t="s">
        <v>4410</v>
      </c>
      <c r="K2307">
        <v>20000000</v>
      </c>
      <c r="L2307">
        <v>2013</v>
      </c>
      <c r="M2307">
        <v>5.6</v>
      </c>
      <c r="N2307">
        <v>1.85</v>
      </c>
    </row>
    <row r="2308" spans="1:14" x14ac:dyDescent="0.3">
      <c r="A2308" t="s">
        <v>6747</v>
      </c>
      <c r="B2308">
        <v>100</v>
      </c>
      <c r="C2308" t="s">
        <v>5515</v>
      </c>
      <c r="D2308">
        <v>6852144</v>
      </c>
      <c r="E2308" t="s">
        <v>2046</v>
      </c>
      <c r="F2308" t="s">
        <v>4399</v>
      </c>
      <c r="G2308" t="s">
        <v>6748</v>
      </c>
      <c r="H2308" t="s">
        <v>6749</v>
      </c>
      <c r="I2308" t="s">
        <v>20</v>
      </c>
      <c r="J2308" t="s">
        <v>182</v>
      </c>
      <c r="K2308">
        <v>22000000</v>
      </c>
      <c r="L2308">
        <v>2003</v>
      </c>
      <c r="M2308">
        <v>6.2</v>
      </c>
      <c r="N2308">
        <v>2.35</v>
      </c>
    </row>
    <row r="2309" spans="1:14" x14ac:dyDescent="0.3">
      <c r="A2309" t="s">
        <v>5770</v>
      </c>
      <c r="B2309">
        <v>87</v>
      </c>
      <c r="C2309" t="s">
        <v>2884</v>
      </c>
      <c r="D2309">
        <v>6563357</v>
      </c>
      <c r="E2309" t="s">
        <v>2674</v>
      </c>
      <c r="F2309" t="s">
        <v>6750</v>
      </c>
      <c r="G2309" t="s">
        <v>6751</v>
      </c>
      <c r="H2309" t="s">
        <v>285</v>
      </c>
      <c r="I2309" t="s">
        <v>20</v>
      </c>
      <c r="J2309" t="s">
        <v>21</v>
      </c>
      <c r="K2309">
        <v>20000000</v>
      </c>
      <c r="L2309">
        <v>2008</v>
      </c>
      <c r="M2309">
        <v>5.3</v>
      </c>
      <c r="N2309">
        <v>2.35</v>
      </c>
    </row>
    <row r="2310" spans="1:14" x14ac:dyDescent="0.3">
      <c r="A2310" t="s">
        <v>6752</v>
      </c>
      <c r="B2310">
        <v>154</v>
      </c>
      <c r="C2310" t="s">
        <v>2215</v>
      </c>
      <c r="D2310">
        <v>6201757</v>
      </c>
      <c r="E2310" t="s">
        <v>6753</v>
      </c>
      <c r="F2310" t="s">
        <v>268</v>
      </c>
      <c r="G2310" t="s">
        <v>6754</v>
      </c>
      <c r="H2310" t="s">
        <v>6755</v>
      </c>
      <c r="I2310" t="s">
        <v>20</v>
      </c>
      <c r="J2310" t="s">
        <v>34</v>
      </c>
      <c r="K2310">
        <v>10000000</v>
      </c>
      <c r="L2310">
        <v>1999</v>
      </c>
      <c r="M2310">
        <v>7.4</v>
      </c>
      <c r="N2310">
        <v>1.66</v>
      </c>
    </row>
    <row r="2311" spans="1:14" x14ac:dyDescent="0.3">
      <c r="A2311" t="s">
        <v>6756</v>
      </c>
      <c r="B2311">
        <v>106</v>
      </c>
      <c r="C2311" t="s">
        <v>399</v>
      </c>
      <c r="D2311">
        <v>6420319</v>
      </c>
      <c r="E2311" t="s">
        <v>2183</v>
      </c>
      <c r="F2311" t="s">
        <v>94</v>
      </c>
      <c r="G2311" t="s">
        <v>6757</v>
      </c>
      <c r="H2311" t="s">
        <v>1647</v>
      </c>
      <c r="I2311" t="s">
        <v>20</v>
      </c>
      <c r="J2311" t="s">
        <v>1890</v>
      </c>
      <c r="K2311">
        <v>20000000</v>
      </c>
      <c r="L2311">
        <v>2015</v>
      </c>
      <c r="M2311">
        <v>7.4</v>
      </c>
      <c r="N2311">
        <v>2.35</v>
      </c>
    </row>
    <row r="2312" spans="1:14" x14ac:dyDescent="0.3">
      <c r="A2312" t="s">
        <v>3375</v>
      </c>
      <c r="B2312">
        <v>99</v>
      </c>
      <c r="C2312" t="s">
        <v>1830</v>
      </c>
      <c r="D2312">
        <v>5702083</v>
      </c>
      <c r="E2312" t="s">
        <v>2298</v>
      </c>
      <c r="F2312" t="s">
        <v>311</v>
      </c>
      <c r="G2312" t="s">
        <v>6758</v>
      </c>
      <c r="H2312" t="s">
        <v>2194</v>
      </c>
      <c r="I2312" t="s">
        <v>20</v>
      </c>
      <c r="J2312" t="s">
        <v>34</v>
      </c>
      <c r="K2312">
        <v>15000000</v>
      </c>
      <c r="L2312">
        <v>2011</v>
      </c>
      <c r="M2312">
        <v>6.5</v>
      </c>
      <c r="N2312">
        <v>1.85</v>
      </c>
    </row>
    <row r="2313" spans="1:14" x14ac:dyDescent="0.3">
      <c r="A2313" t="s">
        <v>5537</v>
      </c>
      <c r="B2313">
        <v>100</v>
      </c>
      <c r="C2313" t="s">
        <v>400</v>
      </c>
      <c r="D2313">
        <v>5480996</v>
      </c>
      <c r="E2313" t="s">
        <v>6759</v>
      </c>
      <c r="F2313" t="s">
        <v>65</v>
      </c>
      <c r="G2313" t="s">
        <v>6760</v>
      </c>
      <c r="H2313" t="s">
        <v>2231</v>
      </c>
      <c r="I2313" t="s">
        <v>20</v>
      </c>
      <c r="J2313" t="s">
        <v>21</v>
      </c>
      <c r="K2313">
        <v>8700000</v>
      </c>
      <c r="L2313">
        <v>2006</v>
      </c>
      <c r="M2313">
        <v>7.1</v>
      </c>
      <c r="N2313">
        <v>1.85</v>
      </c>
    </row>
    <row r="2314" spans="1:14" x14ac:dyDescent="0.3">
      <c r="A2314" t="s">
        <v>503</v>
      </c>
      <c r="B2314">
        <v>116</v>
      </c>
      <c r="C2314" t="s">
        <v>2393</v>
      </c>
      <c r="D2314">
        <v>6002756</v>
      </c>
      <c r="E2314" t="s">
        <v>1076</v>
      </c>
      <c r="F2314" t="s">
        <v>437</v>
      </c>
      <c r="G2314" t="s">
        <v>6761</v>
      </c>
      <c r="H2314" t="s">
        <v>1457</v>
      </c>
      <c r="I2314" t="s">
        <v>20</v>
      </c>
      <c r="J2314" t="s">
        <v>21</v>
      </c>
      <c r="K2314">
        <v>20000000</v>
      </c>
      <c r="L2314">
        <v>2012</v>
      </c>
      <c r="M2314">
        <v>7.2</v>
      </c>
      <c r="N2314">
        <v>1.85</v>
      </c>
    </row>
    <row r="2315" spans="1:14" x14ac:dyDescent="0.3">
      <c r="A2315" t="s">
        <v>2791</v>
      </c>
      <c r="B2315">
        <v>94</v>
      </c>
      <c r="C2315" t="s">
        <v>6762</v>
      </c>
      <c r="D2315">
        <v>5132655</v>
      </c>
      <c r="E2315" t="s">
        <v>6131</v>
      </c>
      <c r="F2315" t="s">
        <v>6763</v>
      </c>
      <c r="G2315" t="s">
        <v>6764</v>
      </c>
      <c r="H2315" t="s">
        <v>6765</v>
      </c>
      <c r="I2315" t="s">
        <v>20</v>
      </c>
      <c r="J2315" t="s">
        <v>182</v>
      </c>
      <c r="K2315">
        <v>20000000</v>
      </c>
      <c r="L2315">
        <v>2005</v>
      </c>
      <c r="M2315">
        <v>2.2999999999999998</v>
      </c>
      <c r="N2315">
        <v>2.35</v>
      </c>
    </row>
    <row r="2316" spans="1:14" x14ac:dyDescent="0.3">
      <c r="A2316" t="s">
        <v>2188</v>
      </c>
      <c r="B2316">
        <v>111</v>
      </c>
      <c r="C2316" t="s">
        <v>6766</v>
      </c>
      <c r="D2316">
        <v>5205343</v>
      </c>
      <c r="E2316" t="s">
        <v>4967</v>
      </c>
      <c r="F2316" t="s">
        <v>931</v>
      </c>
      <c r="G2316" t="s">
        <v>6767</v>
      </c>
      <c r="H2316" t="s">
        <v>6768</v>
      </c>
      <c r="I2316" t="s">
        <v>20</v>
      </c>
      <c r="J2316" t="s">
        <v>21</v>
      </c>
      <c r="K2316">
        <v>20000000</v>
      </c>
      <c r="L2316">
        <v>2009</v>
      </c>
      <c r="M2316">
        <v>6.4</v>
      </c>
      <c r="N2316">
        <v>2.35</v>
      </c>
    </row>
    <row r="2317" spans="1:14" x14ac:dyDescent="0.3">
      <c r="A2317" t="s">
        <v>6769</v>
      </c>
      <c r="B2317">
        <v>100</v>
      </c>
      <c r="C2317" t="s">
        <v>1479</v>
      </c>
      <c r="D2317">
        <v>5005883</v>
      </c>
      <c r="E2317" t="s">
        <v>2112</v>
      </c>
      <c r="F2317" t="s">
        <v>5162</v>
      </c>
      <c r="G2317" t="s">
        <v>6770</v>
      </c>
      <c r="H2317" t="s">
        <v>1937</v>
      </c>
      <c r="I2317" t="s">
        <v>20</v>
      </c>
      <c r="J2317" t="s">
        <v>21</v>
      </c>
      <c r="K2317">
        <v>20000000</v>
      </c>
      <c r="L2317">
        <v>2004</v>
      </c>
      <c r="M2317">
        <v>6.1</v>
      </c>
      <c r="N2317">
        <v>1.85</v>
      </c>
    </row>
    <row r="2318" spans="1:14" x14ac:dyDescent="0.3">
      <c r="A2318" t="s">
        <v>6771</v>
      </c>
      <c r="B2318">
        <v>125</v>
      </c>
      <c r="C2318" t="s">
        <v>4549</v>
      </c>
      <c r="D2318">
        <v>5749134</v>
      </c>
      <c r="E2318" t="s">
        <v>315</v>
      </c>
      <c r="F2318" t="s">
        <v>1337</v>
      </c>
      <c r="G2318" t="s">
        <v>6772</v>
      </c>
      <c r="H2318" t="s">
        <v>1923</v>
      </c>
      <c r="I2318" t="s">
        <v>20</v>
      </c>
      <c r="J2318" t="s">
        <v>21</v>
      </c>
      <c r="K2318">
        <v>20000000</v>
      </c>
      <c r="L2318">
        <v>2014</v>
      </c>
      <c r="M2318">
        <v>7</v>
      </c>
      <c r="N2318">
        <v>2.35</v>
      </c>
    </row>
    <row r="2319" spans="1:14" x14ac:dyDescent="0.3">
      <c r="A2319" t="s">
        <v>5235</v>
      </c>
      <c r="B2319">
        <v>114</v>
      </c>
      <c r="C2319" t="s">
        <v>5207</v>
      </c>
      <c r="E2319" t="s">
        <v>1276</v>
      </c>
      <c r="F2319" t="s">
        <v>6173</v>
      </c>
      <c r="G2319" t="s">
        <v>6773</v>
      </c>
      <c r="H2319" t="s">
        <v>1535</v>
      </c>
      <c r="I2319" t="s">
        <v>20</v>
      </c>
      <c r="J2319" t="s">
        <v>182</v>
      </c>
      <c r="K2319">
        <v>20000000</v>
      </c>
      <c r="L2319">
        <v>2008</v>
      </c>
      <c r="M2319">
        <v>6.5</v>
      </c>
      <c r="N2319">
        <v>2.35</v>
      </c>
    </row>
    <row r="2320" spans="1:14" x14ac:dyDescent="0.3">
      <c r="A2320" t="s">
        <v>6774</v>
      </c>
      <c r="B2320">
        <v>119</v>
      </c>
      <c r="C2320" t="s">
        <v>6775</v>
      </c>
      <c r="D2320">
        <v>4234040</v>
      </c>
      <c r="E2320" t="s">
        <v>1017</v>
      </c>
      <c r="F2320" t="s">
        <v>6776</v>
      </c>
      <c r="G2320" t="s">
        <v>6777</v>
      </c>
      <c r="H2320" t="s">
        <v>6778</v>
      </c>
      <c r="I2320" t="s">
        <v>20</v>
      </c>
      <c r="J2320" t="s">
        <v>21</v>
      </c>
      <c r="K2320">
        <v>20000000</v>
      </c>
      <c r="L2320">
        <v>2008</v>
      </c>
      <c r="M2320">
        <v>7</v>
      </c>
      <c r="N2320">
        <v>2.35</v>
      </c>
    </row>
    <row r="2321" spans="1:14" x14ac:dyDescent="0.3">
      <c r="A2321" t="s">
        <v>6779</v>
      </c>
      <c r="B2321">
        <v>135</v>
      </c>
      <c r="C2321" t="s">
        <v>314</v>
      </c>
      <c r="D2321">
        <v>4001121</v>
      </c>
      <c r="E2321" t="s">
        <v>2721</v>
      </c>
      <c r="F2321" t="s">
        <v>36</v>
      </c>
      <c r="G2321" t="s">
        <v>6780</v>
      </c>
      <c r="H2321" t="s">
        <v>6781</v>
      </c>
      <c r="I2321" t="s">
        <v>20</v>
      </c>
      <c r="J2321" t="s">
        <v>21</v>
      </c>
      <c r="K2321">
        <v>20000000</v>
      </c>
      <c r="L2321">
        <v>2007</v>
      </c>
      <c r="M2321">
        <v>7</v>
      </c>
      <c r="N2321">
        <v>2.35</v>
      </c>
    </row>
    <row r="2322" spans="1:14" x14ac:dyDescent="0.3">
      <c r="A2322" t="s">
        <v>6782</v>
      </c>
      <c r="B2322">
        <v>93</v>
      </c>
      <c r="C2322" t="s">
        <v>658</v>
      </c>
      <c r="D2322">
        <v>3749061</v>
      </c>
      <c r="E2322" t="s">
        <v>37</v>
      </c>
      <c r="F2322" t="s">
        <v>77</v>
      </c>
      <c r="G2322" t="s">
        <v>6783</v>
      </c>
      <c r="H2322" t="s">
        <v>5868</v>
      </c>
      <c r="I2322" t="s">
        <v>20</v>
      </c>
      <c r="J2322" t="s">
        <v>21</v>
      </c>
      <c r="K2322">
        <v>20000000</v>
      </c>
      <c r="L2322">
        <v>2012</v>
      </c>
      <c r="M2322">
        <v>4.9000000000000004</v>
      </c>
      <c r="N2322">
        <v>2.35</v>
      </c>
    </row>
    <row r="2323" spans="1:14" x14ac:dyDescent="0.3">
      <c r="A2323" t="s">
        <v>4988</v>
      </c>
      <c r="B2323">
        <v>114</v>
      </c>
      <c r="C2323" t="s">
        <v>6472</v>
      </c>
      <c r="D2323">
        <v>3519627</v>
      </c>
      <c r="E2323" t="s">
        <v>6784</v>
      </c>
      <c r="F2323" t="s">
        <v>6248</v>
      </c>
      <c r="G2323" t="s">
        <v>6785</v>
      </c>
      <c r="H2323" t="s">
        <v>6786</v>
      </c>
      <c r="I2323" t="s">
        <v>20</v>
      </c>
      <c r="J2323" t="s">
        <v>21</v>
      </c>
      <c r="K2323">
        <v>20000000</v>
      </c>
      <c r="L2323">
        <v>2008</v>
      </c>
      <c r="M2323">
        <v>6.9</v>
      </c>
      <c r="N2323">
        <v>2.35</v>
      </c>
    </row>
    <row r="2324" spans="1:14" x14ac:dyDescent="0.3">
      <c r="A2324" t="s">
        <v>6787</v>
      </c>
      <c r="B2324">
        <v>124</v>
      </c>
      <c r="C2324" t="s">
        <v>1699</v>
      </c>
      <c r="D2324">
        <v>3081925</v>
      </c>
      <c r="E2324" t="s">
        <v>936</v>
      </c>
      <c r="F2324" t="s">
        <v>473</v>
      </c>
      <c r="G2324" t="s">
        <v>6788</v>
      </c>
      <c r="H2324" t="s">
        <v>47</v>
      </c>
      <c r="I2324" t="s">
        <v>20</v>
      </c>
      <c r="J2324" t="s">
        <v>21</v>
      </c>
      <c r="K2324">
        <v>21000000</v>
      </c>
      <c r="L2324">
        <v>2008</v>
      </c>
      <c r="M2324">
        <v>7.5</v>
      </c>
      <c r="N2324">
        <v>2.35</v>
      </c>
    </row>
    <row r="2325" spans="1:14" x14ac:dyDescent="0.3">
      <c r="A2325" t="s">
        <v>4754</v>
      </c>
      <c r="B2325">
        <v>134</v>
      </c>
      <c r="C2325" t="s">
        <v>541</v>
      </c>
      <c r="D2325">
        <v>2298191</v>
      </c>
      <c r="E2325" t="s">
        <v>5299</v>
      </c>
      <c r="F2325" t="s">
        <v>2241</v>
      </c>
      <c r="G2325" t="s">
        <v>6789</v>
      </c>
      <c r="H2325" t="s">
        <v>704</v>
      </c>
      <c r="I2325" t="s">
        <v>460</v>
      </c>
      <c r="J2325" t="s">
        <v>461</v>
      </c>
      <c r="K2325">
        <v>2400000000</v>
      </c>
      <c r="L2325">
        <v>1997</v>
      </c>
      <c r="M2325">
        <v>8.4</v>
      </c>
      <c r="N2325">
        <v>1.85</v>
      </c>
    </row>
    <row r="2326" spans="1:14" x14ac:dyDescent="0.3">
      <c r="A2326" t="s">
        <v>4719</v>
      </c>
      <c r="B2326">
        <v>114</v>
      </c>
      <c r="C2326" t="s">
        <v>2063</v>
      </c>
      <c r="D2326">
        <v>2353728</v>
      </c>
      <c r="E2326" t="s">
        <v>6790</v>
      </c>
      <c r="F2326" t="s">
        <v>4159</v>
      </c>
      <c r="G2326" t="s">
        <v>6791</v>
      </c>
      <c r="H2326" t="s">
        <v>3309</v>
      </c>
      <c r="I2326" t="s">
        <v>965</v>
      </c>
      <c r="J2326" t="s">
        <v>966</v>
      </c>
      <c r="K2326">
        <v>20000000</v>
      </c>
      <c r="L2326">
        <v>2003</v>
      </c>
      <c r="M2326">
        <v>6.9</v>
      </c>
      <c r="N2326">
        <v>2.35</v>
      </c>
    </row>
    <row r="2327" spans="1:14" x14ac:dyDescent="0.3">
      <c r="A2327" t="s">
        <v>6792</v>
      </c>
      <c r="B2327">
        <v>124</v>
      </c>
      <c r="C2327" t="s">
        <v>6793</v>
      </c>
      <c r="D2327">
        <v>2000000</v>
      </c>
      <c r="E2327" t="s">
        <v>6794</v>
      </c>
      <c r="F2327" t="s">
        <v>6617</v>
      </c>
      <c r="G2327" t="s">
        <v>6795</v>
      </c>
      <c r="H2327" t="s">
        <v>6796</v>
      </c>
      <c r="I2327" t="s">
        <v>20</v>
      </c>
      <c r="J2327" t="s">
        <v>21</v>
      </c>
      <c r="K2327">
        <v>20000000</v>
      </c>
      <c r="L2327">
        <v>1980</v>
      </c>
      <c r="M2327">
        <v>4.5</v>
      </c>
      <c r="N2327">
        <v>2.35</v>
      </c>
    </row>
    <row r="2328" spans="1:14" x14ac:dyDescent="0.3">
      <c r="A2328" t="s">
        <v>5984</v>
      </c>
      <c r="B2328">
        <v>104</v>
      </c>
      <c r="C2328" t="s">
        <v>358</v>
      </c>
      <c r="D2328">
        <v>1900725</v>
      </c>
      <c r="E2328" t="s">
        <v>6577</v>
      </c>
      <c r="F2328" t="s">
        <v>265</v>
      </c>
      <c r="G2328" t="s">
        <v>6797</v>
      </c>
      <c r="H2328" t="s">
        <v>1937</v>
      </c>
      <c r="I2328" t="s">
        <v>20</v>
      </c>
      <c r="J2328" t="s">
        <v>251</v>
      </c>
      <c r="K2328">
        <v>2000000</v>
      </c>
      <c r="L2328">
        <v>2005</v>
      </c>
      <c r="M2328">
        <v>7.4</v>
      </c>
      <c r="N2328">
        <v>2.35</v>
      </c>
    </row>
    <row r="2329" spans="1:14" x14ac:dyDescent="0.3">
      <c r="A2329" t="s">
        <v>6798</v>
      </c>
      <c r="B2329">
        <v>118</v>
      </c>
      <c r="C2329" t="s">
        <v>2360</v>
      </c>
      <c r="D2329">
        <v>2246000</v>
      </c>
      <c r="E2329" t="s">
        <v>1076</v>
      </c>
      <c r="F2329" t="s">
        <v>6799</v>
      </c>
      <c r="G2329" t="s">
        <v>6800</v>
      </c>
      <c r="H2329" t="s">
        <v>6801</v>
      </c>
      <c r="I2329" t="s">
        <v>20</v>
      </c>
      <c r="J2329" t="s">
        <v>21</v>
      </c>
      <c r="K2329">
        <v>20000000</v>
      </c>
      <c r="L2329">
        <v>2015</v>
      </c>
      <c r="M2329">
        <v>7</v>
      </c>
      <c r="N2329">
        <v>2.35</v>
      </c>
    </row>
    <row r="2330" spans="1:14" x14ac:dyDescent="0.3">
      <c r="A2330" t="s">
        <v>5972</v>
      </c>
      <c r="B2330">
        <v>80</v>
      </c>
      <c r="C2330" t="s">
        <v>1559</v>
      </c>
      <c r="D2330">
        <v>1646664</v>
      </c>
      <c r="E2330" t="s">
        <v>3970</v>
      </c>
      <c r="F2330" t="s">
        <v>6802</v>
      </c>
      <c r="G2330" t="s">
        <v>6803</v>
      </c>
      <c r="H2330" t="s">
        <v>5605</v>
      </c>
      <c r="I2330" t="s">
        <v>20</v>
      </c>
      <c r="J2330" t="s">
        <v>21</v>
      </c>
      <c r="K2330">
        <v>20000000</v>
      </c>
      <c r="L2330">
        <v>2003</v>
      </c>
      <c r="M2330">
        <v>2.8</v>
      </c>
      <c r="N2330">
        <v>1.85</v>
      </c>
    </row>
    <row r="2331" spans="1:14" x14ac:dyDescent="0.3">
      <c r="A2331" t="s">
        <v>5161</v>
      </c>
      <c r="B2331">
        <v>107</v>
      </c>
      <c r="C2331" t="s">
        <v>1902</v>
      </c>
      <c r="D2331">
        <v>1190018</v>
      </c>
      <c r="E2331" t="s">
        <v>919</v>
      </c>
      <c r="F2331" t="s">
        <v>36</v>
      </c>
      <c r="G2331" t="s">
        <v>6804</v>
      </c>
      <c r="H2331" t="s">
        <v>2041</v>
      </c>
      <c r="I2331" t="s">
        <v>20</v>
      </c>
      <c r="J2331" t="s">
        <v>21</v>
      </c>
      <c r="K2331">
        <v>20000000</v>
      </c>
      <c r="L2331">
        <v>2002</v>
      </c>
      <c r="M2331">
        <v>7.5</v>
      </c>
      <c r="N2331">
        <v>2.35</v>
      </c>
    </row>
    <row r="2332" spans="1:14" x14ac:dyDescent="0.3">
      <c r="A2332" t="s">
        <v>999</v>
      </c>
      <c r="B2332">
        <v>125</v>
      </c>
      <c r="C2332" t="s">
        <v>6805</v>
      </c>
      <c r="D2332">
        <v>1027749</v>
      </c>
      <c r="E2332" t="s">
        <v>2183</v>
      </c>
      <c r="F2332" t="s">
        <v>2170</v>
      </c>
      <c r="G2332" t="s">
        <v>6806</v>
      </c>
      <c r="H2332" t="s">
        <v>6807</v>
      </c>
      <c r="I2332" t="s">
        <v>20</v>
      </c>
      <c r="J2332" t="s">
        <v>251</v>
      </c>
      <c r="K2332">
        <v>40000000</v>
      </c>
      <c r="L2332">
        <v>2008</v>
      </c>
      <c r="M2332">
        <v>7.1</v>
      </c>
      <c r="N2332">
        <v>2.35</v>
      </c>
    </row>
    <row r="2333" spans="1:14" x14ac:dyDescent="0.3">
      <c r="A2333" t="s">
        <v>5425</v>
      </c>
      <c r="B2333">
        <v>115</v>
      </c>
      <c r="C2333" t="s">
        <v>4745</v>
      </c>
      <c r="D2333">
        <v>882710</v>
      </c>
      <c r="E2333" t="s">
        <v>3299</v>
      </c>
      <c r="F2333" t="s">
        <v>525</v>
      </c>
      <c r="G2333" t="s">
        <v>6808</v>
      </c>
      <c r="H2333" t="s">
        <v>3502</v>
      </c>
      <c r="I2333" t="s">
        <v>20</v>
      </c>
      <c r="J2333" t="s">
        <v>21</v>
      </c>
      <c r="K2333">
        <v>24000000</v>
      </c>
      <c r="L2333">
        <v>2000</v>
      </c>
      <c r="M2333">
        <v>6.4</v>
      </c>
      <c r="N2333">
        <v>2.35</v>
      </c>
    </row>
    <row r="2334" spans="1:14" x14ac:dyDescent="0.3">
      <c r="A2334" t="s">
        <v>6809</v>
      </c>
      <c r="B2334">
        <v>88</v>
      </c>
      <c r="C2334" t="s">
        <v>6810</v>
      </c>
      <c r="D2334">
        <v>1064277</v>
      </c>
      <c r="E2334" t="s">
        <v>5892</v>
      </c>
      <c r="F2334" t="s">
        <v>1087</v>
      </c>
      <c r="G2334" t="s">
        <v>6811</v>
      </c>
      <c r="H2334" t="s">
        <v>6812</v>
      </c>
      <c r="I2334" t="s">
        <v>20</v>
      </c>
      <c r="J2334" t="s">
        <v>21</v>
      </c>
      <c r="K2334">
        <v>20000000</v>
      </c>
      <c r="L2334">
        <v>2012</v>
      </c>
      <c r="M2334">
        <v>6.7</v>
      </c>
    </row>
    <row r="2335" spans="1:14" x14ac:dyDescent="0.3">
      <c r="A2335" t="s">
        <v>384</v>
      </c>
      <c r="B2335">
        <v>122</v>
      </c>
      <c r="C2335" t="s">
        <v>384</v>
      </c>
      <c r="D2335">
        <v>531009</v>
      </c>
      <c r="E2335" t="s">
        <v>146</v>
      </c>
      <c r="F2335" t="s">
        <v>231</v>
      </c>
      <c r="G2335" t="s">
        <v>6813</v>
      </c>
      <c r="H2335" t="s">
        <v>6814</v>
      </c>
      <c r="I2335" t="s">
        <v>20</v>
      </c>
      <c r="J2335" t="s">
        <v>21</v>
      </c>
      <c r="K2335">
        <v>10000000</v>
      </c>
      <c r="L2335">
        <v>2015</v>
      </c>
      <c r="M2335">
        <v>5.3</v>
      </c>
      <c r="N2335">
        <v>2.35</v>
      </c>
    </row>
    <row r="2336" spans="1:14" x14ac:dyDescent="0.3">
      <c r="A2336" t="s">
        <v>6815</v>
      </c>
      <c r="B2336">
        <v>103</v>
      </c>
      <c r="C2336" t="s">
        <v>345</v>
      </c>
      <c r="D2336">
        <v>410388</v>
      </c>
      <c r="E2336" t="s">
        <v>6816</v>
      </c>
      <c r="F2336" t="s">
        <v>4452</v>
      </c>
      <c r="G2336" t="s">
        <v>6817</v>
      </c>
      <c r="H2336" t="s">
        <v>6818</v>
      </c>
      <c r="I2336" t="s">
        <v>460</v>
      </c>
      <c r="J2336" t="s">
        <v>461</v>
      </c>
      <c r="K2336">
        <v>2127519898</v>
      </c>
      <c r="L2336">
        <v>2004</v>
      </c>
      <c r="M2336">
        <v>6.9</v>
      </c>
      <c r="N2336">
        <v>1.85</v>
      </c>
    </row>
    <row r="2337" spans="1:14" x14ac:dyDescent="0.3">
      <c r="A2337" t="s">
        <v>6819</v>
      </c>
      <c r="B2337">
        <v>101</v>
      </c>
      <c r="C2337" t="s">
        <v>3680</v>
      </c>
      <c r="D2337">
        <v>375474</v>
      </c>
      <c r="E2337" t="s">
        <v>1504</v>
      </c>
      <c r="F2337" t="s">
        <v>437</v>
      </c>
      <c r="G2337" t="s">
        <v>6820</v>
      </c>
      <c r="H2337" t="s">
        <v>6821</v>
      </c>
      <c r="I2337" t="s">
        <v>20</v>
      </c>
      <c r="J2337" t="s">
        <v>21</v>
      </c>
      <c r="K2337">
        <v>20000000</v>
      </c>
      <c r="L2337">
        <v>2005</v>
      </c>
      <c r="M2337">
        <v>6.2</v>
      </c>
      <c r="N2337">
        <v>2.35</v>
      </c>
    </row>
    <row r="2338" spans="1:14" x14ac:dyDescent="0.3">
      <c r="A2338" t="s">
        <v>6822</v>
      </c>
      <c r="B2338">
        <v>101</v>
      </c>
      <c r="C2338" t="s">
        <v>57</v>
      </c>
      <c r="D2338">
        <v>578382</v>
      </c>
      <c r="E2338" t="s">
        <v>6823</v>
      </c>
      <c r="F2338" t="s">
        <v>2670</v>
      </c>
      <c r="G2338" t="s">
        <v>6824</v>
      </c>
      <c r="H2338" t="s">
        <v>84</v>
      </c>
      <c r="I2338" t="s">
        <v>20</v>
      </c>
      <c r="J2338" t="s">
        <v>21</v>
      </c>
      <c r="L2338">
        <v>2010</v>
      </c>
      <c r="M2338">
        <v>6.3</v>
      </c>
      <c r="N2338">
        <v>1.85</v>
      </c>
    </row>
    <row r="2339" spans="1:14" x14ac:dyDescent="0.3">
      <c r="A2339" t="s">
        <v>359</v>
      </c>
      <c r="B2339">
        <v>107</v>
      </c>
      <c r="C2339" t="s">
        <v>1663</v>
      </c>
      <c r="D2339">
        <v>305070</v>
      </c>
      <c r="E2339" t="s">
        <v>1880</v>
      </c>
      <c r="F2339" t="s">
        <v>6825</v>
      </c>
      <c r="G2339" t="s">
        <v>6826</v>
      </c>
      <c r="H2339" t="s">
        <v>2223</v>
      </c>
      <c r="I2339" t="s">
        <v>20</v>
      </c>
      <c r="J2339" t="s">
        <v>21</v>
      </c>
      <c r="K2339">
        <v>20000000</v>
      </c>
      <c r="L2339">
        <v>1994</v>
      </c>
      <c r="M2339">
        <v>6.4</v>
      </c>
      <c r="N2339">
        <v>2.35</v>
      </c>
    </row>
    <row r="2340" spans="1:14" x14ac:dyDescent="0.3">
      <c r="A2340" t="s">
        <v>6618</v>
      </c>
      <c r="B2340">
        <v>86</v>
      </c>
      <c r="C2340" t="s">
        <v>6827</v>
      </c>
      <c r="D2340">
        <v>206678</v>
      </c>
      <c r="E2340" t="s">
        <v>1723</v>
      </c>
      <c r="F2340" t="s">
        <v>4306</v>
      </c>
      <c r="G2340" t="s">
        <v>6828</v>
      </c>
      <c r="H2340" t="s">
        <v>6829</v>
      </c>
      <c r="I2340" t="s">
        <v>4449</v>
      </c>
      <c r="J2340" t="s">
        <v>2462</v>
      </c>
      <c r="L2340">
        <v>2008</v>
      </c>
      <c r="M2340">
        <v>6.5</v>
      </c>
      <c r="N2340">
        <v>2.35</v>
      </c>
    </row>
    <row r="2341" spans="1:14" x14ac:dyDescent="0.3">
      <c r="A2341" t="s">
        <v>4204</v>
      </c>
      <c r="B2341">
        <v>118</v>
      </c>
      <c r="C2341" t="s">
        <v>6830</v>
      </c>
      <c r="D2341">
        <v>146072</v>
      </c>
      <c r="E2341" t="s">
        <v>6831</v>
      </c>
      <c r="F2341" t="s">
        <v>6832</v>
      </c>
      <c r="G2341" t="s">
        <v>6833</v>
      </c>
      <c r="H2341" t="s">
        <v>6834</v>
      </c>
      <c r="I2341" t="s">
        <v>965</v>
      </c>
      <c r="J2341" t="s">
        <v>966</v>
      </c>
      <c r="K2341">
        <v>140000000</v>
      </c>
      <c r="L2341">
        <v>1998</v>
      </c>
      <c r="M2341">
        <v>6</v>
      </c>
      <c r="N2341">
        <v>2.35</v>
      </c>
    </row>
    <row r="2342" spans="1:14" x14ac:dyDescent="0.3">
      <c r="A2342" t="s">
        <v>4506</v>
      </c>
      <c r="B2342">
        <v>107</v>
      </c>
      <c r="C2342" t="s">
        <v>6835</v>
      </c>
      <c r="D2342">
        <v>1183354</v>
      </c>
      <c r="E2342" t="s">
        <v>6836</v>
      </c>
      <c r="F2342" t="s">
        <v>4800</v>
      </c>
      <c r="G2342" t="s">
        <v>6837</v>
      </c>
      <c r="H2342" t="s">
        <v>3564</v>
      </c>
      <c r="I2342" t="s">
        <v>20</v>
      </c>
      <c r="J2342" t="s">
        <v>21</v>
      </c>
      <c r="K2342">
        <v>20000000</v>
      </c>
      <c r="L2342">
        <v>2010</v>
      </c>
      <c r="M2342">
        <v>5.0999999999999996</v>
      </c>
      <c r="N2342">
        <v>2.35</v>
      </c>
    </row>
    <row r="2343" spans="1:14" x14ac:dyDescent="0.3">
      <c r="A2343" t="s">
        <v>6838</v>
      </c>
      <c r="B2343">
        <v>100</v>
      </c>
      <c r="C2343" t="s">
        <v>1932</v>
      </c>
      <c r="D2343">
        <v>121972</v>
      </c>
      <c r="E2343" t="s">
        <v>1989</v>
      </c>
      <c r="F2343" t="s">
        <v>1554</v>
      </c>
      <c r="G2343" t="s">
        <v>6839</v>
      </c>
      <c r="H2343" t="s">
        <v>6840</v>
      </c>
      <c r="I2343" t="s">
        <v>20</v>
      </c>
      <c r="J2343" t="s">
        <v>21</v>
      </c>
      <c r="K2343">
        <v>22000000</v>
      </c>
      <c r="L2343">
        <v>2002</v>
      </c>
      <c r="M2343">
        <v>5.5</v>
      </c>
      <c r="N2343">
        <v>1.85</v>
      </c>
    </row>
    <row r="2344" spans="1:14" x14ac:dyDescent="0.3">
      <c r="A2344" t="s">
        <v>45</v>
      </c>
      <c r="B2344">
        <v>30</v>
      </c>
      <c r="C2344" t="s">
        <v>6841</v>
      </c>
      <c r="E2344" t="s">
        <v>4396</v>
      </c>
      <c r="F2344" t="s">
        <v>6842</v>
      </c>
      <c r="G2344" t="s">
        <v>6843</v>
      </c>
      <c r="H2344" t="s">
        <v>6844</v>
      </c>
      <c r="I2344" t="s">
        <v>20</v>
      </c>
      <c r="J2344" t="s">
        <v>34</v>
      </c>
      <c r="M2344">
        <v>7.2</v>
      </c>
    </row>
    <row r="2345" spans="1:14" x14ac:dyDescent="0.3">
      <c r="A2345" t="s">
        <v>3656</v>
      </c>
      <c r="B2345">
        <v>110</v>
      </c>
      <c r="C2345" t="s">
        <v>4429</v>
      </c>
      <c r="D2345">
        <v>263365</v>
      </c>
      <c r="E2345" t="s">
        <v>1626</v>
      </c>
      <c r="F2345" t="s">
        <v>448</v>
      </c>
      <c r="G2345" t="s">
        <v>6845</v>
      </c>
      <c r="H2345" t="s">
        <v>6846</v>
      </c>
      <c r="I2345" t="s">
        <v>20</v>
      </c>
      <c r="J2345" t="s">
        <v>21</v>
      </c>
      <c r="K2345">
        <v>20000000</v>
      </c>
      <c r="L2345">
        <v>2010</v>
      </c>
      <c r="M2345">
        <v>5.4</v>
      </c>
      <c r="N2345">
        <v>2.35</v>
      </c>
    </row>
    <row r="2346" spans="1:14" x14ac:dyDescent="0.3">
      <c r="A2346" t="s">
        <v>2286</v>
      </c>
      <c r="B2346">
        <v>106</v>
      </c>
      <c r="C2346" t="s">
        <v>6847</v>
      </c>
      <c r="D2346">
        <v>54734</v>
      </c>
      <c r="E2346" t="s">
        <v>1403</v>
      </c>
      <c r="F2346" t="s">
        <v>803</v>
      </c>
      <c r="G2346" t="s">
        <v>6848</v>
      </c>
      <c r="H2346" t="s">
        <v>4853</v>
      </c>
      <c r="I2346" t="s">
        <v>20</v>
      </c>
      <c r="J2346" t="s">
        <v>2292</v>
      </c>
      <c r="L2346">
        <v>2015</v>
      </c>
      <c r="M2346">
        <v>5.7</v>
      </c>
      <c r="N2346">
        <v>2.35</v>
      </c>
    </row>
    <row r="2347" spans="1:14" x14ac:dyDescent="0.3">
      <c r="A2347" t="s">
        <v>6849</v>
      </c>
      <c r="B2347">
        <v>7</v>
      </c>
      <c r="C2347" t="s">
        <v>6850</v>
      </c>
      <c r="E2347" t="s">
        <v>6851</v>
      </c>
      <c r="F2347" t="s">
        <v>6852</v>
      </c>
      <c r="G2347" t="s">
        <v>6853</v>
      </c>
      <c r="H2347" t="s">
        <v>6854</v>
      </c>
      <c r="I2347" t="s">
        <v>20</v>
      </c>
      <c r="J2347" t="s">
        <v>21</v>
      </c>
      <c r="K2347">
        <v>13000</v>
      </c>
      <c r="L2347">
        <v>2007</v>
      </c>
      <c r="M2347">
        <v>5.2</v>
      </c>
      <c r="N2347">
        <v>1.85</v>
      </c>
    </row>
    <row r="2348" spans="1:14" x14ac:dyDescent="0.3">
      <c r="A2348" t="s">
        <v>2470</v>
      </c>
      <c r="B2348">
        <v>102</v>
      </c>
      <c r="C2348" t="s">
        <v>6855</v>
      </c>
      <c r="E2348" t="s">
        <v>684</v>
      </c>
      <c r="F2348" t="s">
        <v>4240</v>
      </c>
      <c r="G2348" t="s">
        <v>6856</v>
      </c>
      <c r="H2348" t="s">
        <v>6857</v>
      </c>
      <c r="I2348" t="s">
        <v>1279</v>
      </c>
      <c r="J2348" t="s">
        <v>601</v>
      </c>
      <c r="K2348">
        <v>25000000</v>
      </c>
      <c r="L2348">
        <v>2008</v>
      </c>
      <c r="M2348">
        <v>6.2</v>
      </c>
      <c r="N2348">
        <v>2.35</v>
      </c>
    </row>
    <row r="2349" spans="1:14" x14ac:dyDescent="0.3">
      <c r="A2349" t="s">
        <v>6858</v>
      </c>
      <c r="B2349">
        <v>98</v>
      </c>
      <c r="C2349" t="s">
        <v>1977</v>
      </c>
      <c r="E2349" t="s">
        <v>1392</v>
      </c>
      <c r="F2349" t="s">
        <v>437</v>
      </c>
      <c r="G2349" t="s">
        <v>6859</v>
      </c>
      <c r="H2349" t="s">
        <v>495</v>
      </c>
      <c r="I2349" t="s">
        <v>20</v>
      </c>
      <c r="J2349" t="s">
        <v>34</v>
      </c>
      <c r="K2349">
        <v>20000000</v>
      </c>
      <c r="L2349">
        <v>2007</v>
      </c>
      <c r="M2349">
        <v>6.7</v>
      </c>
      <c r="N2349">
        <v>2.35</v>
      </c>
    </row>
    <row r="2350" spans="1:14" x14ac:dyDescent="0.3">
      <c r="A2350" t="s">
        <v>6860</v>
      </c>
      <c r="B2350">
        <v>83</v>
      </c>
      <c r="C2350" t="s">
        <v>5226</v>
      </c>
      <c r="E2350" t="s">
        <v>320</v>
      </c>
      <c r="F2350" t="s">
        <v>691</v>
      </c>
      <c r="G2350" t="s">
        <v>6861</v>
      </c>
      <c r="H2350" t="s">
        <v>2877</v>
      </c>
      <c r="I2350" t="s">
        <v>20</v>
      </c>
      <c r="J2350" t="s">
        <v>4953</v>
      </c>
      <c r="K2350">
        <v>20000000</v>
      </c>
      <c r="L2350">
        <v>2012</v>
      </c>
      <c r="M2350">
        <v>5.8</v>
      </c>
      <c r="N2350">
        <v>1.78</v>
      </c>
    </row>
    <row r="2351" spans="1:14" x14ac:dyDescent="0.3">
      <c r="A2351" t="s">
        <v>6862</v>
      </c>
      <c r="B2351">
        <v>153</v>
      </c>
      <c r="C2351" t="s">
        <v>6863</v>
      </c>
      <c r="E2351" t="s">
        <v>3692</v>
      </c>
      <c r="F2351" t="s">
        <v>6864</v>
      </c>
      <c r="G2351" t="s">
        <v>6865</v>
      </c>
      <c r="H2351" t="s">
        <v>6866</v>
      </c>
      <c r="I2351" t="s">
        <v>20</v>
      </c>
      <c r="J2351" t="s">
        <v>3498</v>
      </c>
      <c r="L2351">
        <v>2014</v>
      </c>
      <c r="M2351">
        <v>7</v>
      </c>
      <c r="N2351">
        <v>2.35</v>
      </c>
    </row>
    <row r="2352" spans="1:14" x14ac:dyDescent="0.3">
      <c r="A2352" t="s">
        <v>6867</v>
      </c>
      <c r="B2352">
        <v>98</v>
      </c>
      <c r="C2352" t="s">
        <v>6868</v>
      </c>
      <c r="E2352" t="s">
        <v>6869</v>
      </c>
      <c r="F2352" t="s">
        <v>6870</v>
      </c>
      <c r="G2352" t="s">
        <v>6871</v>
      </c>
      <c r="H2352" t="s">
        <v>6872</v>
      </c>
      <c r="I2352" t="s">
        <v>20</v>
      </c>
      <c r="J2352" t="s">
        <v>21</v>
      </c>
      <c r="K2352">
        <v>20000000</v>
      </c>
      <c r="L2352">
        <v>2014</v>
      </c>
      <c r="M2352">
        <v>4.8</v>
      </c>
    </row>
    <row r="2353" spans="1:14" x14ac:dyDescent="0.3">
      <c r="A2353" t="s">
        <v>6873</v>
      </c>
      <c r="B2353">
        <v>105</v>
      </c>
      <c r="C2353" t="s">
        <v>5114</v>
      </c>
      <c r="E2353" t="s">
        <v>4383</v>
      </c>
      <c r="F2353" t="s">
        <v>1147</v>
      </c>
      <c r="G2353" t="s">
        <v>6874</v>
      </c>
      <c r="H2353" t="s">
        <v>592</v>
      </c>
      <c r="I2353" t="s">
        <v>20</v>
      </c>
      <c r="J2353" t="s">
        <v>6875</v>
      </c>
      <c r="K2353">
        <v>20000000</v>
      </c>
      <c r="L2353">
        <v>2016</v>
      </c>
      <c r="M2353">
        <v>7.2</v>
      </c>
    </row>
    <row r="2354" spans="1:14" x14ac:dyDescent="0.3">
      <c r="A2354" t="s">
        <v>3217</v>
      </c>
      <c r="B2354">
        <v>96</v>
      </c>
      <c r="C2354" t="s">
        <v>1736</v>
      </c>
      <c r="E2354" t="s">
        <v>227</v>
      </c>
      <c r="F2354" t="s">
        <v>1297</v>
      </c>
      <c r="G2354" t="s">
        <v>6876</v>
      </c>
      <c r="H2354" t="s">
        <v>2759</v>
      </c>
      <c r="I2354" t="s">
        <v>20</v>
      </c>
      <c r="J2354" t="s">
        <v>21</v>
      </c>
      <c r="K2354">
        <v>20000000</v>
      </c>
      <c r="L2354">
        <v>2015</v>
      </c>
      <c r="M2354">
        <v>5.6</v>
      </c>
      <c r="N2354">
        <v>2.35</v>
      </c>
    </row>
    <row r="2355" spans="1:14" x14ac:dyDescent="0.3">
      <c r="A2355" t="s">
        <v>6877</v>
      </c>
      <c r="B2355">
        <v>105</v>
      </c>
      <c r="C2355" t="s">
        <v>2170</v>
      </c>
      <c r="E2355" t="s">
        <v>1403</v>
      </c>
      <c r="F2355" t="s">
        <v>479</v>
      </c>
      <c r="G2355" t="s">
        <v>6878</v>
      </c>
      <c r="H2355" t="s">
        <v>4552</v>
      </c>
      <c r="I2355" t="s">
        <v>20</v>
      </c>
      <c r="J2355" t="s">
        <v>21</v>
      </c>
      <c r="K2355">
        <v>27220000</v>
      </c>
      <c r="L2355">
        <v>2013</v>
      </c>
      <c r="M2355">
        <v>6.4</v>
      </c>
      <c r="N2355">
        <v>2.35</v>
      </c>
    </row>
    <row r="2356" spans="1:14" x14ac:dyDescent="0.3">
      <c r="A2356" t="s">
        <v>6298</v>
      </c>
      <c r="B2356">
        <v>125</v>
      </c>
      <c r="C2356" t="s">
        <v>2984</v>
      </c>
      <c r="D2356">
        <v>8047690</v>
      </c>
      <c r="E2356" t="s">
        <v>146</v>
      </c>
      <c r="F2356" t="s">
        <v>808</v>
      </c>
      <c r="G2356" t="s">
        <v>6879</v>
      </c>
      <c r="H2356" t="s">
        <v>6880</v>
      </c>
      <c r="I2356" t="s">
        <v>1279</v>
      </c>
      <c r="J2356" t="s">
        <v>601</v>
      </c>
      <c r="K2356">
        <v>19400000</v>
      </c>
      <c r="L2356">
        <v>2006</v>
      </c>
      <c r="M2356">
        <v>7.5</v>
      </c>
      <c r="N2356">
        <v>2.35</v>
      </c>
    </row>
    <row r="2357" spans="1:14" x14ac:dyDescent="0.3">
      <c r="A2357" t="s">
        <v>6263</v>
      </c>
      <c r="B2357">
        <v>184</v>
      </c>
      <c r="C2357" t="s">
        <v>4385</v>
      </c>
      <c r="D2357">
        <v>476270</v>
      </c>
      <c r="E2357" t="s">
        <v>5283</v>
      </c>
      <c r="F2357" t="s">
        <v>1997</v>
      </c>
      <c r="G2357" t="s">
        <v>6881</v>
      </c>
      <c r="H2357" t="s">
        <v>6882</v>
      </c>
      <c r="I2357" t="s">
        <v>5288</v>
      </c>
      <c r="J2357" t="s">
        <v>520</v>
      </c>
      <c r="K2357">
        <v>20000000</v>
      </c>
      <c r="L2357">
        <v>2008</v>
      </c>
      <c r="M2357">
        <v>7.4</v>
      </c>
      <c r="N2357">
        <v>1.85</v>
      </c>
    </row>
    <row r="2358" spans="1:14" x14ac:dyDescent="0.3">
      <c r="A2358" t="s">
        <v>1853</v>
      </c>
      <c r="B2358">
        <v>236</v>
      </c>
      <c r="C2358" t="s">
        <v>6883</v>
      </c>
      <c r="D2358">
        <v>184208848</v>
      </c>
      <c r="E2358" t="s">
        <v>3751</v>
      </c>
      <c r="F2358" t="s">
        <v>1931</v>
      </c>
      <c r="G2358" t="s">
        <v>6884</v>
      </c>
      <c r="H2358" t="s">
        <v>2312</v>
      </c>
      <c r="I2358" t="s">
        <v>20</v>
      </c>
      <c r="J2358" t="s">
        <v>21</v>
      </c>
      <c r="K2358">
        <v>22000000</v>
      </c>
      <c r="L2358">
        <v>1990</v>
      </c>
      <c r="M2358">
        <v>8</v>
      </c>
      <c r="N2358">
        <v>2.35</v>
      </c>
    </row>
    <row r="2359" spans="1:14" x14ac:dyDescent="0.3">
      <c r="A2359" t="s">
        <v>4058</v>
      </c>
      <c r="B2359">
        <v>97</v>
      </c>
      <c r="C2359" t="s">
        <v>679</v>
      </c>
      <c r="D2359">
        <v>100292856</v>
      </c>
      <c r="E2359" t="s">
        <v>1099</v>
      </c>
      <c r="F2359" t="s">
        <v>491</v>
      </c>
      <c r="G2359" t="s">
        <v>6885</v>
      </c>
      <c r="H2359" t="s">
        <v>371</v>
      </c>
      <c r="I2359" t="s">
        <v>20</v>
      </c>
      <c r="J2359" t="s">
        <v>21</v>
      </c>
      <c r="K2359">
        <v>20000000</v>
      </c>
      <c r="L2359">
        <v>2011</v>
      </c>
      <c r="M2359">
        <v>5.7</v>
      </c>
      <c r="N2359">
        <v>1.85</v>
      </c>
    </row>
    <row r="2360" spans="1:14" x14ac:dyDescent="0.3">
      <c r="A2360" t="s">
        <v>2718</v>
      </c>
      <c r="B2360">
        <v>113</v>
      </c>
      <c r="C2360" t="s">
        <v>512</v>
      </c>
      <c r="D2360">
        <v>58571513</v>
      </c>
      <c r="E2360" t="s">
        <v>1403</v>
      </c>
      <c r="F2360" t="s">
        <v>1554</v>
      </c>
      <c r="G2360" t="s">
        <v>6886</v>
      </c>
      <c r="H2360" t="s">
        <v>3006</v>
      </c>
      <c r="I2360" t="s">
        <v>20</v>
      </c>
      <c r="J2360" t="s">
        <v>21</v>
      </c>
      <c r="K2360">
        <v>19000000</v>
      </c>
      <c r="L2360">
        <v>1989</v>
      </c>
      <c r="M2360">
        <v>6.8</v>
      </c>
      <c r="N2360">
        <v>1.85</v>
      </c>
    </row>
    <row r="2361" spans="1:14" x14ac:dyDescent="0.3">
      <c r="A2361" t="s">
        <v>6887</v>
      </c>
      <c r="B2361">
        <v>95</v>
      </c>
      <c r="C2361" t="s">
        <v>4496</v>
      </c>
      <c r="D2361">
        <v>51431160</v>
      </c>
      <c r="E2361" t="s">
        <v>1762</v>
      </c>
      <c r="F2361" t="s">
        <v>6888</v>
      </c>
      <c r="G2361" t="s">
        <v>6889</v>
      </c>
      <c r="H2361" t="s">
        <v>5566</v>
      </c>
      <c r="I2361" t="s">
        <v>20</v>
      </c>
      <c r="J2361" t="s">
        <v>21</v>
      </c>
      <c r="K2361">
        <v>20000000</v>
      </c>
      <c r="L2361">
        <v>2004</v>
      </c>
      <c r="M2361">
        <v>5.9</v>
      </c>
      <c r="N2361">
        <v>1.85</v>
      </c>
    </row>
    <row r="2362" spans="1:14" x14ac:dyDescent="0.3">
      <c r="A2362" t="s">
        <v>3909</v>
      </c>
      <c r="B2362">
        <v>103</v>
      </c>
      <c r="C2362" t="s">
        <v>6890</v>
      </c>
      <c r="D2362">
        <v>103001286</v>
      </c>
      <c r="E2362" t="s">
        <v>3197</v>
      </c>
      <c r="F2362" t="s">
        <v>6089</v>
      </c>
      <c r="G2362" t="s">
        <v>6891</v>
      </c>
      <c r="H2362" t="s">
        <v>3910</v>
      </c>
      <c r="I2362" t="s">
        <v>20</v>
      </c>
      <c r="J2362" t="s">
        <v>21</v>
      </c>
      <c r="K2362">
        <v>15000000</v>
      </c>
      <c r="L2362">
        <v>1996</v>
      </c>
      <c r="M2362">
        <v>7.2</v>
      </c>
      <c r="N2362">
        <v>2.35</v>
      </c>
    </row>
    <row r="2363" spans="1:14" x14ac:dyDescent="0.3">
      <c r="A2363" t="s">
        <v>6511</v>
      </c>
      <c r="B2363">
        <v>91</v>
      </c>
      <c r="C2363" t="s">
        <v>5669</v>
      </c>
      <c r="D2363">
        <v>41867960</v>
      </c>
      <c r="E2363" t="s">
        <v>3960</v>
      </c>
      <c r="F2363" t="s">
        <v>4640</v>
      </c>
      <c r="G2363" t="s">
        <v>6892</v>
      </c>
      <c r="H2363" t="s">
        <v>1570</v>
      </c>
      <c r="I2363" t="s">
        <v>20</v>
      </c>
      <c r="J2363" t="s">
        <v>21</v>
      </c>
      <c r="K2363">
        <v>20000000</v>
      </c>
      <c r="L2363">
        <v>2001</v>
      </c>
      <c r="M2363">
        <v>5.5</v>
      </c>
      <c r="N2363">
        <v>1.33</v>
      </c>
    </row>
    <row r="2364" spans="1:14" x14ac:dyDescent="0.3">
      <c r="A2364" t="s">
        <v>2382</v>
      </c>
      <c r="B2364">
        <v>146</v>
      </c>
      <c r="C2364" t="s">
        <v>6893</v>
      </c>
      <c r="E2364" t="s">
        <v>6894</v>
      </c>
      <c r="F2364" t="s">
        <v>6895</v>
      </c>
      <c r="G2364" t="s">
        <v>6896</v>
      </c>
      <c r="H2364" t="s">
        <v>6897</v>
      </c>
      <c r="I2364" t="s">
        <v>20</v>
      </c>
      <c r="J2364" t="s">
        <v>21</v>
      </c>
      <c r="K2364">
        <v>19000000</v>
      </c>
      <c r="L2364">
        <v>1980</v>
      </c>
      <c r="M2364">
        <v>8.4</v>
      </c>
      <c r="N2364">
        <v>1.37</v>
      </c>
    </row>
    <row r="2365" spans="1:14" x14ac:dyDescent="0.3">
      <c r="A2365" t="s">
        <v>296</v>
      </c>
      <c r="B2365">
        <v>116</v>
      </c>
      <c r="C2365" t="s">
        <v>3881</v>
      </c>
      <c r="D2365">
        <v>210609762</v>
      </c>
      <c r="E2365" t="s">
        <v>1232</v>
      </c>
      <c r="F2365" t="s">
        <v>2401</v>
      </c>
      <c r="G2365" t="s">
        <v>6898</v>
      </c>
      <c r="H2365" t="s">
        <v>6899</v>
      </c>
      <c r="I2365" t="s">
        <v>20</v>
      </c>
      <c r="J2365" t="s">
        <v>21</v>
      </c>
      <c r="K2365">
        <v>19000000</v>
      </c>
      <c r="L2365">
        <v>1985</v>
      </c>
      <c r="M2365">
        <v>8.5</v>
      </c>
      <c r="N2365">
        <v>1.18</v>
      </c>
    </row>
    <row r="2366" spans="1:14" x14ac:dyDescent="0.3">
      <c r="A2366" t="s">
        <v>4183</v>
      </c>
      <c r="B2366">
        <v>93</v>
      </c>
      <c r="C2366" t="s">
        <v>3033</v>
      </c>
      <c r="D2366">
        <v>40846082</v>
      </c>
      <c r="E2366" t="s">
        <v>1959</v>
      </c>
      <c r="F2366" t="s">
        <v>4184</v>
      </c>
      <c r="G2366" t="s">
        <v>6900</v>
      </c>
      <c r="H2366" t="s">
        <v>4202</v>
      </c>
      <c r="I2366" t="s">
        <v>20</v>
      </c>
      <c r="J2366" t="s">
        <v>21</v>
      </c>
      <c r="K2366">
        <v>19000000</v>
      </c>
      <c r="L2366">
        <v>1999</v>
      </c>
      <c r="M2366">
        <v>5.6</v>
      </c>
      <c r="N2366">
        <v>1.37</v>
      </c>
    </row>
    <row r="2367" spans="1:14" x14ac:dyDescent="0.3">
      <c r="A2367" t="s">
        <v>5734</v>
      </c>
      <c r="B2367">
        <v>113</v>
      </c>
      <c r="C2367" t="s">
        <v>6901</v>
      </c>
      <c r="D2367">
        <v>51697449</v>
      </c>
      <c r="E2367" t="s">
        <v>1649</v>
      </c>
      <c r="F2367" t="s">
        <v>6902</v>
      </c>
      <c r="G2367" t="s">
        <v>6903</v>
      </c>
      <c r="H2367" t="s">
        <v>6904</v>
      </c>
      <c r="I2367" t="s">
        <v>20</v>
      </c>
      <c r="J2367" t="s">
        <v>21</v>
      </c>
      <c r="K2367">
        <v>13000000</v>
      </c>
      <c r="L2367">
        <v>2009</v>
      </c>
      <c r="M2367">
        <v>4.0999999999999996</v>
      </c>
      <c r="N2367">
        <v>1.85</v>
      </c>
    </row>
    <row r="2368" spans="1:14" x14ac:dyDescent="0.3">
      <c r="A2368" t="s">
        <v>6905</v>
      </c>
      <c r="B2368">
        <v>90</v>
      </c>
      <c r="C2368" t="s">
        <v>6906</v>
      </c>
      <c r="E2368" t="s">
        <v>526</v>
      </c>
      <c r="F2368" t="s">
        <v>6907</v>
      </c>
      <c r="G2368" t="s">
        <v>6908</v>
      </c>
      <c r="H2368" t="s">
        <v>6909</v>
      </c>
      <c r="I2368" t="s">
        <v>20</v>
      </c>
      <c r="J2368" t="s">
        <v>21</v>
      </c>
      <c r="K2368">
        <v>27000000</v>
      </c>
      <c r="L2368">
        <v>2016</v>
      </c>
      <c r="M2368">
        <v>5</v>
      </c>
    </row>
    <row r="2369" spans="1:14" x14ac:dyDescent="0.3">
      <c r="A2369" t="s">
        <v>2495</v>
      </c>
      <c r="B2369">
        <v>101</v>
      </c>
      <c r="C2369" t="s">
        <v>3888</v>
      </c>
      <c r="D2369">
        <v>27758465</v>
      </c>
      <c r="E2369" t="s">
        <v>936</v>
      </c>
      <c r="F2369" t="s">
        <v>1535</v>
      </c>
      <c r="G2369" t="s">
        <v>6910</v>
      </c>
      <c r="H2369" t="s">
        <v>6911</v>
      </c>
      <c r="I2369" t="s">
        <v>20</v>
      </c>
      <c r="J2369" t="s">
        <v>21</v>
      </c>
      <c r="K2369">
        <v>19000000</v>
      </c>
      <c r="L2369">
        <v>2010</v>
      </c>
      <c r="M2369">
        <v>6.1</v>
      </c>
      <c r="N2369">
        <v>2.35</v>
      </c>
    </row>
    <row r="2370" spans="1:14" x14ac:dyDescent="0.3">
      <c r="A2370" t="s">
        <v>546</v>
      </c>
      <c r="B2370">
        <v>95</v>
      </c>
      <c r="C2370" t="s">
        <v>6912</v>
      </c>
      <c r="D2370">
        <v>56127162</v>
      </c>
      <c r="E2370" t="s">
        <v>1106</v>
      </c>
      <c r="F2370" t="s">
        <v>6410</v>
      </c>
      <c r="G2370" t="s">
        <v>6913</v>
      </c>
      <c r="H2370" t="s">
        <v>6914</v>
      </c>
      <c r="I2370" t="s">
        <v>20</v>
      </c>
      <c r="J2370" t="s">
        <v>21</v>
      </c>
      <c r="K2370">
        <v>18000000</v>
      </c>
      <c r="L2370">
        <v>2003</v>
      </c>
      <c r="M2370">
        <v>5.4</v>
      </c>
      <c r="N2370">
        <v>1.85</v>
      </c>
    </row>
    <row r="2371" spans="1:14" x14ac:dyDescent="0.3">
      <c r="A2371" t="s">
        <v>647</v>
      </c>
      <c r="B2371">
        <v>109</v>
      </c>
      <c r="C2371" t="s">
        <v>496</v>
      </c>
      <c r="D2371">
        <v>1357042</v>
      </c>
      <c r="E2371" t="s">
        <v>2298</v>
      </c>
      <c r="F2371" t="s">
        <v>6915</v>
      </c>
      <c r="G2371" t="s">
        <v>6916</v>
      </c>
      <c r="H2371" t="s">
        <v>6300</v>
      </c>
      <c r="I2371" t="s">
        <v>20</v>
      </c>
      <c r="J2371" t="s">
        <v>397</v>
      </c>
      <c r="K2371">
        <v>15000000</v>
      </c>
      <c r="L2371">
        <v>2011</v>
      </c>
      <c r="M2371">
        <v>7.1</v>
      </c>
      <c r="N2371">
        <v>2.35</v>
      </c>
    </row>
    <row r="2372" spans="1:14" x14ac:dyDescent="0.3">
      <c r="A2372" t="s">
        <v>45</v>
      </c>
      <c r="B2372">
        <v>43</v>
      </c>
      <c r="C2372" t="s">
        <v>6917</v>
      </c>
      <c r="E2372" t="s">
        <v>6918</v>
      </c>
      <c r="F2372" t="s">
        <v>6919</v>
      </c>
      <c r="G2372" t="s">
        <v>6920</v>
      </c>
      <c r="H2372" t="s">
        <v>6921</v>
      </c>
      <c r="I2372" t="s">
        <v>20</v>
      </c>
      <c r="J2372" t="s">
        <v>45</v>
      </c>
      <c r="M2372">
        <v>6.6</v>
      </c>
      <c r="N2372">
        <v>1.33</v>
      </c>
    </row>
    <row r="2373" spans="1:14" x14ac:dyDescent="0.3">
      <c r="A2373" t="s">
        <v>6922</v>
      </c>
      <c r="B2373">
        <v>85</v>
      </c>
      <c r="C2373" t="s">
        <v>2638</v>
      </c>
      <c r="D2373">
        <v>15911333</v>
      </c>
      <c r="E2373" t="s">
        <v>1597</v>
      </c>
      <c r="F2373" t="s">
        <v>5444</v>
      </c>
      <c r="G2373" t="s">
        <v>6923</v>
      </c>
      <c r="H2373" t="s">
        <v>905</v>
      </c>
      <c r="I2373" t="s">
        <v>20</v>
      </c>
      <c r="J2373" t="s">
        <v>34</v>
      </c>
      <c r="K2373">
        <v>19000000</v>
      </c>
      <c r="L2373">
        <v>2000</v>
      </c>
      <c r="M2373">
        <v>3.6</v>
      </c>
      <c r="N2373">
        <v>1.85</v>
      </c>
    </row>
    <row r="2374" spans="1:14" x14ac:dyDescent="0.3">
      <c r="A2374" t="s">
        <v>721</v>
      </c>
      <c r="B2374">
        <v>101</v>
      </c>
      <c r="C2374" t="s">
        <v>191</v>
      </c>
      <c r="D2374">
        <v>39103378</v>
      </c>
      <c r="E2374" t="s">
        <v>3456</v>
      </c>
      <c r="F2374" t="s">
        <v>2170</v>
      </c>
      <c r="G2374" t="s">
        <v>6924</v>
      </c>
      <c r="H2374" t="s">
        <v>4208</v>
      </c>
      <c r="I2374" t="s">
        <v>20</v>
      </c>
      <c r="J2374" t="s">
        <v>21</v>
      </c>
      <c r="K2374">
        <v>20000000</v>
      </c>
      <c r="L2374">
        <v>2010</v>
      </c>
      <c r="M2374">
        <v>6.5</v>
      </c>
      <c r="N2374">
        <v>2.35</v>
      </c>
    </row>
    <row r="2375" spans="1:14" x14ac:dyDescent="0.3">
      <c r="A2375" t="s">
        <v>4754</v>
      </c>
      <c r="B2375">
        <v>125</v>
      </c>
      <c r="C2375" t="s">
        <v>6925</v>
      </c>
      <c r="D2375">
        <v>10049886</v>
      </c>
      <c r="E2375" t="s">
        <v>428</v>
      </c>
      <c r="F2375" t="s">
        <v>6926</v>
      </c>
      <c r="G2375" t="s">
        <v>6927</v>
      </c>
      <c r="H2375" t="s">
        <v>6928</v>
      </c>
      <c r="I2375" t="s">
        <v>460</v>
      </c>
      <c r="J2375" t="s">
        <v>461</v>
      </c>
      <c r="K2375">
        <v>19000000</v>
      </c>
      <c r="L2375">
        <v>2001</v>
      </c>
      <c r="M2375">
        <v>8.6</v>
      </c>
      <c r="N2375">
        <v>1.85</v>
      </c>
    </row>
    <row r="2376" spans="1:14" x14ac:dyDescent="0.3">
      <c r="A2376" t="s">
        <v>6929</v>
      </c>
      <c r="B2376">
        <v>118</v>
      </c>
      <c r="C2376" t="s">
        <v>6930</v>
      </c>
      <c r="E2376" t="s">
        <v>227</v>
      </c>
      <c r="F2376" t="s">
        <v>4240</v>
      </c>
      <c r="G2376" t="s">
        <v>6931</v>
      </c>
      <c r="H2376" t="s">
        <v>6932</v>
      </c>
      <c r="I2376" t="s">
        <v>1279</v>
      </c>
      <c r="J2376" t="s">
        <v>601</v>
      </c>
      <c r="L2376">
        <v>2013</v>
      </c>
      <c r="M2376">
        <v>6.2</v>
      </c>
      <c r="N2376">
        <v>2.35</v>
      </c>
    </row>
    <row r="2377" spans="1:14" x14ac:dyDescent="0.3">
      <c r="A2377" t="s">
        <v>982</v>
      </c>
      <c r="B2377">
        <v>132</v>
      </c>
      <c r="C2377" t="s">
        <v>517</v>
      </c>
      <c r="D2377">
        <v>8600000</v>
      </c>
      <c r="E2377" t="s">
        <v>1880</v>
      </c>
      <c r="F2377" t="s">
        <v>156</v>
      </c>
      <c r="G2377" t="s">
        <v>6933</v>
      </c>
      <c r="H2377" t="s">
        <v>2255</v>
      </c>
      <c r="I2377" t="s">
        <v>20</v>
      </c>
      <c r="J2377" t="s">
        <v>34</v>
      </c>
      <c r="K2377">
        <v>25000000</v>
      </c>
      <c r="L2377">
        <v>1984</v>
      </c>
      <c r="M2377">
        <v>7</v>
      </c>
      <c r="N2377">
        <v>2.35</v>
      </c>
    </row>
    <row r="2378" spans="1:14" x14ac:dyDescent="0.3">
      <c r="A2378" t="s">
        <v>6934</v>
      </c>
      <c r="B2378">
        <v>131</v>
      </c>
      <c r="C2378" t="s">
        <v>6935</v>
      </c>
      <c r="D2378">
        <v>21483154</v>
      </c>
      <c r="E2378" t="s">
        <v>2183</v>
      </c>
      <c r="F2378" t="s">
        <v>1902</v>
      </c>
      <c r="G2378" t="s">
        <v>6936</v>
      </c>
      <c r="H2378" t="s">
        <v>6937</v>
      </c>
      <c r="I2378" t="s">
        <v>20</v>
      </c>
      <c r="J2378" t="s">
        <v>21</v>
      </c>
      <c r="K2378">
        <v>19000000</v>
      </c>
      <c r="L2378">
        <v>2013</v>
      </c>
      <c r="M2378">
        <v>7.6</v>
      </c>
      <c r="N2378">
        <v>2.35</v>
      </c>
    </row>
    <row r="2379" spans="1:14" x14ac:dyDescent="0.3">
      <c r="A2379" t="s">
        <v>2859</v>
      </c>
      <c r="B2379">
        <v>129</v>
      </c>
      <c r="C2379" t="s">
        <v>3276</v>
      </c>
      <c r="D2379">
        <v>8396942</v>
      </c>
      <c r="E2379" t="s">
        <v>6938</v>
      </c>
      <c r="F2379" t="s">
        <v>6939</v>
      </c>
      <c r="G2379" t="s">
        <v>6940</v>
      </c>
      <c r="H2379" t="s">
        <v>3107</v>
      </c>
      <c r="I2379" t="s">
        <v>20</v>
      </c>
      <c r="J2379" t="s">
        <v>21</v>
      </c>
      <c r="K2379">
        <v>19000000</v>
      </c>
      <c r="L2379">
        <v>2008</v>
      </c>
      <c r="M2379">
        <v>6.5</v>
      </c>
      <c r="N2379">
        <v>1.85</v>
      </c>
    </row>
    <row r="2380" spans="1:14" x14ac:dyDescent="0.3">
      <c r="A2380" t="s">
        <v>6941</v>
      </c>
      <c r="B2380">
        <v>100</v>
      </c>
      <c r="C2380" t="s">
        <v>5583</v>
      </c>
      <c r="D2380">
        <v>12561</v>
      </c>
      <c r="E2380" t="s">
        <v>1106</v>
      </c>
      <c r="F2380" t="s">
        <v>1016</v>
      </c>
      <c r="G2380" t="s">
        <v>6942</v>
      </c>
      <c r="H2380" t="s">
        <v>6943</v>
      </c>
      <c r="I2380" t="s">
        <v>20</v>
      </c>
      <c r="J2380" t="s">
        <v>21</v>
      </c>
      <c r="K2380">
        <v>19000000</v>
      </c>
      <c r="L2380">
        <v>2010</v>
      </c>
      <c r="M2380">
        <v>6.4</v>
      </c>
      <c r="N2380">
        <v>2.35</v>
      </c>
    </row>
    <row r="2381" spans="1:14" x14ac:dyDescent="0.3">
      <c r="A2381" t="s">
        <v>6944</v>
      </c>
      <c r="B2381">
        <v>172</v>
      </c>
      <c r="C2381" t="s">
        <v>6945</v>
      </c>
      <c r="E2381" t="s">
        <v>1290</v>
      </c>
      <c r="F2381" t="s">
        <v>3044</v>
      </c>
      <c r="G2381" t="s">
        <v>6946</v>
      </c>
      <c r="H2381" t="s">
        <v>6947</v>
      </c>
      <c r="I2381" t="s">
        <v>20</v>
      </c>
      <c r="J2381" t="s">
        <v>21</v>
      </c>
      <c r="K2381">
        <v>19000000</v>
      </c>
      <c r="L2381">
        <v>1964</v>
      </c>
      <c r="M2381">
        <v>6.7</v>
      </c>
      <c r="N2381">
        <v>2.2000000000000002</v>
      </c>
    </row>
    <row r="2382" spans="1:14" x14ac:dyDescent="0.3">
      <c r="A2382" t="s">
        <v>6948</v>
      </c>
      <c r="B2382">
        <v>97</v>
      </c>
      <c r="C2382" t="s">
        <v>1944</v>
      </c>
      <c r="D2382">
        <v>6923891</v>
      </c>
      <c r="E2382" t="s">
        <v>936</v>
      </c>
      <c r="F2382" t="s">
        <v>4000</v>
      </c>
      <c r="G2382" t="s">
        <v>6949</v>
      </c>
      <c r="H2382" t="s">
        <v>626</v>
      </c>
      <c r="I2382" t="s">
        <v>20</v>
      </c>
      <c r="J2382" t="s">
        <v>21</v>
      </c>
      <c r="K2382">
        <v>23000000</v>
      </c>
      <c r="L2382">
        <v>2011</v>
      </c>
      <c r="M2382">
        <v>6.3</v>
      </c>
      <c r="N2382">
        <v>2.35</v>
      </c>
    </row>
    <row r="2383" spans="1:14" x14ac:dyDescent="0.3">
      <c r="A2383" t="s">
        <v>6950</v>
      </c>
      <c r="B2383">
        <v>121</v>
      </c>
      <c r="C2383" t="s">
        <v>1305</v>
      </c>
      <c r="D2383">
        <v>5308553</v>
      </c>
      <c r="E2383" t="s">
        <v>2190</v>
      </c>
      <c r="F2383" t="s">
        <v>1352</v>
      </c>
      <c r="G2383" t="s">
        <v>6951</v>
      </c>
      <c r="H2383" t="s">
        <v>6952</v>
      </c>
      <c r="I2383" t="s">
        <v>20</v>
      </c>
      <c r="J2383" t="s">
        <v>21</v>
      </c>
      <c r="L2383">
        <v>2012</v>
      </c>
      <c r="M2383">
        <v>6.4</v>
      </c>
      <c r="N2383">
        <v>2.35</v>
      </c>
    </row>
    <row r="2384" spans="1:14" x14ac:dyDescent="0.3">
      <c r="A2384" t="s">
        <v>6953</v>
      </c>
      <c r="B2384">
        <v>92</v>
      </c>
      <c r="C2384" t="s">
        <v>6954</v>
      </c>
      <c r="D2384">
        <v>2119994</v>
      </c>
      <c r="E2384" t="s">
        <v>6955</v>
      </c>
      <c r="F2384" t="s">
        <v>6956</v>
      </c>
      <c r="G2384" t="s">
        <v>6957</v>
      </c>
      <c r="H2384" t="s">
        <v>6958</v>
      </c>
      <c r="I2384" t="s">
        <v>20</v>
      </c>
      <c r="J2384" t="s">
        <v>21</v>
      </c>
      <c r="K2384">
        <v>19000000</v>
      </c>
      <c r="L2384">
        <v>1993</v>
      </c>
      <c r="M2384">
        <v>5.7</v>
      </c>
      <c r="N2384">
        <v>1.85</v>
      </c>
    </row>
    <row r="2385" spans="1:14" x14ac:dyDescent="0.3">
      <c r="A2385" t="s">
        <v>6959</v>
      </c>
      <c r="B2385">
        <v>116</v>
      </c>
      <c r="C2385" t="s">
        <v>1699</v>
      </c>
      <c r="D2385">
        <v>1292527</v>
      </c>
      <c r="E2385" t="s">
        <v>6960</v>
      </c>
      <c r="F2385" t="s">
        <v>186</v>
      </c>
      <c r="G2385" t="s">
        <v>6961</v>
      </c>
      <c r="H2385" t="s">
        <v>3009</v>
      </c>
      <c r="I2385" t="s">
        <v>20</v>
      </c>
      <c r="J2385" t="s">
        <v>966</v>
      </c>
      <c r="K2385">
        <v>19000000</v>
      </c>
      <c r="L2385">
        <v>1996</v>
      </c>
      <c r="M2385">
        <v>6.3</v>
      </c>
      <c r="N2385">
        <v>1.85</v>
      </c>
    </row>
    <row r="2386" spans="1:14" x14ac:dyDescent="0.3">
      <c r="A2386" t="s">
        <v>6962</v>
      </c>
      <c r="B2386">
        <v>110</v>
      </c>
      <c r="C2386" t="s">
        <v>2194</v>
      </c>
      <c r="D2386">
        <v>560512</v>
      </c>
      <c r="E2386" t="s">
        <v>2190</v>
      </c>
      <c r="F2386" t="s">
        <v>805</v>
      </c>
      <c r="G2386" t="s">
        <v>6963</v>
      </c>
      <c r="H2386" t="s">
        <v>6964</v>
      </c>
      <c r="I2386" t="s">
        <v>6965</v>
      </c>
      <c r="J2386" t="s">
        <v>21</v>
      </c>
      <c r="L2386">
        <v>2016</v>
      </c>
      <c r="M2386">
        <v>7.8</v>
      </c>
      <c r="N2386">
        <v>2</v>
      </c>
    </row>
    <row r="2387" spans="1:14" x14ac:dyDescent="0.3">
      <c r="A2387" t="s">
        <v>6966</v>
      </c>
      <c r="B2387">
        <v>90</v>
      </c>
      <c r="C2387" t="s">
        <v>332</v>
      </c>
      <c r="D2387">
        <v>64255243</v>
      </c>
      <c r="E2387" t="s">
        <v>3805</v>
      </c>
      <c r="F2387" t="s">
        <v>351</v>
      </c>
      <c r="G2387" t="s">
        <v>6967</v>
      </c>
      <c r="H2387" t="s">
        <v>214</v>
      </c>
      <c r="I2387" t="s">
        <v>20</v>
      </c>
      <c r="J2387" t="s">
        <v>21</v>
      </c>
      <c r="K2387">
        <v>19000000</v>
      </c>
      <c r="L2387">
        <v>2005</v>
      </c>
      <c r="M2387">
        <v>6</v>
      </c>
      <c r="N2387">
        <v>2.35</v>
      </c>
    </row>
    <row r="2388" spans="1:14" x14ac:dyDescent="0.3">
      <c r="A2388" t="s">
        <v>1183</v>
      </c>
      <c r="B2388">
        <v>81</v>
      </c>
      <c r="C2388" t="s">
        <v>1551</v>
      </c>
      <c r="D2388">
        <v>22245861</v>
      </c>
      <c r="E2388" t="s">
        <v>1649</v>
      </c>
      <c r="F2388" t="s">
        <v>479</v>
      </c>
      <c r="G2388" t="s">
        <v>6968</v>
      </c>
      <c r="H2388" t="s">
        <v>967</v>
      </c>
      <c r="I2388" t="s">
        <v>20</v>
      </c>
      <c r="J2388" t="s">
        <v>21</v>
      </c>
      <c r="K2388">
        <v>19000000</v>
      </c>
      <c r="L2388">
        <v>2002</v>
      </c>
      <c r="M2388">
        <v>7.7</v>
      </c>
      <c r="N2388">
        <v>1.85</v>
      </c>
    </row>
    <row r="2389" spans="1:14" x14ac:dyDescent="0.3">
      <c r="A2389" t="s">
        <v>1629</v>
      </c>
      <c r="B2389">
        <v>97</v>
      </c>
      <c r="C2389" t="s">
        <v>2851</v>
      </c>
      <c r="D2389">
        <v>20433940</v>
      </c>
      <c r="E2389" t="s">
        <v>3960</v>
      </c>
      <c r="F2389" t="s">
        <v>5001</v>
      </c>
      <c r="G2389" t="s">
        <v>6969</v>
      </c>
      <c r="H2389" t="s">
        <v>6970</v>
      </c>
      <c r="I2389" t="s">
        <v>20</v>
      </c>
      <c r="J2389" t="s">
        <v>182</v>
      </c>
      <c r="K2389">
        <v>15000000</v>
      </c>
      <c r="L2389">
        <v>2005</v>
      </c>
      <c r="M2389">
        <v>6.2</v>
      </c>
      <c r="N2389">
        <v>2.35</v>
      </c>
    </row>
    <row r="2390" spans="1:14" x14ac:dyDescent="0.3">
      <c r="A2390" t="s">
        <v>3703</v>
      </c>
      <c r="B2390">
        <v>107</v>
      </c>
      <c r="C2390" t="s">
        <v>6971</v>
      </c>
      <c r="E2390" t="s">
        <v>878</v>
      </c>
      <c r="F2390" t="s">
        <v>6972</v>
      </c>
      <c r="G2390" t="s">
        <v>6973</v>
      </c>
      <c r="H2390" t="s">
        <v>6974</v>
      </c>
      <c r="I2390" t="s">
        <v>6975</v>
      </c>
      <c r="J2390" t="s">
        <v>601</v>
      </c>
      <c r="L2390">
        <v>2013</v>
      </c>
      <c r="M2390">
        <v>5.7</v>
      </c>
      <c r="N2390">
        <v>1.85</v>
      </c>
    </row>
    <row r="2391" spans="1:14" x14ac:dyDescent="0.3">
      <c r="A2391" t="s">
        <v>1809</v>
      </c>
      <c r="B2391">
        <v>118</v>
      </c>
      <c r="C2391" t="s">
        <v>1333</v>
      </c>
      <c r="D2391">
        <v>10562387</v>
      </c>
      <c r="E2391" t="s">
        <v>3365</v>
      </c>
      <c r="F2391" t="s">
        <v>25</v>
      </c>
      <c r="G2391" t="s">
        <v>6976</v>
      </c>
      <c r="H2391" t="s">
        <v>3006</v>
      </c>
      <c r="I2391" t="s">
        <v>20</v>
      </c>
      <c r="J2391" t="s">
        <v>21</v>
      </c>
      <c r="K2391">
        <v>18500000</v>
      </c>
      <c r="L2391">
        <v>1998</v>
      </c>
      <c r="M2391">
        <v>7.7</v>
      </c>
      <c r="N2391">
        <v>2.35</v>
      </c>
    </row>
    <row r="2392" spans="1:14" x14ac:dyDescent="0.3">
      <c r="A2392" t="s">
        <v>6977</v>
      </c>
      <c r="B2392">
        <v>100</v>
      </c>
      <c r="C2392" t="s">
        <v>3026</v>
      </c>
      <c r="D2392">
        <v>18439082</v>
      </c>
      <c r="E2392" t="s">
        <v>2327</v>
      </c>
      <c r="F2392" t="s">
        <v>509</v>
      </c>
      <c r="G2392" t="s">
        <v>6978</v>
      </c>
      <c r="H2392" t="s">
        <v>5474</v>
      </c>
      <c r="I2392" t="s">
        <v>20</v>
      </c>
      <c r="J2392" t="s">
        <v>21</v>
      </c>
      <c r="K2392">
        <v>18500000</v>
      </c>
      <c r="L2392">
        <v>2009</v>
      </c>
      <c r="M2392">
        <v>6.4</v>
      </c>
      <c r="N2392">
        <v>1.85</v>
      </c>
    </row>
    <row r="2393" spans="1:14" x14ac:dyDescent="0.3">
      <c r="A2393" t="s">
        <v>3968</v>
      </c>
      <c r="B2393">
        <v>97</v>
      </c>
      <c r="C2393" t="s">
        <v>6979</v>
      </c>
      <c r="D2393">
        <v>150056505</v>
      </c>
      <c r="E2393" t="s">
        <v>1099</v>
      </c>
      <c r="F2393" t="s">
        <v>3166</v>
      </c>
      <c r="G2393" t="s">
        <v>6980</v>
      </c>
      <c r="H2393" t="s">
        <v>348</v>
      </c>
      <c r="I2393" t="s">
        <v>20</v>
      </c>
      <c r="J2393" t="s">
        <v>21</v>
      </c>
      <c r="K2393">
        <v>18000000</v>
      </c>
      <c r="L2393">
        <v>2014</v>
      </c>
      <c r="M2393">
        <v>6.4</v>
      </c>
      <c r="N2393">
        <v>2.35</v>
      </c>
    </row>
    <row r="2394" spans="1:14" x14ac:dyDescent="0.3">
      <c r="A2394" t="s">
        <v>1154</v>
      </c>
      <c r="B2394">
        <v>114</v>
      </c>
      <c r="C2394" t="s">
        <v>6981</v>
      </c>
      <c r="D2394">
        <v>119938730</v>
      </c>
      <c r="E2394" t="s">
        <v>6620</v>
      </c>
      <c r="F2394" t="s">
        <v>2635</v>
      </c>
      <c r="G2394" t="s">
        <v>6982</v>
      </c>
      <c r="H2394" t="s">
        <v>990</v>
      </c>
      <c r="I2394" t="s">
        <v>20</v>
      </c>
      <c r="J2394" t="s">
        <v>21</v>
      </c>
      <c r="K2394">
        <v>18000000</v>
      </c>
      <c r="L2394">
        <v>1994</v>
      </c>
      <c r="M2394">
        <v>6.9</v>
      </c>
      <c r="N2394">
        <v>1.85</v>
      </c>
    </row>
    <row r="2395" spans="1:14" x14ac:dyDescent="0.3">
      <c r="A2395" t="s">
        <v>3505</v>
      </c>
      <c r="B2395">
        <v>130</v>
      </c>
      <c r="C2395" t="s">
        <v>1287</v>
      </c>
      <c r="D2395">
        <v>114968774</v>
      </c>
      <c r="E2395" t="s">
        <v>3952</v>
      </c>
      <c r="F2395" t="s">
        <v>219</v>
      </c>
      <c r="G2395" t="s">
        <v>6983</v>
      </c>
      <c r="H2395" t="s">
        <v>2061</v>
      </c>
      <c r="I2395" t="s">
        <v>20</v>
      </c>
      <c r="J2395" t="s">
        <v>21</v>
      </c>
      <c r="K2395">
        <v>18000000</v>
      </c>
      <c r="L2395">
        <v>1988</v>
      </c>
      <c r="M2395">
        <v>7.3</v>
      </c>
      <c r="N2395">
        <v>1.85</v>
      </c>
    </row>
    <row r="2396" spans="1:14" x14ac:dyDescent="0.3">
      <c r="A2396" t="s">
        <v>2379</v>
      </c>
      <c r="B2396">
        <v>82</v>
      </c>
      <c r="C2396" t="s">
        <v>6984</v>
      </c>
      <c r="D2396">
        <v>128505958</v>
      </c>
      <c r="E2396" t="s">
        <v>1099</v>
      </c>
      <c r="F2396" t="s">
        <v>6985</v>
      </c>
      <c r="G2396" t="s">
        <v>6986</v>
      </c>
      <c r="H2396" t="s">
        <v>6987</v>
      </c>
      <c r="I2396" t="s">
        <v>20</v>
      </c>
      <c r="J2396" t="s">
        <v>21</v>
      </c>
      <c r="K2396">
        <v>18000000</v>
      </c>
      <c r="L2396">
        <v>2006</v>
      </c>
      <c r="M2396">
        <v>7.3</v>
      </c>
      <c r="N2396">
        <v>1.85</v>
      </c>
    </row>
    <row r="2397" spans="1:14" x14ac:dyDescent="0.3">
      <c r="A2397" t="s">
        <v>2001</v>
      </c>
      <c r="B2397">
        <v>96</v>
      </c>
      <c r="C2397" t="s">
        <v>6988</v>
      </c>
      <c r="D2397">
        <v>95001351</v>
      </c>
      <c r="E2397" t="s">
        <v>1106</v>
      </c>
      <c r="F2397" t="s">
        <v>1615</v>
      </c>
      <c r="G2397" t="s">
        <v>6989</v>
      </c>
      <c r="H2397" t="s">
        <v>6990</v>
      </c>
      <c r="I2397" t="s">
        <v>20</v>
      </c>
      <c r="J2397" t="s">
        <v>21</v>
      </c>
      <c r="K2397">
        <v>18000000</v>
      </c>
      <c r="L2397">
        <v>2001</v>
      </c>
      <c r="M2397">
        <v>6.2</v>
      </c>
      <c r="N2397">
        <v>2.35</v>
      </c>
    </row>
    <row r="2398" spans="1:14" x14ac:dyDescent="0.3">
      <c r="A2398" t="s">
        <v>691</v>
      </c>
      <c r="B2398">
        <v>105</v>
      </c>
      <c r="C2398" t="s">
        <v>4471</v>
      </c>
      <c r="D2398">
        <v>76400000</v>
      </c>
      <c r="E2398" t="s">
        <v>48</v>
      </c>
      <c r="F2398" t="s">
        <v>691</v>
      </c>
      <c r="G2398" t="s">
        <v>6991</v>
      </c>
      <c r="H2398" t="s">
        <v>4473</v>
      </c>
      <c r="I2398" t="s">
        <v>20</v>
      </c>
      <c r="J2398" t="s">
        <v>21</v>
      </c>
      <c r="K2398">
        <v>17000000</v>
      </c>
      <c r="L2398">
        <v>1984</v>
      </c>
      <c r="M2398">
        <v>6.6</v>
      </c>
      <c r="N2398">
        <v>2.35</v>
      </c>
    </row>
    <row r="2399" spans="1:14" x14ac:dyDescent="0.3">
      <c r="A2399" t="s">
        <v>1739</v>
      </c>
      <c r="B2399">
        <v>122</v>
      </c>
      <c r="C2399" t="s">
        <v>2638</v>
      </c>
      <c r="D2399">
        <v>75072454</v>
      </c>
      <c r="E2399" t="s">
        <v>2777</v>
      </c>
      <c r="F2399" t="s">
        <v>94</v>
      </c>
      <c r="G2399" t="s">
        <v>6992</v>
      </c>
      <c r="H2399" t="s">
        <v>6993</v>
      </c>
      <c r="I2399" t="s">
        <v>20</v>
      </c>
      <c r="J2399" t="s">
        <v>21</v>
      </c>
      <c r="K2399">
        <v>20000000</v>
      </c>
      <c r="L2399">
        <v>2005</v>
      </c>
      <c r="M2399">
        <v>6.7</v>
      </c>
      <c r="N2399">
        <v>2.35</v>
      </c>
    </row>
    <row r="2400" spans="1:14" x14ac:dyDescent="0.3">
      <c r="A2400" t="s">
        <v>405</v>
      </c>
      <c r="B2400">
        <v>88</v>
      </c>
      <c r="C2400" t="s">
        <v>5765</v>
      </c>
      <c r="D2400">
        <v>65535067</v>
      </c>
      <c r="E2400" t="s">
        <v>1106</v>
      </c>
      <c r="F2400" t="s">
        <v>326</v>
      </c>
      <c r="G2400" t="s">
        <v>6994</v>
      </c>
      <c r="H2400" t="s">
        <v>6995</v>
      </c>
      <c r="I2400" t="s">
        <v>20</v>
      </c>
      <c r="J2400" t="s">
        <v>21</v>
      </c>
      <c r="K2400">
        <v>17000000</v>
      </c>
      <c r="L2400">
        <v>1999</v>
      </c>
      <c r="M2400">
        <v>5.7</v>
      </c>
      <c r="N2400">
        <v>1.85</v>
      </c>
    </row>
    <row r="2401" spans="1:14" x14ac:dyDescent="0.3">
      <c r="A2401" t="s">
        <v>6996</v>
      </c>
      <c r="B2401">
        <v>110</v>
      </c>
      <c r="C2401" t="s">
        <v>2401</v>
      </c>
      <c r="D2401">
        <v>13998282</v>
      </c>
      <c r="E2401" t="s">
        <v>6997</v>
      </c>
      <c r="F2401" t="s">
        <v>479</v>
      </c>
      <c r="G2401" t="s">
        <v>6998</v>
      </c>
      <c r="H2401" t="s">
        <v>4457</v>
      </c>
      <c r="I2401" t="s">
        <v>20</v>
      </c>
      <c r="J2401" t="s">
        <v>21</v>
      </c>
      <c r="K2401">
        <v>16000000</v>
      </c>
      <c r="L2401">
        <v>2014</v>
      </c>
      <c r="M2401">
        <v>3.1</v>
      </c>
      <c r="N2401">
        <v>2.35</v>
      </c>
    </row>
    <row r="2402" spans="1:14" x14ac:dyDescent="0.3">
      <c r="A2402" t="s">
        <v>6553</v>
      </c>
      <c r="B2402">
        <v>103</v>
      </c>
      <c r="C2402" t="s">
        <v>6999</v>
      </c>
      <c r="D2402">
        <v>6061759</v>
      </c>
      <c r="E2402" t="s">
        <v>936</v>
      </c>
      <c r="F2402" t="s">
        <v>1350</v>
      </c>
      <c r="G2402" t="s">
        <v>7000</v>
      </c>
      <c r="H2402" t="s">
        <v>5852</v>
      </c>
      <c r="I2402" t="s">
        <v>20</v>
      </c>
      <c r="J2402" t="s">
        <v>21</v>
      </c>
      <c r="K2402">
        <v>17000000</v>
      </c>
      <c r="L2402">
        <v>2005</v>
      </c>
      <c r="M2402">
        <v>6.3</v>
      </c>
      <c r="N2402">
        <v>1.85</v>
      </c>
    </row>
    <row r="2403" spans="1:14" x14ac:dyDescent="0.3">
      <c r="A2403" t="s">
        <v>4481</v>
      </c>
      <c r="B2403">
        <v>106</v>
      </c>
      <c r="C2403" t="s">
        <v>7001</v>
      </c>
      <c r="D2403">
        <v>64955956</v>
      </c>
      <c r="E2403" t="s">
        <v>1649</v>
      </c>
      <c r="F2403" t="s">
        <v>97</v>
      </c>
      <c r="G2403" t="s">
        <v>7002</v>
      </c>
      <c r="H2403" t="s">
        <v>4438</v>
      </c>
      <c r="I2403" t="s">
        <v>20</v>
      </c>
      <c r="J2403" t="s">
        <v>21</v>
      </c>
      <c r="K2403">
        <v>18000000</v>
      </c>
      <c r="L2403">
        <v>2004</v>
      </c>
      <c r="M2403">
        <v>5.7</v>
      </c>
      <c r="N2403">
        <v>1.85</v>
      </c>
    </row>
    <row r="2404" spans="1:14" x14ac:dyDescent="0.3">
      <c r="A2404" t="s">
        <v>7003</v>
      </c>
      <c r="B2404">
        <v>98</v>
      </c>
      <c r="C2404" t="s">
        <v>3129</v>
      </c>
      <c r="D2404">
        <v>60057639</v>
      </c>
      <c r="E2404" t="s">
        <v>5554</v>
      </c>
      <c r="F2404" t="s">
        <v>543</v>
      </c>
      <c r="G2404" t="s">
        <v>7004</v>
      </c>
      <c r="H2404" t="s">
        <v>1225</v>
      </c>
      <c r="I2404" t="s">
        <v>20</v>
      </c>
      <c r="J2404" t="s">
        <v>21</v>
      </c>
      <c r="K2404">
        <v>18000000</v>
      </c>
      <c r="L2404">
        <v>2003</v>
      </c>
      <c r="M2404">
        <v>7.1</v>
      </c>
      <c r="N2404">
        <v>1.85</v>
      </c>
    </row>
    <row r="2405" spans="1:14" x14ac:dyDescent="0.3">
      <c r="A2405" t="s">
        <v>1292</v>
      </c>
      <c r="B2405">
        <v>68</v>
      </c>
      <c r="C2405" t="s">
        <v>1757</v>
      </c>
      <c r="D2405">
        <v>53868030</v>
      </c>
      <c r="E2405" t="s">
        <v>678</v>
      </c>
      <c r="F2405" t="s">
        <v>831</v>
      </c>
      <c r="G2405" t="s">
        <v>7005</v>
      </c>
      <c r="H2405" t="s">
        <v>2459</v>
      </c>
      <c r="I2405" t="s">
        <v>20</v>
      </c>
      <c r="J2405" t="s">
        <v>21</v>
      </c>
      <c r="K2405">
        <v>17000000</v>
      </c>
      <c r="L2405">
        <v>1997</v>
      </c>
      <c r="M2405">
        <v>7</v>
      </c>
      <c r="N2405">
        <v>2.35</v>
      </c>
    </row>
    <row r="2406" spans="1:14" x14ac:dyDescent="0.3">
      <c r="A2406" t="s">
        <v>4375</v>
      </c>
      <c r="B2406">
        <v>94</v>
      </c>
      <c r="C2406" t="s">
        <v>7006</v>
      </c>
      <c r="D2406">
        <v>59573085</v>
      </c>
      <c r="E2406" t="s">
        <v>1762</v>
      </c>
      <c r="F2406" t="s">
        <v>6722</v>
      </c>
      <c r="G2406" t="s">
        <v>7007</v>
      </c>
      <c r="H2406" t="s">
        <v>7008</v>
      </c>
      <c r="I2406" t="s">
        <v>20</v>
      </c>
      <c r="J2406" t="s">
        <v>21</v>
      </c>
      <c r="K2406">
        <v>18000000</v>
      </c>
      <c r="L2406">
        <v>2016</v>
      </c>
      <c r="M2406">
        <v>6.1</v>
      </c>
      <c r="N2406">
        <v>2.35</v>
      </c>
    </row>
    <row r="2407" spans="1:14" x14ac:dyDescent="0.3">
      <c r="A2407" t="s">
        <v>630</v>
      </c>
      <c r="B2407">
        <v>99</v>
      </c>
      <c r="C2407" t="s">
        <v>1436</v>
      </c>
      <c r="D2407">
        <v>52691009</v>
      </c>
      <c r="E2407" t="s">
        <v>1974</v>
      </c>
      <c r="F2407" t="s">
        <v>6248</v>
      </c>
      <c r="G2407" t="s">
        <v>7009</v>
      </c>
      <c r="H2407" t="s">
        <v>7010</v>
      </c>
      <c r="I2407" t="s">
        <v>20</v>
      </c>
      <c r="J2407" t="s">
        <v>21</v>
      </c>
      <c r="K2407">
        <v>21000000</v>
      </c>
      <c r="L2407">
        <v>2011</v>
      </c>
      <c r="M2407">
        <v>6.6</v>
      </c>
      <c r="N2407">
        <v>2.35</v>
      </c>
    </row>
    <row r="2408" spans="1:14" x14ac:dyDescent="0.3">
      <c r="A2408" t="s">
        <v>868</v>
      </c>
      <c r="B2408">
        <v>107</v>
      </c>
      <c r="C2408" t="s">
        <v>3187</v>
      </c>
      <c r="D2408">
        <v>59735548</v>
      </c>
      <c r="E2408" t="s">
        <v>2648</v>
      </c>
      <c r="F2408" t="s">
        <v>169</v>
      </c>
      <c r="G2408" t="s">
        <v>7011</v>
      </c>
      <c r="H2408" t="s">
        <v>7012</v>
      </c>
      <c r="I2408" t="s">
        <v>20</v>
      </c>
      <c r="J2408" t="s">
        <v>21</v>
      </c>
      <c r="K2408">
        <v>15000000</v>
      </c>
      <c r="L2408">
        <v>1987</v>
      </c>
      <c r="M2408">
        <v>7.8</v>
      </c>
      <c r="N2408">
        <v>1.85</v>
      </c>
    </row>
    <row r="2409" spans="1:14" x14ac:dyDescent="0.3">
      <c r="A2409" t="s">
        <v>3115</v>
      </c>
      <c r="B2409">
        <v>180</v>
      </c>
      <c r="C2409" t="s">
        <v>1570</v>
      </c>
      <c r="D2409">
        <v>51600000</v>
      </c>
      <c r="E2409" t="s">
        <v>7013</v>
      </c>
      <c r="F2409" t="s">
        <v>1089</v>
      </c>
      <c r="G2409" t="s">
        <v>7014</v>
      </c>
      <c r="H2409" t="s">
        <v>1638</v>
      </c>
      <c r="I2409" t="s">
        <v>20</v>
      </c>
      <c r="J2409" t="s">
        <v>21</v>
      </c>
      <c r="K2409">
        <v>18000000</v>
      </c>
      <c r="L2409">
        <v>1984</v>
      </c>
      <c r="M2409">
        <v>8.3000000000000007</v>
      </c>
      <c r="N2409">
        <v>2.35</v>
      </c>
    </row>
    <row r="2410" spans="1:14" x14ac:dyDescent="0.3">
      <c r="A2410" t="s">
        <v>6520</v>
      </c>
      <c r="B2410">
        <v>89</v>
      </c>
      <c r="C2410" t="s">
        <v>931</v>
      </c>
      <c r="D2410">
        <v>43818159</v>
      </c>
      <c r="E2410" t="s">
        <v>3197</v>
      </c>
      <c r="F2410" t="s">
        <v>725</v>
      </c>
      <c r="G2410" t="s">
        <v>7015</v>
      </c>
      <c r="H2410" t="s">
        <v>7016</v>
      </c>
      <c r="I2410" t="s">
        <v>20</v>
      </c>
      <c r="J2410" t="s">
        <v>21</v>
      </c>
      <c r="K2410">
        <v>20000000</v>
      </c>
      <c r="L2410">
        <v>2008</v>
      </c>
      <c r="M2410">
        <v>3.9</v>
      </c>
      <c r="N2410">
        <v>2.35</v>
      </c>
    </row>
    <row r="2411" spans="1:14" x14ac:dyDescent="0.3">
      <c r="A2411" t="s">
        <v>1339</v>
      </c>
      <c r="B2411">
        <v>97</v>
      </c>
      <c r="C2411" t="s">
        <v>326</v>
      </c>
      <c r="D2411">
        <v>86049418</v>
      </c>
      <c r="E2411" t="s">
        <v>1099</v>
      </c>
      <c r="F2411" t="s">
        <v>3026</v>
      </c>
      <c r="G2411" t="s">
        <v>7017</v>
      </c>
      <c r="H2411" t="s">
        <v>4386</v>
      </c>
      <c r="I2411" t="s">
        <v>20</v>
      </c>
      <c r="J2411" t="s">
        <v>21</v>
      </c>
      <c r="K2411">
        <v>17000000</v>
      </c>
      <c r="L2411">
        <v>2004</v>
      </c>
      <c r="M2411">
        <v>7</v>
      </c>
      <c r="N2411">
        <v>1.85</v>
      </c>
    </row>
    <row r="2412" spans="1:14" x14ac:dyDescent="0.3">
      <c r="A2412" t="s">
        <v>7018</v>
      </c>
      <c r="B2412">
        <v>113</v>
      </c>
      <c r="C2412" t="s">
        <v>7019</v>
      </c>
      <c r="D2412">
        <v>43601508</v>
      </c>
      <c r="E2412" t="s">
        <v>936</v>
      </c>
      <c r="F2412" t="s">
        <v>2162</v>
      </c>
      <c r="G2412" t="s">
        <v>7020</v>
      </c>
      <c r="H2412" t="s">
        <v>7021</v>
      </c>
      <c r="I2412" t="s">
        <v>20</v>
      </c>
      <c r="J2412" t="s">
        <v>21</v>
      </c>
      <c r="K2412">
        <v>18000000</v>
      </c>
      <c r="L2412">
        <v>2003</v>
      </c>
      <c r="M2412">
        <v>6.7</v>
      </c>
      <c r="N2412">
        <v>1.85</v>
      </c>
    </row>
    <row r="2413" spans="1:14" x14ac:dyDescent="0.3">
      <c r="A2413" t="s">
        <v>6959</v>
      </c>
      <c r="B2413">
        <v>131</v>
      </c>
      <c r="C2413" t="s">
        <v>2160</v>
      </c>
      <c r="D2413">
        <v>41300105</v>
      </c>
      <c r="E2413" t="s">
        <v>4913</v>
      </c>
      <c r="F2413" t="s">
        <v>139</v>
      </c>
      <c r="G2413" t="s">
        <v>7022</v>
      </c>
      <c r="H2413" t="s">
        <v>6636</v>
      </c>
      <c r="I2413" t="s">
        <v>20</v>
      </c>
      <c r="J2413" t="s">
        <v>34</v>
      </c>
      <c r="K2413">
        <v>19800000</v>
      </c>
      <c r="L2413">
        <v>2001</v>
      </c>
      <c r="M2413">
        <v>7.3</v>
      </c>
      <c r="N2413">
        <v>2.35</v>
      </c>
    </row>
    <row r="2414" spans="1:14" x14ac:dyDescent="0.3">
      <c r="A2414" t="s">
        <v>45</v>
      </c>
      <c r="B2414">
        <v>44</v>
      </c>
      <c r="C2414" t="s">
        <v>7023</v>
      </c>
      <c r="E2414" t="s">
        <v>936</v>
      </c>
      <c r="F2414" t="s">
        <v>3033</v>
      </c>
      <c r="G2414" t="s">
        <v>7024</v>
      </c>
      <c r="H2414" t="s">
        <v>2652</v>
      </c>
      <c r="I2414" t="s">
        <v>20</v>
      </c>
      <c r="J2414" t="s">
        <v>21</v>
      </c>
      <c r="M2414">
        <v>7.5</v>
      </c>
      <c r="N2414">
        <v>1.78</v>
      </c>
    </row>
    <row r="2415" spans="1:14" x14ac:dyDescent="0.3">
      <c r="A2415" t="s">
        <v>3058</v>
      </c>
      <c r="B2415">
        <v>103</v>
      </c>
      <c r="C2415" t="s">
        <v>2506</v>
      </c>
      <c r="D2415">
        <v>41382841</v>
      </c>
      <c r="E2415" t="s">
        <v>1626</v>
      </c>
      <c r="F2415" t="s">
        <v>479</v>
      </c>
      <c r="G2415" t="s">
        <v>7025</v>
      </c>
      <c r="H2415" t="s">
        <v>1516</v>
      </c>
      <c r="I2415" t="s">
        <v>20</v>
      </c>
      <c r="J2415" t="s">
        <v>21</v>
      </c>
      <c r="K2415">
        <v>18000000</v>
      </c>
      <c r="L2415">
        <v>1986</v>
      </c>
      <c r="M2415">
        <v>6.3</v>
      </c>
      <c r="N2415">
        <v>1.85</v>
      </c>
    </row>
    <row r="2416" spans="1:14" x14ac:dyDescent="0.3">
      <c r="A2416" t="s">
        <v>757</v>
      </c>
      <c r="B2416">
        <v>119</v>
      </c>
      <c r="C2416" t="s">
        <v>142</v>
      </c>
      <c r="D2416">
        <v>42335698</v>
      </c>
      <c r="E2416" t="s">
        <v>936</v>
      </c>
      <c r="F2416" t="s">
        <v>124</v>
      </c>
      <c r="G2416" t="s">
        <v>7026</v>
      </c>
      <c r="H2416" t="s">
        <v>2117</v>
      </c>
      <c r="I2416" t="s">
        <v>20</v>
      </c>
      <c r="J2416" t="s">
        <v>21</v>
      </c>
      <c r="K2416">
        <v>18000000</v>
      </c>
      <c r="L2416">
        <v>2014</v>
      </c>
      <c r="M2416">
        <v>7.8</v>
      </c>
      <c r="N2416">
        <v>1.85</v>
      </c>
    </row>
    <row r="2417" spans="1:14" x14ac:dyDescent="0.3">
      <c r="A2417" t="s">
        <v>2548</v>
      </c>
      <c r="B2417">
        <v>98</v>
      </c>
      <c r="C2417" t="s">
        <v>3772</v>
      </c>
      <c r="D2417">
        <v>33404871</v>
      </c>
      <c r="E2417" t="s">
        <v>2190</v>
      </c>
      <c r="F2417" t="s">
        <v>2984</v>
      </c>
      <c r="G2417" t="s">
        <v>7027</v>
      </c>
      <c r="H2417" t="s">
        <v>7028</v>
      </c>
      <c r="I2417" t="s">
        <v>20</v>
      </c>
      <c r="J2417" t="s">
        <v>21</v>
      </c>
      <c r="K2417">
        <v>18000000</v>
      </c>
      <c r="L2417">
        <v>2013</v>
      </c>
      <c r="M2417">
        <v>7.3</v>
      </c>
      <c r="N2417">
        <v>2.35</v>
      </c>
    </row>
    <row r="2418" spans="1:14" x14ac:dyDescent="0.3">
      <c r="A2418" t="s">
        <v>771</v>
      </c>
      <c r="B2418">
        <v>111</v>
      </c>
      <c r="C2418" t="s">
        <v>7029</v>
      </c>
      <c r="D2418">
        <v>31471430</v>
      </c>
      <c r="E2418" t="s">
        <v>1827</v>
      </c>
      <c r="F2418" t="s">
        <v>7030</v>
      </c>
      <c r="G2418" t="s">
        <v>7031</v>
      </c>
      <c r="H2418" t="s">
        <v>7032</v>
      </c>
      <c r="I2418" t="s">
        <v>20</v>
      </c>
      <c r="J2418" t="s">
        <v>21</v>
      </c>
      <c r="K2418">
        <v>15000000</v>
      </c>
      <c r="L2418">
        <v>2006</v>
      </c>
      <c r="M2418">
        <v>7.6</v>
      </c>
      <c r="N2418">
        <v>2.35</v>
      </c>
    </row>
    <row r="2419" spans="1:14" x14ac:dyDescent="0.3">
      <c r="A2419" t="s">
        <v>5773</v>
      </c>
      <c r="B2419">
        <v>94</v>
      </c>
      <c r="C2419" t="s">
        <v>1015</v>
      </c>
      <c r="D2419">
        <v>30222640</v>
      </c>
      <c r="E2419" t="s">
        <v>4790</v>
      </c>
      <c r="F2419" t="s">
        <v>7033</v>
      </c>
      <c r="G2419" t="s">
        <v>7034</v>
      </c>
      <c r="H2419" t="s">
        <v>6420</v>
      </c>
      <c r="I2419" t="s">
        <v>20</v>
      </c>
      <c r="J2419" t="s">
        <v>21</v>
      </c>
      <c r="K2419">
        <v>25000000</v>
      </c>
      <c r="L2419">
        <v>2003</v>
      </c>
      <c r="M2419">
        <v>5.3</v>
      </c>
      <c r="N2419">
        <v>1.85</v>
      </c>
    </row>
    <row r="2420" spans="1:14" x14ac:dyDescent="0.3">
      <c r="A2420" t="s">
        <v>682</v>
      </c>
      <c r="B2420">
        <v>122</v>
      </c>
      <c r="C2420" t="s">
        <v>317</v>
      </c>
      <c r="D2420">
        <v>26830000</v>
      </c>
      <c r="E2420" t="s">
        <v>1290</v>
      </c>
      <c r="F2420" t="s">
        <v>1134</v>
      </c>
      <c r="G2420" t="s">
        <v>5246</v>
      </c>
      <c r="H2420" t="s">
        <v>609</v>
      </c>
      <c r="I2420" t="s">
        <v>20</v>
      </c>
      <c r="J2420" t="s">
        <v>21</v>
      </c>
      <c r="K2420">
        <v>18000000</v>
      </c>
      <c r="L2420">
        <v>1989</v>
      </c>
      <c r="M2420">
        <v>7.9</v>
      </c>
      <c r="N2420">
        <v>1.85</v>
      </c>
    </row>
    <row r="2421" spans="1:14" x14ac:dyDescent="0.3">
      <c r="A2421" t="s">
        <v>7035</v>
      </c>
      <c r="B2421">
        <v>81</v>
      </c>
      <c r="C2421" t="s">
        <v>7036</v>
      </c>
      <c r="D2421">
        <v>26906039</v>
      </c>
      <c r="E2421" t="s">
        <v>1399</v>
      </c>
      <c r="F2421" t="s">
        <v>7037</v>
      </c>
      <c r="G2421" t="s">
        <v>7038</v>
      </c>
      <c r="H2421" t="s">
        <v>7039</v>
      </c>
      <c r="I2421" t="s">
        <v>20</v>
      </c>
      <c r="J2421" t="s">
        <v>21</v>
      </c>
      <c r="K2421">
        <v>18000000</v>
      </c>
      <c r="L2421">
        <v>1996</v>
      </c>
      <c r="M2421">
        <v>5.3</v>
      </c>
      <c r="N2421">
        <v>1.85</v>
      </c>
    </row>
    <row r="2422" spans="1:14" x14ac:dyDescent="0.3">
      <c r="A2422" t="s">
        <v>3354</v>
      </c>
      <c r="B2422">
        <v>89</v>
      </c>
      <c r="C2422" t="s">
        <v>1630</v>
      </c>
      <c r="D2422">
        <v>21378000</v>
      </c>
      <c r="E2422" t="s">
        <v>4536</v>
      </c>
      <c r="F2422" t="s">
        <v>1139</v>
      </c>
      <c r="G2422" t="s">
        <v>7040</v>
      </c>
      <c r="H2422" t="s">
        <v>6586</v>
      </c>
      <c r="I2422" t="s">
        <v>20</v>
      </c>
      <c r="J2422" t="s">
        <v>21</v>
      </c>
      <c r="K2422">
        <v>1000000</v>
      </c>
      <c r="L2422">
        <v>1980</v>
      </c>
      <c r="M2422">
        <v>6.8</v>
      </c>
      <c r="N2422">
        <v>2.35</v>
      </c>
    </row>
    <row r="2423" spans="1:14" x14ac:dyDescent="0.3">
      <c r="A2423" t="s">
        <v>7041</v>
      </c>
      <c r="B2423">
        <v>106</v>
      </c>
      <c r="C2423" t="s">
        <v>7042</v>
      </c>
      <c r="D2423">
        <v>43853424</v>
      </c>
      <c r="E2423" t="s">
        <v>7043</v>
      </c>
      <c r="F2423" t="s">
        <v>365</v>
      </c>
      <c r="G2423" t="s">
        <v>7044</v>
      </c>
      <c r="H2423" t="s">
        <v>1350</v>
      </c>
      <c r="I2423" t="s">
        <v>20</v>
      </c>
      <c r="J2423" t="s">
        <v>21</v>
      </c>
      <c r="K2423">
        <v>18000000</v>
      </c>
      <c r="L2423">
        <v>2011</v>
      </c>
      <c r="M2423">
        <v>7.1</v>
      </c>
      <c r="N2423">
        <v>2.35</v>
      </c>
    </row>
    <row r="2424" spans="1:14" x14ac:dyDescent="0.3">
      <c r="A2424" t="s">
        <v>1979</v>
      </c>
      <c r="B2424">
        <v>122</v>
      </c>
      <c r="C2424" t="s">
        <v>2160</v>
      </c>
      <c r="E2424" t="s">
        <v>7045</v>
      </c>
      <c r="F2424" t="s">
        <v>5710</v>
      </c>
      <c r="G2424" t="s">
        <v>7046</v>
      </c>
      <c r="H2424" t="s">
        <v>7047</v>
      </c>
      <c r="I2424" t="s">
        <v>20</v>
      </c>
      <c r="J2424" t="s">
        <v>21</v>
      </c>
      <c r="K2424">
        <v>18000000</v>
      </c>
      <c r="L2424">
        <v>1970</v>
      </c>
      <c r="M2424">
        <v>7.2</v>
      </c>
      <c r="N2424">
        <v>2.35</v>
      </c>
    </row>
    <row r="2425" spans="1:14" x14ac:dyDescent="0.3">
      <c r="A2425" t="s">
        <v>7048</v>
      </c>
      <c r="B2425">
        <v>86</v>
      </c>
      <c r="C2425" t="s">
        <v>717</v>
      </c>
      <c r="D2425">
        <v>23993605</v>
      </c>
      <c r="E2425" t="s">
        <v>5554</v>
      </c>
      <c r="F2425" t="s">
        <v>4418</v>
      </c>
      <c r="G2425" t="s">
        <v>7049</v>
      </c>
      <c r="H2425" t="s">
        <v>7050</v>
      </c>
      <c r="I2425" t="s">
        <v>20</v>
      </c>
      <c r="J2425" t="s">
        <v>21</v>
      </c>
      <c r="K2425">
        <v>18000000</v>
      </c>
      <c r="L2425">
        <v>2009</v>
      </c>
      <c r="M2425">
        <v>5.8</v>
      </c>
      <c r="N2425">
        <v>2.35</v>
      </c>
    </row>
    <row r="2426" spans="1:14" x14ac:dyDescent="0.3">
      <c r="A2426" t="s">
        <v>5817</v>
      </c>
      <c r="B2426">
        <v>103</v>
      </c>
      <c r="C2426" t="s">
        <v>7051</v>
      </c>
      <c r="D2426">
        <v>26400000</v>
      </c>
      <c r="E2426" t="s">
        <v>24</v>
      </c>
      <c r="F2426" t="s">
        <v>511</v>
      </c>
      <c r="G2426" t="s">
        <v>7052</v>
      </c>
      <c r="H2426" t="s">
        <v>7053</v>
      </c>
      <c r="I2426" t="s">
        <v>20</v>
      </c>
      <c r="J2426" t="s">
        <v>21</v>
      </c>
      <c r="K2426">
        <v>18000000</v>
      </c>
      <c r="L2426">
        <v>1984</v>
      </c>
      <c r="M2426">
        <v>5.8</v>
      </c>
      <c r="N2426">
        <v>2.35</v>
      </c>
    </row>
    <row r="2427" spans="1:14" x14ac:dyDescent="0.3">
      <c r="A2427" t="s">
        <v>330</v>
      </c>
      <c r="B2427">
        <v>121</v>
      </c>
      <c r="C2427" t="s">
        <v>2714</v>
      </c>
      <c r="D2427">
        <v>45250</v>
      </c>
      <c r="E2427" t="s">
        <v>1076</v>
      </c>
      <c r="F2427" t="s">
        <v>1147</v>
      </c>
      <c r="G2427" t="s">
        <v>7054</v>
      </c>
      <c r="H2427" t="s">
        <v>7055</v>
      </c>
      <c r="I2427" t="s">
        <v>20</v>
      </c>
      <c r="J2427" t="s">
        <v>21</v>
      </c>
      <c r="K2427">
        <v>18000000</v>
      </c>
      <c r="L2427">
        <v>1980</v>
      </c>
      <c r="M2427">
        <v>8.3000000000000007</v>
      </c>
      <c r="N2427">
        <v>1.85</v>
      </c>
    </row>
    <row r="2428" spans="1:14" x14ac:dyDescent="0.3">
      <c r="A2428" t="s">
        <v>7056</v>
      </c>
      <c r="B2428">
        <v>109</v>
      </c>
      <c r="C2428" t="s">
        <v>7057</v>
      </c>
      <c r="D2428">
        <v>22927390</v>
      </c>
      <c r="E2428" t="s">
        <v>146</v>
      </c>
      <c r="F2428" t="s">
        <v>160</v>
      </c>
      <c r="G2428" t="s">
        <v>7058</v>
      </c>
      <c r="H2428" t="s">
        <v>1019</v>
      </c>
      <c r="I2428" t="s">
        <v>20</v>
      </c>
      <c r="J2428" t="s">
        <v>21</v>
      </c>
      <c r="K2428">
        <v>18000000</v>
      </c>
      <c r="L2428">
        <v>2009</v>
      </c>
      <c r="M2428">
        <v>5.6</v>
      </c>
      <c r="N2428">
        <v>1.85</v>
      </c>
    </row>
    <row r="2429" spans="1:14" x14ac:dyDescent="0.3">
      <c r="A2429" t="s">
        <v>2013</v>
      </c>
      <c r="B2429">
        <v>109</v>
      </c>
      <c r="C2429" t="s">
        <v>7059</v>
      </c>
      <c r="D2429">
        <v>4250320</v>
      </c>
      <c r="E2429" t="s">
        <v>5679</v>
      </c>
      <c r="F2429" t="s">
        <v>7060</v>
      </c>
      <c r="G2429" t="s">
        <v>7061</v>
      </c>
      <c r="H2429" t="s">
        <v>7062</v>
      </c>
      <c r="I2429" t="s">
        <v>20</v>
      </c>
      <c r="J2429" t="s">
        <v>21</v>
      </c>
      <c r="K2429">
        <v>18000000</v>
      </c>
      <c r="L2429">
        <v>1985</v>
      </c>
      <c r="M2429">
        <v>6.8</v>
      </c>
      <c r="N2429">
        <v>1.85</v>
      </c>
    </row>
    <row r="2430" spans="1:14" x14ac:dyDescent="0.3">
      <c r="A2430" t="s">
        <v>7063</v>
      </c>
      <c r="B2430">
        <v>123</v>
      </c>
      <c r="C2430" t="s">
        <v>6543</v>
      </c>
      <c r="D2430">
        <v>22452209</v>
      </c>
      <c r="E2430" t="s">
        <v>2225</v>
      </c>
      <c r="F2430" t="s">
        <v>177</v>
      </c>
      <c r="G2430" t="s">
        <v>7064</v>
      </c>
      <c r="H2430" t="s">
        <v>2053</v>
      </c>
      <c r="I2430" t="s">
        <v>20</v>
      </c>
      <c r="J2430" t="s">
        <v>21</v>
      </c>
      <c r="K2430">
        <v>18000000</v>
      </c>
      <c r="L2430">
        <v>2009</v>
      </c>
      <c r="M2430">
        <v>5</v>
      </c>
      <c r="N2430">
        <v>2.35</v>
      </c>
    </row>
    <row r="2431" spans="1:14" x14ac:dyDescent="0.3">
      <c r="A2431" t="s">
        <v>3308</v>
      </c>
      <c r="B2431">
        <v>94</v>
      </c>
      <c r="C2431" t="s">
        <v>2667</v>
      </c>
      <c r="D2431">
        <v>18329466</v>
      </c>
      <c r="E2431" t="s">
        <v>4698</v>
      </c>
      <c r="F2431" t="s">
        <v>53</v>
      </c>
      <c r="G2431" t="s">
        <v>7065</v>
      </c>
      <c r="H2431" t="s">
        <v>5947</v>
      </c>
      <c r="I2431" t="s">
        <v>20</v>
      </c>
      <c r="J2431" t="s">
        <v>21</v>
      </c>
      <c r="K2431">
        <v>18000000</v>
      </c>
      <c r="L2431">
        <v>2010</v>
      </c>
      <c r="M2431">
        <v>7.6</v>
      </c>
      <c r="N2431">
        <v>1.85</v>
      </c>
    </row>
    <row r="2432" spans="1:14" x14ac:dyDescent="0.3">
      <c r="A2432" t="s">
        <v>2548</v>
      </c>
      <c r="B2432">
        <v>94</v>
      </c>
      <c r="C2432" t="s">
        <v>1287</v>
      </c>
      <c r="D2432">
        <v>17071230</v>
      </c>
      <c r="E2432" t="s">
        <v>678</v>
      </c>
      <c r="F2432" t="s">
        <v>2548</v>
      </c>
      <c r="G2432" t="s">
        <v>7066</v>
      </c>
      <c r="H2432" t="s">
        <v>1647</v>
      </c>
      <c r="I2432" t="s">
        <v>20</v>
      </c>
      <c r="J2432" t="s">
        <v>21</v>
      </c>
      <c r="K2432">
        <v>18000000</v>
      </c>
      <c r="L2432">
        <v>2000</v>
      </c>
      <c r="M2432">
        <v>6.7</v>
      </c>
      <c r="N2432">
        <v>1.85</v>
      </c>
    </row>
    <row r="2433" spans="1:14" x14ac:dyDescent="0.3">
      <c r="A2433" t="s">
        <v>7067</v>
      </c>
      <c r="B2433">
        <v>115</v>
      </c>
      <c r="C2433" t="s">
        <v>7068</v>
      </c>
      <c r="D2433">
        <v>17174870</v>
      </c>
      <c r="E2433" t="s">
        <v>4790</v>
      </c>
      <c r="F2433" t="s">
        <v>5319</v>
      </c>
      <c r="G2433" t="s">
        <v>7069</v>
      </c>
      <c r="H2433" t="s">
        <v>7070</v>
      </c>
      <c r="I2433" t="s">
        <v>20</v>
      </c>
      <c r="J2433" t="s">
        <v>21</v>
      </c>
      <c r="K2433">
        <v>18000000</v>
      </c>
      <c r="L2433">
        <v>2000</v>
      </c>
      <c r="M2433">
        <v>6.7</v>
      </c>
      <c r="N2433">
        <v>2.35</v>
      </c>
    </row>
    <row r="2434" spans="1:14" x14ac:dyDescent="0.3">
      <c r="A2434" t="s">
        <v>6221</v>
      </c>
      <c r="B2434">
        <v>107</v>
      </c>
      <c r="C2434" t="s">
        <v>1225</v>
      </c>
      <c r="D2434">
        <v>26284475</v>
      </c>
      <c r="E2434" t="s">
        <v>1099</v>
      </c>
      <c r="F2434" t="s">
        <v>203</v>
      </c>
      <c r="G2434" t="s">
        <v>7071</v>
      </c>
      <c r="H2434" t="s">
        <v>7072</v>
      </c>
      <c r="I2434" t="s">
        <v>20</v>
      </c>
      <c r="J2434" t="s">
        <v>21</v>
      </c>
      <c r="K2434">
        <v>17000000</v>
      </c>
      <c r="L2434">
        <v>2015</v>
      </c>
      <c r="M2434">
        <v>5.7</v>
      </c>
      <c r="N2434">
        <v>2.35</v>
      </c>
    </row>
    <row r="2435" spans="1:14" x14ac:dyDescent="0.3">
      <c r="A2435" t="s">
        <v>7073</v>
      </c>
      <c r="B2435">
        <v>91</v>
      </c>
      <c r="C2435" t="s">
        <v>7074</v>
      </c>
      <c r="D2435">
        <v>16702864</v>
      </c>
      <c r="E2435" t="s">
        <v>678</v>
      </c>
      <c r="F2435" t="s">
        <v>378</v>
      </c>
      <c r="G2435" t="s">
        <v>7075</v>
      </c>
      <c r="H2435" t="s">
        <v>7076</v>
      </c>
      <c r="I2435" t="s">
        <v>20</v>
      </c>
      <c r="J2435" t="s">
        <v>21</v>
      </c>
      <c r="K2435">
        <v>18000000</v>
      </c>
      <c r="L2435">
        <v>2004</v>
      </c>
      <c r="M2435">
        <v>5.2</v>
      </c>
      <c r="N2435">
        <v>1.85</v>
      </c>
    </row>
    <row r="2436" spans="1:14" x14ac:dyDescent="0.3">
      <c r="A2436" t="s">
        <v>4134</v>
      </c>
      <c r="B2436">
        <v>125</v>
      </c>
      <c r="C2436" t="s">
        <v>949</v>
      </c>
      <c r="D2436">
        <v>15561627</v>
      </c>
      <c r="E2436" t="s">
        <v>2190</v>
      </c>
      <c r="F2436" t="s">
        <v>6366</v>
      </c>
      <c r="G2436" t="s">
        <v>7077</v>
      </c>
      <c r="H2436" t="s">
        <v>139</v>
      </c>
      <c r="I2436" t="s">
        <v>20</v>
      </c>
      <c r="J2436" t="s">
        <v>21</v>
      </c>
      <c r="K2436">
        <v>18000000</v>
      </c>
      <c r="L2436">
        <v>2001</v>
      </c>
      <c r="M2436">
        <v>7.5</v>
      </c>
      <c r="N2436">
        <v>2.35</v>
      </c>
    </row>
    <row r="2437" spans="1:14" x14ac:dyDescent="0.3">
      <c r="A2437" t="s">
        <v>3308</v>
      </c>
      <c r="B2437">
        <v>122</v>
      </c>
      <c r="C2437" t="s">
        <v>311</v>
      </c>
      <c r="D2437">
        <v>17750583</v>
      </c>
      <c r="E2437" t="s">
        <v>1017</v>
      </c>
      <c r="F2437" t="s">
        <v>145</v>
      </c>
      <c r="G2437" t="s">
        <v>7078</v>
      </c>
      <c r="H2437" t="s">
        <v>110</v>
      </c>
      <c r="I2437" t="s">
        <v>20</v>
      </c>
      <c r="J2437" t="s">
        <v>34</v>
      </c>
      <c r="K2437">
        <v>30000000</v>
      </c>
      <c r="L2437">
        <v>2015</v>
      </c>
      <c r="M2437">
        <v>7.2</v>
      </c>
      <c r="N2437">
        <v>2.35</v>
      </c>
    </row>
    <row r="2438" spans="1:14" x14ac:dyDescent="0.3">
      <c r="A2438" t="s">
        <v>832</v>
      </c>
      <c r="B2438">
        <v>102</v>
      </c>
      <c r="C2438" t="s">
        <v>7079</v>
      </c>
      <c r="D2438">
        <v>14793904</v>
      </c>
      <c r="E2438" t="s">
        <v>1106</v>
      </c>
      <c r="F2438" t="s">
        <v>1506</v>
      </c>
      <c r="G2438" t="s">
        <v>7080</v>
      </c>
      <c r="H2438" t="s">
        <v>2851</v>
      </c>
      <c r="I2438" t="s">
        <v>20</v>
      </c>
      <c r="J2438" t="s">
        <v>182</v>
      </c>
      <c r="K2438">
        <v>18000000</v>
      </c>
      <c r="L2438">
        <v>2009</v>
      </c>
      <c r="M2438">
        <v>5.3</v>
      </c>
      <c r="N2438">
        <v>1.85</v>
      </c>
    </row>
    <row r="2439" spans="1:14" x14ac:dyDescent="0.3">
      <c r="A2439" t="s">
        <v>5413</v>
      </c>
      <c r="B2439">
        <v>90</v>
      </c>
      <c r="C2439" t="s">
        <v>5828</v>
      </c>
      <c r="D2439">
        <v>15281286</v>
      </c>
      <c r="E2439" t="s">
        <v>936</v>
      </c>
      <c r="F2439" t="s">
        <v>186</v>
      </c>
      <c r="G2439" t="s">
        <v>7081</v>
      </c>
      <c r="H2439" t="s">
        <v>282</v>
      </c>
      <c r="I2439" t="s">
        <v>20</v>
      </c>
      <c r="J2439" t="s">
        <v>21</v>
      </c>
      <c r="K2439">
        <v>18000000</v>
      </c>
      <c r="L2439">
        <v>2009</v>
      </c>
      <c r="M2439">
        <v>6.5</v>
      </c>
      <c r="N2439">
        <v>1.85</v>
      </c>
    </row>
    <row r="2440" spans="1:14" x14ac:dyDescent="0.3">
      <c r="A2440" t="s">
        <v>7082</v>
      </c>
      <c r="B2440">
        <v>98</v>
      </c>
      <c r="C2440" t="s">
        <v>7083</v>
      </c>
      <c r="D2440">
        <v>8000000</v>
      </c>
      <c r="E2440" t="s">
        <v>92</v>
      </c>
      <c r="F2440" t="s">
        <v>4192</v>
      </c>
      <c r="G2440" t="s">
        <v>7084</v>
      </c>
      <c r="H2440" t="s">
        <v>7085</v>
      </c>
      <c r="I2440" t="s">
        <v>20</v>
      </c>
      <c r="J2440" t="s">
        <v>21</v>
      </c>
      <c r="K2440">
        <v>18000000</v>
      </c>
      <c r="L2440">
        <v>1981</v>
      </c>
      <c r="M2440">
        <v>5</v>
      </c>
      <c r="N2440">
        <v>2.35</v>
      </c>
    </row>
    <row r="2441" spans="1:14" x14ac:dyDescent="0.3">
      <c r="A2441" t="s">
        <v>7086</v>
      </c>
      <c r="B2441">
        <v>109</v>
      </c>
      <c r="C2441" t="s">
        <v>1139</v>
      </c>
      <c r="D2441">
        <v>13491653</v>
      </c>
      <c r="E2441" t="s">
        <v>2588</v>
      </c>
      <c r="F2441" t="s">
        <v>70</v>
      </c>
      <c r="G2441" t="s">
        <v>7087</v>
      </c>
      <c r="H2441" t="s">
        <v>1197</v>
      </c>
      <c r="I2441" t="s">
        <v>20</v>
      </c>
      <c r="J2441" t="s">
        <v>21</v>
      </c>
      <c r="K2441">
        <v>18000000</v>
      </c>
      <c r="L2441">
        <v>2001</v>
      </c>
      <c r="M2441">
        <v>6.1</v>
      </c>
      <c r="N2441">
        <v>2.35</v>
      </c>
    </row>
    <row r="2442" spans="1:14" x14ac:dyDescent="0.3">
      <c r="A2442" t="s">
        <v>1470</v>
      </c>
      <c r="B2442">
        <v>107</v>
      </c>
      <c r="C2442" t="s">
        <v>7088</v>
      </c>
      <c r="E2442" t="s">
        <v>575</v>
      </c>
      <c r="F2442" t="s">
        <v>7089</v>
      </c>
      <c r="G2442" t="s">
        <v>7090</v>
      </c>
      <c r="H2442" t="s">
        <v>7091</v>
      </c>
      <c r="I2442" t="s">
        <v>20</v>
      </c>
      <c r="J2442" t="s">
        <v>21</v>
      </c>
      <c r="K2442">
        <v>18000000</v>
      </c>
      <c r="L2442">
        <v>1981</v>
      </c>
      <c r="M2442">
        <v>7.4</v>
      </c>
      <c r="N2442">
        <v>2.35</v>
      </c>
    </row>
    <row r="2443" spans="1:14" x14ac:dyDescent="0.3">
      <c r="A2443" t="s">
        <v>7092</v>
      </c>
      <c r="B2443">
        <v>90</v>
      </c>
      <c r="C2443" t="s">
        <v>7093</v>
      </c>
      <c r="D2443">
        <v>10494494</v>
      </c>
      <c r="E2443" t="s">
        <v>227</v>
      </c>
      <c r="F2443" t="s">
        <v>7094</v>
      </c>
      <c r="G2443" t="s">
        <v>7095</v>
      </c>
      <c r="H2443" t="s">
        <v>7096</v>
      </c>
      <c r="I2443" t="s">
        <v>20</v>
      </c>
      <c r="J2443" t="s">
        <v>21</v>
      </c>
      <c r="K2443">
        <v>18000000</v>
      </c>
      <c r="L2443">
        <v>2013</v>
      </c>
      <c r="M2443">
        <v>4.4000000000000004</v>
      </c>
      <c r="N2443">
        <v>2.35</v>
      </c>
    </row>
    <row r="2444" spans="1:14" x14ac:dyDescent="0.3">
      <c r="A2444" t="s">
        <v>713</v>
      </c>
      <c r="B2444">
        <v>112</v>
      </c>
      <c r="C2444" t="s">
        <v>5947</v>
      </c>
      <c r="D2444">
        <v>7837632</v>
      </c>
      <c r="E2444" t="s">
        <v>2190</v>
      </c>
      <c r="F2444" t="s">
        <v>1516</v>
      </c>
      <c r="G2444" t="s">
        <v>7097</v>
      </c>
      <c r="H2444" t="s">
        <v>1734</v>
      </c>
      <c r="I2444" t="s">
        <v>20</v>
      </c>
      <c r="J2444" t="s">
        <v>21</v>
      </c>
      <c r="K2444">
        <v>18000000</v>
      </c>
      <c r="L2444">
        <v>1997</v>
      </c>
      <c r="M2444">
        <v>7.5</v>
      </c>
      <c r="N2444">
        <v>1.85</v>
      </c>
    </row>
    <row r="2445" spans="1:14" x14ac:dyDescent="0.3">
      <c r="A2445" t="s">
        <v>2482</v>
      </c>
      <c r="B2445">
        <v>94</v>
      </c>
      <c r="C2445" t="s">
        <v>1178</v>
      </c>
      <c r="D2445">
        <v>15155772</v>
      </c>
      <c r="E2445" t="s">
        <v>936</v>
      </c>
      <c r="F2445" t="s">
        <v>5109</v>
      </c>
      <c r="G2445" t="s">
        <v>7098</v>
      </c>
      <c r="H2445" t="s">
        <v>7099</v>
      </c>
      <c r="I2445" t="s">
        <v>20</v>
      </c>
      <c r="J2445" t="s">
        <v>21</v>
      </c>
      <c r="K2445">
        <v>18000000</v>
      </c>
      <c r="L2445">
        <v>2014</v>
      </c>
      <c r="M2445">
        <v>5.7</v>
      </c>
      <c r="N2445">
        <v>2.35</v>
      </c>
    </row>
    <row r="2446" spans="1:14" x14ac:dyDescent="0.3">
      <c r="A2446" t="s">
        <v>7100</v>
      </c>
      <c r="B2446">
        <v>105</v>
      </c>
      <c r="C2446" t="s">
        <v>7101</v>
      </c>
      <c r="D2446">
        <v>8508843</v>
      </c>
      <c r="E2446" t="s">
        <v>2674</v>
      </c>
      <c r="F2446" t="s">
        <v>1350</v>
      </c>
      <c r="G2446" t="s">
        <v>7102</v>
      </c>
      <c r="H2446" t="s">
        <v>7103</v>
      </c>
      <c r="I2446" t="s">
        <v>20</v>
      </c>
      <c r="J2446" t="s">
        <v>21</v>
      </c>
      <c r="K2446">
        <v>18000000</v>
      </c>
      <c r="L2446">
        <v>1989</v>
      </c>
      <c r="M2446">
        <v>5.5</v>
      </c>
      <c r="N2446">
        <v>1.37</v>
      </c>
    </row>
    <row r="2447" spans="1:14" x14ac:dyDescent="0.3">
      <c r="A2447" t="s">
        <v>7104</v>
      </c>
      <c r="B2447">
        <v>104</v>
      </c>
      <c r="C2447" t="s">
        <v>7105</v>
      </c>
      <c r="D2447">
        <v>7739049</v>
      </c>
      <c r="E2447" t="s">
        <v>936</v>
      </c>
      <c r="F2447" t="s">
        <v>2542</v>
      </c>
      <c r="G2447" t="s">
        <v>7106</v>
      </c>
      <c r="H2447" t="s">
        <v>7107</v>
      </c>
      <c r="I2447" t="s">
        <v>20</v>
      </c>
      <c r="J2447" t="s">
        <v>182</v>
      </c>
      <c r="K2447">
        <v>18000000</v>
      </c>
      <c r="L2447">
        <v>2004</v>
      </c>
      <c r="M2447">
        <v>7.1</v>
      </c>
      <c r="N2447">
        <v>1.85</v>
      </c>
    </row>
    <row r="2448" spans="1:14" x14ac:dyDescent="0.3">
      <c r="A2448" t="s">
        <v>3240</v>
      </c>
      <c r="B2448">
        <v>112</v>
      </c>
      <c r="C2448" t="s">
        <v>7108</v>
      </c>
      <c r="D2448">
        <v>6734844</v>
      </c>
      <c r="E2448" t="s">
        <v>146</v>
      </c>
      <c r="F2448" t="s">
        <v>7109</v>
      </c>
      <c r="G2448" t="s">
        <v>7110</v>
      </c>
      <c r="H2448" t="s">
        <v>7111</v>
      </c>
      <c r="I2448" t="s">
        <v>20</v>
      </c>
      <c r="J2448" t="s">
        <v>21</v>
      </c>
      <c r="K2448">
        <v>17000000</v>
      </c>
      <c r="L2448">
        <v>1986</v>
      </c>
      <c r="M2448">
        <v>5.9</v>
      </c>
      <c r="N2448">
        <v>1.85</v>
      </c>
    </row>
    <row r="2449" spans="1:14" x14ac:dyDescent="0.3">
      <c r="A2449" t="s">
        <v>7112</v>
      </c>
      <c r="B2449">
        <v>108</v>
      </c>
      <c r="C2449" t="s">
        <v>7113</v>
      </c>
      <c r="D2449">
        <v>6000000</v>
      </c>
      <c r="E2449" t="s">
        <v>24</v>
      </c>
      <c r="F2449" t="s">
        <v>957</v>
      </c>
      <c r="G2449" t="s">
        <v>7114</v>
      </c>
      <c r="H2449" t="s">
        <v>7115</v>
      </c>
      <c r="I2449" t="s">
        <v>20</v>
      </c>
      <c r="J2449" t="s">
        <v>21</v>
      </c>
      <c r="K2449">
        <v>18000000</v>
      </c>
      <c r="L2449">
        <v>1981</v>
      </c>
      <c r="M2449">
        <v>6.7</v>
      </c>
      <c r="N2449">
        <v>2.35</v>
      </c>
    </row>
    <row r="2450" spans="1:14" x14ac:dyDescent="0.3">
      <c r="A2450" t="s">
        <v>5663</v>
      </c>
      <c r="B2450">
        <v>112</v>
      </c>
      <c r="C2450" t="s">
        <v>7116</v>
      </c>
      <c r="D2450">
        <v>6615578</v>
      </c>
      <c r="E2450" t="s">
        <v>3919</v>
      </c>
      <c r="F2450" t="s">
        <v>7117</v>
      </c>
      <c r="G2450" t="s">
        <v>7118</v>
      </c>
      <c r="H2450" t="s">
        <v>6294</v>
      </c>
      <c r="I2450" t="s">
        <v>20</v>
      </c>
      <c r="J2450" t="s">
        <v>520</v>
      </c>
      <c r="K2450">
        <v>13000000</v>
      </c>
      <c r="L2450">
        <v>2009</v>
      </c>
      <c r="M2450">
        <v>7</v>
      </c>
      <c r="N2450">
        <v>2.35</v>
      </c>
    </row>
    <row r="2451" spans="1:14" x14ac:dyDescent="0.3">
      <c r="A2451" t="s">
        <v>173</v>
      </c>
      <c r="B2451">
        <v>127</v>
      </c>
      <c r="C2451" t="s">
        <v>372</v>
      </c>
      <c r="D2451">
        <v>5887457</v>
      </c>
      <c r="E2451" t="s">
        <v>2642</v>
      </c>
      <c r="F2451" t="s">
        <v>25</v>
      </c>
      <c r="G2451" t="s">
        <v>7119</v>
      </c>
      <c r="H2451" t="s">
        <v>2101</v>
      </c>
      <c r="I2451" t="s">
        <v>20</v>
      </c>
      <c r="J2451" t="s">
        <v>21</v>
      </c>
      <c r="K2451">
        <v>18000000</v>
      </c>
      <c r="L2451">
        <v>1994</v>
      </c>
      <c r="M2451">
        <v>7.9</v>
      </c>
      <c r="N2451">
        <v>1.85</v>
      </c>
    </row>
    <row r="2452" spans="1:14" x14ac:dyDescent="0.3">
      <c r="A2452" t="s">
        <v>4975</v>
      </c>
      <c r="B2452">
        <v>111</v>
      </c>
      <c r="C2452" t="s">
        <v>145</v>
      </c>
      <c r="D2452">
        <v>13362308</v>
      </c>
      <c r="E2452" t="s">
        <v>2190</v>
      </c>
      <c r="F2452" t="s">
        <v>55</v>
      </c>
      <c r="G2452" t="s">
        <v>7120</v>
      </c>
      <c r="H2452" t="s">
        <v>2208</v>
      </c>
      <c r="I2452" t="s">
        <v>20</v>
      </c>
      <c r="J2452" t="s">
        <v>21</v>
      </c>
      <c r="K2452">
        <v>18000000</v>
      </c>
      <c r="L2452">
        <v>2013</v>
      </c>
      <c r="M2452">
        <v>6.9</v>
      </c>
      <c r="N2452">
        <v>2.35</v>
      </c>
    </row>
    <row r="2453" spans="1:14" x14ac:dyDescent="0.3">
      <c r="A2453" t="s">
        <v>1324</v>
      </c>
      <c r="B2453">
        <v>126</v>
      </c>
      <c r="C2453" t="s">
        <v>7121</v>
      </c>
      <c r="D2453">
        <v>5701643</v>
      </c>
      <c r="E2453" t="s">
        <v>2203</v>
      </c>
      <c r="F2453" t="s">
        <v>158</v>
      </c>
      <c r="G2453" t="s">
        <v>7122</v>
      </c>
      <c r="H2453" t="s">
        <v>7123</v>
      </c>
      <c r="I2453" t="s">
        <v>7124</v>
      </c>
      <c r="J2453" t="s">
        <v>4410</v>
      </c>
      <c r="K2453">
        <v>20000000</v>
      </c>
      <c r="L2453">
        <v>2007</v>
      </c>
      <c r="M2453">
        <v>7.3</v>
      </c>
      <c r="N2453">
        <v>2.35</v>
      </c>
    </row>
    <row r="2454" spans="1:14" x14ac:dyDescent="0.3">
      <c r="A2454" t="s">
        <v>857</v>
      </c>
      <c r="B2454">
        <v>114</v>
      </c>
      <c r="C2454" t="s">
        <v>437</v>
      </c>
      <c r="D2454">
        <v>5694401</v>
      </c>
      <c r="E2454" t="s">
        <v>227</v>
      </c>
      <c r="F2454" t="s">
        <v>38</v>
      </c>
      <c r="G2454" t="s">
        <v>7125</v>
      </c>
      <c r="H2454" t="s">
        <v>94</v>
      </c>
      <c r="I2454" t="s">
        <v>20</v>
      </c>
      <c r="J2454" t="s">
        <v>34</v>
      </c>
      <c r="K2454">
        <v>18000000</v>
      </c>
      <c r="L2454">
        <v>2008</v>
      </c>
      <c r="M2454">
        <v>7.3</v>
      </c>
      <c r="N2454">
        <v>2.35</v>
      </c>
    </row>
    <row r="2455" spans="1:14" x14ac:dyDescent="0.3">
      <c r="A2455" t="s">
        <v>7126</v>
      </c>
      <c r="B2455">
        <v>99</v>
      </c>
      <c r="C2455" t="s">
        <v>7127</v>
      </c>
      <c r="D2455">
        <v>5333658</v>
      </c>
      <c r="E2455" t="s">
        <v>441</v>
      </c>
      <c r="F2455" t="s">
        <v>7036</v>
      </c>
      <c r="G2455" t="s">
        <v>7128</v>
      </c>
      <c r="H2455" t="s">
        <v>7129</v>
      </c>
      <c r="I2455" t="s">
        <v>20</v>
      </c>
      <c r="J2455" t="s">
        <v>21</v>
      </c>
      <c r="K2455">
        <v>20000000</v>
      </c>
      <c r="L2455">
        <v>1982</v>
      </c>
      <c r="M2455">
        <v>3.5</v>
      </c>
      <c r="N2455">
        <v>1.85</v>
      </c>
    </row>
    <row r="2456" spans="1:14" x14ac:dyDescent="0.3">
      <c r="A2456" t="s">
        <v>578</v>
      </c>
      <c r="B2456">
        <v>150</v>
      </c>
      <c r="C2456" t="s">
        <v>519</v>
      </c>
      <c r="D2456">
        <v>4414535</v>
      </c>
      <c r="E2456" t="s">
        <v>2190</v>
      </c>
      <c r="F2456" t="s">
        <v>7130</v>
      </c>
      <c r="G2456" t="s">
        <v>7131</v>
      </c>
      <c r="H2456" t="s">
        <v>5823</v>
      </c>
      <c r="I2456" t="s">
        <v>20</v>
      </c>
      <c r="J2456" t="s">
        <v>34</v>
      </c>
      <c r="K2456">
        <v>18000000</v>
      </c>
      <c r="L2456">
        <v>1996</v>
      </c>
      <c r="M2456">
        <v>7.8</v>
      </c>
      <c r="N2456">
        <v>2.2000000000000002</v>
      </c>
    </row>
    <row r="2457" spans="1:14" x14ac:dyDescent="0.3">
      <c r="A2457" t="s">
        <v>3875</v>
      </c>
      <c r="B2457">
        <v>117</v>
      </c>
      <c r="C2457" t="s">
        <v>7132</v>
      </c>
      <c r="D2457">
        <v>4806750</v>
      </c>
      <c r="E2457" t="s">
        <v>5314</v>
      </c>
      <c r="F2457" t="s">
        <v>239</v>
      </c>
      <c r="G2457" t="s">
        <v>7133</v>
      </c>
      <c r="H2457" t="s">
        <v>7134</v>
      </c>
      <c r="I2457" t="s">
        <v>20</v>
      </c>
      <c r="J2457" t="s">
        <v>251</v>
      </c>
      <c r="L2457">
        <v>2009</v>
      </c>
      <c r="M2457">
        <v>7.4</v>
      </c>
      <c r="N2457">
        <v>1.85</v>
      </c>
    </row>
    <row r="2458" spans="1:14" x14ac:dyDescent="0.3">
      <c r="A2458" t="s">
        <v>7135</v>
      </c>
      <c r="B2458">
        <v>112</v>
      </c>
      <c r="C2458" t="s">
        <v>701</v>
      </c>
      <c r="D2458">
        <v>3707794</v>
      </c>
      <c r="E2458" t="s">
        <v>978</v>
      </c>
      <c r="F2458" t="s">
        <v>57</v>
      </c>
      <c r="G2458" t="s">
        <v>7136</v>
      </c>
      <c r="H2458" t="s">
        <v>7137</v>
      </c>
      <c r="I2458" t="s">
        <v>20</v>
      </c>
      <c r="J2458" t="s">
        <v>7138</v>
      </c>
      <c r="K2458">
        <v>18000000</v>
      </c>
      <c r="L2458">
        <v>2016</v>
      </c>
      <c r="M2458">
        <v>6.7</v>
      </c>
      <c r="N2458">
        <v>2.35</v>
      </c>
    </row>
    <row r="2459" spans="1:14" x14ac:dyDescent="0.3">
      <c r="A2459" t="s">
        <v>2548</v>
      </c>
      <c r="B2459">
        <v>108</v>
      </c>
      <c r="C2459" t="s">
        <v>2622</v>
      </c>
      <c r="D2459">
        <v>3203044</v>
      </c>
      <c r="E2459" t="s">
        <v>1106</v>
      </c>
      <c r="F2459" t="s">
        <v>2548</v>
      </c>
      <c r="G2459" t="s">
        <v>7139</v>
      </c>
      <c r="H2459" t="s">
        <v>3820</v>
      </c>
      <c r="I2459" t="s">
        <v>20</v>
      </c>
      <c r="J2459" t="s">
        <v>21</v>
      </c>
      <c r="K2459">
        <v>18000000</v>
      </c>
      <c r="L2459">
        <v>2003</v>
      </c>
      <c r="M2459">
        <v>6.4</v>
      </c>
      <c r="N2459">
        <v>2.35</v>
      </c>
    </row>
    <row r="2460" spans="1:14" x14ac:dyDescent="0.3">
      <c r="A2460" t="s">
        <v>7140</v>
      </c>
      <c r="B2460">
        <v>116</v>
      </c>
      <c r="C2460" t="s">
        <v>297</v>
      </c>
      <c r="D2460">
        <v>4435083</v>
      </c>
      <c r="E2460" t="s">
        <v>7141</v>
      </c>
      <c r="F2460" t="s">
        <v>2184</v>
      </c>
      <c r="G2460" t="s">
        <v>7142</v>
      </c>
      <c r="H2460" t="s">
        <v>7143</v>
      </c>
      <c r="I2460" t="s">
        <v>20</v>
      </c>
      <c r="J2460" t="s">
        <v>251</v>
      </c>
      <c r="K2460">
        <v>18000000</v>
      </c>
      <c r="L2460">
        <v>2013</v>
      </c>
      <c r="M2460">
        <v>7.1</v>
      </c>
      <c r="N2460">
        <v>2.35</v>
      </c>
    </row>
    <row r="2461" spans="1:14" x14ac:dyDescent="0.3">
      <c r="A2461" t="s">
        <v>45</v>
      </c>
      <c r="B2461">
        <v>60</v>
      </c>
      <c r="C2461" t="s">
        <v>3190</v>
      </c>
      <c r="E2461" t="s">
        <v>4913</v>
      </c>
      <c r="F2461" t="s">
        <v>7144</v>
      </c>
      <c r="G2461" t="s">
        <v>7145</v>
      </c>
      <c r="H2461" t="s">
        <v>5313</v>
      </c>
      <c r="I2461" t="s">
        <v>45</v>
      </c>
      <c r="J2461" t="s">
        <v>21</v>
      </c>
      <c r="M2461">
        <v>6.7</v>
      </c>
    </row>
    <row r="2462" spans="1:14" x14ac:dyDescent="0.3">
      <c r="A2462" t="s">
        <v>7146</v>
      </c>
      <c r="B2462">
        <v>144</v>
      </c>
      <c r="C2462" t="s">
        <v>7147</v>
      </c>
      <c r="D2462">
        <v>2222647</v>
      </c>
      <c r="E2462" t="s">
        <v>4913</v>
      </c>
      <c r="F2462" t="s">
        <v>7148</v>
      </c>
      <c r="G2462" t="s">
        <v>7149</v>
      </c>
      <c r="H2462" t="s">
        <v>7150</v>
      </c>
      <c r="I2462" t="s">
        <v>5288</v>
      </c>
      <c r="J2462" t="s">
        <v>520</v>
      </c>
      <c r="K2462">
        <v>12000000</v>
      </c>
      <c r="L2462">
        <v>2009</v>
      </c>
      <c r="M2462">
        <v>7.8</v>
      </c>
      <c r="N2462">
        <v>1.85</v>
      </c>
    </row>
    <row r="2463" spans="1:14" x14ac:dyDescent="0.3">
      <c r="A2463" t="s">
        <v>513</v>
      </c>
      <c r="B2463">
        <v>92</v>
      </c>
      <c r="C2463" t="s">
        <v>7151</v>
      </c>
      <c r="E2463" t="s">
        <v>3960</v>
      </c>
      <c r="F2463" t="s">
        <v>513</v>
      </c>
      <c r="G2463" t="s">
        <v>7152</v>
      </c>
      <c r="H2463" t="s">
        <v>7153</v>
      </c>
      <c r="I2463" t="s">
        <v>20</v>
      </c>
      <c r="J2463" t="s">
        <v>21</v>
      </c>
      <c r="L2463">
        <v>2016</v>
      </c>
      <c r="M2463">
        <v>4</v>
      </c>
    </row>
    <row r="2464" spans="1:14" x14ac:dyDescent="0.3">
      <c r="A2464" t="s">
        <v>7154</v>
      </c>
      <c r="B2464">
        <v>93</v>
      </c>
      <c r="C2464" t="s">
        <v>1250</v>
      </c>
      <c r="D2464">
        <v>3500000</v>
      </c>
      <c r="E2464" t="s">
        <v>7155</v>
      </c>
      <c r="F2464" t="s">
        <v>883</v>
      </c>
      <c r="G2464" t="s">
        <v>7156</v>
      </c>
      <c r="H2464" t="s">
        <v>3955</v>
      </c>
      <c r="I2464" t="s">
        <v>20</v>
      </c>
      <c r="J2464" t="s">
        <v>21</v>
      </c>
      <c r="K2464">
        <v>2700000</v>
      </c>
      <c r="L2464">
        <v>1986</v>
      </c>
      <c r="M2464">
        <v>5.9</v>
      </c>
      <c r="N2464">
        <v>1.85</v>
      </c>
    </row>
    <row r="2465" spans="1:14" x14ac:dyDescent="0.3">
      <c r="A2465" t="s">
        <v>1712</v>
      </c>
      <c r="B2465">
        <v>103</v>
      </c>
      <c r="C2465" t="s">
        <v>2419</v>
      </c>
      <c r="D2465">
        <v>676698</v>
      </c>
      <c r="E2465" t="s">
        <v>1403</v>
      </c>
      <c r="F2465" t="s">
        <v>1857</v>
      </c>
      <c r="G2465" t="s">
        <v>7157</v>
      </c>
      <c r="H2465" t="s">
        <v>1220</v>
      </c>
      <c r="I2465" t="s">
        <v>20</v>
      </c>
      <c r="J2465" t="s">
        <v>21</v>
      </c>
      <c r="K2465">
        <v>18000000</v>
      </c>
      <c r="L2465">
        <v>2002</v>
      </c>
      <c r="M2465">
        <v>7.2</v>
      </c>
      <c r="N2465">
        <v>1.85</v>
      </c>
    </row>
    <row r="2466" spans="1:14" x14ac:dyDescent="0.3">
      <c r="A2466" t="s">
        <v>3999</v>
      </c>
      <c r="B2466">
        <v>93</v>
      </c>
      <c r="C2466" t="s">
        <v>7158</v>
      </c>
      <c r="D2466">
        <v>3419967</v>
      </c>
      <c r="E2466" t="s">
        <v>7159</v>
      </c>
      <c r="F2466" t="s">
        <v>7160</v>
      </c>
      <c r="G2466" t="s">
        <v>7161</v>
      </c>
      <c r="H2466" t="s">
        <v>7162</v>
      </c>
      <c r="I2466" t="s">
        <v>20</v>
      </c>
      <c r="J2466" t="s">
        <v>21</v>
      </c>
      <c r="L2466">
        <v>2013</v>
      </c>
      <c r="M2466">
        <v>7.2</v>
      </c>
      <c r="N2466">
        <v>2.35</v>
      </c>
    </row>
    <row r="2467" spans="1:14" x14ac:dyDescent="0.3">
      <c r="A2467" t="s">
        <v>7163</v>
      </c>
      <c r="B2467">
        <v>98</v>
      </c>
      <c r="C2467" t="s">
        <v>3568</v>
      </c>
      <c r="E2467" t="s">
        <v>1392</v>
      </c>
      <c r="F2467" t="s">
        <v>4653</v>
      </c>
      <c r="G2467" t="s">
        <v>7164</v>
      </c>
      <c r="H2467" t="s">
        <v>2048</v>
      </c>
      <c r="I2467" t="s">
        <v>20</v>
      </c>
      <c r="J2467" t="s">
        <v>520</v>
      </c>
      <c r="K2467">
        <v>18000000</v>
      </c>
      <c r="L2467">
        <v>2008</v>
      </c>
      <c r="M2467">
        <v>5.0999999999999996</v>
      </c>
      <c r="N2467">
        <v>2.35</v>
      </c>
    </row>
    <row r="2468" spans="1:14" x14ac:dyDescent="0.3">
      <c r="A2468" t="s">
        <v>45</v>
      </c>
      <c r="B2468">
        <v>334</v>
      </c>
      <c r="C2468" t="s">
        <v>7165</v>
      </c>
      <c r="D2468">
        <v>145118</v>
      </c>
      <c r="E2468" t="s">
        <v>3542</v>
      </c>
      <c r="F2468" t="s">
        <v>592</v>
      </c>
      <c r="G2468" t="s">
        <v>7166</v>
      </c>
      <c r="H2468" t="s">
        <v>7167</v>
      </c>
      <c r="I2468" t="s">
        <v>20</v>
      </c>
      <c r="J2468" t="s">
        <v>966</v>
      </c>
      <c r="M2468">
        <v>7.7</v>
      </c>
      <c r="N2468">
        <v>2.35</v>
      </c>
    </row>
    <row r="2469" spans="1:14" x14ac:dyDescent="0.3">
      <c r="A2469" t="s">
        <v>7168</v>
      </c>
      <c r="B2469">
        <v>114</v>
      </c>
      <c r="C2469" t="s">
        <v>7169</v>
      </c>
      <c r="E2469" t="s">
        <v>6241</v>
      </c>
      <c r="F2469" t="s">
        <v>7170</v>
      </c>
      <c r="G2469" t="s">
        <v>7171</v>
      </c>
      <c r="H2469" t="s">
        <v>7172</v>
      </c>
      <c r="I2469" t="s">
        <v>20</v>
      </c>
      <c r="J2469" t="s">
        <v>966</v>
      </c>
      <c r="K2469">
        <v>18000000</v>
      </c>
      <c r="L2469">
        <v>2009</v>
      </c>
      <c r="M2469">
        <v>5.5</v>
      </c>
      <c r="N2469">
        <v>2.35</v>
      </c>
    </row>
    <row r="2470" spans="1:14" x14ac:dyDescent="0.3">
      <c r="A2470" t="s">
        <v>7173</v>
      </c>
      <c r="B2470">
        <v>121</v>
      </c>
      <c r="C2470" t="s">
        <v>3965</v>
      </c>
      <c r="D2470">
        <v>229311</v>
      </c>
      <c r="E2470" t="s">
        <v>7174</v>
      </c>
      <c r="F2470" t="s">
        <v>3048</v>
      </c>
      <c r="G2470" t="s">
        <v>7175</v>
      </c>
      <c r="H2470" t="s">
        <v>7176</v>
      </c>
      <c r="I2470" t="s">
        <v>20</v>
      </c>
      <c r="J2470" t="s">
        <v>2292</v>
      </c>
      <c r="K2470">
        <v>11350000</v>
      </c>
      <c r="L2470">
        <v>1999</v>
      </c>
      <c r="M2470">
        <v>6.2</v>
      </c>
      <c r="N2470">
        <v>2.35</v>
      </c>
    </row>
    <row r="2471" spans="1:14" x14ac:dyDescent="0.3">
      <c r="A2471" t="s">
        <v>1629</v>
      </c>
      <c r="B2471">
        <v>87</v>
      </c>
      <c r="C2471" t="s">
        <v>7177</v>
      </c>
      <c r="E2471" t="s">
        <v>3960</v>
      </c>
      <c r="F2471" t="s">
        <v>7178</v>
      </c>
      <c r="G2471" t="s">
        <v>7179</v>
      </c>
      <c r="H2471" t="s">
        <v>7180</v>
      </c>
      <c r="I2471" t="s">
        <v>20</v>
      </c>
      <c r="J2471" t="s">
        <v>21</v>
      </c>
      <c r="K2471">
        <v>3500000</v>
      </c>
      <c r="L2471">
        <v>1985</v>
      </c>
      <c r="M2471">
        <v>7.2</v>
      </c>
      <c r="N2471">
        <v>1.85</v>
      </c>
    </row>
    <row r="2472" spans="1:14" x14ac:dyDescent="0.3">
      <c r="A2472" t="s">
        <v>1154</v>
      </c>
      <c r="B2472">
        <v>92</v>
      </c>
      <c r="C2472" t="s">
        <v>5382</v>
      </c>
      <c r="E2472" t="s">
        <v>315</v>
      </c>
      <c r="F2472" t="s">
        <v>4034</v>
      </c>
      <c r="G2472" t="s">
        <v>7181</v>
      </c>
      <c r="H2472" t="s">
        <v>5319</v>
      </c>
      <c r="I2472" t="s">
        <v>20</v>
      </c>
      <c r="J2472" t="s">
        <v>21</v>
      </c>
      <c r="K2472">
        <v>18000000</v>
      </c>
      <c r="L2472">
        <v>2016</v>
      </c>
      <c r="M2472">
        <v>5.2</v>
      </c>
    </row>
    <row r="2473" spans="1:14" x14ac:dyDescent="0.3">
      <c r="A2473" t="s">
        <v>7182</v>
      </c>
      <c r="B2473">
        <v>105</v>
      </c>
      <c r="C2473" t="s">
        <v>1469</v>
      </c>
      <c r="D2473">
        <v>63260</v>
      </c>
      <c r="E2473" t="s">
        <v>7183</v>
      </c>
      <c r="F2473" t="s">
        <v>6182</v>
      </c>
      <c r="G2473" t="s">
        <v>7184</v>
      </c>
      <c r="H2473" t="s">
        <v>7185</v>
      </c>
      <c r="I2473" t="s">
        <v>20</v>
      </c>
      <c r="J2473" t="s">
        <v>966</v>
      </c>
      <c r="K2473">
        <v>14000000</v>
      </c>
      <c r="L2473">
        <v>2006</v>
      </c>
      <c r="M2473">
        <v>6.7</v>
      </c>
      <c r="N2473">
        <v>2.35</v>
      </c>
    </row>
    <row r="2474" spans="1:14" x14ac:dyDescent="0.3">
      <c r="A2474" t="s">
        <v>6172</v>
      </c>
      <c r="B2474">
        <v>90</v>
      </c>
      <c r="C2474" t="s">
        <v>6173</v>
      </c>
      <c r="E2474" t="s">
        <v>1160</v>
      </c>
      <c r="F2474" t="s">
        <v>910</v>
      </c>
      <c r="G2474" t="s">
        <v>6174</v>
      </c>
      <c r="H2474" t="s">
        <v>1229</v>
      </c>
      <c r="I2474" t="s">
        <v>20</v>
      </c>
      <c r="J2474" t="s">
        <v>182</v>
      </c>
      <c r="K2474">
        <v>11000000</v>
      </c>
      <c r="L2474">
        <v>2015</v>
      </c>
      <c r="M2474">
        <v>6.3</v>
      </c>
      <c r="N2474">
        <v>2.35</v>
      </c>
    </row>
    <row r="2475" spans="1:14" x14ac:dyDescent="0.3">
      <c r="A2475" t="s">
        <v>5817</v>
      </c>
      <c r="B2475">
        <v>89</v>
      </c>
      <c r="C2475" t="s">
        <v>7186</v>
      </c>
      <c r="E2475" t="s">
        <v>24</v>
      </c>
      <c r="F2475" t="s">
        <v>5697</v>
      </c>
      <c r="G2475" t="s">
        <v>7187</v>
      </c>
      <c r="H2475" t="s">
        <v>1492</v>
      </c>
      <c r="I2475" t="s">
        <v>20</v>
      </c>
      <c r="J2475" t="s">
        <v>6283</v>
      </c>
      <c r="K2475">
        <v>17900000</v>
      </c>
      <c r="L2475">
        <v>1985</v>
      </c>
      <c r="M2475">
        <v>5</v>
      </c>
      <c r="N2475">
        <v>2.35</v>
      </c>
    </row>
    <row r="2476" spans="1:14" x14ac:dyDescent="0.3">
      <c r="A2476" t="s">
        <v>7188</v>
      </c>
      <c r="B2476">
        <v>114</v>
      </c>
      <c r="C2476" t="s">
        <v>808</v>
      </c>
      <c r="E2476" t="s">
        <v>3805</v>
      </c>
      <c r="F2476" t="s">
        <v>1147</v>
      </c>
      <c r="G2476" t="s">
        <v>7189</v>
      </c>
      <c r="H2476" t="s">
        <v>3166</v>
      </c>
      <c r="I2476" t="s">
        <v>20</v>
      </c>
      <c r="J2476" t="s">
        <v>2292</v>
      </c>
      <c r="K2476">
        <v>14000000</v>
      </c>
      <c r="L2476">
        <v>2012</v>
      </c>
      <c r="M2476">
        <v>6.2</v>
      </c>
      <c r="N2476">
        <v>2.35</v>
      </c>
    </row>
    <row r="2477" spans="1:14" x14ac:dyDescent="0.3">
      <c r="A2477" t="s">
        <v>4044</v>
      </c>
      <c r="B2477">
        <v>119</v>
      </c>
      <c r="C2477" t="s">
        <v>426</v>
      </c>
      <c r="D2477">
        <v>121463226</v>
      </c>
      <c r="E2477" t="s">
        <v>1099</v>
      </c>
      <c r="F2477" t="s">
        <v>124</v>
      </c>
      <c r="G2477" t="s">
        <v>7190</v>
      </c>
      <c r="H2477" t="s">
        <v>2766</v>
      </c>
      <c r="I2477" t="s">
        <v>20</v>
      </c>
      <c r="J2477" t="s">
        <v>21</v>
      </c>
      <c r="K2477">
        <v>20000000</v>
      </c>
      <c r="L2477">
        <v>2007</v>
      </c>
      <c r="M2477">
        <v>7.6</v>
      </c>
      <c r="N2477">
        <v>1.85</v>
      </c>
    </row>
    <row r="2478" spans="1:14" x14ac:dyDescent="0.3">
      <c r="A2478" t="s">
        <v>5734</v>
      </c>
      <c r="B2478">
        <v>103</v>
      </c>
      <c r="C2478" t="s">
        <v>5774</v>
      </c>
      <c r="D2478">
        <v>90485233</v>
      </c>
      <c r="E2478" t="s">
        <v>5554</v>
      </c>
      <c r="F2478" t="s">
        <v>3372</v>
      </c>
      <c r="G2478" t="s">
        <v>7191</v>
      </c>
      <c r="H2478" t="s">
        <v>5063</v>
      </c>
      <c r="I2478" t="s">
        <v>20</v>
      </c>
      <c r="J2478" t="s">
        <v>21</v>
      </c>
      <c r="L2478">
        <v>2009</v>
      </c>
      <c r="M2478">
        <v>4.0999999999999996</v>
      </c>
      <c r="N2478">
        <v>1.85</v>
      </c>
    </row>
    <row r="2479" spans="1:14" x14ac:dyDescent="0.3">
      <c r="A2479" t="s">
        <v>7192</v>
      </c>
      <c r="B2479">
        <v>91</v>
      </c>
      <c r="C2479" t="s">
        <v>5937</v>
      </c>
      <c r="E2479" t="s">
        <v>3587</v>
      </c>
      <c r="F2479" t="s">
        <v>3055</v>
      </c>
      <c r="G2479" t="s">
        <v>7193</v>
      </c>
      <c r="H2479" t="s">
        <v>708</v>
      </c>
      <c r="I2479" t="s">
        <v>20</v>
      </c>
      <c r="J2479" t="s">
        <v>966</v>
      </c>
      <c r="K2479">
        <v>18000000</v>
      </c>
      <c r="L2479">
        <v>2014</v>
      </c>
      <c r="M2479">
        <v>5.3</v>
      </c>
      <c r="N2479">
        <v>2.35</v>
      </c>
    </row>
    <row r="2480" spans="1:14" x14ac:dyDescent="0.3">
      <c r="A2480" t="s">
        <v>718</v>
      </c>
      <c r="B2480">
        <v>98</v>
      </c>
      <c r="C2480" t="s">
        <v>7194</v>
      </c>
      <c r="D2480">
        <v>58006147</v>
      </c>
      <c r="E2480" t="s">
        <v>3034</v>
      </c>
      <c r="F2480" t="s">
        <v>7195</v>
      </c>
      <c r="G2480" t="s">
        <v>7196</v>
      </c>
      <c r="H2480" t="s">
        <v>7197</v>
      </c>
      <c r="I2480" t="s">
        <v>20</v>
      </c>
      <c r="J2480" t="s">
        <v>21</v>
      </c>
      <c r="K2480">
        <v>23000000</v>
      </c>
      <c r="L2480">
        <v>2008</v>
      </c>
      <c r="M2480">
        <v>6.2</v>
      </c>
      <c r="N2480">
        <v>1.85</v>
      </c>
    </row>
    <row r="2481" spans="1:14" x14ac:dyDescent="0.3">
      <c r="A2481" t="s">
        <v>7198</v>
      </c>
      <c r="B2481">
        <v>80</v>
      </c>
      <c r="C2481" t="s">
        <v>1087</v>
      </c>
      <c r="D2481">
        <v>51053787</v>
      </c>
      <c r="E2481" t="s">
        <v>7199</v>
      </c>
      <c r="F2481" t="s">
        <v>175</v>
      </c>
      <c r="G2481" t="s">
        <v>7200</v>
      </c>
      <c r="H2481" t="s">
        <v>2250</v>
      </c>
      <c r="I2481" t="s">
        <v>20</v>
      </c>
      <c r="J2481" t="s">
        <v>21</v>
      </c>
      <c r="K2481">
        <v>17500000</v>
      </c>
      <c r="L2481">
        <v>2005</v>
      </c>
      <c r="M2481">
        <v>6.5</v>
      </c>
      <c r="N2481">
        <v>1.85</v>
      </c>
    </row>
    <row r="2482" spans="1:14" x14ac:dyDescent="0.3">
      <c r="A2482" t="s">
        <v>7201</v>
      </c>
      <c r="B2482">
        <v>121</v>
      </c>
      <c r="C2482" t="s">
        <v>2619</v>
      </c>
      <c r="D2482">
        <v>23472900</v>
      </c>
      <c r="E2482" t="s">
        <v>1290</v>
      </c>
      <c r="F2482" t="s">
        <v>172</v>
      </c>
      <c r="G2482" t="s">
        <v>7202</v>
      </c>
      <c r="H2482" t="s">
        <v>7203</v>
      </c>
      <c r="I2482" t="s">
        <v>20</v>
      </c>
      <c r="J2482" t="s">
        <v>34</v>
      </c>
      <c r="K2482">
        <v>17500000</v>
      </c>
      <c r="L2482">
        <v>2004</v>
      </c>
      <c r="M2482">
        <v>8.1</v>
      </c>
      <c r="N2482">
        <v>2.35</v>
      </c>
    </row>
    <row r="2483" spans="1:14" x14ac:dyDescent="0.3">
      <c r="A2483" t="s">
        <v>7204</v>
      </c>
      <c r="B2483">
        <v>94</v>
      </c>
      <c r="C2483" t="s">
        <v>888</v>
      </c>
      <c r="D2483">
        <v>39687528</v>
      </c>
      <c r="E2483" t="s">
        <v>315</v>
      </c>
      <c r="F2483" t="s">
        <v>7205</v>
      </c>
      <c r="G2483" t="s">
        <v>7206</v>
      </c>
      <c r="H2483" t="s">
        <v>2790</v>
      </c>
      <c r="I2483" t="s">
        <v>20</v>
      </c>
      <c r="J2483" t="s">
        <v>966</v>
      </c>
      <c r="K2483">
        <v>24000000</v>
      </c>
      <c r="L2483">
        <v>2007</v>
      </c>
      <c r="M2483">
        <v>6.3</v>
      </c>
      <c r="N2483">
        <v>2.35</v>
      </c>
    </row>
    <row r="2484" spans="1:14" x14ac:dyDescent="0.3">
      <c r="A2484" t="s">
        <v>7207</v>
      </c>
      <c r="B2484">
        <v>93</v>
      </c>
      <c r="C2484" t="s">
        <v>6901</v>
      </c>
      <c r="D2484">
        <v>7017178</v>
      </c>
      <c r="E2484" t="s">
        <v>7208</v>
      </c>
      <c r="F2484" t="s">
        <v>1984</v>
      </c>
      <c r="G2484" t="s">
        <v>7209</v>
      </c>
      <c r="H2484" t="s">
        <v>7210</v>
      </c>
      <c r="I2484" t="s">
        <v>20</v>
      </c>
      <c r="J2484" t="s">
        <v>21</v>
      </c>
      <c r="K2484">
        <v>17500000</v>
      </c>
      <c r="L2484">
        <v>2013</v>
      </c>
      <c r="M2484">
        <v>4.4000000000000004</v>
      </c>
      <c r="N2484">
        <v>2.35</v>
      </c>
    </row>
    <row r="2485" spans="1:14" x14ac:dyDescent="0.3">
      <c r="A2485" t="s">
        <v>7211</v>
      </c>
      <c r="B2485">
        <v>93</v>
      </c>
      <c r="C2485" t="s">
        <v>2263</v>
      </c>
      <c r="E2485" t="s">
        <v>37</v>
      </c>
      <c r="F2485" t="s">
        <v>658</v>
      </c>
      <c r="G2485" t="s">
        <v>7212</v>
      </c>
      <c r="H2485" t="s">
        <v>7213</v>
      </c>
      <c r="I2485" t="s">
        <v>20</v>
      </c>
      <c r="J2485" t="s">
        <v>21</v>
      </c>
      <c r="K2485">
        <v>18000000</v>
      </c>
      <c r="L2485">
        <v>2014</v>
      </c>
      <c r="M2485">
        <v>4.5999999999999996</v>
      </c>
      <c r="N2485">
        <v>2.35</v>
      </c>
    </row>
    <row r="2486" spans="1:14" x14ac:dyDescent="0.3">
      <c r="A2486" t="s">
        <v>7214</v>
      </c>
      <c r="B2486">
        <v>116</v>
      </c>
      <c r="C2486" t="s">
        <v>7215</v>
      </c>
      <c r="D2486">
        <v>325491</v>
      </c>
      <c r="E2486" t="s">
        <v>1392</v>
      </c>
      <c r="F2486" t="s">
        <v>7216</v>
      </c>
      <c r="G2486" t="s">
        <v>7217</v>
      </c>
      <c r="H2486" t="s">
        <v>7218</v>
      </c>
      <c r="I2486" t="s">
        <v>20</v>
      </c>
      <c r="J2486" t="s">
        <v>21</v>
      </c>
      <c r="K2486">
        <v>17500000</v>
      </c>
      <c r="L2486">
        <v>2002</v>
      </c>
      <c r="M2486">
        <v>6</v>
      </c>
      <c r="N2486">
        <v>1.85</v>
      </c>
    </row>
    <row r="2487" spans="1:14" x14ac:dyDescent="0.3">
      <c r="A2487" t="s">
        <v>2286</v>
      </c>
      <c r="B2487">
        <v>101</v>
      </c>
      <c r="C2487" t="s">
        <v>7219</v>
      </c>
      <c r="D2487">
        <v>96471845</v>
      </c>
      <c r="E2487" t="s">
        <v>5870</v>
      </c>
      <c r="F2487" t="s">
        <v>5003</v>
      </c>
      <c r="G2487" t="s">
        <v>7220</v>
      </c>
      <c r="H2487" t="s">
        <v>7221</v>
      </c>
      <c r="I2487" t="s">
        <v>20</v>
      </c>
      <c r="J2487" t="s">
        <v>21</v>
      </c>
      <c r="K2487">
        <v>17000000</v>
      </c>
      <c r="L2487">
        <v>2001</v>
      </c>
      <c r="M2487">
        <v>7.6</v>
      </c>
      <c r="N2487">
        <v>1.85</v>
      </c>
    </row>
    <row r="2488" spans="1:14" x14ac:dyDescent="0.3">
      <c r="A2488" t="s">
        <v>14</v>
      </c>
      <c r="B2488">
        <v>154</v>
      </c>
      <c r="C2488" t="s">
        <v>7222</v>
      </c>
      <c r="D2488">
        <v>85200000</v>
      </c>
      <c r="E2488" t="s">
        <v>48</v>
      </c>
      <c r="F2488" t="s">
        <v>1944</v>
      </c>
      <c r="G2488" t="s">
        <v>7223</v>
      </c>
      <c r="H2488" t="s">
        <v>1127</v>
      </c>
      <c r="I2488" t="s">
        <v>20</v>
      </c>
      <c r="J2488" t="s">
        <v>21</v>
      </c>
      <c r="K2488">
        <v>18500000</v>
      </c>
      <c r="L2488">
        <v>1986</v>
      </c>
      <c r="M2488">
        <v>8.4</v>
      </c>
      <c r="N2488">
        <v>1.85</v>
      </c>
    </row>
    <row r="2489" spans="1:14" x14ac:dyDescent="0.3">
      <c r="A2489" t="s">
        <v>7224</v>
      </c>
      <c r="B2489">
        <v>170</v>
      </c>
      <c r="C2489" t="s">
        <v>7225</v>
      </c>
      <c r="D2489">
        <v>72000000</v>
      </c>
      <c r="E2489" t="s">
        <v>7226</v>
      </c>
      <c r="F2489" t="s">
        <v>7227</v>
      </c>
      <c r="G2489" t="s">
        <v>7228</v>
      </c>
      <c r="H2489" t="s">
        <v>7229</v>
      </c>
      <c r="I2489" t="s">
        <v>20</v>
      </c>
      <c r="J2489" t="s">
        <v>21</v>
      </c>
      <c r="K2489">
        <v>17000000</v>
      </c>
      <c r="L2489">
        <v>1964</v>
      </c>
      <c r="M2489">
        <v>7.9</v>
      </c>
      <c r="N2489">
        <v>2.2000000000000002</v>
      </c>
    </row>
    <row r="2490" spans="1:14" x14ac:dyDescent="0.3">
      <c r="A2490" t="s">
        <v>3047</v>
      </c>
      <c r="B2490">
        <v>99</v>
      </c>
      <c r="C2490" t="s">
        <v>1617</v>
      </c>
      <c r="D2490">
        <v>72219395</v>
      </c>
      <c r="E2490" t="s">
        <v>1959</v>
      </c>
      <c r="F2490" t="s">
        <v>3334</v>
      </c>
      <c r="G2490" t="s">
        <v>7230</v>
      </c>
      <c r="H2490" t="s">
        <v>1479</v>
      </c>
      <c r="I2490" t="s">
        <v>20</v>
      </c>
      <c r="J2490" t="s">
        <v>21</v>
      </c>
      <c r="K2490">
        <v>17000000</v>
      </c>
      <c r="L2490">
        <v>1997</v>
      </c>
      <c r="M2490">
        <v>5.6</v>
      </c>
      <c r="N2490">
        <v>2.35</v>
      </c>
    </row>
    <row r="2491" spans="1:14" x14ac:dyDescent="0.3">
      <c r="A2491" t="s">
        <v>4547</v>
      </c>
      <c r="B2491">
        <v>104</v>
      </c>
      <c r="C2491" t="s">
        <v>418</v>
      </c>
      <c r="D2491">
        <v>82389560</v>
      </c>
      <c r="E2491" t="s">
        <v>1099</v>
      </c>
      <c r="F2491" t="s">
        <v>2849</v>
      </c>
      <c r="G2491" t="s">
        <v>7231</v>
      </c>
      <c r="H2491" t="s">
        <v>736</v>
      </c>
      <c r="I2491" t="s">
        <v>20</v>
      </c>
      <c r="J2491" t="s">
        <v>21</v>
      </c>
      <c r="K2491">
        <v>17000000</v>
      </c>
      <c r="L2491">
        <v>2014</v>
      </c>
      <c r="M2491">
        <v>6.5</v>
      </c>
      <c r="N2491">
        <v>1.85</v>
      </c>
    </row>
    <row r="2492" spans="1:14" x14ac:dyDescent="0.3">
      <c r="A2492" t="s">
        <v>4978</v>
      </c>
      <c r="B2492">
        <v>126</v>
      </c>
      <c r="C2492" t="s">
        <v>7232</v>
      </c>
      <c r="D2492">
        <v>71502303</v>
      </c>
      <c r="E2492" t="s">
        <v>6784</v>
      </c>
      <c r="F2492" t="s">
        <v>1729</v>
      </c>
      <c r="G2492" t="s">
        <v>7233</v>
      </c>
      <c r="H2492" t="s">
        <v>63</v>
      </c>
      <c r="I2492" t="s">
        <v>20</v>
      </c>
      <c r="J2492" t="s">
        <v>21</v>
      </c>
      <c r="K2492">
        <v>12000000</v>
      </c>
      <c r="L2492">
        <v>2004</v>
      </c>
      <c r="M2492">
        <v>7.5</v>
      </c>
      <c r="N2492">
        <v>1.85</v>
      </c>
    </row>
    <row r="2493" spans="1:14" x14ac:dyDescent="0.3">
      <c r="A2493" t="s">
        <v>3105</v>
      </c>
      <c r="B2493">
        <v>110</v>
      </c>
      <c r="C2493" t="s">
        <v>7234</v>
      </c>
      <c r="D2493">
        <v>19179969</v>
      </c>
      <c r="E2493" t="s">
        <v>1099</v>
      </c>
      <c r="F2493" t="s">
        <v>7235</v>
      </c>
      <c r="G2493" t="s">
        <v>7236</v>
      </c>
      <c r="H2493" t="s">
        <v>3105</v>
      </c>
      <c r="I2493" t="s">
        <v>20</v>
      </c>
      <c r="J2493" t="s">
        <v>21</v>
      </c>
      <c r="K2493">
        <v>17500000</v>
      </c>
      <c r="L2493">
        <v>2006</v>
      </c>
      <c r="M2493">
        <v>6.3</v>
      </c>
      <c r="N2493">
        <v>2.35</v>
      </c>
    </row>
    <row r="2494" spans="1:14" x14ac:dyDescent="0.3">
      <c r="A2494" t="s">
        <v>3354</v>
      </c>
      <c r="B2494">
        <v>101</v>
      </c>
      <c r="C2494" t="s">
        <v>6110</v>
      </c>
      <c r="D2494">
        <v>47000000</v>
      </c>
      <c r="E2494" t="s">
        <v>3456</v>
      </c>
      <c r="F2494" t="s">
        <v>1139</v>
      </c>
      <c r="G2494" t="s">
        <v>7237</v>
      </c>
      <c r="H2494" t="s">
        <v>3457</v>
      </c>
      <c r="I2494" t="s">
        <v>20</v>
      </c>
      <c r="J2494" t="s">
        <v>21</v>
      </c>
      <c r="K2494">
        <v>300000</v>
      </c>
      <c r="L2494">
        <v>1978</v>
      </c>
      <c r="M2494">
        <v>7.9</v>
      </c>
      <c r="N2494">
        <v>2.35</v>
      </c>
    </row>
    <row r="2495" spans="1:14" x14ac:dyDescent="0.3">
      <c r="A2495" t="s">
        <v>1274</v>
      </c>
      <c r="B2495">
        <v>80</v>
      </c>
      <c r="C2495" t="s">
        <v>3825</v>
      </c>
      <c r="D2495">
        <v>84961</v>
      </c>
      <c r="E2495" t="s">
        <v>870</v>
      </c>
      <c r="F2495" t="s">
        <v>341</v>
      </c>
      <c r="G2495" t="s">
        <v>3826</v>
      </c>
      <c r="H2495" t="s">
        <v>3827</v>
      </c>
      <c r="I2495" t="s">
        <v>1279</v>
      </c>
      <c r="J2495" t="s">
        <v>601</v>
      </c>
      <c r="K2495">
        <v>31000000</v>
      </c>
      <c r="L2495">
        <v>2002</v>
      </c>
      <c r="M2495">
        <v>7.9</v>
      </c>
      <c r="N2495">
        <v>2.35</v>
      </c>
    </row>
    <row r="2496" spans="1:14" x14ac:dyDescent="0.3">
      <c r="A2496" t="s">
        <v>7238</v>
      </c>
      <c r="B2496">
        <v>87</v>
      </c>
      <c r="C2496" t="s">
        <v>885</v>
      </c>
      <c r="D2496">
        <v>37566230</v>
      </c>
      <c r="E2496" t="s">
        <v>7239</v>
      </c>
      <c r="F2496" t="s">
        <v>1701</v>
      </c>
      <c r="G2496" t="s">
        <v>7240</v>
      </c>
      <c r="H2496" t="s">
        <v>1430</v>
      </c>
      <c r="I2496" t="s">
        <v>20</v>
      </c>
      <c r="J2496" t="s">
        <v>21</v>
      </c>
      <c r="K2496">
        <v>17000000</v>
      </c>
      <c r="L2496">
        <v>2003</v>
      </c>
      <c r="M2496">
        <v>5.0999999999999996</v>
      </c>
      <c r="N2496">
        <v>1.85</v>
      </c>
    </row>
    <row r="2497" spans="1:14" x14ac:dyDescent="0.3">
      <c r="A2497" t="s">
        <v>4189</v>
      </c>
      <c r="B2497">
        <v>123</v>
      </c>
      <c r="C2497" t="s">
        <v>1462</v>
      </c>
      <c r="D2497">
        <v>70492685</v>
      </c>
      <c r="E2497" t="s">
        <v>1649</v>
      </c>
      <c r="F2497" t="s">
        <v>1819</v>
      </c>
      <c r="G2497" t="s">
        <v>7241</v>
      </c>
      <c r="H2497" t="s">
        <v>5194</v>
      </c>
      <c r="I2497" t="s">
        <v>20</v>
      </c>
      <c r="J2497" t="s">
        <v>21</v>
      </c>
      <c r="K2497">
        <v>17000000</v>
      </c>
      <c r="L2497">
        <v>2013</v>
      </c>
      <c r="M2497">
        <v>6.7</v>
      </c>
      <c r="N2497">
        <v>2.35</v>
      </c>
    </row>
    <row r="2498" spans="1:14" x14ac:dyDescent="0.3">
      <c r="A2498" t="s">
        <v>5737</v>
      </c>
      <c r="B2498">
        <v>109</v>
      </c>
      <c r="C2498" t="s">
        <v>224</v>
      </c>
      <c r="D2498">
        <v>35635046</v>
      </c>
      <c r="E2498" t="s">
        <v>315</v>
      </c>
      <c r="F2498" t="s">
        <v>214</v>
      </c>
      <c r="G2498" t="s">
        <v>7242</v>
      </c>
      <c r="H2498" t="s">
        <v>5374</v>
      </c>
      <c r="I2498" t="s">
        <v>20</v>
      </c>
      <c r="J2498" t="s">
        <v>34</v>
      </c>
      <c r="K2498">
        <v>17000000</v>
      </c>
      <c r="L2498">
        <v>2006</v>
      </c>
      <c r="M2498">
        <v>6.7</v>
      </c>
      <c r="N2498">
        <v>2.35</v>
      </c>
    </row>
    <row r="2499" spans="1:14" x14ac:dyDescent="0.3">
      <c r="A2499" t="s">
        <v>7243</v>
      </c>
      <c r="B2499">
        <v>90</v>
      </c>
      <c r="C2499" t="s">
        <v>5724</v>
      </c>
      <c r="D2499">
        <v>45670855</v>
      </c>
      <c r="E2499" t="s">
        <v>3197</v>
      </c>
      <c r="F2499" t="s">
        <v>3680</v>
      </c>
      <c r="G2499" t="s">
        <v>7244</v>
      </c>
      <c r="H2499" t="s">
        <v>7245</v>
      </c>
      <c r="I2499" t="s">
        <v>20</v>
      </c>
      <c r="J2499" t="s">
        <v>182</v>
      </c>
      <c r="K2499">
        <v>20000000</v>
      </c>
      <c r="L2499">
        <v>2010</v>
      </c>
      <c r="M2499">
        <v>5.6</v>
      </c>
      <c r="N2499">
        <v>1.85</v>
      </c>
    </row>
    <row r="2500" spans="1:14" x14ac:dyDescent="0.3">
      <c r="A2500" t="s">
        <v>2427</v>
      </c>
      <c r="B2500">
        <v>96</v>
      </c>
      <c r="C2500" t="s">
        <v>2383</v>
      </c>
      <c r="D2500">
        <v>37939782</v>
      </c>
      <c r="E2500" t="s">
        <v>1106</v>
      </c>
      <c r="F2500" t="s">
        <v>5074</v>
      </c>
      <c r="G2500" t="s">
        <v>7246</v>
      </c>
      <c r="H2500" t="s">
        <v>6259</v>
      </c>
      <c r="I2500" t="s">
        <v>20</v>
      </c>
      <c r="J2500" t="s">
        <v>21</v>
      </c>
      <c r="K2500">
        <v>17000000</v>
      </c>
      <c r="L2500">
        <v>2002</v>
      </c>
      <c r="M2500">
        <v>5.6</v>
      </c>
      <c r="N2500">
        <v>1.85</v>
      </c>
    </row>
    <row r="2501" spans="1:14" x14ac:dyDescent="0.3">
      <c r="A2501" t="s">
        <v>202</v>
      </c>
      <c r="B2501">
        <v>125</v>
      </c>
      <c r="C2501" t="s">
        <v>203</v>
      </c>
      <c r="D2501">
        <v>172051787</v>
      </c>
      <c r="E2501" t="s">
        <v>48</v>
      </c>
      <c r="F2501" t="s">
        <v>204</v>
      </c>
      <c r="G2501" t="s">
        <v>205</v>
      </c>
      <c r="H2501" t="s">
        <v>206</v>
      </c>
      <c r="I2501" t="s">
        <v>20</v>
      </c>
      <c r="J2501" t="s">
        <v>21</v>
      </c>
      <c r="K2501">
        <v>170000000</v>
      </c>
      <c r="L2501">
        <v>2010</v>
      </c>
      <c r="M2501">
        <v>6.8</v>
      </c>
      <c r="N2501">
        <v>2.35</v>
      </c>
    </row>
    <row r="2502" spans="1:14" x14ac:dyDescent="0.3">
      <c r="A2502" t="s">
        <v>7247</v>
      </c>
      <c r="B2502">
        <v>82</v>
      </c>
      <c r="C2502" t="s">
        <v>7248</v>
      </c>
      <c r="D2502">
        <v>30324946</v>
      </c>
      <c r="E2502" t="s">
        <v>4042</v>
      </c>
      <c r="F2502" t="s">
        <v>831</v>
      </c>
      <c r="G2502" t="s">
        <v>7249</v>
      </c>
      <c r="H2502" t="s">
        <v>6148</v>
      </c>
      <c r="I2502" t="s">
        <v>20</v>
      </c>
      <c r="J2502" t="s">
        <v>21</v>
      </c>
      <c r="K2502">
        <v>17000000</v>
      </c>
      <c r="L2502">
        <v>1998</v>
      </c>
      <c r="M2502">
        <v>6.2</v>
      </c>
      <c r="N2502">
        <v>1.85</v>
      </c>
    </row>
    <row r="2503" spans="1:14" x14ac:dyDescent="0.3">
      <c r="A2503" t="s">
        <v>6950</v>
      </c>
      <c r="B2503">
        <v>86</v>
      </c>
      <c r="C2503" t="s">
        <v>4173</v>
      </c>
      <c r="D2503">
        <v>27854896</v>
      </c>
      <c r="E2503" t="s">
        <v>467</v>
      </c>
      <c r="F2503" t="s">
        <v>3246</v>
      </c>
      <c r="G2503" t="s">
        <v>7250</v>
      </c>
      <c r="H2503" t="s">
        <v>7251</v>
      </c>
      <c r="I2503" t="s">
        <v>20</v>
      </c>
      <c r="J2503" t="s">
        <v>21</v>
      </c>
      <c r="K2503">
        <v>17000000</v>
      </c>
      <c r="L2503">
        <v>2011</v>
      </c>
      <c r="M2503">
        <v>5.6</v>
      </c>
      <c r="N2503">
        <v>2.35</v>
      </c>
    </row>
    <row r="2504" spans="1:14" x14ac:dyDescent="0.3">
      <c r="A2504" t="s">
        <v>4580</v>
      </c>
      <c r="B2504">
        <v>108</v>
      </c>
      <c r="C2504" t="s">
        <v>7178</v>
      </c>
      <c r="D2504">
        <v>41777564</v>
      </c>
      <c r="E2504" t="s">
        <v>3960</v>
      </c>
      <c r="F2504" t="s">
        <v>6888</v>
      </c>
      <c r="G2504" t="s">
        <v>7252</v>
      </c>
      <c r="H2504" t="s">
        <v>2383</v>
      </c>
      <c r="I2504" t="s">
        <v>20</v>
      </c>
      <c r="J2504" t="s">
        <v>21</v>
      </c>
      <c r="K2504">
        <v>15000000</v>
      </c>
      <c r="L2504">
        <v>2006</v>
      </c>
      <c r="M2504">
        <v>6.4</v>
      </c>
      <c r="N2504">
        <v>2.35</v>
      </c>
    </row>
    <row r="2505" spans="1:14" x14ac:dyDescent="0.3">
      <c r="A2505" t="s">
        <v>2904</v>
      </c>
      <c r="B2505">
        <v>98</v>
      </c>
      <c r="C2505" t="s">
        <v>2989</v>
      </c>
      <c r="D2505">
        <v>22734486</v>
      </c>
      <c r="E2505" t="s">
        <v>1099</v>
      </c>
      <c r="F2505" t="s">
        <v>2432</v>
      </c>
      <c r="G2505" t="s">
        <v>7253</v>
      </c>
      <c r="H2505" t="s">
        <v>5437</v>
      </c>
      <c r="I2505" t="s">
        <v>20</v>
      </c>
      <c r="J2505" t="s">
        <v>21</v>
      </c>
      <c r="K2505">
        <v>17000000</v>
      </c>
      <c r="L2505">
        <v>2003</v>
      </c>
      <c r="M2505">
        <v>5.6</v>
      </c>
      <c r="N2505">
        <v>2.35</v>
      </c>
    </row>
    <row r="2506" spans="1:14" x14ac:dyDescent="0.3">
      <c r="A2506" t="s">
        <v>5179</v>
      </c>
      <c r="B2506">
        <v>129</v>
      </c>
      <c r="C2506" t="s">
        <v>7254</v>
      </c>
      <c r="D2506">
        <v>44469602</v>
      </c>
      <c r="E2506" t="s">
        <v>1076</v>
      </c>
      <c r="F2506" t="s">
        <v>7255</v>
      </c>
      <c r="G2506" t="s">
        <v>7256</v>
      </c>
      <c r="H2506" t="s">
        <v>7257</v>
      </c>
      <c r="I2506" t="s">
        <v>20</v>
      </c>
      <c r="J2506" t="s">
        <v>21</v>
      </c>
      <c r="K2506">
        <v>17000000</v>
      </c>
      <c r="L2506">
        <v>2015</v>
      </c>
      <c r="M2506">
        <v>7.4</v>
      </c>
      <c r="N2506">
        <v>2.35</v>
      </c>
    </row>
    <row r="2507" spans="1:14" x14ac:dyDescent="0.3">
      <c r="A2507" t="s">
        <v>7258</v>
      </c>
      <c r="B2507">
        <v>99</v>
      </c>
      <c r="C2507" t="s">
        <v>1986</v>
      </c>
      <c r="D2507">
        <v>24708699</v>
      </c>
      <c r="E2507" t="s">
        <v>1099</v>
      </c>
      <c r="F2507" t="s">
        <v>1401</v>
      </c>
      <c r="G2507" t="s">
        <v>7259</v>
      </c>
      <c r="H2507" t="s">
        <v>7260</v>
      </c>
      <c r="I2507" t="s">
        <v>20</v>
      </c>
      <c r="J2507" t="s">
        <v>21</v>
      </c>
      <c r="L2507">
        <v>2010</v>
      </c>
      <c r="M2507">
        <v>4.9000000000000004</v>
      </c>
      <c r="N2507">
        <v>2.35</v>
      </c>
    </row>
    <row r="2508" spans="1:14" x14ac:dyDescent="0.3">
      <c r="A2508" t="s">
        <v>7261</v>
      </c>
      <c r="B2508">
        <v>105</v>
      </c>
      <c r="C2508" t="s">
        <v>7262</v>
      </c>
      <c r="D2508">
        <v>21160089</v>
      </c>
      <c r="E2508" t="s">
        <v>7263</v>
      </c>
      <c r="F2508" t="s">
        <v>779</v>
      </c>
      <c r="G2508" t="s">
        <v>7264</v>
      </c>
      <c r="H2508" t="s">
        <v>7265</v>
      </c>
      <c r="I2508" t="s">
        <v>20</v>
      </c>
      <c r="J2508" t="s">
        <v>21</v>
      </c>
      <c r="L2508">
        <v>2006</v>
      </c>
      <c r="M2508">
        <v>6</v>
      </c>
      <c r="N2508">
        <v>2.35</v>
      </c>
    </row>
    <row r="2509" spans="1:14" x14ac:dyDescent="0.3">
      <c r="A2509" t="s">
        <v>7266</v>
      </c>
      <c r="B2509">
        <v>112</v>
      </c>
      <c r="C2509" t="s">
        <v>5312</v>
      </c>
      <c r="D2509">
        <v>64998368</v>
      </c>
      <c r="E2509" t="s">
        <v>4042</v>
      </c>
      <c r="F2509" t="s">
        <v>1602</v>
      </c>
      <c r="G2509" t="s">
        <v>7267</v>
      </c>
      <c r="H2509" t="s">
        <v>7268</v>
      </c>
      <c r="I2509" t="s">
        <v>20</v>
      </c>
      <c r="J2509" t="s">
        <v>21</v>
      </c>
      <c r="K2509">
        <v>17000000</v>
      </c>
      <c r="L2509">
        <v>2012</v>
      </c>
      <c r="M2509">
        <v>7.2</v>
      </c>
      <c r="N2509">
        <v>1.85</v>
      </c>
    </row>
    <row r="2510" spans="1:14" x14ac:dyDescent="0.3">
      <c r="A2510" t="s">
        <v>4508</v>
      </c>
      <c r="B2510">
        <v>108</v>
      </c>
      <c r="C2510" t="s">
        <v>538</v>
      </c>
      <c r="D2510">
        <v>19693891</v>
      </c>
      <c r="E2510" t="s">
        <v>2838</v>
      </c>
      <c r="F2510" t="s">
        <v>941</v>
      </c>
      <c r="G2510" t="s">
        <v>7269</v>
      </c>
      <c r="H2510" t="s">
        <v>853</v>
      </c>
      <c r="I2510" t="s">
        <v>20</v>
      </c>
      <c r="J2510" t="s">
        <v>21</v>
      </c>
      <c r="K2510">
        <v>34000000</v>
      </c>
      <c r="L2510">
        <v>2001</v>
      </c>
      <c r="M2510">
        <v>4.9000000000000004</v>
      </c>
      <c r="N2510">
        <v>1.85</v>
      </c>
    </row>
    <row r="2511" spans="1:14" x14ac:dyDescent="0.3">
      <c r="A2511" t="s">
        <v>52</v>
      </c>
      <c r="B2511">
        <v>121</v>
      </c>
      <c r="C2511" t="s">
        <v>2050</v>
      </c>
      <c r="D2511">
        <v>16311763</v>
      </c>
      <c r="E2511" t="s">
        <v>1392</v>
      </c>
      <c r="F2511" t="s">
        <v>2081</v>
      </c>
      <c r="G2511" t="s">
        <v>7270</v>
      </c>
      <c r="H2511" t="s">
        <v>2207</v>
      </c>
      <c r="I2511" t="s">
        <v>20</v>
      </c>
      <c r="J2511" t="s">
        <v>34</v>
      </c>
      <c r="K2511">
        <v>17000000</v>
      </c>
      <c r="L2511">
        <v>1998</v>
      </c>
      <c r="M2511">
        <v>7.5</v>
      </c>
      <c r="N2511">
        <v>1.85</v>
      </c>
    </row>
    <row r="2512" spans="1:14" x14ac:dyDescent="0.3">
      <c r="A2512" t="s">
        <v>7271</v>
      </c>
      <c r="B2512">
        <v>89</v>
      </c>
      <c r="C2512" t="s">
        <v>1713</v>
      </c>
      <c r="D2512">
        <v>12693621</v>
      </c>
      <c r="E2512" t="s">
        <v>1959</v>
      </c>
      <c r="F2512" t="s">
        <v>1319</v>
      </c>
      <c r="G2512" t="s">
        <v>7272</v>
      </c>
      <c r="H2512" t="s">
        <v>941</v>
      </c>
      <c r="I2512" t="s">
        <v>20</v>
      </c>
      <c r="J2512" t="s">
        <v>21</v>
      </c>
      <c r="K2512">
        <v>17000000</v>
      </c>
      <c r="L2512">
        <v>2002</v>
      </c>
      <c r="M2512">
        <v>4.8</v>
      </c>
      <c r="N2512">
        <v>2.35</v>
      </c>
    </row>
    <row r="2513" spans="1:14" x14ac:dyDescent="0.3">
      <c r="A2513" t="s">
        <v>7273</v>
      </c>
      <c r="B2513">
        <v>89</v>
      </c>
      <c r="C2513" t="s">
        <v>5736</v>
      </c>
      <c r="D2513">
        <v>15655665</v>
      </c>
      <c r="E2513" t="s">
        <v>1106</v>
      </c>
      <c r="F2513" t="s">
        <v>3881</v>
      </c>
      <c r="G2513" t="s">
        <v>7274</v>
      </c>
      <c r="H2513" t="s">
        <v>7275</v>
      </c>
      <c r="I2513" t="s">
        <v>20</v>
      </c>
      <c r="J2513" t="s">
        <v>21</v>
      </c>
      <c r="K2513">
        <v>4000000</v>
      </c>
      <c r="L2513">
        <v>2006</v>
      </c>
      <c r="M2513">
        <v>3.1</v>
      </c>
      <c r="N2513">
        <v>1.33</v>
      </c>
    </row>
    <row r="2514" spans="1:14" x14ac:dyDescent="0.3">
      <c r="A2514" t="s">
        <v>7276</v>
      </c>
      <c r="B2514">
        <v>73</v>
      </c>
      <c r="C2514" t="s">
        <v>7277</v>
      </c>
      <c r="D2514">
        <v>11634458</v>
      </c>
      <c r="E2514" t="s">
        <v>7278</v>
      </c>
      <c r="F2514" t="s">
        <v>1156</v>
      </c>
      <c r="G2514" t="s">
        <v>7279</v>
      </c>
      <c r="H2514" t="s">
        <v>7280</v>
      </c>
      <c r="I2514" t="s">
        <v>20</v>
      </c>
      <c r="J2514" t="s">
        <v>21</v>
      </c>
      <c r="K2514">
        <v>17000000</v>
      </c>
      <c r="L2514">
        <v>1999</v>
      </c>
      <c r="M2514">
        <v>5.8</v>
      </c>
      <c r="N2514">
        <v>1.85</v>
      </c>
    </row>
    <row r="2515" spans="1:14" x14ac:dyDescent="0.3">
      <c r="A2515" t="s">
        <v>1999</v>
      </c>
      <c r="B2515">
        <v>132</v>
      </c>
      <c r="C2515" t="s">
        <v>1726</v>
      </c>
      <c r="D2515">
        <v>27154426</v>
      </c>
      <c r="E2515" t="s">
        <v>1392</v>
      </c>
      <c r="F2515" t="s">
        <v>172</v>
      </c>
      <c r="G2515" t="s">
        <v>7281</v>
      </c>
      <c r="H2515" t="s">
        <v>1175</v>
      </c>
      <c r="I2515" t="s">
        <v>20</v>
      </c>
      <c r="J2515" t="s">
        <v>21</v>
      </c>
      <c r="K2515">
        <v>17000000</v>
      </c>
      <c r="L2515">
        <v>2009</v>
      </c>
      <c r="M2515">
        <v>6.7</v>
      </c>
      <c r="N2515">
        <v>2.35</v>
      </c>
    </row>
    <row r="2516" spans="1:14" x14ac:dyDescent="0.3">
      <c r="A2516" t="s">
        <v>7282</v>
      </c>
      <c r="B2516">
        <v>154</v>
      </c>
      <c r="C2516" t="s">
        <v>7283</v>
      </c>
      <c r="E2516" t="s">
        <v>735</v>
      </c>
      <c r="F2516" t="s">
        <v>7284</v>
      </c>
      <c r="G2516" t="s">
        <v>7285</v>
      </c>
      <c r="H2516" t="s">
        <v>7286</v>
      </c>
      <c r="I2516" t="s">
        <v>20</v>
      </c>
      <c r="J2516" t="s">
        <v>21</v>
      </c>
      <c r="K2516">
        <v>9000000</v>
      </c>
      <c r="L2516">
        <v>1963</v>
      </c>
      <c r="M2516">
        <v>6.8</v>
      </c>
      <c r="N2516">
        <v>2.2000000000000002</v>
      </c>
    </row>
    <row r="2517" spans="1:14" x14ac:dyDescent="0.3">
      <c r="A2517" t="s">
        <v>7287</v>
      </c>
      <c r="B2517">
        <v>96</v>
      </c>
      <c r="C2517" t="s">
        <v>7288</v>
      </c>
      <c r="D2517">
        <v>54239856</v>
      </c>
      <c r="E2517" t="s">
        <v>3960</v>
      </c>
      <c r="F2517" t="s">
        <v>2048</v>
      </c>
      <c r="G2517" t="s">
        <v>7289</v>
      </c>
      <c r="H2517" t="s">
        <v>7290</v>
      </c>
      <c r="I2517" t="s">
        <v>20</v>
      </c>
      <c r="J2517" t="s">
        <v>21</v>
      </c>
      <c r="K2517">
        <v>17000000</v>
      </c>
      <c r="L2517">
        <v>2013</v>
      </c>
      <c r="M2517">
        <v>6.5</v>
      </c>
      <c r="N2517">
        <v>2.35</v>
      </c>
    </row>
    <row r="2518" spans="1:14" x14ac:dyDescent="0.3">
      <c r="A2518" t="s">
        <v>2686</v>
      </c>
      <c r="B2518">
        <v>98</v>
      </c>
      <c r="C2518" t="s">
        <v>7291</v>
      </c>
      <c r="D2518">
        <v>8662318</v>
      </c>
      <c r="E2518" t="s">
        <v>1106</v>
      </c>
      <c r="F2518" t="s">
        <v>6722</v>
      </c>
      <c r="G2518" t="s">
        <v>7292</v>
      </c>
      <c r="H2518" t="s">
        <v>7293</v>
      </c>
      <c r="I2518" t="s">
        <v>20</v>
      </c>
      <c r="J2518" t="s">
        <v>21</v>
      </c>
      <c r="K2518">
        <v>17000000</v>
      </c>
      <c r="L2518">
        <v>2009</v>
      </c>
      <c r="M2518">
        <v>5.9</v>
      </c>
      <c r="N2518">
        <v>1.85</v>
      </c>
    </row>
    <row r="2519" spans="1:14" x14ac:dyDescent="0.3">
      <c r="A2519" t="s">
        <v>1145</v>
      </c>
      <c r="B2519">
        <v>107</v>
      </c>
      <c r="C2519" t="s">
        <v>365</v>
      </c>
      <c r="D2519">
        <v>7156725</v>
      </c>
      <c r="E2519" t="s">
        <v>3970</v>
      </c>
      <c r="F2519" t="s">
        <v>160</v>
      </c>
      <c r="G2519" t="s">
        <v>7294</v>
      </c>
      <c r="H2519" t="s">
        <v>2168</v>
      </c>
      <c r="I2519" t="s">
        <v>20</v>
      </c>
      <c r="J2519" t="s">
        <v>21</v>
      </c>
      <c r="K2519">
        <v>19000000</v>
      </c>
      <c r="L2519">
        <v>2006</v>
      </c>
      <c r="M2519">
        <v>5.5</v>
      </c>
      <c r="N2519">
        <v>1.85</v>
      </c>
    </row>
    <row r="2520" spans="1:14" x14ac:dyDescent="0.3">
      <c r="A2520" t="s">
        <v>7295</v>
      </c>
      <c r="B2520">
        <v>134</v>
      </c>
      <c r="C2520" t="s">
        <v>2899</v>
      </c>
      <c r="D2520">
        <v>15681020</v>
      </c>
      <c r="E2520" t="s">
        <v>4695</v>
      </c>
      <c r="F2520" t="s">
        <v>268</v>
      </c>
      <c r="G2520" t="s">
        <v>7296</v>
      </c>
      <c r="H2520" t="s">
        <v>4452</v>
      </c>
      <c r="I2520" t="s">
        <v>20</v>
      </c>
      <c r="J2520" t="s">
        <v>34</v>
      </c>
      <c r="K2520">
        <v>17000000</v>
      </c>
      <c r="L2520">
        <v>1987</v>
      </c>
      <c r="M2520">
        <v>3.6</v>
      </c>
      <c r="N2520">
        <v>2.35</v>
      </c>
    </row>
    <row r="2521" spans="1:14" x14ac:dyDescent="0.3">
      <c r="A2521" t="s">
        <v>7297</v>
      </c>
      <c r="B2521">
        <v>94</v>
      </c>
      <c r="C2521" t="s">
        <v>7298</v>
      </c>
      <c r="D2521">
        <v>7070459</v>
      </c>
      <c r="E2521" t="s">
        <v>2190</v>
      </c>
      <c r="F2521" t="s">
        <v>7299</v>
      </c>
      <c r="G2521" t="s">
        <v>7300</v>
      </c>
      <c r="H2521" t="s">
        <v>7301</v>
      </c>
      <c r="I2521" t="s">
        <v>20</v>
      </c>
      <c r="J2521" t="s">
        <v>182</v>
      </c>
      <c r="L2521">
        <v>2007</v>
      </c>
      <c r="M2521">
        <v>3.3</v>
      </c>
      <c r="N2521">
        <v>1.85</v>
      </c>
    </row>
    <row r="2522" spans="1:14" x14ac:dyDescent="0.3">
      <c r="A2522" t="s">
        <v>7302</v>
      </c>
      <c r="B2522">
        <v>122</v>
      </c>
      <c r="C2522" t="s">
        <v>1087</v>
      </c>
      <c r="D2522">
        <v>6855137</v>
      </c>
      <c r="E2522" t="s">
        <v>315</v>
      </c>
      <c r="F2522" t="s">
        <v>226</v>
      </c>
      <c r="G2522" t="s">
        <v>7303</v>
      </c>
      <c r="H2522" t="s">
        <v>1123</v>
      </c>
      <c r="I2522" t="s">
        <v>20</v>
      </c>
      <c r="J2522" t="s">
        <v>520</v>
      </c>
      <c r="K2522">
        <v>17000000</v>
      </c>
      <c r="L2522">
        <v>2006</v>
      </c>
      <c r="M2522">
        <v>7.4</v>
      </c>
      <c r="N2522">
        <v>2.35</v>
      </c>
    </row>
    <row r="2523" spans="1:14" x14ac:dyDescent="0.3">
      <c r="A2523" t="s">
        <v>7304</v>
      </c>
      <c r="B2523">
        <v>128</v>
      </c>
      <c r="C2523" t="s">
        <v>1915</v>
      </c>
      <c r="D2523">
        <v>2694071</v>
      </c>
      <c r="E2523" t="s">
        <v>4274</v>
      </c>
      <c r="F2523" t="s">
        <v>3985</v>
      </c>
      <c r="G2523" t="s">
        <v>7305</v>
      </c>
      <c r="H2523" t="s">
        <v>7093</v>
      </c>
      <c r="I2523" t="s">
        <v>20</v>
      </c>
      <c r="J2523" t="s">
        <v>21</v>
      </c>
      <c r="L2523">
        <v>2004</v>
      </c>
      <c r="M2523">
        <v>6.7</v>
      </c>
      <c r="N2523">
        <v>2.35</v>
      </c>
    </row>
    <row r="2524" spans="1:14" x14ac:dyDescent="0.3">
      <c r="A2524" t="s">
        <v>7306</v>
      </c>
      <c r="B2524">
        <v>97</v>
      </c>
      <c r="C2524" t="s">
        <v>7093</v>
      </c>
      <c r="D2524">
        <v>2315683</v>
      </c>
      <c r="E2524" t="s">
        <v>7307</v>
      </c>
      <c r="F2524" t="s">
        <v>2205</v>
      </c>
      <c r="G2524" t="s">
        <v>7308</v>
      </c>
      <c r="H2524" t="s">
        <v>7309</v>
      </c>
      <c r="I2524" t="s">
        <v>20</v>
      </c>
      <c r="J2524" t="s">
        <v>34</v>
      </c>
      <c r="K2524">
        <v>17000000</v>
      </c>
      <c r="L2524">
        <v>1986</v>
      </c>
      <c r="M2524">
        <v>3</v>
      </c>
      <c r="N2524">
        <v>1.85</v>
      </c>
    </row>
    <row r="2525" spans="1:14" x14ac:dyDescent="0.3">
      <c r="A2525" t="s">
        <v>1560</v>
      </c>
      <c r="B2525">
        <v>110</v>
      </c>
      <c r="C2525" t="s">
        <v>244</v>
      </c>
      <c r="D2525">
        <v>39825798</v>
      </c>
      <c r="E2525" t="s">
        <v>2112</v>
      </c>
      <c r="F2525" t="s">
        <v>1195</v>
      </c>
      <c r="G2525" t="s">
        <v>7310</v>
      </c>
      <c r="H2525" t="s">
        <v>7311</v>
      </c>
      <c r="I2525" t="s">
        <v>20</v>
      </c>
      <c r="J2525" t="s">
        <v>21</v>
      </c>
      <c r="K2525">
        <v>16000000</v>
      </c>
      <c r="L2525">
        <v>2006</v>
      </c>
      <c r="M2525">
        <v>7.6</v>
      </c>
      <c r="N2525">
        <v>1.85</v>
      </c>
    </row>
    <row r="2526" spans="1:14" x14ac:dyDescent="0.3">
      <c r="A2526" t="s">
        <v>7312</v>
      </c>
      <c r="B2526">
        <v>102</v>
      </c>
      <c r="C2526" t="s">
        <v>917</v>
      </c>
      <c r="D2526">
        <v>2000000</v>
      </c>
      <c r="E2526" t="s">
        <v>5193</v>
      </c>
      <c r="F2526" t="s">
        <v>7313</v>
      </c>
      <c r="G2526" t="s">
        <v>7314</v>
      </c>
      <c r="H2526" t="s">
        <v>363</v>
      </c>
      <c r="I2526" t="s">
        <v>20</v>
      </c>
      <c r="J2526" t="s">
        <v>21</v>
      </c>
      <c r="K2526">
        <v>17000000</v>
      </c>
      <c r="L2526">
        <v>1981</v>
      </c>
      <c r="M2526">
        <v>6.4</v>
      </c>
      <c r="N2526">
        <v>2.35</v>
      </c>
    </row>
    <row r="2527" spans="1:14" x14ac:dyDescent="0.3">
      <c r="A2527" t="s">
        <v>877</v>
      </c>
      <c r="B2527">
        <v>98</v>
      </c>
      <c r="C2527" t="s">
        <v>7315</v>
      </c>
      <c r="D2527">
        <v>1569918</v>
      </c>
      <c r="E2527" t="s">
        <v>3542</v>
      </c>
      <c r="F2527" t="s">
        <v>7316</v>
      </c>
      <c r="G2527" t="s">
        <v>7317</v>
      </c>
      <c r="H2527" t="s">
        <v>7318</v>
      </c>
      <c r="I2527" t="s">
        <v>20</v>
      </c>
      <c r="J2527" t="s">
        <v>4874</v>
      </c>
      <c r="K2527">
        <v>17000000</v>
      </c>
      <c r="L2527">
        <v>2003</v>
      </c>
      <c r="M2527">
        <v>6.9</v>
      </c>
      <c r="N2527">
        <v>2.35</v>
      </c>
    </row>
    <row r="2528" spans="1:14" x14ac:dyDescent="0.3">
      <c r="A2528" t="s">
        <v>1851</v>
      </c>
      <c r="B2528">
        <v>120</v>
      </c>
      <c r="C2528" t="s">
        <v>3031</v>
      </c>
      <c r="D2528">
        <v>106869</v>
      </c>
      <c r="E2528" t="s">
        <v>3299</v>
      </c>
      <c r="F2528" t="s">
        <v>476</v>
      </c>
      <c r="G2528" t="s">
        <v>7319</v>
      </c>
      <c r="H2528" t="s">
        <v>7320</v>
      </c>
      <c r="I2528" t="s">
        <v>20</v>
      </c>
      <c r="J2528" t="s">
        <v>966</v>
      </c>
      <c r="K2528">
        <v>17000000</v>
      </c>
      <c r="L2528">
        <v>2014</v>
      </c>
      <c r="M2528">
        <v>6.6</v>
      </c>
    </row>
    <row r="2529" spans="1:14" x14ac:dyDescent="0.3">
      <c r="A2529" t="s">
        <v>5900</v>
      </c>
      <c r="B2529">
        <v>160</v>
      </c>
      <c r="C2529" t="s">
        <v>3933</v>
      </c>
      <c r="D2529">
        <v>273420</v>
      </c>
      <c r="E2529" t="s">
        <v>7321</v>
      </c>
      <c r="F2529" t="s">
        <v>536</v>
      </c>
      <c r="G2529" t="s">
        <v>7322</v>
      </c>
      <c r="H2529" t="s">
        <v>7323</v>
      </c>
      <c r="I2529" t="s">
        <v>20</v>
      </c>
      <c r="J2529" t="s">
        <v>966</v>
      </c>
      <c r="K2529">
        <v>17000000</v>
      </c>
      <c r="L2529">
        <v>2006</v>
      </c>
      <c r="M2529">
        <v>5.5</v>
      </c>
      <c r="N2529">
        <v>2.35</v>
      </c>
    </row>
    <row r="2530" spans="1:14" x14ac:dyDescent="0.3">
      <c r="A2530" t="s">
        <v>7324</v>
      </c>
      <c r="B2530">
        <v>80</v>
      </c>
      <c r="C2530" t="s">
        <v>322</v>
      </c>
      <c r="E2530" t="s">
        <v>428</v>
      </c>
      <c r="F2530" t="s">
        <v>3133</v>
      </c>
      <c r="G2530" t="s">
        <v>7325</v>
      </c>
      <c r="H2530" t="s">
        <v>7326</v>
      </c>
      <c r="I2530" t="s">
        <v>965</v>
      </c>
      <c r="J2530" t="s">
        <v>966</v>
      </c>
      <c r="K2530">
        <v>11000000</v>
      </c>
      <c r="L2530">
        <v>2008</v>
      </c>
      <c r="M2530">
        <v>6.6</v>
      </c>
    </row>
    <row r="2531" spans="1:14" x14ac:dyDescent="0.3">
      <c r="A2531" t="s">
        <v>7327</v>
      </c>
      <c r="B2531">
        <v>91</v>
      </c>
      <c r="C2531" t="s">
        <v>7328</v>
      </c>
      <c r="E2531" t="s">
        <v>7329</v>
      </c>
      <c r="F2531" t="s">
        <v>1030</v>
      </c>
      <c r="G2531" t="s">
        <v>7330</v>
      </c>
      <c r="H2531" t="s">
        <v>7331</v>
      </c>
      <c r="I2531" t="s">
        <v>20</v>
      </c>
      <c r="J2531" t="s">
        <v>21</v>
      </c>
      <c r="K2531">
        <v>17000000</v>
      </c>
      <c r="L2531">
        <v>1977</v>
      </c>
      <c r="M2531">
        <v>5.2</v>
      </c>
      <c r="N2531">
        <v>2.35</v>
      </c>
    </row>
    <row r="2532" spans="1:14" x14ac:dyDescent="0.3">
      <c r="A2532" t="s">
        <v>7332</v>
      </c>
      <c r="B2532">
        <v>83</v>
      </c>
      <c r="C2532" t="s">
        <v>7333</v>
      </c>
      <c r="D2532">
        <v>4930798</v>
      </c>
      <c r="E2532" t="s">
        <v>3456</v>
      </c>
      <c r="F2532" t="s">
        <v>7334</v>
      </c>
      <c r="G2532" t="s">
        <v>7335</v>
      </c>
      <c r="H2532" t="s">
        <v>7336</v>
      </c>
      <c r="I2532" t="s">
        <v>20</v>
      </c>
      <c r="J2532" t="s">
        <v>21</v>
      </c>
      <c r="K2532">
        <v>17000000</v>
      </c>
      <c r="L2532">
        <v>2012</v>
      </c>
      <c r="M2532">
        <v>4.0999999999999996</v>
      </c>
      <c r="N2532">
        <v>2.35</v>
      </c>
    </row>
    <row r="2533" spans="1:14" x14ac:dyDescent="0.3">
      <c r="A2533" t="s">
        <v>7337</v>
      </c>
      <c r="B2533">
        <v>102</v>
      </c>
      <c r="C2533" t="s">
        <v>1139</v>
      </c>
      <c r="D2533">
        <v>59847242</v>
      </c>
      <c r="E2533" t="s">
        <v>5504</v>
      </c>
      <c r="F2533" t="s">
        <v>4038</v>
      </c>
      <c r="G2533" t="s">
        <v>7338</v>
      </c>
      <c r="H2533" t="s">
        <v>2659</v>
      </c>
      <c r="I2533" t="s">
        <v>20</v>
      </c>
      <c r="J2533" t="s">
        <v>21</v>
      </c>
      <c r="K2533">
        <v>16500000</v>
      </c>
      <c r="L2533">
        <v>1991</v>
      </c>
      <c r="M2533">
        <v>6.8</v>
      </c>
      <c r="N2533">
        <v>1.85</v>
      </c>
    </row>
    <row r="2534" spans="1:14" x14ac:dyDescent="0.3">
      <c r="A2534" t="s">
        <v>7339</v>
      </c>
      <c r="B2534">
        <v>122</v>
      </c>
      <c r="C2534" t="s">
        <v>639</v>
      </c>
      <c r="D2534">
        <v>220914</v>
      </c>
      <c r="E2534" t="s">
        <v>3919</v>
      </c>
      <c r="F2534" t="s">
        <v>65</v>
      </c>
      <c r="G2534" t="s">
        <v>7340</v>
      </c>
      <c r="H2534" t="s">
        <v>7341</v>
      </c>
      <c r="I2534" t="s">
        <v>20</v>
      </c>
      <c r="J2534" t="s">
        <v>21</v>
      </c>
      <c r="K2534">
        <v>16800000</v>
      </c>
      <c r="L2534">
        <v>2006</v>
      </c>
      <c r="M2534">
        <v>6.5</v>
      </c>
      <c r="N2534">
        <v>1.85</v>
      </c>
    </row>
    <row r="2535" spans="1:14" x14ac:dyDescent="0.3">
      <c r="A2535" t="s">
        <v>1560</v>
      </c>
      <c r="B2535">
        <v>110</v>
      </c>
      <c r="C2535" t="s">
        <v>244</v>
      </c>
      <c r="D2535">
        <v>39825798</v>
      </c>
      <c r="E2535" t="s">
        <v>2112</v>
      </c>
      <c r="F2535" t="s">
        <v>1195</v>
      </c>
      <c r="G2535" t="s">
        <v>7310</v>
      </c>
      <c r="H2535" t="s">
        <v>7311</v>
      </c>
      <c r="I2535" t="s">
        <v>20</v>
      </c>
      <c r="J2535" t="s">
        <v>21</v>
      </c>
      <c r="K2535">
        <v>16000000</v>
      </c>
      <c r="L2535">
        <v>2006</v>
      </c>
      <c r="M2535">
        <v>7.6</v>
      </c>
      <c r="N2535">
        <v>1.85</v>
      </c>
    </row>
    <row r="2536" spans="1:14" x14ac:dyDescent="0.3">
      <c r="A2536" t="s">
        <v>515</v>
      </c>
      <c r="B2536">
        <v>126</v>
      </c>
      <c r="C2536" t="s">
        <v>7342</v>
      </c>
      <c r="D2536">
        <v>43848100</v>
      </c>
      <c r="E2536" t="s">
        <v>1272</v>
      </c>
      <c r="F2536" t="s">
        <v>1630</v>
      </c>
      <c r="G2536" t="s">
        <v>7343</v>
      </c>
      <c r="H2536" t="s">
        <v>2928</v>
      </c>
      <c r="I2536" t="s">
        <v>20</v>
      </c>
      <c r="J2536" t="s">
        <v>21</v>
      </c>
      <c r="K2536">
        <v>15000000</v>
      </c>
      <c r="L2536">
        <v>1987</v>
      </c>
      <c r="M2536">
        <v>7.4</v>
      </c>
      <c r="N2536">
        <v>1.85</v>
      </c>
    </row>
    <row r="2537" spans="1:14" x14ac:dyDescent="0.3">
      <c r="A2537" t="s">
        <v>713</v>
      </c>
      <c r="B2537">
        <v>136</v>
      </c>
      <c r="C2537" t="s">
        <v>145</v>
      </c>
      <c r="D2537">
        <v>42700000</v>
      </c>
      <c r="E2537" t="s">
        <v>146</v>
      </c>
      <c r="F2537" t="s">
        <v>72</v>
      </c>
      <c r="G2537" t="s">
        <v>7344</v>
      </c>
      <c r="H2537" t="s">
        <v>94</v>
      </c>
      <c r="I2537" t="s">
        <v>20</v>
      </c>
      <c r="J2537" t="s">
        <v>21</v>
      </c>
      <c r="K2537">
        <v>16500000</v>
      </c>
      <c r="L2537">
        <v>1995</v>
      </c>
      <c r="M2537">
        <v>7.7</v>
      </c>
      <c r="N2537">
        <v>1.85</v>
      </c>
    </row>
    <row r="2538" spans="1:14" x14ac:dyDescent="0.3">
      <c r="A2538" t="s">
        <v>7345</v>
      </c>
      <c r="B2538">
        <v>120</v>
      </c>
      <c r="C2538" t="s">
        <v>276</v>
      </c>
      <c r="D2538">
        <v>18663911</v>
      </c>
      <c r="E2538" t="s">
        <v>3919</v>
      </c>
      <c r="F2538" t="s">
        <v>175</v>
      </c>
      <c r="G2538" t="s">
        <v>7346</v>
      </c>
      <c r="H2538" t="s">
        <v>7347</v>
      </c>
      <c r="I2538" t="s">
        <v>20</v>
      </c>
      <c r="J2538" t="s">
        <v>34</v>
      </c>
      <c r="K2538">
        <v>16500000</v>
      </c>
      <c r="L2538">
        <v>2007</v>
      </c>
      <c r="M2538">
        <v>7.1</v>
      </c>
      <c r="N2538">
        <v>2.35</v>
      </c>
    </row>
    <row r="2539" spans="1:14" x14ac:dyDescent="0.3">
      <c r="A2539" t="s">
        <v>7348</v>
      </c>
      <c r="B2539">
        <v>108</v>
      </c>
      <c r="C2539" t="s">
        <v>902</v>
      </c>
      <c r="D2539">
        <v>11702090</v>
      </c>
      <c r="E2539" t="s">
        <v>1106</v>
      </c>
      <c r="F2539" t="s">
        <v>7349</v>
      </c>
      <c r="G2539" t="s">
        <v>7350</v>
      </c>
      <c r="H2539" t="s">
        <v>7351</v>
      </c>
      <c r="I2539" t="s">
        <v>20</v>
      </c>
      <c r="J2539" t="s">
        <v>21</v>
      </c>
      <c r="K2539">
        <v>16500000</v>
      </c>
      <c r="L2539">
        <v>2007</v>
      </c>
      <c r="M2539">
        <v>6.3</v>
      </c>
      <c r="N2539">
        <v>2.35</v>
      </c>
    </row>
    <row r="2540" spans="1:14" x14ac:dyDescent="0.3">
      <c r="A2540" t="s">
        <v>7352</v>
      </c>
      <c r="B2540">
        <v>126</v>
      </c>
      <c r="C2540" t="s">
        <v>1445</v>
      </c>
      <c r="D2540">
        <v>13005485</v>
      </c>
      <c r="E2540" t="s">
        <v>2190</v>
      </c>
      <c r="F2540" t="s">
        <v>2076</v>
      </c>
      <c r="G2540" t="s">
        <v>7353</v>
      </c>
      <c r="H2540" t="s">
        <v>5439</v>
      </c>
      <c r="I2540" t="s">
        <v>20</v>
      </c>
      <c r="J2540" t="s">
        <v>21</v>
      </c>
      <c r="K2540">
        <v>15000000</v>
      </c>
      <c r="L2540">
        <v>2003</v>
      </c>
      <c r="M2540">
        <v>7.6</v>
      </c>
      <c r="N2540">
        <v>1.85</v>
      </c>
    </row>
    <row r="2541" spans="1:14" x14ac:dyDescent="0.3">
      <c r="A2541" t="s">
        <v>733</v>
      </c>
      <c r="B2541">
        <v>128</v>
      </c>
      <c r="C2541" t="s">
        <v>2146</v>
      </c>
      <c r="D2541">
        <v>95860116</v>
      </c>
      <c r="E2541" t="s">
        <v>1649</v>
      </c>
      <c r="F2541" t="s">
        <v>548</v>
      </c>
      <c r="G2541" t="s">
        <v>7354</v>
      </c>
      <c r="H2541" t="s">
        <v>2833</v>
      </c>
      <c r="I2541" t="s">
        <v>20</v>
      </c>
      <c r="J2541" t="s">
        <v>21</v>
      </c>
      <c r="K2541">
        <v>16400000</v>
      </c>
      <c r="L2541">
        <v>1989</v>
      </c>
      <c r="M2541">
        <v>8</v>
      </c>
      <c r="N2541">
        <v>1.85</v>
      </c>
    </row>
    <row r="2542" spans="1:14" x14ac:dyDescent="0.3">
      <c r="A2542" t="s">
        <v>7355</v>
      </c>
      <c r="B2542">
        <v>113</v>
      </c>
      <c r="C2542" t="s">
        <v>2059</v>
      </c>
      <c r="D2542">
        <v>127175354</v>
      </c>
      <c r="E2542" t="s">
        <v>1099</v>
      </c>
      <c r="F2542" t="s">
        <v>3021</v>
      </c>
      <c r="G2542" t="s">
        <v>7356</v>
      </c>
      <c r="H2542" t="s">
        <v>6363</v>
      </c>
      <c r="I2542" t="s">
        <v>20</v>
      </c>
      <c r="J2542" t="s">
        <v>21</v>
      </c>
      <c r="K2542">
        <v>16000000</v>
      </c>
      <c r="L2542">
        <v>1994</v>
      </c>
      <c r="M2542">
        <v>7.3</v>
      </c>
      <c r="N2542">
        <v>1.85</v>
      </c>
    </row>
    <row r="2543" spans="1:14" x14ac:dyDescent="0.3">
      <c r="A2543" t="s">
        <v>2482</v>
      </c>
      <c r="B2543">
        <v>89</v>
      </c>
      <c r="C2543" t="s">
        <v>7357</v>
      </c>
      <c r="D2543">
        <v>92823600</v>
      </c>
      <c r="E2543" t="s">
        <v>936</v>
      </c>
      <c r="F2543" t="s">
        <v>7358</v>
      </c>
      <c r="G2543" t="s">
        <v>7359</v>
      </c>
      <c r="H2543" t="s">
        <v>7360</v>
      </c>
      <c r="I2543" t="s">
        <v>20</v>
      </c>
      <c r="J2543" t="s">
        <v>21</v>
      </c>
      <c r="K2543">
        <v>16000000</v>
      </c>
      <c r="L2543">
        <v>1989</v>
      </c>
      <c r="M2543">
        <v>7.6</v>
      </c>
      <c r="N2543">
        <v>1.85</v>
      </c>
    </row>
    <row r="2544" spans="1:14" x14ac:dyDescent="0.3">
      <c r="A2544" t="s">
        <v>6090</v>
      </c>
      <c r="B2544">
        <v>129</v>
      </c>
      <c r="C2544" t="s">
        <v>3044</v>
      </c>
      <c r="D2544">
        <v>54000000</v>
      </c>
      <c r="E2544" t="s">
        <v>2190</v>
      </c>
      <c r="F2544" t="s">
        <v>2259</v>
      </c>
      <c r="G2544" t="s">
        <v>7361</v>
      </c>
      <c r="H2544" t="s">
        <v>7362</v>
      </c>
      <c r="I2544" t="s">
        <v>20</v>
      </c>
      <c r="J2544" t="s">
        <v>21</v>
      </c>
      <c r="K2544">
        <v>16000000</v>
      </c>
      <c r="L2544">
        <v>1982</v>
      </c>
      <c r="M2544">
        <v>7.8</v>
      </c>
      <c r="N2544">
        <v>1.85</v>
      </c>
    </row>
    <row r="2545" spans="1:14" x14ac:dyDescent="0.3">
      <c r="A2545" t="s">
        <v>1656</v>
      </c>
      <c r="B2545">
        <v>94</v>
      </c>
      <c r="C2545" t="s">
        <v>4795</v>
      </c>
      <c r="D2545">
        <v>68525609</v>
      </c>
      <c r="E2545" t="s">
        <v>1099</v>
      </c>
      <c r="F2545" t="s">
        <v>1365</v>
      </c>
      <c r="G2545" t="s">
        <v>7363</v>
      </c>
      <c r="H2545" t="s">
        <v>6259</v>
      </c>
      <c r="I2545" t="s">
        <v>20</v>
      </c>
      <c r="J2545" t="s">
        <v>21</v>
      </c>
      <c r="K2545">
        <v>15600000</v>
      </c>
      <c r="L2545">
        <v>2000</v>
      </c>
      <c r="M2545">
        <v>6.5</v>
      </c>
      <c r="N2545">
        <v>1.85</v>
      </c>
    </row>
    <row r="2546" spans="1:14" x14ac:dyDescent="0.3">
      <c r="A2546" t="s">
        <v>2602</v>
      </c>
      <c r="B2546">
        <v>106</v>
      </c>
      <c r="C2546" t="s">
        <v>7364</v>
      </c>
      <c r="D2546">
        <v>52885587</v>
      </c>
      <c r="E2546" t="s">
        <v>2838</v>
      </c>
      <c r="F2546" t="s">
        <v>226</v>
      </c>
      <c r="G2546" t="s">
        <v>7365</v>
      </c>
      <c r="H2546" t="s">
        <v>7366</v>
      </c>
      <c r="I2546" t="s">
        <v>20</v>
      </c>
      <c r="J2546" t="s">
        <v>21</v>
      </c>
      <c r="K2546">
        <v>16000000</v>
      </c>
      <c r="L2546">
        <v>1999</v>
      </c>
      <c r="M2546">
        <v>6.4</v>
      </c>
      <c r="N2546">
        <v>1.85</v>
      </c>
    </row>
    <row r="2547" spans="1:14" x14ac:dyDescent="0.3">
      <c r="A2547" t="s">
        <v>7367</v>
      </c>
      <c r="B2547">
        <v>100</v>
      </c>
      <c r="C2547" t="s">
        <v>2705</v>
      </c>
      <c r="D2547">
        <v>44667095</v>
      </c>
      <c r="E2547" t="s">
        <v>936</v>
      </c>
      <c r="F2547" t="s">
        <v>3854</v>
      </c>
      <c r="G2547" t="s">
        <v>7368</v>
      </c>
      <c r="H2547" t="s">
        <v>4326</v>
      </c>
      <c r="I2547" t="s">
        <v>20</v>
      </c>
      <c r="J2547" t="s">
        <v>966</v>
      </c>
      <c r="K2547">
        <v>15000000</v>
      </c>
      <c r="L2547">
        <v>2011</v>
      </c>
      <c r="M2547">
        <v>8</v>
      </c>
      <c r="N2547">
        <v>1.33</v>
      </c>
    </row>
    <row r="2548" spans="1:14" x14ac:dyDescent="0.3">
      <c r="A2548" t="s">
        <v>2396</v>
      </c>
      <c r="B2548">
        <v>89</v>
      </c>
      <c r="C2548" t="s">
        <v>4270</v>
      </c>
      <c r="D2548">
        <v>42638165</v>
      </c>
      <c r="E2548" t="s">
        <v>1371</v>
      </c>
      <c r="F2548" t="s">
        <v>301</v>
      </c>
      <c r="G2548" t="s">
        <v>7369</v>
      </c>
      <c r="H2548" t="s">
        <v>7370</v>
      </c>
      <c r="I2548" t="s">
        <v>20</v>
      </c>
      <c r="J2548" t="s">
        <v>21</v>
      </c>
      <c r="K2548">
        <v>16000000</v>
      </c>
      <c r="L2548">
        <v>2009</v>
      </c>
      <c r="M2548">
        <v>4.8</v>
      </c>
      <c r="N2548">
        <v>2.35</v>
      </c>
    </row>
    <row r="2549" spans="1:14" x14ac:dyDescent="0.3">
      <c r="A2549" t="s">
        <v>3364</v>
      </c>
      <c r="B2549">
        <v>94</v>
      </c>
      <c r="C2549" t="s">
        <v>372</v>
      </c>
      <c r="D2549">
        <v>45507053</v>
      </c>
      <c r="E2549" t="s">
        <v>6784</v>
      </c>
      <c r="F2549" t="s">
        <v>658</v>
      </c>
      <c r="G2549" t="s">
        <v>7371</v>
      </c>
      <c r="H2549" t="s">
        <v>2160</v>
      </c>
      <c r="I2549" t="s">
        <v>20</v>
      </c>
      <c r="J2549" t="s">
        <v>21</v>
      </c>
      <c r="K2549">
        <v>16000000</v>
      </c>
      <c r="L2549">
        <v>2012</v>
      </c>
      <c r="M2549">
        <v>7.8</v>
      </c>
      <c r="N2549">
        <v>1.85</v>
      </c>
    </row>
    <row r="2550" spans="1:14" x14ac:dyDescent="0.3">
      <c r="A2550" t="s">
        <v>591</v>
      </c>
      <c r="B2550">
        <v>83</v>
      </c>
      <c r="C2550" t="s">
        <v>464</v>
      </c>
      <c r="D2550">
        <v>39511038</v>
      </c>
      <c r="E2550" t="s">
        <v>3960</v>
      </c>
      <c r="F2550" t="s">
        <v>2764</v>
      </c>
      <c r="G2550" t="s">
        <v>7372</v>
      </c>
      <c r="H2550" t="s">
        <v>5538</v>
      </c>
      <c r="I2550" t="s">
        <v>20</v>
      </c>
      <c r="J2550" t="s">
        <v>21</v>
      </c>
      <c r="K2550">
        <v>16000000</v>
      </c>
      <c r="L2550">
        <v>2006</v>
      </c>
      <c r="M2550">
        <v>5.9</v>
      </c>
      <c r="N2550">
        <v>1.85</v>
      </c>
    </row>
    <row r="2551" spans="1:14" x14ac:dyDescent="0.3">
      <c r="A2551" t="s">
        <v>7373</v>
      </c>
      <c r="B2551">
        <v>111</v>
      </c>
      <c r="C2551" t="s">
        <v>7374</v>
      </c>
      <c r="D2551">
        <v>6462576</v>
      </c>
      <c r="E2551" t="s">
        <v>2190</v>
      </c>
      <c r="F2551" t="s">
        <v>872</v>
      </c>
      <c r="G2551" t="s">
        <v>7375</v>
      </c>
      <c r="H2551" t="s">
        <v>7376</v>
      </c>
      <c r="I2551" t="s">
        <v>20</v>
      </c>
      <c r="J2551" t="s">
        <v>21</v>
      </c>
      <c r="K2551">
        <v>18500000</v>
      </c>
      <c r="L2551">
        <v>2016</v>
      </c>
      <c r="M2551">
        <v>5.4</v>
      </c>
      <c r="N2551">
        <v>2.35</v>
      </c>
    </row>
    <row r="2552" spans="1:14" x14ac:dyDescent="0.3">
      <c r="A2552" t="s">
        <v>7377</v>
      </c>
      <c r="B2552">
        <v>80</v>
      </c>
      <c r="C2552" t="s">
        <v>4438</v>
      </c>
      <c r="D2552">
        <v>40363530</v>
      </c>
      <c r="E2552" t="s">
        <v>1974</v>
      </c>
      <c r="F2552" t="s">
        <v>3234</v>
      </c>
      <c r="G2552" t="s">
        <v>7378</v>
      </c>
      <c r="H2552" t="s">
        <v>4232</v>
      </c>
      <c r="I2552" t="s">
        <v>20</v>
      </c>
      <c r="J2552" t="s">
        <v>21</v>
      </c>
      <c r="K2552">
        <v>16000000</v>
      </c>
      <c r="L2552">
        <v>2002</v>
      </c>
      <c r="M2552">
        <v>3.3</v>
      </c>
      <c r="N2552">
        <v>1.85</v>
      </c>
    </row>
    <row r="2553" spans="1:14" x14ac:dyDescent="0.3">
      <c r="A2553" t="s">
        <v>257</v>
      </c>
      <c r="B2553">
        <v>112</v>
      </c>
      <c r="C2553" t="s">
        <v>7379</v>
      </c>
      <c r="D2553">
        <v>37623143</v>
      </c>
      <c r="E2553" t="s">
        <v>7380</v>
      </c>
      <c r="F2553" t="s">
        <v>7381</v>
      </c>
      <c r="G2553" t="s">
        <v>7382</v>
      </c>
      <c r="H2553" t="s">
        <v>7383</v>
      </c>
      <c r="I2553" t="s">
        <v>1800</v>
      </c>
      <c r="J2553" t="s">
        <v>2292</v>
      </c>
      <c r="K2553">
        <v>13500000</v>
      </c>
      <c r="L2553">
        <v>2006</v>
      </c>
      <c r="M2553">
        <v>8.1999999999999993</v>
      </c>
      <c r="N2553">
        <v>1.85</v>
      </c>
    </row>
    <row r="2554" spans="1:14" x14ac:dyDescent="0.3">
      <c r="A2554" t="s">
        <v>45</v>
      </c>
      <c r="B2554">
        <v>60</v>
      </c>
      <c r="C2554" t="s">
        <v>7384</v>
      </c>
      <c r="E2554" t="s">
        <v>2158</v>
      </c>
      <c r="F2554" t="s">
        <v>3159</v>
      </c>
      <c r="G2554" t="s">
        <v>7385</v>
      </c>
      <c r="H2554" t="s">
        <v>4175</v>
      </c>
      <c r="I2554" t="s">
        <v>20</v>
      </c>
      <c r="J2554" t="s">
        <v>21</v>
      </c>
      <c r="M2554">
        <v>6.6</v>
      </c>
      <c r="N2554">
        <v>16</v>
      </c>
    </row>
    <row r="2555" spans="1:14" x14ac:dyDescent="0.3">
      <c r="A2555" t="s">
        <v>3135</v>
      </c>
      <c r="B2555">
        <v>94</v>
      </c>
      <c r="C2555" t="s">
        <v>6207</v>
      </c>
      <c r="D2555">
        <v>33357476</v>
      </c>
      <c r="E2555" t="s">
        <v>7386</v>
      </c>
      <c r="F2555" t="s">
        <v>1761</v>
      </c>
      <c r="G2555" t="s">
        <v>7387</v>
      </c>
      <c r="H2555" t="s">
        <v>4685</v>
      </c>
      <c r="I2555" t="s">
        <v>20</v>
      </c>
      <c r="J2555" t="s">
        <v>21</v>
      </c>
      <c r="K2555">
        <v>35000000</v>
      </c>
      <c r="L2555">
        <v>2001</v>
      </c>
      <c r="M2555">
        <v>5.4</v>
      </c>
      <c r="N2555">
        <v>1.85</v>
      </c>
    </row>
    <row r="2556" spans="1:14" x14ac:dyDescent="0.3">
      <c r="A2556" t="s">
        <v>1906</v>
      </c>
      <c r="B2556">
        <v>130</v>
      </c>
      <c r="C2556" t="s">
        <v>762</v>
      </c>
      <c r="D2556">
        <v>28734552</v>
      </c>
      <c r="E2556" t="s">
        <v>3299</v>
      </c>
      <c r="F2556" t="s">
        <v>3402</v>
      </c>
      <c r="G2556" t="s">
        <v>7388</v>
      </c>
      <c r="H2556" t="s">
        <v>7389</v>
      </c>
      <c r="I2556" t="s">
        <v>20</v>
      </c>
      <c r="J2556" t="s">
        <v>21</v>
      </c>
      <c r="K2556">
        <v>16000000</v>
      </c>
      <c r="L2556">
        <v>2001</v>
      </c>
      <c r="M2556">
        <v>6.4</v>
      </c>
      <c r="N2556">
        <v>1.85</v>
      </c>
    </row>
    <row r="2557" spans="1:14" x14ac:dyDescent="0.3">
      <c r="A2557" t="s">
        <v>7390</v>
      </c>
      <c r="B2557">
        <v>91</v>
      </c>
      <c r="C2557" t="s">
        <v>4545</v>
      </c>
      <c r="D2557">
        <v>37300107</v>
      </c>
      <c r="E2557" t="s">
        <v>2777</v>
      </c>
      <c r="F2557" t="s">
        <v>2860</v>
      </c>
      <c r="G2557" t="s">
        <v>7391</v>
      </c>
      <c r="H2557" t="s">
        <v>2076</v>
      </c>
      <c r="I2557" t="s">
        <v>20</v>
      </c>
      <c r="J2557" t="s">
        <v>21</v>
      </c>
      <c r="K2557">
        <v>16000000</v>
      </c>
      <c r="L2557">
        <v>2011</v>
      </c>
      <c r="M2557">
        <v>4.8</v>
      </c>
      <c r="N2557">
        <v>2.35</v>
      </c>
    </row>
    <row r="2558" spans="1:14" x14ac:dyDescent="0.3">
      <c r="A2558" t="s">
        <v>4170</v>
      </c>
      <c r="B2558">
        <v>91</v>
      </c>
      <c r="C2558" t="s">
        <v>3241</v>
      </c>
      <c r="D2558">
        <v>27087695</v>
      </c>
      <c r="E2558" t="s">
        <v>3365</v>
      </c>
      <c r="F2558" t="s">
        <v>2476</v>
      </c>
      <c r="G2558" t="s">
        <v>7392</v>
      </c>
      <c r="H2558" t="s">
        <v>2539</v>
      </c>
      <c r="I2558" t="s">
        <v>20</v>
      </c>
      <c r="J2558" t="s">
        <v>21</v>
      </c>
      <c r="K2558">
        <v>17700000</v>
      </c>
      <c r="L2558">
        <v>2001</v>
      </c>
      <c r="M2558">
        <v>5.9</v>
      </c>
      <c r="N2558">
        <v>1.85</v>
      </c>
    </row>
    <row r="2559" spans="1:14" x14ac:dyDescent="0.3">
      <c r="A2559" t="s">
        <v>7393</v>
      </c>
      <c r="B2559">
        <v>110</v>
      </c>
      <c r="C2559" t="s">
        <v>7394</v>
      </c>
      <c r="D2559">
        <v>30102717</v>
      </c>
      <c r="E2559" t="s">
        <v>2885</v>
      </c>
      <c r="F2559" t="s">
        <v>7395</v>
      </c>
      <c r="G2559" t="s">
        <v>7396</v>
      </c>
      <c r="H2559" t="s">
        <v>7397</v>
      </c>
      <c r="I2559" t="s">
        <v>20</v>
      </c>
      <c r="J2559" t="s">
        <v>21</v>
      </c>
      <c r="K2559">
        <v>15000000</v>
      </c>
      <c r="L2559">
        <v>1991</v>
      </c>
      <c r="M2559">
        <v>5.5</v>
      </c>
      <c r="N2559">
        <v>1.85</v>
      </c>
    </row>
    <row r="2560" spans="1:14" x14ac:dyDescent="0.3">
      <c r="A2560" t="s">
        <v>1599</v>
      </c>
      <c r="B2560">
        <v>121</v>
      </c>
      <c r="C2560" t="s">
        <v>7398</v>
      </c>
      <c r="D2560">
        <v>23618786</v>
      </c>
      <c r="E2560" t="s">
        <v>7399</v>
      </c>
      <c r="F2560" t="s">
        <v>4606</v>
      </c>
      <c r="G2560" t="s">
        <v>7400</v>
      </c>
      <c r="H2560" t="s">
        <v>5723</v>
      </c>
      <c r="I2560" t="s">
        <v>20</v>
      </c>
      <c r="J2560" t="s">
        <v>34</v>
      </c>
      <c r="K2560">
        <v>8000000</v>
      </c>
      <c r="L2560">
        <v>2007</v>
      </c>
      <c r="M2560">
        <v>7.9</v>
      </c>
      <c r="N2560">
        <v>2.35</v>
      </c>
    </row>
    <row r="2561" spans="1:14" x14ac:dyDescent="0.3">
      <c r="A2561" t="s">
        <v>7401</v>
      </c>
      <c r="B2561">
        <v>114</v>
      </c>
      <c r="C2561" t="s">
        <v>1208</v>
      </c>
      <c r="D2561">
        <v>26896744</v>
      </c>
      <c r="E2561" t="s">
        <v>1649</v>
      </c>
      <c r="F2561" t="s">
        <v>541</v>
      </c>
      <c r="G2561" t="s">
        <v>7402</v>
      </c>
      <c r="H2561" t="s">
        <v>1557</v>
      </c>
      <c r="I2561" t="s">
        <v>20</v>
      </c>
      <c r="J2561" t="s">
        <v>21</v>
      </c>
      <c r="K2561">
        <v>16500000</v>
      </c>
      <c r="L2561">
        <v>2008</v>
      </c>
      <c r="M2561">
        <v>4.9000000000000004</v>
      </c>
      <c r="N2561">
        <v>1.85</v>
      </c>
    </row>
    <row r="2562" spans="1:14" x14ac:dyDescent="0.3">
      <c r="A2562" t="s">
        <v>2548</v>
      </c>
      <c r="B2562">
        <v>96</v>
      </c>
      <c r="C2562" t="s">
        <v>190</v>
      </c>
      <c r="D2562">
        <v>23213577</v>
      </c>
      <c r="E2562" t="s">
        <v>146</v>
      </c>
      <c r="F2562" t="s">
        <v>68</v>
      </c>
      <c r="G2562" t="s">
        <v>7403</v>
      </c>
      <c r="H2562" t="s">
        <v>5977</v>
      </c>
      <c r="I2562" t="s">
        <v>20</v>
      </c>
      <c r="J2562" t="s">
        <v>2292</v>
      </c>
      <c r="K2562">
        <v>15500000</v>
      </c>
      <c r="L2562">
        <v>2008</v>
      </c>
      <c r="M2562">
        <v>7.2</v>
      </c>
      <c r="N2562">
        <v>1.85</v>
      </c>
    </row>
    <row r="2563" spans="1:14" x14ac:dyDescent="0.3">
      <c r="A2563" t="s">
        <v>7404</v>
      </c>
      <c r="B2563">
        <v>270</v>
      </c>
      <c r="C2563" t="s">
        <v>671</v>
      </c>
      <c r="E2563" t="s">
        <v>3930</v>
      </c>
      <c r="F2563" t="s">
        <v>7405</v>
      </c>
      <c r="G2563" t="s">
        <v>7406</v>
      </c>
      <c r="H2563" t="s">
        <v>4769</v>
      </c>
      <c r="I2563" t="s">
        <v>7407</v>
      </c>
      <c r="J2563" t="s">
        <v>7408</v>
      </c>
      <c r="K2563">
        <v>25000000</v>
      </c>
      <c r="L2563">
        <v>2007</v>
      </c>
      <c r="M2563">
        <v>6.6</v>
      </c>
      <c r="N2563">
        <v>2.35</v>
      </c>
    </row>
    <row r="2564" spans="1:14" x14ac:dyDescent="0.3">
      <c r="A2564" t="s">
        <v>6424</v>
      </c>
      <c r="B2564">
        <v>100</v>
      </c>
      <c r="C2564" t="s">
        <v>2375</v>
      </c>
      <c r="D2564">
        <v>55461307</v>
      </c>
      <c r="E2564" t="s">
        <v>1099</v>
      </c>
      <c r="F2564" t="s">
        <v>197</v>
      </c>
      <c r="G2564" t="s">
        <v>6425</v>
      </c>
      <c r="H2564" t="s">
        <v>541</v>
      </c>
      <c r="I2564" t="s">
        <v>20</v>
      </c>
      <c r="J2564" t="s">
        <v>21</v>
      </c>
      <c r="K2564">
        <v>20000000</v>
      </c>
      <c r="L2564">
        <v>2016</v>
      </c>
      <c r="M2564">
        <v>6.7</v>
      </c>
    </row>
    <row r="2565" spans="1:14" x14ac:dyDescent="0.3">
      <c r="A2565" t="s">
        <v>7409</v>
      </c>
      <c r="B2565">
        <v>94</v>
      </c>
      <c r="C2565" t="s">
        <v>3064</v>
      </c>
      <c r="D2565">
        <v>20627372</v>
      </c>
      <c r="E2565" t="s">
        <v>936</v>
      </c>
      <c r="F2565" t="s">
        <v>2910</v>
      </c>
      <c r="G2565" t="s">
        <v>7410</v>
      </c>
      <c r="H2565" t="s">
        <v>7411</v>
      </c>
      <c r="I2565" t="s">
        <v>20</v>
      </c>
      <c r="J2565" t="s">
        <v>21</v>
      </c>
      <c r="K2565">
        <v>16000000</v>
      </c>
      <c r="L2565">
        <v>2000</v>
      </c>
      <c r="M2565">
        <v>5.3</v>
      </c>
      <c r="N2565">
        <v>1.85</v>
      </c>
    </row>
    <row r="2566" spans="1:14" x14ac:dyDescent="0.3">
      <c r="A2566" t="s">
        <v>7412</v>
      </c>
      <c r="B2566">
        <v>109</v>
      </c>
      <c r="C2566" t="s">
        <v>1344</v>
      </c>
      <c r="D2566">
        <v>16346122</v>
      </c>
      <c r="E2566" t="s">
        <v>2190</v>
      </c>
      <c r="F2566" t="s">
        <v>2518</v>
      </c>
      <c r="G2566" t="s">
        <v>7413</v>
      </c>
      <c r="H2566" t="s">
        <v>7414</v>
      </c>
      <c r="I2566" t="s">
        <v>20</v>
      </c>
      <c r="J2566" t="s">
        <v>21</v>
      </c>
      <c r="K2566">
        <v>16000000</v>
      </c>
      <c r="L2566">
        <v>2002</v>
      </c>
      <c r="M2566">
        <v>7.2</v>
      </c>
      <c r="N2566">
        <v>1.85</v>
      </c>
    </row>
    <row r="2567" spans="1:14" x14ac:dyDescent="0.3">
      <c r="A2567" t="s">
        <v>3012</v>
      </c>
      <c r="B2567">
        <v>107</v>
      </c>
      <c r="C2567" t="s">
        <v>797</v>
      </c>
      <c r="D2567">
        <v>16204793</v>
      </c>
      <c r="E2567" t="s">
        <v>595</v>
      </c>
      <c r="F2567" t="s">
        <v>55</v>
      </c>
      <c r="G2567" t="s">
        <v>7415</v>
      </c>
      <c r="H2567" t="s">
        <v>7416</v>
      </c>
      <c r="I2567" t="s">
        <v>20</v>
      </c>
      <c r="J2567" t="s">
        <v>21</v>
      </c>
      <c r="K2567">
        <v>16000000</v>
      </c>
      <c r="L2567">
        <v>2009</v>
      </c>
      <c r="M2567">
        <v>5.0999999999999996</v>
      </c>
      <c r="N2567">
        <v>1.85</v>
      </c>
    </row>
    <row r="2568" spans="1:14" x14ac:dyDescent="0.3">
      <c r="A2568" t="s">
        <v>6684</v>
      </c>
      <c r="B2568">
        <v>96</v>
      </c>
      <c r="C2568" t="s">
        <v>1139</v>
      </c>
      <c r="D2568">
        <v>15427192</v>
      </c>
      <c r="E2568" t="s">
        <v>7417</v>
      </c>
      <c r="F2568" t="s">
        <v>831</v>
      </c>
      <c r="G2568" t="s">
        <v>7418</v>
      </c>
      <c r="H2568" t="s">
        <v>7419</v>
      </c>
      <c r="I2568" t="s">
        <v>20</v>
      </c>
      <c r="J2568" t="s">
        <v>21</v>
      </c>
      <c r="K2568">
        <v>16000000</v>
      </c>
      <c r="L2568">
        <v>2000</v>
      </c>
      <c r="M2568">
        <v>5.6</v>
      </c>
      <c r="N2568">
        <v>1.85</v>
      </c>
    </row>
    <row r="2569" spans="1:14" x14ac:dyDescent="0.3">
      <c r="A2569" t="s">
        <v>2548</v>
      </c>
      <c r="B2569">
        <v>88</v>
      </c>
      <c r="C2569" t="s">
        <v>7420</v>
      </c>
      <c r="D2569">
        <v>14792779</v>
      </c>
      <c r="E2569" t="s">
        <v>1099</v>
      </c>
      <c r="F2569" t="s">
        <v>2059</v>
      </c>
      <c r="G2569" t="s">
        <v>7421</v>
      </c>
      <c r="H2569" t="s">
        <v>1628</v>
      </c>
      <c r="I2569" t="s">
        <v>20</v>
      </c>
      <c r="J2569" t="s">
        <v>21</v>
      </c>
      <c r="K2569">
        <v>16000000</v>
      </c>
      <c r="L2569">
        <v>1987</v>
      </c>
      <c r="M2569">
        <v>7.6</v>
      </c>
      <c r="N2569">
        <v>1.85</v>
      </c>
    </row>
    <row r="2570" spans="1:14" x14ac:dyDescent="0.3">
      <c r="A2570" t="s">
        <v>6996</v>
      </c>
      <c r="B2570">
        <v>110</v>
      </c>
      <c r="C2570" t="s">
        <v>2401</v>
      </c>
      <c r="D2570">
        <v>13998282</v>
      </c>
      <c r="E2570" t="s">
        <v>6997</v>
      </c>
      <c r="F2570" t="s">
        <v>479</v>
      </c>
      <c r="G2570" t="s">
        <v>6998</v>
      </c>
      <c r="H2570" t="s">
        <v>4457</v>
      </c>
      <c r="I2570" t="s">
        <v>20</v>
      </c>
      <c r="J2570" t="s">
        <v>21</v>
      </c>
      <c r="K2570">
        <v>16000000</v>
      </c>
      <c r="L2570">
        <v>2014</v>
      </c>
      <c r="M2570">
        <v>3.1</v>
      </c>
      <c r="N2570">
        <v>2.35</v>
      </c>
    </row>
    <row r="2571" spans="1:14" x14ac:dyDescent="0.3">
      <c r="A2571" t="s">
        <v>7422</v>
      </c>
      <c r="B2571">
        <v>113</v>
      </c>
      <c r="C2571" t="s">
        <v>2040</v>
      </c>
      <c r="D2571">
        <v>19057024</v>
      </c>
      <c r="E2571" t="s">
        <v>146</v>
      </c>
      <c r="F2571" t="s">
        <v>521</v>
      </c>
      <c r="G2571" t="s">
        <v>7423</v>
      </c>
      <c r="H2571" t="s">
        <v>7424</v>
      </c>
      <c r="I2571" t="s">
        <v>20</v>
      </c>
      <c r="J2571" t="s">
        <v>21</v>
      </c>
      <c r="K2571">
        <v>16000000</v>
      </c>
      <c r="L2571">
        <v>2010</v>
      </c>
      <c r="M2571">
        <v>7.2</v>
      </c>
      <c r="N2571">
        <v>1.85</v>
      </c>
    </row>
    <row r="2572" spans="1:14" x14ac:dyDescent="0.3">
      <c r="A2572" t="s">
        <v>7425</v>
      </c>
      <c r="B2572">
        <v>101</v>
      </c>
      <c r="C2572" t="s">
        <v>7426</v>
      </c>
      <c r="D2572">
        <v>14108518</v>
      </c>
      <c r="E2572" t="s">
        <v>936</v>
      </c>
      <c r="F2572" t="s">
        <v>2932</v>
      </c>
      <c r="G2572" t="s">
        <v>7427</v>
      </c>
      <c r="H2572" t="s">
        <v>7428</v>
      </c>
      <c r="I2572" t="s">
        <v>20</v>
      </c>
      <c r="J2572" t="s">
        <v>21</v>
      </c>
      <c r="K2572">
        <v>16000000</v>
      </c>
      <c r="L2572">
        <v>2003</v>
      </c>
      <c r="M2572">
        <v>5.7</v>
      </c>
      <c r="N2572">
        <v>1.85</v>
      </c>
    </row>
    <row r="2573" spans="1:14" x14ac:dyDescent="0.3">
      <c r="A2573" t="s">
        <v>5972</v>
      </c>
      <c r="B2573">
        <v>105</v>
      </c>
      <c r="C2573" t="s">
        <v>2910</v>
      </c>
      <c r="D2573">
        <v>13854000</v>
      </c>
      <c r="E2573" t="s">
        <v>1611</v>
      </c>
      <c r="F2573" t="s">
        <v>1287</v>
      </c>
      <c r="G2573" t="s">
        <v>7429</v>
      </c>
      <c r="H2573" t="s">
        <v>6436</v>
      </c>
      <c r="I2573" t="s">
        <v>20</v>
      </c>
      <c r="J2573" t="s">
        <v>21</v>
      </c>
      <c r="K2573">
        <v>20000000</v>
      </c>
      <c r="L2573">
        <v>1988</v>
      </c>
      <c r="M2573">
        <v>5.2</v>
      </c>
      <c r="N2573">
        <v>1.85</v>
      </c>
    </row>
    <row r="2574" spans="1:14" x14ac:dyDescent="0.3">
      <c r="A2574" t="s">
        <v>1769</v>
      </c>
      <c r="B2574">
        <v>125</v>
      </c>
      <c r="C2574" t="s">
        <v>219</v>
      </c>
      <c r="D2574">
        <v>77324422</v>
      </c>
      <c r="E2574" t="s">
        <v>2190</v>
      </c>
      <c r="F2574" t="s">
        <v>1134</v>
      </c>
      <c r="G2574" t="s">
        <v>7430</v>
      </c>
      <c r="H2574" t="s">
        <v>4192</v>
      </c>
      <c r="I2574" t="s">
        <v>20</v>
      </c>
      <c r="J2574" t="s">
        <v>21</v>
      </c>
      <c r="K2574">
        <v>26000000</v>
      </c>
      <c r="L2574">
        <v>1993</v>
      </c>
      <c r="M2574">
        <v>7.7</v>
      </c>
      <c r="N2574">
        <v>1.85</v>
      </c>
    </row>
    <row r="2575" spans="1:14" x14ac:dyDescent="0.3">
      <c r="A2575" t="s">
        <v>7431</v>
      </c>
      <c r="B2575">
        <v>100</v>
      </c>
      <c r="C2575" t="s">
        <v>2409</v>
      </c>
      <c r="D2575">
        <v>15500000</v>
      </c>
      <c r="E2575" t="s">
        <v>3158</v>
      </c>
      <c r="F2575" t="s">
        <v>3482</v>
      </c>
      <c r="G2575" t="s">
        <v>7432</v>
      </c>
      <c r="H2575" t="s">
        <v>7433</v>
      </c>
      <c r="I2575" t="s">
        <v>20</v>
      </c>
      <c r="J2575" t="s">
        <v>520</v>
      </c>
      <c r="K2575">
        <v>16000000</v>
      </c>
      <c r="L2575">
        <v>1999</v>
      </c>
      <c r="M2575">
        <v>7</v>
      </c>
      <c r="N2575">
        <v>2.35</v>
      </c>
    </row>
    <row r="2576" spans="1:14" x14ac:dyDescent="0.3">
      <c r="A2576" t="s">
        <v>7434</v>
      </c>
      <c r="B2576">
        <v>97</v>
      </c>
      <c r="C2576" t="s">
        <v>2282</v>
      </c>
      <c r="D2576">
        <v>11540112</v>
      </c>
      <c r="E2576" t="s">
        <v>1099</v>
      </c>
      <c r="F2576" t="s">
        <v>7435</v>
      </c>
      <c r="G2576" t="s">
        <v>7436</v>
      </c>
      <c r="H2576" t="s">
        <v>1091</v>
      </c>
      <c r="I2576" t="s">
        <v>20</v>
      </c>
      <c r="J2576" t="s">
        <v>21</v>
      </c>
      <c r="L2576">
        <v>2004</v>
      </c>
      <c r="M2576">
        <v>3.6</v>
      </c>
      <c r="N2576">
        <v>1.85</v>
      </c>
    </row>
    <row r="2577" spans="1:14" x14ac:dyDescent="0.3">
      <c r="A2577" t="s">
        <v>7437</v>
      </c>
      <c r="B2577">
        <v>108</v>
      </c>
      <c r="C2577" t="s">
        <v>7438</v>
      </c>
      <c r="E2577" t="s">
        <v>919</v>
      </c>
      <c r="F2577" t="s">
        <v>2101</v>
      </c>
      <c r="G2577" t="s">
        <v>7439</v>
      </c>
      <c r="H2577" t="s">
        <v>7440</v>
      </c>
      <c r="I2577" t="s">
        <v>20</v>
      </c>
      <c r="J2577" t="s">
        <v>21</v>
      </c>
      <c r="K2577">
        <v>16000000</v>
      </c>
      <c r="L2577">
        <v>1979</v>
      </c>
      <c r="M2577">
        <v>4.9000000000000004</v>
      </c>
      <c r="N2577">
        <v>2.35</v>
      </c>
    </row>
    <row r="2578" spans="1:14" x14ac:dyDescent="0.3">
      <c r="A2578" t="s">
        <v>7441</v>
      </c>
      <c r="B2578">
        <v>112</v>
      </c>
      <c r="C2578" t="s">
        <v>2378</v>
      </c>
      <c r="D2578">
        <v>4734235</v>
      </c>
      <c r="E2578" t="s">
        <v>3436</v>
      </c>
      <c r="F2578" t="s">
        <v>3455</v>
      </c>
      <c r="G2578" t="s">
        <v>7442</v>
      </c>
      <c r="H2578" t="s">
        <v>2065</v>
      </c>
      <c r="I2578" t="s">
        <v>20</v>
      </c>
      <c r="J2578" t="s">
        <v>21</v>
      </c>
      <c r="K2578">
        <v>15000000</v>
      </c>
      <c r="L2578">
        <v>2000</v>
      </c>
      <c r="M2578">
        <v>6</v>
      </c>
      <c r="N2578">
        <v>1.85</v>
      </c>
    </row>
    <row r="2579" spans="1:14" x14ac:dyDescent="0.3">
      <c r="A2579" t="s">
        <v>2548</v>
      </c>
      <c r="B2579">
        <v>112</v>
      </c>
      <c r="C2579" t="s">
        <v>1557</v>
      </c>
      <c r="D2579">
        <v>4839383</v>
      </c>
      <c r="E2579" t="s">
        <v>1106</v>
      </c>
      <c r="F2579" t="s">
        <v>2548</v>
      </c>
      <c r="G2579" t="s">
        <v>7443</v>
      </c>
      <c r="H2579" t="s">
        <v>2667</v>
      </c>
      <c r="I2579" t="s">
        <v>20</v>
      </c>
      <c r="J2579" t="s">
        <v>21</v>
      </c>
      <c r="K2579">
        <v>16000000</v>
      </c>
      <c r="L2579">
        <v>2002</v>
      </c>
      <c r="M2579">
        <v>6.6</v>
      </c>
      <c r="N2579">
        <v>1.85</v>
      </c>
    </row>
    <row r="2580" spans="1:14" x14ac:dyDescent="0.3">
      <c r="A2580" t="s">
        <v>7444</v>
      </c>
      <c r="B2580">
        <v>95</v>
      </c>
      <c r="C2580" t="s">
        <v>4496</v>
      </c>
      <c r="D2580">
        <v>4193025</v>
      </c>
      <c r="E2580" t="s">
        <v>3970</v>
      </c>
      <c r="F2580" t="s">
        <v>2397</v>
      </c>
      <c r="G2580" t="s">
        <v>7445</v>
      </c>
      <c r="H2580" t="s">
        <v>7446</v>
      </c>
      <c r="I2580" t="s">
        <v>20</v>
      </c>
      <c r="J2580" t="s">
        <v>21</v>
      </c>
      <c r="K2580">
        <v>15000000</v>
      </c>
      <c r="L2580">
        <v>1999</v>
      </c>
      <c r="M2580">
        <v>6.8</v>
      </c>
      <c r="N2580">
        <v>2.35</v>
      </c>
    </row>
    <row r="2581" spans="1:14" x14ac:dyDescent="0.3">
      <c r="A2581" t="s">
        <v>3628</v>
      </c>
      <c r="B2581">
        <v>110</v>
      </c>
      <c r="C2581" t="s">
        <v>7447</v>
      </c>
      <c r="D2581">
        <v>5900000</v>
      </c>
      <c r="E2581" t="s">
        <v>24</v>
      </c>
      <c r="F2581" t="s">
        <v>2871</v>
      </c>
      <c r="G2581" t="s">
        <v>7448</v>
      </c>
      <c r="H2581" t="s">
        <v>3297</v>
      </c>
      <c r="I2581" t="s">
        <v>20</v>
      </c>
      <c r="J2581" t="s">
        <v>34</v>
      </c>
      <c r="K2581">
        <v>16000000</v>
      </c>
      <c r="L2581">
        <v>1986</v>
      </c>
      <c r="M2581">
        <v>7.2</v>
      </c>
      <c r="N2581">
        <v>1.85</v>
      </c>
    </row>
    <row r="2582" spans="1:14" x14ac:dyDescent="0.3">
      <c r="A2582" t="s">
        <v>7449</v>
      </c>
      <c r="B2582">
        <v>118</v>
      </c>
      <c r="C2582" t="s">
        <v>478</v>
      </c>
      <c r="D2582">
        <v>2849142</v>
      </c>
      <c r="E2582" t="s">
        <v>2190</v>
      </c>
      <c r="F2582" t="s">
        <v>2176</v>
      </c>
      <c r="G2582" t="s">
        <v>7450</v>
      </c>
      <c r="H2582" t="s">
        <v>7451</v>
      </c>
      <c r="I2582" t="s">
        <v>20</v>
      </c>
      <c r="J2582" t="s">
        <v>21</v>
      </c>
      <c r="K2582">
        <v>16000000</v>
      </c>
      <c r="L2582">
        <v>2007</v>
      </c>
      <c r="M2582">
        <v>7.2</v>
      </c>
      <c r="N2582">
        <v>2.35</v>
      </c>
    </row>
    <row r="2583" spans="1:14" x14ac:dyDescent="0.3">
      <c r="A2583" t="s">
        <v>7452</v>
      </c>
      <c r="B2583">
        <v>97</v>
      </c>
      <c r="C2583" t="s">
        <v>3876</v>
      </c>
      <c r="D2583">
        <v>1686429</v>
      </c>
      <c r="E2583" t="s">
        <v>7453</v>
      </c>
      <c r="F2583" t="s">
        <v>1757</v>
      </c>
      <c r="G2583" t="s">
        <v>7454</v>
      </c>
      <c r="H2583" t="s">
        <v>3091</v>
      </c>
      <c r="I2583" t="s">
        <v>20</v>
      </c>
      <c r="J2583" t="s">
        <v>21</v>
      </c>
      <c r="K2583">
        <v>16000000</v>
      </c>
      <c r="L2583">
        <v>1997</v>
      </c>
      <c r="M2583">
        <v>2.8</v>
      </c>
      <c r="N2583">
        <v>1.85</v>
      </c>
    </row>
    <row r="2584" spans="1:14" x14ac:dyDescent="0.3">
      <c r="A2584" t="s">
        <v>5425</v>
      </c>
      <c r="B2584">
        <v>120</v>
      </c>
      <c r="C2584" t="s">
        <v>4325</v>
      </c>
      <c r="D2584">
        <v>1984743</v>
      </c>
      <c r="E2584" t="s">
        <v>146</v>
      </c>
      <c r="F2584" t="s">
        <v>598</v>
      </c>
      <c r="G2584" t="s">
        <v>7455</v>
      </c>
      <c r="H2584" t="s">
        <v>7456</v>
      </c>
      <c r="I2584" t="s">
        <v>20</v>
      </c>
      <c r="J2584" t="s">
        <v>21</v>
      </c>
      <c r="K2584">
        <v>16000000</v>
      </c>
      <c r="L2584">
        <v>2013</v>
      </c>
      <c r="M2584">
        <v>6.6</v>
      </c>
      <c r="N2584">
        <v>2.35</v>
      </c>
    </row>
    <row r="2585" spans="1:14" x14ac:dyDescent="0.3">
      <c r="A2585" t="s">
        <v>7457</v>
      </c>
      <c r="B2585">
        <v>135</v>
      </c>
      <c r="C2585" t="s">
        <v>2922</v>
      </c>
      <c r="D2585">
        <v>1666262</v>
      </c>
      <c r="E2585" t="s">
        <v>1276</v>
      </c>
      <c r="F2585" t="s">
        <v>1653</v>
      </c>
      <c r="G2585" t="s">
        <v>7458</v>
      </c>
      <c r="H2585" t="s">
        <v>7459</v>
      </c>
      <c r="I2585" t="s">
        <v>20</v>
      </c>
      <c r="J2585" t="s">
        <v>34</v>
      </c>
      <c r="K2585">
        <v>16000000</v>
      </c>
      <c r="L2585">
        <v>2005</v>
      </c>
      <c r="M2585">
        <v>6.7</v>
      </c>
      <c r="N2585">
        <v>1.66</v>
      </c>
    </row>
    <row r="2586" spans="1:14" x14ac:dyDescent="0.3">
      <c r="A2586" t="s">
        <v>3308</v>
      </c>
      <c r="B2586">
        <v>101</v>
      </c>
      <c r="C2586" t="s">
        <v>2869</v>
      </c>
      <c r="D2586">
        <v>2319187</v>
      </c>
      <c r="E2586" t="s">
        <v>1403</v>
      </c>
      <c r="F2586" t="s">
        <v>661</v>
      </c>
      <c r="G2586" t="s">
        <v>7460</v>
      </c>
      <c r="H2586" t="s">
        <v>7461</v>
      </c>
      <c r="I2586" t="s">
        <v>20</v>
      </c>
      <c r="J2586" t="s">
        <v>34</v>
      </c>
      <c r="K2586">
        <v>20000000</v>
      </c>
      <c r="L2586">
        <v>2013</v>
      </c>
      <c r="M2586">
        <v>7</v>
      </c>
      <c r="N2586">
        <v>2.35</v>
      </c>
    </row>
    <row r="2587" spans="1:14" x14ac:dyDescent="0.3">
      <c r="A2587" t="s">
        <v>7462</v>
      </c>
      <c r="B2587">
        <v>92</v>
      </c>
      <c r="C2587" t="s">
        <v>762</v>
      </c>
      <c r="D2587">
        <v>13922211</v>
      </c>
      <c r="E2587" t="s">
        <v>1099</v>
      </c>
      <c r="F2587" t="s">
        <v>3402</v>
      </c>
      <c r="G2587" t="s">
        <v>7463</v>
      </c>
      <c r="H2587" t="s">
        <v>1141</v>
      </c>
      <c r="I2587" t="s">
        <v>20</v>
      </c>
      <c r="J2587" t="s">
        <v>21</v>
      </c>
      <c r="K2587">
        <v>16000000</v>
      </c>
      <c r="L2587">
        <v>2004</v>
      </c>
      <c r="M2587">
        <v>4.4000000000000004</v>
      </c>
      <c r="N2587">
        <v>1.85</v>
      </c>
    </row>
    <row r="2588" spans="1:14" x14ac:dyDescent="0.3">
      <c r="A2588" t="s">
        <v>3844</v>
      </c>
      <c r="B2588">
        <v>106</v>
      </c>
      <c r="C2588" t="s">
        <v>5281</v>
      </c>
      <c r="E2588" t="s">
        <v>1106</v>
      </c>
      <c r="F2588" t="s">
        <v>3844</v>
      </c>
      <c r="G2588" t="s">
        <v>7464</v>
      </c>
      <c r="H2588" t="s">
        <v>7465</v>
      </c>
      <c r="I2588" t="s">
        <v>965</v>
      </c>
      <c r="J2588" t="s">
        <v>966</v>
      </c>
      <c r="K2588">
        <v>11000000</v>
      </c>
      <c r="L2588">
        <v>2008</v>
      </c>
      <c r="M2588">
        <v>7.1</v>
      </c>
      <c r="N2588">
        <v>2.35</v>
      </c>
    </row>
    <row r="2589" spans="1:14" x14ac:dyDescent="0.3">
      <c r="A2589" t="s">
        <v>7466</v>
      </c>
      <c r="B2589">
        <v>92</v>
      </c>
      <c r="C2589" t="s">
        <v>7467</v>
      </c>
      <c r="D2589">
        <v>23091</v>
      </c>
      <c r="E2589" t="s">
        <v>3493</v>
      </c>
      <c r="F2589" t="s">
        <v>1830</v>
      </c>
      <c r="G2589" t="s">
        <v>7468</v>
      </c>
      <c r="H2589" t="s">
        <v>4524</v>
      </c>
      <c r="I2589" t="s">
        <v>20</v>
      </c>
      <c r="J2589" t="s">
        <v>34</v>
      </c>
      <c r="K2589">
        <v>15000000</v>
      </c>
      <c r="L2589">
        <v>2008</v>
      </c>
      <c r="M2589">
        <v>6.2</v>
      </c>
      <c r="N2589">
        <v>2.35</v>
      </c>
    </row>
    <row r="2590" spans="1:14" x14ac:dyDescent="0.3">
      <c r="A2590" t="s">
        <v>7469</v>
      </c>
      <c r="B2590">
        <v>161</v>
      </c>
      <c r="C2590" t="s">
        <v>7470</v>
      </c>
      <c r="D2590">
        <v>336467</v>
      </c>
      <c r="E2590" t="s">
        <v>3329</v>
      </c>
      <c r="F2590" t="s">
        <v>7471</v>
      </c>
      <c r="G2590" t="s">
        <v>7472</v>
      </c>
      <c r="H2590" t="s">
        <v>1023</v>
      </c>
      <c r="I2590" t="s">
        <v>20</v>
      </c>
      <c r="J2590" t="s">
        <v>966</v>
      </c>
      <c r="K2590">
        <v>13000000</v>
      </c>
      <c r="L2590">
        <v>2009</v>
      </c>
      <c r="M2590">
        <v>7.3</v>
      </c>
      <c r="N2590">
        <v>2.35</v>
      </c>
    </row>
    <row r="2591" spans="1:14" x14ac:dyDescent="0.3">
      <c r="A2591" t="s">
        <v>6641</v>
      </c>
      <c r="B2591">
        <v>92</v>
      </c>
      <c r="C2591" t="s">
        <v>7473</v>
      </c>
      <c r="D2591">
        <v>2964</v>
      </c>
      <c r="E2591" t="s">
        <v>4984</v>
      </c>
      <c r="F2591" t="s">
        <v>2830</v>
      </c>
      <c r="G2591" t="s">
        <v>7474</v>
      </c>
      <c r="H2591" t="s">
        <v>7475</v>
      </c>
      <c r="I2591" t="s">
        <v>20</v>
      </c>
      <c r="J2591" t="s">
        <v>21</v>
      </c>
      <c r="K2591">
        <v>16000000</v>
      </c>
      <c r="L2591">
        <v>2012</v>
      </c>
      <c r="M2591">
        <v>5.0999999999999996</v>
      </c>
      <c r="N2591">
        <v>1.78</v>
      </c>
    </row>
    <row r="2592" spans="1:14" x14ac:dyDescent="0.3">
      <c r="A2592" t="s">
        <v>4671</v>
      </c>
      <c r="B2592">
        <v>93</v>
      </c>
      <c r="C2592" t="s">
        <v>4226</v>
      </c>
      <c r="E2592" t="s">
        <v>4396</v>
      </c>
      <c r="F2592" t="s">
        <v>399</v>
      </c>
      <c r="G2592" t="s">
        <v>7476</v>
      </c>
      <c r="H2592" t="s">
        <v>1516</v>
      </c>
      <c r="I2592" t="s">
        <v>20</v>
      </c>
      <c r="J2592" t="s">
        <v>21</v>
      </c>
      <c r="K2592">
        <v>16000000</v>
      </c>
      <c r="L2592">
        <v>2009</v>
      </c>
      <c r="M2592">
        <v>8.1</v>
      </c>
      <c r="N2592">
        <v>1.85</v>
      </c>
    </row>
    <row r="2593" spans="1:14" x14ac:dyDescent="0.3">
      <c r="A2593" t="s">
        <v>7477</v>
      </c>
      <c r="B2593">
        <v>110</v>
      </c>
      <c r="C2593" t="s">
        <v>7478</v>
      </c>
      <c r="E2593" t="s">
        <v>1392</v>
      </c>
      <c r="F2593" t="s">
        <v>23</v>
      </c>
      <c r="G2593" t="s">
        <v>7479</v>
      </c>
      <c r="H2593" t="s">
        <v>7480</v>
      </c>
      <c r="I2593" t="s">
        <v>20</v>
      </c>
      <c r="J2593" t="s">
        <v>966</v>
      </c>
      <c r="K2593">
        <v>16000000</v>
      </c>
      <c r="L2593">
        <v>2013</v>
      </c>
      <c r="M2593">
        <v>6.7</v>
      </c>
      <c r="N2593">
        <v>2.35</v>
      </c>
    </row>
    <row r="2594" spans="1:14" x14ac:dyDescent="0.3">
      <c r="A2594" t="s">
        <v>7481</v>
      </c>
      <c r="B2594">
        <v>122</v>
      </c>
      <c r="C2594" t="s">
        <v>991</v>
      </c>
      <c r="D2594">
        <v>2428883</v>
      </c>
      <c r="E2594" t="s">
        <v>1160</v>
      </c>
      <c r="F2594" t="s">
        <v>2878</v>
      </c>
      <c r="G2594" t="s">
        <v>7482</v>
      </c>
      <c r="H2594" t="s">
        <v>1373</v>
      </c>
      <c r="I2594" t="s">
        <v>20</v>
      </c>
      <c r="J2594" t="s">
        <v>21</v>
      </c>
      <c r="K2594">
        <v>16000000</v>
      </c>
      <c r="L2594">
        <v>2014</v>
      </c>
      <c r="M2594">
        <v>6.6</v>
      </c>
      <c r="N2594">
        <v>2.35</v>
      </c>
    </row>
    <row r="2595" spans="1:14" x14ac:dyDescent="0.3">
      <c r="A2595" t="s">
        <v>7483</v>
      </c>
      <c r="B2595">
        <v>91</v>
      </c>
      <c r="C2595" t="s">
        <v>1091</v>
      </c>
      <c r="D2595">
        <v>13571817</v>
      </c>
      <c r="E2595" t="s">
        <v>2838</v>
      </c>
      <c r="F2595" t="s">
        <v>432</v>
      </c>
      <c r="G2595" t="s">
        <v>7484</v>
      </c>
      <c r="H2595" t="s">
        <v>2085</v>
      </c>
      <c r="I2595" t="s">
        <v>20</v>
      </c>
      <c r="J2595" t="s">
        <v>21</v>
      </c>
      <c r="K2595">
        <v>15600000</v>
      </c>
      <c r="L2595">
        <v>2002</v>
      </c>
      <c r="M2595">
        <v>4.5</v>
      </c>
      <c r="N2595">
        <v>1.85</v>
      </c>
    </row>
    <row r="2596" spans="1:14" x14ac:dyDescent="0.3">
      <c r="A2596" t="s">
        <v>45</v>
      </c>
      <c r="B2596">
        <v>45</v>
      </c>
      <c r="C2596" t="s">
        <v>7485</v>
      </c>
      <c r="E2596" t="s">
        <v>5554</v>
      </c>
      <c r="F2596" t="s">
        <v>7486</v>
      </c>
      <c r="G2596" t="s">
        <v>7487</v>
      </c>
      <c r="H2596" t="s">
        <v>7488</v>
      </c>
      <c r="I2596" t="s">
        <v>20</v>
      </c>
      <c r="J2596" t="s">
        <v>7489</v>
      </c>
      <c r="K2596">
        <v>34000000</v>
      </c>
      <c r="M2596">
        <v>8.1</v>
      </c>
      <c r="N2596">
        <v>16</v>
      </c>
    </row>
    <row r="2597" spans="1:14" x14ac:dyDescent="0.3">
      <c r="A2597" t="s">
        <v>5233</v>
      </c>
      <c r="B2597">
        <v>115</v>
      </c>
      <c r="C2597" t="s">
        <v>7490</v>
      </c>
      <c r="D2597">
        <v>1554566</v>
      </c>
      <c r="E2597" t="s">
        <v>2183</v>
      </c>
      <c r="F2597" t="s">
        <v>7491</v>
      </c>
      <c r="G2597" t="s">
        <v>7492</v>
      </c>
      <c r="H2597" t="s">
        <v>7493</v>
      </c>
      <c r="I2597" t="s">
        <v>20</v>
      </c>
      <c r="J2597" t="s">
        <v>182</v>
      </c>
      <c r="L2597">
        <v>2002</v>
      </c>
      <c r="M2597">
        <v>6.6</v>
      </c>
      <c r="N2597">
        <v>1.66</v>
      </c>
    </row>
    <row r="2598" spans="1:14" x14ac:dyDescent="0.3">
      <c r="A2598" t="s">
        <v>7494</v>
      </c>
      <c r="B2598">
        <v>94</v>
      </c>
      <c r="C2598" t="s">
        <v>2609</v>
      </c>
      <c r="D2598">
        <v>508867</v>
      </c>
      <c r="E2598" t="s">
        <v>2423</v>
      </c>
      <c r="F2598" t="s">
        <v>6254</v>
      </c>
      <c r="G2598" t="s">
        <v>7495</v>
      </c>
      <c r="H2598" t="s">
        <v>7496</v>
      </c>
      <c r="I2598" t="s">
        <v>20</v>
      </c>
      <c r="J2598" t="s">
        <v>21</v>
      </c>
      <c r="L2598">
        <v>2001</v>
      </c>
      <c r="M2598">
        <v>6.5</v>
      </c>
      <c r="N2598">
        <v>2.35</v>
      </c>
    </row>
    <row r="2599" spans="1:14" x14ac:dyDescent="0.3">
      <c r="A2599" t="s">
        <v>7497</v>
      </c>
      <c r="B2599">
        <v>93</v>
      </c>
      <c r="C2599" t="s">
        <v>1388</v>
      </c>
      <c r="D2599">
        <v>1181197</v>
      </c>
      <c r="E2599" t="s">
        <v>1265</v>
      </c>
      <c r="F2599" t="s">
        <v>1015</v>
      </c>
      <c r="G2599" t="s">
        <v>7498</v>
      </c>
      <c r="H2599" t="s">
        <v>3820</v>
      </c>
      <c r="I2599" t="s">
        <v>20</v>
      </c>
      <c r="J2599" t="s">
        <v>21</v>
      </c>
      <c r="K2599">
        <v>15500000</v>
      </c>
      <c r="L2599">
        <v>2005</v>
      </c>
      <c r="M2599">
        <v>5.9</v>
      </c>
      <c r="N2599">
        <v>1.85</v>
      </c>
    </row>
    <row r="2600" spans="1:14" x14ac:dyDescent="0.3">
      <c r="A2600" t="s">
        <v>7499</v>
      </c>
      <c r="B2600">
        <v>94</v>
      </c>
      <c r="C2600" t="s">
        <v>7500</v>
      </c>
      <c r="D2600">
        <v>81525</v>
      </c>
      <c r="E2600" t="s">
        <v>2281</v>
      </c>
      <c r="F2600" t="s">
        <v>7501</v>
      </c>
      <c r="G2600" t="s">
        <v>7502</v>
      </c>
      <c r="H2600" t="s">
        <v>7503</v>
      </c>
      <c r="I2600" t="s">
        <v>965</v>
      </c>
      <c r="J2600" t="s">
        <v>966</v>
      </c>
      <c r="K2600">
        <v>15300000</v>
      </c>
      <c r="L2600">
        <v>2001</v>
      </c>
      <c r="M2600">
        <v>6.6</v>
      </c>
      <c r="N2600">
        <v>2.35</v>
      </c>
    </row>
    <row r="2601" spans="1:14" x14ac:dyDescent="0.3">
      <c r="A2601" t="s">
        <v>445</v>
      </c>
      <c r="B2601">
        <v>95</v>
      </c>
      <c r="C2601" t="s">
        <v>2239</v>
      </c>
      <c r="D2601">
        <v>7774730</v>
      </c>
      <c r="E2601" t="s">
        <v>7504</v>
      </c>
      <c r="F2601" t="s">
        <v>7505</v>
      </c>
      <c r="G2601" t="s">
        <v>7506</v>
      </c>
      <c r="H2601" t="s">
        <v>2794</v>
      </c>
      <c r="I2601" t="s">
        <v>20</v>
      </c>
      <c r="J2601" t="s">
        <v>182</v>
      </c>
      <c r="K2601">
        <v>15500000</v>
      </c>
      <c r="L2601">
        <v>2006</v>
      </c>
      <c r="M2601">
        <v>6.5</v>
      </c>
      <c r="N2601">
        <v>1.85</v>
      </c>
    </row>
    <row r="2602" spans="1:14" x14ac:dyDescent="0.3">
      <c r="A2602" t="s">
        <v>1583</v>
      </c>
      <c r="B2602">
        <v>105</v>
      </c>
      <c r="C2602" t="s">
        <v>865</v>
      </c>
      <c r="D2602">
        <v>234760500</v>
      </c>
      <c r="E2602" t="s">
        <v>1151</v>
      </c>
      <c r="F2602" t="s">
        <v>2342</v>
      </c>
      <c r="G2602" t="s">
        <v>7507</v>
      </c>
      <c r="H2602" t="s">
        <v>6705</v>
      </c>
      <c r="I2602" t="s">
        <v>20</v>
      </c>
      <c r="J2602" t="s">
        <v>21</v>
      </c>
      <c r="K2602">
        <v>14000000</v>
      </c>
      <c r="L2602">
        <v>1984</v>
      </c>
      <c r="M2602">
        <v>7.3</v>
      </c>
      <c r="N2602">
        <v>1.85</v>
      </c>
    </row>
    <row r="2603" spans="1:14" x14ac:dyDescent="0.3">
      <c r="A2603" t="s">
        <v>832</v>
      </c>
      <c r="B2603">
        <v>103</v>
      </c>
      <c r="C2603" t="s">
        <v>1822</v>
      </c>
      <c r="D2603">
        <v>285761243</v>
      </c>
      <c r="E2603" t="s">
        <v>1974</v>
      </c>
      <c r="F2603" t="s">
        <v>4038</v>
      </c>
      <c r="G2603" t="s">
        <v>7508</v>
      </c>
      <c r="H2603" t="s">
        <v>1185</v>
      </c>
      <c r="I2603" t="s">
        <v>20</v>
      </c>
      <c r="J2603" t="s">
        <v>21</v>
      </c>
      <c r="K2603">
        <v>18000000</v>
      </c>
      <c r="L2603">
        <v>1990</v>
      </c>
      <c r="M2603">
        <v>7.5</v>
      </c>
      <c r="N2603">
        <v>1.85</v>
      </c>
    </row>
    <row r="2604" spans="1:14" x14ac:dyDescent="0.3">
      <c r="A2604" t="s">
        <v>691</v>
      </c>
      <c r="B2604">
        <v>102</v>
      </c>
      <c r="C2604" t="s">
        <v>1631</v>
      </c>
      <c r="D2604">
        <v>167780960</v>
      </c>
      <c r="E2604" t="s">
        <v>2507</v>
      </c>
      <c r="F2604" t="s">
        <v>2003</v>
      </c>
      <c r="G2604" t="s">
        <v>7509</v>
      </c>
      <c r="H2604" t="s">
        <v>6617</v>
      </c>
      <c r="I2604" t="s">
        <v>20</v>
      </c>
      <c r="J2604" t="s">
        <v>21</v>
      </c>
      <c r="K2604">
        <v>11000000</v>
      </c>
      <c r="L2604">
        <v>1987</v>
      </c>
      <c r="M2604">
        <v>5.9</v>
      </c>
      <c r="N2604">
        <v>1.85</v>
      </c>
    </row>
    <row r="2605" spans="1:14" x14ac:dyDescent="0.3">
      <c r="A2605" t="s">
        <v>1449</v>
      </c>
      <c r="B2605">
        <v>116</v>
      </c>
      <c r="C2605" t="s">
        <v>1449</v>
      </c>
      <c r="D2605">
        <v>177200000</v>
      </c>
      <c r="E2605" t="s">
        <v>936</v>
      </c>
      <c r="F2605" t="s">
        <v>372</v>
      </c>
      <c r="G2605" t="s">
        <v>7510</v>
      </c>
      <c r="H2605" t="s">
        <v>6363</v>
      </c>
      <c r="I2605" t="s">
        <v>20</v>
      </c>
      <c r="J2605" t="s">
        <v>21</v>
      </c>
      <c r="K2605">
        <v>22000000</v>
      </c>
      <c r="L2605">
        <v>1982</v>
      </c>
      <c r="M2605">
        <v>7.4</v>
      </c>
      <c r="N2605">
        <v>2.35</v>
      </c>
    </row>
    <row r="2606" spans="1:14" x14ac:dyDescent="0.3">
      <c r="A2606" t="s">
        <v>1142</v>
      </c>
      <c r="B2606">
        <v>110</v>
      </c>
      <c r="C2606" t="s">
        <v>1441</v>
      </c>
      <c r="D2606">
        <v>176781728</v>
      </c>
      <c r="E2606" t="s">
        <v>1114</v>
      </c>
      <c r="F2606" t="s">
        <v>356</v>
      </c>
      <c r="G2606" t="s">
        <v>7511</v>
      </c>
      <c r="H2606" t="s">
        <v>7512</v>
      </c>
      <c r="I2606" t="s">
        <v>20</v>
      </c>
      <c r="J2606" t="s">
        <v>21</v>
      </c>
      <c r="K2606">
        <v>15000000</v>
      </c>
      <c r="L2606">
        <v>1986</v>
      </c>
      <c r="M2606">
        <v>6.9</v>
      </c>
      <c r="N2606">
        <v>1.33</v>
      </c>
    </row>
    <row r="2607" spans="1:14" x14ac:dyDescent="0.3">
      <c r="A2607" t="s">
        <v>713</v>
      </c>
      <c r="B2607">
        <v>120</v>
      </c>
      <c r="C2607" t="s">
        <v>7513</v>
      </c>
      <c r="D2607">
        <v>128067808</v>
      </c>
      <c r="E2607" t="s">
        <v>1114</v>
      </c>
      <c r="F2607" t="s">
        <v>7514</v>
      </c>
      <c r="G2607" t="s">
        <v>7515</v>
      </c>
      <c r="H2607" t="s">
        <v>7516</v>
      </c>
      <c r="I2607" t="s">
        <v>1279</v>
      </c>
      <c r="J2607" t="s">
        <v>7517</v>
      </c>
      <c r="K2607">
        <v>15000000</v>
      </c>
      <c r="L2607">
        <v>2000</v>
      </c>
      <c r="M2607">
        <v>7.9</v>
      </c>
      <c r="N2607">
        <v>2.35</v>
      </c>
    </row>
    <row r="2608" spans="1:14" x14ac:dyDescent="0.3">
      <c r="A2608" t="s">
        <v>28</v>
      </c>
      <c r="B2608">
        <v>122</v>
      </c>
      <c r="C2608" t="s">
        <v>3033</v>
      </c>
      <c r="D2608">
        <v>130058047</v>
      </c>
      <c r="E2608" t="s">
        <v>2190</v>
      </c>
      <c r="F2608" t="s">
        <v>82</v>
      </c>
      <c r="G2608" t="s">
        <v>7518</v>
      </c>
      <c r="H2608" t="s">
        <v>7519</v>
      </c>
      <c r="I2608" t="s">
        <v>20</v>
      </c>
      <c r="J2608" t="s">
        <v>21</v>
      </c>
      <c r="K2608">
        <v>15000000</v>
      </c>
      <c r="L2608">
        <v>1999</v>
      </c>
      <c r="M2608">
        <v>8.4</v>
      </c>
      <c r="N2608">
        <v>2.35</v>
      </c>
    </row>
    <row r="2609" spans="1:14" x14ac:dyDescent="0.3">
      <c r="A2609" t="s">
        <v>2345</v>
      </c>
      <c r="B2609">
        <v>118</v>
      </c>
      <c r="C2609" t="s">
        <v>928</v>
      </c>
      <c r="D2609">
        <v>138795342</v>
      </c>
      <c r="E2609" t="s">
        <v>3794</v>
      </c>
      <c r="F2609" t="s">
        <v>297</v>
      </c>
      <c r="G2609" t="s">
        <v>7520</v>
      </c>
      <c r="H2609" t="s">
        <v>1312</v>
      </c>
      <c r="I2609" t="s">
        <v>20</v>
      </c>
      <c r="J2609" t="s">
        <v>34</v>
      </c>
      <c r="K2609">
        <v>15000000</v>
      </c>
      <c r="L2609">
        <v>2010</v>
      </c>
      <c r="M2609">
        <v>8</v>
      </c>
      <c r="N2609">
        <v>1.85</v>
      </c>
    </row>
    <row r="2610" spans="1:14" x14ac:dyDescent="0.3">
      <c r="A2610" t="s">
        <v>1749</v>
      </c>
      <c r="B2610">
        <v>107</v>
      </c>
      <c r="C2610" t="s">
        <v>6436</v>
      </c>
      <c r="D2610">
        <v>111936400</v>
      </c>
      <c r="E2610" t="s">
        <v>678</v>
      </c>
      <c r="F2610" t="s">
        <v>1079</v>
      </c>
      <c r="G2610" t="s">
        <v>7521</v>
      </c>
      <c r="H2610" t="s">
        <v>7522</v>
      </c>
      <c r="I2610" t="s">
        <v>20</v>
      </c>
      <c r="J2610" t="s">
        <v>21</v>
      </c>
      <c r="K2610">
        <v>15000000</v>
      </c>
      <c r="L2610">
        <v>1988</v>
      </c>
      <c r="M2610">
        <v>6</v>
      </c>
      <c r="N2610">
        <v>1.85</v>
      </c>
    </row>
    <row r="2611" spans="1:14" x14ac:dyDescent="0.3">
      <c r="A2611" t="s">
        <v>45</v>
      </c>
      <c r="B2611">
        <v>45</v>
      </c>
      <c r="C2611" t="s">
        <v>7523</v>
      </c>
      <c r="E2611" t="s">
        <v>1534</v>
      </c>
      <c r="F2611" t="s">
        <v>7524</v>
      </c>
      <c r="G2611" t="s">
        <v>7525</v>
      </c>
      <c r="H2611" t="s">
        <v>7526</v>
      </c>
      <c r="I2611" t="s">
        <v>20</v>
      </c>
      <c r="J2611" t="s">
        <v>21</v>
      </c>
      <c r="M2611">
        <v>7.3</v>
      </c>
      <c r="N2611">
        <v>16</v>
      </c>
    </row>
    <row r="2612" spans="1:14" x14ac:dyDescent="0.3">
      <c r="A2612" t="s">
        <v>7527</v>
      </c>
      <c r="B2612">
        <v>102</v>
      </c>
      <c r="C2612" t="s">
        <v>305</v>
      </c>
      <c r="D2612">
        <v>317040</v>
      </c>
      <c r="E2612" t="s">
        <v>146</v>
      </c>
      <c r="F2612" t="s">
        <v>378</v>
      </c>
      <c r="G2612" t="s">
        <v>7528</v>
      </c>
      <c r="H2612" t="s">
        <v>128</v>
      </c>
      <c r="I2612" t="s">
        <v>20</v>
      </c>
      <c r="J2612" t="s">
        <v>21</v>
      </c>
      <c r="K2612">
        <v>15500000</v>
      </c>
      <c r="L2612">
        <v>2008</v>
      </c>
      <c r="M2612">
        <v>6.8</v>
      </c>
      <c r="N2612">
        <v>2.35</v>
      </c>
    </row>
    <row r="2613" spans="1:14" x14ac:dyDescent="0.3">
      <c r="A2613" t="s">
        <v>264</v>
      </c>
      <c r="B2613">
        <v>154</v>
      </c>
      <c r="C2613" t="s">
        <v>7529</v>
      </c>
      <c r="D2613">
        <v>94175854</v>
      </c>
      <c r="E2613" t="s">
        <v>2190</v>
      </c>
      <c r="F2613" t="s">
        <v>608</v>
      </c>
      <c r="G2613" t="s">
        <v>7530</v>
      </c>
      <c r="H2613" t="s">
        <v>286</v>
      </c>
      <c r="I2613" t="s">
        <v>20</v>
      </c>
      <c r="J2613" t="s">
        <v>21</v>
      </c>
      <c r="K2613">
        <v>15000000</v>
      </c>
      <c r="L2613">
        <v>1985</v>
      </c>
      <c r="M2613">
        <v>7.8</v>
      </c>
      <c r="N2613">
        <v>1.85</v>
      </c>
    </row>
    <row r="2614" spans="1:14" x14ac:dyDescent="0.3">
      <c r="A2614" t="s">
        <v>7531</v>
      </c>
      <c r="B2614">
        <v>103</v>
      </c>
      <c r="C2614" t="s">
        <v>7532</v>
      </c>
      <c r="E2614" t="s">
        <v>7533</v>
      </c>
      <c r="F2614" t="s">
        <v>7534</v>
      </c>
      <c r="G2614" t="s">
        <v>7535</v>
      </c>
      <c r="H2614" t="s">
        <v>7536</v>
      </c>
      <c r="I2614" t="s">
        <v>7537</v>
      </c>
      <c r="J2614" t="s">
        <v>3548</v>
      </c>
      <c r="L2614">
        <v>2009</v>
      </c>
      <c r="M2614">
        <v>5.7</v>
      </c>
      <c r="N2614">
        <v>2.35</v>
      </c>
    </row>
    <row r="2615" spans="1:14" x14ac:dyDescent="0.3">
      <c r="A2615" t="s">
        <v>1411</v>
      </c>
      <c r="B2615">
        <v>141</v>
      </c>
      <c r="C2615" t="s">
        <v>574</v>
      </c>
      <c r="E2615" t="s">
        <v>1412</v>
      </c>
      <c r="F2615" t="s">
        <v>317</v>
      </c>
      <c r="G2615" t="s">
        <v>1413</v>
      </c>
      <c r="H2615" t="s">
        <v>1062</v>
      </c>
      <c r="I2615" t="s">
        <v>20</v>
      </c>
      <c r="J2615" t="s">
        <v>21</v>
      </c>
      <c r="K2615">
        <v>100000000</v>
      </c>
      <c r="L2615">
        <v>2016</v>
      </c>
      <c r="M2615">
        <v>6.1</v>
      </c>
      <c r="N2615">
        <v>2.35</v>
      </c>
    </row>
    <row r="2616" spans="1:14" x14ac:dyDescent="0.3">
      <c r="A2616" t="s">
        <v>7538</v>
      </c>
      <c r="B2616">
        <v>114</v>
      </c>
      <c r="C2616" t="s">
        <v>29</v>
      </c>
      <c r="D2616">
        <v>91121452</v>
      </c>
      <c r="E2616" t="s">
        <v>5955</v>
      </c>
      <c r="F2616" t="s">
        <v>240</v>
      </c>
      <c r="G2616" t="s">
        <v>7539</v>
      </c>
      <c r="H2616" t="s">
        <v>7540</v>
      </c>
      <c r="I2616" t="s">
        <v>20</v>
      </c>
      <c r="J2616" t="s">
        <v>34</v>
      </c>
      <c r="K2616">
        <v>14000000</v>
      </c>
      <c r="L2616">
        <v>2014</v>
      </c>
      <c r="M2616">
        <v>8.1</v>
      </c>
      <c r="N2616">
        <v>2.35</v>
      </c>
    </row>
    <row r="2617" spans="1:14" x14ac:dyDescent="0.3">
      <c r="A2617" t="s">
        <v>7337</v>
      </c>
      <c r="B2617">
        <v>109</v>
      </c>
      <c r="C2617" t="s">
        <v>1923</v>
      </c>
      <c r="D2617">
        <v>69800000</v>
      </c>
      <c r="E2617" t="s">
        <v>3841</v>
      </c>
      <c r="F2617" t="s">
        <v>2665</v>
      </c>
      <c r="G2617" t="s">
        <v>7541</v>
      </c>
      <c r="H2617" t="s">
        <v>5119</v>
      </c>
      <c r="I2617" t="s">
        <v>20</v>
      </c>
      <c r="J2617" t="s">
        <v>21</v>
      </c>
      <c r="K2617">
        <v>10000000</v>
      </c>
      <c r="L2617">
        <v>1980</v>
      </c>
      <c r="M2617">
        <v>6.1</v>
      </c>
      <c r="N2617">
        <v>1.85</v>
      </c>
    </row>
    <row r="2618" spans="1:14" x14ac:dyDescent="0.3">
      <c r="A2618" t="s">
        <v>503</v>
      </c>
      <c r="B2618">
        <v>124</v>
      </c>
      <c r="C2618" t="s">
        <v>4736</v>
      </c>
      <c r="D2618">
        <v>79900000</v>
      </c>
      <c r="E2618" t="s">
        <v>4020</v>
      </c>
      <c r="F2618" t="s">
        <v>3199</v>
      </c>
      <c r="G2618" t="s">
        <v>7542</v>
      </c>
      <c r="H2618" t="s">
        <v>7543</v>
      </c>
      <c r="I2618" t="s">
        <v>20</v>
      </c>
      <c r="J2618" t="s">
        <v>21</v>
      </c>
      <c r="L2618">
        <v>1980</v>
      </c>
      <c r="M2618">
        <v>7.5</v>
      </c>
      <c r="N2618">
        <v>1.85</v>
      </c>
    </row>
    <row r="2619" spans="1:14" x14ac:dyDescent="0.3">
      <c r="A2619" t="s">
        <v>1456</v>
      </c>
      <c r="B2619">
        <v>94</v>
      </c>
      <c r="C2619" t="s">
        <v>6248</v>
      </c>
      <c r="D2619">
        <v>64001297</v>
      </c>
      <c r="E2619" t="s">
        <v>1974</v>
      </c>
      <c r="F2619" t="s">
        <v>332</v>
      </c>
      <c r="G2619" t="s">
        <v>7544</v>
      </c>
      <c r="H2619" t="s">
        <v>1436</v>
      </c>
      <c r="I2619" t="s">
        <v>20</v>
      </c>
      <c r="J2619" t="s">
        <v>21</v>
      </c>
      <c r="K2619">
        <v>15000000</v>
      </c>
      <c r="L2619">
        <v>2010</v>
      </c>
      <c r="M2619">
        <v>6.2</v>
      </c>
      <c r="N2619">
        <v>1.85</v>
      </c>
    </row>
    <row r="2620" spans="1:14" x14ac:dyDescent="0.3">
      <c r="A2620" t="s">
        <v>7545</v>
      </c>
      <c r="B2620">
        <v>100</v>
      </c>
      <c r="C2620" t="s">
        <v>7546</v>
      </c>
      <c r="D2620">
        <v>71588220</v>
      </c>
      <c r="E2620" t="s">
        <v>4536</v>
      </c>
      <c r="F2620" t="s">
        <v>3897</v>
      </c>
      <c r="G2620" t="s">
        <v>7547</v>
      </c>
      <c r="H2620" t="s">
        <v>7548</v>
      </c>
      <c r="I2620" t="s">
        <v>20</v>
      </c>
      <c r="J2620" t="s">
        <v>182</v>
      </c>
      <c r="K2620">
        <v>20000000</v>
      </c>
      <c r="L2620">
        <v>2013</v>
      </c>
      <c r="M2620">
        <v>6.2</v>
      </c>
      <c r="N2620">
        <v>1.85</v>
      </c>
    </row>
    <row r="2621" spans="1:14" x14ac:dyDescent="0.3">
      <c r="A2621" t="s">
        <v>3354</v>
      </c>
      <c r="B2621">
        <v>101</v>
      </c>
      <c r="C2621" t="s">
        <v>6110</v>
      </c>
      <c r="D2621">
        <v>47000000</v>
      </c>
      <c r="E2621" t="s">
        <v>3456</v>
      </c>
      <c r="F2621" t="s">
        <v>1139</v>
      </c>
      <c r="G2621" t="s">
        <v>7237</v>
      </c>
      <c r="H2621" t="s">
        <v>3457</v>
      </c>
      <c r="I2621" t="s">
        <v>20</v>
      </c>
      <c r="J2621" t="s">
        <v>21</v>
      </c>
      <c r="K2621">
        <v>300000</v>
      </c>
      <c r="L2621">
        <v>1978</v>
      </c>
      <c r="M2621">
        <v>7.9</v>
      </c>
      <c r="N2621">
        <v>2.35</v>
      </c>
    </row>
    <row r="2622" spans="1:14" x14ac:dyDescent="0.3">
      <c r="A2622" t="s">
        <v>2673</v>
      </c>
      <c r="B2622">
        <v>98</v>
      </c>
      <c r="C2622" t="s">
        <v>1250</v>
      </c>
      <c r="D2622">
        <v>61400000</v>
      </c>
      <c r="E2622" t="s">
        <v>2674</v>
      </c>
      <c r="F2622" t="s">
        <v>4736</v>
      </c>
      <c r="G2622" t="s">
        <v>7549</v>
      </c>
      <c r="H2622" t="s">
        <v>1559</v>
      </c>
      <c r="I2622" t="s">
        <v>20</v>
      </c>
      <c r="J2622" t="s">
        <v>21</v>
      </c>
      <c r="K2622">
        <v>15000000</v>
      </c>
      <c r="L2622">
        <v>1983</v>
      </c>
      <c r="M2622">
        <v>7.4</v>
      </c>
      <c r="N2622">
        <v>1.85</v>
      </c>
    </row>
    <row r="2623" spans="1:14" x14ac:dyDescent="0.3">
      <c r="A2623" t="s">
        <v>6375</v>
      </c>
      <c r="B2623">
        <v>102</v>
      </c>
      <c r="C2623" t="s">
        <v>7550</v>
      </c>
      <c r="D2623">
        <v>101978840</v>
      </c>
      <c r="E2623" t="s">
        <v>1099</v>
      </c>
      <c r="F2623" t="s">
        <v>7551</v>
      </c>
      <c r="G2623" t="s">
        <v>7552</v>
      </c>
      <c r="H2623" t="s">
        <v>7553</v>
      </c>
      <c r="I2623" t="s">
        <v>20</v>
      </c>
      <c r="J2623" t="s">
        <v>21</v>
      </c>
      <c r="K2623">
        <v>15000000</v>
      </c>
      <c r="L2623">
        <v>2013</v>
      </c>
      <c r="M2623">
        <v>6.6</v>
      </c>
      <c r="N2623">
        <v>1.85</v>
      </c>
    </row>
    <row r="2624" spans="1:14" x14ac:dyDescent="0.3">
      <c r="A2624" t="s">
        <v>3520</v>
      </c>
      <c r="B2624">
        <v>94</v>
      </c>
      <c r="C2624" t="s">
        <v>7554</v>
      </c>
      <c r="D2624">
        <v>56437947</v>
      </c>
      <c r="E2624" t="s">
        <v>1017</v>
      </c>
      <c r="F2624" t="s">
        <v>6937</v>
      </c>
      <c r="G2624" t="s">
        <v>7555</v>
      </c>
      <c r="H2624" t="s">
        <v>4649</v>
      </c>
      <c r="I2624" t="s">
        <v>20</v>
      </c>
      <c r="J2624" t="s">
        <v>34</v>
      </c>
      <c r="K2624">
        <v>9800000</v>
      </c>
      <c r="L2624">
        <v>2006</v>
      </c>
      <c r="M2624">
        <v>7.3</v>
      </c>
      <c r="N2624">
        <v>1.85</v>
      </c>
    </row>
    <row r="2625" spans="1:14" x14ac:dyDescent="0.3">
      <c r="A2625" t="s">
        <v>173</v>
      </c>
      <c r="B2625">
        <v>92</v>
      </c>
      <c r="C2625" t="s">
        <v>1089</v>
      </c>
      <c r="D2625">
        <v>73326666</v>
      </c>
      <c r="E2625" t="s">
        <v>1806</v>
      </c>
      <c r="F2625" t="s">
        <v>1185</v>
      </c>
      <c r="G2625" t="s">
        <v>7556</v>
      </c>
      <c r="H2625" t="s">
        <v>7557</v>
      </c>
      <c r="I2625" t="s">
        <v>20</v>
      </c>
      <c r="J2625" t="s">
        <v>21</v>
      </c>
      <c r="K2625">
        <v>15000000</v>
      </c>
      <c r="L2625">
        <v>1988</v>
      </c>
      <c r="M2625">
        <v>7.5</v>
      </c>
      <c r="N2625">
        <v>1.85</v>
      </c>
    </row>
    <row r="2626" spans="1:14" x14ac:dyDescent="0.3">
      <c r="A2626" t="s">
        <v>5734</v>
      </c>
      <c r="B2626">
        <v>113</v>
      </c>
      <c r="C2626" t="s">
        <v>2553</v>
      </c>
      <c r="D2626">
        <v>55184721</v>
      </c>
      <c r="E2626" t="s">
        <v>1649</v>
      </c>
      <c r="F2626" t="s">
        <v>3978</v>
      </c>
      <c r="G2626" t="s">
        <v>7558</v>
      </c>
      <c r="H2626" t="s">
        <v>6454</v>
      </c>
      <c r="I2626" t="s">
        <v>20</v>
      </c>
      <c r="J2626" t="s">
        <v>21</v>
      </c>
      <c r="K2626">
        <v>15000000</v>
      </c>
      <c r="L2626">
        <v>2007</v>
      </c>
      <c r="M2626">
        <v>5.6</v>
      </c>
      <c r="N2626">
        <v>1.85</v>
      </c>
    </row>
    <row r="2627" spans="1:14" x14ac:dyDescent="0.3">
      <c r="A2627" t="s">
        <v>7559</v>
      </c>
      <c r="B2627">
        <v>115</v>
      </c>
      <c r="C2627" t="s">
        <v>57</v>
      </c>
      <c r="D2627">
        <v>50003300</v>
      </c>
      <c r="E2627" t="s">
        <v>7560</v>
      </c>
      <c r="F2627" t="s">
        <v>36</v>
      </c>
      <c r="G2627" t="s">
        <v>7561</v>
      </c>
      <c r="H2627" t="s">
        <v>3597</v>
      </c>
      <c r="I2627" t="s">
        <v>20</v>
      </c>
      <c r="J2627" t="s">
        <v>21</v>
      </c>
      <c r="K2627">
        <v>15000000</v>
      </c>
      <c r="L2627">
        <v>1994</v>
      </c>
      <c r="M2627">
        <v>7.3</v>
      </c>
      <c r="N2627">
        <v>1.85</v>
      </c>
    </row>
    <row r="2628" spans="1:14" x14ac:dyDescent="0.3">
      <c r="A2628" t="s">
        <v>7562</v>
      </c>
      <c r="B2628">
        <v>95</v>
      </c>
      <c r="C2628" t="s">
        <v>6937</v>
      </c>
      <c r="D2628">
        <v>54322273</v>
      </c>
      <c r="E2628" t="s">
        <v>604</v>
      </c>
      <c r="F2628" t="s">
        <v>70</v>
      </c>
      <c r="G2628" t="s">
        <v>7563</v>
      </c>
      <c r="H2628" t="s">
        <v>7564</v>
      </c>
      <c r="I2628" t="s">
        <v>20</v>
      </c>
      <c r="J2628" t="s">
        <v>34</v>
      </c>
      <c r="K2628">
        <v>17000000</v>
      </c>
      <c r="L2628">
        <v>2012</v>
      </c>
      <c r="M2628">
        <v>6.4</v>
      </c>
      <c r="N2628">
        <v>2.35</v>
      </c>
    </row>
    <row r="2629" spans="1:14" x14ac:dyDescent="0.3">
      <c r="A2629" t="s">
        <v>1172</v>
      </c>
      <c r="B2629">
        <v>87</v>
      </c>
      <c r="C2629" t="s">
        <v>7565</v>
      </c>
      <c r="D2629">
        <v>47860214</v>
      </c>
      <c r="E2629" t="s">
        <v>3456</v>
      </c>
      <c r="F2629" t="s">
        <v>2958</v>
      </c>
      <c r="G2629" t="s">
        <v>7566</v>
      </c>
      <c r="H2629" t="s">
        <v>2092</v>
      </c>
      <c r="I2629" t="s">
        <v>20</v>
      </c>
      <c r="J2629" t="s">
        <v>21</v>
      </c>
      <c r="K2629">
        <v>15000000</v>
      </c>
      <c r="L2629">
        <v>2006</v>
      </c>
      <c r="M2629">
        <v>5</v>
      </c>
      <c r="N2629">
        <v>2.35</v>
      </c>
    </row>
    <row r="2630" spans="1:14" x14ac:dyDescent="0.3">
      <c r="A2630" t="s">
        <v>546</v>
      </c>
      <c r="B2630">
        <v>88</v>
      </c>
      <c r="C2630" t="s">
        <v>5461</v>
      </c>
      <c r="D2630">
        <v>47811275</v>
      </c>
      <c r="E2630" t="s">
        <v>1540</v>
      </c>
      <c r="F2630" t="s">
        <v>5044</v>
      </c>
      <c r="G2630" t="s">
        <v>7567</v>
      </c>
      <c r="H2630" t="s">
        <v>7568</v>
      </c>
      <c r="I2630" t="s">
        <v>20</v>
      </c>
      <c r="J2630" t="s">
        <v>21</v>
      </c>
      <c r="K2630">
        <v>15000000</v>
      </c>
      <c r="L2630">
        <v>2002</v>
      </c>
      <c r="M2630">
        <v>5.4</v>
      </c>
      <c r="N2630">
        <v>1.85</v>
      </c>
    </row>
    <row r="2631" spans="1:14" x14ac:dyDescent="0.3">
      <c r="A2631" t="s">
        <v>3750</v>
      </c>
      <c r="B2631">
        <v>183</v>
      </c>
      <c r="C2631" t="s">
        <v>1551</v>
      </c>
      <c r="E2631" t="s">
        <v>2183</v>
      </c>
      <c r="F2631" t="s">
        <v>1147</v>
      </c>
      <c r="G2631" t="s">
        <v>7569</v>
      </c>
      <c r="H2631" t="s">
        <v>5022</v>
      </c>
      <c r="I2631" t="s">
        <v>20</v>
      </c>
      <c r="J2631" t="s">
        <v>34</v>
      </c>
      <c r="K2631">
        <v>15000000</v>
      </c>
      <c r="L2631">
        <v>1978</v>
      </c>
      <c r="M2631">
        <v>8.1999999999999993</v>
      </c>
      <c r="N2631">
        <v>2.35</v>
      </c>
    </row>
    <row r="2632" spans="1:14" x14ac:dyDescent="0.3">
      <c r="A2632" t="s">
        <v>2013</v>
      </c>
      <c r="B2632">
        <v>97</v>
      </c>
      <c r="C2632" t="s">
        <v>57</v>
      </c>
      <c r="D2632">
        <v>43022524</v>
      </c>
      <c r="E2632" t="s">
        <v>1649</v>
      </c>
      <c r="F2632" t="s">
        <v>1147</v>
      </c>
      <c r="G2632" t="s">
        <v>7570</v>
      </c>
      <c r="H2632" t="s">
        <v>679</v>
      </c>
      <c r="I2632" t="s">
        <v>20</v>
      </c>
      <c r="J2632" t="s">
        <v>21</v>
      </c>
      <c r="K2632">
        <v>15000000</v>
      </c>
      <c r="L2632">
        <v>1997</v>
      </c>
      <c r="M2632">
        <v>7.1</v>
      </c>
      <c r="N2632">
        <v>1.85</v>
      </c>
    </row>
    <row r="2633" spans="1:14" x14ac:dyDescent="0.3">
      <c r="A2633" t="s">
        <v>7571</v>
      </c>
      <c r="B2633">
        <v>94</v>
      </c>
      <c r="C2633" t="s">
        <v>7572</v>
      </c>
      <c r="D2633">
        <v>42672630</v>
      </c>
      <c r="E2633" t="s">
        <v>7573</v>
      </c>
      <c r="F2633" t="s">
        <v>7574</v>
      </c>
      <c r="G2633" t="s">
        <v>7575</v>
      </c>
      <c r="H2633" t="s">
        <v>1225</v>
      </c>
      <c r="I2633" t="s">
        <v>20</v>
      </c>
      <c r="J2633" t="s">
        <v>21</v>
      </c>
      <c r="K2633">
        <v>17000000</v>
      </c>
      <c r="L2633">
        <v>2003</v>
      </c>
      <c r="M2633">
        <v>5.3</v>
      </c>
      <c r="N2633">
        <v>2.35</v>
      </c>
    </row>
    <row r="2634" spans="1:14" x14ac:dyDescent="0.3">
      <c r="A2634" t="s">
        <v>7576</v>
      </c>
      <c r="B2634">
        <v>112</v>
      </c>
      <c r="C2634" t="s">
        <v>1819</v>
      </c>
      <c r="D2634">
        <v>42919096</v>
      </c>
      <c r="E2634" t="s">
        <v>622</v>
      </c>
      <c r="F2634" t="s">
        <v>719</v>
      </c>
      <c r="G2634" t="s">
        <v>7577</v>
      </c>
      <c r="H2634" t="s">
        <v>3927</v>
      </c>
      <c r="I2634" t="s">
        <v>20</v>
      </c>
      <c r="J2634" t="s">
        <v>21</v>
      </c>
      <c r="K2634">
        <v>15000000</v>
      </c>
      <c r="L2634">
        <v>2013</v>
      </c>
      <c r="M2634">
        <v>6.5</v>
      </c>
      <c r="N2634">
        <v>2.35</v>
      </c>
    </row>
    <row r="2635" spans="1:14" x14ac:dyDescent="0.3">
      <c r="A2635" t="s">
        <v>7578</v>
      </c>
      <c r="B2635">
        <v>98</v>
      </c>
      <c r="C2635" t="s">
        <v>3163</v>
      </c>
      <c r="D2635">
        <v>42592530</v>
      </c>
      <c r="E2635" t="s">
        <v>595</v>
      </c>
      <c r="F2635" t="s">
        <v>1016</v>
      </c>
      <c r="G2635" t="s">
        <v>7579</v>
      </c>
      <c r="H2635" t="s">
        <v>7580</v>
      </c>
      <c r="I2635" t="s">
        <v>20</v>
      </c>
      <c r="J2635" t="s">
        <v>21</v>
      </c>
      <c r="K2635">
        <v>15000000</v>
      </c>
      <c r="L2635">
        <v>2015</v>
      </c>
      <c r="M2635">
        <v>6.2</v>
      </c>
      <c r="N2635">
        <v>2.35</v>
      </c>
    </row>
    <row r="2636" spans="1:14" x14ac:dyDescent="0.3">
      <c r="A2636" t="s">
        <v>3085</v>
      </c>
      <c r="B2636">
        <v>104</v>
      </c>
      <c r="C2636" t="s">
        <v>334</v>
      </c>
      <c r="D2636">
        <v>40064955</v>
      </c>
      <c r="E2636" t="s">
        <v>4336</v>
      </c>
      <c r="F2636" t="s">
        <v>464</v>
      </c>
      <c r="G2636" t="s">
        <v>7581</v>
      </c>
      <c r="H2636" t="s">
        <v>3732</v>
      </c>
      <c r="I2636" t="s">
        <v>20</v>
      </c>
      <c r="J2636" t="s">
        <v>21</v>
      </c>
      <c r="K2636">
        <v>15000000</v>
      </c>
      <c r="L2636">
        <v>1998</v>
      </c>
      <c r="M2636">
        <v>6.4</v>
      </c>
      <c r="N2636">
        <v>1.85</v>
      </c>
    </row>
    <row r="2637" spans="1:14" x14ac:dyDescent="0.3">
      <c r="A2637" t="s">
        <v>3742</v>
      </c>
      <c r="B2637">
        <v>118</v>
      </c>
      <c r="C2637" t="s">
        <v>7582</v>
      </c>
      <c r="D2637">
        <v>39100956</v>
      </c>
      <c r="E2637" t="s">
        <v>2721</v>
      </c>
      <c r="F2637" t="s">
        <v>7583</v>
      </c>
      <c r="G2637" t="s">
        <v>7584</v>
      </c>
      <c r="H2637" t="s">
        <v>7585</v>
      </c>
      <c r="I2637" t="s">
        <v>20</v>
      </c>
      <c r="J2637" t="s">
        <v>21</v>
      </c>
      <c r="L2637">
        <v>1993</v>
      </c>
      <c r="M2637">
        <v>7.2</v>
      </c>
      <c r="N2637">
        <v>1.85</v>
      </c>
    </row>
    <row r="2638" spans="1:14" x14ac:dyDescent="0.3">
      <c r="A2638" t="s">
        <v>940</v>
      </c>
      <c r="B2638">
        <v>120</v>
      </c>
      <c r="C2638" t="s">
        <v>1173</v>
      </c>
      <c r="D2638">
        <v>44886089</v>
      </c>
      <c r="E2638" t="s">
        <v>1392</v>
      </c>
      <c r="F2638" t="s">
        <v>1147</v>
      </c>
      <c r="G2638" t="s">
        <v>7586</v>
      </c>
      <c r="H2638" t="s">
        <v>536</v>
      </c>
      <c r="I2638" t="s">
        <v>20</v>
      </c>
      <c r="J2638" t="s">
        <v>21</v>
      </c>
      <c r="K2638">
        <v>10000000</v>
      </c>
      <c r="L2638">
        <v>1997</v>
      </c>
      <c r="M2638">
        <v>6.9</v>
      </c>
      <c r="N2638">
        <v>1.85</v>
      </c>
    </row>
    <row r="2639" spans="1:14" x14ac:dyDescent="0.3">
      <c r="A2639" t="s">
        <v>7587</v>
      </c>
      <c r="B2639">
        <v>99</v>
      </c>
      <c r="C2639" t="s">
        <v>7588</v>
      </c>
      <c r="D2639">
        <v>37882551</v>
      </c>
      <c r="E2639" t="s">
        <v>1099</v>
      </c>
      <c r="F2639" t="s">
        <v>152</v>
      </c>
      <c r="G2639" t="s">
        <v>7589</v>
      </c>
      <c r="H2639" t="s">
        <v>2748</v>
      </c>
      <c r="I2639" t="s">
        <v>20</v>
      </c>
      <c r="J2639" t="s">
        <v>21</v>
      </c>
      <c r="K2639">
        <v>16000000</v>
      </c>
      <c r="L2639">
        <v>2001</v>
      </c>
      <c r="M2639">
        <v>5.7</v>
      </c>
      <c r="N2639">
        <v>1.85</v>
      </c>
    </row>
    <row r="2640" spans="1:14" x14ac:dyDescent="0.3">
      <c r="A2640" t="s">
        <v>344</v>
      </c>
      <c r="B2640">
        <v>109</v>
      </c>
      <c r="C2640" t="s">
        <v>1602</v>
      </c>
      <c r="D2640">
        <v>40983001</v>
      </c>
      <c r="E2640" t="s">
        <v>1392</v>
      </c>
      <c r="F2640" t="s">
        <v>254</v>
      </c>
      <c r="G2640" t="s">
        <v>7590</v>
      </c>
      <c r="H2640" t="s">
        <v>436</v>
      </c>
      <c r="I2640" t="s">
        <v>20</v>
      </c>
      <c r="J2640" t="s">
        <v>21</v>
      </c>
      <c r="K2640">
        <v>7000000</v>
      </c>
      <c r="L2640">
        <v>2012</v>
      </c>
      <c r="M2640">
        <v>7.7</v>
      </c>
      <c r="N2640">
        <v>1.85</v>
      </c>
    </row>
    <row r="2641" spans="1:14" x14ac:dyDescent="0.3">
      <c r="A2641" t="s">
        <v>2154</v>
      </c>
      <c r="B2641">
        <v>105</v>
      </c>
      <c r="C2641" t="s">
        <v>446</v>
      </c>
      <c r="D2641">
        <v>20991497</v>
      </c>
      <c r="E2641" t="s">
        <v>936</v>
      </c>
      <c r="F2641" t="s">
        <v>124</v>
      </c>
      <c r="G2641" t="s">
        <v>4426</v>
      </c>
      <c r="H2641" t="s">
        <v>372</v>
      </c>
      <c r="I2641" t="s">
        <v>20</v>
      </c>
      <c r="J2641" t="s">
        <v>21</v>
      </c>
      <c r="K2641">
        <v>37000000</v>
      </c>
      <c r="L2641">
        <v>2015</v>
      </c>
      <c r="M2641">
        <v>5.4</v>
      </c>
      <c r="N2641">
        <v>1.85</v>
      </c>
    </row>
    <row r="2642" spans="1:14" x14ac:dyDescent="0.3">
      <c r="A2642" t="s">
        <v>338</v>
      </c>
      <c r="B2642">
        <v>106</v>
      </c>
      <c r="C2642" t="s">
        <v>1761</v>
      </c>
      <c r="D2642">
        <v>35007180</v>
      </c>
      <c r="E2642" t="s">
        <v>315</v>
      </c>
      <c r="F2642" t="s">
        <v>226</v>
      </c>
      <c r="G2642" t="s">
        <v>7591</v>
      </c>
      <c r="H2642" t="s">
        <v>7592</v>
      </c>
      <c r="I2642" t="s">
        <v>20</v>
      </c>
      <c r="J2642" t="s">
        <v>21</v>
      </c>
      <c r="K2642">
        <v>15000000</v>
      </c>
      <c r="L2642">
        <v>2000</v>
      </c>
      <c r="M2642">
        <v>5.6</v>
      </c>
      <c r="N2642">
        <v>1.85</v>
      </c>
    </row>
    <row r="2643" spans="1:14" x14ac:dyDescent="0.3">
      <c r="A2643" t="s">
        <v>7593</v>
      </c>
      <c r="B2643">
        <v>123</v>
      </c>
      <c r="C2643" t="s">
        <v>1902</v>
      </c>
      <c r="D2643">
        <v>35887263</v>
      </c>
      <c r="E2643" t="s">
        <v>3919</v>
      </c>
      <c r="F2643" t="s">
        <v>305</v>
      </c>
      <c r="G2643" t="s">
        <v>7594</v>
      </c>
      <c r="H2643" t="s">
        <v>2305</v>
      </c>
      <c r="I2643" t="s">
        <v>20</v>
      </c>
      <c r="J2643" t="s">
        <v>34</v>
      </c>
      <c r="K2643">
        <v>15000000</v>
      </c>
      <c r="L2643">
        <v>2014</v>
      </c>
      <c r="M2643">
        <v>7.7</v>
      </c>
      <c r="N2643">
        <v>2.35</v>
      </c>
    </row>
    <row r="2644" spans="1:14" x14ac:dyDescent="0.3">
      <c r="A2644" t="s">
        <v>3135</v>
      </c>
      <c r="B2644">
        <v>86</v>
      </c>
      <c r="C2644" t="s">
        <v>3554</v>
      </c>
      <c r="D2644">
        <v>34308901</v>
      </c>
      <c r="E2644" t="s">
        <v>678</v>
      </c>
      <c r="F2644" t="s">
        <v>1447</v>
      </c>
      <c r="G2644" t="s">
        <v>7595</v>
      </c>
      <c r="H2644" t="s">
        <v>4433</v>
      </c>
      <c r="I2644" t="s">
        <v>20</v>
      </c>
      <c r="J2644" t="s">
        <v>21</v>
      </c>
      <c r="K2644">
        <v>16000000</v>
      </c>
      <c r="L2644">
        <v>2003</v>
      </c>
      <c r="M2644">
        <v>5.0999999999999996</v>
      </c>
      <c r="N2644">
        <v>2.35</v>
      </c>
    </row>
    <row r="2645" spans="1:14" x14ac:dyDescent="0.3">
      <c r="A2645" t="s">
        <v>7596</v>
      </c>
      <c r="B2645">
        <v>120</v>
      </c>
      <c r="C2645" t="s">
        <v>206</v>
      </c>
      <c r="D2645">
        <v>33771174</v>
      </c>
      <c r="E2645" t="s">
        <v>936</v>
      </c>
      <c r="F2645" t="s">
        <v>568</v>
      </c>
      <c r="G2645" t="s">
        <v>7597</v>
      </c>
      <c r="H2645" t="s">
        <v>2622</v>
      </c>
      <c r="I2645" t="s">
        <v>20</v>
      </c>
      <c r="J2645" t="s">
        <v>21</v>
      </c>
      <c r="K2645">
        <v>15000000</v>
      </c>
      <c r="L2645">
        <v>2000</v>
      </c>
      <c r="M2645">
        <v>6.8</v>
      </c>
      <c r="N2645">
        <v>1.85</v>
      </c>
    </row>
    <row r="2646" spans="1:14" x14ac:dyDescent="0.3">
      <c r="A2646" t="s">
        <v>5480</v>
      </c>
      <c r="B2646">
        <v>227</v>
      </c>
      <c r="C2646" t="s">
        <v>3655</v>
      </c>
      <c r="D2646">
        <v>6000000</v>
      </c>
      <c r="E2646" t="s">
        <v>2203</v>
      </c>
      <c r="F2646" t="s">
        <v>7598</v>
      </c>
      <c r="G2646" t="s">
        <v>7599</v>
      </c>
      <c r="H2646" t="s">
        <v>6051</v>
      </c>
      <c r="I2646" t="s">
        <v>20</v>
      </c>
      <c r="J2646" t="s">
        <v>34</v>
      </c>
      <c r="K2646">
        <v>15000000</v>
      </c>
      <c r="L2646">
        <v>1962</v>
      </c>
      <c r="M2646">
        <v>8.4</v>
      </c>
      <c r="N2646">
        <v>2.2000000000000002</v>
      </c>
    </row>
    <row r="2647" spans="1:14" x14ac:dyDescent="0.3">
      <c r="A2647" t="s">
        <v>7600</v>
      </c>
      <c r="B2647">
        <v>119</v>
      </c>
      <c r="C2647" t="s">
        <v>1940</v>
      </c>
      <c r="D2647">
        <v>33386128</v>
      </c>
      <c r="E2647" t="s">
        <v>3960</v>
      </c>
      <c r="F2647" t="s">
        <v>6033</v>
      </c>
      <c r="G2647" t="s">
        <v>7601</v>
      </c>
      <c r="H2647" t="s">
        <v>2899</v>
      </c>
      <c r="I2647" t="s">
        <v>20</v>
      </c>
      <c r="J2647" t="s">
        <v>21</v>
      </c>
      <c r="K2647">
        <v>15000000</v>
      </c>
      <c r="L2647">
        <v>2009</v>
      </c>
      <c r="M2647">
        <v>4.9000000000000004</v>
      </c>
      <c r="N2647">
        <v>1.85</v>
      </c>
    </row>
    <row r="2648" spans="1:14" x14ac:dyDescent="0.3">
      <c r="A2648" t="s">
        <v>4676</v>
      </c>
      <c r="B2648">
        <v>115</v>
      </c>
      <c r="C2648" t="s">
        <v>715</v>
      </c>
      <c r="D2648">
        <v>37877959</v>
      </c>
      <c r="E2648" t="s">
        <v>6605</v>
      </c>
      <c r="F2648" t="s">
        <v>4677</v>
      </c>
      <c r="G2648" t="s">
        <v>7602</v>
      </c>
      <c r="H2648" t="s">
        <v>1481</v>
      </c>
      <c r="I2648" t="s">
        <v>20</v>
      </c>
      <c r="J2648" t="s">
        <v>21</v>
      </c>
      <c r="K2648">
        <v>15000000</v>
      </c>
      <c r="L2648">
        <v>2014</v>
      </c>
      <c r="M2648">
        <v>7.1</v>
      </c>
      <c r="N2648">
        <v>2.35</v>
      </c>
    </row>
    <row r="2649" spans="1:14" x14ac:dyDescent="0.3">
      <c r="A2649" t="s">
        <v>7603</v>
      </c>
      <c r="B2649">
        <v>114</v>
      </c>
      <c r="C2649" t="s">
        <v>1709</v>
      </c>
      <c r="D2649">
        <v>32721635</v>
      </c>
      <c r="E2649" t="s">
        <v>4185</v>
      </c>
      <c r="F2649" t="s">
        <v>683</v>
      </c>
      <c r="G2649" t="s">
        <v>7604</v>
      </c>
      <c r="H2649" t="s">
        <v>7605</v>
      </c>
      <c r="I2649" t="s">
        <v>20</v>
      </c>
      <c r="J2649" t="s">
        <v>21</v>
      </c>
      <c r="K2649">
        <v>15000000</v>
      </c>
      <c r="L2649">
        <v>2009</v>
      </c>
      <c r="M2649">
        <v>6.6</v>
      </c>
      <c r="N2649">
        <v>1.85</v>
      </c>
    </row>
    <row r="2650" spans="1:14" x14ac:dyDescent="0.3">
      <c r="A2650" t="s">
        <v>7425</v>
      </c>
      <c r="B2650">
        <v>90</v>
      </c>
      <c r="C2650" t="s">
        <v>1557</v>
      </c>
      <c r="D2650">
        <v>31585300</v>
      </c>
      <c r="E2650" t="s">
        <v>1106</v>
      </c>
      <c r="F2650" t="s">
        <v>27</v>
      </c>
      <c r="G2650" t="s">
        <v>7606</v>
      </c>
      <c r="H2650" t="s">
        <v>2907</v>
      </c>
      <c r="I2650" t="s">
        <v>20</v>
      </c>
      <c r="J2650" t="s">
        <v>21</v>
      </c>
      <c r="K2650">
        <v>15000000</v>
      </c>
      <c r="L2650">
        <v>2005</v>
      </c>
      <c r="M2650">
        <v>6.1</v>
      </c>
      <c r="N2650">
        <v>1.85</v>
      </c>
    </row>
    <row r="2651" spans="1:14" x14ac:dyDescent="0.3">
      <c r="A2651" t="s">
        <v>7607</v>
      </c>
      <c r="B2651">
        <v>94</v>
      </c>
      <c r="C2651" t="s">
        <v>2909</v>
      </c>
      <c r="D2651">
        <v>30259652</v>
      </c>
      <c r="E2651" t="s">
        <v>7608</v>
      </c>
      <c r="F2651" t="s">
        <v>1139</v>
      </c>
      <c r="G2651" t="s">
        <v>7609</v>
      </c>
      <c r="H2651" t="s">
        <v>2627</v>
      </c>
      <c r="I2651" t="s">
        <v>20</v>
      </c>
      <c r="J2651" t="s">
        <v>21</v>
      </c>
      <c r="K2651">
        <v>15000000</v>
      </c>
      <c r="L2651">
        <v>2002</v>
      </c>
      <c r="M2651">
        <v>4.0999999999999996</v>
      </c>
      <c r="N2651">
        <v>2.35</v>
      </c>
    </row>
    <row r="2652" spans="1:14" x14ac:dyDescent="0.3">
      <c r="A2652" t="s">
        <v>745</v>
      </c>
      <c r="B2652">
        <v>106</v>
      </c>
      <c r="C2652" t="s">
        <v>466</v>
      </c>
      <c r="D2652">
        <v>163192114</v>
      </c>
      <c r="E2652" t="s">
        <v>24</v>
      </c>
      <c r="F2652" t="s">
        <v>156</v>
      </c>
      <c r="G2652" t="s">
        <v>861</v>
      </c>
      <c r="H2652" t="s">
        <v>862</v>
      </c>
      <c r="I2652" t="s">
        <v>20</v>
      </c>
      <c r="J2652" t="s">
        <v>21</v>
      </c>
      <c r="K2652">
        <v>125000000</v>
      </c>
      <c r="L2652">
        <v>2010</v>
      </c>
      <c r="M2652">
        <v>5.8</v>
      </c>
      <c r="N2652">
        <v>2.35</v>
      </c>
    </row>
    <row r="2653" spans="1:14" x14ac:dyDescent="0.3">
      <c r="A2653" t="s">
        <v>2482</v>
      </c>
      <c r="B2653">
        <v>98</v>
      </c>
      <c r="C2653" t="s">
        <v>4157</v>
      </c>
      <c r="D2653">
        <v>30857814</v>
      </c>
      <c r="E2653" t="s">
        <v>2200</v>
      </c>
      <c r="F2653" t="s">
        <v>299</v>
      </c>
      <c r="G2653" t="s">
        <v>7610</v>
      </c>
      <c r="H2653" t="s">
        <v>7611</v>
      </c>
      <c r="I2653" t="s">
        <v>20</v>
      </c>
      <c r="J2653" t="s">
        <v>21</v>
      </c>
      <c r="K2653">
        <v>16000000</v>
      </c>
      <c r="L2653">
        <v>1987</v>
      </c>
      <c r="M2653">
        <v>8.1</v>
      </c>
      <c r="N2653">
        <v>1.85</v>
      </c>
    </row>
    <row r="2654" spans="1:14" x14ac:dyDescent="0.3">
      <c r="A2654" t="s">
        <v>1134</v>
      </c>
      <c r="B2654">
        <v>126</v>
      </c>
      <c r="C2654" t="s">
        <v>5114</v>
      </c>
      <c r="D2654">
        <v>30226144</v>
      </c>
      <c r="E2654" t="s">
        <v>1017</v>
      </c>
      <c r="F2654" t="s">
        <v>1134</v>
      </c>
      <c r="G2654" t="s">
        <v>7612</v>
      </c>
      <c r="H2654" t="s">
        <v>2061</v>
      </c>
      <c r="I2654" t="s">
        <v>20</v>
      </c>
      <c r="J2654" t="s">
        <v>21</v>
      </c>
      <c r="K2654">
        <v>15000000</v>
      </c>
      <c r="L2654">
        <v>2007</v>
      </c>
      <c r="M2654">
        <v>7.6</v>
      </c>
      <c r="N2654">
        <v>2.35</v>
      </c>
    </row>
    <row r="2655" spans="1:14" x14ac:dyDescent="0.3">
      <c r="A2655" t="s">
        <v>7613</v>
      </c>
      <c r="B2655">
        <v>100</v>
      </c>
      <c r="C2655" t="s">
        <v>1923</v>
      </c>
      <c r="D2655">
        <v>35054909</v>
      </c>
      <c r="E2655" t="s">
        <v>1272</v>
      </c>
      <c r="F2655" t="s">
        <v>2670</v>
      </c>
      <c r="G2655" t="s">
        <v>7614</v>
      </c>
      <c r="H2655" t="s">
        <v>7615</v>
      </c>
      <c r="I2655" t="s">
        <v>20</v>
      </c>
      <c r="J2655" t="s">
        <v>21</v>
      </c>
      <c r="K2655">
        <v>15000000</v>
      </c>
      <c r="L2655">
        <v>2011</v>
      </c>
      <c r="M2655">
        <v>7.8</v>
      </c>
      <c r="N2655">
        <v>2.35</v>
      </c>
    </row>
    <row r="2656" spans="1:14" x14ac:dyDescent="0.3">
      <c r="A2656" t="s">
        <v>7616</v>
      </c>
      <c r="B2656">
        <v>89</v>
      </c>
      <c r="C2656" t="s">
        <v>4157</v>
      </c>
      <c r="D2656">
        <v>29302097</v>
      </c>
      <c r="E2656" t="s">
        <v>7617</v>
      </c>
      <c r="F2656" t="s">
        <v>3506</v>
      </c>
      <c r="G2656" t="s">
        <v>7618</v>
      </c>
      <c r="H2656" t="s">
        <v>1859</v>
      </c>
      <c r="I2656" t="s">
        <v>20</v>
      </c>
      <c r="J2656" t="s">
        <v>520</v>
      </c>
      <c r="K2656">
        <v>15000000</v>
      </c>
      <c r="L2656">
        <v>2004</v>
      </c>
      <c r="M2656">
        <v>4.5999999999999996</v>
      </c>
      <c r="N2656">
        <v>1.85</v>
      </c>
    </row>
    <row r="2657" spans="1:14" x14ac:dyDescent="0.3">
      <c r="A2657" t="s">
        <v>7067</v>
      </c>
      <c r="B2657">
        <v>111</v>
      </c>
      <c r="C2657" t="s">
        <v>3350</v>
      </c>
      <c r="D2657">
        <v>29106737</v>
      </c>
      <c r="E2657" t="s">
        <v>936</v>
      </c>
      <c r="F2657" t="s">
        <v>1701</v>
      </c>
      <c r="G2657" t="s">
        <v>7619</v>
      </c>
      <c r="H2657" t="s">
        <v>7620</v>
      </c>
      <c r="I2657" t="s">
        <v>20</v>
      </c>
      <c r="J2657" t="s">
        <v>21</v>
      </c>
      <c r="K2657">
        <v>15000000</v>
      </c>
      <c r="L2657">
        <v>1998</v>
      </c>
      <c r="M2657">
        <v>6</v>
      </c>
      <c r="N2657">
        <v>1.85</v>
      </c>
    </row>
    <row r="2658" spans="1:14" x14ac:dyDescent="0.3">
      <c r="A2658" t="s">
        <v>7621</v>
      </c>
      <c r="B2658">
        <v>100</v>
      </c>
      <c r="C2658" t="s">
        <v>1819</v>
      </c>
      <c r="D2658">
        <v>28637507</v>
      </c>
      <c r="E2658" t="s">
        <v>529</v>
      </c>
      <c r="F2658" t="s">
        <v>598</v>
      </c>
      <c r="G2658" t="s">
        <v>7622</v>
      </c>
      <c r="H2658" t="s">
        <v>1469</v>
      </c>
      <c r="I2658" t="s">
        <v>20</v>
      </c>
      <c r="J2658" t="s">
        <v>34</v>
      </c>
      <c r="K2658">
        <v>15000000</v>
      </c>
      <c r="L2658">
        <v>2007</v>
      </c>
      <c r="M2658">
        <v>7</v>
      </c>
      <c r="N2658">
        <v>1.85</v>
      </c>
    </row>
    <row r="2659" spans="1:14" x14ac:dyDescent="0.3">
      <c r="A2659" t="s">
        <v>3589</v>
      </c>
      <c r="B2659">
        <v>115</v>
      </c>
      <c r="C2659" t="s">
        <v>6239</v>
      </c>
      <c r="D2659">
        <v>30127963</v>
      </c>
      <c r="E2659" t="s">
        <v>4860</v>
      </c>
      <c r="F2659" t="s">
        <v>7623</v>
      </c>
      <c r="G2659" t="s">
        <v>7624</v>
      </c>
      <c r="H2659" t="s">
        <v>7625</v>
      </c>
      <c r="I2659" t="s">
        <v>20</v>
      </c>
      <c r="J2659" t="s">
        <v>21</v>
      </c>
      <c r="K2659">
        <v>15000000</v>
      </c>
      <c r="L2659">
        <v>2014</v>
      </c>
      <c r="M2659">
        <v>6.7</v>
      </c>
      <c r="N2659">
        <v>1.85</v>
      </c>
    </row>
    <row r="2660" spans="1:14" x14ac:dyDescent="0.3">
      <c r="A2660" t="s">
        <v>2920</v>
      </c>
      <c r="B2660">
        <v>106</v>
      </c>
      <c r="C2660" t="s">
        <v>7626</v>
      </c>
      <c r="D2660">
        <v>32645546</v>
      </c>
      <c r="E2660" t="s">
        <v>2507</v>
      </c>
      <c r="F2660" t="s">
        <v>4598</v>
      </c>
      <c r="G2660" t="s">
        <v>7627</v>
      </c>
      <c r="H2660" t="s">
        <v>4767</v>
      </c>
      <c r="I2660" t="s">
        <v>20</v>
      </c>
      <c r="J2660" t="s">
        <v>21</v>
      </c>
      <c r="K2660">
        <v>14000000</v>
      </c>
      <c r="L2660">
        <v>2005</v>
      </c>
      <c r="M2660">
        <v>6.4</v>
      </c>
      <c r="N2660">
        <v>1.85</v>
      </c>
    </row>
    <row r="2661" spans="1:14" x14ac:dyDescent="0.3">
      <c r="A2661" t="s">
        <v>7628</v>
      </c>
      <c r="B2661">
        <v>124</v>
      </c>
      <c r="C2661" t="s">
        <v>1462</v>
      </c>
      <c r="D2661">
        <v>27441122</v>
      </c>
      <c r="E2661" t="s">
        <v>3093</v>
      </c>
      <c r="F2661" t="s">
        <v>819</v>
      </c>
      <c r="G2661" t="s">
        <v>7629</v>
      </c>
      <c r="H2661" t="s">
        <v>3709</v>
      </c>
      <c r="I2661" t="s">
        <v>20</v>
      </c>
      <c r="J2661" t="s">
        <v>21</v>
      </c>
      <c r="K2661">
        <v>15000000</v>
      </c>
      <c r="L2661">
        <v>2000</v>
      </c>
      <c r="M2661">
        <v>7.2</v>
      </c>
      <c r="N2661">
        <v>1.85</v>
      </c>
    </row>
    <row r="2662" spans="1:14" x14ac:dyDescent="0.3">
      <c r="A2662" t="s">
        <v>3416</v>
      </c>
      <c r="B2662">
        <v>107</v>
      </c>
      <c r="C2662" t="s">
        <v>3276</v>
      </c>
      <c r="D2662">
        <v>28014536</v>
      </c>
      <c r="E2662" t="s">
        <v>1010</v>
      </c>
      <c r="F2662" t="s">
        <v>2241</v>
      </c>
      <c r="G2662" t="s">
        <v>7630</v>
      </c>
      <c r="H2662" t="s">
        <v>7631</v>
      </c>
      <c r="I2662" t="s">
        <v>20</v>
      </c>
      <c r="J2662" t="s">
        <v>21</v>
      </c>
      <c r="K2662">
        <v>15000000</v>
      </c>
      <c r="L2662">
        <v>1997</v>
      </c>
      <c r="M2662">
        <v>7.4</v>
      </c>
      <c r="N2662">
        <v>1.85</v>
      </c>
    </row>
    <row r="2663" spans="1:14" x14ac:dyDescent="0.3">
      <c r="A2663" t="s">
        <v>7632</v>
      </c>
      <c r="B2663">
        <v>99</v>
      </c>
      <c r="C2663" t="s">
        <v>1689</v>
      </c>
      <c r="D2663">
        <v>33860010</v>
      </c>
      <c r="E2663" t="s">
        <v>1106</v>
      </c>
      <c r="F2663" t="s">
        <v>446</v>
      </c>
      <c r="G2663" t="s">
        <v>7633</v>
      </c>
      <c r="H2663" t="s">
        <v>4326</v>
      </c>
      <c r="I2663" t="s">
        <v>20</v>
      </c>
      <c r="J2663" t="s">
        <v>21</v>
      </c>
      <c r="K2663">
        <v>15000000</v>
      </c>
      <c r="L2663">
        <v>2009</v>
      </c>
      <c r="M2663">
        <v>4.8</v>
      </c>
      <c r="N2663">
        <v>1.85</v>
      </c>
    </row>
    <row r="2664" spans="1:14" x14ac:dyDescent="0.3">
      <c r="A2664" t="s">
        <v>7634</v>
      </c>
      <c r="B2664">
        <v>90</v>
      </c>
      <c r="C2664" t="s">
        <v>7635</v>
      </c>
      <c r="D2664">
        <v>26421314</v>
      </c>
      <c r="E2664" t="s">
        <v>7636</v>
      </c>
      <c r="F2664" t="s">
        <v>7637</v>
      </c>
      <c r="G2664" t="s">
        <v>7638</v>
      </c>
      <c r="H2664" t="s">
        <v>7639</v>
      </c>
      <c r="I2664" t="s">
        <v>20</v>
      </c>
      <c r="J2664" t="s">
        <v>21</v>
      </c>
      <c r="K2664">
        <v>15000000</v>
      </c>
      <c r="L2664">
        <v>2000</v>
      </c>
      <c r="M2664">
        <v>4</v>
      </c>
      <c r="N2664">
        <v>1.85</v>
      </c>
    </row>
    <row r="2665" spans="1:14" x14ac:dyDescent="0.3">
      <c r="A2665" t="s">
        <v>6541</v>
      </c>
      <c r="B2665">
        <v>101</v>
      </c>
      <c r="C2665" t="s">
        <v>7640</v>
      </c>
      <c r="D2665">
        <v>24881000</v>
      </c>
      <c r="E2665" t="s">
        <v>604</v>
      </c>
      <c r="F2665" t="s">
        <v>4525</v>
      </c>
      <c r="G2665" t="s">
        <v>7641</v>
      </c>
      <c r="H2665" t="s">
        <v>7642</v>
      </c>
      <c r="I2665" t="s">
        <v>20</v>
      </c>
      <c r="J2665" t="s">
        <v>21</v>
      </c>
      <c r="K2665">
        <v>15000000</v>
      </c>
      <c r="L2665">
        <v>1996</v>
      </c>
      <c r="M2665">
        <v>6.2</v>
      </c>
      <c r="N2665">
        <v>1.85</v>
      </c>
    </row>
    <row r="2666" spans="1:14" x14ac:dyDescent="0.3">
      <c r="A2666" t="s">
        <v>2548</v>
      </c>
      <c r="B2666">
        <v>119</v>
      </c>
      <c r="C2666" t="s">
        <v>5039</v>
      </c>
      <c r="D2666">
        <v>23089926</v>
      </c>
      <c r="E2666" t="s">
        <v>5396</v>
      </c>
      <c r="F2666" t="s">
        <v>68</v>
      </c>
      <c r="G2666" t="s">
        <v>7643</v>
      </c>
      <c r="H2666" t="s">
        <v>753</v>
      </c>
      <c r="I2666" t="s">
        <v>20</v>
      </c>
      <c r="J2666" t="s">
        <v>34</v>
      </c>
      <c r="K2666">
        <v>15000000</v>
      </c>
      <c r="L2666">
        <v>2005</v>
      </c>
      <c r="M2666">
        <v>7.7</v>
      </c>
      <c r="N2666">
        <v>1.85</v>
      </c>
    </row>
    <row r="2667" spans="1:14" x14ac:dyDescent="0.3">
      <c r="A2667" t="s">
        <v>7644</v>
      </c>
      <c r="B2667">
        <v>103</v>
      </c>
      <c r="C2667" t="s">
        <v>7645</v>
      </c>
      <c r="D2667">
        <v>26161406</v>
      </c>
      <c r="E2667" t="s">
        <v>532</v>
      </c>
      <c r="F2667" t="s">
        <v>7646</v>
      </c>
      <c r="G2667" t="s">
        <v>7647</v>
      </c>
      <c r="H2667" t="s">
        <v>7648</v>
      </c>
      <c r="I2667" t="s">
        <v>20</v>
      </c>
      <c r="J2667" t="s">
        <v>21</v>
      </c>
      <c r="K2667">
        <v>15000000</v>
      </c>
      <c r="L2667">
        <v>2010</v>
      </c>
      <c r="M2667">
        <v>6.7</v>
      </c>
      <c r="N2667">
        <v>2.35</v>
      </c>
    </row>
    <row r="2668" spans="1:14" x14ac:dyDescent="0.3">
      <c r="A2668" t="s">
        <v>7457</v>
      </c>
      <c r="B2668">
        <v>134</v>
      </c>
      <c r="C2668" t="s">
        <v>6842</v>
      </c>
      <c r="D2668">
        <v>22954968</v>
      </c>
      <c r="E2668" t="s">
        <v>146</v>
      </c>
      <c r="F2668" t="s">
        <v>517</v>
      </c>
      <c r="G2668" t="s">
        <v>7649</v>
      </c>
      <c r="H2668" t="s">
        <v>5432</v>
      </c>
      <c r="I2668" t="s">
        <v>20</v>
      </c>
      <c r="J2668" t="s">
        <v>34</v>
      </c>
      <c r="K2668">
        <v>11500000</v>
      </c>
      <c r="L2668">
        <v>1993</v>
      </c>
      <c r="M2668">
        <v>7.9</v>
      </c>
      <c r="N2668">
        <v>2.35</v>
      </c>
    </row>
    <row r="2669" spans="1:14" x14ac:dyDescent="0.3">
      <c r="A2669" t="s">
        <v>4354</v>
      </c>
      <c r="B2669">
        <v>155</v>
      </c>
      <c r="C2669" t="s">
        <v>7650</v>
      </c>
      <c r="D2669">
        <v>26384919</v>
      </c>
      <c r="E2669" t="s">
        <v>2190</v>
      </c>
      <c r="F2669" t="s">
        <v>172</v>
      </c>
      <c r="G2669" t="s">
        <v>7651</v>
      </c>
      <c r="H2669" t="s">
        <v>7652</v>
      </c>
      <c r="I2669" t="s">
        <v>20</v>
      </c>
      <c r="J2669" t="s">
        <v>21</v>
      </c>
      <c r="K2669">
        <v>15000000</v>
      </c>
      <c r="L2669">
        <v>1997</v>
      </c>
      <c r="M2669">
        <v>7.9</v>
      </c>
      <c r="N2669">
        <v>2.35</v>
      </c>
    </row>
    <row r="2670" spans="1:14" x14ac:dyDescent="0.3">
      <c r="A2670" t="s">
        <v>7271</v>
      </c>
      <c r="B2670">
        <v>94</v>
      </c>
      <c r="C2670" t="s">
        <v>4667</v>
      </c>
      <c r="D2670">
        <v>22189039</v>
      </c>
      <c r="E2670" t="s">
        <v>3612</v>
      </c>
      <c r="F2670" t="s">
        <v>1600</v>
      </c>
      <c r="G2670" t="s">
        <v>7653</v>
      </c>
      <c r="H2670" t="s">
        <v>7654</v>
      </c>
      <c r="I2670" t="s">
        <v>20</v>
      </c>
      <c r="J2670" t="s">
        <v>21</v>
      </c>
      <c r="K2670">
        <v>15000000</v>
      </c>
      <c r="L2670">
        <v>1993</v>
      </c>
      <c r="M2670">
        <v>5.5</v>
      </c>
      <c r="N2670">
        <v>1.85</v>
      </c>
    </row>
    <row r="2671" spans="1:14" x14ac:dyDescent="0.3">
      <c r="A2671" t="s">
        <v>7655</v>
      </c>
      <c r="B2671">
        <v>95</v>
      </c>
      <c r="C2671" t="s">
        <v>7656</v>
      </c>
      <c r="D2671">
        <v>20998709</v>
      </c>
      <c r="E2671" t="s">
        <v>2108</v>
      </c>
      <c r="F2671" t="s">
        <v>2176</v>
      </c>
      <c r="G2671" t="s">
        <v>7657</v>
      </c>
      <c r="H2671" t="s">
        <v>2078</v>
      </c>
      <c r="I2671" t="s">
        <v>20</v>
      </c>
      <c r="J2671" t="s">
        <v>21</v>
      </c>
      <c r="K2671">
        <v>15000000</v>
      </c>
      <c r="L2671">
        <v>2006</v>
      </c>
      <c r="M2671">
        <v>6.2</v>
      </c>
      <c r="N2671">
        <v>2.35</v>
      </c>
    </row>
    <row r="2672" spans="1:14" x14ac:dyDescent="0.3">
      <c r="A2672" t="s">
        <v>7658</v>
      </c>
      <c r="B2672">
        <v>89</v>
      </c>
      <c r="C2672" t="s">
        <v>4313</v>
      </c>
      <c r="D2672">
        <v>20801344</v>
      </c>
      <c r="E2672" t="s">
        <v>3960</v>
      </c>
      <c r="F2672" t="s">
        <v>4309</v>
      </c>
      <c r="G2672" t="s">
        <v>7659</v>
      </c>
      <c r="H2672" t="s">
        <v>3439</v>
      </c>
      <c r="I2672" t="s">
        <v>20</v>
      </c>
      <c r="J2672" t="s">
        <v>21</v>
      </c>
      <c r="K2672">
        <v>15000000</v>
      </c>
      <c r="L2672">
        <v>2007</v>
      </c>
      <c r="M2672">
        <v>5.0999999999999996</v>
      </c>
      <c r="N2672">
        <v>2.35</v>
      </c>
    </row>
    <row r="2673" spans="1:14" x14ac:dyDescent="0.3">
      <c r="A2673" t="s">
        <v>7660</v>
      </c>
      <c r="B2673">
        <v>97</v>
      </c>
      <c r="C2673" t="s">
        <v>7661</v>
      </c>
      <c r="D2673">
        <v>21468807</v>
      </c>
      <c r="E2673" t="s">
        <v>1959</v>
      </c>
      <c r="F2673" t="s">
        <v>1986</v>
      </c>
      <c r="G2673" t="s">
        <v>7662</v>
      </c>
      <c r="H2673" t="s">
        <v>2577</v>
      </c>
      <c r="I2673" t="s">
        <v>20</v>
      </c>
      <c r="J2673" t="s">
        <v>21</v>
      </c>
      <c r="K2673">
        <v>14000000</v>
      </c>
      <c r="L2673">
        <v>2000</v>
      </c>
      <c r="M2673">
        <v>4.0999999999999996</v>
      </c>
      <c r="N2673">
        <v>2.35</v>
      </c>
    </row>
    <row r="2674" spans="1:14" x14ac:dyDescent="0.3">
      <c r="A2674" t="s">
        <v>2574</v>
      </c>
      <c r="B2674">
        <v>90</v>
      </c>
      <c r="C2674" t="s">
        <v>3199</v>
      </c>
      <c r="D2674">
        <v>19158074</v>
      </c>
      <c r="E2674" t="s">
        <v>1313</v>
      </c>
      <c r="F2674" t="s">
        <v>128</v>
      </c>
      <c r="G2674" t="s">
        <v>7663</v>
      </c>
      <c r="H2674" t="s">
        <v>4182</v>
      </c>
      <c r="I2674" t="s">
        <v>20</v>
      </c>
      <c r="J2674" t="s">
        <v>21</v>
      </c>
      <c r="K2674">
        <v>15000000</v>
      </c>
      <c r="L2674">
        <v>2002</v>
      </c>
      <c r="M2674">
        <v>6.7</v>
      </c>
      <c r="N2674">
        <v>2.35</v>
      </c>
    </row>
    <row r="2675" spans="1:14" x14ac:dyDescent="0.3">
      <c r="A2675" t="s">
        <v>7664</v>
      </c>
      <c r="B2675">
        <v>92</v>
      </c>
      <c r="C2675" t="s">
        <v>7665</v>
      </c>
      <c r="D2675">
        <v>18843314</v>
      </c>
      <c r="E2675" t="s">
        <v>622</v>
      </c>
      <c r="F2675" t="s">
        <v>6638</v>
      </c>
      <c r="G2675" t="s">
        <v>7666</v>
      </c>
      <c r="H2675" t="s">
        <v>6190</v>
      </c>
      <c r="I2675" t="s">
        <v>20</v>
      </c>
      <c r="J2675" t="s">
        <v>21</v>
      </c>
      <c r="K2675">
        <v>20000000</v>
      </c>
      <c r="L2675">
        <v>2006</v>
      </c>
      <c r="M2675">
        <v>4.7</v>
      </c>
      <c r="N2675">
        <v>1.85</v>
      </c>
    </row>
    <row r="2676" spans="1:14" x14ac:dyDescent="0.3">
      <c r="A2676" t="s">
        <v>7667</v>
      </c>
      <c r="B2676">
        <v>100</v>
      </c>
      <c r="C2676" t="s">
        <v>1376</v>
      </c>
      <c r="D2676">
        <v>20566327</v>
      </c>
      <c r="E2676" t="s">
        <v>1399</v>
      </c>
      <c r="F2676" t="s">
        <v>3947</v>
      </c>
      <c r="G2676" t="s">
        <v>7668</v>
      </c>
      <c r="H2676" t="s">
        <v>2069</v>
      </c>
      <c r="I2676" t="s">
        <v>20</v>
      </c>
      <c r="J2676" t="s">
        <v>21</v>
      </c>
      <c r="K2676">
        <v>15000000</v>
      </c>
      <c r="L2676">
        <v>2016</v>
      </c>
      <c r="M2676">
        <v>6.4</v>
      </c>
      <c r="N2676">
        <v>2.35</v>
      </c>
    </row>
    <row r="2677" spans="1:14" x14ac:dyDescent="0.3">
      <c r="A2677" t="s">
        <v>6591</v>
      </c>
      <c r="B2677">
        <v>117</v>
      </c>
      <c r="C2677" t="s">
        <v>7669</v>
      </c>
      <c r="D2677">
        <v>20218921</v>
      </c>
      <c r="E2677" t="s">
        <v>3846</v>
      </c>
      <c r="F2677" t="s">
        <v>2860</v>
      </c>
      <c r="G2677" t="s">
        <v>7670</v>
      </c>
      <c r="H2677" t="s">
        <v>2078</v>
      </c>
      <c r="I2677" t="s">
        <v>20</v>
      </c>
      <c r="J2677" t="s">
        <v>7671</v>
      </c>
      <c r="K2677">
        <v>15000000</v>
      </c>
      <c r="L2677">
        <v>2010</v>
      </c>
      <c r="M2677">
        <v>6.3</v>
      </c>
      <c r="N2677">
        <v>2.35</v>
      </c>
    </row>
    <row r="2678" spans="1:14" x14ac:dyDescent="0.3">
      <c r="A2678" t="s">
        <v>7672</v>
      </c>
      <c r="B2678">
        <v>84</v>
      </c>
      <c r="C2678" t="s">
        <v>1713</v>
      </c>
      <c r="D2678">
        <v>17411331</v>
      </c>
      <c r="E2678" t="s">
        <v>2710</v>
      </c>
      <c r="F2678" t="s">
        <v>239</v>
      </c>
      <c r="G2678" t="s">
        <v>7673</v>
      </c>
      <c r="H2678" t="s">
        <v>5683</v>
      </c>
      <c r="I2678" t="s">
        <v>20</v>
      </c>
      <c r="J2678" t="s">
        <v>251</v>
      </c>
      <c r="K2678">
        <v>15000000</v>
      </c>
      <c r="L2678">
        <v>1998</v>
      </c>
      <c r="M2678">
        <v>5.5</v>
      </c>
      <c r="N2678">
        <v>1.85</v>
      </c>
    </row>
    <row r="2679" spans="1:14" x14ac:dyDescent="0.3">
      <c r="A2679" t="s">
        <v>7674</v>
      </c>
      <c r="B2679">
        <v>140</v>
      </c>
      <c r="C2679" t="s">
        <v>690</v>
      </c>
      <c r="D2679">
        <v>21383298</v>
      </c>
      <c r="E2679" t="s">
        <v>1392</v>
      </c>
      <c r="F2679" t="s">
        <v>2670</v>
      </c>
      <c r="G2679" t="s">
        <v>7675</v>
      </c>
      <c r="H2679" t="s">
        <v>7676</v>
      </c>
      <c r="I2679" t="s">
        <v>20</v>
      </c>
      <c r="J2679" t="s">
        <v>21</v>
      </c>
      <c r="K2679">
        <v>15000000</v>
      </c>
      <c r="L2679">
        <v>2012</v>
      </c>
      <c r="M2679">
        <v>7.3</v>
      </c>
      <c r="N2679">
        <v>2.35</v>
      </c>
    </row>
    <row r="2680" spans="1:14" x14ac:dyDescent="0.3">
      <c r="A2680" t="s">
        <v>982</v>
      </c>
      <c r="B2680">
        <v>108</v>
      </c>
      <c r="C2680" t="s">
        <v>7677</v>
      </c>
      <c r="D2680">
        <v>24984868</v>
      </c>
      <c r="E2680" t="s">
        <v>227</v>
      </c>
      <c r="F2680" t="s">
        <v>5664</v>
      </c>
      <c r="G2680" t="s">
        <v>7678</v>
      </c>
      <c r="H2680" t="s">
        <v>660</v>
      </c>
      <c r="I2680" t="s">
        <v>20</v>
      </c>
      <c r="J2680" t="s">
        <v>21</v>
      </c>
      <c r="K2680">
        <v>15000000</v>
      </c>
      <c r="L2680">
        <v>2014</v>
      </c>
      <c r="M2680">
        <v>6.3</v>
      </c>
      <c r="N2680">
        <v>2.35</v>
      </c>
    </row>
    <row r="2681" spans="1:14" x14ac:dyDescent="0.3">
      <c r="A2681" t="s">
        <v>7679</v>
      </c>
      <c r="B2681">
        <v>109</v>
      </c>
      <c r="C2681" t="s">
        <v>3572</v>
      </c>
      <c r="D2681">
        <v>16459004</v>
      </c>
      <c r="E2681" t="s">
        <v>1265</v>
      </c>
      <c r="F2681" t="s">
        <v>7680</v>
      </c>
      <c r="G2681" t="s">
        <v>7681</v>
      </c>
      <c r="H2681" t="s">
        <v>7682</v>
      </c>
      <c r="I2681" t="s">
        <v>20</v>
      </c>
      <c r="J2681" t="s">
        <v>182</v>
      </c>
      <c r="K2681">
        <v>15000000</v>
      </c>
      <c r="L2681">
        <v>1999</v>
      </c>
      <c r="M2681">
        <v>4.9000000000000004</v>
      </c>
      <c r="N2681">
        <v>2.35</v>
      </c>
    </row>
    <row r="2682" spans="1:14" x14ac:dyDescent="0.3">
      <c r="A2682" t="s">
        <v>1485</v>
      </c>
      <c r="B2682">
        <v>131</v>
      </c>
      <c r="C2682" t="s">
        <v>1486</v>
      </c>
      <c r="D2682">
        <v>15700000</v>
      </c>
      <c r="E2682" t="s">
        <v>1424</v>
      </c>
      <c r="F2682" t="s">
        <v>598</v>
      </c>
      <c r="G2682" t="s">
        <v>7683</v>
      </c>
      <c r="H2682" t="s">
        <v>2092</v>
      </c>
      <c r="I2682" t="s">
        <v>20</v>
      </c>
      <c r="J2682" t="s">
        <v>21</v>
      </c>
      <c r="K2682">
        <v>15000000</v>
      </c>
      <c r="L2682">
        <v>2008</v>
      </c>
      <c r="M2682">
        <v>7.6</v>
      </c>
      <c r="N2682">
        <v>1.85</v>
      </c>
    </row>
    <row r="2683" spans="1:14" x14ac:dyDescent="0.3">
      <c r="A2683" t="s">
        <v>7684</v>
      </c>
      <c r="B2683">
        <v>114</v>
      </c>
      <c r="C2683" t="s">
        <v>7685</v>
      </c>
      <c r="D2683">
        <v>15100000</v>
      </c>
      <c r="E2683" t="s">
        <v>1446</v>
      </c>
      <c r="F2683" t="s">
        <v>1846</v>
      </c>
      <c r="G2683" t="s">
        <v>7686</v>
      </c>
      <c r="H2683" t="s">
        <v>2481</v>
      </c>
      <c r="I2683" t="s">
        <v>20</v>
      </c>
      <c r="J2683" t="s">
        <v>21</v>
      </c>
      <c r="K2683">
        <v>15000000</v>
      </c>
      <c r="L2683">
        <v>1984</v>
      </c>
      <c r="M2683">
        <v>6</v>
      </c>
      <c r="N2683">
        <v>2.35</v>
      </c>
    </row>
    <row r="2684" spans="1:14" x14ac:dyDescent="0.3">
      <c r="A2684" t="s">
        <v>5271</v>
      </c>
      <c r="B2684">
        <v>97</v>
      </c>
      <c r="C2684" t="s">
        <v>701</v>
      </c>
      <c r="D2684">
        <v>14938570</v>
      </c>
      <c r="E2684" t="s">
        <v>1007</v>
      </c>
      <c r="F2684" t="s">
        <v>231</v>
      </c>
      <c r="G2684" t="s">
        <v>7687</v>
      </c>
      <c r="H2684" t="s">
        <v>690</v>
      </c>
      <c r="I2684" t="s">
        <v>20</v>
      </c>
      <c r="J2684" t="s">
        <v>21</v>
      </c>
      <c r="K2684">
        <v>15000000</v>
      </c>
      <c r="L2684">
        <v>2012</v>
      </c>
      <c r="M2684">
        <v>6.2</v>
      </c>
      <c r="N2684">
        <v>2.35</v>
      </c>
    </row>
    <row r="2685" spans="1:14" x14ac:dyDescent="0.3">
      <c r="A2685" t="s">
        <v>6475</v>
      </c>
      <c r="B2685">
        <v>122</v>
      </c>
      <c r="C2685" t="s">
        <v>7688</v>
      </c>
      <c r="D2685">
        <v>17237244</v>
      </c>
      <c r="E2685" t="s">
        <v>1392</v>
      </c>
      <c r="F2685" t="s">
        <v>473</v>
      </c>
      <c r="G2685" t="s">
        <v>7689</v>
      </c>
      <c r="H2685" t="s">
        <v>7690</v>
      </c>
      <c r="I2685" t="s">
        <v>20</v>
      </c>
      <c r="J2685" t="s">
        <v>34</v>
      </c>
      <c r="K2685">
        <v>15000000</v>
      </c>
      <c r="L2685">
        <v>2014</v>
      </c>
      <c r="M2685">
        <v>6.8</v>
      </c>
      <c r="N2685">
        <v>2.35</v>
      </c>
    </row>
    <row r="2686" spans="1:14" x14ac:dyDescent="0.3">
      <c r="A2686" t="s">
        <v>7691</v>
      </c>
      <c r="B2686">
        <v>87</v>
      </c>
      <c r="C2686" t="s">
        <v>7291</v>
      </c>
      <c r="D2686">
        <v>14249005</v>
      </c>
      <c r="E2686" t="s">
        <v>1099</v>
      </c>
      <c r="F2686" t="s">
        <v>611</v>
      </c>
      <c r="G2686" t="s">
        <v>7692</v>
      </c>
      <c r="H2686" t="s">
        <v>6342</v>
      </c>
      <c r="I2686" t="s">
        <v>20</v>
      </c>
      <c r="J2686" t="s">
        <v>21</v>
      </c>
      <c r="K2686">
        <v>15000000</v>
      </c>
      <c r="L2686">
        <v>2001</v>
      </c>
      <c r="M2686">
        <v>4.5</v>
      </c>
      <c r="N2686">
        <v>1.85</v>
      </c>
    </row>
    <row r="2687" spans="1:14" x14ac:dyDescent="0.3">
      <c r="A2687" t="s">
        <v>7693</v>
      </c>
      <c r="B2687">
        <v>85</v>
      </c>
      <c r="C2687" t="s">
        <v>7694</v>
      </c>
      <c r="D2687">
        <v>12701880</v>
      </c>
      <c r="E2687" t="s">
        <v>320</v>
      </c>
      <c r="F2687" t="s">
        <v>7695</v>
      </c>
      <c r="G2687" t="s">
        <v>7696</v>
      </c>
      <c r="H2687" t="s">
        <v>7697</v>
      </c>
      <c r="I2687" t="s">
        <v>20</v>
      </c>
      <c r="J2687" t="s">
        <v>21</v>
      </c>
      <c r="K2687">
        <v>15000000</v>
      </c>
      <c r="L2687">
        <v>2008</v>
      </c>
      <c r="M2687">
        <v>5.7</v>
      </c>
      <c r="N2687">
        <v>1.85</v>
      </c>
    </row>
    <row r="2688" spans="1:14" x14ac:dyDescent="0.3">
      <c r="A2688" t="s">
        <v>7698</v>
      </c>
      <c r="B2688">
        <v>85</v>
      </c>
      <c r="C2688" t="s">
        <v>1820</v>
      </c>
      <c r="D2688">
        <v>10353690</v>
      </c>
      <c r="E2688" t="s">
        <v>2583</v>
      </c>
      <c r="F2688" t="s">
        <v>3808</v>
      </c>
      <c r="G2688" t="s">
        <v>7699</v>
      </c>
      <c r="H2688" t="s">
        <v>7700</v>
      </c>
      <c r="I2688" t="s">
        <v>20</v>
      </c>
      <c r="J2688" t="s">
        <v>21</v>
      </c>
      <c r="L2688">
        <v>2007</v>
      </c>
      <c r="M2688">
        <v>8.4</v>
      </c>
      <c r="N2688">
        <v>1.78</v>
      </c>
    </row>
    <row r="2689" spans="1:14" x14ac:dyDescent="0.3">
      <c r="A2689" t="s">
        <v>7701</v>
      </c>
      <c r="B2689">
        <v>101</v>
      </c>
      <c r="C2689" t="s">
        <v>7702</v>
      </c>
      <c r="D2689">
        <v>12801190</v>
      </c>
      <c r="E2689" t="s">
        <v>16</v>
      </c>
      <c r="F2689" t="s">
        <v>2871</v>
      </c>
      <c r="G2689" t="s">
        <v>7703</v>
      </c>
      <c r="H2689" t="s">
        <v>7704</v>
      </c>
      <c r="I2689" t="s">
        <v>20</v>
      </c>
      <c r="J2689" t="s">
        <v>21</v>
      </c>
      <c r="K2689">
        <v>15000000</v>
      </c>
      <c r="L2689">
        <v>2000</v>
      </c>
      <c r="M2689">
        <v>4.5999999999999996</v>
      </c>
      <c r="N2689">
        <v>2.35</v>
      </c>
    </row>
    <row r="2690" spans="1:14" x14ac:dyDescent="0.3">
      <c r="A2690" t="s">
        <v>7705</v>
      </c>
      <c r="B2690">
        <v>121</v>
      </c>
      <c r="C2690" t="s">
        <v>3272</v>
      </c>
      <c r="D2690">
        <v>12549485</v>
      </c>
      <c r="E2690" t="s">
        <v>7706</v>
      </c>
      <c r="F2690" t="s">
        <v>4598</v>
      </c>
      <c r="G2690" t="s">
        <v>7707</v>
      </c>
      <c r="H2690" t="s">
        <v>1234</v>
      </c>
      <c r="I2690" t="s">
        <v>20</v>
      </c>
      <c r="J2690" t="s">
        <v>21</v>
      </c>
      <c r="K2690">
        <v>15000000</v>
      </c>
      <c r="L2690">
        <v>2006</v>
      </c>
      <c r="M2690">
        <v>6.2</v>
      </c>
      <c r="N2690">
        <v>2.35</v>
      </c>
    </row>
    <row r="2691" spans="1:14" x14ac:dyDescent="0.3">
      <c r="A2691" t="s">
        <v>7708</v>
      </c>
      <c r="B2691">
        <v>107</v>
      </c>
      <c r="C2691" t="s">
        <v>1215</v>
      </c>
      <c r="D2691">
        <v>13766014</v>
      </c>
      <c r="E2691" t="s">
        <v>146</v>
      </c>
      <c r="F2691" t="s">
        <v>175</v>
      </c>
      <c r="G2691" t="s">
        <v>7709</v>
      </c>
      <c r="H2691" t="s">
        <v>756</v>
      </c>
      <c r="I2691" t="s">
        <v>20</v>
      </c>
      <c r="J2691" t="s">
        <v>21</v>
      </c>
      <c r="K2691">
        <v>15000000</v>
      </c>
      <c r="L2691">
        <v>2011</v>
      </c>
      <c r="M2691">
        <v>7</v>
      </c>
      <c r="N2691">
        <v>2.35</v>
      </c>
    </row>
    <row r="2692" spans="1:14" x14ac:dyDescent="0.3">
      <c r="A2692" t="s">
        <v>7710</v>
      </c>
      <c r="B2692">
        <v>111</v>
      </c>
      <c r="C2692" t="s">
        <v>4072</v>
      </c>
      <c r="D2692">
        <v>13034417</v>
      </c>
      <c r="E2692" t="s">
        <v>2423</v>
      </c>
      <c r="F2692" t="s">
        <v>5158</v>
      </c>
      <c r="G2692" t="s">
        <v>7711</v>
      </c>
      <c r="H2692" t="s">
        <v>3138</v>
      </c>
      <c r="I2692" t="s">
        <v>20</v>
      </c>
      <c r="J2692" t="s">
        <v>21</v>
      </c>
      <c r="K2692">
        <v>15000000</v>
      </c>
      <c r="L2692">
        <v>2009</v>
      </c>
      <c r="M2692">
        <v>6.9</v>
      </c>
      <c r="N2692">
        <v>2.35</v>
      </c>
    </row>
    <row r="2693" spans="1:14" x14ac:dyDescent="0.3">
      <c r="A2693" t="s">
        <v>7712</v>
      </c>
      <c r="B2693">
        <v>92</v>
      </c>
      <c r="C2693" t="s">
        <v>1568</v>
      </c>
      <c r="D2693">
        <v>11632420</v>
      </c>
      <c r="E2693" t="s">
        <v>1392</v>
      </c>
      <c r="F2693" t="s">
        <v>230</v>
      </c>
      <c r="G2693" t="s">
        <v>7713</v>
      </c>
      <c r="H2693" t="s">
        <v>7714</v>
      </c>
      <c r="I2693" t="s">
        <v>20</v>
      </c>
      <c r="J2693" t="s">
        <v>21</v>
      </c>
      <c r="L2693">
        <v>2001</v>
      </c>
      <c r="M2693">
        <v>6.1</v>
      </c>
      <c r="N2693">
        <v>2.35</v>
      </c>
    </row>
    <row r="2694" spans="1:14" x14ac:dyDescent="0.3">
      <c r="A2694" t="s">
        <v>7715</v>
      </c>
      <c r="B2694">
        <v>97</v>
      </c>
      <c r="C2694" t="s">
        <v>4576</v>
      </c>
      <c r="D2694">
        <v>12212417</v>
      </c>
      <c r="E2694" t="s">
        <v>1007</v>
      </c>
      <c r="F2694" t="s">
        <v>2785</v>
      </c>
      <c r="G2694" t="s">
        <v>7716</v>
      </c>
      <c r="H2694" t="s">
        <v>3450</v>
      </c>
      <c r="I2694" t="s">
        <v>20</v>
      </c>
      <c r="J2694" t="s">
        <v>21</v>
      </c>
      <c r="K2694">
        <v>15000000</v>
      </c>
      <c r="L2694">
        <v>2003</v>
      </c>
      <c r="M2694">
        <v>6.7</v>
      </c>
      <c r="N2694">
        <v>2.35</v>
      </c>
    </row>
    <row r="2695" spans="1:14" x14ac:dyDescent="0.3">
      <c r="A2695" t="s">
        <v>1923</v>
      </c>
      <c r="B2695">
        <v>97</v>
      </c>
      <c r="C2695" t="s">
        <v>3474</v>
      </c>
      <c r="D2695">
        <v>11614236</v>
      </c>
      <c r="E2695" t="s">
        <v>1099</v>
      </c>
      <c r="F2695" t="s">
        <v>204</v>
      </c>
      <c r="G2695" t="s">
        <v>7717</v>
      </c>
      <c r="H2695" t="s">
        <v>1923</v>
      </c>
      <c r="I2695" t="s">
        <v>20</v>
      </c>
      <c r="J2695" t="s">
        <v>21</v>
      </c>
      <c r="K2695">
        <v>15000000</v>
      </c>
      <c r="L2695">
        <v>1999</v>
      </c>
      <c r="M2695">
        <v>5.6</v>
      </c>
      <c r="N2695">
        <v>1.37</v>
      </c>
    </row>
    <row r="2696" spans="1:14" x14ac:dyDescent="0.3">
      <c r="A2696" t="s">
        <v>4134</v>
      </c>
      <c r="B2696">
        <v>125</v>
      </c>
      <c r="C2696" t="s">
        <v>7718</v>
      </c>
      <c r="D2696">
        <v>13337299</v>
      </c>
      <c r="E2696" t="s">
        <v>4020</v>
      </c>
      <c r="F2696" t="s">
        <v>2310</v>
      </c>
      <c r="G2696" t="s">
        <v>7719</v>
      </c>
      <c r="H2696" t="s">
        <v>7720</v>
      </c>
      <c r="I2696" t="s">
        <v>20</v>
      </c>
      <c r="J2696" t="s">
        <v>21</v>
      </c>
      <c r="K2696">
        <v>20000000</v>
      </c>
      <c r="L2696">
        <v>2004</v>
      </c>
      <c r="M2696">
        <v>6.6</v>
      </c>
      <c r="N2696">
        <v>2.35</v>
      </c>
    </row>
    <row r="2697" spans="1:14" x14ac:dyDescent="0.3">
      <c r="A2697" t="s">
        <v>2548</v>
      </c>
      <c r="B2697">
        <v>124</v>
      </c>
      <c r="C2697" t="s">
        <v>5056</v>
      </c>
      <c r="D2697">
        <v>10763469</v>
      </c>
      <c r="E2697" t="s">
        <v>936</v>
      </c>
      <c r="F2697" t="s">
        <v>2548</v>
      </c>
      <c r="G2697" t="s">
        <v>7721</v>
      </c>
      <c r="H2697" t="s">
        <v>1869</v>
      </c>
      <c r="I2697" t="s">
        <v>20</v>
      </c>
      <c r="J2697" t="s">
        <v>21</v>
      </c>
      <c r="K2697">
        <v>15000000</v>
      </c>
      <c r="L2697">
        <v>1989</v>
      </c>
      <c r="M2697">
        <v>6.4</v>
      </c>
      <c r="N2697">
        <v>1.85</v>
      </c>
    </row>
    <row r="2698" spans="1:14" x14ac:dyDescent="0.3">
      <c r="A2698" t="s">
        <v>7722</v>
      </c>
      <c r="B2698">
        <v>76</v>
      </c>
      <c r="C2698" t="s">
        <v>7723</v>
      </c>
      <c r="D2698">
        <v>11144518</v>
      </c>
      <c r="E2698" t="s">
        <v>5642</v>
      </c>
      <c r="F2698" t="s">
        <v>1332</v>
      </c>
      <c r="G2698" t="s">
        <v>7724</v>
      </c>
      <c r="H2698" t="s">
        <v>7725</v>
      </c>
      <c r="I2698" t="s">
        <v>20</v>
      </c>
      <c r="J2698" t="s">
        <v>182</v>
      </c>
      <c r="K2698">
        <v>15000000</v>
      </c>
      <c r="L2698">
        <v>1998</v>
      </c>
      <c r="M2698">
        <v>2.8</v>
      </c>
      <c r="N2698">
        <v>1.85</v>
      </c>
    </row>
    <row r="2699" spans="1:14" x14ac:dyDescent="0.3">
      <c r="A2699" t="s">
        <v>1136</v>
      </c>
      <c r="B2699">
        <v>107</v>
      </c>
      <c r="C2699" t="s">
        <v>1136</v>
      </c>
      <c r="D2699">
        <v>15608545</v>
      </c>
      <c r="E2699" t="s">
        <v>878</v>
      </c>
      <c r="F2699" t="s">
        <v>651</v>
      </c>
      <c r="G2699" t="s">
        <v>7726</v>
      </c>
      <c r="H2699" t="s">
        <v>7727</v>
      </c>
      <c r="I2699" t="s">
        <v>20</v>
      </c>
      <c r="J2699" t="s">
        <v>21</v>
      </c>
      <c r="K2699">
        <v>15000000</v>
      </c>
      <c r="L2699">
        <v>2012</v>
      </c>
      <c r="M2699">
        <v>5.4</v>
      </c>
      <c r="N2699">
        <v>2.35</v>
      </c>
    </row>
    <row r="2700" spans="1:14" x14ac:dyDescent="0.3">
      <c r="A2700" t="s">
        <v>676</v>
      </c>
      <c r="B2700">
        <v>91</v>
      </c>
      <c r="C2700" t="s">
        <v>1211</v>
      </c>
      <c r="D2700">
        <v>10443316</v>
      </c>
      <c r="E2700" t="s">
        <v>936</v>
      </c>
      <c r="F2700" t="s">
        <v>1185</v>
      </c>
      <c r="G2700" t="s">
        <v>7728</v>
      </c>
      <c r="H2700" t="s">
        <v>6893</v>
      </c>
      <c r="I2700" t="s">
        <v>20</v>
      </c>
      <c r="J2700" t="s">
        <v>21</v>
      </c>
      <c r="K2700">
        <v>15000000</v>
      </c>
      <c r="L2700">
        <v>1998</v>
      </c>
      <c r="M2700">
        <v>5</v>
      </c>
      <c r="N2700">
        <v>1.85</v>
      </c>
    </row>
    <row r="2701" spans="1:14" x14ac:dyDescent="0.3">
      <c r="A2701" t="s">
        <v>7729</v>
      </c>
      <c r="B2701">
        <v>96</v>
      </c>
      <c r="C2701" t="s">
        <v>2168</v>
      </c>
      <c r="D2701">
        <v>10494147</v>
      </c>
      <c r="E2701" t="s">
        <v>146</v>
      </c>
      <c r="F2701" t="s">
        <v>239</v>
      </c>
      <c r="G2701" t="s">
        <v>7730</v>
      </c>
      <c r="H2701" t="s">
        <v>6353</v>
      </c>
      <c r="I2701" t="s">
        <v>20</v>
      </c>
      <c r="J2701" t="s">
        <v>21</v>
      </c>
      <c r="K2701">
        <v>15000000</v>
      </c>
      <c r="L2701">
        <v>2000</v>
      </c>
      <c r="M2701">
        <v>5.0999999999999996</v>
      </c>
      <c r="N2701">
        <v>1.85</v>
      </c>
    </row>
    <row r="2702" spans="1:14" x14ac:dyDescent="0.3">
      <c r="A2702" t="s">
        <v>1809</v>
      </c>
      <c r="B2702">
        <v>142</v>
      </c>
      <c r="C2702" t="s">
        <v>1564</v>
      </c>
      <c r="D2702">
        <v>9929000</v>
      </c>
      <c r="E2702" t="s">
        <v>1216</v>
      </c>
      <c r="F2702" t="s">
        <v>1147</v>
      </c>
      <c r="G2702" t="s">
        <v>7731</v>
      </c>
      <c r="H2702" t="s">
        <v>268</v>
      </c>
      <c r="I2702" t="s">
        <v>20</v>
      </c>
      <c r="J2702" t="s">
        <v>34</v>
      </c>
      <c r="K2702">
        <v>15000000</v>
      </c>
      <c r="L2702">
        <v>1985</v>
      </c>
      <c r="M2702">
        <v>8</v>
      </c>
      <c r="N2702">
        <v>1.85</v>
      </c>
    </row>
    <row r="2703" spans="1:14" x14ac:dyDescent="0.3">
      <c r="A2703" t="s">
        <v>7041</v>
      </c>
      <c r="B2703">
        <v>103</v>
      </c>
      <c r="C2703" t="s">
        <v>5382</v>
      </c>
      <c r="D2703">
        <v>10411980</v>
      </c>
      <c r="E2703" t="s">
        <v>7732</v>
      </c>
      <c r="F2703" t="s">
        <v>5780</v>
      </c>
      <c r="G2703" t="s">
        <v>7733</v>
      </c>
      <c r="H2703" t="s">
        <v>5682</v>
      </c>
      <c r="I2703" t="s">
        <v>20</v>
      </c>
      <c r="J2703" t="s">
        <v>21</v>
      </c>
      <c r="K2703">
        <v>15000000</v>
      </c>
      <c r="L2703">
        <v>2004</v>
      </c>
      <c r="M2703">
        <v>5.9</v>
      </c>
      <c r="N2703">
        <v>2.35</v>
      </c>
    </row>
    <row r="2704" spans="1:14" x14ac:dyDescent="0.3">
      <c r="A2704" t="s">
        <v>45</v>
      </c>
      <c r="B2704">
        <v>60</v>
      </c>
      <c r="C2704" t="s">
        <v>7734</v>
      </c>
      <c r="E2704" t="s">
        <v>7735</v>
      </c>
      <c r="F2704" t="s">
        <v>1666</v>
      </c>
      <c r="G2704" t="s">
        <v>7736</v>
      </c>
      <c r="H2704" t="s">
        <v>7737</v>
      </c>
      <c r="I2704" t="s">
        <v>20</v>
      </c>
      <c r="J2704" t="s">
        <v>182</v>
      </c>
      <c r="M2704">
        <v>7.5</v>
      </c>
    </row>
    <row r="2705" spans="1:14" x14ac:dyDescent="0.3">
      <c r="A2705" t="s">
        <v>2699</v>
      </c>
      <c r="B2705">
        <v>117</v>
      </c>
      <c r="C2705" t="s">
        <v>204</v>
      </c>
      <c r="D2705">
        <v>17439163</v>
      </c>
      <c r="E2705" t="s">
        <v>678</v>
      </c>
      <c r="F2705" t="s">
        <v>473</v>
      </c>
      <c r="G2705" t="s">
        <v>7738</v>
      </c>
      <c r="H2705" t="s">
        <v>186</v>
      </c>
      <c r="I2705" t="s">
        <v>20</v>
      </c>
      <c r="J2705" t="s">
        <v>21</v>
      </c>
      <c r="K2705">
        <v>15000000</v>
      </c>
      <c r="L2705">
        <v>1998</v>
      </c>
      <c r="M2705">
        <v>8.1999999999999993</v>
      </c>
      <c r="N2705">
        <v>1.85</v>
      </c>
    </row>
    <row r="2706" spans="1:14" x14ac:dyDescent="0.3">
      <c r="A2706" t="s">
        <v>7739</v>
      </c>
      <c r="B2706">
        <v>116</v>
      </c>
      <c r="C2706" t="s">
        <v>2302</v>
      </c>
      <c r="D2706">
        <v>9396487</v>
      </c>
      <c r="E2706" t="s">
        <v>3846</v>
      </c>
      <c r="F2706" t="s">
        <v>491</v>
      </c>
      <c r="G2706" t="s">
        <v>7740</v>
      </c>
      <c r="H2706" t="s">
        <v>1129</v>
      </c>
      <c r="I2706" t="s">
        <v>20</v>
      </c>
      <c r="J2706" t="s">
        <v>21</v>
      </c>
      <c r="K2706">
        <v>15000000</v>
      </c>
      <c r="L2706">
        <v>2006</v>
      </c>
      <c r="M2706">
        <v>7</v>
      </c>
      <c r="N2706">
        <v>2.35</v>
      </c>
    </row>
    <row r="2707" spans="1:14" x14ac:dyDescent="0.3">
      <c r="A2707" t="s">
        <v>2038</v>
      </c>
      <c r="B2707">
        <v>118</v>
      </c>
      <c r="C2707" t="s">
        <v>3111</v>
      </c>
      <c r="D2707">
        <v>9059588</v>
      </c>
      <c r="E2707" t="s">
        <v>3299</v>
      </c>
      <c r="F2707" t="s">
        <v>7741</v>
      </c>
      <c r="G2707" t="s">
        <v>7742</v>
      </c>
      <c r="H2707" t="s">
        <v>7743</v>
      </c>
      <c r="I2707" t="s">
        <v>20</v>
      </c>
      <c r="J2707" t="s">
        <v>21</v>
      </c>
      <c r="K2707">
        <v>15000000</v>
      </c>
      <c r="L2707">
        <v>2002</v>
      </c>
      <c r="M2707">
        <v>6.6</v>
      </c>
      <c r="N2707">
        <v>2.35</v>
      </c>
    </row>
    <row r="2708" spans="1:14" x14ac:dyDescent="0.3">
      <c r="A2708" t="s">
        <v>5685</v>
      </c>
      <c r="B2708">
        <v>108</v>
      </c>
      <c r="C2708" t="s">
        <v>998</v>
      </c>
      <c r="D2708">
        <v>9172810</v>
      </c>
      <c r="E2708" t="s">
        <v>7744</v>
      </c>
      <c r="F2708" t="s">
        <v>384</v>
      </c>
      <c r="G2708" t="s">
        <v>7745</v>
      </c>
      <c r="H2708" t="s">
        <v>7746</v>
      </c>
      <c r="I2708" t="s">
        <v>20</v>
      </c>
      <c r="J2708" t="s">
        <v>21</v>
      </c>
      <c r="K2708">
        <v>16000000</v>
      </c>
      <c r="L2708">
        <v>2007</v>
      </c>
      <c r="M2708">
        <v>6.7</v>
      </c>
      <c r="N2708">
        <v>2.35</v>
      </c>
    </row>
    <row r="2709" spans="1:14" x14ac:dyDescent="0.3">
      <c r="A2709" t="s">
        <v>7747</v>
      </c>
      <c r="B2709">
        <v>94</v>
      </c>
      <c r="C2709" t="s">
        <v>4552</v>
      </c>
      <c r="D2709">
        <v>8735529</v>
      </c>
      <c r="E2709" t="s">
        <v>936</v>
      </c>
      <c r="F2709" t="s">
        <v>53</v>
      </c>
      <c r="G2709" t="s">
        <v>7748</v>
      </c>
      <c r="H2709" t="s">
        <v>7749</v>
      </c>
      <c r="I2709" t="s">
        <v>20</v>
      </c>
      <c r="J2709" t="s">
        <v>21</v>
      </c>
      <c r="K2709">
        <v>15000000</v>
      </c>
      <c r="L2709">
        <v>2000</v>
      </c>
      <c r="M2709">
        <v>5.5</v>
      </c>
      <c r="N2709">
        <v>1.85</v>
      </c>
    </row>
    <row r="2710" spans="1:14" x14ac:dyDescent="0.3">
      <c r="A2710" t="s">
        <v>7750</v>
      </c>
      <c r="B2710">
        <v>97</v>
      </c>
      <c r="C2710" t="s">
        <v>4496</v>
      </c>
      <c r="D2710">
        <v>8586376</v>
      </c>
      <c r="E2710" t="s">
        <v>1099</v>
      </c>
      <c r="F2710" t="s">
        <v>432</v>
      </c>
      <c r="G2710" t="s">
        <v>7751</v>
      </c>
      <c r="H2710" t="s">
        <v>893</v>
      </c>
      <c r="I2710" t="s">
        <v>20</v>
      </c>
      <c r="J2710" t="s">
        <v>21</v>
      </c>
      <c r="K2710">
        <v>20000000</v>
      </c>
      <c r="L2710">
        <v>2002</v>
      </c>
      <c r="M2710">
        <v>4.9000000000000004</v>
      </c>
      <c r="N2710">
        <v>1.85</v>
      </c>
    </row>
    <row r="2711" spans="1:14" x14ac:dyDescent="0.3">
      <c r="A2711" t="s">
        <v>3722</v>
      </c>
      <c r="B2711">
        <v>97</v>
      </c>
      <c r="C2711" t="s">
        <v>94</v>
      </c>
      <c r="D2711">
        <v>8378141</v>
      </c>
      <c r="E2711" t="s">
        <v>936</v>
      </c>
      <c r="F2711" t="s">
        <v>297</v>
      </c>
      <c r="G2711" t="s">
        <v>7752</v>
      </c>
      <c r="H2711" t="s">
        <v>493</v>
      </c>
      <c r="I2711" t="s">
        <v>20</v>
      </c>
      <c r="J2711" t="s">
        <v>34</v>
      </c>
      <c r="K2711">
        <v>15000000</v>
      </c>
      <c r="L2711">
        <v>2002</v>
      </c>
      <c r="M2711">
        <v>6.9</v>
      </c>
      <c r="N2711">
        <v>2.35</v>
      </c>
    </row>
    <row r="2712" spans="1:14" x14ac:dyDescent="0.3">
      <c r="A2712" t="s">
        <v>7753</v>
      </c>
      <c r="B2712">
        <v>99</v>
      </c>
      <c r="C2712" t="s">
        <v>1268</v>
      </c>
      <c r="E2712" t="s">
        <v>6414</v>
      </c>
      <c r="F2712" t="s">
        <v>1699</v>
      </c>
      <c r="G2712" t="s">
        <v>7754</v>
      </c>
      <c r="H2712" t="s">
        <v>7755</v>
      </c>
      <c r="I2712" t="s">
        <v>20</v>
      </c>
      <c r="J2712" t="s">
        <v>21</v>
      </c>
      <c r="L2712">
        <v>1998</v>
      </c>
      <c r="M2712">
        <v>7.4</v>
      </c>
      <c r="N2712">
        <v>1.33</v>
      </c>
    </row>
    <row r="2713" spans="1:14" x14ac:dyDescent="0.3">
      <c r="A2713" t="s">
        <v>7756</v>
      </c>
      <c r="B2713">
        <v>91</v>
      </c>
      <c r="C2713" t="s">
        <v>4386</v>
      </c>
      <c r="D2713">
        <v>8080116</v>
      </c>
      <c r="E2713" t="s">
        <v>1540</v>
      </c>
      <c r="F2713" t="s">
        <v>805</v>
      </c>
      <c r="G2713" t="s">
        <v>7757</v>
      </c>
      <c r="H2713" t="s">
        <v>991</v>
      </c>
      <c r="I2713" t="s">
        <v>20</v>
      </c>
      <c r="J2713" t="s">
        <v>21</v>
      </c>
      <c r="K2713">
        <v>15000000</v>
      </c>
      <c r="L2713">
        <v>2006</v>
      </c>
      <c r="M2713">
        <v>5.6</v>
      </c>
      <c r="N2713">
        <v>1.85</v>
      </c>
    </row>
    <row r="2714" spans="1:14" x14ac:dyDescent="0.3">
      <c r="A2714" t="s">
        <v>7758</v>
      </c>
      <c r="B2714">
        <v>107</v>
      </c>
      <c r="C2714" t="s">
        <v>7759</v>
      </c>
      <c r="D2714">
        <v>7757130</v>
      </c>
      <c r="E2714" t="s">
        <v>5554</v>
      </c>
      <c r="F2714" t="s">
        <v>7760</v>
      </c>
      <c r="G2714" t="s">
        <v>7761</v>
      </c>
      <c r="H2714" t="s">
        <v>7762</v>
      </c>
      <c r="I2714" t="s">
        <v>20</v>
      </c>
      <c r="J2714" t="s">
        <v>34</v>
      </c>
      <c r="K2714">
        <v>15000000</v>
      </c>
      <c r="L2714">
        <v>2008</v>
      </c>
      <c r="M2714">
        <v>8</v>
      </c>
      <c r="N2714">
        <v>2.35</v>
      </c>
    </row>
    <row r="2715" spans="1:14" x14ac:dyDescent="0.3">
      <c r="A2715" t="s">
        <v>7763</v>
      </c>
      <c r="B2715">
        <v>95</v>
      </c>
      <c r="C2715" t="s">
        <v>1129</v>
      </c>
      <c r="D2715">
        <v>9123834</v>
      </c>
      <c r="E2715" t="s">
        <v>1106</v>
      </c>
      <c r="F2715" t="s">
        <v>5887</v>
      </c>
      <c r="G2715" t="s">
        <v>7764</v>
      </c>
      <c r="H2715" t="s">
        <v>7765</v>
      </c>
      <c r="I2715" t="s">
        <v>20</v>
      </c>
      <c r="J2715" t="s">
        <v>21</v>
      </c>
      <c r="K2715">
        <v>15000000</v>
      </c>
      <c r="L2715">
        <v>2013</v>
      </c>
      <c r="M2715">
        <v>5.3</v>
      </c>
      <c r="N2715">
        <v>2.35</v>
      </c>
    </row>
    <row r="2716" spans="1:14" x14ac:dyDescent="0.3">
      <c r="A2716" t="s">
        <v>7766</v>
      </c>
      <c r="B2716">
        <v>102</v>
      </c>
      <c r="C2716" t="s">
        <v>446</v>
      </c>
      <c r="D2716">
        <v>6409206</v>
      </c>
      <c r="E2716" t="s">
        <v>3970</v>
      </c>
      <c r="F2716" t="s">
        <v>124</v>
      </c>
      <c r="G2716" t="s">
        <v>7767</v>
      </c>
      <c r="H2716" t="s">
        <v>561</v>
      </c>
      <c r="I2716" t="s">
        <v>20</v>
      </c>
      <c r="J2716" t="s">
        <v>21</v>
      </c>
      <c r="K2716">
        <v>15000000</v>
      </c>
      <c r="L2716">
        <v>2008</v>
      </c>
      <c r="M2716">
        <v>6.2</v>
      </c>
      <c r="N2716">
        <v>1.85</v>
      </c>
    </row>
    <row r="2717" spans="1:14" x14ac:dyDescent="0.3">
      <c r="A2717" t="s">
        <v>7768</v>
      </c>
      <c r="B2717">
        <v>88</v>
      </c>
      <c r="C2717" t="s">
        <v>4999</v>
      </c>
      <c r="D2717">
        <v>6373693</v>
      </c>
      <c r="E2717" t="s">
        <v>1106</v>
      </c>
      <c r="F2717" t="s">
        <v>55</v>
      </c>
      <c r="G2717" t="s">
        <v>7769</v>
      </c>
      <c r="H2717" t="s">
        <v>6404</v>
      </c>
      <c r="I2717" t="s">
        <v>20</v>
      </c>
      <c r="J2717" t="s">
        <v>21</v>
      </c>
      <c r="K2717">
        <v>15000000</v>
      </c>
      <c r="L2717">
        <v>2009</v>
      </c>
      <c r="M2717">
        <v>5.3</v>
      </c>
      <c r="N2717">
        <v>1.85</v>
      </c>
    </row>
    <row r="2718" spans="1:14" x14ac:dyDescent="0.3">
      <c r="A2718" t="s">
        <v>3758</v>
      </c>
      <c r="B2718">
        <v>106</v>
      </c>
      <c r="C2718" t="s">
        <v>1630</v>
      </c>
      <c r="D2718">
        <v>7556708</v>
      </c>
      <c r="E2718" t="s">
        <v>2190</v>
      </c>
      <c r="F2718" t="s">
        <v>773</v>
      </c>
      <c r="G2718" t="s">
        <v>7770</v>
      </c>
      <c r="H2718" t="s">
        <v>3929</v>
      </c>
      <c r="I2718" t="s">
        <v>20</v>
      </c>
      <c r="J2718" t="s">
        <v>21</v>
      </c>
      <c r="K2718">
        <v>15000000</v>
      </c>
      <c r="L2718">
        <v>2012</v>
      </c>
      <c r="M2718">
        <v>6.6</v>
      </c>
      <c r="N2718">
        <v>1.85</v>
      </c>
    </row>
    <row r="2719" spans="1:14" x14ac:dyDescent="0.3">
      <c r="A2719" t="s">
        <v>2548</v>
      </c>
      <c r="B2719">
        <v>92</v>
      </c>
      <c r="C2719" t="s">
        <v>1808</v>
      </c>
      <c r="D2719">
        <v>5306447</v>
      </c>
      <c r="E2719" t="s">
        <v>1106</v>
      </c>
      <c r="F2719" t="s">
        <v>5056</v>
      </c>
      <c r="G2719" t="s">
        <v>7771</v>
      </c>
      <c r="H2719" t="s">
        <v>7772</v>
      </c>
      <c r="I2719" t="s">
        <v>20</v>
      </c>
      <c r="J2719" t="s">
        <v>21</v>
      </c>
      <c r="K2719">
        <v>15000000</v>
      </c>
      <c r="L2719">
        <v>2009</v>
      </c>
      <c r="M2719">
        <v>7.2</v>
      </c>
      <c r="N2719">
        <v>1.85</v>
      </c>
    </row>
    <row r="2720" spans="1:14" x14ac:dyDescent="0.3">
      <c r="A2720" t="s">
        <v>7773</v>
      </c>
      <c r="B2720">
        <v>105</v>
      </c>
      <c r="C2720" t="s">
        <v>3942</v>
      </c>
      <c r="D2720">
        <v>5217498</v>
      </c>
      <c r="E2720" t="s">
        <v>1265</v>
      </c>
      <c r="F2720" t="s">
        <v>5496</v>
      </c>
      <c r="G2720" t="s">
        <v>7774</v>
      </c>
      <c r="H2720" t="s">
        <v>271</v>
      </c>
      <c r="I2720" t="s">
        <v>20</v>
      </c>
      <c r="J2720" t="s">
        <v>21</v>
      </c>
      <c r="K2720">
        <v>15000000</v>
      </c>
      <c r="L2720">
        <v>2000</v>
      </c>
      <c r="M2720">
        <v>4.5999999999999996</v>
      </c>
      <c r="N2720">
        <v>1.85</v>
      </c>
    </row>
    <row r="2721" spans="1:14" x14ac:dyDescent="0.3">
      <c r="A2721" t="s">
        <v>7481</v>
      </c>
      <c r="B2721">
        <v>107</v>
      </c>
      <c r="C2721" t="s">
        <v>3451</v>
      </c>
      <c r="D2721">
        <v>5023275</v>
      </c>
      <c r="E2721" t="s">
        <v>7775</v>
      </c>
      <c r="F2721" t="s">
        <v>7543</v>
      </c>
      <c r="G2721" t="s">
        <v>7776</v>
      </c>
      <c r="H2721" t="s">
        <v>7777</v>
      </c>
      <c r="I2721" t="s">
        <v>20</v>
      </c>
      <c r="J2721" t="s">
        <v>966</v>
      </c>
      <c r="K2721">
        <v>15000000</v>
      </c>
      <c r="L2721">
        <v>2005</v>
      </c>
      <c r="M2721">
        <v>7.5</v>
      </c>
      <c r="N2721">
        <v>2.35</v>
      </c>
    </row>
    <row r="2722" spans="1:14" x14ac:dyDescent="0.3">
      <c r="A2722" t="s">
        <v>7778</v>
      </c>
      <c r="B2722">
        <v>120</v>
      </c>
      <c r="C2722" t="s">
        <v>1197</v>
      </c>
      <c r="D2722">
        <v>4956401</v>
      </c>
      <c r="E2722" t="s">
        <v>2183</v>
      </c>
      <c r="F2722" t="s">
        <v>548</v>
      </c>
      <c r="G2722" t="s">
        <v>7779</v>
      </c>
      <c r="H2722" t="s">
        <v>1333</v>
      </c>
      <c r="I2722" t="s">
        <v>20</v>
      </c>
      <c r="J2722" t="s">
        <v>966</v>
      </c>
      <c r="K2722">
        <v>15000000</v>
      </c>
      <c r="L2722">
        <v>1999</v>
      </c>
      <c r="M2722">
        <v>6.5</v>
      </c>
      <c r="N2722">
        <v>1.85</v>
      </c>
    </row>
    <row r="2723" spans="1:14" x14ac:dyDescent="0.3">
      <c r="A2723" t="s">
        <v>169</v>
      </c>
      <c r="B2723">
        <v>103</v>
      </c>
      <c r="C2723" t="s">
        <v>7780</v>
      </c>
      <c r="D2723">
        <v>4235837</v>
      </c>
      <c r="E2723" t="s">
        <v>7417</v>
      </c>
      <c r="F2723" t="s">
        <v>65</v>
      </c>
      <c r="G2723" t="s">
        <v>7781</v>
      </c>
      <c r="H2723" t="s">
        <v>1612</v>
      </c>
      <c r="I2723" t="s">
        <v>20</v>
      </c>
      <c r="J2723" t="s">
        <v>21</v>
      </c>
      <c r="K2723">
        <v>15000000</v>
      </c>
      <c r="L2723">
        <v>2005</v>
      </c>
      <c r="M2723">
        <v>7.6</v>
      </c>
      <c r="N2723">
        <v>2.35</v>
      </c>
    </row>
    <row r="2724" spans="1:14" x14ac:dyDescent="0.3">
      <c r="A2724" t="s">
        <v>7782</v>
      </c>
      <c r="B2724">
        <v>92</v>
      </c>
      <c r="C2724" t="s">
        <v>282</v>
      </c>
      <c r="D2724">
        <v>4002955</v>
      </c>
      <c r="E2724" t="s">
        <v>4917</v>
      </c>
      <c r="F2724" t="s">
        <v>432</v>
      </c>
      <c r="G2724" t="s">
        <v>7783</v>
      </c>
      <c r="H2724" t="s">
        <v>1706</v>
      </c>
      <c r="I2724" t="s">
        <v>20</v>
      </c>
      <c r="J2724" t="s">
        <v>21</v>
      </c>
      <c r="K2724">
        <v>20000000</v>
      </c>
      <c r="L2724">
        <v>1999</v>
      </c>
      <c r="M2724">
        <v>6.2</v>
      </c>
      <c r="N2724">
        <v>1.85</v>
      </c>
    </row>
    <row r="2725" spans="1:14" x14ac:dyDescent="0.3">
      <c r="A2725" t="s">
        <v>3653</v>
      </c>
      <c r="B2725">
        <v>147</v>
      </c>
      <c r="C2725" t="s">
        <v>2759</v>
      </c>
      <c r="D2725">
        <v>7219578</v>
      </c>
      <c r="E2725" t="s">
        <v>1265</v>
      </c>
      <c r="F2725" t="s">
        <v>142</v>
      </c>
      <c r="G2725" t="s">
        <v>7784</v>
      </c>
      <c r="H2725" t="s">
        <v>4399</v>
      </c>
      <c r="I2725" t="s">
        <v>20</v>
      </c>
      <c r="J2725" t="s">
        <v>966</v>
      </c>
      <c r="K2725">
        <v>15000000</v>
      </c>
      <c r="L2725">
        <v>2001</v>
      </c>
      <c r="M2725">
        <v>8</v>
      </c>
      <c r="N2725">
        <v>1.85</v>
      </c>
    </row>
    <row r="2726" spans="1:14" x14ac:dyDescent="0.3">
      <c r="A2726" t="s">
        <v>7785</v>
      </c>
      <c r="B2726">
        <v>98</v>
      </c>
      <c r="C2726" t="s">
        <v>3333</v>
      </c>
      <c r="D2726">
        <v>3525161</v>
      </c>
      <c r="E2726" t="s">
        <v>7786</v>
      </c>
      <c r="F2726" t="s">
        <v>3242</v>
      </c>
      <c r="G2726" t="s">
        <v>7787</v>
      </c>
      <c r="H2726" t="s">
        <v>7788</v>
      </c>
      <c r="I2726" t="s">
        <v>20</v>
      </c>
      <c r="J2726" t="s">
        <v>21</v>
      </c>
      <c r="L2726">
        <v>2007</v>
      </c>
      <c r="M2726">
        <v>5.5</v>
      </c>
      <c r="N2726">
        <v>2.35</v>
      </c>
    </row>
    <row r="2727" spans="1:14" x14ac:dyDescent="0.3">
      <c r="A2727" t="s">
        <v>2548</v>
      </c>
      <c r="B2727">
        <v>98</v>
      </c>
      <c r="C2727" t="s">
        <v>142</v>
      </c>
      <c r="D2727">
        <v>3247816</v>
      </c>
      <c r="E2727" t="s">
        <v>936</v>
      </c>
      <c r="F2727" t="s">
        <v>517</v>
      </c>
      <c r="G2727" t="s">
        <v>7789</v>
      </c>
      <c r="H2727" t="s">
        <v>243</v>
      </c>
      <c r="I2727" t="s">
        <v>20</v>
      </c>
      <c r="J2727" t="s">
        <v>21</v>
      </c>
      <c r="K2727">
        <v>22000000</v>
      </c>
      <c r="L2727">
        <v>2010</v>
      </c>
      <c r="M2727">
        <v>6.3</v>
      </c>
      <c r="N2727">
        <v>1.85</v>
      </c>
    </row>
    <row r="2728" spans="1:14" x14ac:dyDescent="0.3">
      <c r="A2728" t="s">
        <v>7790</v>
      </c>
      <c r="B2728">
        <v>103</v>
      </c>
      <c r="C2728" t="s">
        <v>1836</v>
      </c>
      <c r="D2728">
        <v>2412045</v>
      </c>
      <c r="E2728" t="s">
        <v>3429</v>
      </c>
      <c r="F2728" t="s">
        <v>123</v>
      </c>
      <c r="G2728" t="s">
        <v>7791</v>
      </c>
      <c r="H2728" t="s">
        <v>2259</v>
      </c>
      <c r="I2728" t="s">
        <v>20</v>
      </c>
      <c r="J2728" t="s">
        <v>34</v>
      </c>
      <c r="K2728">
        <v>15000000</v>
      </c>
      <c r="L2728">
        <v>2010</v>
      </c>
      <c r="M2728">
        <v>7.2</v>
      </c>
      <c r="N2728">
        <v>2.35</v>
      </c>
    </row>
    <row r="2729" spans="1:14" x14ac:dyDescent="0.3">
      <c r="A2729" t="s">
        <v>45</v>
      </c>
      <c r="B2729">
        <v>286</v>
      </c>
      <c r="C2729" t="s">
        <v>6636</v>
      </c>
      <c r="E2729" t="s">
        <v>1827</v>
      </c>
      <c r="F2729" t="s">
        <v>7792</v>
      </c>
      <c r="G2729" t="s">
        <v>7793</v>
      </c>
      <c r="H2729" t="s">
        <v>1335</v>
      </c>
      <c r="I2729" t="s">
        <v>20</v>
      </c>
      <c r="J2729" t="s">
        <v>21</v>
      </c>
      <c r="M2729">
        <v>7.9</v>
      </c>
      <c r="N2729">
        <v>1.78</v>
      </c>
    </row>
    <row r="2730" spans="1:14" x14ac:dyDescent="0.3">
      <c r="A2730" t="s">
        <v>7794</v>
      </c>
      <c r="B2730">
        <v>111</v>
      </c>
      <c r="C2730" t="s">
        <v>5467</v>
      </c>
      <c r="D2730">
        <v>2203641</v>
      </c>
      <c r="E2730" t="s">
        <v>1403</v>
      </c>
      <c r="F2730" t="s">
        <v>140</v>
      </c>
      <c r="G2730" t="s">
        <v>7795</v>
      </c>
      <c r="H2730" t="s">
        <v>7796</v>
      </c>
      <c r="I2730" t="s">
        <v>20</v>
      </c>
      <c r="J2730" t="s">
        <v>2292</v>
      </c>
      <c r="K2730">
        <v>15000000</v>
      </c>
      <c r="L2730">
        <v>2008</v>
      </c>
      <c r="M2730">
        <v>6.7</v>
      </c>
      <c r="N2730">
        <v>2.35</v>
      </c>
    </row>
    <row r="2731" spans="1:14" x14ac:dyDescent="0.3">
      <c r="A2731" t="s">
        <v>7797</v>
      </c>
      <c r="B2731">
        <v>98</v>
      </c>
      <c r="C2731" t="s">
        <v>2414</v>
      </c>
      <c r="D2731">
        <v>1953732</v>
      </c>
      <c r="E2731" t="s">
        <v>897</v>
      </c>
      <c r="F2731" t="s">
        <v>3933</v>
      </c>
      <c r="G2731" t="s">
        <v>7798</v>
      </c>
      <c r="H2731" t="s">
        <v>7799</v>
      </c>
      <c r="I2731" t="s">
        <v>20</v>
      </c>
      <c r="J2731" t="s">
        <v>21</v>
      </c>
      <c r="K2731">
        <v>15000000</v>
      </c>
      <c r="L2731">
        <v>1986</v>
      </c>
      <c r="M2731">
        <v>5.3</v>
      </c>
      <c r="N2731">
        <v>2.35</v>
      </c>
    </row>
    <row r="2732" spans="1:14" x14ac:dyDescent="0.3">
      <c r="A2732" t="s">
        <v>7800</v>
      </c>
      <c r="B2732">
        <v>111</v>
      </c>
      <c r="C2732" t="s">
        <v>2499</v>
      </c>
      <c r="D2732">
        <v>1954202</v>
      </c>
      <c r="E2732" t="s">
        <v>5554</v>
      </c>
      <c r="F2732" t="s">
        <v>2419</v>
      </c>
      <c r="G2732" t="s">
        <v>7801</v>
      </c>
      <c r="H2732" t="s">
        <v>970</v>
      </c>
      <c r="I2732" t="s">
        <v>20</v>
      </c>
      <c r="J2732" t="s">
        <v>21</v>
      </c>
      <c r="K2732">
        <v>15000000</v>
      </c>
      <c r="L2732">
        <v>1999</v>
      </c>
      <c r="M2732">
        <v>6.3</v>
      </c>
      <c r="N2732">
        <v>2.35</v>
      </c>
    </row>
    <row r="2733" spans="1:14" x14ac:dyDescent="0.3">
      <c r="A2733" t="s">
        <v>7146</v>
      </c>
      <c r="B2733">
        <v>111</v>
      </c>
      <c r="C2733" t="s">
        <v>2888</v>
      </c>
      <c r="D2733">
        <v>1294640</v>
      </c>
      <c r="E2733" t="s">
        <v>4102</v>
      </c>
      <c r="F2733" t="s">
        <v>142</v>
      </c>
      <c r="G2733" t="s">
        <v>7802</v>
      </c>
      <c r="H2733" t="s">
        <v>3031</v>
      </c>
      <c r="I2733" t="s">
        <v>20</v>
      </c>
      <c r="J2733" t="s">
        <v>21</v>
      </c>
      <c r="K2733">
        <v>15000000</v>
      </c>
      <c r="L2733">
        <v>2007</v>
      </c>
      <c r="M2733">
        <v>6.5</v>
      </c>
      <c r="N2733">
        <v>1.85</v>
      </c>
    </row>
    <row r="2734" spans="1:14" x14ac:dyDescent="0.3">
      <c r="A2734" t="s">
        <v>7803</v>
      </c>
      <c r="B2734">
        <v>100</v>
      </c>
      <c r="C2734" t="s">
        <v>7804</v>
      </c>
      <c r="E2734" t="s">
        <v>1740</v>
      </c>
      <c r="F2734" t="s">
        <v>7805</v>
      </c>
      <c r="G2734" t="s">
        <v>7806</v>
      </c>
      <c r="H2734" t="s">
        <v>7807</v>
      </c>
      <c r="I2734" t="s">
        <v>20</v>
      </c>
      <c r="J2734" t="s">
        <v>7808</v>
      </c>
      <c r="L2734">
        <v>2014</v>
      </c>
      <c r="M2734">
        <v>5.6</v>
      </c>
      <c r="N2734">
        <v>2.35</v>
      </c>
    </row>
    <row r="2735" spans="1:14" x14ac:dyDescent="0.3">
      <c r="A2735" t="s">
        <v>5233</v>
      </c>
      <c r="B2735">
        <v>116</v>
      </c>
      <c r="C2735" t="s">
        <v>7219</v>
      </c>
      <c r="D2735">
        <v>819852</v>
      </c>
      <c r="E2735" t="s">
        <v>2588</v>
      </c>
      <c r="F2735" t="s">
        <v>1564</v>
      </c>
      <c r="G2735" t="s">
        <v>7809</v>
      </c>
      <c r="H2735" t="s">
        <v>7318</v>
      </c>
      <c r="I2735" t="s">
        <v>20</v>
      </c>
      <c r="J2735" t="s">
        <v>182</v>
      </c>
      <c r="L2735">
        <v>1999</v>
      </c>
      <c r="M2735">
        <v>7</v>
      </c>
      <c r="N2735">
        <v>2.35</v>
      </c>
    </row>
    <row r="2736" spans="1:14" x14ac:dyDescent="0.3">
      <c r="A2736" t="s">
        <v>7810</v>
      </c>
      <c r="B2736">
        <v>145</v>
      </c>
      <c r="C2736" t="s">
        <v>7811</v>
      </c>
      <c r="D2736">
        <v>26435</v>
      </c>
      <c r="E2736" t="s">
        <v>1216</v>
      </c>
      <c r="F2736" t="s">
        <v>7812</v>
      </c>
      <c r="G2736" t="s">
        <v>7813</v>
      </c>
      <c r="H2736" t="s">
        <v>7814</v>
      </c>
      <c r="I2736" t="s">
        <v>5288</v>
      </c>
      <c r="J2736" t="s">
        <v>520</v>
      </c>
      <c r="K2736">
        <v>6000000</v>
      </c>
      <c r="L2736">
        <v>1927</v>
      </c>
      <c r="M2736">
        <v>8.3000000000000007</v>
      </c>
      <c r="N2736">
        <v>1.33</v>
      </c>
    </row>
    <row r="2737" spans="1:14" x14ac:dyDescent="0.3">
      <c r="A2737" t="s">
        <v>3121</v>
      </c>
      <c r="B2737">
        <v>84</v>
      </c>
      <c r="C2737" t="s">
        <v>1068</v>
      </c>
      <c r="D2737">
        <v>1197786</v>
      </c>
      <c r="E2737" t="s">
        <v>227</v>
      </c>
      <c r="F2737" t="s">
        <v>3666</v>
      </c>
      <c r="G2737" t="s">
        <v>7815</v>
      </c>
      <c r="H2737" t="s">
        <v>7816</v>
      </c>
      <c r="I2737" t="s">
        <v>965</v>
      </c>
      <c r="J2737" t="s">
        <v>966</v>
      </c>
      <c r="K2737">
        <v>12000000</v>
      </c>
      <c r="L2737">
        <v>2004</v>
      </c>
      <c r="M2737">
        <v>7.2</v>
      </c>
      <c r="N2737">
        <v>2.35</v>
      </c>
    </row>
    <row r="2738" spans="1:14" x14ac:dyDescent="0.3">
      <c r="A2738" t="s">
        <v>3233</v>
      </c>
      <c r="B2738">
        <v>115</v>
      </c>
      <c r="C2738" t="s">
        <v>2446</v>
      </c>
      <c r="D2738">
        <v>529766</v>
      </c>
      <c r="E2738" t="s">
        <v>1272</v>
      </c>
      <c r="F2738" t="s">
        <v>186</v>
      </c>
      <c r="G2738" t="s">
        <v>7817</v>
      </c>
      <c r="H2738" t="s">
        <v>2667</v>
      </c>
      <c r="I2738" t="s">
        <v>20</v>
      </c>
      <c r="J2738" t="s">
        <v>21</v>
      </c>
      <c r="K2738">
        <v>7000000</v>
      </c>
      <c r="L2738">
        <v>1995</v>
      </c>
      <c r="M2738">
        <v>6.8</v>
      </c>
      <c r="N2738">
        <v>1.85</v>
      </c>
    </row>
    <row r="2739" spans="1:14" x14ac:dyDescent="0.3">
      <c r="A2739" t="s">
        <v>7818</v>
      </c>
      <c r="B2739">
        <v>105</v>
      </c>
      <c r="C2739" t="s">
        <v>7514</v>
      </c>
      <c r="D2739">
        <v>613556</v>
      </c>
      <c r="E2739" t="s">
        <v>526</v>
      </c>
      <c r="F2739" t="s">
        <v>6334</v>
      </c>
      <c r="G2739" t="s">
        <v>7819</v>
      </c>
      <c r="H2739" t="s">
        <v>7820</v>
      </c>
      <c r="I2739" t="s">
        <v>1279</v>
      </c>
      <c r="J2739" t="s">
        <v>7517</v>
      </c>
      <c r="K2739">
        <v>15000000</v>
      </c>
      <c r="L2739">
        <v>2015</v>
      </c>
      <c r="M2739">
        <v>6.4</v>
      </c>
      <c r="N2739">
        <v>1.37</v>
      </c>
    </row>
    <row r="2740" spans="1:14" x14ac:dyDescent="0.3">
      <c r="A2740" t="s">
        <v>7163</v>
      </c>
      <c r="B2740">
        <v>98</v>
      </c>
      <c r="C2740" t="s">
        <v>874</v>
      </c>
      <c r="D2740">
        <v>353743</v>
      </c>
      <c r="E2740" t="s">
        <v>7821</v>
      </c>
      <c r="F2740" t="s">
        <v>1520</v>
      </c>
      <c r="G2740" t="s">
        <v>7822</v>
      </c>
      <c r="H2740" t="s">
        <v>2367</v>
      </c>
      <c r="I2740" t="s">
        <v>20</v>
      </c>
      <c r="J2740" t="s">
        <v>34</v>
      </c>
      <c r="K2740">
        <v>15000000</v>
      </c>
      <c r="L2740">
        <v>2001</v>
      </c>
      <c r="M2740">
        <v>6.9</v>
      </c>
      <c r="N2740">
        <v>2.35</v>
      </c>
    </row>
    <row r="2741" spans="1:14" x14ac:dyDescent="0.3">
      <c r="A2741" t="s">
        <v>7823</v>
      </c>
      <c r="B2741">
        <v>99</v>
      </c>
      <c r="C2741" t="s">
        <v>7824</v>
      </c>
      <c r="D2741">
        <v>502028</v>
      </c>
      <c r="E2741" t="s">
        <v>1265</v>
      </c>
      <c r="F2741" t="s">
        <v>7825</v>
      </c>
      <c r="G2741" t="s">
        <v>7826</v>
      </c>
      <c r="H2741" t="s">
        <v>7827</v>
      </c>
      <c r="I2741" t="s">
        <v>3516</v>
      </c>
      <c r="J2741" t="s">
        <v>4410</v>
      </c>
      <c r="L2741">
        <v>2003</v>
      </c>
      <c r="M2741">
        <v>8</v>
      </c>
      <c r="N2741">
        <v>1.85</v>
      </c>
    </row>
    <row r="2742" spans="1:14" x14ac:dyDescent="0.3">
      <c r="A2742" t="s">
        <v>7828</v>
      </c>
      <c r="B2742">
        <v>110</v>
      </c>
      <c r="C2742" t="s">
        <v>7829</v>
      </c>
      <c r="D2742">
        <v>102055</v>
      </c>
      <c r="E2742" t="s">
        <v>878</v>
      </c>
      <c r="F2742" t="s">
        <v>7830</v>
      </c>
      <c r="G2742" t="s">
        <v>7831</v>
      </c>
      <c r="H2742" t="s">
        <v>7832</v>
      </c>
      <c r="I2742" t="s">
        <v>7833</v>
      </c>
      <c r="J2742" t="s">
        <v>7834</v>
      </c>
      <c r="K2742">
        <v>300000000</v>
      </c>
      <c r="L2742">
        <v>2008</v>
      </c>
      <c r="M2742">
        <v>6.2</v>
      </c>
      <c r="N2742">
        <v>2.35</v>
      </c>
    </row>
    <row r="2743" spans="1:14" x14ac:dyDescent="0.3">
      <c r="A2743" t="s">
        <v>4812</v>
      </c>
      <c r="B2743">
        <v>97</v>
      </c>
      <c r="C2743" t="s">
        <v>7835</v>
      </c>
      <c r="D2743">
        <v>122288</v>
      </c>
      <c r="E2743" t="s">
        <v>7836</v>
      </c>
      <c r="F2743" t="s">
        <v>311</v>
      </c>
      <c r="G2743" t="s">
        <v>7837</v>
      </c>
      <c r="H2743" t="s">
        <v>823</v>
      </c>
      <c r="I2743" t="s">
        <v>20</v>
      </c>
      <c r="J2743" t="s">
        <v>34</v>
      </c>
      <c r="L2743">
        <v>2010</v>
      </c>
      <c r="M2743">
        <v>6.4</v>
      </c>
      <c r="N2743">
        <v>2.35</v>
      </c>
    </row>
    <row r="2744" spans="1:14" x14ac:dyDescent="0.3">
      <c r="A2744" t="s">
        <v>3628</v>
      </c>
      <c r="B2744">
        <v>88</v>
      </c>
      <c r="C2744" t="s">
        <v>7838</v>
      </c>
      <c r="E2744" t="s">
        <v>622</v>
      </c>
      <c r="F2744" t="s">
        <v>1222</v>
      </c>
      <c r="G2744" t="s">
        <v>7839</v>
      </c>
      <c r="H2744" t="s">
        <v>7840</v>
      </c>
      <c r="I2744" t="s">
        <v>20</v>
      </c>
      <c r="J2744" t="s">
        <v>182</v>
      </c>
      <c r="K2744">
        <v>9000000</v>
      </c>
      <c r="L2744">
        <v>1996</v>
      </c>
      <c r="M2744">
        <v>5.6</v>
      </c>
      <c r="N2744">
        <v>2.35</v>
      </c>
    </row>
    <row r="2745" spans="1:14" x14ac:dyDescent="0.3">
      <c r="A2745" t="s">
        <v>7841</v>
      </c>
      <c r="B2745">
        <v>103</v>
      </c>
      <c r="C2745" t="s">
        <v>4654</v>
      </c>
      <c r="D2745">
        <v>73548</v>
      </c>
      <c r="E2745" t="s">
        <v>5720</v>
      </c>
      <c r="F2745" t="s">
        <v>446</v>
      </c>
      <c r="G2745" t="s">
        <v>7842</v>
      </c>
      <c r="H2745" t="s">
        <v>1761</v>
      </c>
      <c r="I2745" t="s">
        <v>20</v>
      </c>
      <c r="J2745" t="s">
        <v>21</v>
      </c>
      <c r="K2745">
        <v>15000000</v>
      </c>
      <c r="L2745">
        <v>2008</v>
      </c>
      <c r="M2745">
        <v>6.1</v>
      </c>
      <c r="N2745">
        <v>2.35</v>
      </c>
    </row>
    <row r="2746" spans="1:14" x14ac:dyDescent="0.3">
      <c r="A2746" t="s">
        <v>7843</v>
      </c>
      <c r="B2746">
        <v>104</v>
      </c>
      <c r="C2746" t="s">
        <v>3925</v>
      </c>
      <c r="E2746" t="s">
        <v>3692</v>
      </c>
      <c r="F2746" t="s">
        <v>1984</v>
      </c>
      <c r="G2746" t="s">
        <v>7844</v>
      </c>
      <c r="H2746" t="s">
        <v>7845</v>
      </c>
      <c r="I2746" t="s">
        <v>20</v>
      </c>
      <c r="J2746" t="s">
        <v>4953</v>
      </c>
      <c r="K2746">
        <v>15000000</v>
      </c>
      <c r="L2746">
        <v>2011</v>
      </c>
      <c r="M2746">
        <v>6</v>
      </c>
    </row>
    <row r="2747" spans="1:14" x14ac:dyDescent="0.3">
      <c r="A2747" t="s">
        <v>7846</v>
      </c>
      <c r="B2747">
        <v>90</v>
      </c>
      <c r="C2747" t="s">
        <v>1554</v>
      </c>
      <c r="D2747">
        <v>28870</v>
      </c>
      <c r="E2747" t="s">
        <v>1392</v>
      </c>
      <c r="F2747" t="s">
        <v>303</v>
      </c>
      <c r="G2747" t="s">
        <v>7847</v>
      </c>
      <c r="H2747" t="s">
        <v>2658</v>
      </c>
      <c r="I2747" t="s">
        <v>20</v>
      </c>
      <c r="J2747" t="s">
        <v>21</v>
      </c>
      <c r="K2747">
        <v>15000000</v>
      </c>
      <c r="L2747">
        <v>2011</v>
      </c>
      <c r="M2747">
        <v>5.0999999999999996</v>
      </c>
      <c r="N2747">
        <v>2.35</v>
      </c>
    </row>
    <row r="2748" spans="1:14" x14ac:dyDescent="0.3">
      <c r="A2748" t="s">
        <v>7848</v>
      </c>
      <c r="B2748">
        <v>105</v>
      </c>
      <c r="C2748" t="s">
        <v>1200</v>
      </c>
      <c r="D2748">
        <v>22723</v>
      </c>
      <c r="E2748" t="s">
        <v>7849</v>
      </c>
      <c r="F2748" t="s">
        <v>211</v>
      </c>
      <c r="G2748" t="s">
        <v>7850</v>
      </c>
      <c r="H2748" t="s">
        <v>7851</v>
      </c>
      <c r="I2748" t="s">
        <v>20</v>
      </c>
      <c r="J2748" t="s">
        <v>520</v>
      </c>
      <c r="K2748">
        <v>25000000</v>
      </c>
      <c r="L2748">
        <v>2001</v>
      </c>
      <c r="M2748">
        <v>4.5</v>
      </c>
      <c r="N2748">
        <v>2.35</v>
      </c>
    </row>
    <row r="2749" spans="1:14" x14ac:dyDescent="0.3">
      <c r="A2749" t="s">
        <v>7852</v>
      </c>
      <c r="B2749">
        <v>93</v>
      </c>
      <c r="C2749" t="s">
        <v>7853</v>
      </c>
      <c r="D2749">
        <v>20380</v>
      </c>
      <c r="E2749" t="s">
        <v>7854</v>
      </c>
      <c r="F2749" t="s">
        <v>108</v>
      </c>
      <c r="G2749" t="s">
        <v>7855</v>
      </c>
      <c r="H2749" t="s">
        <v>7718</v>
      </c>
      <c r="I2749" t="s">
        <v>20</v>
      </c>
      <c r="J2749" t="s">
        <v>21</v>
      </c>
      <c r="K2749">
        <v>15000000</v>
      </c>
      <c r="L2749">
        <v>2007</v>
      </c>
      <c r="M2749">
        <v>5.9</v>
      </c>
      <c r="N2749">
        <v>1.85</v>
      </c>
    </row>
    <row r="2750" spans="1:14" x14ac:dyDescent="0.3">
      <c r="A2750" t="s">
        <v>7856</v>
      </c>
      <c r="B2750">
        <v>141</v>
      </c>
      <c r="C2750" t="s">
        <v>7857</v>
      </c>
      <c r="E2750" t="s">
        <v>7858</v>
      </c>
      <c r="F2750" t="s">
        <v>1231</v>
      </c>
      <c r="G2750" t="s">
        <v>7859</v>
      </c>
      <c r="H2750" t="s">
        <v>2144</v>
      </c>
      <c r="I2750" t="s">
        <v>20</v>
      </c>
      <c r="J2750" t="s">
        <v>7860</v>
      </c>
      <c r="L2750">
        <v>2008</v>
      </c>
      <c r="M2750">
        <v>6</v>
      </c>
      <c r="N2750">
        <v>2.35</v>
      </c>
    </row>
    <row r="2751" spans="1:14" x14ac:dyDescent="0.3">
      <c r="A2751" t="s">
        <v>7861</v>
      </c>
      <c r="B2751">
        <v>85</v>
      </c>
      <c r="C2751" t="s">
        <v>186</v>
      </c>
      <c r="E2751" t="s">
        <v>1835</v>
      </c>
      <c r="F2751" t="s">
        <v>156</v>
      </c>
      <c r="G2751" t="s">
        <v>7862</v>
      </c>
      <c r="H2751" t="s">
        <v>1986</v>
      </c>
      <c r="I2751" t="s">
        <v>20</v>
      </c>
      <c r="J2751" t="s">
        <v>4953</v>
      </c>
      <c r="K2751">
        <v>20000000</v>
      </c>
      <c r="L2751">
        <v>2013</v>
      </c>
      <c r="M2751">
        <v>5.8</v>
      </c>
    </row>
    <row r="2752" spans="1:14" x14ac:dyDescent="0.3">
      <c r="A2752" t="s">
        <v>7863</v>
      </c>
      <c r="B2752">
        <v>109</v>
      </c>
      <c r="C2752" t="s">
        <v>2759</v>
      </c>
      <c r="E2752" t="s">
        <v>1823</v>
      </c>
      <c r="F2752" t="s">
        <v>5310</v>
      </c>
      <c r="G2752" t="s">
        <v>7864</v>
      </c>
      <c r="H2752" t="s">
        <v>917</v>
      </c>
      <c r="I2752" t="s">
        <v>20</v>
      </c>
      <c r="J2752" t="s">
        <v>7865</v>
      </c>
      <c r="K2752">
        <v>7000000</v>
      </c>
      <c r="L2752">
        <v>2014</v>
      </c>
      <c r="M2752">
        <v>6.1</v>
      </c>
      <c r="N2752">
        <v>2.35</v>
      </c>
    </row>
    <row r="2753" spans="1:14" x14ac:dyDescent="0.3">
      <c r="A2753" t="s">
        <v>7866</v>
      </c>
      <c r="B2753">
        <v>105</v>
      </c>
      <c r="C2753" t="s">
        <v>7867</v>
      </c>
      <c r="E2753" t="s">
        <v>24</v>
      </c>
      <c r="F2753" t="s">
        <v>7096</v>
      </c>
      <c r="G2753" t="s">
        <v>7868</v>
      </c>
      <c r="H2753" t="s">
        <v>7869</v>
      </c>
      <c r="I2753" t="s">
        <v>20</v>
      </c>
      <c r="J2753" t="s">
        <v>520</v>
      </c>
      <c r="K2753">
        <v>15000000</v>
      </c>
      <c r="L2753">
        <v>2005</v>
      </c>
      <c r="M2753">
        <v>4.9000000000000004</v>
      </c>
      <c r="N2753">
        <v>1.78</v>
      </c>
    </row>
    <row r="2754" spans="1:14" x14ac:dyDescent="0.3">
      <c r="A2754" t="s">
        <v>7870</v>
      </c>
      <c r="B2754">
        <v>98</v>
      </c>
      <c r="C2754" t="s">
        <v>7871</v>
      </c>
      <c r="E2754" t="s">
        <v>7872</v>
      </c>
      <c r="F2754" t="s">
        <v>7873</v>
      </c>
      <c r="G2754" t="s">
        <v>7874</v>
      </c>
      <c r="H2754" t="s">
        <v>7875</v>
      </c>
      <c r="I2754" t="s">
        <v>1800</v>
      </c>
      <c r="J2754" t="s">
        <v>4364</v>
      </c>
      <c r="K2754">
        <v>15000000</v>
      </c>
      <c r="L2754">
        <v>2015</v>
      </c>
      <c r="M2754">
        <v>5.7</v>
      </c>
    </row>
    <row r="2755" spans="1:14" x14ac:dyDescent="0.3">
      <c r="A2755" t="s">
        <v>7876</v>
      </c>
      <c r="B2755">
        <v>119</v>
      </c>
      <c r="C2755" t="s">
        <v>7727</v>
      </c>
      <c r="E2755" t="s">
        <v>315</v>
      </c>
      <c r="F2755" t="s">
        <v>6187</v>
      </c>
      <c r="G2755" t="s">
        <v>7877</v>
      </c>
      <c r="H2755" t="s">
        <v>7878</v>
      </c>
      <c r="I2755" t="s">
        <v>1279</v>
      </c>
      <c r="J2755" t="s">
        <v>2462</v>
      </c>
      <c r="K2755">
        <v>15000000</v>
      </c>
      <c r="L2755">
        <v>2009</v>
      </c>
      <c r="M2755">
        <v>7.1</v>
      </c>
      <c r="N2755">
        <v>2.35</v>
      </c>
    </row>
    <row r="2756" spans="1:14" x14ac:dyDescent="0.3">
      <c r="A2756" t="s">
        <v>7879</v>
      </c>
      <c r="B2756">
        <v>124</v>
      </c>
      <c r="C2756" t="s">
        <v>2215</v>
      </c>
      <c r="E2756" t="s">
        <v>1017</v>
      </c>
      <c r="F2756" t="s">
        <v>47</v>
      </c>
      <c r="G2756" t="s">
        <v>7880</v>
      </c>
      <c r="H2756" t="s">
        <v>7881</v>
      </c>
      <c r="I2756" t="s">
        <v>20</v>
      </c>
      <c r="J2756" t="s">
        <v>34</v>
      </c>
      <c r="K2756">
        <v>15000000</v>
      </c>
      <c r="L2756">
        <v>2000</v>
      </c>
      <c r="M2756">
        <v>6.6</v>
      </c>
    </row>
    <row r="2757" spans="1:14" x14ac:dyDescent="0.3">
      <c r="A2757" t="s">
        <v>2673</v>
      </c>
      <c r="B2757">
        <v>101</v>
      </c>
      <c r="C2757" t="s">
        <v>1614</v>
      </c>
      <c r="D2757">
        <v>70906973</v>
      </c>
      <c r="E2757" t="s">
        <v>2327</v>
      </c>
      <c r="F2757" t="s">
        <v>372</v>
      </c>
      <c r="G2757" t="s">
        <v>7882</v>
      </c>
      <c r="H2757" t="s">
        <v>2828</v>
      </c>
      <c r="I2757" t="s">
        <v>20</v>
      </c>
      <c r="J2757" t="s">
        <v>21</v>
      </c>
      <c r="K2757">
        <v>14600000</v>
      </c>
      <c r="L2757">
        <v>1993</v>
      </c>
      <c r="M2757">
        <v>8.1</v>
      </c>
      <c r="N2757">
        <v>1.85</v>
      </c>
    </row>
    <row r="2758" spans="1:14" x14ac:dyDescent="0.3">
      <c r="A2758" t="s">
        <v>7883</v>
      </c>
      <c r="B2758">
        <v>115</v>
      </c>
      <c r="C2758" t="s">
        <v>303</v>
      </c>
      <c r="D2758">
        <v>66009973</v>
      </c>
      <c r="E2758" t="s">
        <v>3436</v>
      </c>
      <c r="F2758" t="s">
        <v>2764</v>
      </c>
      <c r="G2758" t="s">
        <v>7884</v>
      </c>
      <c r="H2758" t="s">
        <v>5695</v>
      </c>
      <c r="I2758" t="s">
        <v>20</v>
      </c>
      <c r="J2758" t="s">
        <v>21</v>
      </c>
      <c r="K2758">
        <v>14800000</v>
      </c>
      <c r="L2758">
        <v>2015</v>
      </c>
      <c r="M2758">
        <v>5.7</v>
      </c>
      <c r="N2758">
        <v>2.35</v>
      </c>
    </row>
    <row r="2759" spans="1:14" x14ac:dyDescent="0.3">
      <c r="A2759" t="s">
        <v>247</v>
      </c>
      <c r="B2759">
        <v>120</v>
      </c>
      <c r="C2759" t="s">
        <v>1819</v>
      </c>
      <c r="D2759">
        <v>46338728</v>
      </c>
      <c r="E2759" t="s">
        <v>146</v>
      </c>
      <c r="F2759" t="s">
        <v>147</v>
      </c>
      <c r="G2759" t="s">
        <v>7885</v>
      </c>
      <c r="H2759" t="s">
        <v>538</v>
      </c>
      <c r="I2759" t="s">
        <v>20</v>
      </c>
      <c r="J2759" t="s">
        <v>21</v>
      </c>
      <c r="K2759">
        <v>14500000</v>
      </c>
      <c r="L2759">
        <v>1996</v>
      </c>
      <c r="M2759">
        <v>6.8</v>
      </c>
      <c r="N2759">
        <v>2.35</v>
      </c>
    </row>
    <row r="2760" spans="1:14" x14ac:dyDescent="0.3">
      <c r="A2760" t="s">
        <v>7886</v>
      </c>
      <c r="B2760">
        <v>111</v>
      </c>
      <c r="C2760" t="s">
        <v>3985</v>
      </c>
      <c r="D2760">
        <v>7691700</v>
      </c>
      <c r="E2760" t="s">
        <v>2183</v>
      </c>
      <c r="F2760" t="s">
        <v>139</v>
      </c>
      <c r="G2760" t="s">
        <v>7887</v>
      </c>
      <c r="H2760" t="s">
        <v>7888</v>
      </c>
      <c r="I2760" t="s">
        <v>965</v>
      </c>
      <c r="J2760" t="s">
        <v>966</v>
      </c>
      <c r="K2760">
        <v>10000000</v>
      </c>
      <c r="L2760">
        <v>2010</v>
      </c>
      <c r="M2760">
        <v>7.5</v>
      </c>
      <c r="N2760">
        <v>2.35</v>
      </c>
    </row>
    <row r="2761" spans="1:14" x14ac:dyDescent="0.3">
      <c r="A2761" t="s">
        <v>7889</v>
      </c>
      <c r="B2761">
        <v>94</v>
      </c>
      <c r="C2761" t="s">
        <v>2691</v>
      </c>
      <c r="E2761" t="s">
        <v>7890</v>
      </c>
      <c r="F2761" t="s">
        <v>7891</v>
      </c>
      <c r="G2761" t="s">
        <v>7892</v>
      </c>
      <c r="H2761" t="s">
        <v>7893</v>
      </c>
      <c r="I2761" t="s">
        <v>20</v>
      </c>
      <c r="J2761" t="s">
        <v>21</v>
      </c>
      <c r="K2761">
        <v>14500000</v>
      </c>
      <c r="L2761">
        <v>2014</v>
      </c>
      <c r="M2761">
        <v>6.2</v>
      </c>
    </row>
    <row r="2762" spans="1:14" x14ac:dyDescent="0.3">
      <c r="A2762" t="s">
        <v>2363</v>
      </c>
      <c r="B2762">
        <v>131</v>
      </c>
      <c r="C2762" t="s">
        <v>317</v>
      </c>
      <c r="D2762">
        <v>101157447</v>
      </c>
      <c r="E2762" t="s">
        <v>1160</v>
      </c>
      <c r="F2762" t="s">
        <v>2363</v>
      </c>
      <c r="G2762" t="s">
        <v>7894</v>
      </c>
      <c r="H2762" t="s">
        <v>2076</v>
      </c>
      <c r="I2762" t="s">
        <v>20</v>
      </c>
      <c r="J2762" t="s">
        <v>21</v>
      </c>
      <c r="K2762">
        <v>14400000</v>
      </c>
      <c r="L2762">
        <v>1992</v>
      </c>
      <c r="M2762">
        <v>8.3000000000000007</v>
      </c>
      <c r="N2762">
        <v>2.35</v>
      </c>
    </row>
    <row r="2763" spans="1:14" x14ac:dyDescent="0.3">
      <c r="A2763" t="s">
        <v>7895</v>
      </c>
      <c r="B2763">
        <v>139</v>
      </c>
      <c r="C2763" t="s">
        <v>7896</v>
      </c>
      <c r="D2763">
        <v>74205</v>
      </c>
      <c r="E2763" t="s">
        <v>2190</v>
      </c>
      <c r="F2763" t="s">
        <v>161</v>
      </c>
      <c r="G2763" t="s">
        <v>7897</v>
      </c>
      <c r="H2763" t="s">
        <v>7898</v>
      </c>
      <c r="I2763" t="s">
        <v>20</v>
      </c>
      <c r="J2763" t="s">
        <v>4713</v>
      </c>
      <c r="K2763">
        <v>14200000</v>
      </c>
      <c r="L2763">
        <v>2005</v>
      </c>
      <c r="M2763">
        <v>7.4</v>
      </c>
      <c r="N2763">
        <v>2.35</v>
      </c>
    </row>
    <row r="2764" spans="1:14" x14ac:dyDescent="0.3">
      <c r="A2764" t="s">
        <v>3308</v>
      </c>
      <c r="B2764">
        <v>120</v>
      </c>
      <c r="C2764" t="s">
        <v>7899</v>
      </c>
      <c r="D2764">
        <v>141319195</v>
      </c>
      <c r="E2764" t="s">
        <v>146</v>
      </c>
      <c r="F2764" t="s">
        <v>7900</v>
      </c>
      <c r="G2764" t="s">
        <v>7901</v>
      </c>
      <c r="H2764" t="s">
        <v>7902</v>
      </c>
      <c r="I2764" t="s">
        <v>20</v>
      </c>
      <c r="J2764" t="s">
        <v>34</v>
      </c>
      <c r="K2764">
        <v>15000000</v>
      </c>
      <c r="L2764">
        <v>2008</v>
      </c>
      <c r="M2764">
        <v>8</v>
      </c>
      <c r="N2764">
        <v>2.35</v>
      </c>
    </row>
    <row r="2765" spans="1:14" x14ac:dyDescent="0.3">
      <c r="A2765" t="s">
        <v>3240</v>
      </c>
      <c r="B2765">
        <v>119</v>
      </c>
      <c r="C2765" t="s">
        <v>7903</v>
      </c>
      <c r="D2765">
        <v>156645693</v>
      </c>
      <c r="E2765" t="s">
        <v>5396</v>
      </c>
      <c r="F2765" t="s">
        <v>3479</v>
      </c>
      <c r="G2765" t="s">
        <v>7904</v>
      </c>
      <c r="H2765" t="s">
        <v>4097</v>
      </c>
      <c r="I2765" t="s">
        <v>20</v>
      </c>
      <c r="J2765" t="s">
        <v>21</v>
      </c>
      <c r="K2765">
        <v>14000000</v>
      </c>
      <c r="L2765">
        <v>1987</v>
      </c>
      <c r="M2765">
        <v>6.9</v>
      </c>
      <c r="N2765">
        <v>1.85</v>
      </c>
    </row>
    <row r="2766" spans="1:14" x14ac:dyDescent="0.3">
      <c r="A2766" t="s">
        <v>2128</v>
      </c>
      <c r="B2766">
        <v>125</v>
      </c>
      <c r="C2766" t="s">
        <v>2130</v>
      </c>
      <c r="D2766">
        <v>178406268</v>
      </c>
      <c r="E2766" t="s">
        <v>1106</v>
      </c>
      <c r="F2766" t="s">
        <v>1006</v>
      </c>
      <c r="G2766" t="s">
        <v>7905</v>
      </c>
      <c r="H2766" t="s">
        <v>1163</v>
      </c>
      <c r="I2766" t="s">
        <v>20</v>
      </c>
      <c r="J2766" t="s">
        <v>21</v>
      </c>
      <c r="K2766">
        <v>14000000</v>
      </c>
      <c r="L2766">
        <v>1990</v>
      </c>
      <c r="M2766">
        <v>6.9</v>
      </c>
      <c r="N2766">
        <v>1.85</v>
      </c>
    </row>
    <row r="2767" spans="1:14" x14ac:dyDescent="0.3">
      <c r="A2767" t="s">
        <v>7906</v>
      </c>
      <c r="B2767">
        <v>65</v>
      </c>
      <c r="C2767" t="s">
        <v>4884</v>
      </c>
      <c r="E2767" t="s">
        <v>1099</v>
      </c>
      <c r="F2767" t="s">
        <v>645</v>
      </c>
      <c r="G2767" t="s">
        <v>7907</v>
      </c>
      <c r="H2767" t="s">
        <v>7908</v>
      </c>
      <c r="I2767" t="s">
        <v>20</v>
      </c>
      <c r="J2767" t="s">
        <v>182</v>
      </c>
      <c r="M2767">
        <v>9.5</v>
      </c>
      <c r="N2767">
        <v>1.33</v>
      </c>
    </row>
    <row r="2768" spans="1:14" x14ac:dyDescent="0.3">
      <c r="A2768" t="s">
        <v>7909</v>
      </c>
      <c r="B2768">
        <v>108</v>
      </c>
      <c r="C2768" t="s">
        <v>5839</v>
      </c>
      <c r="D2768">
        <v>109306210</v>
      </c>
      <c r="E2768" t="s">
        <v>1072</v>
      </c>
      <c r="F2768" t="s">
        <v>5643</v>
      </c>
      <c r="G2768" t="s">
        <v>7910</v>
      </c>
      <c r="H2768" t="s">
        <v>7911</v>
      </c>
      <c r="I2768" t="s">
        <v>20</v>
      </c>
      <c r="J2768" t="s">
        <v>251</v>
      </c>
      <c r="K2768">
        <v>15800000</v>
      </c>
      <c r="L2768">
        <v>1988</v>
      </c>
      <c r="M2768">
        <v>5.5</v>
      </c>
      <c r="N2768">
        <v>2.35</v>
      </c>
    </row>
    <row r="2769" spans="1:14" x14ac:dyDescent="0.3">
      <c r="A2769" t="s">
        <v>7912</v>
      </c>
      <c r="B2769">
        <v>101</v>
      </c>
      <c r="C2769" t="s">
        <v>5913</v>
      </c>
      <c r="E2769" t="s">
        <v>749</v>
      </c>
      <c r="F2769" t="s">
        <v>687</v>
      </c>
      <c r="G2769" t="s">
        <v>7913</v>
      </c>
      <c r="H2769" t="s">
        <v>7914</v>
      </c>
      <c r="I2769" t="s">
        <v>20</v>
      </c>
      <c r="J2769" t="s">
        <v>21</v>
      </c>
      <c r="K2769">
        <v>15000000</v>
      </c>
      <c r="L2769">
        <v>2015</v>
      </c>
      <c r="M2769">
        <v>5.7</v>
      </c>
      <c r="N2769">
        <v>2.35</v>
      </c>
    </row>
    <row r="2770" spans="1:14" x14ac:dyDescent="0.3">
      <c r="A2770" t="s">
        <v>515</v>
      </c>
      <c r="B2770">
        <v>145</v>
      </c>
      <c r="C2770" t="s">
        <v>3048</v>
      </c>
      <c r="D2770">
        <v>70001698</v>
      </c>
      <c r="E2770" t="s">
        <v>4453</v>
      </c>
      <c r="F2770" t="s">
        <v>356</v>
      </c>
      <c r="G2770" t="s">
        <v>7915</v>
      </c>
      <c r="H2770" t="s">
        <v>5170</v>
      </c>
      <c r="I2770" t="s">
        <v>20</v>
      </c>
      <c r="J2770" t="s">
        <v>21</v>
      </c>
      <c r="K2770">
        <v>14000000</v>
      </c>
      <c r="L2770">
        <v>1989</v>
      </c>
      <c r="M2770">
        <v>7.2</v>
      </c>
      <c r="N2770">
        <v>2.35</v>
      </c>
    </row>
    <row r="2771" spans="1:14" x14ac:dyDescent="0.3">
      <c r="A2771" t="s">
        <v>477</v>
      </c>
      <c r="B2771">
        <v>98</v>
      </c>
      <c r="C2771" t="s">
        <v>2367</v>
      </c>
      <c r="D2771">
        <v>68856263</v>
      </c>
      <c r="E2771" t="s">
        <v>4824</v>
      </c>
      <c r="F2771" t="s">
        <v>5174</v>
      </c>
      <c r="G2771" t="s">
        <v>7916</v>
      </c>
      <c r="H2771" t="s">
        <v>7917</v>
      </c>
      <c r="I2771" t="s">
        <v>20</v>
      </c>
      <c r="J2771" t="s">
        <v>21</v>
      </c>
      <c r="K2771">
        <v>15000000</v>
      </c>
      <c r="L2771">
        <v>1993</v>
      </c>
      <c r="M2771">
        <v>6.9</v>
      </c>
      <c r="N2771">
        <v>1.85</v>
      </c>
    </row>
    <row r="2772" spans="1:14" x14ac:dyDescent="0.3">
      <c r="A2772" t="s">
        <v>3422</v>
      </c>
      <c r="B2772">
        <v>101</v>
      </c>
      <c r="C2772" t="s">
        <v>507</v>
      </c>
      <c r="D2772">
        <v>51527787</v>
      </c>
      <c r="E2772" t="s">
        <v>3456</v>
      </c>
      <c r="F2772" t="s">
        <v>7918</v>
      </c>
      <c r="G2772" t="s">
        <v>7919</v>
      </c>
      <c r="H2772" t="s">
        <v>6710</v>
      </c>
      <c r="I2772" t="s">
        <v>20</v>
      </c>
      <c r="J2772" t="s">
        <v>21</v>
      </c>
      <c r="K2772">
        <v>15000000</v>
      </c>
      <c r="L2772">
        <v>2009</v>
      </c>
      <c r="M2772">
        <v>5.5</v>
      </c>
      <c r="N2772">
        <v>1.85</v>
      </c>
    </row>
    <row r="2773" spans="1:14" x14ac:dyDescent="0.3">
      <c r="A2773" t="s">
        <v>5968</v>
      </c>
      <c r="B2773">
        <v>92</v>
      </c>
      <c r="C2773" t="s">
        <v>5969</v>
      </c>
      <c r="D2773">
        <v>49122319</v>
      </c>
      <c r="E2773" t="s">
        <v>3456</v>
      </c>
      <c r="F2773" t="s">
        <v>4821</v>
      </c>
      <c r="G2773" t="s">
        <v>5970</v>
      </c>
      <c r="H2773" t="s">
        <v>5971</v>
      </c>
      <c r="I2773" t="s">
        <v>20</v>
      </c>
      <c r="J2773" t="s">
        <v>21</v>
      </c>
      <c r="K2773">
        <v>14000000</v>
      </c>
      <c r="L2773">
        <v>2012</v>
      </c>
      <c r="M2773">
        <v>5.9</v>
      </c>
      <c r="N2773">
        <v>2.35</v>
      </c>
    </row>
    <row r="2774" spans="1:14" x14ac:dyDescent="0.3">
      <c r="A2774" t="s">
        <v>3509</v>
      </c>
      <c r="B2774">
        <v>93</v>
      </c>
      <c r="C2774" t="s">
        <v>538</v>
      </c>
      <c r="E2774" t="s">
        <v>688</v>
      </c>
      <c r="F2774" t="s">
        <v>1173</v>
      </c>
      <c r="G2774" t="s">
        <v>3510</v>
      </c>
      <c r="H2774" t="s">
        <v>2912</v>
      </c>
      <c r="I2774" t="s">
        <v>20</v>
      </c>
      <c r="J2774" t="s">
        <v>21</v>
      </c>
      <c r="K2774">
        <v>14000000</v>
      </c>
      <c r="L2774">
        <v>1982</v>
      </c>
      <c r="M2774">
        <v>7.7</v>
      </c>
      <c r="N2774">
        <v>2.35</v>
      </c>
    </row>
    <row r="2775" spans="1:14" x14ac:dyDescent="0.3">
      <c r="A2775" t="s">
        <v>5866</v>
      </c>
      <c r="B2775">
        <v>109</v>
      </c>
      <c r="C2775" t="s">
        <v>3699</v>
      </c>
      <c r="D2775">
        <v>61356221</v>
      </c>
      <c r="E2775" t="s">
        <v>4790</v>
      </c>
      <c r="F2775" t="s">
        <v>6737</v>
      </c>
      <c r="G2775" t="s">
        <v>7920</v>
      </c>
      <c r="H2775" t="s">
        <v>97</v>
      </c>
      <c r="I2775" t="s">
        <v>20</v>
      </c>
      <c r="J2775" t="s">
        <v>21</v>
      </c>
      <c r="K2775">
        <v>14000000</v>
      </c>
      <c r="L2775">
        <v>2007</v>
      </c>
      <c r="M2775">
        <v>5.2</v>
      </c>
      <c r="N2775">
        <v>2.35</v>
      </c>
    </row>
    <row r="2776" spans="1:14" x14ac:dyDescent="0.3">
      <c r="A2776" t="s">
        <v>4909</v>
      </c>
      <c r="B2776">
        <v>123</v>
      </c>
      <c r="C2776" t="s">
        <v>732</v>
      </c>
      <c r="D2776">
        <v>46800000</v>
      </c>
      <c r="E2776" t="s">
        <v>155</v>
      </c>
      <c r="F2776" t="s">
        <v>7921</v>
      </c>
      <c r="G2776" t="s">
        <v>7922</v>
      </c>
      <c r="H2776" t="s">
        <v>7923</v>
      </c>
      <c r="I2776" t="s">
        <v>20</v>
      </c>
      <c r="J2776" t="s">
        <v>34</v>
      </c>
      <c r="K2776">
        <v>14000000</v>
      </c>
      <c r="L2776">
        <v>1977</v>
      </c>
      <c r="M2776">
        <v>7.1</v>
      </c>
      <c r="N2776">
        <v>2.35</v>
      </c>
    </row>
    <row r="2777" spans="1:14" x14ac:dyDescent="0.3">
      <c r="A2777" t="s">
        <v>45</v>
      </c>
      <c r="B2777">
        <v>60</v>
      </c>
      <c r="C2777" t="s">
        <v>7924</v>
      </c>
      <c r="E2777" t="s">
        <v>43</v>
      </c>
      <c r="F2777" t="s">
        <v>7925</v>
      </c>
      <c r="G2777" t="s">
        <v>7926</v>
      </c>
      <c r="H2777" t="s">
        <v>7927</v>
      </c>
      <c r="I2777" t="s">
        <v>20</v>
      </c>
      <c r="J2777" t="s">
        <v>21</v>
      </c>
      <c r="M2777">
        <v>6.6</v>
      </c>
    </row>
    <row r="2778" spans="1:14" x14ac:dyDescent="0.3">
      <c r="A2778" t="s">
        <v>7928</v>
      </c>
      <c r="B2778">
        <v>99</v>
      </c>
      <c r="C2778" t="s">
        <v>1986</v>
      </c>
      <c r="D2778">
        <v>38048637</v>
      </c>
      <c r="E2778" t="s">
        <v>1959</v>
      </c>
      <c r="F2778" t="s">
        <v>2546</v>
      </c>
      <c r="G2778" t="s">
        <v>7929</v>
      </c>
      <c r="H2778" t="s">
        <v>4853</v>
      </c>
      <c r="I2778" t="s">
        <v>20</v>
      </c>
      <c r="J2778" t="s">
        <v>21</v>
      </c>
      <c r="K2778">
        <v>14000000</v>
      </c>
      <c r="L2778">
        <v>1998</v>
      </c>
      <c r="M2778">
        <v>5.5</v>
      </c>
      <c r="N2778">
        <v>2.35</v>
      </c>
    </row>
    <row r="2779" spans="1:14" x14ac:dyDescent="0.3">
      <c r="A2779" t="s">
        <v>3520</v>
      </c>
      <c r="B2779">
        <v>119</v>
      </c>
      <c r="C2779" t="s">
        <v>233</v>
      </c>
      <c r="D2779">
        <v>34700000</v>
      </c>
      <c r="E2779" t="s">
        <v>146</v>
      </c>
      <c r="F2779" t="s">
        <v>400</v>
      </c>
      <c r="G2779" t="s">
        <v>6057</v>
      </c>
      <c r="H2779" t="s">
        <v>3537</v>
      </c>
      <c r="I2779" t="s">
        <v>20</v>
      </c>
      <c r="J2779" t="s">
        <v>21</v>
      </c>
      <c r="K2779">
        <v>14000000</v>
      </c>
      <c r="L2779">
        <v>1988</v>
      </c>
      <c r="M2779">
        <v>7.7</v>
      </c>
      <c r="N2779">
        <v>1.85</v>
      </c>
    </row>
    <row r="2780" spans="1:14" x14ac:dyDescent="0.3">
      <c r="A2780" t="s">
        <v>5734</v>
      </c>
      <c r="B2780">
        <v>110</v>
      </c>
      <c r="C2780" t="s">
        <v>4371</v>
      </c>
      <c r="D2780">
        <v>35010192</v>
      </c>
      <c r="E2780" t="s">
        <v>936</v>
      </c>
      <c r="F2780" t="s">
        <v>5194</v>
      </c>
      <c r="G2780" t="s">
        <v>7930</v>
      </c>
      <c r="H2780" t="s">
        <v>1242</v>
      </c>
      <c r="I2780" t="s">
        <v>20</v>
      </c>
      <c r="J2780" t="s">
        <v>21</v>
      </c>
      <c r="L2780">
        <v>2012</v>
      </c>
      <c r="M2780">
        <v>5.4</v>
      </c>
      <c r="N2780">
        <v>2.35</v>
      </c>
    </row>
    <row r="2781" spans="1:14" x14ac:dyDescent="0.3">
      <c r="A2781" t="s">
        <v>7931</v>
      </c>
      <c r="B2781">
        <v>107</v>
      </c>
      <c r="C2781" t="s">
        <v>4413</v>
      </c>
      <c r="D2781">
        <v>34793160</v>
      </c>
      <c r="E2781" t="s">
        <v>4333</v>
      </c>
      <c r="F2781" t="s">
        <v>2996</v>
      </c>
      <c r="G2781" t="s">
        <v>7932</v>
      </c>
      <c r="H2781" t="s">
        <v>7933</v>
      </c>
      <c r="I2781" t="s">
        <v>20</v>
      </c>
      <c r="J2781" t="s">
        <v>21</v>
      </c>
      <c r="K2781">
        <v>14000000</v>
      </c>
      <c r="L2781">
        <v>1991</v>
      </c>
      <c r="M2781">
        <v>6.7</v>
      </c>
      <c r="N2781">
        <v>1.85</v>
      </c>
    </row>
    <row r="2782" spans="1:14" x14ac:dyDescent="0.3">
      <c r="A2782" t="s">
        <v>5920</v>
      </c>
      <c r="B2782">
        <v>81</v>
      </c>
      <c r="C2782" t="s">
        <v>6353</v>
      </c>
      <c r="D2782">
        <v>30628981</v>
      </c>
      <c r="E2782" t="s">
        <v>1106</v>
      </c>
      <c r="F2782" t="s">
        <v>831</v>
      </c>
      <c r="G2782" t="s">
        <v>7934</v>
      </c>
      <c r="H2782" t="s">
        <v>885</v>
      </c>
      <c r="I2782" t="s">
        <v>20</v>
      </c>
      <c r="J2782" t="s">
        <v>21</v>
      </c>
      <c r="K2782">
        <v>14000000</v>
      </c>
      <c r="L2782">
        <v>1999</v>
      </c>
      <c r="M2782">
        <v>5</v>
      </c>
      <c r="N2782">
        <v>1.85</v>
      </c>
    </row>
    <row r="2783" spans="1:14" x14ac:dyDescent="0.3">
      <c r="A2783" t="s">
        <v>3101</v>
      </c>
      <c r="B2783">
        <v>105</v>
      </c>
      <c r="C2783" t="s">
        <v>268</v>
      </c>
      <c r="D2783">
        <v>29959436</v>
      </c>
      <c r="E2783" t="s">
        <v>3692</v>
      </c>
      <c r="F2783" t="s">
        <v>1551</v>
      </c>
      <c r="G2783" t="s">
        <v>7935</v>
      </c>
      <c r="H2783" t="s">
        <v>7936</v>
      </c>
      <c r="I2783" t="s">
        <v>20</v>
      </c>
      <c r="J2783" t="s">
        <v>34</v>
      </c>
      <c r="K2783">
        <v>13000000</v>
      </c>
      <c r="L2783">
        <v>2011</v>
      </c>
      <c r="M2783">
        <v>6.4</v>
      </c>
      <c r="N2783">
        <v>2.35</v>
      </c>
    </row>
    <row r="2784" spans="1:14" x14ac:dyDescent="0.3">
      <c r="A2784" t="s">
        <v>7693</v>
      </c>
      <c r="B2784">
        <v>82</v>
      </c>
      <c r="C2784" t="s">
        <v>7693</v>
      </c>
      <c r="D2784">
        <v>25571351</v>
      </c>
      <c r="E2784" t="s">
        <v>5354</v>
      </c>
      <c r="F2784" t="s">
        <v>7697</v>
      </c>
      <c r="G2784" t="s">
        <v>7937</v>
      </c>
      <c r="H2784" t="s">
        <v>7938</v>
      </c>
      <c r="I2784" t="s">
        <v>20</v>
      </c>
      <c r="J2784" t="s">
        <v>21</v>
      </c>
      <c r="K2784">
        <v>14000000</v>
      </c>
      <c r="L2784">
        <v>2002</v>
      </c>
      <c r="M2784">
        <v>6.6</v>
      </c>
      <c r="N2784">
        <v>1.85</v>
      </c>
    </row>
    <row r="2785" spans="1:14" x14ac:dyDescent="0.3">
      <c r="A2785" t="s">
        <v>1906</v>
      </c>
      <c r="B2785">
        <v>109</v>
      </c>
      <c r="C2785" t="s">
        <v>7741</v>
      </c>
      <c r="D2785">
        <v>27515786</v>
      </c>
      <c r="E2785" t="s">
        <v>146</v>
      </c>
      <c r="F2785" t="s">
        <v>1610</v>
      </c>
      <c r="G2785" t="s">
        <v>7939</v>
      </c>
      <c r="H2785" t="s">
        <v>7940</v>
      </c>
      <c r="I2785" t="s">
        <v>20</v>
      </c>
      <c r="J2785" t="s">
        <v>21</v>
      </c>
      <c r="K2785">
        <v>14000000</v>
      </c>
      <c r="L2785">
        <v>1993</v>
      </c>
      <c r="M2785">
        <v>5.9</v>
      </c>
      <c r="N2785">
        <v>1.85</v>
      </c>
    </row>
    <row r="2786" spans="1:14" x14ac:dyDescent="0.3">
      <c r="A2786" t="s">
        <v>2883</v>
      </c>
      <c r="B2786">
        <v>95</v>
      </c>
      <c r="C2786" t="s">
        <v>7941</v>
      </c>
      <c r="D2786">
        <v>25482931</v>
      </c>
      <c r="E2786" t="s">
        <v>287</v>
      </c>
      <c r="F2786" t="s">
        <v>3294</v>
      </c>
      <c r="G2786" t="s">
        <v>7942</v>
      </c>
      <c r="H2786" t="s">
        <v>7943</v>
      </c>
      <c r="I2786" t="s">
        <v>20</v>
      </c>
      <c r="J2786" t="s">
        <v>21</v>
      </c>
      <c r="K2786">
        <v>14000000</v>
      </c>
      <c r="L2786">
        <v>2002</v>
      </c>
      <c r="M2786">
        <v>5.7</v>
      </c>
      <c r="N2786">
        <v>2.35</v>
      </c>
    </row>
    <row r="2787" spans="1:14" x14ac:dyDescent="0.3">
      <c r="A2787" t="s">
        <v>3909</v>
      </c>
      <c r="B2787">
        <v>100</v>
      </c>
      <c r="C2787" t="s">
        <v>6890</v>
      </c>
      <c r="D2787">
        <v>19900000</v>
      </c>
      <c r="E2787" t="s">
        <v>5813</v>
      </c>
      <c r="F2787" t="s">
        <v>2478</v>
      </c>
      <c r="G2787" t="s">
        <v>7944</v>
      </c>
      <c r="H2787" t="s">
        <v>7945</v>
      </c>
      <c r="I2787" t="s">
        <v>20</v>
      </c>
      <c r="J2787" t="s">
        <v>21</v>
      </c>
      <c r="K2787">
        <v>20000000</v>
      </c>
      <c r="L2787">
        <v>1995</v>
      </c>
      <c r="M2787">
        <v>4.5</v>
      </c>
      <c r="N2787">
        <v>1.85</v>
      </c>
    </row>
    <row r="2788" spans="1:14" x14ac:dyDescent="0.3">
      <c r="A2788" t="s">
        <v>7086</v>
      </c>
      <c r="B2788">
        <v>118</v>
      </c>
      <c r="C2788" t="s">
        <v>3793</v>
      </c>
      <c r="E2788" t="s">
        <v>3960</v>
      </c>
      <c r="F2788" t="s">
        <v>7946</v>
      </c>
      <c r="G2788" t="s">
        <v>7947</v>
      </c>
      <c r="H2788" t="s">
        <v>2651</v>
      </c>
      <c r="I2788" t="s">
        <v>20</v>
      </c>
      <c r="J2788" t="s">
        <v>21</v>
      </c>
      <c r="K2788">
        <v>14000000</v>
      </c>
      <c r="L2788">
        <v>1977</v>
      </c>
      <c r="M2788">
        <v>3.7</v>
      </c>
      <c r="N2788">
        <v>1.85</v>
      </c>
    </row>
    <row r="2789" spans="1:14" x14ac:dyDescent="0.3">
      <c r="A2789" t="s">
        <v>7092</v>
      </c>
      <c r="B2789">
        <v>91</v>
      </c>
      <c r="C2789" t="s">
        <v>736</v>
      </c>
      <c r="D2789">
        <v>16298046</v>
      </c>
      <c r="E2789" t="s">
        <v>1959</v>
      </c>
      <c r="F2789" t="s">
        <v>3199</v>
      </c>
      <c r="G2789" t="s">
        <v>7948</v>
      </c>
      <c r="H2789" t="s">
        <v>6271</v>
      </c>
      <c r="I2789" t="s">
        <v>20</v>
      </c>
      <c r="J2789" t="s">
        <v>34</v>
      </c>
      <c r="K2789">
        <v>14000000</v>
      </c>
      <c r="L2789">
        <v>2005</v>
      </c>
      <c r="M2789">
        <v>5</v>
      </c>
      <c r="N2789">
        <v>2.35</v>
      </c>
    </row>
    <row r="2790" spans="1:14" x14ac:dyDescent="0.3">
      <c r="A2790" t="s">
        <v>3552</v>
      </c>
      <c r="B2790">
        <v>90</v>
      </c>
      <c r="C2790" t="s">
        <v>184</v>
      </c>
      <c r="D2790">
        <v>15549702</v>
      </c>
      <c r="E2790" t="s">
        <v>1106</v>
      </c>
      <c r="F2790" t="s">
        <v>1695</v>
      </c>
      <c r="G2790" t="s">
        <v>7949</v>
      </c>
      <c r="H2790" t="s">
        <v>885</v>
      </c>
      <c r="I2790" t="s">
        <v>20</v>
      </c>
      <c r="J2790" t="s">
        <v>21</v>
      </c>
      <c r="K2790">
        <v>14000000</v>
      </c>
      <c r="L2790">
        <v>2003</v>
      </c>
      <c r="M2790">
        <v>4.5999999999999996</v>
      </c>
      <c r="N2790">
        <v>1.85</v>
      </c>
    </row>
    <row r="2791" spans="1:14" x14ac:dyDescent="0.3">
      <c r="A2791" t="s">
        <v>921</v>
      </c>
      <c r="B2791">
        <v>108</v>
      </c>
      <c r="C2791" t="s">
        <v>1297</v>
      </c>
      <c r="D2791">
        <v>15483540</v>
      </c>
      <c r="E2791" t="s">
        <v>7950</v>
      </c>
      <c r="F2791" t="s">
        <v>66</v>
      </c>
      <c r="G2791" t="s">
        <v>7951</v>
      </c>
      <c r="H2791" t="s">
        <v>4703</v>
      </c>
      <c r="I2791" t="s">
        <v>20</v>
      </c>
      <c r="J2791" t="s">
        <v>21</v>
      </c>
      <c r="K2791">
        <v>14000000</v>
      </c>
      <c r="L2791">
        <v>2009</v>
      </c>
      <c r="M2791">
        <v>6.5</v>
      </c>
      <c r="N2791">
        <v>2.35</v>
      </c>
    </row>
    <row r="2792" spans="1:14" x14ac:dyDescent="0.3">
      <c r="A2792" t="s">
        <v>7952</v>
      </c>
      <c r="B2792">
        <v>103</v>
      </c>
      <c r="C2792" t="s">
        <v>7953</v>
      </c>
      <c r="D2792">
        <v>20246959</v>
      </c>
      <c r="E2792" t="s">
        <v>1106</v>
      </c>
      <c r="F2792" t="s">
        <v>436</v>
      </c>
      <c r="G2792" t="s">
        <v>7954</v>
      </c>
      <c r="H2792" t="s">
        <v>3151</v>
      </c>
      <c r="I2792" t="s">
        <v>20</v>
      </c>
      <c r="J2792" t="s">
        <v>21</v>
      </c>
      <c r="K2792">
        <v>14000000</v>
      </c>
      <c r="L2792">
        <v>2010</v>
      </c>
      <c r="M2792">
        <v>4.9000000000000004</v>
      </c>
      <c r="N2792">
        <v>2.35</v>
      </c>
    </row>
    <row r="2793" spans="1:14" x14ac:dyDescent="0.3">
      <c r="A2793" t="s">
        <v>7955</v>
      </c>
      <c r="B2793">
        <v>96</v>
      </c>
      <c r="C2793" t="s">
        <v>1615</v>
      </c>
      <c r="D2793">
        <v>15062898</v>
      </c>
      <c r="E2793" t="s">
        <v>1099</v>
      </c>
      <c r="F2793" t="s">
        <v>2910</v>
      </c>
      <c r="G2793" t="s">
        <v>7956</v>
      </c>
      <c r="H2793" t="s">
        <v>7144</v>
      </c>
      <c r="I2793" t="s">
        <v>20</v>
      </c>
      <c r="J2793" t="s">
        <v>21</v>
      </c>
      <c r="K2793">
        <v>14000000</v>
      </c>
      <c r="L2793">
        <v>1998</v>
      </c>
      <c r="M2793">
        <v>6</v>
      </c>
      <c r="N2793">
        <v>1.85</v>
      </c>
    </row>
    <row r="2794" spans="1:14" x14ac:dyDescent="0.3">
      <c r="A2794" t="s">
        <v>7957</v>
      </c>
      <c r="B2794">
        <v>117</v>
      </c>
      <c r="C2794" t="s">
        <v>1342</v>
      </c>
      <c r="D2794">
        <v>14348123</v>
      </c>
      <c r="E2794" t="s">
        <v>7045</v>
      </c>
      <c r="F2794" t="s">
        <v>2372</v>
      </c>
      <c r="G2794" t="s">
        <v>7958</v>
      </c>
      <c r="H2794" t="s">
        <v>7959</v>
      </c>
      <c r="I2794" t="s">
        <v>20</v>
      </c>
      <c r="J2794" t="s">
        <v>4364</v>
      </c>
      <c r="K2794">
        <v>12000000</v>
      </c>
      <c r="L2794">
        <v>1999</v>
      </c>
      <c r="M2794">
        <v>6.9</v>
      </c>
      <c r="N2794">
        <v>1.85</v>
      </c>
    </row>
    <row r="2795" spans="1:14" x14ac:dyDescent="0.3">
      <c r="A2795" t="s">
        <v>7960</v>
      </c>
      <c r="B2795">
        <v>93</v>
      </c>
      <c r="C2795" t="s">
        <v>7961</v>
      </c>
      <c r="D2795">
        <v>15171475</v>
      </c>
      <c r="E2795" t="s">
        <v>4536</v>
      </c>
      <c r="F2795" t="s">
        <v>209</v>
      </c>
      <c r="G2795" t="s">
        <v>7962</v>
      </c>
      <c r="H2795" t="s">
        <v>3600</v>
      </c>
      <c r="I2795" t="s">
        <v>20</v>
      </c>
      <c r="J2795" t="s">
        <v>21</v>
      </c>
      <c r="K2795">
        <v>8500000</v>
      </c>
      <c r="L2795">
        <v>1996</v>
      </c>
      <c r="M2795">
        <v>5.7</v>
      </c>
      <c r="N2795">
        <v>1.85</v>
      </c>
    </row>
    <row r="2796" spans="1:14" x14ac:dyDescent="0.3">
      <c r="A2796" t="s">
        <v>330</v>
      </c>
      <c r="B2796">
        <v>136</v>
      </c>
      <c r="C2796" t="s">
        <v>1300</v>
      </c>
      <c r="E2796" t="s">
        <v>3034</v>
      </c>
      <c r="F2796" t="s">
        <v>1147</v>
      </c>
      <c r="G2796" t="s">
        <v>7963</v>
      </c>
      <c r="H2796" t="s">
        <v>409</v>
      </c>
      <c r="I2796" t="s">
        <v>20</v>
      </c>
      <c r="J2796" t="s">
        <v>21</v>
      </c>
      <c r="K2796">
        <v>14000000</v>
      </c>
      <c r="L2796">
        <v>1977</v>
      </c>
      <c r="M2796">
        <v>6.7</v>
      </c>
      <c r="N2796">
        <v>1.66</v>
      </c>
    </row>
    <row r="2797" spans="1:14" x14ac:dyDescent="0.3">
      <c r="A2797" t="s">
        <v>3182</v>
      </c>
      <c r="B2797">
        <v>115</v>
      </c>
      <c r="C2797" t="s">
        <v>319</v>
      </c>
      <c r="D2797">
        <v>13640000</v>
      </c>
      <c r="E2797" t="s">
        <v>1649</v>
      </c>
      <c r="F2797" t="s">
        <v>819</v>
      </c>
      <c r="G2797" t="s">
        <v>7964</v>
      </c>
      <c r="H2797" t="s">
        <v>6512</v>
      </c>
      <c r="I2797" t="s">
        <v>20</v>
      </c>
      <c r="J2797" t="s">
        <v>21</v>
      </c>
      <c r="K2797">
        <v>14000000</v>
      </c>
      <c r="L2797">
        <v>1994</v>
      </c>
      <c r="M2797">
        <v>6.9</v>
      </c>
      <c r="N2797">
        <v>1.85</v>
      </c>
    </row>
    <row r="2798" spans="1:14" x14ac:dyDescent="0.3">
      <c r="A2798" t="s">
        <v>4441</v>
      </c>
      <c r="B2798">
        <v>94</v>
      </c>
      <c r="C2798" t="s">
        <v>7965</v>
      </c>
      <c r="D2798">
        <v>12550242</v>
      </c>
      <c r="E2798" t="s">
        <v>936</v>
      </c>
      <c r="F2798" t="s">
        <v>186</v>
      </c>
      <c r="G2798" t="s">
        <v>7966</v>
      </c>
      <c r="H2798" t="s">
        <v>4651</v>
      </c>
      <c r="I2798" t="s">
        <v>20</v>
      </c>
      <c r="J2798" t="s">
        <v>21</v>
      </c>
      <c r="L2798">
        <v>2007</v>
      </c>
      <c r="M2798">
        <v>5.5</v>
      </c>
      <c r="N2798">
        <v>1.85</v>
      </c>
    </row>
    <row r="2799" spans="1:14" x14ac:dyDescent="0.3">
      <c r="A2799" t="s">
        <v>7967</v>
      </c>
      <c r="B2799">
        <v>85</v>
      </c>
      <c r="C2799" t="s">
        <v>7968</v>
      </c>
      <c r="D2799">
        <v>12610731</v>
      </c>
      <c r="E2799" t="s">
        <v>1446</v>
      </c>
      <c r="F2799" t="s">
        <v>746</v>
      </c>
      <c r="G2799" t="s">
        <v>7969</v>
      </c>
      <c r="H2799" t="s">
        <v>7970</v>
      </c>
      <c r="I2799" t="s">
        <v>20</v>
      </c>
      <c r="J2799" t="s">
        <v>21</v>
      </c>
      <c r="K2799">
        <v>11000000</v>
      </c>
      <c r="L2799">
        <v>2001</v>
      </c>
      <c r="M2799">
        <v>4.4000000000000004</v>
      </c>
      <c r="N2799">
        <v>1.85</v>
      </c>
    </row>
    <row r="2800" spans="1:14" x14ac:dyDescent="0.3">
      <c r="A2800" t="s">
        <v>546</v>
      </c>
      <c r="B2800">
        <v>88</v>
      </c>
      <c r="C2800" t="s">
        <v>5461</v>
      </c>
      <c r="D2800">
        <v>47811275</v>
      </c>
      <c r="E2800" t="s">
        <v>1540</v>
      </c>
      <c r="F2800" t="s">
        <v>5044</v>
      </c>
      <c r="G2800" t="s">
        <v>7567</v>
      </c>
      <c r="H2800" t="s">
        <v>7568</v>
      </c>
      <c r="I2800" t="s">
        <v>20</v>
      </c>
      <c r="J2800" t="s">
        <v>21</v>
      </c>
      <c r="K2800">
        <v>15000000</v>
      </c>
      <c r="L2800">
        <v>2002</v>
      </c>
      <c r="M2800">
        <v>5.4</v>
      </c>
      <c r="N2800">
        <v>1.85</v>
      </c>
    </row>
    <row r="2801" spans="1:14" x14ac:dyDescent="0.3">
      <c r="A2801" t="s">
        <v>7971</v>
      </c>
      <c r="B2801">
        <v>112</v>
      </c>
      <c r="C2801" t="s">
        <v>3974</v>
      </c>
      <c r="D2801">
        <v>11204499</v>
      </c>
      <c r="E2801" t="s">
        <v>4026</v>
      </c>
      <c r="F2801" t="s">
        <v>517</v>
      </c>
      <c r="G2801" t="s">
        <v>7972</v>
      </c>
      <c r="H2801" t="s">
        <v>2092</v>
      </c>
      <c r="I2801" t="s">
        <v>20</v>
      </c>
      <c r="J2801" t="s">
        <v>21</v>
      </c>
      <c r="K2801">
        <v>14000000</v>
      </c>
      <c r="L2801">
        <v>2006</v>
      </c>
      <c r="M2801">
        <v>7</v>
      </c>
      <c r="N2801">
        <v>2.35</v>
      </c>
    </row>
    <row r="2802" spans="1:14" x14ac:dyDescent="0.3">
      <c r="A2802" t="s">
        <v>1339</v>
      </c>
      <c r="B2802">
        <v>86</v>
      </c>
      <c r="C2802" t="s">
        <v>1123</v>
      </c>
      <c r="D2802">
        <v>10397365</v>
      </c>
      <c r="E2802" t="s">
        <v>7973</v>
      </c>
      <c r="F2802" t="s">
        <v>1709</v>
      </c>
      <c r="G2802" t="s">
        <v>7974</v>
      </c>
      <c r="H2802" t="s">
        <v>7975</v>
      </c>
      <c r="I2802" t="s">
        <v>20</v>
      </c>
      <c r="J2802" t="s">
        <v>21</v>
      </c>
      <c r="K2802">
        <v>14000000</v>
      </c>
      <c r="L2802">
        <v>2001</v>
      </c>
      <c r="M2802">
        <v>5.4</v>
      </c>
      <c r="N2802">
        <v>2.35</v>
      </c>
    </row>
    <row r="2803" spans="1:14" x14ac:dyDescent="0.3">
      <c r="A2803" t="s">
        <v>7976</v>
      </c>
      <c r="B2803">
        <v>86</v>
      </c>
      <c r="C2803" t="s">
        <v>7551</v>
      </c>
      <c r="D2803">
        <v>9402410</v>
      </c>
      <c r="E2803" t="s">
        <v>2674</v>
      </c>
      <c r="F2803" t="s">
        <v>2960</v>
      </c>
      <c r="G2803" t="s">
        <v>7977</v>
      </c>
      <c r="H2803" t="s">
        <v>7978</v>
      </c>
      <c r="I2803" t="s">
        <v>20</v>
      </c>
      <c r="J2803" t="s">
        <v>21</v>
      </c>
      <c r="K2803">
        <v>14000000</v>
      </c>
      <c r="L2803">
        <v>2012</v>
      </c>
      <c r="M2803">
        <v>5.4</v>
      </c>
      <c r="N2803">
        <v>2.35</v>
      </c>
    </row>
    <row r="2804" spans="1:14" x14ac:dyDescent="0.3">
      <c r="A2804" t="s">
        <v>7979</v>
      </c>
      <c r="B2804">
        <v>112</v>
      </c>
      <c r="C2804" t="s">
        <v>86</v>
      </c>
      <c r="D2804">
        <v>5990075</v>
      </c>
      <c r="E2804" t="s">
        <v>1017</v>
      </c>
      <c r="F2804" t="s">
        <v>7980</v>
      </c>
      <c r="G2804" t="s">
        <v>7981</v>
      </c>
      <c r="H2804" t="s">
        <v>7982</v>
      </c>
      <c r="I2804" t="s">
        <v>965</v>
      </c>
      <c r="J2804" t="s">
        <v>966</v>
      </c>
      <c r="L2804">
        <v>2007</v>
      </c>
      <c r="M2804">
        <v>8</v>
      </c>
      <c r="N2804">
        <v>1.85</v>
      </c>
    </row>
    <row r="2805" spans="1:14" x14ac:dyDescent="0.3">
      <c r="A2805" t="s">
        <v>7983</v>
      </c>
      <c r="B2805">
        <v>137</v>
      </c>
      <c r="C2805" t="s">
        <v>970</v>
      </c>
      <c r="D2805">
        <v>5459824</v>
      </c>
      <c r="E2805" t="s">
        <v>146</v>
      </c>
      <c r="F2805" t="s">
        <v>145</v>
      </c>
      <c r="G2805" t="s">
        <v>7984</v>
      </c>
      <c r="H2805" t="s">
        <v>7985</v>
      </c>
      <c r="I2805" t="s">
        <v>20</v>
      </c>
      <c r="J2805" t="s">
        <v>21</v>
      </c>
      <c r="K2805">
        <v>26000000</v>
      </c>
      <c r="L2805">
        <v>2006</v>
      </c>
      <c r="M2805">
        <v>7.6</v>
      </c>
      <c r="N2805">
        <v>2.35</v>
      </c>
    </row>
    <row r="2806" spans="1:14" x14ac:dyDescent="0.3">
      <c r="A2806" t="s">
        <v>7986</v>
      </c>
      <c r="B2806">
        <v>90</v>
      </c>
      <c r="C2806" t="s">
        <v>6626</v>
      </c>
      <c r="D2806">
        <v>5108820</v>
      </c>
      <c r="E2806" t="s">
        <v>1265</v>
      </c>
      <c r="F2806" t="s">
        <v>3051</v>
      </c>
      <c r="G2806" t="s">
        <v>7987</v>
      </c>
      <c r="H2806" t="s">
        <v>7988</v>
      </c>
      <c r="I2806" t="s">
        <v>20</v>
      </c>
      <c r="J2806" t="s">
        <v>21</v>
      </c>
      <c r="K2806">
        <v>24000000</v>
      </c>
      <c r="L2806">
        <v>2000</v>
      </c>
      <c r="M2806">
        <v>5.9</v>
      </c>
      <c r="N2806">
        <v>2.35</v>
      </c>
    </row>
    <row r="2807" spans="1:14" x14ac:dyDescent="0.3">
      <c r="A2807" t="s">
        <v>683</v>
      </c>
      <c r="B2807">
        <v>107</v>
      </c>
      <c r="C2807" t="s">
        <v>1628</v>
      </c>
      <c r="D2807">
        <v>4741987</v>
      </c>
      <c r="E2807" t="s">
        <v>2190</v>
      </c>
      <c r="F2807" t="s">
        <v>1830</v>
      </c>
      <c r="G2807" t="s">
        <v>7989</v>
      </c>
      <c r="H2807" t="s">
        <v>7990</v>
      </c>
      <c r="I2807" t="s">
        <v>20</v>
      </c>
      <c r="J2807" t="s">
        <v>21</v>
      </c>
      <c r="K2807">
        <v>14000000</v>
      </c>
      <c r="L2807">
        <v>1999</v>
      </c>
      <c r="M2807">
        <v>6.6</v>
      </c>
      <c r="N2807">
        <v>1.85</v>
      </c>
    </row>
    <row r="2808" spans="1:14" x14ac:dyDescent="0.3">
      <c r="A2808" t="s">
        <v>798</v>
      </c>
      <c r="B2808">
        <v>98</v>
      </c>
      <c r="C2808" t="s">
        <v>4772</v>
      </c>
      <c r="D2808">
        <v>4291965</v>
      </c>
      <c r="E2808" t="s">
        <v>3692</v>
      </c>
      <c r="F2808" t="s">
        <v>5063</v>
      </c>
      <c r="G2808" t="s">
        <v>7991</v>
      </c>
      <c r="H2808" t="s">
        <v>7992</v>
      </c>
      <c r="I2808" t="s">
        <v>20</v>
      </c>
      <c r="J2808" t="s">
        <v>966</v>
      </c>
      <c r="K2808">
        <v>14000000</v>
      </c>
      <c r="L2808">
        <v>2006</v>
      </c>
      <c r="M2808">
        <v>6.7</v>
      </c>
      <c r="N2808">
        <v>2.35</v>
      </c>
    </row>
    <row r="2809" spans="1:14" x14ac:dyDescent="0.3">
      <c r="A2809" t="s">
        <v>7993</v>
      </c>
      <c r="B2809">
        <v>84</v>
      </c>
      <c r="C2809" t="s">
        <v>7994</v>
      </c>
      <c r="D2809">
        <v>3100650</v>
      </c>
      <c r="E2809" t="s">
        <v>3805</v>
      </c>
      <c r="F2809" t="s">
        <v>7995</v>
      </c>
      <c r="G2809" t="s">
        <v>7996</v>
      </c>
      <c r="H2809" t="s">
        <v>7997</v>
      </c>
      <c r="I2809" t="s">
        <v>20</v>
      </c>
      <c r="J2809" t="s">
        <v>21</v>
      </c>
      <c r="K2809">
        <v>14000000</v>
      </c>
      <c r="L2809">
        <v>2001</v>
      </c>
      <c r="M2809">
        <v>3.9</v>
      </c>
      <c r="N2809">
        <v>1.85</v>
      </c>
    </row>
    <row r="2810" spans="1:14" x14ac:dyDescent="0.3">
      <c r="A2810" t="s">
        <v>7457</v>
      </c>
      <c r="B2810">
        <v>139</v>
      </c>
      <c r="C2810" t="s">
        <v>7998</v>
      </c>
      <c r="D2810">
        <v>2474000</v>
      </c>
      <c r="E2810" t="s">
        <v>3794</v>
      </c>
      <c r="F2810" t="s">
        <v>1213</v>
      </c>
      <c r="G2810" t="s">
        <v>7999</v>
      </c>
      <c r="H2810" t="s">
        <v>8000</v>
      </c>
      <c r="I2810" t="s">
        <v>20</v>
      </c>
      <c r="J2810" t="s">
        <v>966</v>
      </c>
      <c r="K2810">
        <v>14000000</v>
      </c>
      <c r="L2810">
        <v>1995</v>
      </c>
      <c r="M2810">
        <v>5.7</v>
      </c>
      <c r="N2810">
        <v>1.85</v>
      </c>
    </row>
    <row r="2811" spans="1:14" x14ac:dyDescent="0.3">
      <c r="A2811" t="s">
        <v>7679</v>
      </c>
      <c r="B2811">
        <v>97</v>
      </c>
      <c r="C2811" t="s">
        <v>139</v>
      </c>
      <c r="D2811">
        <v>2656324</v>
      </c>
      <c r="E2811" t="s">
        <v>1106</v>
      </c>
      <c r="F2811" t="s">
        <v>297</v>
      </c>
      <c r="G2811" t="s">
        <v>8001</v>
      </c>
      <c r="H2811" t="s">
        <v>3606</v>
      </c>
      <c r="I2811" t="s">
        <v>20</v>
      </c>
      <c r="J2811" t="s">
        <v>34</v>
      </c>
      <c r="L2811">
        <v>2008</v>
      </c>
      <c r="M2811">
        <v>6.7</v>
      </c>
      <c r="N2811">
        <v>2.35</v>
      </c>
    </row>
    <row r="2812" spans="1:14" x14ac:dyDescent="0.3">
      <c r="A2812" t="s">
        <v>8002</v>
      </c>
      <c r="B2812">
        <v>127</v>
      </c>
      <c r="C2812" t="s">
        <v>5819</v>
      </c>
      <c r="D2812">
        <v>1000000</v>
      </c>
      <c r="E2812" t="s">
        <v>870</v>
      </c>
      <c r="F2812" t="s">
        <v>137</v>
      </c>
      <c r="G2812" t="s">
        <v>8003</v>
      </c>
      <c r="H2812" t="s">
        <v>8004</v>
      </c>
      <c r="I2812" t="s">
        <v>20</v>
      </c>
      <c r="J2812" t="s">
        <v>8005</v>
      </c>
      <c r="K2812">
        <v>14000000</v>
      </c>
      <c r="L2812">
        <v>1978</v>
      </c>
      <c r="M2812">
        <v>6.5</v>
      </c>
      <c r="N2812">
        <v>2.35</v>
      </c>
    </row>
    <row r="2813" spans="1:14" x14ac:dyDescent="0.3">
      <c r="A2813" t="s">
        <v>6752</v>
      </c>
      <c r="B2813">
        <v>150</v>
      </c>
      <c r="C2813" t="s">
        <v>8006</v>
      </c>
      <c r="D2813">
        <v>3958500</v>
      </c>
      <c r="E2813" t="s">
        <v>3692</v>
      </c>
      <c r="F2813" t="s">
        <v>6755</v>
      </c>
      <c r="G2813" t="s">
        <v>8007</v>
      </c>
      <c r="H2813" t="s">
        <v>8008</v>
      </c>
      <c r="I2813" t="s">
        <v>20</v>
      </c>
      <c r="J2813" t="s">
        <v>34</v>
      </c>
      <c r="K2813">
        <v>8200000</v>
      </c>
      <c r="L2813">
        <v>2014</v>
      </c>
      <c r="M2813">
        <v>6.8</v>
      </c>
      <c r="N2813">
        <v>2.35</v>
      </c>
    </row>
    <row r="2814" spans="1:14" x14ac:dyDescent="0.3">
      <c r="A2814" t="s">
        <v>8009</v>
      </c>
      <c r="B2814">
        <v>104</v>
      </c>
      <c r="C2814" t="s">
        <v>8010</v>
      </c>
      <c r="D2814">
        <v>403649</v>
      </c>
      <c r="E2814" t="s">
        <v>146</v>
      </c>
      <c r="F2814" t="s">
        <v>86</v>
      </c>
      <c r="G2814" t="s">
        <v>8011</v>
      </c>
      <c r="H2814" t="s">
        <v>8012</v>
      </c>
      <c r="I2814" t="s">
        <v>965</v>
      </c>
      <c r="J2814" t="s">
        <v>966</v>
      </c>
      <c r="L2814">
        <v>2009</v>
      </c>
      <c r="M2814">
        <v>6.3</v>
      </c>
      <c r="N2814">
        <v>2.35</v>
      </c>
    </row>
    <row r="2815" spans="1:14" x14ac:dyDescent="0.3">
      <c r="A2815" t="s">
        <v>3390</v>
      </c>
      <c r="B2815">
        <v>132</v>
      </c>
      <c r="C2815" t="s">
        <v>3664</v>
      </c>
      <c r="D2815">
        <v>274299</v>
      </c>
      <c r="E2815" t="s">
        <v>8013</v>
      </c>
      <c r="F2815" t="s">
        <v>6280</v>
      </c>
      <c r="G2815" t="s">
        <v>8014</v>
      </c>
      <c r="H2815" t="s">
        <v>8015</v>
      </c>
      <c r="I2815" t="s">
        <v>20</v>
      </c>
      <c r="J2815" t="s">
        <v>966</v>
      </c>
      <c r="K2815">
        <v>103000000</v>
      </c>
      <c r="L2815">
        <v>2002</v>
      </c>
      <c r="M2815">
        <v>7.3</v>
      </c>
      <c r="N2815">
        <v>1.85</v>
      </c>
    </row>
    <row r="2816" spans="1:14" x14ac:dyDescent="0.3">
      <c r="A2816" t="s">
        <v>8016</v>
      </c>
      <c r="B2816">
        <v>117</v>
      </c>
      <c r="C2816" t="s">
        <v>7172</v>
      </c>
      <c r="E2816" t="s">
        <v>878</v>
      </c>
      <c r="F2816" t="s">
        <v>8017</v>
      </c>
      <c r="G2816" t="s">
        <v>8018</v>
      </c>
      <c r="H2816" t="s">
        <v>8019</v>
      </c>
      <c r="I2816" t="s">
        <v>1279</v>
      </c>
      <c r="J2816" t="s">
        <v>601</v>
      </c>
      <c r="K2816">
        <v>12000000</v>
      </c>
      <c r="L2816">
        <v>2010</v>
      </c>
      <c r="M2816">
        <v>6.9</v>
      </c>
      <c r="N2816">
        <v>2.35</v>
      </c>
    </row>
    <row r="2817" spans="1:14" x14ac:dyDescent="0.3">
      <c r="A2817" t="s">
        <v>1560</v>
      </c>
      <c r="B2817">
        <v>115</v>
      </c>
      <c r="C2817" t="s">
        <v>1295</v>
      </c>
      <c r="D2817">
        <v>183088</v>
      </c>
      <c r="E2817" t="s">
        <v>7045</v>
      </c>
      <c r="F2817" t="s">
        <v>2061</v>
      </c>
      <c r="G2817" t="s">
        <v>8020</v>
      </c>
      <c r="H2817" t="s">
        <v>3179</v>
      </c>
      <c r="I2817" t="s">
        <v>20</v>
      </c>
      <c r="J2817" t="s">
        <v>21</v>
      </c>
      <c r="K2817">
        <v>15000000</v>
      </c>
      <c r="L2817">
        <v>2008</v>
      </c>
      <c r="M2817">
        <v>7</v>
      </c>
      <c r="N2817">
        <v>1.85</v>
      </c>
    </row>
    <row r="2818" spans="1:14" x14ac:dyDescent="0.3">
      <c r="A2818" t="s">
        <v>8021</v>
      </c>
      <c r="B2818">
        <v>186</v>
      </c>
      <c r="C2818" t="s">
        <v>1600</v>
      </c>
      <c r="D2818">
        <v>46495</v>
      </c>
      <c r="E2818" t="s">
        <v>2190</v>
      </c>
      <c r="F2818" t="s">
        <v>773</v>
      </c>
      <c r="G2818" t="s">
        <v>8022</v>
      </c>
      <c r="H2818" t="s">
        <v>8023</v>
      </c>
      <c r="I2818" t="s">
        <v>20</v>
      </c>
      <c r="J2818" t="s">
        <v>21</v>
      </c>
      <c r="K2818">
        <v>14000000</v>
      </c>
      <c r="L2818">
        <v>2011</v>
      </c>
      <c r="M2818">
        <v>6.5</v>
      </c>
      <c r="N2818">
        <v>1.85</v>
      </c>
    </row>
    <row r="2819" spans="1:14" x14ac:dyDescent="0.3">
      <c r="A2819" t="s">
        <v>8024</v>
      </c>
      <c r="B2819">
        <v>90</v>
      </c>
      <c r="C2819" t="s">
        <v>4438</v>
      </c>
      <c r="E2819" t="s">
        <v>4639</v>
      </c>
      <c r="F2819" t="s">
        <v>4548</v>
      </c>
      <c r="G2819" t="s">
        <v>8025</v>
      </c>
      <c r="H2819" t="s">
        <v>8026</v>
      </c>
      <c r="I2819" t="s">
        <v>20</v>
      </c>
      <c r="J2819" t="s">
        <v>182</v>
      </c>
      <c r="L2819">
        <v>2009</v>
      </c>
      <c r="M2819">
        <v>3.6</v>
      </c>
      <c r="N2819">
        <v>1.85</v>
      </c>
    </row>
    <row r="2820" spans="1:14" x14ac:dyDescent="0.3">
      <c r="A2820" t="s">
        <v>2482</v>
      </c>
      <c r="B2820">
        <v>90</v>
      </c>
      <c r="C2820" t="s">
        <v>5382</v>
      </c>
      <c r="D2820">
        <v>1752214</v>
      </c>
      <c r="E2820" t="s">
        <v>936</v>
      </c>
      <c r="F2820" t="s">
        <v>2958</v>
      </c>
      <c r="G2820" t="s">
        <v>8027</v>
      </c>
      <c r="H2820" t="s">
        <v>3985</v>
      </c>
      <c r="I2820" t="s">
        <v>20</v>
      </c>
      <c r="J2820" t="s">
        <v>21</v>
      </c>
      <c r="K2820">
        <v>14000000</v>
      </c>
      <c r="L2820">
        <v>2010</v>
      </c>
      <c r="M2820">
        <v>7.7</v>
      </c>
      <c r="N2820">
        <v>1.85</v>
      </c>
    </row>
    <row r="2821" spans="1:14" x14ac:dyDescent="0.3">
      <c r="A2821" t="s">
        <v>713</v>
      </c>
      <c r="B2821">
        <v>134</v>
      </c>
      <c r="C2821" t="s">
        <v>314</v>
      </c>
      <c r="D2821">
        <v>83025853</v>
      </c>
      <c r="E2821" t="s">
        <v>146</v>
      </c>
      <c r="F2821" t="s">
        <v>254</v>
      </c>
      <c r="G2821" t="s">
        <v>8028</v>
      </c>
      <c r="H2821" t="s">
        <v>175</v>
      </c>
      <c r="I2821" t="s">
        <v>20</v>
      </c>
      <c r="J2821" t="s">
        <v>21</v>
      </c>
      <c r="K2821">
        <v>14000000</v>
      </c>
      <c r="L2821">
        <v>2005</v>
      </c>
      <c r="M2821">
        <v>7.7</v>
      </c>
      <c r="N2821">
        <v>1.85</v>
      </c>
    </row>
    <row r="2822" spans="1:14" x14ac:dyDescent="0.3">
      <c r="A2822" t="s">
        <v>591</v>
      </c>
      <c r="B2822">
        <v>101</v>
      </c>
      <c r="C2822" t="s">
        <v>973</v>
      </c>
      <c r="D2822">
        <v>190871240</v>
      </c>
      <c r="E2822" t="s">
        <v>346</v>
      </c>
      <c r="F2822" t="s">
        <v>974</v>
      </c>
      <c r="G2822" t="s">
        <v>975</v>
      </c>
      <c r="H2822" t="s">
        <v>976</v>
      </c>
      <c r="I2822" t="s">
        <v>20</v>
      </c>
      <c r="J2822" t="s">
        <v>21</v>
      </c>
      <c r="K2822">
        <v>125000000</v>
      </c>
      <c r="L2822">
        <v>2014</v>
      </c>
      <c r="M2822">
        <v>5.9</v>
      </c>
      <c r="N2822">
        <v>2.35</v>
      </c>
    </row>
    <row r="2823" spans="1:14" x14ac:dyDescent="0.3">
      <c r="A2823" t="s">
        <v>6641</v>
      </c>
      <c r="B2823">
        <v>97</v>
      </c>
      <c r="C2823" t="s">
        <v>6148</v>
      </c>
      <c r="D2823">
        <v>56631572</v>
      </c>
      <c r="E2823" t="s">
        <v>1106</v>
      </c>
      <c r="F2823" t="s">
        <v>5461</v>
      </c>
      <c r="G2823" t="s">
        <v>8029</v>
      </c>
      <c r="H2823" t="s">
        <v>8030</v>
      </c>
      <c r="I2823" t="s">
        <v>20</v>
      </c>
      <c r="J2823" t="s">
        <v>21</v>
      </c>
      <c r="K2823">
        <v>12000000</v>
      </c>
      <c r="L2823">
        <v>1995</v>
      </c>
      <c r="M2823">
        <v>6.8</v>
      </c>
      <c r="N2823">
        <v>1.85</v>
      </c>
    </row>
    <row r="2824" spans="1:14" x14ac:dyDescent="0.3">
      <c r="A2824" t="s">
        <v>6779</v>
      </c>
      <c r="B2824">
        <v>107</v>
      </c>
      <c r="C2824" t="s">
        <v>717</v>
      </c>
      <c r="D2824">
        <v>15854988</v>
      </c>
      <c r="E2824" t="s">
        <v>146</v>
      </c>
      <c r="F2824" t="s">
        <v>365</v>
      </c>
      <c r="G2824" t="s">
        <v>8031</v>
      </c>
      <c r="H2824" t="s">
        <v>2307</v>
      </c>
      <c r="I2824" t="s">
        <v>20</v>
      </c>
      <c r="J2824" t="s">
        <v>21</v>
      </c>
      <c r="K2824">
        <v>13500000</v>
      </c>
      <c r="L2824">
        <v>2002</v>
      </c>
      <c r="M2824">
        <v>7.4</v>
      </c>
      <c r="N2824">
        <v>1.85</v>
      </c>
    </row>
    <row r="2825" spans="1:14" x14ac:dyDescent="0.3">
      <c r="A2825" t="s">
        <v>4417</v>
      </c>
      <c r="B2825">
        <v>99</v>
      </c>
      <c r="C2825" t="s">
        <v>5901</v>
      </c>
      <c r="D2825">
        <v>12282677</v>
      </c>
      <c r="E2825" t="s">
        <v>3420</v>
      </c>
      <c r="F2825" t="s">
        <v>1016</v>
      </c>
      <c r="G2825" t="s">
        <v>8032</v>
      </c>
      <c r="H2825" t="s">
        <v>4418</v>
      </c>
      <c r="I2825" t="s">
        <v>20</v>
      </c>
      <c r="J2825" t="s">
        <v>21</v>
      </c>
      <c r="K2825">
        <v>14000000</v>
      </c>
      <c r="L2825">
        <v>2015</v>
      </c>
      <c r="M2825">
        <v>5.0999999999999996</v>
      </c>
      <c r="N2825">
        <v>1.85</v>
      </c>
    </row>
    <row r="2826" spans="1:14" x14ac:dyDescent="0.3">
      <c r="A2826" t="s">
        <v>45</v>
      </c>
      <c r="B2826">
        <v>55</v>
      </c>
      <c r="C2826" t="s">
        <v>8033</v>
      </c>
      <c r="D2826">
        <v>447093</v>
      </c>
      <c r="E2826" t="s">
        <v>2190</v>
      </c>
      <c r="F2826" t="s">
        <v>8034</v>
      </c>
      <c r="G2826" t="s">
        <v>8035</v>
      </c>
      <c r="H2826" t="s">
        <v>8036</v>
      </c>
      <c r="I2826" t="s">
        <v>8037</v>
      </c>
      <c r="J2826" t="s">
        <v>8038</v>
      </c>
      <c r="M2826">
        <v>9.1</v>
      </c>
      <c r="N2826">
        <v>1.33</v>
      </c>
    </row>
    <row r="2827" spans="1:14" x14ac:dyDescent="0.3">
      <c r="A2827" t="s">
        <v>5517</v>
      </c>
      <c r="B2827">
        <v>124</v>
      </c>
      <c r="C2827" t="s">
        <v>8039</v>
      </c>
      <c r="D2827">
        <v>7060876</v>
      </c>
      <c r="E2827" t="s">
        <v>1017</v>
      </c>
      <c r="F2827" t="s">
        <v>145</v>
      </c>
      <c r="G2827" t="s">
        <v>8040</v>
      </c>
      <c r="H2827" t="s">
        <v>8041</v>
      </c>
      <c r="I2827" t="s">
        <v>20</v>
      </c>
      <c r="J2827" t="s">
        <v>34</v>
      </c>
      <c r="K2827">
        <v>13500000</v>
      </c>
      <c r="L2827">
        <v>2000</v>
      </c>
      <c r="M2827">
        <v>7.4</v>
      </c>
      <c r="N2827">
        <v>1.85</v>
      </c>
    </row>
    <row r="2828" spans="1:14" x14ac:dyDescent="0.3">
      <c r="A2828" t="s">
        <v>7758</v>
      </c>
      <c r="B2828">
        <v>110</v>
      </c>
      <c r="C2828" t="s">
        <v>1543</v>
      </c>
      <c r="D2828">
        <v>14989761</v>
      </c>
      <c r="E2828" t="s">
        <v>678</v>
      </c>
      <c r="F2828" t="s">
        <v>925</v>
      </c>
      <c r="G2828" t="s">
        <v>8042</v>
      </c>
      <c r="H2828" t="s">
        <v>110</v>
      </c>
      <c r="I2828" t="s">
        <v>20</v>
      </c>
      <c r="J2828" t="s">
        <v>34</v>
      </c>
      <c r="K2828">
        <v>15000000</v>
      </c>
      <c r="L2828">
        <v>2012</v>
      </c>
      <c r="M2828">
        <v>7.2</v>
      </c>
      <c r="N2828">
        <v>2.35</v>
      </c>
    </row>
    <row r="2829" spans="1:14" x14ac:dyDescent="0.3">
      <c r="A2829" t="s">
        <v>7207</v>
      </c>
      <c r="B2829">
        <v>105</v>
      </c>
      <c r="C2829" t="s">
        <v>7342</v>
      </c>
      <c r="D2829">
        <v>687081</v>
      </c>
      <c r="E2829" t="s">
        <v>8043</v>
      </c>
      <c r="F2829" t="s">
        <v>2638</v>
      </c>
      <c r="G2829" t="s">
        <v>8044</v>
      </c>
      <c r="H2829" t="s">
        <v>5141</v>
      </c>
      <c r="I2829" t="s">
        <v>20</v>
      </c>
      <c r="J2829" t="s">
        <v>21</v>
      </c>
      <c r="L2829">
        <v>2001</v>
      </c>
      <c r="M2829">
        <v>6</v>
      </c>
      <c r="N2829">
        <v>1.85</v>
      </c>
    </row>
    <row r="2830" spans="1:14" x14ac:dyDescent="0.3">
      <c r="A2830" t="s">
        <v>45</v>
      </c>
      <c r="B2830">
        <v>41</v>
      </c>
      <c r="C2830" t="s">
        <v>8045</v>
      </c>
      <c r="E2830" t="s">
        <v>315</v>
      </c>
      <c r="F2830" t="s">
        <v>8046</v>
      </c>
      <c r="G2830" t="s">
        <v>8047</v>
      </c>
      <c r="H2830" t="s">
        <v>8048</v>
      </c>
      <c r="I2830" t="s">
        <v>8037</v>
      </c>
      <c r="J2830" t="s">
        <v>8038</v>
      </c>
      <c r="M2830">
        <v>7.4</v>
      </c>
    </row>
    <row r="2831" spans="1:14" x14ac:dyDescent="0.3">
      <c r="A2831" t="s">
        <v>1911</v>
      </c>
      <c r="B2831">
        <v>178</v>
      </c>
      <c r="C2831" t="s">
        <v>8049</v>
      </c>
      <c r="D2831">
        <v>5501940</v>
      </c>
      <c r="E2831" t="s">
        <v>2088</v>
      </c>
      <c r="F2831" t="s">
        <v>140</v>
      </c>
      <c r="G2831" t="s">
        <v>8050</v>
      </c>
      <c r="H2831" t="s">
        <v>4385</v>
      </c>
      <c r="I2831" t="s">
        <v>5288</v>
      </c>
      <c r="J2831" t="s">
        <v>520</v>
      </c>
      <c r="K2831">
        <v>13500000</v>
      </c>
      <c r="L2831">
        <v>2004</v>
      </c>
      <c r="M2831">
        <v>8.3000000000000007</v>
      </c>
      <c r="N2831">
        <v>1.85</v>
      </c>
    </row>
    <row r="2832" spans="1:14" x14ac:dyDescent="0.3">
      <c r="A2832" t="s">
        <v>2286</v>
      </c>
      <c r="B2832">
        <v>125</v>
      </c>
      <c r="C2832" t="s">
        <v>8051</v>
      </c>
      <c r="D2832">
        <v>2086345</v>
      </c>
      <c r="E2832" t="s">
        <v>3919</v>
      </c>
      <c r="F2832" t="s">
        <v>8052</v>
      </c>
      <c r="G2832" t="s">
        <v>8053</v>
      </c>
      <c r="H2832" t="s">
        <v>8054</v>
      </c>
      <c r="I2832" t="s">
        <v>1800</v>
      </c>
      <c r="J2832" t="s">
        <v>2292</v>
      </c>
      <c r="K2832">
        <v>10000000</v>
      </c>
      <c r="L2832">
        <v>2004</v>
      </c>
      <c r="M2832">
        <v>8.1</v>
      </c>
      <c r="N2832">
        <v>2.35</v>
      </c>
    </row>
    <row r="2833" spans="1:14" x14ac:dyDescent="0.3">
      <c r="A2833" t="s">
        <v>6769</v>
      </c>
      <c r="B2833">
        <v>108</v>
      </c>
      <c r="C2833" t="s">
        <v>8055</v>
      </c>
      <c r="D2833">
        <v>2605039</v>
      </c>
      <c r="E2833" t="s">
        <v>2046</v>
      </c>
      <c r="F2833" t="s">
        <v>68</v>
      </c>
      <c r="G2833" t="s">
        <v>8056</v>
      </c>
      <c r="H2833" t="s">
        <v>8057</v>
      </c>
      <c r="I2833" t="s">
        <v>20</v>
      </c>
      <c r="J2833" t="s">
        <v>34</v>
      </c>
      <c r="L2833">
        <v>2013</v>
      </c>
      <c r="M2833">
        <v>6.3</v>
      </c>
      <c r="N2833">
        <v>1.85</v>
      </c>
    </row>
    <row r="2834" spans="1:14" x14ac:dyDescent="0.3">
      <c r="A2834" t="s">
        <v>2013</v>
      </c>
      <c r="B2834">
        <v>121</v>
      </c>
      <c r="C2834" t="s">
        <v>2956</v>
      </c>
      <c r="D2834">
        <v>123922370</v>
      </c>
      <c r="E2834" t="s">
        <v>8058</v>
      </c>
      <c r="F2834" t="s">
        <v>548</v>
      </c>
      <c r="G2834" t="s">
        <v>8059</v>
      </c>
      <c r="H2834" t="s">
        <v>7358</v>
      </c>
      <c r="I2834" t="s">
        <v>20</v>
      </c>
      <c r="J2834" t="s">
        <v>21</v>
      </c>
      <c r="K2834">
        <v>13000000</v>
      </c>
      <c r="L2834">
        <v>1987</v>
      </c>
      <c r="M2834">
        <v>7.3</v>
      </c>
      <c r="N2834">
        <v>1.85</v>
      </c>
    </row>
    <row r="2835" spans="1:14" x14ac:dyDescent="0.3">
      <c r="A2835" t="s">
        <v>4880</v>
      </c>
      <c r="B2835">
        <v>100</v>
      </c>
      <c r="C2835" t="s">
        <v>8060</v>
      </c>
      <c r="D2835">
        <v>163591</v>
      </c>
      <c r="E2835" t="s">
        <v>1099</v>
      </c>
      <c r="F2835" t="s">
        <v>6252</v>
      </c>
      <c r="G2835" t="s">
        <v>8061</v>
      </c>
      <c r="H2835" t="s">
        <v>1144</v>
      </c>
      <c r="I2835" t="s">
        <v>20</v>
      </c>
      <c r="J2835" t="s">
        <v>3548</v>
      </c>
      <c r="K2835">
        <v>13400000</v>
      </c>
      <c r="L2835">
        <v>2010</v>
      </c>
      <c r="M2835">
        <v>3.6</v>
      </c>
      <c r="N2835">
        <v>1.78</v>
      </c>
    </row>
    <row r="2836" spans="1:14" x14ac:dyDescent="0.3">
      <c r="A2836" t="s">
        <v>718</v>
      </c>
      <c r="B2836">
        <v>115</v>
      </c>
      <c r="C2836" t="s">
        <v>8062</v>
      </c>
      <c r="D2836">
        <v>73000942</v>
      </c>
      <c r="E2836" t="s">
        <v>2583</v>
      </c>
      <c r="F2836" t="s">
        <v>4347</v>
      </c>
      <c r="G2836" t="s">
        <v>8063</v>
      </c>
      <c r="H2836" t="s">
        <v>8064</v>
      </c>
      <c r="I2836" t="s">
        <v>20</v>
      </c>
      <c r="J2836" t="s">
        <v>21</v>
      </c>
      <c r="K2836">
        <v>13000000</v>
      </c>
      <c r="L2836">
        <v>2011</v>
      </c>
      <c r="M2836">
        <v>1.6</v>
      </c>
      <c r="N2836">
        <v>1.85</v>
      </c>
    </row>
    <row r="2837" spans="1:14" x14ac:dyDescent="0.3">
      <c r="A2837" t="s">
        <v>802</v>
      </c>
      <c r="B2837">
        <v>108</v>
      </c>
      <c r="C2837" t="s">
        <v>197</v>
      </c>
      <c r="D2837">
        <v>106952327</v>
      </c>
      <c r="E2837" t="s">
        <v>2588</v>
      </c>
      <c r="F2837" t="s">
        <v>568</v>
      </c>
      <c r="G2837" t="s">
        <v>8065</v>
      </c>
      <c r="H2837" t="s">
        <v>1197</v>
      </c>
      <c r="I2837" t="s">
        <v>20</v>
      </c>
      <c r="J2837" t="s">
        <v>21</v>
      </c>
      <c r="K2837">
        <v>13000000</v>
      </c>
      <c r="L2837">
        <v>2010</v>
      </c>
      <c r="M2837">
        <v>8</v>
      </c>
      <c r="N2837">
        <v>2.35</v>
      </c>
    </row>
    <row r="2838" spans="1:14" x14ac:dyDescent="0.3">
      <c r="A2838" t="s">
        <v>924</v>
      </c>
      <c r="B2838">
        <v>117</v>
      </c>
      <c r="C2838" t="s">
        <v>925</v>
      </c>
      <c r="D2838">
        <v>58607007</v>
      </c>
      <c r="E2838" t="s">
        <v>926</v>
      </c>
      <c r="F2838" t="s">
        <v>301</v>
      </c>
      <c r="G2838" t="s">
        <v>927</v>
      </c>
      <c r="H2838" t="s">
        <v>928</v>
      </c>
      <c r="I2838" t="s">
        <v>20</v>
      </c>
      <c r="J2838" t="s">
        <v>21</v>
      </c>
      <c r="K2838">
        <v>100000000</v>
      </c>
      <c r="L2838">
        <v>2014</v>
      </c>
      <c r="M2838">
        <v>6.2</v>
      </c>
      <c r="N2838">
        <v>2.35</v>
      </c>
    </row>
    <row r="2839" spans="1:14" x14ac:dyDescent="0.3">
      <c r="A2839" t="s">
        <v>3058</v>
      </c>
      <c r="B2839">
        <v>220</v>
      </c>
      <c r="C2839" t="s">
        <v>1554</v>
      </c>
      <c r="D2839">
        <v>57300000</v>
      </c>
      <c r="E2839" t="s">
        <v>1272</v>
      </c>
      <c r="F2839" t="s">
        <v>1147</v>
      </c>
      <c r="G2839" t="s">
        <v>8066</v>
      </c>
      <c r="H2839" t="s">
        <v>1112</v>
      </c>
      <c r="I2839" t="s">
        <v>20</v>
      </c>
      <c r="J2839" t="s">
        <v>21</v>
      </c>
      <c r="K2839">
        <v>13000000</v>
      </c>
      <c r="L2839">
        <v>1974</v>
      </c>
      <c r="M2839">
        <v>9</v>
      </c>
      <c r="N2839">
        <v>1.85</v>
      </c>
    </row>
    <row r="2840" spans="1:14" x14ac:dyDescent="0.3">
      <c r="A2840" t="s">
        <v>3589</v>
      </c>
      <c r="B2840">
        <v>112</v>
      </c>
      <c r="C2840" t="s">
        <v>3929</v>
      </c>
      <c r="D2840">
        <v>91038276</v>
      </c>
      <c r="E2840" t="s">
        <v>4790</v>
      </c>
      <c r="F2840" t="s">
        <v>7001</v>
      </c>
      <c r="G2840" t="s">
        <v>8067</v>
      </c>
      <c r="H2840" t="s">
        <v>8068</v>
      </c>
      <c r="I2840" t="s">
        <v>20</v>
      </c>
      <c r="J2840" t="s">
        <v>21</v>
      </c>
      <c r="K2840">
        <v>13000000</v>
      </c>
      <c r="L2840">
        <v>2001</v>
      </c>
      <c r="M2840">
        <v>6.1</v>
      </c>
      <c r="N2840">
        <v>1.85</v>
      </c>
    </row>
    <row r="2841" spans="1:14" x14ac:dyDescent="0.3">
      <c r="A2841" t="s">
        <v>1355</v>
      </c>
      <c r="B2841">
        <v>99</v>
      </c>
      <c r="C2841" t="s">
        <v>8069</v>
      </c>
      <c r="D2841">
        <v>49369900</v>
      </c>
      <c r="E2841" t="s">
        <v>5870</v>
      </c>
      <c r="F2841" t="s">
        <v>8070</v>
      </c>
      <c r="G2841" t="s">
        <v>8071</v>
      </c>
      <c r="H2841" t="s">
        <v>8072</v>
      </c>
      <c r="I2841" t="s">
        <v>20</v>
      </c>
      <c r="J2841" t="s">
        <v>21</v>
      </c>
      <c r="K2841">
        <v>7000000</v>
      </c>
      <c r="L2841">
        <v>1988</v>
      </c>
      <c r="M2841">
        <v>5.7</v>
      </c>
      <c r="N2841">
        <v>1.85</v>
      </c>
    </row>
    <row r="2842" spans="1:14" x14ac:dyDescent="0.3">
      <c r="A2842" t="s">
        <v>5943</v>
      </c>
      <c r="B2842">
        <v>109</v>
      </c>
      <c r="C2842" t="s">
        <v>8073</v>
      </c>
      <c r="D2842">
        <v>61693523</v>
      </c>
      <c r="E2842" t="s">
        <v>2190</v>
      </c>
      <c r="F2842" t="s">
        <v>509</v>
      </c>
      <c r="G2842" t="s">
        <v>8074</v>
      </c>
      <c r="H2842" t="s">
        <v>2448</v>
      </c>
      <c r="I2842" t="s">
        <v>20</v>
      </c>
      <c r="J2842" t="s">
        <v>21</v>
      </c>
      <c r="K2842">
        <v>13000000</v>
      </c>
      <c r="L2842">
        <v>2016</v>
      </c>
      <c r="M2842">
        <v>6.8</v>
      </c>
      <c r="N2842">
        <v>1.85</v>
      </c>
    </row>
    <row r="2843" spans="1:14" x14ac:dyDescent="0.3">
      <c r="A2843" t="s">
        <v>8075</v>
      </c>
      <c r="B2843">
        <v>83</v>
      </c>
      <c r="C2843" t="s">
        <v>3261</v>
      </c>
      <c r="D2843">
        <v>46729374</v>
      </c>
      <c r="E2843" t="s">
        <v>6256</v>
      </c>
      <c r="F2843" t="s">
        <v>509</v>
      </c>
      <c r="G2843" t="s">
        <v>8076</v>
      </c>
      <c r="H2843" t="s">
        <v>7749</v>
      </c>
      <c r="I2843" t="s">
        <v>20</v>
      </c>
      <c r="J2843" t="s">
        <v>21</v>
      </c>
      <c r="K2843">
        <v>13000000</v>
      </c>
      <c r="L2843">
        <v>2000</v>
      </c>
      <c r="M2843">
        <v>5.5</v>
      </c>
      <c r="N2843">
        <v>1.37</v>
      </c>
    </row>
    <row r="2844" spans="1:14" x14ac:dyDescent="0.3">
      <c r="A2844" t="s">
        <v>8077</v>
      </c>
      <c r="B2844">
        <v>107</v>
      </c>
      <c r="C2844" t="s">
        <v>8078</v>
      </c>
      <c r="D2844">
        <v>44726644</v>
      </c>
      <c r="E2844" t="s">
        <v>6165</v>
      </c>
      <c r="F2844" t="s">
        <v>2946</v>
      </c>
      <c r="G2844" t="s">
        <v>8079</v>
      </c>
      <c r="H2844" t="s">
        <v>7440</v>
      </c>
      <c r="I2844" t="s">
        <v>20</v>
      </c>
      <c r="J2844" t="s">
        <v>21</v>
      </c>
      <c r="K2844">
        <v>13000000</v>
      </c>
      <c r="L2844">
        <v>1988</v>
      </c>
      <c r="M2844">
        <v>6.8</v>
      </c>
      <c r="N2844">
        <v>1.85</v>
      </c>
    </row>
    <row r="2845" spans="1:14" x14ac:dyDescent="0.3">
      <c r="A2845" t="s">
        <v>8080</v>
      </c>
      <c r="B2845">
        <v>102</v>
      </c>
      <c r="C2845" t="s">
        <v>142</v>
      </c>
      <c r="D2845">
        <v>44134898</v>
      </c>
      <c r="E2845" t="s">
        <v>1649</v>
      </c>
      <c r="F2845" t="s">
        <v>372</v>
      </c>
      <c r="G2845" t="s">
        <v>8081</v>
      </c>
      <c r="H2845" t="s">
        <v>990</v>
      </c>
      <c r="I2845" t="s">
        <v>20</v>
      </c>
      <c r="J2845" t="s">
        <v>21</v>
      </c>
      <c r="K2845">
        <v>13000000</v>
      </c>
      <c r="L2845">
        <v>2014</v>
      </c>
      <c r="M2845">
        <v>7.3</v>
      </c>
      <c r="N2845">
        <v>1.85</v>
      </c>
    </row>
    <row r="2846" spans="1:14" x14ac:dyDescent="0.3">
      <c r="A2846" t="s">
        <v>4417</v>
      </c>
      <c r="B2846">
        <v>100</v>
      </c>
      <c r="C2846" t="s">
        <v>3554</v>
      </c>
      <c r="D2846">
        <v>48637684</v>
      </c>
      <c r="E2846" t="s">
        <v>1106</v>
      </c>
      <c r="F2846" t="s">
        <v>426</v>
      </c>
      <c r="G2846" t="s">
        <v>8082</v>
      </c>
      <c r="H2846" t="s">
        <v>5702</v>
      </c>
      <c r="I2846" t="s">
        <v>20</v>
      </c>
      <c r="J2846" t="s">
        <v>21</v>
      </c>
      <c r="K2846">
        <v>12500000</v>
      </c>
      <c r="L2846">
        <v>2014</v>
      </c>
      <c r="M2846">
        <v>6.1</v>
      </c>
      <c r="N2846">
        <v>2.35</v>
      </c>
    </row>
    <row r="2847" spans="1:14" x14ac:dyDescent="0.3">
      <c r="A2847" t="s">
        <v>4555</v>
      </c>
      <c r="B2847">
        <v>97</v>
      </c>
      <c r="C2847" t="s">
        <v>314</v>
      </c>
      <c r="D2847">
        <v>38176108</v>
      </c>
      <c r="E2847" t="s">
        <v>936</v>
      </c>
      <c r="F2847" t="s">
        <v>40</v>
      </c>
      <c r="G2847" t="s">
        <v>8083</v>
      </c>
      <c r="H2847" t="s">
        <v>8084</v>
      </c>
      <c r="I2847" t="s">
        <v>20</v>
      </c>
      <c r="J2847" t="s">
        <v>21</v>
      </c>
      <c r="K2847">
        <v>16000000</v>
      </c>
      <c r="L2847">
        <v>1999</v>
      </c>
      <c r="M2847">
        <v>7.2</v>
      </c>
      <c r="N2847">
        <v>1.85</v>
      </c>
    </row>
    <row r="2848" spans="1:14" x14ac:dyDescent="0.3">
      <c r="A2848" t="s">
        <v>8085</v>
      </c>
      <c r="B2848">
        <v>92</v>
      </c>
      <c r="C2848" t="s">
        <v>5765</v>
      </c>
      <c r="D2848">
        <v>28972187</v>
      </c>
      <c r="E2848" t="s">
        <v>1099</v>
      </c>
      <c r="F2848" t="s">
        <v>1281</v>
      </c>
      <c r="G2848" t="s">
        <v>8086</v>
      </c>
      <c r="H2848" t="s">
        <v>8087</v>
      </c>
      <c r="I2848" t="s">
        <v>20</v>
      </c>
      <c r="J2848" t="s">
        <v>21</v>
      </c>
      <c r="K2848">
        <v>13000000</v>
      </c>
      <c r="L2848">
        <v>2002</v>
      </c>
      <c r="M2848">
        <v>5.9</v>
      </c>
      <c r="N2848">
        <v>1.85</v>
      </c>
    </row>
    <row r="2849" spans="1:14" x14ac:dyDescent="0.3">
      <c r="A2849" t="s">
        <v>8088</v>
      </c>
      <c r="B2849">
        <v>84</v>
      </c>
      <c r="C2849" t="s">
        <v>4496</v>
      </c>
      <c r="D2849">
        <v>27979400</v>
      </c>
      <c r="E2849" t="s">
        <v>1151</v>
      </c>
      <c r="F2849" t="s">
        <v>1287</v>
      </c>
      <c r="G2849" t="s">
        <v>8089</v>
      </c>
      <c r="H2849" t="s">
        <v>4324</v>
      </c>
      <c r="I2849" t="s">
        <v>20</v>
      </c>
      <c r="J2849" t="s">
        <v>21</v>
      </c>
      <c r="K2849">
        <v>8200000</v>
      </c>
      <c r="L2849">
        <v>1993</v>
      </c>
      <c r="M2849">
        <v>6.1</v>
      </c>
      <c r="N2849">
        <v>1.85</v>
      </c>
    </row>
    <row r="2850" spans="1:14" x14ac:dyDescent="0.3">
      <c r="A2850" t="s">
        <v>3210</v>
      </c>
      <c r="B2850">
        <v>86</v>
      </c>
      <c r="C2850" t="s">
        <v>6555</v>
      </c>
      <c r="D2850">
        <v>54257433</v>
      </c>
      <c r="E2850" t="s">
        <v>2777</v>
      </c>
      <c r="F2850" t="s">
        <v>5868</v>
      </c>
      <c r="G2850" t="s">
        <v>8090</v>
      </c>
      <c r="H2850" t="s">
        <v>8091</v>
      </c>
      <c r="I2850" t="s">
        <v>20</v>
      </c>
      <c r="J2850" t="s">
        <v>21</v>
      </c>
      <c r="K2850">
        <v>17000000</v>
      </c>
      <c r="L2850">
        <v>2016</v>
      </c>
      <c r="M2850">
        <v>6.8</v>
      </c>
      <c r="N2850">
        <v>2.35</v>
      </c>
    </row>
    <row r="2851" spans="1:14" x14ac:dyDescent="0.3">
      <c r="A2851" t="s">
        <v>8092</v>
      </c>
      <c r="B2851">
        <v>120</v>
      </c>
      <c r="C2851" t="s">
        <v>3597</v>
      </c>
      <c r="D2851">
        <v>23947</v>
      </c>
      <c r="E2851" t="s">
        <v>1913</v>
      </c>
      <c r="F2851" t="s">
        <v>805</v>
      </c>
      <c r="G2851" t="s">
        <v>8093</v>
      </c>
      <c r="H2851" t="s">
        <v>5162</v>
      </c>
      <c r="I2851" t="s">
        <v>20</v>
      </c>
      <c r="J2851" t="s">
        <v>21</v>
      </c>
      <c r="K2851">
        <v>13000000</v>
      </c>
      <c r="L2851">
        <v>2004</v>
      </c>
      <c r="M2851">
        <v>7.7</v>
      </c>
      <c r="N2851">
        <v>1.85</v>
      </c>
    </row>
    <row r="2852" spans="1:14" x14ac:dyDescent="0.3">
      <c r="A2852" t="s">
        <v>6639</v>
      </c>
      <c r="B2852">
        <v>89</v>
      </c>
      <c r="C2852" t="s">
        <v>6840</v>
      </c>
      <c r="D2852">
        <v>60008303</v>
      </c>
      <c r="E2852" t="s">
        <v>1540</v>
      </c>
      <c r="F2852" t="s">
        <v>1614</v>
      </c>
      <c r="G2852" t="s">
        <v>8094</v>
      </c>
      <c r="H2852" t="s">
        <v>4996</v>
      </c>
      <c r="I2852" t="s">
        <v>20</v>
      </c>
      <c r="J2852" t="s">
        <v>21</v>
      </c>
      <c r="K2852">
        <v>13000000</v>
      </c>
      <c r="L2852">
        <v>2000</v>
      </c>
      <c r="M2852">
        <v>4.9000000000000004</v>
      </c>
      <c r="N2852">
        <v>1.85</v>
      </c>
    </row>
    <row r="2853" spans="1:14" x14ac:dyDescent="0.3">
      <c r="A2853" t="s">
        <v>8095</v>
      </c>
      <c r="B2853">
        <v>117</v>
      </c>
      <c r="C2853" t="s">
        <v>6737</v>
      </c>
      <c r="D2853">
        <v>49121934</v>
      </c>
      <c r="E2853" t="s">
        <v>936</v>
      </c>
      <c r="F2853" t="s">
        <v>1015</v>
      </c>
      <c r="G2853" t="s">
        <v>8096</v>
      </c>
      <c r="H2853" t="s">
        <v>1986</v>
      </c>
      <c r="I2853" t="s">
        <v>20</v>
      </c>
      <c r="J2853" t="s">
        <v>21</v>
      </c>
      <c r="K2853">
        <v>13000000</v>
      </c>
      <c r="L2853">
        <v>2007</v>
      </c>
      <c r="M2853">
        <v>6.1</v>
      </c>
      <c r="N2853">
        <v>2.35</v>
      </c>
    </row>
    <row r="2854" spans="1:14" x14ac:dyDescent="0.3">
      <c r="A2854" t="s">
        <v>6713</v>
      </c>
      <c r="B2854">
        <v>97</v>
      </c>
      <c r="C2854" t="s">
        <v>6359</v>
      </c>
      <c r="D2854">
        <v>27141959</v>
      </c>
      <c r="E2854" t="s">
        <v>8097</v>
      </c>
      <c r="F2854" t="s">
        <v>2506</v>
      </c>
      <c r="G2854" t="s">
        <v>8098</v>
      </c>
      <c r="H2854" t="s">
        <v>1132</v>
      </c>
      <c r="I2854" t="s">
        <v>20</v>
      </c>
      <c r="J2854" t="s">
        <v>21</v>
      </c>
      <c r="K2854">
        <v>18000000</v>
      </c>
      <c r="L2854">
        <v>1999</v>
      </c>
      <c r="M2854">
        <v>2.5</v>
      </c>
      <c r="N2854">
        <v>1.85</v>
      </c>
    </row>
    <row r="2855" spans="1:14" x14ac:dyDescent="0.3">
      <c r="A2855" t="s">
        <v>8099</v>
      </c>
      <c r="B2855">
        <v>91</v>
      </c>
      <c r="C2855" t="s">
        <v>1522</v>
      </c>
      <c r="D2855">
        <v>27052167</v>
      </c>
      <c r="E2855" t="s">
        <v>287</v>
      </c>
      <c r="F2855" t="s">
        <v>1946</v>
      </c>
      <c r="G2855" t="s">
        <v>8100</v>
      </c>
      <c r="H2855" t="s">
        <v>8101</v>
      </c>
      <c r="I2855" t="s">
        <v>20</v>
      </c>
      <c r="J2855" t="s">
        <v>21</v>
      </c>
      <c r="K2855">
        <v>13000000</v>
      </c>
      <c r="L2855">
        <v>1998</v>
      </c>
      <c r="M2855">
        <v>6.1</v>
      </c>
      <c r="N2855">
        <v>1.85</v>
      </c>
    </row>
    <row r="2856" spans="1:14" x14ac:dyDescent="0.3">
      <c r="A2856" t="s">
        <v>8102</v>
      </c>
      <c r="B2856">
        <v>100</v>
      </c>
      <c r="C2856" t="s">
        <v>1169</v>
      </c>
      <c r="D2856">
        <v>26539321</v>
      </c>
      <c r="E2856" t="s">
        <v>2507</v>
      </c>
      <c r="F2856" t="s">
        <v>3388</v>
      </c>
      <c r="G2856" t="s">
        <v>8103</v>
      </c>
      <c r="H2856" t="s">
        <v>8104</v>
      </c>
      <c r="I2856" t="s">
        <v>20</v>
      </c>
      <c r="J2856" t="s">
        <v>21</v>
      </c>
      <c r="K2856">
        <v>13000000</v>
      </c>
      <c r="L2856">
        <v>1996</v>
      </c>
      <c r="M2856">
        <v>5.9</v>
      </c>
      <c r="N2856">
        <v>1.85</v>
      </c>
    </row>
    <row r="2857" spans="1:14" x14ac:dyDescent="0.3">
      <c r="A2857" t="s">
        <v>8105</v>
      </c>
      <c r="B2857">
        <v>72</v>
      </c>
      <c r="C2857" t="s">
        <v>4326</v>
      </c>
      <c r="D2857">
        <v>28501605</v>
      </c>
      <c r="E2857" t="s">
        <v>4536</v>
      </c>
      <c r="F2857" t="s">
        <v>8106</v>
      </c>
      <c r="G2857" t="s">
        <v>8107</v>
      </c>
      <c r="H2857" t="s">
        <v>8108</v>
      </c>
      <c r="I2857" t="s">
        <v>20</v>
      </c>
      <c r="J2857" t="s">
        <v>21</v>
      </c>
      <c r="K2857">
        <v>13000000</v>
      </c>
      <c r="L2857">
        <v>1990</v>
      </c>
      <c r="M2857">
        <v>5.7</v>
      </c>
      <c r="N2857">
        <v>1.85</v>
      </c>
    </row>
    <row r="2858" spans="1:14" x14ac:dyDescent="0.3">
      <c r="A2858" t="s">
        <v>8109</v>
      </c>
      <c r="B2858">
        <v>84</v>
      </c>
      <c r="C2858" t="s">
        <v>8110</v>
      </c>
      <c r="D2858">
        <v>52543632</v>
      </c>
      <c r="E2858" t="s">
        <v>1007</v>
      </c>
      <c r="F2858" t="s">
        <v>1761</v>
      </c>
      <c r="G2858" t="s">
        <v>8111</v>
      </c>
      <c r="H2858" t="s">
        <v>8112</v>
      </c>
      <c r="I2858" t="s">
        <v>20</v>
      </c>
      <c r="J2858" t="s">
        <v>21</v>
      </c>
      <c r="K2858">
        <v>13200000</v>
      </c>
      <c r="L2858">
        <v>2014</v>
      </c>
      <c r="M2858">
        <v>5.6</v>
      </c>
      <c r="N2858">
        <v>2.35</v>
      </c>
    </row>
    <row r="2859" spans="1:14" x14ac:dyDescent="0.3">
      <c r="A2859" t="s">
        <v>2100</v>
      </c>
      <c r="B2859">
        <v>126</v>
      </c>
      <c r="C2859" t="s">
        <v>862</v>
      </c>
      <c r="D2859">
        <v>25592632</v>
      </c>
      <c r="E2859" t="s">
        <v>3960</v>
      </c>
      <c r="F2859" t="s">
        <v>808</v>
      </c>
      <c r="G2859" t="s">
        <v>8113</v>
      </c>
      <c r="H2859" t="s">
        <v>2103</v>
      </c>
      <c r="I2859" t="s">
        <v>20</v>
      </c>
      <c r="J2859" t="s">
        <v>21</v>
      </c>
      <c r="K2859">
        <v>18000000</v>
      </c>
      <c r="L2859">
        <v>2007</v>
      </c>
      <c r="M2859">
        <v>7.2</v>
      </c>
      <c r="N2859">
        <v>1.85</v>
      </c>
    </row>
    <row r="2860" spans="1:14" x14ac:dyDescent="0.3">
      <c r="A2860" t="s">
        <v>8114</v>
      </c>
      <c r="B2860">
        <v>108</v>
      </c>
      <c r="C2860" t="s">
        <v>8115</v>
      </c>
      <c r="D2860">
        <v>25440971</v>
      </c>
      <c r="E2860" t="s">
        <v>1442</v>
      </c>
      <c r="F2860" t="s">
        <v>8116</v>
      </c>
      <c r="G2860" t="s">
        <v>8117</v>
      </c>
      <c r="H2860" t="s">
        <v>8118</v>
      </c>
      <c r="I2860" t="s">
        <v>20</v>
      </c>
      <c r="J2860" t="s">
        <v>34</v>
      </c>
      <c r="K2860">
        <v>15000000</v>
      </c>
      <c r="L2860">
        <v>2015</v>
      </c>
      <c r="M2860">
        <v>7.7</v>
      </c>
      <c r="N2860">
        <v>2.35</v>
      </c>
    </row>
    <row r="2861" spans="1:14" x14ac:dyDescent="0.3">
      <c r="A2861" t="s">
        <v>1183</v>
      </c>
      <c r="B2861">
        <v>112</v>
      </c>
      <c r="C2861" t="s">
        <v>8119</v>
      </c>
      <c r="D2861">
        <v>22858926</v>
      </c>
      <c r="E2861" t="s">
        <v>4826</v>
      </c>
      <c r="F2861" t="s">
        <v>2828</v>
      </c>
      <c r="G2861" t="s">
        <v>8120</v>
      </c>
      <c r="H2861" t="s">
        <v>409</v>
      </c>
      <c r="I2861" t="s">
        <v>20</v>
      </c>
      <c r="J2861" t="s">
        <v>21</v>
      </c>
      <c r="K2861">
        <v>13000000</v>
      </c>
      <c r="L2861">
        <v>1999</v>
      </c>
      <c r="M2861">
        <v>7.8</v>
      </c>
      <c r="N2861">
        <v>1.85</v>
      </c>
    </row>
    <row r="2862" spans="1:14" x14ac:dyDescent="0.3">
      <c r="A2862" t="s">
        <v>8121</v>
      </c>
      <c r="B2862">
        <v>90</v>
      </c>
      <c r="C2862" t="s">
        <v>432</v>
      </c>
      <c r="D2862">
        <v>22235901</v>
      </c>
      <c r="E2862" t="s">
        <v>1106</v>
      </c>
      <c r="F2862" t="s">
        <v>3402</v>
      </c>
      <c r="G2862" t="s">
        <v>8122</v>
      </c>
      <c r="H2862" t="s">
        <v>4402</v>
      </c>
      <c r="I2862" t="s">
        <v>20</v>
      </c>
      <c r="J2862" t="s">
        <v>21</v>
      </c>
      <c r="K2862">
        <v>6000000</v>
      </c>
      <c r="L2862">
        <v>2001</v>
      </c>
      <c r="M2862">
        <v>6.1</v>
      </c>
      <c r="N2862">
        <v>1.85</v>
      </c>
    </row>
    <row r="2863" spans="1:14" x14ac:dyDescent="0.3">
      <c r="A2863" t="s">
        <v>986</v>
      </c>
      <c r="B2863">
        <v>91</v>
      </c>
      <c r="C2863" t="s">
        <v>8123</v>
      </c>
      <c r="D2863">
        <v>38916903</v>
      </c>
      <c r="E2863" t="s">
        <v>8124</v>
      </c>
      <c r="F2863" t="s">
        <v>8125</v>
      </c>
      <c r="G2863" t="s">
        <v>8126</v>
      </c>
      <c r="H2863" t="s">
        <v>8127</v>
      </c>
      <c r="I2863" t="s">
        <v>20</v>
      </c>
      <c r="J2863" t="s">
        <v>21</v>
      </c>
      <c r="K2863">
        <v>13000000</v>
      </c>
      <c r="L2863">
        <v>2014</v>
      </c>
      <c r="M2863">
        <v>5.8</v>
      </c>
      <c r="N2863">
        <v>1.85</v>
      </c>
    </row>
    <row r="2864" spans="1:14" x14ac:dyDescent="0.3">
      <c r="A2864" t="s">
        <v>3378</v>
      </c>
      <c r="B2864">
        <v>135</v>
      </c>
      <c r="C2864" t="s">
        <v>2375</v>
      </c>
      <c r="D2864">
        <v>16929123</v>
      </c>
      <c r="E2864" t="s">
        <v>146</v>
      </c>
      <c r="F2864" t="s">
        <v>57</v>
      </c>
      <c r="G2864" t="s">
        <v>8128</v>
      </c>
      <c r="H2864" t="s">
        <v>8129</v>
      </c>
      <c r="I2864" t="s">
        <v>20</v>
      </c>
      <c r="J2864" t="s">
        <v>21</v>
      </c>
      <c r="K2864">
        <v>14000000</v>
      </c>
      <c r="L2864">
        <v>2001</v>
      </c>
      <c r="M2864">
        <v>6.5</v>
      </c>
      <c r="N2864">
        <v>1.85</v>
      </c>
    </row>
    <row r="2865" spans="1:14" x14ac:dyDescent="0.3">
      <c r="A2865" t="s">
        <v>2363</v>
      </c>
      <c r="B2865">
        <v>141</v>
      </c>
      <c r="C2865" t="s">
        <v>8130</v>
      </c>
      <c r="D2865">
        <v>13753931</v>
      </c>
      <c r="E2865" t="s">
        <v>1290</v>
      </c>
      <c r="F2865" t="s">
        <v>8131</v>
      </c>
      <c r="G2865" t="s">
        <v>8132</v>
      </c>
      <c r="H2865" t="s">
        <v>8133</v>
      </c>
      <c r="I2865" t="s">
        <v>460</v>
      </c>
      <c r="J2865" t="s">
        <v>21</v>
      </c>
      <c r="K2865">
        <v>19000000</v>
      </c>
      <c r="L2865">
        <v>2006</v>
      </c>
      <c r="M2865">
        <v>7.9</v>
      </c>
      <c r="N2865">
        <v>2.35</v>
      </c>
    </row>
    <row r="2866" spans="1:14" x14ac:dyDescent="0.3">
      <c r="A2866" t="s">
        <v>8134</v>
      </c>
      <c r="B2866">
        <v>104</v>
      </c>
      <c r="C2866" t="s">
        <v>1729</v>
      </c>
      <c r="D2866">
        <v>10996440</v>
      </c>
      <c r="E2866" t="s">
        <v>449</v>
      </c>
      <c r="F2866" t="s">
        <v>55</v>
      </c>
      <c r="G2866" t="s">
        <v>8135</v>
      </c>
      <c r="H2866" t="s">
        <v>6254</v>
      </c>
      <c r="I2866" t="s">
        <v>20</v>
      </c>
      <c r="J2866" t="s">
        <v>21</v>
      </c>
      <c r="K2866">
        <v>13000000</v>
      </c>
      <c r="L2866">
        <v>2006</v>
      </c>
      <c r="M2866">
        <v>6.3</v>
      </c>
      <c r="N2866">
        <v>2.35</v>
      </c>
    </row>
    <row r="2867" spans="1:14" x14ac:dyDescent="0.3">
      <c r="A2867" t="s">
        <v>8136</v>
      </c>
      <c r="B2867">
        <v>84</v>
      </c>
      <c r="C2867" t="s">
        <v>541</v>
      </c>
      <c r="D2867">
        <v>8026971</v>
      </c>
      <c r="E2867" t="s">
        <v>1106</v>
      </c>
      <c r="F2867" t="s">
        <v>1388</v>
      </c>
      <c r="G2867" t="s">
        <v>8137</v>
      </c>
      <c r="H2867" t="s">
        <v>1711</v>
      </c>
      <c r="I2867" t="s">
        <v>20</v>
      </c>
      <c r="J2867" t="s">
        <v>21</v>
      </c>
      <c r="K2867">
        <v>13000000</v>
      </c>
      <c r="L2867">
        <v>1998</v>
      </c>
      <c r="M2867">
        <v>3.8</v>
      </c>
    </row>
    <row r="2868" spans="1:14" x14ac:dyDescent="0.3">
      <c r="A2868" t="s">
        <v>8138</v>
      </c>
      <c r="B2868">
        <v>118</v>
      </c>
      <c r="C2868" t="s">
        <v>1054</v>
      </c>
      <c r="D2868">
        <v>14677654</v>
      </c>
      <c r="E2868" t="s">
        <v>2190</v>
      </c>
      <c r="F2868" t="s">
        <v>1516</v>
      </c>
      <c r="G2868" t="s">
        <v>8139</v>
      </c>
      <c r="H2868" t="s">
        <v>4845</v>
      </c>
      <c r="I2868" t="s">
        <v>20</v>
      </c>
      <c r="J2868" t="s">
        <v>4874</v>
      </c>
      <c r="K2868">
        <v>13000000</v>
      </c>
      <c r="L2868">
        <v>2015</v>
      </c>
      <c r="M2868">
        <v>8.3000000000000007</v>
      </c>
      <c r="N2868">
        <v>2.35</v>
      </c>
    </row>
    <row r="2869" spans="1:14" x14ac:dyDescent="0.3">
      <c r="A2869" t="s">
        <v>4171</v>
      </c>
      <c r="B2869">
        <v>82</v>
      </c>
      <c r="C2869" t="s">
        <v>7362</v>
      </c>
      <c r="D2869">
        <v>9975684</v>
      </c>
      <c r="E2869" t="s">
        <v>1099</v>
      </c>
      <c r="F2869" t="s">
        <v>221</v>
      </c>
      <c r="G2869" t="s">
        <v>8140</v>
      </c>
      <c r="H2869" t="s">
        <v>1241</v>
      </c>
      <c r="I2869" t="s">
        <v>20</v>
      </c>
      <c r="J2869" t="s">
        <v>182</v>
      </c>
      <c r="K2869">
        <v>13000000</v>
      </c>
      <c r="L2869">
        <v>1998</v>
      </c>
      <c r="M2869">
        <v>6.4</v>
      </c>
      <c r="N2869">
        <v>1.85</v>
      </c>
    </row>
    <row r="2870" spans="1:14" x14ac:dyDescent="0.3">
      <c r="A2870" t="s">
        <v>8141</v>
      </c>
      <c r="B2870">
        <v>95</v>
      </c>
      <c r="C2870" t="s">
        <v>3720</v>
      </c>
      <c r="D2870">
        <v>7881335</v>
      </c>
      <c r="E2870" t="s">
        <v>3707</v>
      </c>
      <c r="F2870" t="s">
        <v>2506</v>
      </c>
      <c r="G2870" t="s">
        <v>8142</v>
      </c>
      <c r="H2870" t="s">
        <v>3586</v>
      </c>
      <c r="I2870" t="s">
        <v>20</v>
      </c>
      <c r="J2870" t="s">
        <v>21</v>
      </c>
      <c r="K2870">
        <v>13000000</v>
      </c>
      <c r="L2870">
        <v>1994</v>
      </c>
      <c r="M2870">
        <v>6.7</v>
      </c>
      <c r="N2870">
        <v>1.66</v>
      </c>
    </row>
    <row r="2871" spans="1:14" x14ac:dyDescent="0.3">
      <c r="A2871" t="s">
        <v>6541</v>
      </c>
      <c r="B2871">
        <v>94</v>
      </c>
      <c r="C2871" t="s">
        <v>831</v>
      </c>
      <c r="D2871">
        <v>6241697</v>
      </c>
      <c r="E2871" t="s">
        <v>1099</v>
      </c>
      <c r="F2871" t="s">
        <v>214</v>
      </c>
      <c r="G2871" t="s">
        <v>8143</v>
      </c>
      <c r="H2871" t="s">
        <v>57</v>
      </c>
      <c r="I2871" t="s">
        <v>20</v>
      </c>
      <c r="J2871" t="s">
        <v>966</v>
      </c>
      <c r="K2871">
        <v>13000000</v>
      </c>
      <c r="L2871">
        <v>1999</v>
      </c>
      <c r="M2871">
        <v>6.1</v>
      </c>
      <c r="N2871">
        <v>1.85</v>
      </c>
    </row>
    <row r="2872" spans="1:14" x14ac:dyDescent="0.3">
      <c r="A2872" t="s">
        <v>5249</v>
      </c>
      <c r="B2872">
        <v>88</v>
      </c>
      <c r="C2872" t="s">
        <v>8144</v>
      </c>
      <c r="E2872" t="s">
        <v>799</v>
      </c>
      <c r="F2872" t="s">
        <v>671</v>
      </c>
      <c r="G2872" t="s">
        <v>8145</v>
      </c>
      <c r="H2872" t="s">
        <v>8146</v>
      </c>
      <c r="I2872" t="s">
        <v>7407</v>
      </c>
      <c r="J2872" t="s">
        <v>7408</v>
      </c>
      <c r="M2872">
        <v>8.1</v>
      </c>
    </row>
    <row r="2873" spans="1:14" x14ac:dyDescent="0.3">
      <c r="A2873" t="s">
        <v>8147</v>
      </c>
      <c r="B2873">
        <v>99</v>
      </c>
      <c r="C2873" t="s">
        <v>1156</v>
      </c>
      <c r="D2873">
        <v>5871603</v>
      </c>
      <c r="E2873" t="s">
        <v>2588</v>
      </c>
      <c r="F2873" t="s">
        <v>661</v>
      </c>
      <c r="G2873" t="s">
        <v>8148</v>
      </c>
      <c r="H2873" t="s">
        <v>3591</v>
      </c>
      <c r="I2873" t="s">
        <v>20</v>
      </c>
      <c r="J2873" t="s">
        <v>21</v>
      </c>
      <c r="K2873">
        <v>13000000</v>
      </c>
      <c r="L2873">
        <v>1999</v>
      </c>
      <c r="M2873">
        <v>6</v>
      </c>
      <c r="N2873">
        <v>1.85</v>
      </c>
    </row>
    <row r="2874" spans="1:14" x14ac:dyDescent="0.3">
      <c r="A2874" t="s">
        <v>8149</v>
      </c>
      <c r="B2874">
        <v>121</v>
      </c>
      <c r="C2874" t="s">
        <v>6096</v>
      </c>
      <c r="D2874">
        <v>16574731</v>
      </c>
      <c r="E2874" t="s">
        <v>3846</v>
      </c>
      <c r="F2874" t="s">
        <v>334</v>
      </c>
      <c r="G2874" t="s">
        <v>8150</v>
      </c>
      <c r="H2874" t="s">
        <v>431</v>
      </c>
      <c r="I2874" t="s">
        <v>20</v>
      </c>
      <c r="J2874" t="s">
        <v>21</v>
      </c>
      <c r="K2874">
        <v>13000000</v>
      </c>
      <c r="L2874">
        <v>1998</v>
      </c>
      <c r="M2874">
        <v>5.8</v>
      </c>
      <c r="N2874">
        <v>1.85</v>
      </c>
    </row>
    <row r="2875" spans="1:14" x14ac:dyDescent="0.3">
      <c r="A2875" t="s">
        <v>8151</v>
      </c>
      <c r="B2875">
        <v>84</v>
      </c>
      <c r="C2875" t="s">
        <v>6741</v>
      </c>
      <c r="D2875">
        <v>5002310</v>
      </c>
      <c r="E2875" t="s">
        <v>8152</v>
      </c>
      <c r="F2875" t="s">
        <v>254</v>
      </c>
      <c r="G2875" t="s">
        <v>8153</v>
      </c>
      <c r="H2875" t="s">
        <v>4703</v>
      </c>
      <c r="I2875" t="s">
        <v>20</v>
      </c>
      <c r="J2875" t="s">
        <v>21</v>
      </c>
      <c r="K2875">
        <v>13000000</v>
      </c>
      <c r="L2875">
        <v>2001</v>
      </c>
      <c r="M2875">
        <v>5.6</v>
      </c>
      <c r="N2875">
        <v>2.35</v>
      </c>
    </row>
    <row r="2876" spans="1:14" x14ac:dyDescent="0.3">
      <c r="A2876" t="s">
        <v>8154</v>
      </c>
      <c r="B2876">
        <v>93</v>
      </c>
      <c r="C2876" t="s">
        <v>3664</v>
      </c>
      <c r="D2876">
        <v>4919896</v>
      </c>
      <c r="E2876" t="s">
        <v>3707</v>
      </c>
      <c r="F2876" t="s">
        <v>5039</v>
      </c>
      <c r="G2876" t="s">
        <v>8155</v>
      </c>
      <c r="H2876" t="s">
        <v>5432</v>
      </c>
      <c r="I2876" t="s">
        <v>20</v>
      </c>
      <c r="J2876" t="s">
        <v>34</v>
      </c>
      <c r="K2876">
        <v>13000000</v>
      </c>
      <c r="L2876">
        <v>2001</v>
      </c>
      <c r="M2876">
        <v>6.1</v>
      </c>
      <c r="N2876">
        <v>2.35</v>
      </c>
    </row>
    <row r="2877" spans="1:14" x14ac:dyDescent="0.3">
      <c r="A2877" t="s">
        <v>6424</v>
      </c>
      <c r="B2877">
        <v>93</v>
      </c>
      <c r="C2877" t="s">
        <v>8156</v>
      </c>
      <c r="D2877">
        <v>25675765</v>
      </c>
      <c r="E2877" t="s">
        <v>1099</v>
      </c>
      <c r="F2877" t="s">
        <v>8157</v>
      </c>
      <c r="G2877" t="s">
        <v>8158</v>
      </c>
      <c r="H2877" t="s">
        <v>8159</v>
      </c>
      <c r="I2877" t="s">
        <v>20</v>
      </c>
      <c r="J2877" t="s">
        <v>21</v>
      </c>
      <c r="K2877">
        <v>13000000</v>
      </c>
      <c r="L2877">
        <v>2013</v>
      </c>
      <c r="M2877">
        <v>5.9</v>
      </c>
      <c r="N2877">
        <v>2.35</v>
      </c>
    </row>
    <row r="2878" spans="1:14" x14ac:dyDescent="0.3">
      <c r="A2878" t="s">
        <v>8160</v>
      </c>
      <c r="B2878">
        <v>120</v>
      </c>
      <c r="C2878" t="s">
        <v>3009</v>
      </c>
      <c r="D2878">
        <v>4857376</v>
      </c>
      <c r="E2878" t="s">
        <v>936</v>
      </c>
      <c r="F2878" t="s">
        <v>186</v>
      </c>
      <c r="G2878" t="s">
        <v>8161</v>
      </c>
      <c r="H2878" t="s">
        <v>8162</v>
      </c>
      <c r="I2878" t="s">
        <v>965</v>
      </c>
      <c r="J2878" t="s">
        <v>966</v>
      </c>
      <c r="K2878">
        <v>13000000</v>
      </c>
      <c r="L2878">
        <v>2006</v>
      </c>
      <c r="M2878">
        <v>7.3</v>
      </c>
      <c r="N2878">
        <v>1.85</v>
      </c>
    </row>
    <row r="2879" spans="1:14" x14ac:dyDescent="0.3">
      <c r="A2879" t="s">
        <v>2754</v>
      </c>
      <c r="B2879">
        <v>112</v>
      </c>
      <c r="C2879" t="s">
        <v>8163</v>
      </c>
      <c r="D2879">
        <v>3169424</v>
      </c>
      <c r="E2879" t="s">
        <v>2423</v>
      </c>
      <c r="F2879" t="s">
        <v>97</v>
      </c>
      <c r="G2879" t="s">
        <v>8164</v>
      </c>
      <c r="H2879" t="s">
        <v>2063</v>
      </c>
      <c r="I2879" t="s">
        <v>20</v>
      </c>
      <c r="J2879" t="s">
        <v>21</v>
      </c>
      <c r="K2879">
        <v>13000000</v>
      </c>
      <c r="L2879">
        <v>2007</v>
      </c>
      <c r="M2879">
        <v>6.8</v>
      </c>
      <c r="N2879">
        <v>2.35</v>
      </c>
    </row>
    <row r="2880" spans="1:14" x14ac:dyDescent="0.3">
      <c r="A2880" t="s">
        <v>1145</v>
      </c>
      <c r="B2880">
        <v>107</v>
      </c>
      <c r="C2880" t="s">
        <v>8165</v>
      </c>
      <c r="D2880">
        <v>18004225</v>
      </c>
      <c r="E2880" t="s">
        <v>936</v>
      </c>
      <c r="F2880" t="s">
        <v>3026</v>
      </c>
      <c r="G2880" t="s">
        <v>8166</v>
      </c>
      <c r="H2880" t="s">
        <v>5977</v>
      </c>
      <c r="I2880" t="s">
        <v>20</v>
      </c>
      <c r="J2880" t="s">
        <v>21</v>
      </c>
      <c r="K2880">
        <v>13000000</v>
      </c>
      <c r="L2880">
        <v>2013</v>
      </c>
      <c r="M2880">
        <v>5.7</v>
      </c>
      <c r="N2880">
        <v>2.35</v>
      </c>
    </row>
    <row r="2881" spans="1:14" x14ac:dyDescent="0.3">
      <c r="A2881" t="s">
        <v>8167</v>
      </c>
      <c r="B2881">
        <v>112</v>
      </c>
      <c r="C2881" t="s">
        <v>8168</v>
      </c>
      <c r="D2881">
        <v>3058380</v>
      </c>
      <c r="E2881" t="s">
        <v>146</v>
      </c>
      <c r="F2881" t="s">
        <v>5255</v>
      </c>
      <c r="G2881" t="s">
        <v>8169</v>
      </c>
      <c r="H2881" t="s">
        <v>8170</v>
      </c>
      <c r="I2881" t="s">
        <v>965</v>
      </c>
      <c r="J2881" t="s">
        <v>966</v>
      </c>
      <c r="K2881">
        <v>100000000</v>
      </c>
      <c r="L2881">
        <v>2000</v>
      </c>
      <c r="M2881">
        <v>7.3</v>
      </c>
      <c r="N2881">
        <v>2.35</v>
      </c>
    </row>
    <row r="2882" spans="1:14" x14ac:dyDescent="0.3">
      <c r="A2882" t="s">
        <v>5233</v>
      </c>
      <c r="B2882">
        <v>96</v>
      </c>
      <c r="C2882" t="s">
        <v>8171</v>
      </c>
      <c r="D2882">
        <v>3074838</v>
      </c>
      <c r="E2882" t="s">
        <v>2112</v>
      </c>
      <c r="F2882" t="s">
        <v>156</v>
      </c>
      <c r="G2882" t="s">
        <v>8172</v>
      </c>
      <c r="H2882" t="s">
        <v>8173</v>
      </c>
      <c r="I2882" t="s">
        <v>20</v>
      </c>
      <c r="J2882" t="s">
        <v>21</v>
      </c>
      <c r="K2882">
        <v>11000000</v>
      </c>
      <c r="L2882">
        <v>2009</v>
      </c>
      <c r="M2882">
        <v>6.3</v>
      </c>
      <c r="N2882">
        <v>1.85</v>
      </c>
    </row>
    <row r="2883" spans="1:14" x14ac:dyDescent="0.3">
      <c r="A2883" t="s">
        <v>8174</v>
      </c>
      <c r="B2883">
        <v>91</v>
      </c>
      <c r="C2883" t="s">
        <v>5588</v>
      </c>
      <c r="D2883">
        <v>2104000</v>
      </c>
      <c r="E2883" t="s">
        <v>5554</v>
      </c>
      <c r="F2883" t="s">
        <v>1087</v>
      </c>
      <c r="G2883" t="s">
        <v>8175</v>
      </c>
      <c r="H2883" t="s">
        <v>8174</v>
      </c>
      <c r="I2883" t="s">
        <v>20</v>
      </c>
      <c r="J2883" t="s">
        <v>21</v>
      </c>
      <c r="K2883">
        <v>13000000</v>
      </c>
      <c r="L2883">
        <v>1996</v>
      </c>
      <c r="M2883">
        <v>5.9</v>
      </c>
      <c r="N2883">
        <v>1.85</v>
      </c>
    </row>
    <row r="2884" spans="1:14" x14ac:dyDescent="0.3">
      <c r="A2884" t="s">
        <v>3387</v>
      </c>
      <c r="B2884">
        <v>105</v>
      </c>
      <c r="C2884" t="s">
        <v>254</v>
      </c>
      <c r="D2884">
        <v>28501651</v>
      </c>
      <c r="E2884" t="s">
        <v>2588</v>
      </c>
      <c r="F2884" t="s">
        <v>568</v>
      </c>
      <c r="G2884" t="s">
        <v>5613</v>
      </c>
      <c r="H2884" t="s">
        <v>1365</v>
      </c>
      <c r="I2884" t="s">
        <v>20</v>
      </c>
      <c r="J2884" t="s">
        <v>21</v>
      </c>
      <c r="K2884">
        <v>26000000</v>
      </c>
      <c r="L2884">
        <v>2009</v>
      </c>
      <c r="M2884">
        <v>7.1</v>
      </c>
      <c r="N2884">
        <v>2.35</v>
      </c>
    </row>
    <row r="2885" spans="1:14" x14ac:dyDescent="0.3">
      <c r="A2885" t="s">
        <v>6090</v>
      </c>
      <c r="B2885">
        <v>125</v>
      </c>
      <c r="C2885" t="s">
        <v>230</v>
      </c>
      <c r="D2885">
        <v>1172769</v>
      </c>
      <c r="E2885" t="s">
        <v>1204</v>
      </c>
      <c r="F2885" t="s">
        <v>101</v>
      </c>
      <c r="G2885" t="s">
        <v>8176</v>
      </c>
      <c r="H2885" t="s">
        <v>5374</v>
      </c>
      <c r="I2885" t="s">
        <v>20</v>
      </c>
      <c r="J2885" t="s">
        <v>520</v>
      </c>
      <c r="K2885">
        <v>13000000</v>
      </c>
      <c r="L2885">
        <v>2006</v>
      </c>
      <c r="M2885">
        <v>7.1</v>
      </c>
      <c r="N2885">
        <v>1.85</v>
      </c>
    </row>
    <row r="2886" spans="1:14" x14ac:dyDescent="0.3">
      <c r="A2886" t="s">
        <v>8177</v>
      </c>
      <c r="B2886">
        <v>102</v>
      </c>
      <c r="C2886" t="s">
        <v>8178</v>
      </c>
      <c r="D2886">
        <v>17738570</v>
      </c>
      <c r="E2886" t="s">
        <v>146</v>
      </c>
      <c r="F2886" t="s">
        <v>805</v>
      </c>
      <c r="G2886" t="s">
        <v>8179</v>
      </c>
      <c r="H2886" t="s">
        <v>5600</v>
      </c>
      <c r="I2886" t="s">
        <v>20</v>
      </c>
      <c r="J2886" t="s">
        <v>21</v>
      </c>
      <c r="K2886">
        <v>13000000</v>
      </c>
      <c r="L2886">
        <v>2012</v>
      </c>
      <c r="M2886">
        <v>8</v>
      </c>
      <c r="N2886">
        <v>1.85</v>
      </c>
    </row>
    <row r="2887" spans="1:14" x14ac:dyDescent="0.3">
      <c r="A2887" t="s">
        <v>8180</v>
      </c>
      <c r="B2887">
        <v>87</v>
      </c>
      <c r="C2887" t="s">
        <v>8181</v>
      </c>
      <c r="D2887">
        <v>1200000</v>
      </c>
      <c r="E2887" t="s">
        <v>878</v>
      </c>
      <c r="F2887" t="s">
        <v>1253</v>
      </c>
      <c r="G2887" t="s">
        <v>8182</v>
      </c>
      <c r="H2887" t="s">
        <v>8183</v>
      </c>
      <c r="I2887" t="s">
        <v>20</v>
      </c>
      <c r="J2887" t="s">
        <v>21</v>
      </c>
      <c r="K2887">
        <v>3000000</v>
      </c>
      <c r="L2887">
        <v>1993</v>
      </c>
      <c r="M2887">
        <v>5.0999999999999996</v>
      </c>
      <c r="N2887">
        <v>1.85</v>
      </c>
    </row>
    <row r="2888" spans="1:14" x14ac:dyDescent="0.3">
      <c r="A2888" t="s">
        <v>6100</v>
      </c>
      <c r="B2888">
        <v>118</v>
      </c>
      <c r="C2888" t="s">
        <v>2467</v>
      </c>
      <c r="D2888">
        <v>1150403</v>
      </c>
      <c r="E2888" t="s">
        <v>1133</v>
      </c>
      <c r="F2888" t="s">
        <v>808</v>
      </c>
      <c r="G2888" t="s">
        <v>8184</v>
      </c>
      <c r="H2888" t="s">
        <v>4915</v>
      </c>
      <c r="I2888" t="s">
        <v>20</v>
      </c>
      <c r="J2888" t="s">
        <v>21</v>
      </c>
      <c r="K2888">
        <v>13000000</v>
      </c>
      <c r="L2888">
        <v>2006</v>
      </c>
      <c r="M2888">
        <v>7.1</v>
      </c>
      <c r="N2888">
        <v>1.85</v>
      </c>
    </row>
    <row r="2889" spans="1:14" x14ac:dyDescent="0.3">
      <c r="A2889" t="s">
        <v>5685</v>
      </c>
      <c r="B2889">
        <v>115</v>
      </c>
      <c r="C2889" t="s">
        <v>5184</v>
      </c>
      <c r="D2889">
        <v>403932</v>
      </c>
      <c r="E2889" t="s">
        <v>2569</v>
      </c>
      <c r="F2889" t="s">
        <v>1297</v>
      </c>
      <c r="G2889" t="s">
        <v>8185</v>
      </c>
      <c r="H2889" t="s">
        <v>1499</v>
      </c>
      <c r="I2889" t="s">
        <v>20</v>
      </c>
      <c r="J2889" t="s">
        <v>34</v>
      </c>
      <c r="K2889">
        <v>20000000</v>
      </c>
      <c r="L2889">
        <v>2000</v>
      </c>
      <c r="M2889">
        <v>6.5</v>
      </c>
      <c r="N2889">
        <v>2.35</v>
      </c>
    </row>
    <row r="2890" spans="1:14" x14ac:dyDescent="0.3">
      <c r="A2890" t="s">
        <v>2868</v>
      </c>
      <c r="B2890">
        <v>91</v>
      </c>
      <c r="C2890" t="s">
        <v>2176</v>
      </c>
      <c r="D2890">
        <v>1712111</v>
      </c>
      <c r="E2890" t="s">
        <v>3456</v>
      </c>
      <c r="F2890" t="s">
        <v>448</v>
      </c>
      <c r="G2890" t="s">
        <v>8186</v>
      </c>
      <c r="H2890" t="s">
        <v>888</v>
      </c>
      <c r="I2890" t="s">
        <v>20</v>
      </c>
      <c r="J2890" t="s">
        <v>21</v>
      </c>
      <c r="K2890">
        <v>8495000</v>
      </c>
      <c r="L2890">
        <v>2015</v>
      </c>
      <c r="M2890">
        <v>4.5</v>
      </c>
      <c r="N2890">
        <v>1.85</v>
      </c>
    </row>
    <row r="2891" spans="1:14" x14ac:dyDescent="0.3">
      <c r="A2891" t="s">
        <v>7398</v>
      </c>
      <c r="B2891">
        <v>88</v>
      </c>
      <c r="C2891" t="s">
        <v>8187</v>
      </c>
      <c r="D2891">
        <v>1024175</v>
      </c>
      <c r="E2891" t="s">
        <v>4630</v>
      </c>
      <c r="F2891" t="s">
        <v>8188</v>
      </c>
      <c r="G2891" t="s">
        <v>8189</v>
      </c>
      <c r="H2891" t="s">
        <v>7467</v>
      </c>
      <c r="I2891" t="s">
        <v>20</v>
      </c>
      <c r="J2891" t="s">
        <v>34</v>
      </c>
      <c r="K2891">
        <v>13000000</v>
      </c>
      <c r="L2891">
        <v>2011</v>
      </c>
      <c r="M2891">
        <v>6.6</v>
      </c>
      <c r="N2891">
        <v>2.35</v>
      </c>
    </row>
    <row r="2892" spans="1:14" x14ac:dyDescent="0.3">
      <c r="A2892" t="s">
        <v>384</v>
      </c>
      <c r="B2892">
        <v>127</v>
      </c>
      <c r="C2892" t="s">
        <v>8190</v>
      </c>
      <c r="D2892">
        <v>301305</v>
      </c>
      <c r="E2892" t="s">
        <v>3493</v>
      </c>
      <c r="F2892" t="s">
        <v>8191</v>
      </c>
      <c r="G2892" t="s">
        <v>8192</v>
      </c>
      <c r="H2892" t="s">
        <v>8193</v>
      </c>
      <c r="I2892" t="s">
        <v>8194</v>
      </c>
      <c r="J2892" t="s">
        <v>21</v>
      </c>
      <c r="K2892">
        <v>13000000</v>
      </c>
      <c r="L2892">
        <v>2011</v>
      </c>
      <c r="M2892">
        <v>4.3</v>
      </c>
      <c r="N2892">
        <v>2.35</v>
      </c>
    </row>
    <row r="2893" spans="1:14" x14ac:dyDescent="0.3">
      <c r="A2893" t="s">
        <v>7794</v>
      </c>
      <c r="B2893">
        <v>94</v>
      </c>
      <c r="C2893" t="s">
        <v>8195</v>
      </c>
      <c r="D2893">
        <v>51872378</v>
      </c>
      <c r="E2893" t="s">
        <v>1007</v>
      </c>
      <c r="F2893" t="s">
        <v>1317</v>
      </c>
      <c r="G2893" t="s">
        <v>8196</v>
      </c>
      <c r="H2893" t="s">
        <v>1158</v>
      </c>
      <c r="I2893" t="s">
        <v>20</v>
      </c>
      <c r="J2893" t="s">
        <v>21</v>
      </c>
      <c r="K2893">
        <v>13000000</v>
      </c>
      <c r="L2893">
        <v>2013</v>
      </c>
      <c r="M2893">
        <v>6.7</v>
      </c>
      <c r="N2893">
        <v>1.85</v>
      </c>
    </row>
    <row r="2894" spans="1:14" x14ac:dyDescent="0.3">
      <c r="A2894" t="s">
        <v>8197</v>
      </c>
      <c r="B2894">
        <v>115</v>
      </c>
      <c r="C2894" t="s">
        <v>8198</v>
      </c>
      <c r="D2894">
        <v>31662</v>
      </c>
      <c r="E2894" t="s">
        <v>684</v>
      </c>
      <c r="F2894" t="s">
        <v>156</v>
      </c>
      <c r="G2894" t="s">
        <v>8199</v>
      </c>
      <c r="H2894" t="s">
        <v>8200</v>
      </c>
      <c r="I2894" t="s">
        <v>20</v>
      </c>
      <c r="J2894" t="s">
        <v>3548</v>
      </c>
      <c r="K2894">
        <v>12620000</v>
      </c>
      <c r="L2894">
        <v>2016</v>
      </c>
      <c r="M2894">
        <v>6.8</v>
      </c>
    </row>
    <row r="2895" spans="1:14" x14ac:dyDescent="0.3">
      <c r="A2895" t="s">
        <v>8201</v>
      </c>
      <c r="B2895">
        <v>90</v>
      </c>
      <c r="C2895" t="s">
        <v>7134</v>
      </c>
      <c r="D2895">
        <v>28399192</v>
      </c>
      <c r="E2895" t="s">
        <v>8202</v>
      </c>
      <c r="F2895" t="s">
        <v>8203</v>
      </c>
      <c r="G2895" t="s">
        <v>8204</v>
      </c>
      <c r="H2895" t="s">
        <v>565</v>
      </c>
      <c r="I2895" t="s">
        <v>20</v>
      </c>
      <c r="J2895" t="s">
        <v>251</v>
      </c>
      <c r="K2895">
        <v>13000000</v>
      </c>
      <c r="L2895">
        <v>2002</v>
      </c>
      <c r="M2895">
        <v>5.4</v>
      </c>
      <c r="N2895">
        <v>2.35</v>
      </c>
    </row>
    <row r="2896" spans="1:14" x14ac:dyDescent="0.3">
      <c r="A2896" t="s">
        <v>2390</v>
      </c>
      <c r="B2896">
        <v>102</v>
      </c>
      <c r="C2896" t="s">
        <v>8205</v>
      </c>
      <c r="D2896">
        <v>2035566</v>
      </c>
      <c r="E2896" t="s">
        <v>8206</v>
      </c>
      <c r="F2896" t="s">
        <v>8207</v>
      </c>
      <c r="G2896" t="s">
        <v>8208</v>
      </c>
      <c r="H2896" t="s">
        <v>8209</v>
      </c>
      <c r="I2896" t="s">
        <v>20</v>
      </c>
      <c r="J2896" t="s">
        <v>966</v>
      </c>
      <c r="K2896">
        <v>13000000</v>
      </c>
      <c r="L2896">
        <v>2009</v>
      </c>
      <c r="M2896">
        <v>6.6</v>
      </c>
      <c r="N2896">
        <v>1.85</v>
      </c>
    </row>
    <row r="2897" spans="1:14" x14ac:dyDescent="0.3">
      <c r="A2897" t="s">
        <v>1562</v>
      </c>
      <c r="B2897">
        <v>100</v>
      </c>
      <c r="C2897" t="s">
        <v>8210</v>
      </c>
      <c r="E2897" t="s">
        <v>1412</v>
      </c>
      <c r="F2897" t="s">
        <v>7529</v>
      </c>
      <c r="G2897" t="s">
        <v>8211</v>
      </c>
      <c r="H2897" t="s">
        <v>8212</v>
      </c>
      <c r="I2897" t="s">
        <v>8213</v>
      </c>
      <c r="J2897" t="s">
        <v>182</v>
      </c>
      <c r="K2897">
        <v>12500000</v>
      </c>
      <c r="L2897">
        <v>1981</v>
      </c>
      <c r="M2897">
        <v>7.4</v>
      </c>
      <c r="N2897">
        <v>2.35</v>
      </c>
    </row>
    <row r="2898" spans="1:14" x14ac:dyDescent="0.3">
      <c r="A2898" t="s">
        <v>1134</v>
      </c>
      <c r="B2898">
        <v>117</v>
      </c>
      <c r="C2898" t="s">
        <v>4503</v>
      </c>
      <c r="D2898">
        <v>21078145</v>
      </c>
      <c r="E2898" t="s">
        <v>1017</v>
      </c>
      <c r="F2898" t="s">
        <v>1134</v>
      </c>
      <c r="G2898" t="s">
        <v>8214</v>
      </c>
      <c r="H2898" t="s">
        <v>5063</v>
      </c>
      <c r="I2898" t="s">
        <v>20</v>
      </c>
      <c r="J2898" t="s">
        <v>21</v>
      </c>
      <c r="K2898">
        <v>12500000</v>
      </c>
      <c r="L2898">
        <v>2002</v>
      </c>
      <c r="M2898">
        <v>7.3</v>
      </c>
      <c r="N2898">
        <v>2.35</v>
      </c>
    </row>
    <row r="2899" spans="1:14" x14ac:dyDescent="0.3">
      <c r="A2899" t="s">
        <v>5663</v>
      </c>
      <c r="B2899">
        <v>109</v>
      </c>
      <c r="C2899" t="s">
        <v>5669</v>
      </c>
      <c r="D2899">
        <v>14060950</v>
      </c>
      <c r="E2899" t="s">
        <v>2190</v>
      </c>
      <c r="F2899" t="s">
        <v>8215</v>
      </c>
      <c r="G2899" t="s">
        <v>8216</v>
      </c>
      <c r="H2899" t="s">
        <v>8217</v>
      </c>
      <c r="I2899" t="s">
        <v>20</v>
      </c>
      <c r="J2899" t="s">
        <v>21</v>
      </c>
      <c r="K2899">
        <v>12500000</v>
      </c>
      <c r="L2899">
        <v>2002</v>
      </c>
      <c r="M2899">
        <v>6.9</v>
      </c>
      <c r="N2899">
        <v>1.85</v>
      </c>
    </row>
    <row r="2900" spans="1:14" x14ac:dyDescent="0.3">
      <c r="A2900" t="s">
        <v>1142</v>
      </c>
      <c r="B2900">
        <v>121</v>
      </c>
      <c r="C2900" t="s">
        <v>301</v>
      </c>
      <c r="D2900">
        <v>12281500</v>
      </c>
      <c r="E2900" t="s">
        <v>3612</v>
      </c>
      <c r="F2900" t="s">
        <v>231</v>
      </c>
      <c r="G2900" t="s">
        <v>8218</v>
      </c>
      <c r="H2900" t="s">
        <v>1647</v>
      </c>
      <c r="I2900" t="s">
        <v>20</v>
      </c>
      <c r="J2900" t="s">
        <v>21</v>
      </c>
      <c r="K2900">
        <v>13000000</v>
      </c>
      <c r="L2900">
        <v>1993</v>
      </c>
      <c r="M2900">
        <v>8</v>
      </c>
      <c r="N2900">
        <v>2.35</v>
      </c>
    </row>
    <row r="2901" spans="1:14" x14ac:dyDescent="0.3">
      <c r="A2901" t="s">
        <v>8219</v>
      </c>
      <c r="B2901">
        <v>111</v>
      </c>
      <c r="C2901" t="s">
        <v>502</v>
      </c>
      <c r="E2901" t="s">
        <v>3429</v>
      </c>
      <c r="F2901" t="s">
        <v>135</v>
      </c>
      <c r="G2901" t="s">
        <v>8220</v>
      </c>
      <c r="H2901" t="s">
        <v>8221</v>
      </c>
      <c r="I2901" t="s">
        <v>20</v>
      </c>
      <c r="J2901" t="s">
        <v>520</v>
      </c>
      <c r="K2901">
        <v>3660000</v>
      </c>
      <c r="L2901">
        <v>2010</v>
      </c>
      <c r="M2901">
        <v>6.4</v>
      </c>
      <c r="N2901">
        <v>2.35</v>
      </c>
    </row>
    <row r="2902" spans="1:14" x14ac:dyDescent="0.3">
      <c r="A2902" t="s">
        <v>7715</v>
      </c>
      <c r="B2902">
        <v>100</v>
      </c>
      <c r="C2902" t="s">
        <v>1554</v>
      </c>
      <c r="D2902">
        <v>10725228</v>
      </c>
      <c r="E2902" t="s">
        <v>1989</v>
      </c>
      <c r="F2902" t="s">
        <v>82</v>
      </c>
      <c r="G2902" t="s">
        <v>8222</v>
      </c>
      <c r="H2902" t="s">
        <v>8223</v>
      </c>
      <c r="I2902" t="s">
        <v>20</v>
      </c>
      <c r="J2902" t="s">
        <v>21</v>
      </c>
      <c r="K2902">
        <v>12500000</v>
      </c>
      <c r="L2902">
        <v>1992</v>
      </c>
      <c r="M2902">
        <v>7.8</v>
      </c>
      <c r="N2902">
        <v>2.35</v>
      </c>
    </row>
    <row r="2903" spans="1:14" x14ac:dyDescent="0.3">
      <c r="A2903" t="s">
        <v>5685</v>
      </c>
      <c r="B2903">
        <v>109</v>
      </c>
      <c r="C2903" t="s">
        <v>2651</v>
      </c>
      <c r="D2903">
        <v>214966</v>
      </c>
      <c r="E2903" t="s">
        <v>1392</v>
      </c>
      <c r="F2903" t="s">
        <v>1701</v>
      </c>
      <c r="G2903" t="s">
        <v>8224</v>
      </c>
      <c r="H2903" t="s">
        <v>5729</v>
      </c>
      <c r="I2903" t="s">
        <v>20</v>
      </c>
      <c r="J2903" t="s">
        <v>21</v>
      </c>
      <c r="K2903">
        <v>13000000</v>
      </c>
      <c r="L2903">
        <v>2010</v>
      </c>
      <c r="M2903">
        <v>6.1</v>
      </c>
      <c r="N2903">
        <v>2.35</v>
      </c>
    </row>
    <row r="2904" spans="1:14" x14ac:dyDescent="0.3">
      <c r="A2904" t="s">
        <v>8225</v>
      </c>
      <c r="B2904">
        <v>93</v>
      </c>
      <c r="C2904" t="s">
        <v>1132</v>
      </c>
      <c r="E2904" t="s">
        <v>5870</v>
      </c>
      <c r="F2904" t="s">
        <v>655</v>
      </c>
      <c r="G2904" t="s">
        <v>8226</v>
      </c>
      <c r="H2904" t="s">
        <v>2061</v>
      </c>
      <c r="I2904" t="s">
        <v>20</v>
      </c>
      <c r="J2904" t="s">
        <v>21</v>
      </c>
      <c r="K2904">
        <v>18000000</v>
      </c>
      <c r="L2904">
        <v>1982</v>
      </c>
      <c r="M2904">
        <v>6.1</v>
      </c>
      <c r="N2904">
        <v>1.85</v>
      </c>
    </row>
    <row r="2905" spans="1:14" x14ac:dyDescent="0.3">
      <c r="A2905" t="s">
        <v>8227</v>
      </c>
      <c r="B2905">
        <v>101</v>
      </c>
      <c r="C2905" t="s">
        <v>8228</v>
      </c>
      <c r="D2905">
        <v>11956207</v>
      </c>
      <c r="E2905" t="s">
        <v>3197</v>
      </c>
      <c r="F2905" t="s">
        <v>8229</v>
      </c>
      <c r="G2905" t="s">
        <v>8230</v>
      </c>
      <c r="H2905" t="s">
        <v>3324</v>
      </c>
      <c r="I2905" t="s">
        <v>20</v>
      </c>
      <c r="J2905" t="s">
        <v>21</v>
      </c>
      <c r="K2905">
        <v>16000000</v>
      </c>
      <c r="L2905">
        <v>2009</v>
      </c>
      <c r="M2905">
        <v>5.0999999999999996</v>
      </c>
      <c r="N2905">
        <v>2.35</v>
      </c>
    </row>
    <row r="2906" spans="1:14" x14ac:dyDescent="0.3">
      <c r="A2906" t="s">
        <v>8231</v>
      </c>
      <c r="B2906">
        <v>101</v>
      </c>
      <c r="C2906" t="s">
        <v>8232</v>
      </c>
      <c r="E2906" t="s">
        <v>1510</v>
      </c>
      <c r="F2906" t="s">
        <v>7283</v>
      </c>
      <c r="G2906" t="s">
        <v>8233</v>
      </c>
      <c r="H2906" t="s">
        <v>8234</v>
      </c>
      <c r="I2906" t="s">
        <v>20</v>
      </c>
      <c r="J2906" t="s">
        <v>21</v>
      </c>
      <c r="L2906">
        <v>1937</v>
      </c>
      <c r="M2906">
        <v>7.8</v>
      </c>
      <c r="N2906">
        <v>1.37</v>
      </c>
    </row>
    <row r="2907" spans="1:14" x14ac:dyDescent="0.3">
      <c r="A2907" t="s">
        <v>2300</v>
      </c>
      <c r="B2907">
        <v>106</v>
      </c>
      <c r="C2907" t="s">
        <v>588</v>
      </c>
      <c r="D2907">
        <v>5949693</v>
      </c>
      <c r="E2907" t="s">
        <v>936</v>
      </c>
      <c r="F2907" t="s">
        <v>2670</v>
      </c>
      <c r="G2907" t="s">
        <v>8235</v>
      </c>
      <c r="H2907" t="s">
        <v>6999</v>
      </c>
      <c r="I2907" t="s">
        <v>20</v>
      </c>
      <c r="J2907" t="s">
        <v>21</v>
      </c>
      <c r="K2907">
        <v>12000000</v>
      </c>
      <c r="L2907">
        <v>2007</v>
      </c>
      <c r="M2907">
        <v>7.4</v>
      </c>
      <c r="N2907">
        <v>1.85</v>
      </c>
    </row>
    <row r="2908" spans="1:14" x14ac:dyDescent="0.3">
      <c r="A2908" t="s">
        <v>8236</v>
      </c>
      <c r="B2908">
        <v>94</v>
      </c>
      <c r="C2908" t="s">
        <v>8237</v>
      </c>
      <c r="D2908">
        <v>9030581</v>
      </c>
      <c r="E2908" t="s">
        <v>2183</v>
      </c>
      <c r="F2908" t="s">
        <v>8238</v>
      </c>
      <c r="G2908" t="s">
        <v>8239</v>
      </c>
      <c r="H2908" t="s">
        <v>8240</v>
      </c>
      <c r="I2908" t="s">
        <v>20</v>
      </c>
      <c r="J2908" t="s">
        <v>34</v>
      </c>
      <c r="K2908">
        <v>12500000</v>
      </c>
      <c r="L2908">
        <v>2008</v>
      </c>
      <c r="M2908">
        <v>7.8</v>
      </c>
      <c r="N2908">
        <v>1.85</v>
      </c>
    </row>
    <row r="2909" spans="1:14" x14ac:dyDescent="0.3">
      <c r="A2909" t="s">
        <v>7895</v>
      </c>
      <c r="B2909">
        <v>140</v>
      </c>
      <c r="C2909" t="s">
        <v>1200</v>
      </c>
      <c r="D2909">
        <v>4157491</v>
      </c>
      <c r="E2909" t="s">
        <v>8241</v>
      </c>
      <c r="F2909" t="s">
        <v>4111</v>
      </c>
      <c r="G2909" t="s">
        <v>8242</v>
      </c>
      <c r="H2909" t="s">
        <v>8243</v>
      </c>
      <c r="I2909" t="s">
        <v>20</v>
      </c>
      <c r="J2909" t="s">
        <v>4713</v>
      </c>
      <c r="K2909">
        <v>12800000</v>
      </c>
      <c r="L2909">
        <v>2000</v>
      </c>
      <c r="M2909">
        <v>8</v>
      </c>
      <c r="N2909">
        <v>2.35</v>
      </c>
    </row>
    <row r="2910" spans="1:14" x14ac:dyDescent="0.3">
      <c r="A2910" t="s">
        <v>7559</v>
      </c>
      <c r="B2910">
        <v>132</v>
      </c>
      <c r="C2910" t="s">
        <v>703</v>
      </c>
      <c r="D2910">
        <v>1508689</v>
      </c>
      <c r="E2910" t="s">
        <v>146</v>
      </c>
      <c r="F2910" t="s">
        <v>94</v>
      </c>
      <c r="G2910" t="s">
        <v>8244</v>
      </c>
      <c r="H2910" t="s">
        <v>872</v>
      </c>
      <c r="I2910" t="s">
        <v>20</v>
      </c>
      <c r="J2910" t="s">
        <v>21</v>
      </c>
      <c r="K2910">
        <v>16000000</v>
      </c>
      <c r="L2910">
        <v>1997</v>
      </c>
      <c r="M2910">
        <v>6.7</v>
      </c>
      <c r="N2910">
        <v>2.35</v>
      </c>
    </row>
    <row r="2911" spans="1:14" x14ac:dyDescent="0.3">
      <c r="A2911" t="s">
        <v>8245</v>
      </c>
      <c r="B2911">
        <v>99</v>
      </c>
      <c r="C2911" t="s">
        <v>8246</v>
      </c>
      <c r="D2911">
        <v>1227324</v>
      </c>
      <c r="E2911" t="s">
        <v>1272</v>
      </c>
      <c r="F2911" t="s">
        <v>2467</v>
      </c>
      <c r="G2911" t="s">
        <v>8247</v>
      </c>
      <c r="H2911" t="s">
        <v>3482</v>
      </c>
      <c r="I2911" t="s">
        <v>20</v>
      </c>
      <c r="J2911" t="s">
        <v>21</v>
      </c>
      <c r="K2911">
        <v>12500000</v>
      </c>
      <c r="L2911">
        <v>1996</v>
      </c>
      <c r="M2911">
        <v>6.6</v>
      </c>
      <c r="N2911">
        <v>1.85</v>
      </c>
    </row>
    <row r="2912" spans="1:14" x14ac:dyDescent="0.3">
      <c r="A2912" t="s">
        <v>7712</v>
      </c>
      <c r="B2912">
        <v>90</v>
      </c>
      <c r="C2912" t="s">
        <v>3255</v>
      </c>
      <c r="D2912">
        <v>4360548</v>
      </c>
      <c r="E2912" t="s">
        <v>936</v>
      </c>
      <c r="F2912" t="s">
        <v>2295</v>
      </c>
      <c r="G2912" t="s">
        <v>8248</v>
      </c>
      <c r="H2912" t="s">
        <v>1932</v>
      </c>
      <c r="I2912" t="s">
        <v>20</v>
      </c>
      <c r="J2912" t="s">
        <v>21</v>
      </c>
      <c r="K2912">
        <v>15000000</v>
      </c>
      <c r="L2912">
        <v>2009</v>
      </c>
      <c r="M2912">
        <v>6.4</v>
      </c>
      <c r="N2912">
        <v>1.85</v>
      </c>
    </row>
    <row r="2913" spans="1:14" x14ac:dyDescent="0.3">
      <c r="A2913" t="s">
        <v>8249</v>
      </c>
      <c r="B2913">
        <v>105</v>
      </c>
      <c r="C2913" t="s">
        <v>750</v>
      </c>
      <c r="D2913">
        <v>26589953</v>
      </c>
      <c r="E2913" t="s">
        <v>227</v>
      </c>
      <c r="F2913" t="s">
        <v>1147</v>
      </c>
      <c r="G2913" t="s">
        <v>8250</v>
      </c>
      <c r="H2913" t="s">
        <v>2125</v>
      </c>
      <c r="I2913" t="s">
        <v>20</v>
      </c>
      <c r="J2913" t="s">
        <v>21</v>
      </c>
      <c r="K2913">
        <v>10500000</v>
      </c>
      <c r="L2913">
        <v>2010</v>
      </c>
      <c r="M2913">
        <v>6.7</v>
      </c>
      <c r="N2913">
        <v>1.85</v>
      </c>
    </row>
    <row r="2914" spans="1:14" x14ac:dyDescent="0.3">
      <c r="A2914" t="s">
        <v>8251</v>
      </c>
      <c r="B2914">
        <v>108</v>
      </c>
      <c r="C2914" t="s">
        <v>3932</v>
      </c>
      <c r="D2914">
        <v>1039869</v>
      </c>
      <c r="E2914" t="s">
        <v>1204</v>
      </c>
      <c r="F2914" t="s">
        <v>82</v>
      </c>
      <c r="G2914" t="s">
        <v>8252</v>
      </c>
      <c r="H2914" t="s">
        <v>8253</v>
      </c>
      <c r="I2914" t="s">
        <v>20</v>
      </c>
      <c r="J2914" t="s">
        <v>182</v>
      </c>
      <c r="K2914">
        <v>15000000</v>
      </c>
      <c r="L2914">
        <v>2010</v>
      </c>
      <c r="M2914">
        <v>6.2</v>
      </c>
      <c r="N2914">
        <v>2.35</v>
      </c>
    </row>
    <row r="2915" spans="1:14" x14ac:dyDescent="0.3">
      <c r="A2915" t="s">
        <v>2035</v>
      </c>
      <c r="B2915">
        <v>69</v>
      </c>
      <c r="C2915" t="s">
        <v>8254</v>
      </c>
      <c r="D2915">
        <v>48092846</v>
      </c>
      <c r="E2915" t="s">
        <v>1835</v>
      </c>
      <c r="F2915" t="s">
        <v>6153</v>
      </c>
      <c r="G2915" t="s">
        <v>8255</v>
      </c>
      <c r="H2915" t="s">
        <v>8256</v>
      </c>
      <c r="I2915" t="s">
        <v>20</v>
      </c>
      <c r="J2915" t="s">
        <v>21</v>
      </c>
      <c r="K2915">
        <v>12500000</v>
      </c>
      <c r="L2915">
        <v>1988</v>
      </c>
      <c r="M2915">
        <v>7.3</v>
      </c>
      <c r="N2915">
        <v>1.33</v>
      </c>
    </row>
    <row r="2916" spans="1:14" x14ac:dyDescent="0.3">
      <c r="A2916" t="s">
        <v>8257</v>
      </c>
      <c r="B2916">
        <v>148</v>
      </c>
      <c r="C2916" t="s">
        <v>8258</v>
      </c>
      <c r="D2916">
        <v>1110186</v>
      </c>
      <c r="E2916" t="s">
        <v>968</v>
      </c>
      <c r="F2916" t="s">
        <v>8259</v>
      </c>
      <c r="G2916" t="s">
        <v>8260</v>
      </c>
      <c r="H2916" t="s">
        <v>3836</v>
      </c>
      <c r="I2916" t="s">
        <v>7537</v>
      </c>
      <c r="J2916" t="s">
        <v>3548</v>
      </c>
      <c r="K2916">
        <v>12800000</v>
      </c>
      <c r="L2916">
        <v>2004</v>
      </c>
      <c r="M2916">
        <v>8.1</v>
      </c>
      <c r="N2916">
        <v>2.35</v>
      </c>
    </row>
    <row r="2917" spans="1:14" x14ac:dyDescent="0.3">
      <c r="A2917" t="s">
        <v>8261</v>
      </c>
      <c r="B2917">
        <v>118</v>
      </c>
      <c r="C2917" t="s">
        <v>2125</v>
      </c>
      <c r="D2917">
        <v>1089445</v>
      </c>
      <c r="E2917" t="s">
        <v>4559</v>
      </c>
      <c r="F2917" t="s">
        <v>258</v>
      </c>
      <c r="G2917" t="s">
        <v>8262</v>
      </c>
      <c r="H2917" t="s">
        <v>1493</v>
      </c>
      <c r="I2917" t="s">
        <v>20</v>
      </c>
      <c r="J2917" t="s">
        <v>182</v>
      </c>
      <c r="K2917">
        <v>12500000</v>
      </c>
      <c r="L2917">
        <v>2009</v>
      </c>
      <c r="M2917">
        <v>7</v>
      </c>
      <c r="N2917">
        <v>2.35</v>
      </c>
    </row>
    <row r="2918" spans="1:14" x14ac:dyDescent="0.3">
      <c r="A2918" t="s">
        <v>2988</v>
      </c>
      <c r="B2918">
        <v>132</v>
      </c>
      <c r="C2918" t="s">
        <v>7946</v>
      </c>
      <c r="D2918">
        <v>204565000</v>
      </c>
      <c r="E2918" t="s">
        <v>3960</v>
      </c>
      <c r="F2918" t="s">
        <v>4745</v>
      </c>
      <c r="G2918" t="s">
        <v>8263</v>
      </c>
      <c r="H2918" t="s">
        <v>8264</v>
      </c>
      <c r="I2918" t="s">
        <v>20</v>
      </c>
      <c r="J2918" t="s">
        <v>21</v>
      </c>
      <c r="K2918">
        <v>8000000</v>
      </c>
      <c r="L2918">
        <v>1973</v>
      </c>
      <c r="M2918">
        <v>8</v>
      </c>
      <c r="N2918">
        <v>1.37</v>
      </c>
    </row>
    <row r="2919" spans="1:14" x14ac:dyDescent="0.3">
      <c r="A2919" t="s">
        <v>264</v>
      </c>
      <c r="B2919">
        <v>130</v>
      </c>
      <c r="C2919" t="s">
        <v>8265</v>
      </c>
      <c r="D2919">
        <v>260000000</v>
      </c>
      <c r="E2919" t="s">
        <v>1201</v>
      </c>
      <c r="F2919" t="s">
        <v>1593</v>
      </c>
      <c r="G2919" t="s">
        <v>8266</v>
      </c>
      <c r="H2919" t="s">
        <v>6382</v>
      </c>
      <c r="I2919" t="s">
        <v>20</v>
      </c>
      <c r="J2919" t="s">
        <v>21</v>
      </c>
      <c r="K2919">
        <v>8000000</v>
      </c>
      <c r="L2919">
        <v>1975</v>
      </c>
      <c r="M2919">
        <v>8</v>
      </c>
      <c r="N2919">
        <v>2.35</v>
      </c>
    </row>
    <row r="2920" spans="1:14" x14ac:dyDescent="0.3">
      <c r="A2920" t="s">
        <v>1145</v>
      </c>
      <c r="B2920">
        <v>95</v>
      </c>
      <c r="C2920" t="s">
        <v>4640</v>
      </c>
      <c r="D2920">
        <v>101736215</v>
      </c>
      <c r="E2920" t="s">
        <v>1099</v>
      </c>
      <c r="F2920" t="s">
        <v>2910</v>
      </c>
      <c r="G2920" t="s">
        <v>8267</v>
      </c>
      <c r="H2920" t="s">
        <v>2397</v>
      </c>
      <c r="I2920" t="s">
        <v>20</v>
      </c>
      <c r="J2920" t="s">
        <v>21</v>
      </c>
      <c r="K2920">
        <v>11000000</v>
      </c>
      <c r="L2920">
        <v>1999</v>
      </c>
      <c r="M2920">
        <v>7</v>
      </c>
      <c r="N2920">
        <v>1.85</v>
      </c>
    </row>
    <row r="2921" spans="1:14" x14ac:dyDescent="0.3">
      <c r="A2921" t="s">
        <v>8268</v>
      </c>
      <c r="B2921">
        <v>80</v>
      </c>
      <c r="C2921" t="s">
        <v>2053</v>
      </c>
      <c r="D2921">
        <v>71442</v>
      </c>
      <c r="E2921" t="s">
        <v>8269</v>
      </c>
      <c r="F2921" t="s">
        <v>452</v>
      </c>
      <c r="G2921" t="s">
        <v>8270</v>
      </c>
      <c r="H2921" t="s">
        <v>8271</v>
      </c>
      <c r="I2921" t="s">
        <v>965</v>
      </c>
      <c r="J2921" t="s">
        <v>966</v>
      </c>
      <c r="K2921">
        <v>9600000</v>
      </c>
      <c r="L2921">
        <v>2012</v>
      </c>
      <c r="M2921">
        <v>7.9</v>
      </c>
      <c r="N2921">
        <v>1.85</v>
      </c>
    </row>
    <row r="2922" spans="1:14" x14ac:dyDescent="0.3">
      <c r="A2922" t="s">
        <v>4557</v>
      </c>
      <c r="B2922">
        <v>94</v>
      </c>
      <c r="C2922" t="s">
        <v>3539</v>
      </c>
      <c r="D2922">
        <v>79817937</v>
      </c>
      <c r="E2922" t="s">
        <v>8272</v>
      </c>
      <c r="F2922" t="s">
        <v>2205</v>
      </c>
      <c r="G2922" t="s">
        <v>8273</v>
      </c>
      <c r="H2922" t="s">
        <v>8274</v>
      </c>
      <c r="I2922" t="s">
        <v>20</v>
      </c>
      <c r="J2922" t="s">
        <v>21</v>
      </c>
      <c r="K2922">
        <v>25000000</v>
      </c>
      <c r="L2922">
        <v>1986</v>
      </c>
      <c r="M2922">
        <v>5.9</v>
      </c>
      <c r="N2922">
        <v>1.85</v>
      </c>
    </row>
    <row r="2923" spans="1:14" x14ac:dyDescent="0.3">
      <c r="A2923" t="s">
        <v>894</v>
      </c>
      <c r="B2923">
        <v>122</v>
      </c>
      <c r="C2923" t="s">
        <v>2486</v>
      </c>
      <c r="D2923">
        <v>91547205</v>
      </c>
      <c r="E2923" t="s">
        <v>1106</v>
      </c>
      <c r="F2923" t="s">
        <v>6737</v>
      </c>
      <c r="G2923" t="s">
        <v>8275</v>
      </c>
      <c r="H2923" t="s">
        <v>3554</v>
      </c>
      <c r="I2923" t="s">
        <v>20</v>
      </c>
      <c r="J2923" t="s">
        <v>21</v>
      </c>
      <c r="K2923">
        <v>12000000</v>
      </c>
      <c r="L2923">
        <v>2012</v>
      </c>
      <c r="M2923">
        <v>6.6</v>
      </c>
      <c r="N2923">
        <v>2.35</v>
      </c>
    </row>
    <row r="2924" spans="1:14" x14ac:dyDescent="0.3">
      <c r="A2924" t="s">
        <v>894</v>
      </c>
      <c r="B2924">
        <v>102</v>
      </c>
      <c r="C2924" t="s">
        <v>5608</v>
      </c>
      <c r="D2924">
        <v>75074950</v>
      </c>
      <c r="E2924" t="s">
        <v>1649</v>
      </c>
      <c r="F2924" t="s">
        <v>7001</v>
      </c>
      <c r="G2924" t="s">
        <v>8276</v>
      </c>
      <c r="H2924" t="s">
        <v>545</v>
      </c>
      <c r="I2924" t="s">
        <v>20</v>
      </c>
      <c r="J2924" t="s">
        <v>21</v>
      </c>
      <c r="K2924">
        <v>12000000</v>
      </c>
      <c r="L2924">
        <v>2002</v>
      </c>
      <c r="M2924">
        <v>6.3</v>
      </c>
      <c r="N2924">
        <v>1.85</v>
      </c>
    </row>
    <row r="2925" spans="1:14" x14ac:dyDescent="0.3">
      <c r="A2925" t="s">
        <v>5492</v>
      </c>
      <c r="B2925">
        <v>116</v>
      </c>
      <c r="C2925" t="s">
        <v>5638</v>
      </c>
      <c r="D2925">
        <v>78900000</v>
      </c>
      <c r="E2925" t="s">
        <v>48</v>
      </c>
      <c r="F2925" t="s">
        <v>691</v>
      </c>
      <c r="G2925" t="s">
        <v>8277</v>
      </c>
      <c r="H2925" t="s">
        <v>4471</v>
      </c>
      <c r="I2925" t="s">
        <v>20</v>
      </c>
      <c r="J2925" t="s">
        <v>21</v>
      </c>
      <c r="K2925">
        <v>11000000</v>
      </c>
      <c r="L2925">
        <v>1982</v>
      </c>
      <c r="M2925">
        <v>7.7</v>
      </c>
      <c r="N2925">
        <v>2.35</v>
      </c>
    </row>
    <row r="2926" spans="1:14" x14ac:dyDescent="0.3">
      <c r="A2926" t="s">
        <v>349</v>
      </c>
      <c r="B2926">
        <v>78</v>
      </c>
      <c r="C2926" t="s">
        <v>1200</v>
      </c>
      <c r="D2926">
        <v>72217000</v>
      </c>
      <c r="E2926" t="s">
        <v>1099</v>
      </c>
      <c r="F2926" t="s">
        <v>5418</v>
      </c>
      <c r="G2926" t="s">
        <v>8278</v>
      </c>
      <c r="H2926" t="s">
        <v>7109</v>
      </c>
      <c r="I2926" t="s">
        <v>20</v>
      </c>
      <c r="J2926" t="s">
        <v>21</v>
      </c>
      <c r="K2926">
        <v>12000000</v>
      </c>
      <c r="L2926">
        <v>1994</v>
      </c>
      <c r="M2926">
        <v>6.9</v>
      </c>
      <c r="N2926">
        <v>1.85</v>
      </c>
    </row>
    <row r="2927" spans="1:14" x14ac:dyDescent="0.3">
      <c r="A2927" t="s">
        <v>8279</v>
      </c>
      <c r="B2927">
        <v>114</v>
      </c>
      <c r="C2927" t="s">
        <v>2878</v>
      </c>
      <c r="D2927">
        <v>79568000</v>
      </c>
      <c r="E2927" t="s">
        <v>1913</v>
      </c>
      <c r="F2927" t="s">
        <v>609</v>
      </c>
      <c r="G2927" t="s">
        <v>8280</v>
      </c>
      <c r="H2927" t="s">
        <v>8281</v>
      </c>
      <c r="I2927" t="s">
        <v>20</v>
      </c>
      <c r="J2927" t="s">
        <v>21</v>
      </c>
      <c r="K2927">
        <v>12000000</v>
      </c>
      <c r="L2927">
        <v>1983</v>
      </c>
      <c r="M2927">
        <v>7.1</v>
      </c>
      <c r="N2927">
        <v>1.85</v>
      </c>
    </row>
    <row r="2928" spans="1:14" x14ac:dyDescent="0.3">
      <c r="A2928" t="s">
        <v>733</v>
      </c>
      <c r="B2928">
        <v>112</v>
      </c>
      <c r="C2928" t="s">
        <v>1830</v>
      </c>
      <c r="D2928">
        <v>65500000</v>
      </c>
      <c r="E2928" t="s">
        <v>3299</v>
      </c>
      <c r="F2928" t="s">
        <v>266</v>
      </c>
      <c r="G2928" t="s">
        <v>8282</v>
      </c>
      <c r="H2928" t="s">
        <v>760</v>
      </c>
      <c r="I2928" t="s">
        <v>20</v>
      </c>
      <c r="J2928" t="s">
        <v>21</v>
      </c>
      <c r="K2928">
        <v>12000000</v>
      </c>
      <c r="L2928">
        <v>1985</v>
      </c>
      <c r="M2928">
        <v>7.4</v>
      </c>
      <c r="N2928">
        <v>1.85</v>
      </c>
    </row>
    <row r="2929" spans="1:14" x14ac:dyDescent="0.3">
      <c r="A2929" t="s">
        <v>8283</v>
      </c>
      <c r="B2929">
        <v>110</v>
      </c>
      <c r="C2929" t="s">
        <v>8284</v>
      </c>
      <c r="D2929">
        <v>70011073</v>
      </c>
      <c r="E2929" t="s">
        <v>8285</v>
      </c>
      <c r="F2929" t="s">
        <v>8286</v>
      </c>
      <c r="G2929" t="s">
        <v>8287</v>
      </c>
      <c r="H2929" t="s">
        <v>8288</v>
      </c>
      <c r="I2929" t="s">
        <v>20</v>
      </c>
      <c r="J2929" t="s">
        <v>21</v>
      </c>
      <c r="K2929">
        <v>12000000</v>
      </c>
      <c r="L2929">
        <v>2012</v>
      </c>
      <c r="M2929">
        <v>6.5</v>
      </c>
      <c r="N2929">
        <v>2.35</v>
      </c>
    </row>
    <row r="2930" spans="1:14" x14ac:dyDescent="0.3">
      <c r="A2930" t="s">
        <v>3873</v>
      </c>
      <c r="B2930">
        <v>104</v>
      </c>
      <c r="C2930" t="s">
        <v>2557</v>
      </c>
      <c r="D2930">
        <v>65269010</v>
      </c>
      <c r="E2930" t="s">
        <v>8289</v>
      </c>
      <c r="F2930" t="s">
        <v>303</v>
      </c>
      <c r="G2930" t="s">
        <v>8290</v>
      </c>
      <c r="H2930" t="s">
        <v>8291</v>
      </c>
      <c r="I2930" t="s">
        <v>20</v>
      </c>
      <c r="J2930" t="s">
        <v>21</v>
      </c>
      <c r="K2930">
        <v>12000000</v>
      </c>
      <c r="L2930">
        <v>2006</v>
      </c>
      <c r="M2930">
        <v>6.5</v>
      </c>
      <c r="N2930">
        <v>2.35</v>
      </c>
    </row>
    <row r="2931" spans="1:14" x14ac:dyDescent="0.3">
      <c r="A2931" t="s">
        <v>8292</v>
      </c>
      <c r="B2931">
        <v>81</v>
      </c>
      <c r="C2931" t="s">
        <v>910</v>
      </c>
      <c r="D2931">
        <v>63071133</v>
      </c>
      <c r="E2931" t="s">
        <v>8293</v>
      </c>
      <c r="F2931" t="s">
        <v>658</v>
      </c>
      <c r="G2931" t="s">
        <v>8294</v>
      </c>
      <c r="H2931" t="s">
        <v>4133</v>
      </c>
      <c r="I2931" t="s">
        <v>20</v>
      </c>
      <c r="J2931" t="s">
        <v>21</v>
      </c>
      <c r="K2931">
        <v>12000000</v>
      </c>
      <c r="L2931">
        <v>1996</v>
      </c>
      <c r="M2931">
        <v>6.8</v>
      </c>
      <c r="N2931">
        <v>1.85</v>
      </c>
    </row>
    <row r="2932" spans="1:14" x14ac:dyDescent="0.3">
      <c r="A2932" t="s">
        <v>1159</v>
      </c>
      <c r="B2932">
        <v>154</v>
      </c>
      <c r="C2932" t="s">
        <v>8295</v>
      </c>
      <c r="D2932">
        <v>39647595</v>
      </c>
      <c r="E2932" t="s">
        <v>1007</v>
      </c>
      <c r="F2932" t="s">
        <v>1147</v>
      </c>
      <c r="G2932" t="s">
        <v>8296</v>
      </c>
      <c r="H2932" t="s">
        <v>2759</v>
      </c>
      <c r="I2932" t="s">
        <v>20</v>
      </c>
      <c r="J2932" t="s">
        <v>21</v>
      </c>
      <c r="K2932">
        <v>12000000</v>
      </c>
      <c r="L2932">
        <v>1997</v>
      </c>
      <c r="M2932">
        <v>7.5</v>
      </c>
      <c r="N2932">
        <v>1.85</v>
      </c>
    </row>
    <row r="2933" spans="1:14" x14ac:dyDescent="0.3">
      <c r="A2933" t="s">
        <v>3273</v>
      </c>
      <c r="B2933">
        <v>102</v>
      </c>
      <c r="C2933" t="s">
        <v>4285</v>
      </c>
      <c r="D2933">
        <v>38087366</v>
      </c>
      <c r="E2933" t="s">
        <v>2674</v>
      </c>
      <c r="F2933" t="s">
        <v>4545</v>
      </c>
      <c r="G2933" t="s">
        <v>8297</v>
      </c>
      <c r="H2933" t="s">
        <v>4736</v>
      </c>
      <c r="I2933" t="s">
        <v>20</v>
      </c>
      <c r="J2933" t="s">
        <v>21</v>
      </c>
      <c r="K2933">
        <v>12000000</v>
      </c>
      <c r="L2933">
        <v>2008</v>
      </c>
      <c r="M2933">
        <v>6.6</v>
      </c>
      <c r="N2933">
        <v>1.85</v>
      </c>
    </row>
    <row r="2934" spans="1:14" x14ac:dyDescent="0.3">
      <c r="A2934" t="s">
        <v>989</v>
      </c>
      <c r="B2934">
        <v>89</v>
      </c>
      <c r="C2934" t="s">
        <v>2362</v>
      </c>
      <c r="D2934">
        <v>64572496</v>
      </c>
      <c r="E2934" t="s">
        <v>1740</v>
      </c>
      <c r="F2934" t="s">
        <v>1966</v>
      </c>
      <c r="G2934" t="s">
        <v>8298</v>
      </c>
      <c r="H2934" t="s">
        <v>8299</v>
      </c>
      <c r="I2934" t="s">
        <v>20</v>
      </c>
      <c r="J2934" t="s">
        <v>21</v>
      </c>
      <c r="K2934">
        <v>12000000</v>
      </c>
      <c r="L2934">
        <v>2012</v>
      </c>
      <c r="M2934">
        <v>7.1</v>
      </c>
      <c r="N2934">
        <v>1.85</v>
      </c>
    </row>
    <row r="2935" spans="1:14" x14ac:dyDescent="0.3">
      <c r="A2935" t="s">
        <v>3801</v>
      </c>
      <c r="B2935">
        <v>132</v>
      </c>
      <c r="C2935" t="s">
        <v>8300</v>
      </c>
      <c r="D2935">
        <v>30400000</v>
      </c>
      <c r="E2935" t="s">
        <v>1848</v>
      </c>
      <c r="F2935" t="s">
        <v>2542</v>
      </c>
      <c r="G2935" t="s">
        <v>8301</v>
      </c>
      <c r="H2935" t="s">
        <v>8302</v>
      </c>
      <c r="I2935" t="s">
        <v>20</v>
      </c>
      <c r="J2935" t="s">
        <v>34</v>
      </c>
      <c r="K2935">
        <v>12000000</v>
      </c>
      <c r="L2935">
        <v>1983</v>
      </c>
      <c r="M2935">
        <v>6.6</v>
      </c>
      <c r="N2935">
        <v>1.85</v>
      </c>
    </row>
    <row r="2936" spans="1:14" x14ac:dyDescent="0.3">
      <c r="A2936" t="s">
        <v>1809</v>
      </c>
      <c r="B2936">
        <v>103</v>
      </c>
      <c r="C2936" t="s">
        <v>1582</v>
      </c>
      <c r="D2936">
        <v>42365600</v>
      </c>
      <c r="E2936" t="s">
        <v>8303</v>
      </c>
      <c r="F2936" t="s">
        <v>6893</v>
      </c>
      <c r="G2936" t="s">
        <v>8304</v>
      </c>
      <c r="H2936" t="s">
        <v>4811</v>
      </c>
      <c r="I2936" t="s">
        <v>20</v>
      </c>
      <c r="J2936" t="s">
        <v>34</v>
      </c>
      <c r="K2936">
        <v>5000000</v>
      </c>
      <c r="L2936">
        <v>1981</v>
      </c>
      <c r="M2936">
        <v>7</v>
      </c>
      <c r="N2936">
        <v>1.85</v>
      </c>
    </row>
    <row r="2937" spans="1:14" x14ac:dyDescent="0.3">
      <c r="A2937" t="s">
        <v>8305</v>
      </c>
      <c r="B2937">
        <v>93</v>
      </c>
      <c r="C2937" t="s">
        <v>8306</v>
      </c>
      <c r="D2937">
        <v>37188667</v>
      </c>
      <c r="E2937" t="s">
        <v>1649</v>
      </c>
      <c r="F2937" t="s">
        <v>8307</v>
      </c>
      <c r="G2937" t="s">
        <v>8308</v>
      </c>
      <c r="H2937" t="s">
        <v>8309</v>
      </c>
      <c r="I2937" t="s">
        <v>20</v>
      </c>
      <c r="J2937" t="s">
        <v>21</v>
      </c>
      <c r="K2937">
        <v>12000000</v>
      </c>
      <c r="L2937">
        <v>2002</v>
      </c>
      <c r="M2937">
        <v>3.3</v>
      </c>
      <c r="N2937">
        <v>1.85</v>
      </c>
    </row>
    <row r="2938" spans="1:14" x14ac:dyDescent="0.3">
      <c r="A2938" t="s">
        <v>8310</v>
      </c>
      <c r="B2938">
        <v>93</v>
      </c>
      <c r="C2938" t="s">
        <v>8311</v>
      </c>
      <c r="D2938">
        <v>54724272</v>
      </c>
      <c r="E2938" t="s">
        <v>678</v>
      </c>
      <c r="F2938" t="s">
        <v>3777</v>
      </c>
      <c r="G2938" t="s">
        <v>8312</v>
      </c>
      <c r="H2938" t="s">
        <v>8313</v>
      </c>
      <c r="I2938" t="s">
        <v>20</v>
      </c>
      <c r="J2938" t="s">
        <v>21</v>
      </c>
      <c r="K2938">
        <v>12000000</v>
      </c>
      <c r="L2938">
        <v>2012</v>
      </c>
      <c r="M2938">
        <v>6.7</v>
      </c>
      <c r="N2938">
        <v>1.85</v>
      </c>
    </row>
    <row r="2939" spans="1:14" x14ac:dyDescent="0.3">
      <c r="A2939" t="s">
        <v>8314</v>
      </c>
      <c r="B2939">
        <v>172</v>
      </c>
      <c r="C2939" t="s">
        <v>7438</v>
      </c>
      <c r="E2939" t="s">
        <v>4453</v>
      </c>
      <c r="F2939" t="s">
        <v>7685</v>
      </c>
      <c r="G2939" t="s">
        <v>8315</v>
      </c>
      <c r="H2939" t="s">
        <v>8316</v>
      </c>
      <c r="I2939" t="s">
        <v>20</v>
      </c>
      <c r="J2939" t="s">
        <v>21</v>
      </c>
      <c r="K2939">
        <v>12000000</v>
      </c>
      <c r="L2939">
        <v>1970</v>
      </c>
      <c r="M2939">
        <v>8</v>
      </c>
      <c r="N2939">
        <v>2.2000000000000002</v>
      </c>
    </row>
    <row r="2940" spans="1:14" x14ac:dyDescent="0.3">
      <c r="A2940" t="s">
        <v>7790</v>
      </c>
      <c r="B2940">
        <v>96</v>
      </c>
      <c r="C2940" t="s">
        <v>2081</v>
      </c>
      <c r="D2940">
        <v>31597131</v>
      </c>
      <c r="E2940" t="s">
        <v>2588</v>
      </c>
      <c r="F2940" t="s">
        <v>548</v>
      </c>
      <c r="G2940" t="s">
        <v>8317</v>
      </c>
      <c r="H2940" t="s">
        <v>1113</v>
      </c>
      <c r="I2940" t="s">
        <v>20</v>
      </c>
      <c r="J2940" t="s">
        <v>21</v>
      </c>
      <c r="K2940">
        <v>12000000</v>
      </c>
      <c r="L2940">
        <v>2002</v>
      </c>
      <c r="M2940">
        <v>6.8</v>
      </c>
      <c r="N2940">
        <v>1.85</v>
      </c>
    </row>
    <row r="2941" spans="1:14" x14ac:dyDescent="0.3">
      <c r="A2941" t="s">
        <v>8318</v>
      </c>
      <c r="B2941">
        <v>89</v>
      </c>
      <c r="C2941" t="s">
        <v>2375</v>
      </c>
      <c r="D2941">
        <v>31691811</v>
      </c>
      <c r="E2941" t="s">
        <v>2743</v>
      </c>
      <c r="F2941" t="s">
        <v>3959</v>
      </c>
      <c r="G2941" t="s">
        <v>8319</v>
      </c>
      <c r="H2941" t="s">
        <v>3274</v>
      </c>
      <c r="I2941" t="s">
        <v>20</v>
      </c>
      <c r="J2941" t="s">
        <v>21</v>
      </c>
      <c r="K2941">
        <v>12000000</v>
      </c>
      <c r="L2941">
        <v>2008</v>
      </c>
      <c r="M2941">
        <v>6</v>
      </c>
      <c r="N2941">
        <v>1.85</v>
      </c>
    </row>
    <row r="2942" spans="1:14" x14ac:dyDescent="0.3">
      <c r="A2942" t="s">
        <v>8320</v>
      </c>
      <c r="B2942">
        <v>92</v>
      </c>
      <c r="C2942" t="s">
        <v>1335</v>
      </c>
      <c r="D2942">
        <v>31397498</v>
      </c>
      <c r="E2942" t="s">
        <v>3197</v>
      </c>
      <c r="F2942" t="s">
        <v>332</v>
      </c>
      <c r="G2942" t="s">
        <v>8321</v>
      </c>
      <c r="H2942" t="s">
        <v>3672</v>
      </c>
      <c r="I2942" t="s">
        <v>20</v>
      </c>
      <c r="J2942" t="s">
        <v>21</v>
      </c>
      <c r="K2942">
        <v>12000000</v>
      </c>
      <c r="L2942">
        <v>2008</v>
      </c>
      <c r="M2942">
        <v>5.4</v>
      </c>
      <c r="N2942">
        <v>2.35</v>
      </c>
    </row>
    <row r="2943" spans="1:14" x14ac:dyDescent="0.3">
      <c r="A2943" t="s">
        <v>8322</v>
      </c>
      <c r="B2943">
        <v>97</v>
      </c>
      <c r="C2943" t="s">
        <v>4640</v>
      </c>
      <c r="D2943">
        <v>31179516</v>
      </c>
      <c r="E2943" t="s">
        <v>1099</v>
      </c>
      <c r="F2943" t="s">
        <v>1156</v>
      </c>
      <c r="G2943" t="s">
        <v>8323</v>
      </c>
      <c r="H2943" t="s">
        <v>7260</v>
      </c>
      <c r="I2943" t="s">
        <v>20</v>
      </c>
      <c r="J2943" t="s">
        <v>21</v>
      </c>
      <c r="K2943">
        <v>12000000</v>
      </c>
      <c r="L2943">
        <v>2004</v>
      </c>
      <c r="M2943">
        <v>4.3</v>
      </c>
      <c r="N2943">
        <v>2.35</v>
      </c>
    </row>
    <row r="2944" spans="1:14" x14ac:dyDescent="0.3">
      <c r="A2944" t="s">
        <v>2908</v>
      </c>
      <c r="B2944">
        <v>93</v>
      </c>
      <c r="C2944" t="s">
        <v>282</v>
      </c>
      <c r="D2944">
        <v>31155435</v>
      </c>
      <c r="E2944" t="s">
        <v>1806</v>
      </c>
      <c r="F2944" t="s">
        <v>2130</v>
      </c>
      <c r="G2944" t="s">
        <v>8324</v>
      </c>
      <c r="H2944" t="s">
        <v>882</v>
      </c>
      <c r="I2944" t="s">
        <v>20</v>
      </c>
      <c r="J2944" t="s">
        <v>21</v>
      </c>
      <c r="K2944">
        <v>12000000</v>
      </c>
      <c r="L2944">
        <v>2001</v>
      </c>
      <c r="M2944">
        <v>6.2</v>
      </c>
      <c r="N2944">
        <v>1.85</v>
      </c>
    </row>
    <row r="2945" spans="1:14" x14ac:dyDescent="0.3">
      <c r="A2945" t="s">
        <v>8325</v>
      </c>
      <c r="B2945">
        <v>89</v>
      </c>
      <c r="C2945" t="s">
        <v>8326</v>
      </c>
      <c r="D2945">
        <v>27281507</v>
      </c>
      <c r="E2945" t="s">
        <v>8327</v>
      </c>
      <c r="F2945" t="s">
        <v>4524</v>
      </c>
      <c r="G2945" t="s">
        <v>8328</v>
      </c>
      <c r="H2945" t="s">
        <v>3585</v>
      </c>
      <c r="I2945" t="s">
        <v>20</v>
      </c>
      <c r="J2945" t="s">
        <v>21</v>
      </c>
      <c r="K2945">
        <v>12000000</v>
      </c>
      <c r="L2945">
        <v>1992</v>
      </c>
      <c r="M2945">
        <v>7.7</v>
      </c>
      <c r="N2945">
        <v>1.85</v>
      </c>
    </row>
    <row r="2946" spans="1:14" x14ac:dyDescent="0.3">
      <c r="A2946" t="s">
        <v>212</v>
      </c>
      <c r="B2946">
        <v>144</v>
      </c>
      <c r="C2946" t="s">
        <v>1121</v>
      </c>
      <c r="D2946">
        <v>167007184</v>
      </c>
      <c r="E2946" t="s">
        <v>30</v>
      </c>
      <c r="F2946" t="s">
        <v>135</v>
      </c>
      <c r="G2946" t="s">
        <v>1122</v>
      </c>
      <c r="H2946" t="s">
        <v>1123</v>
      </c>
      <c r="I2946" t="s">
        <v>20</v>
      </c>
      <c r="J2946" t="s">
        <v>34</v>
      </c>
      <c r="K2946">
        <v>150000000</v>
      </c>
      <c r="L2946">
        <v>2006</v>
      </c>
      <c r="M2946">
        <v>8</v>
      </c>
      <c r="N2946">
        <v>2.35</v>
      </c>
    </row>
    <row r="2947" spans="1:14" x14ac:dyDescent="0.3">
      <c r="A2947" t="s">
        <v>3656</v>
      </c>
      <c r="B2947">
        <v>123</v>
      </c>
      <c r="C2947" t="s">
        <v>1736</v>
      </c>
      <c r="D2947">
        <v>25776062</v>
      </c>
      <c r="E2947" t="s">
        <v>3919</v>
      </c>
      <c r="F2947" t="s">
        <v>334</v>
      </c>
      <c r="G2947" t="s">
        <v>8329</v>
      </c>
      <c r="H2947" t="s">
        <v>3355</v>
      </c>
      <c r="I2947" t="s">
        <v>20</v>
      </c>
      <c r="J2947" t="s">
        <v>21</v>
      </c>
      <c r="K2947">
        <v>12000000</v>
      </c>
      <c r="L2947">
        <v>2002</v>
      </c>
      <c r="M2947">
        <v>7.4</v>
      </c>
      <c r="N2947">
        <v>1.85</v>
      </c>
    </row>
    <row r="2948" spans="1:14" x14ac:dyDescent="0.3">
      <c r="A2948" t="s">
        <v>8330</v>
      </c>
      <c r="B2948">
        <v>93</v>
      </c>
      <c r="C2948" t="s">
        <v>8331</v>
      </c>
      <c r="D2948">
        <v>25240988</v>
      </c>
      <c r="E2948" t="s">
        <v>2583</v>
      </c>
      <c r="F2948" t="s">
        <v>8332</v>
      </c>
      <c r="G2948" t="s">
        <v>8333</v>
      </c>
      <c r="H2948" t="s">
        <v>8334</v>
      </c>
      <c r="I2948" t="s">
        <v>20</v>
      </c>
      <c r="J2948" t="s">
        <v>21</v>
      </c>
      <c r="K2948">
        <v>12000000</v>
      </c>
      <c r="L2948">
        <v>2012</v>
      </c>
      <c r="M2948">
        <v>5.9</v>
      </c>
      <c r="N2948">
        <v>1.85</v>
      </c>
    </row>
    <row r="2949" spans="1:14" x14ac:dyDescent="0.3">
      <c r="A2949" t="s">
        <v>8335</v>
      </c>
      <c r="B2949">
        <v>133</v>
      </c>
      <c r="C2949" t="s">
        <v>4034</v>
      </c>
      <c r="D2949">
        <v>124868837</v>
      </c>
      <c r="E2949" t="s">
        <v>146</v>
      </c>
      <c r="F2949" t="s">
        <v>6398</v>
      </c>
      <c r="G2949" t="s">
        <v>8336</v>
      </c>
      <c r="H2949" t="s">
        <v>8337</v>
      </c>
      <c r="I2949" t="s">
        <v>20</v>
      </c>
      <c r="J2949" t="s">
        <v>21</v>
      </c>
      <c r="K2949">
        <v>12000000</v>
      </c>
      <c r="L2949">
        <v>2014</v>
      </c>
      <c r="M2949">
        <v>7.8</v>
      </c>
      <c r="N2949">
        <v>1.85</v>
      </c>
    </row>
    <row r="2950" spans="1:14" x14ac:dyDescent="0.3">
      <c r="A2950" t="s">
        <v>2800</v>
      </c>
      <c r="B2950">
        <v>121</v>
      </c>
      <c r="C2950" t="s">
        <v>2101</v>
      </c>
      <c r="D2950">
        <v>22905674</v>
      </c>
      <c r="E2950" t="s">
        <v>1272</v>
      </c>
      <c r="F2950" t="s">
        <v>773</v>
      </c>
      <c r="G2950" t="s">
        <v>8338</v>
      </c>
      <c r="H2950" t="s">
        <v>3482</v>
      </c>
      <c r="I2950" t="s">
        <v>20</v>
      </c>
      <c r="J2950" t="s">
        <v>21</v>
      </c>
      <c r="K2950">
        <v>12000000</v>
      </c>
      <c r="L2950">
        <v>1998</v>
      </c>
      <c r="M2950">
        <v>7.4</v>
      </c>
      <c r="N2950">
        <v>2.35</v>
      </c>
    </row>
    <row r="2951" spans="1:14" x14ac:dyDescent="0.3">
      <c r="A2951" t="s">
        <v>4441</v>
      </c>
      <c r="B2951">
        <v>102</v>
      </c>
      <c r="C2951" t="s">
        <v>2486</v>
      </c>
      <c r="D2951">
        <v>25277561</v>
      </c>
      <c r="E2951" t="s">
        <v>1106</v>
      </c>
      <c r="F2951" t="s">
        <v>661</v>
      </c>
      <c r="G2951" t="s">
        <v>8339</v>
      </c>
      <c r="H2951" t="s">
        <v>5827</v>
      </c>
      <c r="I2951" t="s">
        <v>20</v>
      </c>
      <c r="J2951" t="s">
        <v>21</v>
      </c>
      <c r="K2951">
        <v>12000000</v>
      </c>
      <c r="L2951">
        <v>2014</v>
      </c>
      <c r="M2951">
        <v>6.5</v>
      </c>
      <c r="N2951">
        <v>2.35</v>
      </c>
    </row>
    <row r="2952" spans="1:14" x14ac:dyDescent="0.3">
      <c r="A2952" t="s">
        <v>2975</v>
      </c>
      <c r="B2952">
        <v>102</v>
      </c>
      <c r="C2952" t="s">
        <v>8340</v>
      </c>
      <c r="E2952" t="s">
        <v>6131</v>
      </c>
      <c r="F2952" t="s">
        <v>8341</v>
      </c>
      <c r="G2952" t="s">
        <v>8342</v>
      </c>
      <c r="H2952" t="s">
        <v>8343</v>
      </c>
      <c r="I2952" t="s">
        <v>20</v>
      </c>
      <c r="J2952" t="s">
        <v>21</v>
      </c>
      <c r="K2952">
        <v>12000000</v>
      </c>
      <c r="L2952">
        <v>1979</v>
      </c>
      <c r="M2952">
        <v>5.4</v>
      </c>
      <c r="N2952">
        <v>2.35</v>
      </c>
    </row>
    <row r="2953" spans="1:14" x14ac:dyDescent="0.3">
      <c r="A2953" t="s">
        <v>2786</v>
      </c>
      <c r="B2953">
        <v>99</v>
      </c>
      <c r="C2953" t="s">
        <v>8344</v>
      </c>
      <c r="D2953">
        <v>21133087</v>
      </c>
      <c r="E2953" t="s">
        <v>1959</v>
      </c>
      <c r="F2953" t="s">
        <v>4849</v>
      </c>
      <c r="G2953" t="s">
        <v>8345</v>
      </c>
      <c r="H2953" t="s">
        <v>8346</v>
      </c>
      <c r="I2953" t="s">
        <v>20</v>
      </c>
      <c r="J2953" t="s">
        <v>21</v>
      </c>
      <c r="K2953">
        <v>12000000</v>
      </c>
      <c r="L2953">
        <v>1999</v>
      </c>
      <c r="M2953">
        <v>7</v>
      </c>
      <c r="N2953">
        <v>1.85</v>
      </c>
    </row>
    <row r="2954" spans="1:14" x14ac:dyDescent="0.3">
      <c r="A2954" t="s">
        <v>45</v>
      </c>
      <c r="B2954">
        <v>55</v>
      </c>
      <c r="C2954" t="s">
        <v>8347</v>
      </c>
      <c r="E2954" t="s">
        <v>8348</v>
      </c>
      <c r="F2954" t="s">
        <v>746</v>
      </c>
      <c r="G2954" t="s">
        <v>8349</v>
      </c>
      <c r="H2954" t="s">
        <v>8350</v>
      </c>
      <c r="I2954" t="s">
        <v>20</v>
      </c>
      <c r="J2954" t="s">
        <v>21</v>
      </c>
      <c r="M2954">
        <v>8.6</v>
      </c>
      <c r="N2954">
        <v>16</v>
      </c>
    </row>
    <row r="2955" spans="1:14" x14ac:dyDescent="0.3">
      <c r="A2955" t="s">
        <v>3520</v>
      </c>
      <c r="B2955">
        <v>98</v>
      </c>
      <c r="C2955" t="s">
        <v>8351</v>
      </c>
      <c r="D2955">
        <v>37707719</v>
      </c>
      <c r="E2955" t="s">
        <v>1017</v>
      </c>
      <c r="F2955" t="s">
        <v>550</v>
      </c>
      <c r="G2955" t="s">
        <v>8352</v>
      </c>
      <c r="H2955" t="s">
        <v>8353</v>
      </c>
      <c r="I2955" t="s">
        <v>20</v>
      </c>
      <c r="J2955" t="s">
        <v>34</v>
      </c>
      <c r="K2955">
        <v>12000000</v>
      </c>
      <c r="L2955">
        <v>2013</v>
      </c>
      <c r="M2955">
        <v>7.6</v>
      </c>
      <c r="N2955">
        <v>1.85</v>
      </c>
    </row>
    <row r="2956" spans="1:14" x14ac:dyDescent="0.3">
      <c r="A2956" t="s">
        <v>6603</v>
      </c>
      <c r="B2956">
        <v>118</v>
      </c>
      <c r="C2956" t="s">
        <v>2929</v>
      </c>
      <c r="D2956">
        <v>18761993</v>
      </c>
      <c r="E2956" t="s">
        <v>1649</v>
      </c>
      <c r="F2956" t="s">
        <v>2546</v>
      </c>
      <c r="G2956" t="s">
        <v>8354</v>
      </c>
      <c r="H2956" t="s">
        <v>1516</v>
      </c>
      <c r="I2956" t="s">
        <v>20</v>
      </c>
      <c r="J2956" t="s">
        <v>21</v>
      </c>
      <c r="K2956">
        <v>9000000</v>
      </c>
      <c r="L2956">
        <v>2005</v>
      </c>
      <c r="M2956">
        <v>6.9</v>
      </c>
      <c r="N2956">
        <v>2.35</v>
      </c>
    </row>
    <row r="2957" spans="1:14" x14ac:dyDescent="0.3">
      <c r="A2957" t="s">
        <v>8314</v>
      </c>
      <c r="B2957">
        <v>125</v>
      </c>
      <c r="C2957" t="s">
        <v>5030</v>
      </c>
      <c r="E2957" t="s">
        <v>2588</v>
      </c>
      <c r="F2957" t="s">
        <v>2255</v>
      </c>
      <c r="G2957" t="s">
        <v>8355</v>
      </c>
      <c r="H2957" t="s">
        <v>6617</v>
      </c>
      <c r="I2957" t="s">
        <v>20</v>
      </c>
      <c r="J2957" t="s">
        <v>34</v>
      </c>
      <c r="K2957">
        <v>12000000</v>
      </c>
      <c r="L2957">
        <v>1978</v>
      </c>
      <c r="M2957">
        <v>7</v>
      </c>
      <c r="N2957">
        <v>1.85</v>
      </c>
    </row>
    <row r="2958" spans="1:14" x14ac:dyDescent="0.3">
      <c r="A2958" t="s">
        <v>7644</v>
      </c>
      <c r="B2958">
        <v>104</v>
      </c>
      <c r="C2958" t="s">
        <v>8356</v>
      </c>
      <c r="D2958">
        <v>18595716</v>
      </c>
      <c r="E2958" t="s">
        <v>1696</v>
      </c>
      <c r="F2958" t="s">
        <v>8357</v>
      </c>
      <c r="G2958" t="s">
        <v>8358</v>
      </c>
      <c r="H2958" t="s">
        <v>8359</v>
      </c>
      <c r="I2958" t="s">
        <v>20</v>
      </c>
      <c r="J2958" t="s">
        <v>21</v>
      </c>
      <c r="K2958">
        <v>12000000</v>
      </c>
      <c r="L2958">
        <v>2006</v>
      </c>
      <c r="M2958">
        <v>5.3</v>
      </c>
      <c r="N2958">
        <v>1.85</v>
      </c>
    </row>
    <row r="2959" spans="1:14" x14ac:dyDescent="0.3">
      <c r="A2959" t="s">
        <v>8360</v>
      </c>
      <c r="B2959">
        <v>109</v>
      </c>
      <c r="C2959" t="s">
        <v>634</v>
      </c>
      <c r="D2959">
        <v>31990064</v>
      </c>
      <c r="E2959" t="s">
        <v>2444</v>
      </c>
      <c r="F2959" t="s">
        <v>8337</v>
      </c>
      <c r="G2959" t="s">
        <v>8361</v>
      </c>
      <c r="H2959" t="s">
        <v>8362</v>
      </c>
      <c r="I2959" t="s">
        <v>20</v>
      </c>
      <c r="J2959" t="s">
        <v>21</v>
      </c>
      <c r="K2959">
        <v>12000000</v>
      </c>
      <c r="L2959">
        <v>2015</v>
      </c>
      <c r="M2959">
        <v>6.4</v>
      </c>
      <c r="N2959">
        <v>2.35</v>
      </c>
    </row>
    <row r="2960" spans="1:14" x14ac:dyDescent="0.3">
      <c r="A2960" t="s">
        <v>8363</v>
      </c>
      <c r="B2960">
        <v>86</v>
      </c>
      <c r="C2960" t="s">
        <v>1438</v>
      </c>
      <c r="D2960">
        <v>17321573</v>
      </c>
      <c r="E2960" t="s">
        <v>1099</v>
      </c>
      <c r="F2960" t="s">
        <v>1317</v>
      </c>
      <c r="G2960" t="s">
        <v>8364</v>
      </c>
      <c r="H2960" t="s">
        <v>337</v>
      </c>
      <c r="I2960" t="s">
        <v>20</v>
      </c>
      <c r="J2960" t="s">
        <v>21</v>
      </c>
      <c r="L2960">
        <v>2004</v>
      </c>
      <c r="M2960">
        <v>4.5</v>
      </c>
      <c r="N2960">
        <v>1.85</v>
      </c>
    </row>
    <row r="2961" spans="1:14" x14ac:dyDescent="0.3">
      <c r="A2961" t="s">
        <v>4978</v>
      </c>
      <c r="B2961">
        <v>115</v>
      </c>
      <c r="C2961" t="s">
        <v>6254</v>
      </c>
      <c r="D2961">
        <v>17613460</v>
      </c>
      <c r="E2961" t="s">
        <v>3365</v>
      </c>
      <c r="F2961" t="s">
        <v>1822</v>
      </c>
      <c r="G2961" t="s">
        <v>8365</v>
      </c>
      <c r="H2961" t="s">
        <v>1376</v>
      </c>
      <c r="I2961" t="s">
        <v>20</v>
      </c>
      <c r="J2961" t="s">
        <v>21</v>
      </c>
      <c r="K2961">
        <v>12000000</v>
      </c>
      <c r="L2961">
        <v>2013</v>
      </c>
      <c r="M2961">
        <v>7.8</v>
      </c>
      <c r="N2961">
        <v>2.35</v>
      </c>
    </row>
    <row r="2962" spans="1:14" x14ac:dyDescent="0.3">
      <c r="A2962" t="s">
        <v>8366</v>
      </c>
      <c r="B2962">
        <v>92</v>
      </c>
      <c r="C2962" t="s">
        <v>541</v>
      </c>
      <c r="D2962">
        <v>21088568</v>
      </c>
      <c r="E2962" t="s">
        <v>5410</v>
      </c>
      <c r="F2962" t="s">
        <v>17</v>
      </c>
      <c r="G2962" t="s">
        <v>8367</v>
      </c>
      <c r="H2962" t="s">
        <v>2277</v>
      </c>
      <c r="I2962" t="s">
        <v>20</v>
      </c>
      <c r="J2962" t="s">
        <v>21</v>
      </c>
      <c r="K2962">
        <v>13000000</v>
      </c>
      <c r="L2962">
        <v>1995</v>
      </c>
      <c r="M2962">
        <v>6.7</v>
      </c>
      <c r="N2962">
        <v>1.85</v>
      </c>
    </row>
    <row r="2963" spans="1:14" x14ac:dyDescent="0.3">
      <c r="A2963" t="s">
        <v>2498</v>
      </c>
      <c r="B2963">
        <v>91</v>
      </c>
      <c r="C2963" t="s">
        <v>1370</v>
      </c>
      <c r="D2963">
        <v>17292381</v>
      </c>
      <c r="E2963" t="s">
        <v>8368</v>
      </c>
      <c r="F2963" t="s">
        <v>974</v>
      </c>
      <c r="G2963" t="s">
        <v>8369</v>
      </c>
      <c r="H2963" t="s">
        <v>1612</v>
      </c>
      <c r="I2963" t="s">
        <v>20</v>
      </c>
      <c r="J2963" t="s">
        <v>21</v>
      </c>
      <c r="K2963">
        <v>12000000</v>
      </c>
      <c r="L2963">
        <v>2001</v>
      </c>
      <c r="M2963">
        <v>5.3</v>
      </c>
      <c r="N2963">
        <v>1.85</v>
      </c>
    </row>
    <row r="2964" spans="1:14" x14ac:dyDescent="0.3">
      <c r="A2964" t="s">
        <v>4975</v>
      </c>
      <c r="B2964">
        <v>94</v>
      </c>
      <c r="C2964" t="s">
        <v>4387</v>
      </c>
      <c r="D2964">
        <v>16300302</v>
      </c>
      <c r="E2964" t="s">
        <v>1649</v>
      </c>
      <c r="F2964" t="s">
        <v>525</v>
      </c>
      <c r="G2964" t="s">
        <v>8370</v>
      </c>
      <c r="H2964" t="s">
        <v>4418</v>
      </c>
      <c r="I2964" t="s">
        <v>20</v>
      </c>
      <c r="J2964" t="s">
        <v>21</v>
      </c>
      <c r="K2964">
        <v>12000000</v>
      </c>
      <c r="L2964">
        <v>2011</v>
      </c>
      <c r="M2964">
        <v>6.3</v>
      </c>
      <c r="N2964">
        <v>1.85</v>
      </c>
    </row>
    <row r="2965" spans="1:14" x14ac:dyDescent="0.3">
      <c r="A2965" t="s">
        <v>2868</v>
      </c>
      <c r="B2965">
        <v>93</v>
      </c>
      <c r="C2965" t="s">
        <v>6710</v>
      </c>
      <c r="D2965">
        <v>27829874</v>
      </c>
      <c r="E2965" t="s">
        <v>227</v>
      </c>
      <c r="F2965" t="s">
        <v>228</v>
      </c>
      <c r="G2965" t="s">
        <v>8371</v>
      </c>
      <c r="H2965" t="s">
        <v>1772</v>
      </c>
      <c r="I2965" t="s">
        <v>20</v>
      </c>
      <c r="J2965" t="s">
        <v>21</v>
      </c>
      <c r="K2965">
        <v>12000000</v>
      </c>
      <c r="L2965">
        <v>2006</v>
      </c>
      <c r="M2965">
        <v>7</v>
      </c>
      <c r="N2965">
        <v>1.78</v>
      </c>
    </row>
    <row r="2966" spans="1:14" x14ac:dyDescent="0.3">
      <c r="A2966" t="s">
        <v>8372</v>
      </c>
      <c r="B2966">
        <v>93</v>
      </c>
      <c r="C2966" t="s">
        <v>3431</v>
      </c>
      <c r="D2966">
        <v>13960203</v>
      </c>
      <c r="E2966" t="s">
        <v>1099</v>
      </c>
      <c r="F2966" t="s">
        <v>543</v>
      </c>
      <c r="G2966" t="s">
        <v>8373</v>
      </c>
      <c r="H2966" t="s">
        <v>8374</v>
      </c>
      <c r="I2966" t="s">
        <v>20</v>
      </c>
      <c r="J2966" t="s">
        <v>21</v>
      </c>
      <c r="L2966">
        <v>1997</v>
      </c>
      <c r="M2966">
        <v>5.3</v>
      </c>
      <c r="N2966">
        <v>1.85</v>
      </c>
    </row>
    <row r="2967" spans="1:14" x14ac:dyDescent="0.3">
      <c r="A2967" t="s">
        <v>3408</v>
      </c>
      <c r="B2967">
        <v>100</v>
      </c>
      <c r="C2967" t="s">
        <v>5194</v>
      </c>
      <c r="D2967">
        <v>12902790</v>
      </c>
      <c r="E2967" t="s">
        <v>936</v>
      </c>
      <c r="F2967" t="s">
        <v>1352</v>
      </c>
      <c r="G2967" t="s">
        <v>8375</v>
      </c>
      <c r="H2967" t="s">
        <v>1127</v>
      </c>
      <c r="I2967" t="s">
        <v>20</v>
      </c>
      <c r="J2967" t="s">
        <v>21</v>
      </c>
      <c r="K2967">
        <v>12000000</v>
      </c>
      <c r="L2967">
        <v>1998</v>
      </c>
      <c r="M2967">
        <v>6.6</v>
      </c>
      <c r="N2967">
        <v>2.35</v>
      </c>
    </row>
    <row r="2968" spans="1:14" x14ac:dyDescent="0.3">
      <c r="A2968" t="s">
        <v>5503</v>
      </c>
      <c r="B2968">
        <v>100</v>
      </c>
      <c r="C2968" t="s">
        <v>3699</v>
      </c>
      <c r="D2968">
        <v>21520719</v>
      </c>
      <c r="E2968" t="s">
        <v>2487</v>
      </c>
      <c r="F2968" t="s">
        <v>224</v>
      </c>
      <c r="G2968" t="s">
        <v>8376</v>
      </c>
      <c r="H2968" t="s">
        <v>5061</v>
      </c>
      <c r="I2968" t="s">
        <v>20</v>
      </c>
      <c r="J2968" t="s">
        <v>21</v>
      </c>
      <c r="L2968">
        <v>2010</v>
      </c>
      <c r="M2968">
        <v>5.8</v>
      </c>
      <c r="N2968">
        <v>2.35</v>
      </c>
    </row>
    <row r="2969" spans="1:14" x14ac:dyDescent="0.3">
      <c r="A2969" t="s">
        <v>1769</v>
      </c>
      <c r="B2969">
        <v>113</v>
      </c>
      <c r="C2969" t="s">
        <v>1496</v>
      </c>
      <c r="D2969">
        <v>12796277</v>
      </c>
      <c r="E2969" t="s">
        <v>146</v>
      </c>
      <c r="F2969" t="s">
        <v>175</v>
      </c>
      <c r="G2969" t="s">
        <v>8377</v>
      </c>
      <c r="H2969" t="s">
        <v>8378</v>
      </c>
      <c r="I2969" t="s">
        <v>20</v>
      </c>
      <c r="J2969" t="s">
        <v>21</v>
      </c>
      <c r="L2969">
        <v>2008</v>
      </c>
      <c r="M2969">
        <v>6.7</v>
      </c>
      <c r="N2969">
        <v>1.85</v>
      </c>
    </row>
    <row r="2970" spans="1:14" x14ac:dyDescent="0.3">
      <c r="A2970" t="s">
        <v>5630</v>
      </c>
      <c r="B2970">
        <v>122</v>
      </c>
      <c r="C2970" t="s">
        <v>2690</v>
      </c>
      <c r="E2970" t="s">
        <v>3299</v>
      </c>
      <c r="F2970" t="s">
        <v>2535</v>
      </c>
      <c r="G2970" t="s">
        <v>8379</v>
      </c>
      <c r="H2970" t="s">
        <v>8380</v>
      </c>
      <c r="I2970" t="s">
        <v>20</v>
      </c>
      <c r="J2970" t="s">
        <v>21</v>
      </c>
      <c r="K2970">
        <v>12000000</v>
      </c>
      <c r="L2970">
        <v>1981</v>
      </c>
      <c r="M2970">
        <v>6.6</v>
      </c>
      <c r="N2970">
        <v>1.85</v>
      </c>
    </row>
    <row r="2971" spans="1:14" x14ac:dyDescent="0.3">
      <c r="A2971" t="s">
        <v>3337</v>
      </c>
      <c r="B2971">
        <v>100</v>
      </c>
      <c r="C2971" t="s">
        <v>297</v>
      </c>
      <c r="D2971">
        <v>11634362</v>
      </c>
      <c r="E2971" t="s">
        <v>3919</v>
      </c>
      <c r="F2971" t="s">
        <v>68</v>
      </c>
      <c r="G2971" t="s">
        <v>8381</v>
      </c>
      <c r="H2971" t="s">
        <v>94</v>
      </c>
      <c r="I2971" t="s">
        <v>20</v>
      </c>
      <c r="J2971" t="s">
        <v>34</v>
      </c>
      <c r="L2971">
        <v>2003</v>
      </c>
      <c r="M2971">
        <v>7</v>
      </c>
      <c r="N2971">
        <v>2.35</v>
      </c>
    </row>
    <row r="2972" spans="1:14" x14ac:dyDescent="0.3">
      <c r="A2972" t="s">
        <v>482</v>
      </c>
      <c r="B2972">
        <v>293</v>
      </c>
      <c r="C2972" t="s">
        <v>8382</v>
      </c>
      <c r="D2972">
        <v>11433134</v>
      </c>
      <c r="E2972" t="s">
        <v>8383</v>
      </c>
      <c r="F2972" t="s">
        <v>846</v>
      </c>
      <c r="G2972" t="s">
        <v>8384</v>
      </c>
      <c r="H2972" t="s">
        <v>8385</v>
      </c>
      <c r="I2972" t="s">
        <v>5288</v>
      </c>
      <c r="J2972" t="s">
        <v>5522</v>
      </c>
      <c r="K2972">
        <v>14000000</v>
      </c>
      <c r="L2972">
        <v>1981</v>
      </c>
      <c r="M2972">
        <v>8.4</v>
      </c>
      <c r="N2972">
        <v>1.85</v>
      </c>
    </row>
    <row r="2973" spans="1:14" x14ac:dyDescent="0.3">
      <c r="A2973" t="s">
        <v>1347</v>
      </c>
      <c r="B2973">
        <v>137</v>
      </c>
      <c r="C2973" t="s">
        <v>941</v>
      </c>
      <c r="D2973">
        <v>22406362</v>
      </c>
      <c r="E2973" t="s">
        <v>1348</v>
      </c>
      <c r="F2973" t="s">
        <v>365</v>
      </c>
      <c r="G2973" t="s">
        <v>1349</v>
      </c>
      <c r="H2973" t="s">
        <v>794</v>
      </c>
      <c r="I2973" t="s">
        <v>20</v>
      </c>
      <c r="J2973" t="s">
        <v>21</v>
      </c>
      <c r="K2973">
        <v>107000000</v>
      </c>
      <c r="L2973">
        <v>2004</v>
      </c>
      <c r="M2973">
        <v>6</v>
      </c>
      <c r="N2973">
        <v>2.35</v>
      </c>
    </row>
    <row r="2974" spans="1:14" x14ac:dyDescent="0.3">
      <c r="A2974" t="s">
        <v>8386</v>
      </c>
      <c r="B2974">
        <v>93</v>
      </c>
      <c r="C2974" t="s">
        <v>6438</v>
      </c>
      <c r="D2974">
        <v>10198766</v>
      </c>
      <c r="E2974" t="s">
        <v>1099</v>
      </c>
      <c r="F2974" t="s">
        <v>4949</v>
      </c>
      <c r="G2974" t="s">
        <v>8387</v>
      </c>
      <c r="H2974" t="s">
        <v>7291</v>
      </c>
      <c r="I2974" t="s">
        <v>20</v>
      </c>
      <c r="J2974" t="s">
        <v>21</v>
      </c>
      <c r="K2974">
        <v>12000000</v>
      </c>
      <c r="L2974">
        <v>2002</v>
      </c>
      <c r="M2974">
        <v>5.4</v>
      </c>
      <c r="N2974">
        <v>1.85</v>
      </c>
    </row>
    <row r="2975" spans="1:14" x14ac:dyDescent="0.3">
      <c r="A2975" t="s">
        <v>3435</v>
      </c>
      <c r="B2975">
        <v>123</v>
      </c>
      <c r="C2975" t="s">
        <v>6636</v>
      </c>
      <c r="D2975">
        <v>15294553</v>
      </c>
      <c r="E2975" t="s">
        <v>467</v>
      </c>
      <c r="F2975" t="s">
        <v>8388</v>
      </c>
      <c r="G2975" t="s">
        <v>8389</v>
      </c>
      <c r="H2975" t="s">
        <v>7019</v>
      </c>
      <c r="I2975" t="s">
        <v>20</v>
      </c>
      <c r="J2975" t="s">
        <v>34</v>
      </c>
      <c r="K2975">
        <v>12000000</v>
      </c>
      <c r="L2975">
        <v>2013</v>
      </c>
      <c r="M2975">
        <v>7.8</v>
      </c>
      <c r="N2975">
        <v>2.35</v>
      </c>
    </row>
    <row r="2976" spans="1:14" x14ac:dyDescent="0.3">
      <c r="A2976" t="s">
        <v>1274</v>
      </c>
      <c r="B2976">
        <v>119</v>
      </c>
      <c r="C2976" t="s">
        <v>4240</v>
      </c>
      <c r="D2976">
        <v>11041228</v>
      </c>
      <c r="E2976" t="s">
        <v>141</v>
      </c>
      <c r="F2976" t="s">
        <v>4238</v>
      </c>
      <c r="G2976" t="s">
        <v>8390</v>
      </c>
      <c r="H2976" t="s">
        <v>8391</v>
      </c>
      <c r="I2976" t="s">
        <v>1279</v>
      </c>
      <c r="J2976" t="s">
        <v>601</v>
      </c>
      <c r="K2976">
        <v>100000000</v>
      </c>
      <c r="L2976">
        <v>2004</v>
      </c>
      <c r="M2976">
        <v>7.6</v>
      </c>
      <c r="N2976">
        <v>2.35</v>
      </c>
    </row>
    <row r="2977" spans="1:14" x14ac:dyDescent="0.3">
      <c r="A2977" t="s">
        <v>8392</v>
      </c>
      <c r="B2977">
        <v>107</v>
      </c>
      <c r="C2977" t="s">
        <v>1452</v>
      </c>
      <c r="D2977">
        <v>7918283</v>
      </c>
      <c r="E2977" t="s">
        <v>2588</v>
      </c>
      <c r="F2977" t="s">
        <v>2853</v>
      </c>
      <c r="G2977" t="s">
        <v>8393</v>
      </c>
      <c r="H2977" t="s">
        <v>990</v>
      </c>
      <c r="I2977" t="s">
        <v>20</v>
      </c>
      <c r="J2977" t="s">
        <v>21</v>
      </c>
      <c r="K2977">
        <v>12000000</v>
      </c>
      <c r="L2977">
        <v>2012</v>
      </c>
      <c r="M2977">
        <v>6.6</v>
      </c>
      <c r="N2977">
        <v>1.85</v>
      </c>
    </row>
    <row r="2978" spans="1:14" x14ac:dyDescent="0.3">
      <c r="A2978" t="s">
        <v>8394</v>
      </c>
      <c r="B2978">
        <v>106</v>
      </c>
      <c r="C2978" t="s">
        <v>8395</v>
      </c>
      <c r="D2978">
        <v>22331028</v>
      </c>
      <c r="E2978" t="s">
        <v>1913</v>
      </c>
      <c r="F2978" t="s">
        <v>8396</v>
      </c>
      <c r="G2978" t="s">
        <v>8397</v>
      </c>
      <c r="H2978" t="s">
        <v>8398</v>
      </c>
      <c r="I2978" t="s">
        <v>20</v>
      </c>
      <c r="J2978" t="s">
        <v>21</v>
      </c>
      <c r="K2978">
        <v>12000000</v>
      </c>
      <c r="L2978">
        <v>2015</v>
      </c>
      <c r="M2978">
        <v>6.4</v>
      </c>
      <c r="N2978">
        <v>2.35</v>
      </c>
    </row>
    <row r="2979" spans="1:14" x14ac:dyDescent="0.3">
      <c r="A2979" t="s">
        <v>8399</v>
      </c>
      <c r="B2979">
        <v>109</v>
      </c>
      <c r="C2979" t="s">
        <v>8400</v>
      </c>
      <c r="D2979">
        <v>8134217</v>
      </c>
      <c r="E2979" t="s">
        <v>2721</v>
      </c>
      <c r="F2979" t="s">
        <v>545</v>
      </c>
      <c r="G2979" t="s">
        <v>8401</v>
      </c>
      <c r="H2979" t="s">
        <v>8402</v>
      </c>
      <c r="I2979" t="s">
        <v>20</v>
      </c>
      <c r="J2979" t="s">
        <v>21</v>
      </c>
      <c r="K2979">
        <v>12000000</v>
      </c>
      <c r="L2979">
        <v>2008</v>
      </c>
      <c r="M2979">
        <v>7</v>
      </c>
      <c r="N2979">
        <v>2.35</v>
      </c>
    </row>
    <row r="2980" spans="1:14" x14ac:dyDescent="0.3">
      <c r="A2980" t="s">
        <v>8403</v>
      </c>
      <c r="B2980">
        <v>81</v>
      </c>
      <c r="C2980" t="s">
        <v>1711</v>
      </c>
      <c r="D2980">
        <v>6982680</v>
      </c>
      <c r="E2980" t="s">
        <v>678</v>
      </c>
      <c r="F2980" t="s">
        <v>422</v>
      </c>
      <c r="G2980" t="s">
        <v>8404</v>
      </c>
      <c r="H2980" t="s">
        <v>8405</v>
      </c>
      <c r="I2980" t="s">
        <v>20</v>
      </c>
      <c r="J2980" t="s">
        <v>21</v>
      </c>
      <c r="K2980">
        <v>10000000</v>
      </c>
      <c r="L2980">
        <v>2000</v>
      </c>
      <c r="M2980">
        <v>5.7</v>
      </c>
      <c r="N2980">
        <v>1.85</v>
      </c>
    </row>
    <row r="2981" spans="1:14" x14ac:dyDescent="0.3">
      <c r="A2981" t="s">
        <v>8406</v>
      </c>
      <c r="B2981">
        <v>95</v>
      </c>
      <c r="C2981" t="s">
        <v>2833</v>
      </c>
      <c r="D2981">
        <v>6739141</v>
      </c>
      <c r="E2981" t="s">
        <v>926</v>
      </c>
      <c r="F2981" t="s">
        <v>2871</v>
      </c>
      <c r="G2981" t="s">
        <v>8407</v>
      </c>
      <c r="H2981" t="s">
        <v>258</v>
      </c>
      <c r="I2981" t="s">
        <v>20</v>
      </c>
      <c r="J2981" t="s">
        <v>251</v>
      </c>
      <c r="K2981">
        <v>8000000</v>
      </c>
      <c r="L2981">
        <v>1992</v>
      </c>
      <c r="M2981">
        <v>5.9</v>
      </c>
      <c r="N2981">
        <v>1.85</v>
      </c>
    </row>
    <row r="2982" spans="1:14" x14ac:dyDescent="0.3">
      <c r="A2982" t="s">
        <v>6692</v>
      </c>
      <c r="B2982">
        <v>86</v>
      </c>
      <c r="C2982" t="s">
        <v>1185</v>
      </c>
      <c r="D2982">
        <v>5542025</v>
      </c>
      <c r="E2982" t="s">
        <v>1099</v>
      </c>
      <c r="F2982" t="s">
        <v>679</v>
      </c>
      <c r="G2982" t="s">
        <v>8408</v>
      </c>
      <c r="H2982" t="s">
        <v>655</v>
      </c>
      <c r="I2982" t="s">
        <v>20</v>
      </c>
      <c r="J2982" t="s">
        <v>21</v>
      </c>
      <c r="K2982">
        <v>12000000</v>
      </c>
      <c r="L2982">
        <v>2006</v>
      </c>
      <c r="M2982">
        <v>6.3</v>
      </c>
      <c r="N2982">
        <v>1.85</v>
      </c>
    </row>
    <row r="2983" spans="1:14" x14ac:dyDescent="0.3">
      <c r="A2983" t="s">
        <v>2548</v>
      </c>
      <c r="B2983">
        <v>113</v>
      </c>
      <c r="C2983" t="s">
        <v>8409</v>
      </c>
      <c r="D2983">
        <v>5032496</v>
      </c>
      <c r="E2983" t="s">
        <v>1649</v>
      </c>
      <c r="F2983" t="s">
        <v>917</v>
      </c>
      <c r="G2983" t="s">
        <v>8410</v>
      </c>
      <c r="H2983" t="s">
        <v>4044</v>
      </c>
      <c r="I2983" t="s">
        <v>20</v>
      </c>
      <c r="J2983" t="s">
        <v>21</v>
      </c>
      <c r="K2983">
        <v>12000000</v>
      </c>
      <c r="L2983">
        <v>1998</v>
      </c>
      <c r="M2983">
        <v>6.3</v>
      </c>
      <c r="N2983">
        <v>1.66</v>
      </c>
    </row>
    <row r="2984" spans="1:14" x14ac:dyDescent="0.3">
      <c r="A2984" t="s">
        <v>2562</v>
      </c>
      <c r="B2984">
        <v>122</v>
      </c>
      <c r="C2984" t="s">
        <v>4589</v>
      </c>
      <c r="D2984">
        <v>6754898</v>
      </c>
      <c r="E2984" t="s">
        <v>1649</v>
      </c>
      <c r="F2984" t="s">
        <v>8411</v>
      </c>
      <c r="G2984" t="s">
        <v>8412</v>
      </c>
      <c r="H2984" t="s">
        <v>4325</v>
      </c>
      <c r="I2984" t="s">
        <v>20</v>
      </c>
      <c r="J2984" t="s">
        <v>21</v>
      </c>
      <c r="K2984">
        <v>12000000</v>
      </c>
      <c r="L2984">
        <v>2006</v>
      </c>
      <c r="M2984">
        <v>6.2</v>
      </c>
      <c r="N2984">
        <v>2.35</v>
      </c>
    </row>
    <row r="2985" spans="1:14" x14ac:dyDescent="0.3">
      <c r="A2985" t="s">
        <v>7409</v>
      </c>
      <c r="B2985">
        <v>90</v>
      </c>
      <c r="C2985" t="s">
        <v>8413</v>
      </c>
      <c r="D2985">
        <v>4922166</v>
      </c>
      <c r="E2985" t="s">
        <v>6706</v>
      </c>
      <c r="F2985" t="s">
        <v>1094</v>
      </c>
      <c r="G2985" t="s">
        <v>8414</v>
      </c>
      <c r="H2985" t="s">
        <v>8415</v>
      </c>
      <c r="I2985" t="s">
        <v>20</v>
      </c>
      <c r="J2985" t="s">
        <v>21</v>
      </c>
      <c r="K2985">
        <v>12000000</v>
      </c>
      <c r="L2985">
        <v>2003</v>
      </c>
      <c r="M2985">
        <v>2.1</v>
      </c>
      <c r="N2985">
        <v>1.85</v>
      </c>
    </row>
    <row r="2986" spans="1:14" x14ac:dyDescent="0.3">
      <c r="A2986" t="s">
        <v>3182</v>
      </c>
      <c r="B2986">
        <v>108</v>
      </c>
      <c r="C2986" t="s">
        <v>1208</v>
      </c>
      <c r="D2986">
        <v>4903000</v>
      </c>
      <c r="E2986" t="s">
        <v>1649</v>
      </c>
      <c r="F2986" t="s">
        <v>1317</v>
      </c>
      <c r="G2986" t="s">
        <v>8416</v>
      </c>
      <c r="H2986" t="s">
        <v>3482</v>
      </c>
      <c r="I2986" t="s">
        <v>20</v>
      </c>
      <c r="J2986" t="s">
        <v>21</v>
      </c>
      <c r="K2986">
        <v>12000000</v>
      </c>
      <c r="L2986">
        <v>1996</v>
      </c>
      <c r="M2986">
        <v>5</v>
      </c>
      <c r="N2986">
        <v>1.85</v>
      </c>
    </row>
    <row r="2987" spans="1:14" x14ac:dyDescent="0.3">
      <c r="A2987" t="s">
        <v>8417</v>
      </c>
      <c r="B2987">
        <v>113</v>
      </c>
      <c r="C2987" t="s">
        <v>8418</v>
      </c>
      <c r="D2987">
        <v>4717455</v>
      </c>
      <c r="E2987" t="s">
        <v>575</v>
      </c>
      <c r="F2987" t="s">
        <v>1699</v>
      </c>
      <c r="G2987" t="s">
        <v>8419</v>
      </c>
      <c r="H2987" t="s">
        <v>8420</v>
      </c>
      <c r="I2987" t="s">
        <v>20</v>
      </c>
      <c r="J2987" t="s">
        <v>251</v>
      </c>
      <c r="K2987">
        <v>12000000</v>
      </c>
      <c r="L2987">
        <v>2003</v>
      </c>
      <c r="M2987">
        <v>5.3</v>
      </c>
      <c r="N2987">
        <v>1.85</v>
      </c>
    </row>
    <row r="2988" spans="1:14" x14ac:dyDescent="0.3">
      <c r="A2988" t="s">
        <v>5425</v>
      </c>
      <c r="B2988">
        <v>110</v>
      </c>
      <c r="C2988" t="s">
        <v>2383</v>
      </c>
      <c r="D2988">
        <v>3148482</v>
      </c>
      <c r="E2988" t="s">
        <v>146</v>
      </c>
      <c r="F2988" t="s">
        <v>2467</v>
      </c>
      <c r="G2988" t="s">
        <v>8421</v>
      </c>
      <c r="H2988" t="s">
        <v>8422</v>
      </c>
      <c r="I2988" t="s">
        <v>20</v>
      </c>
      <c r="J2988" t="s">
        <v>21</v>
      </c>
      <c r="K2988">
        <v>12000000</v>
      </c>
      <c r="L2988">
        <v>2008</v>
      </c>
      <c r="M2988">
        <v>7.1</v>
      </c>
      <c r="N2988">
        <v>2.35</v>
      </c>
    </row>
    <row r="2989" spans="1:14" x14ac:dyDescent="0.3">
      <c r="A2989" t="s">
        <v>8423</v>
      </c>
      <c r="B2989">
        <v>109</v>
      </c>
      <c r="C2989" t="s">
        <v>265</v>
      </c>
      <c r="D2989">
        <v>2326407</v>
      </c>
      <c r="E2989" t="s">
        <v>2190</v>
      </c>
      <c r="F2989" t="s">
        <v>1564</v>
      </c>
      <c r="G2989" t="s">
        <v>8424</v>
      </c>
      <c r="H2989" t="s">
        <v>7835</v>
      </c>
      <c r="I2989" t="s">
        <v>20</v>
      </c>
      <c r="J2989" t="s">
        <v>34</v>
      </c>
      <c r="K2989">
        <v>12000000</v>
      </c>
      <c r="L2989">
        <v>2001</v>
      </c>
      <c r="M2989">
        <v>7</v>
      </c>
      <c r="N2989">
        <v>2.35</v>
      </c>
    </row>
    <row r="2990" spans="1:14" x14ac:dyDescent="0.3">
      <c r="A2990" t="s">
        <v>4244</v>
      </c>
      <c r="B2990">
        <v>110</v>
      </c>
      <c r="C2990" t="s">
        <v>4246</v>
      </c>
      <c r="D2990">
        <v>2201412</v>
      </c>
      <c r="E2990" t="s">
        <v>8425</v>
      </c>
      <c r="F2990" t="s">
        <v>8426</v>
      </c>
      <c r="G2990" t="s">
        <v>3346</v>
      </c>
      <c r="H2990" t="s">
        <v>8427</v>
      </c>
      <c r="I2990" t="s">
        <v>7537</v>
      </c>
      <c r="J2990" t="s">
        <v>3548</v>
      </c>
      <c r="K2990">
        <v>12215500000</v>
      </c>
      <c r="L2990">
        <v>2006</v>
      </c>
      <c r="M2990">
        <v>7</v>
      </c>
      <c r="N2990">
        <v>1.85</v>
      </c>
    </row>
    <row r="2991" spans="1:14" x14ac:dyDescent="0.3">
      <c r="A2991" t="s">
        <v>999</v>
      </c>
      <c r="B2991">
        <v>100</v>
      </c>
      <c r="C2991" t="s">
        <v>2667</v>
      </c>
      <c r="E2991" t="s">
        <v>8428</v>
      </c>
      <c r="F2991" t="s">
        <v>1112</v>
      </c>
      <c r="G2991" t="s">
        <v>8429</v>
      </c>
      <c r="H2991" t="s">
        <v>8430</v>
      </c>
      <c r="I2991" t="s">
        <v>20</v>
      </c>
      <c r="J2991" t="s">
        <v>21</v>
      </c>
      <c r="K2991">
        <v>12000000</v>
      </c>
      <c r="L2991">
        <v>1981</v>
      </c>
      <c r="M2991">
        <v>5.7</v>
      </c>
      <c r="N2991">
        <v>1.85</v>
      </c>
    </row>
    <row r="2992" spans="1:14" x14ac:dyDescent="0.3">
      <c r="A2992" t="s">
        <v>8431</v>
      </c>
      <c r="B2992">
        <v>101</v>
      </c>
      <c r="C2992" t="s">
        <v>1089</v>
      </c>
      <c r="D2992">
        <v>2060953</v>
      </c>
      <c r="E2992" t="s">
        <v>5870</v>
      </c>
      <c r="F2992" t="s">
        <v>7896</v>
      </c>
      <c r="G2992" t="s">
        <v>8432</v>
      </c>
      <c r="H2992" t="s">
        <v>6089</v>
      </c>
      <c r="I2992" t="s">
        <v>20</v>
      </c>
      <c r="J2992" t="s">
        <v>3466</v>
      </c>
      <c r="K2992">
        <v>12000000</v>
      </c>
      <c r="L2992">
        <v>1999</v>
      </c>
      <c r="M2992">
        <v>7.1</v>
      </c>
      <c r="N2992">
        <v>2.35</v>
      </c>
    </row>
    <row r="2993" spans="1:14" x14ac:dyDescent="0.3">
      <c r="A2993" t="s">
        <v>8433</v>
      </c>
      <c r="B2993">
        <v>97</v>
      </c>
      <c r="C2993" t="s">
        <v>3175</v>
      </c>
      <c r="D2993">
        <v>3950294</v>
      </c>
      <c r="E2993" t="s">
        <v>936</v>
      </c>
      <c r="F2993" t="s">
        <v>65</v>
      </c>
      <c r="G2993" t="s">
        <v>8434</v>
      </c>
      <c r="H2993" t="s">
        <v>4915</v>
      </c>
      <c r="I2993" t="s">
        <v>20</v>
      </c>
      <c r="J2993" t="s">
        <v>21</v>
      </c>
      <c r="K2993">
        <v>12000000</v>
      </c>
      <c r="L2993">
        <v>2007</v>
      </c>
      <c r="M2993">
        <v>7</v>
      </c>
      <c r="N2993">
        <v>1.85</v>
      </c>
    </row>
    <row r="2994" spans="1:14" x14ac:dyDescent="0.3">
      <c r="A2994" t="s">
        <v>8435</v>
      </c>
      <c r="B2994">
        <v>172</v>
      </c>
      <c r="C2994" t="s">
        <v>8436</v>
      </c>
      <c r="D2994">
        <v>2835886</v>
      </c>
      <c r="E2994" t="s">
        <v>2190</v>
      </c>
      <c r="F2994" t="s">
        <v>8437</v>
      </c>
      <c r="G2994" t="s">
        <v>8438</v>
      </c>
      <c r="H2994" t="s">
        <v>8439</v>
      </c>
      <c r="I2994" t="s">
        <v>5895</v>
      </c>
      <c r="J2994" t="s">
        <v>4364</v>
      </c>
      <c r="K2994">
        <v>9200000</v>
      </c>
      <c r="L2994">
        <v>2013</v>
      </c>
      <c r="M2994">
        <v>7.7</v>
      </c>
      <c r="N2994">
        <v>2.35</v>
      </c>
    </row>
    <row r="2995" spans="1:14" x14ac:dyDescent="0.3">
      <c r="A2995" t="s">
        <v>8440</v>
      </c>
      <c r="B2995">
        <v>104</v>
      </c>
      <c r="C2995" t="s">
        <v>8441</v>
      </c>
      <c r="D2995">
        <v>1779284</v>
      </c>
      <c r="E2995" t="s">
        <v>1649</v>
      </c>
      <c r="F2995" t="s">
        <v>1600</v>
      </c>
      <c r="G2995" t="s">
        <v>8442</v>
      </c>
      <c r="H2995" t="s">
        <v>8443</v>
      </c>
      <c r="I2995" t="s">
        <v>20</v>
      </c>
      <c r="J2995" t="s">
        <v>21</v>
      </c>
      <c r="K2995">
        <v>12000000</v>
      </c>
      <c r="L2995">
        <v>2002</v>
      </c>
      <c r="M2995">
        <v>7.1</v>
      </c>
      <c r="N2995">
        <v>1.85</v>
      </c>
    </row>
    <row r="2996" spans="1:14" x14ac:dyDescent="0.3">
      <c r="A2996" t="s">
        <v>8444</v>
      </c>
      <c r="B2996">
        <v>99</v>
      </c>
      <c r="C2996" t="s">
        <v>3410</v>
      </c>
      <c r="D2996">
        <v>1702277</v>
      </c>
      <c r="E2996" t="s">
        <v>2588</v>
      </c>
      <c r="F2996" t="s">
        <v>8445</v>
      </c>
      <c r="G2996" t="s">
        <v>8446</v>
      </c>
      <c r="H2996" t="s">
        <v>8447</v>
      </c>
      <c r="I2996" t="s">
        <v>20</v>
      </c>
      <c r="J2996" t="s">
        <v>34</v>
      </c>
      <c r="K2996">
        <v>12000000</v>
      </c>
      <c r="L2996">
        <v>2013</v>
      </c>
      <c r="M2996">
        <v>6.8</v>
      </c>
      <c r="N2996">
        <v>2.35</v>
      </c>
    </row>
    <row r="2997" spans="1:14" x14ac:dyDescent="0.3">
      <c r="A2997" t="s">
        <v>4294</v>
      </c>
      <c r="B2997">
        <v>129</v>
      </c>
      <c r="C2997" t="s">
        <v>3825</v>
      </c>
      <c r="D2997">
        <v>261481</v>
      </c>
      <c r="E2997" t="s">
        <v>3429</v>
      </c>
      <c r="F2997" t="s">
        <v>1572</v>
      </c>
      <c r="G2997" t="s">
        <v>8448</v>
      </c>
      <c r="H2997" t="s">
        <v>3827</v>
      </c>
      <c r="I2997" t="s">
        <v>4449</v>
      </c>
      <c r="J2997" t="s">
        <v>2462</v>
      </c>
      <c r="K2997">
        <v>12000000</v>
      </c>
      <c r="L2997">
        <v>2004</v>
      </c>
      <c r="M2997">
        <v>7.5</v>
      </c>
      <c r="N2997">
        <v>2.35</v>
      </c>
    </row>
    <row r="2998" spans="1:14" x14ac:dyDescent="0.3">
      <c r="A2998" t="s">
        <v>8449</v>
      </c>
      <c r="B2998">
        <v>91</v>
      </c>
      <c r="C2998" t="s">
        <v>8450</v>
      </c>
      <c r="D2998">
        <v>1506998</v>
      </c>
      <c r="E2998" t="s">
        <v>3043</v>
      </c>
      <c r="F2998" t="s">
        <v>8451</v>
      </c>
      <c r="G2998" t="s">
        <v>8452</v>
      </c>
      <c r="H2998" t="s">
        <v>8453</v>
      </c>
      <c r="I2998" t="s">
        <v>20</v>
      </c>
      <c r="J2998" t="s">
        <v>21</v>
      </c>
      <c r="K2998">
        <v>12000000</v>
      </c>
      <c r="L2998">
        <v>2007</v>
      </c>
      <c r="M2998">
        <v>6.3</v>
      </c>
      <c r="N2998">
        <v>1.85</v>
      </c>
    </row>
    <row r="2999" spans="1:14" x14ac:dyDescent="0.3">
      <c r="A2999" t="s">
        <v>8454</v>
      </c>
      <c r="B2999">
        <v>100</v>
      </c>
      <c r="C2999" t="s">
        <v>4915</v>
      </c>
      <c r="D2999">
        <v>860002</v>
      </c>
      <c r="E2999" t="s">
        <v>2108</v>
      </c>
      <c r="F2999" t="s">
        <v>8455</v>
      </c>
      <c r="G2999" t="s">
        <v>8456</v>
      </c>
      <c r="H2999" t="s">
        <v>1268</v>
      </c>
      <c r="I2999" t="s">
        <v>20</v>
      </c>
      <c r="J2999" t="s">
        <v>21</v>
      </c>
      <c r="K2999">
        <v>12000000</v>
      </c>
      <c r="L2999">
        <v>2005</v>
      </c>
      <c r="M2999">
        <v>7.3</v>
      </c>
      <c r="N2999">
        <v>1.85</v>
      </c>
    </row>
    <row r="3000" spans="1:14" x14ac:dyDescent="0.3">
      <c r="A3000" t="s">
        <v>3168</v>
      </c>
      <c r="B3000">
        <v>111</v>
      </c>
      <c r="C3000" t="s">
        <v>2220</v>
      </c>
      <c r="D3000">
        <v>548934</v>
      </c>
      <c r="E3000" t="s">
        <v>2444</v>
      </c>
      <c r="F3000" t="s">
        <v>810</v>
      </c>
      <c r="G3000" t="s">
        <v>8457</v>
      </c>
      <c r="H3000" t="s">
        <v>8458</v>
      </c>
      <c r="I3000" t="s">
        <v>20</v>
      </c>
      <c r="J3000" t="s">
        <v>4874</v>
      </c>
      <c r="K3000">
        <v>12000000</v>
      </c>
      <c r="L3000">
        <v>2009</v>
      </c>
      <c r="M3000">
        <v>6.8</v>
      </c>
      <c r="N3000">
        <v>1.85</v>
      </c>
    </row>
    <row r="3001" spans="1:14" x14ac:dyDescent="0.3">
      <c r="A3001" t="s">
        <v>8459</v>
      </c>
      <c r="B3001">
        <v>114</v>
      </c>
      <c r="C3001" t="s">
        <v>5498</v>
      </c>
      <c r="D3001">
        <v>447750</v>
      </c>
      <c r="E3001" t="s">
        <v>1392</v>
      </c>
      <c r="F3001" t="s">
        <v>3709</v>
      </c>
      <c r="G3001" t="s">
        <v>8460</v>
      </c>
      <c r="H3001" t="s">
        <v>8461</v>
      </c>
      <c r="I3001" t="s">
        <v>20</v>
      </c>
      <c r="J3001" t="s">
        <v>21</v>
      </c>
      <c r="K3001">
        <v>10000000</v>
      </c>
      <c r="L3001">
        <v>2000</v>
      </c>
      <c r="M3001">
        <v>7.2</v>
      </c>
      <c r="N3001">
        <v>1.85</v>
      </c>
    </row>
    <row r="3002" spans="1:14" x14ac:dyDescent="0.3">
      <c r="A3002" t="s">
        <v>150</v>
      </c>
      <c r="B3002">
        <v>86</v>
      </c>
      <c r="C3002" t="s">
        <v>6512</v>
      </c>
      <c r="D3002">
        <v>333976</v>
      </c>
      <c r="E3002" t="s">
        <v>678</v>
      </c>
      <c r="F3002" t="s">
        <v>1333</v>
      </c>
      <c r="G3002" t="s">
        <v>8462</v>
      </c>
      <c r="H3002" t="s">
        <v>8463</v>
      </c>
      <c r="I3002" t="s">
        <v>20</v>
      </c>
      <c r="J3002" t="s">
        <v>21</v>
      </c>
      <c r="K3002">
        <v>12000000</v>
      </c>
      <c r="L3002">
        <v>2002</v>
      </c>
      <c r="M3002">
        <v>6.4</v>
      </c>
      <c r="N3002">
        <v>2.35</v>
      </c>
    </row>
    <row r="3003" spans="1:14" x14ac:dyDescent="0.3">
      <c r="A3003" t="s">
        <v>6090</v>
      </c>
      <c r="B3003">
        <v>107</v>
      </c>
      <c r="C3003" t="s">
        <v>2550</v>
      </c>
      <c r="D3003">
        <v>141853</v>
      </c>
      <c r="E3003" t="s">
        <v>1649</v>
      </c>
      <c r="F3003" t="s">
        <v>4821</v>
      </c>
      <c r="G3003" t="s">
        <v>8464</v>
      </c>
      <c r="H3003" t="s">
        <v>1923</v>
      </c>
      <c r="I3003" t="s">
        <v>20</v>
      </c>
      <c r="J3003" t="s">
        <v>251</v>
      </c>
      <c r="K3003">
        <v>12000000</v>
      </c>
      <c r="L3003">
        <v>1997</v>
      </c>
      <c r="M3003">
        <v>6</v>
      </c>
      <c r="N3003">
        <v>1.85</v>
      </c>
    </row>
    <row r="3004" spans="1:14" x14ac:dyDescent="0.3">
      <c r="A3004" t="s">
        <v>7352</v>
      </c>
      <c r="B3004">
        <v>90</v>
      </c>
      <c r="C3004" t="s">
        <v>6697</v>
      </c>
      <c r="D3004">
        <v>303439</v>
      </c>
      <c r="E3004" t="s">
        <v>1265</v>
      </c>
      <c r="F3004" t="s">
        <v>6145</v>
      </c>
      <c r="G3004" t="s">
        <v>8465</v>
      </c>
      <c r="H3004" t="s">
        <v>6555</v>
      </c>
      <c r="I3004" t="s">
        <v>20</v>
      </c>
      <c r="J3004" t="s">
        <v>21</v>
      </c>
      <c r="K3004">
        <v>8000000</v>
      </c>
      <c r="L3004">
        <v>2007</v>
      </c>
      <c r="M3004">
        <v>6.4</v>
      </c>
      <c r="N3004">
        <v>2.35</v>
      </c>
    </row>
    <row r="3005" spans="1:14" x14ac:dyDescent="0.3">
      <c r="A3005" t="s">
        <v>2330</v>
      </c>
      <c r="B3005">
        <v>103</v>
      </c>
      <c r="C3005" t="s">
        <v>6391</v>
      </c>
      <c r="D3005">
        <v>793352</v>
      </c>
      <c r="E3005" t="s">
        <v>936</v>
      </c>
      <c r="F3005" t="s">
        <v>2660</v>
      </c>
      <c r="G3005" t="s">
        <v>8466</v>
      </c>
      <c r="H3005" t="s">
        <v>701</v>
      </c>
      <c r="I3005" t="s">
        <v>20</v>
      </c>
      <c r="J3005" t="s">
        <v>21</v>
      </c>
      <c r="L3005">
        <v>2012</v>
      </c>
      <c r="M3005">
        <v>5.0999999999999996</v>
      </c>
      <c r="N3005">
        <v>2.35</v>
      </c>
    </row>
    <row r="3006" spans="1:14" x14ac:dyDescent="0.3">
      <c r="A3006" t="s">
        <v>8467</v>
      </c>
      <c r="B3006">
        <v>120</v>
      </c>
      <c r="C3006" t="s">
        <v>8110</v>
      </c>
      <c r="D3006">
        <v>214202</v>
      </c>
      <c r="E3006" t="s">
        <v>1392</v>
      </c>
      <c r="F3006" t="s">
        <v>513</v>
      </c>
      <c r="G3006" t="s">
        <v>8468</v>
      </c>
      <c r="H3006" t="s">
        <v>8458</v>
      </c>
      <c r="I3006" t="s">
        <v>20</v>
      </c>
      <c r="J3006" t="s">
        <v>520</v>
      </c>
      <c r="K3006">
        <v>12000000</v>
      </c>
      <c r="L3006">
        <v>2007</v>
      </c>
      <c r="M3006">
        <v>7.5</v>
      </c>
      <c r="N3006">
        <v>2.35</v>
      </c>
    </row>
    <row r="3007" spans="1:14" x14ac:dyDescent="0.3">
      <c r="A3007" t="s">
        <v>8469</v>
      </c>
      <c r="B3007">
        <v>134</v>
      </c>
      <c r="C3007" t="s">
        <v>8470</v>
      </c>
      <c r="D3007">
        <v>195888</v>
      </c>
      <c r="E3007" t="s">
        <v>3493</v>
      </c>
      <c r="F3007" t="s">
        <v>8471</v>
      </c>
      <c r="G3007" t="s">
        <v>8472</v>
      </c>
      <c r="H3007" t="s">
        <v>8473</v>
      </c>
      <c r="I3007" t="s">
        <v>8474</v>
      </c>
      <c r="J3007" t="s">
        <v>6556</v>
      </c>
      <c r="K3007">
        <v>2500000000</v>
      </c>
      <c r="L3007">
        <v>2005</v>
      </c>
      <c r="M3007">
        <v>7.1</v>
      </c>
      <c r="N3007">
        <v>2.35</v>
      </c>
    </row>
    <row r="3008" spans="1:14" x14ac:dyDescent="0.3">
      <c r="A3008" t="s">
        <v>8475</v>
      </c>
      <c r="B3008">
        <v>110</v>
      </c>
      <c r="C3008" t="s">
        <v>165</v>
      </c>
      <c r="D3008">
        <v>175370</v>
      </c>
      <c r="E3008" t="s">
        <v>1099</v>
      </c>
      <c r="F3008" t="s">
        <v>658</v>
      </c>
      <c r="G3008" t="s">
        <v>8476</v>
      </c>
      <c r="H3008" t="s">
        <v>3709</v>
      </c>
      <c r="I3008" t="s">
        <v>20</v>
      </c>
      <c r="J3008" t="s">
        <v>21</v>
      </c>
      <c r="K3008">
        <v>12000000</v>
      </c>
      <c r="L3008">
        <v>1999</v>
      </c>
      <c r="M3008">
        <v>4.5999999999999996</v>
      </c>
      <c r="N3008">
        <v>1.85</v>
      </c>
    </row>
    <row r="3009" spans="1:14" x14ac:dyDescent="0.3">
      <c r="A3009" t="s">
        <v>1274</v>
      </c>
      <c r="B3009">
        <v>95</v>
      </c>
      <c r="C3009" t="s">
        <v>8477</v>
      </c>
      <c r="D3009">
        <v>190666</v>
      </c>
      <c r="E3009" t="s">
        <v>1649</v>
      </c>
      <c r="F3009" t="s">
        <v>7123</v>
      </c>
      <c r="G3009" t="s">
        <v>8478</v>
      </c>
      <c r="H3009" t="s">
        <v>8479</v>
      </c>
      <c r="I3009" t="s">
        <v>1279</v>
      </c>
      <c r="J3009" t="s">
        <v>601</v>
      </c>
      <c r="L3009">
        <v>2009</v>
      </c>
      <c r="M3009">
        <v>5.7</v>
      </c>
      <c r="N3009">
        <v>2.35</v>
      </c>
    </row>
    <row r="3010" spans="1:14" x14ac:dyDescent="0.3">
      <c r="A3010" t="s">
        <v>5182</v>
      </c>
      <c r="B3010">
        <v>95</v>
      </c>
      <c r="C3010" t="s">
        <v>1915</v>
      </c>
      <c r="E3010" t="s">
        <v>8480</v>
      </c>
      <c r="F3010" t="s">
        <v>5183</v>
      </c>
      <c r="G3010" t="s">
        <v>8481</v>
      </c>
      <c r="H3010" t="s">
        <v>4320</v>
      </c>
      <c r="I3010" t="s">
        <v>20</v>
      </c>
      <c r="J3010" t="s">
        <v>21</v>
      </c>
      <c r="K3010">
        <v>7500000</v>
      </c>
      <c r="L3010">
        <v>2002</v>
      </c>
      <c r="M3010">
        <v>6.8</v>
      </c>
      <c r="N3010">
        <v>1.85</v>
      </c>
    </row>
    <row r="3011" spans="1:14" x14ac:dyDescent="0.3">
      <c r="A3011" t="s">
        <v>8482</v>
      </c>
      <c r="B3011">
        <v>132</v>
      </c>
      <c r="C3011" t="s">
        <v>8483</v>
      </c>
      <c r="D3011">
        <v>119922</v>
      </c>
      <c r="E3011" t="s">
        <v>1290</v>
      </c>
      <c r="F3011" t="s">
        <v>3700</v>
      </c>
      <c r="G3011" t="s">
        <v>8484</v>
      </c>
      <c r="H3011" t="s">
        <v>8485</v>
      </c>
      <c r="I3011" t="s">
        <v>1279</v>
      </c>
      <c r="J3011" t="s">
        <v>601</v>
      </c>
      <c r="K3011">
        <v>12000000</v>
      </c>
      <c r="L3011">
        <v>2009</v>
      </c>
      <c r="M3011">
        <v>7.7</v>
      </c>
      <c r="N3011">
        <v>2.35</v>
      </c>
    </row>
    <row r="3012" spans="1:14" x14ac:dyDescent="0.3">
      <c r="A3012" t="s">
        <v>783</v>
      </c>
      <c r="B3012">
        <v>94</v>
      </c>
      <c r="C3012" t="s">
        <v>784</v>
      </c>
      <c r="D3012">
        <v>177343675</v>
      </c>
      <c r="E3012" t="s">
        <v>785</v>
      </c>
      <c r="F3012" t="s">
        <v>786</v>
      </c>
      <c r="G3012" t="s">
        <v>787</v>
      </c>
      <c r="H3012" t="s">
        <v>788</v>
      </c>
      <c r="I3012" t="s">
        <v>20</v>
      </c>
      <c r="J3012" t="s">
        <v>21</v>
      </c>
      <c r="K3012">
        <v>135000000</v>
      </c>
      <c r="L3012">
        <v>2015</v>
      </c>
      <c r="M3012">
        <v>6.7</v>
      </c>
      <c r="N3012">
        <v>1.85</v>
      </c>
    </row>
    <row r="3013" spans="1:14" x14ac:dyDescent="0.3">
      <c r="A3013" t="s">
        <v>8486</v>
      </c>
      <c r="B3013">
        <v>89</v>
      </c>
      <c r="C3013" t="s">
        <v>1141</v>
      </c>
      <c r="E3013" t="s">
        <v>542</v>
      </c>
      <c r="F3013" t="s">
        <v>1284</v>
      </c>
      <c r="G3013" t="s">
        <v>8487</v>
      </c>
      <c r="H3013" t="s">
        <v>8488</v>
      </c>
      <c r="I3013" t="s">
        <v>1279</v>
      </c>
      <c r="J3013" t="s">
        <v>601</v>
      </c>
      <c r="L3013">
        <v>2011</v>
      </c>
      <c r="M3013">
        <v>3.2</v>
      </c>
    </row>
    <row r="3014" spans="1:14" x14ac:dyDescent="0.3">
      <c r="A3014" t="s">
        <v>8489</v>
      </c>
      <c r="B3014">
        <v>138</v>
      </c>
      <c r="C3014" t="s">
        <v>8490</v>
      </c>
      <c r="E3014" t="s">
        <v>388</v>
      </c>
      <c r="F3014" t="s">
        <v>7170</v>
      </c>
      <c r="G3014" t="s">
        <v>8491</v>
      </c>
      <c r="H3014" t="s">
        <v>8492</v>
      </c>
      <c r="I3014" t="s">
        <v>460</v>
      </c>
      <c r="J3014" t="s">
        <v>461</v>
      </c>
      <c r="K3014">
        <v>12000000</v>
      </c>
      <c r="L3014">
        <v>2010</v>
      </c>
      <c r="M3014">
        <v>6.1</v>
      </c>
      <c r="N3014">
        <v>2.35</v>
      </c>
    </row>
    <row r="3015" spans="1:14" x14ac:dyDescent="0.3">
      <c r="A3015" t="s">
        <v>1355</v>
      </c>
      <c r="B3015">
        <v>113</v>
      </c>
      <c r="C3015" t="s">
        <v>8493</v>
      </c>
      <c r="D3015">
        <v>17149</v>
      </c>
      <c r="E3015" t="s">
        <v>968</v>
      </c>
      <c r="F3015" t="s">
        <v>253</v>
      </c>
      <c r="G3015" t="s">
        <v>8494</v>
      </c>
      <c r="H3015" t="s">
        <v>8495</v>
      </c>
      <c r="I3015" t="s">
        <v>20</v>
      </c>
      <c r="J3015" t="s">
        <v>8496</v>
      </c>
      <c r="K3015">
        <v>20000000</v>
      </c>
      <c r="L3015">
        <v>2011</v>
      </c>
      <c r="M3015">
        <v>5.6</v>
      </c>
      <c r="N3015">
        <v>2.35</v>
      </c>
    </row>
    <row r="3016" spans="1:14" x14ac:dyDescent="0.3">
      <c r="A3016" t="s">
        <v>8497</v>
      </c>
      <c r="B3016">
        <v>99</v>
      </c>
      <c r="C3016" t="s">
        <v>8498</v>
      </c>
      <c r="E3016" t="s">
        <v>8499</v>
      </c>
      <c r="F3016" t="s">
        <v>8500</v>
      </c>
      <c r="G3016" t="s">
        <v>8501</v>
      </c>
      <c r="H3016" t="s">
        <v>8502</v>
      </c>
      <c r="I3016" t="s">
        <v>20</v>
      </c>
      <c r="J3016" t="s">
        <v>34</v>
      </c>
      <c r="K3016">
        <v>12000000</v>
      </c>
      <c r="L3016">
        <v>2009</v>
      </c>
      <c r="M3016">
        <v>6.9</v>
      </c>
      <c r="N3016">
        <v>2.35</v>
      </c>
    </row>
    <row r="3017" spans="1:14" x14ac:dyDescent="0.3">
      <c r="A3017" t="s">
        <v>8503</v>
      </c>
      <c r="B3017">
        <v>111</v>
      </c>
      <c r="C3017" t="s">
        <v>8504</v>
      </c>
      <c r="D3017">
        <v>14616</v>
      </c>
      <c r="E3017" t="s">
        <v>2190</v>
      </c>
      <c r="F3017" t="s">
        <v>2871</v>
      </c>
      <c r="G3017" t="s">
        <v>8505</v>
      </c>
      <c r="H3017" t="s">
        <v>8506</v>
      </c>
      <c r="I3017" t="s">
        <v>20</v>
      </c>
      <c r="J3017" t="s">
        <v>21</v>
      </c>
      <c r="K3017">
        <v>12000000</v>
      </c>
      <c r="L3017">
        <v>2015</v>
      </c>
      <c r="M3017">
        <v>7.5</v>
      </c>
      <c r="N3017">
        <v>1.85</v>
      </c>
    </row>
    <row r="3018" spans="1:14" x14ac:dyDescent="0.3">
      <c r="A3018" t="s">
        <v>2166</v>
      </c>
      <c r="B3018">
        <v>99</v>
      </c>
      <c r="C3018" t="s">
        <v>8507</v>
      </c>
      <c r="D3018">
        <v>91443253</v>
      </c>
      <c r="E3018" t="s">
        <v>1017</v>
      </c>
      <c r="F3018" t="s">
        <v>3439</v>
      </c>
      <c r="G3018" t="s">
        <v>8508</v>
      </c>
      <c r="H3018" t="s">
        <v>3131</v>
      </c>
      <c r="I3018" t="s">
        <v>20</v>
      </c>
      <c r="J3018" t="s">
        <v>21</v>
      </c>
      <c r="K3018">
        <v>12000000</v>
      </c>
      <c r="L3018">
        <v>2014</v>
      </c>
      <c r="M3018">
        <v>5.8</v>
      </c>
      <c r="N3018">
        <v>2.35</v>
      </c>
    </row>
    <row r="3019" spans="1:14" x14ac:dyDescent="0.3">
      <c r="A3019" t="s">
        <v>857</v>
      </c>
      <c r="B3019">
        <v>104</v>
      </c>
      <c r="C3019" t="s">
        <v>231</v>
      </c>
      <c r="D3019">
        <v>30093107</v>
      </c>
      <c r="E3019" t="s">
        <v>678</v>
      </c>
      <c r="F3019" t="s">
        <v>228</v>
      </c>
      <c r="G3019" t="s">
        <v>8509</v>
      </c>
      <c r="H3019" t="s">
        <v>466</v>
      </c>
      <c r="I3019" t="s">
        <v>20</v>
      </c>
      <c r="J3019" t="s">
        <v>34</v>
      </c>
      <c r="K3019">
        <v>6000000</v>
      </c>
      <c r="L3019">
        <v>2000</v>
      </c>
      <c r="M3019">
        <v>8.3000000000000007</v>
      </c>
      <c r="N3019">
        <v>1.85</v>
      </c>
    </row>
    <row r="3020" spans="1:14" x14ac:dyDescent="0.3">
      <c r="A3020" t="s">
        <v>8510</v>
      </c>
      <c r="B3020">
        <v>89</v>
      </c>
      <c r="C3020" t="s">
        <v>8511</v>
      </c>
      <c r="E3020" t="s">
        <v>8512</v>
      </c>
      <c r="F3020" t="s">
        <v>8513</v>
      </c>
      <c r="G3020" t="s">
        <v>8514</v>
      </c>
      <c r="H3020" t="s">
        <v>8515</v>
      </c>
      <c r="I3020" t="s">
        <v>20</v>
      </c>
      <c r="J3020" t="s">
        <v>21</v>
      </c>
      <c r="K3020">
        <v>12000000</v>
      </c>
      <c r="L3020">
        <v>2015</v>
      </c>
      <c r="M3020">
        <v>2.8</v>
      </c>
    </row>
    <row r="3021" spans="1:14" x14ac:dyDescent="0.3">
      <c r="A3021" t="s">
        <v>7773</v>
      </c>
      <c r="B3021">
        <v>103</v>
      </c>
      <c r="C3021" t="s">
        <v>3479</v>
      </c>
      <c r="D3021">
        <v>57469179</v>
      </c>
      <c r="E3021" t="s">
        <v>4536</v>
      </c>
      <c r="F3021" t="s">
        <v>2337</v>
      </c>
      <c r="G3021" t="s">
        <v>8516</v>
      </c>
      <c r="H3021" t="s">
        <v>8517</v>
      </c>
      <c r="I3021" t="s">
        <v>20</v>
      </c>
      <c r="J3021" t="s">
        <v>21</v>
      </c>
      <c r="K3021">
        <v>11500000</v>
      </c>
      <c r="L3021">
        <v>1989</v>
      </c>
      <c r="M3021">
        <v>6.6</v>
      </c>
      <c r="N3021">
        <v>1.85</v>
      </c>
    </row>
    <row r="3022" spans="1:14" x14ac:dyDescent="0.3">
      <c r="A3022" t="s">
        <v>8518</v>
      </c>
      <c r="B3022">
        <v>134</v>
      </c>
      <c r="C3022" t="s">
        <v>8519</v>
      </c>
      <c r="D3022">
        <v>48856</v>
      </c>
      <c r="E3022" t="s">
        <v>2190</v>
      </c>
      <c r="F3022" t="s">
        <v>8520</v>
      </c>
      <c r="G3022" t="s">
        <v>8521</v>
      </c>
      <c r="H3022" t="s">
        <v>8522</v>
      </c>
      <c r="I3022" t="s">
        <v>460</v>
      </c>
      <c r="J3022" t="s">
        <v>461</v>
      </c>
      <c r="K3022">
        <v>11900000</v>
      </c>
      <c r="L3022">
        <v>1993</v>
      </c>
      <c r="M3022">
        <v>7.5</v>
      </c>
      <c r="N3022">
        <v>1.85</v>
      </c>
    </row>
    <row r="3023" spans="1:14" x14ac:dyDescent="0.3">
      <c r="A3023" t="s">
        <v>8523</v>
      </c>
      <c r="B3023">
        <v>100</v>
      </c>
      <c r="C3023" t="s">
        <v>1535</v>
      </c>
      <c r="E3023" t="s">
        <v>2588</v>
      </c>
      <c r="F3023" t="s">
        <v>1494</v>
      </c>
      <c r="G3023" t="s">
        <v>8524</v>
      </c>
      <c r="H3023" t="s">
        <v>8104</v>
      </c>
      <c r="I3023" t="s">
        <v>20</v>
      </c>
      <c r="J3023" t="s">
        <v>34</v>
      </c>
      <c r="K3023">
        <v>11500000</v>
      </c>
      <c r="L3023">
        <v>2009</v>
      </c>
      <c r="M3023">
        <v>6</v>
      </c>
      <c r="N3023">
        <v>2.35</v>
      </c>
    </row>
    <row r="3024" spans="1:14" x14ac:dyDescent="0.3">
      <c r="A3024" t="s">
        <v>8525</v>
      </c>
      <c r="B3024">
        <v>130</v>
      </c>
      <c r="C3024" t="s">
        <v>6974</v>
      </c>
      <c r="E3024" t="s">
        <v>2190</v>
      </c>
      <c r="F3024" t="s">
        <v>8526</v>
      </c>
      <c r="G3024" t="s">
        <v>8527</v>
      </c>
      <c r="H3024" t="s">
        <v>8528</v>
      </c>
      <c r="I3024" t="s">
        <v>6975</v>
      </c>
      <c r="J3024" t="s">
        <v>601</v>
      </c>
      <c r="K3024">
        <v>12000000</v>
      </c>
      <c r="L3024">
        <v>2015</v>
      </c>
      <c r="M3024">
        <v>6.2</v>
      </c>
      <c r="N3024">
        <v>2.35</v>
      </c>
    </row>
    <row r="3025" spans="1:14" x14ac:dyDescent="0.3">
      <c r="A3025" t="s">
        <v>1843</v>
      </c>
      <c r="B3025">
        <v>106</v>
      </c>
      <c r="C3025" t="s">
        <v>8529</v>
      </c>
      <c r="D3025">
        <v>148170000</v>
      </c>
      <c r="E3025" t="s">
        <v>595</v>
      </c>
      <c r="F3025" t="s">
        <v>3288</v>
      </c>
      <c r="G3025" t="s">
        <v>8530</v>
      </c>
      <c r="H3025" t="s">
        <v>8531</v>
      </c>
      <c r="I3025" t="s">
        <v>20</v>
      </c>
      <c r="J3025" t="s">
        <v>21</v>
      </c>
      <c r="K3025">
        <v>11000000</v>
      </c>
      <c r="L3025">
        <v>1984</v>
      </c>
      <c r="M3025">
        <v>7.2</v>
      </c>
      <c r="N3025">
        <v>2.2000000000000002</v>
      </c>
    </row>
    <row r="3026" spans="1:14" x14ac:dyDescent="0.3">
      <c r="A3026" t="s">
        <v>947</v>
      </c>
      <c r="B3026">
        <v>125</v>
      </c>
      <c r="C3026" t="s">
        <v>8532</v>
      </c>
      <c r="D3026">
        <v>460935665</v>
      </c>
      <c r="E3026" t="s">
        <v>16</v>
      </c>
      <c r="F3026" t="s">
        <v>266</v>
      </c>
      <c r="G3026" t="s">
        <v>8533</v>
      </c>
      <c r="H3026" t="s">
        <v>4811</v>
      </c>
      <c r="I3026" t="s">
        <v>20</v>
      </c>
      <c r="J3026" t="s">
        <v>21</v>
      </c>
      <c r="K3026">
        <v>11000000</v>
      </c>
      <c r="L3026">
        <v>1977</v>
      </c>
      <c r="M3026">
        <v>8.6999999999999993</v>
      </c>
      <c r="N3026">
        <v>2.35</v>
      </c>
    </row>
    <row r="3027" spans="1:14" x14ac:dyDescent="0.3">
      <c r="A3027" t="s">
        <v>8534</v>
      </c>
      <c r="B3027">
        <v>109</v>
      </c>
      <c r="C3027" t="s">
        <v>3409</v>
      </c>
      <c r="D3027">
        <v>35537564</v>
      </c>
      <c r="E3027" t="s">
        <v>1099</v>
      </c>
      <c r="F3027" t="s">
        <v>1147</v>
      </c>
      <c r="G3027" t="s">
        <v>8535</v>
      </c>
      <c r="H3027" t="s">
        <v>8536</v>
      </c>
      <c r="I3027" t="s">
        <v>20</v>
      </c>
      <c r="J3027" t="s">
        <v>21</v>
      </c>
      <c r="K3027">
        <v>11500000</v>
      </c>
      <c r="L3027">
        <v>2016</v>
      </c>
      <c r="M3027">
        <v>6</v>
      </c>
      <c r="N3027">
        <v>2.35</v>
      </c>
    </row>
    <row r="3028" spans="1:14" x14ac:dyDescent="0.3">
      <c r="A3028" t="s">
        <v>5480</v>
      </c>
      <c r="B3028">
        <v>200</v>
      </c>
      <c r="C3028" t="s">
        <v>8537</v>
      </c>
      <c r="D3028">
        <v>111722000</v>
      </c>
      <c r="E3028" t="s">
        <v>3493</v>
      </c>
      <c r="F3028" t="s">
        <v>7130</v>
      </c>
      <c r="G3028" t="s">
        <v>8538</v>
      </c>
      <c r="H3028" t="s">
        <v>4152</v>
      </c>
      <c r="I3028" t="s">
        <v>20</v>
      </c>
      <c r="J3028" t="s">
        <v>21</v>
      </c>
      <c r="K3028">
        <v>11000000</v>
      </c>
      <c r="L3028">
        <v>1965</v>
      </c>
      <c r="M3028">
        <v>8</v>
      </c>
      <c r="N3028">
        <v>2.35</v>
      </c>
    </row>
    <row r="3029" spans="1:14" x14ac:dyDescent="0.3">
      <c r="A3029" t="s">
        <v>4084</v>
      </c>
      <c r="B3029">
        <v>114</v>
      </c>
      <c r="C3029" t="s">
        <v>8539</v>
      </c>
      <c r="D3029">
        <v>10230</v>
      </c>
      <c r="E3029" t="s">
        <v>8540</v>
      </c>
      <c r="F3029" t="s">
        <v>8541</v>
      </c>
      <c r="G3029" t="s">
        <v>8542</v>
      </c>
      <c r="H3029" t="s">
        <v>8543</v>
      </c>
      <c r="I3029" t="s">
        <v>8544</v>
      </c>
      <c r="J3029" t="s">
        <v>34</v>
      </c>
      <c r="L3029">
        <v>2014</v>
      </c>
      <c r="M3029">
        <v>7.2</v>
      </c>
      <c r="N3029">
        <v>2.35</v>
      </c>
    </row>
    <row r="3030" spans="1:14" x14ac:dyDescent="0.3">
      <c r="A3030" t="s">
        <v>2581</v>
      </c>
      <c r="B3030">
        <v>112</v>
      </c>
      <c r="C3030" t="s">
        <v>4656</v>
      </c>
      <c r="D3030">
        <v>90556401</v>
      </c>
      <c r="E3030" t="s">
        <v>1954</v>
      </c>
      <c r="F3030" t="s">
        <v>6506</v>
      </c>
      <c r="G3030" t="s">
        <v>8545</v>
      </c>
      <c r="H3030" t="s">
        <v>7074</v>
      </c>
      <c r="I3030" t="s">
        <v>20</v>
      </c>
      <c r="J3030" t="s">
        <v>21</v>
      </c>
      <c r="K3030">
        <v>11000000</v>
      </c>
      <c r="L3030">
        <v>2008</v>
      </c>
      <c r="M3030">
        <v>4.5</v>
      </c>
      <c r="N3030">
        <v>1.85</v>
      </c>
    </row>
    <row r="3031" spans="1:14" x14ac:dyDescent="0.3">
      <c r="A3031" t="s">
        <v>2641</v>
      </c>
      <c r="B3031">
        <v>116</v>
      </c>
      <c r="C3031" t="s">
        <v>8546</v>
      </c>
      <c r="D3031">
        <v>93571803</v>
      </c>
      <c r="E3031" t="s">
        <v>1076</v>
      </c>
      <c r="F3031" t="s">
        <v>36</v>
      </c>
      <c r="G3031" t="s">
        <v>8547</v>
      </c>
      <c r="H3031" t="s">
        <v>4743</v>
      </c>
      <c r="I3031" t="s">
        <v>20</v>
      </c>
      <c r="J3031" t="s">
        <v>21</v>
      </c>
      <c r="K3031">
        <v>25000000</v>
      </c>
      <c r="L3031">
        <v>2010</v>
      </c>
      <c r="M3031">
        <v>7.9</v>
      </c>
      <c r="N3031">
        <v>2.35</v>
      </c>
    </row>
    <row r="3032" spans="1:14" x14ac:dyDescent="0.3">
      <c r="A3032" t="s">
        <v>6375</v>
      </c>
      <c r="B3032">
        <v>92</v>
      </c>
      <c r="C3032" t="s">
        <v>6376</v>
      </c>
      <c r="D3032">
        <v>72755517</v>
      </c>
      <c r="E3032" t="s">
        <v>6377</v>
      </c>
      <c r="F3032" t="s">
        <v>6378</v>
      </c>
      <c r="G3032" t="s">
        <v>8548</v>
      </c>
      <c r="H3032" t="s">
        <v>6380</v>
      </c>
      <c r="I3032" t="s">
        <v>20</v>
      </c>
      <c r="J3032" t="s">
        <v>21</v>
      </c>
      <c r="L3032">
        <v>2006</v>
      </c>
      <c r="M3032">
        <v>7.1</v>
      </c>
      <c r="N3032">
        <v>1.85</v>
      </c>
    </row>
    <row r="3033" spans="1:14" x14ac:dyDescent="0.3">
      <c r="A3033" t="s">
        <v>4286</v>
      </c>
      <c r="B3033">
        <v>120</v>
      </c>
      <c r="C3033" t="s">
        <v>1493</v>
      </c>
      <c r="D3033">
        <v>52929168</v>
      </c>
      <c r="E3033" t="s">
        <v>678</v>
      </c>
      <c r="F3033" t="s">
        <v>3479</v>
      </c>
      <c r="G3033" t="s">
        <v>8549</v>
      </c>
      <c r="H3033" t="s">
        <v>8550</v>
      </c>
      <c r="I3033" t="s">
        <v>20</v>
      </c>
      <c r="J3033" t="s">
        <v>21</v>
      </c>
      <c r="K3033">
        <v>11000000</v>
      </c>
      <c r="L3033">
        <v>1992</v>
      </c>
      <c r="M3033">
        <v>7.5</v>
      </c>
      <c r="N3033">
        <v>1.85</v>
      </c>
    </row>
    <row r="3034" spans="1:14" x14ac:dyDescent="0.3">
      <c r="A3034" t="s">
        <v>8551</v>
      </c>
      <c r="B3034">
        <v>107</v>
      </c>
      <c r="C3034" t="s">
        <v>235</v>
      </c>
      <c r="D3034">
        <v>50461335</v>
      </c>
      <c r="E3034" t="s">
        <v>8552</v>
      </c>
      <c r="F3034" t="s">
        <v>332</v>
      </c>
      <c r="G3034" t="s">
        <v>8553</v>
      </c>
      <c r="H3034" t="s">
        <v>876</v>
      </c>
      <c r="I3034" t="s">
        <v>20</v>
      </c>
      <c r="J3034" t="s">
        <v>21</v>
      </c>
      <c r="K3034">
        <v>11000000</v>
      </c>
      <c r="L3034">
        <v>2014</v>
      </c>
      <c r="M3034">
        <v>6.8</v>
      </c>
      <c r="N3034">
        <v>2.35</v>
      </c>
    </row>
    <row r="3035" spans="1:14" x14ac:dyDescent="0.3">
      <c r="A3035" t="s">
        <v>6268</v>
      </c>
      <c r="B3035">
        <v>92</v>
      </c>
      <c r="C3035" t="s">
        <v>6546</v>
      </c>
      <c r="E3035" t="s">
        <v>1151</v>
      </c>
      <c r="F3035" t="s">
        <v>8554</v>
      </c>
      <c r="G3035" t="s">
        <v>8555</v>
      </c>
      <c r="H3035" t="s">
        <v>8556</v>
      </c>
      <c r="I3035" t="s">
        <v>20</v>
      </c>
      <c r="J3035" t="s">
        <v>182</v>
      </c>
      <c r="K3035">
        <v>12000000</v>
      </c>
      <c r="L3035">
        <v>2014</v>
      </c>
      <c r="M3035">
        <v>4.3</v>
      </c>
    </row>
    <row r="3036" spans="1:14" x14ac:dyDescent="0.3">
      <c r="A3036" t="s">
        <v>8557</v>
      </c>
      <c r="B3036">
        <v>107</v>
      </c>
      <c r="C3036" t="s">
        <v>3048</v>
      </c>
      <c r="D3036">
        <v>49797148</v>
      </c>
      <c r="E3036" t="s">
        <v>2496</v>
      </c>
      <c r="F3036" t="s">
        <v>7780</v>
      </c>
      <c r="G3036" t="s">
        <v>8558</v>
      </c>
      <c r="H3036" t="s">
        <v>710</v>
      </c>
      <c r="I3036" t="s">
        <v>20</v>
      </c>
      <c r="J3036" t="s">
        <v>21</v>
      </c>
      <c r="K3036">
        <v>11000000</v>
      </c>
      <c r="L3036">
        <v>1989</v>
      </c>
      <c r="M3036">
        <v>7.2</v>
      </c>
      <c r="N3036">
        <v>1.85</v>
      </c>
    </row>
    <row r="3037" spans="1:14" x14ac:dyDescent="0.3">
      <c r="A3037" t="s">
        <v>3722</v>
      </c>
      <c r="B3037">
        <v>100</v>
      </c>
      <c r="C3037" t="s">
        <v>493</v>
      </c>
      <c r="E3037" t="s">
        <v>1099</v>
      </c>
      <c r="F3037" t="s">
        <v>4455</v>
      </c>
      <c r="G3037" t="s">
        <v>8559</v>
      </c>
      <c r="H3037" t="s">
        <v>394</v>
      </c>
      <c r="I3037" t="s">
        <v>20</v>
      </c>
      <c r="J3037" t="s">
        <v>34</v>
      </c>
      <c r="K3037">
        <v>13500000</v>
      </c>
      <c r="L3037">
        <v>2007</v>
      </c>
      <c r="M3037">
        <v>5.8</v>
      </c>
      <c r="N3037">
        <v>1.85</v>
      </c>
    </row>
    <row r="3038" spans="1:14" x14ac:dyDescent="0.3">
      <c r="A3038" t="s">
        <v>877</v>
      </c>
      <c r="B3038">
        <v>81</v>
      </c>
      <c r="C3038" t="s">
        <v>8560</v>
      </c>
      <c r="D3038">
        <v>46563158</v>
      </c>
      <c r="E3038" t="s">
        <v>1007</v>
      </c>
      <c r="F3038" t="s">
        <v>2170</v>
      </c>
      <c r="G3038" t="s">
        <v>8561</v>
      </c>
      <c r="H3038" t="s">
        <v>4643</v>
      </c>
      <c r="I3038" t="s">
        <v>20</v>
      </c>
      <c r="J3038" t="s">
        <v>21</v>
      </c>
      <c r="K3038">
        <v>13000000</v>
      </c>
      <c r="L3038">
        <v>2002</v>
      </c>
      <c r="M3038">
        <v>7.1</v>
      </c>
      <c r="N3038">
        <v>2.35</v>
      </c>
    </row>
    <row r="3039" spans="1:14" x14ac:dyDescent="0.3">
      <c r="A3039" t="s">
        <v>1694</v>
      </c>
      <c r="B3039">
        <v>101</v>
      </c>
      <c r="C3039" t="s">
        <v>2063</v>
      </c>
      <c r="D3039">
        <v>41227069</v>
      </c>
      <c r="E3039" t="s">
        <v>146</v>
      </c>
      <c r="F3039" t="s">
        <v>8562</v>
      </c>
      <c r="G3039" t="s">
        <v>8563</v>
      </c>
      <c r="H3039" t="s">
        <v>7471</v>
      </c>
      <c r="I3039" t="s">
        <v>20</v>
      </c>
      <c r="J3039" t="s">
        <v>21</v>
      </c>
      <c r="K3039">
        <v>11000000</v>
      </c>
      <c r="L3039">
        <v>2002</v>
      </c>
      <c r="M3039">
        <v>7.4</v>
      </c>
      <c r="N3039">
        <v>2.35</v>
      </c>
    </row>
    <row r="3040" spans="1:14" x14ac:dyDescent="0.3">
      <c r="A3040" t="s">
        <v>4890</v>
      </c>
      <c r="B3040">
        <v>122</v>
      </c>
      <c r="C3040" t="s">
        <v>717</v>
      </c>
      <c r="D3040">
        <v>39025000</v>
      </c>
      <c r="E3040" t="s">
        <v>1272</v>
      </c>
      <c r="F3040" t="s">
        <v>7903</v>
      </c>
      <c r="G3040" t="s">
        <v>8564</v>
      </c>
      <c r="H3040" t="s">
        <v>8565</v>
      </c>
      <c r="I3040" t="s">
        <v>20</v>
      </c>
      <c r="J3040" t="s">
        <v>34</v>
      </c>
      <c r="K3040">
        <v>11000000</v>
      </c>
      <c r="L3040">
        <v>1995</v>
      </c>
      <c r="M3040">
        <v>7.6</v>
      </c>
      <c r="N3040">
        <v>1.85</v>
      </c>
    </row>
    <row r="3041" spans="1:14" x14ac:dyDescent="0.3">
      <c r="A3041" t="s">
        <v>3764</v>
      </c>
      <c r="B3041">
        <v>97</v>
      </c>
      <c r="C3041" t="s">
        <v>7001</v>
      </c>
      <c r="D3041">
        <v>38201895</v>
      </c>
      <c r="E3041" t="s">
        <v>146</v>
      </c>
      <c r="F3041" t="s">
        <v>1617</v>
      </c>
      <c r="G3041" t="s">
        <v>8566</v>
      </c>
      <c r="H3041" t="s">
        <v>8567</v>
      </c>
      <c r="I3041" t="s">
        <v>20</v>
      </c>
      <c r="J3041" t="s">
        <v>21</v>
      </c>
      <c r="K3041">
        <v>10500000</v>
      </c>
      <c r="L3041">
        <v>1999</v>
      </c>
      <c r="M3041">
        <v>6.9</v>
      </c>
      <c r="N3041">
        <v>1.85</v>
      </c>
    </row>
    <row r="3042" spans="1:14" x14ac:dyDescent="0.3">
      <c r="A3042" t="s">
        <v>7243</v>
      </c>
      <c r="B3042">
        <v>92</v>
      </c>
      <c r="C3042" t="s">
        <v>8568</v>
      </c>
      <c r="D3042">
        <v>27669413</v>
      </c>
      <c r="E3042" t="s">
        <v>3197</v>
      </c>
      <c r="F3042" t="s">
        <v>3680</v>
      </c>
      <c r="G3042" t="s">
        <v>8569</v>
      </c>
      <c r="H3042" t="s">
        <v>8570</v>
      </c>
      <c r="I3042" t="s">
        <v>20</v>
      </c>
      <c r="J3042" t="s">
        <v>182</v>
      </c>
      <c r="K3042">
        <v>11000000</v>
      </c>
      <c r="L3042">
        <v>2009</v>
      </c>
      <c r="M3042">
        <v>6</v>
      </c>
      <c r="N3042">
        <v>1.85</v>
      </c>
    </row>
    <row r="3043" spans="1:14" x14ac:dyDescent="0.3">
      <c r="A3043" t="s">
        <v>6193</v>
      </c>
      <c r="B3043">
        <v>92</v>
      </c>
      <c r="C3043" t="s">
        <v>8571</v>
      </c>
      <c r="E3043" t="s">
        <v>1099</v>
      </c>
      <c r="F3043" t="s">
        <v>3607</v>
      </c>
      <c r="G3043" t="s">
        <v>8572</v>
      </c>
      <c r="H3043" t="s">
        <v>6359</v>
      </c>
      <c r="I3043" t="s">
        <v>20</v>
      </c>
      <c r="J3043" t="s">
        <v>21</v>
      </c>
      <c r="K3043">
        <v>11000000</v>
      </c>
      <c r="L3043">
        <v>1981</v>
      </c>
      <c r="M3043">
        <v>6.9</v>
      </c>
      <c r="N3043">
        <v>2.35</v>
      </c>
    </row>
    <row r="3044" spans="1:14" x14ac:dyDescent="0.3">
      <c r="A3044" t="s">
        <v>7628</v>
      </c>
      <c r="B3044">
        <v>110</v>
      </c>
      <c r="C3044" t="s">
        <v>8573</v>
      </c>
      <c r="D3044">
        <v>37766350</v>
      </c>
      <c r="E3044" t="s">
        <v>2190</v>
      </c>
      <c r="F3044" t="s">
        <v>2853</v>
      </c>
      <c r="G3044" t="s">
        <v>8574</v>
      </c>
      <c r="H3044" t="s">
        <v>1984</v>
      </c>
      <c r="I3044" t="s">
        <v>20</v>
      </c>
      <c r="J3044" t="s">
        <v>21</v>
      </c>
      <c r="K3044">
        <v>11000000</v>
      </c>
      <c r="L3044">
        <v>2008</v>
      </c>
      <c r="M3044">
        <v>7.3</v>
      </c>
      <c r="N3044">
        <v>2.35</v>
      </c>
    </row>
    <row r="3045" spans="1:14" x14ac:dyDescent="0.3">
      <c r="A3045" t="s">
        <v>8575</v>
      </c>
      <c r="B3045">
        <v>86</v>
      </c>
      <c r="C3045" t="s">
        <v>2383</v>
      </c>
      <c r="D3045">
        <v>23978402</v>
      </c>
      <c r="E3045" t="s">
        <v>678</v>
      </c>
      <c r="F3045" t="s">
        <v>2282</v>
      </c>
      <c r="G3045" t="s">
        <v>8576</v>
      </c>
      <c r="H3045" t="s">
        <v>153</v>
      </c>
      <c r="I3045" t="s">
        <v>20</v>
      </c>
      <c r="J3045" t="s">
        <v>21</v>
      </c>
      <c r="K3045">
        <v>11000000</v>
      </c>
      <c r="L3045">
        <v>2001</v>
      </c>
      <c r="M3045">
        <v>4.5999999999999996</v>
      </c>
      <c r="N3045">
        <v>1.85</v>
      </c>
    </row>
    <row r="3046" spans="1:14" x14ac:dyDescent="0.3">
      <c r="A3046" t="s">
        <v>1470</v>
      </c>
      <c r="B3046">
        <v>91</v>
      </c>
      <c r="C3046" t="s">
        <v>8577</v>
      </c>
      <c r="D3046">
        <v>21370057</v>
      </c>
      <c r="E3046" t="s">
        <v>1392</v>
      </c>
      <c r="F3046" t="s">
        <v>8578</v>
      </c>
      <c r="G3046" t="s">
        <v>8579</v>
      </c>
      <c r="H3046" t="s">
        <v>2239</v>
      </c>
      <c r="I3046" t="s">
        <v>20</v>
      </c>
      <c r="J3046" t="s">
        <v>21</v>
      </c>
      <c r="K3046">
        <v>12000000</v>
      </c>
      <c r="L3046">
        <v>1992</v>
      </c>
      <c r="M3046">
        <v>6</v>
      </c>
      <c r="N3046">
        <v>1.85</v>
      </c>
    </row>
    <row r="3047" spans="1:14" x14ac:dyDescent="0.3">
      <c r="A3047" t="s">
        <v>4307</v>
      </c>
      <c r="B3047">
        <v>145</v>
      </c>
      <c r="C3047" t="s">
        <v>2116</v>
      </c>
      <c r="E3047" t="s">
        <v>2190</v>
      </c>
      <c r="F3047" t="s">
        <v>1173</v>
      </c>
      <c r="G3047" t="s">
        <v>8580</v>
      </c>
      <c r="H3047" t="s">
        <v>3611</v>
      </c>
      <c r="I3047" t="s">
        <v>20</v>
      </c>
      <c r="J3047" t="s">
        <v>21</v>
      </c>
      <c r="K3047">
        <v>11000000</v>
      </c>
      <c r="L3047">
        <v>1978</v>
      </c>
      <c r="M3047">
        <v>6.4</v>
      </c>
      <c r="N3047">
        <v>1.85</v>
      </c>
    </row>
    <row r="3048" spans="1:14" x14ac:dyDescent="0.3">
      <c r="A3048" t="s">
        <v>4534</v>
      </c>
      <c r="B3048">
        <v>100</v>
      </c>
      <c r="C3048" t="s">
        <v>8581</v>
      </c>
      <c r="D3048">
        <v>4884663</v>
      </c>
      <c r="E3048" t="s">
        <v>6131</v>
      </c>
      <c r="F3048" t="s">
        <v>8582</v>
      </c>
      <c r="G3048" t="s">
        <v>8583</v>
      </c>
      <c r="H3048" t="s">
        <v>3871</v>
      </c>
      <c r="I3048" t="s">
        <v>20</v>
      </c>
      <c r="J3048" t="s">
        <v>21</v>
      </c>
      <c r="K3048">
        <v>12000000</v>
      </c>
      <c r="L3048">
        <v>1986</v>
      </c>
      <c r="M3048">
        <v>5.5</v>
      </c>
      <c r="N3048">
        <v>2.35</v>
      </c>
    </row>
    <row r="3049" spans="1:14" x14ac:dyDescent="0.3">
      <c r="A3049" t="s">
        <v>8584</v>
      </c>
      <c r="B3049">
        <v>111</v>
      </c>
      <c r="C3049" t="s">
        <v>8585</v>
      </c>
      <c r="D3049">
        <v>38317535</v>
      </c>
      <c r="E3049" t="s">
        <v>146</v>
      </c>
      <c r="F3049" t="s">
        <v>276</v>
      </c>
      <c r="G3049" t="s">
        <v>8586</v>
      </c>
      <c r="H3049" t="s">
        <v>8587</v>
      </c>
      <c r="I3049" t="s">
        <v>20</v>
      </c>
      <c r="J3049" t="s">
        <v>34</v>
      </c>
      <c r="K3049">
        <v>11000000</v>
      </c>
      <c r="L3049">
        <v>2015</v>
      </c>
      <c r="M3049">
        <v>7.5</v>
      </c>
      <c r="N3049">
        <v>1.85</v>
      </c>
    </row>
    <row r="3050" spans="1:14" x14ac:dyDescent="0.3">
      <c r="A3050" t="s">
        <v>2382</v>
      </c>
      <c r="B3050">
        <v>184</v>
      </c>
      <c r="C3050" t="s">
        <v>5473</v>
      </c>
      <c r="E3050" t="s">
        <v>8588</v>
      </c>
      <c r="F3050" t="s">
        <v>5588</v>
      </c>
      <c r="G3050" t="s">
        <v>8589</v>
      </c>
      <c r="H3050" t="s">
        <v>8590</v>
      </c>
      <c r="I3050" t="s">
        <v>20</v>
      </c>
      <c r="J3050" t="s">
        <v>34</v>
      </c>
      <c r="K3050">
        <v>11000000</v>
      </c>
      <c r="L3050">
        <v>1975</v>
      </c>
      <c r="M3050">
        <v>8.1</v>
      </c>
      <c r="N3050">
        <v>1.66</v>
      </c>
    </row>
    <row r="3051" spans="1:14" x14ac:dyDescent="0.3">
      <c r="A3051" t="s">
        <v>8591</v>
      </c>
      <c r="B3051">
        <v>89</v>
      </c>
      <c r="C3051" t="s">
        <v>6340</v>
      </c>
      <c r="D3051">
        <v>13903262</v>
      </c>
      <c r="E3051" t="s">
        <v>2496</v>
      </c>
      <c r="F3051" t="s">
        <v>7568</v>
      </c>
      <c r="G3051" t="s">
        <v>8592</v>
      </c>
      <c r="H3051" t="s">
        <v>3165</v>
      </c>
      <c r="I3051" t="s">
        <v>20</v>
      </c>
      <c r="J3051" t="s">
        <v>21</v>
      </c>
      <c r="K3051">
        <v>11000000</v>
      </c>
      <c r="L3051">
        <v>2001</v>
      </c>
      <c r="M3051">
        <v>6.3</v>
      </c>
      <c r="N3051">
        <v>1.85</v>
      </c>
    </row>
    <row r="3052" spans="1:14" x14ac:dyDescent="0.3">
      <c r="A3052" t="s">
        <v>3787</v>
      </c>
      <c r="B3052">
        <v>84</v>
      </c>
      <c r="C3052" t="s">
        <v>2478</v>
      </c>
      <c r="D3052">
        <v>13592872</v>
      </c>
      <c r="E3052" t="s">
        <v>1099</v>
      </c>
      <c r="F3052" t="s">
        <v>831</v>
      </c>
      <c r="G3052" t="s">
        <v>8593</v>
      </c>
      <c r="H3052" t="s">
        <v>1905</v>
      </c>
      <c r="I3052" t="s">
        <v>20</v>
      </c>
      <c r="J3052" t="s">
        <v>21</v>
      </c>
      <c r="K3052">
        <v>11000000</v>
      </c>
      <c r="L3052">
        <v>2000</v>
      </c>
      <c r="M3052">
        <v>5.0999999999999996</v>
      </c>
      <c r="N3052">
        <v>1.85</v>
      </c>
    </row>
    <row r="3053" spans="1:14" x14ac:dyDescent="0.3">
      <c r="A3053" t="s">
        <v>8594</v>
      </c>
      <c r="B3053">
        <v>98</v>
      </c>
      <c r="C3053" t="s">
        <v>8595</v>
      </c>
      <c r="D3053">
        <v>18381787</v>
      </c>
      <c r="E3053" t="s">
        <v>1649</v>
      </c>
      <c r="F3053" t="s">
        <v>2267</v>
      </c>
      <c r="G3053" t="s">
        <v>8596</v>
      </c>
      <c r="H3053" t="s">
        <v>8597</v>
      </c>
      <c r="I3053" t="s">
        <v>20</v>
      </c>
      <c r="J3053" t="s">
        <v>34</v>
      </c>
      <c r="K3053">
        <v>11000000</v>
      </c>
      <c r="L3053">
        <v>2012</v>
      </c>
      <c r="M3053">
        <v>6.8</v>
      </c>
      <c r="N3053">
        <v>2.35</v>
      </c>
    </row>
    <row r="3054" spans="1:14" x14ac:dyDescent="0.3">
      <c r="A3054" t="s">
        <v>8598</v>
      </c>
      <c r="B3054">
        <v>95</v>
      </c>
      <c r="C3054" t="s">
        <v>1211</v>
      </c>
      <c r="D3054">
        <v>13558739</v>
      </c>
      <c r="E3054" t="s">
        <v>1099</v>
      </c>
      <c r="F3054" t="s">
        <v>4640</v>
      </c>
      <c r="G3054" t="s">
        <v>8599</v>
      </c>
      <c r="H3054" t="s">
        <v>1666</v>
      </c>
      <c r="I3054" t="s">
        <v>20</v>
      </c>
      <c r="J3054" t="s">
        <v>21</v>
      </c>
      <c r="K3054">
        <v>11000000</v>
      </c>
      <c r="L3054">
        <v>2001</v>
      </c>
      <c r="M3054">
        <v>5.3</v>
      </c>
      <c r="N3054">
        <v>1.85</v>
      </c>
    </row>
    <row r="3055" spans="1:14" x14ac:dyDescent="0.3">
      <c r="A3055" t="s">
        <v>5896</v>
      </c>
      <c r="B3055">
        <v>100</v>
      </c>
      <c r="C3055" t="s">
        <v>3935</v>
      </c>
      <c r="D3055">
        <v>13103828</v>
      </c>
      <c r="E3055" t="s">
        <v>1392</v>
      </c>
      <c r="F3055" t="s">
        <v>450</v>
      </c>
      <c r="G3055" t="s">
        <v>8600</v>
      </c>
      <c r="H3055" t="s">
        <v>3080</v>
      </c>
      <c r="I3055" t="s">
        <v>20</v>
      </c>
      <c r="J3055" t="s">
        <v>21</v>
      </c>
      <c r="K3055">
        <v>11000000</v>
      </c>
      <c r="L3055">
        <v>2001</v>
      </c>
      <c r="M3055">
        <v>7.3</v>
      </c>
      <c r="N3055">
        <v>1.85</v>
      </c>
    </row>
    <row r="3056" spans="1:14" x14ac:dyDescent="0.3">
      <c r="A3056" t="s">
        <v>8601</v>
      </c>
      <c r="B3056">
        <v>109</v>
      </c>
      <c r="C3056" t="s">
        <v>2076</v>
      </c>
      <c r="D3056">
        <v>33305037</v>
      </c>
      <c r="E3056" t="s">
        <v>3692</v>
      </c>
      <c r="F3056" t="s">
        <v>214</v>
      </c>
      <c r="G3056" t="s">
        <v>8602</v>
      </c>
      <c r="H3056" t="s">
        <v>5406</v>
      </c>
      <c r="I3056" t="s">
        <v>20</v>
      </c>
      <c r="J3056" t="s">
        <v>34</v>
      </c>
      <c r="K3056">
        <v>11000000</v>
      </c>
      <c r="L3056">
        <v>2015</v>
      </c>
      <c r="M3056">
        <v>7.3</v>
      </c>
      <c r="N3056">
        <v>2.35</v>
      </c>
    </row>
    <row r="3057" spans="1:14" x14ac:dyDescent="0.3">
      <c r="A3057" t="s">
        <v>739</v>
      </c>
      <c r="B3057">
        <v>118</v>
      </c>
      <c r="C3057" t="s">
        <v>293</v>
      </c>
      <c r="D3057">
        <v>10214647</v>
      </c>
      <c r="E3057" t="s">
        <v>1017</v>
      </c>
      <c r="F3057" t="s">
        <v>156</v>
      </c>
      <c r="G3057" t="s">
        <v>8603</v>
      </c>
      <c r="H3057" t="s">
        <v>2932</v>
      </c>
      <c r="I3057" t="s">
        <v>20</v>
      </c>
      <c r="J3057" t="s">
        <v>21</v>
      </c>
      <c r="K3057">
        <v>11000000</v>
      </c>
      <c r="L3057">
        <v>2004</v>
      </c>
      <c r="M3057">
        <v>7.1</v>
      </c>
      <c r="N3057">
        <v>2.35</v>
      </c>
    </row>
    <row r="3058" spans="1:14" x14ac:dyDescent="0.3">
      <c r="A3058" t="s">
        <v>52</v>
      </c>
      <c r="B3058">
        <v>88</v>
      </c>
      <c r="C3058" t="s">
        <v>2050</v>
      </c>
      <c r="D3058">
        <v>11501093</v>
      </c>
      <c r="E3058" t="s">
        <v>595</v>
      </c>
      <c r="F3058" t="s">
        <v>8604</v>
      </c>
      <c r="G3058" t="s">
        <v>8605</v>
      </c>
      <c r="H3058" t="s">
        <v>5669</v>
      </c>
      <c r="I3058" t="s">
        <v>20</v>
      </c>
      <c r="J3058" t="s">
        <v>21</v>
      </c>
      <c r="K3058">
        <v>13000000</v>
      </c>
      <c r="L3058">
        <v>1992</v>
      </c>
      <c r="M3058">
        <v>7.6</v>
      </c>
      <c r="N3058">
        <v>1.85</v>
      </c>
    </row>
    <row r="3059" spans="1:14" x14ac:dyDescent="0.3">
      <c r="A3059" t="s">
        <v>8606</v>
      </c>
      <c r="B3059">
        <v>86</v>
      </c>
      <c r="C3059" t="s">
        <v>5711</v>
      </c>
      <c r="D3059">
        <v>4814244</v>
      </c>
      <c r="E3059" t="s">
        <v>1106</v>
      </c>
      <c r="F3059" t="s">
        <v>507</v>
      </c>
      <c r="G3059" t="s">
        <v>8607</v>
      </c>
      <c r="H3059" t="s">
        <v>8608</v>
      </c>
      <c r="I3059" t="s">
        <v>20</v>
      </c>
      <c r="J3059" t="s">
        <v>182</v>
      </c>
      <c r="K3059">
        <v>11000000</v>
      </c>
      <c r="L3059">
        <v>2002</v>
      </c>
      <c r="M3059">
        <v>5.3</v>
      </c>
      <c r="N3059">
        <v>1.85</v>
      </c>
    </row>
    <row r="3060" spans="1:14" x14ac:dyDescent="0.3">
      <c r="A3060" t="s">
        <v>4671</v>
      </c>
      <c r="B3060">
        <v>118</v>
      </c>
      <c r="C3060" t="s">
        <v>147</v>
      </c>
      <c r="D3060">
        <v>9170214</v>
      </c>
      <c r="E3060" t="s">
        <v>146</v>
      </c>
      <c r="F3060" t="s">
        <v>25</v>
      </c>
      <c r="G3060" t="s">
        <v>8609</v>
      </c>
      <c r="H3060" t="s">
        <v>8610</v>
      </c>
      <c r="I3060" t="s">
        <v>20</v>
      </c>
      <c r="J3060" t="s">
        <v>21</v>
      </c>
      <c r="K3060">
        <v>11000000</v>
      </c>
      <c r="L3060">
        <v>1993</v>
      </c>
      <c r="M3060">
        <v>7.8</v>
      </c>
      <c r="N3060">
        <v>1.85</v>
      </c>
    </row>
    <row r="3061" spans="1:14" x14ac:dyDescent="0.3">
      <c r="A3061" t="s">
        <v>8611</v>
      </c>
      <c r="B3061">
        <v>125</v>
      </c>
      <c r="C3061" t="s">
        <v>8612</v>
      </c>
      <c r="D3061">
        <v>4068087</v>
      </c>
      <c r="E3061" t="s">
        <v>3692</v>
      </c>
      <c r="F3061" t="s">
        <v>7205</v>
      </c>
      <c r="G3061" t="s">
        <v>8613</v>
      </c>
      <c r="H3061" t="s">
        <v>8614</v>
      </c>
      <c r="I3061" t="s">
        <v>20</v>
      </c>
      <c r="J3061" t="s">
        <v>182</v>
      </c>
      <c r="K3061">
        <v>17000000</v>
      </c>
      <c r="L3061">
        <v>2003</v>
      </c>
      <c r="M3061">
        <v>7.7</v>
      </c>
      <c r="N3061">
        <v>1.85</v>
      </c>
    </row>
    <row r="3062" spans="1:14" x14ac:dyDescent="0.3">
      <c r="A3062" t="s">
        <v>6752</v>
      </c>
      <c r="B3062">
        <v>125</v>
      </c>
      <c r="C3062" t="s">
        <v>2984</v>
      </c>
      <c r="D3062">
        <v>3753806</v>
      </c>
      <c r="E3062" t="s">
        <v>1272</v>
      </c>
      <c r="F3062" t="s">
        <v>244</v>
      </c>
      <c r="G3062" t="s">
        <v>8615</v>
      </c>
      <c r="H3062" t="s">
        <v>1580</v>
      </c>
      <c r="I3062" t="s">
        <v>20</v>
      </c>
      <c r="J3062" t="s">
        <v>34</v>
      </c>
      <c r="K3062">
        <v>11000000</v>
      </c>
      <c r="L3062">
        <v>2004</v>
      </c>
      <c r="M3062">
        <v>7.7</v>
      </c>
      <c r="N3062">
        <v>1.85</v>
      </c>
    </row>
    <row r="3063" spans="1:14" x14ac:dyDescent="0.3">
      <c r="A3063" t="s">
        <v>8136</v>
      </c>
      <c r="B3063">
        <v>94</v>
      </c>
      <c r="C3063" t="s">
        <v>3111</v>
      </c>
      <c r="D3063">
        <v>3034181</v>
      </c>
      <c r="E3063" t="s">
        <v>4042</v>
      </c>
      <c r="F3063" t="s">
        <v>1808</v>
      </c>
      <c r="G3063" t="s">
        <v>8616</v>
      </c>
      <c r="H3063" t="s">
        <v>8617</v>
      </c>
      <c r="I3063" t="s">
        <v>20</v>
      </c>
      <c r="J3063" t="s">
        <v>34</v>
      </c>
      <c r="K3063">
        <v>11000000</v>
      </c>
      <c r="L3063">
        <v>2002</v>
      </c>
      <c r="M3063">
        <v>5.4</v>
      </c>
      <c r="N3063">
        <v>1.85</v>
      </c>
    </row>
    <row r="3064" spans="1:14" x14ac:dyDescent="0.3">
      <c r="A3064" t="s">
        <v>6180</v>
      </c>
      <c r="B3064">
        <v>113</v>
      </c>
      <c r="C3064" t="s">
        <v>1087</v>
      </c>
      <c r="D3064">
        <v>2832826</v>
      </c>
      <c r="E3064" t="s">
        <v>936</v>
      </c>
      <c r="F3064" t="s">
        <v>2535</v>
      </c>
      <c r="G3064" t="s">
        <v>8618</v>
      </c>
      <c r="H3064" t="s">
        <v>8246</v>
      </c>
      <c r="I3064" t="s">
        <v>20</v>
      </c>
      <c r="J3064" t="s">
        <v>21</v>
      </c>
      <c r="K3064">
        <v>11000000</v>
      </c>
      <c r="L3064">
        <v>1995</v>
      </c>
      <c r="M3064">
        <v>6.2</v>
      </c>
      <c r="N3064">
        <v>1.85</v>
      </c>
    </row>
    <row r="3065" spans="1:14" x14ac:dyDescent="0.3">
      <c r="A3065" t="s">
        <v>4377</v>
      </c>
      <c r="B3065">
        <v>104</v>
      </c>
      <c r="C3065" t="s">
        <v>4289</v>
      </c>
      <c r="D3065">
        <v>13214255</v>
      </c>
      <c r="E3065" t="s">
        <v>3846</v>
      </c>
      <c r="F3065" t="s">
        <v>491</v>
      </c>
      <c r="G3065" t="s">
        <v>8619</v>
      </c>
      <c r="H3065" t="s">
        <v>8620</v>
      </c>
      <c r="I3065" t="s">
        <v>20</v>
      </c>
      <c r="J3065" t="s">
        <v>21</v>
      </c>
      <c r="K3065">
        <v>11000000</v>
      </c>
      <c r="L3065">
        <v>2013</v>
      </c>
      <c r="M3065">
        <v>7.4</v>
      </c>
      <c r="N3065">
        <v>1.85</v>
      </c>
    </row>
    <row r="3066" spans="1:14" x14ac:dyDescent="0.3">
      <c r="A3066" t="s">
        <v>991</v>
      </c>
      <c r="B3066">
        <v>95</v>
      </c>
      <c r="C3066" t="s">
        <v>8084</v>
      </c>
      <c r="D3066">
        <v>16017403</v>
      </c>
      <c r="E3066" t="s">
        <v>5396</v>
      </c>
      <c r="F3066" t="s">
        <v>1015</v>
      </c>
      <c r="G3066" t="s">
        <v>8621</v>
      </c>
      <c r="H3066" t="s">
        <v>2061</v>
      </c>
      <c r="I3066" t="s">
        <v>20</v>
      </c>
      <c r="J3066" t="s">
        <v>21</v>
      </c>
      <c r="K3066">
        <v>5000000</v>
      </c>
      <c r="L3066">
        <v>2001</v>
      </c>
      <c r="M3066">
        <v>6.2</v>
      </c>
      <c r="N3066">
        <v>1.85</v>
      </c>
    </row>
    <row r="3067" spans="1:14" x14ac:dyDescent="0.3">
      <c r="A3067" t="s">
        <v>8622</v>
      </c>
      <c r="B3067">
        <v>102</v>
      </c>
      <c r="C3067" t="s">
        <v>8623</v>
      </c>
      <c r="D3067">
        <v>2807854</v>
      </c>
      <c r="E3067" t="s">
        <v>1510</v>
      </c>
      <c r="F3067" t="s">
        <v>1297</v>
      </c>
      <c r="G3067" t="s">
        <v>8624</v>
      </c>
      <c r="H3067" t="s">
        <v>8625</v>
      </c>
      <c r="I3067" t="s">
        <v>20</v>
      </c>
      <c r="J3067" t="s">
        <v>21</v>
      </c>
      <c r="K3067">
        <v>11000000</v>
      </c>
      <c r="L3067">
        <v>1991</v>
      </c>
      <c r="M3067">
        <v>5.0999999999999996</v>
      </c>
      <c r="N3067">
        <v>1.85</v>
      </c>
    </row>
    <row r="3068" spans="1:14" x14ac:dyDescent="0.3">
      <c r="A3068" t="s">
        <v>8626</v>
      </c>
      <c r="B3068">
        <v>124</v>
      </c>
      <c r="C3068" t="s">
        <v>3814</v>
      </c>
      <c r="E3068" t="s">
        <v>4026</v>
      </c>
      <c r="F3068" t="s">
        <v>4566</v>
      </c>
      <c r="G3068" t="s">
        <v>8627</v>
      </c>
      <c r="H3068" t="s">
        <v>8628</v>
      </c>
      <c r="I3068" t="s">
        <v>20</v>
      </c>
      <c r="J3068" t="s">
        <v>21</v>
      </c>
      <c r="K3068">
        <v>11000000</v>
      </c>
      <c r="L3068">
        <v>1970</v>
      </c>
      <c r="M3068">
        <v>6.9</v>
      </c>
      <c r="N3068">
        <v>2.35</v>
      </c>
    </row>
    <row r="3069" spans="1:14" x14ac:dyDescent="0.3">
      <c r="A3069" t="s">
        <v>8629</v>
      </c>
      <c r="B3069">
        <v>105</v>
      </c>
      <c r="C3069" t="s">
        <v>186</v>
      </c>
      <c r="D3069">
        <v>540085</v>
      </c>
      <c r="E3069" t="s">
        <v>6706</v>
      </c>
      <c r="F3069" t="s">
        <v>145</v>
      </c>
      <c r="G3069" t="s">
        <v>8630</v>
      </c>
      <c r="H3069" t="s">
        <v>211</v>
      </c>
      <c r="I3069" t="s">
        <v>20</v>
      </c>
      <c r="J3069" t="s">
        <v>21</v>
      </c>
      <c r="L3069">
        <v>2005</v>
      </c>
      <c r="M3069">
        <v>6.3</v>
      </c>
      <c r="N3069">
        <v>2.35</v>
      </c>
    </row>
    <row r="3070" spans="1:14" x14ac:dyDescent="0.3">
      <c r="A3070" t="s">
        <v>8631</v>
      </c>
      <c r="B3070">
        <v>104</v>
      </c>
      <c r="C3070" t="s">
        <v>8632</v>
      </c>
      <c r="D3070">
        <v>352786</v>
      </c>
      <c r="E3070" t="s">
        <v>2721</v>
      </c>
      <c r="F3070" t="s">
        <v>8633</v>
      </c>
      <c r="G3070" t="s">
        <v>8634</v>
      </c>
      <c r="H3070" t="s">
        <v>8635</v>
      </c>
      <c r="I3070" t="s">
        <v>20</v>
      </c>
      <c r="J3070" t="s">
        <v>21</v>
      </c>
      <c r="K3070">
        <v>11000000</v>
      </c>
      <c r="L3070">
        <v>2006</v>
      </c>
      <c r="M3070">
        <v>6.8</v>
      </c>
      <c r="N3070">
        <v>2.35</v>
      </c>
    </row>
    <row r="3071" spans="1:14" x14ac:dyDescent="0.3">
      <c r="A3071" t="s">
        <v>4534</v>
      </c>
      <c r="B3071">
        <v>120</v>
      </c>
      <c r="C3071" t="s">
        <v>4535</v>
      </c>
      <c r="D3071">
        <v>76600000</v>
      </c>
      <c r="E3071" t="s">
        <v>4536</v>
      </c>
      <c r="F3071" t="s">
        <v>4537</v>
      </c>
      <c r="G3071" t="s">
        <v>4538</v>
      </c>
      <c r="H3071" t="s">
        <v>1350</v>
      </c>
      <c r="I3071" t="s">
        <v>20</v>
      </c>
      <c r="J3071" t="s">
        <v>21</v>
      </c>
      <c r="K3071">
        <v>10700000</v>
      </c>
      <c r="L3071">
        <v>1982</v>
      </c>
      <c r="M3071">
        <v>7.4</v>
      </c>
      <c r="N3071">
        <v>2.35</v>
      </c>
    </row>
    <row r="3072" spans="1:14" x14ac:dyDescent="0.3">
      <c r="A3072" t="s">
        <v>6291</v>
      </c>
      <c r="B3072">
        <v>111</v>
      </c>
      <c r="C3072" t="s">
        <v>600</v>
      </c>
      <c r="E3072" t="s">
        <v>1392</v>
      </c>
      <c r="F3072" t="s">
        <v>386</v>
      </c>
      <c r="G3072" t="s">
        <v>8636</v>
      </c>
      <c r="H3072" t="s">
        <v>8637</v>
      </c>
      <c r="I3072" t="s">
        <v>20</v>
      </c>
      <c r="J3072" t="s">
        <v>34</v>
      </c>
      <c r="K3072">
        <v>12000000</v>
      </c>
      <c r="L3072">
        <v>2010</v>
      </c>
      <c r="M3072">
        <v>5.7</v>
      </c>
      <c r="N3072">
        <v>2.35</v>
      </c>
    </row>
    <row r="3073" spans="1:14" x14ac:dyDescent="0.3">
      <c r="A3073" t="s">
        <v>8638</v>
      </c>
      <c r="B3073">
        <v>95</v>
      </c>
      <c r="C3073" t="s">
        <v>3680</v>
      </c>
      <c r="D3073">
        <v>56729973</v>
      </c>
      <c r="E3073" t="s">
        <v>3197</v>
      </c>
      <c r="F3073" t="s">
        <v>3399</v>
      </c>
      <c r="G3073" t="s">
        <v>8639</v>
      </c>
      <c r="H3073" t="s">
        <v>8640</v>
      </c>
      <c r="I3073" t="s">
        <v>20</v>
      </c>
      <c r="J3073" t="s">
        <v>21</v>
      </c>
      <c r="K3073">
        <v>10800000</v>
      </c>
      <c r="L3073">
        <v>2008</v>
      </c>
      <c r="M3073">
        <v>5.8</v>
      </c>
      <c r="N3073">
        <v>1.85</v>
      </c>
    </row>
    <row r="3074" spans="1:14" x14ac:dyDescent="0.3">
      <c r="A3074" t="s">
        <v>8641</v>
      </c>
      <c r="B3074">
        <v>96</v>
      </c>
      <c r="C3074" t="s">
        <v>4010</v>
      </c>
      <c r="E3074" t="s">
        <v>1392</v>
      </c>
      <c r="F3074" t="s">
        <v>8642</v>
      </c>
      <c r="G3074" t="s">
        <v>8643</v>
      </c>
      <c r="H3074" t="s">
        <v>8644</v>
      </c>
      <c r="I3074" t="s">
        <v>20</v>
      </c>
      <c r="J3074" t="s">
        <v>4364</v>
      </c>
      <c r="L3074">
        <v>1969</v>
      </c>
      <c r="M3074">
        <v>6.2</v>
      </c>
      <c r="N3074">
        <v>2.35</v>
      </c>
    </row>
    <row r="3075" spans="1:14" x14ac:dyDescent="0.3">
      <c r="A3075" t="s">
        <v>8645</v>
      </c>
      <c r="B3075">
        <v>97</v>
      </c>
      <c r="C3075" t="s">
        <v>8646</v>
      </c>
      <c r="E3075" t="s">
        <v>936</v>
      </c>
      <c r="F3075" t="s">
        <v>4873</v>
      </c>
      <c r="G3075" t="s">
        <v>8647</v>
      </c>
      <c r="H3075" t="s">
        <v>8648</v>
      </c>
      <c r="I3075" t="s">
        <v>20</v>
      </c>
      <c r="J3075" t="s">
        <v>21</v>
      </c>
      <c r="K3075">
        <v>11000000</v>
      </c>
      <c r="L3075">
        <v>2012</v>
      </c>
      <c r="M3075">
        <v>4.3</v>
      </c>
      <c r="N3075">
        <v>2.35</v>
      </c>
    </row>
    <row r="3076" spans="1:14" x14ac:dyDescent="0.3">
      <c r="A3076" t="s">
        <v>8649</v>
      </c>
      <c r="B3076">
        <v>118</v>
      </c>
      <c r="C3076" t="s">
        <v>8650</v>
      </c>
      <c r="D3076">
        <v>399879</v>
      </c>
      <c r="E3076" t="s">
        <v>1403</v>
      </c>
      <c r="F3076" t="s">
        <v>8651</v>
      </c>
      <c r="G3076" t="s">
        <v>8652</v>
      </c>
      <c r="H3076" t="s">
        <v>8653</v>
      </c>
      <c r="I3076" t="s">
        <v>20</v>
      </c>
      <c r="J3076" t="s">
        <v>251</v>
      </c>
      <c r="K3076">
        <v>15000000</v>
      </c>
      <c r="L3076">
        <v>2006</v>
      </c>
      <c r="M3076">
        <v>6.4</v>
      </c>
      <c r="N3076">
        <v>2.35</v>
      </c>
    </row>
    <row r="3077" spans="1:14" x14ac:dyDescent="0.3">
      <c r="A3077" t="s">
        <v>8654</v>
      </c>
      <c r="B3077">
        <v>193</v>
      </c>
      <c r="C3077" t="s">
        <v>8655</v>
      </c>
      <c r="D3077">
        <v>3275443</v>
      </c>
      <c r="E3077" t="s">
        <v>2190</v>
      </c>
      <c r="F3077" t="s">
        <v>8656</v>
      </c>
      <c r="G3077" t="s">
        <v>8657</v>
      </c>
      <c r="H3077" t="s">
        <v>8658</v>
      </c>
      <c r="I3077" t="s">
        <v>3497</v>
      </c>
      <c r="J3077" t="s">
        <v>3498</v>
      </c>
      <c r="K3077">
        <v>700000000</v>
      </c>
      <c r="L3077">
        <v>2006</v>
      </c>
      <c r="M3077">
        <v>6</v>
      </c>
      <c r="N3077">
        <v>2.35</v>
      </c>
    </row>
    <row r="3078" spans="1:14" x14ac:dyDescent="0.3">
      <c r="A3078" t="s">
        <v>3722</v>
      </c>
      <c r="B3078">
        <v>97</v>
      </c>
      <c r="C3078" t="s">
        <v>493</v>
      </c>
      <c r="D3078">
        <v>18535191</v>
      </c>
      <c r="E3078" t="s">
        <v>1106</v>
      </c>
      <c r="F3078" t="s">
        <v>2241</v>
      </c>
      <c r="G3078" t="s">
        <v>8659</v>
      </c>
      <c r="H3078" t="s">
        <v>1915</v>
      </c>
      <c r="I3078" t="s">
        <v>20</v>
      </c>
      <c r="J3078" t="s">
        <v>34</v>
      </c>
      <c r="K3078">
        <v>14000000</v>
      </c>
      <c r="L3078">
        <v>1999</v>
      </c>
      <c r="M3078">
        <v>6.9</v>
      </c>
      <c r="N3078">
        <v>1.85</v>
      </c>
    </row>
    <row r="3079" spans="1:14" x14ac:dyDescent="0.3">
      <c r="A3079" t="s">
        <v>8660</v>
      </c>
      <c r="B3079">
        <v>98</v>
      </c>
      <c r="C3079" t="s">
        <v>1326</v>
      </c>
      <c r="D3079">
        <v>23838</v>
      </c>
      <c r="E3079" t="s">
        <v>2743</v>
      </c>
      <c r="F3079" t="s">
        <v>6182</v>
      </c>
      <c r="G3079" t="s">
        <v>8661</v>
      </c>
      <c r="H3079" t="s">
        <v>8662</v>
      </c>
      <c r="I3079" t="s">
        <v>20</v>
      </c>
      <c r="J3079" t="s">
        <v>34</v>
      </c>
      <c r="K3079">
        <v>7000000</v>
      </c>
      <c r="L3079">
        <v>2013</v>
      </c>
      <c r="M3079">
        <v>5.5</v>
      </c>
      <c r="N3079">
        <v>2.35</v>
      </c>
    </row>
    <row r="3080" spans="1:14" x14ac:dyDescent="0.3">
      <c r="A3080" t="s">
        <v>8663</v>
      </c>
      <c r="B3080">
        <v>103</v>
      </c>
      <c r="C3080" t="s">
        <v>88</v>
      </c>
      <c r="D3080">
        <v>22160085</v>
      </c>
      <c r="E3080" t="s">
        <v>3960</v>
      </c>
      <c r="F3080" t="s">
        <v>2040</v>
      </c>
      <c r="G3080" t="s">
        <v>8664</v>
      </c>
      <c r="H3080" t="s">
        <v>8665</v>
      </c>
      <c r="I3080" t="s">
        <v>20</v>
      </c>
      <c r="J3080" t="s">
        <v>21</v>
      </c>
      <c r="K3080">
        <v>10600000</v>
      </c>
      <c r="L3080">
        <v>2002</v>
      </c>
      <c r="M3080">
        <v>5.4</v>
      </c>
      <c r="N3080">
        <v>2.35</v>
      </c>
    </row>
    <row r="3081" spans="1:14" x14ac:dyDescent="0.3">
      <c r="A3081" t="s">
        <v>2382</v>
      </c>
      <c r="B3081">
        <v>161</v>
      </c>
      <c r="C3081" t="s">
        <v>8666</v>
      </c>
      <c r="D3081">
        <v>56715371</v>
      </c>
      <c r="E3081" t="s">
        <v>913</v>
      </c>
      <c r="F3081" t="s">
        <v>8667</v>
      </c>
      <c r="G3081" t="s">
        <v>8668</v>
      </c>
      <c r="H3081" t="s">
        <v>8669</v>
      </c>
      <c r="I3081" t="s">
        <v>20</v>
      </c>
      <c r="J3081" t="s">
        <v>34</v>
      </c>
      <c r="K3081">
        <v>12000000</v>
      </c>
      <c r="L3081">
        <v>1968</v>
      </c>
      <c r="M3081">
        <v>8.3000000000000007</v>
      </c>
      <c r="N3081">
        <v>2.2000000000000002</v>
      </c>
    </row>
    <row r="3082" spans="1:14" x14ac:dyDescent="0.3">
      <c r="A3082" t="s">
        <v>264</v>
      </c>
      <c r="B3082">
        <v>120</v>
      </c>
      <c r="C3082" t="s">
        <v>8670</v>
      </c>
      <c r="D3082">
        <v>434949459</v>
      </c>
      <c r="E3082" t="s">
        <v>8671</v>
      </c>
      <c r="F3082" t="s">
        <v>3690</v>
      </c>
      <c r="G3082" t="s">
        <v>8672</v>
      </c>
      <c r="H3082" t="s">
        <v>2063</v>
      </c>
      <c r="I3082" t="s">
        <v>20</v>
      </c>
      <c r="J3082" t="s">
        <v>21</v>
      </c>
      <c r="K3082">
        <v>10500000</v>
      </c>
      <c r="L3082">
        <v>1982</v>
      </c>
      <c r="M3082">
        <v>7.9</v>
      </c>
      <c r="N3082">
        <v>1.85</v>
      </c>
    </row>
    <row r="3083" spans="1:14" x14ac:dyDescent="0.3">
      <c r="A3083" t="s">
        <v>8673</v>
      </c>
      <c r="B3083">
        <v>97</v>
      </c>
      <c r="C3083" t="s">
        <v>5464</v>
      </c>
      <c r="D3083">
        <v>11043445</v>
      </c>
      <c r="E3083" t="s">
        <v>936</v>
      </c>
      <c r="F3083" t="s">
        <v>378</v>
      </c>
      <c r="G3083" t="s">
        <v>8674</v>
      </c>
      <c r="H3083" t="s">
        <v>7505</v>
      </c>
      <c r="I3083" t="s">
        <v>20</v>
      </c>
      <c r="J3083" t="s">
        <v>21</v>
      </c>
      <c r="K3083">
        <v>10000000</v>
      </c>
      <c r="L3083">
        <v>2007</v>
      </c>
      <c r="M3083">
        <v>6.5</v>
      </c>
      <c r="N3083">
        <v>2.35</v>
      </c>
    </row>
    <row r="3084" spans="1:14" x14ac:dyDescent="0.3">
      <c r="A3084" t="s">
        <v>8675</v>
      </c>
      <c r="B3084">
        <v>97</v>
      </c>
      <c r="C3084" t="s">
        <v>7414</v>
      </c>
      <c r="E3084" t="s">
        <v>4333</v>
      </c>
      <c r="F3084" t="s">
        <v>128</v>
      </c>
      <c r="G3084" t="s">
        <v>8676</v>
      </c>
      <c r="H3084" t="s">
        <v>8677</v>
      </c>
      <c r="I3084" t="s">
        <v>20</v>
      </c>
      <c r="J3084" t="s">
        <v>182</v>
      </c>
      <c r="K3084">
        <v>12500000</v>
      </c>
      <c r="L3084">
        <v>2004</v>
      </c>
      <c r="M3084">
        <v>6.3</v>
      </c>
      <c r="N3084">
        <v>1.85</v>
      </c>
    </row>
    <row r="3085" spans="1:14" x14ac:dyDescent="0.3">
      <c r="A3085" t="s">
        <v>8678</v>
      </c>
      <c r="B3085">
        <v>99</v>
      </c>
      <c r="C3085" t="s">
        <v>8679</v>
      </c>
      <c r="D3085">
        <v>125169</v>
      </c>
      <c r="E3085" t="s">
        <v>1649</v>
      </c>
      <c r="F3085" t="s">
        <v>2924</v>
      </c>
      <c r="G3085" t="s">
        <v>8680</v>
      </c>
      <c r="H3085" t="s">
        <v>2996</v>
      </c>
      <c r="I3085" t="s">
        <v>20</v>
      </c>
      <c r="J3085" t="s">
        <v>21</v>
      </c>
      <c r="K3085">
        <v>10500000</v>
      </c>
      <c r="L3085">
        <v>1994</v>
      </c>
      <c r="M3085">
        <v>6.4</v>
      </c>
    </row>
    <row r="3086" spans="1:14" x14ac:dyDescent="0.3">
      <c r="A3086" t="s">
        <v>45</v>
      </c>
      <c r="B3086">
        <v>24</v>
      </c>
      <c r="C3086" t="s">
        <v>8681</v>
      </c>
      <c r="E3086" t="s">
        <v>1099</v>
      </c>
      <c r="F3086" t="s">
        <v>8682</v>
      </c>
      <c r="G3086" t="s">
        <v>8683</v>
      </c>
      <c r="H3086" t="s">
        <v>8684</v>
      </c>
      <c r="I3086" t="s">
        <v>20</v>
      </c>
      <c r="J3086" t="s">
        <v>34</v>
      </c>
      <c r="M3086">
        <v>7.9</v>
      </c>
    </row>
    <row r="3087" spans="1:14" x14ac:dyDescent="0.3">
      <c r="A3087" t="s">
        <v>8685</v>
      </c>
      <c r="B3087">
        <v>144</v>
      </c>
      <c r="C3087" t="s">
        <v>8686</v>
      </c>
      <c r="D3087">
        <v>1165104</v>
      </c>
      <c r="E3087" t="s">
        <v>1099</v>
      </c>
      <c r="F3087" t="s">
        <v>8687</v>
      </c>
      <c r="G3087" t="s">
        <v>8688</v>
      </c>
      <c r="H3087" t="s">
        <v>8689</v>
      </c>
      <c r="I3087" t="s">
        <v>3497</v>
      </c>
      <c r="J3087" t="s">
        <v>3498</v>
      </c>
      <c r="L3087">
        <v>2010</v>
      </c>
      <c r="M3087">
        <v>5.3</v>
      </c>
    </row>
    <row r="3088" spans="1:14" x14ac:dyDescent="0.3">
      <c r="A3088" t="s">
        <v>8077</v>
      </c>
      <c r="B3088">
        <v>111</v>
      </c>
      <c r="C3088" t="s">
        <v>8690</v>
      </c>
      <c r="D3088">
        <v>1066555</v>
      </c>
      <c r="E3088" t="s">
        <v>8691</v>
      </c>
      <c r="F3088" t="s">
        <v>3485</v>
      </c>
      <c r="G3088" t="s">
        <v>8692</v>
      </c>
      <c r="H3088" t="s">
        <v>7428</v>
      </c>
      <c r="I3088" t="s">
        <v>45</v>
      </c>
      <c r="J3088" t="s">
        <v>21</v>
      </c>
      <c r="K3088">
        <v>11000000</v>
      </c>
      <c r="L3088">
        <v>2007</v>
      </c>
      <c r="M3088">
        <v>5.8</v>
      </c>
      <c r="N3088">
        <v>1.85</v>
      </c>
    </row>
    <row r="3089" spans="1:14" x14ac:dyDescent="0.3">
      <c r="A3089" t="s">
        <v>8693</v>
      </c>
      <c r="B3089">
        <v>145</v>
      </c>
      <c r="C3089" t="s">
        <v>4316</v>
      </c>
      <c r="D3089">
        <v>5669081</v>
      </c>
      <c r="E3089" t="s">
        <v>1290</v>
      </c>
      <c r="F3089" t="s">
        <v>8694</v>
      </c>
      <c r="G3089" t="s">
        <v>8695</v>
      </c>
      <c r="H3089" t="s">
        <v>8162</v>
      </c>
      <c r="I3089" t="s">
        <v>1800</v>
      </c>
      <c r="J3089" t="s">
        <v>1890</v>
      </c>
      <c r="K3089">
        <v>10818775</v>
      </c>
      <c r="L3089">
        <v>2012</v>
      </c>
      <c r="M3089">
        <v>6.6</v>
      </c>
      <c r="N3089">
        <v>2.35</v>
      </c>
    </row>
    <row r="3090" spans="1:14" x14ac:dyDescent="0.3">
      <c r="A3090" t="s">
        <v>8696</v>
      </c>
      <c r="B3090">
        <v>106</v>
      </c>
      <c r="C3090" t="s">
        <v>8697</v>
      </c>
      <c r="E3090" t="s">
        <v>3436</v>
      </c>
      <c r="F3090" t="s">
        <v>8698</v>
      </c>
      <c r="G3090" t="s">
        <v>8699</v>
      </c>
      <c r="H3090" t="s">
        <v>8700</v>
      </c>
      <c r="I3090" t="s">
        <v>965</v>
      </c>
      <c r="J3090" t="s">
        <v>966</v>
      </c>
      <c r="K3090">
        <v>11000000</v>
      </c>
      <c r="L3090">
        <v>2014</v>
      </c>
      <c r="M3090">
        <v>7.4</v>
      </c>
      <c r="N3090">
        <v>1.85</v>
      </c>
    </row>
    <row r="3091" spans="1:14" x14ac:dyDescent="0.3">
      <c r="A3091" t="s">
        <v>3758</v>
      </c>
      <c r="B3091">
        <v>126</v>
      </c>
      <c r="C3091" t="s">
        <v>773</v>
      </c>
      <c r="D3091">
        <v>138339411</v>
      </c>
      <c r="E3091" t="s">
        <v>2190</v>
      </c>
      <c r="F3091" t="s">
        <v>548</v>
      </c>
      <c r="G3091" t="s">
        <v>8701</v>
      </c>
      <c r="H3091" t="s">
        <v>2241</v>
      </c>
      <c r="I3091" t="s">
        <v>20</v>
      </c>
      <c r="J3091" t="s">
        <v>21</v>
      </c>
      <c r="K3091">
        <v>10000000</v>
      </c>
      <c r="L3091">
        <v>1997</v>
      </c>
      <c r="M3091">
        <v>8.3000000000000007</v>
      </c>
      <c r="N3091">
        <v>1.85</v>
      </c>
    </row>
    <row r="3092" spans="1:14" x14ac:dyDescent="0.3">
      <c r="A3092" t="s">
        <v>8702</v>
      </c>
      <c r="B3092">
        <v>106</v>
      </c>
      <c r="C3092" t="s">
        <v>517</v>
      </c>
      <c r="E3092" t="s">
        <v>2588</v>
      </c>
      <c r="F3092" t="s">
        <v>1554</v>
      </c>
      <c r="G3092" t="s">
        <v>8703</v>
      </c>
      <c r="H3092" t="s">
        <v>8704</v>
      </c>
      <c r="I3092" t="s">
        <v>20</v>
      </c>
      <c r="J3092" t="s">
        <v>21</v>
      </c>
      <c r="K3092">
        <v>11000000</v>
      </c>
      <c r="L3092">
        <v>2016</v>
      </c>
      <c r="M3092">
        <v>5.3</v>
      </c>
      <c r="N3092">
        <v>2.35</v>
      </c>
    </row>
    <row r="3093" spans="1:14" x14ac:dyDescent="0.3">
      <c r="A3093" t="s">
        <v>8705</v>
      </c>
      <c r="B3093">
        <v>121</v>
      </c>
      <c r="C3093" t="s">
        <v>8568</v>
      </c>
      <c r="D3093">
        <v>80150343</v>
      </c>
      <c r="E3093" t="s">
        <v>3197</v>
      </c>
      <c r="F3093" t="s">
        <v>3680</v>
      </c>
      <c r="G3093" t="s">
        <v>8706</v>
      </c>
      <c r="H3093" t="s">
        <v>8707</v>
      </c>
      <c r="I3093" t="s">
        <v>20</v>
      </c>
      <c r="J3093" t="s">
        <v>21</v>
      </c>
      <c r="K3093">
        <v>10000000</v>
      </c>
      <c r="L3093">
        <v>2006</v>
      </c>
      <c r="M3093">
        <v>6.2</v>
      </c>
      <c r="N3093">
        <v>1.85</v>
      </c>
    </row>
    <row r="3094" spans="1:14" x14ac:dyDescent="0.3">
      <c r="A3094" t="s">
        <v>1749</v>
      </c>
      <c r="B3094">
        <v>117</v>
      </c>
      <c r="C3094" t="s">
        <v>2673</v>
      </c>
      <c r="D3094">
        <v>85300000</v>
      </c>
      <c r="E3094" t="s">
        <v>4858</v>
      </c>
      <c r="F3094" t="s">
        <v>372</v>
      </c>
      <c r="G3094" t="s">
        <v>8708</v>
      </c>
      <c r="H3094" t="s">
        <v>2342</v>
      </c>
      <c r="I3094" t="s">
        <v>20</v>
      </c>
      <c r="J3094" t="s">
        <v>21</v>
      </c>
      <c r="K3094">
        <v>10000000</v>
      </c>
      <c r="L3094">
        <v>1981</v>
      </c>
      <c r="M3094">
        <v>6.9</v>
      </c>
      <c r="N3094">
        <v>1.85</v>
      </c>
    </row>
    <row r="3095" spans="1:14" x14ac:dyDescent="0.3">
      <c r="A3095" t="s">
        <v>777</v>
      </c>
      <c r="B3095">
        <v>98</v>
      </c>
      <c r="C3095" t="s">
        <v>3988</v>
      </c>
      <c r="D3095">
        <v>68353550</v>
      </c>
      <c r="E3095" t="s">
        <v>2496</v>
      </c>
      <c r="F3095" t="s">
        <v>57</v>
      </c>
      <c r="G3095" t="s">
        <v>8709</v>
      </c>
      <c r="H3095" t="s">
        <v>8710</v>
      </c>
      <c r="I3095" t="s">
        <v>20</v>
      </c>
      <c r="J3095" t="s">
        <v>21</v>
      </c>
      <c r="K3095">
        <v>10000000</v>
      </c>
      <c r="L3095">
        <v>2000</v>
      </c>
      <c r="M3095">
        <v>5.9</v>
      </c>
      <c r="N3095">
        <v>1.85</v>
      </c>
    </row>
    <row r="3096" spans="1:14" x14ac:dyDescent="0.3">
      <c r="A3096" t="s">
        <v>8711</v>
      </c>
      <c r="B3096">
        <v>109</v>
      </c>
      <c r="C3096" t="s">
        <v>6451</v>
      </c>
      <c r="D3096">
        <v>78845130</v>
      </c>
      <c r="E3096" t="s">
        <v>1446</v>
      </c>
      <c r="F3096" t="s">
        <v>1117</v>
      </c>
      <c r="G3096" t="s">
        <v>8712</v>
      </c>
      <c r="H3096" t="s">
        <v>3462</v>
      </c>
      <c r="I3096" t="s">
        <v>20</v>
      </c>
      <c r="J3096" t="s">
        <v>966</v>
      </c>
      <c r="K3096">
        <v>10000000</v>
      </c>
      <c r="L3096">
        <v>2016</v>
      </c>
      <c r="M3096">
        <v>6.1</v>
      </c>
      <c r="N3096">
        <v>2.35</v>
      </c>
    </row>
    <row r="3097" spans="1:14" x14ac:dyDescent="0.3">
      <c r="A3097" t="s">
        <v>7409</v>
      </c>
      <c r="B3097">
        <v>95</v>
      </c>
      <c r="C3097" t="s">
        <v>3732</v>
      </c>
      <c r="D3097">
        <v>63319509</v>
      </c>
      <c r="E3097" t="s">
        <v>1106</v>
      </c>
      <c r="F3097" t="s">
        <v>226</v>
      </c>
      <c r="G3097" t="s">
        <v>8713</v>
      </c>
      <c r="H3097" t="s">
        <v>1600</v>
      </c>
      <c r="I3097" t="s">
        <v>20</v>
      </c>
      <c r="J3097" t="s">
        <v>21</v>
      </c>
      <c r="K3097">
        <v>10000000</v>
      </c>
      <c r="L3097">
        <v>1999</v>
      </c>
      <c r="M3097">
        <v>5.8</v>
      </c>
      <c r="N3097">
        <v>1.85</v>
      </c>
    </row>
    <row r="3098" spans="1:14" x14ac:dyDescent="0.3">
      <c r="A3098" t="s">
        <v>4329</v>
      </c>
      <c r="B3098">
        <v>109</v>
      </c>
      <c r="C3098" t="s">
        <v>1543</v>
      </c>
      <c r="D3098">
        <v>47536959</v>
      </c>
      <c r="E3098" t="s">
        <v>2190</v>
      </c>
      <c r="F3098" t="s">
        <v>3402</v>
      </c>
      <c r="G3098" t="s">
        <v>4330</v>
      </c>
      <c r="H3098" t="s">
        <v>4331</v>
      </c>
      <c r="I3098" t="s">
        <v>20</v>
      </c>
      <c r="J3098" t="s">
        <v>21</v>
      </c>
      <c r="K3098">
        <v>10000000</v>
      </c>
      <c r="L3098">
        <v>2009</v>
      </c>
      <c r="M3098">
        <v>7.3</v>
      </c>
      <c r="N3098">
        <v>1.85</v>
      </c>
    </row>
    <row r="3099" spans="1:14" x14ac:dyDescent="0.3">
      <c r="A3099" t="s">
        <v>8705</v>
      </c>
      <c r="B3099">
        <v>96</v>
      </c>
      <c r="C3099" t="s">
        <v>8568</v>
      </c>
      <c r="D3099">
        <v>63270259</v>
      </c>
      <c r="E3099" t="s">
        <v>3197</v>
      </c>
      <c r="F3099" t="s">
        <v>3680</v>
      </c>
      <c r="G3099" t="s">
        <v>8714</v>
      </c>
      <c r="H3099" t="s">
        <v>4705</v>
      </c>
      <c r="I3099" t="s">
        <v>20</v>
      </c>
      <c r="J3099" t="s">
        <v>21</v>
      </c>
      <c r="K3099">
        <v>10000000</v>
      </c>
      <c r="L3099">
        <v>2007</v>
      </c>
      <c r="M3099">
        <v>5.9</v>
      </c>
      <c r="N3099">
        <v>1.85</v>
      </c>
    </row>
    <row r="3100" spans="1:14" x14ac:dyDescent="0.3">
      <c r="A3100" t="s">
        <v>4221</v>
      </c>
      <c r="B3100">
        <v>101</v>
      </c>
      <c r="C3100" t="s">
        <v>5597</v>
      </c>
      <c r="D3100">
        <v>55865715</v>
      </c>
      <c r="E3100" t="s">
        <v>3805</v>
      </c>
      <c r="F3100" t="s">
        <v>3186</v>
      </c>
      <c r="G3100" t="s">
        <v>8715</v>
      </c>
      <c r="H3100" t="s">
        <v>2792</v>
      </c>
      <c r="I3100" t="s">
        <v>20</v>
      </c>
      <c r="J3100" t="s">
        <v>34</v>
      </c>
      <c r="K3100">
        <v>10000000</v>
      </c>
      <c r="L3100">
        <v>2005</v>
      </c>
      <c r="M3100">
        <v>5.5</v>
      </c>
      <c r="N3100">
        <v>2.35</v>
      </c>
    </row>
    <row r="3101" spans="1:14" x14ac:dyDescent="0.3">
      <c r="A3101" t="s">
        <v>5734</v>
      </c>
      <c r="B3101">
        <v>107</v>
      </c>
      <c r="C3101" t="s">
        <v>4598</v>
      </c>
      <c r="D3101">
        <v>63231524</v>
      </c>
      <c r="E3101" t="s">
        <v>936</v>
      </c>
      <c r="F3101" t="s">
        <v>1825</v>
      </c>
      <c r="G3101" t="s">
        <v>8716</v>
      </c>
      <c r="H3101" t="s">
        <v>4433</v>
      </c>
      <c r="I3101" t="s">
        <v>20</v>
      </c>
      <c r="J3101" t="s">
        <v>21</v>
      </c>
      <c r="K3101">
        <v>6000000</v>
      </c>
      <c r="L3101">
        <v>2006</v>
      </c>
      <c r="M3101">
        <v>5</v>
      </c>
      <c r="N3101">
        <v>1.85</v>
      </c>
    </row>
    <row r="3102" spans="1:14" x14ac:dyDescent="0.3">
      <c r="A3102" t="s">
        <v>330</v>
      </c>
      <c r="B3102">
        <v>119</v>
      </c>
      <c r="C3102" t="s">
        <v>2446</v>
      </c>
      <c r="D3102">
        <v>52293982</v>
      </c>
      <c r="E3102" t="s">
        <v>2423</v>
      </c>
      <c r="F3102" t="s">
        <v>356</v>
      </c>
      <c r="G3102" t="s">
        <v>8717</v>
      </c>
      <c r="H3102" t="s">
        <v>890</v>
      </c>
      <c r="I3102" t="s">
        <v>20</v>
      </c>
      <c r="J3102" t="s">
        <v>21</v>
      </c>
      <c r="K3102">
        <v>13800000</v>
      </c>
      <c r="L3102">
        <v>1986</v>
      </c>
      <c r="M3102">
        <v>7</v>
      </c>
      <c r="N3102">
        <v>1.85</v>
      </c>
    </row>
    <row r="3103" spans="1:14" x14ac:dyDescent="0.3">
      <c r="A3103" t="s">
        <v>8718</v>
      </c>
      <c r="B3103">
        <v>178</v>
      </c>
      <c r="C3103" t="s">
        <v>8719</v>
      </c>
      <c r="E3103" t="s">
        <v>684</v>
      </c>
      <c r="F3103" t="s">
        <v>3793</v>
      </c>
      <c r="G3103" t="s">
        <v>8720</v>
      </c>
      <c r="H3103" t="s">
        <v>8721</v>
      </c>
      <c r="I3103" t="s">
        <v>20</v>
      </c>
      <c r="J3103" t="s">
        <v>21</v>
      </c>
      <c r="K3103">
        <v>10000000</v>
      </c>
      <c r="L3103">
        <v>1962</v>
      </c>
      <c r="M3103">
        <v>7.8</v>
      </c>
      <c r="N3103">
        <v>2.35</v>
      </c>
    </row>
    <row r="3104" spans="1:14" x14ac:dyDescent="0.3">
      <c r="A3104" t="s">
        <v>2810</v>
      </c>
      <c r="B3104">
        <v>100</v>
      </c>
      <c r="C3104" t="s">
        <v>4079</v>
      </c>
      <c r="D3104">
        <v>50752337</v>
      </c>
      <c r="E3104" t="s">
        <v>4559</v>
      </c>
      <c r="F3104" t="s">
        <v>8550</v>
      </c>
      <c r="G3104" t="s">
        <v>8722</v>
      </c>
      <c r="H3104" t="s">
        <v>1706</v>
      </c>
      <c r="I3104" t="s">
        <v>20</v>
      </c>
      <c r="J3104" t="s">
        <v>21</v>
      </c>
      <c r="K3104">
        <v>10000000</v>
      </c>
      <c r="L3104">
        <v>1992</v>
      </c>
      <c r="M3104">
        <v>6.4</v>
      </c>
      <c r="N3104">
        <v>1.85</v>
      </c>
    </row>
    <row r="3105" spans="1:14" x14ac:dyDescent="0.3">
      <c r="A3105" t="s">
        <v>6463</v>
      </c>
      <c r="B3105">
        <v>98</v>
      </c>
      <c r="C3105" t="s">
        <v>3732</v>
      </c>
      <c r="D3105">
        <v>110175871</v>
      </c>
      <c r="E3105" t="s">
        <v>1959</v>
      </c>
      <c r="F3105" t="s">
        <v>1617</v>
      </c>
      <c r="G3105" t="s">
        <v>8723</v>
      </c>
      <c r="H3105" t="s">
        <v>8724</v>
      </c>
      <c r="I3105" t="s">
        <v>20</v>
      </c>
      <c r="J3105" t="s">
        <v>21</v>
      </c>
      <c r="K3105">
        <v>10000000</v>
      </c>
      <c r="L3105">
        <v>2004</v>
      </c>
      <c r="M3105">
        <v>5.9</v>
      </c>
      <c r="N3105">
        <v>1.85</v>
      </c>
    </row>
    <row r="3106" spans="1:14" x14ac:dyDescent="0.3">
      <c r="A3106" t="s">
        <v>1426</v>
      </c>
      <c r="B3106">
        <v>92</v>
      </c>
      <c r="C3106" t="s">
        <v>1430</v>
      </c>
      <c r="D3106">
        <v>38624000</v>
      </c>
      <c r="E3106" t="s">
        <v>2496</v>
      </c>
      <c r="F3106" t="s">
        <v>1428</v>
      </c>
      <c r="G3106" t="s">
        <v>8725</v>
      </c>
      <c r="H3106" t="s">
        <v>8726</v>
      </c>
      <c r="I3106" t="s">
        <v>20</v>
      </c>
      <c r="J3106" t="s">
        <v>21</v>
      </c>
      <c r="K3106">
        <v>12000000</v>
      </c>
      <c r="L3106">
        <v>1996</v>
      </c>
      <c r="M3106">
        <v>7</v>
      </c>
      <c r="N3106">
        <v>1.85</v>
      </c>
    </row>
    <row r="3107" spans="1:14" x14ac:dyDescent="0.3">
      <c r="A3107" t="s">
        <v>5782</v>
      </c>
      <c r="B3107">
        <v>90</v>
      </c>
      <c r="C3107" t="s">
        <v>8727</v>
      </c>
      <c r="D3107">
        <v>37470017</v>
      </c>
      <c r="E3107" t="s">
        <v>3197</v>
      </c>
      <c r="F3107" t="s">
        <v>2665</v>
      </c>
      <c r="G3107" t="s">
        <v>8728</v>
      </c>
      <c r="H3107" t="s">
        <v>5783</v>
      </c>
      <c r="I3107" t="s">
        <v>20</v>
      </c>
      <c r="J3107" t="s">
        <v>520</v>
      </c>
      <c r="K3107">
        <v>10000000</v>
      </c>
      <c r="L3107">
        <v>2001</v>
      </c>
      <c r="M3107">
        <v>6.1</v>
      </c>
      <c r="N3107">
        <v>1.85</v>
      </c>
    </row>
    <row r="3108" spans="1:14" x14ac:dyDescent="0.3">
      <c r="A3108" t="s">
        <v>2810</v>
      </c>
      <c r="B3108">
        <v>90</v>
      </c>
      <c r="C3108" t="s">
        <v>2127</v>
      </c>
      <c r="D3108">
        <v>40485039</v>
      </c>
      <c r="E3108" t="s">
        <v>8729</v>
      </c>
      <c r="F3108" t="s">
        <v>400</v>
      </c>
      <c r="G3108" t="s">
        <v>8730</v>
      </c>
      <c r="H3108" t="s">
        <v>8731</v>
      </c>
      <c r="I3108" t="s">
        <v>20</v>
      </c>
      <c r="J3108" t="s">
        <v>21</v>
      </c>
      <c r="K3108">
        <v>10000000</v>
      </c>
      <c r="L3108">
        <v>1989</v>
      </c>
      <c r="M3108">
        <v>6.9</v>
      </c>
      <c r="N3108">
        <v>2.35</v>
      </c>
    </row>
    <row r="3109" spans="1:14" x14ac:dyDescent="0.3">
      <c r="A3109" t="s">
        <v>8732</v>
      </c>
      <c r="B3109">
        <v>153</v>
      </c>
      <c r="C3109" t="s">
        <v>8733</v>
      </c>
      <c r="D3109">
        <v>16800000</v>
      </c>
      <c r="E3109" t="s">
        <v>8734</v>
      </c>
      <c r="F3109" t="s">
        <v>1116</v>
      </c>
      <c r="G3109" t="s">
        <v>8735</v>
      </c>
      <c r="H3109" t="s">
        <v>8736</v>
      </c>
      <c r="I3109" t="s">
        <v>20</v>
      </c>
      <c r="J3109" t="s">
        <v>34</v>
      </c>
      <c r="K3109">
        <v>10000000</v>
      </c>
      <c r="L3109">
        <v>1968</v>
      </c>
      <c r="M3109">
        <v>7.5</v>
      </c>
      <c r="N3109">
        <v>2.35</v>
      </c>
    </row>
    <row r="3110" spans="1:14" x14ac:dyDescent="0.3">
      <c r="A3110" t="s">
        <v>2872</v>
      </c>
      <c r="B3110">
        <v>124</v>
      </c>
      <c r="C3110" t="s">
        <v>753</v>
      </c>
      <c r="D3110">
        <v>46377022</v>
      </c>
      <c r="E3110" t="s">
        <v>1649</v>
      </c>
      <c r="F3110" t="s">
        <v>94</v>
      </c>
      <c r="G3110" t="s">
        <v>8737</v>
      </c>
      <c r="H3110" t="s">
        <v>3297</v>
      </c>
      <c r="I3110" t="s">
        <v>20</v>
      </c>
      <c r="J3110" t="s">
        <v>34</v>
      </c>
      <c r="K3110">
        <v>10000000</v>
      </c>
      <c r="L3110">
        <v>2011</v>
      </c>
      <c r="M3110">
        <v>7.3</v>
      </c>
      <c r="N3110">
        <v>2.35</v>
      </c>
    </row>
    <row r="3111" spans="1:14" x14ac:dyDescent="0.3">
      <c r="A3111" t="s">
        <v>8738</v>
      </c>
      <c r="B3111">
        <v>82</v>
      </c>
      <c r="C3111" t="s">
        <v>8739</v>
      </c>
      <c r="D3111">
        <v>36696761</v>
      </c>
      <c r="E3111" t="s">
        <v>5038</v>
      </c>
      <c r="F3111" t="s">
        <v>581</v>
      </c>
      <c r="G3111" t="s">
        <v>8740</v>
      </c>
      <c r="H3111" t="s">
        <v>8741</v>
      </c>
      <c r="I3111" t="s">
        <v>20</v>
      </c>
      <c r="J3111" t="s">
        <v>21</v>
      </c>
      <c r="K3111">
        <v>23000000</v>
      </c>
      <c r="L3111">
        <v>2001</v>
      </c>
      <c r="M3111">
        <v>6.5</v>
      </c>
      <c r="N3111">
        <v>1.85</v>
      </c>
    </row>
    <row r="3112" spans="1:14" x14ac:dyDescent="0.3">
      <c r="A3112" t="s">
        <v>570</v>
      </c>
      <c r="B3112">
        <v>107</v>
      </c>
      <c r="C3112" t="s">
        <v>504</v>
      </c>
      <c r="D3112">
        <v>36200000</v>
      </c>
      <c r="E3112" t="s">
        <v>155</v>
      </c>
      <c r="F3112" t="s">
        <v>8742</v>
      </c>
      <c r="G3112" t="s">
        <v>8743</v>
      </c>
      <c r="H3112" t="s">
        <v>8744</v>
      </c>
      <c r="I3112" t="s">
        <v>20</v>
      </c>
      <c r="J3112" t="s">
        <v>251</v>
      </c>
      <c r="K3112">
        <v>12305523</v>
      </c>
      <c r="L3112">
        <v>1985</v>
      </c>
      <c r="M3112">
        <v>6.2</v>
      </c>
      <c r="N3112">
        <v>2.35</v>
      </c>
    </row>
    <row r="3113" spans="1:14" x14ac:dyDescent="0.3">
      <c r="A3113" t="s">
        <v>7684</v>
      </c>
      <c r="B3113">
        <v>75</v>
      </c>
      <c r="C3113" t="s">
        <v>8745</v>
      </c>
      <c r="E3113" t="s">
        <v>30</v>
      </c>
      <c r="F3113" t="s">
        <v>3187</v>
      </c>
      <c r="G3113" t="s">
        <v>8746</v>
      </c>
      <c r="H3113" t="s">
        <v>7529</v>
      </c>
      <c r="I3113" t="s">
        <v>20</v>
      </c>
      <c r="J3113" t="s">
        <v>21</v>
      </c>
      <c r="K3113">
        <v>10000000</v>
      </c>
      <c r="L3113">
        <v>1985</v>
      </c>
      <c r="M3113">
        <v>6.7</v>
      </c>
      <c r="N3113">
        <v>1.85</v>
      </c>
    </row>
    <row r="3114" spans="1:14" x14ac:dyDescent="0.3">
      <c r="A3114" t="s">
        <v>6557</v>
      </c>
      <c r="B3114">
        <v>97</v>
      </c>
      <c r="C3114" t="s">
        <v>2291</v>
      </c>
      <c r="D3114">
        <v>35794166</v>
      </c>
      <c r="E3114" t="s">
        <v>1959</v>
      </c>
      <c r="F3114" t="s">
        <v>76</v>
      </c>
      <c r="G3114" t="s">
        <v>8747</v>
      </c>
      <c r="H3114" t="s">
        <v>8748</v>
      </c>
      <c r="I3114" t="s">
        <v>20</v>
      </c>
      <c r="J3114" t="s">
        <v>21</v>
      </c>
      <c r="K3114">
        <v>10000000</v>
      </c>
      <c r="L3114">
        <v>2016</v>
      </c>
      <c r="M3114">
        <v>6</v>
      </c>
      <c r="N3114">
        <v>2.35</v>
      </c>
    </row>
    <row r="3115" spans="1:14" x14ac:dyDescent="0.3">
      <c r="A3115" t="s">
        <v>8318</v>
      </c>
      <c r="B3115">
        <v>80</v>
      </c>
      <c r="C3115" t="s">
        <v>1946</v>
      </c>
      <c r="D3115">
        <v>33583175</v>
      </c>
      <c r="E3115" t="s">
        <v>1959</v>
      </c>
      <c r="F3115" t="s">
        <v>2707</v>
      </c>
      <c r="G3115" t="s">
        <v>8749</v>
      </c>
      <c r="H3115" t="s">
        <v>6741</v>
      </c>
      <c r="I3115" t="s">
        <v>20</v>
      </c>
      <c r="J3115" t="s">
        <v>21</v>
      </c>
      <c r="K3115">
        <v>10000000</v>
      </c>
      <c r="L3115">
        <v>2010</v>
      </c>
      <c r="M3115">
        <v>6.3</v>
      </c>
      <c r="N3115">
        <v>2.35</v>
      </c>
    </row>
    <row r="3116" spans="1:14" x14ac:dyDescent="0.3">
      <c r="A3116" t="s">
        <v>8750</v>
      </c>
      <c r="B3116">
        <v>85</v>
      </c>
      <c r="C3116" t="s">
        <v>3294</v>
      </c>
      <c r="D3116">
        <v>32983713</v>
      </c>
      <c r="E3116" t="s">
        <v>1649</v>
      </c>
      <c r="F3116" t="s">
        <v>2478</v>
      </c>
      <c r="G3116" t="s">
        <v>8751</v>
      </c>
      <c r="H3116" t="s">
        <v>1636</v>
      </c>
      <c r="I3116" t="s">
        <v>20</v>
      </c>
      <c r="J3116" t="s">
        <v>21</v>
      </c>
      <c r="K3116">
        <v>20000000</v>
      </c>
      <c r="L3116">
        <v>2002</v>
      </c>
      <c r="M3116">
        <v>5.8</v>
      </c>
      <c r="N3116">
        <v>1.85</v>
      </c>
    </row>
    <row r="3117" spans="1:14" x14ac:dyDescent="0.3">
      <c r="A3117" t="s">
        <v>8707</v>
      </c>
      <c r="B3117">
        <v>97</v>
      </c>
      <c r="C3117" t="s">
        <v>8752</v>
      </c>
      <c r="D3117">
        <v>52200504</v>
      </c>
      <c r="E3117" t="s">
        <v>5870</v>
      </c>
      <c r="F3117" t="s">
        <v>4496</v>
      </c>
      <c r="G3117" t="s">
        <v>8753</v>
      </c>
      <c r="H3117" t="s">
        <v>8707</v>
      </c>
      <c r="I3117" t="s">
        <v>20</v>
      </c>
      <c r="J3117" t="s">
        <v>182</v>
      </c>
      <c r="K3117">
        <v>10000000</v>
      </c>
      <c r="L3117">
        <v>2015</v>
      </c>
      <c r="M3117">
        <v>6.1</v>
      </c>
      <c r="N3117">
        <v>2.35</v>
      </c>
    </row>
    <row r="3118" spans="1:14" x14ac:dyDescent="0.3">
      <c r="A3118" t="s">
        <v>8754</v>
      </c>
      <c r="B3118">
        <v>109</v>
      </c>
      <c r="C3118" t="s">
        <v>8755</v>
      </c>
      <c r="D3118">
        <v>33000000</v>
      </c>
      <c r="E3118" t="s">
        <v>8756</v>
      </c>
      <c r="F3118" t="s">
        <v>2059</v>
      </c>
      <c r="G3118" t="s">
        <v>8757</v>
      </c>
      <c r="H3118" t="s">
        <v>5774</v>
      </c>
      <c r="I3118" t="s">
        <v>20</v>
      </c>
      <c r="J3118" t="s">
        <v>21</v>
      </c>
      <c r="K3118">
        <v>10000000</v>
      </c>
      <c r="L3118">
        <v>1985</v>
      </c>
      <c r="M3118">
        <v>6.9</v>
      </c>
      <c r="N3118">
        <v>1.85</v>
      </c>
    </row>
    <row r="3119" spans="1:14" x14ac:dyDescent="0.3">
      <c r="A3119" t="s">
        <v>857</v>
      </c>
      <c r="B3119">
        <v>104</v>
      </c>
      <c r="C3119" t="s">
        <v>231</v>
      </c>
      <c r="D3119">
        <v>30093107</v>
      </c>
      <c r="E3119" t="s">
        <v>678</v>
      </c>
      <c r="F3119" t="s">
        <v>228</v>
      </c>
      <c r="G3119" t="s">
        <v>8509</v>
      </c>
      <c r="H3119" t="s">
        <v>466</v>
      </c>
      <c r="I3119" t="s">
        <v>20</v>
      </c>
      <c r="J3119" t="s">
        <v>34</v>
      </c>
      <c r="K3119">
        <v>6000000</v>
      </c>
      <c r="L3119">
        <v>2000</v>
      </c>
      <c r="M3119">
        <v>8.3000000000000007</v>
      </c>
      <c r="N3119">
        <v>1.85</v>
      </c>
    </row>
    <row r="3120" spans="1:14" x14ac:dyDescent="0.3">
      <c r="A3120" t="s">
        <v>5143</v>
      </c>
      <c r="B3120">
        <v>140</v>
      </c>
      <c r="C3120" t="s">
        <v>8758</v>
      </c>
      <c r="D3120">
        <v>32101000</v>
      </c>
      <c r="E3120" t="s">
        <v>6131</v>
      </c>
      <c r="F3120" t="s">
        <v>8759</v>
      </c>
      <c r="G3120" t="s">
        <v>8760</v>
      </c>
      <c r="H3120" t="s">
        <v>1191</v>
      </c>
      <c r="I3120" t="s">
        <v>20</v>
      </c>
      <c r="J3120" t="s">
        <v>34</v>
      </c>
      <c r="K3120">
        <v>10000000</v>
      </c>
      <c r="L3120">
        <v>1992</v>
      </c>
      <c r="M3120">
        <v>5.4</v>
      </c>
      <c r="N3120">
        <v>1.85</v>
      </c>
    </row>
    <row r="3121" spans="1:14" x14ac:dyDescent="0.3">
      <c r="A3121" t="s">
        <v>8761</v>
      </c>
      <c r="B3121">
        <v>90</v>
      </c>
      <c r="C3121" t="s">
        <v>2072</v>
      </c>
      <c r="D3121">
        <v>31487293</v>
      </c>
      <c r="E3121" t="s">
        <v>3602</v>
      </c>
      <c r="F3121" t="s">
        <v>5828</v>
      </c>
      <c r="G3121" t="s">
        <v>8762</v>
      </c>
      <c r="H3121" t="s">
        <v>4225</v>
      </c>
      <c r="I3121" t="s">
        <v>20</v>
      </c>
      <c r="J3121" t="s">
        <v>21</v>
      </c>
      <c r="K3121">
        <v>9000000</v>
      </c>
      <c r="L3121">
        <v>2008</v>
      </c>
      <c r="M3121">
        <v>6.7</v>
      </c>
      <c r="N3121">
        <v>1.85</v>
      </c>
    </row>
    <row r="3122" spans="1:14" x14ac:dyDescent="0.3">
      <c r="A3122" t="s">
        <v>4390</v>
      </c>
      <c r="B3122">
        <v>130</v>
      </c>
      <c r="C3122" t="s">
        <v>536</v>
      </c>
      <c r="D3122">
        <v>30651422</v>
      </c>
      <c r="E3122" t="s">
        <v>6598</v>
      </c>
      <c r="F3122" t="s">
        <v>773</v>
      </c>
      <c r="G3122" t="s">
        <v>8763</v>
      </c>
      <c r="H3122" t="s">
        <v>2127</v>
      </c>
      <c r="I3122" t="s">
        <v>20</v>
      </c>
      <c r="J3122" t="s">
        <v>21</v>
      </c>
      <c r="K3122">
        <v>10000000</v>
      </c>
      <c r="L3122">
        <v>1999</v>
      </c>
      <c r="M3122">
        <v>7.4</v>
      </c>
      <c r="N3122">
        <v>2.35</v>
      </c>
    </row>
    <row r="3123" spans="1:14" x14ac:dyDescent="0.3">
      <c r="A3123" t="s">
        <v>8764</v>
      </c>
      <c r="B3123">
        <v>98</v>
      </c>
      <c r="C3123" t="s">
        <v>6145</v>
      </c>
      <c r="D3123">
        <v>30306281</v>
      </c>
      <c r="E3123" t="s">
        <v>1649</v>
      </c>
      <c r="F3123" t="s">
        <v>2929</v>
      </c>
      <c r="G3123" t="s">
        <v>8765</v>
      </c>
      <c r="H3123" t="s">
        <v>8766</v>
      </c>
      <c r="I3123" t="s">
        <v>20</v>
      </c>
      <c r="J3123" t="s">
        <v>21</v>
      </c>
      <c r="K3123">
        <v>10000000</v>
      </c>
      <c r="L3123">
        <v>2002</v>
      </c>
      <c r="M3123">
        <v>5.6</v>
      </c>
      <c r="N3123">
        <v>2.35</v>
      </c>
    </row>
    <row r="3124" spans="1:14" x14ac:dyDescent="0.3">
      <c r="A3124" t="s">
        <v>1843</v>
      </c>
      <c r="B3124">
        <v>101</v>
      </c>
      <c r="C3124" t="s">
        <v>8731</v>
      </c>
      <c r="D3124">
        <v>29500000</v>
      </c>
      <c r="E3124" t="s">
        <v>8767</v>
      </c>
      <c r="F3124" t="s">
        <v>1923</v>
      </c>
      <c r="G3124" t="s">
        <v>8768</v>
      </c>
      <c r="H3124" t="s">
        <v>4558</v>
      </c>
      <c r="I3124" t="s">
        <v>20</v>
      </c>
      <c r="J3124" t="s">
        <v>21</v>
      </c>
      <c r="K3124">
        <v>10000000</v>
      </c>
      <c r="L3124">
        <v>1983</v>
      </c>
      <c r="M3124">
        <v>6.5</v>
      </c>
      <c r="N3124">
        <v>1.85</v>
      </c>
    </row>
    <row r="3125" spans="1:14" x14ac:dyDescent="0.3">
      <c r="A3125" t="s">
        <v>7304</v>
      </c>
      <c r="B3125">
        <v>114</v>
      </c>
      <c r="C3125" t="s">
        <v>8610</v>
      </c>
      <c r="D3125">
        <v>30050028</v>
      </c>
      <c r="E3125" t="s">
        <v>37</v>
      </c>
      <c r="F3125" t="s">
        <v>1266</v>
      </c>
      <c r="G3125" t="s">
        <v>8769</v>
      </c>
      <c r="H3125" t="s">
        <v>1391</v>
      </c>
      <c r="I3125" t="s">
        <v>20</v>
      </c>
      <c r="J3125" t="s">
        <v>21</v>
      </c>
      <c r="K3125">
        <v>17000000</v>
      </c>
      <c r="L3125">
        <v>1989</v>
      </c>
      <c r="M3125">
        <v>6.5</v>
      </c>
      <c r="N3125">
        <v>2.35</v>
      </c>
    </row>
    <row r="3126" spans="1:14" x14ac:dyDescent="0.3">
      <c r="A3126" t="s">
        <v>2475</v>
      </c>
      <c r="B3126">
        <v>100</v>
      </c>
      <c r="C3126" t="s">
        <v>5800</v>
      </c>
      <c r="D3126">
        <v>29392418</v>
      </c>
      <c r="E3126" t="s">
        <v>1151</v>
      </c>
      <c r="F3126" t="s">
        <v>541</v>
      </c>
      <c r="G3126" t="s">
        <v>8770</v>
      </c>
      <c r="H3126" t="s">
        <v>2966</v>
      </c>
      <c r="I3126" t="s">
        <v>20</v>
      </c>
      <c r="J3126" t="s">
        <v>21</v>
      </c>
      <c r="K3126">
        <v>10000000</v>
      </c>
      <c r="L3126">
        <v>1994</v>
      </c>
      <c r="M3126">
        <v>5.8</v>
      </c>
      <c r="N3126">
        <v>1.85</v>
      </c>
    </row>
    <row r="3127" spans="1:14" x14ac:dyDescent="0.3">
      <c r="A3127" t="s">
        <v>5739</v>
      </c>
      <c r="B3127">
        <v>85</v>
      </c>
      <c r="C3127" t="s">
        <v>8771</v>
      </c>
      <c r="D3127">
        <v>28563926</v>
      </c>
      <c r="E3127" t="s">
        <v>2588</v>
      </c>
      <c r="F3127" t="s">
        <v>2929</v>
      </c>
      <c r="G3127" t="s">
        <v>8772</v>
      </c>
      <c r="H3127" t="s">
        <v>5682</v>
      </c>
      <c r="I3127" t="s">
        <v>20</v>
      </c>
      <c r="J3127" t="s">
        <v>21</v>
      </c>
      <c r="K3127">
        <v>8500000</v>
      </c>
      <c r="L3127">
        <v>2002</v>
      </c>
      <c r="M3127">
        <v>5</v>
      </c>
      <c r="N3127">
        <v>2.35</v>
      </c>
    </row>
    <row r="3128" spans="1:14" x14ac:dyDescent="0.3">
      <c r="A3128" t="s">
        <v>8773</v>
      </c>
      <c r="B3128">
        <v>103</v>
      </c>
      <c r="C3128" t="s">
        <v>973</v>
      </c>
      <c r="D3128">
        <v>28435406</v>
      </c>
      <c r="E3128" t="s">
        <v>1106</v>
      </c>
      <c r="F3128" t="s">
        <v>4139</v>
      </c>
      <c r="G3128" t="s">
        <v>8774</v>
      </c>
      <c r="H3128" t="s">
        <v>3106</v>
      </c>
      <c r="I3128" t="s">
        <v>20</v>
      </c>
      <c r="J3128" t="s">
        <v>21</v>
      </c>
      <c r="K3128">
        <v>12000000</v>
      </c>
      <c r="L3128">
        <v>2006</v>
      </c>
      <c r="M3128">
        <v>5.5</v>
      </c>
      <c r="N3128">
        <v>1.85</v>
      </c>
    </row>
    <row r="3129" spans="1:14" x14ac:dyDescent="0.3">
      <c r="A3129" t="s">
        <v>6258</v>
      </c>
      <c r="B3129">
        <v>100</v>
      </c>
      <c r="C3129" t="s">
        <v>4491</v>
      </c>
      <c r="D3129">
        <v>25339117</v>
      </c>
      <c r="E3129" t="s">
        <v>1106</v>
      </c>
      <c r="F3129" t="s">
        <v>1713</v>
      </c>
      <c r="G3129" t="s">
        <v>8775</v>
      </c>
      <c r="H3129" t="s">
        <v>3500</v>
      </c>
      <c r="I3129" t="s">
        <v>20</v>
      </c>
      <c r="J3129" t="s">
        <v>21</v>
      </c>
      <c r="K3129">
        <v>10000000</v>
      </c>
      <c r="L3129">
        <v>1998</v>
      </c>
      <c r="M3129">
        <v>6.5</v>
      </c>
      <c r="N3129">
        <v>1.85</v>
      </c>
    </row>
    <row r="3130" spans="1:14" x14ac:dyDescent="0.3">
      <c r="A3130" t="s">
        <v>3058</v>
      </c>
      <c r="B3130">
        <v>114</v>
      </c>
      <c r="C3130" t="s">
        <v>1490</v>
      </c>
      <c r="D3130">
        <v>25600000</v>
      </c>
      <c r="E3130" t="s">
        <v>1272</v>
      </c>
      <c r="F3130" t="s">
        <v>356</v>
      </c>
      <c r="G3130" t="s">
        <v>8776</v>
      </c>
      <c r="H3130" t="s">
        <v>8777</v>
      </c>
      <c r="I3130" t="s">
        <v>20</v>
      </c>
      <c r="J3130" t="s">
        <v>21</v>
      </c>
      <c r="K3130">
        <v>10000000</v>
      </c>
      <c r="L3130">
        <v>1983</v>
      </c>
      <c r="M3130">
        <v>7.2</v>
      </c>
      <c r="N3130">
        <v>2.35</v>
      </c>
    </row>
    <row r="3131" spans="1:14" x14ac:dyDescent="0.3">
      <c r="A3131" t="s">
        <v>8778</v>
      </c>
      <c r="B3131">
        <v>102</v>
      </c>
      <c r="C3131" t="s">
        <v>5068</v>
      </c>
      <c r="E3131" t="s">
        <v>136</v>
      </c>
      <c r="F3131" t="s">
        <v>161</v>
      </c>
      <c r="G3131" t="s">
        <v>8779</v>
      </c>
      <c r="H3131" t="s">
        <v>8780</v>
      </c>
      <c r="I3131" t="s">
        <v>20</v>
      </c>
      <c r="J3131" t="s">
        <v>21</v>
      </c>
      <c r="K3131">
        <v>65000000</v>
      </c>
      <c r="L3131">
        <v>2016</v>
      </c>
      <c r="M3131">
        <v>7.3</v>
      </c>
      <c r="N3131">
        <v>2.35</v>
      </c>
    </row>
    <row r="3132" spans="1:14" x14ac:dyDescent="0.3">
      <c r="A3132" t="s">
        <v>3375</v>
      </c>
      <c r="B3132">
        <v>103</v>
      </c>
      <c r="C3132" t="s">
        <v>8781</v>
      </c>
      <c r="E3132" t="s">
        <v>2743</v>
      </c>
      <c r="F3132" t="s">
        <v>1441</v>
      </c>
      <c r="G3132" t="s">
        <v>7736</v>
      </c>
      <c r="H3132" t="s">
        <v>3814</v>
      </c>
      <c r="I3132" t="s">
        <v>20</v>
      </c>
      <c r="J3132" t="s">
        <v>21</v>
      </c>
      <c r="K3132">
        <v>10000000</v>
      </c>
      <c r="L3132">
        <v>1983</v>
      </c>
      <c r="M3132">
        <v>7.2</v>
      </c>
      <c r="N3132">
        <v>1.85</v>
      </c>
    </row>
    <row r="3133" spans="1:14" x14ac:dyDescent="0.3">
      <c r="A3133" t="s">
        <v>8782</v>
      </c>
      <c r="B3133">
        <v>97</v>
      </c>
      <c r="C3133" t="s">
        <v>3183</v>
      </c>
      <c r="D3133">
        <v>27736779</v>
      </c>
      <c r="E3133" t="s">
        <v>1959</v>
      </c>
      <c r="F3133" t="s">
        <v>8783</v>
      </c>
      <c r="G3133" t="s">
        <v>8784</v>
      </c>
      <c r="H3133" t="s">
        <v>8785</v>
      </c>
      <c r="I3133" t="s">
        <v>20</v>
      </c>
      <c r="J3133" t="s">
        <v>21</v>
      </c>
      <c r="K3133">
        <v>10000000</v>
      </c>
      <c r="L3133">
        <v>2015</v>
      </c>
      <c r="M3133">
        <v>5.2</v>
      </c>
      <c r="N3133">
        <v>2.35</v>
      </c>
    </row>
    <row r="3134" spans="1:14" x14ac:dyDescent="0.3">
      <c r="A3134" t="s">
        <v>8786</v>
      </c>
      <c r="B3134">
        <v>116</v>
      </c>
      <c r="C3134" t="s">
        <v>3933</v>
      </c>
      <c r="D3134">
        <v>24397469</v>
      </c>
      <c r="E3134" t="s">
        <v>3846</v>
      </c>
      <c r="F3134" t="s">
        <v>3696</v>
      </c>
      <c r="G3134" t="s">
        <v>8787</v>
      </c>
      <c r="H3134" t="s">
        <v>3294</v>
      </c>
      <c r="I3134" t="s">
        <v>20</v>
      </c>
      <c r="J3134" t="s">
        <v>21</v>
      </c>
      <c r="K3134">
        <v>17000000</v>
      </c>
      <c r="L3134">
        <v>2012</v>
      </c>
      <c r="M3134">
        <v>5.7</v>
      </c>
      <c r="N3134">
        <v>2.35</v>
      </c>
    </row>
    <row r="3135" spans="1:14" x14ac:dyDescent="0.3">
      <c r="A3135" t="s">
        <v>7928</v>
      </c>
      <c r="B3135">
        <v>96</v>
      </c>
      <c r="C3135" t="s">
        <v>1119</v>
      </c>
      <c r="D3135">
        <v>20384136</v>
      </c>
      <c r="E3135" t="s">
        <v>1959</v>
      </c>
      <c r="F3135" t="s">
        <v>4703</v>
      </c>
      <c r="G3135" t="s">
        <v>8788</v>
      </c>
      <c r="H3135" t="s">
        <v>8789</v>
      </c>
      <c r="I3135" t="s">
        <v>20</v>
      </c>
      <c r="J3135" t="s">
        <v>21</v>
      </c>
      <c r="K3135">
        <v>10000000</v>
      </c>
      <c r="L3135">
        <v>2001</v>
      </c>
      <c r="M3135">
        <v>4.7</v>
      </c>
      <c r="N3135">
        <v>2.35</v>
      </c>
    </row>
    <row r="3136" spans="1:14" x14ac:dyDescent="0.3">
      <c r="A3136" t="s">
        <v>8790</v>
      </c>
      <c r="B3136">
        <v>98</v>
      </c>
      <c r="C3136" t="s">
        <v>660</v>
      </c>
      <c r="D3136">
        <v>25464480</v>
      </c>
      <c r="E3136" t="s">
        <v>3158</v>
      </c>
      <c r="F3136" t="s">
        <v>1297</v>
      </c>
      <c r="G3136" t="s">
        <v>8791</v>
      </c>
      <c r="H3136" t="s">
        <v>7203</v>
      </c>
      <c r="I3136" t="s">
        <v>20</v>
      </c>
      <c r="J3136" t="s">
        <v>21</v>
      </c>
      <c r="K3136">
        <v>10000000</v>
      </c>
      <c r="L3136">
        <v>2009</v>
      </c>
      <c r="M3136">
        <v>5.9</v>
      </c>
      <c r="N3136">
        <v>2.35</v>
      </c>
    </row>
    <row r="3137" spans="1:14" x14ac:dyDescent="0.3">
      <c r="A3137" t="s">
        <v>6959</v>
      </c>
      <c r="B3137">
        <v>105</v>
      </c>
      <c r="C3137" t="s">
        <v>1729</v>
      </c>
      <c r="D3137">
        <v>20338609</v>
      </c>
      <c r="E3137" t="s">
        <v>3436</v>
      </c>
      <c r="F3137" t="s">
        <v>1551</v>
      </c>
      <c r="G3137" t="s">
        <v>8792</v>
      </c>
      <c r="H3137" t="s">
        <v>2372</v>
      </c>
      <c r="I3137" t="s">
        <v>20</v>
      </c>
      <c r="J3137" t="s">
        <v>21</v>
      </c>
      <c r="K3137">
        <v>10000000</v>
      </c>
      <c r="L3137">
        <v>2006</v>
      </c>
      <c r="M3137">
        <v>6.8</v>
      </c>
      <c r="N3137">
        <v>2.35</v>
      </c>
    </row>
    <row r="3138" spans="1:14" x14ac:dyDescent="0.3">
      <c r="A3138" t="s">
        <v>8793</v>
      </c>
      <c r="B3138">
        <v>123</v>
      </c>
      <c r="C3138" t="s">
        <v>2527</v>
      </c>
      <c r="D3138">
        <v>18272447</v>
      </c>
      <c r="E3138" t="s">
        <v>2588</v>
      </c>
      <c r="F3138" t="s">
        <v>7741</v>
      </c>
      <c r="G3138" t="s">
        <v>8794</v>
      </c>
      <c r="H3138" t="s">
        <v>6371</v>
      </c>
      <c r="I3138" t="s">
        <v>20</v>
      </c>
      <c r="J3138" t="s">
        <v>21</v>
      </c>
      <c r="K3138">
        <v>10000000</v>
      </c>
      <c r="L3138">
        <v>1993</v>
      </c>
      <c r="M3138">
        <v>5.9</v>
      </c>
      <c r="N3138">
        <v>1.85</v>
      </c>
    </row>
    <row r="3139" spans="1:14" x14ac:dyDescent="0.3">
      <c r="A3139" t="s">
        <v>8795</v>
      </c>
      <c r="B3139">
        <v>107</v>
      </c>
      <c r="C3139" t="s">
        <v>8796</v>
      </c>
      <c r="E3139" t="s">
        <v>37</v>
      </c>
      <c r="F3139" t="s">
        <v>5698</v>
      </c>
      <c r="G3139" t="s">
        <v>8797</v>
      </c>
      <c r="H3139" t="s">
        <v>8798</v>
      </c>
      <c r="I3139" t="s">
        <v>20</v>
      </c>
      <c r="J3139" t="s">
        <v>21</v>
      </c>
      <c r="K3139">
        <v>10000000</v>
      </c>
      <c r="L3139">
        <v>1985</v>
      </c>
      <c r="M3139">
        <v>5.3</v>
      </c>
      <c r="N3139">
        <v>1.85</v>
      </c>
    </row>
    <row r="3140" spans="1:14" x14ac:dyDescent="0.3">
      <c r="A3140" t="s">
        <v>4189</v>
      </c>
      <c r="B3140">
        <v>112</v>
      </c>
      <c r="C3140" t="s">
        <v>1401</v>
      </c>
      <c r="D3140">
        <v>17378977</v>
      </c>
      <c r="E3140" t="s">
        <v>3602</v>
      </c>
      <c r="F3140" t="s">
        <v>5114</v>
      </c>
      <c r="G3140" t="s">
        <v>8799</v>
      </c>
      <c r="H3140" t="s">
        <v>7260</v>
      </c>
      <c r="I3140" t="s">
        <v>20</v>
      </c>
      <c r="J3140" t="s">
        <v>21</v>
      </c>
      <c r="L3140">
        <v>2005</v>
      </c>
      <c r="M3140">
        <v>6</v>
      </c>
      <c r="N3140">
        <v>2.35</v>
      </c>
    </row>
    <row r="3141" spans="1:14" x14ac:dyDescent="0.3">
      <c r="A3141" t="s">
        <v>3364</v>
      </c>
      <c r="B3141">
        <v>93</v>
      </c>
      <c r="C3141" t="s">
        <v>1113</v>
      </c>
      <c r="D3141">
        <v>17096053</v>
      </c>
      <c r="E3141" t="s">
        <v>1649</v>
      </c>
      <c r="F3141" t="s">
        <v>372</v>
      </c>
      <c r="G3141" t="s">
        <v>8800</v>
      </c>
      <c r="H3141" t="s">
        <v>1326</v>
      </c>
      <c r="I3141" t="s">
        <v>20</v>
      </c>
      <c r="J3141" t="s">
        <v>21</v>
      </c>
      <c r="K3141">
        <v>9000000</v>
      </c>
      <c r="L3141">
        <v>1998</v>
      </c>
      <c r="M3141">
        <v>7.7</v>
      </c>
      <c r="N3141">
        <v>2.35</v>
      </c>
    </row>
    <row r="3142" spans="1:14" x14ac:dyDescent="0.3">
      <c r="A3142" t="s">
        <v>4032</v>
      </c>
      <c r="B3142">
        <v>97</v>
      </c>
      <c r="C3142" t="s">
        <v>5461</v>
      </c>
      <c r="D3142">
        <v>21371425</v>
      </c>
      <c r="E3142" t="s">
        <v>1823</v>
      </c>
      <c r="F3142" t="s">
        <v>2389</v>
      </c>
      <c r="G3142" t="s">
        <v>8801</v>
      </c>
      <c r="H3142" t="s">
        <v>2476</v>
      </c>
      <c r="I3142" t="s">
        <v>20</v>
      </c>
      <c r="J3142" t="s">
        <v>21</v>
      </c>
      <c r="K3142">
        <v>10000000</v>
      </c>
      <c r="L3142">
        <v>2010</v>
      </c>
      <c r="M3142">
        <v>4.4000000000000004</v>
      </c>
      <c r="N3142">
        <v>2.35</v>
      </c>
    </row>
    <row r="3143" spans="1:14" x14ac:dyDescent="0.3">
      <c r="A3143" t="s">
        <v>2872</v>
      </c>
      <c r="B3143">
        <v>122</v>
      </c>
      <c r="C3143" t="s">
        <v>3297</v>
      </c>
      <c r="D3143">
        <v>33071558</v>
      </c>
      <c r="E3143" t="s">
        <v>1649</v>
      </c>
      <c r="F3143" t="s">
        <v>8802</v>
      </c>
      <c r="G3143" t="s">
        <v>8803</v>
      </c>
      <c r="H3143" t="s">
        <v>8804</v>
      </c>
      <c r="I3143" t="s">
        <v>20</v>
      </c>
      <c r="J3143" t="s">
        <v>34</v>
      </c>
      <c r="K3143">
        <v>10000000</v>
      </c>
      <c r="L3143">
        <v>2015</v>
      </c>
      <c r="M3143">
        <v>6.6</v>
      </c>
      <c r="N3143">
        <v>2.35</v>
      </c>
    </row>
    <row r="3144" spans="1:14" x14ac:dyDescent="0.3">
      <c r="A3144" t="s">
        <v>8805</v>
      </c>
      <c r="B3144">
        <v>101</v>
      </c>
      <c r="C3144" t="s">
        <v>1559</v>
      </c>
      <c r="D3144">
        <v>17655201</v>
      </c>
      <c r="E3144" t="s">
        <v>4396</v>
      </c>
      <c r="F3144" t="s">
        <v>469</v>
      </c>
      <c r="G3144" t="s">
        <v>8806</v>
      </c>
      <c r="H3144" t="s">
        <v>531</v>
      </c>
      <c r="I3144" t="s">
        <v>20</v>
      </c>
      <c r="J3144" t="s">
        <v>21</v>
      </c>
      <c r="K3144">
        <v>10000000</v>
      </c>
      <c r="L3144">
        <v>2008</v>
      </c>
      <c r="M3144">
        <v>6.7</v>
      </c>
      <c r="N3144">
        <v>1.85</v>
      </c>
    </row>
    <row r="3145" spans="1:14" x14ac:dyDescent="0.3">
      <c r="A3145" t="s">
        <v>6887</v>
      </c>
      <c r="B3145">
        <v>100</v>
      </c>
      <c r="C3145" t="s">
        <v>1301</v>
      </c>
      <c r="D3145">
        <v>16247775</v>
      </c>
      <c r="E3145" t="s">
        <v>1762</v>
      </c>
      <c r="F3145" t="s">
        <v>5690</v>
      </c>
      <c r="G3145" t="s">
        <v>8807</v>
      </c>
      <c r="H3145" t="s">
        <v>6566</v>
      </c>
      <c r="I3145" t="s">
        <v>20</v>
      </c>
      <c r="J3145" t="s">
        <v>21</v>
      </c>
      <c r="K3145">
        <v>25000000</v>
      </c>
      <c r="L3145">
        <v>2005</v>
      </c>
      <c r="M3145">
        <v>5.5</v>
      </c>
      <c r="N3145">
        <v>1.85</v>
      </c>
    </row>
    <row r="3146" spans="1:14" x14ac:dyDescent="0.3">
      <c r="A3146" t="s">
        <v>3182</v>
      </c>
      <c r="B3146">
        <v>129</v>
      </c>
      <c r="C3146" t="s">
        <v>1764</v>
      </c>
      <c r="D3146">
        <v>16153600</v>
      </c>
      <c r="E3146" t="s">
        <v>4790</v>
      </c>
      <c r="F3146" t="s">
        <v>1134</v>
      </c>
      <c r="G3146" t="s">
        <v>8808</v>
      </c>
      <c r="H3146" t="s">
        <v>8809</v>
      </c>
      <c r="I3146" t="s">
        <v>20</v>
      </c>
      <c r="J3146" t="s">
        <v>21</v>
      </c>
      <c r="K3146">
        <v>10000000</v>
      </c>
      <c r="L3146">
        <v>1990</v>
      </c>
      <c r="M3146">
        <v>6.5</v>
      </c>
      <c r="N3146">
        <v>1.85</v>
      </c>
    </row>
    <row r="3147" spans="1:14" x14ac:dyDescent="0.3">
      <c r="A3147" t="s">
        <v>3132</v>
      </c>
      <c r="B3147">
        <v>81</v>
      </c>
      <c r="C3147" t="s">
        <v>8810</v>
      </c>
      <c r="D3147">
        <v>16033556</v>
      </c>
      <c r="E3147" t="s">
        <v>1399</v>
      </c>
      <c r="F3147" t="s">
        <v>3132</v>
      </c>
      <c r="G3147" t="s">
        <v>8811</v>
      </c>
      <c r="H3147" t="s">
        <v>8812</v>
      </c>
      <c r="I3147" t="s">
        <v>20</v>
      </c>
      <c r="J3147" t="s">
        <v>21</v>
      </c>
      <c r="K3147">
        <v>10000000</v>
      </c>
      <c r="L3147">
        <v>2002</v>
      </c>
      <c r="M3147">
        <v>6.2</v>
      </c>
      <c r="N3147">
        <v>2.35</v>
      </c>
    </row>
    <row r="3148" spans="1:14" x14ac:dyDescent="0.3">
      <c r="A3148" t="s">
        <v>1249</v>
      </c>
      <c r="B3148">
        <v>96</v>
      </c>
      <c r="C3148" t="s">
        <v>1933</v>
      </c>
      <c r="D3148">
        <v>16667084</v>
      </c>
      <c r="E3148" t="s">
        <v>7504</v>
      </c>
      <c r="F3148" t="s">
        <v>8813</v>
      </c>
      <c r="G3148" t="s">
        <v>8814</v>
      </c>
      <c r="H3148" t="s">
        <v>8815</v>
      </c>
      <c r="I3148" t="s">
        <v>20</v>
      </c>
      <c r="J3148" t="s">
        <v>21</v>
      </c>
      <c r="K3148">
        <v>11000000</v>
      </c>
      <c r="L3148">
        <v>1990</v>
      </c>
      <c r="M3148">
        <v>7.1</v>
      </c>
      <c r="N3148">
        <v>1.85</v>
      </c>
    </row>
    <row r="3149" spans="1:14" x14ac:dyDescent="0.3">
      <c r="A3149" t="s">
        <v>8816</v>
      </c>
      <c r="B3149">
        <v>84</v>
      </c>
      <c r="C3149" t="s">
        <v>8817</v>
      </c>
      <c r="D3149">
        <v>15417771</v>
      </c>
      <c r="E3149" t="s">
        <v>3456</v>
      </c>
      <c r="F3149" t="s">
        <v>2768</v>
      </c>
      <c r="G3149" t="s">
        <v>8818</v>
      </c>
      <c r="H3149" t="s">
        <v>4853</v>
      </c>
      <c r="I3149" t="s">
        <v>20</v>
      </c>
      <c r="J3149" t="s">
        <v>21</v>
      </c>
      <c r="K3149">
        <v>12600000</v>
      </c>
      <c r="L3149">
        <v>2003</v>
      </c>
      <c r="M3149">
        <v>6.1</v>
      </c>
      <c r="N3149">
        <v>1.85</v>
      </c>
    </row>
    <row r="3150" spans="1:14" x14ac:dyDescent="0.3">
      <c r="A3150" t="s">
        <v>2757</v>
      </c>
      <c r="B3150">
        <v>100</v>
      </c>
      <c r="C3150" t="s">
        <v>2935</v>
      </c>
      <c r="E3150" t="s">
        <v>8819</v>
      </c>
      <c r="F3150" t="s">
        <v>365</v>
      </c>
      <c r="G3150" t="s">
        <v>8820</v>
      </c>
      <c r="H3150" t="s">
        <v>1250</v>
      </c>
      <c r="I3150" t="s">
        <v>20</v>
      </c>
      <c r="J3150" t="s">
        <v>21</v>
      </c>
      <c r="K3150">
        <v>10000000</v>
      </c>
      <c r="L3150">
        <v>1980</v>
      </c>
      <c r="M3150">
        <v>7.1</v>
      </c>
      <c r="N3150">
        <v>1.85</v>
      </c>
    </row>
    <row r="3151" spans="1:14" x14ac:dyDescent="0.3">
      <c r="A3151" t="s">
        <v>7715</v>
      </c>
      <c r="B3151">
        <v>110</v>
      </c>
      <c r="C3151" t="s">
        <v>5919</v>
      </c>
      <c r="D3151">
        <v>15156200</v>
      </c>
      <c r="E3151" t="s">
        <v>749</v>
      </c>
      <c r="F3151" t="s">
        <v>8821</v>
      </c>
      <c r="G3151" t="s">
        <v>8822</v>
      </c>
      <c r="H3151" t="s">
        <v>7111</v>
      </c>
      <c r="I3151" t="s">
        <v>20</v>
      </c>
      <c r="J3151" t="s">
        <v>21</v>
      </c>
      <c r="K3151">
        <v>30000000</v>
      </c>
      <c r="L3151">
        <v>1999</v>
      </c>
      <c r="M3151">
        <v>6</v>
      </c>
      <c r="N3151">
        <v>2.35</v>
      </c>
    </row>
    <row r="3152" spans="1:14" x14ac:dyDescent="0.3">
      <c r="A3152" t="s">
        <v>7135</v>
      </c>
      <c r="B3152">
        <v>130</v>
      </c>
      <c r="C3152" t="s">
        <v>313</v>
      </c>
      <c r="D3152">
        <v>21589307</v>
      </c>
      <c r="E3152" t="s">
        <v>2190</v>
      </c>
      <c r="F3152" t="s">
        <v>450</v>
      </c>
      <c r="G3152" t="s">
        <v>8823</v>
      </c>
      <c r="H3152" t="s">
        <v>701</v>
      </c>
      <c r="I3152" t="s">
        <v>20</v>
      </c>
      <c r="J3152" t="s">
        <v>21</v>
      </c>
      <c r="K3152">
        <v>10000000</v>
      </c>
      <c r="L3152">
        <v>2012</v>
      </c>
      <c r="M3152">
        <v>7.4</v>
      </c>
      <c r="N3152">
        <v>2.35</v>
      </c>
    </row>
    <row r="3153" spans="1:14" x14ac:dyDescent="0.3">
      <c r="A3153" t="s">
        <v>8824</v>
      </c>
      <c r="B3153">
        <v>84</v>
      </c>
      <c r="C3153" t="s">
        <v>3165</v>
      </c>
      <c r="D3153">
        <v>20339754</v>
      </c>
      <c r="E3153" t="s">
        <v>678</v>
      </c>
      <c r="F3153" t="s">
        <v>4832</v>
      </c>
      <c r="G3153" t="s">
        <v>8825</v>
      </c>
      <c r="H3153" t="s">
        <v>8826</v>
      </c>
      <c r="I3153" t="s">
        <v>20</v>
      </c>
      <c r="J3153" t="s">
        <v>21</v>
      </c>
      <c r="K3153">
        <v>10000000</v>
      </c>
      <c r="L3153">
        <v>2007</v>
      </c>
      <c r="M3153">
        <v>5.9</v>
      </c>
      <c r="N3153">
        <v>1.85</v>
      </c>
    </row>
    <row r="3154" spans="1:14" x14ac:dyDescent="0.3">
      <c r="A3154" t="s">
        <v>8827</v>
      </c>
      <c r="B3154">
        <v>106</v>
      </c>
      <c r="C3154" t="s">
        <v>8828</v>
      </c>
      <c r="D3154">
        <v>28873374</v>
      </c>
      <c r="E3154" t="s">
        <v>2583</v>
      </c>
      <c r="F3154" t="s">
        <v>8829</v>
      </c>
      <c r="G3154" t="s">
        <v>8830</v>
      </c>
      <c r="H3154" t="s">
        <v>8831</v>
      </c>
      <c r="I3154" t="s">
        <v>20</v>
      </c>
      <c r="J3154" t="s">
        <v>21</v>
      </c>
      <c r="K3154">
        <v>10000000</v>
      </c>
      <c r="L3154">
        <v>2013</v>
      </c>
      <c r="M3154">
        <v>4.0999999999999996</v>
      </c>
      <c r="N3154">
        <v>1.85</v>
      </c>
    </row>
    <row r="3155" spans="1:14" x14ac:dyDescent="0.3">
      <c r="A3155" t="s">
        <v>8832</v>
      </c>
      <c r="B3155">
        <v>89</v>
      </c>
      <c r="C3155" t="s">
        <v>2877</v>
      </c>
      <c r="D3155">
        <v>15102127</v>
      </c>
      <c r="E3155" t="s">
        <v>1099</v>
      </c>
      <c r="F3155" t="s">
        <v>2849</v>
      </c>
      <c r="G3155" t="s">
        <v>8833</v>
      </c>
      <c r="H3155" t="s">
        <v>1757</v>
      </c>
      <c r="I3155" t="s">
        <v>20</v>
      </c>
      <c r="J3155" t="s">
        <v>21</v>
      </c>
      <c r="L3155">
        <v>2009</v>
      </c>
      <c r="M3155">
        <v>5.8</v>
      </c>
      <c r="N3155">
        <v>1.85</v>
      </c>
    </row>
    <row r="3156" spans="1:14" x14ac:dyDescent="0.3">
      <c r="A3156" t="s">
        <v>8834</v>
      </c>
      <c r="B3156">
        <v>76</v>
      </c>
      <c r="C3156" t="s">
        <v>1000</v>
      </c>
      <c r="D3156">
        <v>13684949</v>
      </c>
      <c r="E3156" t="s">
        <v>320</v>
      </c>
      <c r="F3156" t="s">
        <v>1699</v>
      </c>
      <c r="G3156" t="s">
        <v>8835</v>
      </c>
      <c r="H3156" t="s">
        <v>4685</v>
      </c>
      <c r="I3156" t="s">
        <v>20</v>
      </c>
      <c r="J3156" t="s">
        <v>21</v>
      </c>
      <c r="K3156">
        <v>3000000</v>
      </c>
      <c r="L3156">
        <v>2002</v>
      </c>
      <c r="M3156">
        <v>5.9</v>
      </c>
      <c r="N3156">
        <v>1.85</v>
      </c>
    </row>
    <row r="3157" spans="1:14" x14ac:dyDescent="0.3">
      <c r="A3157" t="s">
        <v>8601</v>
      </c>
      <c r="B3157">
        <v>99</v>
      </c>
      <c r="C3157" t="s">
        <v>808</v>
      </c>
      <c r="D3157">
        <v>14597405</v>
      </c>
      <c r="E3157" t="s">
        <v>1017</v>
      </c>
      <c r="F3157" t="s">
        <v>305</v>
      </c>
      <c r="G3157" t="s">
        <v>8836</v>
      </c>
      <c r="H3157" t="s">
        <v>469</v>
      </c>
      <c r="I3157" t="s">
        <v>20</v>
      </c>
      <c r="J3157" t="s">
        <v>34</v>
      </c>
      <c r="K3157">
        <v>6400000</v>
      </c>
      <c r="L3157">
        <v>2011</v>
      </c>
      <c r="M3157">
        <v>7</v>
      </c>
      <c r="N3157">
        <v>2.35</v>
      </c>
    </row>
    <row r="3158" spans="1:14" x14ac:dyDescent="0.3">
      <c r="A3158" t="s">
        <v>4229</v>
      </c>
      <c r="B3158">
        <v>96</v>
      </c>
      <c r="C3158" t="s">
        <v>2273</v>
      </c>
      <c r="D3158">
        <v>12570442</v>
      </c>
      <c r="E3158" t="s">
        <v>3325</v>
      </c>
      <c r="F3158" t="s">
        <v>1016</v>
      </c>
      <c r="G3158" t="s">
        <v>8837</v>
      </c>
      <c r="H3158" t="s">
        <v>4915</v>
      </c>
      <c r="I3158" t="s">
        <v>20</v>
      </c>
      <c r="J3158" t="s">
        <v>21</v>
      </c>
      <c r="K3158">
        <v>10000000</v>
      </c>
      <c r="L3158">
        <v>2005</v>
      </c>
      <c r="M3158">
        <v>6.8</v>
      </c>
      <c r="N3158">
        <v>2.35</v>
      </c>
    </row>
    <row r="3159" spans="1:14" x14ac:dyDescent="0.3">
      <c r="A3159" t="s">
        <v>8838</v>
      </c>
      <c r="B3159">
        <v>104</v>
      </c>
      <c r="C3159" t="s">
        <v>3947</v>
      </c>
      <c r="D3159">
        <v>12514138</v>
      </c>
      <c r="E3159" t="s">
        <v>146</v>
      </c>
      <c r="F3159" t="s">
        <v>2814</v>
      </c>
      <c r="G3159" t="s">
        <v>8839</v>
      </c>
      <c r="H3159" t="s">
        <v>1856</v>
      </c>
      <c r="I3159" t="s">
        <v>20</v>
      </c>
      <c r="J3159" t="s">
        <v>21</v>
      </c>
      <c r="K3159">
        <v>10000000</v>
      </c>
      <c r="L3159">
        <v>1997</v>
      </c>
      <c r="M3159">
        <v>7.4</v>
      </c>
      <c r="N3159">
        <v>1.85</v>
      </c>
    </row>
    <row r="3160" spans="1:14" x14ac:dyDescent="0.3">
      <c r="A3160" t="s">
        <v>8840</v>
      </c>
      <c r="B3160">
        <v>108</v>
      </c>
      <c r="C3160" t="s">
        <v>7580</v>
      </c>
      <c r="D3160">
        <v>43771291</v>
      </c>
      <c r="E3160" t="s">
        <v>575</v>
      </c>
      <c r="F3160" t="s">
        <v>4017</v>
      </c>
      <c r="G3160" t="s">
        <v>8841</v>
      </c>
      <c r="H3160" t="s">
        <v>4651</v>
      </c>
      <c r="I3160" t="s">
        <v>20</v>
      </c>
      <c r="J3160" t="s">
        <v>21</v>
      </c>
      <c r="K3160">
        <v>5000000</v>
      </c>
      <c r="L3160">
        <v>2015</v>
      </c>
      <c r="M3160">
        <v>7.1</v>
      </c>
      <c r="N3160">
        <v>2.35</v>
      </c>
    </row>
    <row r="3161" spans="1:14" x14ac:dyDescent="0.3">
      <c r="A3161" t="s">
        <v>8842</v>
      </c>
      <c r="B3161">
        <v>108</v>
      </c>
      <c r="C3161" t="s">
        <v>8843</v>
      </c>
      <c r="D3161">
        <v>11703287</v>
      </c>
      <c r="E3161" t="s">
        <v>4333</v>
      </c>
      <c r="F3161" t="s">
        <v>8844</v>
      </c>
      <c r="G3161" t="s">
        <v>8845</v>
      </c>
      <c r="H3161" t="s">
        <v>8846</v>
      </c>
      <c r="I3161" t="s">
        <v>20</v>
      </c>
      <c r="J3161" t="s">
        <v>21</v>
      </c>
      <c r="K3161">
        <v>10000000</v>
      </c>
      <c r="L3161">
        <v>2005</v>
      </c>
      <c r="M3161">
        <v>7</v>
      </c>
      <c r="N3161">
        <v>2.35</v>
      </c>
    </row>
    <row r="3162" spans="1:14" x14ac:dyDescent="0.3">
      <c r="A3162" t="s">
        <v>4614</v>
      </c>
      <c r="B3162">
        <v>87</v>
      </c>
      <c r="C3162" t="s">
        <v>57</v>
      </c>
      <c r="D3162">
        <v>11560259</v>
      </c>
      <c r="E3162" t="s">
        <v>1106</v>
      </c>
      <c r="F3162" t="s">
        <v>197</v>
      </c>
      <c r="G3162" t="s">
        <v>8847</v>
      </c>
      <c r="H3162" t="s">
        <v>1695</v>
      </c>
      <c r="I3162" t="s">
        <v>20</v>
      </c>
      <c r="J3162" t="s">
        <v>21</v>
      </c>
      <c r="K3162">
        <v>22000000</v>
      </c>
      <c r="L3162">
        <v>2001</v>
      </c>
      <c r="M3162">
        <v>5.8</v>
      </c>
      <c r="N3162">
        <v>2.35</v>
      </c>
    </row>
    <row r="3163" spans="1:14" x14ac:dyDescent="0.3">
      <c r="A3163" t="s">
        <v>8292</v>
      </c>
      <c r="B3163">
        <v>89</v>
      </c>
      <c r="C3163" t="s">
        <v>767</v>
      </c>
      <c r="D3163">
        <v>10824921</v>
      </c>
      <c r="E3163" t="s">
        <v>1099</v>
      </c>
      <c r="F3163" t="s">
        <v>2081</v>
      </c>
      <c r="G3163" t="s">
        <v>8848</v>
      </c>
      <c r="H3163" t="s">
        <v>581</v>
      </c>
      <c r="I3163" t="s">
        <v>20</v>
      </c>
      <c r="J3163" t="s">
        <v>21</v>
      </c>
      <c r="K3163">
        <v>10000000</v>
      </c>
      <c r="L3163">
        <v>1999</v>
      </c>
      <c r="M3163">
        <v>7.8</v>
      </c>
      <c r="N3163">
        <v>1.85</v>
      </c>
    </row>
    <row r="3164" spans="1:14" x14ac:dyDescent="0.3">
      <c r="A3164" t="s">
        <v>8849</v>
      </c>
      <c r="B3164">
        <v>97</v>
      </c>
      <c r="C3164" t="s">
        <v>5638</v>
      </c>
      <c r="D3164">
        <v>10561238</v>
      </c>
      <c r="E3164" t="s">
        <v>8850</v>
      </c>
      <c r="F3164" t="s">
        <v>57</v>
      </c>
      <c r="G3164" t="s">
        <v>8851</v>
      </c>
      <c r="H3164" t="s">
        <v>3006</v>
      </c>
      <c r="I3164" t="s">
        <v>20</v>
      </c>
      <c r="J3164" t="s">
        <v>520</v>
      </c>
      <c r="K3164">
        <v>10000000</v>
      </c>
      <c r="L3164">
        <v>1999</v>
      </c>
      <c r="M3164">
        <v>6.5</v>
      </c>
      <c r="N3164">
        <v>1.85</v>
      </c>
    </row>
    <row r="3165" spans="1:14" x14ac:dyDescent="0.3">
      <c r="A3165" t="s">
        <v>173</v>
      </c>
      <c r="B3165">
        <v>106</v>
      </c>
      <c r="C3165" t="s">
        <v>1937</v>
      </c>
      <c r="D3165">
        <v>14479776</v>
      </c>
      <c r="E3165" t="s">
        <v>8852</v>
      </c>
      <c r="F3165" t="s">
        <v>31</v>
      </c>
      <c r="G3165" t="s">
        <v>8853</v>
      </c>
      <c r="H3165" t="s">
        <v>7447</v>
      </c>
      <c r="I3165" t="s">
        <v>20</v>
      </c>
      <c r="J3165" t="s">
        <v>21</v>
      </c>
      <c r="K3165">
        <v>10000000</v>
      </c>
      <c r="L3165">
        <v>2014</v>
      </c>
      <c r="M3165">
        <v>7</v>
      </c>
      <c r="N3165">
        <v>1.85</v>
      </c>
    </row>
    <row r="3166" spans="1:14" x14ac:dyDescent="0.3">
      <c r="A3166" t="s">
        <v>153</v>
      </c>
      <c r="B3166">
        <v>100</v>
      </c>
      <c r="C3166" t="s">
        <v>5158</v>
      </c>
      <c r="D3166">
        <v>9801782</v>
      </c>
      <c r="E3166" t="s">
        <v>3707</v>
      </c>
      <c r="F3166" t="s">
        <v>170</v>
      </c>
      <c r="G3166" t="s">
        <v>8854</v>
      </c>
      <c r="H3166" t="s">
        <v>361</v>
      </c>
      <c r="I3166" t="s">
        <v>20</v>
      </c>
      <c r="J3166" t="s">
        <v>21</v>
      </c>
      <c r="K3166">
        <v>10000000</v>
      </c>
      <c r="L3166">
        <v>1998</v>
      </c>
      <c r="M3166">
        <v>6.3</v>
      </c>
      <c r="N3166">
        <v>1.85</v>
      </c>
    </row>
    <row r="3167" spans="1:14" x14ac:dyDescent="0.3">
      <c r="A3167" t="s">
        <v>7348</v>
      </c>
      <c r="B3167">
        <v>89</v>
      </c>
      <c r="C3167" t="s">
        <v>3668</v>
      </c>
      <c r="D3167">
        <v>8070311</v>
      </c>
      <c r="E3167" t="s">
        <v>1106</v>
      </c>
      <c r="F3167" t="s">
        <v>353</v>
      </c>
      <c r="G3167" t="s">
        <v>8855</v>
      </c>
      <c r="H3167" t="s">
        <v>1550</v>
      </c>
      <c r="I3167" t="s">
        <v>20</v>
      </c>
      <c r="J3167" t="s">
        <v>21</v>
      </c>
      <c r="K3167">
        <v>10000000</v>
      </c>
      <c r="L3167">
        <v>2004</v>
      </c>
      <c r="M3167">
        <v>5.3</v>
      </c>
      <c r="N3167">
        <v>1.85</v>
      </c>
    </row>
    <row r="3168" spans="1:14" x14ac:dyDescent="0.3">
      <c r="A3168" t="s">
        <v>1470</v>
      </c>
      <c r="B3168">
        <v>114</v>
      </c>
      <c r="C3168" t="s">
        <v>7088</v>
      </c>
      <c r="E3168" t="s">
        <v>575</v>
      </c>
      <c r="F3168" t="s">
        <v>917</v>
      </c>
      <c r="G3168" t="s">
        <v>8856</v>
      </c>
      <c r="H3168" t="s">
        <v>2239</v>
      </c>
      <c r="I3168" t="s">
        <v>20</v>
      </c>
      <c r="J3168" t="s">
        <v>21</v>
      </c>
      <c r="K3168">
        <v>10000000</v>
      </c>
      <c r="L3168">
        <v>1984</v>
      </c>
      <c r="M3168">
        <v>6.8</v>
      </c>
      <c r="N3168">
        <v>1.85</v>
      </c>
    </row>
    <row r="3169" spans="1:14" x14ac:dyDescent="0.3">
      <c r="A3169" t="s">
        <v>5925</v>
      </c>
      <c r="B3169">
        <v>95</v>
      </c>
      <c r="C3169" t="s">
        <v>1376</v>
      </c>
      <c r="D3169">
        <v>8460995</v>
      </c>
      <c r="E3169" t="s">
        <v>942</v>
      </c>
      <c r="F3169" t="s">
        <v>8857</v>
      </c>
      <c r="G3169" t="s">
        <v>8858</v>
      </c>
      <c r="H3169" t="s">
        <v>3935</v>
      </c>
      <c r="I3169" t="s">
        <v>20</v>
      </c>
      <c r="J3169" t="s">
        <v>21</v>
      </c>
      <c r="K3169">
        <v>10000000</v>
      </c>
      <c r="L3169">
        <v>2010</v>
      </c>
      <c r="M3169">
        <v>5.5</v>
      </c>
      <c r="N3169">
        <v>2.35</v>
      </c>
    </row>
    <row r="3170" spans="1:14" x14ac:dyDescent="0.3">
      <c r="A3170" t="s">
        <v>3520</v>
      </c>
      <c r="B3170">
        <v>97</v>
      </c>
      <c r="C3170" t="s">
        <v>1097</v>
      </c>
      <c r="D3170">
        <v>8111360</v>
      </c>
      <c r="E3170" t="s">
        <v>1392</v>
      </c>
      <c r="F3170" t="s">
        <v>2619</v>
      </c>
      <c r="G3170" t="s">
        <v>8859</v>
      </c>
      <c r="H3170" t="s">
        <v>7383</v>
      </c>
      <c r="I3170" t="s">
        <v>20</v>
      </c>
      <c r="J3170" t="s">
        <v>34</v>
      </c>
      <c r="K3170">
        <v>10000000</v>
      </c>
      <c r="L3170">
        <v>2002</v>
      </c>
      <c r="M3170">
        <v>7.4</v>
      </c>
      <c r="N3170">
        <v>1.85</v>
      </c>
    </row>
    <row r="3171" spans="1:14" x14ac:dyDescent="0.3">
      <c r="A3171" t="s">
        <v>5309</v>
      </c>
      <c r="B3171">
        <v>94</v>
      </c>
      <c r="C3171" t="s">
        <v>145</v>
      </c>
      <c r="D3171">
        <v>8828771</v>
      </c>
      <c r="E3171" t="s">
        <v>1099</v>
      </c>
      <c r="F3171" t="s">
        <v>179</v>
      </c>
      <c r="G3171" t="s">
        <v>8860</v>
      </c>
      <c r="H3171" t="s">
        <v>1641</v>
      </c>
      <c r="I3171" t="s">
        <v>20</v>
      </c>
      <c r="J3171" t="s">
        <v>21</v>
      </c>
      <c r="K3171">
        <v>6000000</v>
      </c>
      <c r="L3171">
        <v>2013</v>
      </c>
      <c r="M3171">
        <v>4.3</v>
      </c>
      <c r="N3171">
        <v>1.85</v>
      </c>
    </row>
    <row r="3172" spans="1:14" x14ac:dyDescent="0.3">
      <c r="A3172" t="s">
        <v>1192</v>
      </c>
      <c r="B3172">
        <v>103</v>
      </c>
      <c r="C3172" t="s">
        <v>384</v>
      </c>
      <c r="D3172">
        <v>67631157</v>
      </c>
      <c r="E3172" t="s">
        <v>1193</v>
      </c>
      <c r="F3172" t="s">
        <v>25</v>
      </c>
      <c r="G3172" t="s">
        <v>1194</v>
      </c>
      <c r="H3172" t="s">
        <v>1195</v>
      </c>
      <c r="I3172" t="s">
        <v>20</v>
      </c>
      <c r="J3172" t="s">
        <v>21</v>
      </c>
      <c r="K3172">
        <v>100000000</v>
      </c>
      <c r="L3172">
        <v>2010</v>
      </c>
      <c r="M3172">
        <v>6</v>
      </c>
      <c r="N3172">
        <v>2.35</v>
      </c>
    </row>
    <row r="3173" spans="1:14" x14ac:dyDescent="0.3">
      <c r="A3173" t="s">
        <v>8861</v>
      </c>
      <c r="B3173">
        <v>95</v>
      </c>
      <c r="C3173" t="s">
        <v>5957</v>
      </c>
      <c r="D3173">
        <v>7563670</v>
      </c>
      <c r="E3173" t="s">
        <v>2327</v>
      </c>
      <c r="F3173" t="s">
        <v>767</v>
      </c>
      <c r="G3173" t="s">
        <v>8862</v>
      </c>
      <c r="H3173" t="s">
        <v>4832</v>
      </c>
      <c r="I3173" t="s">
        <v>20</v>
      </c>
      <c r="J3173" t="s">
        <v>21</v>
      </c>
      <c r="K3173">
        <v>10000000</v>
      </c>
      <c r="L3173">
        <v>2008</v>
      </c>
      <c r="M3173">
        <v>5.2</v>
      </c>
      <c r="N3173">
        <v>2.35</v>
      </c>
    </row>
    <row r="3174" spans="1:14" x14ac:dyDescent="0.3">
      <c r="A3174" t="s">
        <v>8863</v>
      </c>
      <c r="B3174">
        <v>101</v>
      </c>
      <c r="C3174" t="s">
        <v>7176</v>
      </c>
      <c r="D3174">
        <v>6619173</v>
      </c>
      <c r="E3174" t="s">
        <v>8864</v>
      </c>
      <c r="F3174" t="s">
        <v>353</v>
      </c>
      <c r="G3174" t="s">
        <v>8865</v>
      </c>
      <c r="H3174" t="s">
        <v>8866</v>
      </c>
      <c r="I3174" t="s">
        <v>20</v>
      </c>
      <c r="J3174" t="s">
        <v>21</v>
      </c>
      <c r="K3174">
        <v>10000000</v>
      </c>
      <c r="L3174">
        <v>2012</v>
      </c>
      <c r="M3174">
        <v>6.7</v>
      </c>
      <c r="N3174">
        <v>2.35</v>
      </c>
    </row>
    <row r="3175" spans="1:14" x14ac:dyDescent="0.3">
      <c r="A3175" t="s">
        <v>5413</v>
      </c>
      <c r="B3175">
        <v>87</v>
      </c>
      <c r="C3175" t="s">
        <v>767</v>
      </c>
      <c r="D3175">
        <v>6857503</v>
      </c>
      <c r="E3175" t="s">
        <v>1099</v>
      </c>
      <c r="F3175" t="s">
        <v>2833</v>
      </c>
      <c r="G3175" t="s">
        <v>8867</v>
      </c>
      <c r="H3175" t="s">
        <v>3138</v>
      </c>
      <c r="I3175" t="s">
        <v>20</v>
      </c>
      <c r="J3175" t="s">
        <v>21</v>
      </c>
      <c r="L3175">
        <v>2011</v>
      </c>
      <c r="M3175">
        <v>6.3</v>
      </c>
      <c r="N3175">
        <v>1.85</v>
      </c>
    </row>
    <row r="3176" spans="1:14" x14ac:dyDescent="0.3">
      <c r="A3176" t="s">
        <v>45</v>
      </c>
      <c r="B3176">
        <v>40</v>
      </c>
      <c r="C3176" t="s">
        <v>882</v>
      </c>
      <c r="E3176" t="s">
        <v>6729</v>
      </c>
      <c r="F3176" t="s">
        <v>8868</v>
      </c>
      <c r="G3176" t="s">
        <v>8869</v>
      </c>
      <c r="H3176" t="s">
        <v>8870</v>
      </c>
      <c r="I3176" t="s">
        <v>20</v>
      </c>
      <c r="J3176" t="s">
        <v>21</v>
      </c>
      <c r="M3176">
        <v>7.9</v>
      </c>
      <c r="N3176">
        <v>1.78</v>
      </c>
    </row>
    <row r="3177" spans="1:14" x14ac:dyDescent="0.3">
      <c r="A3177" t="s">
        <v>4734</v>
      </c>
      <c r="B3177">
        <v>101</v>
      </c>
      <c r="C3177" t="s">
        <v>4736</v>
      </c>
      <c r="D3177">
        <v>6712241</v>
      </c>
      <c r="E3177" t="s">
        <v>1272</v>
      </c>
      <c r="F3177" t="s">
        <v>1365</v>
      </c>
      <c r="G3177" t="s">
        <v>8871</v>
      </c>
      <c r="H3177" t="s">
        <v>876</v>
      </c>
      <c r="I3177" t="s">
        <v>20</v>
      </c>
      <c r="J3177" t="s">
        <v>21</v>
      </c>
      <c r="K3177">
        <v>7500000</v>
      </c>
      <c r="L3177">
        <v>1998</v>
      </c>
      <c r="M3177">
        <v>8.6</v>
      </c>
      <c r="N3177">
        <v>1.85</v>
      </c>
    </row>
    <row r="3178" spans="1:14" x14ac:dyDescent="0.3">
      <c r="A3178" t="s">
        <v>8872</v>
      </c>
      <c r="B3178">
        <v>82</v>
      </c>
      <c r="C3178" t="s">
        <v>8873</v>
      </c>
      <c r="D3178">
        <v>6842058</v>
      </c>
      <c r="E3178" t="s">
        <v>3086</v>
      </c>
      <c r="F3178" t="s">
        <v>2028</v>
      </c>
      <c r="G3178" t="s">
        <v>8874</v>
      </c>
      <c r="H3178" t="s">
        <v>8875</v>
      </c>
      <c r="I3178" t="s">
        <v>20</v>
      </c>
      <c r="J3178" t="s">
        <v>21</v>
      </c>
      <c r="K3178">
        <v>10000000</v>
      </c>
      <c r="L3178">
        <v>2012</v>
      </c>
      <c r="M3178">
        <v>6.1</v>
      </c>
      <c r="N3178">
        <v>2.35</v>
      </c>
    </row>
    <row r="3179" spans="1:14" x14ac:dyDescent="0.3">
      <c r="A3179" t="s">
        <v>8876</v>
      </c>
      <c r="B3179">
        <v>74</v>
      </c>
      <c r="C3179" t="s">
        <v>177</v>
      </c>
      <c r="D3179">
        <v>6491350</v>
      </c>
      <c r="E3179" t="s">
        <v>4887</v>
      </c>
      <c r="F3179" t="s">
        <v>915</v>
      </c>
      <c r="G3179" t="s">
        <v>8877</v>
      </c>
      <c r="H3179" t="s">
        <v>1955</v>
      </c>
      <c r="I3179" t="s">
        <v>20</v>
      </c>
      <c r="J3179" t="s">
        <v>21</v>
      </c>
      <c r="K3179">
        <v>10000000</v>
      </c>
      <c r="L3179">
        <v>2004</v>
      </c>
      <c r="M3179">
        <v>5.8</v>
      </c>
      <c r="N3179">
        <v>1.85</v>
      </c>
    </row>
    <row r="3180" spans="1:14" x14ac:dyDescent="0.3">
      <c r="A3180" t="s">
        <v>8878</v>
      </c>
      <c r="B3180">
        <v>130</v>
      </c>
      <c r="C3180" t="s">
        <v>8879</v>
      </c>
      <c r="D3180">
        <v>9473382</v>
      </c>
      <c r="E3180" t="s">
        <v>8880</v>
      </c>
      <c r="F3180" t="s">
        <v>8881</v>
      </c>
      <c r="G3180" t="s">
        <v>8882</v>
      </c>
      <c r="H3180" t="s">
        <v>8883</v>
      </c>
      <c r="I3180" t="s">
        <v>965</v>
      </c>
      <c r="J3180" t="s">
        <v>182</v>
      </c>
      <c r="K3180">
        <v>10000000</v>
      </c>
      <c r="L3180">
        <v>1998</v>
      </c>
      <c r="M3180">
        <v>7.7</v>
      </c>
      <c r="N3180">
        <v>1.85</v>
      </c>
    </row>
    <row r="3181" spans="1:14" x14ac:dyDescent="0.3">
      <c r="A3181" t="s">
        <v>3653</v>
      </c>
      <c r="B3181">
        <v>112</v>
      </c>
      <c r="C3181" t="s">
        <v>7083</v>
      </c>
      <c r="D3181">
        <v>6197866</v>
      </c>
      <c r="E3181" t="s">
        <v>1017</v>
      </c>
      <c r="F3181" t="s">
        <v>3199</v>
      </c>
      <c r="G3181" t="s">
        <v>8884</v>
      </c>
      <c r="H3181" t="s">
        <v>8210</v>
      </c>
      <c r="I3181" t="s">
        <v>20</v>
      </c>
      <c r="J3181" t="s">
        <v>966</v>
      </c>
      <c r="K3181">
        <v>10000000</v>
      </c>
      <c r="L3181">
        <v>1999</v>
      </c>
      <c r="M3181">
        <v>8</v>
      </c>
      <c r="N3181">
        <v>2.35</v>
      </c>
    </row>
    <row r="3182" spans="1:14" x14ac:dyDescent="0.3">
      <c r="A3182" t="s">
        <v>8885</v>
      </c>
      <c r="B3182">
        <v>96</v>
      </c>
      <c r="C3182" t="s">
        <v>53</v>
      </c>
      <c r="D3182">
        <v>6044618</v>
      </c>
      <c r="E3182" t="s">
        <v>8886</v>
      </c>
      <c r="F3182" t="s">
        <v>3051</v>
      </c>
      <c r="G3182" t="s">
        <v>8887</v>
      </c>
      <c r="H3182" t="s">
        <v>5044</v>
      </c>
      <c r="I3182" t="s">
        <v>20</v>
      </c>
      <c r="J3182" t="s">
        <v>21</v>
      </c>
      <c r="K3182">
        <v>10000000</v>
      </c>
      <c r="L3182">
        <v>2002</v>
      </c>
      <c r="M3182">
        <v>5.6</v>
      </c>
      <c r="N3182">
        <v>2.35</v>
      </c>
    </row>
    <row r="3183" spans="1:14" x14ac:dyDescent="0.3">
      <c r="A3183" t="s">
        <v>8888</v>
      </c>
      <c r="B3183">
        <v>89</v>
      </c>
      <c r="C3183" t="s">
        <v>2273</v>
      </c>
      <c r="D3183">
        <v>7764027</v>
      </c>
      <c r="E3183" t="s">
        <v>1649</v>
      </c>
      <c r="F3183" t="s">
        <v>4326</v>
      </c>
      <c r="G3183" t="s">
        <v>8889</v>
      </c>
      <c r="H3183" t="s">
        <v>8727</v>
      </c>
      <c r="I3183" t="s">
        <v>20</v>
      </c>
      <c r="J3183" t="s">
        <v>21</v>
      </c>
      <c r="K3183">
        <v>10000000</v>
      </c>
      <c r="L3183">
        <v>2013</v>
      </c>
      <c r="M3183">
        <v>6.7</v>
      </c>
      <c r="N3183">
        <v>2.35</v>
      </c>
    </row>
    <row r="3184" spans="1:14" x14ac:dyDescent="0.3">
      <c r="A3184" t="s">
        <v>8890</v>
      </c>
      <c r="B3184">
        <v>100</v>
      </c>
      <c r="C3184" t="s">
        <v>8891</v>
      </c>
      <c r="D3184">
        <v>5998971</v>
      </c>
      <c r="E3184" t="s">
        <v>2487</v>
      </c>
      <c r="F3184" t="s">
        <v>3781</v>
      </c>
      <c r="G3184" t="s">
        <v>8892</v>
      </c>
      <c r="H3184" t="s">
        <v>8893</v>
      </c>
      <c r="I3184" t="s">
        <v>20</v>
      </c>
      <c r="J3184" t="s">
        <v>34</v>
      </c>
      <c r="L3184">
        <v>2007</v>
      </c>
      <c r="M3184">
        <v>6.6</v>
      </c>
      <c r="N3184">
        <v>2.35</v>
      </c>
    </row>
    <row r="3185" spans="1:14" x14ac:dyDescent="0.3">
      <c r="A3185" t="s">
        <v>8894</v>
      </c>
      <c r="B3185">
        <v>78</v>
      </c>
      <c r="C3185" t="s">
        <v>1250</v>
      </c>
      <c r="E3185" t="s">
        <v>3420</v>
      </c>
      <c r="F3185" t="s">
        <v>3076</v>
      </c>
      <c r="G3185" t="s">
        <v>8895</v>
      </c>
      <c r="H3185" t="s">
        <v>6692</v>
      </c>
      <c r="I3185" t="s">
        <v>20</v>
      </c>
      <c r="J3185" t="s">
        <v>21</v>
      </c>
      <c r="K3185">
        <v>10000000</v>
      </c>
      <c r="L3185">
        <v>1981</v>
      </c>
      <c r="M3185">
        <v>4.2</v>
      </c>
      <c r="N3185">
        <v>2.35</v>
      </c>
    </row>
    <row r="3186" spans="1:14" x14ac:dyDescent="0.3">
      <c r="A3186" t="s">
        <v>6603</v>
      </c>
      <c r="B3186">
        <v>121</v>
      </c>
      <c r="C3186" t="s">
        <v>5901</v>
      </c>
      <c r="D3186">
        <v>21569041</v>
      </c>
      <c r="E3186" t="s">
        <v>2190</v>
      </c>
      <c r="F3186" t="s">
        <v>928</v>
      </c>
      <c r="G3186" t="s">
        <v>8896</v>
      </c>
      <c r="H3186" t="s">
        <v>8897</v>
      </c>
      <c r="I3186" t="s">
        <v>20</v>
      </c>
      <c r="J3186" t="s">
        <v>21</v>
      </c>
      <c r="K3186">
        <v>9000000</v>
      </c>
      <c r="L3186">
        <v>2014</v>
      </c>
      <c r="M3186">
        <v>6.6</v>
      </c>
      <c r="N3186">
        <v>2.35</v>
      </c>
    </row>
    <row r="3187" spans="1:14" x14ac:dyDescent="0.3">
      <c r="A3187" t="s">
        <v>8898</v>
      </c>
      <c r="B3187">
        <v>85</v>
      </c>
      <c r="C3187" t="s">
        <v>4402</v>
      </c>
      <c r="D3187">
        <v>4356743</v>
      </c>
      <c r="E3187" t="s">
        <v>1762</v>
      </c>
      <c r="F3187" t="s">
        <v>1955</v>
      </c>
      <c r="G3187" t="s">
        <v>8899</v>
      </c>
      <c r="H3187" t="s">
        <v>6482</v>
      </c>
      <c r="I3187" t="s">
        <v>20</v>
      </c>
      <c r="J3187" t="s">
        <v>21</v>
      </c>
      <c r="K3187">
        <v>16000000</v>
      </c>
      <c r="L3187">
        <v>2001</v>
      </c>
      <c r="M3187">
        <v>4.0999999999999996</v>
      </c>
      <c r="N3187">
        <v>1.85</v>
      </c>
    </row>
    <row r="3188" spans="1:14" x14ac:dyDescent="0.3">
      <c r="A3188" t="s">
        <v>6025</v>
      </c>
      <c r="B3188">
        <v>120</v>
      </c>
      <c r="C3188" t="s">
        <v>8900</v>
      </c>
      <c r="D3188">
        <v>5484375</v>
      </c>
      <c r="E3188" t="s">
        <v>8901</v>
      </c>
      <c r="F3188" t="s">
        <v>36</v>
      </c>
      <c r="G3188" t="s">
        <v>8902</v>
      </c>
      <c r="H3188" t="s">
        <v>8903</v>
      </c>
      <c r="I3188" t="s">
        <v>20</v>
      </c>
      <c r="J3188" t="s">
        <v>21</v>
      </c>
      <c r="K3188">
        <v>10000000</v>
      </c>
      <c r="L3188">
        <v>2006</v>
      </c>
      <c r="M3188">
        <v>7.3</v>
      </c>
      <c r="N3188">
        <v>1.85</v>
      </c>
    </row>
    <row r="3189" spans="1:14" x14ac:dyDescent="0.3">
      <c r="A3189" t="s">
        <v>8904</v>
      </c>
      <c r="B3189">
        <v>106</v>
      </c>
      <c r="C3189" t="s">
        <v>509</v>
      </c>
      <c r="D3189">
        <v>5348317</v>
      </c>
      <c r="E3189" t="s">
        <v>3436</v>
      </c>
      <c r="F3189" t="s">
        <v>1554</v>
      </c>
      <c r="G3189" t="s">
        <v>8905</v>
      </c>
      <c r="H3189" t="s">
        <v>4760</v>
      </c>
      <c r="I3189" t="s">
        <v>20</v>
      </c>
      <c r="J3189" t="s">
        <v>21</v>
      </c>
      <c r="K3189">
        <v>10000000</v>
      </c>
      <c r="L3189">
        <v>2015</v>
      </c>
      <c r="M3189">
        <v>7.1</v>
      </c>
    </row>
    <row r="3190" spans="1:14" x14ac:dyDescent="0.3">
      <c r="A3190" t="s">
        <v>8906</v>
      </c>
      <c r="B3190">
        <v>83</v>
      </c>
      <c r="C3190" t="s">
        <v>8907</v>
      </c>
      <c r="D3190">
        <v>4244155</v>
      </c>
      <c r="E3190" t="s">
        <v>1649</v>
      </c>
      <c r="F3190" t="s">
        <v>160</v>
      </c>
      <c r="G3190" t="s">
        <v>8908</v>
      </c>
      <c r="H3190" t="s">
        <v>7529</v>
      </c>
      <c r="I3190" t="s">
        <v>20</v>
      </c>
      <c r="J3190" t="s">
        <v>21</v>
      </c>
      <c r="K3190">
        <v>10000000</v>
      </c>
      <c r="L3190">
        <v>2011</v>
      </c>
      <c r="M3190">
        <v>6.5</v>
      </c>
      <c r="N3190">
        <v>1.85</v>
      </c>
    </row>
    <row r="3191" spans="1:14" x14ac:dyDescent="0.3">
      <c r="A3191" t="s">
        <v>8909</v>
      </c>
      <c r="B3191">
        <v>120</v>
      </c>
      <c r="C3191" t="s">
        <v>8910</v>
      </c>
      <c r="D3191">
        <v>5004648</v>
      </c>
      <c r="E3191" t="s">
        <v>146</v>
      </c>
      <c r="F3191" t="s">
        <v>8911</v>
      </c>
      <c r="G3191" t="s">
        <v>8912</v>
      </c>
      <c r="H3191" t="s">
        <v>8913</v>
      </c>
      <c r="I3191" t="s">
        <v>5895</v>
      </c>
      <c r="J3191" t="s">
        <v>4364</v>
      </c>
      <c r="K3191">
        <v>10000000</v>
      </c>
      <c r="L3191">
        <v>2009</v>
      </c>
      <c r="M3191">
        <v>7</v>
      </c>
      <c r="N3191">
        <v>1.85</v>
      </c>
    </row>
    <row r="3192" spans="1:14" x14ac:dyDescent="0.3">
      <c r="A3192" t="s">
        <v>8914</v>
      </c>
      <c r="B3192">
        <v>111</v>
      </c>
      <c r="C3192" t="s">
        <v>581</v>
      </c>
      <c r="D3192">
        <v>3333823</v>
      </c>
      <c r="E3192" t="s">
        <v>3471</v>
      </c>
      <c r="F3192" t="s">
        <v>3286</v>
      </c>
      <c r="G3192" t="s">
        <v>8915</v>
      </c>
      <c r="H3192" t="s">
        <v>6825</v>
      </c>
      <c r="I3192" t="s">
        <v>20</v>
      </c>
      <c r="J3192" t="s">
        <v>21</v>
      </c>
      <c r="K3192">
        <v>10000000</v>
      </c>
      <c r="L3192">
        <v>2012</v>
      </c>
      <c r="M3192">
        <v>5.5</v>
      </c>
      <c r="N3192">
        <v>2.35</v>
      </c>
    </row>
    <row r="3193" spans="1:14" x14ac:dyDescent="0.3">
      <c r="A3193" t="s">
        <v>8916</v>
      </c>
      <c r="B3193">
        <v>100</v>
      </c>
      <c r="C3193" t="s">
        <v>1229</v>
      </c>
      <c r="D3193">
        <v>3275585</v>
      </c>
      <c r="E3193" t="s">
        <v>315</v>
      </c>
      <c r="F3193" t="s">
        <v>301</v>
      </c>
      <c r="G3193" t="s">
        <v>8917</v>
      </c>
      <c r="H3193" t="s">
        <v>2040</v>
      </c>
      <c r="I3193" t="s">
        <v>20</v>
      </c>
      <c r="J3193" t="s">
        <v>34</v>
      </c>
      <c r="K3193">
        <v>11500000</v>
      </c>
      <c r="L3193">
        <v>1993</v>
      </c>
      <c r="M3193">
        <v>6.6</v>
      </c>
      <c r="N3193">
        <v>1.85</v>
      </c>
    </row>
    <row r="3194" spans="1:14" x14ac:dyDescent="0.3">
      <c r="A3194" t="s">
        <v>1005</v>
      </c>
      <c r="B3194">
        <v>89</v>
      </c>
      <c r="C3194" t="s">
        <v>8918</v>
      </c>
      <c r="D3194">
        <v>3193102</v>
      </c>
      <c r="E3194" t="s">
        <v>1403</v>
      </c>
      <c r="F3194" t="s">
        <v>905</v>
      </c>
      <c r="G3194" t="s">
        <v>8919</v>
      </c>
      <c r="H3194" t="s">
        <v>3635</v>
      </c>
      <c r="I3194" t="s">
        <v>20</v>
      </c>
      <c r="J3194" t="s">
        <v>21</v>
      </c>
      <c r="K3194">
        <v>9000000</v>
      </c>
      <c r="L3194">
        <v>1999</v>
      </c>
      <c r="M3194">
        <v>7.1</v>
      </c>
      <c r="N3194">
        <v>1.85</v>
      </c>
    </row>
    <row r="3195" spans="1:14" x14ac:dyDescent="0.3">
      <c r="A3195" t="s">
        <v>5157</v>
      </c>
      <c r="B3195">
        <v>115</v>
      </c>
      <c r="C3195" t="s">
        <v>1986</v>
      </c>
      <c r="D3195">
        <v>54557348</v>
      </c>
      <c r="E3195" t="s">
        <v>1392</v>
      </c>
      <c r="F3195" t="s">
        <v>172</v>
      </c>
      <c r="G3195" t="s">
        <v>8920</v>
      </c>
      <c r="H3195" t="s">
        <v>3234</v>
      </c>
      <c r="I3195" t="s">
        <v>20</v>
      </c>
      <c r="J3195" t="s">
        <v>520</v>
      </c>
      <c r="K3195">
        <v>6500000</v>
      </c>
      <c r="L3195">
        <v>2004</v>
      </c>
      <c r="M3195">
        <v>7.9</v>
      </c>
      <c r="N3195">
        <v>2.35</v>
      </c>
    </row>
    <row r="3196" spans="1:14" x14ac:dyDescent="0.3">
      <c r="A3196" t="s">
        <v>8921</v>
      </c>
      <c r="B3196">
        <v>135</v>
      </c>
      <c r="C3196" t="s">
        <v>1220</v>
      </c>
      <c r="D3196">
        <v>3041803</v>
      </c>
      <c r="E3196" t="s">
        <v>146</v>
      </c>
      <c r="F3196" t="s">
        <v>3597</v>
      </c>
      <c r="G3196" t="s">
        <v>8922</v>
      </c>
      <c r="H3196" t="s">
        <v>5406</v>
      </c>
      <c r="I3196" t="s">
        <v>20</v>
      </c>
      <c r="J3196" t="s">
        <v>34</v>
      </c>
      <c r="K3196">
        <v>10000000</v>
      </c>
      <c r="L3196">
        <v>2000</v>
      </c>
      <c r="M3196">
        <v>7.1</v>
      </c>
      <c r="N3196">
        <v>2.35</v>
      </c>
    </row>
    <row r="3197" spans="1:14" x14ac:dyDescent="0.3">
      <c r="A3197" t="s">
        <v>8923</v>
      </c>
      <c r="B3197">
        <v>92</v>
      </c>
      <c r="C3197" t="s">
        <v>7419</v>
      </c>
      <c r="D3197">
        <v>3060858</v>
      </c>
      <c r="E3197" t="s">
        <v>622</v>
      </c>
      <c r="F3197" t="s">
        <v>4122</v>
      </c>
      <c r="G3197" t="s">
        <v>8924</v>
      </c>
      <c r="H3197" t="s">
        <v>8925</v>
      </c>
      <c r="I3197" t="s">
        <v>20</v>
      </c>
      <c r="J3197" t="s">
        <v>21</v>
      </c>
      <c r="K3197">
        <v>10000000</v>
      </c>
      <c r="L3197">
        <v>1987</v>
      </c>
      <c r="M3197">
        <v>5.6</v>
      </c>
      <c r="N3197">
        <v>1.85</v>
      </c>
    </row>
    <row r="3198" spans="1:14" x14ac:dyDescent="0.3">
      <c r="A3198" t="s">
        <v>5782</v>
      </c>
      <c r="B3198">
        <v>120</v>
      </c>
      <c r="C3198" t="s">
        <v>8926</v>
      </c>
      <c r="D3198">
        <v>1055654</v>
      </c>
      <c r="E3198" t="s">
        <v>3093</v>
      </c>
      <c r="F3198" t="s">
        <v>5878</v>
      </c>
      <c r="G3198" t="s">
        <v>8927</v>
      </c>
      <c r="H3198" t="s">
        <v>3333</v>
      </c>
      <c r="I3198" t="s">
        <v>20</v>
      </c>
      <c r="J3198" t="s">
        <v>520</v>
      </c>
      <c r="K3198">
        <v>10000000</v>
      </c>
      <c r="L3198">
        <v>2006</v>
      </c>
      <c r="M3198">
        <v>7.3</v>
      </c>
      <c r="N3198">
        <v>2.35</v>
      </c>
    </row>
    <row r="3199" spans="1:14" x14ac:dyDescent="0.3">
      <c r="A3199" t="s">
        <v>8928</v>
      </c>
      <c r="B3199">
        <v>97</v>
      </c>
      <c r="C3199" t="s">
        <v>1430</v>
      </c>
      <c r="D3199">
        <v>2331318</v>
      </c>
      <c r="E3199" t="s">
        <v>1099</v>
      </c>
      <c r="F3199" t="s">
        <v>750</v>
      </c>
      <c r="G3199" t="s">
        <v>8929</v>
      </c>
      <c r="H3199" t="s">
        <v>1764</v>
      </c>
      <c r="I3199" t="s">
        <v>20</v>
      </c>
      <c r="J3199" t="s">
        <v>21</v>
      </c>
      <c r="K3199">
        <v>10000000</v>
      </c>
      <c r="L3199">
        <v>2011</v>
      </c>
      <c r="M3199">
        <v>3.3</v>
      </c>
      <c r="N3199">
        <v>1.85</v>
      </c>
    </row>
    <row r="3200" spans="1:14" x14ac:dyDescent="0.3">
      <c r="A3200" t="s">
        <v>3182</v>
      </c>
      <c r="B3200">
        <v>135</v>
      </c>
      <c r="C3200" t="s">
        <v>1647</v>
      </c>
      <c r="D3200">
        <v>2185266</v>
      </c>
      <c r="E3200" t="s">
        <v>3436</v>
      </c>
      <c r="F3200" t="s">
        <v>8930</v>
      </c>
      <c r="G3200" t="s">
        <v>8931</v>
      </c>
      <c r="H3200" t="s">
        <v>541</v>
      </c>
      <c r="I3200" t="s">
        <v>20</v>
      </c>
      <c r="J3200" t="s">
        <v>21</v>
      </c>
      <c r="K3200">
        <v>10000000</v>
      </c>
      <c r="L3200">
        <v>2000</v>
      </c>
      <c r="M3200">
        <v>6.5</v>
      </c>
      <c r="N3200">
        <v>1.85</v>
      </c>
    </row>
    <row r="3201" spans="1:14" x14ac:dyDescent="0.3">
      <c r="A3201" t="s">
        <v>8932</v>
      </c>
      <c r="B3201">
        <v>93</v>
      </c>
      <c r="C3201" t="s">
        <v>8933</v>
      </c>
      <c r="D3201">
        <v>26583369</v>
      </c>
      <c r="E3201" t="s">
        <v>1959</v>
      </c>
      <c r="F3201" t="s">
        <v>8934</v>
      </c>
      <c r="G3201" t="s">
        <v>8935</v>
      </c>
      <c r="H3201" t="s">
        <v>8936</v>
      </c>
      <c r="I3201" t="s">
        <v>20</v>
      </c>
      <c r="J3201" t="s">
        <v>21</v>
      </c>
      <c r="K3201">
        <v>10000000</v>
      </c>
      <c r="L3201">
        <v>2016</v>
      </c>
      <c r="M3201">
        <v>4.8</v>
      </c>
      <c r="N3201">
        <v>1.85</v>
      </c>
    </row>
    <row r="3202" spans="1:14" x14ac:dyDescent="0.3">
      <c r="A3202" t="s">
        <v>8314</v>
      </c>
      <c r="B3202">
        <v>118</v>
      </c>
      <c r="C3202" t="s">
        <v>4452</v>
      </c>
      <c r="D3202">
        <v>800000</v>
      </c>
      <c r="E3202" t="s">
        <v>7950</v>
      </c>
      <c r="F3202" t="s">
        <v>84</v>
      </c>
      <c r="G3202" t="s">
        <v>8937</v>
      </c>
      <c r="H3202" t="s">
        <v>2022</v>
      </c>
      <c r="I3202" t="s">
        <v>20</v>
      </c>
      <c r="J3202" t="s">
        <v>21</v>
      </c>
      <c r="K3202">
        <v>14000000</v>
      </c>
      <c r="L3202">
        <v>1981</v>
      </c>
      <c r="M3202">
        <v>5.2</v>
      </c>
      <c r="N3202">
        <v>2.35</v>
      </c>
    </row>
    <row r="3203" spans="1:14" x14ac:dyDescent="0.3">
      <c r="A3203" t="s">
        <v>8938</v>
      </c>
      <c r="B3203">
        <v>97</v>
      </c>
      <c r="C3203" t="s">
        <v>8939</v>
      </c>
      <c r="D3203">
        <v>7574066</v>
      </c>
      <c r="E3203" t="s">
        <v>1649</v>
      </c>
      <c r="F3203" t="s">
        <v>142</v>
      </c>
      <c r="G3203" t="s">
        <v>8940</v>
      </c>
      <c r="H3203" t="s">
        <v>8941</v>
      </c>
      <c r="I3203" t="s">
        <v>20</v>
      </c>
      <c r="J3203" t="s">
        <v>21</v>
      </c>
      <c r="K3203">
        <v>10000000</v>
      </c>
      <c r="L3203">
        <v>2014</v>
      </c>
      <c r="M3203">
        <v>6.3</v>
      </c>
      <c r="N3203">
        <v>1.85</v>
      </c>
    </row>
    <row r="3204" spans="1:14" x14ac:dyDescent="0.3">
      <c r="A3204" t="s">
        <v>134</v>
      </c>
      <c r="B3204">
        <v>98</v>
      </c>
      <c r="C3204" t="s">
        <v>8942</v>
      </c>
      <c r="D3204">
        <v>1754319</v>
      </c>
      <c r="E3204" t="s">
        <v>146</v>
      </c>
      <c r="F3204" t="s">
        <v>3640</v>
      </c>
      <c r="G3204" t="s">
        <v>8943</v>
      </c>
      <c r="H3204" t="s">
        <v>8944</v>
      </c>
      <c r="I3204" t="s">
        <v>20</v>
      </c>
      <c r="J3204" t="s">
        <v>21</v>
      </c>
      <c r="K3204">
        <v>10000000</v>
      </c>
      <c r="L3204">
        <v>2011</v>
      </c>
      <c r="M3204">
        <v>7.2</v>
      </c>
      <c r="N3204">
        <v>1.85</v>
      </c>
    </row>
    <row r="3205" spans="1:14" x14ac:dyDescent="0.3">
      <c r="A3205" t="s">
        <v>3375</v>
      </c>
      <c r="B3205">
        <v>98</v>
      </c>
      <c r="C3205" t="s">
        <v>5560</v>
      </c>
      <c r="D3205">
        <v>1641788</v>
      </c>
      <c r="E3205" t="s">
        <v>1265</v>
      </c>
      <c r="F3205" t="s">
        <v>3009</v>
      </c>
      <c r="G3205" t="s">
        <v>8945</v>
      </c>
      <c r="H3205" t="s">
        <v>7459</v>
      </c>
      <c r="I3205" t="s">
        <v>20</v>
      </c>
      <c r="J3205" t="s">
        <v>182</v>
      </c>
      <c r="K3205">
        <v>8000000</v>
      </c>
      <c r="L3205">
        <v>2002</v>
      </c>
      <c r="M3205">
        <v>6.8</v>
      </c>
      <c r="N3205">
        <v>1.78</v>
      </c>
    </row>
    <row r="3206" spans="1:14" x14ac:dyDescent="0.3">
      <c r="A3206" t="s">
        <v>8946</v>
      </c>
      <c r="B3206">
        <v>101</v>
      </c>
      <c r="C3206" t="s">
        <v>293</v>
      </c>
      <c r="D3206">
        <v>1631839</v>
      </c>
      <c r="E3206" t="s">
        <v>2701</v>
      </c>
      <c r="F3206" t="s">
        <v>156</v>
      </c>
      <c r="G3206" t="s">
        <v>8947</v>
      </c>
      <c r="H3206" t="s">
        <v>2317</v>
      </c>
      <c r="I3206" t="s">
        <v>20</v>
      </c>
      <c r="J3206" t="s">
        <v>21</v>
      </c>
      <c r="K3206">
        <v>10000000</v>
      </c>
      <c r="L3206">
        <v>2000</v>
      </c>
      <c r="M3206">
        <v>5.7</v>
      </c>
      <c r="N3206">
        <v>1.85</v>
      </c>
    </row>
    <row r="3207" spans="1:14" x14ac:dyDescent="0.3">
      <c r="A3207" t="s">
        <v>6100</v>
      </c>
      <c r="B3207">
        <v>132</v>
      </c>
      <c r="C3207" t="s">
        <v>175</v>
      </c>
      <c r="D3207">
        <v>1309849</v>
      </c>
      <c r="E3207" t="s">
        <v>146</v>
      </c>
      <c r="F3207" t="s">
        <v>259</v>
      </c>
      <c r="G3207" t="s">
        <v>8948</v>
      </c>
      <c r="H3207" t="s">
        <v>268</v>
      </c>
      <c r="I3207" t="s">
        <v>20</v>
      </c>
      <c r="J3207" t="s">
        <v>34</v>
      </c>
      <c r="K3207">
        <v>10000000</v>
      </c>
      <c r="L3207">
        <v>2002</v>
      </c>
      <c r="M3207">
        <v>7.2</v>
      </c>
      <c r="N3207">
        <v>2.35</v>
      </c>
    </row>
    <row r="3208" spans="1:14" x14ac:dyDescent="0.3">
      <c r="A3208" t="s">
        <v>4903</v>
      </c>
      <c r="B3208">
        <v>106</v>
      </c>
      <c r="C3208" t="s">
        <v>53</v>
      </c>
      <c r="D3208">
        <v>1939441</v>
      </c>
      <c r="E3208" t="s">
        <v>1133</v>
      </c>
      <c r="F3208" t="s">
        <v>152</v>
      </c>
      <c r="G3208" t="s">
        <v>8949</v>
      </c>
      <c r="H3208" t="s">
        <v>3812</v>
      </c>
      <c r="I3208" t="s">
        <v>20</v>
      </c>
      <c r="J3208" t="s">
        <v>21</v>
      </c>
      <c r="K3208">
        <v>10000000</v>
      </c>
      <c r="L3208">
        <v>2012</v>
      </c>
      <c r="M3208">
        <v>6.9</v>
      </c>
      <c r="N3208">
        <v>1.85</v>
      </c>
    </row>
    <row r="3209" spans="1:14" x14ac:dyDescent="0.3">
      <c r="A3209" t="s">
        <v>45</v>
      </c>
      <c r="B3209">
        <v>55</v>
      </c>
      <c r="C3209" t="s">
        <v>8033</v>
      </c>
      <c r="D3209">
        <v>447093</v>
      </c>
      <c r="E3209" t="s">
        <v>2190</v>
      </c>
      <c r="F3209" t="s">
        <v>8034</v>
      </c>
      <c r="G3209" t="s">
        <v>8035</v>
      </c>
      <c r="H3209" t="s">
        <v>8036</v>
      </c>
      <c r="I3209" t="s">
        <v>8037</v>
      </c>
      <c r="J3209" t="s">
        <v>8038</v>
      </c>
      <c r="M3209">
        <v>9.1</v>
      </c>
      <c r="N3209">
        <v>1.33</v>
      </c>
    </row>
    <row r="3210" spans="1:14" x14ac:dyDescent="0.3">
      <c r="A3210" t="s">
        <v>8950</v>
      </c>
      <c r="B3210">
        <v>168</v>
      </c>
      <c r="C3210" t="s">
        <v>8951</v>
      </c>
      <c r="E3210" t="s">
        <v>393</v>
      </c>
      <c r="F3210" t="s">
        <v>8952</v>
      </c>
      <c r="G3210" t="s">
        <v>8953</v>
      </c>
      <c r="H3210" t="s">
        <v>8954</v>
      </c>
      <c r="I3210" t="s">
        <v>3497</v>
      </c>
      <c r="J3210" t="s">
        <v>3498</v>
      </c>
      <c r="K3210">
        <v>10000000</v>
      </c>
      <c r="L3210">
        <v>2006</v>
      </c>
      <c r="M3210">
        <v>6.3</v>
      </c>
      <c r="N3210">
        <v>2.35</v>
      </c>
    </row>
    <row r="3211" spans="1:14" x14ac:dyDescent="0.3">
      <c r="A3211" t="s">
        <v>8141</v>
      </c>
      <c r="B3211">
        <v>87</v>
      </c>
      <c r="C3211" t="s">
        <v>917</v>
      </c>
      <c r="D3211">
        <v>1276984</v>
      </c>
      <c r="E3211" t="s">
        <v>3707</v>
      </c>
      <c r="F3211" t="s">
        <v>2546</v>
      </c>
      <c r="G3211" t="s">
        <v>8955</v>
      </c>
      <c r="H3211" t="s">
        <v>1430</v>
      </c>
      <c r="I3211" t="s">
        <v>20</v>
      </c>
      <c r="J3211" t="s">
        <v>966</v>
      </c>
      <c r="K3211">
        <v>10000000</v>
      </c>
      <c r="L3211">
        <v>2000</v>
      </c>
      <c r="M3211">
        <v>6.2</v>
      </c>
      <c r="N3211">
        <v>1.85</v>
      </c>
    </row>
    <row r="3212" spans="1:14" x14ac:dyDescent="0.3">
      <c r="A3212" t="s">
        <v>2988</v>
      </c>
      <c r="B3212">
        <v>98</v>
      </c>
      <c r="C3212" t="s">
        <v>8956</v>
      </c>
      <c r="D3212">
        <v>1987762</v>
      </c>
      <c r="E3212" t="s">
        <v>3299</v>
      </c>
      <c r="F3212" t="s">
        <v>450</v>
      </c>
      <c r="G3212" t="s">
        <v>8957</v>
      </c>
      <c r="H3212" t="s">
        <v>8958</v>
      </c>
      <c r="I3212" t="s">
        <v>20</v>
      </c>
      <c r="J3212" t="s">
        <v>21</v>
      </c>
      <c r="K3212">
        <v>11000000</v>
      </c>
      <c r="L3212">
        <v>2011</v>
      </c>
      <c r="M3212">
        <v>6.7</v>
      </c>
      <c r="N3212">
        <v>1.85</v>
      </c>
    </row>
    <row r="3213" spans="1:14" x14ac:dyDescent="0.3">
      <c r="A3213" t="s">
        <v>8959</v>
      </c>
      <c r="B3213">
        <v>96</v>
      </c>
      <c r="C3213" t="s">
        <v>2081</v>
      </c>
      <c r="D3213">
        <v>1474508</v>
      </c>
      <c r="E3213" t="s">
        <v>1649</v>
      </c>
      <c r="F3213" t="s">
        <v>910</v>
      </c>
      <c r="G3213" t="s">
        <v>8960</v>
      </c>
      <c r="H3213" t="s">
        <v>8961</v>
      </c>
      <c r="I3213" t="s">
        <v>20</v>
      </c>
      <c r="J3213" t="s">
        <v>21</v>
      </c>
      <c r="K3213">
        <v>5000000</v>
      </c>
      <c r="L3213">
        <v>2009</v>
      </c>
      <c r="M3213">
        <v>6.5</v>
      </c>
      <c r="N3213">
        <v>2.35</v>
      </c>
    </row>
    <row r="3214" spans="1:14" x14ac:dyDescent="0.3">
      <c r="A3214" t="s">
        <v>8962</v>
      </c>
      <c r="B3214">
        <v>104</v>
      </c>
      <c r="C3214" t="s">
        <v>2241</v>
      </c>
      <c r="D3214">
        <v>1011054</v>
      </c>
      <c r="E3214" t="s">
        <v>1392</v>
      </c>
      <c r="F3214" t="s">
        <v>473</v>
      </c>
      <c r="G3214" t="s">
        <v>8963</v>
      </c>
      <c r="H3214" t="s">
        <v>2312</v>
      </c>
      <c r="I3214" t="s">
        <v>20</v>
      </c>
      <c r="J3214" t="s">
        <v>182</v>
      </c>
      <c r="K3214">
        <v>10000000</v>
      </c>
      <c r="L3214">
        <v>2003</v>
      </c>
      <c r="M3214">
        <v>7.2</v>
      </c>
      <c r="N3214">
        <v>2.35</v>
      </c>
    </row>
    <row r="3215" spans="1:14" x14ac:dyDescent="0.3">
      <c r="A3215" t="s">
        <v>8964</v>
      </c>
      <c r="B3215">
        <v>93</v>
      </c>
      <c r="C3215" t="s">
        <v>7568</v>
      </c>
      <c r="D3215">
        <v>900926</v>
      </c>
      <c r="E3215" t="s">
        <v>1099</v>
      </c>
      <c r="F3215" t="s">
        <v>2295</v>
      </c>
      <c r="G3215" t="s">
        <v>8965</v>
      </c>
      <c r="H3215" t="s">
        <v>1376</v>
      </c>
      <c r="I3215" t="s">
        <v>20</v>
      </c>
      <c r="J3215" t="s">
        <v>21</v>
      </c>
      <c r="K3215">
        <v>10000000</v>
      </c>
      <c r="L3215">
        <v>2007</v>
      </c>
      <c r="M3215">
        <v>5.3</v>
      </c>
      <c r="N3215">
        <v>1.85</v>
      </c>
    </row>
    <row r="3216" spans="1:14" x14ac:dyDescent="0.3">
      <c r="A3216" t="s">
        <v>4294</v>
      </c>
      <c r="B3216">
        <v>95</v>
      </c>
      <c r="C3216" t="s">
        <v>8966</v>
      </c>
      <c r="D3216">
        <v>866778</v>
      </c>
      <c r="E3216" t="s">
        <v>146</v>
      </c>
      <c r="F3216" t="s">
        <v>568</v>
      </c>
      <c r="G3216" t="s">
        <v>8967</v>
      </c>
      <c r="H3216" t="s">
        <v>8968</v>
      </c>
      <c r="I3216" t="s">
        <v>20</v>
      </c>
      <c r="J3216" t="s">
        <v>2462</v>
      </c>
      <c r="K3216">
        <v>10000000</v>
      </c>
      <c r="L3216">
        <v>2007</v>
      </c>
      <c r="M3216">
        <v>6.7</v>
      </c>
      <c r="N3216">
        <v>2.35</v>
      </c>
    </row>
    <row r="3217" spans="1:14" x14ac:dyDescent="0.3">
      <c r="A3217" t="s">
        <v>8629</v>
      </c>
      <c r="B3217">
        <v>119</v>
      </c>
      <c r="C3217" t="s">
        <v>1266</v>
      </c>
      <c r="D3217">
        <v>836641</v>
      </c>
      <c r="E3217" t="s">
        <v>2190</v>
      </c>
      <c r="F3217" t="s">
        <v>4736</v>
      </c>
      <c r="G3217" t="s">
        <v>8969</v>
      </c>
      <c r="H3217" t="s">
        <v>8970</v>
      </c>
      <c r="I3217" t="s">
        <v>20</v>
      </c>
      <c r="J3217" t="s">
        <v>2292</v>
      </c>
      <c r="L3217">
        <v>1998</v>
      </c>
      <c r="M3217">
        <v>6.2</v>
      </c>
      <c r="N3217">
        <v>1.85</v>
      </c>
    </row>
    <row r="3218" spans="1:14" x14ac:dyDescent="0.3">
      <c r="A3218" t="s">
        <v>857</v>
      </c>
      <c r="B3218">
        <v>89</v>
      </c>
      <c r="C3218" t="s">
        <v>361</v>
      </c>
      <c r="D3218">
        <v>598645</v>
      </c>
      <c r="E3218" t="s">
        <v>1106</v>
      </c>
      <c r="F3218" t="s">
        <v>239</v>
      </c>
      <c r="G3218" t="s">
        <v>8971</v>
      </c>
      <c r="H3218" t="s">
        <v>3958</v>
      </c>
      <c r="I3218" t="s">
        <v>20</v>
      </c>
      <c r="J3218" t="s">
        <v>34</v>
      </c>
      <c r="K3218">
        <v>10000000</v>
      </c>
      <c r="L3218">
        <v>2002</v>
      </c>
      <c r="M3218">
        <v>3.6</v>
      </c>
      <c r="N3218">
        <v>1.85</v>
      </c>
    </row>
    <row r="3219" spans="1:14" x14ac:dyDescent="0.3">
      <c r="A3219" t="s">
        <v>8972</v>
      </c>
      <c r="B3219">
        <v>107</v>
      </c>
      <c r="C3219" t="s">
        <v>8973</v>
      </c>
      <c r="D3219">
        <v>578527</v>
      </c>
      <c r="E3219" t="s">
        <v>1138</v>
      </c>
      <c r="F3219" t="s">
        <v>4679</v>
      </c>
      <c r="G3219" t="s">
        <v>8974</v>
      </c>
      <c r="H3219" t="s">
        <v>5245</v>
      </c>
      <c r="I3219" t="s">
        <v>20</v>
      </c>
      <c r="J3219" t="s">
        <v>21</v>
      </c>
      <c r="K3219">
        <v>10000000</v>
      </c>
      <c r="L3219">
        <v>2008</v>
      </c>
      <c r="M3219">
        <v>5.7</v>
      </c>
      <c r="N3219">
        <v>1.78</v>
      </c>
    </row>
    <row r="3220" spans="1:14" x14ac:dyDescent="0.3">
      <c r="A3220" t="s">
        <v>6618</v>
      </c>
      <c r="B3220">
        <v>85</v>
      </c>
      <c r="C3220" t="s">
        <v>8975</v>
      </c>
      <c r="D3220">
        <v>488872</v>
      </c>
      <c r="E3220" t="s">
        <v>2079</v>
      </c>
      <c r="F3220" t="s">
        <v>4281</v>
      </c>
      <c r="G3220" t="s">
        <v>8976</v>
      </c>
      <c r="H3220" t="s">
        <v>4448</v>
      </c>
      <c r="I3220" t="s">
        <v>4449</v>
      </c>
      <c r="J3220" t="s">
        <v>2462</v>
      </c>
      <c r="K3220">
        <v>10000000</v>
      </c>
      <c r="L3220">
        <v>2001</v>
      </c>
      <c r="M3220">
        <v>7.3</v>
      </c>
      <c r="N3220">
        <v>1.85</v>
      </c>
    </row>
    <row r="3221" spans="1:14" x14ac:dyDescent="0.3">
      <c r="A3221" t="s">
        <v>8246</v>
      </c>
      <c r="B3221">
        <v>93</v>
      </c>
      <c r="C3221" t="s">
        <v>8977</v>
      </c>
      <c r="D3221">
        <v>365734</v>
      </c>
      <c r="E3221" t="s">
        <v>2190</v>
      </c>
      <c r="F3221" t="s">
        <v>8246</v>
      </c>
      <c r="G3221" t="s">
        <v>8978</v>
      </c>
      <c r="H3221" t="s">
        <v>8979</v>
      </c>
      <c r="I3221" t="s">
        <v>20</v>
      </c>
      <c r="J3221" t="s">
        <v>21</v>
      </c>
      <c r="K3221">
        <v>10000000</v>
      </c>
      <c r="L3221">
        <v>2003</v>
      </c>
      <c r="M3221">
        <v>5</v>
      </c>
      <c r="N3221">
        <v>1.66</v>
      </c>
    </row>
    <row r="3222" spans="1:14" x14ac:dyDescent="0.3">
      <c r="A3222" t="s">
        <v>8980</v>
      </c>
      <c r="B3222">
        <v>101</v>
      </c>
      <c r="C3222" t="s">
        <v>4249</v>
      </c>
      <c r="D3222">
        <v>231417</v>
      </c>
      <c r="E3222" t="s">
        <v>3707</v>
      </c>
      <c r="F3222" t="s">
        <v>3753</v>
      </c>
      <c r="G3222" t="s">
        <v>8981</v>
      </c>
      <c r="H3222" t="s">
        <v>8982</v>
      </c>
      <c r="I3222" t="s">
        <v>965</v>
      </c>
      <c r="J3222" t="s">
        <v>966</v>
      </c>
      <c r="K3222">
        <v>60000000</v>
      </c>
      <c r="L3222">
        <v>1997</v>
      </c>
      <c r="M3222">
        <v>6.6</v>
      </c>
      <c r="N3222">
        <v>1.66</v>
      </c>
    </row>
    <row r="3223" spans="1:14" x14ac:dyDescent="0.3">
      <c r="A3223" t="s">
        <v>3146</v>
      </c>
      <c r="B3223">
        <v>103</v>
      </c>
      <c r="C3223" t="s">
        <v>8983</v>
      </c>
      <c r="D3223">
        <v>3093491</v>
      </c>
      <c r="E3223" t="s">
        <v>1017</v>
      </c>
      <c r="F3223" t="s">
        <v>8984</v>
      </c>
      <c r="G3223" t="s">
        <v>8985</v>
      </c>
      <c r="H3223" t="s">
        <v>8986</v>
      </c>
      <c r="I3223" t="s">
        <v>20</v>
      </c>
      <c r="J3223" t="s">
        <v>21</v>
      </c>
      <c r="K3223">
        <v>5000000</v>
      </c>
      <c r="L3223">
        <v>2014</v>
      </c>
      <c r="M3223">
        <v>6.6</v>
      </c>
      <c r="N3223">
        <v>1.85</v>
      </c>
    </row>
    <row r="3224" spans="1:14" x14ac:dyDescent="0.3">
      <c r="A3224" t="s">
        <v>8987</v>
      </c>
      <c r="B3224">
        <v>101</v>
      </c>
      <c r="C3224" t="s">
        <v>8988</v>
      </c>
      <c r="D3224">
        <v>244465</v>
      </c>
      <c r="E3224" t="s">
        <v>146</v>
      </c>
      <c r="F3224" t="s">
        <v>3242</v>
      </c>
      <c r="G3224" t="s">
        <v>8989</v>
      </c>
      <c r="H3224" t="s">
        <v>8990</v>
      </c>
      <c r="I3224" t="s">
        <v>965</v>
      </c>
      <c r="J3224" t="s">
        <v>966</v>
      </c>
      <c r="L3224">
        <v>1997</v>
      </c>
      <c r="M3224">
        <v>6.8</v>
      </c>
      <c r="N3224">
        <v>2.35</v>
      </c>
    </row>
    <row r="3225" spans="1:14" x14ac:dyDescent="0.3">
      <c r="A3225" t="s">
        <v>8991</v>
      </c>
      <c r="B3225">
        <v>123</v>
      </c>
      <c r="C3225" t="s">
        <v>2287</v>
      </c>
      <c r="D3225">
        <v>756452</v>
      </c>
      <c r="E3225" t="s">
        <v>4664</v>
      </c>
      <c r="F3225" t="s">
        <v>437</v>
      </c>
      <c r="G3225" t="s">
        <v>8992</v>
      </c>
      <c r="H3225" t="s">
        <v>8993</v>
      </c>
      <c r="I3225" t="s">
        <v>20</v>
      </c>
      <c r="J3225" t="s">
        <v>34</v>
      </c>
      <c r="L3225">
        <v>2011</v>
      </c>
      <c r="M3225">
        <v>6.2</v>
      </c>
      <c r="N3225">
        <v>2.35</v>
      </c>
    </row>
    <row r="3226" spans="1:14" x14ac:dyDescent="0.3">
      <c r="A3226" t="s">
        <v>8994</v>
      </c>
      <c r="B3226">
        <v>111</v>
      </c>
      <c r="C3226" t="s">
        <v>6768</v>
      </c>
      <c r="D3226">
        <v>228524</v>
      </c>
      <c r="E3226" t="s">
        <v>1649</v>
      </c>
      <c r="F3226" t="s">
        <v>8995</v>
      </c>
      <c r="G3226" t="s">
        <v>8996</v>
      </c>
      <c r="H3226" t="s">
        <v>8997</v>
      </c>
      <c r="I3226" t="s">
        <v>20</v>
      </c>
      <c r="J3226" t="s">
        <v>21</v>
      </c>
      <c r="K3226">
        <v>4000000</v>
      </c>
      <c r="L3226">
        <v>2004</v>
      </c>
      <c r="M3226">
        <v>7.3</v>
      </c>
      <c r="N3226">
        <v>2.35</v>
      </c>
    </row>
    <row r="3227" spans="1:14" x14ac:dyDescent="0.3">
      <c r="A3227" t="s">
        <v>8998</v>
      </c>
      <c r="B3227">
        <v>86</v>
      </c>
      <c r="C3227" t="s">
        <v>8999</v>
      </c>
      <c r="D3227">
        <v>226792</v>
      </c>
      <c r="E3227" t="s">
        <v>9000</v>
      </c>
      <c r="F3227" t="s">
        <v>2241</v>
      </c>
      <c r="G3227" t="s">
        <v>9001</v>
      </c>
      <c r="H3227" t="s">
        <v>5437</v>
      </c>
      <c r="I3227" t="s">
        <v>20</v>
      </c>
      <c r="J3227" t="s">
        <v>34</v>
      </c>
      <c r="K3227">
        <v>10000000</v>
      </c>
      <c r="L3227">
        <v>2001</v>
      </c>
      <c r="M3227">
        <v>6.2</v>
      </c>
      <c r="N3227">
        <v>1.85</v>
      </c>
    </row>
    <row r="3228" spans="1:14" x14ac:dyDescent="0.3">
      <c r="A3228" t="s">
        <v>9002</v>
      </c>
      <c r="B3228">
        <v>99</v>
      </c>
      <c r="C3228" t="s">
        <v>49</v>
      </c>
      <c r="D3228">
        <v>221210</v>
      </c>
      <c r="E3228" t="s">
        <v>1649</v>
      </c>
      <c r="F3228" t="s">
        <v>548</v>
      </c>
      <c r="G3228" t="s">
        <v>9003</v>
      </c>
      <c r="H3228" t="s">
        <v>8112</v>
      </c>
      <c r="I3228" t="s">
        <v>20</v>
      </c>
      <c r="J3228" t="s">
        <v>21</v>
      </c>
      <c r="L3228">
        <v>2009</v>
      </c>
      <c r="M3228">
        <v>6.9</v>
      </c>
      <c r="N3228">
        <v>1.85</v>
      </c>
    </row>
    <row r="3229" spans="1:14" x14ac:dyDescent="0.3">
      <c r="A3229" t="s">
        <v>8497</v>
      </c>
      <c r="B3229">
        <v>90</v>
      </c>
      <c r="C3229" t="s">
        <v>649</v>
      </c>
      <c r="D3229">
        <v>136432</v>
      </c>
      <c r="E3229" t="s">
        <v>7608</v>
      </c>
      <c r="F3229" t="s">
        <v>8999</v>
      </c>
      <c r="G3229" t="s">
        <v>9004</v>
      </c>
      <c r="H3229" t="s">
        <v>9005</v>
      </c>
      <c r="I3229" t="s">
        <v>20</v>
      </c>
      <c r="J3229" t="s">
        <v>34</v>
      </c>
      <c r="K3229">
        <v>5000000</v>
      </c>
      <c r="L3229">
        <v>2006</v>
      </c>
      <c r="M3229">
        <v>6.6</v>
      </c>
      <c r="N3229">
        <v>1.85</v>
      </c>
    </row>
    <row r="3230" spans="1:14" x14ac:dyDescent="0.3">
      <c r="A3230" t="s">
        <v>8406</v>
      </c>
      <c r="B3230">
        <v>82</v>
      </c>
      <c r="C3230" t="s">
        <v>9006</v>
      </c>
      <c r="D3230">
        <v>131617</v>
      </c>
      <c r="E3230" t="s">
        <v>2588</v>
      </c>
      <c r="F3230" t="s">
        <v>209</v>
      </c>
      <c r="G3230" t="s">
        <v>9007</v>
      </c>
      <c r="H3230" t="s">
        <v>4184</v>
      </c>
      <c r="I3230" t="s">
        <v>20</v>
      </c>
      <c r="J3230" t="s">
        <v>21</v>
      </c>
      <c r="K3230">
        <v>10000000</v>
      </c>
      <c r="L3230">
        <v>2005</v>
      </c>
      <c r="M3230">
        <v>6.3</v>
      </c>
      <c r="N3230">
        <v>1.85</v>
      </c>
    </row>
    <row r="3231" spans="1:14" x14ac:dyDescent="0.3">
      <c r="A3231" t="s">
        <v>9008</v>
      </c>
      <c r="B3231">
        <v>110</v>
      </c>
      <c r="C3231" t="s">
        <v>8281</v>
      </c>
      <c r="D3231">
        <v>152857</v>
      </c>
      <c r="E3231" t="s">
        <v>2190</v>
      </c>
      <c r="F3231" t="s">
        <v>378</v>
      </c>
      <c r="G3231" t="s">
        <v>9009</v>
      </c>
      <c r="H3231" t="s">
        <v>9010</v>
      </c>
      <c r="I3231" t="s">
        <v>20</v>
      </c>
      <c r="J3231" t="s">
        <v>34</v>
      </c>
      <c r="L3231">
        <v>2010</v>
      </c>
      <c r="M3231">
        <v>7</v>
      </c>
      <c r="N3231">
        <v>1.85</v>
      </c>
    </row>
    <row r="3232" spans="1:14" x14ac:dyDescent="0.3">
      <c r="A3232" t="s">
        <v>9011</v>
      </c>
      <c r="B3232">
        <v>83</v>
      </c>
      <c r="C3232" t="s">
        <v>6197</v>
      </c>
      <c r="D3232">
        <v>126247</v>
      </c>
      <c r="E3232" t="s">
        <v>678</v>
      </c>
      <c r="F3232" t="s">
        <v>137</v>
      </c>
      <c r="G3232" t="s">
        <v>9012</v>
      </c>
      <c r="H3232" t="s">
        <v>1046</v>
      </c>
      <c r="I3232" t="s">
        <v>20</v>
      </c>
      <c r="J3232" t="s">
        <v>21</v>
      </c>
      <c r="K3232">
        <v>6200000</v>
      </c>
      <c r="L3232">
        <v>1994</v>
      </c>
      <c r="M3232">
        <v>3.3</v>
      </c>
      <c r="N3232">
        <v>1.85</v>
      </c>
    </row>
    <row r="3233" spans="1:14" x14ac:dyDescent="0.3">
      <c r="A3233" t="s">
        <v>4341</v>
      </c>
      <c r="B3233">
        <v>128</v>
      </c>
      <c r="C3233" t="s">
        <v>2853</v>
      </c>
      <c r="D3233">
        <v>82739</v>
      </c>
      <c r="E3233" t="s">
        <v>2190</v>
      </c>
      <c r="F3233" t="s">
        <v>2924</v>
      </c>
      <c r="G3233" t="s">
        <v>9013</v>
      </c>
      <c r="H3233" t="s">
        <v>9014</v>
      </c>
      <c r="I3233" t="s">
        <v>20</v>
      </c>
      <c r="J3233" t="s">
        <v>21</v>
      </c>
      <c r="L3233">
        <v>2010</v>
      </c>
      <c r="M3233">
        <v>6.7</v>
      </c>
      <c r="N3233">
        <v>2.35</v>
      </c>
    </row>
    <row r="3234" spans="1:14" x14ac:dyDescent="0.3">
      <c r="A3234" t="s">
        <v>9015</v>
      </c>
      <c r="B3234">
        <v>125</v>
      </c>
      <c r="C3234" t="s">
        <v>9016</v>
      </c>
      <c r="D3234">
        <v>169379</v>
      </c>
      <c r="E3234" t="s">
        <v>1290</v>
      </c>
      <c r="F3234" t="s">
        <v>9017</v>
      </c>
      <c r="G3234" t="s">
        <v>9018</v>
      </c>
      <c r="H3234" t="s">
        <v>9019</v>
      </c>
      <c r="I3234" t="s">
        <v>1800</v>
      </c>
      <c r="J3234" t="s">
        <v>1890</v>
      </c>
      <c r="K3234">
        <v>10000000</v>
      </c>
      <c r="L3234">
        <v>2013</v>
      </c>
      <c r="M3234">
        <v>6.2</v>
      </c>
    </row>
    <row r="3235" spans="1:14" x14ac:dyDescent="0.3">
      <c r="A3235" t="s">
        <v>5252</v>
      </c>
      <c r="B3235">
        <v>97</v>
      </c>
      <c r="C3235" t="s">
        <v>9020</v>
      </c>
      <c r="E3235" t="s">
        <v>936</v>
      </c>
      <c r="F3235" t="s">
        <v>1301</v>
      </c>
      <c r="G3235" t="s">
        <v>9021</v>
      </c>
      <c r="H3235" t="s">
        <v>4232</v>
      </c>
      <c r="I3235" t="s">
        <v>20</v>
      </c>
      <c r="J3235" t="s">
        <v>21</v>
      </c>
      <c r="K3235">
        <v>10000000</v>
      </c>
      <c r="L3235">
        <v>2014</v>
      </c>
      <c r="M3235">
        <v>6.5</v>
      </c>
      <c r="N3235">
        <v>2.35</v>
      </c>
    </row>
    <row r="3236" spans="1:14" x14ac:dyDescent="0.3">
      <c r="A3236" t="s">
        <v>9022</v>
      </c>
      <c r="B3236">
        <v>86</v>
      </c>
      <c r="C3236" t="s">
        <v>9023</v>
      </c>
      <c r="D3236">
        <v>15447</v>
      </c>
      <c r="E3236" t="s">
        <v>1099</v>
      </c>
      <c r="F3236" t="s">
        <v>490</v>
      </c>
      <c r="G3236" t="s">
        <v>9024</v>
      </c>
      <c r="H3236" t="s">
        <v>5588</v>
      </c>
      <c r="I3236" t="s">
        <v>20</v>
      </c>
      <c r="J3236" t="s">
        <v>21</v>
      </c>
      <c r="K3236">
        <v>10000000</v>
      </c>
      <c r="L3236">
        <v>1997</v>
      </c>
      <c r="M3236">
        <v>3.5</v>
      </c>
      <c r="N3236">
        <v>1.85</v>
      </c>
    </row>
    <row r="3237" spans="1:14" x14ac:dyDescent="0.3">
      <c r="A3237" t="s">
        <v>9025</v>
      </c>
      <c r="B3237">
        <v>91</v>
      </c>
      <c r="C3237" t="s">
        <v>491</v>
      </c>
      <c r="D3237">
        <v>19348</v>
      </c>
      <c r="E3237" t="s">
        <v>1649</v>
      </c>
      <c r="F3237" t="s">
        <v>204</v>
      </c>
      <c r="G3237" t="s">
        <v>9026</v>
      </c>
      <c r="H3237" t="s">
        <v>1631</v>
      </c>
      <c r="I3237" t="s">
        <v>20</v>
      </c>
      <c r="J3237" t="s">
        <v>21</v>
      </c>
      <c r="K3237">
        <v>10000000</v>
      </c>
      <c r="L3237">
        <v>2009</v>
      </c>
      <c r="M3237">
        <v>5.5</v>
      </c>
      <c r="N3237">
        <v>2.35</v>
      </c>
    </row>
    <row r="3238" spans="1:14" x14ac:dyDescent="0.3">
      <c r="A3238" t="s">
        <v>9027</v>
      </c>
      <c r="B3238">
        <v>90</v>
      </c>
      <c r="C3238" t="s">
        <v>931</v>
      </c>
      <c r="D3238">
        <v>100503</v>
      </c>
      <c r="E3238" t="s">
        <v>1106</v>
      </c>
      <c r="F3238" t="s">
        <v>1384</v>
      </c>
      <c r="G3238" t="s">
        <v>9028</v>
      </c>
      <c r="H3238" t="s">
        <v>4225</v>
      </c>
      <c r="I3238" t="s">
        <v>20</v>
      </c>
      <c r="J3238" t="s">
        <v>21</v>
      </c>
      <c r="K3238">
        <v>8000000</v>
      </c>
      <c r="L3238">
        <v>2009</v>
      </c>
      <c r="M3238">
        <v>5.9</v>
      </c>
      <c r="N3238">
        <v>1.85</v>
      </c>
    </row>
    <row r="3239" spans="1:14" x14ac:dyDescent="0.3">
      <c r="A3239" t="s">
        <v>9029</v>
      </c>
      <c r="B3239">
        <v>90</v>
      </c>
      <c r="C3239" t="s">
        <v>2241</v>
      </c>
      <c r="D3239">
        <v>92900</v>
      </c>
      <c r="E3239" t="s">
        <v>1649</v>
      </c>
      <c r="F3239" t="s">
        <v>838</v>
      </c>
      <c r="G3239" t="s">
        <v>9030</v>
      </c>
      <c r="H3239" t="s">
        <v>1646</v>
      </c>
      <c r="I3239" t="s">
        <v>20</v>
      </c>
      <c r="J3239" t="s">
        <v>21</v>
      </c>
      <c r="K3239">
        <v>5000000</v>
      </c>
      <c r="L3239">
        <v>2009</v>
      </c>
      <c r="M3239">
        <v>4.7</v>
      </c>
      <c r="N3239">
        <v>1.85</v>
      </c>
    </row>
    <row r="3240" spans="1:14" x14ac:dyDescent="0.3">
      <c r="A3240" t="s">
        <v>8261</v>
      </c>
      <c r="B3240">
        <v>94</v>
      </c>
      <c r="C3240" t="s">
        <v>7074</v>
      </c>
      <c r="D3240">
        <v>140987</v>
      </c>
      <c r="E3240" t="s">
        <v>2190</v>
      </c>
      <c r="F3240" t="s">
        <v>3054</v>
      </c>
      <c r="G3240" t="s">
        <v>9031</v>
      </c>
      <c r="H3240" t="s">
        <v>9032</v>
      </c>
      <c r="I3240" t="s">
        <v>20</v>
      </c>
      <c r="J3240" t="s">
        <v>182</v>
      </c>
      <c r="L3240">
        <v>2008</v>
      </c>
      <c r="M3240">
        <v>4.2</v>
      </c>
      <c r="N3240">
        <v>1.85</v>
      </c>
    </row>
    <row r="3241" spans="1:14" x14ac:dyDescent="0.3">
      <c r="A3241" t="s">
        <v>9033</v>
      </c>
      <c r="B3241">
        <v>112</v>
      </c>
      <c r="C3241" t="s">
        <v>9034</v>
      </c>
      <c r="E3241" t="s">
        <v>1265</v>
      </c>
      <c r="F3241" t="s">
        <v>9035</v>
      </c>
      <c r="G3241" t="s">
        <v>9036</v>
      </c>
      <c r="H3241" t="s">
        <v>9037</v>
      </c>
      <c r="I3241" t="s">
        <v>20</v>
      </c>
      <c r="J3241" t="s">
        <v>251</v>
      </c>
      <c r="K3241">
        <v>10000000</v>
      </c>
      <c r="L3241">
        <v>2015</v>
      </c>
      <c r="M3241">
        <v>5.2</v>
      </c>
      <c r="N3241">
        <v>2.39</v>
      </c>
    </row>
    <row r="3242" spans="1:14" x14ac:dyDescent="0.3">
      <c r="A3242" t="s">
        <v>8750</v>
      </c>
      <c r="B3242">
        <v>85</v>
      </c>
      <c r="C3242" t="s">
        <v>4402</v>
      </c>
      <c r="E3242" t="s">
        <v>1995</v>
      </c>
      <c r="F3242" t="s">
        <v>3294</v>
      </c>
      <c r="G3242" t="s">
        <v>9038</v>
      </c>
      <c r="H3242" t="s">
        <v>9039</v>
      </c>
      <c r="I3242" t="s">
        <v>20</v>
      </c>
      <c r="J3242" t="s">
        <v>21</v>
      </c>
      <c r="L3242">
        <v>2009</v>
      </c>
      <c r="M3242">
        <v>5.2</v>
      </c>
      <c r="N3242">
        <v>1.85</v>
      </c>
    </row>
    <row r="3243" spans="1:14" x14ac:dyDescent="0.3">
      <c r="A3243" t="s">
        <v>9040</v>
      </c>
      <c r="B3243">
        <v>93</v>
      </c>
      <c r="C3243" t="s">
        <v>9041</v>
      </c>
      <c r="D3243">
        <v>5561</v>
      </c>
      <c r="E3243" t="s">
        <v>1106</v>
      </c>
      <c r="F3243" t="s">
        <v>9042</v>
      </c>
      <c r="G3243" t="s">
        <v>9043</v>
      </c>
      <c r="H3243" t="s">
        <v>1612</v>
      </c>
      <c r="I3243" t="s">
        <v>20</v>
      </c>
      <c r="J3243" t="s">
        <v>21</v>
      </c>
      <c r="K3243">
        <v>10000000</v>
      </c>
      <c r="L3243">
        <v>2007</v>
      </c>
      <c r="M3243">
        <v>3.9</v>
      </c>
      <c r="N3243">
        <v>1.85</v>
      </c>
    </row>
    <row r="3244" spans="1:14" x14ac:dyDescent="0.3">
      <c r="A3244" t="s">
        <v>9044</v>
      </c>
      <c r="B3244">
        <v>104</v>
      </c>
      <c r="C3244" t="s">
        <v>9045</v>
      </c>
      <c r="D3244">
        <v>3607</v>
      </c>
      <c r="E3244" t="s">
        <v>1451</v>
      </c>
      <c r="F3244" t="s">
        <v>1542</v>
      </c>
      <c r="G3244" t="s">
        <v>9046</v>
      </c>
      <c r="H3244" t="s">
        <v>9047</v>
      </c>
      <c r="I3244" t="s">
        <v>20</v>
      </c>
      <c r="J3244" t="s">
        <v>2292</v>
      </c>
      <c r="K3244">
        <v>10000000</v>
      </c>
      <c r="L3244">
        <v>2008</v>
      </c>
      <c r="M3244">
        <v>6.1</v>
      </c>
      <c r="N3244">
        <v>2.35</v>
      </c>
    </row>
    <row r="3245" spans="1:14" x14ac:dyDescent="0.3">
      <c r="A3245" t="s">
        <v>9048</v>
      </c>
      <c r="B3245">
        <v>94</v>
      </c>
      <c r="C3245" t="s">
        <v>9049</v>
      </c>
      <c r="E3245" t="s">
        <v>3456</v>
      </c>
      <c r="F3245" t="s">
        <v>9050</v>
      </c>
      <c r="G3245" t="s">
        <v>9051</v>
      </c>
      <c r="H3245" t="s">
        <v>9052</v>
      </c>
      <c r="I3245" t="s">
        <v>20</v>
      </c>
      <c r="J3245" t="s">
        <v>251</v>
      </c>
      <c r="L3245">
        <v>2010</v>
      </c>
      <c r="M3245">
        <v>5.8</v>
      </c>
      <c r="N3245">
        <v>2.35</v>
      </c>
    </row>
    <row r="3246" spans="1:14" x14ac:dyDescent="0.3">
      <c r="A3246" t="s">
        <v>9053</v>
      </c>
      <c r="B3246">
        <v>85</v>
      </c>
      <c r="C3246" t="s">
        <v>611</v>
      </c>
      <c r="D3246">
        <v>70527</v>
      </c>
      <c r="E3246" t="s">
        <v>1649</v>
      </c>
      <c r="F3246" t="s">
        <v>1281</v>
      </c>
      <c r="G3246" t="s">
        <v>9054</v>
      </c>
      <c r="H3246" t="s">
        <v>1079</v>
      </c>
      <c r="I3246" t="s">
        <v>20</v>
      </c>
      <c r="J3246" t="s">
        <v>21</v>
      </c>
      <c r="K3246">
        <v>6500000</v>
      </c>
      <c r="L3246">
        <v>2004</v>
      </c>
      <c r="M3246">
        <v>6.7</v>
      </c>
      <c r="N3246">
        <v>1.85</v>
      </c>
    </row>
    <row r="3247" spans="1:14" x14ac:dyDescent="0.3">
      <c r="A3247" t="s">
        <v>3422</v>
      </c>
      <c r="B3247">
        <v>99</v>
      </c>
      <c r="C3247" t="s">
        <v>9055</v>
      </c>
      <c r="E3247" t="s">
        <v>604</v>
      </c>
      <c r="F3247" t="s">
        <v>9056</v>
      </c>
      <c r="G3247" t="s">
        <v>9057</v>
      </c>
      <c r="H3247" t="s">
        <v>9058</v>
      </c>
      <c r="I3247" t="s">
        <v>20</v>
      </c>
      <c r="J3247" t="s">
        <v>21</v>
      </c>
      <c r="K3247">
        <v>10000000</v>
      </c>
      <c r="L3247">
        <v>2007</v>
      </c>
      <c r="M3247">
        <v>5.7</v>
      </c>
      <c r="N3247">
        <v>2.35</v>
      </c>
    </row>
    <row r="3248" spans="1:14" x14ac:dyDescent="0.3">
      <c r="A3248" t="s">
        <v>9059</v>
      </c>
      <c r="B3248">
        <v>91</v>
      </c>
      <c r="C3248" t="s">
        <v>9060</v>
      </c>
      <c r="E3248" t="s">
        <v>3846</v>
      </c>
      <c r="F3248" t="s">
        <v>9061</v>
      </c>
      <c r="G3248" t="s">
        <v>9062</v>
      </c>
      <c r="H3248" t="s">
        <v>9063</v>
      </c>
      <c r="I3248" t="s">
        <v>20</v>
      </c>
      <c r="J3248" t="s">
        <v>182</v>
      </c>
      <c r="K3248">
        <v>10000000</v>
      </c>
      <c r="L3248">
        <v>2011</v>
      </c>
      <c r="M3248">
        <v>4.5</v>
      </c>
      <c r="N3248">
        <v>2.35</v>
      </c>
    </row>
    <row r="3249" spans="1:14" x14ac:dyDescent="0.3">
      <c r="A3249" t="s">
        <v>9064</v>
      </c>
      <c r="B3249">
        <v>117</v>
      </c>
      <c r="C3249" t="s">
        <v>2768</v>
      </c>
      <c r="E3249" t="s">
        <v>2588</v>
      </c>
      <c r="F3249" t="s">
        <v>1215</v>
      </c>
      <c r="G3249" t="s">
        <v>9065</v>
      </c>
      <c r="H3249" t="s">
        <v>9066</v>
      </c>
      <c r="I3249" t="s">
        <v>20</v>
      </c>
      <c r="J3249" t="s">
        <v>34</v>
      </c>
      <c r="K3249">
        <v>6000000</v>
      </c>
      <c r="L3249">
        <v>2008</v>
      </c>
      <c r="M3249">
        <v>6.9</v>
      </c>
      <c r="N3249">
        <v>2.35</v>
      </c>
    </row>
    <row r="3250" spans="1:14" x14ac:dyDescent="0.3">
      <c r="A3250" t="s">
        <v>9067</v>
      </c>
      <c r="B3250">
        <v>85</v>
      </c>
      <c r="C3250" t="s">
        <v>1141</v>
      </c>
      <c r="E3250" t="s">
        <v>9068</v>
      </c>
      <c r="F3250" t="s">
        <v>4631</v>
      </c>
      <c r="G3250" t="s">
        <v>9069</v>
      </c>
      <c r="H3250" t="s">
        <v>9070</v>
      </c>
      <c r="I3250" t="s">
        <v>20</v>
      </c>
      <c r="J3250" t="s">
        <v>3548</v>
      </c>
      <c r="K3250">
        <v>10000000</v>
      </c>
      <c r="L3250">
        <v>2014</v>
      </c>
      <c r="M3250">
        <v>4.8</v>
      </c>
    </row>
    <row r="3251" spans="1:14" x14ac:dyDescent="0.3">
      <c r="A3251" t="s">
        <v>8225</v>
      </c>
      <c r="B3251">
        <v>106</v>
      </c>
      <c r="C3251" t="s">
        <v>574</v>
      </c>
      <c r="E3251" t="s">
        <v>2183</v>
      </c>
      <c r="F3251" t="s">
        <v>9071</v>
      </c>
      <c r="G3251" t="s">
        <v>9072</v>
      </c>
      <c r="H3251" t="s">
        <v>1312</v>
      </c>
      <c r="I3251" t="s">
        <v>20</v>
      </c>
      <c r="J3251" t="s">
        <v>520</v>
      </c>
      <c r="K3251">
        <v>10000000</v>
      </c>
      <c r="L3251">
        <v>2008</v>
      </c>
      <c r="M3251">
        <v>6.3</v>
      </c>
      <c r="N3251">
        <v>2.35</v>
      </c>
    </row>
    <row r="3252" spans="1:14" x14ac:dyDescent="0.3">
      <c r="A3252" t="s">
        <v>9073</v>
      </c>
      <c r="B3252">
        <v>81</v>
      </c>
      <c r="C3252" t="s">
        <v>9074</v>
      </c>
      <c r="D3252">
        <v>11835</v>
      </c>
      <c r="E3252" t="s">
        <v>936</v>
      </c>
      <c r="F3252" t="s">
        <v>5236</v>
      </c>
      <c r="G3252" t="s">
        <v>9075</v>
      </c>
      <c r="H3252" t="s">
        <v>9076</v>
      </c>
      <c r="I3252" t="s">
        <v>5240</v>
      </c>
      <c r="J3252" t="s">
        <v>5241</v>
      </c>
      <c r="K3252">
        <v>10000000</v>
      </c>
      <c r="L3252">
        <v>2013</v>
      </c>
      <c r="M3252">
        <v>6.9</v>
      </c>
      <c r="N3252">
        <v>2.35</v>
      </c>
    </row>
    <row r="3253" spans="1:14" x14ac:dyDescent="0.3">
      <c r="A3253" t="s">
        <v>9077</v>
      </c>
      <c r="B3253">
        <v>100</v>
      </c>
      <c r="C3253" t="s">
        <v>130</v>
      </c>
      <c r="E3253" t="s">
        <v>9078</v>
      </c>
      <c r="F3253" t="s">
        <v>9079</v>
      </c>
      <c r="G3253" t="s">
        <v>9080</v>
      </c>
      <c r="H3253" t="s">
        <v>9081</v>
      </c>
      <c r="I3253" t="s">
        <v>20</v>
      </c>
      <c r="J3253" t="s">
        <v>34</v>
      </c>
      <c r="K3253">
        <v>10000000</v>
      </c>
      <c r="L3253">
        <v>2010</v>
      </c>
      <c r="M3253">
        <v>5.4</v>
      </c>
      <c r="N3253">
        <v>2.35</v>
      </c>
    </row>
    <row r="3254" spans="1:14" x14ac:dyDescent="0.3">
      <c r="A3254" t="s">
        <v>2951</v>
      </c>
      <c r="B3254">
        <v>90</v>
      </c>
      <c r="C3254" t="s">
        <v>792</v>
      </c>
      <c r="E3254" t="s">
        <v>2648</v>
      </c>
      <c r="F3254" t="s">
        <v>265</v>
      </c>
      <c r="G3254" t="s">
        <v>9082</v>
      </c>
      <c r="H3254" t="s">
        <v>6340</v>
      </c>
      <c r="I3254" t="s">
        <v>20</v>
      </c>
      <c r="J3254" t="s">
        <v>21</v>
      </c>
      <c r="K3254">
        <v>10000000</v>
      </c>
      <c r="L3254">
        <v>2009</v>
      </c>
      <c r="M3254">
        <v>3.8</v>
      </c>
      <c r="N3254">
        <v>1.85</v>
      </c>
    </row>
    <row r="3255" spans="1:14" x14ac:dyDescent="0.3">
      <c r="A3255" t="s">
        <v>9083</v>
      </c>
      <c r="B3255">
        <v>116</v>
      </c>
      <c r="C3255" t="s">
        <v>9084</v>
      </c>
      <c r="E3255" t="s">
        <v>146</v>
      </c>
      <c r="F3255" t="s">
        <v>8617</v>
      </c>
      <c r="G3255" t="s">
        <v>9085</v>
      </c>
      <c r="H3255" t="s">
        <v>9086</v>
      </c>
      <c r="I3255" t="s">
        <v>20</v>
      </c>
      <c r="J3255" t="s">
        <v>182</v>
      </c>
      <c r="K3255">
        <v>10000000</v>
      </c>
      <c r="L3255">
        <v>2007</v>
      </c>
      <c r="M3255">
        <v>7</v>
      </c>
      <c r="N3255">
        <v>2.35</v>
      </c>
    </row>
    <row r="3256" spans="1:14" x14ac:dyDescent="0.3">
      <c r="A3256" t="s">
        <v>9087</v>
      </c>
      <c r="B3256">
        <v>84</v>
      </c>
      <c r="C3256" t="s">
        <v>9088</v>
      </c>
      <c r="E3256" t="s">
        <v>1099</v>
      </c>
      <c r="F3256" t="s">
        <v>6353</v>
      </c>
      <c r="G3256" t="s">
        <v>9089</v>
      </c>
      <c r="H3256" t="s">
        <v>3485</v>
      </c>
      <c r="I3256" t="s">
        <v>20</v>
      </c>
      <c r="J3256" t="s">
        <v>21</v>
      </c>
      <c r="K3256">
        <v>10000000</v>
      </c>
      <c r="L3256">
        <v>2010</v>
      </c>
      <c r="M3256">
        <v>5.2</v>
      </c>
    </row>
    <row r="3257" spans="1:14" x14ac:dyDescent="0.3">
      <c r="A3257" t="s">
        <v>5214</v>
      </c>
      <c r="B3257">
        <v>135</v>
      </c>
      <c r="C3257" t="s">
        <v>8017</v>
      </c>
      <c r="D3257">
        <v>128486</v>
      </c>
      <c r="E3257" t="s">
        <v>2952</v>
      </c>
      <c r="F3257" t="s">
        <v>4246</v>
      </c>
      <c r="G3257" t="s">
        <v>9090</v>
      </c>
      <c r="H3257" t="s">
        <v>9091</v>
      </c>
      <c r="I3257" t="s">
        <v>7537</v>
      </c>
      <c r="J3257" t="s">
        <v>3548</v>
      </c>
      <c r="K3257">
        <v>10000000</v>
      </c>
      <c r="L3257">
        <v>2008</v>
      </c>
      <c r="M3257">
        <v>7.3</v>
      </c>
      <c r="N3257">
        <v>2.35</v>
      </c>
    </row>
    <row r="3258" spans="1:14" x14ac:dyDescent="0.3">
      <c r="A3258" t="s">
        <v>7701</v>
      </c>
      <c r="B3258">
        <v>84</v>
      </c>
      <c r="C3258" t="s">
        <v>6939</v>
      </c>
      <c r="E3258" t="s">
        <v>3456</v>
      </c>
      <c r="F3258" t="s">
        <v>1825</v>
      </c>
      <c r="G3258" t="s">
        <v>9092</v>
      </c>
      <c r="H3258" t="s">
        <v>2506</v>
      </c>
      <c r="I3258" t="s">
        <v>20</v>
      </c>
      <c r="J3258" t="s">
        <v>21</v>
      </c>
      <c r="K3258">
        <v>10000000</v>
      </c>
      <c r="L3258">
        <v>2013</v>
      </c>
      <c r="M3258">
        <v>4.5999999999999996</v>
      </c>
      <c r="N3258">
        <v>2.35</v>
      </c>
    </row>
    <row r="3259" spans="1:14" x14ac:dyDescent="0.3">
      <c r="A3259" t="s">
        <v>9093</v>
      </c>
      <c r="B3259">
        <v>89</v>
      </c>
      <c r="C3259" t="s">
        <v>495</v>
      </c>
      <c r="E3259" t="s">
        <v>9094</v>
      </c>
      <c r="F3259" t="s">
        <v>1940</v>
      </c>
      <c r="G3259" t="s">
        <v>9095</v>
      </c>
      <c r="H3259" t="s">
        <v>7505</v>
      </c>
      <c r="I3259" t="s">
        <v>20</v>
      </c>
      <c r="J3259" t="s">
        <v>182</v>
      </c>
      <c r="K3259">
        <v>10000000</v>
      </c>
      <c r="L3259">
        <v>2010</v>
      </c>
      <c r="M3259">
        <v>6.5</v>
      </c>
      <c r="N3259">
        <v>2.35</v>
      </c>
    </row>
    <row r="3260" spans="1:14" x14ac:dyDescent="0.3">
      <c r="A3260" t="s">
        <v>4044</v>
      </c>
      <c r="B3260">
        <v>107</v>
      </c>
      <c r="C3260" t="s">
        <v>5474</v>
      </c>
      <c r="D3260">
        <v>16025394</v>
      </c>
      <c r="E3260" t="s">
        <v>936</v>
      </c>
      <c r="F3260" t="s">
        <v>378</v>
      </c>
      <c r="G3260" t="s">
        <v>9096</v>
      </c>
      <c r="H3260" t="s">
        <v>1168</v>
      </c>
      <c r="I3260" t="s">
        <v>20</v>
      </c>
      <c r="J3260" t="s">
        <v>21</v>
      </c>
      <c r="L3260">
        <v>2009</v>
      </c>
      <c r="M3260">
        <v>6.8</v>
      </c>
      <c r="N3260">
        <v>1.85</v>
      </c>
    </row>
    <row r="3261" spans="1:14" x14ac:dyDescent="0.3">
      <c r="A3261" t="s">
        <v>9097</v>
      </c>
      <c r="B3261">
        <v>144</v>
      </c>
      <c r="C3261" t="s">
        <v>9098</v>
      </c>
      <c r="D3261">
        <v>2483955</v>
      </c>
      <c r="E3261" t="s">
        <v>146</v>
      </c>
      <c r="F3261" t="s">
        <v>7656</v>
      </c>
      <c r="G3261" t="s">
        <v>9099</v>
      </c>
      <c r="H3261" t="s">
        <v>9100</v>
      </c>
      <c r="I3261" t="s">
        <v>20</v>
      </c>
      <c r="J3261" t="s">
        <v>21</v>
      </c>
      <c r="K3261">
        <v>9600000</v>
      </c>
      <c r="L3261">
        <v>2005</v>
      </c>
      <c r="M3261">
        <v>6.7</v>
      </c>
      <c r="N3261">
        <v>1.85</v>
      </c>
    </row>
    <row r="3262" spans="1:14" x14ac:dyDescent="0.3">
      <c r="A3262" t="s">
        <v>2082</v>
      </c>
      <c r="B3262">
        <v>98</v>
      </c>
      <c r="C3262" t="s">
        <v>3294</v>
      </c>
      <c r="D3262">
        <v>57176582</v>
      </c>
      <c r="E3262" t="s">
        <v>1099</v>
      </c>
      <c r="F3262" t="s">
        <v>2478</v>
      </c>
      <c r="G3262" t="s">
        <v>9101</v>
      </c>
      <c r="H3262" t="s">
        <v>8129</v>
      </c>
      <c r="I3262" t="s">
        <v>20</v>
      </c>
      <c r="J3262" t="s">
        <v>21</v>
      </c>
      <c r="K3262">
        <v>9500000</v>
      </c>
      <c r="L3262">
        <v>2000</v>
      </c>
      <c r="M3262">
        <v>6.1</v>
      </c>
      <c r="N3262">
        <v>1.85</v>
      </c>
    </row>
    <row r="3263" spans="1:14" x14ac:dyDescent="0.3">
      <c r="A3263" t="s">
        <v>9102</v>
      </c>
      <c r="B3263">
        <v>94</v>
      </c>
      <c r="C3263" t="s">
        <v>464</v>
      </c>
      <c r="E3263" t="s">
        <v>315</v>
      </c>
      <c r="F3263" t="s">
        <v>949</v>
      </c>
      <c r="G3263" t="s">
        <v>9103</v>
      </c>
      <c r="H3263" t="s">
        <v>9104</v>
      </c>
      <c r="I3263" t="s">
        <v>20</v>
      </c>
      <c r="J3263" t="s">
        <v>182</v>
      </c>
      <c r="K3263">
        <v>10000000</v>
      </c>
      <c r="L3263">
        <v>2014</v>
      </c>
      <c r="M3263">
        <v>5.2</v>
      </c>
    </row>
    <row r="3264" spans="1:14" x14ac:dyDescent="0.3">
      <c r="A3264" t="s">
        <v>4909</v>
      </c>
      <c r="B3264">
        <v>117</v>
      </c>
      <c r="C3264" t="s">
        <v>9105</v>
      </c>
      <c r="D3264">
        <v>43100000</v>
      </c>
      <c r="E3264" t="s">
        <v>30</v>
      </c>
      <c r="F3264" t="s">
        <v>6110</v>
      </c>
      <c r="G3264" t="s">
        <v>9106</v>
      </c>
      <c r="H3264" t="s">
        <v>732</v>
      </c>
      <c r="I3264" t="s">
        <v>20</v>
      </c>
      <c r="J3264" t="s">
        <v>34</v>
      </c>
      <c r="K3264">
        <v>9500000</v>
      </c>
      <c r="L3264">
        <v>1967</v>
      </c>
      <c r="M3264">
        <v>6.9</v>
      </c>
      <c r="N3264">
        <v>2.35</v>
      </c>
    </row>
    <row r="3265" spans="1:14" x14ac:dyDescent="0.3">
      <c r="A3265" t="s">
        <v>9107</v>
      </c>
      <c r="B3265">
        <v>102</v>
      </c>
      <c r="C3265" t="s">
        <v>5047</v>
      </c>
      <c r="E3265" t="s">
        <v>2865</v>
      </c>
      <c r="F3265" t="s">
        <v>6915</v>
      </c>
      <c r="G3265" t="s">
        <v>9108</v>
      </c>
      <c r="H3265" t="s">
        <v>3676</v>
      </c>
      <c r="I3265" t="s">
        <v>20</v>
      </c>
      <c r="J3265" t="s">
        <v>34</v>
      </c>
      <c r="K3265">
        <v>10000000</v>
      </c>
      <c r="L3265">
        <v>2014</v>
      </c>
      <c r="M3265">
        <v>6</v>
      </c>
    </row>
    <row r="3266" spans="1:14" x14ac:dyDescent="0.3">
      <c r="A3266" t="s">
        <v>7146</v>
      </c>
      <c r="B3266">
        <v>127</v>
      </c>
      <c r="C3266" t="s">
        <v>9109</v>
      </c>
      <c r="D3266">
        <v>225377</v>
      </c>
      <c r="E3266" t="s">
        <v>146</v>
      </c>
      <c r="F3266" t="s">
        <v>3753</v>
      </c>
      <c r="G3266" t="s">
        <v>9110</v>
      </c>
      <c r="H3266" t="s">
        <v>9111</v>
      </c>
      <c r="I3266" t="s">
        <v>965</v>
      </c>
      <c r="J3266" t="s">
        <v>966</v>
      </c>
      <c r="K3266">
        <v>8900000</v>
      </c>
      <c r="L3266">
        <v>2012</v>
      </c>
      <c r="M3266">
        <v>7.9</v>
      </c>
      <c r="N3266">
        <v>1.85</v>
      </c>
    </row>
    <row r="3267" spans="1:14" x14ac:dyDescent="0.3">
      <c r="A3267" t="s">
        <v>9112</v>
      </c>
      <c r="B3267">
        <v>98</v>
      </c>
      <c r="C3267" t="s">
        <v>4537</v>
      </c>
      <c r="D3267">
        <v>14114488</v>
      </c>
      <c r="E3267" t="s">
        <v>3456</v>
      </c>
      <c r="F3267" t="s">
        <v>1441</v>
      </c>
      <c r="G3267" t="s">
        <v>9113</v>
      </c>
      <c r="H3267" t="s">
        <v>4535</v>
      </c>
      <c r="I3267" t="s">
        <v>20</v>
      </c>
      <c r="J3267" t="s">
        <v>21</v>
      </c>
      <c r="K3267">
        <v>10500000</v>
      </c>
      <c r="L3267">
        <v>1988</v>
      </c>
      <c r="M3267">
        <v>4.5</v>
      </c>
      <c r="N3267">
        <v>1.85</v>
      </c>
    </row>
    <row r="3268" spans="1:14" x14ac:dyDescent="0.3">
      <c r="A3268" t="s">
        <v>9114</v>
      </c>
      <c r="B3268">
        <v>88</v>
      </c>
      <c r="C3268" t="s">
        <v>6290</v>
      </c>
      <c r="E3268" t="s">
        <v>3587</v>
      </c>
      <c r="F3268" t="s">
        <v>4313</v>
      </c>
      <c r="G3268" t="s">
        <v>9115</v>
      </c>
      <c r="H3268" t="s">
        <v>9116</v>
      </c>
      <c r="I3268" t="s">
        <v>20</v>
      </c>
      <c r="J3268" t="s">
        <v>21</v>
      </c>
      <c r="K3268">
        <v>9500000</v>
      </c>
      <c r="L3268">
        <v>2015</v>
      </c>
      <c r="M3268">
        <v>5.0999999999999996</v>
      </c>
      <c r="N3268">
        <v>1.78</v>
      </c>
    </row>
    <row r="3269" spans="1:14" x14ac:dyDescent="0.3">
      <c r="A3269" t="s">
        <v>9117</v>
      </c>
      <c r="B3269">
        <v>197</v>
      </c>
      <c r="C3269" t="s">
        <v>8571</v>
      </c>
      <c r="D3269">
        <v>46300000</v>
      </c>
      <c r="E3269" t="s">
        <v>909</v>
      </c>
      <c r="F3269" t="s">
        <v>1918</v>
      </c>
      <c r="G3269" t="s">
        <v>9118</v>
      </c>
      <c r="H3269" t="s">
        <v>9119</v>
      </c>
      <c r="I3269" t="s">
        <v>20</v>
      </c>
      <c r="J3269" t="s">
        <v>21</v>
      </c>
      <c r="K3269">
        <v>9400000</v>
      </c>
      <c r="L3269">
        <v>1963</v>
      </c>
      <c r="M3269">
        <v>7.6</v>
      </c>
      <c r="N3269">
        <v>2.76</v>
      </c>
    </row>
    <row r="3270" spans="1:14" x14ac:dyDescent="0.3">
      <c r="A3270" t="s">
        <v>9120</v>
      </c>
      <c r="B3270">
        <v>121</v>
      </c>
      <c r="C3270" t="s">
        <v>8051</v>
      </c>
      <c r="D3270">
        <v>12899702</v>
      </c>
      <c r="E3270" t="s">
        <v>9121</v>
      </c>
      <c r="F3270" t="s">
        <v>9122</v>
      </c>
      <c r="G3270" t="s">
        <v>9123</v>
      </c>
      <c r="H3270" t="s">
        <v>9124</v>
      </c>
      <c r="I3270" t="s">
        <v>1800</v>
      </c>
      <c r="J3270" t="s">
        <v>2292</v>
      </c>
      <c r="L3270">
        <v>2006</v>
      </c>
      <c r="M3270">
        <v>7.6</v>
      </c>
      <c r="N3270">
        <v>2.35</v>
      </c>
    </row>
    <row r="3271" spans="1:14" x14ac:dyDescent="0.3">
      <c r="A3271" t="s">
        <v>9125</v>
      </c>
      <c r="B3271">
        <v>90</v>
      </c>
      <c r="C3271" t="s">
        <v>7908</v>
      </c>
      <c r="E3271" t="s">
        <v>9126</v>
      </c>
      <c r="F3271" t="s">
        <v>9127</v>
      </c>
      <c r="G3271" t="s">
        <v>9128</v>
      </c>
      <c r="H3271" t="s">
        <v>9129</v>
      </c>
      <c r="I3271" t="s">
        <v>20</v>
      </c>
      <c r="J3271" t="s">
        <v>182</v>
      </c>
      <c r="K3271">
        <v>9300000</v>
      </c>
      <c r="L3271">
        <v>1981</v>
      </c>
      <c r="M3271">
        <v>6.7</v>
      </c>
      <c r="N3271">
        <v>1.37</v>
      </c>
    </row>
    <row r="3272" spans="1:14" x14ac:dyDescent="0.3">
      <c r="A3272" t="s">
        <v>4828</v>
      </c>
      <c r="B3272">
        <v>89</v>
      </c>
      <c r="C3272" t="s">
        <v>1503</v>
      </c>
      <c r="D3272">
        <v>113155</v>
      </c>
      <c r="E3272" t="s">
        <v>1232</v>
      </c>
      <c r="F3272" t="s">
        <v>9130</v>
      </c>
      <c r="G3272" t="s">
        <v>9131</v>
      </c>
      <c r="H3272" t="s">
        <v>4831</v>
      </c>
      <c r="I3272" t="s">
        <v>20</v>
      </c>
      <c r="J3272" t="s">
        <v>21</v>
      </c>
      <c r="L3272">
        <v>2009</v>
      </c>
      <c r="M3272">
        <v>6.1</v>
      </c>
    </row>
    <row r="3273" spans="1:14" x14ac:dyDescent="0.3">
      <c r="A3273" t="s">
        <v>3259</v>
      </c>
      <c r="B3273">
        <v>104</v>
      </c>
      <c r="C3273" t="s">
        <v>268</v>
      </c>
      <c r="D3273">
        <v>2600000</v>
      </c>
      <c r="E3273" t="s">
        <v>2183</v>
      </c>
      <c r="F3273" t="s">
        <v>65</v>
      </c>
      <c r="G3273" t="s">
        <v>9132</v>
      </c>
      <c r="H3273" t="s">
        <v>139</v>
      </c>
      <c r="I3273" t="s">
        <v>20</v>
      </c>
      <c r="J3273" t="s">
        <v>34</v>
      </c>
      <c r="K3273">
        <v>6000000</v>
      </c>
      <c r="L3273">
        <v>1995</v>
      </c>
      <c r="M3273">
        <v>7.5</v>
      </c>
      <c r="N3273">
        <v>2.35</v>
      </c>
    </row>
    <row r="3274" spans="1:14" x14ac:dyDescent="0.3">
      <c r="A3274" t="s">
        <v>8638</v>
      </c>
      <c r="B3274">
        <v>94</v>
      </c>
      <c r="C3274" t="s">
        <v>9133</v>
      </c>
      <c r="E3274" t="s">
        <v>3086</v>
      </c>
      <c r="F3274" t="s">
        <v>874</v>
      </c>
      <c r="G3274" t="s">
        <v>9134</v>
      </c>
      <c r="H3274" t="s">
        <v>9135</v>
      </c>
      <c r="I3274" t="s">
        <v>20</v>
      </c>
      <c r="J3274" t="s">
        <v>21</v>
      </c>
      <c r="K3274">
        <v>10000000</v>
      </c>
      <c r="L3274">
        <v>2015</v>
      </c>
      <c r="M3274">
        <v>5.3</v>
      </c>
      <c r="N3274">
        <v>1.85</v>
      </c>
    </row>
    <row r="3275" spans="1:14" x14ac:dyDescent="0.3">
      <c r="A3275" t="s">
        <v>9136</v>
      </c>
      <c r="B3275">
        <v>90</v>
      </c>
      <c r="C3275" t="s">
        <v>9137</v>
      </c>
      <c r="D3275">
        <v>1602466</v>
      </c>
      <c r="E3275" t="s">
        <v>9138</v>
      </c>
      <c r="F3275" t="s">
        <v>9139</v>
      </c>
      <c r="G3275" t="s">
        <v>9140</v>
      </c>
      <c r="H3275" t="s">
        <v>5470</v>
      </c>
      <c r="I3275" t="s">
        <v>20</v>
      </c>
      <c r="J3275" t="s">
        <v>3498</v>
      </c>
      <c r="K3275">
        <v>600000000</v>
      </c>
      <c r="L3275">
        <v>2010</v>
      </c>
      <c r="M3275">
        <v>6</v>
      </c>
    </row>
    <row r="3276" spans="1:14" x14ac:dyDescent="0.3">
      <c r="A3276" t="s">
        <v>7895</v>
      </c>
      <c r="B3276">
        <v>130</v>
      </c>
      <c r="C3276" t="s">
        <v>57</v>
      </c>
      <c r="D3276">
        <v>3029870</v>
      </c>
      <c r="E3276" t="s">
        <v>1216</v>
      </c>
      <c r="F3276" t="s">
        <v>154</v>
      </c>
      <c r="G3276" t="s">
        <v>9141</v>
      </c>
      <c r="H3276" t="s">
        <v>2259</v>
      </c>
      <c r="I3276" t="s">
        <v>20</v>
      </c>
      <c r="J3276" t="s">
        <v>4713</v>
      </c>
      <c r="K3276">
        <v>7400000</v>
      </c>
      <c r="L3276">
        <v>2011</v>
      </c>
      <c r="M3276">
        <v>7.1</v>
      </c>
      <c r="N3276">
        <v>2.35</v>
      </c>
    </row>
    <row r="3277" spans="1:14" x14ac:dyDescent="0.3">
      <c r="A3277" t="s">
        <v>9142</v>
      </c>
      <c r="B3277">
        <v>92</v>
      </c>
      <c r="C3277" t="s">
        <v>4571</v>
      </c>
      <c r="E3277" t="s">
        <v>9143</v>
      </c>
      <c r="F3277" t="s">
        <v>358</v>
      </c>
      <c r="G3277" t="s">
        <v>9144</v>
      </c>
      <c r="H3277" t="s">
        <v>9145</v>
      </c>
      <c r="I3277" t="s">
        <v>20</v>
      </c>
      <c r="J3277" t="s">
        <v>251</v>
      </c>
      <c r="K3277">
        <v>8500000</v>
      </c>
      <c r="L3277">
        <v>2011</v>
      </c>
      <c r="M3277">
        <v>7.5</v>
      </c>
      <c r="N3277">
        <v>2.35</v>
      </c>
    </row>
    <row r="3278" spans="1:14" x14ac:dyDescent="0.3">
      <c r="A3278" t="s">
        <v>9146</v>
      </c>
      <c r="B3278">
        <v>176</v>
      </c>
      <c r="C3278" t="s">
        <v>9147</v>
      </c>
      <c r="D3278">
        <v>3047539</v>
      </c>
      <c r="E3278" t="s">
        <v>146</v>
      </c>
      <c r="F3278" t="s">
        <v>8656</v>
      </c>
      <c r="G3278" t="s">
        <v>9148</v>
      </c>
      <c r="H3278" t="s">
        <v>9149</v>
      </c>
      <c r="I3278" t="s">
        <v>3497</v>
      </c>
      <c r="J3278" t="s">
        <v>3498</v>
      </c>
      <c r="K3278">
        <v>7217600</v>
      </c>
      <c r="L3278">
        <v>2012</v>
      </c>
      <c r="M3278">
        <v>6.9</v>
      </c>
      <c r="N3278">
        <v>2.35</v>
      </c>
    </row>
    <row r="3279" spans="1:14" x14ac:dyDescent="0.3">
      <c r="A3279" t="s">
        <v>127</v>
      </c>
      <c r="B3279">
        <v>116</v>
      </c>
      <c r="C3279" t="s">
        <v>5090</v>
      </c>
      <c r="D3279">
        <v>78900000</v>
      </c>
      <c r="E3279" t="s">
        <v>6131</v>
      </c>
      <c r="F3279" t="s">
        <v>1441</v>
      </c>
      <c r="G3279" t="s">
        <v>9150</v>
      </c>
      <c r="H3279" t="s">
        <v>9151</v>
      </c>
      <c r="I3279" t="s">
        <v>20</v>
      </c>
      <c r="J3279" t="s">
        <v>34</v>
      </c>
      <c r="K3279">
        <v>11000000</v>
      </c>
      <c r="L3279">
        <v>1979</v>
      </c>
      <c r="M3279">
        <v>8.5</v>
      </c>
      <c r="N3279">
        <v>2.35</v>
      </c>
    </row>
    <row r="3280" spans="1:14" x14ac:dyDescent="0.3">
      <c r="A3280" t="s">
        <v>4534</v>
      </c>
      <c r="B3280">
        <v>88</v>
      </c>
      <c r="C3280" t="s">
        <v>9152</v>
      </c>
      <c r="D3280">
        <v>30859000</v>
      </c>
      <c r="E3280" t="s">
        <v>3456</v>
      </c>
      <c r="F3280" t="s">
        <v>6494</v>
      </c>
      <c r="G3280" t="s">
        <v>9153</v>
      </c>
      <c r="H3280" t="s">
        <v>9154</v>
      </c>
      <c r="I3280" t="s">
        <v>20</v>
      </c>
      <c r="J3280" t="s">
        <v>21</v>
      </c>
      <c r="K3280">
        <v>83532</v>
      </c>
      <c r="L3280">
        <v>1974</v>
      </c>
      <c r="M3280">
        <v>7.5</v>
      </c>
      <c r="N3280">
        <v>1.85</v>
      </c>
    </row>
    <row r="3281" spans="1:14" x14ac:dyDescent="0.3">
      <c r="A3281" t="s">
        <v>9155</v>
      </c>
      <c r="B3281">
        <v>106</v>
      </c>
      <c r="C3281" t="s">
        <v>6033</v>
      </c>
      <c r="D3281">
        <v>3571735</v>
      </c>
      <c r="E3281" t="s">
        <v>2721</v>
      </c>
      <c r="F3281" t="s">
        <v>378</v>
      </c>
      <c r="G3281" t="s">
        <v>9156</v>
      </c>
      <c r="H3281" t="s">
        <v>4033</v>
      </c>
      <c r="I3281" t="s">
        <v>20</v>
      </c>
      <c r="J3281" t="s">
        <v>21</v>
      </c>
      <c r="K3281">
        <v>10000000</v>
      </c>
      <c r="L3281">
        <v>2010</v>
      </c>
      <c r="M3281">
        <v>6.6</v>
      </c>
      <c r="N3281">
        <v>2.35</v>
      </c>
    </row>
    <row r="3282" spans="1:14" x14ac:dyDescent="0.3">
      <c r="A3282" t="s">
        <v>4307</v>
      </c>
      <c r="B3282">
        <v>181</v>
      </c>
      <c r="C3282" t="s">
        <v>1683</v>
      </c>
      <c r="D3282">
        <v>50000000</v>
      </c>
      <c r="E3282" t="s">
        <v>7226</v>
      </c>
      <c r="F3282" t="s">
        <v>5385</v>
      </c>
      <c r="G3282" t="s">
        <v>9157</v>
      </c>
      <c r="H3282" t="s">
        <v>9158</v>
      </c>
      <c r="I3282" t="s">
        <v>20</v>
      </c>
      <c r="J3282" t="s">
        <v>21</v>
      </c>
      <c r="K3282">
        <v>9000000</v>
      </c>
      <c r="L3282">
        <v>1971</v>
      </c>
      <c r="M3282">
        <v>8</v>
      </c>
      <c r="N3282">
        <v>2.35</v>
      </c>
    </row>
    <row r="3283" spans="1:14" x14ac:dyDescent="0.3">
      <c r="A3283" t="s">
        <v>3545</v>
      </c>
      <c r="B3283">
        <v>130</v>
      </c>
      <c r="C3283" t="s">
        <v>9159</v>
      </c>
      <c r="D3283">
        <v>63600000</v>
      </c>
      <c r="E3283" t="s">
        <v>30</v>
      </c>
      <c r="F3283" t="s">
        <v>732</v>
      </c>
      <c r="G3283" t="s">
        <v>9160</v>
      </c>
      <c r="H3283" t="s">
        <v>3046</v>
      </c>
      <c r="I3283" t="s">
        <v>20</v>
      </c>
      <c r="J3283" t="s">
        <v>34</v>
      </c>
      <c r="K3283">
        <v>9000000</v>
      </c>
      <c r="L3283">
        <v>1965</v>
      </c>
      <c r="M3283">
        <v>7</v>
      </c>
      <c r="N3283">
        <v>2.35</v>
      </c>
    </row>
    <row r="3284" spans="1:14" x14ac:dyDescent="0.3">
      <c r="A3284" t="s">
        <v>4138</v>
      </c>
      <c r="B3284">
        <v>93</v>
      </c>
      <c r="C3284" t="s">
        <v>9161</v>
      </c>
      <c r="E3284" t="s">
        <v>7504</v>
      </c>
      <c r="F3284" t="s">
        <v>476</v>
      </c>
      <c r="G3284" t="s">
        <v>9162</v>
      </c>
      <c r="H3284" t="s">
        <v>9163</v>
      </c>
      <c r="I3284" t="s">
        <v>20</v>
      </c>
      <c r="J3284" t="s">
        <v>21</v>
      </c>
      <c r="K3284">
        <v>10000000</v>
      </c>
      <c r="L3284">
        <v>2011</v>
      </c>
      <c r="M3284">
        <v>5.8</v>
      </c>
      <c r="N3284">
        <v>2.35</v>
      </c>
    </row>
    <row r="3285" spans="1:14" x14ac:dyDescent="0.3">
      <c r="A3285" t="s">
        <v>9164</v>
      </c>
      <c r="B3285">
        <v>110</v>
      </c>
      <c r="C3285" t="s">
        <v>9165</v>
      </c>
      <c r="E3285" t="s">
        <v>936</v>
      </c>
      <c r="F3285" t="s">
        <v>6703</v>
      </c>
      <c r="G3285" t="s">
        <v>9166</v>
      </c>
      <c r="H3285" t="s">
        <v>9167</v>
      </c>
      <c r="I3285" t="s">
        <v>5895</v>
      </c>
      <c r="J3285" t="s">
        <v>4364</v>
      </c>
      <c r="L3285">
        <v>2010</v>
      </c>
      <c r="M3285">
        <v>7.3</v>
      </c>
      <c r="N3285">
        <v>2.35</v>
      </c>
    </row>
    <row r="3286" spans="1:14" x14ac:dyDescent="0.3">
      <c r="A3286" t="s">
        <v>1993</v>
      </c>
      <c r="B3286">
        <v>123</v>
      </c>
      <c r="C3286" t="s">
        <v>541</v>
      </c>
      <c r="D3286">
        <v>36049108</v>
      </c>
      <c r="E3286" t="s">
        <v>3612</v>
      </c>
      <c r="F3286" t="s">
        <v>432</v>
      </c>
      <c r="G3286" t="s">
        <v>9168</v>
      </c>
      <c r="H3286" t="s">
        <v>4433</v>
      </c>
      <c r="I3286" t="s">
        <v>20</v>
      </c>
      <c r="J3286" t="s">
        <v>21</v>
      </c>
      <c r="K3286">
        <v>9000000</v>
      </c>
      <c r="L3286">
        <v>1996</v>
      </c>
      <c r="M3286">
        <v>6.8</v>
      </c>
      <c r="N3286">
        <v>2.35</v>
      </c>
    </row>
    <row r="3287" spans="1:14" x14ac:dyDescent="0.3">
      <c r="A3287" t="s">
        <v>4189</v>
      </c>
      <c r="B3287">
        <v>120</v>
      </c>
      <c r="C3287" t="s">
        <v>1462</v>
      </c>
      <c r="D3287">
        <v>34074895</v>
      </c>
      <c r="E3287" t="s">
        <v>1649</v>
      </c>
      <c r="F3287" t="s">
        <v>1819</v>
      </c>
      <c r="G3287" t="s">
        <v>9169</v>
      </c>
      <c r="H3287" t="s">
        <v>9170</v>
      </c>
      <c r="I3287" t="s">
        <v>20</v>
      </c>
      <c r="J3287" t="s">
        <v>21</v>
      </c>
      <c r="K3287">
        <v>9000000</v>
      </c>
      <c r="L3287">
        <v>1999</v>
      </c>
      <c r="M3287">
        <v>6.7</v>
      </c>
      <c r="N3287">
        <v>1.85</v>
      </c>
    </row>
    <row r="3288" spans="1:14" x14ac:dyDescent="0.3">
      <c r="A3288" t="s">
        <v>7960</v>
      </c>
      <c r="B3288">
        <v>87</v>
      </c>
      <c r="C3288" t="s">
        <v>9171</v>
      </c>
      <c r="D3288">
        <v>33244684</v>
      </c>
      <c r="E3288" t="s">
        <v>4536</v>
      </c>
      <c r="F3288" t="s">
        <v>9172</v>
      </c>
      <c r="G3288" t="s">
        <v>9173</v>
      </c>
      <c r="H3288" t="s">
        <v>9174</v>
      </c>
      <c r="I3288" t="s">
        <v>20</v>
      </c>
      <c r="J3288" t="s">
        <v>21</v>
      </c>
      <c r="K3288">
        <v>9000000</v>
      </c>
      <c r="L3288">
        <v>1988</v>
      </c>
      <c r="M3288">
        <v>6.5</v>
      </c>
      <c r="N3288">
        <v>1.85</v>
      </c>
    </row>
    <row r="3289" spans="1:14" x14ac:dyDescent="0.3">
      <c r="A3289" t="s">
        <v>2429</v>
      </c>
      <c r="B3289">
        <v>123</v>
      </c>
      <c r="C3289" t="s">
        <v>9175</v>
      </c>
      <c r="D3289">
        <v>24530513</v>
      </c>
      <c r="E3289" t="s">
        <v>1873</v>
      </c>
      <c r="F3289" t="s">
        <v>2429</v>
      </c>
      <c r="G3289" t="s">
        <v>9176</v>
      </c>
      <c r="H3289" t="s">
        <v>9177</v>
      </c>
      <c r="I3289" t="s">
        <v>20</v>
      </c>
      <c r="J3289" t="s">
        <v>21</v>
      </c>
      <c r="K3289">
        <v>9000000</v>
      </c>
      <c r="L3289">
        <v>2007</v>
      </c>
      <c r="M3289">
        <v>8</v>
      </c>
      <c r="N3289">
        <v>1.85</v>
      </c>
    </row>
    <row r="3290" spans="1:14" x14ac:dyDescent="0.3">
      <c r="A3290" t="s">
        <v>8711</v>
      </c>
      <c r="B3290">
        <v>103</v>
      </c>
      <c r="C3290" t="s">
        <v>4999</v>
      </c>
      <c r="D3290">
        <v>71519230</v>
      </c>
      <c r="E3290" t="s">
        <v>1446</v>
      </c>
      <c r="F3290" t="s">
        <v>3569</v>
      </c>
      <c r="G3290" t="s">
        <v>9178</v>
      </c>
      <c r="H3290" t="s">
        <v>9179</v>
      </c>
      <c r="I3290" t="s">
        <v>20</v>
      </c>
      <c r="J3290" t="s">
        <v>21</v>
      </c>
      <c r="K3290">
        <v>9000000</v>
      </c>
      <c r="L3290">
        <v>2014</v>
      </c>
      <c r="M3290">
        <v>6.5</v>
      </c>
      <c r="N3290">
        <v>2.35</v>
      </c>
    </row>
    <row r="3291" spans="1:14" x14ac:dyDescent="0.3">
      <c r="A3291" t="s">
        <v>9180</v>
      </c>
      <c r="B3291">
        <v>91</v>
      </c>
      <c r="C3291" t="s">
        <v>8562</v>
      </c>
      <c r="D3291">
        <v>20035310</v>
      </c>
      <c r="E3291" t="s">
        <v>936</v>
      </c>
      <c r="F3291" t="s">
        <v>661</v>
      </c>
      <c r="G3291" t="s">
        <v>9181</v>
      </c>
      <c r="H3291" t="s">
        <v>6027</v>
      </c>
      <c r="I3291" t="s">
        <v>20</v>
      </c>
      <c r="J3291" t="s">
        <v>21</v>
      </c>
      <c r="K3291">
        <v>9000000</v>
      </c>
      <c r="L3291">
        <v>2000</v>
      </c>
      <c r="M3291">
        <v>4.9000000000000004</v>
      </c>
      <c r="N3291">
        <v>1.85</v>
      </c>
    </row>
    <row r="3292" spans="1:14" x14ac:dyDescent="0.3">
      <c r="A3292" t="s">
        <v>8075</v>
      </c>
      <c r="B3292">
        <v>88</v>
      </c>
      <c r="C3292" t="s">
        <v>282</v>
      </c>
      <c r="D3292">
        <v>18225165</v>
      </c>
      <c r="E3292" t="s">
        <v>2674</v>
      </c>
      <c r="F3292" t="s">
        <v>1713</v>
      </c>
      <c r="G3292" t="s">
        <v>9182</v>
      </c>
      <c r="H3292" t="s">
        <v>5605</v>
      </c>
      <c r="I3292" t="s">
        <v>20</v>
      </c>
      <c r="J3292" t="s">
        <v>21</v>
      </c>
      <c r="K3292">
        <v>9000000</v>
      </c>
      <c r="L3292">
        <v>2004</v>
      </c>
      <c r="M3292">
        <v>7.1</v>
      </c>
      <c r="N3292">
        <v>1.85</v>
      </c>
    </row>
    <row r="3293" spans="1:14" x14ac:dyDescent="0.3">
      <c r="A3293" t="s">
        <v>2754</v>
      </c>
      <c r="B3293">
        <v>126</v>
      </c>
      <c r="C3293" t="s">
        <v>301</v>
      </c>
      <c r="D3293">
        <v>17804273</v>
      </c>
      <c r="E3293" t="s">
        <v>2588</v>
      </c>
      <c r="F3293" t="s">
        <v>204</v>
      </c>
      <c r="G3293" t="s">
        <v>9183</v>
      </c>
      <c r="H3293" t="s">
        <v>7592</v>
      </c>
      <c r="I3293" t="s">
        <v>20</v>
      </c>
      <c r="J3293" t="s">
        <v>21</v>
      </c>
      <c r="K3293">
        <v>20000000</v>
      </c>
      <c r="L3293">
        <v>2000</v>
      </c>
      <c r="M3293">
        <v>7</v>
      </c>
      <c r="N3293">
        <v>1.85</v>
      </c>
    </row>
    <row r="3294" spans="1:14" x14ac:dyDescent="0.3">
      <c r="A3294" t="s">
        <v>9184</v>
      </c>
      <c r="B3294">
        <v>120</v>
      </c>
      <c r="C3294" t="s">
        <v>3947</v>
      </c>
      <c r="D3294">
        <v>16938179</v>
      </c>
      <c r="E3294" t="s">
        <v>1392</v>
      </c>
      <c r="F3294" t="s">
        <v>230</v>
      </c>
      <c r="G3294" t="s">
        <v>9185</v>
      </c>
      <c r="H3294" t="s">
        <v>3177</v>
      </c>
      <c r="I3294" t="s">
        <v>20</v>
      </c>
      <c r="J3294" t="s">
        <v>21</v>
      </c>
      <c r="K3294">
        <v>8000000</v>
      </c>
      <c r="L3294">
        <v>2000</v>
      </c>
      <c r="M3294">
        <v>7</v>
      </c>
      <c r="N3294">
        <v>1.85</v>
      </c>
    </row>
    <row r="3295" spans="1:14" x14ac:dyDescent="0.3">
      <c r="A3295" t="s">
        <v>3282</v>
      </c>
      <c r="B3295">
        <v>116</v>
      </c>
      <c r="C3295" t="s">
        <v>9186</v>
      </c>
      <c r="D3295">
        <v>90400000</v>
      </c>
      <c r="E3295" t="s">
        <v>1099</v>
      </c>
      <c r="F3295" t="s">
        <v>9187</v>
      </c>
      <c r="G3295" t="s">
        <v>9188</v>
      </c>
      <c r="H3295" t="s">
        <v>9189</v>
      </c>
      <c r="I3295" t="s">
        <v>20</v>
      </c>
      <c r="J3295" t="s">
        <v>21</v>
      </c>
      <c r="L3295">
        <v>1983</v>
      </c>
      <c r="M3295">
        <v>7.5</v>
      </c>
      <c r="N3295">
        <v>1.85</v>
      </c>
    </row>
    <row r="3296" spans="1:14" x14ac:dyDescent="0.3">
      <c r="A3296" t="s">
        <v>6747</v>
      </c>
      <c r="B3296">
        <v>94</v>
      </c>
      <c r="C3296" t="s">
        <v>3528</v>
      </c>
      <c r="D3296">
        <v>16235293</v>
      </c>
      <c r="E3296" t="s">
        <v>3960</v>
      </c>
      <c r="F3296" t="s">
        <v>2626</v>
      </c>
      <c r="G3296" t="s">
        <v>9190</v>
      </c>
      <c r="H3296" t="s">
        <v>4884</v>
      </c>
      <c r="I3296" t="s">
        <v>20</v>
      </c>
      <c r="J3296" t="s">
        <v>21</v>
      </c>
      <c r="K3296">
        <v>9000000</v>
      </c>
      <c r="L3296">
        <v>2006</v>
      </c>
      <c r="M3296">
        <v>4.5</v>
      </c>
      <c r="N3296">
        <v>2.35</v>
      </c>
    </row>
    <row r="3297" spans="1:14" x14ac:dyDescent="0.3">
      <c r="A3297" t="s">
        <v>9191</v>
      </c>
      <c r="B3297">
        <v>85</v>
      </c>
      <c r="C3297" t="s">
        <v>2218</v>
      </c>
      <c r="D3297">
        <v>11827301</v>
      </c>
      <c r="E3297" t="s">
        <v>1106</v>
      </c>
      <c r="F3297" t="s">
        <v>3234</v>
      </c>
      <c r="G3297" t="s">
        <v>9192</v>
      </c>
      <c r="H3297" t="s">
        <v>9193</v>
      </c>
      <c r="I3297" t="s">
        <v>20</v>
      </c>
      <c r="J3297" t="s">
        <v>21</v>
      </c>
      <c r="L3297">
        <v>2004</v>
      </c>
      <c r="M3297">
        <v>5.5</v>
      </c>
      <c r="N3297">
        <v>2.35</v>
      </c>
    </row>
    <row r="3298" spans="1:14" x14ac:dyDescent="0.3">
      <c r="A3298" t="s">
        <v>578</v>
      </c>
      <c r="B3298">
        <v>137</v>
      </c>
      <c r="C3298" t="s">
        <v>1312</v>
      </c>
      <c r="D3298">
        <v>10161099</v>
      </c>
      <c r="E3298" t="s">
        <v>9194</v>
      </c>
      <c r="F3298" t="s">
        <v>519</v>
      </c>
      <c r="G3298" t="s">
        <v>9195</v>
      </c>
      <c r="H3298" t="s">
        <v>9196</v>
      </c>
      <c r="I3298" t="s">
        <v>20</v>
      </c>
      <c r="J3298" t="s">
        <v>34</v>
      </c>
      <c r="K3298">
        <v>9000000</v>
      </c>
      <c r="L3298">
        <v>1989</v>
      </c>
      <c r="M3298">
        <v>7.7</v>
      </c>
      <c r="N3298">
        <v>1.85</v>
      </c>
    </row>
    <row r="3299" spans="1:14" x14ac:dyDescent="0.3">
      <c r="A3299" t="s">
        <v>9197</v>
      </c>
      <c r="B3299">
        <v>114</v>
      </c>
      <c r="C3299" t="s">
        <v>2389</v>
      </c>
      <c r="D3299">
        <v>6610326</v>
      </c>
      <c r="E3299" t="s">
        <v>1649</v>
      </c>
      <c r="F3299" t="s">
        <v>473</v>
      </c>
      <c r="G3299" t="s">
        <v>9198</v>
      </c>
      <c r="H3299" t="s">
        <v>9199</v>
      </c>
      <c r="I3299" t="s">
        <v>20</v>
      </c>
      <c r="J3299" t="s">
        <v>21</v>
      </c>
      <c r="L3299">
        <v>2007</v>
      </c>
      <c r="M3299">
        <v>7.2</v>
      </c>
      <c r="N3299">
        <v>1.85</v>
      </c>
    </row>
    <row r="3300" spans="1:14" x14ac:dyDescent="0.3">
      <c r="A3300" t="s">
        <v>9200</v>
      </c>
      <c r="B3300">
        <v>76</v>
      </c>
      <c r="C3300" t="s">
        <v>2157</v>
      </c>
      <c r="D3300">
        <v>6126237</v>
      </c>
      <c r="E3300" t="s">
        <v>1106</v>
      </c>
      <c r="F3300" t="s">
        <v>2963</v>
      </c>
      <c r="G3300" t="s">
        <v>9201</v>
      </c>
      <c r="H3300" t="s">
        <v>5092</v>
      </c>
      <c r="I3300" t="s">
        <v>20</v>
      </c>
      <c r="J3300" t="s">
        <v>21</v>
      </c>
      <c r="L3300">
        <v>2003</v>
      </c>
      <c r="M3300">
        <v>4.8</v>
      </c>
      <c r="N3300">
        <v>1.85</v>
      </c>
    </row>
    <row r="3301" spans="1:14" x14ac:dyDescent="0.3">
      <c r="A3301" t="s">
        <v>597</v>
      </c>
      <c r="B3301">
        <v>119</v>
      </c>
      <c r="C3301" t="s">
        <v>9202</v>
      </c>
      <c r="D3301">
        <v>6047856</v>
      </c>
      <c r="E3301" t="s">
        <v>315</v>
      </c>
      <c r="F3301" t="s">
        <v>9203</v>
      </c>
      <c r="G3301" t="s">
        <v>9204</v>
      </c>
      <c r="H3301" t="s">
        <v>9205</v>
      </c>
      <c r="I3301" t="s">
        <v>20</v>
      </c>
      <c r="J3301" t="s">
        <v>21</v>
      </c>
      <c r="K3301">
        <v>8500000</v>
      </c>
      <c r="L3301">
        <v>2000</v>
      </c>
      <c r="M3301">
        <v>6.7</v>
      </c>
      <c r="N3301">
        <v>1.85</v>
      </c>
    </row>
    <row r="3302" spans="1:14" x14ac:dyDescent="0.3">
      <c r="A3302" t="s">
        <v>3771</v>
      </c>
      <c r="B3302">
        <v>99</v>
      </c>
      <c r="C3302" t="s">
        <v>2118</v>
      </c>
      <c r="D3302">
        <v>4681503</v>
      </c>
      <c r="E3302" t="s">
        <v>1649</v>
      </c>
      <c r="F3302" t="s">
        <v>1600</v>
      </c>
      <c r="G3302" t="s">
        <v>9206</v>
      </c>
      <c r="H3302" t="s">
        <v>8378</v>
      </c>
      <c r="I3302" t="s">
        <v>20</v>
      </c>
      <c r="J3302" t="s">
        <v>21</v>
      </c>
      <c r="K3302">
        <v>9000000</v>
      </c>
      <c r="L3302">
        <v>2002</v>
      </c>
      <c r="M3302">
        <v>7</v>
      </c>
      <c r="N3302">
        <v>2.35</v>
      </c>
    </row>
    <row r="3303" spans="1:14" x14ac:dyDescent="0.3">
      <c r="A3303" t="s">
        <v>9207</v>
      </c>
      <c r="B3303">
        <v>79</v>
      </c>
      <c r="C3303" t="s">
        <v>4205</v>
      </c>
      <c r="D3303">
        <v>4350774</v>
      </c>
      <c r="E3303" t="s">
        <v>1099</v>
      </c>
      <c r="F3303" t="s">
        <v>170</v>
      </c>
      <c r="G3303" t="s">
        <v>9208</v>
      </c>
      <c r="H3303" t="s">
        <v>9209</v>
      </c>
      <c r="I3303" t="s">
        <v>20</v>
      </c>
      <c r="J3303" t="s">
        <v>21</v>
      </c>
      <c r="K3303">
        <v>8000000</v>
      </c>
      <c r="L3303">
        <v>1994</v>
      </c>
      <c r="M3303">
        <v>6.5</v>
      </c>
      <c r="N3303">
        <v>1.85</v>
      </c>
    </row>
    <row r="3304" spans="1:14" x14ac:dyDescent="0.3">
      <c r="A3304" t="s">
        <v>6669</v>
      </c>
      <c r="B3304">
        <v>114</v>
      </c>
      <c r="C3304" t="s">
        <v>9042</v>
      </c>
      <c r="D3304">
        <v>3420871</v>
      </c>
      <c r="E3304" t="s">
        <v>7560</v>
      </c>
      <c r="F3304" t="s">
        <v>2446</v>
      </c>
      <c r="G3304" t="s">
        <v>9210</v>
      </c>
      <c r="H3304" t="s">
        <v>3114</v>
      </c>
      <c r="I3304" t="s">
        <v>20</v>
      </c>
      <c r="J3304" t="s">
        <v>21</v>
      </c>
      <c r="L3304">
        <v>2006</v>
      </c>
      <c r="M3304">
        <v>7.4</v>
      </c>
      <c r="N3304">
        <v>1.85</v>
      </c>
    </row>
    <row r="3305" spans="1:14" x14ac:dyDescent="0.3">
      <c r="A3305" t="s">
        <v>45</v>
      </c>
      <c r="B3305">
        <v>30</v>
      </c>
      <c r="C3305" t="s">
        <v>9211</v>
      </c>
      <c r="E3305" t="s">
        <v>146</v>
      </c>
      <c r="F3305" t="s">
        <v>9212</v>
      </c>
      <c r="G3305" t="s">
        <v>9213</v>
      </c>
      <c r="H3305" t="s">
        <v>9214</v>
      </c>
      <c r="I3305" t="s">
        <v>20</v>
      </c>
      <c r="J3305" t="s">
        <v>21</v>
      </c>
      <c r="M3305">
        <v>3.5</v>
      </c>
      <c r="N3305">
        <v>1.78</v>
      </c>
    </row>
    <row r="3306" spans="1:14" x14ac:dyDescent="0.3">
      <c r="A3306" t="s">
        <v>9215</v>
      </c>
      <c r="B3306">
        <v>91</v>
      </c>
      <c r="C3306" t="s">
        <v>9216</v>
      </c>
      <c r="E3306" t="s">
        <v>2807</v>
      </c>
      <c r="F3306" t="s">
        <v>2535</v>
      </c>
      <c r="G3306" t="s">
        <v>9217</v>
      </c>
      <c r="H3306" t="s">
        <v>9218</v>
      </c>
      <c r="I3306" t="s">
        <v>20</v>
      </c>
      <c r="J3306" t="s">
        <v>21</v>
      </c>
      <c r="K3306">
        <v>9000000</v>
      </c>
      <c r="L3306">
        <v>1984</v>
      </c>
      <c r="M3306">
        <v>5.7</v>
      </c>
      <c r="N3306">
        <v>1.85</v>
      </c>
    </row>
    <row r="3307" spans="1:14" x14ac:dyDescent="0.3">
      <c r="A3307" t="s">
        <v>7986</v>
      </c>
      <c r="B3307">
        <v>95</v>
      </c>
      <c r="C3307" t="s">
        <v>4133</v>
      </c>
      <c r="D3307">
        <v>2955039</v>
      </c>
      <c r="E3307" t="s">
        <v>1076</v>
      </c>
      <c r="F3307" t="s">
        <v>4065</v>
      </c>
      <c r="G3307" t="s">
        <v>9219</v>
      </c>
      <c r="H3307" t="s">
        <v>9220</v>
      </c>
      <c r="I3307" t="s">
        <v>20</v>
      </c>
      <c r="J3307" t="s">
        <v>21</v>
      </c>
      <c r="K3307">
        <v>9000000</v>
      </c>
      <c r="L3307">
        <v>2007</v>
      </c>
      <c r="M3307">
        <v>6.2</v>
      </c>
      <c r="N3307">
        <v>2.35</v>
      </c>
    </row>
    <row r="3308" spans="1:14" x14ac:dyDescent="0.3">
      <c r="A3308" t="s">
        <v>7073</v>
      </c>
      <c r="B3308">
        <v>103</v>
      </c>
      <c r="C3308" t="s">
        <v>375</v>
      </c>
      <c r="D3308">
        <v>1530535</v>
      </c>
      <c r="E3308" t="s">
        <v>936</v>
      </c>
      <c r="F3308" t="s">
        <v>704</v>
      </c>
      <c r="G3308" t="s">
        <v>9221</v>
      </c>
      <c r="H3308" t="s">
        <v>4325</v>
      </c>
      <c r="I3308" t="s">
        <v>20</v>
      </c>
      <c r="J3308" t="s">
        <v>21</v>
      </c>
      <c r="K3308">
        <v>9000000</v>
      </c>
      <c r="L3308">
        <v>2005</v>
      </c>
      <c r="M3308">
        <v>5.7</v>
      </c>
      <c r="N3308">
        <v>2.35</v>
      </c>
    </row>
    <row r="3309" spans="1:14" x14ac:dyDescent="0.3">
      <c r="A3309" t="s">
        <v>6541</v>
      </c>
      <c r="B3309">
        <v>92</v>
      </c>
      <c r="C3309" t="s">
        <v>326</v>
      </c>
      <c r="D3309">
        <v>4881867</v>
      </c>
      <c r="E3309" t="s">
        <v>3970</v>
      </c>
      <c r="F3309" t="s">
        <v>550</v>
      </c>
      <c r="G3309" t="s">
        <v>9222</v>
      </c>
      <c r="H3309" t="s">
        <v>6089</v>
      </c>
      <c r="I3309" t="s">
        <v>20</v>
      </c>
      <c r="J3309" t="s">
        <v>21</v>
      </c>
      <c r="K3309">
        <v>9000000</v>
      </c>
      <c r="L3309">
        <v>2008</v>
      </c>
      <c r="M3309">
        <v>6.4</v>
      </c>
      <c r="N3309">
        <v>1.85</v>
      </c>
    </row>
    <row r="3310" spans="1:14" x14ac:dyDescent="0.3">
      <c r="A3310" t="s">
        <v>6779</v>
      </c>
      <c r="B3310">
        <v>124</v>
      </c>
      <c r="C3310" t="s">
        <v>211</v>
      </c>
      <c r="D3310">
        <v>1043487</v>
      </c>
      <c r="E3310" t="s">
        <v>3846</v>
      </c>
      <c r="F3310" t="s">
        <v>36</v>
      </c>
      <c r="G3310" t="s">
        <v>9223</v>
      </c>
      <c r="H3310" t="s">
        <v>9224</v>
      </c>
      <c r="I3310" t="s">
        <v>20</v>
      </c>
      <c r="J3310" t="s">
        <v>34</v>
      </c>
      <c r="L3310">
        <v>1998</v>
      </c>
      <c r="M3310">
        <v>7</v>
      </c>
      <c r="N3310">
        <v>1.85</v>
      </c>
    </row>
    <row r="3311" spans="1:14" x14ac:dyDescent="0.3">
      <c r="A3311" t="s">
        <v>9225</v>
      </c>
      <c r="B3311">
        <v>156</v>
      </c>
      <c r="C3311" t="s">
        <v>9226</v>
      </c>
      <c r="D3311">
        <v>770629</v>
      </c>
      <c r="E3311" t="s">
        <v>1727</v>
      </c>
      <c r="F3311" t="s">
        <v>9227</v>
      </c>
      <c r="G3311" t="s">
        <v>9228</v>
      </c>
      <c r="H3311" t="s">
        <v>9229</v>
      </c>
      <c r="I3311" t="s">
        <v>7537</v>
      </c>
      <c r="J3311" t="s">
        <v>3548</v>
      </c>
      <c r="L3311">
        <v>2016</v>
      </c>
      <c r="M3311">
        <v>7.7</v>
      </c>
      <c r="N3311">
        <v>2.35</v>
      </c>
    </row>
    <row r="3312" spans="1:14" x14ac:dyDescent="0.3">
      <c r="A3312" t="s">
        <v>7063</v>
      </c>
      <c r="B3312">
        <v>84</v>
      </c>
      <c r="C3312" t="s">
        <v>9230</v>
      </c>
      <c r="D3312">
        <v>11860839</v>
      </c>
      <c r="E3312" t="s">
        <v>2583</v>
      </c>
      <c r="F3312" t="s">
        <v>2248</v>
      </c>
      <c r="G3312" t="s">
        <v>9231</v>
      </c>
      <c r="H3312" t="s">
        <v>9232</v>
      </c>
      <c r="I3312" t="s">
        <v>20</v>
      </c>
      <c r="J3312" t="s">
        <v>21</v>
      </c>
      <c r="K3312">
        <v>9000000</v>
      </c>
      <c r="L3312">
        <v>2011</v>
      </c>
      <c r="M3312">
        <v>5.4</v>
      </c>
      <c r="N3312">
        <v>1.85</v>
      </c>
    </row>
    <row r="3313" spans="1:14" x14ac:dyDescent="0.3">
      <c r="A3313" t="s">
        <v>9233</v>
      </c>
      <c r="B3313">
        <v>300</v>
      </c>
      <c r="C3313" t="s">
        <v>9234</v>
      </c>
      <c r="D3313">
        <v>454255</v>
      </c>
      <c r="E3313" t="s">
        <v>735</v>
      </c>
      <c r="F3313" t="s">
        <v>7832</v>
      </c>
      <c r="G3313" t="s">
        <v>9235</v>
      </c>
      <c r="H3313" t="s">
        <v>9236</v>
      </c>
      <c r="I3313" t="s">
        <v>7833</v>
      </c>
      <c r="J3313" t="s">
        <v>7834</v>
      </c>
      <c r="K3313">
        <v>400000000</v>
      </c>
      <c r="L3313">
        <v>2001</v>
      </c>
      <c r="M3313">
        <v>6.6</v>
      </c>
      <c r="N3313">
        <v>1.85</v>
      </c>
    </row>
    <row r="3314" spans="1:14" x14ac:dyDescent="0.3">
      <c r="A3314" t="s">
        <v>9237</v>
      </c>
      <c r="B3314">
        <v>120</v>
      </c>
      <c r="C3314" t="s">
        <v>1633</v>
      </c>
      <c r="D3314">
        <v>349618</v>
      </c>
      <c r="E3314" t="s">
        <v>3960</v>
      </c>
      <c r="F3314" t="s">
        <v>2142</v>
      </c>
      <c r="G3314" t="s">
        <v>9238</v>
      </c>
      <c r="H3314" t="s">
        <v>3944</v>
      </c>
      <c r="I3314" t="s">
        <v>20</v>
      </c>
      <c r="J3314" t="s">
        <v>4364</v>
      </c>
      <c r="K3314">
        <v>9000000</v>
      </c>
      <c r="L3314">
        <v>1990</v>
      </c>
      <c r="M3314">
        <v>6.1</v>
      </c>
      <c r="N3314">
        <v>1.85</v>
      </c>
    </row>
    <row r="3315" spans="1:14" x14ac:dyDescent="0.3">
      <c r="A3315" t="s">
        <v>9239</v>
      </c>
      <c r="B3315">
        <v>98</v>
      </c>
      <c r="C3315" t="s">
        <v>9240</v>
      </c>
      <c r="E3315" t="s">
        <v>1099</v>
      </c>
      <c r="F3315" t="s">
        <v>8271</v>
      </c>
      <c r="G3315" t="s">
        <v>9241</v>
      </c>
      <c r="H3315" t="s">
        <v>9242</v>
      </c>
      <c r="I3315" t="s">
        <v>965</v>
      </c>
      <c r="J3315" t="s">
        <v>966</v>
      </c>
      <c r="L3315">
        <v>2014</v>
      </c>
      <c r="M3315">
        <v>6.1</v>
      </c>
      <c r="N3315">
        <v>2.35</v>
      </c>
    </row>
    <row r="3316" spans="1:14" x14ac:dyDescent="0.3">
      <c r="A3316" t="s">
        <v>6752</v>
      </c>
      <c r="B3316">
        <v>121</v>
      </c>
      <c r="C3316" t="s">
        <v>8006</v>
      </c>
      <c r="D3316">
        <v>112935</v>
      </c>
      <c r="E3316" t="s">
        <v>2190</v>
      </c>
      <c r="F3316" t="s">
        <v>6755</v>
      </c>
      <c r="G3316" t="s">
        <v>9243</v>
      </c>
      <c r="H3316" t="s">
        <v>9244</v>
      </c>
      <c r="I3316" t="s">
        <v>20</v>
      </c>
      <c r="J3316" t="s">
        <v>34</v>
      </c>
      <c r="K3316">
        <v>9000000</v>
      </c>
      <c r="L3316">
        <v>2002</v>
      </c>
      <c r="M3316">
        <v>7.6</v>
      </c>
      <c r="N3316">
        <v>1.85</v>
      </c>
    </row>
    <row r="3317" spans="1:14" x14ac:dyDescent="0.3">
      <c r="A3317" t="s">
        <v>9245</v>
      </c>
      <c r="B3317">
        <v>97</v>
      </c>
      <c r="C3317" t="s">
        <v>660</v>
      </c>
      <c r="D3317">
        <v>883887</v>
      </c>
      <c r="E3317" t="s">
        <v>2190</v>
      </c>
      <c r="F3317" t="s">
        <v>9246</v>
      </c>
      <c r="G3317" t="s">
        <v>9247</v>
      </c>
      <c r="H3317" t="s">
        <v>7105</v>
      </c>
      <c r="I3317" t="s">
        <v>20</v>
      </c>
      <c r="J3317" t="s">
        <v>21</v>
      </c>
      <c r="K3317">
        <v>9000000</v>
      </c>
      <c r="L3317">
        <v>2009</v>
      </c>
      <c r="M3317">
        <v>6.2</v>
      </c>
      <c r="N3317">
        <v>2.35</v>
      </c>
    </row>
    <row r="3318" spans="1:14" x14ac:dyDescent="0.3">
      <c r="A3318" t="s">
        <v>7766</v>
      </c>
      <c r="B3318">
        <v>86</v>
      </c>
      <c r="C3318" t="s">
        <v>9248</v>
      </c>
      <c r="D3318">
        <v>13751</v>
      </c>
      <c r="E3318" t="s">
        <v>4396</v>
      </c>
      <c r="F3318" t="s">
        <v>9249</v>
      </c>
      <c r="G3318" t="s">
        <v>9250</v>
      </c>
      <c r="H3318" t="s">
        <v>9251</v>
      </c>
      <c r="I3318" t="s">
        <v>20</v>
      </c>
      <c r="J3318" t="s">
        <v>251</v>
      </c>
      <c r="K3318">
        <v>11400000</v>
      </c>
      <c r="L3318">
        <v>2006</v>
      </c>
      <c r="M3318">
        <v>6.6</v>
      </c>
      <c r="N3318">
        <v>1.85</v>
      </c>
    </row>
    <row r="3319" spans="1:14" x14ac:dyDescent="0.3">
      <c r="A3319" t="s">
        <v>4603</v>
      </c>
      <c r="B3319">
        <v>93</v>
      </c>
      <c r="C3319" t="s">
        <v>1419</v>
      </c>
      <c r="E3319" t="s">
        <v>227</v>
      </c>
      <c r="F3319" t="s">
        <v>1147</v>
      </c>
      <c r="G3319" t="s">
        <v>4604</v>
      </c>
      <c r="H3319" t="s">
        <v>817</v>
      </c>
      <c r="I3319" t="s">
        <v>20</v>
      </c>
      <c r="J3319" t="s">
        <v>21</v>
      </c>
      <c r="K3319">
        <v>19000000</v>
      </c>
      <c r="L3319">
        <v>2015</v>
      </c>
      <c r="M3319">
        <v>6.1</v>
      </c>
      <c r="N3319">
        <v>2.35</v>
      </c>
    </row>
    <row r="3320" spans="1:14" x14ac:dyDescent="0.3">
      <c r="A3320" t="s">
        <v>9252</v>
      </c>
      <c r="B3320">
        <v>45</v>
      </c>
      <c r="C3320" t="s">
        <v>9253</v>
      </c>
      <c r="D3320">
        <v>145109</v>
      </c>
      <c r="E3320" t="s">
        <v>1424</v>
      </c>
      <c r="F3320" t="s">
        <v>9254</v>
      </c>
      <c r="G3320" t="s">
        <v>9255</v>
      </c>
      <c r="H3320" t="s">
        <v>2006</v>
      </c>
      <c r="I3320" t="s">
        <v>9256</v>
      </c>
      <c r="J3320" t="s">
        <v>4713</v>
      </c>
      <c r="K3320">
        <v>45000000</v>
      </c>
      <c r="L3320">
        <v>2008</v>
      </c>
      <c r="M3320">
        <v>7.3</v>
      </c>
      <c r="N3320">
        <v>2.35</v>
      </c>
    </row>
    <row r="3321" spans="1:14" x14ac:dyDescent="0.3">
      <c r="A3321" t="s">
        <v>9257</v>
      </c>
      <c r="B3321">
        <v>97</v>
      </c>
      <c r="C3321" t="s">
        <v>8995</v>
      </c>
      <c r="D3321">
        <v>1046166</v>
      </c>
      <c r="E3321" t="s">
        <v>4042</v>
      </c>
      <c r="F3321" t="s">
        <v>3820</v>
      </c>
      <c r="G3321" t="s">
        <v>9258</v>
      </c>
      <c r="H3321" t="s">
        <v>9259</v>
      </c>
      <c r="I3321" t="s">
        <v>20</v>
      </c>
      <c r="J3321" t="s">
        <v>520</v>
      </c>
      <c r="K3321">
        <v>9000000</v>
      </c>
      <c r="L3321">
        <v>2005</v>
      </c>
      <c r="M3321">
        <v>4.2</v>
      </c>
      <c r="N3321">
        <v>2.35</v>
      </c>
    </row>
    <row r="3322" spans="1:14" x14ac:dyDescent="0.3">
      <c r="A3322" t="s">
        <v>7345</v>
      </c>
      <c r="B3322">
        <v>102</v>
      </c>
      <c r="C3322" t="s">
        <v>6319</v>
      </c>
      <c r="E3322" t="s">
        <v>1403</v>
      </c>
      <c r="F3322" t="s">
        <v>123</v>
      </c>
      <c r="G3322" t="s">
        <v>9260</v>
      </c>
      <c r="H3322" t="s">
        <v>9261</v>
      </c>
      <c r="I3322" t="s">
        <v>20</v>
      </c>
      <c r="J3322" t="s">
        <v>34</v>
      </c>
      <c r="L3322">
        <v>2009</v>
      </c>
      <c r="M3322">
        <v>7.1</v>
      </c>
      <c r="N3322">
        <v>1.85</v>
      </c>
    </row>
    <row r="3323" spans="1:14" x14ac:dyDescent="0.3">
      <c r="A3323" t="s">
        <v>9262</v>
      </c>
      <c r="B3323">
        <v>105</v>
      </c>
      <c r="C3323" t="s">
        <v>9263</v>
      </c>
      <c r="D3323">
        <v>2874</v>
      </c>
      <c r="E3323" t="s">
        <v>2190</v>
      </c>
      <c r="F3323" t="s">
        <v>4111</v>
      </c>
      <c r="G3323" t="s">
        <v>9264</v>
      </c>
      <c r="H3323" t="s">
        <v>9265</v>
      </c>
      <c r="I3323" t="s">
        <v>965</v>
      </c>
      <c r="J3323" t="s">
        <v>966</v>
      </c>
      <c r="L3323">
        <v>2009</v>
      </c>
      <c r="M3323">
        <v>6</v>
      </c>
      <c r="N3323">
        <v>2.35</v>
      </c>
    </row>
    <row r="3324" spans="1:14" x14ac:dyDescent="0.3">
      <c r="A3324" t="s">
        <v>9266</v>
      </c>
      <c r="B3324">
        <v>103</v>
      </c>
      <c r="C3324" t="s">
        <v>2929</v>
      </c>
      <c r="E3324" t="s">
        <v>146</v>
      </c>
      <c r="F3324" t="s">
        <v>1617</v>
      </c>
      <c r="G3324" t="s">
        <v>9267</v>
      </c>
      <c r="H3324" t="s">
        <v>5904</v>
      </c>
      <c r="I3324" t="s">
        <v>20</v>
      </c>
      <c r="J3324" t="s">
        <v>21</v>
      </c>
      <c r="K3324">
        <v>9000000</v>
      </c>
      <c r="L3324">
        <v>2009</v>
      </c>
      <c r="M3324">
        <v>6.5</v>
      </c>
      <c r="N3324">
        <v>2.35</v>
      </c>
    </row>
    <row r="3325" spans="1:14" x14ac:dyDescent="0.3">
      <c r="A3325" t="s">
        <v>9268</v>
      </c>
      <c r="B3325">
        <v>93</v>
      </c>
      <c r="C3325" t="s">
        <v>5839</v>
      </c>
      <c r="D3325">
        <v>174635000</v>
      </c>
      <c r="E3325" t="s">
        <v>2674</v>
      </c>
      <c r="F3325" t="s">
        <v>5643</v>
      </c>
      <c r="G3325" t="s">
        <v>9269</v>
      </c>
      <c r="H3325" t="s">
        <v>9270</v>
      </c>
      <c r="I3325" t="s">
        <v>20</v>
      </c>
      <c r="J3325" t="s">
        <v>251</v>
      </c>
      <c r="K3325">
        <v>8800000</v>
      </c>
      <c r="L3325">
        <v>1986</v>
      </c>
      <c r="M3325">
        <v>6.5</v>
      </c>
      <c r="N3325">
        <v>2.35</v>
      </c>
    </row>
    <row r="3326" spans="1:14" x14ac:dyDescent="0.3">
      <c r="A3326" t="s">
        <v>9271</v>
      </c>
      <c r="B3326">
        <v>76</v>
      </c>
      <c r="C3326" t="s">
        <v>9272</v>
      </c>
      <c r="E3326" t="s">
        <v>9273</v>
      </c>
      <c r="F3326" t="s">
        <v>2041</v>
      </c>
      <c r="G3326" t="s">
        <v>9274</v>
      </c>
      <c r="H3326" t="s">
        <v>5649</v>
      </c>
      <c r="I3326" t="s">
        <v>20</v>
      </c>
      <c r="J3326" t="s">
        <v>34</v>
      </c>
      <c r="L3326">
        <v>2010</v>
      </c>
      <c r="M3326">
        <v>5.7</v>
      </c>
      <c r="N3326">
        <v>1.85</v>
      </c>
    </row>
    <row r="3327" spans="1:14" x14ac:dyDescent="0.3">
      <c r="A3327" t="s">
        <v>9275</v>
      </c>
      <c r="B3327">
        <v>90</v>
      </c>
      <c r="C3327" t="s">
        <v>5184</v>
      </c>
      <c r="E3327" t="s">
        <v>3158</v>
      </c>
      <c r="F3327" t="s">
        <v>108</v>
      </c>
      <c r="G3327" t="s">
        <v>9276</v>
      </c>
      <c r="H3327" t="s">
        <v>2220</v>
      </c>
      <c r="I3327" t="s">
        <v>20</v>
      </c>
      <c r="J3327" t="s">
        <v>34</v>
      </c>
      <c r="K3327">
        <v>8800000</v>
      </c>
      <c r="L3327">
        <v>2004</v>
      </c>
      <c r="M3327">
        <v>6.1</v>
      </c>
      <c r="N3327">
        <v>2.35</v>
      </c>
    </row>
    <row r="3328" spans="1:14" x14ac:dyDescent="0.3">
      <c r="A3328" t="s">
        <v>9277</v>
      </c>
      <c r="B3328">
        <v>122</v>
      </c>
      <c r="C3328" t="s">
        <v>9049</v>
      </c>
      <c r="E3328" t="s">
        <v>1290</v>
      </c>
      <c r="F3328" t="s">
        <v>9278</v>
      </c>
      <c r="G3328" t="s">
        <v>9279</v>
      </c>
      <c r="H3328" t="s">
        <v>9280</v>
      </c>
      <c r="I3328" t="s">
        <v>20</v>
      </c>
      <c r="J3328" t="s">
        <v>251</v>
      </c>
      <c r="K3328">
        <v>9000000</v>
      </c>
      <c r="L3328">
        <v>2010</v>
      </c>
      <c r="M3328">
        <v>7.1</v>
      </c>
      <c r="N3328">
        <v>2.35</v>
      </c>
    </row>
    <row r="3329" spans="1:14" x14ac:dyDescent="0.3">
      <c r="A3329" t="s">
        <v>9281</v>
      </c>
      <c r="B3329">
        <v>127</v>
      </c>
      <c r="C3329" t="s">
        <v>9281</v>
      </c>
      <c r="D3329">
        <v>171320</v>
      </c>
      <c r="E3329" t="s">
        <v>1272</v>
      </c>
      <c r="F3329" t="s">
        <v>6703</v>
      </c>
      <c r="G3329" t="s">
        <v>9282</v>
      </c>
      <c r="H3329" t="s">
        <v>8698</v>
      </c>
      <c r="I3329" t="s">
        <v>965</v>
      </c>
      <c r="J3329" t="s">
        <v>966</v>
      </c>
      <c r="L3329">
        <v>2011</v>
      </c>
      <c r="M3329">
        <v>7.3</v>
      </c>
      <c r="N3329">
        <v>1.85</v>
      </c>
    </row>
    <row r="3330" spans="1:14" x14ac:dyDescent="0.3">
      <c r="A3330" t="s">
        <v>9283</v>
      </c>
      <c r="B3330">
        <v>84</v>
      </c>
      <c r="C3330" t="s">
        <v>3820</v>
      </c>
      <c r="D3330">
        <v>14373825</v>
      </c>
      <c r="E3330" t="s">
        <v>1451</v>
      </c>
      <c r="F3330" t="s">
        <v>949</v>
      </c>
      <c r="G3330" t="s">
        <v>9284</v>
      </c>
      <c r="H3330" t="s">
        <v>2685</v>
      </c>
      <c r="I3330" t="s">
        <v>20</v>
      </c>
      <c r="J3330" t="s">
        <v>21</v>
      </c>
      <c r="K3330">
        <v>8600000</v>
      </c>
      <c r="L3330">
        <v>2007</v>
      </c>
      <c r="M3330">
        <v>6.5</v>
      </c>
      <c r="N3330">
        <v>2.35</v>
      </c>
    </row>
    <row r="3331" spans="1:14" x14ac:dyDescent="0.3">
      <c r="A3331" t="s">
        <v>45</v>
      </c>
      <c r="B3331">
        <v>23</v>
      </c>
      <c r="C3331" t="s">
        <v>9285</v>
      </c>
      <c r="E3331" t="s">
        <v>9286</v>
      </c>
      <c r="F3331" t="s">
        <v>2461</v>
      </c>
      <c r="G3331" t="s">
        <v>9287</v>
      </c>
      <c r="H3331" t="s">
        <v>5122</v>
      </c>
      <c r="I3331" t="s">
        <v>20</v>
      </c>
      <c r="J3331" t="s">
        <v>21</v>
      </c>
      <c r="M3331">
        <v>7.9</v>
      </c>
      <c r="N3331">
        <v>2.35</v>
      </c>
    </row>
    <row r="3332" spans="1:14" x14ac:dyDescent="0.3">
      <c r="A3332" t="s">
        <v>9288</v>
      </c>
      <c r="B3332">
        <v>96</v>
      </c>
      <c r="C3332" t="s">
        <v>2792</v>
      </c>
      <c r="D3332">
        <v>162</v>
      </c>
      <c r="E3332" t="s">
        <v>227</v>
      </c>
      <c r="F3332" t="s">
        <v>3978</v>
      </c>
      <c r="G3332" t="s">
        <v>9289</v>
      </c>
      <c r="H3332" t="s">
        <v>9290</v>
      </c>
      <c r="I3332" t="s">
        <v>20</v>
      </c>
      <c r="J3332" t="s">
        <v>7834</v>
      </c>
      <c r="K3332">
        <v>9000000</v>
      </c>
      <c r="L3332">
        <v>2014</v>
      </c>
      <c r="M3332">
        <v>5.7</v>
      </c>
      <c r="N3332">
        <v>2.35</v>
      </c>
    </row>
    <row r="3333" spans="1:14" x14ac:dyDescent="0.3">
      <c r="A3333" t="s">
        <v>877</v>
      </c>
      <c r="B3333">
        <v>97</v>
      </c>
      <c r="C3333" t="s">
        <v>1508</v>
      </c>
      <c r="D3333">
        <v>32222567</v>
      </c>
      <c r="E3333" t="s">
        <v>595</v>
      </c>
      <c r="F3333" t="s">
        <v>2660</v>
      </c>
      <c r="G3333" t="s">
        <v>9291</v>
      </c>
      <c r="H3333" t="s">
        <v>1059</v>
      </c>
      <c r="I3333" t="s">
        <v>20</v>
      </c>
      <c r="J3333" t="s">
        <v>21</v>
      </c>
      <c r="L3333">
        <v>1987</v>
      </c>
      <c r="M3333">
        <v>7.2</v>
      </c>
      <c r="N3333">
        <v>2.35</v>
      </c>
    </row>
    <row r="3334" spans="1:14" x14ac:dyDescent="0.3">
      <c r="A3334" t="s">
        <v>3081</v>
      </c>
      <c r="B3334">
        <v>112</v>
      </c>
      <c r="C3334" t="s">
        <v>4326</v>
      </c>
      <c r="D3334">
        <v>39462438</v>
      </c>
      <c r="E3334" t="s">
        <v>4790</v>
      </c>
      <c r="F3334" t="s">
        <v>204</v>
      </c>
      <c r="G3334" t="s">
        <v>9292</v>
      </c>
      <c r="H3334" t="s">
        <v>9293</v>
      </c>
      <c r="I3334" t="s">
        <v>20</v>
      </c>
      <c r="J3334" t="s">
        <v>21</v>
      </c>
      <c r="K3334">
        <v>7000000</v>
      </c>
      <c r="L3334">
        <v>2009</v>
      </c>
      <c r="M3334">
        <v>7.3</v>
      </c>
      <c r="N3334">
        <v>2.35</v>
      </c>
    </row>
    <row r="3335" spans="1:14" x14ac:dyDescent="0.3">
      <c r="A3335" t="s">
        <v>9294</v>
      </c>
      <c r="B3335">
        <v>125</v>
      </c>
      <c r="C3335" t="s">
        <v>9295</v>
      </c>
      <c r="D3335">
        <v>29200000</v>
      </c>
      <c r="E3335" t="s">
        <v>4790</v>
      </c>
      <c r="F3335" t="s">
        <v>2481</v>
      </c>
      <c r="G3335" t="s">
        <v>9296</v>
      </c>
      <c r="H3335" t="s">
        <v>9297</v>
      </c>
      <c r="I3335" t="s">
        <v>20</v>
      </c>
      <c r="J3335" t="s">
        <v>21</v>
      </c>
      <c r="K3335">
        <v>8500000</v>
      </c>
      <c r="L3335">
        <v>1979</v>
      </c>
      <c r="M3335">
        <v>6.9</v>
      </c>
      <c r="N3335">
        <v>1.85</v>
      </c>
    </row>
    <row r="3336" spans="1:14" x14ac:dyDescent="0.3">
      <c r="A3336" t="s">
        <v>9298</v>
      </c>
      <c r="B3336">
        <v>96</v>
      </c>
      <c r="C3336" t="s">
        <v>1994</v>
      </c>
      <c r="D3336">
        <v>21564616</v>
      </c>
      <c r="E3336" t="s">
        <v>1099</v>
      </c>
      <c r="F3336" t="s">
        <v>448</v>
      </c>
      <c r="G3336" t="s">
        <v>9299</v>
      </c>
      <c r="H3336" t="s">
        <v>1825</v>
      </c>
      <c r="I3336" t="s">
        <v>20</v>
      </c>
      <c r="J3336" t="s">
        <v>21</v>
      </c>
      <c r="K3336">
        <v>8500000</v>
      </c>
      <c r="L3336">
        <v>2013</v>
      </c>
      <c r="M3336">
        <v>5</v>
      </c>
      <c r="N3336">
        <v>1.85</v>
      </c>
    </row>
    <row r="3337" spans="1:14" x14ac:dyDescent="0.3">
      <c r="A3337" t="s">
        <v>9300</v>
      </c>
      <c r="B3337">
        <v>98</v>
      </c>
      <c r="C3337" t="s">
        <v>9301</v>
      </c>
      <c r="E3337" t="s">
        <v>8303</v>
      </c>
      <c r="F3337" t="s">
        <v>3573</v>
      </c>
      <c r="G3337" t="s">
        <v>9302</v>
      </c>
      <c r="H3337" t="s">
        <v>9303</v>
      </c>
      <c r="I3337" t="s">
        <v>20</v>
      </c>
      <c r="J3337" t="s">
        <v>966</v>
      </c>
      <c r="K3337">
        <v>9000000</v>
      </c>
      <c r="L3337">
        <v>1968</v>
      </c>
      <c r="M3337">
        <v>5.9</v>
      </c>
      <c r="N3337">
        <v>2.35</v>
      </c>
    </row>
    <row r="3338" spans="1:14" x14ac:dyDescent="0.3">
      <c r="A3338" t="s">
        <v>9304</v>
      </c>
      <c r="B3338">
        <v>92</v>
      </c>
      <c r="C3338" t="s">
        <v>9305</v>
      </c>
      <c r="E3338" t="s">
        <v>5642</v>
      </c>
      <c r="F3338" t="s">
        <v>9306</v>
      </c>
      <c r="G3338" t="s">
        <v>9307</v>
      </c>
      <c r="H3338" t="s">
        <v>9308</v>
      </c>
      <c r="I3338" t="s">
        <v>20</v>
      </c>
      <c r="J3338" t="s">
        <v>7489</v>
      </c>
      <c r="K3338">
        <v>60000000</v>
      </c>
      <c r="L3338">
        <v>1990</v>
      </c>
      <c r="M3338">
        <v>6.7</v>
      </c>
      <c r="N3338">
        <v>2.35</v>
      </c>
    </row>
    <row r="3339" spans="1:14" x14ac:dyDescent="0.3">
      <c r="A3339" t="s">
        <v>4978</v>
      </c>
      <c r="B3339">
        <v>103</v>
      </c>
      <c r="C3339" t="s">
        <v>2168</v>
      </c>
      <c r="D3339">
        <v>14879556</v>
      </c>
      <c r="E3339" t="s">
        <v>1649</v>
      </c>
      <c r="F3339" t="s">
        <v>609</v>
      </c>
      <c r="G3339" t="s">
        <v>9309</v>
      </c>
      <c r="H3339" t="s">
        <v>9310</v>
      </c>
      <c r="I3339" t="s">
        <v>20</v>
      </c>
      <c r="J3339" t="s">
        <v>21</v>
      </c>
      <c r="K3339">
        <v>8000000</v>
      </c>
      <c r="L3339">
        <v>1999</v>
      </c>
      <c r="M3339">
        <v>7.3</v>
      </c>
      <c r="N3339">
        <v>2.35</v>
      </c>
    </row>
    <row r="3340" spans="1:14" x14ac:dyDescent="0.3">
      <c r="A3340" t="s">
        <v>6180</v>
      </c>
      <c r="B3340">
        <v>122</v>
      </c>
      <c r="C3340" t="s">
        <v>2208</v>
      </c>
      <c r="D3340">
        <v>13569248</v>
      </c>
      <c r="E3340" t="s">
        <v>2190</v>
      </c>
      <c r="F3340" t="s">
        <v>2577</v>
      </c>
      <c r="G3340" t="s">
        <v>9311</v>
      </c>
      <c r="H3340" t="s">
        <v>900</v>
      </c>
      <c r="I3340" t="s">
        <v>20</v>
      </c>
      <c r="J3340" t="s">
        <v>21</v>
      </c>
      <c r="L3340">
        <v>2006</v>
      </c>
      <c r="M3340">
        <v>7.6</v>
      </c>
      <c r="N3340">
        <v>1.85</v>
      </c>
    </row>
    <row r="3341" spans="1:14" x14ac:dyDescent="0.3">
      <c r="A3341" t="s">
        <v>9312</v>
      </c>
      <c r="B3341">
        <v>101</v>
      </c>
      <c r="C3341" t="s">
        <v>2486</v>
      </c>
      <c r="D3341">
        <v>34017854</v>
      </c>
      <c r="E3341" t="s">
        <v>1099</v>
      </c>
      <c r="F3341" t="s">
        <v>1421</v>
      </c>
      <c r="G3341" t="s">
        <v>9313</v>
      </c>
      <c r="H3341" t="s">
        <v>6522</v>
      </c>
      <c r="I3341" t="s">
        <v>20</v>
      </c>
      <c r="J3341" t="s">
        <v>21</v>
      </c>
      <c r="K3341">
        <v>8500000</v>
      </c>
      <c r="L3341">
        <v>2015</v>
      </c>
      <c r="M3341">
        <v>6.5</v>
      </c>
      <c r="N3341">
        <v>2.35</v>
      </c>
    </row>
    <row r="3342" spans="1:14" x14ac:dyDescent="0.3">
      <c r="A3342" t="s">
        <v>7210</v>
      </c>
      <c r="B3342">
        <v>104</v>
      </c>
      <c r="C3342" t="s">
        <v>9314</v>
      </c>
      <c r="D3342">
        <v>4273372</v>
      </c>
      <c r="E3342" t="s">
        <v>4790</v>
      </c>
      <c r="F3342" t="s">
        <v>4331</v>
      </c>
      <c r="G3342" t="s">
        <v>9315</v>
      </c>
      <c r="H3342" t="s">
        <v>9316</v>
      </c>
      <c r="I3342" t="s">
        <v>20</v>
      </c>
      <c r="J3342" t="s">
        <v>21</v>
      </c>
      <c r="K3342">
        <v>22000000</v>
      </c>
      <c r="L3342">
        <v>2001</v>
      </c>
      <c r="M3342">
        <v>2.1</v>
      </c>
      <c r="N3342">
        <v>2.35</v>
      </c>
    </row>
    <row r="3343" spans="1:14" x14ac:dyDescent="0.3">
      <c r="A3343" t="s">
        <v>9317</v>
      </c>
      <c r="B3343">
        <v>101</v>
      </c>
      <c r="C3343" t="s">
        <v>4598</v>
      </c>
      <c r="E3343" t="s">
        <v>3805</v>
      </c>
      <c r="F3343" t="s">
        <v>2393</v>
      </c>
      <c r="G3343" t="s">
        <v>9318</v>
      </c>
      <c r="H3343" t="s">
        <v>9319</v>
      </c>
      <c r="I3343" t="s">
        <v>20</v>
      </c>
      <c r="J3343" t="s">
        <v>21</v>
      </c>
      <c r="K3343">
        <v>9000000</v>
      </c>
      <c r="L3343">
        <v>2013</v>
      </c>
      <c r="M3343">
        <v>5.3</v>
      </c>
      <c r="N3343">
        <v>2.35</v>
      </c>
    </row>
    <row r="3344" spans="1:14" x14ac:dyDescent="0.3">
      <c r="A3344" t="s">
        <v>9320</v>
      </c>
      <c r="B3344">
        <v>135</v>
      </c>
      <c r="C3344" t="s">
        <v>9321</v>
      </c>
      <c r="E3344" t="s">
        <v>526</v>
      </c>
      <c r="F3344" t="s">
        <v>9322</v>
      </c>
      <c r="G3344" t="s">
        <v>9323</v>
      </c>
      <c r="H3344" t="s">
        <v>7536</v>
      </c>
      <c r="I3344" t="s">
        <v>7537</v>
      </c>
      <c r="J3344" t="s">
        <v>3548</v>
      </c>
      <c r="K3344">
        <v>8000000</v>
      </c>
      <c r="L3344">
        <v>2003</v>
      </c>
      <c r="M3344">
        <v>7.2</v>
      </c>
      <c r="N3344">
        <v>2.35</v>
      </c>
    </row>
    <row r="3345" spans="1:14" x14ac:dyDescent="0.3">
      <c r="A3345" t="s">
        <v>8417</v>
      </c>
      <c r="B3345">
        <v>119</v>
      </c>
      <c r="C3345" t="s">
        <v>6999</v>
      </c>
      <c r="D3345">
        <v>4440055</v>
      </c>
      <c r="E3345" t="s">
        <v>3919</v>
      </c>
      <c r="F3345" t="s">
        <v>925</v>
      </c>
      <c r="G3345" t="s">
        <v>9324</v>
      </c>
      <c r="H3345" t="s">
        <v>9325</v>
      </c>
      <c r="I3345" t="s">
        <v>20</v>
      </c>
      <c r="J3345" t="s">
        <v>34</v>
      </c>
      <c r="K3345">
        <v>8500000</v>
      </c>
      <c r="L3345">
        <v>2009</v>
      </c>
      <c r="M3345">
        <v>7</v>
      </c>
      <c r="N3345">
        <v>1.85</v>
      </c>
    </row>
    <row r="3346" spans="1:14" x14ac:dyDescent="0.3">
      <c r="A3346" t="s">
        <v>8654</v>
      </c>
      <c r="B3346">
        <v>128</v>
      </c>
      <c r="C3346" t="s">
        <v>9326</v>
      </c>
      <c r="D3346">
        <v>4018695</v>
      </c>
      <c r="E3346" t="s">
        <v>1201</v>
      </c>
      <c r="F3346" t="s">
        <v>8656</v>
      </c>
      <c r="G3346" t="s">
        <v>9327</v>
      </c>
      <c r="H3346" t="s">
        <v>9328</v>
      </c>
      <c r="I3346" t="s">
        <v>3497</v>
      </c>
      <c r="J3346" t="s">
        <v>3498</v>
      </c>
      <c r="K3346">
        <v>12000000</v>
      </c>
      <c r="L3346">
        <v>2010</v>
      </c>
      <c r="M3346">
        <v>8</v>
      </c>
      <c r="N3346">
        <v>2.35</v>
      </c>
    </row>
    <row r="3347" spans="1:14" x14ac:dyDescent="0.3">
      <c r="A3347" t="s">
        <v>6067</v>
      </c>
      <c r="B3347">
        <v>107</v>
      </c>
      <c r="C3347" t="s">
        <v>2867</v>
      </c>
      <c r="D3347">
        <v>80000000</v>
      </c>
      <c r="E3347" t="s">
        <v>4790</v>
      </c>
      <c r="F3347" t="s">
        <v>2660</v>
      </c>
      <c r="G3347" t="s">
        <v>6068</v>
      </c>
      <c r="H3347" t="s">
        <v>6069</v>
      </c>
      <c r="I3347" t="s">
        <v>20</v>
      </c>
      <c r="J3347" t="s">
        <v>21</v>
      </c>
      <c r="K3347">
        <v>8200000</v>
      </c>
      <c r="L3347">
        <v>1984</v>
      </c>
      <c r="M3347">
        <v>6.5</v>
      </c>
      <c r="N3347">
        <v>1.85</v>
      </c>
    </row>
    <row r="3348" spans="1:14" x14ac:dyDescent="0.3">
      <c r="A3348" t="s">
        <v>6771</v>
      </c>
      <c r="B3348">
        <v>106</v>
      </c>
      <c r="C3348" t="s">
        <v>45</v>
      </c>
      <c r="D3348">
        <v>6262942</v>
      </c>
      <c r="E3348" t="s">
        <v>688</v>
      </c>
      <c r="F3348" t="s">
        <v>2568</v>
      </c>
      <c r="G3348" t="s">
        <v>9329</v>
      </c>
      <c r="H3348" t="s">
        <v>45</v>
      </c>
      <c r="I3348" t="s">
        <v>20</v>
      </c>
      <c r="J3348" t="s">
        <v>21</v>
      </c>
      <c r="K3348">
        <v>9000000</v>
      </c>
      <c r="L3348">
        <v>2013</v>
      </c>
      <c r="M3348">
        <v>6.9</v>
      </c>
      <c r="N3348">
        <v>2.35</v>
      </c>
    </row>
    <row r="3349" spans="1:14" x14ac:dyDescent="0.3">
      <c r="A3349" t="s">
        <v>9330</v>
      </c>
      <c r="B3349">
        <v>126</v>
      </c>
      <c r="C3349" t="s">
        <v>9331</v>
      </c>
      <c r="D3349">
        <v>1997807</v>
      </c>
      <c r="E3349" t="s">
        <v>1201</v>
      </c>
      <c r="F3349" t="s">
        <v>890</v>
      </c>
      <c r="G3349" t="s">
        <v>9332</v>
      </c>
      <c r="H3349" t="s">
        <v>9333</v>
      </c>
      <c r="I3349" t="s">
        <v>20</v>
      </c>
      <c r="J3349" t="s">
        <v>21</v>
      </c>
      <c r="K3349">
        <v>8000000</v>
      </c>
      <c r="L3349">
        <v>1999</v>
      </c>
      <c r="M3349">
        <v>7.1</v>
      </c>
      <c r="N3349">
        <v>1.85</v>
      </c>
    </row>
    <row r="3350" spans="1:14" x14ac:dyDescent="0.3">
      <c r="A3350" t="s">
        <v>9334</v>
      </c>
      <c r="B3350">
        <v>128</v>
      </c>
      <c r="C3350" t="s">
        <v>9335</v>
      </c>
      <c r="D3350">
        <v>1207007</v>
      </c>
      <c r="E3350" t="s">
        <v>936</v>
      </c>
      <c r="F3350" t="s">
        <v>9147</v>
      </c>
      <c r="G3350" t="s">
        <v>9336</v>
      </c>
      <c r="H3350" t="s">
        <v>8689</v>
      </c>
      <c r="I3350" t="s">
        <v>3497</v>
      </c>
      <c r="J3350" t="s">
        <v>3498</v>
      </c>
      <c r="L3350">
        <v>2007</v>
      </c>
      <c r="M3350">
        <v>7.3</v>
      </c>
    </row>
    <row r="3351" spans="1:14" x14ac:dyDescent="0.3">
      <c r="A3351" t="s">
        <v>9337</v>
      </c>
      <c r="B3351">
        <v>127</v>
      </c>
      <c r="C3351" t="s">
        <v>9338</v>
      </c>
      <c r="D3351">
        <v>1829142</v>
      </c>
      <c r="E3351" t="s">
        <v>2183</v>
      </c>
      <c r="F3351" t="s">
        <v>9339</v>
      </c>
      <c r="G3351" t="s">
        <v>9340</v>
      </c>
      <c r="H3351" t="s">
        <v>9341</v>
      </c>
      <c r="I3351" t="s">
        <v>20</v>
      </c>
      <c r="J3351" t="s">
        <v>4874</v>
      </c>
      <c r="L3351">
        <v>2006</v>
      </c>
      <c r="M3351">
        <v>7.5</v>
      </c>
      <c r="N3351">
        <v>1.85</v>
      </c>
    </row>
    <row r="3352" spans="1:14" x14ac:dyDescent="0.3">
      <c r="A3352" t="s">
        <v>9342</v>
      </c>
      <c r="B3352">
        <v>160</v>
      </c>
      <c r="C3352" t="s">
        <v>9343</v>
      </c>
      <c r="D3352">
        <v>3827466</v>
      </c>
      <c r="E3352" t="s">
        <v>2225</v>
      </c>
      <c r="F3352" t="s">
        <v>9344</v>
      </c>
      <c r="G3352" t="s">
        <v>9345</v>
      </c>
      <c r="H3352" t="s">
        <v>9346</v>
      </c>
      <c r="I3352" t="s">
        <v>3497</v>
      </c>
      <c r="J3352" t="s">
        <v>3498</v>
      </c>
      <c r="L3352">
        <v>2013</v>
      </c>
      <c r="M3352">
        <v>6.9</v>
      </c>
    </row>
    <row r="3353" spans="1:14" x14ac:dyDescent="0.3">
      <c r="A3353" t="s">
        <v>3867</v>
      </c>
      <c r="B3353">
        <v>126</v>
      </c>
      <c r="C3353" t="s">
        <v>3868</v>
      </c>
      <c r="D3353">
        <v>90800000</v>
      </c>
      <c r="E3353" t="s">
        <v>3869</v>
      </c>
      <c r="F3353" t="s">
        <v>3741</v>
      </c>
      <c r="G3353" t="s">
        <v>3870</v>
      </c>
      <c r="H3353" t="s">
        <v>3871</v>
      </c>
      <c r="I3353" t="s">
        <v>20</v>
      </c>
      <c r="J3353" t="s">
        <v>21</v>
      </c>
      <c r="K3353">
        <v>8000000</v>
      </c>
      <c r="L3353">
        <v>1984</v>
      </c>
      <c r="M3353">
        <v>7.2</v>
      </c>
      <c r="N3353">
        <v>1.85</v>
      </c>
    </row>
    <row r="3354" spans="1:14" x14ac:dyDescent="0.3">
      <c r="A3354" t="s">
        <v>9347</v>
      </c>
      <c r="B3354">
        <v>171</v>
      </c>
      <c r="C3354" t="s">
        <v>9348</v>
      </c>
      <c r="E3354" t="s">
        <v>3794</v>
      </c>
      <c r="F3354" t="s">
        <v>9349</v>
      </c>
      <c r="G3354" t="s">
        <v>9350</v>
      </c>
      <c r="H3354" t="s">
        <v>9351</v>
      </c>
      <c r="I3354" t="s">
        <v>20</v>
      </c>
      <c r="J3354" t="s">
        <v>21</v>
      </c>
      <c r="K3354">
        <v>7623000</v>
      </c>
      <c r="L3354">
        <v>1951</v>
      </c>
      <c r="M3354">
        <v>7.2</v>
      </c>
      <c r="N3354">
        <v>1.37</v>
      </c>
    </row>
    <row r="3355" spans="1:14" x14ac:dyDescent="0.3">
      <c r="A3355" t="s">
        <v>8705</v>
      </c>
      <c r="B3355">
        <v>150</v>
      </c>
      <c r="C3355" t="s">
        <v>4574</v>
      </c>
      <c r="D3355">
        <v>140244</v>
      </c>
      <c r="E3355" t="s">
        <v>9352</v>
      </c>
      <c r="F3355" t="s">
        <v>3668</v>
      </c>
      <c r="G3355" t="s">
        <v>9353</v>
      </c>
      <c r="H3355" t="s">
        <v>4685</v>
      </c>
      <c r="I3355" t="s">
        <v>20</v>
      </c>
      <c r="J3355" t="s">
        <v>21</v>
      </c>
      <c r="K3355">
        <v>8500000</v>
      </c>
      <c r="L3355">
        <v>2008</v>
      </c>
      <c r="M3355">
        <v>6.7</v>
      </c>
      <c r="N3355">
        <v>1.85</v>
      </c>
    </row>
    <row r="3356" spans="1:14" x14ac:dyDescent="0.3">
      <c r="A3356" t="s">
        <v>9354</v>
      </c>
      <c r="B3356">
        <v>122</v>
      </c>
      <c r="C3356" t="s">
        <v>9355</v>
      </c>
      <c r="E3356" t="s">
        <v>87</v>
      </c>
      <c r="F3356" t="s">
        <v>9356</v>
      </c>
      <c r="G3356" t="s">
        <v>9357</v>
      </c>
      <c r="H3356" t="s">
        <v>9358</v>
      </c>
      <c r="I3356" t="s">
        <v>9359</v>
      </c>
      <c r="J3356" t="s">
        <v>9360</v>
      </c>
      <c r="K3356">
        <v>8300000</v>
      </c>
      <c r="L3356">
        <v>2006</v>
      </c>
      <c r="M3356">
        <v>6</v>
      </c>
      <c r="N3356">
        <v>1.85</v>
      </c>
    </row>
    <row r="3357" spans="1:14" x14ac:dyDescent="0.3">
      <c r="A3357" t="s">
        <v>1159</v>
      </c>
      <c r="B3357">
        <v>178</v>
      </c>
      <c r="C3357" t="s">
        <v>3597</v>
      </c>
      <c r="D3357">
        <v>107930000</v>
      </c>
      <c r="E3357" t="s">
        <v>1272</v>
      </c>
      <c r="F3357" t="s">
        <v>658</v>
      </c>
      <c r="G3357" t="s">
        <v>9361</v>
      </c>
      <c r="H3357" t="s">
        <v>5226</v>
      </c>
      <c r="I3357" t="s">
        <v>20</v>
      </c>
      <c r="J3357" t="s">
        <v>21</v>
      </c>
      <c r="K3357">
        <v>8000000</v>
      </c>
      <c r="L3357">
        <v>1994</v>
      </c>
      <c r="M3357">
        <v>8.9</v>
      </c>
      <c r="N3357">
        <v>2.35</v>
      </c>
    </row>
    <row r="3358" spans="1:14" x14ac:dyDescent="0.3">
      <c r="A3358" t="s">
        <v>9362</v>
      </c>
      <c r="B3358">
        <v>95</v>
      </c>
      <c r="C3358" t="s">
        <v>9363</v>
      </c>
      <c r="D3358">
        <v>76657000</v>
      </c>
      <c r="E3358" t="s">
        <v>3583</v>
      </c>
      <c r="F3358" t="s">
        <v>3607</v>
      </c>
      <c r="G3358" t="s">
        <v>9364</v>
      </c>
      <c r="H3358" t="s">
        <v>6359</v>
      </c>
      <c r="I3358" t="s">
        <v>20</v>
      </c>
      <c r="J3358" t="s">
        <v>34</v>
      </c>
      <c r="L3358">
        <v>1979</v>
      </c>
      <c r="M3358">
        <v>7.7</v>
      </c>
      <c r="N3358">
        <v>1.85</v>
      </c>
    </row>
    <row r="3359" spans="1:14" x14ac:dyDescent="0.3">
      <c r="A3359" t="s">
        <v>9365</v>
      </c>
      <c r="B3359">
        <v>117</v>
      </c>
      <c r="C3359" t="s">
        <v>6211</v>
      </c>
      <c r="D3359">
        <v>32279955</v>
      </c>
      <c r="E3359" t="s">
        <v>1392</v>
      </c>
      <c r="F3359" t="s">
        <v>254</v>
      </c>
      <c r="G3359" t="s">
        <v>9366</v>
      </c>
      <c r="H3359" t="s">
        <v>9367</v>
      </c>
      <c r="I3359" t="s">
        <v>20</v>
      </c>
      <c r="J3359" t="s">
        <v>21</v>
      </c>
      <c r="K3359">
        <v>8500000</v>
      </c>
      <c r="L3359">
        <v>2014</v>
      </c>
      <c r="M3359">
        <v>7.9</v>
      </c>
      <c r="N3359">
        <v>2.35</v>
      </c>
    </row>
    <row r="3360" spans="1:14" x14ac:dyDescent="0.3">
      <c r="A3360" t="s">
        <v>3105</v>
      </c>
      <c r="B3360">
        <v>119</v>
      </c>
      <c r="C3360" t="s">
        <v>9368</v>
      </c>
      <c r="D3360">
        <v>4992159</v>
      </c>
      <c r="E3360" t="s">
        <v>7608</v>
      </c>
      <c r="F3360" t="s">
        <v>2476</v>
      </c>
      <c r="G3360" t="s">
        <v>9369</v>
      </c>
      <c r="H3360" t="s">
        <v>3105</v>
      </c>
      <c r="I3360" t="s">
        <v>20</v>
      </c>
      <c r="J3360" t="s">
        <v>21</v>
      </c>
      <c r="K3360">
        <v>8550000</v>
      </c>
      <c r="L3360">
        <v>2004</v>
      </c>
      <c r="M3360">
        <v>5.6</v>
      </c>
      <c r="N3360">
        <v>2.35</v>
      </c>
    </row>
    <row r="3361" spans="1:14" x14ac:dyDescent="0.3">
      <c r="A3361" t="s">
        <v>4470</v>
      </c>
      <c r="B3361">
        <v>174</v>
      </c>
      <c r="C3361" t="s">
        <v>9370</v>
      </c>
      <c r="D3361">
        <v>163214286</v>
      </c>
      <c r="E3361" t="s">
        <v>9371</v>
      </c>
      <c r="F3361" t="s">
        <v>9372</v>
      </c>
      <c r="G3361" t="s">
        <v>9373</v>
      </c>
      <c r="H3361" t="s">
        <v>9374</v>
      </c>
      <c r="I3361" t="s">
        <v>20</v>
      </c>
      <c r="J3361" t="s">
        <v>21</v>
      </c>
      <c r="K3361">
        <v>8200000</v>
      </c>
      <c r="L3361">
        <v>1965</v>
      </c>
      <c r="M3361">
        <v>8</v>
      </c>
      <c r="N3361">
        <v>2.35</v>
      </c>
    </row>
    <row r="3362" spans="1:14" x14ac:dyDescent="0.3">
      <c r="A3362" t="s">
        <v>573</v>
      </c>
      <c r="B3362">
        <v>111</v>
      </c>
      <c r="C3362" t="s">
        <v>9375</v>
      </c>
      <c r="D3362">
        <v>69800000</v>
      </c>
      <c r="E3362" t="s">
        <v>2327</v>
      </c>
      <c r="F3362" t="s">
        <v>219</v>
      </c>
      <c r="G3362" t="s">
        <v>9376</v>
      </c>
      <c r="H3362" t="s">
        <v>9377</v>
      </c>
      <c r="I3362" t="s">
        <v>20</v>
      </c>
      <c r="J3362" t="s">
        <v>21</v>
      </c>
      <c r="K3362">
        <v>8000000</v>
      </c>
      <c r="L3362">
        <v>1984</v>
      </c>
      <c r="M3362">
        <v>6.2</v>
      </c>
      <c r="N3362">
        <v>1.85</v>
      </c>
    </row>
    <row r="3363" spans="1:14" x14ac:dyDescent="0.3">
      <c r="A3363" t="s">
        <v>9378</v>
      </c>
      <c r="B3363">
        <v>101</v>
      </c>
      <c r="C3363" t="s">
        <v>9379</v>
      </c>
      <c r="D3363">
        <v>59889948</v>
      </c>
      <c r="E3363" t="s">
        <v>1649</v>
      </c>
      <c r="F3363" t="s">
        <v>353</v>
      </c>
      <c r="G3363" t="s">
        <v>9380</v>
      </c>
      <c r="H3363" t="s">
        <v>9381</v>
      </c>
      <c r="I3363" t="s">
        <v>20</v>
      </c>
      <c r="J3363" t="s">
        <v>21</v>
      </c>
      <c r="K3363">
        <v>8000000</v>
      </c>
      <c r="L3363">
        <v>2006</v>
      </c>
      <c r="M3363">
        <v>7.9</v>
      </c>
      <c r="N3363">
        <v>2.35</v>
      </c>
    </row>
    <row r="3364" spans="1:14" x14ac:dyDescent="0.3">
      <c r="A3364" t="s">
        <v>2482</v>
      </c>
      <c r="B3364">
        <v>89</v>
      </c>
      <c r="C3364" t="s">
        <v>9382</v>
      </c>
      <c r="D3364">
        <v>52287414</v>
      </c>
      <c r="E3364" t="s">
        <v>4333</v>
      </c>
      <c r="F3364" t="s">
        <v>867</v>
      </c>
      <c r="G3364" t="s">
        <v>9383</v>
      </c>
      <c r="H3364" t="s">
        <v>9331</v>
      </c>
      <c r="I3364" t="s">
        <v>20</v>
      </c>
      <c r="J3364" t="s">
        <v>21</v>
      </c>
      <c r="K3364">
        <v>8000000</v>
      </c>
      <c r="L3364">
        <v>1986</v>
      </c>
      <c r="M3364">
        <v>8.1</v>
      </c>
      <c r="N3364">
        <v>1.85</v>
      </c>
    </row>
    <row r="3365" spans="1:14" x14ac:dyDescent="0.3">
      <c r="A3365" t="s">
        <v>3308</v>
      </c>
      <c r="B3365">
        <v>113</v>
      </c>
      <c r="C3365" t="s">
        <v>9384</v>
      </c>
      <c r="D3365">
        <v>45063889</v>
      </c>
      <c r="E3365" t="s">
        <v>2046</v>
      </c>
      <c r="F3365" t="s">
        <v>9385</v>
      </c>
      <c r="G3365" t="s">
        <v>9386</v>
      </c>
      <c r="H3365" t="s">
        <v>9387</v>
      </c>
      <c r="I3365" t="s">
        <v>20</v>
      </c>
      <c r="J3365" t="s">
        <v>34</v>
      </c>
      <c r="K3365">
        <v>8000000</v>
      </c>
      <c r="L3365">
        <v>2002</v>
      </c>
      <c r="M3365">
        <v>7.6</v>
      </c>
      <c r="N3365">
        <v>1.85</v>
      </c>
    </row>
    <row r="3366" spans="1:14" x14ac:dyDescent="0.3">
      <c r="A3366" t="s">
        <v>9388</v>
      </c>
      <c r="B3366">
        <v>95</v>
      </c>
      <c r="C3366" t="s">
        <v>9389</v>
      </c>
      <c r="D3366">
        <v>40066497</v>
      </c>
      <c r="E3366" t="s">
        <v>3846</v>
      </c>
      <c r="F3366" t="s">
        <v>9390</v>
      </c>
      <c r="G3366" t="s">
        <v>9391</v>
      </c>
      <c r="H3366" t="s">
        <v>9392</v>
      </c>
      <c r="I3366" t="s">
        <v>20</v>
      </c>
      <c r="J3366" t="s">
        <v>21</v>
      </c>
      <c r="K3366">
        <v>8000000</v>
      </c>
      <c r="L3366">
        <v>2004</v>
      </c>
      <c r="M3366">
        <v>3.5</v>
      </c>
      <c r="N3366">
        <v>1.85</v>
      </c>
    </row>
    <row r="3367" spans="1:14" x14ac:dyDescent="0.3">
      <c r="A3367" t="s">
        <v>9393</v>
      </c>
      <c r="B3367">
        <v>112</v>
      </c>
      <c r="C3367" t="s">
        <v>2087</v>
      </c>
      <c r="D3367">
        <v>36500000</v>
      </c>
      <c r="E3367" t="s">
        <v>1133</v>
      </c>
      <c r="F3367" t="s">
        <v>2363</v>
      </c>
      <c r="G3367" t="s">
        <v>9394</v>
      </c>
      <c r="H3367" t="s">
        <v>2539</v>
      </c>
      <c r="I3367" t="s">
        <v>20</v>
      </c>
      <c r="J3367" t="s">
        <v>21</v>
      </c>
      <c r="K3367">
        <v>8000000</v>
      </c>
      <c r="L3367">
        <v>1979</v>
      </c>
      <c r="M3367">
        <v>7.6</v>
      </c>
      <c r="N3367">
        <v>1.85</v>
      </c>
    </row>
    <row r="3368" spans="1:14" x14ac:dyDescent="0.3">
      <c r="A3368" t="s">
        <v>7952</v>
      </c>
      <c r="B3368">
        <v>109</v>
      </c>
      <c r="C3368" t="s">
        <v>1462</v>
      </c>
      <c r="D3368">
        <v>27362712</v>
      </c>
      <c r="E3368" t="s">
        <v>3602</v>
      </c>
      <c r="F3368" t="s">
        <v>1825</v>
      </c>
      <c r="G3368" t="s">
        <v>9395</v>
      </c>
      <c r="H3368" t="s">
        <v>4651</v>
      </c>
      <c r="I3368" t="s">
        <v>20</v>
      </c>
      <c r="J3368" t="s">
        <v>21</v>
      </c>
      <c r="K3368">
        <v>8000000</v>
      </c>
      <c r="L3368">
        <v>2002</v>
      </c>
      <c r="M3368">
        <v>6.5</v>
      </c>
      <c r="N3368">
        <v>1.85</v>
      </c>
    </row>
    <row r="3369" spans="1:14" x14ac:dyDescent="0.3">
      <c r="A3369" t="s">
        <v>9396</v>
      </c>
      <c r="B3369">
        <v>108</v>
      </c>
      <c r="C3369" t="s">
        <v>6155</v>
      </c>
      <c r="D3369">
        <v>34746109</v>
      </c>
      <c r="E3369" t="s">
        <v>9397</v>
      </c>
      <c r="F3369" t="s">
        <v>3272</v>
      </c>
      <c r="G3369" t="s">
        <v>9398</v>
      </c>
      <c r="H3369" t="s">
        <v>821</v>
      </c>
      <c r="I3369" t="s">
        <v>20</v>
      </c>
      <c r="J3369" t="s">
        <v>21</v>
      </c>
      <c r="K3369">
        <v>8000000</v>
      </c>
      <c r="L3369">
        <v>1996</v>
      </c>
      <c r="M3369">
        <v>5.6</v>
      </c>
      <c r="N3369">
        <v>2.35</v>
      </c>
    </row>
    <row r="3370" spans="1:14" x14ac:dyDescent="0.3">
      <c r="A3370" t="s">
        <v>4982</v>
      </c>
      <c r="B3370">
        <v>100</v>
      </c>
      <c r="C3370" t="s">
        <v>1602</v>
      </c>
      <c r="D3370">
        <v>34963967</v>
      </c>
      <c r="E3370" t="s">
        <v>936</v>
      </c>
      <c r="F3370" t="s">
        <v>40</v>
      </c>
      <c r="G3370" t="s">
        <v>9399</v>
      </c>
      <c r="H3370" t="s">
        <v>161</v>
      </c>
      <c r="I3370" t="s">
        <v>20</v>
      </c>
      <c r="J3370" t="s">
        <v>21</v>
      </c>
      <c r="K3370">
        <v>8000000</v>
      </c>
      <c r="L3370">
        <v>2011</v>
      </c>
      <c r="M3370">
        <v>7.7</v>
      </c>
      <c r="N3370">
        <v>1.85</v>
      </c>
    </row>
    <row r="3371" spans="1:14" x14ac:dyDescent="0.3">
      <c r="A3371" t="s">
        <v>9400</v>
      </c>
      <c r="B3371">
        <v>90</v>
      </c>
      <c r="C3371" t="s">
        <v>9401</v>
      </c>
      <c r="D3371">
        <v>25926543</v>
      </c>
      <c r="E3371" t="s">
        <v>1959</v>
      </c>
      <c r="F3371" t="s">
        <v>9402</v>
      </c>
      <c r="G3371" t="s">
        <v>9403</v>
      </c>
      <c r="H3371" t="s">
        <v>9404</v>
      </c>
      <c r="I3371" t="s">
        <v>20</v>
      </c>
      <c r="J3371" t="s">
        <v>21</v>
      </c>
      <c r="K3371">
        <v>8000000</v>
      </c>
      <c r="L3371">
        <v>2008</v>
      </c>
      <c r="M3371">
        <v>5.2</v>
      </c>
      <c r="N3371">
        <v>1.85</v>
      </c>
    </row>
    <row r="3372" spans="1:14" x14ac:dyDescent="0.3">
      <c r="A3372" t="s">
        <v>1629</v>
      </c>
      <c r="B3372">
        <v>130</v>
      </c>
      <c r="C3372" t="s">
        <v>1630</v>
      </c>
      <c r="E3372" t="s">
        <v>595</v>
      </c>
      <c r="F3372" t="s">
        <v>1631</v>
      </c>
      <c r="G3372" t="s">
        <v>1632</v>
      </c>
      <c r="H3372" t="s">
        <v>1633</v>
      </c>
      <c r="I3372" t="s">
        <v>20</v>
      </c>
      <c r="J3372" t="s">
        <v>21</v>
      </c>
      <c r="K3372">
        <v>8000000</v>
      </c>
      <c r="L3372">
        <v>1982</v>
      </c>
      <c r="M3372">
        <v>6.9</v>
      </c>
      <c r="N3372">
        <v>1.85</v>
      </c>
    </row>
    <row r="3373" spans="1:14" x14ac:dyDescent="0.3">
      <c r="A3373" t="s">
        <v>9405</v>
      </c>
      <c r="B3373">
        <v>94</v>
      </c>
      <c r="C3373" t="s">
        <v>9406</v>
      </c>
      <c r="D3373">
        <v>26049082</v>
      </c>
      <c r="E3373" t="s">
        <v>1106</v>
      </c>
      <c r="F3373" t="s">
        <v>9407</v>
      </c>
      <c r="G3373" t="s">
        <v>9408</v>
      </c>
      <c r="H3373" t="s">
        <v>9409</v>
      </c>
      <c r="I3373" t="s">
        <v>20</v>
      </c>
      <c r="J3373" t="s">
        <v>21</v>
      </c>
      <c r="K3373">
        <v>8000000</v>
      </c>
      <c r="L3373">
        <v>2014</v>
      </c>
      <c r="M3373">
        <v>6.1</v>
      </c>
      <c r="N3373">
        <v>2.35</v>
      </c>
    </row>
    <row r="3374" spans="1:14" x14ac:dyDescent="0.3">
      <c r="A3374" t="s">
        <v>9410</v>
      </c>
      <c r="B3374">
        <v>93</v>
      </c>
      <c r="C3374" t="s">
        <v>8741</v>
      </c>
      <c r="E3374" t="s">
        <v>4206</v>
      </c>
      <c r="F3374" t="s">
        <v>3476</v>
      </c>
      <c r="G3374" t="s">
        <v>9411</v>
      </c>
      <c r="H3374" t="s">
        <v>409</v>
      </c>
      <c r="I3374" t="s">
        <v>20</v>
      </c>
      <c r="J3374" t="s">
        <v>21</v>
      </c>
      <c r="K3374">
        <v>8000000</v>
      </c>
      <c r="L3374">
        <v>1981</v>
      </c>
      <c r="M3374">
        <v>5</v>
      </c>
      <c r="N3374">
        <v>1.85</v>
      </c>
    </row>
    <row r="3375" spans="1:14" x14ac:dyDescent="0.3">
      <c r="A3375" t="s">
        <v>9412</v>
      </c>
      <c r="B3375">
        <v>80</v>
      </c>
      <c r="C3375" t="s">
        <v>9413</v>
      </c>
      <c r="E3375" t="s">
        <v>642</v>
      </c>
      <c r="F3375" t="s">
        <v>9414</v>
      </c>
      <c r="G3375" t="s">
        <v>9415</v>
      </c>
      <c r="H3375" t="s">
        <v>9416</v>
      </c>
      <c r="I3375" t="s">
        <v>20</v>
      </c>
      <c r="J3375" t="s">
        <v>21</v>
      </c>
      <c r="L3375">
        <v>2016</v>
      </c>
      <c r="M3375">
        <v>7.8</v>
      </c>
    </row>
    <row r="3376" spans="1:14" x14ac:dyDescent="0.3">
      <c r="A3376" t="s">
        <v>578</v>
      </c>
      <c r="B3376">
        <v>111</v>
      </c>
      <c r="C3376" t="s">
        <v>1134</v>
      </c>
      <c r="D3376">
        <v>22551000</v>
      </c>
      <c r="E3376" t="s">
        <v>936</v>
      </c>
      <c r="F3376" t="s">
        <v>400</v>
      </c>
      <c r="G3376" t="s">
        <v>9417</v>
      </c>
      <c r="H3376" t="s">
        <v>519</v>
      </c>
      <c r="I3376" t="s">
        <v>20</v>
      </c>
      <c r="J3376" t="s">
        <v>34</v>
      </c>
      <c r="K3376">
        <v>8000000</v>
      </c>
      <c r="L3376">
        <v>1993</v>
      </c>
      <c r="M3376">
        <v>7.4</v>
      </c>
      <c r="N3376">
        <v>1.85</v>
      </c>
    </row>
    <row r="3377" spans="1:14" x14ac:dyDescent="0.3">
      <c r="A3377" t="s">
        <v>9418</v>
      </c>
      <c r="B3377">
        <v>142</v>
      </c>
      <c r="C3377" t="s">
        <v>9419</v>
      </c>
      <c r="D3377">
        <v>22800000</v>
      </c>
      <c r="E3377" t="s">
        <v>30</v>
      </c>
      <c r="F3377" t="s">
        <v>9420</v>
      </c>
      <c r="G3377" t="s">
        <v>9421</v>
      </c>
      <c r="H3377" t="s">
        <v>732</v>
      </c>
      <c r="I3377" t="s">
        <v>20</v>
      </c>
      <c r="J3377" t="s">
        <v>34</v>
      </c>
      <c r="K3377">
        <v>7000000</v>
      </c>
      <c r="L3377">
        <v>1969</v>
      </c>
      <c r="M3377">
        <v>6.8</v>
      </c>
      <c r="N3377">
        <v>2.35</v>
      </c>
    </row>
    <row r="3378" spans="1:14" x14ac:dyDescent="0.3">
      <c r="A3378" t="s">
        <v>45</v>
      </c>
      <c r="B3378">
        <v>60</v>
      </c>
      <c r="C3378" t="s">
        <v>2753</v>
      </c>
      <c r="E3378" t="s">
        <v>315</v>
      </c>
      <c r="F3378" t="s">
        <v>9422</v>
      </c>
      <c r="G3378" t="s">
        <v>9423</v>
      </c>
      <c r="H3378" t="s">
        <v>9424</v>
      </c>
      <c r="I3378" t="s">
        <v>20</v>
      </c>
      <c r="J3378" t="s">
        <v>21</v>
      </c>
      <c r="M3378">
        <v>7.1</v>
      </c>
      <c r="N3378">
        <v>16</v>
      </c>
    </row>
    <row r="3379" spans="1:14" x14ac:dyDescent="0.3">
      <c r="A3379" t="s">
        <v>3909</v>
      </c>
      <c r="B3379">
        <v>107</v>
      </c>
      <c r="C3379" t="s">
        <v>9425</v>
      </c>
      <c r="D3379">
        <v>18090181</v>
      </c>
      <c r="E3379" t="s">
        <v>1727</v>
      </c>
      <c r="F3379" t="s">
        <v>2337</v>
      </c>
      <c r="G3379" t="s">
        <v>9426</v>
      </c>
      <c r="H3379" t="s">
        <v>9427</v>
      </c>
      <c r="I3379" t="s">
        <v>20</v>
      </c>
      <c r="J3379" t="s">
        <v>21</v>
      </c>
      <c r="K3379">
        <v>8000000</v>
      </c>
      <c r="L3379">
        <v>1994</v>
      </c>
      <c r="M3379">
        <v>6.4</v>
      </c>
      <c r="N3379">
        <v>1.85</v>
      </c>
    </row>
    <row r="3380" spans="1:14" x14ac:dyDescent="0.3">
      <c r="A3380" t="s">
        <v>3673</v>
      </c>
      <c r="B3380">
        <v>91</v>
      </c>
      <c r="C3380" t="s">
        <v>6840</v>
      </c>
      <c r="D3380">
        <v>17843379</v>
      </c>
      <c r="E3380" t="s">
        <v>936</v>
      </c>
      <c r="F3380" t="s">
        <v>1203</v>
      </c>
      <c r="G3380" t="s">
        <v>9428</v>
      </c>
      <c r="H3380" t="s">
        <v>9429</v>
      </c>
      <c r="I3380" t="s">
        <v>20</v>
      </c>
      <c r="J3380" t="s">
        <v>21</v>
      </c>
      <c r="K3380">
        <v>8000000</v>
      </c>
      <c r="L3380">
        <v>1999</v>
      </c>
      <c r="M3380">
        <v>5.7</v>
      </c>
      <c r="N3380">
        <v>1.85</v>
      </c>
    </row>
    <row r="3381" spans="1:14" x14ac:dyDescent="0.3">
      <c r="A3381" t="s">
        <v>9430</v>
      </c>
      <c r="B3381">
        <v>112</v>
      </c>
      <c r="C3381" t="s">
        <v>9431</v>
      </c>
      <c r="D3381">
        <v>18811135</v>
      </c>
      <c r="E3381" t="s">
        <v>2190</v>
      </c>
      <c r="F3381" t="s">
        <v>3933</v>
      </c>
      <c r="G3381" t="s">
        <v>9432</v>
      </c>
      <c r="H3381" t="s">
        <v>288</v>
      </c>
      <c r="I3381" t="s">
        <v>20</v>
      </c>
      <c r="J3381" t="s">
        <v>21</v>
      </c>
      <c r="L3381">
        <v>2006</v>
      </c>
      <c r="M3381">
        <v>7.5</v>
      </c>
      <c r="N3381">
        <v>2.35</v>
      </c>
    </row>
    <row r="3382" spans="1:14" x14ac:dyDescent="0.3">
      <c r="A3382" t="s">
        <v>8305</v>
      </c>
      <c r="B3382">
        <v>82</v>
      </c>
      <c r="C3382" t="s">
        <v>7291</v>
      </c>
      <c r="D3382">
        <v>17278980</v>
      </c>
      <c r="E3382" t="s">
        <v>678</v>
      </c>
      <c r="F3382" t="s">
        <v>1711</v>
      </c>
      <c r="G3382" t="s">
        <v>9433</v>
      </c>
      <c r="H3382" t="s">
        <v>2527</v>
      </c>
      <c r="I3382" t="s">
        <v>20</v>
      </c>
      <c r="J3382" t="s">
        <v>21</v>
      </c>
      <c r="K3382">
        <v>8000000</v>
      </c>
      <c r="L3382">
        <v>1998</v>
      </c>
      <c r="M3382">
        <v>6.7</v>
      </c>
      <c r="N3382">
        <v>1.85</v>
      </c>
    </row>
    <row r="3383" spans="1:14" x14ac:dyDescent="0.3">
      <c r="A3383" t="s">
        <v>9434</v>
      </c>
      <c r="B3383">
        <v>97</v>
      </c>
      <c r="C3383" t="s">
        <v>1019</v>
      </c>
      <c r="D3383">
        <v>16699684</v>
      </c>
      <c r="E3383" t="s">
        <v>1106</v>
      </c>
      <c r="F3383" t="s">
        <v>55</v>
      </c>
      <c r="G3383" t="s">
        <v>9435</v>
      </c>
      <c r="H3383" t="s">
        <v>3348</v>
      </c>
      <c r="I3383" t="s">
        <v>20</v>
      </c>
      <c r="J3383" t="s">
        <v>21</v>
      </c>
      <c r="K3383">
        <v>8000000</v>
      </c>
      <c r="L3383">
        <v>2009</v>
      </c>
      <c r="M3383">
        <v>5.6</v>
      </c>
      <c r="N3383">
        <v>1.85</v>
      </c>
    </row>
    <row r="3384" spans="1:14" x14ac:dyDescent="0.3">
      <c r="A3384" t="s">
        <v>3249</v>
      </c>
      <c r="B3384">
        <v>128</v>
      </c>
      <c r="C3384" t="s">
        <v>3250</v>
      </c>
      <c r="D3384">
        <v>50815288</v>
      </c>
      <c r="E3384" t="s">
        <v>2588</v>
      </c>
      <c r="F3384" t="s">
        <v>773</v>
      </c>
      <c r="G3384" t="s">
        <v>3251</v>
      </c>
      <c r="H3384" t="s">
        <v>3252</v>
      </c>
      <c r="I3384" t="s">
        <v>20</v>
      </c>
      <c r="J3384" t="s">
        <v>21</v>
      </c>
      <c r="K3384">
        <v>50000000</v>
      </c>
      <c r="L3384">
        <v>2005</v>
      </c>
      <c r="M3384">
        <v>7</v>
      </c>
      <c r="N3384">
        <v>2.35</v>
      </c>
    </row>
    <row r="3385" spans="1:14" x14ac:dyDescent="0.3">
      <c r="A3385" t="s">
        <v>9436</v>
      </c>
      <c r="B3385">
        <v>102</v>
      </c>
      <c r="C3385" t="s">
        <v>912</v>
      </c>
      <c r="D3385">
        <v>15047419</v>
      </c>
      <c r="E3385" t="s">
        <v>1272</v>
      </c>
      <c r="F3385" t="s">
        <v>36</v>
      </c>
      <c r="G3385" t="s">
        <v>9437</v>
      </c>
      <c r="H3385" t="s">
        <v>2370</v>
      </c>
      <c r="I3385" t="s">
        <v>20</v>
      </c>
      <c r="J3385" t="s">
        <v>21</v>
      </c>
      <c r="K3385">
        <v>7000000</v>
      </c>
      <c r="L3385">
        <v>2000</v>
      </c>
      <c r="M3385">
        <v>7.6</v>
      </c>
      <c r="N3385">
        <v>2.35</v>
      </c>
    </row>
    <row r="3386" spans="1:14" x14ac:dyDescent="0.3">
      <c r="A3386" t="s">
        <v>5413</v>
      </c>
      <c r="B3386">
        <v>93</v>
      </c>
      <c r="C3386" t="s">
        <v>1281</v>
      </c>
      <c r="D3386">
        <v>14015786</v>
      </c>
      <c r="E3386" t="s">
        <v>146</v>
      </c>
      <c r="F3386" t="s">
        <v>254</v>
      </c>
      <c r="G3386" t="s">
        <v>9438</v>
      </c>
      <c r="H3386" t="s">
        <v>991</v>
      </c>
      <c r="I3386" t="s">
        <v>20</v>
      </c>
      <c r="J3386" t="s">
        <v>21</v>
      </c>
      <c r="K3386">
        <v>5000000</v>
      </c>
      <c r="L3386">
        <v>2002</v>
      </c>
      <c r="M3386">
        <v>6.5</v>
      </c>
      <c r="N3386">
        <v>1.85</v>
      </c>
    </row>
    <row r="3387" spans="1:14" x14ac:dyDescent="0.3">
      <c r="A3387" t="s">
        <v>9439</v>
      </c>
      <c r="B3387">
        <v>116</v>
      </c>
      <c r="C3387" t="s">
        <v>9440</v>
      </c>
      <c r="E3387" t="s">
        <v>287</v>
      </c>
      <c r="F3387" t="s">
        <v>2638</v>
      </c>
      <c r="G3387" t="s">
        <v>9441</v>
      </c>
      <c r="H3387" t="s">
        <v>9442</v>
      </c>
      <c r="I3387" t="s">
        <v>20</v>
      </c>
      <c r="J3387" t="s">
        <v>182</v>
      </c>
      <c r="K3387">
        <v>8000000</v>
      </c>
      <c r="L3387">
        <v>2006</v>
      </c>
      <c r="M3387">
        <v>7</v>
      </c>
      <c r="N3387">
        <v>2.35</v>
      </c>
    </row>
    <row r="3388" spans="1:14" x14ac:dyDescent="0.3">
      <c r="A3388" t="s">
        <v>9443</v>
      </c>
      <c r="B3388">
        <v>138</v>
      </c>
      <c r="C3388" t="s">
        <v>3399</v>
      </c>
      <c r="D3388">
        <v>10269307</v>
      </c>
      <c r="E3388" t="s">
        <v>227</v>
      </c>
      <c r="F3388" t="s">
        <v>3051</v>
      </c>
      <c r="G3388" t="s">
        <v>9444</v>
      </c>
      <c r="H3388" t="s">
        <v>258</v>
      </c>
      <c r="I3388" t="s">
        <v>20</v>
      </c>
      <c r="J3388" t="s">
        <v>21</v>
      </c>
      <c r="K3388">
        <v>8000000</v>
      </c>
      <c r="L3388">
        <v>2009</v>
      </c>
      <c r="M3388">
        <v>6.3</v>
      </c>
      <c r="N3388">
        <v>2.35</v>
      </c>
    </row>
    <row r="3389" spans="1:14" x14ac:dyDescent="0.3">
      <c r="A3389" t="s">
        <v>7457</v>
      </c>
      <c r="B3389">
        <v>117</v>
      </c>
      <c r="C3389" t="s">
        <v>9445</v>
      </c>
      <c r="E3389" t="s">
        <v>146</v>
      </c>
      <c r="F3389" t="s">
        <v>4385</v>
      </c>
      <c r="G3389" t="s">
        <v>9446</v>
      </c>
      <c r="H3389" t="s">
        <v>9447</v>
      </c>
      <c r="I3389" t="s">
        <v>20</v>
      </c>
      <c r="J3389" t="s">
        <v>21</v>
      </c>
      <c r="K3389">
        <v>8300000</v>
      </c>
      <c r="L3389">
        <v>2009</v>
      </c>
      <c r="M3389">
        <v>6.4</v>
      </c>
      <c r="N3389">
        <v>1.85</v>
      </c>
    </row>
    <row r="3390" spans="1:14" x14ac:dyDescent="0.3">
      <c r="A3390" t="s">
        <v>9448</v>
      </c>
      <c r="B3390">
        <v>93</v>
      </c>
      <c r="C3390" t="s">
        <v>2728</v>
      </c>
      <c r="D3390">
        <v>17536788</v>
      </c>
      <c r="E3390" t="s">
        <v>936</v>
      </c>
      <c r="F3390" t="s">
        <v>9449</v>
      </c>
      <c r="G3390" t="s">
        <v>9450</v>
      </c>
      <c r="H3390" t="s">
        <v>9451</v>
      </c>
      <c r="I3390" t="s">
        <v>20</v>
      </c>
      <c r="J3390" t="s">
        <v>21</v>
      </c>
      <c r="K3390">
        <v>8000000</v>
      </c>
      <c r="L3390">
        <v>2013</v>
      </c>
      <c r="M3390">
        <v>7.1</v>
      </c>
      <c r="N3390">
        <v>1.85</v>
      </c>
    </row>
    <row r="3391" spans="1:14" x14ac:dyDescent="0.3">
      <c r="A3391" t="s">
        <v>2385</v>
      </c>
      <c r="B3391">
        <v>92</v>
      </c>
      <c r="C3391" t="s">
        <v>6888</v>
      </c>
      <c r="D3391">
        <v>58401464</v>
      </c>
      <c r="E3391" t="s">
        <v>1106</v>
      </c>
      <c r="F3391" t="s">
        <v>124</v>
      </c>
      <c r="G3391" t="s">
        <v>9452</v>
      </c>
      <c r="H3391" t="s">
        <v>9453</v>
      </c>
      <c r="I3391" t="s">
        <v>20</v>
      </c>
      <c r="J3391" t="s">
        <v>21</v>
      </c>
      <c r="K3391">
        <v>8000000</v>
      </c>
      <c r="L3391">
        <v>2010</v>
      </c>
      <c r="M3391">
        <v>7.1</v>
      </c>
      <c r="N3391">
        <v>1.85</v>
      </c>
    </row>
    <row r="3392" spans="1:14" x14ac:dyDescent="0.3">
      <c r="A3392" t="s">
        <v>9454</v>
      </c>
      <c r="B3392">
        <v>110</v>
      </c>
      <c r="C3392" t="s">
        <v>700</v>
      </c>
      <c r="D3392">
        <v>8880705</v>
      </c>
      <c r="E3392" t="s">
        <v>936</v>
      </c>
      <c r="F3392" t="s">
        <v>541</v>
      </c>
      <c r="G3392" t="s">
        <v>9455</v>
      </c>
      <c r="H3392" t="s">
        <v>1856</v>
      </c>
      <c r="I3392" t="s">
        <v>20</v>
      </c>
      <c r="J3392" t="s">
        <v>21</v>
      </c>
      <c r="L3392">
        <v>1994</v>
      </c>
      <c r="M3392">
        <v>6.5</v>
      </c>
      <c r="N3392">
        <v>1.85</v>
      </c>
    </row>
    <row r="3393" spans="1:14" x14ac:dyDescent="0.3">
      <c r="A3393" t="s">
        <v>5543</v>
      </c>
      <c r="B3393">
        <v>92</v>
      </c>
      <c r="C3393" t="s">
        <v>1200</v>
      </c>
      <c r="D3393">
        <v>8279017</v>
      </c>
      <c r="E3393" t="s">
        <v>6894</v>
      </c>
      <c r="F3393" t="s">
        <v>211</v>
      </c>
      <c r="G3393" t="s">
        <v>9456</v>
      </c>
      <c r="H3393" t="s">
        <v>1469</v>
      </c>
      <c r="I3393" t="s">
        <v>20</v>
      </c>
      <c r="J3393" t="s">
        <v>34</v>
      </c>
      <c r="K3393">
        <v>8000000</v>
      </c>
      <c r="L3393">
        <v>2000</v>
      </c>
      <c r="M3393">
        <v>6.9</v>
      </c>
      <c r="N3393">
        <v>2.35</v>
      </c>
    </row>
    <row r="3394" spans="1:14" x14ac:dyDescent="0.3">
      <c r="A3394" t="s">
        <v>7348</v>
      </c>
      <c r="B3394">
        <v>104</v>
      </c>
      <c r="C3394" t="s">
        <v>2960</v>
      </c>
      <c r="D3394">
        <v>10106233</v>
      </c>
      <c r="E3394" t="s">
        <v>1649</v>
      </c>
      <c r="F3394" t="s">
        <v>1625</v>
      </c>
      <c r="G3394" t="s">
        <v>9457</v>
      </c>
      <c r="H3394" t="s">
        <v>4052</v>
      </c>
      <c r="I3394" t="s">
        <v>20</v>
      </c>
      <c r="J3394" t="s">
        <v>21</v>
      </c>
      <c r="K3394">
        <v>8000000</v>
      </c>
      <c r="L3394">
        <v>2011</v>
      </c>
      <c r="M3394">
        <v>5.4</v>
      </c>
      <c r="N3394">
        <v>1.85</v>
      </c>
    </row>
    <row r="3395" spans="1:14" x14ac:dyDescent="0.3">
      <c r="A3395" t="s">
        <v>387</v>
      </c>
      <c r="B3395">
        <v>98</v>
      </c>
      <c r="C3395" t="s">
        <v>1647</v>
      </c>
      <c r="E3395" t="s">
        <v>1106</v>
      </c>
      <c r="F3395" t="s">
        <v>1197</v>
      </c>
      <c r="G3395" t="s">
        <v>9458</v>
      </c>
      <c r="H3395" t="s">
        <v>4157</v>
      </c>
      <c r="I3395" t="s">
        <v>20</v>
      </c>
      <c r="J3395" t="s">
        <v>21</v>
      </c>
      <c r="K3395">
        <v>8000000</v>
      </c>
      <c r="L3395">
        <v>1996</v>
      </c>
      <c r="M3395">
        <v>4.9000000000000004</v>
      </c>
      <c r="N3395">
        <v>1.85</v>
      </c>
    </row>
    <row r="3396" spans="1:14" x14ac:dyDescent="0.3">
      <c r="A3396" t="s">
        <v>6594</v>
      </c>
      <c r="B3396">
        <v>89</v>
      </c>
      <c r="C3396" t="s">
        <v>3947</v>
      </c>
      <c r="D3396">
        <v>4692814</v>
      </c>
      <c r="E3396" t="s">
        <v>1099</v>
      </c>
      <c r="F3396" t="s">
        <v>2878</v>
      </c>
      <c r="G3396" t="s">
        <v>9459</v>
      </c>
      <c r="H3396" t="s">
        <v>1211</v>
      </c>
      <c r="I3396" t="s">
        <v>20</v>
      </c>
      <c r="J3396" t="s">
        <v>21</v>
      </c>
      <c r="K3396">
        <v>8000000</v>
      </c>
      <c r="L3396">
        <v>1999</v>
      </c>
      <c r="M3396">
        <v>5.0999999999999996</v>
      </c>
      <c r="N3396">
        <v>1.85</v>
      </c>
    </row>
    <row r="3397" spans="1:14" x14ac:dyDescent="0.3">
      <c r="A3397" t="s">
        <v>9460</v>
      </c>
      <c r="B3397">
        <v>92</v>
      </c>
      <c r="C3397" t="s">
        <v>3670</v>
      </c>
      <c r="D3397">
        <v>5018450</v>
      </c>
      <c r="E3397" t="s">
        <v>2327</v>
      </c>
      <c r="F3397" t="s">
        <v>1819</v>
      </c>
      <c r="G3397" t="s">
        <v>9461</v>
      </c>
      <c r="H3397" t="s">
        <v>6624</v>
      </c>
      <c r="I3397" t="s">
        <v>20</v>
      </c>
      <c r="J3397" t="s">
        <v>21</v>
      </c>
      <c r="K3397">
        <v>8000000</v>
      </c>
      <c r="L3397">
        <v>2000</v>
      </c>
      <c r="M3397">
        <v>5.3</v>
      </c>
      <c r="N3397">
        <v>2.35</v>
      </c>
    </row>
    <row r="3398" spans="1:14" x14ac:dyDescent="0.3">
      <c r="A3398" t="s">
        <v>7457</v>
      </c>
      <c r="B3398">
        <v>140</v>
      </c>
      <c r="C3398" t="s">
        <v>1653</v>
      </c>
      <c r="D3398">
        <v>25967000</v>
      </c>
      <c r="E3398" t="s">
        <v>146</v>
      </c>
      <c r="F3398" t="s">
        <v>517</v>
      </c>
      <c r="G3398" t="s">
        <v>9462</v>
      </c>
      <c r="H3398" t="s">
        <v>9463</v>
      </c>
      <c r="I3398" t="s">
        <v>20</v>
      </c>
      <c r="J3398" t="s">
        <v>34</v>
      </c>
      <c r="L3398">
        <v>1992</v>
      </c>
      <c r="M3398">
        <v>7.5</v>
      </c>
      <c r="N3398">
        <v>2.35</v>
      </c>
    </row>
    <row r="3399" spans="1:14" x14ac:dyDescent="0.3">
      <c r="A3399" t="s">
        <v>45</v>
      </c>
      <c r="B3399">
        <v>60</v>
      </c>
      <c r="C3399" t="s">
        <v>1860</v>
      </c>
      <c r="E3399" t="s">
        <v>9464</v>
      </c>
      <c r="F3399" t="s">
        <v>496</v>
      </c>
      <c r="G3399" t="s">
        <v>9465</v>
      </c>
      <c r="H3399" t="s">
        <v>498</v>
      </c>
      <c r="I3399" t="s">
        <v>20</v>
      </c>
      <c r="J3399" t="s">
        <v>45</v>
      </c>
      <c r="M3399">
        <v>8.3000000000000007</v>
      </c>
      <c r="N3399">
        <v>16</v>
      </c>
    </row>
    <row r="3400" spans="1:14" x14ac:dyDescent="0.3">
      <c r="A3400" t="s">
        <v>9466</v>
      </c>
      <c r="B3400">
        <v>90</v>
      </c>
      <c r="C3400" t="s">
        <v>1568</v>
      </c>
      <c r="D3400">
        <v>3442820</v>
      </c>
      <c r="E3400" t="s">
        <v>9467</v>
      </c>
      <c r="F3400" t="s">
        <v>1699</v>
      </c>
      <c r="G3400" t="s">
        <v>9468</v>
      </c>
      <c r="H3400" t="s">
        <v>9469</v>
      </c>
      <c r="I3400" t="s">
        <v>20</v>
      </c>
      <c r="J3400" t="s">
        <v>21</v>
      </c>
      <c r="K3400">
        <v>8000000</v>
      </c>
      <c r="L3400">
        <v>2015</v>
      </c>
      <c r="M3400">
        <v>7.3</v>
      </c>
      <c r="N3400">
        <v>2.35</v>
      </c>
    </row>
    <row r="3401" spans="1:14" x14ac:dyDescent="0.3">
      <c r="A3401" t="s">
        <v>6752</v>
      </c>
      <c r="B3401">
        <v>129</v>
      </c>
      <c r="C3401" t="s">
        <v>1580</v>
      </c>
      <c r="D3401">
        <v>3205244</v>
      </c>
      <c r="E3401" t="s">
        <v>1649</v>
      </c>
      <c r="F3401" t="s">
        <v>268</v>
      </c>
      <c r="G3401" t="s">
        <v>9470</v>
      </c>
      <c r="H3401" t="s">
        <v>5485</v>
      </c>
      <c r="I3401" t="s">
        <v>20</v>
      </c>
      <c r="J3401" t="s">
        <v>34</v>
      </c>
      <c r="K3401">
        <v>10000000</v>
      </c>
      <c r="L3401">
        <v>2010</v>
      </c>
      <c r="M3401">
        <v>7.3</v>
      </c>
      <c r="N3401">
        <v>2.35</v>
      </c>
    </row>
    <row r="3402" spans="1:14" x14ac:dyDescent="0.3">
      <c r="A3402" t="s">
        <v>9471</v>
      </c>
      <c r="B3402">
        <v>111</v>
      </c>
      <c r="C3402" t="s">
        <v>3753</v>
      </c>
      <c r="D3402">
        <v>3076425</v>
      </c>
      <c r="E3402" t="s">
        <v>9472</v>
      </c>
      <c r="F3402" t="s">
        <v>4111</v>
      </c>
      <c r="G3402" t="s">
        <v>9473</v>
      </c>
      <c r="H3402" t="s">
        <v>9474</v>
      </c>
      <c r="I3402" t="s">
        <v>965</v>
      </c>
      <c r="J3402" t="s">
        <v>966</v>
      </c>
      <c r="K3402">
        <v>8000000</v>
      </c>
      <c r="L3402">
        <v>2002</v>
      </c>
      <c r="M3402">
        <v>7.1</v>
      </c>
      <c r="N3402">
        <v>1.85</v>
      </c>
    </row>
    <row r="3403" spans="1:14" x14ac:dyDescent="0.3">
      <c r="A3403" t="s">
        <v>7684</v>
      </c>
      <c r="B3403">
        <v>79</v>
      </c>
      <c r="C3403" t="s">
        <v>1137</v>
      </c>
      <c r="D3403">
        <v>2275557</v>
      </c>
      <c r="E3403" t="s">
        <v>287</v>
      </c>
      <c r="F3403" t="s">
        <v>399</v>
      </c>
      <c r="G3403" t="s">
        <v>9475</v>
      </c>
      <c r="H3403" t="s">
        <v>9476</v>
      </c>
      <c r="I3403" t="s">
        <v>20</v>
      </c>
      <c r="J3403" t="s">
        <v>21</v>
      </c>
      <c r="K3403">
        <v>8000000</v>
      </c>
      <c r="L3403">
        <v>1991</v>
      </c>
      <c r="M3403">
        <v>6</v>
      </c>
      <c r="N3403">
        <v>1.85</v>
      </c>
    </row>
    <row r="3404" spans="1:14" x14ac:dyDescent="0.3">
      <c r="A3404" t="s">
        <v>3112</v>
      </c>
      <c r="B3404">
        <v>104</v>
      </c>
      <c r="C3404" t="s">
        <v>3470</v>
      </c>
      <c r="D3404">
        <v>1789892</v>
      </c>
      <c r="E3404" t="s">
        <v>678</v>
      </c>
      <c r="F3404" t="s">
        <v>536</v>
      </c>
      <c r="G3404" t="s">
        <v>9477</v>
      </c>
      <c r="H3404" t="s">
        <v>9478</v>
      </c>
      <c r="I3404" t="s">
        <v>20</v>
      </c>
      <c r="J3404" t="s">
        <v>520</v>
      </c>
      <c r="K3404">
        <v>8000000</v>
      </c>
      <c r="L3404">
        <v>1998</v>
      </c>
      <c r="M3404">
        <v>6.6</v>
      </c>
      <c r="N3404">
        <v>1.85</v>
      </c>
    </row>
    <row r="3405" spans="1:14" x14ac:dyDescent="0.3">
      <c r="A3405" t="s">
        <v>9479</v>
      </c>
      <c r="B3405">
        <v>101</v>
      </c>
      <c r="C3405" t="s">
        <v>7896</v>
      </c>
      <c r="D3405">
        <v>6350058</v>
      </c>
      <c r="E3405" t="s">
        <v>936</v>
      </c>
      <c r="F3405" t="s">
        <v>572</v>
      </c>
      <c r="G3405" t="s">
        <v>9480</v>
      </c>
      <c r="H3405" t="s">
        <v>4644</v>
      </c>
      <c r="I3405" t="s">
        <v>20</v>
      </c>
      <c r="J3405" t="s">
        <v>21</v>
      </c>
      <c r="K3405">
        <v>8000000</v>
      </c>
      <c r="L3405">
        <v>2010</v>
      </c>
      <c r="M3405">
        <v>7.2</v>
      </c>
      <c r="N3405">
        <v>1.85</v>
      </c>
    </row>
    <row r="3406" spans="1:14" x14ac:dyDescent="0.3">
      <c r="A3406" t="s">
        <v>5851</v>
      </c>
      <c r="B3406">
        <v>113</v>
      </c>
      <c r="C3406" t="s">
        <v>9481</v>
      </c>
      <c r="D3406">
        <v>1094798</v>
      </c>
      <c r="E3406" t="s">
        <v>1980</v>
      </c>
      <c r="F3406" t="s">
        <v>1564</v>
      </c>
      <c r="G3406" t="s">
        <v>9482</v>
      </c>
      <c r="H3406" t="s">
        <v>2984</v>
      </c>
      <c r="I3406" t="s">
        <v>20</v>
      </c>
      <c r="J3406" t="s">
        <v>34</v>
      </c>
      <c r="K3406">
        <v>7200000</v>
      </c>
      <c r="L3406">
        <v>2010</v>
      </c>
      <c r="M3406">
        <v>7.2</v>
      </c>
      <c r="N3406">
        <v>2.35</v>
      </c>
    </row>
    <row r="3407" spans="1:14" x14ac:dyDescent="0.3">
      <c r="A3407" t="s">
        <v>6941</v>
      </c>
      <c r="B3407">
        <v>92</v>
      </c>
      <c r="C3407" t="s">
        <v>268</v>
      </c>
      <c r="D3407">
        <v>1071240</v>
      </c>
      <c r="E3407" t="s">
        <v>1017</v>
      </c>
      <c r="F3407" t="s">
        <v>297</v>
      </c>
      <c r="G3407" t="s">
        <v>9483</v>
      </c>
      <c r="H3407" t="s">
        <v>9484</v>
      </c>
      <c r="I3407" t="s">
        <v>20</v>
      </c>
      <c r="J3407" t="s">
        <v>34</v>
      </c>
      <c r="K3407">
        <v>8000000</v>
      </c>
      <c r="L3407">
        <v>2007</v>
      </c>
      <c r="M3407">
        <v>6.9</v>
      </c>
      <c r="N3407">
        <v>2.35</v>
      </c>
    </row>
    <row r="3408" spans="1:14" x14ac:dyDescent="0.3">
      <c r="A3408" t="s">
        <v>9485</v>
      </c>
      <c r="B3408">
        <v>106</v>
      </c>
      <c r="C3408" t="s">
        <v>9486</v>
      </c>
      <c r="D3408">
        <v>532190</v>
      </c>
      <c r="E3408" t="s">
        <v>4274</v>
      </c>
      <c r="F3408" t="s">
        <v>2833</v>
      </c>
      <c r="G3408" t="s">
        <v>9487</v>
      </c>
      <c r="H3408" t="s">
        <v>9488</v>
      </c>
      <c r="I3408" t="s">
        <v>20</v>
      </c>
      <c r="J3408" t="s">
        <v>21</v>
      </c>
      <c r="K3408">
        <v>8000000</v>
      </c>
      <c r="L3408">
        <v>1997</v>
      </c>
      <c r="M3408">
        <v>6.8</v>
      </c>
      <c r="N3408">
        <v>1.66</v>
      </c>
    </row>
    <row r="3409" spans="1:14" x14ac:dyDescent="0.3">
      <c r="A3409" t="s">
        <v>9489</v>
      </c>
      <c r="B3409">
        <v>98</v>
      </c>
      <c r="C3409" t="s">
        <v>9490</v>
      </c>
      <c r="E3409" t="s">
        <v>4333</v>
      </c>
      <c r="F3409" t="s">
        <v>3502</v>
      </c>
      <c r="G3409" t="s">
        <v>9491</v>
      </c>
      <c r="H3409" t="s">
        <v>2022</v>
      </c>
      <c r="I3409" t="s">
        <v>20</v>
      </c>
      <c r="J3409" t="s">
        <v>34</v>
      </c>
      <c r="K3409">
        <v>8000000</v>
      </c>
      <c r="L3409">
        <v>1983</v>
      </c>
      <c r="M3409">
        <v>4</v>
      </c>
      <c r="N3409">
        <v>1.85</v>
      </c>
    </row>
    <row r="3410" spans="1:14" x14ac:dyDescent="0.3">
      <c r="A3410" t="s">
        <v>9492</v>
      </c>
      <c r="B3410">
        <v>75</v>
      </c>
      <c r="C3410" t="s">
        <v>9493</v>
      </c>
      <c r="D3410">
        <v>686383</v>
      </c>
      <c r="E3410" t="s">
        <v>428</v>
      </c>
      <c r="F3410" t="s">
        <v>9494</v>
      </c>
      <c r="G3410" t="s">
        <v>9495</v>
      </c>
      <c r="H3410" t="s">
        <v>9496</v>
      </c>
      <c r="I3410" t="s">
        <v>20</v>
      </c>
      <c r="J3410" t="s">
        <v>966</v>
      </c>
      <c r="K3410">
        <v>6500000</v>
      </c>
      <c r="L3410">
        <v>2009</v>
      </c>
      <c r="M3410">
        <v>7.7</v>
      </c>
      <c r="N3410">
        <v>1.85</v>
      </c>
    </row>
    <row r="3411" spans="1:14" x14ac:dyDescent="0.3">
      <c r="A3411" t="s">
        <v>9497</v>
      </c>
      <c r="B3411">
        <v>104</v>
      </c>
      <c r="C3411" t="s">
        <v>9498</v>
      </c>
      <c r="D3411">
        <v>16168741</v>
      </c>
      <c r="E3411" t="s">
        <v>3846</v>
      </c>
      <c r="F3411" t="s">
        <v>1021</v>
      </c>
      <c r="G3411" t="s">
        <v>9499</v>
      </c>
      <c r="H3411" t="s">
        <v>9500</v>
      </c>
      <c r="I3411" t="s">
        <v>20</v>
      </c>
      <c r="J3411" t="s">
        <v>21</v>
      </c>
      <c r="K3411">
        <v>8000000</v>
      </c>
      <c r="L3411">
        <v>2013</v>
      </c>
      <c r="M3411">
        <v>7.4</v>
      </c>
      <c r="N3411">
        <v>1.85</v>
      </c>
    </row>
    <row r="3412" spans="1:14" x14ac:dyDescent="0.3">
      <c r="A3412" t="s">
        <v>9501</v>
      </c>
      <c r="B3412">
        <v>108</v>
      </c>
      <c r="C3412" t="s">
        <v>6254</v>
      </c>
      <c r="D3412">
        <v>568695</v>
      </c>
      <c r="E3412" t="s">
        <v>5396</v>
      </c>
      <c r="F3412" t="s">
        <v>1550</v>
      </c>
      <c r="G3412" t="s">
        <v>9502</v>
      </c>
      <c r="H3412" t="s">
        <v>2118</v>
      </c>
      <c r="I3412" t="s">
        <v>20</v>
      </c>
      <c r="J3412" t="s">
        <v>21</v>
      </c>
      <c r="K3412">
        <v>8000000</v>
      </c>
      <c r="L3412">
        <v>2005</v>
      </c>
      <c r="M3412">
        <v>6.5</v>
      </c>
      <c r="N3412">
        <v>2.35</v>
      </c>
    </row>
    <row r="3413" spans="1:14" x14ac:dyDescent="0.3">
      <c r="A3413" t="s">
        <v>9503</v>
      </c>
      <c r="B3413">
        <v>99</v>
      </c>
      <c r="C3413" t="s">
        <v>9504</v>
      </c>
      <c r="D3413">
        <v>398420</v>
      </c>
      <c r="E3413" t="s">
        <v>1272</v>
      </c>
      <c r="F3413" t="s">
        <v>3890</v>
      </c>
      <c r="G3413" t="s">
        <v>9505</v>
      </c>
      <c r="H3413" t="s">
        <v>9506</v>
      </c>
      <c r="I3413" t="s">
        <v>20</v>
      </c>
      <c r="J3413" t="s">
        <v>21</v>
      </c>
      <c r="K3413">
        <v>8000000</v>
      </c>
      <c r="L3413">
        <v>2007</v>
      </c>
      <c r="M3413">
        <v>6.4</v>
      </c>
      <c r="N3413">
        <v>2.35</v>
      </c>
    </row>
    <row r="3414" spans="1:14" x14ac:dyDescent="0.3">
      <c r="A3414" t="s">
        <v>9507</v>
      </c>
      <c r="B3414">
        <v>180</v>
      </c>
      <c r="C3414" t="s">
        <v>404</v>
      </c>
      <c r="E3414" t="s">
        <v>146</v>
      </c>
      <c r="F3414" t="s">
        <v>1195</v>
      </c>
      <c r="G3414" t="s">
        <v>9508</v>
      </c>
      <c r="H3414" t="s">
        <v>2259</v>
      </c>
      <c r="I3414" t="s">
        <v>20</v>
      </c>
      <c r="J3414" t="s">
        <v>34</v>
      </c>
      <c r="L3414">
        <v>2012</v>
      </c>
      <c r="M3414">
        <v>7.2</v>
      </c>
      <c r="N3414">
        <v>16</v>
      </c>
    </row>
    <row r="3415" spans="1:14" x14ac:dyDescent="0.3">
      <c r="A3415" t="s">
        <v>9509</v>
      </c>
      <c r="B3415">
        <v>109</v>
      </c>
      <c r="C3415" t="s">
        <v>299</v>
      </c>
      <c r="D3415">
        <v>336456</v>
      </c>
      <c r="E3415" t="s">
        <v>9510</v>
      </c>
      <c r="F3415" t="s">
        <v>65</v>
      </c>
      <c r="G3415" t="s">
        <v>9511</v>
      </c>
      <c r="H3415" t="s">
        <v>819</v>
      </c>
      <c r="I3415" t="s">
        <v>20</v>
      </c>
      <c r="J3415" t="s">
        <v>21</v>
      </c>
      <c r="K3415">
        <v>8000000</v>
      </c>
      <c r="L3415">
        <v>2003</v>
      </c>
      <c r="M3415">
        <v>5.6</v>
      </c>
      <c r="N3415">
        <v>1.85</v>
      </c>
    </row>
    <row r="3416" spans="1:14" x14ac:dyDescent="0.3">
      <c r="A3416" t="s">
        <v>4359</v>
      </c>
      <c r="B3416">
        <v>111</v>
      </c>
      <c r="C3416" t="s">
        <v>1469</v>
      </c>
      <c r="D3416">
        <v>146083</v>
      </c>
      <c r="E3416" t="s">
        <v>3493</v>
      </c>
      <c r="F3416" t="s">
        <v>1231</v>
      </c>
      <c r="G3416" t="s">
        <v>9512</v>
      </c>
      <c r="H3416" t="s">
        <v>4524</v>
      </c>
      <c r="I3416" t="s">
        <v>20</v>
      </c>
      <c r="J3416" t="s">
        <v>34</v>
      </c>
      <c r="L3416">
        <v>1998</v>
      </c>
      <c r="M3416">
        <v>6.3</v>
      </c>
      <c r="N3416">
        <v>2.35</v>
      </c>
    </row>
    <row r="3417" spans="1:14" x14ac:dyDescent="0.3">
      <c r="A3417" t="s">
        <v>9513</v>
      </c>
      <c r="B3417">
        <v>93</v>
      </c>
      <c r="C3417" t="s">
        <v>1734</v>
      </c>
      <c r="D3417">
        <v>298110</v>
      </c>
      <c r="E3417" t="s">
        <v>8425</v>
      </c>
      <c r="F3417" t="s">
        <v>9514</v>
      </c>
      <c r="G3417" t="s">
        <v>9515</v>
      </c>
      <c r="H3417" t="s">
        <v>9516</v>
      </c>
      <c r="I3417" t="s">
        <v>20</v>
      </c>
      <c r="J3417" t="s">
        <v>182</v>
      </c>
      <c r="K3417">
        <v>8000000</v>
      </c>
      <c r="L3417">
        <v>2006</v>
      </c>
      <c r="M3417">
        <v>6.8</v>
      </c>
      <c r="N3417">
        <v>2.35</v>
      </c>
    </row>
    <row r="3418" spans="1:14" x14ac:dyDescent="0.3">
      <c r="A3418" t="s">
        <v>3417</v>
      </c>
      <c r="B3418">
        <v>99</v>
      </c>
      <c r="C3418" t="s">
        <v>5765</v>
      </c>
      <c r="D3418">
        <v>127144</v>
      </c>
      <c r="E3418" t="s">
        <v>936</v>
      </c>
      <c r="F3418" t="s">
        <v>831</v>
      </c>
      <c r="G3418" t="s">
        <v>9517</v>
      </c>
      <c r="H3418" t="s">
        <v>3439</v>
      </c>
      <c r="I3418" t="s">
        <v>20</v>
      </c>
      <c r="J3418" t="s">
        <v>21</v>
      </c>
      <c r="K3418">
        <v>8000000</v>
      </c>
      <c r="L3418">
        <v>2005</v>
      </c>
      <c r="M3418">
        <v>5.5</v>
      </c>
      <c r="N3418">
        <v>2.35</v>
      </c>
    </row>
    <row r="3419" spans="1:14" x14ac:dyDescent="0.3">
      <c r="A3419" t="s">
        <v>4286</v>
      </c>
      <c r="B3419">
        <v>98</v>
      </c>
      <c r="C3419" t="s">
        <v>493</v>
      </c>
      <c r="D3419">
        <v>117190</v>
      </c>
      <c r="E3419" t="s">
        <v>1151</v>
      </c>
      <c r="F3419" t="s">
        <v>74</v>
      </c>
      <c r="G3419" t="s">
        <v>9518</v>
      </c>
      <c r="H3419" t="s">
        <v>8637</v>
      </c>
      <c r="I3419" t="s">
        <v>20</v>
      </c>
      <c r="J3419" t="s">
        <v>34</v>
      </c>
      <c r="K3419">
        <v>8000000</v>
      </c>
      <c r="L3419">
        <v>2010</v>
      </c>
      <c r="M3419">
        <v>6.9</v>
      </c>
      <c r="N3419">
        <v>2.35</v>
      </c>
    </row>
    <row r="3420" spans="1:14" x14ac:dyDescent="0.3">
      <c r="A3420" t="s">
        <v>9519</v>
      </c>
      <c r="B3420">
        <v>95</v>
      </c>
      <c r="C3420" t="s">
        <v>9520</v>
      </c>
      <c r="D3420">
        <v>108662</v>
      </c>
      <c r="E3420" t="s">
        <v>4185</v>
      </c>
      <c r="F3420" t="s">
        <v>3670</v>
      </c>
      <c r="G3420" t="s">
        <v>9521</v>
      </c>
      <c r="H3420" t="s">
        <v>8789</v>
      </c>
      <c r="I3420" t="s">
        <v>20</v>
      </c>
      <c r="J3420" t="s">
        <v>21</v>
      </c>
      <c r="K3420">
        <v>8000000</v>
      </c>
      <c r="L3420">
        <v>2008</v>
      </c>
      <c r="M3420">
        <v>6</v>
      </c>
      <c r="N3420">
        <v>2.35</v>
      </c>
    </row>
    <row r="3421" spans="1:14" x14ac:dyDescent="0.3">
      <c r="A3421" t="s">
        <v>45</v>
      </c>
      <c r="B3421">
        <v>142</v>
      </c>
      <c r="C3421" t="s">
        <v>2358</v>
      </c>
      <c r="E3421" t="s">
        <v>146</v>
      </c>
      <c r="F3421" t="s">
        <v>38</v>
      </c>
      <c r="G3421" t="s">
        <v>9522</v>
      </c>
      <c r="H3421" t="s">
        <v>2310</v>
      </c>
      <c r="I3421" t="s">
        <v>20</v>
      </c>
      <c r="J3421" t="s">
        <v>34</v>
      </c>
      <c r="M3421">
        <v>7.7</v>
      </c>
    </row>
    <row r="3422" spans="1:14" x14ac:dyDescent="0.3">
      <c r="A3422" t="s">
        <v>9523</v>
      </c>
      <c r="B3422">
        <v>107</v>
      </c>
      <c r="C3422" t="s">
        <v>3568</v>
      </c>
      <c r="D3422">
        <v>53481</v>
      </c>
      <c r="E3422" t="s">
        <v>1392</v>
      </c>
      <c r="F3422" t="s">
        <v>538</v>
      </c>
      <c r="G3422" t="s">
        <v>9524</v>
      </c>
      <c r="H3422" t="s">
        <v>3111</v>
      </c>
      <c r="I3422" t="s">
        <v>20</v>
      </c>
      <c r="J3422" t="s">
        <v>21</v>
      </c>
      <c r="K3422">
        <v>8000000</v>
      </c>
      <c r="L3422">
        <v>2006</v>
      </c>
      <c r="M3422">
        <v>6.4</v>
      </c>
      <c r="N3422">
        <v>2.35</v>
      </c>
    </row>
    <row r="3423" spans="1:14" x14ac:dyDescent="0.3">
      <c r="A3423" t="s">
        <v>9525</v>
      </c>
      <c r="B3423">
        <v>102</v>
      </c>
      <c r="C3423" t="s">
        <v>9526</v>
      </c>
      <c r="D3423">
        <v>23106</v>
      </c>
      <c r="E3423" t="s">
        <v>2015</v>
      </c>
      <c r="F3423" t="s">
        <v>1503</v>
      </c>
      <c r="G3423" t="s">
        <v>9527</v>
      </c>
      <c r="H3423" t="s">
        <v>4452</v>
      </c>
      <c r="I3423" t="s">
        <v>20</v>
      </c>
      <c r="J3423" t="s">
        <v>4364</v>
      </c>
      <c r="K3423">
        <v>50000000</v>
      </c>
      <c r="L3423">
        <v>2004</v>
      </c>
      <c r="M3423">
        <v>6.6</v>
      </c>
      <c r="N3423">
        <v>1.66</v>
      </c>
    </row>
    <row r="3424" spans="1:14" x14ac:dyDescent="0.3">
      <c r="A3424" t="s">
        <v>9528</v>
      </c>
      <c r="B3424">
        <v>97</v>
      </c>
      <c r="C3424" t="s">
        <v>9529</v>
      </c>
      <c r="D3424">
        <v>52961</v>
      </c>
      <c r="E3424" t="s">
        <v>2190</v>
      </c>
      <c r="F3424" t="s">
        <v>9530</v>
      </c>
      <c r="G3424" t="s">
        <v>9531</v>
      </c>
      <c r="H3424" t="s">
        <v>9532</v>
      </c>
      <c r="I3424" t="s">
        <v>20</v>
      </c>
      <c r="J3424" t="s">
        <v>2292</v>
      </c>
      <c r="K3424">
        <v>8000000</v>
      </c>
      <c r="L3424">
        <v>2014</v>
      </c>
      <c r="M3424">
        <v>5.3</v>
      </c>
      <c r="N3424">
        <v>2.35</v>
      </c>
    </row>
    <row r="3425" spans="1:14" x14ac:dyDescent="0.3">
      <c r="A3425" t="s">
        <v>6815</v>
      </c>
      <c r="B3425">
        <v>124</v>
      </c>
      <c r="C3425" t="s">
        <v>9533</v>
      </c>
      <c r="D3425">
        <v>439162</v>
      </c>
      <c r="E3425" t="s">
        <v>9534</v>
      </c>
      <c r="F3425" t="s">
        <v>9535</v>
      </c>
      <c r="G3425" t="s">
        <v>9536</v>
      </c>
      <c r="H3425" t="s">
        <v>9537</v>
      </c>
      <c r="I3425" t="s">
        <v>460</v>
      </c>
      <c r="J3425" t="s">
        <v>461</v>
      </c>
      <c r="K3425">
        <v>1100000000</v>
      </c>
      <c r="L3425">
        <v>1988</v>
      </c>
      <c r="M3425">
        <v>8.1</v>
      </c>
      <c r="N3425">
        <v>1.85</v>
      </c>
    </row>
    <row r="3426" spans="1:14" x14ac:dyDescent="0.3">
      <c r="A3426" t="s">
        <v>3817</v>
      </c>
      <c r="B3426">
        <v>97</v>
      </c>
      <c r="C3426" t="s">
        <v>203</v>
      </c>
      <c r="E3426" t="s">
        <v>227</v>
      </c>
      <c r="F3426" t="s">
        <v>226</v>
      </c>
      <c r="G3426" t="s">
        <v>9538</v>
      </c>
      <c r="H3426" t="s">
        <v>466</v>
      </c>
      <c r="I3426" t="s">
        <v>20</v>
      </c>
      <c r="J3426" t="s">
        <v>21</v>
      </c>
      <c r="K3426">
        <v>22000000</v>
      </c>
      <c r="L3426">
        <v>2007</v>
      </c>
      <c r="M3426">
        <v>5.9</v>
      </c>
      <c r="N3426">
        <v>2.35</v>
      </c>
    </row>
    <row r="3427" spans="1:14" x14ac:dyDescent="0.3">
      <c r="A3427" t="s">
        <v>9539</v>
      </c>
      <c r="B3427">
        <v>124</v>
      </c>
      <c r="C3427" t="s">
        <v>9540</v>
      </c>
      <c r="E3427" t="s">
        <v>1076</v>
      </c>
      <c r="F3427" t="s">
        <v>708</v>
      </c>
      <c r="G3427" t="s">
        <v>9541</v>
      </c>
      <c r="H3427" t="s">
        <v>9542</v>
      </c>
      <c r="I3427" t="s">
        <v>965</v>
      </c>
      <c r="J3427" t="s">
        <v>182</v>
      </c>
      <c r="K3427">
        <v>8000000</v>
      </c>
      <c r="L3427">
        <v>2005</v>
      </c>
      <c r="M3427">
        <v>7.7</v>
      </c>
      <c r="N3427">
        <v>2.35</v>
      </c>
    </row>
    <row r="3428" spans="1:14" x14ac:dyDescent="0.3">
      <c r="A3428" t="s">
        <v>9543</v>
      </c>
      <c r="B3428">
        <v>96</v>
      </c>
      <c r="C3428" t="s">
        <v>8291</v>
      </c>
      <c r="E3428" t="s">
        <v>315</v>
      </c>
      <c r="F3428" t="s">
        <v>9544</v>
      </c>
      <c r="G3428" t="s">
        <v>9545</v>
      </c>
      <c r="H3428" t="s">
        <v>3401</v>
      </c>
      <c r="I3428" t="s">
        <v>20</v>
      </c>
      <c r="J3428" t="s">
        <v>21</v>
      </c>
      <c r="K3428">
        <v>8000000</v>
      </c>
      <c r="L3428">
        <v>2014</v>
      </c>
      <c r="M3428">
        <v>4.5999999999999996</v>
      </c>
    </row>
    <row r="3429" spans="1:14" x14ac:dyDescent="0.3">
      <c r="A3429" t="s">
        <v>4170</v>
      </c>
      <c r="B3429">
        <v>114</v>
      </c>
      <c r="C3429" t="s">
        <v>9546</v>
      </c>
      <c r="D3429">
        <v>50000</v>
      </c>
      <c r="E3429" t="s">
        <v>1750</v>
      </c>
      <c r="F3429" t="s">
        <v>9547</v>
      </c>
      <c r="G3429" t="s">
        <v>9548</v>
      </c>
      <c r="H3429" t="s">
        <v>9549</v>
      </c>
      <c r="I3429" t="s">
        <v>6975</v>
      </c>
      <c r="J3429" t="s">
        <v>601</v>
      </c>
      <c r="L3429">
        <v>2013</v>
      </c>
      <c r="M3429">
        <v>5.0999999999999996</v>
      </c>
      <c r="N3429">
        <v>2.35</v>
      </c>
    </row>
    <row r="3430" spans="1:14" x14ac:dyDescent="0.3">
      <c r="A3430" t="s">
        <v>9550</v>
      </c>
      <c r="B3430">
        <v>90</v>
      </c>
      <c r="C3430" t="s">
        <v>3313</v>
      </c>
      <c r="D3430">
        <v>671240</v>
      </c>
      <c r="E3430" t="s">
        <v>936</v>
      </c>
      <c r="F3430" t="s">
        <v>3297</v>
      </c>
      <c r="G3430" t="s">
        <v>9551</v>
      </c>
      <c r="H3430" t="s">
        <v>9552</v>
      </c>
      <c r="I3430" t="s">
        <v>20</v>
      </c>
      <c r="J3430" t="s">
        <v>34</v>
      </c>
      <c r="K3430">
        <v>7900000</v>
      </c>
      <c r="L3430">
        <v>2005</v>
      </c>
      <c r="M3430">
        <v>6.9</v>
      </c>
      <c r="N3430">
        <v>2.35</v>
      </c>
    </row>
    <row r="3431" spans="1:14" x14ac:dyDescent="0.3">
      <c r="A3431" t="s">
        <v>3875</v>
      </c>
      <c r="B3431">
        <v>104</v>
      </c>
      <c r="C3431" t="s">
        <v>9553</v>
      </c>
      <c r="E3431" t="s">
        <v>2190</v>
      </c>
      <c r="F3431" t="s">
        <v>9554</v>
      </c>
      <c r="G3431" t="s">
        <v>9555</v>
      </c>
      <c r="H3431" t="s">
        <v>9556</v>
      </c>
      <c r="I3431" t="s">
        <v>20</v>
      </c>
      <c r="J3431" t="s">
        <v>21</v>
      </c>
      <c r="K3431">
        <v>8000000</v>
      </c>
      <c r="L3431">
        <v>2016</v>
      </c>
      <c r="M3431">
        <v>8</v>
      </c>
      <c r="N3431">
        <v>2.35</v>
      </c>
    </row>
    <row r="3432" spans="1:14" x14ac:dyDescent="0.3">
      <c r="A3432" t="s">
        <v>9471</v>
      </c>
      <c r="B3432">
        <v>102</v>
      </c>
      <c r="C3432" t="s">
        <v>6300</v>
      </c>
      <c r="D3432">
        <v>10105505</v>
      </c>
      <c r="E3432" t="s">
        <v>1403</v>
      </c>
      <c r="F3432" t="s">
        <v>2259</v>
      </c>
      <c r="G3432" t="s">
        <v>9557</v>
      </c>
      <c r="H3432" t="s">
        <v>9558</v>
      </c>
      <c r="I3432" t="s">
        <v>20</v>
      </c>
      <c r="J3432" t="s">
        <v>966</v>
      </c>
      <c r="L3432">
        <v>2003</v>
      </c>
      <c r="M3432">
        <v>6.8</v>
      </c>
      <c r="N3432">
        <v>1.85</v>
      </c>
    </row>
    <row r="3433" spans="1:14" x14ac:dyDescent="0.3">
      <c r="A3433" t="s">
        <v>9559</v>
      </c>
      <c r="B3433">
        <v>93</v>
      </c>
      <c r="C3433" t="s">
        <v>9560</v>
      </c>
      <c r="E3433" t="s">
        <v>526</v>
      </c>
      <c r="F3433" t="s">
        <v>2869</v>
      </c>
      <c r="G3433" t="s">
        <v>9561</v>
      </c>
      <c r="H3433" t="s">
        <v>9562</v>
      </c>
      <c r="I3433" t="s">
        <v>20</v>
      </c>
      <c r="J3433" t="s">
        <v>34</v>
      </c>
      <c r="L3433">
        <v>2013</v>
      </c>
      <c r="M3433">
        <v>5.4</v>
      </c>
      <c r="N3433">
        <v>2.35</v>
      </c>
    </row>
    <row r="3434" spans="1:14" x14ac:dyDescent="0.3">
      <c r="A3434" t="s">
        <v>9563</v>
      </c>
      <c r="B3434">
        <v>90</v>
      </c>
      <c r="C3434" t="s">
        <v>3303</v>
      </c>
      <c r="D3434">
        <v>882290</v>
      </c>
      <c r="E3434" t="s">
        <v>2234</v>
      </c>
      <c r="F3434" t="s">
        <v>319</v>
      </c>
      <c r="G3434" t="s">
        <v>9564</v>
      </c>
      <c r="H3434" t="s">
        <v>9565</v>
      </c>
      <c r="I3434" t="s">
        <v>20</v>
      </c>
      <c r="J3434" t="s">
        <v>251</v>
      </c>
      <c r="K3434">
        <v>10000000</v>
      </c>
      <c r="L3434">
        <v>1989</v>
      </c>
      <c r="M3434">
        <v>6.5</v>
      </c>
      <c r="N3434">
        <v>1.33</v>
      </c>
    </row>
    <row r="3435" spans="1:14" x14ac:dyDescent="0.3">
      <c r="A3435" t="s">
        <v>9566</v>
      </c>
      <c r="B3435">
        <v>106</v>
      </c>
      <c r="C3435" t="s">
        <v>9567</v>
      </c>
      <c r="E3435" t="s">
        <v>878</v>
      </c>
      <c r="F3435" t="s">
        <v>9568</v>
      </c>
      <c r="G3435" t="s">
        <v>9569</v>
      </c>
      <c r="H3435" t="s">
        <v>9570</v>
      </c>
      <c r="I3435" t="s">
        <v>20</v>
      </c>
      <c r="J3435" t="s">
        <v>21</v>
      </c>
      <c r="K3435">
        <v>8000000</v>
      </c>
      <c r="L3435">
        <v>2016</v>
      </c>
      <c r="M3435">
        <v>4.2</v>
      </c>
    </row>
    <row r="3436" spans="1:14" x14ac:dyDescent="0.3">
      <c r="A3436" t="s">
        <v>3875</v>
      </c>
      <c r="B3436">
        <v>99</v>
      </c>
      <c r="C3436" t="s">
        <v>9571</v>
      </c>
      <c r="D3436">
        <v>106593296</v>
      </c>
      <c r="E3436" t="s">
        <v>2507</v>
      </c>
      <c r="F3436" t="s">
        <v>317</v>
      </c>
      <c r="G3436" t="s">
        <v>9572</v>
      </c>
      <c r="H3436" t="s">
        <v>9573</v>
      </c>
      <c r="I3436" t="s">
        <v>20</v>
      </c>
      <c r="J3436" t="s">
        <v>21</v>
      </c>
      <c r="K3436">
        <v>7500000</v>
      </c>
      <c r="L3436">
        <v>1989</v>
      </c>
      <c r="M3436">
        <v>7.4</v>
      </c>
      <c r="N3436">
        <v>1.85</v>
      </c>
    </row>
    <row r="3437" spans="1:14" x14ac:dyDescent="0.3">
      <c r="A3437" t="s">
        <v>4759</v>
      </c>
      <c r="B3437">
        <v>115</v>
      </c>
      <c r="C3437" t="s">
        <v>1015</v>
      </c>
      <c r="D3437">
        <v>43490057</v>
      </c>
      <c r="E3437" t="s">
        <v>1649</v>
      </c>
      <c r="F3437" t="s">
        <v>1156</v>
      </c>
      <c r="G3437" t="s">
        <v>9574</v>
      </c>
      <c r="H3437" t="s">
        <v>432</v>
      </c>
      <c r="I3437" t="s">
        <v>20</v>
      </c>
      <c r="J3437" t="s">
        <v>21</v>
      </c>
      <c r="K3437">
        <v>7500000</v>
      </c>
      <c r="L3437">
        <v>1997</v>
      </c>
      <c r="M3437">
        <v>6.9</v>
      </c>
      <c r="N3437">
        <v>1.85</v>
      </c>
    </row>
    <row r="3438" spans="1:14" x14ac:dyDescent="0.3">
      <c r="A3438" t="s">
        <v>9575</v>
      </c>
      <c r="B3438">
        <v>89</v>
      </c>
      <c r="C3438" t="s">
        <v>9576</v>
      </c>
      <c r="D3438">
        <v>32333860</v>
      </c>
      <c r="E3438" t="s">
        <v>1399</v>
      </c>
      <c r="F3438" t="s">
        <v>9577</v>
      </c>
      <c r="G3438" t="s">
        <v>9578</v>
      </c>
      <c r="H3438" t="s">
        <v>9579</v>
      </c>
      <c r="I3438" t="s">
        <v>4449</v>
      </c>
      <c r="J3438" t="s">
        <v>2462</v>
      </c>
      <c r="K3438">
        <v>7500000</v>
      </c>
      <c r="L3438">
        <v>1995</v>
      </c>
      <c r="M3438">
        <v>6.7</v>
      </c>
      <c r="N3438">
        <v>2.35</v>
      </c>
    </row>
    <row r="3439" spans="1:14" x14ac:dyDescent="0.3">
      <c r="A3439" t="s">
        <v>9580</v>
      </c>
      <c r="B3439">
        <v>101</v>
      </c>
      <c r="C3439" t="s">
        <v>9581</v>
      </c>
      <c r="E3439" t="s">
        <v>9582</v>
      </c>
      <c r="F3439" t="s">
        <v>1830</v>
      </c>
      <c r="G3439" t="s">
        <v>9583</v>
      </c>
      <c r="H3439" t="s">
        <v>9584</v>
      </c>
      <c r="I3439" t="s">
        <v>965</v>
      </c>
      <c r="J3439" t="s">
        <v>966</v>
      </c>
      <c r="K3439">
        <v>7700000</v>
      </c>
      <c r="L3439">
        <v>2014</v>
      </c>
      <c r="M3439">
        <v>7.3</v>
      </c>
      <c r="N3439">
        <v>2.35</v>
      </c>
    </row>
    <row r="3440" spans="1:14" x14ac:dyDescent="0.3">
      <c r="A3440" t="s">
        <v>4975</v>
      </c>
      <c r="B3440">
        <v>92</v>
      </c>
      <c r="C3440" t="s">
        <v>5162</v>
      </c>
      <c r="D3440">
        <v>24792061</v>
      </c>
      <c r="E3440" t="s">
        <v>1649</v>
      </c>
      <c r="F3440" t="s">
        <v>55</v>
      </c>
      <c r="G3440" t="s">
        <v>9585</v>
      </c>
      <c r="H3440" t="s">
        <v>9586</v>
      </c>
      <c r="I3440" t="s">
        <v>20</v>
      </c>
      <c r="J3440" t="s">
        <v>21</v>
      </c>
      <c r="K3440">
        <v>6500000</v>
      </c>
      <c r="L3440">
        <v>2005</v>
      </c>
      <c r="M3440">
        <v>7.6</v>
      </c>
      <c r="N3440">
        <v>2.35</v>
      </c>
    </row>
    <row r="3441" spans="1:14" x14ac:dyDescent="0.3">
      <c r="A3441" t="s">
        <v>9587</v>
      </c>
      <c r="B3441">
        <v>94</v>
      </c>
      <c r="C3441" t="s">
        <v>8562</v>
      </c>
      <c r="D3441">
        <v>17544812</v>
      </c>
      <c r="E3441" t="s">
        <v>3960</v>
      </c>
      <c r="F3441" t="s">
        <v>2375</v>
      </c>
      <c r="G3441" t="s">
        <v>9588</v>
      </c>
      <c r="H3441" t="s">
        <v>9589</v>
      </c>
      <c r="I3441" t="s">
        <v>20</v>
      </c>
      <c r="J3441" t="s">
        <v>21</v>
      </c>
      <c r="K3441">
        <v>10000000</v>
      </c>
      <c r="L3441">
        <v>2007</v>
      </c>
      <c r="M3441">
        <v>5.4</v>
      </c>
      <c r="N3441">
        <v>2.35</v>
      </c>
    </row>
    <row r="3442" spans="1:14" x14ac:dyDescent="0.3">
      <c r="A3442" t="s">
        <v>7708</v>
      </c>
      <c r="B3442">
        <v>100</v>
      </c>
      <c r="C3442" t="s">
        <v>1326</v>
      </c>
      <c r="D3442">
        <v>12574715</v>
      </c>
      <c r="E3442" t="s">
        <v>2190</v>
      </c>
      <c r="F3442" t="s">
        <v>496</v>
      </c>
      <c r="G3442" t="s">
        <v>9590</v>
      </c>
      <c r="H3442" t="s">
        <v>9591</v>
      </c>
      <c r="I3442" t="s">
        <v>20</v>
      </c>
      <c r="J3442" t="s">
        <v>34</v>
      </c>
      <c r="K3442">
        <v>4500000</v>
      </c>
      <c r="L3442">
        <v>2009</v>
      </c>
      <c r="M3442">
        <v>7.3</v>
      </c>
      <c r="N3442">
        <v>2.35</v>
      </c>
    </row>
    <row r="3443" spans="1:14" x14ac:dyDescent="0.3">
      <c r="A3443" t="s">
        <v>6941</v>
      </c>
      <c r="B3443">
        <v>106</v>
      </c>
      <c r="C3443" t="s">
        <v>4202</v>
      </c>
      <c r="D3443">
        <v>10281585</v>
      </c>
      <c r="E3443" t="s">
        <v>146</v>
      </c>
      <c r="F3443" t="s">
        <v>1019</v>
      </c>
      <c r="G3443" t="s">
        <v>9592</v>
      </c>
      <c r="H3443" t="s">
        <v>7309</v>
      </c>
      <c r="I3443" t="s">
        <v>20</v>
      </c>
      <c r="J3443" t="s">
        <v>21</v>
      </c>
      <c r="L3443">
        <v>2005</v>
      </c>
      <c r="M3443">
        <v>6.4</v>
      </c>
      <c r="N3443">
        <v>2.35</v>
      </c>
    </row>
    <row r="3444" spans="1:14" x14ac:dyDescent="0.3">
      <c r="A3444" t="s">
        <v>9593</v>
      </c>
      <c r="B3444">
        <v>109</v>
      </c>
      <c r="C3444" t="s">
        <v>4540</v>
      </c>
      <c r="D3444">
        <v>5100000</v>
      </c>
      <c r="E3444" t="s">
        <v>936</v>
      </c>
      <c r="F3444" t="s">
        <v>1405</v>
      </c>
      <c r="G3444" t="s">
        <v>9594</v>
      </c>
      <c r="H3444" t="s">
        <v>9595</v>
      </c>
      <c r="I3444" t="s">
        <v>20</v>
      </c>
      <c r="J3444" t="s">
        <v>34</v>
      </c>
      <c r="K3444">
        <v>7500000</v>
      </c>
      <c r="L3444">
        <v>1984</v>
      </c>
      <c r="M3444">
        <v>6</v>
      </c>
      <c r="N3444">
        <v>1.85</v>
      </c>
    </row>
    <row r="3445" spans="1:14" x14ac:dyDescent="0.3">
      <c r="A3445" t="s">
        <v>5737</v>
      </c>
      <c r="B3445">
        <v>105</v>
      </c>
      <c r="C3445" t="s">
        <v>1084</v>
      </c>
      <c r="D3445">
        <v>10460089</v>
      </c>
      <c r="E3445" t="s">
        <v>1403</v>
      </c>
      <c r="F3445" t="s">
        <v>1059</v>
      </c>
      <c r="G3445" t="s">
        <v>9596</v>
      </c>
      <c r="H3445" t="s">
        <v>8612</v>
      </c>
      <c r="I3445" t="s">
        <v>20</v>
      </c>
      <c r="J3445" t="s">
        <v>21</v>
      </c>
      <c r="K3445">
        <v>7500000</v>
      </c>
      <c r="L3445">
        <v>2002</v>
      </c>
      <c r="M3445">
        <v>7.2</v>
      </c>
      <c r="N3445">
        <v>1.85</v>
      </c>
    </row>
    <row r="3446" spans="1:14" x14ac:dyDescent="0.3">
      <c r="A3446" t="s">
        <v>5235</v>
      </c>
      <c r="B3446">
        <v>102</v>
      </c>
      <c r="C3446" t="s">
        <v>5235</v>
      </c>
      <c r="D3446">
        <v>4239767</v>
      </c>
      <c r="E3446" t="s">
        <v>2838</v>
      </c>
      <c r="F3446" t="s">
        <v>9597</v>
      </c>
      <c r="G3446" t="s">
        <v>9598</v>
      </c>
      <c r="H3446" t="s">
        <v>4320</v>
      </c>
      <c r="I3446" t="s">
        <v>20</v>
      </c>
      <c r="J3446" t="s">
        <v>182</v>
      </c>
      <c r="K3446">
        <v>7500000</v>
      </c>
      <c r="L3446">
        <v>2002</v>
      </c>
      <c r="M3446">
        <v>6</v>
      </c>
      <c r="N3446">
        <v>1.85</v>
      </c>
    </row>
    <row r="3447" spans="1:14" x14ac:dyDescent="0.3">
      <c r="A3447" t="s">
        <v>9599</v>
      </c>
      <c r="B3447">
        <v>97</v>
      </c>
      <c r="C3447" t="s">
        <v>3556</v>
      </c>
      <c r="D3447">
        <v>4131640</v>
      </c>
      <c r="E3447" t="s">
        <v>678</v>
      </c>
      <c r="F3447" t="s">
        <v>1123</v>
      </c>
      <c r="G3447" t="s">
        <v>9600</v>
      </c>
      <c r="H3447" t="s">
        <v>9601</v>
      </c>
      <c r="I3447" t="s">
        <v>20</v>
      </c>
      <c r="J3447" t="s">
        <v>21</v>
      </c>
      <c r="K3447">
        <v>7500000</v>
      </c>
      <c r="L3447">
        <v>2008</v>
      </c>
      <c r="M3447">
        <v>3.1</v>
      </c>
      <c r="N3447">
        <v>1.85</v>
      </c>
    </row>
    <row r="3448" spans="1:14" x14ac:dyDescent="0.3">
      <c r="A3448" t="s">
        <v>9602</v>
      </c>
      <c r="B3448">
        <v>118</v>
      </c>
      <c r="C3448" t="s">
        <v>7642</v>
      </c>
      <c r="D3448">
        <v>3347439</v>
      </c>
      <c r="E3448" t="s">
        <v>146</v>
      </c>
      <c r="F3448" t="s">
        <v>9603</v>
      </c>
      <c r="G3448" t="s">
        <v>9604</v>
      </c>
      <c r="H3448" t="s">
        <v>6670</v>
      </c>
      <c r="I3448" t="s">
        <v>20</v>
      </c>
      <c r="J3448" t="s">
        <v>21</v>
      </c>
      <c r="K3448">
        <v>7500000</v>
      </c>
      <c r="L3448">
        <v>2004</v>
      </c>
      <c r="M3448">
        <v>6.9</v>
      </c>
    </row>
    <row r="3449" spans="1:14" x14ac:dyDescent="0.3">
      <c r="A3449" t="s">
        <v>8292</v>
      </c>
      <c r="B3449">
        <v>92</v>
      </c>
      <c r="C3449" t="s">
        <v>197</v>
      </c>
      <c r="D3449">
        <v>10814185</v>
      </c>
      <c r="E3449" t="s">
        <v>2701</v>
      </c>
      <c r="F3449" t="s">
        <v>55</v>
      </c>
      <c r="G3449" t="s">
        <v>9605</v>
      </c>
      <c r="H3449" t="s">
        <v>258</v>
      </c>
      <c r="I3449" t="s">
        <v>20</v>
      </c>
      <c r="J3449" t="s">
        <v>21</v>
      </c>
      <c r="K3449">
        <v>8000000</v>
      </c>
      <c r="L3449">
        <v>2009</v>
      </c>
      <c r="M3449">
        <v>6.2</v>
      </c>
      <c r="N3449">
        <v>1.85</v>
      </c>
    </row>
    <row r="3450" spans="1:14" x14ac:dyDescent="0.3">
      <c r="A3450" t="s">
        <v>2379</v>
      </c>
      <c r="B3450">
        <v>112</v>
      </c>
      <c r="C3450" t="s">
        <v>2125</v>
      </c>
      <c r="D3450">
        <v>533344</v>
      </c>
      <c r="E3450" t="s">
        <v>3436</v>
      </c>
      <c r="F3450" t="s">
        <v>204</v>
      </c>
      <c r="G3450" t="s">
        <v>9606</v>
      </c>
      <c r="H3450" t="s">
        <v>6254</v>
      </c>
      <c r="I3450" t="s">
        <v>20</v>
      </c>
      <c r="J3450" t="s">
        <v>21</v>
      </c>
      <c r="L3450">
        <v>2003</v>
      </c>
      <c r="M3450">
        <v>5.5</v>
      </c>
      <c r="N3450">
        <v>1.85</v>
      </c>
    </row>
    <row r="3451" spans="1:14" x14ac:dyDescent="0.3">
      <c r="A3451" t="s">
        <v>9607</v>
      </c>
      <c r="B3451">
        <v>103</v>
      </c>
      <c r="C3451" t="s">
        <v>8012</v>
      </c>
      <c r="D3451">
        <v>206400</v>
      </c>
      <c r="E3451" t="s">
        <v>9397</v>
      </c>
      <c r="F3451" t="s">
        <v>5278</v>
      </c>
      <c r="G3451" t="s">
        <v>9608</v>
      </c>
      <c r="H3451" t="s">
        <v>9609</v>
      </c>
      <c r="I3451" t="s">
        <v>965</v>
      </c>
      <c r="J3451" t="s">
        <v>966</v>
      </c>
      <c r="K3451">
        <v>50000000</v>
      </c>
      <c r="L3451">
        <v>2001</v>
      </c>
      <c r="M3451">
        <v>6.9</v>
      </c>
    </row>
    <row r="3452" spans="1:14" x14ac:dyDescent="0.3">
      <c r="A3452" t="s">
        <v>5685</v>
      </c>
      <c r="B3452">
        <v>93</v>
      </c>
      <c r="C3452" t="s">
        <v>2980</v>
      </c>
      <c r="D3452">
        <v>197148</v>
      </c>
      <c r="E3452" t="s">
        <v>9610</v>
      </c>
      <c r="F3452" t="s">
        <v>47</v>
      </c>
      <c r="G3452" t="s">
        <v>9611</v>
      </c>
      <c r="H3452" t="s">
        <v>9612</v>
      </c>
      <c r="I3452" t="s">
        <v>20</v>
      </c>
      <c r="J3452" t="s">
        <v>34</v>
      </c>
      <c r="K3452">
        <v>7500000</v>
      </c>
      <c r="L3452">
        <v>2003</v>
      </c>
      <c r="M3452">
        <v>6.3</v>
      </c>
      <c r="N3452">
        <v>2.35</v>
      </c>
    </row>
    <row r="3453" spans="1:14" x14ac:dyDescent="0.3">
      <c r="A3453" t="s">
        <v>9613</v>
      </c>
      <c r="B3453">
        <v>101</v>
      </c>
      <c r="C3453" t="s">
        <v>8106</v>
      </c>
      <c r="E3453" t="s">
        <v>1099</v>
      </c>
      <c r="F3453" t="s">
        <v>1564</v>
      </c>
      <c r="G3453" t="s">
        <v>9614</v>
      </c>
      <c r="H3453" t="s">
        <v>2503</v>
      </c>
      <c r="I3453" t="s">
        <v>20</v>
      </c>
      <c r="J3453" t="s">
        <v>34</v>
      </c>
      <c r="K3453">
        <v>7500000</v>
      </c>
      <c r="L3453">
        <v>2012</v>
      </c>
      <c r="M3453">
        <v>4.8</v>
      </c>
    </row>
    <row r="3454" spans="1:14" x14ac:dyDescent="0.3">
      <c r="A3454" t="s">
        <v>5157</v>
      </c>
      <c r="B3454">
        <v>115</v>
      </c>
      <c r="C3454" t="s">
        <v>1986</v>
      </c>
      <c r="D3454">
        <v>54557348</v>
      </c>
      <c r="E3454" t="s">
        <v>1392</v>
      </c>
      <c r="F3454" t="s">
        <v>172</v>
      </c>
      <c r="G3454" t="s">
        <v>8920</v>
      </c>
      <c r="H3454" t="s">
        <v>3234</v>
      </c>
      <c r="I3454" t="s">
        <v>20</v>
      </c>
      <c r="J3454" t="s">
        <v>520</v>
      </c>
      <c r="K3454">
        <v>6500000</v>
      </c>
      <c r="L3454">
        <v>2004</v>
      </c>
      <c r="M3454">
        <v>7.9</v>
      </c>
      <c r="N3454">
        <v>2.35</v>
      </c>
    </row>
    <row r="3455" spans="1:14" x14ac:dyDescent="0.3">
      <c r="A3455" t="s">
        <v>9615</v>
      </c>
      <c r="B3455">
        <v>113</v>
      </c>
      <c r="C3455" t="s">
        <v>9066</v>
      </c>
      <c r="D3455">
        <v>3014541</v>
      </c>
      <c r="E3455" t="s">
        <v>2190</v>
      </c>
      <c r="F3455" t="s">
        <v>8445</v>
      </c>
      <c r="G3455" t="s">
        <v>9616</v>
      </c>
      <c r="H3455" t="s">
        <v>5325</v>
      </c>
      <c r="I3455" t="s">
        <v>20</v>
      </c>
      <c r="J3455" t="s">
        <v>34</v>
      </c>
      <c r="K3455">
        <v>8000000</v>
      </c>
      <c r="L3455">
        <v>2011</v>
      </c>
      <c r="M3455">
        <v>6.7</v>
      </c>
      <c r="N3455">
        <v>2.35</v>
      </c>
    </row>
    <row r="3456" spans="1:14" x14ac:dyDescent="0.3">
      <c r="A3456" t="s">
        <v>9617</v>
      </c>
      <c r="B3456">
        <v>95</v>
      </c>
      <c r="C3456" t="s">
        <v>9618</v>
      </c>
      <c r="E3456" t="s">
        <v>315</v>
      </c>
      <c r="F3456" t="s">
        <v>9104</v>
      </c>
      <c r="G3456" t="s">
        <v>9619</v>
      </c>
      <c r="H3456" t="s">
        <v>9620</v>
      </c>
      <c r="I3456" t="s">
        <v>20</v>
      </c>
      <c r="J3456" t="s">
        <v>9621</v>
      </c>
      <c r="K3456">
        <v>7500000</v>
      </c>
      <c r="L3456">
        <v>2012</v>
      </c>
      <c r="M3456">
        <v>5.6</v>
      </c>
    </row>
    <row r="3457" spans="1:14" x14ac:dyDescent="0.3">
      <c r="A3457" t="s">
        <v>9622</v>
      </c>
      <c r="B3457">
        <v>153</v>
      </c>
      <c r="C3457" t="s">
        <v>9623</v>
      </c>
      <c r="D3457">
        <v>872643</v>
      </c>
      <c r="E3457" t="s">
        <v>1762</v>
      </c>
      <c r="F3457" t="s">
        <v>9624</v>
      </c>
      <c r="G3457" t="s">
        <v>9625</v>
      </c>
      <c r="H3457" t="s">
        <v>9626</v>
      </c>
      <c r="I3457" t="s">
        <v>3497</v>
      </c>
      <c r="J3457" t="s">
        <v>21</v>
      </c>
      <c r="K3457">
        <v>6000000</v>
      </c>
      <c r="L3457">
        <v>2007</v>
      </c>
      <c r="M3457">
        <v>5.4</v>
      </c>
    </row>
    <row r="3458" spans="1:14" x14ac:dyDescent="0.3">
      <c r="A3458" t="s">
        <v>9627</v>
      </c>
      <c r="B3458">
        <v>89</v>
      </c>
      <c r="C3458" t="s">
        <v>4010</v>
      </c>
      <c r="D3458">
        <v>4443403</v>
      </c>
      <c r="E3458" t="s">
        <v>9628</v>
      </c>
      <c r="F3458" t="s">
        <v>4111</v>
      </c>
      <c r="G3458" t="s">
        <v>9629</v>
      </c>
      <c r="H3458" t="s">
        <v>9630</v>
      </c>
      <c r="I3458" t="s">
        <v>965</v>
      </c>
      <c r="J3458" t="s">
        <v>966</v>
      </c>
      <c r="K3458">
        <v>7300000</v>
      </c>
      <c r="L3458">
        <v>2007</v>
      </c>
      <c r="M3458">
        <v>8</v>
      </c>
      <c r="N3458">
        <v>1.85</v>
      </c>
    </row>
    <row r="3459" spans="1:14" x14ac:dyDescent="0.3">
      <c r="A3459" t="s">
        <v>1843</v>
      </c>
      <c r="B3459">
        <v>92</v>
      </c>
      <c r="C3459" t="s">
        <v>1149</v>
      </c>
      <c r="E3459" t="s">
        <v>9631</v>
      </c>
      <c r="F3459" t="s">
        <v>6254</v>
      </c>
      <c r="G3459" t="s">
        <v>9632</v>
      </c>
      <c r="H3459" t="s">
        <v>2510</v>
      </c>
      <c r="I3459" t="s">
        <v>20</v>
      </c>
      <c r="J3459" t="s">
        <v>21</v>
      </c>
      <c r="K3459">
        <v>12000000</v>
      </c>
      <c r="L3459">
        <v>2009</v>
      </c>
      <c r="M3459">
        <v>5.7</v>
      </c>
      <c r="N3459">
        <v>1.85</v>
      </c>
    </row>
    <row r="3460" spans="1:14" x14ac:dyDescent="0.3">
      <c r="A3460" t="s">
        <v>9633</v>
      </c>
      <c r="B3460">
        <v>107</v>
      </c>
      <c r="C3460" t="s">
        <v>9634</v>
      </c>
      <c r="E3460" t="s">
        <v>2588</v>
      </c>
      <c r="F3460" t="s">
        <v>9635</v>
      </c>
      <c r="G3460" t="s">
        <v>9636</v>
      </c>
      <c r="H3460" t="s">
        <v>9637</v>
      </c>
      <c r="I3460" t="s">
        <v>5288</v>
      </c>
      <c r="J3460" t="s">
        <v>520</v>
      </c>
      <c r="K3460">
        <v>5000000</v>
      </c>
      <c r="L3460">
        <v>2008</v>
      </c>
      <c r="M3460">
        <v>7.6</v>
      </c>
      <c r="N3460">
        <v>2.35</v>
      </c>
    </row>
    <row r="3461" spans="1:14" x14ac:dyDescent="0.3">
      <c r="A3461" t="s">
        <v>7613</v>
      </c>
      <c r="B3461">
        <v>118</v>
      </c>
      <c r="C3461" t="s">
        <v>5449</v>
      </c>
      <c r="D3461">
        <v>1330827</v>
      </c>
      <c r="E3461" t="s">
        <v>3456</v>
      </c>
      <c r="F3461" t="s">
        <v>400</v>
      </c>
      <c r="G3461" t="s">
        <v>9638</v>
      </c>
      <c r="H3461" t="s">
        <v>9639</v>
      </c>
      <c r="I3461" t="s">
        <v>20</v>
      </c>
      <c r="J3461" t="s">
        <v>966</v>
      </c>
      <c r="K3461">
        <v>7000000</v>
      </c>
      <c r="L3461">
        <v>2016</v>
      </c>
      <c r="M3461">
        <v>7</v>
      </c>
      <c r="N3461">
        <v>2.35</v>
      </c>
    </row>
    <row r="3462" spans="1:14" x14ac:dyDescent="0.3">
      <c r="A3462" t="s">
        <v>9640</v>
      </c>
      <c r="B3462">
        <v>97</v>
      </c>
      <c r="C3462" t="s">
        <v>2358</v>
      </c>
      <c r="D3462">
        <v>1818681</v>
      </c>
      <c r="E3462" t="s">
        <v>315</v>
      </c>
      <c r="F3462" t="s">
        <v>1860</v>
      </c>
      <c r="G3462" t="s">
        <v>9641</v>
      </c>
      <c r="H3462" t="s">
        <v>600</v>
      </c>
      <c r="I3462" t="s">
        <v>20</v>
      </c>
      <c r="J3462" t="s">
        <v>34</v>
      </c>
      <c r="K3462">
        <v>7300000</v>
      </c>
      <c r="L3462">
        <v>2009</v>
      </c>
      <c r="M3462">
        <v>7.2</v>
      </c>
      <c r="N3462">
        <v>2.35</v>
      </c>
    </row>
    <row r="3463" spans="1:14" x14ac:dyDescent="0.3">
      <c r="A3463" t="s">
        <v>52</v>
      </c>
      <c r="B3463">
        <v>156</v>
      </c>
      <c r="C3463" t="s">
        <v>53</v>
      </c>
      <c r="D3463">
        <v>336530303</v>
      </c>
      <c r="E3463" t="s">
        <v>54</v>
      </c>
      <c r="F3463" t="s">
        <v>55</v>
      </c>
      <c r="G3463" t="s">
        <v>56</v>
      </c>
      <c r="H3463" t="s">
        <v>57</v>
      </c>
      <c r="I3463" t="s">
        <v>20</v>
      </c>
      <c r="J3463" t="s">
        <v>21</v>
      </c>
      <c r="K3463">
        <v>258000000</v>
      </c>
      <c r="L3463">
        <v>2007</v>
      </c>
      <c r="M3463">
        <v>6.2</v>
      </c>
      <c r="N3463">
        <v>2.35</v>
      </c>
    </row>
    <row r="3464" spans="1:14" x14ac:dyDescent="0.3">
      <c r="A3464" t="s">
        <v>9642</v>
      </c>
      <c r="B3464">
        <v>100</v>
      </c>
      <c r="C3464" t="s">
        <v>4452</v>
      </c>
      <c r="D3464">
        <v>12610552</v>
      </c>
      <c r="E3464" t="s">
        <v>178</v>
      </c>
      <c r="F3464" t="s">
        <v>9643</v>
      </c>
      <c r="G3464" t="s">
        <v>9644</v>
      </c>
      <c r="H3464" t="s">
        <v>9645</v>
      </c>
      <c r="I3464" t="s">
        <v>20</v>
      </c>
      <c r="J3464" t="s">
        <v>21</v>
      </c>
      <c r="K3464">
        <v>7500000</v>
      </c>
      <c r="L3464">
        <v>1999</v>
      </c>
      <c r="M3464">
        <v>3.5</v>
      </c>
      <c r="N3464">
        <v>1.37</v>
      </c>
    </row>
    <row r="3465" spans="1:14" x14ac:dyDescent="0.3">
      <c r="A3465" t="s">
        <v>4975</v>
      </c>
      <c r="B3465">
        <v>96</v>
      </c>
      <c r="C3465" t="s">
        <v>509</v>
      </c>
      <c r="D3465">
        <v>143492840</v>
      </c>
      <c r="E3465" t="s">
        <v>936</v>
      </c>
      <c r="F3465" t="s">
        <v>55</v>
      </c>
      <c r="G3465" t="s">
        <v>9646</v>
      </c>
      <c r="H3465" t="s">
        <v>324</v>
      </c>
      <c r="I3465" t="s">
        <v>20</v>
      </c>
      <c r="J3465" t="s">
        <v>21</v>
      </c>
      <c r="K3465">
        <v>7500000</v>
      </c>
      <c r="L3465">
        <v>2007</v>
      </c>
      <c r="M3465">
        <v>7.5</v>
      </c>
      <c r="N3465">
        <v>1.85</v>
      </c>
    </row>
    <row r="3466" spans="1:14" x14ac:dyDescent="0.3">
      <c r="A3466" t="s">
        <v>9647</v>
      </c>
      <c r="B3466">
        <v>104</v>
      </c>
      <c r="C3466" t="s">
        <v>9648</v>
      </c>
      <c r="E3466" t="s">
        <v>37</v>
      </c>
      <c r="F3466" t="s">
        <v>6762</v>
      </c>
      <c r="G3466" t="s">
        <v>9649</v>
      </c>
      <c r="H3466" t="s">
        <v>9650</v>
      </c>
      <c r="I3466" t="s">
        <v>20</v>
      </c>
      <c r="J3466" t="s">
        <v>182</v>
      </c>
      <c r="K3466">
        <v>7500000</v>
      </c>
      <c r="L3466">
        <v>2015</v>
      </c>
      <c r="M3466">
        <v>5.0999999999999996</v>
      </c>
      <c r="N3466">
        <v>1.85</v>
      </c>
    </row>
    <row r="3467" spans="1:14" x14ac:dyDescent="0.3">
      <c r="A3467" t="s">
        <v>9651</v>
      </c>
      <c r="B3467">
        <v>120</v>
      </c>
      <c r="C3467" t="s">
        <v>3046</v>
      </c>
      <c r="D3467">
        <v>43800000</v>
      </c>
      <c r="E3467" t="s">
        <v>30</v>
      </c>
      <c r="F3467" t="s">
        <v>732</v>
      </c>
      <c r="G3467" t="s">
        <v>9652</v>
      </c>
      <c r="H3467" t="s">
        <v>9653</v>
      </c>
      <c r="I3467" t="s">
        <v>20</v>
      </c>
      <c r="J3467" t="s">
        <v>34</v>
      </c>
      <c r="K3467">
        <v>7200000</v>
      </c>
      <c r="L3467">
        <v>1971</v>
      </c>
      <c r="M3467">
        <v>6.7</v>
      </c>
      <c r="N3467">
        <v>2.35</v>
      </c>
    </row>
    <row r="3468" spans="1:14" x14ac:dyDescent="0.3">
      <c r="A3468" t="s">
        <v>3058</v>
      </c>
      <c r="B3468">
        <v>175</v>
      </c>
      <c r="C3468" t="s">
        <v>81</v>
      </c>
      <c r="D3468">
        <v>134821952</v>
      </c>
      <c r="E3468" t="s">
        <v>1272</v>
      </c>
      <c r="F3468" t="s">
        <v>1554</v>
      </c>
      <c r="G3468" t="s">
        <v>9654</v>
      </c>
      <c r="H3468" t="s">
        <v>1112</v>
      </c>
      <c r="I3468" t="s">
        <v>20</v>
      </c>
      <c r="J3468" t="s">
        <v>21</v>
      </c>
      <c r="K3468">
        <v>6000000</v>
      </c>
      <c r="L3468">
        <v>1972</v>
      </c>
      <c r="M3468">
        <v>9.1999999999999993</v>
      </c>
      <c r="N3468">
        <v>1.85</v>
      </c>
    </row>
    <row r="3469" spans="1:14" x14ac:dyDescent="0.3">
      <c r="A3469" t="s">
        <v>3240</v>
      </c>
      <c r="B3469">
        <v>95</v>
      </c>
      <c r="C3469" t="s">
        <v>9655</v>
      </c>
      <c r="D3469">
        <v>94900000</v>
      </c>
      <c r="E3469" t="s">
        <v>4790</v>
      </c>
      <c r="F3469" t="s">
        <v>3761</v>
      </c>
      <c r="G3469" t="s">
        <v>9656</v>
      </c>
      <c r="H3469" t="s">
        <v>9657</v>
      </c>
      <c r="I3469" t="s">
        <v>20</v>
      </c>
      <c r="J3469" t="s">
        <v>21</v>
      </c>
      <c r="K3469">
        <v>4000000</v>
      </c>
      <c r="L3469">
        <v>1983</v>
      </c>
      <c r="M3469">
        <v>6.1</v>
      </c>
      <c r="N3469">
        <v>1.85</v>
      </c>
    </row>
    <row r="3470" spans="1:14" x14ac:dyDescent="0.3">
      <c r="A3470" t="s">
        <v>122</v>
      </c>
      <c r="B3470">
        <v>95</v>
      </c>
      <c r="C3470" t="s">
        <v>332</v>
      </c>
      <c r="D3470">
        <v>32391374</v>
      </c>
      <c r="E3470" t="s">
        <v>936</v>
      </c>
      <c r="F3470" t="s">
        <v>40</v>
      </c>
      <c r="G3470" t="s">
        <v>9658</v>
      </c>
      <c r="H3470" t="s">
        <v>1281</v>
      </c>
      <c r="I3470" t="s">
        <v>20</v>
      </c>
      <c r="J3470" t="s">
        <v>21</v>
      </c>
      <c r="K3470">
        <v>7500000</v>
      </c>
      <c r="L3470">
        <v>2009</v>
      </c>
      <c r="M3470">
        <v>7.7</v>
      </c>
      <c r="N3470">
        <v>2.35</v>
      </c>
    </row>
    <row r="3471" spans="1:14" x14ac:dyDescent="0.3">
      <c r="A3471" t="s">
        <v>8417</v>
      </c>
      <c r="B3471">
        <v>121</v>
      </c>
      <c r="C3471" t="s">
        <v>9659</v>
      </c>
      <c r="D3471">
        <v>40158000</v>
      </c>
      <c r="E3471" t="s">
        <v>4790</v>
      </c>
      <c r="F3471" t="s">
        <v>1352</v>
      </c>
      <c r="G3471" t="s">
        <v>9660</v>
      </c>
      <c r="H3471" t="s">
        <v>9661</v>
      </c>
      <c r="I3471" t="s">
        <v>20</v>
      </c>
      <c r="J3471" t="s">
        <v>121</v>
      </c>
      <c r="K3471">
        <v>7000000</v>
      </c>
      <c r="L3471">
        <v>1993</v>
      </c>
      <c r="M3471">
        <v>7.6</v>
      </c>
      <c r="N3471">
        <v>1.85</v>
      </c>
    </row>
    <row r="3472" spans="1:14" x14ac:dyDescent="0.3">
      <c r="A3472" t="s">
        <v>1005</v>
      </c>
      <c r="B3472">
        <v>110</v>
      </c>
      <c r="C3472" t="s">
        <v>3246</v>
      </c>
      <c r="D3472">
        <v>113709992</v>
      </c>
      <c r="E3472" t="s">
        <v>1649</v>
      </c>
      <c r="F3472" t="s">
        <v>303</v>
      </c>
      <c r="G3472" t="s">
        <v>9662</v>
      </c>
      <c r="H3472" t="s">
        <v>450</v>
      </c>
      <c r="I3472" t="s">
        <v>20</v>
      </c>
      <c r="J3472" t="s">
        <v>21</v>
      </c>
      <c r="K3472">
        <v>7000000</v>
      </c>
      <c r="L3472">
        <v>2012</v>
      </c>
      <c r="M3472">
        <v>6.1</v>
      </c>
      <c r="N3472">
        <v>2.35</v>
      </c>
    </row>
    <row r="3473" spans="1:14" x14ac:dyDescent="0.3">
      <c r="A3473" t="s">
        <v>591</v>
      </c>
      <c r="B3473">
        <v>96</v>
      </c>
      <c r="C3473" t="s">
        <v>9663</v>
      </c>
      <c r="D3473">
        <v>32131483</v>
      </c>
      <c r="E3473" t="s">
        <v>1959</v>
      </c>
      <c r="F3473" t="s">
        <v>1034</v>
      </c>
      <c r="G3473" t="s">
        <v>9664</v>
      </c>
      <c r="H3473" t="s">
        <v>9665</v>
      </c>
      <c r="I3473" t="s">
        <v>20</v>
      </c>
      <c r="J3473" t="s">
        <v>21</v>
      </c>
      <c r="K3473">
        <v>11000000</v>
      </c>
      <c r="L3473">
        <v>2003</v>
      </c>
      <c r="M3473">
        <v>4.9000000000000004</v>
      </c>
      <c r="N3473">
        <v>2.35</v>
      </c>
    </row>
    <row r="3474" spans="1:14" x14ac:dyDescent="0.3">
      <c r="A3474" t="s">
        <v>9651</v>
      </c>
      <c r="B3474">
        <v>121</v>
      </c>
      <c r="C3474" t="s">
        <v>3789</v>
      </c>
      <c r="D3474">
        <v>35400000</v>
      </c>
      <c r="E3474" t="s">
        <v>30</v>
      </c>
      <c r="F3474" t="s">
        <v>5090</v>
      </c>
      <c r="G3474" t="s">
        <v>9666</v>
      </c>
      <c r="H3474" t="s">
        <v>9667</v>
      </c>
      <c r="I3474" t="s">
        <v>20</v>
      </c>
      <c r="J3474" t="s">
        <v>34</v>
      </c>
      <c r="K3474">
        <v>7000000</v>
      </c>
      <c r="L3474">
        <v>1973</v>
      </c>
      <c r="M3474">
        <v>6.8</v>
      </c>
      <c r="N3474">
        <v>1.66</v>
      </c>
    </row>
    <row r="3475" spans="1:14" x14ac:dyDescent="0.3">
      <c r="A3475" t="s">
        <v>2574</v>
      </c>
      <c r="B3475">
        <v>95</v>
      </c>
      <c r="C3475" t="s">
        <v>5044</v>
      </c>
      <c r="D3475">
        <v>34099640</v>
      </c>
      <c r="E3475" t="s">
        <v>4860</v>
      </c>
      <c r="F3475" t="s">
        <v>883</v>
      </c>
      <c r="G3475" t="s">
        <v>9668</v>
      </c>
      <c r="H3475" t="s">
        <v>9669</v>
      </c>
      <c r="I3475" t="s">
        <v>20</v>
      </c>
      <c r="J3475" t="s">
        <v>21</v>
      </c>
      <c r="K3475">
        <v>5000000</v>
      </c>
      <c r="L3475">
        <v>2000</v>
      </c>
      <c r="M3475">
        <v>7</v>
      </c>
      <c r="N3475">
        <v>1.37</v>
      </c>
    </row>
    <row r="3476" spans="1:14" x14ac:dyDescent="0.3">
      <c r="A3476" t="s">
        <v>9670</v>
      </c>
      <c r="B3476">
        <v>112</v>
      </c>
      <c r="C3476" t="s">
        <v>9671</v>
      </c>
      <c r="D3476">
        <v>31973840</v>
      </c>
      <c r="E3476" t="s">
        <v>936</v>
      </c>
      <c r="F3476" t="s">
        <v>214</v>
      </c>
      <c r="G3476" t="s">
        <v>9672</v>
      </c>
      <c r="H3476" t="s">
        <v>9673</v>
      </c>
      <c r="I3476" t="s">
        <v>20</v>
      </c>
      <c r="J3476" t="s">
        <v>520</v>
      </c>
      <c r="L3476">
        <v>2008</v>
      </c>
      <c r="M3476">
        <v>7.2</v>
      </c>
      <c r="N3476">
        <v>2.35</v>
      </c>
    </row>
    <row r="3477" spans="1:14" x14ac:dyDescent="0.3">
      <c r="A3477" t="s">
        <v>8786</v>
      </c>
      <c r="B3477">
        <v>112</v>
      </c>
      <c r="C3477" t="s">
        <v>1986</v>
      </c>
      <c r="D3477">
        <v>37295394</v>
      </c>
      <c r="E3477" t="s">
        <v>1649</v>
      </c>
      <c r="F3477" t="s">
        <v>2649</v>
      </c>
      <c r="G3477" t="s">
        <v>9674</v>
      </c>
      <c r="H3477" t="s">
        <v>3699</v>
      </c>
      <c r="I3477" t="s">
        <v>20</v>
      </c>
      <c r="J3477" t="s">
        <v>21</v>
      </c>
      <c r="K3477">
        <v>6600000</v>
      </c>
      <c r="L3477">
        <v>2011</v>
      </c>
      <c r="M3477">
        <v>5.7</v>
      </c>
      <c r="N3477">
        <v>1.85</v>
      </c>
    </row>
    <row r="3478" spans="1:14" x14ac:dyDescent="0.3">
      <c r="A3478" t="s">
        <v>247</v>
      </c>
      <c r="B3478">
        <v>143</v>
      </c>
      <c r="C3478" t="s">
        <v>248</v>
      </c>
      <c r="D3478">
        <v>144812796</v>
      </c>
      <c r="E3478" t="s">
        <v>146</v>
      </c>
      <c r="F3478" t="s">
        <v>147</v>
      </c>
      <c r="G3478" t="s">
        <v>249</v>
      </c>
      <c r="H3478" t="s">
        <v>250</v>
      </c>
      <c r="I3478" t="s">
        <v>20</v>
      </c>
      <c r="J3478" t="s">
        <v>251</v>
      </c>
      <c r="K3478">
        <v>105000000</v>
      </c>
      <c r="L3478">
        <v>2013</v>
      </c>
      <c r="M3478">
        <v>7.3</v>
      </c>
      <c r="N3478">
        <v>2.35</v>
      </c>
    </row>
    <row r="3479" spans="1:14" x14ac:dyDescent="0.3">
      <c r="A3479" t="s">
        <v>2186</v>
      </c>
      <c r="B3479">
        <v>93</v>
      </c>
      <c r="C3479" t="s">
        <v>2652</v>
      </c>
      <c r="D3479">
        <v>31501218</v>
      </c>
      <c r="E3479" t="s">
        <v>3692</v>
      </c>
      <c r="F3479" t="s">
        <v>65</v>
      </c>
      <c r="G3479" t="s">
        <v>9675</v>
      </c>
      <c r="H3479" t="s">
        <v>1225</v>
      </c>
      <c r="I3479" t="s">
        <v>20</v>
      </c>
      <c r="J3479" t="s">
        <v>21</v>
      </c>
      <c r="K3479">
        <v>7500000</v>
      </c>
      <c r="L3479">
        <v>2005</v>
      </c>
      <c r="M3479">
        <v>7.5</v>
      </c>
      <c r="N3479">
        <v>1.85</v>
      </c>
    </row>
    <row r="3480" spans="1:14" x14ac:dyDescent="0.3">
      <c r="A3480" t="s">
        <v>3207</v>
      </c>
      <c r="B3480">
        <v>110</v>
      </c>
      <c r="C3480" t="s">
        <v>9676</v>
      </c>
      <c r="D3480">
        <v>28747570</v>
      </c>
      <c r="E3480" t="s">
        <v>1133</v>
      </c>
      <c r="F3480" t="s">
        <v>473</v>
      </c>
      <c r="G3480" t="s">
        <v>9677</v>
      </c>
      <c r="H3480" t="s">
        <v>9678</v>
      </c>
      <c r="I3480" t="s">
        <v>20</v>
      </c>
      <c r="J3480" t="s">
        <v>182</v>
      </c>
      <c r="K3480">
        <v>7000000</v>
      </c>
      <c r="L3480">
        <v>2005</v>
      </c>
      <c r="M3480">
        <v>7.4</v>
      </c>
      <c r="N3480">
        <v>2.35</v>
      </c>
    </row>
    <row r="3481" spans="1:14" x14ac:dyDescent="0.3">
      <c r="A3481" t="s">
        <v>3085</v>
      </c>
      <c r="B3481">
        <v>104</v>
      </c>
      <c r="C3481" t="s">
        <v>186</v>
      </c>
      <c r="D3481">
        <v>25625110</v>
      </c>
      <c r="E3481" t="s">
        <v>227</v>
      </c>
      <c r="F3481" t="s">
        <v>1159</v>
      </c>
      <c r="G3481" t="s">
        <v>9679</v>
      </c>
      <c r="H3481" t="s">
        <v>334</v>
      </c>
      <c r="I3481" t="s">
        <v>20</v>
      </c>
      <c r="J3481" t="s">
        <v>21</v>
      </c>
      <c r="K3481">
        <v>7000000</v>
      </c>
      <c r="L3481">
        <v>1995</v>
      </c>
      <c r="M3481">
        <v>7.2</v>
      </c>
      <c r="N3481">
        <v>1.85</v>
      </c>
    </row>
    <row r="3482" spans="1:14" x14ac:dyDescent="0.3">
      <c r="A3482" t="s">
        <v>5685</v>
      </c>
      <c r="B3482">
        <v>115</v>
      </c>
      <c r="C3482" t="s">
        <v>5184</v>
      </c>
      <c r="D3482">
        <v>403932</v>
      </c>
      <c r="E3482" t="s">
        <v>2569</v>
      </c>
      <c r="F3482" t="s">
        <v>1297</v>
      </c>
      <c r="G3482" t="s">
        <v>8185</v>
      </c>
      <c r="H3482" t="s">
        <v>1499</v>
      </c>
      <c r="I3482" t="s">
        <v>20</v>
      </c>
      <c r="J3482" t="s">
        <v>34</v>
      </c>
      <c r="K3482">
        <v>20000000</v>
      </c>
      <c r="L3482">
        <v>2000</v>
      </c>
      <c r="M3482">
        <v>6.5</v>
      </c>
      <c r="N3482">
        <v>2.35</v>
      </c>
    </row>
    <row r="3483" spans="1:14" x14ac:dyDescent="0.3">
      <c r="A3483" t="s">
        <v>45</v>
      </c>
      <c r="B3483">
        <v>53</v>
      </c>
      <c r="C3483" t="s">
        <v>1857</v>
      </c>
      <c r="E3483" t="s">
        <v>1392</v>
      </c>
      <c r="F3483" t="s">
        <v>57</v>
      </c>
      <c r="G3483" t="s">
        <v>9680</v>
      </c>
      <c r="H3483" t="s">
        <v>293</v>
      </c>
      <c r="I3483" t="s">
        <v>20</v>
      </c>
      <c r="J3483" t="s">
        <v>21</v>
      </c>
      <c r="M3483">
        <v>9</v>
      </c>
      <c r="N3483">
        <v>1.78</v>
      </c>
    </row>
    <row r="3484" spans="1:14" x14ac:dyDescent="0.3">
      <c r="A3484" t="s">
        <v>9681</v>
      </c>
      <c r="B3484">
        <v>119</v>
      </c>
      <c r="C3484" t="s">
        <v>8106</v>
      </c>
      <c r="D3484">
        <v>25000000</v>
      </c>
      <c r="E3484" t="s">
        <v>48</v>
      </c>
      <c r="F3484" t="s">
        <v>7435</v>
      </c>
      <c r="G3484" t="s">
        <v>9682</v>
      </c>
      <c r="H3484" t="s">
        <v>9349</v>
      </c>
      <c r="I3484" t="s">
        <v>20</v>
      </c>
      <c r="J3484" t="s">
        <v>21</v>
      </c>
      <c r="K3484">
        <v>9000000</v>
      </c>
      <c r="L3484">
        <v>1976</v>
      </c>
      <c r="M3484">
        <v>6.8</v>
      </c>
      <c r="N3484">
        <v>2.35</v>
      </c>
    </row>
    <row r="3485" spans="1:14" x14ac:dyDescent="0.3">
      <c r="A3485" t="s">
        <v>9651</v>
      </c>
      <c r="B3485">
        <v>125</v>
      </c>
      <c r="C3485" t="s">
        <v>9683</v>
      </c>
      <c r="D3485">
        <v>21000000</v>
      </c>
      <c r="E3485" t="s">
        <v>30</v>
      </c>
      <c r="F3485" t="s">
        <v>137</v>
      </c>
      <c r="G3485" t="s">
        <v>9684</v>
      </c>
      <c r="H3485" t="s">
        <v>732</v>
      </c>
      <c r="I3485" t="s">
        <v>20</v>
      </c>
      <c r="J3485" t="s">
        <v>34</v>
      </c>
      <c r="K3485">
        <v>13000000</v>
      </c>
      <c r="L3485">
        <v>1974</v>
      </c>
      <c r="M3485">
        <v>6.8</v>
      </c>
      <c r="N3485">
        <v>1.66</v>
      </c>
    </row>
    <row r="3486" spans="1:14" x14ac:dyDescent="0.3">
      <c r="A3486" t="s">
        <v>5979</v>
      </c>
      <c r="B3486">
        <v>96</v>
      </c>
      <c r="C3486" t="s">
        <v>8755</v>
      </c>
      <c r="D3486">
        <v>20257000</v>
      </c>
      <c r="E3486" t="s">
        <v>287</v>
      </c>
      <c r="F3486" t="s">
        <v>3187</v>
      </c>
      <c r="G3486" t="s">
        <v>9685</v>
      </c>
      <c r="H3486" t="s">
        <v>7012</v>
      </c>
      <c r="I3486" t="s">
        <v>20</v>
      </c>
      <c r="J3486" t="s">
        <v>21</v>
      </c>
      <c r="K3486">
        <v>7000000</v>
      </c>
      <c r="L3486">
        <v>1988</v>
      </c>
      <c r="M3486">
        <v>5.2</v>
      </c>
      <c r="N3486">
        <v>1.85</v>
      </c>
    </row>
    <row r="3487" spans="1:14" x14ac:dyDescent="0.3">
      <c r="A3487" t="s">
        <v>4812</v>
      </c>
      <c r="B3487">
        <v>100</v>
      </c>
      <c r="C3487" t="s">
        <v>9686</v>
      </c>
      <c r="D3487">
        <v>26005908</v>
      </c>
      <c r="E3487" t="s">
        <v>5193</v>
      </c>
      <c r="F3487" t="s">
        <v>9687</v>
      </c>
      <c r="G3487" t="s">
        <v>9688</v>
      </c>
      <c r="H3487" t="s">
        <v>9689</v>
      </c>
      <c r="I3487" t="s">
        <v>20</v>
      </c>
      <c r="J3487" t="s">
        <v>34</v>
      </c>
      <c r="K3487">
        <v>3500000</v>
      </c>
      <c r="L3487">
        <v>2005</v>
      </c>
      <c r="M3487">
        <v>7.2</v>
      </c>
      <c r="N3487">
        <v>2.35</v>
      </c>
    </row>
    <row r="3488" spans="1:14" x14ac:dyDescent="0.3">
      <c r="A3488" t="s">
        <v>9690</v>
      </c>
      <c r="B3488">
        <v>46</v>
      </c>
      <c r="C3488" t="s">
        <v>1733</v>
      </c>
      <c r="D3488">
        <v>18642318</v>
      </c>
      <c r="E3488" t="s">
        <v>9691</v>
      </c>
      <c r="F3488" t="s">
        <v>372</v>
      </c>
      <c r="G3488" t="s">
        <v>9692</v>
      </c>
      <c r="H3488" t="s">
        <v>9693</v>
      </c>
      <c r="I3488" t="s">
        <v>20</v>
      </c>
      <c r="J3488" t="s">
        <v>21</v>
      </c>
      <c r="L3488">
        <v>2000</v>
      </c>
      <c r="M3488">
        <v>7.5</v>
      </c>
      <c r="N3488">
        <v>1.44</v>
      </c>
    </row>
    <row r="3489" spans="1:14" x14ac:dyDescent="0.3">
      <c r="A3489" t="s">
        <v>9694</v>
      </c>
      <c r="B3489">
        <v>89</v>
      </c>
      <c r="C3489" t="s">
        <v>9695</v>
      </c>
      <c r="D3489">
        <v>15818967</v>
      </c>
      <c r="E3489" t="s">
        <v>3197</v>
      </c>
      <c r="F3489" t="s">
        <v>4999</v>
      </c>
      <c r="G3489" t="s">
        <v>9696</v>
      </c>
      <c r="H3489" t="s">
        <v>9697</v>
      </c>
      <c r="I3489" t="s">
        <v>20</v>
      </c>
      <c r="J3489" t="s">
        <v>21</v>
      </c>
      <c r="K3489">
        <v>7000000</v>
      </c>
      <c r="L3489">
        <v>2014</v>
      </c>
      <c r="M3489">
        <v>4</v>
      </c>
      <c r="N3489">
        <v>1.85</v>
      </c>
    </row>
    <row r="3490" spans="1:14" x14ac:dyDescent="0.3">
      <c r="A3490" t="s">
        <v>2641</v>
      </c>
      <c r="B3490">
        <v>92</v>
      </c>
      <c r="C3490" t="s">
        <v>9698</v>
      </c>
      <c r="D3490">
        <v>14891000</v>
      </c>
      <c r="E3490" t="s">
        <v>1099</v>
      </c>
      <c r="F3490" t="s">
        <v>2372</v>
      </c>
      <c r="G3490" t="s">
        <v>9699</v>
      </c>
      <c r="H3490" t="s">
        <v>3434</v>
      </c>
      <c r="I3490" t="s">
        <v>20</v>
      </c>
      <c r="J3490" t="s">
        <v>21</v>
      </c>
      <c r="K3490">
        <v>7000000</v>
      </c>
      <c r="L3490">
        <v>1996</v>
      </c>
      <c r="M3490">
        <v>6.8</v>
      </c>
      <c r="N3490">
        <v>1.85</v>
      </c>
    </row>
    <row r="3491" spans="1:14" x14ac:dyDescent="0.3">
      <c r="A3491" t="s">
        <v>7600</v>
      </c>
      <c r="B3491">
        <v>109</v>
      </c>
      <c r="C3491" t="s">
        <v>9700</v>
      </c>
      <c r="D3491">
        <v>16901126</v>
      </c>
      <c r="E3491" t="s">
        <v>9701</v>
      </c>
      <c r="F3491" t="s">
        <v>8295</v>
      </c>
      <c r="G3491" t="s">
        <v>9702</v>
      </c>
      <c r="H3491" t="s">
        <v>5538</v>
      </c>
      <c r="I3491" t="s">
        <v>20</v>
      </c>
      <c r="J3491" t="s">
        <v>21</v>
      </c>
      <c r="K3491">
        <v>7000000</v>
      </c>
      <c r="L3491">
        <v>2005</v>
      </c>
      <c r="M3491">
        <v>6.9</v>
      </c>
      <c r="N3491">
        <v>1.85</v>
      </c>
    </row>
    <row r="3492" spans="1:14" x14ac:dyDescent="0.3">
      <c r="A3492" t="s">
        <v>45</v>
      </c>
      <c r="B3492">
        <v>44</v>
      </c>
      <c r="C3492" t="s">
        <v>2910</v>
      </c>
      <c r="E3492" t="s">
        <v>2029</v>
      </c>
      <c r="F3492" t="s">
        <v>1617</v>
      </c>
      <c r="G3492" t="s">
        <v>9703</v>
      </c>
      <c r="H3492" t="s">
        <v>9663</v>
      </c>
      <c r="I3492" t="s">
        <v>20</v>
      </c>
      <c r="J3492" t="s">
        <v>21</v>
      </c>
      <c r="K3492">
        <v>2300000</v>
      </c>
      <c r="M3492">
        <v>8.1999999999999993</v>
      </c>
      <c r="N3492">
        <v>1.33</v>
      </c>
    </row>
    <row r="3493" spans="1:14" x14ac:dyDescent="0.3">
      <c r="A3493" t="s">
        <v>7952</v>
      </c>
      <c r="B3493">
        <v>103</v>
      </c>
      <c r="C3493" t="s">
        <v>9704</v>
      </c>
      <c r="D3493">
        <v>17474107</v>
      </c>
      <c r="E3493" t="s">
        <v>5554</v>
      </c>
      <c r="F3493" t="s">
        <v>3088</v>
      </c>
      <c r="G3493" t="s">
        <v>9705</v>
      </c>
      <c r="H3493" t="s">
        <v>4512</v>
      </c>
      <c r="I3493" t="s">
        <v>20</v>
      </c>
      <c r="J3493" t="s">
        <v>21</v>
      </c>
      <c r="K3493">
        <v>7000000</v>
      </c>
      <c r="L3493">
        <v>2015</v>
      </c>
      <c r="M3493">
        <v>7.3</v>
      </c>
      <c r="N3493">
        <v>2.35</v>
      </c>
    </row>
    <row r="3494" spans="1:14" x14ac:dyDescent="0.3">
      <c r="A3494" t="s">
        <v>4582</v>
      </c>
      <c r="B3494">
        <v>95</v>
      </c>
      <c r="C3494" t="s">
        <v>3709</v>
      </c>
      <c r="D3494">
        <v>14003141</v>
      </c>
      <c r="E3494" t="s">
        <v>1392</v>
      </c>
      <c r="F3494" t="s">
        <v>1388</v>
      </c>
      <c r="G3494" t="s">
        <v>9706</v>
      </c>
      <c r="H3494" t="s">
        <v>3947</v>
      </c>
      <c r="I3494" t="s">
        <v>20</v>
      </c>
      <c r="J3494" t="s">
        <v>21</v>
      </c>
      <c r="K3494">
        <v>7000000</v>
      </c>
      <c r="L3494">
        <v>1999</v>
      </c>
      <c r="M3494">
        <v>6.1</v>
      </c>
      <c r="N3494">
        <v>2.35</v>
      </c>
    </row>
    <row r="3495" spans="1:14" x14ac:dyDescent="0.3">
      <c r="A3495" t="s">
        <v>28</v>
      </c>
      <c r="B3495">
        <v>143</v>
      </c>
      <c r="C3495" t="s">
        <v>164</v>
      </c>
      <c r="D3495">
        <v>304360277</v>
      </c>
      <c r="E3495" t="s">
        <v>30</v>
      </c>
      <c r="F3495" t="s">
        <v>165</v>
      </c>
      <c r="G3495" t="s">
        <v>166</v>
      </c>
      <c r="H3495" t="s">
        <v>29</v>
      </c>
      <c r="I3495" t="s">
        <v>20</v>
      </c>
      <c r="J3495" t="s">
        <v>34</v>
      </c>
      <c r="K3495">
        <v>200000000</v>
      </c>
      <c r="L3495">
        <v>2012</v>
      </c>
      <c r="M3495">
        <v>7.8</v>
      </c>
      <c r="N3495">
        <v>2.35</v>
      </c>
    </row>
    <row r="3496" spans="1:14" x14ac:dyDescent="0.3">
      <c r="A3496" t="s">
        <v>7600</v>
      </c>
      <c r="B3496">
        <v>105</v>
      </c>
      <c r="C3496" t="s">
        <v>9707</v>
      </c>
      <c r="D3496">
        <v>12583510</v>
      </c>
      <c r="E3496" t="s">
        <v>3960</v>
      </c>
      <c r="F3496" t="s">
        <v>8295</v>
      </c>
      <c r="G3496" t="s">
        <v>9708</v>
      </c>
      <c r="H3496" t="s">
        <v>9709</v>
      </c>
      <c r="I3496" t="s">
        <v>20</v>
      </c>
      <c r="J3496" t="s">
        <v>21</v>
      </c>
      <c r="K3496">
        <v>7000000</v>
      </c>
      <c r="L3496">
        <v>2003</v>
      </c>
      <c r="M3496">
        <v>6</v>
      </c>
      <c r="N3496">
        <v>1.85</v>
      </c>
    </row>
    <row r="3497" spans="1:14" x14ac:dyDescent="0.3">
      <c r="A3497" t="s">
        <v>9710</v>
      </c>
      <c r="B3497">
        <v>79</v>
      </c>
      <c r="C3497" t="s">
        <v>9711</v>
      </c>
      <c r="E3497" t="s">
        <v>3960</v>
      </c>
      <c r="F3497" t="s">
        <v>9712</v>
      </c>
      <c r="G3497" t="s">
        <v>9713</v>
      </c>
      <c r="H3497" t="s">
        <v>9714</v>
      </c>
      <c r="I3497" t="s">
        <v>20</v>
      </c>
      <c r="J3497" t="s">
        <v>21</v>
      </c>
      <c r="K3497">
        <v>350000</v>
      </c>
      <c r="L3497">
        <v>1978</v>
      </c>
      <c r="M3497">
        <v>4.0999999999999996</v>
      </c>
    </row>
    <row r="3498" spans="1:14" x14ac:dyDescent="0.3">
      <c r="A3498" t="s">
        <v>4377</v>
      </c>
      <c r="B3498">
        <v>106</v>
      </c>
      <c r="C3498" t="s">
        <v>9715</v>
      </c>
      <c r="D3498">
        <v>9190525</v>
      </c>
      <c r="E3498" t="s">
        <v>1649</v>
      </c>
      <c r="F3498" t="s">
        <v>110</v>
      </c>
      <c r="G3498" t="s">
        <v>9716</v>
      </c>
      <c r="H3498" t="s">
        <v>9717</v>
      </c>
      <c r="I3498" t="s">
        <v>20</v>
      </c>
      <c r="J3498" t="s">
        <v>21</v>
      </c>
      <c r="K3498">
        <v>7000000</v>
      </c>
      <c r="L3498">
        <v>2009</v>
      </c>
      <c r="M3498">
        <v>7</v>
      </c>
      <c r="N3498">
        <v>1.85</v>
      </c>
    </row>
    <row r="3499" spans="1:14" x14ac:dyDescent="0.3">
      <c r="A3499" t="s">
        <v>9718</v>
      </c>
      <c r="B3499">
        <v>100</v>
      </c>
      <c r="C3499" t="s">
        <v>1112</v>
      </c>
      <c r="D3499">
        <v>9176553</v>
      </c>
      <c r="E3499" t="s">
        <v>4913</v>
      </c>
      <c r="F3499" t="s">
        <v>372</v>
      </c>
      <c r="G3499" t="s">
        <v>9719</v>
      </c>
      <c r="H3499" t="s">
        <v>2446</v>
      </c>
      <c r="I3499" t="s">
        <v>20</v>
      </c>
      <c r="J3499" t="s">
        <v>21</v>
      </c>
      <c r="K3499">
        <v>7500000</v>
      </c>
      <c r="L3499">
        <v>2009</v>
      </c>
      <c r="M3499">
        <v>7.1</v>
      </c>
      <c r="N3499">
        <v>2.35</v>
      </c>
    </row>
    <row r="3500" spans="1:14" x14ac:dyDescent="0.3">
      <c r="A3500" t="s">
        <v>4346</v>
      </c>
      <c r="B3500">
        <v>103</v>
      </c>
      <c r="C3500" t="s">
        <v>1501</v>
      </c>
      <c r="D3500">
        <v>9094451</v>
      </c>
      <c r="E3500" t="s">
        <v>5410</v>
      </c>
      <c r="F3500" t="s">
        <v>3857</v>
      </c>
      <c r="G3500" t="s">
        <v>9720</v>
      </c>
      <c r="H3500" t="s">
        <v>6069</v>
      </c>
      <c r="I3500" t="s">
        <v>20</v>
      </c>
      <c r="J3500" t="s">
        <v>21</v>
      </c>
      <c r="K3500">
        <v>7000000</v>
      </c>
      <c r="L3500">
        <v>1989</v>
      </c>
      <c r="M3500">
        <v>6.2</v>
      </c>
      <c r="N3500">
        <v>1.85</v>
      </c>
    </row>
    <row r="3501" spans="1:14" x14ac:dyDescent="0.3">
      <c r="A3501" t="s">
        <v>7628</v>
      </c>
      <c r="B3501">
        <v>116</v>
      </c>
      <c r="C3501" t="s">
        <v>2853</v>
      </c>
      <c r="D3501">
        <v>14612840</v>
      </c>
      <c r="E3501" t="s">
        <v>3846</v>
      </c>
      <c r="F3501" t="s">
        <v>2241</v>
      </c>
      <c r="G3501" t="s">
        <v>9721</v>
      </c>
      <c r="H3501" t="s">
        <v>9722</v>
      </c>
      <c r="I3501" t="s">
        <v>20</v>
      </c>
      <c r="J3501" t="s">
        <v>21</v>
      </c>
      <c r="K3501">
        <v>7000000</v>
      </c>
      <c r="L3501">
        <v>2014</v>
      </c>
      <c r="M3501">
        <v>6.9</v>
      </c>
    </row>
    <row r="3502" spans="1:14" x14ac:dyDescent="0.3">
      <c r="A3502" t="s">
        <v>9723</v>
      </c>
      <c r="B3502">
        <v>99</v>
      </c>
      <c r="C3502" t="s">
        <v>9724</v>
      </c>
      <c r="D3502">
        <v>9166863</v>
      </c>
      <c r="E3502" t="s">
        <v>146</v>
      </c>
      <c r="F3502" t="s">
        <v>297</v>
      </c>
      <c r="G3502" t="s">
        <v>9725</v>
      </c>
      <c r="H3502" t="s">
        <v>9429</v>
      </c>
      <c r="I3502" t="s">
        <v>20</v>
      </c>
      <c r="J3502" t="s">
        <v>21</v>
      </c>
      <c r="K3502">
        <v>7000000</v>
      </c>
      <c r="L3502">
        <v>2009</v>
      </c>
      <c r="M3502">
        <v>7.6</v>
      </c>
      <c r="N3502">
        <v>2.35</v>
      </c>
    </row>
    <row r="3503" spans="1:14" x14ac:dyDescent="0.3">
      <c r="A3503" t="s">
        <v>330</v>
      </c>
      <c r="B3503">
        <v>164</v>
      </c>
      <c r="C3503" t="s">
        <v>9726</v>
      </c>
      <c r="D3503">
        <v>8373585</v>
      </c>
      <c r="E3503" t="s">
        <v>2190</v>
      </c>
      <c r="F3503" t="s">
        <v>4412</v>
      </c>
      <c r="G3503" t="s">
        <v>9727</v>
      </c>
      <c r="H3503" t="s">
        <v>4870</v>
      </c>
      <c r="I3503" t="s">
        <v>20</v>
      </c>
      <c r="J3503" t="s">
        <v>21</v>
      </c>
      <c r="K3503">
        <v>7000000</v>
      </c>
      <c r="L3503">
        <v>1988</v>
      </c>
      <c r="M3503">
        <v>7.6</v>
      </c>
      <c r="N3503">
        <v>1.85</v>
      </c>
    </row>
    <row r="3504" spans="1:14" x14ac:dyDescent="0.3">
      <c r="A3504" t="s">
        <v>9503</v>
      </c>
      <c r="B3504">
        <v>96</v>
      </c>
      <c r="C3504" t="s">
        <v>9728</v>
      </c>
      <c r="D3504">
        <v>7292175</v>
      </c>
      <c r="E3504" t="s">
        <v>936</v>
      </c>
      <c r="F3504" t="s">
        <v>9729</v>
      </c>
      <c r="G3504" t="s">
        <v>9730</v>
      </c>
      <c r="H3504" t="s">
        <v>6027</v>
      </c>
      <c r="I3504" t="s">
        <v>20</v>
      </c>
      <c r="J3504" t="s">
        <v>21</v>
      </c>
      <c r="K3504">
        <v>7000000</v>
      </c>
      <c r="L3504">
        <v>1999</v>
      </c>
      <c r="M3504">
        <v>6.4</v>
      </c>
      <c r="N3504">
        <v>1.85</v>
      </c>
    </row>
    <row r="3505" spans="1:14" x14ac:dyDescent="0.3">
      <c r="A3505" t="s">
        <v>9077</v>
      </c>
      <c r="B3505">
        <v>122</v>
      </c>
      <c r="C3505" t="s">
        <v>2448</v>
      </c>
      <c r="D3505">
        <v>6601079</v>
      </c>
      <c r="E3505" t="s">
        <v>2225</v>
      </c>
      <c r="F3505" t="s">
        <v>2258</v>
      </c>
      <c r="G3505" t="s">
        <v>9731</v>
      </c>
      <c r="H3505" t="s">
        <v>9732</v>
      </c>
      <c r="I3505" t="s">
        <v>20</v>
      </c>
      <c r="J3505" t="s">
        <v>34</v>
      </c>
      <c r="K3505">
        <v>7000000</v>
      </c>
      <c r="L3505">
        <v>2004</v>
      </c>
      <c r="M3505">
        <v>6.2</v>
      </c>
      <c r="N3505">
        <v>2.35</v>
      </c>
    </row>
    <row r="3506" spans="1:14" x14ac:dyDescent="0.3">
      <c r="A3506" t="s">
        <v>798</v>
      </c>
      <c r="B3506">
        <v>94</v>
      </c>
      <c r="C3506" t="s">
        <v>9270</v>
      </c>
      <c r="D3506">
        <v>6165429</v>
      </c>
      <c r="E3506" t="s">
        <v>9733</v>
      </c>
      <c r="F3506" t="s">
        <v>9734</v>
      </c>
      <c r="G3506" t="s">
        <v>9735</v>
      </c>
      <c r="H3506" t="s">
        <v>9736</v>
      </c>
      <c r="I3506" t="s">
        <v>1455</v>
      </c>
      <c r="J3506" t="s">
        <v>251</v>
      </c>
      <c r="K3506">
        <v>6000000</v>
      </c>
      <c r="L3506">
        <v>2002</v>
      </c>
      <c r="M3506">
        <v>7.5</v>
      </c>
      <c r="N3506">
        <v>2.35</v>
      </c>
    </row>
    <row r="3507" spans="1:14" x14ac:dyDescent="0.3">
      <c r="A3507" t="s">
        <v>5881</v>
      </c>
      <c r="B3507">
        <v>93</v>
      </c>
      <c r="C3507" t="s">
        <v>3272</v>
      </c>
      <c r="D3507">
        <v>5694308</v>
      </c>
      <c r="E3507" t="s">
        <v>2496</v>
      </c>
      <c r="F3507" t="s">
        <v>1089</v>
      </c>
      <c r="G3507" t="s">
        <v>9737</v>
      </c>
      <c r="H3507" t="s">
        <v>9738</v>
      </c>
      <c r="I3507" t="s">
        <v>20</v>
      </c>
      <c r="J3507" t="s">
        <v>21</v>
      </c>
      <c r="K3507">
        <v>7000000</v>
      </c>
      <c r="L3507">
        <v>2007</v>
      </c>
      <c r="M3507">
        <v>2</v>
      </c>
      <c r="N3507">
        <v>1.85</v>
      </c>
    </row>
    <row r="3508" spans="1:14" x14ac:dyDescent="0.3">
      <c r="A3508" t="s">
        <v>9739</v>
      </c>
      <c r="B3508">
        <v>96</v>
      </c>
      <c r="C3508" t="s">
        <v>1464</v>
      </c>
      <c r="D3508">
        <v>5430822</v>
      </c>
      <c r="E3508" t="s">
        <v>9740</v>
      </c>
      <c r="F3508" t="s">
        <v>9741</v>
      </c>
      <c r="G3508" t="s">
        <v>9742</v>
      </c>
      <c r="H3508" t="s">
        <v>9743</v>
      </c>
      <c r="I3508" t="s">
        <v>20</v>
      </c>
      <c r="J3508" t="s">
        <v>34</v>
      </c>
      <c r="K3508">
        <v>7000000</v>
      </c>
      <c r="L3508">
        <v>1992</v>
      </c>
      <c r="M3508">
        <v>6.2</v>
      </c>
      <c r="N3508">
        <v>1.85</v>
      </c>
    </row>
    <row r="3509" spans="1:14" x14ac:dyDescent="0.3">
      <c r="A3509" t="s">
        <v>45</v>
      </c>
      <c r="B3509">
        <v>60</v>
      </c>
      <c r="C3509" t="s">
        <v>2676</v>
      </c>
      <c r="E3509" t="s">
        <v>315</v>
      </c>
      <c r="F3509" t="s">
        <v>7023</v>
      </c>
      <c r="G3509" t="s">
        <v>9744</v>
      </c>
      <c r="H3509" t="s">
        <v>855</v>
      </c>
      <c r="I3509" t="s">
        <v>20</v>
      </c>
      <c r="J3509" t="s">
        <v>21</v>
      </c>
      <c r="M3509">
        <v>7.7</v>
      </c>
      <c r="N3509">
        <v>16</v>
      </c>
    </row>
    <row r="3510" spans="1:14" x14ac:dyDescent="0.3">
      <c r="A3510" t="s">
        <v>9745</v>
      </c>
      <c r="B3510">
        <v>113</v>
      </c>
      <c r="C3510" t="s">
        <v>9746</v>
      </c>
      <c r="D3510">
        <v>4720371</v>
      </c>
      <c r="E3510" t="s">
        <v>6605</v>
      </c>
      <c r="F3510" t="s">
        <v>175</v>
      </c>
      <c r="G3510" t="s">
        <v>9747</v>
      </c>
      <c r="H3510" t="s">
        <v>9748</v>
      </c>
      <c r="I3510" t="s">
        <v>20</v>
      </c>
      <c r="J3510" t="s">
        <v>21</v>
      </c>
      <c r="K3510">
        <v>7000000</v>
      </c>
      <c r="L3510">
        <v>2001</v>
      </c>
      <c r="M3510">
        <v>6.5</v>
      </c>
      <c r="N3510">
        <v>1.85</v>
      </c>
    </row>
    <row r="3511" spans="1:14" x14ac:dyDescent="0.3">
      <c r="A3511" t="s">
        <v>45</v>
      </c>
      <c r="B3511">
        <v>60</v>
      </c>
      <c r="C3511" t="s">
        <v>2884</v>
      </c>
      <c r="E3511" t="s">
        <v>705</v>
      </c>
      <c r="F3511" t="s">
        <v>7918</v>
      </c>
      <c r="G3511" t="s">
        <v>9749</v>
      </c>
      <c r="H3511" t="s">
        <v>5022</v>
      </c>
      <c r="I3511" t="s">
        <v>20</v>
      </c>
      <c r="J3511" t="s">
        <v>21</v>
      </c>
      <c r="M3511">
        <v>7.4</v>
      </c>
      <c r="N3511">
        <v>1.33</v>
      </c>
    </row>
    <row r="3512" spans="1:14" x14ac:dyDescent="0.3">
      <c r="A3512" t="s">
        <v>9146</v>
      </c>
      <c r="B3512">
        <v>192</v>
      </c>
      <c r="C3512" t="s">
        <v>8658</v>
      </c>
      <c r="D3512">
        <v>2921738</v>
      </c>
      <c r="E3512" t="s">
        <v>1848</v>
      </c>
      <c r="F3512" t="s">
        <v>8656</v>
      </c>
      <c r="G3512" t="s">
        <v>9750</v>
      </c>
      <c r="H3512" t="s">
        <v>9732</v>
      </c>
      <c r="I3512" t="s">
        <v>3497</v>
      </c>
      <c r="J3512" t="s">
        <v>3498</v>
      </c>
      <c r="K3512">
        <v>7000000</v>
      </c>
      <c r="L3512">
        <v>2004</v>
      </c>
      <c r="M3512">
        <v>7.9</v>
      </c>
      <c r="N3512">
        <v>2.35</v>
      </c>
    </row>
    <row r="3513" spans="1:14" x14ac:dyDescent="0.3">
      <c r="A3513" t="s">
        <v>1263</v>
      </c>
      <c r="B3513">
        <v>99</v>
      </c>
      <c r="C3513" t="s">
        <v>9751</v>
      </c>
      <c r="D3513">
        <v>2344847</v>
      </c>
      <c r="E3513" t="s">
        <v>2423</v>
      </c>
      <c r="F3513" t="s">
        <v>528</v>
      </c>
      <c r="G3513" t="s">
        <v>9752</v>
      </c>
      <c r="H3513" t="s">
        <v>1772</v>
      </c>
      <c r="I3513" t="s">
        <v>20</v>
      </c>
      <c r="J3513" t="s">
        <v>21</v>
      </c>
      <c r="K3513">
        <v>7000000</v>
      </c>
      <c r="L3513">
        <v>2008</v>
      </c>
      <c r="M3513">
        <v>6.8</v>
      </c>
      <c r="N3513">
        <v>2.35</v>
      </c>
    </row>
    <row r="3514" spans="1:14" x14ac:dyDescent="0.3">
      <c r="A3514" t="s">
        <v>8906</v>
      </c>
      <c r="B3514">
        <v>91</v>
      </c>
      <c r="C3514" t="s">
        <v>4201</v>
      </c>
      <c r="D3514">
        <v>7455447</v>
      </c>
      <c r="E3514" t="s">
        <v>936</v>
      </c>
      <c r="F3514" t="s">
        <v>2357</v>
      </c>
      <c r="G3514" t="s">
        <v>9753</v>
      </c>
      <c r="H3514" t="s">
        <v>9754</v>
      </c>
      <c r="I3514" t="s">
        <v>20</v>
      </c>
      <c r="J3514" t="s">
        <v>21</v>
      </c>
      <c r="K3514">
        <v>7000000</v>
      </c>
      <c r="L3514">
        <v>2010</v>
      </c>
      <c r="M3514">
        <v>6.3</v>
      </c>
      <c r="N3514">
        <v>1.85</v>
      </c>
    </row>
    <row r="3515" spans="1:14" x14ac:dyDescent="0.3">
      <c r="A3515" t="s">
        <v>9755</v>
      </c>
      <c r="B3515">
        <v>100</v>
      </c>
      <c r="C3515" t="s">
        <v>9756</v>
      </c>
      <c r="D3515">
        <v>2148212</v>
      </c>
      <c r="E3515" t="s">
        <v>4396</v>
      </c>
      <c r="F3515" t="s">
        <v>1493</v>
      </c>
      <c r="G3515" t="s">
        <v>9757</v>
      </c>
      <c r="H3515" t="s">
        <v>7362</v>
      </c>
      <c r="I3515" t="s">
        <v>20</v>
      </c>
      <c r="J3515" t="s">
        <v>21</v>
      </c>
      <c r="K3515">
        <v>7000000</v>
      </c>
      <c r="L3515">
        <v>1999</v>
      </c>
      <c r="M3515">
        <v>6.3</v>
      </c>
      <c r="N3515">
        <v>1.85</v>
      </c>
    </row>
    <row r="3516" spans="1:14" x14ac:dyDescent="0.3">
      <c r="A3516" t="s">
        <v>8225</v>
      </c>
      <c r="B3516">
        <v>105</v>
      </c>
      <c r="C3516" t="s">
        <v>1808</v>
      </c>
      <c r="D3516">
        <v>2062066</v>
      </c>
      <c r="E3516" t="s">
        <v>1133</v>
      </c>
      <c r="F3516" t="s">
        <v>655</v>
      </c>
      <c r="G3516" t="s">
        <v>9758</v>
      </c>
      <c r="H3516" t="s">
        <v>2926</v>
      </c>
      <c r="I3516" t="s">
        <v>20</v>
      </c>
      <c r="J3516" t="s">
        <v>21</v>
      </c>
      <c r="K3516">
        <v>7000000</v>
      </c>
      <c r="L3516">
        <v>2002</v>
      </c>
      <c r="M3516">
        <v>6.6</v>
      </c>
      <c r="N3516">
        <v>1.85</v>
      </c>
    </row>
    <row r="3517" spans="1:14" x14ac:dyDescent="0.3">
      <c r="A3517" t="s">
        <v>8251</v>
      </c>
      <c r="B3517">
        <v>99</v>
      </c>
      <c r="C3517" t="s">
        <v>4072</v>
      </c>
      <c r="D3517">
        <v>1654367</v>
      </c>
      <c r="E3517" t="s">
        <v>1017</v>
      </c>
      <c r="F3517" t="s">
        <v>949</v>
      </c>
      <c r="G3517" t="s">
        <v>9759</v>
      </c>
      <c r="H3517" t="s">
        <v>4326</v>
      </c>
      <c r="I3517" t="s">
        <v>20</v>
      </c>
      <c r="J3517" t="s">
        <v>21</v>
      </c>
      <c r="K3517">
        <v>7000000</v>
      </c>
      <c r="L3517">
        <v>2006</v>
      </c>
      <c r="M3517">
        <v>6.4</v>
      </c>
      <c r="N3517">
        <v>1.85</v>
      </c>
    </row>
    <row r="3518" spans="1:14" x14ac:dyDescent="0.3">
      <c r="A3518" t="s">
        <v>9760</v>
      </c>
      <c r="B3518">
        <v>112</v>
      </c>
      <c r="C3518" t="s">
        <v>2888</v>
      </c>
      <c r="D3518">
        <v>1738692</v>
      </c>
      <c r="E3518" t="s">
        <v>2588</v>
      </c>
      <c r="F3518" t="s">
        <v>8178</v>
      </c>
      <c r="G3518" t="s">
        <v>9761</v>
      </c>
      <c r="H3518" t="s">
        <v>9762</v>
      </c>
      <c r="I3518" t="s">
        <v>20</v>
      </c>
      <c r="J3518" t="s">
        <v>34</v>
      </c>
      <c r="K3518">
        <v>7000000</v>
      </c>
      <c r="L3518">
        <v>2011</v>
      </c>
      <c r="M3518">
        <v>7.5</v>
      </c>
      <c r="N3518">
        <v>2.35</v>
      </c>
    </row>
    <row r="3519" spans="1:14" x14ac:dyDescent="0.3">
      <c r="A3519" t="s">
        <v>9763</v>
      </c>
      <c r="B3519">
        <v>100</v>
      </c>
      <c r="C3519" t="s">
        <v>7857</v>
      </c>
      <c r="D3519">
        <v>2209479</v>
      </c>
      <c r="E3519" t="s">
        <v>4396</v>
      </c>
      <c r="F3519" t="s">
        <v>9764</v>
      </c>
      <c r="G3519" t="s">
        <v>9765</v>
      </c>
      <c r="H3519" t="s">
        <v>6755</v>
      </c>
      <c r="I3519" t="s">
        <v>20</v>
      </c>
      <c r="J3519" t="s">
        <v>34</v>
      </c>
      <c r="L3519">
        <v>2013</v>
      </c>
      <c r="M3519">
        <v>5.8</v>
      </c>
    </row>
    <row r="3520" spans="1:14" x14ac:dyDescent="0.3">
      <c r="A3520" t="s">
        <v>9766</v>
      </c>
      <c r="B3520">
        <v>99</v>
      </c>
      <c r="C3520" t="s">
        <v>4703</v>
      </c>
      <c r="D3520">
        <v>1889522</v>
      </c>
      <c r="E3520" t="s">
        <v>2423</v>
      </c>
      <c r="F3520" t="s">
        <v>4745</v>
      </c>
      <c r="G3520" t="s">
        <v>9767</v>
      </c>
      <c r="H3520" t="s">
        <v>9768</v>
      </c>
      <c r="I3520" t="s">
        <v>20</v>
      </c>
      <c r="J3520" t="s">
        <v>21</v>
      </c>
      <c r="K3520">
        <v>7000000</v>
      </c>
      <c r="L3520">
        <v>2009</v>
      </c>
      <c r="M3520">
        <v>6.5</v>
      </c>
      <c r="N3520">
        <v>2.35</v>
      </c>
    </row>
    <row r="3521" spans="1:14" x14ac:dyDescent="0.3">
      <c r="A3521" t="s">
        <v>3092</v>
      </c>
      <c r="B3521">
        <v>100</v>
      </c>
      <c r="C3521" t="s">
        <v>7101</v>
      </c>
      <c r="E3521" t="s">
        <v>2507</v>
      </c>
      <c r="F3521" t="s">
        <v>356</v>
      </c>
      <c r="G3521" t="s">
        <v>9769</v>
      </c>
      <c r="H3521" t="s">
        <v>9770</v>
      </c>
      <c r="I3521" t="s">
        <v>20</v>
      </c>
      <c r="J3521" t="s">
        <v>182</v>
      </c>
      <c r="K3521">
        <v>7000000</v>
      </c>
      <c r="L3521">
        <v>1983</v>
      </c>
      <c r="M3521">
        <v>4.8</v>
      </c>
    </row>
    <row r="3522" spans="1:14" x14ac:dyDescent="0.3">
      <c r="A3522" t="s">
        <v>9615</v>
      </c>
      <c r="B3522">
        <v>125</v>
      </c>
      <c r="C3522" t="s">
        <v>4101</v>
      </c>
      <c r="D3522">
        <v>1110286</v>
      </c>
      <c r="E3522" t="s">
        <v>146</v>
      </c>
      <c r="F3522" t="s">
        <v>142</v>
      </c>
      <c r="G3522" t="s">
        <v>9771</v>
      </c>
      <c r="H3522" t="s">
        <v>6979</v>
      </c>
      <c r="I3522" t="s">
        <v>20</v>
      </c>
      <c r="J3522" t="s">
        <v>21</v>
      </c>
      <c r="K3522">
        <v>4825000</v>
      </c>
      <c r="L3522">
        <v>2009</v>
      </c>
      <c r="M3522">
        <v>7.2</v>
      </c>
      <c r="N3522">
        <v>2.35</v>
      </c>
    </row>
    <row r="3523" spans="1:14" x14ac:dyDescent="0.3">
      <c r="A3523" t="s">
        <v>9772</v>
      </c>
      <c r="B3523">
        <v>107</v>
      </c>
      <c r="C3523" t="s">
        <v>9773</v>
      </c>
      <c r="D3523">
        <v>1000000</v>
      </c>
      <c r="E3523" t="s">
        <v>813</v>
      </c>
      <c r="F3523" t="s">
        <v>4111</v>
      </c>
      <c r="G3523" t="s">
        <v>9774</v>
      </c>
      <c r="H3523" t="s">
        <v>9775</v>
      </c>
      <c r="I3523" t="s">
        <v>20</v>
      </c>
      <c r="J3523" t="s">
        <v>34</v>
      </c>
      <c r="K3523">
        <v>9000000</v>
      </c>
      <c r="L3523">
        <v>1977</v>
      </c>
      <c r="M3523">
        <v>6.3</v>
      </c>
      <c r="N3523">
        <v>1.85</v>
      </c>
    </row>
    <row r="3524" spans="1:14" x14ac:dyDescent="0.3">
      <c r="A3524" t="s">
        <v>4204</v>
      </c>
      <c r="B3524">
        <v>107</v>
      </c>
      <c r="C3524" t="s">
        <v>4169</v>
      </c>
      <c r="D3524">
        <v>700000</v>
      </c>
      <c r="E3524" t="s">
        <v>4206</v>
      </c>
      <c r="F3524" t="s">
        <v>6832</v>
      </c>
      <c r="G3524" t="s">
        <v>9776</v>
      </c>
      <c r="H3524" t="s">
        <v>9777</v>
      </c>
      <c r="I3524" t="s">
        <v>965</v>
      </c>
      <c r="J3524" t="s">
        <v>966</v>
      </c>
      <c r="K3524">
        <v>50000000</v>
      </c>
      <c r="L3524">
        <v>1993</v>
      </c>
      <c r="M3524">
        <v>7</v>
      </c>
      <c r="N3524">
        <v>2.35</v>
      </c>
    </row>
    <row r="3525" spans="1:14" x14ac:dyDescent="0.3">
      <c r="A3525" t="s">
        <v>4145</v>
      </c>
      <c r="B3525">
        <v>97</v>
      </c>
      <c r="C3525" t="s">
        <v>6380</v>
      </c>
      <c r="D3525">
        <v>1768416</v>
      </c>
      <c r="E3525" t="s">
        <v>1649</v>
      </c>
      <c r="F3525" t="s">
        <v>9778</v>
      </c>
      <c r="G3525" t="s">
        <v>9779</v>
      </c>
      <c r="H3525" t="s">
        <v>9780</v>
      </c>
      <c r="I3525" t="s">
        <v>20</v>
      </c>
      <c r="J3525" t="s">
        <v>21</v>
      </c>
      <c r="K3525">
        <v>7000000</v>
      </c>
      <c r="L3525">
        <v>2010</v>
      </c>
      <c r="M3525">
        <v>6.3</v>
      </c>
      <c r="N3525">
        <v>1.85</v>
      </c>
    </row>
    <row r="3526" spans="1:14" x14ac:dyDescent="0.3">
      <c r="A3526" t="s">
        <v>9781</v>
      </c>
      <c r="B3526">
        <v>105</v>
      </c>
      <c r="C3526" t="s">
        <v>9782</v>
      </c>
      <c r="D3526">
        <v>1425993</v>
      </c>
      <c r="E3526" t="s">
        <v>1099</v>
      </c>
      <c r="F3526" t="s">
        <v>6552</v>
      </c>
      <c r="G3526" t="s">
        <v>9783</v>
      </c>
      <c r="H3526" t="s">
        <v>9784</v>
      </c>
      <c r="I3526" t="s">
        <v>20</v>
      </c>
      <c r="J3526" t="s">
        <v>21</v>
      </c>
      <c r="L3526">
        <v>2009</v>
      </c>
      <c r="M3526">
        <v>5.3</v>
      </c>
      <c r="N3526">
        <v>2.35</v>
      </c>
    </row>
    <row r="3527" spans="1:14" x14ac:dyDescent="0.3">
      <c r="A3527" t="s">
        <v>9785</v>
      </c>
      <c r="B3527">
        <v>95</v>
      </c>
      <c r="C3527" t="s">
        <v>6988</v>
      </c>
      <c r="D3527">
        <v>306715</v>
      </c>
      <c r="E3527" t="s">
        <v>1099</v>
      </c>
      <c r="F3527" t="s">
        <v>2830</v>
      </c>
      <c r="G3527" t="s">
        <v>9786</v>
      </c>
      <c r="H3527" t="s">
        <v>1612</v>
      </c>
      <c r="I3527" t="s">
        <v>20</v>
      </c>
      <c r="J3527" t="s">
        <v>21</v>
      </c>
      <c r="K3527">
        <v>10000000</v>
      </c>
      <c r="L3527">
        <v>1998</v>
      </c>
      <c r="M3527">
        <v>2.2999999999999998</v>
      </c>
      <c r="N3527">
        <v>1.85</v>
      </c>
    </row>
    <row r="3528" spans="1:14" x14ac:dyDescent="0.3">
      <c r="A3528" t="s">
        <v>9787</v>
      </c>
      <c r="B3528">
        <v>106</v>
      </c>
      <c r="C3528" t="s">
        <v>568</v>
      </c>
      <c r="D3528">
        <v>382946</v>
      </c>
      <c r="E3528" t="s">
        <v>2190</v>
      </c>
      <c r="F3528" t="s">
        <v>40</v>
      </c>
      <c r="G3528" t="s">
        <v>9788</v>
      </c>
      <c r="H3528" t="s">
        <v>324</v>
      </c>
      <c r="I3528" t="s">
        <v>20</v>
      </c>
      <c r="J3528" t="s">
        <v>21</v>
      </c>
      <c r="K3528">
        <v>7000000</v>
      </c>
      <c r="L3528">
        <v>2010</v>
      </c>
      <c r="M3528">
        <v>7.1</v>
      </c>
      <c r="N3528">
        <v>2.35</v>
      </c>
    </row>
    <row r="3529" spans="1:14" x14ac:dyDescent="0.3">
      <c r="A3529" t="s">
        <v>4229</v>
      </c>
      <c r="B3529">
        <v>93</v>
      </c>
      <c r="C3529" t="s">
        <v>9560</v>
      </c>
      <c r="D3529">
        <v>518134</v>
      </c>
      <c r="E3529" t="s">
        <v>5554</v>
      </c>
      <c r="F3529" t="s">
        <v>1501</v>
      </c>
      <c r="G3529" t="s">
        <v>9789</v>
      </c>
      <c r="H3529" t="s">
        <v>9790</v>
      </c>
      <c r="I3529" t="s">
        <v>20</v>
      </c>
      <c r="J3529" t="s">
        <v>34</v>
      </c>
      <c r="L3529">
        <v>2013</v>
      </c>
      <c r="M3529">
        <v>6.2</v>
      </c>
      <c r="N3529">
        <v>2.35</v>
      </c>
    </row>
    <row r="3530" spans="1:14" x14ac:dyDescent="0.3">
      <c r="A3530" t="s">
        <v>3758</v>
      </c>
      <c r="B3530">
        <v>103</v>
      </c>
      <c r="C3530" t="s">
        <v>9791</v>
      </c>
      <c r="D3530">
        <v>236266</v>
      </c>
      <c r="E3530" t="s">
        <v>4086</v>
      </c>
      <c r="F3530" t="s">
        <v>773</v>
      </c>
      <c r="G3530" t="s">
        <v>9792</v>
      </c>
      <c r="H3530" t="s">
        <v>45</v>
      </c>
      <c r="I3530" t="s">
        <v>20</v>
      </c>
      <c r="J3530" t="s">
        <v>21</v>
      </c>
      <c r="K3530">
        <v>3500000</v>
      </c>
      <c r="L3530">
        <v>2002</v>
      </c>
      <c r="M3530">
        <v>6.2</v>
      </c>
      <c r="N3530">
        <v>2.35</v>
      </c>
    </row>
    <row r="3531" spans="1:14" x14ac:dyDescent="0.3">
      <c r="A3531" t="s">
        <v>9793</v>
      </c>
      <c r="B3531">
        <v>96</v>
      </c>
      <c r="C3531" t="s">
        <v>2267</v>
      </c>
      <c r="D3531">
        <v>196067</v>
      </c>
      <c r="E3531" t="s">
        <v>146</v>
      </c>
      <c r="F3531" t="s">
        <v>1326</v>
      </c>
      <c r="G3531" t="s">
        <v>9794</v>
      </c>
      <c r="H3531" t="s">
        <v>9795</v>
      </c>
      <c r="I3531" t="s">
        <v>20</v>
      </c>
      <c r="J3531" t="s">
        <v>34</v>
      </c>
      <c r="K3531">
        <v>7000000</v>
      </c>
      <c r="L3531">
        <v>2002</v>
      </c>
      <c r="M3531">
        <v>6.7</v>
      </c>
      <c r="N3531">
        <v>1.85</v>
      </c>
    </row>
    <row r="3532" spans="1:14" x14ac:dyDescent="0.3">
      <c r="A3532" t="s">
        <v>8761</v>
      </c>
      <c r="B3532">
        <v>103</v>
      </c>
      <c r="C3532" t="s">
        <v>2146</v>
      </c>
      <c r="D3532">
        <v>532988</v>
      </c>
      <c r="E3532" t="s">
        <v>3919</v>
      </c>
      <c r="F3532" t="s">
        <v>353</v>
      </c>
      <c r="G3532" t="s">
        <v>9796</v>
      </c>
      <c r="H3532" t="s">
        <v>3550</v>
      </c>
      <c r="I3532" t="s">
        <v>20</v>
      </c>
      <c r="J3532" t="s">
        <v>21</v>
      </c>
      <c r="K3532">
        <v>7000000</v>
      </c>
      <c r="L3532">
        <v>2015</v>
      </c>
      <c r="M3532">
        <v>6.5</v>
      </c>
      <c r="N3532">
        <v>1.85</v>
      </c>
    </row>
    <row r="3533" spans="1:14" x14ac:dyDescent="0.3">
      <c r="A3533" t="s">
        <v>9797</v>
      </c>
      <c r="B3533">
        <v>108</v>
      </c>
      <c r="C3533" t="s">
        <v>2378</v>
      </c>
      <c r="D3533">
        <v>453079</v>
      </c>
      <c r="E3533" t="s">
        <v>1099</v>
      </c>
      <c r="F3533" t="s">
        <v>6697</v>
      </c>
      <c r="G3533" t="s">
        <v>9798</v>
      </c>
      <c r="H3533" t="s">
        <v>6148</v>
      </c>
      <c r="I3533" t="s">
        <v>20</v>
      </c>
      <c r="J3533" t="s">
        <v>21</v>
      </c>
      <c r="K3533">
        <v>7000000</v>
      </c>
      <c r="L3533">
        <v>2010</v>
      </c>
      <c r="M3533">
        <v>5.9</v>
      </c>
      <c r="N3533">
        <v>2.35</v>
      </c>
    </row>
    <row r="3534" spans="1:14" x14ac:dyDescent="0.3">
      <c r="A3534" t="s">
        <v>9799</v>
      </c>
      <c r="B3534">
        <v>177</v>
      </c>
      <c r="C3534" t="s">
        <v>9800</v>
      </c>
      <c r="E3534" t="s">
        <v>1216</v>
      </c>
      <c r="F3534" t="s">
        <v>9801</v>
      </c>
      <c r="G3534" t="s">
        <v>9802</v>
      </c>
      <c r="H3534" t="s">
        <v>9803</v>
      </c>
      <c r="I3534" t="s">
        <v>3516</v>
      </c>
      <c r="J3534" t="s">
        <v>4410</v>
      </c>
      <c r="K3534">
        <v>7000000</v>
      </c>
      <c r="L3534">
        <v>2013</v>
      </c>
      <c r="M3534">
        <v>6.7</v>
      </c>
      <c r="N3534">
        <v>1.66</v>
      </c>
    </row>
    <row r="3535" spans="1:14" x14ac:dyDescent="0.3">
      <c r="A3535" t="s">
        <v>9804</v>
      </c>
      <c r="B3535">
        <v>118</v>
      </c>
      <c r="C3535" t="s">
        <v>2059</v>
      </c>
      <c r="D3535">
        <v>46451</v>
      </c>
      <c r="E3535" t="s">
        <v>3707</v>
      </c>
      <c r="F3535" t="s">
        <v>66</v>
      </c>
      <c r="G3535" t="s">
        <v>9805</v>
      </c>
      <c r="H3535" t="s">
        <v>1509</v>
      </c>
      <c r="I3535" t="s">
        <v>20</v>
      </c>
      <c r="J3535" t="s">
        <v>21</v>
      </c>
      <c r="K3535">
        <v>7000000</v>
      </c>
      <c r="L3535">
        <v>2010</v>
      </c>
      <c r="M3535">
        <v>6</v>
      </c>
      <c r="N3535">
        <v>1.85</v>
      </c>
    </row>
    <row r="3536" spans="1:14" x14ac:dyDescent="0.3">
      <c r="A3536" t="s">
        <v>1501</v>
      </c>
      <c r="B3536">
        <v>97</v>
      </c>
      <c r="C3536" t="s">
        <v>276</v>
      </c>
      <c r="D3536">
        <v>233103</v>
      </c>
      <c r="E3536" t="s">
        <v>2190</v>
      </c>
      <c r="F3536" t="s">
        <v>1902</v>
      </c>
      <c r="G3536" t="s">
        <v>9806</v>
      </c>
      <c r="H3536" t="s">
        <v>3009</v>
      </c>
      <c r="I3536" t="s">
        <v>20</v>
      </c>
      <c r="J3536" t="s">
        <v>34</v>
      </c>
      <c r="K3536">
        <v>7000000</v>
      </c>
      <c r="L3536">
        <v>2005</v>
      </c>
      <c r="M3536">
        <v>6.9</v>
      </c>
      <c r="N3536">
        <v>2.35</v>
      </c>
    </row>
    <row r="3537" spans="1:14" x14ac:dyDescent="0.3">
      <c r="A3537" t="s">
        <v>9443</v>
      </c>
      <c r="B3537">
        <v>102</v>
      </c>
      <c r="C3537" t="s">
        <v>9807</v>
      </c>
      <c r="E3537" t="s">
        <v>227</v>
      </c>
      <c r="F3537" t="s">
        <v>3051</v>
      </c>
      <c r="G3537" t="s">
        <v>9808</v>
      </c>
      <c r="H3537" t="s">
        <v>9809</v>
      </c>
      <c r="I3537" t="s">
        <v>20</v>
      </c>
      <c r="J3537" t="s">
        <v>182</v>
      </c>
      <c r="K3537">
        <v>7000000</v>
      </c>
      <c r="L3537">
        <v>1999</v>
      </c>
      <c r="M3537">
        <v>7.9</v>
      </c>
      <c r="N3537">
        <v>2.35</v>
      </c>
    </row>
    <row r="3538" spans="1:14" x14ac:dyDescent="0.3">
      <c r="A3538" t="s">
        <v>9810</v>
      </c>
      <c r="B3538">
        <v>92</v>
      </c>
      <c r="C3538" t="s">
        <v>6972</v>
      </c>
      <c r="E3538" t="s">
        <v>2885</v>
      </c>
      <c r="F3538" t="s">
        <v>6930</v>
      </c>
      <c r="G3538" t="s">
        <v>9811</v>
      </c>
      <c r="H3538" t="s">
        <v>9812</v>
      </c>
      <c r="I3538" t="s">
        <v>4449</v>
      </c>
      <c r="J3538" t="s">
        <v>2462</v>
      </c>
      <c r="K3538">
        <v>7000000</v>
      </c>
      <c r="L3538">
        <v>2014</v>
      </c>
      <c r="M3538">
        <v>5.3</v>
      </c>
      <c r="N3538">
        <v>2.35</v>
      </c>
    </row>
    <row r="3539" spans="1:14" x14ac:dyDescent="0.3">
      <c r="A3539" t="s">
        <v>3058</v>
      </c>
      <c r="B3539">
        <v>88</v>
      </c>
      <c r="C3539" t="s">
        <v>6254</v>
      </c>
      <c r="E3539" t="s">
        <v>9813</v>
      </c>
      <c r="F3539" t="s">
        <v>3410</v>
      </c>
      <c r="G3539" t="s">
        <v>9814</v>
      </c>
      <c r="H3539" t="s">
        <v>6659</v>
      </c>
      <c r="I3539" t="s">
        <v>20</v>
      </c>
      <c r="J3539" t="s">
        <v>21</v>
      </c>
      <c r="K3539">
        <v>7000000</v>
      </c>
      <c r="L3539">
        <v>2011</v>
      </c>
      <c r="M3539">
        <v>4.8</v>
      </c>
      <c r="N3539">
        <v>1.85</v>
      </c>
    </row>
    <row r="3540" spans="1:14" x14ac:dyDescent="0.3">
      <c r="A3540" t="s">
        <v>9815</v>
      </c>
      <c r="B3540">
        <v>80</v>
      </c>
      <c r="C3540" t="s">
        <v>9816</v>
      </c>
      <c r="E3540" t="s">
        <v>1835</v>
      </c>
      <c r="F3540" t="s">
        <v>9817</v>
      </c>
      <c r="G3540" t="s">
        <v>9818</v>
      </c>
      <c r="H3540" t="s">
        <v>9819</v>
      </c>
      <c r="I3540" t="s">
        <v>3516</v>
      </c>
      <c r="J3540" t="s">
        <v>4410</v>
      </c>
      <c r="K3540">
        <v>7000000</v>
      </c>
      <c r="L3540">
        <v>2012</v>
      </c>
      <c r="M3540">
        <v>5.3</v>
      </c>
    </row>
    <row r="3541" spans="1:14" x14ac:dyDescent="0.3">
      <c r="A3541" t="s">
        <v>9820</v>
      </c>
      <c r="B3541">
        <v>45</v>
      </c>
      <c r="C3541" t="s">
        <v>9821</v>
      </c>
      <c r="E3541" t="s">
        <v>9822</v>
      </c>
      <c r="F3541" t="s">
        <v>9823</v>
      </c>
      <c r="G3541" t="s">
        <v>9824</v>
      </c>
      <c r="H3541" t="s">
        <v>9825</v>
      </c>
      <c r="I3541" t="s">
        <v>45</v>
      </c>
      <c r="J3541" t="s">
        <v>21</v>
      </c>
      <c r="K3541">
        <v>7000000</v>
      </c>
      <c r="L3541">
        <v>2014</v>
      </c>
      <c r="M3541">
        <v>6</v>
      </c>
    </row>
    <row r="3542" spans="1:14" x14ac:dyDescent="0.3">
      <c r="A3542" t="s">
        <v>2363</v>
      </c>
      <c r="B3542">
        <v>115</v>
      </c>
      <c r="C3542" t="s">
        <v>2867</v>
      </c>
      <c r="D3542">
        <v>41400000</v>
      </c>
      <c r="E3542" t="s">
        <v>8819</v>
      </c>
      <c r="F3542" t="s">
        <v>2363</v>
      </c>
      <c r="G3542" t="s">
        <v>9826</v>
      </c>
      <c r="H3542" t="s">
        <v>9827</v>
      </c>
      <c r="I3542" t="s">
        <v>20</v>
      </c>
      <c r="J3542" t="s">
        <v>21</v>
      </c>
      <c r="K3542">
        <v>6900000</v>
      </c>
      <c r="L3542">
        <v>1985</v>
      </c>
      <c r="M3542">
        <v>7.3</v>
      </c>
      <c r="N3542">
        <v>2.35</v>
      </c>
    </row>
    <row r="3543" spans="1:14" x14ac:dyDescent="0.3">
      <c r="A3543" t="s">
        <v>9828</v>
      </c>
      <c r="B3543">
        <v>97</v>
      </c>
      <c r="C3543" t="s">
        <v>2941</v>
      </c>
      <c r="E3543" t="s">
        <v>9829</v>
      </c>
      <c r="F3543" t="s">
        <v>9830</v>
      </c>
      <c r="G3543" t="s">
        <v>9831</v>
      </c>
      <c r="H3543" t="s">
        <v>3857</v>
      </c>
      <c r="I3543" t="s">
        <v>20</v>
      </c>
      <c r="J3543" t="s">
        <v>21</v>
      </c>
      <c r="L3543">
        <v>2008</v>
      </c>
      <c r="M3543">
        <v>7.4</v>
      </c>
      <c r="N3543">
        <v>1.78</v>
      </c>
    </row>
    <row r="3544" spans="1:14" x14ac:dyDescent="0.3">
      <c r="A3544" t="s">
        <v>5537</v>
      </c>
      <c r="B3544">
        <v>102</v>
      </c>
      <c r="C3544" t="s">
        <v>1857</v>
      </c>
      <c r="D3544">
        <v>7993039</v>
      </c>
      <c r="E3544" t="s">
        <v>1099</v>
      </c>
      <c r="F3544" t="s">
        <v>1297</v>
      </c>
      <c r="G3544" t="s">
        <v>9832</v>
      </c>
      <c r="H3544" t="s">
        <v>1344</v>
      </c>
      <c r="I3544" t="s">
        <v>20</v>
      </c>
      <c r="J3544" t="s">
        <v>21</v>
      </c>
      <c r="K3544">
        <v>6900000</v>
      </c>
      <c r="L3544">
        <v>1993</v>
      </c>
      <c r="M3544">
        <v>7.7</v>
      </c>
      <c r="N3544">
        <v>1.85</v>
      </c>
    </row>
    <row r="3545" spans="1:14" x14ac:dyDescent="0.3">
      <c r="A3545" t="s">
        <v>2581</v>
      </c>
      <c r="B3545">
        <v>111</v>
      </c>
      <c r="C3545" t="s">
        <v>7074</v>
      </c>
      <c r="E3545" t="s">
        <v>1954</v>
      </c>
      <c r="F3545" t="s">
        <v>6506</v>
      </c>
      <c r="G3545" t="s">
        <v>9833</v>
      </c>
      <c r="H3545" t="s">
        <v>9834</v>
      </c>
      <c r="I3545" t="s">
        <v>20</v>
      </c>
      <c r="J3545" t="s">
        <v>21</v>
      </c>
      <c r="K3545">
        <v>7000000</v>
      </c>
      <c r="L3545">
        <v>2007</v>
      </c>
      <c r="M3545">
        <v>4.8</v>
      </c>
      <c r="N3545">
        <v>1.78</v>
      </c>
    </row>
    <row r="3546" spans="1:14" x14ac:dyDescent="0.3">
      <c r="A3546" t="s">
        <v>9835</v>
      </c>
      <c r="B3546">
        <v>96</v>
      </c>
      <c r="C3546" t="s">
        <v>9836</v>
      </c>
      <c r="E3546" t="s">
        <v>146</v>
      </c>
      <c r="F3546" t="s">
        <v>9837</v>
      </c>
      <c r="G3546" t="s">
        <v>9838</v>
      </c>
      <c r="H3546" t="s">
        <v>9839</v>
      </c>
      <c r="I3546" t="s">
        <v>20</v>
      </c>
      <c r="J3546" t="s">
        <v>182</v>
      </c>
      <c r="K3546">
        <v>8700000</v>
      </c>
      <c r="L3546">
        <v>2016</v>
      </c>
      <c r="M3546">
        <v>7.2</v>
      </c>
      <c r="N3546">
        <v>2.35</v>
      </c>
    </row>
    <row r="3547" spans="1:14" x14ac:dyDescent="0.3">
      <c r="A3547" t="s">
        <v>9840</v>
      </c>
      <c r="B3547">
        <v>94</v>
      </c>
      <c r="C3547" t="s">
        <v>6710</v>
      </c>
      <c r="E3547" t="s">
        <v>1392</v>
      </c>
      <c r="F3547" t="s">
        <v>9841</v>
      </c>
      <c r="G3547" t="s">
        <v>9842</v>
      </c>
      <c r="H3547" t="s">
        <v>9843</v>
      </c>
      <c r="I3547" t="s">
        <v>20</v>
      </c>
      <c r="J3547" t="s">
        <v>21</v>
      </c>
      <c r="K3547">
        <v>7000000</v>
      </c>
      <c r="L3547">
        <v>2015</v>
      </c>
      <c r="M3547">
        <v>5.8</v>
      </c>
      <c r="N3547">
        <v>2.35</v>
      </c>
    </row>
    <row r="3548" spans="1:14" x14ac:dyDescent="0.3">
      <c r="A3548" t="s">
        <v>9844</v>
      </c>
      <c r="B3548">
        <v>125</v>
      </c>
      <c r="C3548" t="s">
        <v>9845</v>
      </c>
      <c r="D3548">
        <v>927107</v>
      </c>
      <c r="E3548" t="s">
        <v>7141</v>
      </c>
      <c r="F3548" t="s">
        <v>9846</v>
      </c>
      <c r="G3548" t="s">
        <v>9847</v>
      </c>
      <c r="H3548" t="s">
        <v>9848</v>
      </c>
      <c r="I3548" t="s">
        <v>5288</v>
      </c>
      <c r="J3548" t="s">
        <v>520</v>
      </c>
      <c r="K3548">
        <v>15000000</v>
      </c>
      <c r="L3548">
        <v>1999</v>
      </c>
      <c r="M3548">
        <v>7.3</v>
      </c>
      <c r="N3548">
        <v>1.85</v>
      </c>
    </row>
    <row r="3549" spans="1:14" x14ac:dyDescent="0.3">
      <c r="A3549" t="s">
        <v>9849</v>
      </c>
      <c r="B3549">
        <v>108</v>
      </c>
      <c r="C3549" t="s">
        <v>2061</v>
      </c>
      <c r="D3549">
        <v>49526</v>
      </c>
      <c r="E3549" t="s">
        <v>1649</v>
      </c>
      <c r="F3549" t="s">
        <v>2118</v>
      </c>
      <c r="G3549" t="s">
        <v>9850</v>
      </c>
      <c r="H3549" t="s">
        <v>8926</v>
      </c>
      <c r="I3549" t="s">
        <v>20</v>
      </c>
      <c r="J3549" t="s">
        <v>21</v>
      </c>
      <c r="K3549">
        <v>6800000</v>
      </c>
      <c r="L3549">
        <v>2005</v>
      </c>
      <c r="M3549">
        <v>7</v>
      </c>
      <c r="N3549">
        <v>2.35</v>
      </c>
    </row>
    <row r="3550" spans="1:14" x14ac:dyDescent="0.3">
      <c r="A3550" t="s">
        <v>9851</v>
      </c>
      <c r="B3550">
        <v>101</v>
      </c>
      <c r="C3550" t="s">
        <v>9852</v>
      </c>
      <c r="D3550">
        <v>10696</v>
      </c>
      <c r="E3550" t="s">
        <v>1007</v>
      </c>
      <c r="F3550" t="s">
        <v>9039</v>
      </c>
      <c r="G3550" t="s">
        <v>9853</v>
      </c>
      <c r="H3550" t="s">
        <v>9854</v>
      </c>
      <c r="I3550" t="s">
        <v>20</v>
      </c>
      <c r="J3550" t="s">
        <v>21</v>
      </c>
      <c r="K3550">
        <v>6800000</v>
      </c>
      <c r="L3550">
        <v>2003</v>
      </c>
      <c r="M3550">
        <v>6.4</v>
      </c>
      <c r="N3550">
        <v>2.35</v>
      </c>
    </row>
    <row r="3551" spans="1:14" x14ac:dyDescent="0.3">
      <c r="A3551" t="s">
        <v>9855</v>
      </c>
      <c r="B3551">
        <v>101</v>
      </c>
      <c r="C3551" t="s">
        <v>4339</v>
      </c>
      <c r="D3551">
        <v>31607598</v>
      </c>
      <c r="E3551" t="s">
        <v>2777</v>
      </c>
      <c r="F3551" t="s">
        <v>236</v>
      </c>
      <c r="G3551" t="s">
        <v>9856</v>
      </c>
      <c r="H3551" t="s">
        <v>9857</v>
      </c>
      <c r="I3551" t="s">
        <v>20</v>
      </c>
      <c r="J3551" t="s">
        <v>182</v>
      </c>
      <c r="K3551">
        <v>6900000</v>
      </c>
      <c r="L3551">
        <v>2012</v>
      </c>
      <c r="M3551">
        <v>5.6</v>
      </c>
      <c r="N3551">
        <v>2.35</v>
      </c>
    </row>
    <row r="3552" spans="1:14" x14ac:dyDescent="0.3">
      <c r="A3552" t="s">
        <v>3575</v>
      </c>
      <c r="B3552">
        <v>139</v>
      </c>
      <c r="C3552" t="s">
        <v>9858</v>
      </c>
      <c r="D3552">
        <v>6857096</v>
      </c>
      <c r="E3552" t="s">
        <v>9859</v>
      </c>
      <c r="F3552" t="s">
        <v>8993</v>
      </c>
      <c r="G3552" t="s">
        <v>9860</v>
      </c>
      <c r="H3552" t="s">
        <v>9861</v>
      </c>
      <c r="I3552" t="s">
        <v>965</v>
      </c>
      <c r="J3552" t="s">
        <v>182</v>
      </c>
      <c r="K3552">
        <v>6800000</v>
      </c>
      <c r="L3552">
        <v>2010</v>
      </c>
      <c r="M3552">
        <v>8.1999999999999993</v>
      </c>
      <c r="N3552">
        <v>1.85</v>
      </c>
    </row>
    <row r="3553" spans="1:14" x14ac:dyDescent="0.3">
      <c r="A3553" t="s">
        <v>2925</v>
      </c>
      <c r="B3553">
        <v>125</v>
      </c>
      <c r="C3553" t="s">
        <v>9862</v>
      </c>
      <c r="D3553">
        <v>223878</v>
      </c>
      <c r="E3553" t="s">
        <v>936</v>
      </c>
      <c r="F3553" t="s">
        <v>9863</v>
      </c>
      <c r="G3553" t="s">
        <v>9864</v>
      </c>
      <c r="H3553" t="s">
        <v>9865</v>
      </c>
      <c r="I3553" t="s">
        <v>5895</v>
      </c>
      <c r="J3553" t="s">
        <v>4364</v>
      </c>
      <c r="K3553">
        <v>5000000</v>
      </c>
      <c r="L3553">
        <v>2003</v>
      </c>
      <c r="M3553">
        <v>6.5</v>
      </c>
      <c r="N3553">
        <v>2.35</v>
      </c>
    </row>
    <row r="3554" spans="1:14" x14ac:dyDescent="0.3">
      <c r="A3554" t="s">
        <v>9866</v>
      </c>
      <c r="B3554">
        <v>88</v>
      </c>
      <c r="C3554" t="s">
        <v>6418</v>
      </c>
      <c r="D3554">
        <v>828</v>
      </c>
      <c r="E3554" t="s">
        <v>9867</v>
      </c>
      <c r="F3554" t="s">
        <v>268</v>
      </c>
      <c r="G3554" t="s">
        <v>9868</v>
      </c>
      <c r="H3554" t="s">
        <v>9066</v>
      </c>
      <c r="I3554" t="s">
        <v>20</v>
      </c>
      <c r="J3554" t="s">
        <v>4874</v>
      </c>
      <c r="L3554">
        <v>2009</v>
      </c>
      <c r="M3554">
        <v>6.4</v>
      </c>
      <c r="N3554">
        <v>2.35</v>
      </c>
    </row>
    <row r="3555" spans="1:14" x14ac:dyDescent="0.3">
      <c r="A3555" t="s">
        <v>924</v>
      </c>
      <c r="B3555">
        <v>115</v>
      </c>
      <c r="C3555" t="s">
        <v>9869</v>
      </c>
      <c r="D3555">
        <v>8060</v>
      </c>
      <c r="E3555" t="s">
        <v>315</v>
      </c>
      <c r="F3555" t="s">
        <v>8541</v>
      </c>
      <c r="G3555" t="s">
        <v>9870</v>
      </c>
      <c r="H3555" t="s">
        <v>9871</v>
      </c>
      <c r="I3555" t="s">
        <v>8544</v>
      </c>
      <c r="J3555" t="s">
        <v>7731</v>
      </c>
      <c r="K3555">
        <v>4000000</v>
      </c>
      <c r="L3555">
        <v>2007</v>
      </c>
      <c r="M3555">
        <v>8.1</v>
      </c>
      <c r="N3555">
        <v>1.85</v>
      </c>
    </row>
    <row r="3556" spans="1:14" x14ac:dyDescent="0.3">
      <c r="A3556" t="s">
        <v>5103</v>
      </c>
      <c r="B3556">
        <v>99</v>
      </c>
      <c r="C3556" t="s">
        <v>9872</v>
      </c>
      <c r="D3556">
        <v>84263837</v>
      </c>
      <c r="E3556" t="s">
        <v>3197</v>
      </c>
      <c r="F3556" t="s">
        <v>819</v>
      </c>
      <c r="G3556" t="s">
        <v>9873</v>
      </c>
      <c r="H3556" t="s">
        <v>9874</v>
      </c>
      <c r="I3556" t="s">
        <v>20</v>
      </c>
      <c r="J3556" t="s">
        <v>21</v>
      </c>
      <c r="K3556">
        <v>6500000</v>
      </c>
      <c r="L3556">
        <v>2014</v>
      </c>
      <c r="M3556">
        <v>5.4</v>
      </c>
      <c r="N3556">
        <v>2.35</v>
      </c>
    </row>
    <row r="3557" spans="1:14" x14ac:dyDescent="0.3">
      <c r="A3557" t="s">
        <v>9875</v>
      </c>
      <c r="B3557">
        <v>88</v>
      </c>
      <c r="C3557" t="s">
        <v>9876</v>
      </c>
      <c r="D3557">
        <v>110029</v>
      </c>
      <c r="E3557" t="s">
        <v>9877</v>
      </c>
      <c r="F3557" t="s">
        <v>9736</v>
      </c>
      <c r="G3557" t="s">
        <v>9878</v>
      </c>
      <c r="H3557" t="s">
        <v>9879</v>
      </c>
      <c r="I3557" t="s">
        <v>20</v>
      </c>
      <c r="J3557" t="s">
        <v>251</v>
      </c>
      <c r="K3557">
        <v>6500000</v>
      </c>
      <c r="L3557">
        <v>2009</v>
      </c>
      <c r="M3557">
        <v>6.3</v>
      </c>
      <c r="N3557">
        <v>2.35</v>
      </c>
    </row>
    <row r="3558" spans="1:14" x14ac:dyDescent="0.3">
      <c r="A3558" t="s">
        <v>1906</v>
      </c>
      <c r="B3558">
        <v>112</v>
      </c>
      <c r="C3558" t="s">
        <v>9880</v>
      </c>
      <c r="D3558">
        <v>57504069</v>
      </c>
      <c r="E3558" t="s">
        <v>1272</v>
      </c>
      <c r="F3558" t="s">
        <v>9881</v>
      </c>
      <c r="G3558" t="s">
        <v>9882</v>
      </c>
      <c r="H3558" t="s">
        <v>9883</v>
      </c>
      <c r="I3558" t="s">
        <v>20</v>
      </c>
      <c r="J3558" t="s">
        <v>21</v>
      </c>
      <c r="K3558">
        <v>6000000</v>
      </c>
      <c r="L3558">
        <v>1991</v>
      </c>
      <c r="M3558">
        <v>7.8</v>
      </c>
      <c r="N3558">
        <v>1.85</v>
      </c>
    </row>
    <row r="3559" spans="1:14" x14ac:dyDescent="0.3">
      <c r="A3559" t="s">
        <v>9884</v>
      </c>
      <c r="B3559">
        <v>108</v>
      </c>
      <c r="C3559" t="s">
        <v>9885</v>
      </c>
      <c r="D3559">
        <v>54215416</v>
      </c>
      <c r="E3559" t="s">
        <v>2721</v>
      </c>
      <c r="F3559" t="s">
        <v>6825</v>
      </c>
      <c r="G3559" t="s">
        <v>9886</v>
      </c>
      <c r="H3559" t="s">
        <v>9887</v>
      </c>
      <c r="I3559" t="s">
        <v>20</v>
      </c>
      <c r="J3559" t="s">
        <v>21</v>
      </c>
      <c r="K3559">
        <v>6500000</v>
      </c>
      <c r="L3559">
        <v>1987</v>
      </c>
      <c r="M3559">
        <v>6.8</v>
      </c>
      <c r="N3559">
        <v>1.85</v>
      </c>
    </row>
    <row r="3560" spans="1:14" x14ac:dyDescent="0.3">
      <c r="A3560" t="s">
        <v>9888</v>
      </c>
      <c r="B3560">
        <v>107</v>
      </c>
      <c r="C3560" t="s">
        <v>9889</v>
      </c>
      <c r="E3560" t="s">
        <v>1649</v>
      </c>
      <c r="F3560" t="s">
        <v>9890</v>
      </c>
      <c r="G3560" t="s">
        <v>9891</v>
      </c>
      <c r="H3560" t="s">
        <v>9892</v>
      </c>
      <c r="I3560" t="s">
        <v>20</v>
      </c>
      <c r="J3560" t="s">
        <v>21</v>
      </c>
      <c r="L3560">
        <v>1981</v>
      </c>
      <c r="M3560">
        <v>7.2</v>
      </c>
      <c r="N3560">
        <v>1.85</v>
      </c>
    </row>
    <row r="3561" spans="1:14" x14ac:dyDescent="0.3">
      <c r="A3561" t="s">
        <v>1470</v>
      </c>
      <c r="B3561">
        <v>104</v>
      </c>
      <c r="C3561" t="s">
        <v>7109</v>
      </c>
      <c r="D3561">
        <v>31899000</v>
      </c>
      <c r="E3561" t="s">
        <v>9893</v>
      </c>
      <c r="F3561" t="s">
        <v>4070</v>
      </c>
      <c r="G3561" t="s">
        <v>9894</v>
      </c>
      <c r="H3561" t="s">
        <v>7089</v>
      </c>
      <c r="I3561" t="s">
        <v>20</v>
      </c>
      <c r="J3561" t="s">
        <v>21</v>
      </c>
      <c r="K3561">
        <v>6500000</v>
      </c>
      <c r="L3561">
        <v>1980</v>
      </c>
      <c r="M3561">
        <v>7.1</v>
      </c>
      <c r="N3561">
        <v>2.35</v>
      </c>
    </row>
    <row r="3562" spans="1:14" x14ac:dyDescent="0.3">
      <c r="A3562" t="s">
        <v>364</v>
      </c>
      <c r="B3562">
        <v>108</v>
      </c>
      <c r="C3562" t="s">
        <v>1019</v>
      </c>
      <c r="D3562">
        <v>24103594</v>
      </c>
      <c r="E3562" t="s">
        <v>9895</v>
      </c>
      <c r="F3562" t="s">
        <v>3933</v>
      </c>
      <c r="G3562" t="s">
        <v>9896</v>
      </c>
      <c r="H3562" t="s">
        <v>1479</v>
      </c>
      <c r="I3562" t="s">
        <v>20</v>
      </c>
      <c r="J3562" t="s">
        <v>21</v>
      </c>
      <c r="K3562">
        <v>6500000</v>
      </c>
      <c r="L3562">
        <v>1993</v>
      </c>
      <c r="M3562">
        <v>6.2</v>
      </c>
      <c r="N3562">
        <v>1.85</v>
      </c>
    </row>
    <row r="3563" spans="1:14" x14ac:dyDescent="0.3">
      <c r="A3563" t="s">
        <v>354</v>
      </c>
      <c r="B3563">
        <v>102</v>
      </c>
      <c r="C3563" t="s">
        <v>3328</v>
      </c>
      <c r="D3563">
        <v>16842303</v>
      </c>
      <c r="E3563" t="s">
        <v>678</v>
      </c>
      <c r="F3563" t="s">
        <v>5184</v>
      </c>
      <c r="G3563" t="s">
        <v>9897</v>
      </c>
      <c r="H3563" t="s">
        <v>6740</v>
      </c>
      <c r="I3563" t="s">
        <v>20</v>
      </c>
      <c r="J3563" t="s">
        <v>21</v>
      </c>
      <c r="K3563">
        <v>6500000</v>
      </c>
      <c r="L3563">
        <v>1999</v>
      </c>
      <c r="M3563">
        <v>7.3</v>
      </c>
      <c r="N3563">
        <v>2.35</v>
      </c>
    </row>
    <row r="3564" spans="1:14" x14ac:dyDescent="0.3">
      <c r="A3564" t="s">
        <v>9448</v>
      </c>
      <c r="B3564">
        <v>88</v>
      </c>
      <c r="C3564" t="s">
        <v>9898</v>
      </c>
      <c r="D3564">
        <v>13367101</v>
      </c>
      <c r="E3564" t="s">
        <v>936</v>
      </c>
      <c r="F3564" t="s">
        <v>8108</v>
      </c>
      <c r="G3564" t="s">
        <v>9899</v>
      </c>
      <c r="H3564" t="s">
        <v>9900</v>
      </c>
      <c r="I3564" t="s">
        <v>20</v>
      </c>
      <c r="J3564" t="s">
        <v>21</v>
      </c>
      <c r="K3564">
        <v>6500000</v>
      </c>
      <c r="L3564">
        <v>2006</v>
      </c>
      <c r="M3564">
        <v>5.9</v>
      </c>
      <c r="N3564">
        <v>2.35</v>
      </c>
    </row>
    <row r="3565" spans="1:14" x14ac:dyDescent="0.3">
      <c r="A3565" t="s">
        <v>4470</v>
      </c>
      <c r="B3565">
        <v>115</v>
      </c>
      <c r="C3565" t="s">
        <v>9901</v>
      </c>
      <c r="E3565" t="s">
        <v>1913</v>
      </c>
      <c r="F3565" t="s">
        <v>9902</v>
      </c>
      <c r="G3565" t="s">
        <v>9903</v>
      </c>
      <c r="H3565" t="s">
        <v>9904</v>
      </c>
      <c r="I3565" t="s">
        <v>20</v>
      </c>
      <c r="J3565" t="s">
        <v>21</v>
      </c>
      <c r="K3565">
        <v>6500000</v>
      </c>
      <c r="L3565">
        <v>1971</v>
      </c>
      <c r="M3565">
        <v>7.2</v>
      </c>
      <c r="N3565">
        <v>2.35</v>
      </c>
    </row>
    <row r="3566" spans="1:14" x14ac:dyDescent="0.3">
      <c r="A3566" t="s">
        <v>9905</v>
      </c>
      <c r="B3566">
        <v>91</v>
      </c>
      <c r="C3566" t="s">
        <v>893</v>
      </c>
      <c r="D3566">
        <v>10149779</v>
      </c>
      <c r="E3566" t="s">
        <v>2743</v>
      </c>
      <c r="F3566" t="s">
        <v>2367</v>
      </c>
      <c r="G3566" t="s">
        <v>9906</v>
      </c>
      <c r="H3566" t="s">
        <v>5245</v>
      </c>
      <c r="I3566" t="s">
        <v>20</v>
      </c>
      <c r="J3566" t="s">
        <v>21</v>
      </c>
      <c r="K3566">
        <v>6500000</v>
      </c>
      <c r="L3566">
        <v>1999</v>
      </c>
      <c r="M3566">
        <v>3.6</v>
      </c>
      <c r="N3566">
        <v>2.35</v>
      </c>
    </row>
    <row r="3567" spans="1:14" x14ac:dyDescent="0.3">
      <c r="A3567" t="s">
        <v>9907</v>
      </c>
      <c r="B3567">
        <v>141</v>
      </c>
      <c r="C3567" t="s">
        <v>9908</v>
      </c>
      <c r="D3567">
        <v>6173485</v>
      </c>
      <c r="E3567" t="s">
        <v>1017</v>
      </c>
      <c r="F3567" t="s">
        <v>9909</v>
      </c>
      <c r="G3567" t="s">
        <v>9910</v>
      </c>
      <c r="H3567" t="s">
        <v>9911</v>
      </c>
      <c r="I3567" t="s">
        <v>20</v>
      </c>
      <c r="J3567" t="s">
        <v>520</v>
      </c>
      <c r="K3567">
        <v>7000000</v>
      </c>
      <c r="L3567">
        <v>2001</v>
      </c>
      <c r="M3567">
        <v>7.7</v>
      </c>
      <c r="N3567">
        <v>2.35</v>
      </c>
    </row>
    <row r="3568" spans="1:14" x14ac:dyDescent="0.3">
      <c r="A3568" t="s">
        <v>6408</v>
      </c>
      <c r="B3568">
        <v>101</v>
      </c>
      <c r="C3568" t="s">
        <v>2151</v>
      </c>
      <c r="D3568">
        <v>4000304</v>
      </c>
      <c r="E3568" t="s">
        <v>2190</v>
      </c>
      <c r="F3568" t="s">
        <v>311</v>
      </c>
      <c r="G3568" t="s">
        <v>9912</v>
      </c>
      <c r="H3568" t="s">
        <v>3253</v>
      </c>
      <c r="I3568" t="s">
        <v>20</v>
      </c>
      <c r="J3568" t="s">
        <v>34</v>
      </c>
      <c r="K3568">
        <v>6500000</v>
      </c>
      <c r="L3568">
        <v>2011</v>
      </c>
      <c r="M3568">
        <v>7.3</v>
      </c>
      <c r="N3568">
        <v>2.35</v>
      </c>
    </row>
    <row r="3569" spans="1:14" x14ac:dyDescent="0.3">
      <c r="A3569" t="s">
        <v>470</v>
      </c>
      <c r="B3569">
        <v>105</v>
      </c>
      <c r="C3569" t="s">
        <v>2984</v>
      </c>
      <c r="D3569">
        <v>2338695</v>
      </c>
      <c r="E3569" t="s">
        <v>1392</v>
      </c>
      <c r="F3569" t="s">
        <v>38</v>
      </c>
      <c r="G3569" t="s">
        <v>9913</v>
      </c>
      <c r="H3569" t="s">
        <v>2783</v>
      </c>
      <c r="I3569" t="s">
        <v>20</v>
      </c>
      <c r="J3569" t="s">
        <v>34</v>
      </c>
      <c r="K3569">
        <v>4000000</v>
      </c>
      <c r="L3569">
        <v>2004</v>
      </c>
      <c r="M3569">
        <v>7.4</v>
      </c>
      <c r="N3569">
        <v>2.35</v>
      </c>
    </row>
    <row r="3570" spans="1:14" x14ac:dyDescent="0.3">
      <c r="A3570" t="s">
        <v>9914</v>
      </c>
      <c r="B3570">
        <v>100</v>
      </c>
      <c r="C3570" t="s">
        <v>9603</v>
      </c>
      <c r="D3570">
        <v>2024854</v>
      </c>
      <c r="E3570" t="s">
        <v>1160</v>
      </c>
      <c r="F3570" t="s">
        <v>9915</v>
      </c>
      <c r="G3570" t="s">
        <v>9916</v>
      </c>
      <c r="H3570" t="s">
        <v>7642</v>
      </c>
      <c r="I3570" t="s">
        <v>20</v>
      </c>
      <c r="J3570" t="s">
        <v>21</v>
      </c>
      <c r="K3570">
        <v>6500000</v>
      </c>
      <c r="L3570">
        <v>2005</v>
      </c>
      <c r="M3570">
        <v>6.6</v>
      </c>
      <c r="N3570">
        <v>2.35</v>
      </c>
    </row>
    <row r="3571" spans="1:14" x14ac:dyDescent="0.3">
      <c r="A3571" t="s">
        <v>9917</v>
      </c>
      <c r="B3571">
        <v>116</v>
      </c>
      <c r="C3571" t="s">
        <v>469</v>
      </c>
      <c r="D3571">
        <v>2268296</v>
      </c>
      <c r="E3571" t="s">
        <v>2588</v>
      </c>
      <c r="F3571" t="s">
        <v>154</v>
      </c>
      <c r="G3571" t="s">
        <v>9918</v>
      </c>
      <c r="H3571" t="s">
        <v>5682</v>
      </c>
      <c r="I3571" t="s">
        <v>20</v>
      </c>
      <c r="J3571" t="s">
        <v>34</v>
      </c>
      <c r="K3571">
        <v>6500000</v>
      </c>
      <c r="L3571">
        <v>2013</v>
      </c>
      <c r="M3571">
        <v>6.9</v>
      </c>
      <c r="N3571">
        <v>2.35</v>
      </c>
    </row>
    <row r="3572" spans="1:14" x14ac:dyDescent="0.3">
      <c r="A3572" t="s">
        <v>7655</v>
      </c>
      <c r="B3572">
        <v>97</v>
      </c>
      <c r="C3572" t="s">
        <v>706</v>
      </c>
      <c r="D3572">
        <v>1029017</v>
      </c>
      <c r="E3572" t="s">
        <v>146</v>
      </c>
      <c r="F3572" t="s">
        <v>299</v>
      </c>
      <c r="G3572" t="s">
        <v>9919</v>
      </c>
      <c r="H3572" t="s">
        <v>3199</v>
      </c>
      <c r="I3572" t="s">
        <v>20</v>
      </c>
      <c r="J3572" t="s">
        <v>21</v>
      </c>
      <c r="K3572">
        <v>6500000</v>
      </c>
      <c r="L3572">
        <v>2004</v>
      </c>
      <c r="M3572">
        <v>6.8</v>
      </c>
      <c r="N3572">
        <v>2.35</v>
      </c>
    </row>
    <row r="3573" spans="1:14" x14ac:dyDescent="0.3">
      <c r="A3573" t="s">
        <v>9920</v>
      </c>
      <c r="B3573">
        <v>106</v>
      </c>
      <c r="C3573" t="s">
        <v>9921</v>
      </c>
      <c r="D3573">
        <v>64148</v>
      </c>
      <c r="E3573" t="s">
        <v>2190</v>
      </c>
      <c r="F3573" t="s">
        <v>2259</v>
      </c>
      <c r="G3573" t="s">
        <v>9922</v>
      </c>
      <c r="H3573" t="s">
        <v>9923</v>
      </c>
      <c r="I3573" t="s">
        <v>20</v>
      </c>
      <c r="J3573" t="s">
        <v>34</v>
      </c>
      <c r="K3573">
        <v>6500000</v>
      </c>
      <c r="L3573">
        <v>2000</v>
      </c>
      <c r="M3573">
        <v>7.3</v>
      </c>
      <c r="N3573">
        <v>1.85</v>
      </c>
    </row>
    <row r="3574" spans="1:14" x14ac:dyDescent="0.3">
      <c r="A3574" t="s">
        <v>9924</v>
      </c>
      <c r="B3574">
        <v>105</v>
      </c>
      <c r="C3574" t="s">
        <v>5109</v>
      </c>
      <c r="D3574">
        <v>66637</v>
      </c>
      <c r="E3574" t="s">
        <v>3493</v>
      </c>
      <c r="F3574" t="s">
        <v>186</v>
      </c>
      <c r="G3574" t="s">
        <v>9925</v>
      </c>
      <c r="H3574" t="s">
        <v>8455</v>
      </c>
      <c r="I3574" t="s">
        <v>20</v>
      </c>
      <c r="J3574" t="s">
        <v>21</v>
      </c>
      <c r="K3574">
        <v>6500000</v>
      </c>
      <c r="L3574">
        <v>2009</v>
      </c>
      <c r="M3574">
        <v>7.2</v>
      </c>
      <c r="N3574">
        <v>2.35</v>
      </c>
    </row>
    <row r="3575" spans="1:14" x14ac:dyDescent="0.3">
      <c r="A3575" t="s">
        <v>9926</v>
      </c>
      <c r="B3575">
        <v>102</v>
      </c>
      <c r="C3575" t="s">
        <v>3839</v>
      </c>
      <c r="E3575" t="s">
        <v>9927</v>
      </c>
      <c r="F3575" t="s">
        <v>265</v>
      </c>
      <c r="G3575" t="s">
        <v>9928</v>
      </c>
      <c r="H3575" t="s">
        <v>213</v>
      </c>
      <c r="I3575" t="s">
        <v>20</v>
      </c>
      <c r="J3575" t="s">
        <v>121</v>
      </c>
      <c r="K3575">
        <v>6500000</v>
      </c>
      <c r="L3575">
        <v>2010</v>
      </c>
      <c r="M3575">
        <v>6.5</v>
      </c>
      <c r="N3575">
        <v>2.35</v>
      </c>
    </row>
    <row r="3576" spans="1:14" x14ac:dyDescent="0.3">
      <c r="A3576" t="s">
        <v>6475</v>
      </c>
      <c r="B3576">
        <v>122</v>
      </c>
      <c r="C3576" t="s">
        <v>47</v>
      </c>
      <c r="D3576">
        <v>871577</v>
      </c>
      <c r="E3576" t="s">
        <v>2721</v>
      </c>
      <c r="F3576" t="s">
        <v>386</v>
      </c>
      <c r="G3576" t="s">
        <v>9929</v>
      </c>
      <c r="H3576" t="s">
        <v>4385</v>
      </c>
      <c r="I3576" t="s">
        <v>20</v>
      </c>
      <c r="J3576" t="s">
        <v>34</v>
      </c>
      <c r="K3576">
        <v>4500000</v>
      </c>
      <c r="L3576">
        <v>2007</v>
      </c>
      <c r="M3576">
        <v>7.7</v>
      </c>
      <c r="N3576">
        <v>2.35</v>
      </c>
    </row>
    <row r="3577" spans="1:14" x14ac:dyDescent="0.3">
      <c r="A3577" t="s">
        <v>14</v>
      </c>
      <c r="B3577">
        <v>107</v>
      </c>
      <c r="C3577" t="s">
        <v>2862</v>
      </c>
      <c r="D3577">
        <v>38400000</v>
      </c>
      <c r="E3577" t="s">
        <v>441</v>
      </c>
      <c r="F3577" t="s">
        <v>1944</v>
      </c>
      <c r="G3577" t="s">
        <v>9930</v>
      </c>
      <c r="H3577" t="s">
        <v>7331</v>
      </c>
      <c r="I3577" t="s">
        <v>20</v>
      </c>
      <c r="J3577" t="s">
        <v>34</v>
      </c>
      <c r="K3577">
        <v>6500000</v>
      </c>
      <c r="L3577">
        <v>1984</v>
      </c>
      <c r="M3577">
        <v>8.1</v>
      </c>
      <c r="N3577">
        <v>1.85</v>
      </c>
    </row>
    <row r="3578" spans="1:14" x14ac:dyDescent="0.3">
      <c r="A3578" t="s">
        <v>9931</v>
      </c>
      <c r="B3578">
        <v>121</v>
      </c>
      <c r="C3578" t="s">
        <v>9932</v>
      </c>
      <c r="D3578">
        <v>4063859</v>
      </c>
      <c r="E3578" t="s">
        <v>146</v>
      </c>
      <c r="F3578" t="s">
        <v>9933</v>
      </c>
      <c r="G3578" t="s">
        <v>9934</v>
      </c>
      <c r="H3578" t="s">
        <v>7147</v>
      </c>
      <c r="I3578" t="s">
        <v>5288</v>
      </c>
      <c r="J3578" t="s">
        <v>520</v>
      </c>
      <c r="K3578">
        <v>4800000</v>
      </c>
      <c r="L3578">
        <v>2003</v>
      </c>
      <c r="M3578">
        <v>7.7</v>
      </c>
      <c r="N3578">
        <v>1.85</v>
      </c>
    </row>
    <row r="3579" spans="1:14" x14ac:dyDescent="0.3">
      <c r="A3579" t="s">
        <v>2345</v>
      </c>
      <c r="B3579">
        <v>98</v>
      </c>
      <c r="C3579" t="s">
        <v>9935</v>
      </c>
      <c r="D3579">
        <v>449558</v>
      </c>
      <c r="E3579" t="s">
        <v>1076</v>
      </c>
      <c r="F3579" t="s">
        <v>108</v>
      </c>
      <c r="G3579" t="s">
        <v>9936</v>
      </c>
      <c r="H3579" t="s">
        <v>9937</v>
      </c>
      <c r="I3579" t="s">
        <v>20</v>
      </c>
      <c r="J3579" t="s">
        <v>34</v>
      </c>
      <c r="K3579">
        <v>10000000</v>
      </c>
      <c r="L3579">
        <v>2009</v>
      </c>
      <c r="M3579">
        <v>7.6</v>
      </c>
      <c r="N3579">
        <v>1.85</v>
      </c>
    </row>
    <row r="3580" spans="1:14" x14ac:dyDescent="0.3">
      <c r="A3580" t="s">
        <v>9938</v>
      </c>
      <c r="B3580">
        <v>108</v>
      </c>
      <c r="C3580" t="s">
        <v>9939</v>
      </c>
      <c r="E3580" t="s">
        <v>7504</v>
      </c>
      <c r="F3580" t="s">
        <v>9940</v>
      </c>
      <c r="G3580" t="s">
        <v>9941</v>
      </c>
      <c r="H3580" t="s">
        <v>9942</v>
      </c>
      <c r="I3580" t="s">
        <v>20</v>
      </c>
      <c r="J3580" t="s">
        <v>21</v>
      </c>
      <c r="K3580">
        <v>4000000</v>
      </c>
      <c r="L3580">
        <v>1985</v>
      </c>
      <c r="M3580">
        <v>7.3</v>
      </c>
      <c r="N3580">
        <v>1.85</v>
      </c>
    </row>
    <row r="3581" spans="1:14" x14ac:dyDescent="0.3">
      <c r="A3581" t="s">
        <v>45</v>
      </c>
      <c r="B3581">
        <v>55</v>
      </c>
      <c r="C3581" t="s">
        <v>9943</v>
      </c>
      <c r="E3581" t="s">
        <v>1392</v>
      </c>
      <c r="F3581" t="s">
        <v>9944</v>
      </c>
      <c r="G3581" t="s">
        <v>9945</v>
      </c>
      <c r="H3581" t="s">
        <v>9946</v>
      </c>
      <c r="I3581" t="s">
        <v>5895</v>
      </c>
      <c r="J3581" t="s">
        <v>4364</v>
      </c>
      <c r="M3581">
        <v>8.6999999999999993</v>
      </c>
      <c r="N3581">
        <v>1.85</v>
      </c>
    </row>
    <row r="3582" spans="1:14" x14ac:dyDescent="0.3">
      <c r="A3582" t="s">
        <v>4390</v>
      </c>
      <c r="B3582">
        <v>123</v>
      </c>
      <c r="C3582" t="s">
        <v>6252</v>
      </c>
      <c r="D3582">
        <v>2122561</v>
      </c>
      <c r="E3582" t="s">
        <v>1106</v>
      </c>
      <c r="F3582" t="s">
        <v>1365</v>
      </c>
      <c r="G3582" t="s">
        <v>9947</v>
      </c>
      <c r="H3582" t="s">
        <v>4930</v>
      </c>
      <c r="I3582" t="s">
        <v>20</v>
      </c>
      <c r="J3582" t="s">
        <v>21</v>
      </c>
      <c r="K3582">
        <v>6000000</v>
      </c>
      <c r="L3582">
        <v>1995</v>
      </c>
      <c r="M3582">
        <v>7.2</v>
      </c>
      <c r="N3582">
        <v>1.85</v>
      </c>
    </row>
    <row r="3583" spans="1:14" x14ac:dyDescent="0.3">
      <c r="A3583" t="s">
        <v>7931</v>
      </c>
      <c r="B3583">
        <v>110</v>
      </c>
      <c r="C3583" t="s">
        <v>2622</v>
      </c>
      <c r="D3583">
        <v>181360000</v>
      </c>
      <c r="E3583" t="s">
        <v>9948</v>
      </c>
      <c r="F3583" t="s">
        <v>9949</v>
      </c>
      <c r="G3583" t="s">
        <v>9950</v>
      </c>
      <c r="H3583" t="s">
        <v>8571</v>
      </c>
      <c r="I3583" t="s">
        <v>20</v>
      </c>
      <c r="J3583" t="s">
        <v>21</v>
      </c>
      <c r="K3583">
        <v>6000000</v>
      </c>
      <c r="L3583">
        <v>1978</v>
      </c>
      <c r="M3583">
        <v>7.2</v>
      </c>
      <c r="N3583">
        <v>2.35</v>
      </c>
    </row>
    <row r="3584" spans="1:14" x14ac:dyDescent="0.3">
      <c r="A3584" t="s">
        <v>515</v>
      </c>
      <c r="B3584">
        <v>120</v>
      </c>
      <c r="C3584" t="s">
        <v>3048</v>
      </c>
      <c r="D3584">
        <v>137963328</v>
      </c>
      <c r="E3584" t="s">
        <v>2183</v>
      </c>
      <c r="F3584" t="s">
        <v>25</v>
      </c>
      <c r="G3584" t="s">
        <v>9951</v>
      </c>
      <c r="H3584" t="s">
        <v>1973</v>
      </c>
      <c r="I3584" t="s">
        <v>20</v>
      </c>
      <c r="J3584" t="s">
        <v>34</v>
      </c>
      <c r="K3584">
        <v>6000000</v>
      </c>
      <c r="L3584">
        <v>1986</v>
      </c>
      <c r="M3584">
        <v>8.1</v>
      </c>
      <c r="N3584">
        <v>1.85</v>
      </c>
    </row>
    <row r="3585" spans="1:14" x14ac:dyDescent="0.3">
      <c r="A3585" t="s">
        <v>2429</v>
      </c>
      <c r="B3585">
        <v>122</v>
      </c>
      <c r="C3585" t="s">
        <v>9952</v>
      </c>
      <c r="D3585">
        <v>119078393</v>
      </c>
      <c r="E3585" t="s">
        <v>9953</v>
      </c>
      <c r="F3585" t="s">
        <v>9954</v>
      </c>
      <c r="G3585" t="s">
        <v>9955</v>
      </c>
      <c r="H3585" t="s">
        <v>9956</v>
      </c>
      <c r="I3585" t="s">
        <v>20</v>
      </c>
      <c r="J3585" t="s">
        <v>21</v>
      </c>
      <c r="K3585">
        <v>6000000</v>
      </c>
      <c r="L3585">
        <v>2004</v>
      </c>
      <c r="M3585">
        <v>7.5</v>
      </c>
      <c r="N3585">
        <v>1.85</v>
      </c>
    </row>
    <row r="3586" spans="1:14" x14ac:dyDescent="0.3">
      <c r="A3586" t="s">
        <v>9957</v>
      </c>
      <c r="B3586">
        <v>110</v>
      </c>
      <c r="C3586" t="s">
        <v>9958</v>
      </c>
      <c r="D3586">
        <v>102308900</v>
      </c>
      <c r="E3586" t="s">
        <v>9959</v>
      </c>
      <c r="F3586" t="s">
        <v>9960</v>
      </c>
      <c r="G3586" t="s">
        <v>9961</v>
      </c>
      <c r="H3586" t="s">
        <v>9962</v>
      </c>
      <c r="I3586" t="s">
        <v>20</v>
      </c>
      <c r="J3586" t="s">
        <v>21</v>
      </c>
      <c r="K3586">
        <v>6000000</v>
      </c>
      <c r="L3586">
        <v>1969</v>
      </c>
      <c r="M3586">
        <v>8.1</v>
      </c>
      <c r="N3586">
        <v>2.35</v>
      </c>
    </row>
    <row r="3587" spans="1:14" x14ac:dyDescent="0.3">
      <c r="A3587" t="s">
        <v>9963</v>
      </c>
      <c r="B3587">
        <v>139</v>
      </c>
      <c r="C3587" t="s">
        <v>9964</v>
      </c>
      <c r="D3587">
        <v>102300000</v>
      </c>
      <c r="E3587" t="s">
        <v>9965</v>
      </c>
      <c r="F3587" t="s">
        <v>9966</v>
      </c>
      <c r="G3587" t="s">
        <v>9967</v>
      </c>
      <c r="H3587" t="s">
        <v>9968</v>
      </c>
      <c r="I3587" t="s">
        <v>20</v>
      </c>
      <c r="J3587" t="s">
        <v>21</v>
      </c>
      <c r="K3587">
        <v>6000000</v>
      </c>
      <c r="L3587">
        <v>1964</v>
      </c>
      <c r="M3587">
        <v>7.8</v>
      </c>
      <c r="N3587">
        <v>1.66</v>
      </c>
    </row>
    <row r="3588" spans="1:14" x14ac:dyDescent="0.3">
      <c r="A3588" t="s">
        <v>2568</v>
      </c>
      <c r="B3588">
        <v>124</v>
      </c>
      <c r="C3588" t="s">
        <v>5406</v>
      </c>
      <c r="D3588">
        <v>54800000</v>
      </c>
      <c r="E3588" t="s">
        <v>2190</v>
      </c>
      <c r="F3588" t="s">
        <v>1003</v>
      </c>
      <c r="G3588" t="s">
        <v>9969</v>
      </c>
      <c r="H3588" t="s">
        <v>434</v>
      </c>
      <c r="I3588" t="s">
        <v>20</v>
      </c>
      <c r="J3588" t="s">
        <v>21</v>
      </c>
      <c r="K3588">
        <v>6000000</v>
      </c>
      <c r="L3588">
        <v>1980</v>
      </c>
      <c r="M3588">
        <v>7.8</v>
      </c>
      <c r="N3588">
        <v>1.85</v>
      </c>
    </row>
    <row r="3589" spans="1:14" x14ac:dyDescent="0.3">
      <c r="A3589" t="s">
        <v>1071</v>
      </c>
      <c r="B3589">
        <v>120</v>
      </c>
      <c r="C3589" t="s">
        <v>550</v>
      </c>
      <c r="D3589">
        <v>24004159</v>
      </c>
      <c r="E3589" t="s">
        <v>1072</v>
      </c>
      <c r="F3589" t="s">
        <v>268</v>
      </c>
      <c r="G3589" t="s">
        <v>1073</v>
      </c>
      <c r="H3589" t="s">
        <v>1074</v>
      </c>
      <c r="I3589" t="s">
        <v>20</v>
      </c>
      <c r="J3589" t="s">
        <v>21</v>
      </c>
      <c r="K3589">
        <v>110000000</v>
      </c>
      <c r="L3589">
        <v>2004</v>
      </c>
      <c r="M3589">
        <v>5.8</v>
      </c>
      <c r="N3589">
        <v>2.35</v>
      </c>
    </row>
    <row r="3590" spans="1:14" x14ac:dyDescent="0.3">
      <c r="A3590" t="s">
        <v>9970</v>
      </c>
      <c r="B3590">
        <v>152</v>
      </c>
      <c r="C3590" t="s">
        <v>9971</v>
      </c>
      <c r="D3590">
        <v>43650000</v>
      </c>
      <c r="E3590" t="s">
        <v>9972</v>
      </c>
      <c r="F3590" t="s">
        <v>9890</v>
      </c>
      <c r="G3590" t="s">
        <v>9973</v>
      </c>
      <c r="H3590" t="s">
        <v>8719</v>
      </c>
      <c r="I3590" t="s">
        <v>20</v>
      </c>
      <c r="J3590" t="s">
        <v>21</v>
      </c>
      <c r="K3590">
        <v>6000000</v>
      </c>
      <c r="L3590">
        <v>1961</v>
      </c>
      <c r="M3590">
        <v>7.6</v>
      </c>
      <c r="N3590">
        <v>2.2000000000000002</v>
      </c>
    </row>
    <row r="3591" spans="1:14" x14ac:dyDescent="0.3">
      <c r="A3591" t="s">
        <v>2673</v>
      </c>
      <c r="B3591">
        <v>98</v>
      </c>
      <c r="C3591" t="s">
        <v>9974</v>
      </c>
      <c r="D3591">
        <v>39800000</v>
      </c>
      <c r="E3591" t="s">
        <v>2496</v>
      </c>
      <c r="F3591" t="s">
        <v>372</v>
      </c>
      <c r="G3591" t="s">
        <v>9975</v>
      </c>
      <c r="H3591" t="s">
        <v>3476</v>
      </c>
      <c r="I3591" t="s">
        <v>20</v>
      </c>
      <c r="J3591" t="s">
        <v>21</v>
      </c>
      <c r="K3591">
        <v>6000000</v>
      </c>
      <c r="L3591">
        <v>1980</v>
      </c>
      <c r="M3591">
        <v>7.4</v>
      </c>
      <c r="N3591">
        <v>1.85</v>
      </c>
    </row>
    <row r="3592" spans="1:14" x14ac:dyDescent="0.3">
      <c r="A3592" t="s">
        <v>9976</v>
      </c>
      <c r="B3592">
        <v>106</v>
      </c>
      <c r="C3592" t="s">
        <v>5498</v>
      </c>
      <c r="D3592">
        <v>27457409</v>
      </c>
      <c r="E3592" t="s">
        <v>1649</v>
      </c>
      <c r="F3592" t="s">
        <v>3399</v>
      </c>
      <c r="G3592" t="s">
        <v>9977</v>
      </c>
      <c r="H3592" t="s">
        <v>1091</v>
      </c>
      <c r="I3592" t="s">
        <v>20</v>
      </c>
      <c r="J3592" t="s">
        <v>21</v>
      </c>
      <c r="K3592">
        <v>6000000</v>
      </c>
      <c r="L3592">
        <v>2001</v>
      </c>
      <c r="M3592">
        <v>6.3</v>
      </c>
      <c r="N3592">
        <v>1.85</v>
      </c>
    </row>
    <row r="3593" spans="1:14" x14ac:dyDescent="0.3">
      <c r="A3593" t="s">
        <v>7952</v>
      </c>
      <c r="B3593">
        <v>106</v>
      </c>
      <c r="C3593" t="s">
        <v>4402</v>
      </c>
      <c r="D3593">
        <v>25047631</v>
      </c>
      <c r="E3593" t="s">
        <v>936</v>
      </c>
      <c r="F3593" t="s">
        <v>3709</v>
      </c>
      <c r="G3593" t="s">
        <v>9978</v>
      </c>
      <c r="H3593" t="s">
        <v>4643</v>
      </c>
      <c r="I3593" t="s">
        <v>20</v>
      </c>
      <c r="J3593" t="s">
        <v>21</v>
      </c>
      <c r="K3593">
        <v>6000000</v>
      </c>
      <c r="L3593">
        <v>1999</v>
      </c>
      <c r="M3593">
        <v>6.9</v>
      </c>
      <c r="N3593">
        <v>1.85</v>
      </c>
    </row>
    <row r="3594" spans="1:14" x14ac:dyDescent="0.3">
      <c r="A3594" t="s">
        <v>80</v>
      </c>
      <c r="B3594">
        <v>106</v>
      </c>
      <c r="C3594" t="s">
        <v>1087</v>
      </c>
      <c r="D3594">
        <v>23272306</v>
      </c>
      <c r="E3594" t="s">
        <v>1403</v>
      </c>
      <c r="F3594" t="s">
        <v>82</v>
      </c>
      <c r="G3594" t="s">
        <v>9979</v>
      </c>
      <c r="H3594" t="s">
        <v>2085</v>
      </c>
      <c r="I3594" t="s">
        <v>20</v>
      </c>
      <c r="J3594" t="s">
        <v>21</v>
      </c>
      <c r="K3594">
        <v>6000000</v>
      </c>
      <c r="L3594">
        <v>1995</v>
      </c>
      <c r="M3594">
        <v>8.6</v>
      </c>
      <c r="N3594">
        <v>2.35</v>
      </c>
    </row>
    <row r="3595" spans="1:14" x14ac:dyDescent="0.3">
      <c r="A3595" t="s">
        <v>1765</v>
      </c>
      <c r="B3595">
        <v>89</v>
      </c>
      <c r="C3595" t="s">
        <v>9980</v>
      </c>
      <c r="D3595">
        <v>22168359</v>
      </c>
      <c r="E3595" t="s">
        <v>9981</v>
      </c>
      <c r="F3595" t="s">
        <v>9982</v>
      </c>
      <c r="G3595" t="s">
        <v>9983</v>
      </c>
      <c r="H3595" t="s">
        <v>9984</v>
      </c>
      <c r="I3595" t="s">
        <v>20</v>
      </c>
      <c r="J3595" t="s">
        <v>21</v>
      </c>
      <c r="K3595">
        <v>8000000</v>
      </c>
      <c r="L3595">
        <v>1989</v>
      </c>
      <c r="M3595">
        <v>5.0999999999999996</v>
      </c>
      <c r="N3595">
        <v>1.85</v>
      </c>
    </row>
    <row r="3596" spans="1:14" x14ac:dyDescent="0.3">
      <c r="A3596" t="s">
        <v>1418</v>
      </c>
      <c r="B3596">
        <v>94</v>
      </c>
      <c r="C3596" t="s">
        <v>3933</v>
      </c>
      <c r="D3596">
        <v>21005329</v>
      </c>
      <c r="E3596" t="s">
        <v>1106</v>
      </c>
      <c r="F3596" t="s">
        <v>214</v>
      </c>
      <c r="G3596" t="s">
        <v>9985</v>
      </c>
      <c r="H3596" t="s">
        <v>9986</v>
      </c>
      <c r="I3596" t="s">
        <v>20</v>
      </c>
      <c r="J3596" t="s">
        <v>520</v>
      </c>
      <c r="K3596">
        <v>6000000</v>
      </c>
      <c r="L3596">
        <v>2002</v>
      </c>
      <c r="M3596">
        <v>6.4</v>
      </c>
      <c r="N3596">
        <v>1.85</v>
      </c>
    </row>
    <row r="3597" spans="1:14" x14ac:dyDescent="0.3">
      <c r="A3597" t="s">
        <v>802</v>
      </c>
      <c r="B3597">
        <v>109</v>
      </c>
      <c r="C3597" t="s">
        <v>9987</v>
      </c>
      <c r="D3597">
        <v>26236603</v>
      </c>
      <c r="E3597" t="s">
        <v>2423</v>
      </c>
      <c r="F3597" t="s">
        <v>1197</v>
      </c>
      <c r="G3597" t="s">
        <v>9988</v>
      </c>
      <c r="H3597" t="s">
        <v>9989</v>
      </c>
      <c r="I3597" t="s">
        <v>20</v>
      </c>
      <c r="J3597" t="s">
        <v>21</v>
      </c>
      <c r="K3597">
        <v>6000000</v>
      </c>
      <c r="L3597">
        <v>2008</v>
      </c>
      <c r="M3597">
        <v>7.9</v>
      </c>
      <c r="N3597">
        <v>2.35</v>
      </c>
    </row>
    <row r="3598" spans="1:14" x14ac:dyDescent="0.3">
      <c r="A3598" t="s">
        <v>9990</v>
      </c>
      <c r="B3598">
        <v>144</v>
      </c>
      <c r="C3598" t="s">
        <v>9991</v>
      </c>
      <c r="D3598">
        <v>20400000</v>
      </c>
      <c r="E3598" t="s">
        <v>2569</v>
      </c>
      <c r="F3598" t="s">
        <v>5819</v>
      </c>
      <c r="G3598" t="s">
        <v>9992</v>
      </c>
      <c r="H3598" t="s">
        <v>9993</v>
      </c>
      <c r="I3598" t="s">
        <v>20</v>
      </c>
      <c r="J3598" t="s">
        <v>21</v>
      </c>
      <c r="K3598">
        <v>8000000</v>
      </c>
      <c r="L3598">
        <v>1946</v>
      </c>
      <c r="M3598">
        <v>6.9</v>
      </c>
      <c r="N3598">
        <v>1.37</v>
      </c>
    </row>
    <row r="3599" spans="1:14" x14ac:dyDescent="0.3">
      <c r="A3599" t="s">
        <v>6692</v>
      </c>
      <c r="B3599">
        <v>90</v>
      </c>
      <c r="C3599" t="s">
        <v>1185</v>
      </c>
      <c r="D3599">
        <v>18621249</v>
      </c>
      <c r="E3599" t="s">
        <v>1099</v>
      </c>
      <c r="F3599" t="s">
        <v>679</v>
      </c>
      <c r="G3599" t="s">
        <v>9994</v>
      </c>
      <c r="H3599" t="s">
        <v>1808</v>
      </c>
      <c r="I3599" t="s">
        <v>20</v>
      </c>
      <c r="J3599" t="s">
        <v>21</v>
      </c>
      <c r="K3599">
        <v>6000000</v>
      </c>
      <c r="L3599">
        <v>2000</v>
      </c>
      <c r="M3599">
        <v>7.5</v>
      </c>
      <c r="N3599">
        <v>1.85</v>
      </c>
    </row>
    <row r="3600" spans="1:14" x14ac:dyDescent="0.3">
      <c r="A3600" t="s">
        <v>3354</v>
      </c>
      <c r="B3600">
        <v>106</v>
      </c>
      <c r="C3600" t="s">
        <v>1633</v>
      </c>
      <c r="D3600">
        <v>25244700</v>
      </c>
      <c r="E3600" t="s">
        <v>441</v>
      </c>
      <c r="F3600" t="s">
        <v>6110</v>
      </c>
      <c r="G3600" t="s">
        <v>9995</v>
      </c>
      <c r="H3600" t="s">
        <v>9996</v>
      </c>
      <c r="I3600" t="s">
        <v>20</v>
      </c>
      <c r="J3600" t="s">
        <v>34</v>
      </c>
      <c r="K3600">
        <v>6000000</v>
      </c>
      <c r="L3600">
        <v>1981</v>
      </c>
      <c r="M3600">
        <v>7.2</v>
      </c>
      <c r="N3600">
        <v>2.35</v>
      </c>
    </row>
    <row r="3601" spans="1:14" x14ac:dyDescent="0.3">
      <c r="A3601" t="s">
        <v>3182</v>
      </c>
      <c r="B3601">
        <v>121</v>
      </c>
      <c r="C3601" t="s">
        <v>9997</v>
      </c>
      <c r="D3601">
        <v>14545844</v>
      </c>
      <c r="E3601" t="s">
        <v>9877</v>
      </c>
      <c r="F3601" t="s">
        <v>5097</v>
      </c>
      <c r="G3601" t="s">
        <v>9998</v>
      </c>
      <c r="H3601" t="s">
        <v>4324</v>
      </c>
      <c r="I3601" t="s">
        <v>20</v>
      </c>
      <c r="J3601" t="s">
        <v>21</v>
      </c>
      <c r="K3601">
        <v>6500000</v>
      </c>
      <c r="L3601">
        <v>1988</v>
      </c>
      <c r="M3601">
        <v>5.8</v>
      </c>
      <c r="N3601">
        <v>1.85</v>
      </c>
    </row>
    <row r="3602" spans="1:14" x14ac:dyDescent="0.3">
      <c r="A3602" t="s">
        <v>9999</v>
      </c>
      <c r="B3602">
        <v>89</v>
      </c>
      <c r="C3602" t="s">
        <v>3476</v>
      </c>
      <c r="D3602">
        <v>13235267</v>
      </c>
      <c r="E3602" t="s">
        <v>1974</v>
      </c>
      <c r="F3602" t="s">
        <v>3455</v>
      </c>
      <c r="G3602" t="s">
        <v>10000</v>
      </c>
      <c r="H3602" t="s">
        <v>4402</v>
      </c>
      <c r="I3602" t="s">
        <v>20</v>
      </c>
      <c r="J3602" t="s">
        <v>21</v>
      </c>
      <c r="K3602">
        <v>6000000</v>
      </c>
      <c r="L3602">
        <v>2007</v>
      </c>
      <c r="M3602">
        <v>2.9</v>
      </c>
      <c r="N3602">
        <v>1.85</v>
      </c>
    </row>
    <row r="3603" spans="1:14" x14ac:dyDescent="0.3">
      <c r="A3603" t="s">
        <v>6855</v>
      </c>
      <c r="B3603">
        <v>86</v>
      </c>
      <c r="C3603" t="s">
        <v>10001</v>
      </c>
      <c r="D3603">
        <v>12674183</v>
      </c>
      <c r="E3603" t="s">
        <v>1151</v>
      </c>
      <c r="F3603" t="s">
        <v>6855</v>
      </c>
      <c r="G3603" t="s">
        <v>10002</v>
      </c>
      <c r="H3603" t="s">
        <v>10003</v>
      </c>
      <c r="I3603" t="s">
        <v>20</v>
      </c>
      <c r="J3603" t="s">
        <v>2462</v>
      </c>
      <c r="L3603">
        <v>1997</v>
      </c>
      <c r="M3603">
        <v>6.2</v>
      </c>
      <c r="N3603">
        <v>2.35</v>
      </c>
    </row>
    <row r="3604" spans="1:14" x14ac:dyDescent="0.3">
      <c r="A3604" t="s">
        <v>6692</v>
      </c>
      <c r="B3604">
        <v>91</v>
      </c>
      <c r="C3604" t="s">
        <v>6692</v>
      </c>
      <c r="D3604">
        <v>17508936</v>
      </c>
      <c r="E3604" t="s">
        <v>3970</v>
      </c>
      <c r="F3604" t="s">
        <v>1808</v>
      </c>
      <c r="G3604" t="s">
        <v>10004</v>
      </c>
      <c r="H3604" t="s">
        <v>9005</v>
      </c>
      <c r="I3604" t="s">
        <v>20</v>
      </c>
      <c r="J3604" t="s">
        <v>21</v>
      </c>
      <c r="L3604">
        <v>2003</v>
      </c>
      <c r="M3604">
        <v>7.3</v>
      </c>
      <c r="N3604">
        <v>1.85</v>
      </c>
    </row>
    <row r="3605" spans="1:14" x14ac:dyDescent="0.3">
      <c r="A3605" t="s">
        <v>2686</v>
      </c>
      <c r="B3605">
        <v>104</v>
      </c>
      <c r="C3605" t="s">
        <v>1726</v>
      </c>
      <c r="D3605">
        <v>12793213</v>
      </c>
      <c r="E3605" t="s">
        <v>936</v>
      </c>
      <c r="F3605" t="s">
        <v>1006</v>
      </c>
      <c r="G3605" t="s">
        <v>10005</v>
      </c>
      <c r="H3605" t="s">
        <v>3163</v>
      </c>
      <c r="I3605" t="s">
        <v>20</v>
      </c>
      <c r="J3605" t="s">
        <v>21</v>
      </c>
      <c r="K3605">
        <v>6000000</v>
      </c>
      <c r="L3605">
        <v>1988</v>
      </c>
      <c r="M3605">
        <v>6.2</v>
      </c>
      <c r="N3605">
        <v>1.85</v>
      </c>
    </row>
    <row r="3606" spans="1:14" x14ac:dyDescent="0.3">
      <c r="A3606" t="s">
        <v>45</v>
      </c>
      <c r="C3606" t="s">
        <v>7461</v>
      </c>
      <c r="E3606" t="s">
        <v>1276</v>
      </c>
      <c r="F3606" t="s">
        <v>268</v>
      </c>
      <c r="G3606" t="s">
        <v>10006</v>
      </c>
      <c r="H3606" t="s">
        <v>594</v>
      </c>
      <c r="I3606" t="s">
        <v>20</v>
      </c>
      <c r="J3606" t="s">
        <v>34</v>
      </c>
      <c r="M3606">
        <v>8.1999999999999993</v>
      </c>
      <c r="N3606">
        <v>16</v>
      </c>
    </row>
    <row r="3607" spans="1:14" x14ac:dyDescent="0.3">
      <c r="A3607" t="s">
        <v>3647</v>
      </c>
      <c r="B3607">
        <v>99</v>
      </c>
      <c r="C3607" t="s">
        <v>2310</v>
      </c>
      <c r="D3607">
        <v>11883495</v>
      </c>
      <c r="E3607" t="s">
        <v>1626</v>
      </c>
      <c r="F3607" t="s">
        <v>361</v>
      </c>
      <c r="G3607" t="s">
        <v>10007</v>
      </c>
      <c r="H3607" t="s">
        <v>10008</v>
      </c>
      <c r="I3607" t="s">
        <v>20</v>
      </c>
      <c r="J3607" t="s">
        <v>34</v>
      </c>
      <c r="K3607">
        <v>9000000</v>
      </c>
      <c r="L3607">
        <v>1998</v>
      </c>
      <c r="M3607">
        <v>6.8</v>
      </c>
      <c r="N3607">
        <v>1.85</v>
      </c>
    </row>
    <row r="3608" spans="1:14" x14ac:dyDescent="0.3">
      <c r="A3608" t="s">
        <v>10009</v>
      </c>
      <c r="B3608">
        <v>98</v>
      </c>
      <c r="C3608" t="s">
        <v>2527</v>
      </c>
      <c r="D3608">
        <v>11797927</v>
      </c>
      <c r="E3608" t="s">
        <v>7608</v>
      </c>
      <c r="F3608" t="s">
        <v>7780</v>
      </c>
      <c r="G3608" t="s">
        <v>10010</v>
      </c>
      <c r="H3608" t="s">
        <v>10011</v>
      </c>
      <c r="I3608" t="s">
        <v>20</v>
      </c>
      <c r="J3608" t="s">
        <v>21</v>
      </c>
      <c r="K3608">
        <v>6000000</v>
      </c>
      <c r="L3608">
        <v>1995</v>
      </c>
      <c r="M3608">
        <v>6.1</v>
      </c>
      <c r="N3608">
        <v>1.85</v>
      </c>
    </row>
    <row r="3609" spans="1:14" x14ac:dyDescent="0.3">
      <c r="A3609" t="s">
        <v>2680</v>
      </c>
      <c r="B3609">
        <v>121</v>
      </c>
      <c r="C3609" t="s">
        <v>2305</v>
      </c>
      <c r="D3609">
        <v>17605861</v>
      </c>
      <c r="E3609" t="s">
        <v>3731</v>
      </c>
      <c r="F3609" t="s">
        <v>1337</v>
      </c>
      <c r="G3609" t="s">
        <v>10012</v>
      </c>
      <c r="H3609" t="s">
        <v>10013</v>
      </c>
      <c r="I3609" t="s">
        <v>20</v>
      </c>
      <c r="J3609" t="s">
        <v>34</v>
      </c>
      <c r="K3609">
        <v>6000000</v>
      </c>
      <c r="L3609">
        <v>2006</v>
      </c>
      <c r="M3609">
        <v>7.7</v>
      </c>
      <c r="N3609">
        <v>2.35</v>
      </c>
    </row>
    <row r="3610" spans="1:14" x14ac:dyDescent="0.3">
      <c r="A3610" t="s">
        <v>10014</v>
      </c>
      <c r="B3610">
        <v>96</v>
      </c>
      <c r="C3610" t="s">
        <v>10015</v>
      </c>
      <c r="D3610">
        <v>11642254</v>
      </c>
      <c r="E3610" t="s">
        <v>3456</v>
      </c>
      <c r="F3610" t="s">
        <v>6110</v>
      </c>
      <c r="G3610" t="s">
        <v>10016</v>
      </c>
      <c r="H3610" t="s">
        <v>1191</v>
      </c>
      <c r="I3610" t="s">
        <v>20</v>
      </c>
      <c r="J3610" t="s">
        <v>21</v>
      </c>
      <c r="K3610">
        <v>3000000</v>
      </c>
      <c r="L3610">
        <v>1989</v>
      </c>
      <c r="M3610">
        <v>5.2</v>
      </c>
      <c r="N3610">
        <v>1.85</v>
      </c>
    </row>
    <row r="3611" spans="1:14" x14ac:dyDescent="0.3">
      <c r="A3611" t="s">
        <v>5537</v>
      </c>
      <c r="B3611">
        <v>99</v>
      </c>
      <c r="C3611" t="s">
        <v>10017</v>
      </c>
      <c r="D3611">
        <v>9203192</v>
      </c>
      <c r="E3611" t="s">
        <v>5554</v>
      </c>
      <c r="F3611" t="s">
        <v>450</v>
      </c>
      <c r="G3611" t="s">
        <v>10018</v>
      </c>
      <c r="H3611" t="s">
        <v>10019</v>
      </c>
      <c r="I3611" t="s">
        <v>20</v>
      </c>
      <c r="J3611" t="s">
        <v>21</v>
      </c>
      <c r="K3611">
        <v>5000000</v>
      </c>
      <c r="L3611">
        <v>2011</v>
      </c>
      <c r="M3611">
        <v>6.8</v>
      </c>
      <c r="N3611">
        <v>1.85</v>
      </c>
    </row>
    <row r="3612" spans="1:14" x14ac:dyDescent="0.3">
      <c r="A3612" t="s">
        <v>10020</v>
      </c>
      <c r="B3612">
        <v>42</v>
      </c>
      <c r="C3612" t="s">
        <v>10021</v>
      </c>
      <c r="D3612">
        <v>7518876</v>
      </c>
      <c r="E3612" t="s">
        <v>10022</v>
      </c>
      <c r="F3612" t="s">
        <v>2259</v>
      </c>
      <c r="G3612" t="s">
        <v>10023</v>
      </c>
      <c r="H3612" t="s">
        <v>45</v>
      </c>
      <c r="I3612" t="s">
        <v>20</v>
      </c>
      <c r="J3612" t="s">
        <v>34</v>
      </c>
      <c r="K3612">
        <v>6000000</v>
      </c>
      <c r="L3612">
        <v>2008</v>
      </c>
      <c r="M3612">
        <v>6.5</v>
      </c>
      <c r="N3612">
        <v>1.78</v>
      </c>
    </row>
    <row r="3613" spans="1:14" x14ac:dyDescent="0.3">
      <c r="A3613" t="s">
        <v>6576</v>
      </c>
      <c r="B3613">
        <v>122</v>
      </c>
      <c r="C3613" t="s">
        <v>8581</v>
      </c>
      <c r="D3613">
        <v>8596914</v>
      </c>
      <c r="E3613" t="s">
        <v>1017</v>
      </c>
      <c r="F3613" t="s">
        <v>2061</v>
      </c>
      <c r="G3613" t="s">
        <v>10024</v>
      </c>
      <c r="H3613" t="s">
        <v>10025</v>
      </c>
      <c r="I3613" t="s">
        <v>20</v>
      </c>
      <c r="J3613" t="s">
        <v>21</v>
      </c>
      <c r="K3613">
        <v>6000000</v>
      </c>
      <c r="L3613">
        <v>2000</v>
      </c>
      <c r="M3613">
        <v>7</v>
      </c>
      <c r="N3613">
        <v>1.85</v>
      </c>
    </row>
    <row r="3614" spans="1:14" x14ac:dyDescent="0.3">
      <c r="A3614" t="s">
        <v>10026</v>
      </c>
      <c r="B3614">
        <v>101</v>
      </c>
      <c r="C3614" t="s">
        <v>1711</v>
      </c>
      <c r="D3614">
        <v>6851636</v>
      </c>
      <c r="E3614" t="s">
        <v>936</v>
      </c>
      <c r="F3614" t="s">
        <v>536</v>
      </c>
      <c r="G3614" t="s">
        <v>10027</v>
      </c>
      <c r="H3614" t="s">
        <v>1481</v>
      </c>
      <c r="I3614" t="s">
        <v>20</v>
      </c>
      <c r="J3614" t="s">
        <v>21</v>
      </c>
      <c r="K3614">
        <v>6000000</v>
      </c>
      <c r="L3614">
        <v>1999</v>
      </c>
      <c r="M3614">
        <v>5.9</v>
      </c>
      <c r="N3614">
        <v>1.85</v>
      </c>
    </row>
    <row r="3615" spans="1:14" x14ac:dyDescent="0.3">
      <c r="A3615" t="s">
        <v>10028</v>
      </c>
      <c r="B3615">
        <v>102</v>
      </c>
      <c r="C3615" t="s">
        <v>446</v>
      </c>
      <c r="D3615">
        <v>11434867</v>
      </c>
      <c r="E3615" t="s">
        <v>2112</v>
      </c>
      <c r="F3615" t="s">
        <v>55</v>
      </c>
      <c r="G3615" t="s">
        <v>10029</v>
      </c>
      <c r="H3615" t="s">
        <v>203</v>
      </c>
      <c r="I3615" t="s">
        <v>20</v>
      </c>
      <c r="J3615" t="s">
        <v>21</v>
      </c>
      <c r="K3615">
        <v>6000000</v>
      </c>
      <c r="L3615">
        <v>2012</v>
      </c>
      <c r="M3615">
        <v>7.1</v>
      </c>
      <c r="N3615">
        <v>1.85</v>
      </c>
    </row>
    <row r="3616" spans="1:14" x14ac:dyDescent="0.3">
      <c r="A3616" t="s">
        <v>10030</v>
      </c>
      <c r="B3616">
        <v>84</v>
      </c>
      <c r="C3616" t="s">
        <v>1384</v>
      </c>
      <c r="D3616">
        <v>5895238</v>
      </c>
      <c r="E3616" t="s">
        <v>2842</v>
      </c>
      <c r="F3616" t="s">
        <v>831</v>
      </c>
      <c r="G3616" t="s">
        <v>10031</v>
      </c>
      <c r="H3616" t="s">
        <v>10032</v>
      </c>
      <c r="I3616" t="s">
        <v>1800</v>
      </c>
      <c r="J3616" t="s">
        <v>21</v>
      </c>
      <c r="K3616">
        <v>6000000</v>
      </c>
      <c r="L3616">
        <v>2012</v>
      </c>
      <c r="M3616">
        <v>5.5</v>
      </c>
      <c r="N3616">
        <v>2.35</v>
      </c>
    </row>
    <row r="3617" spans="1:14" x14ac:dyDescent="0.3">
      <c r="A3617" t="s">
        <v>10033</v>
      </c>
      <c r="B3617">
        <v>104</v>
      </c>
      <c r="C3617" t="s">
        <v>1452</v>
      </c>
      <c r="D3617">
        <v>6670712</v>
      </c>
      <c r="E3617" t="s">
        <v>1649</v>
      </c>
      <c r="F3617" t="s">
        <v>8178</v>
      </c>
      <c r="G3617" t="s">
        <v>10034</v>
      </c>
      <c r="H3617" t="s">
        <v>10035</v>
      </c>
      <c r="I3617" t="s">
        <v>20</v>
      </c>
      <c r="J3617" t="s">
        <v>21</v>
      </c>
      <c r="K3617">
        <v>6000000</v>
      </c>
      <c r="L3617">
        <v>2009</v>
      </c>
      <c r="M3617">
        <v>7.4</v>
      </c>
      <c r="N3617">
        <v>1.85</v>
      </c>
    </row>
    <row r="3618" spans="1:14" x14ac:dyDescent="0.3">
      <c r="A3618" t="s">
        <v>10036</v>
      </c>
      <c r="B3618">
        <v>96</v>
      </c>
      <c r="C3618" t="s">
        <v>5003</v>
      </c>
      <c r="D3618">
        <v>5359774</v>
      </c>
      <c r="E3618" t="s">
        <v>3707</v>
      </c>
      <c r="F3618" t="s">
        <v>172</v>
      </c>
      <c r="G3618" t="s">
        <v>10037</v>
      </c>
      <c r="H3618" t="s">
        <v>10038</v>
      </c>
      <c r="I3618" t="s">
        <v>20</v>
      </c>
      <c r="J3618" t="s">
        <v>4874</v>
      </c>
      <c r="K3618">
        <v>6000000</v>
      </c>
      <c r="L3618">
        <v>2011</v>
      </c>
      <c r="M3618">
        <v>7.3</v>
      </c>
      <c r="N3618">
        <v>2.35</v>
      </c>
    </row>
    <row r="3619" spans="1:14" x14ac:dyDescent="0.3">
      <c r="A3619" t="s">
        <v>10039</v>
      </c>
      <c r="B3619">
        <v>94</v>
      </c>
      <c r="C3619" t="s">
        <v>4635</v>
      </c>
      <c r="D3619">
        <v>4693919</v>
      </c>
      <c r="E3619" t="s">
        <v>1099</v>
      </c>
      <c r="F3619" t="s">
        <v>4631</v>
      </c>
      <c r="G3619" t="s">
        <v>10040</v>
      </c>
      <c r="H3619" t="s">
        <v>2510</v>
      </c>
      <c r="I3619" t="s">
        <v>20</v>
      </c>
      <c r="J3619" t="s">
        <v>21</v>
      </c>
      <c r="K3619">
        <v>6500000</v>
      </c>
      <c r="L3619">
        <v>2008</v>
      </c>
      <c r="M3619">
        <v>4.5999999999999996</v>
      </c>
      <c r="N3619">
        <v>1.85</v>
      </c>
    </row>
    <row r="3620" spans="1:14" x14ac:dyDescent="0.3">
      <c r="A3620" t="s">
        <v>4145</v>
      </c>
      <c r="B3620">
        <v>90</v>
      </c>
      <c r="C3620" t="s">
        <v>2506</v>
      </c>
      <c r="D3620">
        <v>4859475</v>
      </c>
      <c r="E3620" t="s">
        <v>146</v>
      </c>
      <c r="F3620" t="s">
        <v>57</v>
      </c>
      <c r="G3620" t="s">
        <v>10041</v>
      </c>
      <c r="H3620" t="s">
        <v>874</v>
      </c>
      <c r="I3620" t="s">
        <v>20</v>
      </c>
      <c r="J3620" t="s">
        <v>21</v>
      </c>
      <c r="K3620">
        <v>6000000</v>
      </c>
      <c r="L3620">
        <v>1999</v>
      </c>
      <c r="M3620">
        <v>7.2</v>
      </c>
      <c r="N3620">
        <v>1.85</v>
      </c>
    </row>
    <row r="3621" spans="1:14" x14ac:dyDescent="0.3">
      <c r="A3621" t="s">
        <v>8236</v>
      </c>
      <c r="B3621">
        <v>97</v>
      </c>
      <c r="C3621" t="s">
        <v>10042</v>
      </c>
      <c r="D3621">
        <v>4595000</v>
      </c>
      <c r="E3621" t="s">
        <v>3602</v>
      </c>
      <c r="F3621" t="s">
        <v>268</v>
      </c>
      <c r="G3621" t="s">
        <v>10043</v>
      </c>
      <c r="H3621" t="s">
        <v>5049</v>
      </c>
      <c r="I3621" t="s">
        <v>20</v>
      </c>
      <c r="J3621" t="s">
        <v>34</v>
      </c>
      <c r="L3621">
        <v>1998</v>
      </c>
      <c r="M3621">
        <v>7</v>
      </c>
      <c r="N3621">
        <v>1.85</v>
      </c>
    </row>
    <row r="3622" spans="1:14" x14ac:dyDescent="0.3">
      <c r="A3622" t="s">
        <v>10044</v>
      </c>
      <c r="B3622">
        <v>90</v>
      </c>
      <c r="C3622" t="s">
        <v>10045</v>
      </c>
      <c r="D3622">
        <v>4542775</v>
      </c>
      <c r="E3622" t="s">
        <v>1106</v>
      </c>
      <c r="F3622" t="s">
        <v>10046</v>
      </c>
      <c r="G3622" t="s">
        <v>10047</v>
      </c>
      <c r="H3622" t="s">
        <v>10048</v>
      </c>
      <c r="I3622" t="s">
        <v>20</v>
      </c>
      <c r="J3622" t="s">
        <v>21</v>
      </c>
      <c r="K3622">
        <v>6000000</v>
      </c>
      <c r="L3622">
        <v>2009</v>
      </c>
      <c r="M3622">
        <v>5.0999999999999996</v>
      </c>
      <c r="N3622">
        <v>1.85</v>
      </c>
    </row>
    <row r="3623" spans="1:14" x14ac:dyDescent="0.3">
      <c r="A3623" t="s">
        <v>10049</v>
      </c>
      <c r="B3623">
        <v>106</v>
      </c>
      <c r="C3623" t="s">
        <v>561</v>
      </c>
      <c r="D3623">
        <v>3588432</v>
      </c>
      <c r="E3623" t="s">
        <v>1649</v>
      </c>
      <c r="F3623" t="s">
        <v>786</v>
      </c>
      <c r="G3623" t="s">
        <v>10050</v>
      </c>
      <c r="H3623" t="s">
        <v>2682</v>
      </c>
      <c r="I3623" t="s">
        <v>20</v>
      </c>
      <c r="J3623" t="s">
        <v>21</v>
      </c>
      <c r="K3623">
        <v>6000000</v>
      </c>
      <c r="L3623">
        <v>2014</v>
      </c>
      <c r="M3623">
        <v>6.7</v>
      </c>
      <c r="N3623">
        <v>2.35</v>
      </c>
    </row>
    <row r="3624" spans="1:14" x14ac:dyDescent="0.3">
      <c r="A3624" t="s">
        <v>10051</v>
      </c>
      <c r="B3624">
        <v>96</v>
      </c>
      <c r="C3624" t="s">
        <v>2932</v>
      </c>
      <c r="D3624">
        <v>4394936</v>
      </c>
      <c r="E3624" t="s">
        <v>1626</v>
      </c>
      <c r="F3624" t="s">
        <v>1617</v>
      </c>
      <c r="G3624" t="s">
        <v>10052</v>
      </c>
      <c r="H3624" t="s">
        <v>10053</v>
      </c>
      <c r="I3624" t="s">
        <v>20</v>
      </c>
      <c r="J3624" t="s">
        <v>520</v>
      </c>
      <c r="K3624">
        <v>6000000</v>
      </c>
      <c r="L3624">
        <v>1999</v>
      </c>
      <c r="M3624">
        <v>5.3</v>
      </c>
      <c r="N3624">
        <v>2.35</v>
      </c>
    </row>
    <row r="3625" spans="1:14" x14ac:dyDescent="0.3">
      <c r="A3625" t="s">
        <v>45</v>
      </c>
      <c r="B3625">
        <v>44</v>
      </c>
      <c r="C3625" t="s">
        <v>10054</v>
      </c>
      <c r="E3625" t="s">
        <v>1989</v>
      </c>
      <c r="F3625" t="s">
        <v>5443</v>
      </c>
      <c r="G3625" t="s">
        <v>10055</v>
      </c>
      <c r="H3625" t="s">
        <v>3578</v>
      </c>
      <c r="I3625" t="s">
        <v>20</v>
      </c>
      <c r="J3625" t="s">
        <v>21</v>
      </c>
      <c r="M3625">
        <v>8.4</v>
      </c>
      <c r="N3625">
        <v>1.78</v>
      </c>
    </row>
    <row r="3626" spans="1:14" x14ac:dyDescent="0.3">
      <c r="A3626" t="s">
        <v>10056</v>
      </c>
      <c r="B3626">
        <v>95</v>
      </c>
      <c r="C3626" t="s">
        <v>10057</v>
      </c>
      <c r="D3626">
        <v>3029081</v>
      </c>
      <c r="E3626" t="s">
        <v>1592</v>
      </c>
      <c r="F3626" t="s">
        <v>10056</v>
      </c>
      <c r="G3626" t="s">
        <v>10058</v>
      </c>
      <c r="H3626" t="s">
        <v>4884</v>
      </c>
      <c r="I3626" t="s">
        <v>20</v>
      </c>
      <c r="J3626" t="s">
        <v>21</v>
      </c>
      <c r="K3626">
        <v>6000000</v>
      </c>
      <c r="L3626">
        <v>2001</v>
      </c>
      <c r="M3626">
        <v>7.8</v>
      </c>
      <c r="N3626">
        <v>1.85</v>
      </c>
    </row>
    <row r="3627" spans="1:14" x14ac:dyDescent="0.3">
      <c r="A3627" t="s">
        <v>7393</v>
      </c>
      <c r="B3627">
        <v>99</v>
      </c>
      <c r="C3627" t="s">
        <v>10059</v>
      </c>
      <c r="D3627">
        <v>3273588</v>
      </c>
      <c r="E3627" t="s">
        <v>526</v>
      </c>
      <c r="F3627" t="s">
        <v>5428</v>
      </c>
      <c r="G3627" t="s">
        <v>10060</v>
      </c>
      <c r="H3627" t="s">
        <v>10061</v>
      </c>
      <c r="I3627" t="s">
        <v>20</v>
      </c>
      <c r="J3627" t="s">
        <v>21</v>
      </c>
      <c r="K3627">
        <v>6000000</v>
      </c>
      <c r="L3627">
        <v>1993</v>
      </c>
      <c r="M3627">
        <v>6.7</v>
      </c>
      <c r="N3627">
        <v>1.85</v>
      </c>
    </row>
    <row r="3628" spans="1:14" x14ac:dyDescent="0.3">
      <c r="A3628" t="s">
        <v>10062</v>
      </c>
      <c r="B3628">
        <v>93</v>
      </c>
      <c r="C3628" t="s">
        <v>10063</v>
      </c>
      <c r="E3628" t="s">
        <v>3805</v>
      </c>
      <c r="F3628" t="s">
        <v>10064</v>
      </c>
      <c r="G3628" t="s">
        <v>10065</v>
      </c>
      <c r="H3628" t="s">
        <v>10066</v>
      </c>
      <c r="I3628" t="s">
        <v>20</v>
      </c>
      <c r="J3628" t="s">
        <v>21</v>
      </c>
      <c r="L3628">
        <v>2015</v>
      </c>
      <c r="M3628">
        <v>5.4</v>
      </c>
      <c r="N3628">
        <v>2.35</v>
      </c>
    </row>
    <row r="3629" spans="1:14" x14ac:dyDescent="0.3">
      <c r="A3629" t="s">
        <v>6652</v>
      </c>
      <c r="B3629">
        <v>99</v>
      </c>
      <c r="C3629" t="s">
        <v>661</v>
      </c>
      <c r="D3629">
        <v>2207975</v>
      </c>
      <c r="E3629" t="s">
        <v>4026</v>
      </c>
      <c r="F3629" t="s">
        <v>949</v>
      </c>
      <c r="G3629" t="s">
        <v>10067</v>
      </c>
      <c r="H3629" t="s">
        <v>4845</v>
      </c>
      <c r="I3629" t="s">
        <v>20</v>
      </c>
      <c r="J3629" t="s">
        <v>21</v>
      </c>
      <c r="K3629">
        <v>6000000</v>
      </c>
      <c r="L3629">
        <v>2003</v>
      </c>
      <c r="M3629">
        <v>7.2</v>
      </c>
      <c r="N3629">
        <v>2.35</v>
      </c>
    </row>
    <row r="3630" spans="1:14" x14ac:dyDescent="0.3">
      <c r="A3630" t="s">
        <v>10068</v>
      </c>
      <c r="B3630">
        <v>95</v>
      </c>
      <c r="C3630" t="s">
        <v>10069</v>
      </c>
      <c r="D3630">
        <v>2025238</v>
      </c>
      <c r="E3630" t="s">
        <v>3325</v>
      </c>
      <c r="F3630" t="s">
        <v>2207</v>
      </c>
      <c r="G3630" t="s">
        <v>10070</v>
      </c>
      <c r="H3630" t="s">
        <v>10071</v>
      </c>
      <c r="I3630" t="s">
        <v>20</v>
      </c>
      <c r="J3630" t="s">
        <v>21</v>
      </c>
      <c r="K3630">
        <v>6000000</v>
      </c>
      <c r="L3630">
        <v>2001</v>
      </c>
      <c r="M3630">
        <v>5.8</v>
      </c>
      <c r="N3630">
        <v>1.85</v>
      </c>
    </row>
    <row r="3631" spans="1:14" x14ac:dyDescent="0.3">
      <c r="A3631" t="s">
        <v>10072</v>
      </c>
      <c r="B3631">
        <v>84</v>
      </c>
      <c r="C3631" t="s">
        <v>9504</v>
      </c>
      <c r="D3631">
        <v>1028337</v>
      </c>
      <c r="E3631" t="s">
        <v>2588</v>
      </c>
      <c r="F3631" t="s">
        <v>2622</v>
      </c>
      <c r="G3631" t="s">
        <v>10073</v>
      </c>
      <c r="H3631" t="s">
        <v>10074</v>
      </c>
      <c r="I3631" t="s">
        <v>20</v>
      </c>
      <c r="J3631" t="s">
        <v>21</v>
      </c>
      <c r="L3631">
        <v>2001</v>
      </c>
      <c r="M3631">
        <v>6.4</v>
      </c>
      <c r="N3631">
        <v>1.85</v>
      </c>
    </row>
    <row r="3632" spans="1:14" x14ac:dyDescent="0.3">
      <c r="A3632" t="s">
        <v>10075</v>
      </c>
      <c r="B3632">
        <v>144</v>
      </c>
      <c r="C3632" t="s">
        <v>10076</v>
      </c>
      <c r="E3632" t="s">
        <v>92</v>
      </c>
      <c r="F3632" t="s">
        <v>10077</v>
      </c>
      <c r="G3632" t="s">
        <v>10078</v>
      </c>
      <c r="H3632" t="s">
        <v>10079</v>
      </c>
      <c r="I3632" t="s">
        <v>20</v>
      </c>
      <c r="J3632" t="s">
        <v>21</v>
      </c>
      <c r="K3632">
        <v>6244087</v>
      </c>
      <c r="L3632">
        <v>1969</v>
      </c>
      <c r="M3632">
        <v>8</v>
      </c>
      <c r="N3632">
        <v>2.35</v>
      </c>
    </row>
    <row r="3633" spans="1:14" x14ac:dyDescent="0.3">
      <c r="A3633" t="s">
        <v>4982</v>
      </c>
      <c r="B3633">
        <v>99</v>
      </c>
      <c r="C3633" t="s">
        <v>4225</v>
      </c>
      <c r="D3633">
        <v>2077046</v>
      </c>
      <c r="E3633" t="s">
        <v>936</v>
      </c>
      <c r="F3633" t="s">
        <v>4173</v>
      </c>
      <c r="G3633" t="s">
        <v>10080</v>
      </c>
      <c r="H3633" t="s">
        <v>5089</v>
      </c>
      <c r="I3633" t="s">
        <v>20</v>
      </c>
      <c r="J3633" t="s">
        <v>21</v>
      </c>
      <c r="K3633">
        <v>6000000</v>
      </c>
      <c r="L3633">
        <v>2008</v>
      </c>
      <c r="M3633">
        <v>7</v>
      </c>
      <c r="N3633">
        <v>2.35</v>
      </c>
    </row>
    <row r="3634" spans="1:14" x14ac:dyDescent="0.3">
      <c r="A3634" t="s">
        <v>10081</v>
      </c>
      <c r="B3634">
        <v>110</v>
      </c>
      <c r="C3634" t="s">
        <v>10082</v>
      </c>
      <c r="E3634" t="s">
        <v>10083</v>
      </c>
      <c r="F3634" t="s">
        <v>10084</v>
      </c>
      <c r="G3634" t="s">
        <v>10085</v>
      </c>
      <c r="H3634" t="s">
        <v>10086</v>
      </c>
      <c r="I3634" t="s">
        <v>20</v>
      </c>
      <c r="J3634" t="s">
        <v>34</v>
      </c>
      <c r="K3634">
        <v>6000000</v>
      </c>
      <c r="L3634">
        <v>1979</v>
      </c>
      <c r="M3634">
        <v>7</v>
      </c>
      <c r="N3634">
        <v>1.85</v>
      </c>
    </row>
    <row r="3635" spans="1:14" x14ac:dyDescent="0.3">
      <c r="A3635" t="s">
        <v>9760</v>
      </c>
      <c r="B3635">
        <v>97</v>
      </c>
      <c r="C3635" t="s">
        <v>10087</v>
      </c>
      <c r="D3635">
        <v>267194</v>
      </c>
      <c r="E3635" t="s">
        <v>2190</v>
      </c>
      <c r="F3635" t="s">
        <v>47</v>
      </c>
      <c r="G3635" t="s">
        <v>10088</v>
      </c>
      <c r="H3635" t="s">
        <v>10089</v>
      </c>
      <c r="I3635" t="s">
        <v>20</v>
      </c>
      <c r="J3635" t="s">
        <v>34</v>
      </c>
      <c r="L3635">
        <v>2002</v>
      </c>
      <c r="M3635">
        <v>6.7</v>
      </c>
      <c r="N3635">
        <v>1.85</v>
      </c>
    </row>
    <row r="3636" spans="1:14" x14ac:dyDescent="0.3">
      <c r="A3636" t="s">
        <v>10090</v>
      </c>
      <c r="B3636">
        <v>107</v>
      </c>
      <c r="C3636" t="s">
        <v>3600</v>
      </c>
      <c r="D3636">
        <v>869325</v>
      </c>
      <c r="E3636" t="s">
        <v>16</v>
      </c>
      <c r="F3636" t="s">
        <v>10091</v>
      </c>
      <c r="G3636" t="s">
        <v>10092</v>
      </c>
      <c r="H3636" t="s">
        <v>10093</v>
      </c>
      <c r="I3636" t="s">
        <v>20</v>
      </c>
      <c r="J3636" t="s">
        <v>21</v>
      </c>
      <c r="K3636">
        <v>6000000</v>
      </c>
      <c r="L3636">
        <v>1991</v>
      </c>
      <c r="M3636">
        <v>3.8</v>
      </c>
      <c r="N3636">
        <v>1.85</v>
      </c>
    </row>
    <row r="3637" spans="1:14" x14ac:dyDescent="0.3">
      <c r="A3637" t="s">
        <v>10094</v>
      </c>
      <c r="B3637">
        <v>90</v>
      </c>
      <c r="C3637" t="s">
        <v>10095</v>
      </c>
      <c r="D3637">
        <v>399611</v>
      </c>
      <c r="E3637" t="s">
        <v>1076</v>
      </c>
      <c r="F3637" t="s">
        <v>3985</v>
      </c>
      <c r="G3637" t="s">
        <v>10096</v>
      </c>
      <c r="H3637" t="s">
        <v>10097</v>
      </c>
      <c r="I3637" t="s">
        <v>20</v>
      </c>
      <c r="J3637" t="s">
        <v>21</v>
      </c>
      <c r="K3637">
        <v>6000000</v>
      </c>
      <c r="L3637">
        <v>2010</v>
      </c>
      <c r="M3637">
        <v>5.7</v>
      </c>
      <c r="N3637">
        <v>1.85</v>
      </c>
    </row>
    <row r="3638" spans="1:14" x14ac:dyDescent="0.3">
      <c r="A3638" t="s">
        <v>8980</v>
      </c>
      <c r="B3638">
        <v>104</v>
      </c>
      <c r="C3638" t="s">
        <v>10098</v>
      </c>
      <c r="D3638">
        <v>181798</v>
      </c>
      <c r="E3638" t="s">
        <v>2190</v>
      </c>
      <c r="F3638" t="s">
        <v>6030</v>
      </c>
      <c r="G3638" t="s">
        <v>10099</v>
      </c>
      <c r="H3638" t="s">
        <v>10100</v>
      </c>
      <c r="I3638" t="s">
        <v>965</v>
      </c>
      <c r="J3638" t="s">
        <v>966</v>
      </c>
      <c r="L3638">
        <v>2003</v>
      </c>
      <c r="M3638">
        <v>6.6</v>
      </c>
      <c r="N3638">
        <v>1.66</v>
      </c>
    </row>
    <row r="3639" spans="1:14" x14ac:dyDescent="0.3">
      <c r="A3639" t="s">
        <v>6591</v>
      </c>
      <c r="B3639">
        <v>96</v>
      </c>
      <c r="C3639" t="s">
        <v>572</v>
      </c>
      <c r="D3639">
        <v>115862</v>
      </c>
      <c r="E3639" t="s">
        <v>146</v>
      </c>
      <c r="F3639" t="s">
        <v>928</v>
      </c>
      <c r="G3639" t="s">
        <v>10101</v>
      </c>
      <c r="H3639" t="s">
        <v>10102</v>
      </c>
      <c r="I3639" t="s">
        <v>20</v>
      </c>
      <c r="J3639" t="s">
        <v>21</v>
      </c>
      <c r="K3639">
        <v>6000000</v>
      </c>
      <c r="L3639">
        <v>2009</v>
      </c>
      <c r="M3639">
        <v>6.7</v>
      </c>
      <c r="N3639">
        <v>2.35</v>
      </c>
    </row>
    <row r="3640" spans="1:14" x14ac:dyDescent="0.3">
      <c r="A3640" t="s">
        <v>2920</v>
      </c>
      <c r="B3640">
        <v>104</v>
      </c>
      <c r="C3640" t="s">
        <v>343</v>
      </c>
      <c r="D3640">
        <v>1346503</v>
      </c>
      <c r="E3640" t="s">
        <v>4026</v>
      </c>
      <c r="F3640" t="s">
        <v>195</v>
      </c>
      <c r="G3640" t="s">
        <v>10103</v>
      </c>
      <c r="H3640" t="s">
        <v>10104</v>
      </c>
      <c r="I3640" t="s">
        <v>20</v>
      </c>
      <c r="J3640" t="s">
        <v>601</v>
      </c>
      <c r="K3640">
        <v>6000000</v>
      </c>
      <c r="L3640">
        <v>2011</v>
      </c>
      <c r="M3640">
        <v>6.1</v>
      </c>
      <c r="N3640">
        <v>2.35</v>
      </c>
    </row>
    <row r="3641" spans="1:14" x14ac:dyDescent="0.3">
      <c r="A3641" t="s">
        <v>4930</v>
      </c>
      <c r="B3641">
        <v>97</v>
      </c>
      <c r="C3641" t="s">
        <v>10105</v>
      </c>
      <c r="D3641">
        <v>117560</v>
      </c>
      <c r="E3641" t="s">
        <v>146</v>
      </c>
      <c r="F3641" t="s">
        <v>991</v>
      </c>
      <c r="G3641" t="s">
        <v>10106</v>
      </c>
      <c r="H3641" t="s">
        <v>10107</v>
      </c>
      <c r="I3641" t="s">
        <v>20</v>
      </c>
      <c r="J3641" t="s">
        <v>21</v>
      </c>
      <c r="K3641">
        <v>6000000</v>
      </c>
      <c r="L3641">
        <v>2006</v>
      </c>
      <c r="M3641">
        <v>6.2</v>
      </c>
      <c r="N3641">
        <v>1.85</v>
      </c>
    </row>
    <row r="3642" spans="1:14" x14ac:dyDescent="0.3">
      <c r="A3642" t="s">
        <v>7766</v>
      </c>
      <c r="B3642">
        <v>107</v>
      </c>
      <c r="C3642" t="s">
        <v>1326</v>
      </c>
      <c r="D3642">
        <v>54606</v>
      </c>
      <c r="E3642" t="s">
        <v>2701</v>
      </c>
      <c r="F3642" t="s">
        <v>120</v>
      </c>
      <c r="G3642" t="s">
        <v>10108</v>
      </c>
      <c r="H3642" t="s">
        <v>10109</v>
      </c>
      <c r="I3642" t="s">
        <v>20</v>
      </c>
      <c r="J3642" t="s">
        <v>34</v>
      </c>
      <c r="K3642">
        <v>6000000</v>
      </c>
      <c r="L3642">
        <v>2001</v>
      </c>
      <c r="M3642">
        <v>6.2</v>
      </c>
      <c r="N3642">
        <v>2.35</v>
      </c>
    </row>
    <row r="3643" spans="1:14" x14ac:dyDescent="0.3">
      <c r="A3643" t="s">
        <v>10110</v>
      </c>
      <c r="B3643">
        <v>117</v>
      </c>
      <c r="C3643" t="s">
        <v>3573</v>
      </c>
      <c r="E3643" t="s">
        <v>2190</v>
      </c>
      <c r="F3643" t="s">
        <v>1551</v>
      </c>
      <c r="G3643" t="s">
        <v>10111</v>
      </c>
      <c r="H3643" t="s">
        <v>1653</v>
      </c>
      <c r="I3643" t="s">
        <v>20</v>
      </c>
      <c r="J3643" t="s">
        <v>21</v>
      </c>
      <c r="K3643">
        <v>7840000</v>
      </c>
      <c r="L3643">
        <v>1977</v>
      </c>
      <c r="M3643">
        <v>7.4</v>
      </c>
      <c r="N3643">
        <v>1.85</v>
      </c>
    </row>
    <row r="3644" spans="1:14" x14ac:dyDescent="0.3">
      <c r="A3644" t="s">
        <v>10112</v>
      </c>
      <c r="B3644">
        <v>85</v>
      </c>
      <c r="C3644" t="s">
        <v>874</v>
      </c>
      <c r="D3644">
        <v>36497</v>
      </c>
      <c r="E3644" t="s">
        <v>1099</v>
      </c>
      <c r="F3644" t="s">
        <v>450</v>
      </c>
      <c r="G3644" t="s">
        <v>10113</v>
      </c>
      <c r="H3644" t="s">
        <v>8159</v>
      </c>
      <c r="I3644" t="s">
        <v>20</v>
      </c>
      <c r="J3644" t="s">
        <v>21</v>
      </c>
      <c r="K3644">
        <v>6000000</v>
      </c>
      <c r="L3644">
        <v>2008</v>
      </c>
      <c r="M3644">
        <v>4.7</v>
      </c>
      <c r="N3644">
        <v>1.85</v>
      </c>
    </row>
    <row r="3645" spans="1:14" x14ac:dyDescent="0.3">
      <c r="A3645" t="s">
        <v>4734</v>
      </c>
      <c r="B3645">
        <v>152</v>
      </c>
      <c r="C3645" t="s">
        <v>10114</v>
      </c>
      <c r="D3645">
        <v>23807</v>
      </c>
      <c r="E3645" t="s">
        <v>43</v>
      </c>
      <c r="F3645" t="s">
        <v>10115</v>
      </c>
      <c r="G3645" t="s">
        <v>10116</v>
      </c>
      <c r="H3645" t="s">
        <v>10117</v>
      </c>
      <c r="I3645" t="s">
        <v>20</v>
      </c>
      <c r="J3645" t="s">
        <v>21</v>
      </c>
      <c r="L3645">
        <v>2006</v>
      </c>
      <c r="M3645">
        <v>8.3000000000000007</v>
      </c>
    </row>
    <row r="3646" spans="1:14" x14ac:dyDescent="0.3">
      <c r="A3646" t="s">
        <v>10118</v>
      </c>
      <c r="B3646">
        <v>85</v>
      </c>
      <c r="C3646" t="s">
        <v>9726</v>
      </c>
      <c r="E3646" t="s">
        <v>5554</v>
      </c>
      <c r="F3646" t="s">
        <v>3690</v>
      </c>
      <c r="G3646" t="s">
        <v>10119</v>
      </c>
      <c r="H3646" t="s">
        <v>6027</v>
      </c>
      <c r="I3646" t="s">
        <v>20</v>
      </c>
      <c r="J3646" t="s">
        <v>21</v>
      </c>
      <c r="K3646">
        <v>6000000</v>
      </c>
      <c r="L3646">
        <v>2003</v>
      </c>
      <c r="M3646">
        <v>7.2</v>
      </c>
      <c r="N3646">
        <v>1.85</v>
      </c>
    </row>
    <row r="3647" spans="1:14" x14ac:dyDescent="0.3">
      <c r="A3647" t="s">
        <v>10120</v>
      </c>
      <c r="B3647">
        <v>76</v>
      </c>
      <c r="C3647" t="s">
        <v>8610</v>
      </c>
      <c r="E3647" t="s">
        <v>622</v>
      </c>
      <c r="F3647" t="s">
        <v>10121</v>
      </c>
      <c r="G3647" t="s">
        <v>10122</v>
      </c>
      <c r="H3647" t="s">
        <v>4201</v>
      </c>
      <c r="I3647" t="s">
        <v>20</v>
      </c>
      <c r="J3647" t="s">
        <v>21</v>
      </c>
      <c r="K3647">
        <v>8600000</v>
      </c>
      <c r="L3647">
        <v>1994</v>
      </c>
      <c r="M3647">
        <v>5.8</v>
      </c>
      <c r="N3647">
        <v>2.35</v>
      </c>
    </row>
    <row r="3648" spans="1:14" x14ac:dyDescent="0.3">
      <c r="A3648" t="s">
        <v>10123</v>
      </c>
      <c r="B3648">
        <v>87</v>
      </c>
      <c r="C3648" t="s">
        <v>3363</v>
      </c>
      <c r="E3648" t="s">
        <v>1265</v>
      </c>
      <c r="F3648" t="s">
        <v>3412</v>
      </c>
      <c r="G3648" t="s">
        <v>10124</v>
      </c>
      <c r="H3648" t="s">
        <v>10125</v>
      </c>
      <c r="I3648" t="s">
        <v>20</v>
      </c>
      <c r="J3648" t="s">
        <v>21</v>
      </c>
      <c r="L3648">
        <v>2009</v>
      </c>
      <c r="M3648">
        <v>5.9</v>
      </c>
      <c r="N3648">
        <v>1.85</v>
      </c>
    </row>
    <row r="3649" spans="1:14" x14ac:dyDescent="0.3">
      <c r="A3649" t="s">
        <v>7848</v>
      </c>
      <c r="B3649">
        <v>95</v>
      </c>
      <c r="C3649" t="s">
        <v>203</v>
      </c>
      <c r="D3649">
        <v>65804</v>
      </c>
      <c r="E3649" t="s">
        <v>1392</v>
      </c>
      <c r="F3649" t="s">
        <v>259</v>
      </c>
      <c r="G3649" t="s">
        <v>10126</v>
      </c>
      <c r="H3649" t="s">
        <v>3199</v>
      </c>
      <c r="I3649" t="s">
        <v>20</v>
      </c>
      <c r="J3649" t="s">
        <v>21</v>
      </c>
      <c r="K3649">
        <v>12000000</v>
      </c>
      <c r="L3649">
        <v>2012</v>
      </c>
      <c r="M3649">
        <v>6.3</v>
      </c>
      <c r="N3649">
        <v>2.35</v>
      </c>
    </row>
    <row r="3650" spans="1:14" x14ac:dyDescent="0.3">
      <c r="A3650" t="s">
        <v>9083</v>
      </c>
      <c r="B3650">
        <v>101</v>
      </c>
      <c r="C3650" t="s">
        <v>3985</v>
      </c>
      <c r="E3650" t="s">
        <v>4396</v>
      </c>
      <c r="F3650" t="s">
        <v>1113</v>
      </c>
      <c r="G3650" t="s">
        <v>10127</v>
      </c>
      <c r="H3650" t="s">
        <v>10128</v>
      </c>
      <c r="I3650" t="s">
        <v>20</v>
      </c>
      <c r="J3650" t="s">
        <v>182</v>
      </c>
      <c r="K3650">
        <v>6000000</v>
      </c>
      <c r="L3650">
        <v>2009</v>
      </c>
      <c r="M3650">
        <v>7.2</v>
      </c>
      <c r="N3650">
        <v>2.35</v>
      </c>
    </row>
    <row r="3651" spans="1:14" x14ac:dyDescent="0.3">
      <c r="A3651" t="s">
        <v>10129</v>
      </c>
      <c r="B3651">
        <v>90</v>
      </c>
      <c r="C3651" t="s">
        <v>10130</v>
      </c>
      <c r="E3651" t="s">
        <v>37</v>
      </c>
      <c r="F3651" t="s">
        <v>9041</v>
      </c>
      <c r="G3651" t="s">
        <v>10131</v>
      </c>
      <c r="H3651" t="s">
        <v>1344</v>
      </c>
      <c r="I3651" t="s">
        <v>20</v>
      </c>
      <c r="J3651" t="s">
        <v>21</v>
      </c>
      <c r="K3651">
        <v>6000000</v>
      </c>
      <c r="L3651">
        <v>2011</v>
      </c>
      <c r="M3651">
        <v>5.4</v>
      </c>
      <c r="N3651">
        <v>1.85</v>
      </c>
    </row>
    <row r="3652" spans="1:14" x14ac:dyDescent="0.3">
      <c r="A3652" t="s">
        <v>45</v>
      </c>
      <c r="B3652">
        <v>240</v>
      </c>
      <c r="C3652" t="s">
        <v>10132</v>
      </c>
      <c r="E3652" t="s">
        <v>936</v>
      </c>
      <c r="F3652" t="s">
        <v>6182</v>
      </c>
      <c r="G3652" t="s">
        <v>10133</v>
      </c>
      <c r="H3652" t="s">
        <v>2291</v>
      </c>
      <c r="I3652" t="s">
        <v>20</v>
      </c>
      <c r="J3652" t="s">
        <v>34</v>
      </c>
      <c r="M3652">
        <v>8.1999999999999993</v>
      </c>
      <c r="N3652">
        <v>1.78</v>
      </c>
    </row>
    <row r="3653" spans="1:14" x14ac:dyDescent="0.3">
      <c r="A3653" t="s">
        <v>3375</v>
      </c>
      <c r="B3653">
        <v>89</v>
      </c>
      <c r="C3653" t="s">
        <v>10134</v>
      </c>
      <c r="E3653" t="s">
        <v>2710</v>
      </c>
      <c r="F3653" t="s">
        <v>10135</v>
      </c>
      <c r="G3653" t="s">
        <v>10136</v>
      </c>
      <c r="H3653" t="s">
        <v>10137</v>
      </c>
      <c r="I3653" t="s">
        <v>20</v>
      </c>
      <c r="J3653" t="s">
        <v>182</v>
      </c>
      <c r="K3653">
        <v>5952000</v>
      </c>
      <c r="L3653">
        <v>1983</v>
      </c>
      <c r="M3653">
        <v>7.3</v>
      </c>
      <c r="N3653">
        <v>1.85</v>
      </c>
    </row>
    <row r="3654" spans="1:14" x14ac:dyDescent="0.3">
      <c r="A3654" t="s">
        <v>10138</v>
      </c>
      <c r="B3654">
        <v>111</v>
      </c>
      <c r="C3654" t="s">
        <v>1074</v>
      </c>
      <c r="D3654">
        <v>3895664</v>
      </c>
      <c r="E3654" t="s">
        <v>1649</v>
      </c>
      <c r="F3654" t="s">
        <v>6302</v>
      </c>
      <c r="G3654" t="s">
        <v>10139</v>
      </c>
      <c r="H3654" t="s">
        <v>8891</v>
      </c>
      <c r="I3654" t="s">
        <v>965</v>
      </c>
      <c r="J3654" t="s">
        <v>966</v>
      </c>
      <c r="K3654">
        <v>5300000</v>
      </c>
      <c r="L3654">
        <v>2002</v>
      </c>
      <c r="M3654">
        <v>7.3</v>
      </c>
      <c r="N3654">
        <v>1.85</v>
      </c>
    </row>
    <row r="3655" spans="1:14" x14ac:dyDescent="0.3">
      <c r="A3655" t="s">
        <v>10140</v>
      </c>
      <c r="B3655">
        <v>86</v>
      </c>
      <c r="C3655" t="s">
        <v>10141</v>
      </c>
      <c r="D3655">
        <v>20200</v>
      </c>
      <c r="E3655" t="s">
        <v>3846</v>
      </c>
      <c r="F3655" t="s">
        <v>175</v>
      </c>
      <c r="G3655" t="s">
        <v>10142</v>
      </c>
      <c r="H3655" t="s">
        <v>10143</v>
      </c>
      <c r="I3655" t="s">
        <v>20</v>
      </c>
      <c r="J3655" t="s">
        <v>21</v>
      </c>
      <c r="K3655">
        <v>6000000</v>
      </c>
      <c r="L3655">
        <v>2014</v>
      </c>
      <c r="M3655">
        <v>5.8</v>
      </c>
    </row>
    <row r="3656" spans="1:14" x14ac:dyDescent="0.3">
      <c r="A3656" t="s">
        <v>3331</v>
      </c>
      <c r="B3656">
        <v>115</v>
      </c>
      <c r="C3656" t="s">
        <v>2867</v>
      </c>
      <c r="D3656">
        <v>31874869</v>
      </c>
      <c r="E3656" t="s">
        <v>1451</v>
      </c>
      <c r="F3656" t="s">
        <v>2670</v>
      </c>
      <c r="G3656" t="s">
        <v>3332</v>
      </c>
      <c r="H3656" t="s">
        <v>3333</v>
      </c>
      <c r="I3656" t="s">
        <v>20</v>
      </c>
      <c r="J3656" t="s">
        <v>21</v>
      </c>
      <c r="K3656">
        <v>50000000</v>
      </c>
      <c r="L3656">
        <v>2002</v>
      </c>
      <c r="M3656">
        <v>6.1</v>
      </c>
      <c r="N3656">
        <v>1.85</v>
      </c>
    </row>
    <row r="3657" spans="1:14" x14ac:dyDescent="0.3">
      <c r="A3657" t="s">
        <v>10144</v>
      </c>
      <c r="B3657">
        <v>103</v>
      </c>
      <c r="C3657" t="s">
        <v>10145</v>
      </c>
      <c r="D3657">
        <v>542860</v>
      </c>
      <c r="E3657" t="s">
        <v>1290</v>
      </c>
      <c r="F3657" t="s">
        <v>10146</v>
      </c>
      <c r="G3657" t="s">
        <v>10147</v>
      </c>
      <c r="H3657" t="s">
        <v>10148</v>
      </c>
      <c r="I3657" t="s">
        <v>6282</v>
      </c>
      <c r="J3657" t="s">
        <v>6283</v>
      </c>
      <c r="K3657">
        <v>4000000</v>
      </c>
      <c r="L3657">
        <v>2008</v>
      </c>
      <c r="M3657">
        <v>7.1</v>
      </c>
      <c r="N3657">
        <v>2.35</v>
      </c>
    </row>
    <row r="3658" spans="1:14" x14ac:dyDescent="0.3">
      <c r="A3658" t="s">
        <v>10149</v>
      </c>
      <c r="B3658">
        <v>90</v>
      </c>
      <c r="C3658" t="s">
        <v>3978</v>
      </c>
      <c r="E3658" t="s">
        <v>3707</v>
      </c>
      <c r="F3658" t="s">
        <v>2575</v>
      </c>
      <c r="G3658" t="s">
        <v>10150</v>
      </c>
      <c r="H3658" t="s">
        <v>3187</v>
      </c>
      <c r="I3658" t="s">
        <v>20</v>
      </c>
      <c r="J3658" t="s">
        <v>21</v>
      </c>
      <c r="K3658">
        <v>6000000</v>
      </c>
      <c r="L3658">
        <v>2012</v>
      </c>
      <c r="M3658">
        <v>6.5</v>
      </c>
    </row>
    <row r="3659" spans="1:14" x14ac:dyDescent="0.3">
      <c r="A3659" t="s">
        <v>2975</v>
      </c>
      <c r="B3659">
        <v>133</v>
      </c>
      <c r="C3659" t="s">
        <v>10151</v>
      </c>
      <c r="E3659" t="s">
        <v>10152</v>
      </c>
      <c r="F3659" t="s">
        <v>5580</v>
      </c>
      <c r="G3659" t="s">
        <v>10153</v>
      </c>
      <c r="H3659" t="s">
        <v>10154</v>
      </c>
      <c r="I3659" t="s">
        <v>20</v>
      </c>
      <c r="J3659" t="s">
        <v>966</v>
      </c>
      <c r="K3659">
        <v>6700000</v>
      </c>
      <c r="L3659">
        <v>1964</v>
      </c>
      <c r="M3659">
        <v>7.9</v>
      </c>
      <c r="N3659">
        <v>1.66</v>
      </c>
    </row>
    <row r="3660" spans="1:14" x14ac:dyDescent="0.3">
      <c r="A3660" t="s">
        <v>10155</v>
      </c>
      <c r="B3660">
        <v>88</v>
      </c>
      <c r="C3660" t="s">
        <v>3301</v>
      </c>
      <c r="D3660">
        <v>15059</v>
      </c>
      <c r="E3660" t="s">
        <v>2588</v>
      </c>
      <c r="F3660" t="s">
        <v>4135</v>
      </c>
      <c r="G3660" t="s">
        <v>10156</v>
      </c>
      <c r="H3660" t="s">
        <v>10157</v>
      </c>
      <c r="I3660" t="s">
        <v>20</v>
      </c>
      <c r="J3660" t="s">
        <v>21</v>
      </c>
      <c r="L3660">
        <v>2012</v>
      </c>
      <c r="M3660">
        <v>5.4</v>
      </c>
      <c r="N3660">
        <v>2.35</v>
      </c>
    </row>
    <row r="3661" spans="1:14" x14ac:dyDescent="0.3">
      <c r="A3661" t="s">
        <v>10158</v>
      </c>
      <c r="B3661">
        <v>111</v>
      </c>
      <c r="C3661" t="s">
        <v>10159</v>
      </c>
      <c r="D3661">
        <v>11905519</v>
      </c>
      <c r="E3661" t="s">
        <v>315</v>
      </c>
      <c r="F3661" t="s">
        <v>4461</v>
      </c>
      <c r="G3661" t="s">
        <v>10160</v>
      </c>
      <c r="H3661" t="s">
        <v>10161</v>
      </c>
      <c r="I3661" t="s">
        <v>7833</v>
      </c>
      <c r="J3661" t="s">
        <v>7834</v>
      </c>
      <c r="K3661">
        <v>200000000</v>
      </c>
      <c r="L3661">
        <v>2005</v>
      </c>
      <c r="M3661">
        <v>7.1</v>
      </c>
      <c r="N3661">
        <v>1.85</v>
      </c>
    </row>
    <row r="3662" spans="1:14" x14ac:dyDescent="0.3">
      <c r="A3662" t="s">
        <v>10162</v>
      </c>
      <c r="B3662">
        <v>94</v>
      </c>
      <c r="C3662" t="s">
        <v>4566</v>
      </c>
      <c r="D3662">
        <v>69582</v>
      </c>
      <c r="E3662" t="s">
        <v>1099</v>
      </c>
      <c r="F3662" t="s">
        <v>2041</v>
      </c>
      <c r="G3662" t="s">
        <v>10163</v>
      </c>
      <c r="H3662" t="s">
        <v>9463</v>
      </c>
      <c r="I3662" t="s">
        <v>20</v>
      </c>
      <c r="J3662" t="s">
        <v>34</v>
      </c>
      <c r="L3662">
        <v>1998</v>
      </c>
      <c r="M3662">
        <v>6.4</v>
      </c>
      <c r="N3662">
        <v>1.85</v>
      </c>
    </row>
    <row r="3663" spans="1:14" x14ac:dyDescent="0.3">
      <c r="A3663" t="s">
        <v>45</v>
      </c>
      <c r="B3663">
        <v>25</v>
      </c>
      <c r="C3663" t="s">
        <v>10164</v>
      </c>
      <c r="E3663" t="s">
        <v>1106</v>
      </c>
      <c r="F3663" t="s">
        <v>10165</v>
      </c>
      <c r="G3663" t="s">
        <v>10166</v>
      </c>
      <c r="H3663" t="s">
        <v>10167</v>
      </c>
      <c r="I3663" t="s">
        <v>20</v>
      </c>
      <c r="J3663" t="s">
        <v>34</v>
      </c>
      <c r="M3663">
        <v>8.4</v>
      </c>
      <c r="N3663">
        <v>16</v>
      </c>
    </row>
    <row r="3664" spans="1:14" x14ac:dyDescent="0.3">
      <c r="A3664" t="s">
        <v>9077</v>
      </c>
      <c r="B3664">
        <v>112</v>
      </c>
      <c r="C3664" t="s">
        <v>10168</v>
      </c>
      <c r="D3664">
        <v>32541719</v>
      </c>
      <c r="E3664" t="s">
        <v>2838</v>
      </c>
      <c r="F3664" t="s">
        <v>998</v>
      </c>
      <c r="G3664" t="s">
        <v>10169</v>
      </c>
      <c r="H3664" t="s">
        <v>9732</v>
      </c>
      <c r="I3664" t="s">
        <v>20</v>
      </c>
      <c r="J3664" t="s">
        <v>34</v>
      </c>
      <c r="K3664">
        <v>3500159</v>
      </c>
      <c r="L3664">
        <v>2002</v>
      </c>
      <c r="M3664">
        <v>6.7</v>
      </c>
      <c r="N3664">
        <v>1.85</v>
      </c>
    </row>
    <row r="3665" spans="1:14" x14ac:dyDescent="0.3">
      <c r="A3665" t="s">
        <v>9330</v>
      </c>
      <c r="B3665">
        <v>141</v>
      </c>
      <c r="C3665" t="s">
        <v>10170</v>
      </c>
      <c r="D3665">
        <v>3064356</v>
      </c>
      <c r="E3665" t="s">
        <v>146</v>
      </c>
      <c r="F3665" t="s">
        <v>850</v>
      </c>
      <c r="G3665" t="s">
        <v>10171</v>
      </c>
      <c r="H3665" t="s">
        <v>2525</v>
      </c>
      <c r="I3665" t="s">
        <v>20</v>
      </c>
      <c r="J3665" t="s">
        <v>21</v>
      </c>
      <c r="K3665">
        <v>5600000</v>
      </c>
      <c r="L3665">
        <v>2002</v>
      </c>
      <c r="M3665">
        <v>6.9</v>
      </c>
      <c r="N3665">
        <v>1.85</v>
      </c>
    </row>
    <row r="3666" spans="1:14" x14ac:dyDescent="0.3">
      <c r="A3666" t="s">
        <v>8095</v>
      </c>
      <c r="B3666">
        <v>95</v>
      </c>
      <c r="C3666" t="s">
        <v>10172</v>
      </c>
      <c r="D3666">
        <v>7009668</v>
      </c>
      <c r="E3666" t="s">
        <v>10173</v>
      </c>
      <c r="F3666" t="s">
        <v>10174</v>
      </c>
      <c r="G3666" t="s">
        <v>10175</v>
      </c>
      <c r="H3666" t="s">
        <v>10176</v>
      </c>
      <c r="I3666" t="s">
        <v>20</v>
      </c>
      <c r="J3666" t="s">
        <v>21</v>
      </c>
      <c r="K3666">
        <v>5600000</v>
      </c>
      <c r="L3666">
        <v>2006</v>
      </c>
      <c r="M3666">
        <v>2.1</v>
      </c>
      <c r="N3666">
        <v>1.85</v>
      </c>
    </row>
    <row r="3667" spans="1:14" x14ac:dyDescent="0.3">
      <c r="A3667" t="s">
        <v>10177</v>
      </c>
      <c r="B3667">
        <v>141</v>
      </c>
      <c r="C3667" t="s">
        <v>10178</v>
      </c>
      <c r="D3667">
        <v>352684</v>
      </c>
      <c r="E3667" t="s">
        <v>1399</v>
      </c>
      <c r="F3667" t="s">
        <v>10179</v>
      </c>
      <c r="G3667" t="s">
        <v>10180</v>
      </c>
      <c r="H3667" t="s">
        <v>10181</v>
      </c>
      <c r="I3667" t="s">
        <v>3497</v>
      </c>
      <c r="J3667" t="s">
        <v>3498</v>
      </c>
      <c r="L3667">
        <v>2012</v>
      </c>
      <c r="M3667">
        <v>4.3</v>
      </c>
    </row>
    <row r="3668" spans="1:14" x14ac:dyDescent="0.3">
      <c r="A3668" t="s">
        <v>8663</v>
      </c>
      <c r="B3668">
        <v>85</v>
      </c>
      <c r="C3668" t="s">
        <v>10182</v>
      </c>
      <c r="D3668">
        <v>27024</v>
      </c>
      <c r="E3668" t="s">
        <v>3960</v>
      </c>
      <c r="F3668" t="s">
        <v>10183</v>
      </c>
      <c r="G3668" t="s">
        <v>10184</v>
      </c>
      <c r="H3668" t="s">
        <v>10185</v>
      </c>
      <c r="I3668" t="s">
        <v>1800</v>
      </c>
      <c r="J3668" t="s">
        <v>2292</v>
      </c>
      <c r="K3668">
        <v>5600000</v>
      </c>
      <c r="L3668">
        <v>2009</v>
      </c>
      <c r="M3668">
        <v>6.6</v>
      </c>
      <c r="N3668">
        <v>1.85</v>
      </c>
    </row>
    <row r="3669" spans="1:14" x14ac:dyDescent="0.3">
      <c r="A3669" t="s">
        <v>9215</v>
      </c>
      <c r="B3669">
        <v>105</v>
      </c>
      <c r="C3669" t="s">
        <v>10186</v>
      </c>
      <c r="D3669">
        <v>531806</v>
      </c>
      <c r="E3669" t="s">
        <v>10187</v>
      </c>
      <c r="F3669" t="s">
        <v>10188</v>
      </c>
      <c r="G3669" t="s">
        <v>10189</v>
      </c>
      <c r="H3669" t="s">
        <v>10190</v>
      </c>
      <c r="I3669" t="s">
        <v>20</v>
      </c>
      <c r="J3669" t="s">
        <v>21</v>
      </c>
      <c r="L3669">
        <v>2010</v>
      </c>
      <c r="M3669">
        <v>3.4</v>
      </c>
    </row>
    <row r="3670" spans="1:14" x14ac:dyDescent="0.3">
      <c r="A3670" t="s">
        <v>9957</v>
      </c>
      <c r="B3670">
        <v>129</v>
      </c>
      <c r="C3670" t="s">
        <v>8265</v>
      </c>
      <c r="D3670">
        <v>159600000</v>
      </c>
      <c r="E3670" t="s">
        <v>5554</v>
      </c>
      <c r="F3670" t="s">
        <v>2665</v>
      </c>
      <c r="G3670" t="s">
        <v>10191</v>
      </c>
      <c r="H3670" t="s">
        <v>2687</v>
      </c>
      <c r="I3670" t="s">
        <v>20</v>
      </c>
      <c r="J3670" t="s">
        <v>21</v>
      </c>
      <c r="K3670">
        <v>5500000</v>
      </c>
      <c r="L3670">
        <v>1973</v>
      </c>
      <c r="M3670">
        <v>8.3000000000000007</v>
      </c>
      <c r="N3670">
        <v>1.85</v>
      </c>
    </row>
    <row r="3671" spans="1:14" x14ac:dyDescent="0.3">
      <c r="A3671" t="s">
        <v>4766</v>
      </c>
      <c r="B3671">
        <v>125</v>
      </c>
      <c r="C3671" t="s">
        <v>2019</v>
      </c>
      <c r="D3671">
        <v>58800000</v>
      </c>
      <c r="E3671" t="s">
        <v>1076</v>
      </c>
      <c r="F3671" t="s">
        <v>3269</v>
      </c>
      <c r="G3671" t="s">
        <v>10192</v>
      </c>
      <c r="H3671" t="s">
        <v>2022</v>
      </c>
      <c r="I3671" t="s">
        <v>20</v>
      </c>
      <c r="J3671" t="s">
        <v>34</v>
      </c>
      <c r="K3671">
        <v>5500000</v>
      </c>
      <c r="L3671">
        <v>1981</v>
      </c>
      <c r="M3671">
        <v>7.2</v>
      </c>
      <c r="N3671">
        <v>1.85</v>
      </c>
    </row>
    <row r="3672" spans="1:14" x14ac:dyDescent="0.3">
      <c r="A3672" t="s">
        <v>10193</v>
      </c>
      <c r="B3672">
        <v>116</v>
      </c>
      <c r="C3672" t="s">
        <v>3088</v>
      </c>
      <c r="D3672">
        <v>50382128</v>
      </c>
      <c r="E3672" t="s">
        <v>936</v>
      </c>
      <c r="F3672" t="s">
        <v>4598</v>
      </c>
      <c r="G3672" t="s">
        <v>10194</v>
      </c>
      <c r="H3672" t="s">
        <v>8870</v>
      </c>
      <c r="I3672" t="s">
        <v>20</v>
      </c>
      <c r="J3672" t="s">
        <v>21</v>
      </c>
      <c r="K3672">
        <v>5500000</v>
      </c>
      <c r="L3672">
        <v>2005</v>
      </c>
      <c r="M3672">
        <v>5.6</v>
      </c>
      <c r="N3672">
        <v>1.85</v>
      </c>
    </row>
    <row r="3673" spans="1:14" x14ac:dyDescent="0.3">
      <c r="A3673" t="s">
        <v>4428</v>
      </c>
      <c r="B3673">
        <v>105</v>
      </c>
      <c r="C3673" t="s">
        <v>577</v>
      </c>
      <c r="D3673">
        <v>35811509</v>
      </c>
      <c r="E3673" t="s">
        <v>5314</v>
      </c>
      <c r="F3673" t="s">
        <v>358</v>
      </c>
      <c r="G3673" t="s">
        <v>10195</v>
      </c>
      <c r="H3673" t="s">
        <v>10196</v>
      </c>
      <c r="I3673" t="s">
        <v>20</v>
      </c>
      <c r="J3673" t="s">
        <v>251</v>
      </c>
      <c r="K3673">
        <v>5500000</v>
      </c>
      <c r="L3673">
        <v>1996</v>
      </c>
      <c r="M3673">
        <v>7.7</v>
      </c>
      <c r="N3673">
        <v>1.85</v>
      </c>
    </row>
    <row r="3674" spans="1:14" x14ac:dyDescent="0.3">
      <c r="A3674" t="s">
        <v>40</v>
      </c>
      <c r="B3674">
        <v>90</v>
      </c>
      <c r="C3674" t="s">
        <v>68</v>
      </c>
      <c r="D3674">
        <v>24475193</v>
      </c>
      <c r="E3674" t="s">
        <v>936</v>
      </c>
      <c r="F3674" t="s">
        <v>40</v>
      </c>
      <c r="G3674" t="s">
        <v>10197</v>
      </c>
      <c r="H3674" t="s">
        <v>10198</v>
      </c>
      <c r="I3674" t="s">
        <v>20</v>
      </c>
      <c r="J3674" t="s">
        <v>21</v>
      </c>
      <c r="K3674">
        <v>3000000</v>
      </c>
      <c r="L3674">
        <v>2013</v>
      </c>
      <c r="M3674">
        <v>6.6</v>
      </c>
      <c r="N3674">
        <v>2.35</v>
      </c>
    </row>
    <row r="3675" spans="1:14" x14ac:dyDescent="0.3">
      <c r="A3675" t="s">
        <v>2363</v>
      </c>
      <c r="B3675">
        <v>105</v>
      </c>
      <c r="C3675" t="s">
        <v>9601</v>
      </c>
      <c r="E3675" t="s">
        <v>10199</v>
      </c>
      <c r="F3675" t="s">
        <v>2363</v>
      </c>
      <c r="G3675" t="s">
        <v>10200</v>
      </c>
      <c r="H3675" t="s">
        <v>10201</v>
      </c>
      <c r="I3675" t="s">
        <v>20</v>
      </c>
      <c r="J3675" t="s">
        <v>21</v>
      </c>
      <c r="K3675">
        <v>5500000</v>
      </c>
      <c r="L3675">
        <v>1973</v>
      </c>
      <c r="M3675">
        <v>7.6</v>
      </c>
      <c r="N3675">
        <v>2.35</v>
      </c>
    </row>
    <row r="3676" spans="1:14" x14ac:dyDescent="0.3">
      <c r="A3676" t="s">
        <v>7003</v>
      </c>
      <c r="B3676">
        <v>111</v>
      </c>
      <c r="C3676" t="s">
        <v>186</v>
      </c>
      <c r="D3676">
        <v>6200756</v>
      </c>
      <c r="E3676" t="s">
        <v>1649</v>
      </c>
      <c r="F3676" t="s">
        <v>68</v>
      </c>
      <c r="G3676" t="s">
        <v>10202</v>
      </c>
      <c r="H3676" t="s">
        <v>882</v>
      </c>
      <c r="I3676" t="s">
        <v>20</v>
      </c>
      <c r="J3676" t="s">
        <v>21</v>
      </c>
      <c r="K3676">
        <v>7000000</v>
      </c>
      <c r="L3676">
        <v>2001</v>
      </c>
      <c r="M3676">
        <v>7.4</v>
      </c>
      <c r="N3676">
        <v>1.85</v>
      </c>
    </row>
    <row r="3677" spans="1:14" x14ac:dyDescent="0.3">
      <c r="A3677" t="s">
        <v>5483</v>
      </c>
      <c r="B3677">
        <v>91</v>
      </c>
      <c r="C3677" t="s">
        <v>268</v>
      </c>
      <c r="D3677">
        <v>1292119</v>
      </c>
      <c r="E3677" t="s">
        <v>3919</v>
      </c>
      <c r="F3677" t="s">
        <v>145</v>
      </c>
      <c r="G3677" t="s">
        <v>10203</v>
      </c>
      <c r="H3677" t="s">
        <v>3606</v>
      </c>
      <c r="I3677" t="s">
        <v>20</v>
      </c>
      <c r="J3677" t="s">
        <v>34</v>
      </c>
      <c r="K3677">
        <v>5500000</v>
      </c>
      <c r="L3677">
        <v>2001</v>
      </c>
      <c r="M3677">
        <v>7.1</v>
      </c>
      <c r="N3677">
        <v>1.85</v>
      </c>
    </row>
    <row r="3678" spans="1:14" x14ac:dyDescent="0.3">
      <c r="A3678" t="s">
        <v>10204</v>
      </c>
      <c r="B3678">
        <v>95</v>
      </c>
      <c r="C3678" t="s">
        <v>10205</v>
      </c>
      <c r="E3678" t="s">
        <v>3420</v>
      </c>
      <c r="F3678" t="s">
        <v>10206</v>
      </c>
      <c r="G3678" t="s">
        <v>10207</v>
      </c>
      <c r="H3678" t="s">
        <v>8744</v>
      </c>
      <c r="I3678" t="s">
        <v>20</v>
      </c>
      <c r="J3678" t="s">
        <v>21</v>
      </c>
      <c r="L3678">
        <v>1980</v>
      </c>
      <c r="M3678">
        <v>3.4</v>
      </c>
      <c r="N3678">
        <v>2.35</v>
      </c>
    </row>
    <row r="3679" spans="1:14" x14ac:dyDescent="0.3">
      <c r="A3679" t="s">
        <v>10208</v>
      </c>
      <c r="B3679">
        <v>97</v>
      </c>
      <c r="C3679" t="s">
        <v>10209</v>
      </c>
      <c r="D3679">
        <v>3629758</v>
      </c>
      <c r="E3679" t="s">
        <v>3846</v>
      </c>
      <c r="F3679" t="s">
        <v>10210</v>
      </c>
      <c r="G3679" t="s">
        <v>10211</v>
      </c>
      <c r="H3679" t="s">
        <v>10212</v>
      </c>
      <c r="I3679" t="s">
        <v>965</v>
      </c>
      <c r="J3679" t="s">
        <v>966</v>
      </c>
      <c r="K3679">
        <v>5500000</v>
      </c>
      <c r="L3679">
        <v>2004</v>
      </c>
      <c r="M3679">
        <v>7.9</v>
      </c>
      <c r="N3679">
        <v>2.35</v>
      </c>
    </row>
    <row r="3680" spans="1:14" x14ac:dyDescent="0.3">
      <c r="A3680" t="s">
        <v>10213</v>
      </c>
      <c r="B3680">
        <v>92</v>
      </c>
      <c r="C3680" t="s">
        <v>10214</v>
      </c>
      <c r="D3680">
        <v>6239558</v>
      </c>
      <c r="E3680" t="s">
        <v>1649</v>
      </c>
      <c r="F3680" t="s">
        <v>4685</v>
      </c>
      <c r="G3680" t="s">
        <v>10215</v>
      </c>
      <c r="H3680" t="s">
        <v>10216</v>
      </c>
      <c r="I3680" t="s">
        <v>20</v>
      </c>
      <c r="J3680" t="s">
        <v>182</v>
      </c>
      <c r="K3680">
        <v>5000000</v>
      </c>
      <c r="L3680">
        <v>2003</v>
      </c>
      <c r="M3680">
        <v>6.7</v>
      </c>
      <c r="N3680">
        <v>1.85</v>
      </c>
    </row>
    <row r="3681" spans="1:14" x14ac:dyDescent="0.3">
      <c r="A3681" t="s">
        <v>10217</v>
      </c>
      <c r="B3681">
        <v>104</v>
      </c>
      <c r="C3681" t="s">
        <v>2785</v>
      </c>
      <c r="D3681">
        <v>1056102</v>
      </c>
      <c r="E3681" t="s">
        <v>1403</v>
      </c>
      <c r="F3681" t="s">
        <v>2072</v>
      </c>
      <c r="G3681" t="s">
        <v>10218</v>
      </c>
      <c r="H3681" t="s">
        <v>10219</v>
      </c>
      <c r="I3681" t="s">
        <v>20</v>
      </c>
      <c r="J3681" t="s">
        <v>21</v>
      </c>
      <c r="K3681">
        <v>5000000</v>
      </c>
      <c r="L3681">
        <v>2003</v>
      </c>
      <c r="M3681">
        <v>6.6</v>
      </c>
      <c r="N3681">
        <v>1.85</v>
      </c>
    </row>
    <row r="3682" spans="1:14" x14ac:dyDescent="0.3">
      <c r="A3682" t="s">
        <v>3182</v>
      </c>
      <c r="B3682">
        <v>120</v>
      </c>
      <c r="C3682" t="s">
        <v>5022</v>
      </c>
      <c r="D3682">
        <v>27545445</v>
      </c>
      <c r="E3682" t="s">
        <v>2190</v>
      </c>
      <c r="F3682" t="s">
        <v>1132</v>
      </c>
      <c r="G3682" t="s">
        <v>10220</v>
      </c>
      <c r="H3682" t="s">
        <v>10221</v>
      </c>
      <c r="I3682" t="s">
        <v>20</v>
      </c>
      <c r="J3682" t="s">
        <v>21</v>
      </c>
      <c r="K3682">
        <v>6500000</v>
      </c>
      <c r="L3682">
        <v>1989</v>
      </c>
      <c r="M3682">
        <v>7.9</v>
      </c>
      <c r="N3682">
        <v>1.85</v>
      </c>
    </row>
    <row r="3683" spans="1:14" x14ac:dyDescent="0.3">
      <c r="A3683" t="s">
        <v>10222</v>
      </c>
      <c r="B3683">
        <v>99</v>
      </c>
      <c r="C3683" t="s">
        <v>3597</v>
      </c>
      <c r="D3683">
        <v>56007</v>
      </c>
      <c r="E3683" t="s">
        <v>9397</v>
      </c>
      <c r="F3683" t="s">
        <v>1617</v>
      </c>
      <c r="G3683" t="s">
        <v>10223</v>
      </c>
      <c r="H3683" t="s">
        <v>4930</v>
      </c>
      <c r="I3683" t="s">
        <v>20</v>
      </c>
      <c r="J3683" t="s">
        <v>21</v>
      </c>
      <c r="K3683">
        <v>5500000</v>
      </c>
      <c r="L3683">
        <v>2001</v>
      </c>
      <c r="M3683">
        <v>4.9000000000000004</v>
      </c>
      <c r="N3683">
        <v>2.35</v>
      </c>
    </row>
    <row r="3684" spans="1:14" x14ac:dyDescent="0.3">
      <c r="A3684" t="s">
        <v>10224</v>
      </c>
      <c r="B3684">
        <v>93</v>
      </c>
      <c r="C3684" t="s">
        <v>10225</v>
      </c>
      <c r="D3684">
        <v>611709</v>
      </c>
      <c r="E3684" t="s">
        <v>1649</v>
      </c>
      <c r="F3684" t="s">
        <v>10226</v>
      </c>
      <c r="G3684" t="s">
        <v>10227</v>
      </c>
      <c r="H3684" t="s">
        <v>10228</v>
      </c>
      <c r="I3684" t="s">
        <v>965</v>
      </c>
      <c r="J3684" t="s">
        <v>10229</v>
      </c>
      <c r="K3684">
        <v>3850000</v>
      </c>
      <c r="L3684">
        <v>2011</v>
      </c>
      <c r="M3684">
        <v>7.2</v>
      </c>
      <c r="N3684">
        <v>1.85</v>
      </c>
    </row>
    <row r="3685" spans="1:14" x14ac:dyDescent="0.3">
      <c r="A3685" t="s">
        <v>7469</v>
      </c>
      <c r="B3685">
        <v>99</v>
      </c>
      <c r="C3685" t="s">
        <v>3041</v>
      </c>
      <c r="D3685">
        <v>753501</v>
      </c>
      <c r="E3685" t="s">
        <v>1403</v>
      </c>
      <c r="F3685" t="s">
        <v>6830</v>
      </c>
      <c r="G3685" t="s">
        <v>10230</v>
      </c>
      <c r="H3685" t="s">
        <v>10231</v>
      </c>
      <c r="I3685" t="s">
        <v>965</v>
      </c>
      <c r="J3685" t="s">
        <v>966</v>
      </c>
      <c r="L3685">
        <v>2002</v>
      </c>
      <c r="M3685">
        <v>7.4</v>
      </c>
      <c r="N3685">
        <v>2.35</v>
      </c>
    </row>
    <row r="3686" spans="1:14" x14ac:dyDescent="0.3">
      <c r="A3686" t="s">
        <v>10232</v>
      </c>
      <c r="B3686">
        <v>99</v>
      </c>
      <c r="C3686" t="s">
        <v>10232</v>
      </c>
      <c r="D3686">
        <v>22770</v>
      </c>
      <c r="E3686" t="s">
        <v>1649</v>
      </c>
      <c r="F3686" t="s">
        <v>10233</v>
      </c>
      <c r="G3686" t="s">
        <v>10234</v>
      </c>
      <c r="H3686" t="s">
        <v>10235</v>
      </c>
      <c r="I3686" t="s">
        <v>460</v>
      </c>
      <c r="J3686" t="s">
        <v>461</v>
      </c>
      <c r="K3686">
        <v>5500000</v>
      </c>
      <c r="L3686">
        <v>2013</v>
      </c>
      <c r="M3686">
        <v>6.1</v>
      </c>
      <c r="N3686">
        <v>1.85</v>
      </c>
    </row>
    <row r="3687" spans="1:14" x14ac:dyDescent="0.3">
      <c r="A3687" t="s">
        <v>10236</v>
      </c>
      <c r="B3687">
        <v>157</v>
      </c>
      <c r="C3687" t="s">
        <v>4524</v>
      </c>
      <c r="D3687">
        <v>2197331</v>
      </c>
      <c r="E3687" t="s">
        <v>10237</v>
      </c>
      <c r="F3687" t="s">
        <v>9732</v>
      </c>
      <c r="G3687" t="s">
        <v>10238</v>
      </c>
      <c r="H3687" t="s">
        <v>10239</v>
      </c>
      <c r="I3687" t="s">
        <v>3497</v>
      </c>
      <c r="J3687" t="s">
        <v>3498</v>
      </c>
      <c r="L3687">
        <v>2006</v>
      </c>
      <c r="M3687">
        <v>8.4</v>
      </c>
      <c r="N3687">
        <v>2.35</v>
      </c>
    </row>
    <row r="3688" spans="1:14" x14ac:dyDescent="0.3">
      <c r="A3688" t="s">
        <v>10240</v>
      </c>
      <c r="B3688">
        <v>90</v>
      </c>
      <c r="C3688" t="s">
        <v>2061</v>
      </c>
      <c r="E3688" t="s">
        <v>2190</v>
      </c>
      <c r="F3688" t="s">
        <v>2844</v>
      </c>
      <c r="G3688" t="s">
        <v>10241</v>
      </c>
      <c r="H3688" t="s">
        <v>10242</v>
      </c>
      <c r="I3688" t="s">
        <v>20</v>
      </c>
      <c r="J3688" t="s">
        <v>21</v>
      </c>
      <c r="L3688">
        <v>2014</v>
      </c>
      <c r="M3688">
        <v>6.2</v>
      </c>
      <c r="N3688">
        <v>2.35</v>
      </c>
    </row>
    <row r="3689" spans="1:14" x14ac:dyDescent="0.3">
      <c r="A3689" t="s">
        <v>10243</v>
      </c>
      <c r="B3689">
        <v>96</v>
      </c>
      <c r="C3689" t="s">
        <v>10244</v>
      </c>
      <c r="D3689">
        <v>27445</v>
      </c>
      <c r="E3689" t="s">
        <v>7533</v>
      </c>
      <c r="F3689" t="s">
        <v>4644</v>
      </c>
      <c r="G3689" t="s">
        <v>10245</v>
      </c>
      <c r="H3689" t="s">
        <v>10246</v>
      </c>
      <c r="I3689" t="s">
        <v>20</v>
      </c>
      <c r="J3689" t="s">
        <v>21</v>
      </c>
      <c r="K3689">
        <v>9000000</v>
      </c>
      <c r="L3689">
        <v>2011</v>
      </c>
      <c r="M3689">
        <v>5.3</v>
      </c>
      <c r="N3689">
        <v>1.85</v>
      </c>
    </row>
    <row r="3690" spans="1:14" x14ac:dyDescent="0.3">
      <c r="A3690" t="s">
        <v>4818</v>
      </c>
      <c r="B3690">
        <v>96</v>
      </c>
      <c r="C3690" t="s">
        <v>2822</v>
      </c>
      <c r="D3690">
        <v>766487</v>
      </c>
      <c r="E3690" t="s">
        <v>1106</v>
      </c>
      <c r="F3690" t="s">
        <v>407</v>
      </c>
      <c r="G3690" t="s">
        <v>10247</v>
      </c>
      <c r="H3690" t="s">
        <v>10248</v>
      </c>
      <c r="I3690" t="s">
        <v>20</v>
      </c>
      <c r="J3690" t="s">
        <v>21</v>
      </c>
      <c r="K3690">
        <v>5250000</v>
      </c>
      <c r="L3690">
        <v>2007</v>
      </c>
      <c r="M3690">
        <v>5</v>
      </c>
      <c r="N3690">
        <v>1.85</v>
      </c>
    </row>
    <row r="3691" spans="1:14" x14ac:dyDescent="0.3">
      <c r="A3691" t="s">
        <v>10249</v>
      </c>
      <c r="B3691">
        <v>90</v>
      </c>
      <c r="C3691" t="s">
        <v>1494</v>
      </c>
      <c r="D3691">
        <v>18434</v>
      </c>
      <c r="E3691" t="s">
        <v>1649</v>
      </c>
      <c r="F3691" t="s">
        <v>1564</v>
      </c>
      <c r="G3691" t="s">
        <v>10250</v>
      </c>
      <c r="H3691" t="s">
        <v>10249</v>
      </c>
      <c r="I3691" t="s">
        <v>20</v>
      </c>
      <c r="J3691" t="s">
        <v>34</v>
      </c>
      <c r="L3691">
        <v>1999</v>
      </c>
      <c r="M3691">
        <v>7.7</v>
      </c>
      <c r="N3691">
        <v>1.85</v>
      </c>
    </row>
    <row r="3692" spans="1:14" x14ac:dyDescent="0.3">
      <c r="A3692" t="s">
        <v>7538</v>
      </c>
      <c r="B3692">
        <v>100</v>
      </c>
      <c r="C3692" t="s">
        <v>10251</v>
      </c>
      <c r="D3692">
        <v>1196752</v>
      </c>
      <c r="E3692" t="s">
        <v>1392</v>
      </c>
      <c r="F3692" t="s">
        <v>10252</v>
      </c>
      <c r="G3692" t="s">
        <v>10253</v>
      </c>
      <c r="H3692" t="s">
        <v>10254</v>
      </c>
      <c r="I3692" t="s">
        <v>10255</v>
      </c>
      <c r="J3692" t="s">
        <v>7489</v>
      </c>
      <c r="K3692">
        <v>30300000</v>
      </c>
      <c r="L3692">
        <v>2011</v>
      </c>
      <c r="M3692">
        <v>7.6</v>
      </c>
      <c r="N3692">
        <v>2.39</v>
      </c>
    </row>
    <row r="3693" spans="1:14" x14ac:dyDescent="0.3">
      <c r="A3693" t="s">
        <v>10256</v>
      </c>
      <c r="B3693">
        <v>94</v>
      </c>
      <c r="C3693" t="s">
        <v>253</v>
      </c>
      <c r="E3693" t="s">
        <v>10257</v>
      </c>
      <c r="F3693" t="s">
        <v>3000</v>
      </c>
      <c r="G3693" t="s">
        <v>10258</v>
      </c>
      <c r="H3693" t="s">
        <v>3521</v>
      </c>
      <c r="I3693" t="s">
        <v>20</v>
      </c>
      <c r="J3693" t="s">
        <v>34</v>
      </c>
      <c r="K3693">
        <v>4000000</v>
      </c>
      <c r="L3693">
        <v>2012</v>
      </c>
      <c r="M3693">
        <v>6.3</v>
      </c>
      <c r="N3693">
        <v>2.35</v>
      </c>
    </row>
    <row r="3694" spans="1:14" x14ac:dyDescent="0.3">
      <c r="A3694" t="s">
        <v>10259</v>
      </c>
      <c r="B3694">
        <v>98</v>
      </c>
      <c r="C3694" t="s">
        <v>10260</v>
      </c>
      <c r="D3694">
        <v>795126</v>
      </c>
      <c r="E3694" t="s">
        <v>3894</v>
      </c>
      <c r="F3694" t="s">
        <v>1268</v>
      </c>
      <c r="G3694" t="s">
        <v>10261</v>
      </c>
      <c r="H3694" t="s">
        <v>9837</v>
      </c>
      <c r="I3694" t="s">
        <v>20</v>
      </c>
      <c r="J3694" t="s">
        <v>182</v>
      </c>
      <c r="K3694">
        <v>6000000</v>
      </c>
      <c r="L3694">
        <v>2004</v>
      </c>
      <c r="M3694">
        <v>7.6</v>
      </c>
      <c r="N3694">
        <v>1.85</v>
      </c>
    </row>
    <row r="3695" spans="1:14" x14ac:dyDescent="0.3">
      <c r="A3695" t="s">
        <v>10262</v>
      </c>
      <c r="B3695">
        <v>129</v>
      </c>
      <c r="C3695" t="s">
        <v>10263</v>
      </c>
      <c r="E3695" t="s">
        <v>146</v>
      </c>
      <c r="F3695" t="s">
        <v>47</v>
      </c>
      <c r="G3695" t="s">
        <v>10264</v>
      </c>
      <c r="H3695" t="s">
        <v>10265</v>
      </c>
      <c r="I3695" t="s">
        <v>20</v>
      </c>
      <c r="J3695" t="s">
        <v>7489</v>
      </c>
      <c r="K3695">
        <v>5500000</v>
      </c>
      <c r="L3695">
        <v>2014</v>
      </c>
      <c r="M3695">
        <v>5.6</v>
      </c>
    </row>
    <row r="3696" spans="1:14" x14ac:dyDescent="0.3">
      <c r="A3696" t="s">
        <v>6381</v>
      </c>
      <c r="B3696">
        <v>103</v>
      </c>
      <c r="C3696" t="s">
        <v>8256</v>
      </c>
      <c r="E3696" t="s">
        <v>467</v>
      </c>
      <c r="F3696" t="s">
        <v>10266</v>
      </c>
      <c r="G3696" t="s">
        <v>10267</v>
      </c>
      <c r="H3696" t="s">
        <v>10268</v>
      </c>
      <c r="I3696" t="s">
        <v>20</v>
      </c>
      <c r="J3696" t="s">
        <v>21</v>
      </c>
      <c r="K3696">
        <v>5100000</v>
      </c>
      <c r="L3696">
        <v>1980</v>
      </c>
      <c r="M3696">
        <v>7.3</v>
      </c>
      <c r="N3696">
        <v>1.85</v>
      </c>
    </row>
    <row r="3697" spans="1:14" x14ac:dyDescent="0.3">
      <c r="A3697" t="s">
        <v>10269</v>
      </c>
      <c r="B3697">
        <v>128</v>
      </c>
      <c r="C3697" t="s">
        <v>396</v>
      </c>
      <c r="D3697">
        <v>563699</v>
      </c>
      <c r="E3697" t="s">
        <v>315</v>
      </c>
      <c r="F3697" t="s">
        <v>10270</v>
      </c>
      <c r="G3697" t="s">
        <v>10271</v>
      </c>
      <c r="H3697" t="s">
        <v>10272</v>
      </c>
      <c r="I3697" t="s">
        <v>3497</v>
      </c>
      <c r="J3697" t="s">
        <v>3498</v>
      </c>
      <c r="L3697">
        <v>2011</v>
      </c>
      <c r="M3697">
        <v>6.2</v>
      </c>
    </row>
    <row r="3698" spans="1:14" x14ac:dyDescent="0.3">
      <c r="A3698" t="s">
        <v>225</v>
      </c>
      <c r="B3698">
        <v>106</v>
      </c>
      <c r="C3698" t="s">
        <v>9726</v>
      </c>
      <c r="D3698">
        <v>83574831</v>
      </c>
      <c r="E3698" t="s">
        <v>5870</v>
      </c>
      <c r="F3698" t="s">
        <v>4496</v>
      </c>
      <c r="G3698" t="s">
        <v>10273</v>
      </c>
      <c r="H3698" t="s">
        <v>8707</v>
      </c>
      <c r="I3698" t="s">
        <v>20</v>
      </c>
      <c r="J3698" t="s">
        <v>21</v>
      </c>
      <c r="K3698">
        <v>5000000</v>
      </c>
      <c r="L3698">
        <v>2013</v>
      </c>
      <c r="M3698">
        <v>6.6</v>
      </c>
      <c r="N3698">
        <v>2.35</v>
      </c>
    </row>
    <row r="3699" spans="1:14" x14ac:dyDescent="0.3">
      <c r="A3699" t="s">
        <v>8705</v>
      </c>
      <c r="B3699">
        <v>95</v>
      </c>
      <c r="C3699" t="s">
        <v>5001</v>
      </c>
      <c r="D3699">
        <v>87025093</v>
      </c>
      <c r="E3699" t="s">
        <v>3197</v>
      </c>
      <c r="F3699" t="s">
        <v>5074</v>
      </c>
      <c r="G3699" t="s">
        <v>10274</v>
      </c>
      <c r="H3699" t="s">
        <v>8568</v>
      </c>
      <c r="I3699" t="s">
        <v>20</v>
      </c>
      <c r="J3699" t="s">
        <v>21</v>
      </c>
      <c r="K3699">
        <v>4000000</v>
      </c>
      <c r="L3699">
        <v>2005</v>
      </c>
      <c r="M3699">
        <v>6.6</v>
      </c>
      <c r="N3699">
        <v>1.85</v>
      </c>
    </row>
    <row r="3700" spans="1:14" x14ac:dyDescent="0.3">
      <c r="A3700" t="s">
        <v>10275</v>
      </c>
      <c r="B3700">
        <v>104</v>
      </c>
      <c r="C3700" t="s">
        <v>8023</v>
      </c>
      <c r="D3700">
        <v>71897215</v>
      </c>
      <c r="E3700" t="s">
        <v>10276</v>
      </c>
      <c r="F3700" t="s">
        <v>446</v>
      </c>
      <c r="G3700" t="s">
        <v>10277</v>
      </c>
      <c r="H3700" t="s">
        <v>10278</v>
      </c>
      <c r="I3700" t="s">
        <v>20</v>
      </c>
      <c r="J3700" t="s">
        <v>21</v>
      </c>
      <c r="K3700">
        <v>15000000</v>
      </c>
      <c r="L3700">
        <v>2016</v>
      </c>
      <c r="M3700">
        <v>7.3</v>
      </c>
      <c r="N3700">
        <v>2.35</v>
      </c>
    </row>
    <row r="3701" spans="1:14" x14ac:dyDescent="0.3">
      <c r="A3701" t="s">
        <v>6375</v>
      </c>
      <c r="B3701">
        <v>87</v>
      </c>
      <c r="C3701" t="s">
        <v>6376</v>
      </c>
      <c r="D3701">
        <v>64267897</v>
      </c>
      <c r="E3701" t="s">
        <v>10279</v>
      </c>
      <c r="F3701" t="s">
        <v>6378</v>
      </c>
      <c r="G3701" t="s">
        <v>10280</v>
      </c>
      <c r="H3701" t="s">
        <v>6380</v>
      </c>
      <c r="I3701" t="s">
        <v>20</v>
      </c>
      <c r="J3701" t="s">
        <v>21</v>
      </c>
      <c r="K3701">
        <v>5000000</v>
      </c>
      <c r="L3701">
        <v>2002</v>
      </c>
      <c r="M3701">
        <v>6.6</v>
      </c>
      <c r="N3701">
        <v>1.85</v>
      </c>
    </row>
    <row r="3702" spans="1:14" x14ac:dyDescent="0.3">
      <c r="A3702" t="s">
        <v>10281</v>
      </c>
      <c r="B3702">
        <v>81</v>
      </c>
      <c r="C3702" t="s">
        <v>10282</v>
      </c>
      <c r="D3702">
        <v>56536016</v>
      </c>
      <c r="E3702" t="s">
        <v>3960</v>
      </c>
      <c r="F3702" t="s">
        <v>2575</v>
      </c>
      <c r="G3702" t="s">
        <v>10283</v>
      </c>
      <c r="H3702" t="s">
        <v>9874</v>
      </c>
      <c r="I3702" t="s">
        <v>20</v>
      </c>
      <c r="J3702" t="s">
        <v>21</v>
      </c>
      <c r="K3702">
        <v>4900000</v>
      </c>
      <c r="L3702">
        <v>2016</v>
      </c>
      <c r="M3702">
        <v>6.9</v>
      </c>
      <c r="N3702">
        <v>2.35</v>
      </c>
    </row>
    <row r="3703" spans="1:14" x14ac:dyDescent="0.3">
      <c r="A3703" t="s">
        <v>6572</v>
      </c>
      <c r="B3703">
        <v>94</v>
      </c>
      <c r="C3703" t="s">
        <v>10284</v>
      </c>
      <c r="D3703">
        <v>104007828</v>
      </c>
      <c r="E3703" t="s">
        <v>3960</v>
      </c>
      <c r="F3703" t="s">
        <v>8873</v>
      </c>
      <c r="G3703" t="s">
        <v>10285</v>
      </c>
      <c r="H3703" t="s">
        <v>9449</v>
      </c>
      <c r="I3703" t="s">
        <v>20</v>
      </c>
      <c r="J3703" t="s">
        <v>21</v>
      </c>
      <c r="K3703">
        <v>5000000</v>
      </c>
      <c r="L3703">
        <v>2011</v>
      </c>
      <c r="M3703">
        <v>5.8</v>
      </c>
      <c r="N3703">
        <v>1.85</v>
      </c>
    </row>
    <row r="3704" spans="1:14" x14ac:dyDescent="0.3">
      <c r="A3704" t="s">
        <v>10286</v>
      </c>
      <c r="B3704">
        <v>89</v>
      </c>
      <c r="C3704" t="s">
        <v>10287</v>
      </c>
      <c r="D3704">
        <v>50820940</v>
      </c>
      <c r="E3704" t="s">
        <v>4536</v>
      </c>
      <c r="F3704" t="s">
        <v>4496</v>
      </c>
      <c r="G3704" t="s">
        <v>10288</v>
      </c>
      <c r="H3704" t="s">
        <v>10289</v>
      </c>
      <c r="I3704" t="s">
        <v>20</v>
      </c>
      <c r="J3704" t="s">
        <v>21</v>
      </c>
      <c r="K3704">
        <v>5000000</v>
      </c>
      <c r="L3704">
        <v>2014</v>
      </c>
      <c r="M3704">
        <v>4.4000000000000004</v>
      </c>
      <c r="N3704">
        <v>2.35</v>
      </c>
    </row>
    <row r="3705" spans="1:14" x14ac:dyDescent="0.3">
      <c r="A3705" t="s">
        <v>1154</v>
      </c>
      <c r="B3705">
        <v>88</v>
      </c>
      <c r="C3705" t="s">
        <v>9425</v>
      </c>
      <c r="D3705">
        <v>44793200</v>
      </c>
      <c r="E3705" t="s">
        <v>5410</v>
      </c>
      <c r="F3705" t="s">
        <v>10290</v>
      </c>
      <c r="G3705" t="s">
        <v>10291</v>
      </c>
      <c r="H3705" t="s">
        <v>10292</v>
      </c>
      <c r="I3705" t="s">
        <v>20</v>
      </c>
      <c r="J3705" t="s">
        <v>21</v>
      </c>
      <c r="K3705">
        <v>4500000</v>
      </c>
      <c r="L3705">
        <v>1987</v>
      </c>
      <c r="M3705">
        <v>6.6</v>
      </c>
      <c r="N3705">
        <v>1.85</v>
      </c>
    </row>
    <row r="3706" spans="1:14" x14ac:dyDescent="0.3">
      <c r="A3706" t="s">
        <v>8840</v>
      </c>
      <c r="B3706">
        <v>108</v>
      </c>
      <c r="C3706" t="s">
        <v>7580</v>
      </c>
      <c r="D3706">
        <v>43771291</v>
      </c>
      <c r="E3706" t="s">
        <v>575</v>
      </c>
      <c r="F3706" t="s">
        <v>4017</v>
      </c>
      <c r="G3706" t="s">
        <v>8841</v>
      </c>
      <c r="H3706" t="s">
        <v>4651</v>
      </c>
      <c r="I3706" t="s">
        <v>20</v>
      </c>
      <c r="J3706" t="s">
        <v>21</v>
      </c>
      <c r="K3706">
        <v>5000000</v>
      </c>
      <c r="L3706">
        <v>2015</v>
      </c>
      <c r="M3706">
        <v>7.1</v>
      </c>
      <c r="N3706">
        <v>2.35</v>
      </c>
    </row>
    <row r="3707" spans="1:14" x14ac:dyDescent="0.3">
      <c r="A3707" t="s">
        <v>10293</v>
      </c>
      <c r="B3707">
        <v>115</v>
      </c>
      <c r="C3707" t="s">
        <v>10294</v>
      </c>
      <c r="D3707">
        <v>44456509</v>
      </c>
      <c r="E3707" t="s">
        <v>1649</v>
      </c>
      <c r="F3707" t="s">
        <v>10293</v>
      </c>
      <c r="G3707" t="s">
        <v>10295</v>
      </c>
      <c r="H3707" t="s">
        <v>10296</v>
      </c>
      <c r="I3707" t="s">
        <v>1800</v>
      </c>
      <c r="J3707" t="s">
        <v>1890</v>
      </c>
      <c r="K3707">
        <v>5000000</v>
      </c>
      <c r="L3707">
        <v>2013</v>
      </c>
      <c r="M3707">
        <v>7.6</v>
      </c>
      <c r="N3707">
        <v>1.85</v>
      </c>
    </row>
    <row r="3708" spans="1:14" x14ac:dyDescent="0.3">
      <c r="A3708" t="s">
        <v>6572</v>
      </c>
      <c r="B3708">
        <v>96</v>
      </c>
      <c r="C3708" t="s">
        <v>10297</v>
      </c>
      <c r="D3708">
        <v>53884821</v>
      </c>
      <c r="E3708" t="s">
        <v>3960</v>
      </c>
      <c r="F3708" t="s">
        <v>10298</v>
      </c>
      <c r="G3708" t="s">
        <v>10299</v>
      </c>
      <c r="H3708" t="s">
        <v>10300</v>
      </c>
      <c r="I3708" t="s">
        <v>20</v>
      </c>
      <c r="J3708" t="s">
        <v>21</v>
      </c>
      <c r="K3708">
        <v>5000000</v>
      </c>
      <c r="L3708">
        <v>2012</v>
      </c>
      <c r="M3708">
        <v>4.5999999999999996</v>
      </c>
      <c r="N3708">
        <v>1.85</v>
      </c>
    </row>
    <row r="3709" spans="1:14" x14ac:dyDescent="0.3">
      <c r="A3709" t="s">
        <v>10301</v>
      </c>
      <c r="B3709">
        <v>135</v>
      </c>
      <c r="C3709" t="s">
        <v>728</v>
      </c>
      <c r="D3709">
        <v>36000000</v>
      </c>
      <c r="E3709" t="s">
        <v>4026</v>
      </c>
      <c r="F3709" t="s">
        <v>3793</v>
      </c>
      <c r="G3709" t="s">
        <v>10302</v>
      </c>
      <c r="H3709" t="s">
        <v>10303</v>
      </c>
      <c r="I3709" t="s">
        <v>20</v>
      </c>
      <c r="J3709" t="s">
        <v>21</v>
      </c>
      <c r="K3709">
        <v>5000000</v>
      </c>
      <c r="L3709">
        <v>1953</v>
      </c>
      <c r="M3709">
        <v>6.8</v>
      </c>
      <c r="N3709">
        <v>2.2000000000000002</v>
      </c>
    </row>
    <row r="3710" spans="1:14" x14ac:dyDescent="0.3">
      <c r="A3710" t="s">
        <v>6270</v>
      </c>
      <c r="B3710">
        <v>113</v>
      </c>
      <c r="C3710" t="s">
        <v>8781</v>
      </c>
      <c r="E3710" t="s">
        <v>7417</v>
      </c>
      <c r="F3710" t="s">
        <v>9105</v>
      </c>
      <c r="G3710" t="s">
        <v>10304</v>
      </c>
      <c r="H3710" t="s">
        <v>10305</v>
      </c>
      <c r="I3710" t="s">
        <v>20</v>
      </c>
      <c r="J3710" t="s">
        <v>34</v>
      </c>
      <c r="K3710">
        <v>5000000</v>
      </c>
      <c r="L3710">
        <v>1975</v>
      </c>
      <c r="M3710">
        <v>7.1</v>
      </c>
      <c r="N3710">
        <v>2.35</v>
      </c>
    </row>
    <row r="3711" spans="1:14" x14ac:dyDescent="0.3">
      <c r="A3711" t="s">
        <v>5997</v>
      </c>
      <c r="B3711">
        <v>93</v>
      </c>
      <c r="C3711" t="s">
        <v>1141</v>
      </c>
      <c r="D3711">
        <v>34872293</v>
      </c>
      <c r="E3711" t="s">
        <v>4917</v>
      </c>
      <c r="F3711" t="s">
        <v>25</v>
      </c>
      <c r="G3711" t="s">
        <v>10306</v>
      </c>
      <c r="H3711" t="s">
        <v>5090</v>
      </c>
      <c r="I3711" t="s">
        <v>20</v>
      </c>
      <c r="J3711" t="s">
        <v>21</v>
      </c>
      <c r="K3711">
        <v>8500000</v>
      </c>
      <c r="L3711">
        <v>1991</v>
      </c>
      <c r="M3711">
        <v>4.9000000000000004</v>
      </c>
      <c r="N3711">
        <v>1.85</v>
      </c>
    </row>
    <row r="3712" spans="1:14" x14ac:dyDescent="0.3">
      <c r="A3712" t="s">
        <v>10307</v>
      </c>
      <c r="B3712">
        <v>109</v>
      </c>
      <c r="C3712" t="s">
        <v>6254</v>
      </c>
      <c r="D3712">
        <v>34468224</v>
      </c>
      <c r="E3712" t="s">
        <v>3542</v>
      </c>
      <c r="F3712" t="s">
        <v>525</v>
      </c>
      <c r="G3712" t="s">
        <v>10308</v>
      </c>
      <c r="H3712" t="s">
        <v>3412</v>
      </c>
      <c r="I3712" t="s">
        <v>20</v>
      </c>
      <c r="J3712" t="s">
        <v>21</v>
      </c>
      <c r="K3712">
        <v>4500000</v>
      </c>
      <c r="L3712">
        <v>2003</v>
      </c>
      <c r="M3712">
        <v>7.3</v>
      </c>
      <c r="N3712">
        <v>1.85</v>
      </c>
    </row>
    <row r="3713" spans="1:14" x14ac:dyDescent="0.3">
      <c r="A3713" t="s">
        <v>5817</v>
      </c>
      <c r="B3713">
        <v>127</v>
      </c>
      <c r="C3713" t="s">
        <v>10309</v>
      </c>
      <c r="E3713" t="s">
        <v>10310</v>
      </c>
      <c r="F3713" t="s">
        <v>3044</v>
      </c>
      <c r="G3713" t="s">
        <v>10311</v>
      </c>
      <c r="H3713" t="s">
        <v>10312</v>
      </c>
      <c r="I3713" t="s">
        <v>20</v>
      </c>
      <c r="J3713" t="s">
        <v>21</v>
      </c>
      <c r="K3713">
        <v>5000000</v>
      </c>
      <c r="L3713">
        <v>1954</v>
      </c>
      <c r="M3713">
        <v>7.2</v>
      </c>
      <c r="N3713">
        <v>1.37</v>
      </c>
    </row>
    <row r="3714" spans="1:14" x14ac:dyDescent="0.3">
      <c r="A3714" t="s">
        <v>10313</v>
      </c>
      <c r="B3714">
        <v>101</v>
      </c>
      <c r="C3714" t="s">
        <v>10314</v>
      </c>
      <c r="D3714">
        <v>32453345</v>
      </c>
      <c r="E3714" t="s">
        <v>5870</v>
      </c>
      <c r="F3714" t="s">
        <v>10315</v>
      </c>
      <c r="G3714" t="s">
        <v>10316</v>
      </c>
      <c r="H3714" t="s">
        <v>10317</v>
      </c>
      <c r="I3714" t="s">
        <v>20</v>
      </c>
      <c r="J3714" t="s">
        <v>21</v>
      </c>
      <c r="K3714">
        <v>5000000</v>
      </c>
      <c r="L3714">
        <v>2014</v>
      </c>
      <c r="M3714">
        <v>5</v>
      </c>
      <c r="N3714">
        <v>1.78</v>
      </c>
    </row>
    <row r="3715" spans="1:14" x14ac:dyDescent="0.3">
      <c r="A3715" t="s">
        <v>3653</v>
      </c>
      <c r="B3715">
        <v>124</v>
      </c>
      <c r="C3715" t="s">
        <v>2550</v>
      </c>
      <c r="E3715" t="s">
        <v>1017</v>
      </c>
      <c r="F3715" t="s">
        <v>517</v>
      </c>
      <c r="G3715" t="s">
        <v>10318</v>
      </c>
      <c r="H3715" t="s">
        <v>2215</v>
      </c>
      <c r="I3715" t="s">
        <v>20</v>
      </c>
      <c r="J3715" t="s">
        <v>21</v>
      </c>
      <c r="K3715">
        <v>5000000</v>
      </c>
      <c r="L3715">
        <v>1980</v>
      </c>
      <c r="M3715">
        <v>8.1999999999999993</v>
      </c>
      <c r="N3715">
        <v>2.35</v>
      </c>
    </row>
    <row r="3716" spans="1:14" x14ac:dyDescent="0.3">
      <c r="A3716" t="s">
        <v>4676</v>
      </c>
      <c r="B3716">
        <v>117</v>
      </c>
      <c r="C3716" t="s">
        <v>509</v>
      </c>
      <c r="D3716">
        <v>27296514</v>
      </c>
      <c r="E3716" t="s">
        <v>1017</v>
      </c>
      <c r="F3716" t="s">
        <v>450</v>
      </c>
      <c r="G3716" t="s">
        <v>10319</v>
      </c>
      <c r="H3716" t="s">
        <v>2685</v>
      </c>
      <c r="I3716" t="s">
        <v>20</v>
      </c>
      <c r="J3716" t="s">
        <v>21</v>
      </c>
      <c r="K3716">
        <v>5000000</v>
      </c>
      <c r="L3716">
        <v>2013</v>
      </c>
      <c r="M3716">
        <v>8</v>
      </c>
      <c r="N3716">
        <v>2.35</v>
      </c>
    </row>
    <row r="3717" spans="1:14" x14ac:dyDescent="0.3">
      <c r="A3717" t="s">
        <v>10320</v>
      </c>
      <c r="B3717">
        <v>83</v>
      </c>
      <c r="C3717" t="s">
        <v>6391</v>
      </c>
      <c r="D3717">
        <v>25799043</v>
      </c>
      <c r="E3717" t="s">
        <v>2743</v>
      </c>
      <c r="F3717" t="s">
        <v>203</v>
      </c>
      <c r="G3717" t="s">
        <v>10321</v>
      </c>
      <c r="H3717" t="s">
        <v>1095</v>
      </c>
      <c r="I3717" t="s">
        <v>20</v>
      </c>
      <c r="J3717" t="s">
        <v>21</v>
      </c>
      <c r="K3717">
        <v>3300000</v>
      </c>
      <c r="L3717">
        <v>2015</v>
      </c>
      <c r="M3717">
        <v>5.2</v>
      </c>
      <c r="N3717">
        <v>2.35</v>
      </c>
    </row>
    <row r="3718" spans="1:14" x14ac:dyDescent="0.3">
      <c r="A3718" t="s">
        <v>35</v>
      </c>
      <c r="B3718">
        <v>113</v>
      </c>
      <c r="C3718" t="s">
        <v>3165</v>
      </c>
      <c r="D3718">
        <v>25530884</v>
      </c>
      <c r="E3718" t="s">
        <v>575</v>
      </c>
      <c r="F3718" t="s">
        <v>495</v>
      </c>
      <c r="G3718" t="s">
        <v>10322</v>
      </c>
      <c r="H3718" t="s">
        <v>10323</v>
      </c>
      <c r="I3718" t="s">
        <v>20</v>
      </c>
      <c r="J3718" t="s">
        <v>21</v>
      </c>
      <c r="K3718">
        <v>9000000</v>
      </c>
      <c r="L3718">
        <v>2000</v>
      </c>
      <c r="M3718">
        <v>8.5</v>
      </c>
      <c r="N3718">
        <v>2.35</v>
      </c>
    </row>
    <row r="3719" spans="1:14" x14ac:dyDescent="0.3">
      <c r="A3719" t="s">
        <v>10324</v>
      </c>
      <c r="B3719">
        <v>104</v>
      </c>
      <c r="C3719" t="s">
        <v>2231</v>
      </c>
      <c r="D3719">
        <v>27689474</v>
      </c>
      <c r="E3719" t="s">
        <v>3197</v>
      </c>
      <c r="F3719" t="s">
        <v>10325</v>
      </c>
      <c r="G3719" t="s">
        <v>10326</v>
      </c>
      <c r="H3719" t="s">
        <v>10327</v>
      </c>
      <c r="I3719" t="s">
        <v>20</v>
      </c>
      <c r="J3719" t="s">
        <v>21</v>
      </c>
      <c r="K3719">
        <v>5000000</v>
      </c>
      <c r="L3719">
        <v>2013</v>
      </c>
      <c r="M3719">
        <v>6.5</v>
      </c>
      <c r="N3719">
        <v>2.35</v>
      </c>
    </row>
    <row r="3720" spans="1:14" x14ac:dyDescent="0.3">
      <c r="A3720" t="s">
        <v>4390</v>
      </c>
      <c r="B3720">
        <v>97</v>
      </c>
      <c r="C3720" t="s">
        <v>6252</v>
      </c>
      <c r="D3720">
        <v>24138847</v>
      </c>
      <c r="E3720" t="s">
        <v>1099</v>
      </c>
      <c r="F3720" t="s">
        <v>1365</v>
      </c>
      <c r="G3720" t="s">
        <v>10328</v>
      </c>
      <c r="H3720" t="s">
        <v>10329</v>
      </c>
      <c r="I3720" t="s">
        <v>20</v>
      </c>
      <c r="J3720" t="s">
        <v>21</v>
      </c>
      <c r="K3720">
        <v>5000000</v>
      </c>
      <c r="L3720">
        <v>2006</v>
      </c>
      <c r="M3720">
        <v>7.4</v>
      </c>
      <c r="N3720">
        <v>1.85</v>
      </c>
    </row>
    <row r="3721" spans="1:14" x14ac:dyDescent="0.3">
      <c r="A3721" t="s">
        <v>4084</v>
      </c>
      <c r="B3721">
        <v>110</v>
      </c>
      <c r="C3721" t="s">
        <v>1182</v>
      </c>
      <c r="D3721">
        <v>21994911</v>
      </c>
      <c r="E3721" t="s">
        <v>3846</v>
      </c>
      <c r="F3721" t="s">
        <v>276</v>
      </c>
      <c r="G3721" t="s">
        <v>10330</v>
      </c>
      <c r="H3721" t="s">
        <v>10331</v>
      </c>
      <c r="I3721" t="s">
        <v>20</v>
      </c>
      <c r="J3721" t="s">
        <v>34</v>
      </c>
      <c r="K3721">
        <v>5000000</v>
      </c>
      <c r="L3721">
        <v>2000</v>
      </c>
      <c r="M3721">
        <v>7.7</v>
      </c>
      <c r="N3721">
        <v>1.85</v>
      </c>
    </row>
    <row r="3722" spans="1:14" x14ac:dyDescent="0.3">
      <c r="A3722" t="s">
        <v>4060</v>
      </c>
      <c r="B3722">
        <v>103</v>
      </c>
      <c r="C3722" t="s">
        <v>292</v>
      </c>
      <c r="D3722">
        <v>21501098</v>
      </c>
      <c r="E3722" t="s">
        <v>1649</v>
      </c>
      <c r="F3722" t="s">
        <v>353</v>
      </c>
      <c r="G3722" t="s">
        <v>10332</v>
      </c>
      <c r="H3722" t="s">
        <v>8608</v>
      </c>
      <c r="I3722" t="s">
        <v>20</v>
      </c>
      <c r="J3722" t="s">
        <v>21</v>
      </c>
      <c r="K3722">
        <v>5000000</v>
      </c>
      <c r="L3722">
        <v>2013</v>
      </c>
      <c r="M3722">
        <v>7.4</v>
      </c>
      <c r="N3722">
        <v>1.85</v>
      </c>
    </row>
    <row r="3723" spans="1:14" x14ac:dyDescent="0.3">
      <c r="A3723" t="s">
        <v>10333</v>
      </c>
      <c r="B3723">
        <v>94</v>
      </c>
      <c r="C3723" t="s">
        <v>5097</v>
      </c>
      <c r="D3723">
        <v>19281235</v>
      </c>
      <c r="E3723" t="s">
        <v>3602</v>
      </c>
      <c r="F3723" t="s">
        <v>10334</v>
      </c>
      <c r="G3723" t="s">
        <v>10335</v>
      </c>
      <c r="H3723" t="s">
        <v>10336</v>
      </c>
      <c r="I3723" t="s">
        <v>20</v>
      </c>
      <c r="J3723" t="s">
        <v>21</v>
      </c>
      <c r="K3723">
        <v>5000000</v>
      </c>
      <c r="L3723">
        <v>1991</v>
      </c>
      <c r="M3723">
        <v>5.0999999999999996</v>
      </c>
      <c r="N3723">
        <v>1.85</v>
      </c>
    </row>
    <row r="3724" spans="1:14" x14ac:dyDescent="0.3">
      <c r="A3724" t="s">
        <v>570</v>
      </c>
      <c r="B3724">
        <v>102</v>
      </c>
      <c r="C3724" t="s">
        <v>5622</v>
      </c>
      <c r="E3724" t="s">
        <v>10337</v>
      </c>
      <c r="F3724" t="s">
        <v>10338</v>
      </c>
      <c r="G3724" t="s">
        <v>10339</v>
      </c>
      <c r="H3724" t="s">
        <v>10340</v>
      </c>
      <c r="I3724" t="s">
        <v>20</v>
      </c>
      <c r="J3724" t="s">
        <v>251</v>
      </c>
      <c r="K3724">
        <v>3500000</v>
      </c>
      <c r="L3724">
        <v>1982</v>
      </c>
      <c r="M3724">
        <v>7.3</v>
      </c>
      <c r="N3724">
        <v>2.35</v>
      </c>
    </row>
    <row r="3725" spans="1:14" x14ac:dyDescent="0.3">
      <c r="A3725" t="s">
        <v>10341</v>
      </c>
      <c r="B3725">
        <v>77</v>
      </c>
      <c r="C3725" t="s">
        <v>10342</v>
      </c>
      <c r="D3725">
        <v>19421271</v>
      </c>
      <c r="E3725" t="s">
        <v>1921</v>
      </c>
      <c r="F3725" t="s">
        <v>1307</v>
      </c>
      <c r="G3725" t="s">
        <v>10343</v>
      </c>
      <c r="H3725" t="s">
        <v>10344</v>
      </c>
      <c r="I3725" t="s">
        <v>20</v>
      </c>
      <c r="J3725" t="s">
        <v>21</v>
      </c>
      <c r="K3725">
        <v>5000000</v>
      </c>
      <c r="L3725">
        <v>1999</v>
      </c>
      <c r="M3725">
        <v>5</v>
      </c>
      <c r="N3725">
        <v>1.33</v>
      </c>
    </row>
    <row r="3726" spans="1:14" x14ac:dyDescent="0.3">
      <c r="A3726" t="s">
        <v>1112</v>
      </c>
      <c r="B3726">
        <v>134</v>
      </c>
      <c r="C3726" t="s">
        <v>5609</v>
      </c>
      <c r="D3726">
        <v>20733485</v>
      </c>
      <c r="E3726" t="s">
        <v>2190</v>
      </c>
      <c r="F3726" t="s">
        <v>10345</v>
      </c>
      <c r="G3726" t="s">
        <v>10346</v>
      </c>
      <c r="H3726" t="s">
        <v>10347</v>
      </c>
      <c r="I3726" t="s">
        <v>20</v>
      </c>
      <c r="J3726" t="s">
        <v>21</v>
      </c>
      <c r="K3726">
        <v>5000000</v>
      </c>
      <c r="L3726">
        <v>1997</v>
      </c>
      <c r="M3726">
        <v>7.2</v>
      </c>
      <c r="N3726">
        <v>1.85</v>
      </c>
    </row>
    <row r="3727" spans="1:14" x14ac:dyDescent="0.3">
      <c r="A3727" t="s">
        <v>10348</v>
      </c>
      <c r="B3727">
        <v>129</v>
      </c>
      <c r="C3727" t="s">
        <v>2676</v>
      </c>
      <c r="E3727" t="s">
        <v>1017</v>
      </c>
      <c r="F3727" t="s">
        <v>3502</v>
      </c>
      <c r="G3727" t="s">
        <v>10349</v>
      </c>
      <c r="H3727" t="s">
        <v>10350</v>
      </c>
      <c r="I3727" t="s">
        <v>20</v>
      </c>
      <c r="J3727" t="s">
        <v>21</v>
      </c>
      <c r="K3727">
        <v>5000000</v>
      </c>
      <c r="L3727">
        <v>1981</v>
      </c>
      <c r="M3727">
        <v>6.7</v>
      </c>
      <c r="N3727">
        <v>1.85</v>
      </c>
    </row>
    <row r="3728" spans="1:14" x14ac:dyDescent="0.3">
      <c r="A3728" t="s">
        <v>10351</v>
      </c>
      <c r="B3728">
        <v>90</v>
      </c>
      <c r="C3728" t="s">
        <v>1016</v>
      </c>
      <c r="D3728">
        <v>24809547</v>
      </c>
      <c r="E3728" t="s">
        <v>1649</v>
      </c>
      <c r="F3728" t="s">
        <v>1281</v>
      </c>
      <c r="G3728" t="s">
        <v>10352</v>
      </c>
      <c r="H3728" t="s">
        <v>550</v>
      </c>
      <c r="I3728" t="s">
        <v>20</v>
      </c>
      <c r="J3728" t="s">
        <v>21</v>
      </c>
      <c r="K3728">
        <v>5000000</v>
      </c>
      <c r="L3728">
        <v>2011</v>
      </c>
      <c r="M3728">
        <v>6.4</v>
      </c>
      <c r="N3728">
        <v>1.85</v>
      </c>
    </row>
    <row r="3729" spans="1:14" x14ac:dyDescent="0.3">
      <c r="A3729" t="s">
        <v>1765</v>
      </c>
      <c r="B3729">
        <v>134</v>
      </c>
      <c r="C3729" t="s">
        <v>810</v>
      </c>
      <c r="D3729">
        <v>19097994</v>
      </c>
      <c r="E3729" t="s">
        <v>1076</v>
      </c>
      <c r="F3729" t="s">
        <v>128</v>
      </c>
      <c r="G3729" t="s">
        <v>10353</v>
      </c>
      <c r="H3729" t="s">
        <v>4815</v>
      </c>
      <c r="I3729" t="s">
        <v>20</v>
      </c>
      <c r="J3729" t="s">
        <v>182</v>
      </c>
      <c r="L3729">
        <v>2016</v>
      </c>
      <c r="M3729">
        <v>7.1</v>
      </c>
      <c r="N3729">
        <v>2.35</v>
      </c>
    </row>
    <row r="3730" spans="1:14" x14ac:dyDescent="0.3">
      <c r="A3730" t="s">
        <v>10354</v>
      </c>
      <c r="B3730">
        <v>104</v>
      </c>
      <c r="C3730" t="s">
        <v>10355</v>
      </c>
      <c r="D3730">
        <v>23031390</v>
      </c>
      <c r="E3730" t="s">
        <v>1649</v>
      </c>
      <c r="F3730" t="s">
        <v>543</v>
      </c>
      <c r="G3730" t="s">
        <v>10356</v>
      </c>
      <c r="H3730" t="s">
        <v>10357</v>
      </c>
      <c r="I3730" t="s">
        <v>20</v>
      </c>
      <c r="J3730" t="s">
        <v>21</v>
      </c>
      <c r="K3730">
        <v>4500000</v>
      </c>
      <c r="L3730">
        <v>1998</v>
      </c>
      <c r="M3730">
        <v>5.6</v>
      </c>
      <c r="N3730">
        <v>1.85</v>
      </c>
    </row>
    <row r="3731" spans="1:14" x14ac:dyDescent="0.3">
      <c r="A3731" t="s">
        <v>991</v>
      </c>
      <c r="B3731">
        <v>95</v>
      </c>
      <c r="C3731" t="s">
        <v>8084</v>
      </c>
      <c r="D3731">
        <v>16017403</v>
      </c>
      <c r="E3731" t="s">
        <v>5396</v>
      </c>
      <c r="F3731" t="s">
        <v>1015</v>
      </c>
      <c r="G3731" t="s">
        <v>8621</v>
      </c>
      <c r="H3731" t="s">
        <v>2061</v>
      </c>
      <c r="I3731" t="s">
        <v>20</v>
      </c>
      <c r="J3731" t="s">
        <v>21</v>
      </c>
      <c r="K3731">
        <v>5000000</v>
      </c>
      <c r="L3731">
        <v>2001</v>
      </c>
      <c r="M3731">
        <v>6.2</v>
      </c>
      <c r="N3731">
        <v>1.85</v>
      </c>
    </row>
    <row r="3732" spans="1:14" x14ac:dyDescent="0.3">
      <c r="A3732" t="s">
        <v>8318</v>
      </c>
      <c r="B3732">
        <v>93</v>
      </c>
      <c r="C3732" t="s">
        <v>10358</v>
      </c>
      <c r="D3732">
        <v>21197315</v>
      </c>
      <c r="E3732" t="s">
        <v>1959</v>
      </c>
      <c r="F3732" t="s">
        <v>5690</v>
      </c>
      <c r="G3732" t="s">
        <v>10359</v>
      </c>
      <c r="H3732" t="s">
        <v>10360</v>
      </c>
      <c r="I3732" t="s">
        <v>20</v>
      </c>
      <c r="J3732" t="s">
        <v>21</v>
      </c>
      <c r="K3732">
        <v>5000000</v>
      </c>
      <c r="L3732">
        <v>2014</v>
      </c>
      <c r="M3732">
        <v>6.1</v>
      </c>
      <c r="N3732">
        <v>1.85</v>
      </c>
    </row>
    <row r="3733" spans="1:14" x14ac:dyDescent="0.3">
      <c r="A3733" t="s">
        <v>5773</v>
      </c>
      <c r="B3733">
        <v>106</v>
      </c>
      <c r="C3733" t="s">
        <v>10361</v>
      </c>
      <c r="D3733">
        <v>17382982</v>
      </c>
      <c r="E3733" t="s">
        <v>2588</v>
      </c>
      <c r="F3733" t="s">
        <v>1825</v>
      </c>
      <c r="G3733" t="s">
        <v>10362</v>
      </c>
      <c r="H3733" t="s">
        <v>7891</v>
      </c>
      <c r="I3733" t="s">
        <v>1800</v>
      </c>
      <c r="J3733" t="s">
        <v>21</v>
      </c>
      <c r="K3733">
        <v>5000000</v>
      </c>
      <c r="L3733">
        <v>2014</v>
      </c>
      <c r="M3733">
        <v>5.2</v>
      </c>
      <c r="N3733">
        <v>1.85</v>
      </c>
    </row>
    <row r="3734" spans="1:14" x14ac:dyDescent="0.3">
      <c r="A3734" t="s">
        <v>7207</v>
      </c>
      <c r="B3734">
        <v>109</v>
      </c>
      <c r="C3734" t="s">
        <v>6155</v>
      </c>
      <c r="D3734">
        <v>14821531</v>
      </c>
      <c r="E3734" t="s">
        <v>2190</v>
      </c>
      <c r="F3734" t="s">
        <v>5114</v>
      </c>
      <c r="G3734" t="s">
        <v>10363</v>
      </c>
      <c r="H3734" t="s">
        <v>7765</v>
      </c>
      <c r="I3734" t="s">
        <v>20</v>
      </c>
      <c r="J3734" t="s">
        <v>21</v>
      </c>
      <c r="K3734">
        <v>6000000</v>
      </c>
      <c r="L3734">
        <v>1997</v>
      </c>
      <c r="M3734">
        <v>7.3</v>
      </c>
      <c r="N3734">
        <v>1.85</v>
      </c>
    </row>
    <row r="3735" spans="1:14" x14ac:dyDescent="0.3">
      <c r="A3735" t="s">
        <v>10364</v>
      </c>
      <c r="B3735">
        <v>101</v>
      </c>
      <c r="C3735" t="s">
        <v>1550</v>
      </c>
      <c r="D3735">
        <v>18656400</v>
      </c>
      <c r="E3735" t="s">
        <v>2190</v>
      </c>
      <c r="F3735" t="s">
        <v>378</v>
      </c>
      <c r="G3735" t="s">
        <v>10365</v>
      </c>
      <c r="H3735" t="s">
        <v>1213</v>
      </c>
      <c r="I3735" t="s">
        <v>20</v>
      </c>
      <c r="J3735" t="s">
        <v>21</v>
      </c>
      <c r="K3735">
        <v>5000000</v>
      </c>
      <c r="L3735">
        <v>2014</v>
      </c>
      <c r="M3735">
        <v>7.5</v>
      </c>
      <c r="N3735">
        <v>1.85</v>
      </c>
    </row>
    <row r="3736" spans="1:14" x14ac:dyDescent="0.3">
      <c r="A3736" t="s">
        <v>10366</v>
      </c>
      <c r="B3736">
        <v>139</v>
      </c>
      <c r="C3736" t="s">
        <v>9349</v>
      </c>
      <c r="E3736" t="s">
        <v>4026</v>
      </c>
      <c r="F3736" t="s">
        <v>10367</v>
      </c>
      <c r="G3736" t="s">
        <v>10368</v>
      </c>
      <c r="H3736" t="s">
        <v>728</v>
      </c>
      <c r="I3736" t="s">
        <v>20</v>
      </c>
      <c r="J3736" t="s">
        <v>21</v>
      </c>
      <c r="K3736">
        <v>5000000</v>
      </c>
      <c r="L3736">
        <v>1954</v>
      </c>
      <c r="M3736">
        <v>6.6</v>
      </c>
      <c r="N3736">
        <v>2.5499999999999998</v>
      </c>
    </row>
    <row r="3737" spans="1:14" x14ac:dyDescent="0.3">
      <c r="A3737" t="s">
        <v>10369</v>
      </c>
      <c r="B3737">
        <v>99</v>
      </c>
      <c r="C3737" t="s">
        <v>10370</v>
      </c>
      <c r="E3737" t="s">
        <v>227</v>
      </c>
      <c r="F3737" t="s">
        <v>1173</v>
      </c>
      <c r="G3737" t="s">
        <v>10371</v>
      </c>
      <c r="H3737" t="s">
        <v>10372</v>
      </c>
      <c r="I3737" t="s">
        <v>20</v>
      </c>
      <c r="J3737" t="s">
        <v>21</v>
      </c>
      <c r="K3737">
        <v>5000000</v>
      </c>
      <c r="L3737">
        <v>1981</v>
      </c>
      <c r="M3737">
        <v>6.4</v>
      </c>
      <c r="N3737">
        <v>1.85</v>
      </c>
    </row>
    <row r="3738" spans="1:14" x14ac:dyDescent="0.3">
      <c r="A3738" t="s">
        <v>10373</v>
      </c>
      <c r="B3738">
        <v>100</v>
      </c>
      <c r="C3738" t="s">
        <v>10374</v>
      </c>
      <c r="D3738">
        <v>14343976</v>
      </c>
      <c r="E3738" t="s">
        <v>10375</v>
      </c>
      <c r="F3738" t="s">
        <v>7968</v>
      </c>
      <c r="G3738" t="s">
        <v>10376</v>
      </c>
      <c r="H3738" t="s">
        <v>10377</v>
      </c>
      <c r="I3738" t="s">
        <v>20</v>
      </c>
      <c r="J3738" t="s">
        <v>21</v>
      </c>
      <c r="K3738">
        <v>5000000</v>
      </c>
      <c r="L3738">
        <v>1989</v>
      </c>
      <c r="M3738">
        <v>4.5</v>
      </c>
      <c r="N3738">
        <v>1.85</v>
      </c>
    </row>
    <row r="3739" spans="1:14" x14ac:dyDescent="0.3">
      <c r="A3739" t="s">
        <v>3625</v>
      </c>
      <c r="B3739">
        <v>95</v>
      </c>
      <c r="C3739" t="s">
        <v>7006</v>
      </c>
      <c r="D3739">
        <v>241437427</v>
      </c>
      <c r="E3739" t="s">
        <v>1762</v>
      </c>
      <c r="F3739" t="s">
        <v>6722</v>
      </c>
      <c r="G3739" t="s">
        <v>10378</v>
      </c>
      <c r="H3739" t="s">
        <v>6150</v>
      </c>
      <c r="I3739" t="s">
        <v>20</v>
      </c>
      <c r="J3739" t="s">
        <v>21</v>
      </c>
      <c r="K3739">
        <v>5000000</v>
      </c>
      <c r="L3739">
        <v>2002</v>
      </c>
      <c r="M3739">
        <v>6.6</v>
      </c>
      <c r="N3739">
        <v>1.85</v>
      </c>
    </row>
    <row r="3740" spans="1:14" x14ac:dyDescent="0.3">
      <c r="A3740" t="s">
        <v>8447</v>
      </c>
      <c r="B3740">
        <v>94</v>
      </c>
      <c r="C3740" t="s">
        <v>9230</v>
      </c>
      <c r="D3740">
        <v>14123773</v>
      </c>
      <c r="E3740" t="s">
        <v>1272</v>
      </c>
      <c r="F3740" t="s">
        <v>53</v>
      </c>
      <c r="G3740" t="s">
        <v>10379</v>
      </c>
      <c r="H3740" t="s">
        <v>10380</v>
      </c>
      <c r="I3740" t="s">
        <v>20</v>
      </c>
      <c r="J3740" t="s">
        <v>21</v>
      </c>
      <c r="K3740">
        <v>5000000</v>
      </c>
      <c r="L3740">
        <v>2012</v>
      </c>
      <c r="M3740">
        <v>5.3</v>
      </c>
      <c r="N3740">
        <v>2.35</v>
      </c>
    </row>
    <row r="3741" spans="1:14" x14ac:dyDescent="0.3">
      <c r="A3741" t="s">
        <v>10381</v>
      </c>
      <c r="B3741">
        <v>93</v>
      </c>
      <c r="C3741" t="s">
        <v>10382</v>
      </c>
      <c r="D3741">
        <v>15126948</v>
      </c>
      <c r="E3741" t="s">
        <v>3456</v>
      </c>
      <c r="F3741" t="s">
        <v>6110</v>
      </c>
      <c r="G3741" t="s">
        <v>10383</v>
      </c>
      <c r="H3741" t="s">
        <v>7631</v>
      </c>
      <c r="I3741" t="s">
        <v>20</v>
      </c>
      <c r="J3741" t="s">
        <v>21</v>
      </c>
      <c r="K3741">
        <v>5000000</v>
      </c>
      <c r="L3741">
        <v>1995</v>
      </c>
      <c r="M3741">
        <v>4.9000000000000004</v>
      </c>
      <c r="N3741">
        <v>1.85</v>
      </c>
    </row>
    <row r="3742" spans="1:14" x14ac:dyDescent="0.3">
      <c r="A3742" t="s">
        <v>811</v>
      </c>
      <c r="B3742">
        <v>106</v>
      </c>
      <c r="C3742" t="s">
        <v>10384</v>
      </c>
      <c r="D3742">
        <v>13622333</v>
      </c>
      <c r="E3742" t="s">
        <v>6784</v>
      </c>
      <c r="F3742" t="s">
        <v>7379</v>
      </c>
      <c r="G3742" t="s">
        <v>10385</v>
      </c>
      <c r="H3742" t="s">
        <v>10386</v>
      </c>
      <c r="I3742" t="s">
        <v>1800</v>
      </c>
      <c r="J3742" t="s">
        <v>1890</v>
      </c>
      <c r="K3742">
        <v>2000000</v>
      </c>
      <c r="L3742">
        <v>2001</v>
      </c>
      <c r="M3742">
        <v>7.7</v>
      </c>
      <c r="N3742">
        <v>1.85</v>
      </c>
    </row>
    <row r="3743" spans="1:14" x14ac:dyDescent="0.3">
      <c r="A3743" t="s">
        <v>1599</v>
      </c>
      <c r="B3743">
        <v>99</v>
      </c>
      <c r="C3743" t="s">
        <v>3781</v>
      </c>
      <c r="D3743">
        <v>13464388</v>
      </c>
      <c r="E3743" t="s">
        <v>4639</v>
      </c>
      <c r="F3743" t="s">
        <v>10387</v>
      </c>
      <c r="G3743" t="s">
        <v>10388</v>
      </c>
      <c r="H3743" t="s">
        <v>756</v>
      </c>
      <c r="I3743" t="s">
        <v>20</v>
      </c>
      <c r="J3743" t="s">
        <v>34</v>
      </c>
      <c r="K3743">
        <v>4000000</v>
      </c>
      <c r="L3743">
        <v>2004</v>
      </c>
      <c r="M3743">
        <v>8</v>
      </c>
      <c r="N3743">
        <v>2.35</v>
      </c>
    </row>
    <row r="3744" spans="1:14" x14ac:dyDescent="0.3">
      <c r="A3744" t="s">
        <v>10389</v>
      </c>
      <c r="B3744">
        <v>82</v>
      </c>
      <c r="C3744" t="s">
        <v>10390</v>
      </c>
      <c r="D3744">
        <v>13350177</v>
      </c>
      <c r="E3744" t="s">
        <v>2777</v>
      </c>
      <c r="F3744" t="s">
        <v>7213</v>
      </c>
      <c r="G3744" t="s">
        <v>10391</v>
      </c>
      <c r="H3744" t="s">
        <v>2510</v>
      </c>
      <c r="I3744" t="s">
        <v>20</v>
      </c>
      <c r="J3744" t="s">
        <v>21</v>
      </c>
      <c r="K3744">
        <v>5000000</v>
      </c>
      <c r="L3744">
        <v>2008</v>
      </c>
      <c r="M3744">
        <v>3.8</v>
      </c>
      <c r="N3744">
        <v>1.85</v>
      </c>
    </row>
    <row r="3745" spans="1:14" x14ac:dyDescent="0.3">
      <c r="A3745" t="s">
        <v>9330</v>
      </c>
      <c r="B3745">
        <v>135</v>
      </c>
      <c r="C3745" t="s">
        <v>9667</v>
      </c>
      <c r="D3745">
        <v>13269963</v>
      </c>
      <c r="E3745" t="s">
        <v>4913</v>
      </c>
      <c r="F3745" t="s">
        <v>450</v>
      </c>
      <c r="G3745" t="s">
        <v>10392</v>
      </c>
      <c r="H3745" t="s">
        <v>10393</v>
      </c>
      <c r="I3745" t="s">
        <v>20</v>
      </c>
      <c r="J3745" t="s">
        <v>21</v>
      </c>
      <c r="K3745">
        <v>5000000</v>
      </c>
      <c r="L3745">
        <v>1996</v>
      </c>
      <c r="M3745">
        <v>7.6</v>
      </c>
      <c r="N3745">
        <v>2.35</v>
      </c>
    </row>
    <row r="3746" spans="1:14" x14ac:dyDescent="0.3">
      <c r="A3746" t="s">
        <v>5799</v>
      </c>
      <c r="B3746">
        <v>88</v>
      </c>
      <c r="C3746" t="s">
        <v>10394</v>
      </c>
      <c r="D3746">
        <v>17768000</v>
      </c>
      <c r="E3746" t="s">
        <v>3456</v>
      </c>
      <c r="F3746" t="s">
        <v>6110</v>
      </c>
      <c r="G3746" t="s">
        <v>10395</v>
      </c>
      <c r="H3746" t="s">
        <v>10396</v>
      </c>
      <c r="I3746" t="s">
        <v>20</v>
      </c>
      <c r="J3746" t="s">
        <v>21</v>
      </c>
      <c r="K3746">
        <v>5000000</v>
      </c>
      <c r="L3746">
        <v>1988</v>
      </c>
      <c r="M3746">
        <v>5.9</v>
      </c>
      <c r="N3746">
        <v>1.85</v>
      </c>
    </row>
    <row r="3747" spans="1:14" x14ac:dyDescent="0.3">
      <c r="A3747" t="s">
        <v>10397</v>
      </c>
      <c r="B3747">
        <v>89</v>
      </c>
      <c r="C3747" t="s">
        <v>10398</v>
      </c>
      <c r="D3747">
        <v>12947763</v>
      </c>
      <c r="E3747" t="s">
        <v>3197</v>
      </c>
      <c r="F3747" t="s">
        <v>3881</v>
      </c>
      <c r="G3747" t="s">
        <v>10399</v>
      </c>
      <c r="H3747" t="s">
        <v>10400</v>
      </c>
      <c r="I3747" t="s">
        <v>20</v>
      </c>
      <c r="J3747" t="s">
        <v>21</v>
      </c>
      <c r="K3747">
        <v>5000000</v>
      </c>
      <c r="L3747">
        <v>1986</v>
      </c>
      <c r="M3747">
        <v>6.2</v>
      </c>
      <c r="N3747">
        <v>2.35</v>
      </c>
    </row>
    <row r="3748" spans="1:14" x14ac:dyDescent="0.3">
      <c r="A3748" t="s">
        <v>2013</v>
      </c>
      <c r="B3748">
        <v>110</v>
      </c>
      <c r="C3748" t="s">
        <v>5158</v>
      </c>
      <c r="D3748">
        <v>14100000</v>
      </c>
      <c r="E3748" t="s">
        <v>1649</v>
      </c>
      <c r="F3748" t="s">
        <v>6617</v>
      </c>
      <c r="G3748" t="s">
        <v>10401</v>
      </c>
      <c r="H3748" t="s">
        <v>3006</v>
      </c>
      <c r="I3748" t="s">
        <v>20</v>
      </c>
      <c r="J3748" t="s">
        <v>21</v>
      </c>
      <c r="K3748">
        <v>5000000</v>
      </c>
      <c r="L3748">
        <v>1982</v>
      </c>
      <c r="M3748">
        <v>7.2</v>
      </c>
      <c r="N3748">
        <v>1.85</v>
      </c>
    </row>
    <row r="3749" spans="1:14" x14ac:dyDescent="0.3">
      <c r="A3749" t="s">
        <v>10402</v>
      </c>
      <c r="B3749">
        <v>107</v>
      </c>
      <c r="C3749" t="s">
        <v>10403</v>
      </c>
      <c r="D3749">
        <v>12200000</v>
      </c>
      <c r="E3749" t="s">
        <v>6165</v>
      </c>
      <c r="F3749" t="s">
        <v>2935</v>
      </c>
      <c r="G3749" t="s">
        <v>10404</v>
      </c>
      <c r="H3749" t="s">
        <v>10405</v>
      </c>
      <c r="I3749" t="s">
        <v>20</v>
      </c>
      <c r="J3749" t="s">
        <v>21</v>
      </c>
      <c r="K3749">
        <v>5000000</v>
      </c>
      <c r="L3749">
        <v>1983</v>
      </c>
      <c r="M3749">
        <v>6.3</v>
      </c>
      <c r="N3749">
        <v>1.85</v>
      </c>
    </row>
    <row r="3750" spans="1:14" x14ac:dyDescent="0.3">
      <c r="A3750" t="s">
        <v>10406</v>
      </c>
      <c r="B3750">
        <v>86</v>
      </c>
      <c r="C3750" t="s">
        <v>10407</v>
      </c>
      <c r="D3750">
        <v>17683670</v>
      </c>
      <c r="E3750" t="s">
        <v>2710</v>
      </c>
      <c r="F3750" t="s">
        <v>2395</v>
      </c>
      <c r="G3750" t="s">
        <v>10408</v>
      </c>
      <c r="H3750" t="s">
        <v>10409</v>
      </c>
      <c r="I3750" t="s">
        <v>20</v>
      </c>
      <c r="J3750" t="s">
        <v>21</v>
      </c>
      <c r="K3750">
        <v>5000000</v>
      </c>
      <c r="L3750">
        <v>2011</v>
      </c>
      <c r="M3750">
        <v>5.2</v>
      </c>
      <c r="N3750">
        <v>1.33</v>
      </c>
    </row>
    <row r="3751" spans="1:14" x14ac:dyDescent="0.3">
      <c r="A3751" t="s">
        <v>10410</v>
      </c>
      <c r="B3751">
        <v>91</v>
      </c>
      <c r="C3751" t="s">
        <v>3261</v>
      </c>
      <c r="D3751">
        <v>12055108</v>
      </c>
      <c r="E3751" t="s">
        <v>1649</v>
      </c>
      <c r="F3751" t="s">
        <v>258</v>
      </c>
      <c r="G3751" t="s">
        <v>10411</v>
      </c>
      <c r="H3751" t="s">
        <v>1957</v>
      </c>
      <c r="I3751" t="s">
        <v>20</v>
      </c>
      <c r="J3751" t="s">
        <v>21</v>
      </c>
      <c r="K3751">
        <v>8000000</v>
      </c>
      <c r="L3751">
        <v>2008</v>
      </c>
      <c r="M3751">
        <v>6.9</v>
      </c>
      <c r="N3751">
        <v>2.35</v>
      </c>
    </row>
    <row r="3752" spans="1:14" x14ac:dyDescent="0.3">
      <c r="A3752" t="s">
        <v>8318</v>
      </c>
      <c r="B3752">
        <v>103</v>
      </c>
      <c r="C3752" t="s">
        <v>10412</v>
      </c>
      <c r="D3752">
        <v>27285953</v>
      </c>
      <c r="E3752" t="s">
        <v>37</v>
      </c>
      <c r="F3752" t="s">
        <v>10413</v>
      </c>
      <c r="G3752" t="s">
        <v>10414</v>
      </c>
      <c r="H3752" t="s">
        <v>10415</v>
      </c>
      <c r="I3752" t="s">
        <v>20</v>
      </c>
      <c r="J3752" t="s">
        <v>21</v>
      </c>
      <c r="K3752">
        <v>5000000</v>
      </c>
      <c r="L3752">
        <v>2015</v>
      </c>
      <c r="M3752">
        <v>6.8</v>
      </c>
      <c r="N3752">
        <v>1.85</v>
      </c>
    </row>
    <row r="3753" spans="1:14" x14ac:dyDescent="0.3">
      <c r="A3753" t="s">
        <v>10416</v>
      </c>
      <c r="B3753">
        <v>90</v>
      </c>
      <c r="C3753" t="s">
        <v>2142</v>
      </c>
      <c r="E3753" t="s">
        <v>24</v>
      </c>
      <c r="F3753" t="s">
        <v>10417</v>
      </c>
      <c r="G3753" t="s">
        <v>10418</v>
      </c>
      <c r="H3753" t="s">
        <v>611</v>
      </c>
      <c r="I3753" t="s">
        <v>20</v>
      </c>
      <c r="J3753" t="s">
        <v>21</v>
      </c>
      <c r="K3753">
        <v>8000000</v>
      </c>
      <c r="L3753">
        <v>1982</v>
      </c>
      <c r="M3753">
        <v>6.2</v>
      </c>
      <c r="N3753">
        <v>1.85</v>
      </c>
    </row>
    <row r="3754" spans="1:14" x14ac:dyDescent="0.3">
      <c r="A3754" t="s">
        <v>9990</v>
      </c>
      <c r="B3754">
        <v>141</v>
      </c>
      <c r="C3754" t="s">
        <v>10419</v>
      </c>
      <c r="E3754" t="s">
        <v>1276</v>
      </c>
      <c r="F3754" t="s">
        <v>10420</v>
      </c>
      <c r="G3754" t="s">
        <v>10421</v>
      </c>
      <c r="H3754" t="s">
        <v>10422</v>
      </c>
      <c r="I3754" t="s">
        <v>20</v>
      </c>
      <c r="J3754" t="s">
        <v>21</v>
      </c>
      <c r="K3754">
        <v>5000000</v>
      </c>
      <c r="L3754">
        <v>1959</v>
      </c>
      <c r="M3754">
        <v>6.2</v>
      </c>
      <c r="N3754">
        <v>2.2000000000000002</v>
      </c>
    </row>
    <row r="3755" spans="1:14" x14ac:dyDescent="0.3">
      <c r="A3755" t="s">
        <v>10423</v>
      </c>
      <c r="B3755">
        <v>92</v>
      </c>
      <c r="C3755" t="s">
        <v>3294</v>
      </c>
      <c r="D3755">
        <v>11675178</v>
      </c>
      <c r="E3755" t="s">
        <v>1099</v>
      </c>
      <c r="F3755" t="s">
        <v>282</v>
      </c>
      <c r="G3755" t="s">
        <v>10424</v>
      </c>
      <c r="H3755" t="s">
        <v>4847</v>
      </c>
      <c r="I3755" t="s">
        <v>20</v>
      </c>
      <c r="J3755" t="s">
        <v>21</v>
      </c>
      <c r="K3755">
        <v>5000000</v>
      </c>
      <c r="L3755">
        <v>2016</v>
      </c>
      <c r="M3755">
        <v>3.5</v>
      </c>
    </row>
    <row r="3756" spans="1:14" x14ac:dyDescent="0.3">
      <c r="A3756" t="s">
        <v>3187</v>
      </c>
      <c r="B3756">
        <v>99</v>
      </c>
      <c r="C3756" t="s">
        <v>1091</v>
      </c>
      <c r="D3756">
        <v>10572742</v>
      </c>
      <c r="E3756" t="s">
        <v>146</v>
      </c>
      <c r="F3756" t="s">
        <v>5194</v>
      </c>
      <c r="G3756" t="s">
        <v>10425</v>
      </c>
      <c r="H3756" t="s">
        <v>1622</v>
      </c>
      <c r="I3756" t="s">
        <v>20</v>
      </c>
      <c r="J3756" t="s">
        <v>21</v>
      </c>
      <c r="K3756">
        <v>8000000</v>
      </c>
      <c r="L3756">
        <v>2009</v>
      </c>
      <c r="M3756">
        <v>6.1</v>
      </c>
      <c r="N3756">
        <v>1.85</v>
      </c>
    </row>
    <row r="3757" spans="1:14" x14ac:dyDescent="0.3">
      <c r="A3757" t="s">
        <v>10426</v>
      </c>
      <c r="B3757">
        <v>79</v>
      </c>
      <c r="C3757" t="s">
        <v>10427</v>
      </c>
      <c r="E3757" t="s">
        <v>3493</v>
      </c>
      <c r="F3757" t="s">
        <v>10428</v>
      </c>
      <c r="G3757" t="s">
        <v>10429</v>
      </c>
      <c r="H3757" t="s">
        <v>10430</v>
      </c>
      <c r="I3757" t="s">
        <v>20</v>
      </c>
      <c r="J3757" t="s">
        <v>21</v>
      </c>
      <c r="K3757">
        <v>800000</v>
      </c>
      <c r="L3757">
        <v>1932</v>
      </c>
      <c r="M3757">
        <v>6.6</v>
      </c>
      <c r="N3757">
        <v>1.37</v>
      </c>
    </row>
    <row r="3758" spans="1:14" x14ac:dyDescent="0.3">
      <c r="A3758" t="s">
        <v>5773</v>
      </c>
      <c r="B3758">
        <v>96</v>
      </c>
      <c r="C3758" t="s">
        <v>2244</v>
      </c>
      <c r="D3758">
        <v>9658370</v>
      </c>
      <c r="E3758" t="s">
        <v>1106</v>
      </c>
      <c r="F3758" t="s">
        <v>5461</v>
      </c>
      <c r="G3758" t="s">
        <v>10431</v>
      </c>
      <c r="H3758" t="s">
        <v>10432</v>
      </c>
      <c r="I3758" t="s">
        <v>20</v>
      </c>
      <c r="J3758" t="s">
        <v>21</v>
      </c>
      <c r="K3758">
        <v>5000000</v>
      </c>
      <c r="L3758">
        <v>2016</v>
      </c>
      <c r="M3758">
        <v>4.5</v>
      </c>
    </row>
    <row r="3759" spans="1:14" x14ac:dyDescent="0.3">
      <c r="A3759" t="s">
        <v>10433</v>
      </c>
      <c r="B3759">
        <v>82</v>
      </c>
      <c r="C3759" t="s">
        <v>10434</v>
      </c>
      <c r="D3759">
        <v>9628751</v>
      </c>
      <c r="E3759" t="s">
        <v>2036</v>
      </c>
      <c r="F3759" t="s">
        <v>10435</v>
      </c>
      <c r="G3759" t="s">
        <v>10436</v>
      </c>
      <c r="H3759" t="s">
        <v>10437</v>
      </c>
      <c r="I3759" t="s">
        <v>20</v>
      </c>
      <c r="J3759" t="s">
        <v>21</v>
      </c>
      <c r="K3759">
        <v>5000000</v>
      </c>
      <c r="L3759">
        <v>2000</v>
      </c>
      <c r="M3759">
        <v>5.9</v>
      </c>
      <c r="N3759">
        <v>1.85</v>
      </c>
    </row>
    <row r="3760" spans="1:14" x14ac:dyDescent="0.3">
      <c r="A3760" t="s">
        <v>10438</v>
      </c>
      <c r="B3760">
        <v>92</v>
      </c>
      <c r="C3760" t="s">
        <v>2518</v>
      </c>
      <c r="D3760">
        <v>8786715</v>
      </c>
      <c r="E3760" t="s">
        <v>1649</v>
      </c>
      <c r="F3760" t="s">
        <v>4038</v>
      </c>
      <c r="G3760" t="s">
        <v>10439</v>
      </c>
      <c r="H3760" t="s">
        <v>6145</v>
      </c>
      <c r="I3760" t="s">
        <v>20</v>
      </c>
      <c r="J3760" t="s">
        <v>21</v>
      </c>
      <c r="K3760">
        <v>5000000</v>
      </c>
      <c r="L3760">
        <v>2004</v>
      </c>
      <c r="M3760">
        <v>6.9</v>
      </c>
      <c r="N3760">
        <v>1.85</v>
      </c>
    </row>
    <row r="3761" spans="1:14" x14ac:dyDescent="0.3">
      <c r="A3761" t="s">
        <v>10440</v>
      </c>
      <c r="B3761">
        <v>112</v>
      </c>
      <c r="C3761" t="s">
        <v>10441</v>
      </c>
      <c r="D3761">
        <v>3432342</v>
      </c>
      <c r="E3761" t="s">
        <v>6729</v>
      </c>
      <c r="F3761" t="s">
        <v>7490</v>
      </c>
      <c r="G3761" t="s">
        <v>10442</v>
      </c>
      <c r="H3761" t="s">
        <v>10443</v>
      </c>
      <c r="I3761" t="s">
        <v>965</v>
      </c>
      <c r="J3761" t="s">
        <v>182</v>
      </c>
      <c r="K3761">
        <v>6000000</v>
      </c>
      <c r="L3761">
        <v>2003</v>
      </c>
      <c r="M3761">
        <v>7.7</v>
      </c>
      <c r="N3761">
        <v>2.35</v>
      </c>
    </row>
    <row r="3762" spans="1:14" x14ac:dyDescent="0.3">
      <c r="A3762" t="s">
        <v>3065</v>
      </c>
      <c r="B3762">
        <v>106</v>
      </c>
      <c r="C3762" t="s">
        <v>9186</v>
      </c>
      <c r="E3762" t="s">
        <v>1510</v>
      </c>
      <c r="F3762" t="s">
        <v>8265</v>
      </c>
      <c r="G3762" t="s">
        <v>10444</v>
      </c>
      <c r="H3762" t="s">
        <v>10445</v>
      </c>
      <c r="I3762" t="s">
        <v>20</v>
      </c>
      <c r="J3762" t="s">
        <v>21</v>
      </c>
      <c r="K3762">
        <v>5000000</v>
      </c>
      <c r="L3762">
        <v>1976</v>
      </c>
      <c r="M3762">
        <v>6.6</v>
      </c>
      <c r="N3762">
        <v>1.85</v>
      </c>
    </row>
    <row r="3763" spans="1:14" x14ac:dyDescent="0.3">
      <c r="A3763" t="s">
        <v>10446</v>
      </c>
      <c r="B3763">
        <v>90</v>
      </c>
      <c r="C3763" t="s">
        <v>6129</v>
      </c>
      <c r="D3763">
        <v>6755271</v>
      </c>
      <c r="E3763" t="s">
        <v>3456</v>
      </c>
      <c r="F3763" t="s">
        <v>6127</v>
      </c>
      <c r="G3763" t="s">
        <v>10447</v>
      </c>
      <c r="H3763" t="s">
        <v>3604</v>
      </c>
      <c r="I3763" t="s">
        <v>20</v>
      </c>
      <c r="J3763" t="s">
        <v>21</v>
      </c>
      <c r="K3763">
        <v>5000000</v>
      </c>
      <c r="L3763">
        <v>2001</v>
      </c>
      <c r="M3763">
        <v>5.3</v>
      </c>
      <c r="N3763">
        <v>1.85</v>
      </c>
    </row>
    <row r="3764" spans="1:14" x14ac:dyDescent="0.3">
      <c r="A3764" t="s">
        <v>9651</v>
      </c>
      <c r="B3764">
        <v>126</v>
      </c>
      <c r="C3764" t="s">
        <v>7012</v>
      </c>
      <c r="E3764" t="s">
        <v>968</v>
      </c>
      <c r="F3764" t="s">
        <v>266</v>
      </c>
      <c r="G3764" t="s">
        <v>10448</v>
      </c>
      <c r="H3764" t="s">
        <v>2144</v>
      </c>
      <c r="I3764" t="s">
        <v>20</v>
      </c>
      <c r="J3764" t="s">
        <v>34</v>
      </c>
      <c r="K3764">
        <v>5000000</v>
      </c>
      <c r="L3764">
        <v>1978</v>
      </c>
      <c r="M3764">
        <v>6.3</v>
      </c>
      <c r="N3764">
        <v>2.35</v>
      </c>
    </row>
    <row r="3765" spans="1:14" x14ac:dyDescent="0.3">
      <c r="A3765" t="s">
        <v>10449</v>
      </c>
      <c r="B3765">
        <v>150</v>
      </c>
      <c r="C3765" t="s">
        <v>5711</v>
      </c>
      <c r="D3765">
        <v>6157157</v>
      </c>
      <c r="E3765" t="s">
        <v>1649</v>
      </c>
      <c r="F3765" t="s">
        <v>1777</v>
      </c>
      <c r="G3765" t="s">
        <v>10450</v>
      </c>
      <c r="H3765" t="s">
        <v>10451</v>
      </c>
      <c r="I3765" t="s">
        <v>20</v>
      </c>
      <c r="J3765" t="s">
        <v>21</v>
      </c>
      <c r="K3765">
        <v>5000000</v>
      </c>
      <c r="L3765">
        <v>1989</v>
      </c>
      <c r="M3765">
        <v>7</v>
      </c>
      <c r="N3765">
        <v>1.85</v>
      </c>
    </row>
    <row r="3766" spans="1:14" x14ac:dyDescent="0.3">
      <c r="A3766" t="s">
        <v>10452</v>
      </c>
      <c r="B3766">
        <v>90</v>
      </c>
      <c r="C3766" t="s">
        <v>15</v>
      </c>
      <c r="D3766">
        <v>6088249</v>
      </c>
      <c r="E3766" t="s">
        <v>1099</v>
      </c>
      <c r="F3766" t="s">
        <v>1615</v>
      </c>
      <c r="G3766" t="s">
        <v>10453</v>
      </c>
      <c r="H3766" t="s">
        <v>10454</v>
      </c>
      <c r="I3766" t="s">
        <v>20</v>
      </c>
      <c r="J3766" t="s">
        <v>21</v>
      </c>
      <c r="L3766">
        <v>2006</v>
      </c>
      <c r="M3766">
        <v>7</v>
      </c>
      <c r="N3766">
        <v>2.35</v>
      </c>
    </row>
    <row r="3767" spans="1:14" x14ac:dyDescent="0.3">
      <c r="A3767" t="s">
        <v>9197</v>
      </c>
      <c r="B3767">
        <v>91</v>
      </c>
      <c r="C3767" t="s">
        <v>2766</v>
      </c>
      <c r="D3767">
        <v>5480318</v>
      </c>
      <c r="E3767" t="s">
        <v>1649</v>
      </c>
      <c r="F3767" t="s">
        <v>2397</v>
      </c>
      <c r="G3767" t="s">
        <v>10455</v>
      </c>
      <c r="H3767" t="s">
        <v>10456</v>
      </c>
      <c r="I3767" t="s">
        <v>20</v>
      </c>
      <c r="J3767" t="s">
        <v>21</v>
      </c>
      <c r="K3767">
        <v>5000000</v>
      </c>
      <c r="L3767">
        <v>1998</v>
      </c>
      <c r="M3767">
        <v>6.6</v>
      </c>
      <c r="N3767">
        <v>1.85</v>
      </c>
    </row>
    <row r="3768" spans="1:14" x14ac:dyDescent="0.3">
      <c r="A3768" t="s">
        <v>5247</v>
      </c>
      <c r="B3768">
        <v>145</v>
      </c>
      <c r="C3768" t="s">
        <v>10457</v>
      </c>
      <c r="E3768" t="s">
        <v>8819</v>
      </c>
      <c r="F3768" t="s">
        <v>10458</v>
      </c>
      <c r="G3768" t="s">
        <v>10459</v>
      </c>
      <c r="H3768" t="s">
        <v>10460</v>
      </c>
      <c r="I3768" t="s">
        <v>20</v>
      </c>
      <c r="J3768" t="s">
        <v>4364</v>
      </c>
      <c r="K3768">
        <v>5000000</v>
      </c>
      <c r="L3768">
        <v>1968</v>
      </c>
      <c r="M3768">
        <v>8.6</v>
      </c>
      <c r="N3768">
        <v>2.35</v>
      </c>
    </row>
    <row r="3769" spans="1:14" x14ac:dyDescent="0.3">
      <c r="A3769" t="s">
        <v>170</v>
      </c>
      <c r="B3769">
        <v>95</v>
      </c>
      <c r="C3769" t="s">
        <v>3272</v>
      </c>
      <c r="D3769">
        <v>5308707</v>
      </c>
      <c r="E3769" t="s">
        <v>3325</v>
      </c>
      <c r="F3769" t="s">
        <v>170</v>
      </c>
      <c r="G3769" t="s">
        <v>10461</v>
      </c>
      <c r="H3769" t="s">
        <v>10462</v>
      </c>
      <c r="I3769" t="s">
        <v>20</v>
      </c>
      <c r="J3769" t="s">
        <v>21</v>
      </c>
      <c r="K3769">
        <v>5000000</v>
      </c>
      <c r="L3769">
        <v>2001</v>
      </c>
      <c r="M3769">
        <v>6.4</v>
      </c>
      <c r="N3769">
        <v>1.85</v>
      </c>
    </row>
    <row r="3770" spans="1:14" x14ac:dyDescent="0.3">
      <c r="A3770" t="s">
        <v>494</v>
      </c>
      <c r="B3770">
        <v>97</v>
      </c>
      <c r="C3770" t="s">
        <v>10463</v>
      </c>
      <c r="D3770">
        <v>5009677</v>
      </c>
      <c r="E3770" t="s">
        <v>3471</v>
      </c>
      <c r="F3770" t="s">
        <v>82</v>
      </c>
      <c r="G3770" t="s">
        <v>10464</v>
      </c>
      <c r="H3770" t="s">
        <v>1097</v>
      </c>
      <c r="I3770" t="s">
        <v>20</v>
      </c>
      <c r="J3770" t="s">
        <v>34</v>
      </c>
      <c r="K3770">
        <v>5000000</v>
      </c>
      <c r="L3770">
        <v>2009</v>
      </c>
      <c r="M3770">
        <v>7.9</v>
      </c>
      <c r="N3770">
        <v>2.35</v>
      </c>
    </row>
    <row r="3771" spans="1:14" x14ac:dyDescent="0.3">
      <c r="A3771" t="s">
        <v>9040</v>
      </c>
      <c r="B3771">
        <v>90</v>
      </c>
      <c r="C3771" t="s">
        <v>1508</v>
      </c>
      <c r="D3771">
        <v>4328294</v>
      </c>
      <c r="E3771" t="s">
        <v>1099</v>
      </c>
      <c r="F3771" t="s">
        <v>1928</v>
      </c>
      <c r="G3771" t="s">
        <v>10465</v>
      </c>
      <c r="H3771" t="s">
        <v>3674</v>
      </c>
      <c r="I3771" t="s">
        <v>20</v>
      </c>
      <c r="J3771" t="s">
        <v>21</v>
      </c>
      <c r="L3771">
        <v>2006</v>
      </c>
      <c r="M3771">
        <v>5.4</v>
      </c>
      <c r="N3771">
        <v>1.85</v>
      </c>
    </row>
    <row r="3772" spans="1:14" x14ac:dyDescent="0.3">
      <c r="A3772" t="s">
        <v>10466</v>
      </c>
      <c r="B3772">
        <v>41</v>
      </c>
      <c r="C3772" t="s">
        <v>10467</v>
      </c>
      <c r="D3772">
        <v>4074023</v>
      </c>
      <c r="E3772" t="s">
        <v>43</v>
      </c>
      <c r="F3772" t="s">
        <v>10468</v>
      </c>
      <c r="G3772" t="s">
        <v>10469</v>
      </c>
      <c r="H3772" t="s">
        <v>10470</v>
      </c>
      <c r="I3772" t="s">
        <v>20</v>
      </c>
      <c r="J3772" t="s">
        <v>34</v>
      </c>
      <c r="K3772">
        <v>5000000</v>
      </c>
      <c r="L3772">
        <v>2010</v>
      </c>
      <c r="M3772">
        <v>6.9</v>
      </c>
      <c r="N3772">
        <v>1.78</v>
      </c>
    </row>
    <row r="3773" spans="1:14" x14ac:dyDescent="0.3">
      <c r="A3773" t="s">
        <v>5233</v>
      </c>
      <c r="B3773">
        <v>112</v>
      </c>
      <c r="C3773" t="s">
        <v>5184</v>
      </c>
      <c r="D3773">
        <v>4306697</v>
      </c>
      <c r="E3773" t="s">
        <v>2190</v>
      </c>
      <c r="F3773" t="s">
        <v>239</v>
      </c>
      <c r="G3773" t="s">
        <v>10471</v>
      </c>
      <c r="H3773" t="s">
        <v>10472</v>
      </c>
      <c r="I3773" t="s">
        <v>20</v>
      </c>
      <c r="J3773" t="s">
        <v>182</v>
      </c>
      <c r="K3773">
        <v>5000000</v>
      </c>
      <c r="L3773">
        <v>1997</v>
      </c>
      <c r="M3773">
        <v>7.7</v>
      </c>
      <c r="N3773">
        <v>2.35</v>
      </c>
    </row>
    <row r="3774" spans="1:14" x14ac:dyDescent="0.3">
      <c r="A3774" t="s">
        <v>10473</v>
      </c>
      <c r="B3774">
        <v>122</v>
      </c>
      <c r="C3774" t="s">
        <v>2977</v>
      </c>
      <c r="D3774">
        <v>3950029</v>
      </c>
      <c r="E3774" t="s">
        <v>2190</v>
      </c>
      <c r="F3774" t="s">
        <v>8271</v>
      </c>
      <c r="G3774" t="s">
        <v>10474</v>
      </c>
      <c r="H3774" t="s">
        <v>10475</v>
      </c>
      <c r="I3774" t="s">
        <v>965</v>
      </c>
      <c r="J3774" t="s">
        <v>966</v>
      </c>
      <c r="K3774">
        <v>4000000</v>
      </c>
      <c r="L3774">
        <v>2010</v>
      </c>
      <c r="M3774">
        <v>7.2</v>
      </c>
      <c r="N3774">
        <v>2.35</v>
      </c>
    </row>
    <row r="3775" spans="1:14" x14ac:dyDescent="0.3">
      <c r="A3775" t="s">
        <v>10476</v>
      </c>
      <c r="B3775">
        <v>110</v>
      </c>
      <c r="C3775" t="s">
        <v>2157</v>
      </c>
      <c r="D3775">
        <v>4040588</v>
      </c>
      <c r="E3775" t="s">
        <v>1649</v>
      </c>
      <c r="F3775" t="s">
        <v>72</v>
      </c>
      <c r="G3775" t="s">
        <v>10477</v>
      </c>
      <c r="H3775" t="s">
        <v>4214</v>
      </c>
      <c r="I3775" t="s">
        <v>20</v>
      </c>
      <c r="J3775" t="s">
        <v>21</v>
      </c>
      <c r="K3775">
        <v>5000000</v>
      </c>
      <c r="L3775">
        <v>2008</v>
      </c>
      <c r="M3775">
        <v>6.8</v>
      </c>
      <c r="N3775">
        <v>2.35</v>
      </c>
    </row>
    <row r="3776" spans="1:14" x14ac:dyDescent="0.3">
      <c r="A3776" t="s">
        <v>10478</v>
      </c>
      <c r="B3776">
        <v>87</v>
      </c>
      <c r="C3776" t="s">
        <v>10479</v>
      </c>
      <c r="E3776" t="s">
        <v>10480</v>
      </c>
      <c r="F3776" t="s">
        <v>10481</v>
      </c>
      <c r="G3776" t="s">
        <v>10482</v>
      </c>
      <c r="H3776" t="s">
        <v>10483</v>
      </c>
      <c r="I3776" t="s">
        <v>20</v>
      </c>
      <c r="J3776" t="s">
        <v>21</v>
      </c>
      <c r="K3776">
        <v>5000000</v>
      </c>
      <c r="L3776">
        <v>1982</v>
      </c>
      <c r="M3776">
        <v>6.2</v>
      </c>
    </row>
    <row r="3777" spans="1:14" x14ac:dyDescent="0.3">
      <c r="A3777" t="s">
        <v>115</v>
      </c>
      <c r="B3777">
        <v>108</v>
      </c>
      <c r="C3777" t="s">
        <v>3839</v>
      </c>
      <c r="D3777">
        <v>3049135</v>
      </c>
      <c r="E3777" t="s">
        <v>10484</v>
      </c>
      <c r="F3777" t="s">
        <v>145</v>
      </c>
      <c r="G3777" t="s">
        <v>10485</v>
      </c>
      <c r="H3777" t="s">
        <v>10486</v>
      </c>
      <c r="I3777" t="s">
        <v>20</v>
      </c>
      <c r="J3777" t="s">
        <v>121</v>
      </c>
      <c r="K3777">
        <v>5000000</v>
      </c>
      <c r="L3777">
        <v>1994</v>
      </c>
      <c r="M3777">
        <v>7.4</v>
      </c>
      <c r="N3777">
        <v>2.35</v>
      </c>
    </row>
    <row r="3778" spans="1:14" x14ac:dyDescent="0.3">
      <c r="A3778" t="s">
        <v>8134</v>
      </c>
      <c r="B3778">
        <v>121</v>
      </c>
      <c r="C3778" t="s">
        <v>10487</v>
      </c>
      <c r="D3778">
        <v>4700361</v>
      </c>
      <c r="E3778" t="s">
        <v>2190</v>
      </c>
      <c r="F3778" t="s">
        <v>949</v>
      </c>
      <c r="G3778" t="s">
        <v>10488</v>
      </c>
      <c r="H3778" t="s">
        <v>10489</v>
      </c>
      <c r="I3778" t="s">
        <v>20</v>
      </c>
      <c r="J3778" t="s">
        <v>21</v>
      </c>
      <c r="K3778">
        <v>5000000</v>
      </c>
      <c r="L3778">
        <v>2015</v>
      </c>
      <c r="M3778">
        <v>4.5999999999999996</v>
      </c>
      <c r="N3778">
        <v>2.35</v>
      </c>
    </row>
    <row r="3779" spans="1:14" x14ac:dyDescent="0.3">
      <c r="A3779" t="s">
        <v>10490</v>
      </c>
      <c r="B3779">
        <v>97</v>
      </c>
      <c r="C3779" t="s">
        <v>9568</v>
      </c>
      <c r="D3779">
        <v>2711210</v>
      </c>
      <c r="E3779" t="s">
        <v>1649</v>
      </c>
      <c r="F3779" t="s">
        <v>831</v>
      </c>
      <c r="G3779" t="s">
        <v>10491</v>
      </c>
      <c r="H3779" t="s">
        <v>767</v>
      </c>
      <c r="I3779" t="s">
        <v>20</v>
      </c>
      <c r="J3779" t="s">
        <v>21</v>
      </c>
      <c r="K3779">
        <v>5000000</v>
      </c>
      <c r="L3779">
        <v>2010</v>
      </c>
      <c r="M3779">
        <v>6.4</v>
      </c>
      <c r="N3779">
        <v>2.35</v>
      </c>
    </row>
    <row r="3780" spans="1:14" x14ac:dyDescent="0.3">
      <c r="A3780" t="s">
        <v>4058</v>
      </c>
      <c r="B3780">
        <v>116</v>
      </c>
      <c r="C3780" t="s">
        <v>5588</v>
      </c>
      <c r="D3780">
        <v>1980338</v>
      </c>
      <c r="E3780" t="s">
        <v>10492</v>
      </c>
      <c r="F3780" t="s">
        <v>1445</v>
      </c>
      <c r="G3780" t="s">
        <v>10493</v>
      </c>
      <c r="H3780" t="s">
        <v>7994</v>
      </c>
      <c r="I3780" t="s">
        <v>20</v>
      </c>
      <c r="J3780" t="s">
        <v>21</v>
      </c>
      <c r="K3780">
        <v>5000000</v>
      </c>
      <c r="L3780">
        <v>1998</v>
      </c>
      <c r="M3780">
        <v>7</v>
      </c>
      <c r="N3780">
        <v>1.85</v>
      </c>
    </row>
    <row r="3781" spans="1:14" x14ac:dyDescent="0.3">
      <c r="A3781" t="s">
        <v>7794</v>
      </c>
      <c r="B3781">
        <v>94</v>
      </c>
      <c r="C3781" t="s">
        <v>1699</v>
      </c>
      <c r="D3781">
        <v>1082044</v>
      </c>
      <c r="E3781" t="s">
        <v>2588</v>
      </c>
      <c r="F3781" t="s">
        <v>36</v>
      </c>
      <c r="G3781" t="s">
        <v>10494</v>
      </c>
      <c r="H3781" t="s">
        <v>990</v>
      </c>
      <c r="I3781" t="s">
        <v>20</v>
      </c>
      <c r="J3781" t="s">
        <v>2292</v>
      </c>
      <c r="K3781">
        <v>5000000</v>
      </c>
      <c r="L3781">
        <v>2004</v>
      </c>
      <c r="M3781">
        <v>7.7</v>
      </c>
      <c r="N3781">
        <v>2.35</v>
      </c>
    </row>
    <row r="3782" spans="1:14" x14ac:dyDescent="0.3">
      <c r="A3782" t="s">
        <v>8225</v>
      </c>
      <c r="B3782">
        <v>103</v>
      </c>
      <c r="C3782" t="s">
        <v>7985</v>
      </c>
      <c r="D3782">
        <v>1100000</v>
      </c>
      <c r="E3782" t="s">
        <v>1272</v>
      </c>
      <c r="F3782" t="s">
        <v>5715</v>
      </c>
      <c r="G3782" t="s">
        <v>10495</v>
      </c>
      <c r="H3782" t="s">
        <v>4338</v>
      </c>
      <c r="I3782" t="s">
        <v>20</v>
      </c>
      <c r="J3782" t="s">
        <v>21</v>
      </c>
      <c r="K3782">
        <v>5000000</v>
      </c>
      <c r="L3782">
        <v>1992</v>
      </c>
      <c r="M3782">
        <v>6.8</v>
      </c>
      <c r="N3782">
        <v>1.85</v>
      </c>
    </row>
    <row r="3783" spans="1:14" x14ac:dyDescent="0.3">
      <c r="A3783" t="s">
        <v>10496</v>
      </c>
      <c r="B3783">
        <v>112</v>
      </c>
      <c r="C3783" t="s">
        <v>2007</v>
      </c>
      <c r="D3783">
        <v>2445646</v>
      </c>
      <c r="E3783" t="s">
        <v>10497</v>
      </c>
      <c r="F3783" t="s">
        <v>598</v>
      </c>
      <c r="G3783" t="s">
        <v>10498</v>
      </c>
      <c r="H3783" t="s">
        <v>8961</v>
      </c>
      <c r="I3783" t="s">
        <v>20</v>
      </c>
      <c r="J3783" t="s">
        <v>21</v>
      </c>
      <c r="K3783">
        <v>5000000</v>
      </c>
      <c r="L3783">
        <v>2014</v>
      </c>
      <c r="M3783">
        <v>7</v>
      </c>
      <c r="N3783">
        <v>2.35</v>
      </c>
    </row>
    <row r="3784" spans="1:14" x14ac:dyDescent="0.3">
      <c r="A3784" t="s">
        <v>10056</v>
      </c>
      <c r="B3784">
        <v>91</v>
      </c>
      <c r="C3784" t="s">
        <v>3283</v>
      </c>
      <c r="D3784">
        <v>2221809</v>
      </c>
      <c r="E3784" t="s">
        <v>2190</v>
      </c>
      <c r="F3784" t="s">
        <v>2660</v>
      </c>
      <c r="G3784" t="s">
        <v>10499</v>
      </c>
      <c r="H3784" t="s">
        <v>8402</v>
      </c>
      <c r="I3784" t="s">
        <v>20</v>
      </c>
      <c r="J3784" t="s">
        <v>21</v>
      </c>
      <c r="K3784">
        <v>5000000</v>
      </c>
      <c r="L3784">
        <v>2010</v>
      </c>
      <c r="M3784">
        <v>7</v>
      </c>
      <c r="N3784">
        <v>1.85</v>
      </c>
    </row>
    <row r="3785" spans="1:14" x14ac:dyDescent="0.3">
      <c r="A3785" t="s">
        <v>10500</v>
      </c>
      <c r="B3785">
        <v>98</v>
      </c>
      <c r="C3785" t="s">
        <v>2748</v>
      </c>
      <c r="D3785">
        <v>296665</v>
      </c>
      <c r="E3785" t="s">
        <v>3542</v>
      </c>
      <c r="F3785" t="s">
        <v>4038</v>
      </c>
      <c r="G3785" t="s">
        <v>10501</v>
      </c>
      <c r="H3785" t="s">
        <v>10502</v>
      </c>
      <c r="I3785" t="s">
        <v>20</v>
      </c>
      <c r="J3785" t="s">
        <v>21</v>
      </c>
      <c r="K3785">
        <v>5000000</v>
      </c>
      <c r="L3785">
        <v>2003</v>
      </c>
      <c r="M3785">
        <v>6.3</v>
      </c>
      <c r="N3785">
        <v>1.85</v>
      </c>
    </row>
    <row r="3786" spans="1:14" x14ac:dyDescent="0.3">
      <c r="A3786" t="s">
        <v>10503</v>
      </c>
      <c r="B3786">
        <v>95</v>
      </c>
      <c r="C3786" t="s">
        <v>6840</v>
      </c>
      <c r="D3786">
        <v>3219029</v>
      </c>
      <c r="E3786" t="s">
        <v>10504</v>
      </c>
      <c r="F3786" t="s">
        <v>3138</v>
      </c>
      <c r="G3786" t="s">
        <v>10505</v>
      </c>
      <c r="H3786" t="s">
        <v>6654</v>
      </c>
      <c r="I3786" t="s">
        <v>20</v>
      </c>
      <c r="J3786" t="s">
        <v>21</v>
      </c>
      <c r="K3786">
        <v>5000000</v>
      </c>
      <c r="L3786">
        <v>2015</v>
      </c>
      <c r="M3786">
        <v>7.1</v>
      </c>
      <c r="N3786">
        <v>2.35</v>
      </c>
    </row>
    <row r="3787" spans="1:14" x14ac:dyDescent="0.3">
      <c r="A3787" t="s">
        <v>10506</v>
      </c>
      <c r="B3787">
        <v>88</v>
      </c>
      <c r="C3787" t="s">
        <v>10507</v>
      </c>
      <c r="E3787" t="s">
        <v>936</v>
      </c>
      <c r="F3787" t="s">
        <v>1300</v>
      </c>
      <c r="G3787" t="s">
        <v>10508</v>
      </c>
      <c r="H3787" t="s">
        <v>10509</v>
      </c>
      <c r="I3787" t="s">
        <v>20</v>
      </c>
      <c r="J3787" t="s">
        <v>21</v>
      </c>
      <c r="K3787">
        <v>5000000</v>
      </c>
      <c r="L3787">
        <v>2006</v>
      </c>
      <c r="M3787">
        <v>5.6</v>
      </c>
      <c r="N3787">
        <v>2.35</v>
      </c>
    </row>
    <row r="3788" spans="1:14" x14ac:dyDescent="0.3">
      <c r="A3788" t="s">
        <v>10510</v>
      </c>
      <c r="B3788">
        <v>99</v>
      </c>
      <c r="C3788" t="s">
        <v>8108</v>
      </c>
      <c r="D3788">
        <v>830210</v>
      </c>
      <c r="E3788" t="s">
        <v>3471</v>
      </c>
      <c r="F3788" t="s">
        <v>3965</v>
      </c>
      <c r="G3788" t="s">
        <v>10511</v>
      </c>
      <c r="H3788" t="s">
        <v>10512</v>
      </c>
      <c r="I3788" t="s">
        <v>20</v>
      </c>
      <c r="J3788" t="s">
        <v>21</v>
      </c>
      <c r="K3788">
        <v>5000000</v>
      </c>
      <c r="L3788">
        <v>2014</v>
      </c>
      <c r="M3788">
        <v>4.4000000000000004</v>
      </c>
    </row>
    <row r="3789" spans="1:14" x14ac:dyDescent="0.3">
      <c r="A3789" t="s">
        <v>3364</v>
      </c>
      <c r="B3789">
        <v>91</v>
      </c>
      <c r="C3789" t="s">
        <v>10513</v>
      </c>
      <c r="D3789">
        <v>1040879</v>
      </c>
      <c r="E3789" t="s">
        <v>5554</v>
      </c>
      <c r="F3789" t="s">
        <v>3417</v>
      </c>
      <c r="G3789" t="s">
        <v>10514</v>
      </c>
      <c r="H3789" t="s">
        <v>10515</v>
      </c>
      <c r="I3789" t="s">
        <v>20</v>
      </c>
      <c r="J3789" t="s">
        <v>21</v>
      </c>
      <c r="K3789">
        <v>7000000</v>
      </c>
      <c r="L3789">
        <v>1996</v>
      </c>
      <c r="M3789">
        <v>7.1</v>
      </c>
      <c r="N3789">
        <v>1.85</v>
      </c>
    </row>
    <row r="3790" spans="1:14" x14ac:dyDescent="0.3">
      <c r="A3790" t="s">
        <v>82</v>
      </c>
      <c r="B3790">
        <v>97</v>
      </c>
      <c r="C3790" t="s">
        <v>209</v>
      </c>
      <c r="D3790">
        <v>326308</v>
      </c>
      <c r="E3790" t="s">
        <v>1392</v>
      </c>
      <c r="F3790" t="s">
        <v>1830</v>
      </c>
      <c r="G3790" t="s">
        <v>10516</v>
      </c>
      <c r="H3790" t="s">
        <v>3502</v>
      </c>
      <c r="I3790" t="s">
        <v>20</v>
      </c>
      <c r="J3790" t="s">
        <v>21</v>
      </c>
      <c r="K3790">
        <v>5000000</v>
      </c>
      <c r="L3790">
        <v>1996</v>
      </c>
      <c r="M3790">
        <v>6.1</v>
      </c>
      <c r="N3790">
        <v>2.35</v>
      </c>
    </row>
    <row r="3791" spans="1:14" x14ac:dyDescent="0.3">
      <c r="A3791" t="s">
        <v>10517</v>
      </c>
      <c r="B3791">
        <v>136</v>
      </c>
      <c r="C3791" t="s">
        <v>10518</v>
      </c>
      <c r="D3791">
        <v>240425</v>
      </c>
      <c r="E3791" t="s">
        <v>3692</v>
      </c>
      <c r="F3791" t="s">
        <v>10519</v>
      </c>
      <c r="G3791" t="s">
        <v>10520</v>
      </c>
      <c r="H3791" t="s">
        <v>10521</v>
      </c>
      <c r="I3791" t="s">
        <v>3497</v>
      </c>
      <c r="J3791" t="s">
        <v>3498</v>
      </c>
      <c r="L3791">
        <v>2007</v>
      </c>
      <c r="M3791">
        <v>7.4</v>
      </c>
      <c r="N3791">
        <v>2.35</v>
      </c>
    </row>
    <row r="3792" spans="1:14" x14ac:dyDescent="0.3">
      <c r="A3792" t="s">
        <v>10522</v>
      </c>
      <c r="B3792">
        <v>118</v>
      </c>
      <c r="C3792" t="s">
        <v>10523</v>
      </c>
      <c r="D3792">
        <v>228830</v>
      </c>
      <c r="E3792" t="s">
        <v>10524</v>
      </c>
      <c r="F3792" t="s">
        <v>10525</v>
      </c>
      <c r="G3792" t="s">
        <v>10526</v>
      </c>
      <c r="H3792" t="s">
        <v>10527</v>
      </c>
      <c r="I3792" t="s">
        <v>20</v>
      </c>
      <c r="J3792" t="s">
        <v>21</v>
      </c>
      <c r="L3792">
        <v>2008</v>
      </c>
      <c r="M3792">
        <v>7.5</v>
      </c>
      <c r="N3792">
        <v>2.35</v>
      </c>
    </row>
    <row r="3793" spans="1:14" x14ac:dyDescent="0.3">
      <c r="A3793" t="s">
        <v>10528</v>
      </c>
      <c r="B3793">
        <v>94</v>
      </c>
      <c r="C3793" t="s">
        <v>10529</v>
      </c>
      <c r="E3793" t="s">
        <v>2190</v>
      </c>
      <c r="F3793" t="s">
        <v>10530</v>
      </c>
      <c r="G3793" t="s">
        <v>10531</v>
      </c>
      <c r="H3793" t="s">
        <v>10532</v>
      </c>
      <c r="I3793" t="s">
        <v>20</v>
      </c>
      <c r="J3793" t="s">
        <v>182</v>
      </c>
      <c r="K3793">
        <v>2200000</v>
      </c>
      <c r="L3793">
        <v>1980</v>
      </c>
      <c r="M3793">
        <v>7.2</v>
      </c>
      <c r="N3793">
        <v>1.85</v>
      </c>
    </row>
    <row r="3794" spans="1:14" x14ac:dyDescent="0.3">
      <c r="A3794" t="s">
        <v>10533</v>
      </c>
      <c r="B3794">
        <v>89</v>
      </c>
      <c r="C3794" t="s">
        <v>184</v>
      </c>
      <c r="D3794">
        <v>223615</v>
      </c>
      <c r="E3794" t="s">
        <v>4639</v>
      </c>
      <c r="F3794" t="s">
        <v>6939</v>
      </c>
      <c r="G3794" t="s">
        <v>10534</v>
      </c>
      <c r="H3794" t="s">
        <v>5725</v>
      </c>
      <c r="I3794" t="s">
        <v>20</v>
      </c>
      <c r="J3794" t="s">
        <v>182</v>
      </c>
      <c r="L3794">
        <v>2010</v>
      </c>
      <c r="M3794">
        <v>7.6</v>
      </c>
      <c r="N3794">
        <v>2.35</v>
      </c>
    </row>
    <row r="3795" spans="1:14" x14ac:dyDescent="0.3">
      <c r="A3795" t="s">
        <v>10535</v>
      </c>
      <c r="B3795">
        <v>90</v>
      </c>
      <c r="C3795" t="s">
        <v>4745</v>
      </c>
      <c r="D3795">
        <v>124720</v>
      </c>
      <c r="E3795" t="s">
        <v>146</v>
      </c>
      <c r="F3795" t="s">
        <v>1016</v>
      </c>
      <c r="G3795" t="s">
        <v>10536</v>
      </c>
      <c r="H3795" t="s">
        <v>2101</v>
      </c>
      <c r="I3795" t="s">
        <v>20</v>
      </c>
      <c r="J3795" t="s">
        <v>21</v>
      </c>
      <c r="K3795">
        <v>5000000</v>
      </c>
      <c r="L3795">
        <v>2008</v>
      </c>
      <c r="M3795">
        <v>7.3</v>
      </c>
      <c r="N3795">
        <v>1.85</v>
      </c>
    </row>
    <row r="3796" spans="1:14" x14ac:dyDescent="0.3">
      <c r="A3796" t="s">
        <v>10537</v>
      </c>
      <c r="B3796">
        <v>95</v>
      </c>
      <c r="C3796" t="s">
        <v>10538</v>
      </c>
      <c r="E3796" t="s">
        <v>1510</v>
      </c>
      <c r="F3796" t="s">
        <v>10539</v>
      </c>
      <c r="G3796" t="s">
        <v>10540</v>
      </c>
      <c r="H3796" t="s">
        <v>10541</v>
      </c>
      <c r="I3796" t="s">
        <v>20</v>
      </c>
      <c r="J3796" t="s">
        <v>21</v>
      </c>
      <c r="K3796">
        <v>3209000</v>
      </c>
      <c r="L3796">
        <v>1947</v>
      </c>
      <c r="M3796">
        <v>6.2</v>
      </c>
      <c r="N3796">
        <v>1.37</v>
      </c>
    </row>
    <row r="3797" spans="1:14" x14ac:dyDescent="0.3">
      <c r="A3797" t="s">
        <v>10542</v>
      </c>
      <c r="B3797">
        <v>90</v>
      </c>
      <c r="C3797" t="s">
        <v>2061</v>
      </c>
      <c r="D3797">
        <v>99147</v>
      </c>
      <c r="E3797" t="s">
        <v>2190</v>
      </c>
      <c r="F3797" t="s">
        <v>1365</v>
      </c>
      <c r="G3797" t="s">
        <v>10543</v>
      </c>
      <c r="H3797" t="s">
        <v>10544</v>
      </c>
      <c r="I3797" t="s">
        <v>20</v>
      </c>
      <c r="J3797" t="s">
        <v>21</v>
      </c>
      <c r="K3797">
        <v>2000000</v>
      </c>
      <c r="L3797">
        <v>1998</v>
      </c>
      <c r="M3797">
        <v>6.2</v>
      </c>
      <c r="N3797">
        <v>1.85</v>
      </c>
    </row>
    <row r="3798" spans="1:14" x14ac:dyDescent="0.3">
      <c r="A3798" t="s">
        <v>10545</v>
      </c>
      <c r="B3798">
        <v>95</v>
      </c>
      <c r="C3798" t="s">
        <v>10546</v>
      </c>
      <c r="E3798" t="s">
        <v>7504</v>
      </c>
      <c r="F3798" t="s">
        <v>10547</v>
      </c>
      <c r="G3798" t="s">
        <v>10548</v>
      </c>
      <c r="H3798" t="s">
        <v>10549</v>
      </c>
      <c r="I3798" t="s">
        <v>20</v>
      </c>
      <c r="J3798" t="s">
        <v>182</v>
      </c>
      <c r="K3798">
        <v>5000000</v>
      </c>
      <c r="L3798">
        <v>2004</v>
      </c>
      <c r="M3798">
        <v>4.5999999999999996</v>
      </c>
      <c r="N3798">
        <v>1.85</v>
      </c>
    </row>
    <row r="3799" spans="1:14" x14ac:dyDescent="0.3">
      <c r="A3799" t="s">
        <v>615</v>
      </c>
      <c r="B3799">
        <v>94</v>
      </c>
      <c r="C3799" t="s">
        <v>10550</v>
      </c>
      <c r="D3799">
        <v>65069140</v>
      </c>
      <c r="E3799" t="s">
        <v>3456</v>
      </c>
      <c r="F3799" t="s">
        <v>10551</v>
      </c>
      <c r="G3799" t="s">
        <v>10552</v>
      </c>
      <c r="H3799" t="s">
        <v>10553</v>
      </c>
      <c r="I3799" t="s">
        <v>20</v>
      </c>
      <c r="J3799" t="s">
        <v>21</v>
      </c>
      <c r="K3799">
        <v>5000000</v>
      </c>
      <c r="L3799">
        <v>2015</v>
      </c>
      <c r="M3799">
        <v>6.2</v>
      </c>
      <c r="N3799">
        <v>1.85</v>
      </c>
    </row>
    <row r="3800" spans="1:14" x14ac:dyDescent="0.3">
      <c r="A3800" t="s">
        <v>1470</v>
      </c>
      <c r="B3800">
        <v>90</v>
      </c>
      <c r="C3800" t="s">
        <v>10554</v>
      </c>
      <c r="D3800">
        <v>65087</v>
      </c>
      <c r="E3800" t="s">
        <v>10555</v>
      </c>
      <c r="F3800" t="s">
        <v>10556</v>
      </c>
      <c r="G3800" t="s">
        <v>10557</v>
      </c>
      <c r="H3800" t="s">
        <v>10558</v>
      </c>
      <c r="I3800" t="s">
        <v>20</v>
      </c>
      <c r="J3800" t="s">
        <v>21</v>
      </c>
      <c r="K3800">
        <v>5000000</v>
      </c>
      <c r="L3800">
        <v>2007</v>
      </c>
      <c r="M3800">
        <v>6.2</v>
      </c>
      <c r="N3800">
        <v>1.85</v>
      </c>
    </row>
    <row r="3801" spans="1:14" x14ac:dyDescent="0.3">
      <c r="A3801" t="s">
        <v>10559</v>
      </c>
      <c r="B3801">
        <v>103</v>
      </c>
      <c r="C3801" t="s">
        <v>3547</v>
      </c>
      <c r="D3801">
        <v>16066</v>
      </c>
      <c r="E3801" t="s">
        <v>9893</v>
      </c>
      <c r="F3801" t="s">
        <v>3506</v>
      </c>
      <c r="G3801" t="s">
        <v>10560</v>
      </c>
      <c r="H3801" t="s">
        <v>10561</v>
      </c>
      <c r="I3801" t="s">
        <v>20</v>
      </c>
      <c r="J3801" t="s">
        <v>520</v>
      </c>
      <c r="K3801">
        <v>5000000</v>
      </c>
      <c r="L3801">
        <v>2004</v>
      </c>
      <c r="M3801">
        <v>3.3</v>
      </c>
      <c r="N3801">
        <v>2.35</v>
      </c>
    </row>
    <row r="3802" spans="1:14" x14ac:dyDescent="0.3">
      <c r="A3802" t="s">
        <v>45</v>
      </c>
      <c r="B3802">
        <v>60</v>
      </c>
      <c r="C3802" t="s">
        <v>2818</v>
      </c>
      <c r="E3802" t="s">
        <v>3329</v>
      </c>
      <c r="F3802" t="s">
        <v>1352</v>
      </c>
      <c r="G3802" t="s">
        <v>10562</v>
      </c>
      <c r="H3802" t="s">
        <v>1946</v>
      </c>
      <c r="I3802" t="s">
        <v>20</v>
      </c>
      <c r="J3802" t="s">
        <v>21</v>
      </c>
      <c r="M3802">
        <v>7.5</v>
      </c>
      <c r="N3802">
        <v>1.78</v>
      </c>
    </row>
    <row r="3803" spans="1:14" x14ac:dyDescent="0.3">
      <c r="A3803" t="s">
        <v>10563</v>
      </c>
      <c r="B3803">
        <v>91</v>
      </c>
      <c r="C3803" t="s">
        <v>10564</v>
      </c>
      <c r="E3803" t="s">
        <v>2743</v>
      </c>
      <c r="F3803" t="s">
        <v>10565</v>
      </c>
      <c r="G3803" t="s">
        <v>10566</v>
      </c>
      <c r="H3803" t="s">
        <v>10567</v>
      </c>
      <c r="I3803" t="s">
        <v>20</v>
      </c>
      <c r="J3803" t="s">
        <v>21</v>
      </c>
      <c r="K3803">
        <v>5000000</v>
      </c>
      <c r="L3803">
        <v>2015</v>
      </c>
      <c r="M3803">
        <v>4.2</v>
      </c>
    </row>
    <row r="3804" spans="1:14" x14ac:dyDescent="0.3">
      <c r="A3804" t="s">
        <v>8663</v>
      </c>
      <c r="B3804">
        <v>102</v>
      </c>
      <c r="C3804" t="s">
        <v>10568</v>
      </c>
      <c r="E3804" t="s">
        <v>2777</v>
      </c>
      <c r="F3804" t="s">
        <v>10569</v>
      </c>
      <c r="G3804" t="s">
        <v>10570</v>
      </c>
      <c r="H3804" t="s">
        <v>10571</v>
      </c>
      <c r="I3804" t="s">
        <v>1800</v>
      </c>
      <c r="J3804" t="s">
        <v>2292</v>
      </c>
      <c r="K3804">
        <v>5000000</v>
      </c>
      <c r="L3804">
        <v>2011</v>
      </c>
      <c r="M3804">
        <v>7.2</v>
      </c>
      <c r="N3804">
        <v>2.35</v>
      </c>
    </row>
    <row r="3805" spans="1:14" x14ac:dyDescent="0.3">
      <c r="A3805" t="s">
        <v>10572</v>
      </c>
      <c r="B3805">
        <v>92</v>
      </c>
      <c r="C3805" t="s">
        <v>10573</v>
      </c>
      <c r="E3805" t="s">
        <v>10574</v>
      </c>
      <c r="F3805" t="s">
        <v>823</v>
      </c>
      <c r="G3805" t="s">
        <v>10575</v>
      </c>
      <c r="H3805" t="s">
        <v>10576</v>
      </c>
      <c r="I3805" t="s">
        <v>20</v>
      </c>
      <c r="J3805" t="s">
        <v>34</v>
      </c>
      <c r="K3805">
        <v>2500000</v>
      </c>
      <c r="L3805">
        <v>2008</v>
      </c>
      <c r="M3805">
        <v>6.2</v>
      </c>
      <c r="N3805">
        <v>2.35</v>
      </c>
    </row>
    <row r="3806" spans="1:14" x14ac:dyDescent="0.3">
      <c r="A3806" t="s">
        <v>2810</v>
      </c>
      <c r="B3806">
        <v>87</v>
      </c>
      <c r="C3806" t="s">
        <v>4125</v>
      </c>
      <c r="E3806" t="s">
        <v>4826</v>
      </c>
      <c r="F3806" t="s">
        <v>7205</v>
      </c>
      <c r="G3806" t="s">
        <v>10577</v>
      </c>
      <c r="H3806" t="s">
        <v>4054</v>
      </c>
      <c r="I3806" t="s">
        <v>20</v>
      </c>
      <c r="J3806" t="s">
        <v>21</v>
      </c>
      <c r="K3806">
        <v>5000000</v>
      </c>
      <c r="L3806">
        <v>2009</v>
      </c>
      <c r="M3806">
        <v>6.1</v>
      </c>
      <c r="N3806">
        <v>1.78</v>
      </c>
    </row>
    <row r="3807" spans="1:14" x14ac:dyDescent="0.3">
      <c r="A3807" t="s">
        <v>4171</v>
      </c>
      <c r="B3807">
        <v>80</v>
      </c>
      <c r="C3807" t="s">
        <v>10578</v>
      </c>
      <c r="E3807" t="s">
        <v>10579</v>
      </c>
      <c r="F3807" t="s">
        <v>2910</v>
      </c>
      <c r="G3807" t="s">
        <v>10580</v>
      </c>
      <c r="H3807" t="s">
        <v>2250</v>
      </c>
      <c r="I3807" t="s">
        <v>20</v>
      </c>
      <c r="J3807" t="s">
        <v>21</v>
      </c>
      <c r="L3807">
        <v>2006</v>
      </c>
      <c r="M3807">
        <v>4.2</v>
      </c>
      <c r="N3807">
        <v>1.85</v>
      </c>
    </row>
    <row r="3808" spans="1:14" x14ac:dyDescent="0.3">
      <c r="A3808" t="s">
        <v>10581</v>
      </c>
      <c r="B3808">
        <v>90</v>
      </c>
      <c r="C3808" t="s">
        <v>10582</v>
      </c>
      <c r="E3808" t="s">
        <v>7890</v>
      </c>
      <c r="F3808" t="s">
        <v>1846</v>
      </c>
      <c r="G3808" t="s">
        <v>10583</v>
      </c>
      <c r="H3808" t="s">
        <v>10584</v>
      </c>
      <c r="I3808" t="s">
        <v>20</v>
      </c>
      <c r="J3808" t="s">
        <v>21</v>
      </c>
      <c r="L3808">
        <v>2009</v>
      </c>
      <c r="M3808">
        <v>4.5</v>
      </c>
    </row>
    <row r="3809" spans="1:14" x14ac:dyDescent="0.3">
      <c r="A3809" t="s">
        <v>45</v>
      </c>
      <c r="B3809">
        <v>44</v>
      </c>
      <c r="C3809" t="s">
        <v>9006</v>
      </c>
      <c r="E3809" t="s">
        <v>7417</v>
      </c>
      <c r="F3809" t="s">
        <v>7780</v>
      </c>
      <c r="G3809" t="s">
        <v>10585</v>
      </c>
      <c r="H3809" t="s">
        <v>10586</v>
      </c>
      <c r="I3809" t="s">
        <v>20</v>
      </c>
      <c r="J3809" t="s">
        <v>21</v>
      </c>
      <c r="M3809">
        <v>8.4</v>
      </c>
      <c r="N3809">
        <v>1.78</v>
      </c>
    </row>
    <row r="3810" spans="1:14" x14ac:dyDescent="0.3">
      <c r="A3810" t="s">
        <v>10587</v>
      </c>
      <c r="B3810">
        <v>105</v>
      </c>
      <c r="C3810" t="s">
        <v>1264</v>
      </c>
      <c r="D3810">
        <v>37440</v>
      </c>
      <c r="E3810" t="s">
        <v>3436</v>
      </c>
      <c r="F3810" t="s">
        <v>704</v>
      </c>
      <c r="G3810" t="s">
        <v>10588</v>
      </c>
      <c r="H3810" t="s">
        <v>10589</v>
      </c>
      <c r="I3810" t="s">
        <v>20</v>
      </c>
      <c r="J3810" t="s">
        <v>21</v>
      </c>
      <c r="K3810">
        <v>5000000</v>
      </c>
      <c r="L3810">
        <v>2014</v>
      </c>
      <c r="M3810">
        <v>7.5</v>
      </c>
    </row>
    <row r="3811" spans="1:14" x14ac:dyDescent="0.3">
      <c r="A3811" t="s">
        <v>10590</v>
      </c>
      <c r="B3811">
        <v>67</v>
      </c>
      <c r="C3811" t="s">
        <v>10591</v>
      </c>
      <c r="E3811" t="s">
        <v>1886</v>
      </c>
      <c r="F3811" t="s">
        <v>1087</v>
      </c>
      <c r="G3811" t="s">
        <v>10592</v>
      </c>
      <c r="H3811" t="s">
        <v>10221</v>
      </c>
      <c r="I3811" t="s">
        <v>20</v>
      </c>
      <c r="J3811" t="s">
        <v>21</v>
      </c>
      <c r="K3811">
        <v>10000000</v>
      </c>
      <c r="L3811">
        <v>2014</v>
      </c>
      <c r="M3811">
        <v>6.7</v>
      </c>
    </row>
    <row r="3812" spans="1:14" x14ac:dyDescent="0.3">
      <c r="A3812" t="s">
        <v>9745</v>
      </c>
      <c r="B3812">
        <v>95</v>
      </c>
      <c r="C3812" t="s">
        <v>1284</v>
      </c>
      <c r="E3812" t="s">
        <v>1099</v>
      </c>
      <c r="F3812" t="s">
        <v>2081</v>
      </c>
      <c r="G3812" t="s">
        <v>10593</v>
      </c>
      <c r="H3812" t="s">
        <v>3232</v>
      </c>
      <c r="I3812" t="s">
        <v>20</v>
      </c>
      <c r="J3812" t="s">
        <v>21</v>
      </c>
      <c r="L3812">
        <v>2015</v>
      </c>
      <c r="M3812">
        <v>5.0999999999999996</v>
      </c>
    </row>
    <row r="3813" spans="1:14" x14ac:dyDescent="0.3">
      <c r="A3813" t="s">
        <v>8898</v>
      </c>
      <c r="B3813">
        <v>87</v>
      </c>
      <c r="C3813" t="s">
        <v>6825</v>
      </c>
      <c r="E3813" t="s">
        <v>1392</v>
      </c>
      <c r="F3813" t="s">
        <v>1149</v>
      </c>
      <c r="G3813" t="s">
        <v>10594</v>
      </c>
      <c r="H3813" t="s">
        <v>5801</v>
      </c>
      <c r="I3813" t="s">
        <v>20</v>
      </c>
      <c r="J3813" t="s">
        <v>21</v>
      </c>
      <c r="K3813">
        <v>5000000</v>
      </c>
      <c r="L3813">
        <v>2011</v>
      </c>
      <c r="M3813">
        <v>5.5</v>
      </c>
      <c r="N3813">
        <v>1.78</v>
      </c>
    </row>
    <row r="3814" spans="1:14" x14ac:dyDescent="0.3">
      <c r="A3814" t="s">
        <v>8225</v>
      </c>
      <c r="B3814">
        <v>94</v>
      </c>
      <c r="C3814" t="s">
        <v>10595</v>
      </c>
      <c r="E3814" t="s">
        <v>2588</v>
      </c>
      <c r="F3814" t="s">
        <v>479</v>
      </c>
      <c r="G3814" t="s">
        <v>10596</v>
      </c>
      <c r="H3814" t="s">
        <v>10597</v>
      </c>
      <c r="I3814" t="s">
        <v>20</v>
      </c>
      <c r="J3814" t="s">
        <v>10598</v>
      </c>
      <c r="K3814">
        <v>5000000</v>
      </c>
      <c r="L3814">
        <v>2014</v>
      </c>
      <c r="M3814">
        <v>4.4000000000000004</v>
      </c>
      <c r="N3814">
        <v>2.35</v>
      </c>
    </row>
    <row r="3815" spans="1:14" x14ac:dyDescent="0.3">
      <c r="A3815" t="s">
        <v>10599</v>
      </c>
      <c r="B3815">
        <v>109</v>
      </c>
      <c r="C3815" t="s">
        <v>8398</v>
      </c>
      <c r="E3815" t="s">
        <v>1255</v>
      </c>
      <c r="F3815" t="s">
        <v>206</v>
      </c>
      <c r="G3815" t="s">
        <v>10600</v>
      </c>
      <c r="H3815" t="s">
        <v>10601</v>
      </c>
      <c r="I3815" t="s">
        <v>20</v>
      </c>
      <c r="J3815" t="s">
        <v>34</v>
      </c>
      <c r="K3815">
        <v>5000000</v>
      </c>
      <c r="L3815">
        <v>2014</v>
      </c>
      <c r="M3815">
        <v>4.4000000000000004</v>
      </c>
    </row>
    <row r="3816" spans="1:14" x14ac:dyDescent="0.3">
      <c r="A3816" t="s">
        <v>1196</v>
      </c>
      <c r="B3816">
        <v>130</v>
      </c>
      <c r="C3816" t="s">
        <v>3720</v>
      </c>
      <c r="E3816" t="s">
        <v>1823</v>
      </c>
      <c r="F3816" t="s">
        <v>10602</v>
      </c>
      <c r="G3816" t="s">
        <v>10603</v>
      </c>
      <c r="H3816" t="s">
        <v>1630</v>
      </c>
      <c r="I3816" t="s">
        <v>20</v>
      </c>
      <c r="J3816" t="s">
        <v>21</v>
      </c>
      <c r="K3816">
        <v>5000000</v>
      </c>
      <c r="L3816">
        <v>1977</v>
      </c>
      <c r="M3816">
        <v>6.8</v>
      </c>
      <c r="N3816">
        <v>2.35</v>
      </c>
    </row>
    <row r="3817" spans="1:14" x14ac:dyDescent="0.3">
      <c r="A3817" t="s">
        <v>10604</v>
      </c>
      <c r="C3817" t="s">
        <v>4493</v>
      </c>
      <c r="E3817" t="s">
        <v>1649</v>
      </c>
      <c r="F3817" t="s">
        <v>1647</v>
      </c>
      <c r="G3817" t="s">
        <v>10605</v>
      </c>
      <c r="H3817" t="s">
        <v>3680</v>
      </c>
      <c r="I3817" t="s">
        <v>20</v>
      </c>
      <c r="J3817" t="s">
        <v>21</v>
      </c>
      <c r="K3817">
        <v>5000000</v>
      </c>
      <c r="L3817">
        <v>2012</v>
      </c>
      <c r="M3817">
        <v>6.7</v>
      </c>
    </row>
    <row r="3818" spans="1:14" x14ac:dyDescent="0.3">
      <c r="A3818" t="s">
        <v>10606</v>
      </c>
      <c r="B3818">
        <v>88</v>
      </c>
      <c r="C3818" t="s">
        <v>10607</v>
      </c>
      <c r="E3818" t="s">
        <v>10608</v>
      </c>
      <c r="F3818" t="s">
        <v>10609</v>
      </c>
      <c r="G3818" t="s">
        <v>10610</v>
      </c>
      <c r="H3818" t="s">
        <v>3741</v>
      </c>
      <c r="I3818" t="s">
        <v>20</v>
      </c>
      <c r="J3818" t="s">
        <v>21</v>
      </c>
      <c r="K3818">
        <v>5000000</v>
      </c>
      <c r="L3818">
        <v>2015</v>
      </c>
      <c r="M3818">
        <v>8.6</v>
      </c>
    </row>
    <row r="3819" spans="1:14" x14ac:dyDescent="0.3">
      <c r="A3819" t="s">
        <v>4390</v>
      </c>
      <c r="B3819">
        <v>88</v>
      </c>
      <c r="C3819" t="s">
        <v>1433</v>
      </c>
      <c r="E3819" t="s">
        <v>4917</v>
      </c>
      <c r="F3819" t="s">
        <v>25</v>
      </c>
      <c r="G3819" t="s">
        <v>10611</v>
      </c>
      <c r="H3819" t="s">
        <v>2397</v>
      </c>
      <c r="I3819" t="s">
        <v>20</v>
      </c>
      <c r="J3819" t="s">
        <v>21</v>
      </c>
      <c r="K3819">
        <v>5000000</v>
      </c>
      <c r="L3819">
        <v>2016</v>
      </c>
      <c r="M3819">
        <v>4.8</v>
      </c>
    </row>
    <row r="3820" spans="1:14" x14ac:dyDescent="0.3">
      <c r="A3820" t="s">
        <v>10612</v>
      </c>
      <c r="B3820">
        <v>97</v>
      </c>
      <c r="C3820" t="s">
        <v>10613</v>
      </c>
      <c r="E3820" t="s">
        <v>3587</v>
      </c>
      <c r="F3820" t="s">
        <v>10614</v>
      </c>
      <c r="G3820" t="s">
        <v>10615</v>
      </c>
      <c r="H3820" t="s">
        <v>10616</v>
      </c>
      <c r="I3820" t="s">
        <v>20</v>
      </c>
      <c r="J3820" t="s">
        <v>21</v>
      </c>
      <c r="L3820">
        <v>2015</v>
      </c>
      <c r="M3820">
        <v>3.4</v>
      </c>
    </row>
    <row r="3821" spans="1:14" x14ac:dyDescent="0.3">
      <c r="A3821" t="s">
        <v>10617</v>
      </c>
      <c r="B3821">
        <v>113</v>
      </c>
      <c r="C3821" t="s">
        <v>10618</v>
      </c>
      <c r="D3821">
        <v>617228</v>
      </c>
      <c r="E3821" t="s">
        <v>10619</v>
      </c>
      <c r="F3821" t="s">
        <v>10620</v>
      </c>
      <c r="G3821" t="s">
        <v>10621</v>
      </c>
      <c r="H3821" t="s">
        <v>10622</v>
      </c>
      <c r="I3821" t="s">
        <v>10623</v>
      </c>
      <c r="J3821" t="s">
        <v>3466</v>
      </c>
      <c r="K3821">
        <v>84450000</v>
      </c>
      <c r="L3821">
        <v>2006</v>
      </c>
      <c r="M3821">
        <v>7.4</v>
      </c>
      <c r="N3821">
        <v>1.85</v>
      </c>
    </row>
    <row r="3822" spans="1:14" x14ac:dyDescent="0.3">
      <c r="A3822" t="s">
        <v>10624</v>
      </c>
      <c r="B3822">
        <v>99</v>
      </c>
      <c r="C3822" t="s">
        <v>1997</v>
      </c>
      <c r="D3822">
        <v>274385</v>
      </c>
      <c r="E3822" t="s">
        <v>1649</v>
      </c>
      <c r="F3822" t="s">
        <v>1200</v>
      </c>
      <c r="G3822" t="s">
        <v>10625</v>
      </c>
      <c r="H3822" t="s">
        <v>10626</v>
      </c>
      <c r="I3822" t="s">
        <v>5288</v>
      </c>
      <c r="J3822" t="s">
        <v>520</v>
      </c>
      <c r="K3822">
        <v>4000000</v>
      </c>
      <c r="L3822">
        <v>2009</v>
      </c>
      <c r="M3822">
        <v>7.3</v>
      </c>
      <c r="N3822">
        <v>1.85</v>
      </c>
    </row>
    <row r="3823" spans="1:14" x14ac:dyDescent="0.3">
      <c r="A3823" t="s">
        <v>3689</v>
      </c>
      <c r="B3823">
        <v>148</v>
      </c>
      <c r="C3823" t="s">
        <v>3451</v>
      </c>
      <c r="D3823">
        <v>24475416</v>
      </c>
      <c r="E3823" t="s">
        <v>2190</v>
      </c>
      <c r="F3823" t="s">
        <v>1112</v>
      </c>
      <c r="G3823" t="s">
        <v>10627</v>
      </c>
      <c r="H3823" t="s">
        <v>2956</v>
      </c>
      <c r="I3823" t="s">
        <v>20</v>
      </c>
      <c r="J3823" t="s">
        <v>21</v>
      </c>
      <c r="K3823">
        <v>890000</v>
      </c>
      <c r="L3823">
        <v>1996</v>
      </c>
      <c r="M3823">
        <v>8</v>
      </c>
      <c r="N3823">
        <v>1.85</v>
      </c>
    </row>
    <row r="3824" spans="1:14" x14ac:dyDescent="0.3">
      <c r="A3824" t="s">
        <v>10628</v>
      </c>
      <c r="B3824">
        <v>107</v>
      </c>
      <c r="C3824" t="s">
        <v>1580</v>
      </c>
      <c r="E3824" t="s">
        <v>3456</v>
      </c>
      <c r="F3824" t="s">
        <v>2656</v>
      </c>
      <c r="G3824" t="s">
        <v>10629</v>
      </c>
      <c r="H3824" t="s">
        <v>10630</v>
      </c>
      <c r="I3824" t="s">
        <v>20</v>
      </c>
      <c r="J3824" t="s">
        <v>34</v>
      </c>
      <c r="K3824">
        <v>3000000</v>
      </c>
      <c r="L3824">
        <v>2011</v>
      </c>
      <c r="M3824">
        <v>6.5</v>
      </c>
      <c r="N3824">
        <v>2.35</v>
      </c>
    </row>
    <row r="3825" spans="1:14" x14ac:dyDescent="0.3">
      <c r="A3825" t="s">
        <v>9587</v>
      </c>
      <c r="B3825">
        <v>93</v>
      </c>
      <c r="C3825" t="s">
        <v>10631</v>
      </c>
      <c r="D3825">
        <v>47277326</v>
      </c>
      <c r="E3825" t="s">
        <v>3960</v>
      </c>
      <c r="F3825" t="s">
        <v>2375</v>
      </c>
      <c r="G3825" t="s">
        <v>10632</v>
      </c>
      <c r="H3825" t="s">
        <v>3352</v>
      </c>
      <c r="I3825" t="s">
        <v>20</v>
      </c>
      <c r="J3825" t="s">
        <v>21</v>
      </c>
      <c r="K3825">
        <v>4800000</v>
      </c>
      <c r="L3825">
        <v>2005</v>
      </c>
      <c r="M3825">
        <v>5.9</v>
      </c>
      <c r="N3825">
        <v>2.35</v>
      </c>
    </row>
    <row r="3826" spans="1:14" x14ac:dyDescent="0.3">
      <c r="A3826" t="s">
        <v>5685</v>
      </c>
      <c r="B3826">
        <v>94</v>
      </c>
      <c r="C3826" t="s">
        <v>1499</v>
      </c>
      <c r="D3826">
        <v>1247453</v>
      </c>
      <c r="E3826" t="s">
        <v>1649</v>
      </c>
      <c r="F3826" t="s">
        <v>550</v>
      </c>
      <c r="G3826" t="s">
        <v>10633</v>
      </c>
      <c r="H3826" t="s">
        <v>3781</v>
      </c>
      <c r="I3826" t="s">
        <v>20</v>
      </c>
      <c r="J3826" t="s">
        <v>34</v>
      </c>
      <c r="K3826">
        <v>2800000</v>
      </c>
      <c r="L3826">
        <v>2005</v>
      </c>
      <c r="M3826">
        <v>6.8</v>
      </c>
      <c r="N3826">
        <v>2.35</v>
      </c>
    </row>
    <row r="3827" spans="1:14" x14ac:dyDescent="0.3">
      <c r="A3827" t="s">
        <v>7135</v>
      </c>
      <c r="B3827">
        <v>121</v>
      </c>
      <c r="C3827" t="s">
        <v>3639</v>
      </c>
      <c r="D3827">
        <v>1729969</v>
      </c>
      <c r="E3827" t="s">
        <v>2588</v>
      </c>
      <c r="F3827" t="s">
        <v>1689</v>
      </c>
      <c r="G3827" t="s">
        <v>10634</v>
      </c>
      <c r="H3827" t="s">
        <v>10635</v>
      </c>
      <c r="I3827" t="s">
        <v>20</v>
      </c>
      <c r="J3827" t="s">
        <v>21</v>
      </c>
      <c r="K3827">
        <v>5000000</v>
      </c>
      <c r="L3827">
        <v>2011</v>
      </c>
      <c r="M3827">
        <v>7.4</v>
      </c>
      <c r="N3827">
        <v>2.35</v>
      </c>
    </row>
    <row r="3828" spans="1:14" x14ac:dyDescent="0.3">
      <c r="A3828" t="s">
        <v>10636</v>
      </c>
      <c r="B3828">
        <v>118</v>
      </c>
      <c r="C3828" t="s">
        <v>760</v>
      </c>
      <c r="D3828">
        <v>1705139</v>
      </c>
      <c r="E3828" t="s">
        <v>1727</v>
      </c>
      <c r="F3828" t="s">
        <v>5374</v>
      </c>
      <c r="G3828" t="s">
        <v>10637</v>
      </c>
      <c r="H3828" t="s">
        <v>10638</v>
      </c>
      <c r="I3828" t="s">
        <v>20</v>
      </c>
      <c r="J3828" t="s">
        <v>21</v>
      </c>
      <c r="K3828">
        <v>4700000</v>
      </c>
      <c r="L3828">
        <v>1988</v>
      </c>
      <c r="M3828">
        <v>6.7</v>
      </c>
      <c r="N3828">
        <v>1.85</v>
      </c>
    </row>
    <row r="3829" spans="1:14" x14ac:dyDescent="0.3">
      <c r="A3829" t="s">
        <v>10639</v>
      </c>
      <c r="B3829">
        <v>98</v>
      </c>
      <c r="C3829" t="s">
        <v>276</v>
      </c>
      <c r="D3829">
        <v>238774</v>
      </c>
      <c r="E3829" t="s">
        <v>1649</v>
      </c>
      <c r="F3829" t="s">
        <v>74</v>
      </c>
      <c r="G3829" t="s">
        <v>10640</v>
      </c>
      <c r="H3829" t="s">
        <v>394</v>
      </c>
      <c r="I3829" t="s">
        <v>20</v>
      </c>
      <c r="J3829" t="s">
        <v>34</v>
      </c>
      <c r="L3829">
        <v>2006</v>
      </c>
      <c r="M3829">
        <v>6.8</v>
      </c>
      <c r="N3829">
        <v>1.85</v>
      </c>
    </row>
    <row r="3830" spans="1:14" x14ac:dyDescent="0.3">
      <c r="A3830" t="s">
        <v>10641</v>
      </c>
      <c r="B3830">
        <v>82</v>
      </c>
      <c r="C3830" t="s">
        <v>1447</v>
      </c>
      <c r="E3830" t="s">
        <v>678</v>
      </c>
      <c r="F3830" t="s">
        <v>5461</v>
      </c>
      <c r="G3830" t="s">
        <v>10642</v>
      </c>
      <c r="H3830" t="s">
        <v>4325</v>
      </c>
      <c r="I3830" t="s">
        <v>20</v>
      </c>
      <c r="J3830" t="s">
        <v>21</v>
      </c>
      <c r="K3830">
        <v>5000000</v>
      </c>
      <c r="L3830">
        <v>2014</v>
      </c>
      <c r="M3830">
        <v>5.4</v>
      </c>
    </row>
    <row r="3831" spans="1:14" x14ac:dyDescent="0.3">
      <c r="A3831" t="s">
        <v>4534</v>
      </c>
      <c r="B3831">
        <v>101</v>
      </c>
      <c r="C3831" t="s">
        <v>10643</v>
      </c>
      <c r="D3831">
        <v>8025872</v>
      </c>
      <c r="E3831" t="s">
        <v>4639</v>
      </c>
      <c r="F3831" t="s">
        <v>10644</v>
      </c>
      <c r="G3831" t="s">
        <v>10645</v>
      </c>
      <c r="H3831" t="s">
        <v>10646</v>
      </c>
      <c r="I3831" t="s">
        <v>20</v>
      </c>
      <c r="J3831" t="s">
        <v>21</v>
      </c>
      <c r="K3831">
        <v>4700000</v>
      </c>
      <c r="L3831">
        <v>1986</v>
      </c>
      <c r="M3831">
        <v>5.5</v>
      </c>
      <c r="N3831">
        <v>1.85</v>
      </c>
    </row>
    <row r="3832" spans="1:14" x14ac:dyDescent="0.3">
      <c r="A3832" t="s">
        <v>10075</v>
      </c>
      <c r="B3832">
        <v>106</v>
      </c>
      <c r="C3832" t="s">
        <v>10647</v>
      </c>
      <c r="E3832" t="s">
        <v>10648</v>
      </c>
      <c r="F3832" t="s">
        <v>952</v>
      </c>
      <c r="G3832" t="s">
        <v>10649</v>
      </c>
      <c r="H3832" t="s">
        <v>4192</v>
      </c>
      <c r="I3832" t="s">
        <v>20</v>
      </c>
      <c r="J3832" t="s">
        <v>21</v>
      </c>
      <c r="K3832">
        <v>4638783</v>
      </c>
      <c r="L3832">
        <v>1973</v>
      </c>
      <c r="M3832">
        <v>7.4</v>
      </c>
      <c r="N3832">
        <v>2.35</v>
      </c>
    </row>
    <row r="3833" spans="1:14" x14ac:dyDescent="0.3">
      <c r="A3833" t="s">
        <v>7613</v>
      </c>
      <c r="B3833">
        <v>90</v>
      </c>
      <c r="C3833" t="s">
        <v>139</v>
      </c>
      <c r="D3833">
        <v>778565</v>
      </c>
      <c r="E3833" t="s">
        <v>1272</v>
      </c>
      <c r="F3833" t="s">
        <v>2670</v>
      </c>
      <c r="G3833" t="s">
        <v>10650</v>
      </c>
      <c r="H3833" t="s">
        <v>10651</v>
      </c>
      <c r="I3833" t="s">
        <v>20</v>
      </c>
      <c r="J3833" t="s">
        <v>4713</v>
      </c>
      <c r="K3833">
        <v>4800000</v>
      </c>
      <c r="L3833">
        <v>2013</v>
      </c>
      <c r="M3833">
        <v>5.7</v>
      </c>
      <c r="N3833">
        <v>1.85</v>
      </c>
    </row>
    <row r="3834" spans="1:14" x14ac:dyDescent="0.3">
      <c r="A3834" t="s">
        <v>10652</v>
      </c>
      <c r="B3834">
        <v>79</v>
      </c>
      <c r="C3834" t="s">
        <v>10653</v>
      </c>
      <c r="E3834" t="s">
        <v>2190</v>
      </c>
      <c r="F3834" t="s">
        <v>3039</v>
      </c>
      <c r="G3834" t="s">
        <v>10654</v>
      </c>
      <c r="H3834" t="s">
        <v>10655</v>
      </c>
      <c r="I3834" t="s">
        <v>965</v>
      </c>
      <c r="J3834" t="s">
        <v>966</v>
      </c>
      <c r="L3834">
        <v>2005</v>
      </c>
      <c r="M3834">
        <v>5.4</v>
      </c>
    </row>
    <row r="3835" spans="1:14" x14ac:dyDescent="0.3">
      <c r="A3835" t="s">
        <v>10656</v>
      </c>
      <c r="B3835">
        <v>87</v>
      </c>
      <c r="C3835" t="s">
        <v>8110</v>
      </c>
      <c r="E3835" t="s">
        <v>1099</v>
      </c>
      <c r="F3835" t="s">
        <v>5092</v>
      </c>
      <c r="G3835" t="s">
        <v>10657</v>
      </c>
      <c r="H3835" t="s">
        <v>2776</v>
      </c>
      <c r="I3835" t="s">
        <v>20</v>
      </c>
      <c r="J3835" t="s">
        <v>21</v>
      </c>
      <c r="K3835">
        <v>4700000</v>
      </c>
      <c r="L3835">
        <v>2011</v>
      </c>
      <c r="M3835">
        <v>3.2</v>
      </c>
    </row>
    <row r="3836" spans="1:14" x14ac:dyDescent="0.3">
      <c r="A3836" t="s">
        <v>10658</v>
      </c>
      <c r="C3836" t="s">
        <v>10659</v>
      </c>
      <c r="E3836" t="s">
        <v>1106</v>
      </c>
      <c r="F3836" t="s">
        <v>10660</v>
      </c>
      <c r="G3836" t="s">
        <v>10661</v>
      </c>
      <c r="H3836" t="s">
        <v>10662</v>
      </c>
      <c r="I3836" t="s">
        <v>10663</v>
      </c>
      <c r="J3836" t="s">
        <v>3498</v>
      </c>
      <c r="L3836">
        <v>2013</v>
      </c>
      <c r="M3836">
        <v>7.1</v>
      </c>
    </row>
    <row r="3837" spans="1:14" x14ac:dyDescent="0.3">
      <c r="A3837" t="s">
        <v>10664</v>
      </c>
      <c r="B3837">
        <v>105</v>
      </c>
      <c r="C3837" t="s">
        <v>5511</v>
      </c>
      <c r="D3837">
        <v>1340891</v>
      </c>
      <c r="E3837" t="s">
        <v>146</v>
      </c>
      <c r="F3837" t="s">
        <v>437</v>
      </c>
      <c r="G3837" t="s">
        <v>10665</v>
      </c>
      <c r="H3837" t="s">
        <v>10666</v>
      </c>
      <c r="I3837" t="s">
        <v>20</v>
      </c>
      <c r="J3837" t="s">
        <v>34</v>
      </c>
      <c r="L3837">
        <v>2004</v>
      </c>
      <c r="M3837">
        <v>7.8</v>
      </c>
      <c r="N3837">
        <v>1.85</v>
      </c>
    </row>
    <row r="3838" spans="1:14" x14ac:dyDescent="0.3">
      <c r="A3838" t="s">
        <v>10667</v>
      </c>
      <c r="B3838">
        <v>89</v>
      </c>
      <c r="C3838" t="s">
        <v>2277</v>
      </c>
      <c r="E3838" t="s">
        <v>8819</v>
      </c>
      <c r="F3838" t="s">
        <v>10668</v>
      </c>
      <c r="G3838" t="s">
        <v>10669</v>
      </c>
      <c r="H3838" t="s">
        <v>708</v>
      </c>
      <c r="I3838" t="s">
        <v>20</v>
      </c>
      <c r="J3838" t="s">
        <v>182</v>
      </c>
      <c r="K3838">
        <v>5000000</v>
      </c>
      <c r="L3838">
        <v>2007</v>
      </c>
      <c r="M3838">
        <v>5.3</v>
      </c>
      <c r="N3838">
        <v>2.35</v>
      </c>
    </row>
    <row r="3839" spans="1:14" x14ac:dyDescent="0.3">
      <c r="A3839" t="s">
        <v>10670</v>
      </c>
      <c r="B3839">
        <v>100</v>
      </c>
      <c r="C3839" t="s">
        <v>10671</v>
      </c>
      <c r="D3839">
        <v>513836</v>
      </c>
      <c r="E3839" t="s">
        <v>936</v>
      </c>
      <c r="F3839" t="s">
        <v>8010</v>
      </c>
      <c r="G3839" t="s">
        <v>10672</v>
      </c>
      <c r="H3839" t="s">
        <v>10673</v>
      </c>
      <c r="I3839" t="s">
        <v>965</v>
      </c>
      <c r="J3839" t="s">
        <v>966</v>
      </c>
      <c r="K3839">
        <v>4600000</v>
      </c>
      <c r="L3839">
        <v>2010</v>
      </c>
      <c r="M3839">
        <v>7.2</v>
      </c>
      <c r="N3839">
        <v>1.85</v>
      </c>
    </row>
    <row r="3840" spans="1:14" x14ac:dyDescent="0.3">
      <c r="A3840" t="s">
        <v>10674</v>
      </c>
      <c r="B3840">
        <v>92</v>
      </c>
      <c r="C3840" t="s">
        <v>4593</v>
      </c>
      <c r="E3840" t="s">
        <v>1649</v>
      </c>
      <c r="F3840" t="s">
        <v>572</v>
      </c>
      <c r="G3840" t="s">
        <v>10675</v>
      </c>
      <c r="H3840" t="s">
        <v>10676</v>
      </c>
      <c r="I3840" t="s">
        <v>20</v>
      </c>
      <c r="J3840" t="s">
        <v>1890</v>
      </c>
      <c r="K3840">
        <v>4700000</v>
      </c>
      <c r="L3840">
        <v>2013</v>
      </c>
      <c r="M3840">
        <v>6.2</v>
      </c>
    </row>
    <row r="3841" spans="1:14" x14ac:dyDescent="0.3">
      <c r="A3841" t="s">
        <v>10677</v>
      </c>
      <c r="B3841">
        <v>97</v>
      </c>
      <c r="C3841" t="s">
        <v>5464</v>
      </c>
      <c r="D3841">
        <v>434417</v>
      </c>
      <c r="E3841" t="s">
        <v>2190</v>
      </c>
      <c r="F3841" t="s">
        <v>305</v>
      </c>
      <c r="G3841" t="s">
        <v>10678</v>
      </c>
      <c r="H3841" t="s">
        <v>1467</v>
      </c>
      <c r="I3841" t="s">
        <v>20</v>
      </c>
      <c r="J3841" t="s">
        <v>2292</v>
      </c>
      <c r="K3841">
        <v>4600000</v>
      </c>
      <c r="L3841">
        <v>2007</v>
      </c>
      <c r="M3841">
        <v>5.9</v>
      </c>
      <c r="N3841">
        <v>1.85</v>
      </c>
    </row>
    <row r="3842" spans="1:14" x14ac:dyDescent="0.3">
      <c r="A3842" t="s">
        <v>10679</v>
      </c>
      <c r="B3842">
        <v>100</v>
      </c>
      <c r="C3842" t="s">
        <v>10680</v>
      </c>
      <c r="D3842">
        <v>728</v>
      </c>
      <c r="E3842" t="s">
        <v>1272</v>
      </c>
      <c r="F3842" t="s">
        <v>10681</v>
      </c>
      <c r="G3842" t="s">
        <v>10531</v>
      </c>
      <c r="H3842" t="s">
        <v>10682</v>
      </c>
      <c r="I3842" t="s">
        <v>20</v>
      </c>
      <c r="J3842" t="s">
        <v>121</v>
      </c>
      <c r="L3842">
        <v>2006</v>
      </c>
      <c r="M3842">
        <v>7.3</v>
      </c>
      <c r="N3842">
        <v>1.85</v>
      </c>
    </row>
    <row r="3843" spans="1:14" x14ac:dyDescent="0.3">
      <c r="A3843" t="s">
        <v>4590</v>
      </c>
      <c r="B3843">
        <v>96</v>
      </c>
      <c r="C3843" t="s">
        <v>10683</v>
      </c>
      <c r="D3843">
        <v>81200000</v>
      </c>
      <c r="E3843" t="s">
        <v>1099</v>
      </c>
      <c r="F3843" t="s">
        <v>6617</v>
      </c>
      <c r="G3843" t="s">
        <v>10684</v>
      </c>
      <c r="H3843" t="s">
        <v>6197</v>
      </c>
      <c r="I3843" t="s">
        <v>20</v>
      </c>
      <c r="J3843" t="s">
        <v>21</v>
      </c>
      <c r="K3843">
        <v>4500000</v>
      </c>
      <c r="L3843">
        <v>1984</v>
      </c>
      <c r="M3843">
        <v>6.7</v>
      </c>
      <c r="N3843">
        <v>1.85</v>
      </c>
    </row>
    <row r="3844" spans="1:14" x14ac:dyDescent="0.3">
      <c r="A3844" t="s">
        <v>7931</v>
      </c>
      <c r="B3844">
        <v>104</v>
      </c>
      <c r="C3844" t="s">
        <v>10685</v>
      </c>
      <c r="E3844" t="s">
        <v>1510</v>
      </c>
      <c r="F3844" t="s">
        <v>4654</v>
      </c>
      <c r="G3844" t="s">
        <v>10686</v>
      </c>
      <c r="H3844" t="s">
        <v>6600</v>
      </c>
      <c r="I3844" t="s">
        <v>20</v>
      </c>
      <c r="J3844" t="s">
        <v>21</v>
      </c>
      <c r="K3844">
        <v>4500000</v>
      </c>
      <c r="L3844">
        <v>1980</v>
      </c>
      <c r="M3844">
        <v>5.7</v>
      </c>
      <c r="N3844">
        <v>1.85</v>
      </c>
    </row>
    <row r="3845" spans="1:14" x14ac:dyDescent="0.3">
      <c r="A3845" t="s">
        <v>252</v>
      </c>
      <c r="B3845">
        <v>117</v>
      </c>
      <c r="C3845" t="s">
        <v>10687</v>
      </c>
      <c r="D3845">
        <v>52700832</v>
      </c>
      <c r="E3845" t="s">
        <v>936</v>
      </c>
      <c r="F3845" t="s">
        <v>139</v>
      </c>
      <c r="G3845" t="s">
        <v>10688</v>
      </c>
      <c r="H3845" t="s">
        <v>4897</v>
      </c>
      <c r="I3845" t="s">
        <v>20</v>
      </c>
      <c r="J3845" t="s">
        <v>34</v>
      </c>
      <c r="K3845">
        <v>4500000</v>
      </c>
      <c r="L3845">
        <v>1994</v>
      </c>
      <c r="M3845">
        <v>7.1</v>
      </c>
      <c r="N3845">
        <v>1.66</v>
      </c>
    </row>
    <row r="3846" spans="1:14" x14ac:dyDescent="0.3">
      <c r="A3846" t="s">
        <v>6641</v>
      </c>
      <c r="B3846">
        <v>90</v>
      </c>
      <c r="C3846" t="s">
        <v>2342</v>
      </c>
      <c r="E3846" t="s">
        <v>1649</v>
      </c>
      <c r="F3846" t="s">
        <v>1699</v>
      </c>
      <c r="G3846" t="s">
        <v>10689</v>
      </c>
      <c r="H3846" t="s">
        <v>1000</v>
      </c>
      <c r="I3846" t="s">
        <v>20</v>
      </c>
      <c r="J3846" t="s">
        <v>21</v>
      </c>
      <c r="K3846">
        <v>4500000</v>
      </c>
      <c r="L3846">
        <v>1982</v>
      </c>
      <c r="M3846">
        <v>7.2</v>
      </c>
      <c r="N3846">
        <v>1.85</v>
      </c>
    </row>
    <row r="3847" spans="1:14" x14ac:dyDescent="0.3">
      <c r="A3847" t="s">
        <v>10690</v>
      </c>
      <c r="B3847">
        <v>115</v>
      </c>
      <c r="C3847" t="s">
        <v>10691</v>
      </c>
      <c r="E3847" t="s">
        <v>4333</v>
      </c>
      <c r="F3847" t="s">
        <v>10692</v>
      </c>
      <c r="G3847" t="s">
        <v>10693</v>
      </c>
      <c r="H3847" t="s">
        <v>10694</v>
      </c>
      <c r="I3847" t="s">
        <v>20</v>
      </c>
      <c r="J3847" t="s">
        <v>21</v>
      </c>
      <c r="K3847">
        <v>4500000</v>
      </c>
      <c r="L3847">
        <v>1956</v>
      </c>
      <c r="M3847">
        <v>7.4</v>
      </c>
      <c r="N3847">
        <v>1.66</v>
      </c>
    </row>
    <row r="3848" spans="1:14" x14ac:dyDescent="0.3">
      <c r="A3848" t="s">
        <v>3182</v>
      </c>
      <c r="B3848">
        <v>108</v>
      </c>
      <c r="C3848" t="s">
        <v>661</v>
      </c>
      <c r="D3848">
        <v>13060843</v>
      </c>
      <c r="E3848" t="s">
        <v>2190</v>
      </c>
      <c r="F3848" t="s">
        <v>473</v>
      </c>
      <c r="G3848" t="s">
        <v>10695</v>
      </c>
      <c r="H3848" t="s">
        <v>855</v>
      </c>
      <c r="I3848" t="s">
        <v>20</v>
      </c>
      <c r="J3848" t="s">
        <v>21</v>
      </c>
      <c r="K3848">
        <v>15000000</v>
      </c>
      <c r="L3848">
        <v>2002</v>
      </c>
      <c r="M3848">
        <v>7.7</v>
      </c>
      <c r="N3848">
        <v>2.35</v>
      </c>
    </row>
    <row r="3849" spans="1:14" x14ac:dyDescent="0.3">
      <c r="A3849" t="s">
        <v>45</v>
      </c>
      <c r="B3849">
        <v>43</v>
      </c>
      <c r="C3849" t="s">
        <v>10696</v>
      </c>
      <c r="E3849" t="s">
        <v>1272</v>
      </c>
      <c r="F3849" t="s">
        <v>626</v>
      </c>
      <c r="G3849" t="s">
        <v>10697</v>
      </c>
      <c r="H3849" t="s">
        <v>4071</v>
      </c>
      <c r="I3849" t="s">
        <v>20</v>
      </c>
      <c r="J3849" t="s">
        <v>21</v>
      </c>
      <c r="M3849">
        <v>7.7</v>
      </c>
      <c r="N3849">
        <v>16</v>
      </c>
    </row>
    <row r="3850" spans="1:14" x14ac:dyDescent="0.3">
      <c r="A3850" t="s">
        <v>302</v>
      </c>
      <c r="B3850">
        <v>109</v>
      </c>
      <c r="C3850" t="s">
        <v>10698</v>
      </c>
      <c r="D3850">
        <v>3798532</v>
      </c>
      <c r="E3850" t="s">
        <v>3299</v>
      </c>
      <c r="F3850" t="s">
        <v>95</v>
      </c>
      <c r="G3850" t="s">
        <v>10699</v>
      </c>
      <c r="H3850" t="s">
        <v>10700</v>
      </c>
      <c r="I3850" t="s">
        <v>20</v>
      </c>
      <c r="J3850" t="s">
        <v>21</v>
      </c>
      <c r="K3850">
        <v>4500000</v>
      </c>
      <c r="L3850">
        <v>1996</v>
      </c>
      <c r="M3850">
        <v>7.4</v>
      </c>
      <c r="N3850">
        <v>1.85</v>
      </c>
    </row>
    <row r="3851" spans="1:14" x14ac:dyDescent="0.3">
      <c r="A3851" t="s">
        <v>802</v>
      </c>
      <c r="B3851">
        <v>102</v>
      </c>
      <c r="C3851" t="s">
        <v>1197</v>
      </c>
      <c r="D3851">
        <v>3609278</v>
      </c>
      <c r="E3851" t="s">
        <v>2190</v>
      </c>
      <c r="F3851" t="s">
        <v>4745</v>
      </c>
      <c r="G3851" t="s">
        <v>10701</v>
      </c>
      <c r="H3851" t="s">
        <v>10702</v>
      </c>
      <c r="I3851" t="s">
        <v>20</v>
      </c>
      <c r="J3851" t="s">
        <v>21</v>
      </c>
      <c r="K3851">
        <v>4500000</v>
      </c>
      <c r="L3851">
        <v>2000</v>
      </c>
      <c r="M3851">
        <v>8.4</v>
      </c>
      <c r="N3851">
        <v>1.37</v>
      </c>
    </row>
    <row r="3852" spans="1:14" x14ac:dyDescent="0.3">
      <c r="A3852" t="s">
        <v>10703</v>
      </c>
      <c r="B3852">
        <v>100</v>
      </c>
      <c r="C3852" t="s">
        <v>10704</v>
      </c>
      <c r="E3852" t="s">
        <v>9948</v>
      </c>
      <c r="F3852" t="s">
        <v>10705</v>
      </c>
      <c r="G3852" t="s">
        <v>10706</v>
      </c>
      <c r="H3852" t="s">
        <v>10707</v>
      </c>
      <c r="I3852" t="s">
        <v>20</v>
      </c>
      <c r="J3852" t="s">
        <v>21</v>
      </c>
      <c r="L3852">
        <v>1945</v>
      </c>
      <c r="M3852">
        <v>7.1</v>
      </c>
      <c r="N3852">
        <v>1.37</v>
      </c>
    </row>
    <row r="3853" spans="1:14" x14ac:dyDescent="0.3">
      <c r="A3853" t="s">
        <v>10708</v>
      </c>
      <c r="B3853">
        <v>115</v>
      </c>
      <c r="C3853" t="s">
        <v>10709</v>
      </c>
      <c r="D3853">
        <v>1687311</v>
      </c>
      <c r="E3853" t="s">
        <v>10710</v>
      </c>
      <c r="F3853" t="s">
        <v>10711</v>
      </c>
      <c r="G3853" t="s">
        <v>10712</v>
      </c>
      <c r="H3853" t="s">
        <v>10713</v>
      </c>
      <c r="I3853" t="s">
        <v>1800</v>
      </c>
      <c r="J3853" t="s">
        <v>2292</v>
      </c>
      <c r="K3853">
        <v>700000000</v>
      </c>
      <c r="L3853">
        <v>1998</v>
      </c>
      <c r="M3853">
        <v>7.2</v>
      </c>
      <c r="N3853">
        <v>2</v>
      </c>
    </row>
    <row r="3854" spans="1:14" x14ac:dyDescent="0.3">
      <c r="A3854" t="s">
        <v>515</v>
      </c>
      <c r="B3854">
        <v>122</v>
      </c>
      <c r="C3854" t="s">
        <v>5022</v>
      </c>
      <c r="E3854" t="s">
        <v>1424</v>
      </c>
      <c r="F3854" t="s">
        <v>2250</v>
      </c>
      <c r="G3854" t="s">
        <v>10714</v>
      </c>
      <c r="H3854" t="s">
        <v>10715</v>
      </c>
      <c r="I3854" t="s">
        <v>20</v>
      </c>
      <c r="J3854" t="s">
        <v>34</v>
      </c>
      <c r="K3854">
        <v>4500000</v>
      </c>
      <c r="L3854">
        <v>1986</v>
      </c>
      <c r="M3854">
        <v>7.5</v>
      </c>
      <c r="N3854">
        <v>1.85</v>
      </c>
    </row>
    <row r="3855" spans="1:14" x14ac:dyDescent="0.3">
      <c r="A3855" t="s">
        <v>10716</v>
      </c>
      <c r="B3855">
        <v>98</v>
      </c>
      <c r="C3855" t="s">
        <v>10717</v>
      </c>
      <c r="D3855">
        <v>10429707</v>
      </c>
      <c r="E3855" t="s">
        <v>1099</v>
      </c>
      <c r="F3855" t="s">
        <v>10718</v>
      </c>
      <c r="G3855" t="s">
        <v>10719</v>
      </c>
      <c r="H3855" t="s">
        <v>4167</v>
      </c>
      <c r="I3855" t="s">
        <v>20</v>
      </c>
      <c r="J3855" t="s">
        <v>21</v>
      </c>
      <c r="K3855">
        <v>5000000</v>
      </c>
      <c r="L3855">
        <v>2014</v>
      </c>
      <c r="M3855">
        <v>5.4</v>
      </c>
      <c r="N3855">
        <v>2.35</v>
      </c>
    </row>
    <row r="3856" spans="1:14" x14ac:dyDescent="0.3">
      <c r="A3856" t="s">
        <v>5900</v>
      </c>
      <c r="B3856">
        <v>133</v>
      </c>
      <c r="C3856" t="s">
        <v>1931</v>
      </c>
      <c r="D3856">
        <v>727883</v>
      </c>
      <c r="E3856" t="s">
        <v>1740</v>
      </c>
      <c r="F3856" t="s">
        <v>254</v>
      </c>
      <c r="G3856" t="s">
        <v>10720</v>
      </c>
      <c r="H3856" t="s">
        <v>10721</v>
      </c>
      <c r="I3856" t="s">
        <v>20</v>
      </c>
      <c r="J3856" t="s">
        <v>21</v>
      </c>
      <c r="K3856">
        <v>4500000</v>
      </c>
      <c r="L3856">
        <v>2001</v>
      </c>
      <c r="M3856">
        <v>8.1</v>
      </c>
      <c r="N3856">
        <v>2.35</v>
      </c>
    </row>
    <row r="3857" spans="1:14" x14ac:dyDescent="0.3">
      <c r="A3857" t="s">
        <v>10722</v>
      </c>
      <c r="B3857">
        <v>105</v>
      </c>
      <c r="C3857" t="s">
        <v>10723</v>
      </c>
      <c r="D3857">
        <v>1391770</v>
      </c>
      <c r="E3857" t="s">
        <v>10724</v>
      </c>
      <c r="F3857" t="s">
        <v>10725</v>
      </c>
      <c r="G3857" t="s">
        <v>10726</v>
      </c>
      <c r="H3857" t="s">
        <v>10727</v>
      </c>
      <c r="I3857" t="s">
        <v>1800</v>
      </c>
      <c r="J3857" t="s">
        <v>1890</v>
      </c>
      <c r="L3857">
        <v>2011</v>
      </c>
      <c r="M3857">
        <v>6</v>
      </c>
      <c r="N3857">
        <v>2.35</v>
      </c>
    </row>
    <row r="3858" spans="1:14" x14ac:dyDescent="0.3">
      <c r="A3858" t="s">
        <v>10728</v>
      </c>
      <c r="B3858">
        <v>122</v>
      </c>
      <c r="C3858" t="s">
        <v>10729</v>
      </c>
      <c r="D3858">
        <v>713413</v>
      </c>
      <c r="E3858" t="s">
        <v>1989</v>
      </c>
      <c r="F3858" t="s">
        <v>10730</v>
      </c>
      <c r="G3858" t="s">
        <v>10731</v>
      </c>
      <c r="H3858" t="s">
        <v>10732</v>
      </c>
      <c r="I3858" t="s">
        <v>6282</v>
      </c>
      <c r="J3858" t="s">
        <v>6283</v>
      </c>
      <c r="K3858">
        <v>4500000</v>
      </c>
      <c r="L3858">
        <v>1997</v>
      </c>
      <c r="M3858">
        <v>7.8</v>
      </c>
      <c r="N3858">
        <v>1.85</v>
      </c>
    </row>
    <row r="3859" spans="1:14" x14ac:dyDescent="0.3">
      <c r="A3859" t="s">
        <v>10733</v>
      </c>
      <c r="B3859">
        <v>106</v>
      </c>
      <c r="C3859" t="s">
        <v>5801</v>
      </c>
      <c r="D3859">
        <v>410241</v>
      </c>
      <c r="E3859" t="s">
        <v>5554</v>
      </c>
      <c r="F3859" t="s">
        <v>2518</v>
      </c>
      <c r="G3859" t="s">
        <v>10734</v>
      </c>
      <c r="H3859" t="s">
        <v>10135</v>
      </c>
      <c r="I3859" t="s">
        <v>20</v>
      </c>
      <c r="J3859" t="s">
        <v>21</v>
      </c>
      <c r="K3859">
        <v>2000000</v>
      </c>
      <c r="L3859">
        <v>2002</v>
      </c>
      <c r="M3859">
        <v>6.8</v>
      </c>
      <c r="N3859">
        <v>1.85</v>
      </c>
    </row>
    <row r="3860" spans="1:14" x14ac:dyDescent="0.3">
      <c r="A3860" t="s">
        <v>10735</v>
      </c>
      <c r="B3860">
        <v>98</v>
      </c>
      <c r="C3860" t="s">
        <v>1499</v>
      </c>
      <c r="D3860">
        <v>278821</v>
      </c>
      <c r="E3860" t="s">
        <v>1649</v>
      </c>
      <c r="F3860" t="s">
        <v>10736</v>
      </c>
      <c r="G3860" t="s">
        <v>10737</v>
      </c>
      <c r="H3860" t="s">
        <v>2259</v>
      </c>
      <c r="I3860" t="s">
        <v>20</v>
      </c>
      <c r="J3860" t="s">
        <v>21</v>
      </c>
      <c r="L3860">
        <v>2009</v>
      </c>
      <c r="M3860">
        <v>6.5</v>
      </c>
      <c r="N3860">
        <v>1.85</v>
      </c>
    </row>
    <row r="3861" spans="1:14" x14ac:dyDescent="0.3">
      <c r="A3861" t="s">
        <v>8444</v>
      </c>
      <c r="B3861">
        <v>112</v>
      </c>
      <c r="C3861" t="s">
        <v>10738</v>
      </c>
      <c r="D3861">
        <v>211667</v>
      </c>
      <c r="E3861" t="s">
        <v>1272</v>
      </c>
      <c r="F3861" t="s">
        <v>8259</v>
      </c>
      <c r="G3861" t="s">
        <v>10739</v>
      </c>
      <c r="H3861" t="s">
        <v>10740</v>
      </c>
      <c r="I3861" t="s">
        <v>7537</v>
      </c>
      <c r="J3861" t="s">
        <v>3548</v>
      </c>
      <c r="K3861">
        <v>4200000000</v>
      </c>
      <c r="L3861">
        <v>2005</v>
      </c>
      <c r="M3861">
        <v>7.7</v>
      </c>
      <c r="N3861">
        <v>2.35</v>
      </c>
    </row>
    <row r="3862" spans="1:14" x14ac:dyDescent="0.3">
      <c r="A3862" t="s">
        <v>10741</v>
      </c>
      <c r="B3862">
        <v>120</v>
      </c>
      <c r="C3862" t="s">
        <v>10742</v>
      </c>
      <c r="D3862">
        <v>706622</v>
      </c>
      <c r="E3862" t="s">
        <v>5314</v>
      </c>
      <c r="F3862" t="s">
        <v>10743</v>
      </c>
      <c r="G3862" t="s">
        <v>10744</v>
      </c>
      <c r="H3862" t="s">
        <v>10745</v>
      </c>
      <c r="I3862" t="s">
        <v>965</v>
      </c>
      <c r="J3862" t="s">
        <v>966</v>
      </c>
      <c r="L3862">
        <v>2010</v>
      </c>
      <c r="M3862">
        <v>6.4</v>
      </c>
      <c r="N3862">
        <v>1.85</v>
      </c>
    </row>
    <row r="3863" spans="1:14" x14ac:dyDescent="0.3">
      <c r="A3863" t="s">
        <v>10746</v>
      </c>
      <c r="B3863">
        <v>99</v>
      </c>
      <c r="C3863" t="s">
        <v>466</v>
      </c>
      <c r="D3863">
        <v>92191</v>
      </c>
      <c r="E3863" t="s">
        <v>3894</v>
      </c>
      <c r="F3863" t="s">
        <v>228</v>
      </c>
      <c r="G3863" t="s">
        <v>10747</v>
      </c>
      <c r="H3863" t="s">
        <v>8999</v>
      </c>
      <c r="I3863" t="s">
        <v>20</v>
      </c>
      <c r="J3863" t="s">
        <v>34</v>
      </c>
      <c r="K3863">
        <v>2500000</v>
      </c>
      <c r="L3863">
        <v>2001</v>
      </c>
      <c r="M3863">
        <v>6.5</v>
      </c>
      <c r="N3863">
        <v>1.85</v>
      </c>
    </row>
    <row r="3864" spans="1:14" x14ac:dyDescent="0.3">
      <c r="A3864" t="s">
        <v>10748</v>
      </c>
      <c r="B3864">
        <v>110</v>
      </c>
      <c r="C3864" t="s">
        <v>3859</v>
      </c>
      <c r="D3864">
        <v>49413</v>
      </c>
      <c r="E3864" t="s">
        <v>227</v>
      </c>
      <c r="F3864" t="s">
        <v>6185</v>
      </c>
      <c r="G3864" t="s">
        <v>10749</v>
      </c>
      <c r="H3864" t="s">
        <v>3426</v>
      </c>
      <c r="I3864" t="s">
        <v>4449</v>
      </c>
      <c r="J3864" t="s">
        <v>2462</v>
      </c>
      <c r="K3864">
        <v>35000000</v>
      </c>
      <c r="L3864">
        <v>2006</v>
      </c>
      <c r="M3864">
        <v>7.3</v>
      </c>
      <c r="N3864">
        <v>2.35</v>
      </c>
    </row>
    <row r="3865" spans="1:14" x14ac:dyDescent="0.3">
      <c r="A3865" t="s">
        <v>10750</v>
      </c>
      <c r="B3865">
        <v>102</v>
      </c>
      <c r="C3865" t="s">
        <v>6943</v>
      </c>
      <c r="D3865">
        <v>199652</v>
      </c>
      <c r="E3865" t="s">
        <v>92</v>
      </c>
      <c r="F3865" t="s">
        <v>701</v>
      </c>
      <c r="G3865" t="s">
        <v>10751</v>
      </c>
      <c r="H3865" t="s">
        <v>2220</v>
      </c>
      <c r="I3865" t="s">
        <v>20</v>
      </c>
      <c r="J3865" t="s">
        <v>2292</v>
      </c>
      <c r="L3865">
        <v>2011</v>
      </c>
      <c r="M3865">
        <v>6.6</v>
      </c>
      <c r="N3865">
        <v>2.35</v>
      </c>
    </row>
    <row r="3866" spans="1:14" x14ac:dyDescent="0.3">
      <c r="A3866" t="s">
        <v>10752</v>
      </c>
      <c r="B3866">
        <v>109</v>
      </c>
      <c r="C3866" t="s">
        <v>10753</v>
      </c>
      <c r="D3866">
        <v>181655</v>
      </c>
      <c r="E3866" t="s">
        <v>1272</v>
      </c>
      <c r="F3866" t="s">
        <v>1518</v>
      </c>
      <c r="G3866" t="s">
        <v>10754</v>
      </c>
      <c r="H3866" t="s">
        <v>10755</v>
      </c>
      <c r="I3866" t="s">
        <v>3516</v>
      </c>
      <c r="J3866" t="s">
        <v>7408</v>
      </c>
      <c r="L3866">
        <v>2002</v>
      </c>
      <c r="M3866">
        <v>7.9</v>
      </c>
      <c r="N3866">
        <v>1.85</v>
      </c>
    </row>
    <row r="3867" spans="1:14" x14ac:dyDescent="0.3">
      <c r="A3867" t="s">
        <v>10756</v>
      </c>
      <c r="B3867">
        <v>104</v>
      </c>
      <c r="C3867" t="s">
        <v>2146</v>
      </c>
      <c r="D3867">
        <v>108229</v>
      </c>
      <c r="E3867" t="s">
        <v>3805</v>
      </c>
      <c r="F3867" t="s">
        <v>156</v>
      </c>
      <c r="G3867" t="s">
        <v>10757</v>
      </c>
      <c r="H3867" t="s">
        <v>3194</v>
      </c>
      <c r="I3867" t="s">
        <v>20</v>
      </c>
      <c r="J3867" t="s">
        <v>21</v>
      </c>
      <c r="K3867">
        <v>4500000</v>
      </c>
      <c r="L3867">
        <v>2009</v>
      </c>
      <c r="M3867">
        <v>5.9</v>
      </c>
      <c r="N3867">
        <v>2.35</v>
      </c>
    </row>
    <row r="3868" spans="1:14" x14ac:dyDescent="0.3">
      <c r="A3868" t="s">
        <v>10758</v>
      </c>
      <c r="B3868">
        <v>134</v>
      </c>
      <c r="C3868" t="s">
        <v>10759</v>
      </c>
      <c r="E3868" t="s">
        <v>2588</v>
      </c>
      <c r="F3868" t="s">
        <v>9326</v>
      </c>
      <c r="G3868" t="s">
        <v>10760</v>
      </c>
      <c r="H3868" t="s">
        <v>10761</v>
      </c>
      <c r="I3868" t="s">
        <v>3497</v>
      </c>
      <c r="J3868" t="s">
        <v>3498</v>
      </c>
      <c r="L3868">
        <v>2014</v>
      </c>
      <c r="M3868">
        <v>4.7</v>
      </c>
    </row>
    <row r="3869" spans="1:14" x14ac:dyDescent="0.3">
      <c r="A3869" t="s">
        <v>3115</v>
      </c>
      <c r="B3869">
        <v>133</v>
      </c>
      <c r="C3869" t="s">
        <v>10091</v>
      </c>
      <c r="D3869">
        <v>112000000</v>
      </c>
      <c r="E3869" t="s">
        <v>2190</v>
      </c>
      <c r="F3869" t="s">
        <v>6895</v>
      </c>
      <c r="G3869" t="s">
        <v>10762</v>
      </c>
      <c r="H3869" t="s">
        <v>8582</v>
      </c>
      <c r="I3869" t="s">
        <v>20</v>
      </c>
      <c r="J3869" t="s">
        <v>21</v>
      </c>
      <c r="K3869">
        <v>4400000</v>
      </c>
      <c r="L3869">
        <v>1975</v>
      </c>
      <c r="M3869">
        <v>8.6999999999999993</v>
      </c>
      <c r="N3869">
        <v>1.85</v>
      </c>
    </row>
    <row r="3870" spans="1:14" x14ac:dyDescent="0.3">
      <c r="A3870" t="s">
        <v>10763</v>
      </c>
      <c r="B3870">
        <v>85</v>
      </c>
      <c r="C3870" t="s">
        <v>10764</v>
      </c>
      <c r="E3870" t="s">
        <v>1099</v>
      </c>
      <c r="F3870" t="s">
        <v>10765</v>
      </c>
      <c r="G3870" t="s">
        <v>10766</v>
      </c>
      <c r="H3870" t="s">
        <v>10767</v>
      </c>
      <c r="I3870" t="s">
        <v>20</v>
      </c>
      <c r="J3870" t="s">
        <v>21</v>
      </c>
      <c r="K3870">
        <v>4400000</v>
      </c>
      <c r="L3870">
        <v>2015</v>
      </c>
      <c r="M3870">
        <v>5.9</v>
      </c>
      <c r="N3870">
        <v>1.78</v>
      </c>
    </row>
    <row r="3871" spans="1:14" x14ac:dyDescent="0.3">
      <c r="A3871" t="s">
        <v>6193</v>
      </c>
      <c r="B3871">
        <v>87</v>
      </c>
      <c r="C3871" t="s">
        <v>6359</v>
      </c>
      <c r="E3871" t="s">
        <v>1106</v>
      </c>
      <c r="F3871" t="s">
        <v>8571</v>
      </c>
      <c r="G3871" t="s">
        <v>10768</v>
      </c>
      <c r="H3871" t="s">
        <v>3076</v>
      </c>
      <c r="I3871" t="s">
        <v>45</v>
      </c>
      <c r="J3871" t="s">
        <v>21</v>
      </c>
      <c r="K3871">
        <v>4400000</v>
      </c>
      <c r="L3871">
        <v>1976</v>
      </c>
      <c r="M3871">
        <v>6.7</v>
      </c>
      <c r="N3871">
        <v>1.85</v>
      </c>
    </row>
    <row r="3872" spans="1:14" x14ac:dyDescent="0.3">
      <c r="A3872" t="s">
        <v>10769</v>
      </c>
      <c r="B3872">
        <v>130</v>
      </c>
      <c r="C3872" t="s">
        <v>10770</v>
      </c>
      <c r="E3872" t="s">
        <v>10771</v>
      </c>
      <c r="F3872" t="s">
        <v>6673</v>
      </c>
      <c r="G3872" t="s">
        <v>10772</v>
      </c>
      <c r="H3872" t="s">
        <v>10773</v>
      </c>
      <c r="I3872" t="s">
        <v>3497</v>
      </c>
      <c r="J3872" t="s">
        <v>3498</v>
      </c>
      <c r="K3872">
        <v>4400000</v>
      </c>
      <c r="L3872">
        <v>2016</v>
      </c>
      <c r="M3872">
        <v>8.5</v>
      </c>
      <c r="N3872">
        <v>2.35</v>
      </c>
    </row>
    <row r="3873" spans="1:14" x14ac:dyDescent="0.3">
      <c r="A3873" t="s">
        <v>45</v>
      </c>
      <c r="B3873">
        <v>199</v>
      </c>
      <c r="C3873" t="s">
        <v>10774</v>
      </c>
      <c r="E3873" t="s">
        <v>4396</v>
      </c>
      <c r="F3873" t="s">
        <v>513</v>
      </c>
      <c r="G3873" t="s">
        <v>10775</v>
      </c>
      <c r="H3873" t="s">
        <v>10776</v>
      </c>
      <c r="I3873" t="s">
        <v>20</v>
      </c>
      <c r="J3873" t="s">
        <v>182</v>
      </c>
      <c r="M3873">
        <v>8.4</v>
      </c>
      <c r="N3873">
        <v>1.33</v>
      </c>
    </row>
    <row r="3874" spans="1:14" x14ac:dyDescent="0.3">
      <c r="A3874" t="s">
        <v>9647</v>
      </c>
      <c r="B3874">
        <v>103</v>
      </c>
      <c r="C3874" t="s">
        <v>10777</v>
      </c>
      <c r="D3874">
        <v>8691</v>
      </c>
      <c r="E3874" t="s">
        <v>87</v>
      </c>
      <c r="F3874" t="s">
        <v>3978</v>
      </c>
      <c r="G3874" t="s">
        <v>10778</v>
      </c>
      <c r="H3874" t="s">
        <v>10779</v>
      </c>
      <c r="I3874" t="s">
        <v>20</v>
      </c>
      <c r="J3874" t="s">
        <v>21</v>
      </c>
      <c r="K3874">
        <v>4500000</v>
      </c>
      <c r="L3874">
        <v>2014</v>
      </c>
      <c r="M3874">
        <v>5.8</v>
      </c>
    </row>
    <row r="3875" spans="1:14" x14ac:dyDescent="0.3">
      <c r="A3875" t="s">
        <v>10780</v>
      </c>
      <c r="B3875">
        <v>112</v>
      </c>
      <c r="C3875" t="s">
        <v>265</v>
      </c>
      <c r="D3875">
        <v>26345</v>
      </c>
      <c r="E3875" t="s">
        <v>8886</v>
      </c>
      <c r="F3875" t="s">
        <v>404</v>
      </c>
      <c r="G3875" t="s">
        <v>10781</v>
      </c>
      <c r="H3875" t="s">
        <v>1958</v>
      </c>
      <c r="I3875" t="s">
        <v>20</v>
      </c>
      <c r="J3875" t="s">
        <v>34</v>
      </c>
      <c r="K3875">
        <v>3000000</v>
      </c>
      <c r="L3875">
        <v>2012</v>
      </c>
      <c r="M3875">
        <v>6.1</v>
      </c>
      <c r="N3875">
        <v>2.35</v>
      </c>
    </row>
    <row r="3876" spans="1:14" x14ac:dyDescent="0.3">
      <c r="A3876" t="s">
        <v>6769</v>
      </c>
      <c r="B3876">
        <v>89</v>
      </c>
      <c r="C3876" t="s">
        <v>10782</v>
      </c>
      <c r="D3876">
        <v>6940281</v>
      </c>
      <c r="E3876" t="s">
        <v>1007</v>
      </c>
      <c r="F3876" t="s">
        <v>265</v>
      </c>
      <c r="G3876" t="s">
        <v>10783</v>
      </c>
      <c r="H3876" t="s">
        <v>10784</v>
      </c>
      <c r="I3876" t="s">
        <v>20</v>
      </c>
      <c r="J3876" t="s">
        <v>34</v>
      </c>
      <c r="L3876">
        <v>2000</v>
      </c>
      <c r="M3876">
        <v>7.3</v>
      </c>
      <c r="N3876">
        <v>2.35</v>
      </c>
    </row>
    <row r="3877" spans="1:14" x14ac:dyDescent="0.3">
      <c r="A3877" t="s">
        <v>1538</v>
      </c>
      <c r="B3877">
        <v>124</v>
      </c>
      <c r="C3877" t="s">
        <v>3463</v>
      </c>
      <c r="D3877">
        <v>188870</v>
      </c>
      <c r="E3877" t="s">
        <v>315</v>
      </c>
      <c r="F3877" t="s">
        <v>10785</v>
      </c>
      <c r="G3877" t="s">
        <v>10786</v>
      </c>
      <c r="H3877" t="s">
        <v>10787</v>
      </c>
      <c r="I3877" t="s">
        <v>7407</v>
      </c>
      <c r="J3877" t="s">
        <v>7408</v>
      </c>
      <c r="L3877">
        <v>2010</v>
      </c>
      <c r="M3877">
        <v>6.7</v>
      </c>
      <c r="N3877">
        <v>2.35</v>
      </c>
    </row>
    <row r="3878" spans="1:14" x14ac:dyDescent="0.3">
      <c r="A3878" t="s">
        <v>5179</v>
      </c>
      <c r="B3878">
        <v>101</v>
      </c>
      <c r="C3878" t="s">
        <v>10788</v>
      </c>
      <c r="D3878">
        <v>20772796</v>
      </c>
      <c r="E3878" t="s">
        <v>4396</v>
      </c>
      <c r="F3878" t="s">
        <v>4571</v>
      </c>
      <c r="G3878" t="s">
        <v>10789</v>
      </c>
      <c r="H3878" t="s">
        <v>10790</v>
      </c>
      <c r="I3878" t="s">
        <v>20</v>
      </c>
      <c r="J3878" t="s">
        <v>121</v>
      </c>
      <c r="K3878">
        <v>6000000</v>
      </c>
      <c r="L3878">
        <v>2002</v>
      </c>
      <c r="M3878">
        <v>7.6</v>
      </c>
      <c r="N3878">
        <v>2.35</v>
      </c>
    </row>
    <row r="3879" spans="1:14" x14ac:dyDescent="0.3">
      <c r="A3879" t="s">
        <v>10791</v>
      </c>
      <c r="B3879">
        <v>133</v>
      </c>
      <c r="C3879" t="s">
        <v>10270</v>
      </c>
      <c r="D3879">
        <v>199228</v>
      </c>
      <c r="E3879" t="s">
        <v>1649</v>
      </c>
      <c r="F3879" t="s">
        <v>10792</v>
      </c>
      <c r="G3879" t="s">
        <v>10793</v>
      </c>
      <c r="H3879" t="s">
        <v>10794</v>
      </c>
      <c r="I3879" t="s">
        <v>3497</v>
      </c>
      <c r="J3879" t="s">
        <v>3498</v>
      </c>
      <c r="K3879">
        <v>150000000</v>
      </c>
      <c r="L3879">
        <v>2009</v>
      </c>
      <c r="M3879">
        <v>7.2</v>
      </c>
      <c r="N3879">
        <v>2.35</v>
      </c>
    </row>
    <row r="3880" spans="1:14" x14ac:dyDescent="0.3">
      <c r="A3880" t="s">
        <v>10795</v>
      </c>
      <c r="B3880">
        <v>112</v>
      </c>
      <c r="C3880" t="s">
        <v>10796</v>
      </c>
      <c r="E3880" t="s">
        <v>3158</v>
      </c>
      <c r="F3880" t="s">
        <v>10797</v>
      </c>
      <c r="G3880" t="s">
        <v>10798</v>
      </c>
      <c r="H3880" t="s">
        <v>10799</v>
      </c>
      <c r="I3880" t="s">
        <v>5288</v>
      </c>
      <c r="J3880" t="s">
        <v>5297</v>
      </c>
      <c r="K3880">
        <v>4500000</v>
      </c>
      <c r="L3880">
        <v>2009</v>
      </c>
      <c r="M3880">
        <v>6.2</v>
      </c>
      <c r="N3880">
        <v>2.35</v>
      </c>
    </row>
    <row r="3881" spans="1:14" x14ac:dyDescent="0.3">
      <c r="A3881" t="s">
        <v>633</v>
      </c>
      <c r="B3881">
        <v>111</v>
      </c>
      <c r="C3881" t="s">
        <v>634</v>
      </c>
      <c r="D3881">
        <v>34964818</v>
      </c>
      <c r="E3881" t="s">
        <v>136</v>
      </c>
      <c r="F3881" t="s">
        <v>179</v>
      </c>
      <c r="G3881" t="s">
        <v>635</v>
      </c>
      <c r="H3881" t="s">
        <v>636</v>
      </c>
      <c r="I3881" t="s">
        <v>20</v>
      </c>
      <c r="J3881" t="s">
        <v>21</v>
      </c>
      <c r="K3881">
        <v>150000000</v>
      </c>
      <c r="L3881">
        <v>2015</v>
      </c>
      <c r="M3881">
        <v>5.8</v>
      </c>
      <c r="N3881">
        <v>2.35</v>
      </c>
    </row>
    <row r="3882" spans="1:14" x14ac:dyDescent="0.3">
      <c r="A3882" t="s">
        <v>2581</v>
      </c>
      <c r="B3882">
        <v>98</v>
      </c>
      <c r="C3882" t="s">
        <v>7074</v>
      </c>
      <c r="E3882" t="s">
        <v>1954</v>
      </c>
      <c r="F3882" t="s">
        <v>6506</v>
      </c>
      <c r="G3882" t="s">
        <v>10800</v>
      </c>
      <c r="H3882" t="s">
        <v>9834</v>
      </c>
      <c r="I3882" t="s">
        <v>20</v>
      </c>
      <c r="J3882" t="s">
        <v>21</v>
      </c>
      <c r="K3882">
        <v>4200000</v>
      </c>
      <c r="L3882">
        <v>2006</v>
      </c>
      <c r="M3882">
        <v>5.2</v>
      </c>
      <c r="N3882">
        <v>1.33</v>
      </c>
    </row>
    <row r="3883" spans="1:14" x14ac:dyDescent="0.3">
      <c r="A3883" t="s">
        <v>45</v>
      </c>
      <c r="B3883">
        <v>60</v>
      </c>
      <c r="C3883" t="s">
        <v>4313</v>
      </c>
      <c r="E3883" t="s">
        <v>1272</v>
      </c>
      <c r="F3883" t="s">
        <v>1770</v>
      </c>
      <c r="G3883" t="s">
        <v>10801</v>
      </c>
      <c r="H3883" t="s">
        <v>3006</v>
      </c>
      <c r="I3883" t="s">
        <v>20</v>
      </c>
      <c r="J3883" t="s">
        <v>21</v>
      </c>
      <c r="M3883">
        <v>8.1</v>
      </c>
      <c r="N3883">
        <v>16</v>
      </c>
    </row>
    <row r="3884" spans="1:14" x14ac:dyDescent="0.3">
      <c r="A3884" t="s">
        <v>8962</v>
      </c>
      <c r="B3884">
        <v>93</v>
      </c>
      <c r="C3884" t="s">
        <v>2312</v>
      </c>
      <c r="D3884">
        <v>2542264</v>
      </c>
      <c r="E3884" t="s">
        <v>1649</v>
      </c>
      <c r="F3884" t="s">
        <v>7680</v>
      </c>
      <c r="G3884" t="s">
        <v>10802</v>
      </c>
      <c r="H3884" t="s">
        <v>9196</v>
      </c>
      <c r="I3884" t="s">
        <v>20</v>
      </c>
      <c r="J3884" t="s">
        <v>34</v>
      </c>
      <c r="L3884">
        <v>1997</v>
      </c>
      <c r="M3884">
        <v>7.1</v>
      </c>
      <c r="N3884">
        <v>1.85</v>
      </c>
    </row>
    <row r="3885" spans="1:14" x14ac:dyDescent="0.3">
      <c r="A3885" t="s">
        <v>1411</v>
      </c>
      <c r="B3885">
        <v>104</v>
      </c>
      <c r="C3885" t="s">
        <v>10803</v>
      </c>
      <c r="D3885">
        <v>1487477</v>
      </c>
      <c r="E3885" t="s">
        <v>10804</v>
      </c>
      <c r="F3885" t="s">
        <v>5300</v>
      </c>
      <c r="G3885" t="s">
        <v>10805</v>
      </c>
      <c r="H3885" t="s">
        <v>10806</v>
      </c>
      <c r="I3885" t="s">
        <v>3516</v>
      </c>
      <c r="J3885" t="s">
        <v>4410</v>
      </c>
      <c r="K3885">
        <v>4200000</v>
      </c>
      <c r="L3885">
        <v>2004</v>
      </c>
      <c r="M3885">
        <v>6.5</v>
      </c>
      <c r="N3885">
        <v>1.85</v>
      </c>
    </row>
    <row r="3886" spans="1:14" x14ac:dyDescent="0.3">
      <c r="A3886" t="s">
        <v>3168</v>
      </c>
      <c r="B3886">
        <v>112</v>
      </c>
      <c r="C3886" t="s">
        <v>3009</v>
      </c>
      <c r="D3886">
        <v>62549000</v>
      </c>
      <c r="E3886" t="s">
        <v>3299</v>
      </c>
      <c r="F3886" t="s">
        <v>268</v>
      </c>
      <c r="G3886" t="s">
        <v>10807</v>
      </c>
      <c r="H3886" t="s">
        <v>2220</v>
      </c>
      <c r="I3886" t="s">
        <v>20</v>
      </c>
      <c r="J3886" t="s">
        <v>34</v>
      </c>
      <c r="K3886">
        <v>2300000</v>
      </c>
      <c r="L3886">
        <v>1992</v>
      </c>
      <c r="M3886">
        <v>7.3</v>
      </c>
      <c r="N3886">
        <v>2.35</v>
      </c>
    </row>
    <row r="3887" spans="1:14" x14ac:dyDescent="0.3">
      <c r="A3887" t="s">
        <v>6713</v>
      </c>
      <c r="B3887">
        <v>94</v>
      </c>
      <c r="C3887" t="s">
        <v>10808</v>
      </c>
      <c r="D3887">
        <v>105500000</v>
      </c>
      <c r="E3887" t="s">
        <v>1099</v>
      </c>
      <c r="F3887" t="s">
        <v>10809</v>
      </c>
      <c r="G3887" t="s">
        <v>10810</v>
      </c>
      <c r="H3887" t="s">
        <v>10811</v>
      </c>
      <c r="I3887" t="s">
        <v>20</v>
      </c>
      <c r="J3887" t="s">
        <v>182</v>
      </c>
      <c r="K3887">
        <v>4000000</v>
      </c>
      <c r="L3887">
        <v>1981</v>
      </c>
      <c r="M3887">
        <v>6.2</v>
      </c>
      <c r="N3887">
        <v>1.85</v>
      </c>
    </row>
    <row r="3888" spans="1:14" x14ac:dyDescent="0.3">
      <c r="A3888" t="s">
        <v>1629</v>
      </c>
      <c r="B3888">
        <v>90</v>
      </c>
      <c r="C3888" t="s">
        <v>2851</v>
      </c>
      <c r="D3888">
        <v>101055</v>
      </c>
      <c r="E3888" t="s">
        <v>3960</v>
      </c>
      <c r="F3888" t="s">
        <v>4853</v>
      </c>
      <c r="G3888" t="s">
        <v>10812</v>
      </c>
      <c r="H3888" t="s">
        <v>10813</v>
      </c>
      <c r="I3888" t="s">
        <v>20</v>
      </c>
      <c r="J3888" t="s">
        <v>21</v>
      </c>
      <c r="K3888">
        <v>4000000</v>
      </c>
      <c r="L3888">
        <v>2009</v>
      </c>
      <c r="M3888">
        <v>5</v>
      </c>
      <c r="N3888">
        <v>2.35</v>
      </c>
    </row>
    <row r="3889" spans="1:14" x14ac:dyDescent="0.3">
      <c r="A3889" t="s">
        <v>1629</v>
      </c>
      <c r="B3889">
        <v>96</v>
      </c>
      <c r="C3889" t="s">
        <v>10814</v>
      </c>
      <c r="E3889" t="s">
        <v>10815</v>
      </c>
      <c r="F3889" t="s">
        <v>10816</v>
      </c>
      <c r="G3889" t="s">
        <v>10817</v>
      </c>
      <c r="H3889" t="s">
        <v>10818</v>
      </c>
      <c r="I3889" t="s">
        <v>20</v>
      </c>
      <c r="J3889" t="s">
        <v>21</v>
      </c>
      <c r="K3889">
        <v>114000</v>
      </c>
      <c r="L3889">
        <v>1968</v>
      </c>
      <c r="M3889">
        <v>8</v>
      </c>
      <c r="N3889">
        <v>1.85</v>
      </c>
    </row>
    <row r="3890" spans="1:14" x14ac:dyDescent="0.3">
      <c r="A3890" t="s">
        <v>4145</v>
      </c>
      <c r="B3890">
        <v>101</v>
      </c>
      <c r="C3890" t="s">
        <v>372</v>
      </c>
      <c r="D3890">
        <v>44566004</v>
      </c>
      <c r="E3890" t="s">
        <v>2190</v>
      </c>
      <c r="F3890" t="s">
        <v>68</v>
      </c>
      <c r="G3890" t="s">
        <v>10819</v>
      </c>
      <c r="H3890" t="s">
        <v>10820</v>
      </c>
      <c r="I3890" t="s">
        <v>20</v>
      </c>
      <c r="J3890" t="s">
        <v>21</v>
      </c>
      <c r="K3890">
        <v>4000000</v>
      </c>
      <c r="L3890">
        <v>2003</v>
      </c>
      <c r="M3890">
        <v>7.8</v>
      </c>
      <c r="N3890">
        <v>1.85</v>
      </c>
    </row>
    <row r="3891" spans="1:14" x14ac:dyDescent="0.3">
      <c r="A3891" t="s">
        <v>2548</v>
      </c>
      <c r="B3891">
        <v>93</v>
      </c>
      <c r="C3891" t="s">
        <v>4157</v>
      </c>
      <c r="D3891">
        <v>39200000</v>
      </c>
      <c r="E3891" t="s">
        <v>1106</v>
      </c>
      <c r="F3891" t="s">
        <v>2548</v>
      </c>
      <c r="G3891" t="s">
        <v>10821</v>
      </c>
      <c r="H3891" t="s">
        <v>6893</v>
      </c>
      <c r="I3891" t="s">
        <v>20</v>
      </c>
      <c r="J3891" t="s">
        <v>21</v>
      </c>
      <c r="K3891">
        <v>4000000</v>
      </c>
      <c r="L3891">
        <v>1977</v>
      </c>
      <c r="M3891">
        <v>8.1</v>
      </c>
      <c r="N3891">
        <v>1.37</v>
      </c>
    </row>
    <row r="3892" spans="1:14" x14ac:dyDescent="0.3">
      <c r="A3892" t="s">
        <v>10822</v>
      </c>
      <c r="B3892">
        <v>152</v>
      </c>
      <c r="C3892" t="s">
        <v>10823</v>
      </c>
      <c r="D3892">
        <v>36000000</v>
      </c>
      <c r="E3892" t="s">
        <v>7560</v>
      </c>
      <c r="F3892" t="s">
        <v>10824</v>
      </c>
      <c r="G3892" t="s">
        <v>10825</v>
      </c>
      <c r="H3892" t="s">
        <v>10826</v>
      </c>
      <c r="I3892" t="s">
        <v>20</v>
      </c>
      <c r="J3892" t="s">
        <v>21</v>
      </c>
      <c r="K3892">
        <v>4000000</v>
      </c>
      <c r="L3892">
        <v>1952</v>
      </c>
      <c r="M3892">
        <v>6.7</v>
      </c>
      <c r="N3892">
        <v>1.37</v>
      </c>
    </row>
    <row r="3893" spans="1:14" x14ac:dyDescent="0.3">
      <c r="A3893" t="s">
        <v>127</v>
      </c>
      <c r="B3893">
        <v>150</v>
      </c>
      <c r="C3893" t="s">
        <v>687</v>
      </c>
      <c r="D3893">
        <v>65007045</v>
      </c>
      <c r="E3893" t="s">
        <v>688</v>
      </c>
      <c r="F3893" t="s">
        <v>36</v>
      </c>
      <c r="G3893" t="s">
        <v>689</v>
      </c>
      <c r="H3893" t="s">
        <v>690</v>
      </c>
      <c r="I3893" t="s">
        <v>20</v>
      </c>
      <c r="J3893" t="s">
        <v>34</v>
      </c>
      <c r="K3893">
        <v>140000000</v>
      </c>
      <c r="L3893">
        <v>2014</v>
      </c>
      <c r="M3893">
        <v>6.1</v>
      </c>
      <c r="N3893">
        <v>2.35</v>
      </c>
    </row>
    <row r="3894" spans="1:14" x14ac:dyDescent="0.3">
      <c r="A3894" t="s">
        <v>85</v>
      </c>
      <c r="B3894">
        <v>112</v>
      </c>
      <c r="C3894" t="s">
        <v>2116</v>
      </c>
      <c r="D3894">
        <v>31252964</v>
      </c>
      <c r="E3894" t="s">
        <v>146</v>
      </c>
      <c r="F3894" t="s">
        <v>314</v>
      </c>
      <c r="G3894" t="s">
        <v>10827</v>
      </c>
      <c r="H3894" t="s">
        <v>10828</v>
      </c>
      <c r="I3894" t="s">
        <v>20</v>
      </c>
      <c r="J3894" t="s">
        <v>21</v>
      </c>
      <c r="K3894">
        <v>4000000</v>
      </c>
      <c r="L3894">
        <v>2001</v>
      </c>
      <c r="M3894">
        <v>7.1</v>
      </c>
      <c r="N3894">
        <v>2.35</v>
      </c>
    </row>
    <row r="3895" spans="1:14" x14ac:dyDescent="0.3">
      <c r="A3895" t="s">
        <v>10829</v>
      </c>
      <c r="B3895">
        <v>95</v>
      </c>
      <c r="C3895" t="s">
        <v>3345</v>
      </c>
      <c r="D3895">
        <v>131175</v>
      </c>
      <c r="E3895" t="s">
        <v>6894</v>
      </c>
      <c r="F3895" t="s">
        <v>1405</v>
      </c>
      <c r="G3895" t="s">
        <v>10830</v>
      </c>
      <c r="H3895" t="s">
        <v>10831</v>
      </c>
      <c r="I3895" t="s">
        <v>20</v>
      </c>
      <c r="J3895" t="s">
        <v>21</v>
      </c>
      <c r="K3895">
        <v>8500000</v>
      </c>
      <c r="L3895">
        <v>2015</v>
      </c>
      <c r="M3895">
        <v>5.6</v>
      </c>
      <c r="N3895">
        <v>2.35</v>
      </c>
    </row>
    <row r="3896" spans="1:14" x14ac:dyDescent="0.3">
      <c r="A3896" t="s">
        <v>10832</v>
      </c>
      <c r="B3896">
        <v>111</v>
      </c>
      <c r="C3896" t="s">
        <v>3355</v>
      </c>
      <c r="D3896">
        <v>31968347</v>
      </c>
      <c r="E3896" t="s">
        <v>146</v>
      </c>
      <c r="F3896" t="s">
        <v>479</v>
      </c>
      <c r="G3896" t="s">
        <v>10833</v>
      </c>
      <c r="H3896" t="s">
        <v>3857</v>
      </c>
      <c r="I3896" t="s">
        <v>20</v>
      </c>
      <c r="J3896" t="s">
        <v>21</v>
      </c>
      <c r="K3896">
        <v>3600000</v>
      </c>
      <c r="L3896">
        <v>1995</v>
      </c>
      <c r="M3896">
        <v>7.6</v>
      </c>
      <c r="N3896">
        <v>1.66</v>
      </c>
    </row>
    <row r="3897" spans="1:14" x14ac:dyDescent="0.3">
      <c r="A3897" t="s">
        <v>10834</v>
      </c>
      <c r="B3897">
        <v>86</v>
      </c>
      <c r="C3897" t="s">
        <v>3394</v>
      </c>
      <c r="E3897" t="s">
        <v>4639</v>
      </c>
      <c r="F3897" t="s">
        <v>4403</v>
      </c>
      <c r="G3897" t="s">
        <v>10835</v>
      </c>
      <c r="H3897" t="s">
        <v>3455</v>
      </c>
      <c r="I3897" t="s">
        <v>20</v>
      </c>
      <c r="J3897" t="s">
        <v>21</v>
      </c>
      <c r="K3897">
        <v>4500000</v>
      </c>
      <c r="L3897">
        <v>2013</v>
      </c>
      <c r="M3897">
        <v>4.3</v>
      </c>
      <c r="N3897">
        <v>1.78</v>
      </c>
    </row>
    <row r="3898" spans="1:14" x14ac:dyDescent="0.3">
      <c r="A3898" t="s">
        <v>9938</v>
      </c>
      <c r="B3898">
        <v>108</v>
      </c>
      <c r="C3898" t="s">
        <v>9939</v>
      </c>
      <c r="E3898" t="s">
        <v>7504</v>
      </c>
      <c r="F3898" t="s">
        <v>9940</v>
      </c>
      <c r="G3898" t="s">
        <v>9941</v>
      </c>
      <c r="H3898" t="s">
        <v>9942</v>
      </c>
      <c r="I3898" t="s">
        <v>20</v>
      </c>
      <c r="J3898" t="s">
        <v>21</v>
      </c>
      <c r="K3898">
        <v>4000000</v>
      </c>
      <c r="L3898">
        <v>1985</v>
      </c>
      <c r="M3898">
        <v>7.3</v>
      </c>
      <c r="N3898">
        <v>1.85</v>
      </c>
    </row>
    <row r="3899" spans="1:14" x14ac:dyDescent="0.3">
      <c r="A3899" t="s">
        <v>10836</v>
      </c>
      <c r="B3899">
        <v>105</v>
      </c>
      <c r="C3899" t="s">
        <v>10837</v>
      </c>
      <c r="E3899" t="s">
        <v>936</v>
      </c>
      <c r="F3899" t="s">
        <v>1891</v>
      </c>
      <c r="G3899" t="s">
        <v>10838</v>
      </c>
      <c r="H3899" t="s">
        <v>9902</v>
      </c>
      <c r="I3899" t="s">
        <v>20</v>
      </c>
      <c r="J3899" t="s">
        <v>21</v>
      </c>
      <c r="K3899">
        <v>4000000</v>
      </c>
      <c r="L3899">
        <v>1974</v>
      </c>
      <c r="M3899">
        <v>7.3</v>
      </c>
      <c r="N3899">
        <v>2.35</v>
      </c>
    </row>
    <row r="3900" spans="1:14" x14ac:dyDescent="0.3">
      <c r="A3900" t="s">
        <v>338</v>
      </c>
      <c r="B3900">
        <v>91</v>
      </c>
      <c r="C3900" t="s">
        <v>3091</v>
      </c>
      <c r="D3900">
        <v>35385560</v>
      </c>
      <c r="E3900" t="s">
        <v>575</v>
      </c>
      <c r="F3900" t="s">
        <v>4791</v>
      </c>
      <c r="G3900" t="s">
        <v>10839</v>
      </c>
      <c r="H3900" t="s">
        <v>10840</v>
      </c>
      <c r="I3900" t="s">
        <v>20</v>
      </c>
      <c r="J3900" t="s">
        <v>21</v>
      </c>
      <c r="K3900">
        <v>4000000</v>
      </c>
      <c r="L3900">
        <v>2015</v>
      </c>
      <c r="M3900">
        <v>4.5999999999999996</v>
      </c>
      <c r="N3900">
        <v>2.35</v>
      </c>
    </row>
    <row r="3901" spans="1:14" x14ac:dyDescent="0.3">
      <c r="A3901" t="s">
        <v>8732</v>
      </c>
      <c r="B3901">
        <v>105</v>
      </c>
      <c r="C3901" t="s">
        <v>10841</v>
      </c>
      <c r="E3901" t="s">
        <v>146</v>
      </c>
      <c r="F3901" t="s">
        <v>10420</v>
      </c>
      <c r="G3901" t="s">
        <v>10842</v>
      </c>
      <c r="H3901" t="s">
        <v>10843</v>
      </c>
      <c r="I3901" t="s">
        <v>20</v>
      </c>
      <c r="J3901" t="s">
        <v>21</v>
      </c>
      <c r="K3901">
        <v>4000000</v>
      </c>
      <c r="L3901">
        <v>1956</v>
      </c>
      <c r="M3901">
        <v>6.8</v>
      </c>
      <c r="N3901">
        <v>2.35</v>
      </c>
    </row>
    <row r="3902" spans="1:14" x14ac:dyDescent="0.3">
      <c r="A3902" t="s">
        <v>45</v>
      </c>
      <c r="B3902">
        <v>60</v>
      </c>
      <c r="C3902" t="s">
        <v>2818</v>
      </c>
      <c r="E3902" t="s">
        <v>3329</v>
      </c>
      <c r="F3902" t="s">
        <v>1352</v>
      </c>
      <c r="G3902" t="s">
        <v>10562</v>
      </c>
      <c r="H3902" t="s">
        <v>1946</v>
      </c>
      <c r="I3902" t="s">
        <v>20</v>
      </c>
      <c r="J3902" t="s">
        <v>21</v>
      </c>
      <c r="M3902">
        <v>7.5</v>
      </c>
      <c r="N3902">
        <v>1.78</v>
      </c>
    </row>
    <row r="3903" spans="1:14" x14ac:dyDescent="0.3">
      <c r="A3903" t="s">
        <v>10844</v>
      </c>
      <c r="B3903">
        <v>106</v>
      </c>
      <c r="C3903" t="s">
        <v>8445</v>
      </c>
      <c r="D3903">
        <v>20803237</v>
      </c>
      <c r="E3903" t="s">
        <v>1649</v>
      </c>
      <c r="F3903" t="s">
        <v>476</v>
      </c>
      <c r="G3903" t="s">
        <v>10845</v>
      </c>
      <c r="H3903" t="s">
        <v>5109</v>
      </c>
      <c r="I3903" t="s">
        <v>20</v>
      </c>
      <c r="J3903" t="s">
        <v>21</v>
      </c>
      <c r="K3903">
        <v>3500000</v>
      </c>
      <c r="L3903">
        <v>2010</v>
      </c>
      <c r="M3903">
        <v>7.1</v>
      </c>
      <c r="N3903">
        <v>1.85</v>
      </c>
    </row>
    <row r="3904" spans="1:14" x14ac:dyDescent="0.3">
      <c r="A3904" t="s">
        <v>3354</v>
      </c>
      <c r="B3904">
        <v>93</v>
      </c>
      <c r="C3904" t="s">
        <v>4916</v>
      </c>
      <c r="D3904">
        <v>13008928</v>
      </c>
      <c r="E3904" t="s">
        <v>2743</v>
      </c>
      <c r="F3904" t="s">
        <v>10846</v>
      </c>
      <c r="G3904" t="s">
        <v>10847</v>
      </c>
      <c r="H3904" t="s">
        <v>10848</v>
      </c>
      <c r="I3904" t="s">
        <v>20</v>
      </c>
      <c r="J3904" t="s">
        <v>21</v>
      </c>
      <c r="K3904">
        <v>4000000</v>
      </c>
      <c r="L3904">
        <v>1988</v>
      </c>
      <c r="M3904">
        <v>7.3</v>
      </c>
      <c r="N3904">
        <v>2.35</v>
      </c>
    </row>
    <row r="3905" spans="1:14" x14ac:dyDescent="0.3">
      <c r="A3905" t="s">
        <v>10849</v>
      </c>
      <c r="B3905">
        <v>172</v>
      </c>
      <c r="C3905" t="s">
        <v>6110</v>
      </c>
      <c r="E3905" t="s">
        <v>10850</v>
      </c>
      <c r="F3905" t="s">
        <v>952</v>
      </c>
      <c r="G3905" t="s">
        <v>10851</v>
      </c>
      <c r="H3905" t="s">
        <v>10852</v>
      </c>
      <c r="I3905" t="s">
        <v>20</v>
      </c>
      <c r="J3905" t="s">
        <v>21</v>
      </c>
      <c r="K3905">
        <v>4000000</v>
      </c>
      <c r="L3905">
        <v>1963</v>
      </c>
      <c r="M3905">
        <v>8.3000000000000007</v>
      </c>
      <c r="N3905">
        <v>2.35</v>
      </c>
    </row>
    <row r="3906" spans="1:14" x14ac:dyDescent="0.3">
      <c r="A3906" t="s">
        <v>10853</v>
      </c>
      <c r="B3906">
        <v>109</v>
      </c>
      <c r="C3906" t="s">
        <v>6353</v>
      </c>
      <c r="D3906">
        <v>10941801</v>
      </c>
      <c r="E3906" t="s">
        <v>10854</v>
      </c>
      <c r="F3906" t="s">
        <v>10855</v>
      </c>
      <c r="G3906" t="s">
        <v>10856</v>
      </c>
      <c r="H3906" t="s">
        <v>10857</v>
      </c>
      <c r="I3906" t="s">
        <v>20</v>
      </c>
      <c r="J3906" t="s">
        <v>21</v>
      </c>
      <c r="L3906">
        <v>2004</v>
      </c>
      <c r="M3906">
        <v>5.4</v>
      </c>
      <c r="N3906">
        <v>1.85</v>
      </c>
    </row>
    <row r="3907" spans="1:14" x14ac:dyDescent="0.3">
      <c r="A3907" t="s">
        <v>10858</v>
      </c>
      <c r="B3907">
        <v>93</v>
      </c>
      <c r="C3907" t="s">
        <v>4957</v>
      </c>
      <c r="D3907">
        <v>15152879</v>
      </c>
      <c r="E3907" t="s">
        <v>2777</v>
      </c>
      <c r="F3907" t="s">
        <v>3334</v>
      </c>
      <c r="G3907" t="s">
        <v>10859</v>
      </c>
      <c r="H3907" t="s">
        <v>10860</v>
      </c>
      <c r="I3907" t="s">
        <v>20</v>
      </c>
      <c r="J3907" t="s">
        <v>966</v>
      </c>
      <c r="K3907">
        <v>5000000</v>
      </c>
      <c r="L3907">
        <v>2013</v>
      </c>
      <c r="M3907">
        <v>4</v>
      </c>
      <c r="N3907">
        <v>2.35</v>
      </c>
    </row>
    <row r="3908" spans="1:14" x14ac:dyDescent="0.3">
      <c r="A3908" t="s">
        <v>5537</v>
      </c>
      <c r="B3908">
        <v>165</v>
      </c>
      <c r="C3908" t="s">
        <v>10861</v>
      </c>
      <c r="D3908">
        <v>25359200</v>
      </c>
      <c r="E3908" t="s">
        <v>2190</v>
      </c>
      <c r="F3908" t="s">
        <v>10862</v>
      </c>
      <c r="G3908" t="s">
        <v>10863</v>
      </c>
      <c r="H3908" t="s">
        <v>10864</v>
      </c>
      <c r="I3908" t="s">
        <v>20</v>
      </c>
      <c r="J3908" t="s">
        <v>21</v>
      </c>
      <c r="K3908">
        <v>4000000</v>
      </c>
      <c r="L3908">
        <v>2014</v>
      </c>
      <c r="M3908">
        <v>8</v>
      </c>
      <c r="N3908">
        <v>1.85</v>
      </c>
    </row>
    <row r="3909" spans="1:14" x14ac:dyDescent="0.3">
      <c r="A3909" t="s">
        <v>2548</v>
      </c>
      <c r="B3909">
        <v>96</v>
      </c>
      <c r="C3909" t="s">
        <v>2310</v>
      </c>
      <c r="D3909">
        <v>10515579</v>
      </c>
      <c r="E3909" t="s">
        <v>7417</v>
      </c>
      <c r="F3909" t="s">
        <v>68</v>
      </c>
      <c r="G3909" t="s">
        <v>10865</v>
      </c>
      <c r="H3909" t="s">
        <v>8637</v>
      </c>
      <c r="I3909" t="s">
        <v>20</v>
      </c>
      <c r="J3909" t="s">
        <v>34</v>
      </c>
      <c r="K3909">
        <v>4000000</v>
      </c>
      <c r="L3909">
        <v>2006</v>
      </c>
      <c r="M3909">
        <v>6.7</v>
      </c>
      <c r="N3909">
        <v>1.85</v>
      </c>
    </row>
    <row r="3910" spans="1:14" x14ac:dyDescent="0.3">
      <c r="A3910" t="s">
        <v>173</v>
      </c>
      <c r="B3910">
        <v>119</v>
      </c>
      <c r="C3910" t="s">
        <v>1124</v>
      </c>
      <c r="D3910">
        <v>180011740</v>
      </c>
      <c r="E3910" t="s">
        <v>155</v>
      </c>
      <c r="F3910" t="s">
        <v>399</v>
      </c>
      <c r="G3910" t="s">
        <v>1125</v>
      </c>
      <c r="H3910" t="s">
        <v>1126</v>
      </c>
      <c r="I3910" t="s">
        <v>20</v>
      </c>
      <c r="J3910" t="s">
        <v>21</v>
      </c>
      <c r="K3910">
        <v>100000000</v>
      </c>
      <c r="L3910">
        <v>2001</v>
      </c>
      <c r="M3910">
        <v>5.7</v>
      </c>
      <c r="N3910">
        <v>2.35</v>
      </c>
    </row>
    <row r="3911" spans="1:14" x14ac:dyDescent="0.3">
      <c r="A3911" t="s">
        <v>10866</v>
      </c>
      <c r="B3911">
        <v>93</v>
      </c>
      <c r="C3911" t="s">
        <v>10867</v>
      </c>
      <c r="D3911">
        <v>10097096</v>
      </c>
      <c r="E3911" t="s">
        <v>1099</v>
      </c>
      <c r="F3911" t="s">
        <v>7389</v>
      </c>
      <c r="G3911" t="s">
        <v>10868</v>
      </c>
      <c r="H3911" t="s">
        <v>10866</v>
      </c>
      <c r="I3911" t="s">
        <v>20</v>
      </c>
      <c r="J3911" t="s">
        <v>21</v>
      </c>
      <c r="K3911">
        <v>4000000</v>
      </c>
      <c r="L3911">
        <v>2001</v>
      </c>
      <c r="M3911">
        <v>4.5999999999999996</v>
      </c>
      <c r="N3911">
        <v>1.85</v>
      </c>
    </row>
    <row r="3912" spans="1:14" x14ac:dyDescent="0.3">
      <c r="A3912" t="s">
        <v>10866</v>
      </c>
      <c r="B3912">
        <v>82</v>
      </c>
      <c r="C3912" t="s">
        <v>3294</v>
      </c>
      <c r="D3912">
        <v>9821335</v>
      </c>
      <c r="E3912" t="s">
        <v>1099</v>
      </c>
      <c r="F3912" t="s">
        <v>3402</v>
      </c>
      <c r="G3912" t="s">
        <v>10869</v>
      </c>
      <c r="H3912" t="s">
        <v>3272</v>
      </c>
      <c r="I3912" t="s">
        <v>20</v>
      </c>
      <c r="J3912" t="s">
        <v>21</v>
      </c>
      <c r="K3912">
        <v>6000000</v>
      </c>
      <c r="L3912">
        <v>2000</v>
      </c>
      <c r="M3912">
        <v>4</v>
      </c>
      <c r="N3912">
        <v>1.85</v>
      </c>
    </row>
    <row r="3913" spans="1:14" x14ac:dyDescent="0.3">
      <c r="A3913" t="s">
        <v>7302</v>
      </c>
      <c r="B3913">
        <v>101</v>
      </c>
      <c r="C3913" t="s">
        <v>4685</v>
      </c>
      <c r="D3913">
        <v>8243880</v>
      </c>
      <c r="E3913" t="s">
        <v>10870</v>
      </c>
      <c r="F3913" t="s">
        <v>1124</v>
      </c>
      <c r="G3913" t="s">
        <v>10871</v>
      </c>
      <c r="H3913" t="s">
        <v>6027</v>
      </c>
      <c r="I3913" t="s">
        <v>20</v>
      </c>
      <c r="J3913" t="s">
        <v>21</v>
      </c>
      <c r="K3913">
        <v>3200000</v>
      </c>
      <c r="L3913">
        <v>2003</v>
      </c>
      <c r="M3913">
        <v>7</v>
      </c>
      <c r="N3913">
        <v>2.35</v>
      </c>
    </row>
    <row r="3914" spans="1:14" x14ac:dyDescent="0.3">
      <c r="A3914" t="s">
        <v>10690</v>
      </c>
      <c r="B3914">
        <v>120</v>
      </c>
      <c r="C3914" t="s">
        <v>10872</v>
      </c>
      <c r="E3914" t="s">
        <v>2569</v>
      </c>
      <c r="F3914" t="s">
        <v>10873</v>
      </c>
      <c r="G3914" t="s">
        <v>10874</v>
      </c>
      <c r="H3914" t="s">
        <v>10875</v>
      </c>
      <c r="I3914" t="s">
        <v>20</v>
      </c>
      <c r="J3914" t="s">
        <v>21</v>
      </c>
      <c r="K3914">
        <v>4000000</v>
      </c>
      <c r="L3914">
        <v>1961</v>
      </c>
      <c r="M3914">
        <v>7.4</v>
      </c>
      <c r="N3914">
        <v>1.66</v>
      </c>
    </row>
    <row r="3915" spans="1:14" x14ac:dyDescent="0.3">
      <c r="A3915" t="s">
        <v>10072</v>
      </c>
      <c r="B3915">
        <v>81</v>
      </c>
      <c r="C3915" t="s">
        <v>700</v>
      </c>
      <c r="D3915">
        <v>7825820</v>
      </c>
      <c r="E3915" t="s">
        <v>1451</v>
      </c>
      <c r="F3915" t="s">
        <v>548</v>
      </c>
      <c r="G3915" t="s">
        <v>10876</v>
      </c>
      <c r="H3915" t="s">
        <v>2118</v>
      </c>
      <c r="I3915" t="s">
        <v>20</v>
      </c>
      <c r="J3915" t="s">
        <v>21</v>
      </c>
      <c r="K3915">
        <v>4000000</v>
      </c>
      <c r="L3915">
        <v>2006</v>
      </c>
      <c r="M3915">
        <v>5.9</v>
      </c>
      <c r="N3915">
        <v>1.85</v>
      </c>
    </row>
    <row r="3916" spans="1:14" x14ac:dyDescent="0.3">
      <c r="A3916" t="s">
        <v>10877</v>
      </c>
      <c r="B3916">
        <v>82</v>
      </c>
      <c r="C3916" t="s">
        <v>10878</v>
      </c>
      <c r="D3916">
        <v>7557877</v>
      </c>
      <c r="E3916" t="s">
        <v>678</v>
      </c>
      <c r="F3916" t="s">
        <v>2282</v>
      </c>
      <c r="G3916" t="s">
        <v>10879</v>
      </c>
      <c r="H3916" t="s">
        <v>10880</v>
      </c>
      <c r="I3916" t="s">
        <v>20</v>
      </c>
      <c r="J3916" t="s">
        <v>21</v>
      </c>
      <c r="L3916">
        <v>1995</v>
      </c>
      <c r="M3916">
        <v>4.5999999999999996</v>
      </c>
      <c r="N3916">
        <v>1.85</v>
      </c>
    </row>
    <row r="3917" spans="1:14" x14ac:dyDescent="0.3">
      <c r="A3917" t="s">
        <v>3909</v>
      </c>
      <c r="B3917">
        <v>107</v>
      </c>
      <c r="C3917" t="s">
        <v>5909</v>
      </c>
      <c r="D3917">
        <v>14637490</v>
      </c>
      <c r="E3917" t="s">
        <v>1959</v>
      </c>
      <c r="F3917" t="s">
        <v>1117</v>
      </c>
      <c r="G3917" t="s">
        <v>5910</v>
      </c>
      <c r="H3917" t="s">
        <v>5911</v>
      </c>
      <c r="I3917" t="s">
        <v>20</v>
      </c>
      <c r="J3917" t="s">
        <v>21</v>
      </c>
      <c r="K3917">
        <v>25000000</v>
      </c>
      <c r="L3917">
        <v>2010</v>
      </c>
      <c r="M3917">
        <v>4.8</v>
      </c>
      <c r="N3917">
        <v>2.35</v>
      </c>
    </row>
    <row r="3918" spans="1:14" x14ac:dyDescent="0.3">
      <c r="A3918" t="s">
        <v>4151</v>
      </c>
      <c r="B3918">
        <v>105</v>
      </c>
      <c r="C3918" t="s">
        <v>8052</v>
      </c>
      <c r="D3918">
        <v>7159147</v>
      </c>
      <c r="E3918" t="s">
        <v>1265</v>
      </c>
      <c r="F3918" t="s">
        <v>4152</v>
      </c>
      <c r="G3918" t="s">
        <v>10881</v>
      </c>
      <c r="H3918" t="s">
        <v>10882</v>
      </c>
      <c r="I3918" t="s">
        <v>1800</v>
      </c>
      <c r="J3918" t="s">
        <v>2292</v>
      </c>
      <c r="K3918">
        <v>3400000</v>
      </c>
      <c r="L3918">
        <v>2007</v>
      </c>
      <c r="M3918">
        <v>7.5</v>
      </c>
      <c r="N3918">
        <v>2.35</v>
      </c>
    </row>
    <row r="3919" spans="1:14" x14ac:dyDescent="0.3">
      <c r="A3919" t="s">
        <v>10423</v>
      </c>
      <c r="B3919">
        <v>86</v>
      </c>
      <c r="C3919" t="s">
        <v>5832</v>
      </c>
      <c r="D3919">
        <v>17314483</v>
      </c>
      <c r="E3919" t="s">
        <v>1806</v>
      </c>
      <c r="F3919" t="s">
        <v>10883</v>
      </c>
      <c r="G3919" t="s">
        <v>10884</v>
      </c>
      <c r="H3919" t="s">
        <v>10885</v>
      </c>
      <c r="I3919" t="s">
        <v>20</v>
      </c>
      <c r="J3919" t="s">
        <v>21</v>
      </c>
      <c r="K3919">
        <v>4000000</v>
      </c>
      <c r="L3919">
        <v>2014</v>
      </c>
      <c r="M3919">
        <v>4.7</v>
      </c>
      <c r="N3919">
        <v>1.85</v>
      </c>
    </row>
    <row r="3920" spans="1:14" x14ac:dyDescent="0.3">
      <c r="A3920" t="s">
        <v>10886</v>
      </c>
      <c r="B3920">
        <v>110</v>
      </c>
      <c r="C3920" t="s">
        <v>3502</v>
      </c>
      <c r="D3920">
        <v>6525762</v>
      </c>
      <c r="E3920" t="s">
        <v>936</v>
      </c>
      <c r="F3920" t="s">
        <v>6366</v>
      </c>
      <c r="G3920" t="s">
        <v>10887</v>
      </c>
      <c r="H3920" t="s">
        <v>258</v>
      </c>
      <c r="I3920" t="s">
        <v>20</v>
      </c>
      <c r="J3920" t="s">
        <v>21</v>
      </c>
      <c r="K3920">
        <v>4000000</v>
      </c>
      <c r="L3920">
        <v>2002</v>
      </c>
      <c r="M3920">
        <v>6.7</v>
      </c>
      <c r="N3920">
        <v>1.85</v>
      </c>
    </row>
    <row r="3921" spans="1:14" x14ac:dyDescent="0.3">
      <c r="A3921" t="s">
        <v>6584</v>
      </c>
      <c r="B3921">
        <v>127</v>
      </c>
      <c r="C3921" t="s">
        <v>9127</v>
      </c>
      <c r="E3921" t="s">
        <v>2588</v>
      </c>
      <c r="F3921" t="s">
        <v>4004</v>
      </c>
      <c r="G3921" t="s">
        <v>10888</v>
      </c>
      <c r="H3921" t="s">
        <v>10889</v>
      </c>
      <c r="I3921" t="s">
        <v>20</v>
      </c>
      <c r="J3921" t="s">
        <v>21</v>
      </c>
      <c r="K3921">
        <v>4000000</v>
      </c>
      <c r="L3921">
        <v>1969</v>
      </c>
      <c r="M3921">
        <v>6.3</v>
      </c>
      <c r="N3921">
        <v>1.85</v>
      </c>
    </row>
    <row r="3922" spans="1:14" x14ac:dyDescent="0.3">
      <c r="A3922" t="s">
        <v>8964</v>
      </c>
      <c r="B3922">
        <v>90</v>
      </c>
      <c r="C3922" t="s">
        <v>1084</v>
      </c>
      <c r="D3922">
        <v>4613815</v>
      </c>
      <c r="E3922" t="s">
        <v>678</v>
      </c>
      <c r="F3922" t="s">
        <v>2932</v>
      </c>
      <c r="G3922" t="s">
        <v>10890</v>
      </c>
      <c r="H3922" t="s">
        <v>10891</v>
      </c>
      <c r="I3922" t="s">
        <v>20</v>
      </c>
      <c r="J3922" t="s">
        <v>21</v>
      </c>
      <c r="L3922">
        <v>2006</v>
      </c>
      <c r="M3922">
        <v>6</v>
      </c>
      <c r="N3922">
        <v>1.85</v>
      </c>
    </row>
    <row r="3923" spans="1:14" x14ac:dyDescent="0.3">
      <c r="A3923" t="s">
        <v>10892</v>
      </c>
      <c r="B3923">
        <v>110</v>
      </c>
      <c r="C3923" t="s">
        <v>2546</v>
      </c>
      <c r="D3923">
        <v>4301331</v>
      </c>
      <c r="E3923" t="s">
        <v>1806</v>
      </c>
      <c r="F3923" t="s">
        <v>334</v>
      </c>
      <c r="G3923" t="s">
        <v>10893</v>
      </c>
      <c r="H3923" t="s">
        <v>1726</v>
      </c>
      <c r="I3923" t="s">
        <v>20</v>
      </c>
      <c r="J3923" t="s">
        <v>21</v>
      </c>
      <c r="K3923">
        <v>4000000</v>
      </c>
      <c r="L3923">
        <v>1995</v>
      </c>
      <c r="M3923">
        <v>6.7</v>
      </c>
      <c r="N3923">
        <v>1.85</v>
      </c>
    </row>
    <row r="3924" spans="1:14" x14ac:dyDescent="0.3">
      <c r="A3924" t="s">
        <v>7339</v>
      </c>
      <c r="B3924">
        <v>104</v>
      </c>
      <c r="C3924" t="s">
        <v>708</v>
      </c>
      <c r="D3924">
        <v>4046737</v>
      </c>
      <c r="E3924" t="s">
        <v>936</v>
      </c>
      <c r="F3924" t="s">
        <v>7896</v>
      </c>
      <c r="G3924" t="s">
        <v>10894</v>
      </c>
      <c r="H3924" t="s">
        <v>8918</v>
      </c>
      <c r="I3924" t="s">
        <v>20</v>
      </c>
      <c r="J3924" t="s">
        <v>21</v>
      </c>
      <c r="K3924">
        <v>4000000</v>
      </c>
      <c r="L3924">
        <v>2002</v>
      </c>
      <c r="M3924">
        <v>7.1</v>
      </c>
      <c r="N3924">
        <v>1.85</v>
      </c>
    </row>
    <row r="3925" spans="1:14" x14ac:dyDescent="0.3">
      <c r="A3925" t="s">
        <v>10895</v>
      </c>
      <c r="B3925">
        <v>96</v>
      </c>
      <c r="C3925" t="s">
        <v>499</v>
      </c>
      <c r="D3925">
        <v>3713002</v>
      </c>
      <c r="E3925" t="s">
        <v>43</v>
      </c>
      <c r="F3925" t="s">
        <v>5793</v>
      </c>
      <c r="G3925" t="s">
        <v>10896</v>
      </c>
      <c r="H3925" t="s">
        <v>10897</v>
      </c>
      <c r="I3925" t="s">
        <v>20</v>
      </c>
      <c r="J3925" t="s">
        <v>21</v>
      </c>
      <c r="K3925">
        <v>8000000</v>
      </c>
      <c r="L3925">
        <v>2003</v>
      </c>
      <c r="M3925">
        <v>2.7</v>
      </c>
      <c r="N3925">
        <v>1.85</v>
      </c>
    </row>
    <row r="3926" spans="1:14" x14ac:dyDescent="0.3">
      <c r="A3926" t="s">
        <v>515</v>
      </c>
      <c r="B3926">
        <v>110</v>
      </c>
      <c r="C3926" t="s">
        <v>5917</v>
      </c>
      <c r="D3926">
        <v>3468572</v>
      </c>
      <c r="E3926" t="s">
        <v>2190</v>
      </c>
      <c r="F3926" t="s">
        <v>1229</v>
      </c>
      <c r="G3926" t="s">
        <v>10898</v>
      </c>
      <c r="H3926" t="s">
        <v>10644</v>
      </c>
      <c r="I3926" t="s">
        <v>20</v>
      </c>
      <c r="J3926" t="s">
        <v>21</v>
      </c>
      <c r="K3926">
        <v>4000000</v>
      </c>
      <c r="L3926">
        <v>1988</v>
      </c>
      <c r="M3926">
        <v>7.3</v>
      </c>
      <c r="N3926">
        <v>1.85</v>
      </c>
    </row>
    <row r="3927" spans="1:14" x14ac:dyDescent="0.3">
      <c r="A3927" t="s">
        <v>6692</v>
      </c>
      <c r="B3927">
        <v>84</v>
      </c>
      <c r="C3927" t="s">
        <v>282</v>
      </c>
      <c r="D3927">
        <v>2892582</v>
      </c>
      <c r="E3927" t="s">
        <v>1099</v>
      </c>
      <c r="F3927" t="s">
        <v>1185</v>
      </c>
      <c r="G3927" t="s">
        <v>10899</v>
      </c>
      <c r="H3927" t="s">
        <v>1612</v>
      </c>
      <c r="I3927" t="s">
        <v>20</v>
      </c>
      <c r="J3927" t="s">
        <v>21</v>
      </c>
      <c r="K3927">
        <v>4000000</v>
      </c>
      <c r="L3927">
        <v>1996</v>
      </c>
      <c r="M3927">
        <v>7.6</v>
      </c>
      <c r="N3927">
        <v>1.85</v>
      </c>
    </row>
    <row r="3928" spans="1:14" x14ac:dyDescent="0.3">
      <c r="A3928" t="s">
        <v>10900</v>
      </c>
      <c r="B3928">
        <v>94</v>
      </c>
      <c r="C3928" t="s">
        <v>3601</v>
      </c>
      <c r="D3928">
        <v>2800000</v>
      </c>
      <c r="E3928" t="s">
        <v>1099</v>
      </c>
      <c r="F3928" t="s">
        <v>1123</v>
      </c>
      <c r="G3928" t="s">
        <v>10901</v>
      </c>
      <c r="H3928" t="s">
        <v>4202</v>
      </c>
      <c r="I3928" t="s">
        <v>20</v>
      </c>
      <c r="J3928" t="s">
        <v>21</v>
      </c>
      <c r="K3928">
        <v>4000000</v>
      </c>
      <c r="L3928">
        <v>1999</v>
      </c>
      <c r="M3928">
        <v>5.8</v>
      </c>
      <c r="N3928">
        <v>1.85</v>
      </c>
    </row>
    <row r="3929" spans="1:14" x14ac:dyDescent="0.3">
      <c r="A3929" t="s">
        <v>2800</v>
      </c>
      <c r="B3929">
        <v>93</v>
      </c>
      <c r="C3929" t="s">
        <v>10902</v>
      </c>
      <c r="D3929">
        <v>2426851</v>
      </c>
      <c r="E3929" t="s">
        <v>2683</v>
      </c>
      <c r="F3929" t="s">
        <v>2273</v>
      </c>
      <c r="G3929" t="s">
        <v>10903</v>
      </c>
      <c r="H3929" t="s">
        <v>4928</v>
      </c>
      <c r="I3929" t="s">
        <v>20</v>
      </c>
      <c r="J3929" t="s">
        <v>21</v>
      </c>
      <c r="K3929">
        <v>4000000</v>
      </c>
      <c r="L3929">
        <v>2007</v>
      </c>
      <c r="M3929">
        <v>6.5</v>
      </c>
      <c r="N3929">
        <v>2.5499999999999998</v>
      </c>
    </row>
    <row r="3930" spans="1:14" x14ac:dyDescent="0.3">
      <c r="A3930" t="s">
        <v>10904</v>
      </c>
      <c r="B3930">
        <v>96</v>
      </c>
      <c r="C3930" t="s">
        <v>2048</v>
      </c>
      <c r="D3930">
        <v>1325073</v>
      </c>
      <c r="E3930" t="s">
        <v>1649</v>
      </c>
      <c r="F3930" t="s">
        <v>588</v>
      </c>
      <c r="G3930" t="s">
        <v>10905</v>
      </c>
      <c r="H3930" t="s">
        <v>1053</v>
      </c>
      <c r="I3930" t="s">
        <v>20</v>
      </c>
      <c r="J3930" t="s">
        <v>21</v>
      </c>
      <c r="K3930">
        <v>4000000</v>
      </c>
      <c r="L3930">
        <v>2005</v>
      </c>
      <c r="M3930">
        <v>6.6</v>
      </c>
      <c r="N3930">
        <v>2.35</v>
      </c>
    </row>
    <row r="3931" spans="1:14" x14ac:dyDescent="0.3">
      <c r="A3931" t="s">
        <v>4390</v>
      </c>
      <c r="B3931">
        <v>88</v>
      </c>
      <c r="C3931" t="s">
        <v>1503</v>
      </c>
      <c r="E3931" t="s">
        <v>10906</v>
      </c>
      <c r="F3931" t="s">
        <v>10907</v>
      </c>
      <c r="G3931" t="s">
        <v>10908</v>
      </c>
      <c r="H3931" t="s">
        <v>767</v>
      </c>
      <c r="I3931" t="s">
        <v>20</v>
      </c>
      <c r="J3931" t="s">
        <v>21</v>
      </c>
      <c r="K3931">
        <v>4000000</v>
      </c>
      <c r="L3931">
        <v>2011</v>
      </c>
      <c r="M3931">
        <v>6.2</v>
      </c>
      <c r="N3931">
        <v>1.85</v>
      </c>
    </row>
    <row r="3932" spans="1:14" x14ac:dyDescent="0.3">
      <c r="A3932" t="s">
        <v>10909</v>
      </c>
      <c r="B3932">
        <v>101</v>
      </c>
      <c r="C3932" t="s">
        <v>9484</v>
      </c>
      <c r="D3932">
        <v>864959</v>
      </c>
      <c r="E3932" t="s">
        <v>117</v>
      </c>
      <c r="F3932" t="s">
        <v>10910</v>
      </c>
      <c r="G3932" t="s">
        <v>10911</v>
      </c>
      <c r="H3932" t="s">
        <v>10912</v>
      </c>
      <c r="I3932" t="s">
        <v>20</v>
      </c>
      <c r="J3932" t="s">
        <v>34</v>
      </c>
      <c r="K3932">
        <v>4000000</v>
      </c>
      <c r="L3932">
        <v>2005</v>
      </c>
      <c r="M3932">
        <v>6.9</v>
      </c>
      <c r="N3932">
        <v>1.85</v>
      </c>
    </row>
    <row r="3933" spans="1:14" x14ac:dyDescent="0.3">
      <c r="A3933" t="s">
        <v>10913</v>
      </c>
      <c r="B3933">
        <v>102</v>
      </c>
      <c r="C3933" t="s">
        <v>10914</v>
      </c>
      <c r="D3933">
        <v>2601847</v>
      </c>
      <c r="E3933" t="s">
        <v>2583</v>
      </c>
      <c r="F3933" t="s">
        <v>10915</v>
      </c>
      <c r="G3933" t="s">
        <v>10916</v>
      </c>
      <c r="H3933" t="s">
        <v>10917</v>
      </c>
      <c r="I3933" t="s">
        <v>8213</v>
      </c>
      <c r="J3933" t="s">
        <v>21</v>
      </c>
      <c r="K3933">
        <v>4000000</v>
      </c>
      <c r="L3933">
        <v>2011</v>
      </c>
      <c r="M3933">
        <v>8.5</v>
      </c>
      <c r="N3933">
        <v>2.35</v>
      </c>
    </row>
    <row r="3934" spans="1:14" x14ac:dyDescent="0.3">
      <c r="A3934" t="s">
        <v>10918</v>
      </c>
      <c r="B3934">
        <v>87</v>
      </c>
      <c r="C3934" t="s">
        <v>10919</v>
      </c>
      <c r="D3934">
        <v>800000</v>
      </c>
      <c r="E3934" t="s">
        <v>117</v>
      </c>
      <c r="F3934" t="s">
        <v>10091</v>
      </c>
      <c r="G3934" t="s">
        <v>10920</v>
      </c>
      <c r="H3934" t="s">
        <v>8796</v>
      </c>
      <c r="I3934" t="s">
        <v>20</v>
      </c>
      <c r="J3934" t="s">
        <v>21</v>
      </c>
      <c r="K3934">
        <v>4000000</v>
      </c>
      <c r="L3934">
        <v>1987</v>
      </c>
      <c r="M3934">
        <v>4.8</v>
      </c>
      <c r="N3934">
        <v>1.85</v>
      </c>
    </row>
    <row r="3935" spans="1:14" x14ac:dyDescent="0.3">
      <c r="A3935" t="s">
        <v>10921</v>
      </c>
      <c r="B3935">
        <v>83</v>
      </c>
      <c r="C3935" t="s">
        <v>4433</v>
      </c>
      <c r="D3935">
        <v>1429260</v>
      </c>
      <c r="E3935" t="s">
        <v>146</v>
      </c>
      <c r="F3935" t="s">
        <v>1503</v>
      </c>
      <c r="G3935" t="s">
        <v>10922</v>
      </c>
      <c r="H3935" t="s">
        <v>3343</v>
      </c>
      <c r="I3935" t="s">
        <v>20</v>
      </c>
      <c r="J3935" t="s">
        <v>21</v>
      </c>
      <c r="L3935">
        <v>2011</v>
      </c>
      <c r="M3935">
        <v>6.6</v>
      </c>
      <c r="N3935">
        <v>2.35</v>
      </c>
    </row>
    <row r="3936" spans="1:14" x14ac:dyDescent="0.3">
      <c r="A3936" t="s">
        <v>10923</v>
      </c>
      <c r="B3936">
        <v>103</v>
      </c>
      <c r="C3936" t="s">
        <v>5791</v>
      </c>
      <c r="E3936" t="s">
        <v>2588</v>
      </c>
      <c r="F3936" t="s">
        <v>265</v>
      </c>
      <c r="G3936" t="s">
        <v>10924</v>
      </c>
      <c r="H3936" t="s">
        <v>10925</v>
      </c>
      <c r="I3936" t="s">
        <v>20</v>
      </c>
      <c r="J3936" t="s">
        <v>21</v>
      </c>
      <c r="K3936">
        <v>4500000</v>
      </c>
      <c r="L3936">
        <v>2015</v>
      </c>
      <c r="M3936">
        <v>5.7</v>
      </c>
      <c r="N3936">
        <v>2.35</v>
      </c>
    </row>
    <row r="3937" spans="1:14" x14ac:dyDescent="0.3">
      <c r="A3937" t="s">
        <v>10926</v>
      </c>
      <c r="B3937">
        <v>99</v>
      </c>
      <c r="C3937" t="s">
        <v>2924</v>
      </c>
      <c r="D3937">
        <v>562059</v>
      </c>
      <c r="E3937" t="s">
        <v>2588</v>
      </c>
      <c r="F3937" t="s">
        <v>1087</v>
      </c>
      <c r="G3937" t="s">
        <v>10927</v>
      </c>
      <c r="H3937" t="s">
        <v>5697</v>
      </c>
      <c r="I3937" t="s">
        <v>20</v>
      </c>
      <c r="J3937" t="s">
        <v>21</v>
      </c>
      <c r="K3937">
        <v>4000000</v>
      </c>
      <c r="L3937">
        <v>2002</v>
      </c>
      <c r="M3937">
        <v>7</v>
      </c>
      <c r="N3937">
        <v>1.85</v>
      </c>
    </row>
    <row r="3938" spans="1:14" x14ac:dyDescent="0.3">
      <c r="A3938" t="s">
        <v>10832</v>
      </c>
      <c r="B3938">
        <v>106</v>
      </c>
      <c r="C3938" t="s">
        <v>2580</v>
      </c>
      <c r="D3938">
        <v>399793</v>
      </c>
      <c r="E3938" t="s">
        <v>2190</v>
      </c>
      <c r="F3938" t="s">
        <v>274</v>
      </c>
      <c r="G3938" t="s">
        <v>10928</v>
      </c>
      <c r="H3938" t="s">
        <v>3857</v>
      </c>
      <c r="I3938" t="s">
        <v>20</v>
      </c>
      <c r="J3938" t="s">
        <v>21</v>
      </c>
      <c r="K3938">
        <v>4000000</v>
      </c>
      <c r="L3938">
        <v>1999</v>
      </c>
      <c r="M3938">
        <v>5.4</v>
      </c>
      <c r="N3938">
        <v>1.78</v>
      </c>
    </row>
    <row r="3939" spans="1:14" x14ac:dyDescent="0.3">
      <c r="A3939" t="s">
        <v>10929</v>
      </c>
      <c r="B3939">
        <v>115</v>
      </c>
      <c r="C3939" t="s">
        <v>10929</v>
      </c>
      <c r="E3939" t="s">
        <v>3329</v>
      </c>
      <c r="F3939" t="s">
        <v>3077</v>
      </c>
      <c r="G3939" t="s">
        <v>10930</v>
      </c>
      <c r="H3939" t="s">
        <v>3039</v>
      </c>
      <c r="I3939" t="s">
        <v>965</v>
      </c>
      <c r="J3939" t="s">
        <v>966</v>
      </c>
      <c r="L3939">
        <v>2012</v>
      </c>
      <c r="M3939">
        <v>7.1</v>
      </c>
      <c r="N3939">
        <v>1.85</v>
      </c>
    </row>
    <row r="3940" spans="1:14" x14ac:dyDescent="0.3">
      <c r="A3940" t="s">
        <v>3384</v>
      </c>
      <c r="B3940">
        <v>117</v>
      </c>
      <c r="C3940" t="s">
        <v>313</v>
      </c>
      <c r="D3940">
        <v>371897</v>
      </c>
      <c r="E3940" t="s">
        <v>2190</v>
      </c>
      <c r="F3940" t="s">
        <v>479</v>
      </c>
      <c r="G3940" t="s">
        <v>10931</v>
      </c>
      <c r="H3940" t="s">
        <v>10932</v>
      </c>
      <c r="I3940" t="s">
        <v>20</v>
      </c>
      <c r="J3940" t="s">
        <v>21</v>
      </c>
      <c r="K3940">
        <v>4000000</v>
      </c>
      <c r="L3940">
        <v>2013</v>
      </c>
      <c r="M3940">
        <v>6.9</v>
      </c>
      <c r="N3940">
        <v>2.35</v>
      </c>
    </row>
    <row r="3941" spans="1:14" x14ac:dyDescent="0.3">
      <c r="A3941" t="s">
        <v>10933</v>
      </c>
      <c r="B3941">
        <v>99</v>
      </c>
      <c r="C3941" t="s">
        <v>7746</v>
      </c>
      <c r="D3941">
        <v>302204</v>
      </c>
      <c r="E3941" t="s">
        <v>2701</v>
      </c>
      <c r="F3941" t="s">
        <v>10109</v>
      </c>
      <c r="G3941" t="s">
        <v>10934</v>
      </c>
      <c r="H3941" t="s">
        <v>826</v>
      </c>
      <c r="I3941" t="s">
        <v>20</v>
      </c>
      <c r="J3941" t="s">
        <v>34</v>
      </c>
      <c r="K3941">
        <v>3000000</v>
      </c>
      <c r="L3941">
        <v>1997</v>
      </c>
      <c r="M3941">
        <v>6.6</v>
      </c>
      <c r="N3941">
        <v>2.35</v>
      </c>
    </row>
    <row r="3942" spans="1:14" x14ac:dyDescent="0.3">
      <c r="A3942" t="s">
        <v>1355</v>
      </c>
      <c r="B3942">
        <v>102</v>
      </c>
      <c r="C3942" t="s">
        <v>8550</v>
      </c>
      <c r="D3942">
        <v>354704</v>
      </c>
      <c r="E3942" t="s">
        <v>4102</v>
      </c>
      <c r="F3942" t="s">
        <v>1830</v>
      </c>
      <c r="G3942" t="s">
        <v>10935</v>
      </c>
      <c r="H3942" t="s">
        <v>10936</v>
      </c>
      <c r="I3942" t="s">
        <v>20</v>
      </c>
      <c r="J3942" t="s">
        <v>21</v>
      </c>
      <c r="K3942">
        <v>1300000</v>
      </c>
      <c r="L3942">
        <v>1987</v>
      </c>
      <c r="M3942">
        <v>5.9</v>
      </c>
      <c r="N3942">
        <v>1.85</v>
      </c>
    </row>
    <row r="3943" spans="1:14" x14ac:dyDescent="0.3">
      <c r="A3943" t="s">
        <v>10937</v>
      </c>
      <c r="B3943">
        <v>85</v>
      </c>
      <c r="C3943" t="s">
        <v>10938</v>
      </c>
      <c r="D3943">
        <v>265107</v>
      </c>
      <c r="E3943" t="s">
        <v>10939</v>
      </c>
      <c r="F3943" t="s">
        <v>4491</v>
      </c>
      <c r="G3943" t="s">
        <v>10940</v>
      </c>
      <c r="H3943" t="s">
        <v>10941</v>
      </c>
      <c r="I3943" t="s">
        <v>20</v>
      </c>
      <c r="J3943" t="s">
        <v>251</v>
      </c>
      <c r="K3943">
        <v>1500000</v>
      </c>
      <c r="L3943">
        <v>2000</v>
      </c>
      <c r="M3943">
        <v>6.3</v>
      </c>
      <c r="N3943">
        <v>1.85</v>
      </c>
    </row>
    <row r="3944" spans="1:14" x14ac:dyDescent="0.3">
      <c r="A3944" t="s">
        <v>5614</v>
      </c>
      <c r="B3944">
        <v>86</v>
      </c>
      <c r="C3944" t="s">
        <v>2076</v>
      </c>
      <c r="D3944">
        <v>185577</v>
      </c>
      <c r="E3944" t="s">
        <v>1099</v>
      </c>
      <c r="F3944" t="s">
        <v>439</v>
      </c>
      <c r="G3944" t="s">
        <v>10942</v>
      </c>
      <c r="H3944" t="s">
        <v>5437</v>
      </c>
      <c r="I3944" t="s">
        <v>20</v>
      </c>
      <c r="J3944" t="s">
        <v>34</v>
      </c>
      <c r="K3944">
        <v>4000000</v>
      </c>
      <c r="L3944">
        <v>1999</v>
      </c>
      <c r="M3944">
        <v>6.3</v>
      </c>
      <c r="N3944">
        <v>1.85</v>
      </c>
    </row>
    <row r="3945" spans="1:14" x14ac:dyDescent="0.3">
      <c r="A3945" t="s">
        <v>10943</v>
      </c>
      <c r="B3945">
        <v>120</v>
      </c>
      <c r="C3945" t="s">
        <v>10944</v>
      </c>
      <c r="D3945">
        <v>100412</v>
      </c>
      <c r="E3945" t="s">
        <v>2190</v>
      </c>
      <c r="F3945" t="s">
        <v>10945</v>
      </c>
      <c r="G3945" t="s">
        <v>10946</v>
      </c>
      <c r="H3945" t="s">
        <v>10947</v>
      </c>
      <c r="I3945" t="s">
        <v>5288</v>
      </c>
      <c r="J3945" t="s">
        <v>1890</v>
      </c>
      <c r="K3945">
        <v>4000000</v>
      </c>
      <c r="L3945">
        <v>2013</v>
      </c>
      <c r="M3945">
        <v>7.7</v>
      </c>
      <c r="N3945">
        <v>2.35</v>
      </c>
    </row>
    <row r="3946" spans="1:14" x14ac:dyDescent="0.3">
      <c r="A3946" t="s">
        <v>8890</v>
      </c>
      <c r="B3946">
        <v>106</v>
      </c>
      <c r="C3946" t="s">
        <v>10948</v>
      </c>
      <c r="D3946">
        <v>58214</v>
      </c>
      <c r="E3946" t="s">
        <v>1392</v>
      </c>
      <c r="F3946" t="s">
        <v>970</v>
      </c>
      <c r="G3946" t="s">
        <v>10949</v>
      </c>
      <c r="H3946" t="s">
        <v>10950</v>
      </c>
      <c r="I3946" t="s">
        <v>20</v>
      </c>
      <c r="J3946" t="s">
        <v>21</v>
      </c>
      <c r="K3946">
        <v>9500000</v>
      </c>
      <c r="L3946">
        <v>2010</v>
      </c>
      <c r="M3946">
        <v>7</v>
      </c>
      <c r="N3946">
        <v>2.35</v>
      </c>
    </row>
    <row r="3947" spans="1:14" x14ac:dyDescent="0.3">
      <c r="A3947" t="s">
        <v>2013</v>
      </c>
      <c r="B3947">
        <v>103</v>
      </c>
      <c r="C3947" t="s">
        <v>2014</v>
      </c>
      <c r="D3947">
        <v>75078</v>
      </c>
      <c r="E3947" t="s">
        <v>1099</v>
      </c>
      <c r="F3947" t="s">
        <v>1231</v>
      </c>
      <c r="G3947" t="s">
        <v>10951</v>
      </c>
      <c r="H3947" t="s">
        <v>5931</v>
      </c>
      <c r="I3947" t="s">
        <v>20</v>
      </c>
      <c r="J3947" t="s">
        <v>21</v>
      </c>
      <c r="K3947">
        <v>14000000</v>
      </c>
      <c r="L3947">
        <v>2000</v>
      </c>
      <c r="M3947">
        <v>6.3</v>
      </c>
      <c r="N3947">
        <v>1.85</v>
      </c>
    </row>
    <row r="3948" spans="1:14" x14ac:dyDescent="0.3">
      <c r="A3948" t="s">
        <v>8109</v>
      </c>
      <c r="B3948">
        <v>93</v>
      </c>
      <c r="C3948" t="s">
        <v>10952</v>
      </c>
      <c r="D3948">
        <v>64359</v>
      </c>
      <c r="E3948" t="s">
        <v>1106</v>
      </c>
      <c r="F3948" t="s">
        <v>10953</v>
      </c>
      <c r="G3948" t="s">
        <v>10954</v>
      </c>
      <c r="H3948" t="s">
        <v>10955</v>
      </c>
      <c r="I3948" t="s">
        <v>20</v>
      </c>
      <c r="J3948" t="s">
        <v>34</v>
      </c>
      <c r="K3948">
        <v>2500000</v>
      </c>
      <c r="L3948">
        <v>1998</v>
      </c>
      <c r="M3948">
        <v>5.9</v>
      </c>
    </row>
    <row r="3949" spans="1:14" x14ac:dyDescent="0.3">
      <c r="A3949" t="s">
        <v>6168</v>
      </c>
      <c r="B3949">
        <v>112</v>
      </c>
      <c r="C3949" t="s">
        <v>142</v>
      </c>
      <c r="D3949">
        <v>317125</v>
      </c>
      <c r="E3949" t="s">
        <v>146</v>
      </c>
      <c r="F3949" t="s">
        <v>299</v>
      </c>
      <c r="G3949" t="s">
        <v>10956</v>
      </c>
      <c r="H3949" t="s">
        <v>690</v>
      </c>
      <c r="I3949" t="s">
        <v>20</v>
      </c>
      <c r="J3949" t="s">
        <v>251</v>
      </c>
      <c r="K3949">
        <v>16000000</v>
      </c>
      <c r="L3949">
        <v>2013</v>
      </c>
      <c r="M3949">
        <v>6.2</v>
      </c>
      <c r="N3949">
        <v>2.35</v>
      </c>
    </row>
    <row r="3950" spans="1:14" x14ac:dyDescent="0.3">
      <c r="A3950" t="s">
        <v>10957</v>
      </c>
      <c r="B3950">
        <v>100</v>
      </c>
      <c r="C3950" t="s">
        <v>10958</v>
      </c>
      <c r="E3950" t="s">
        <v>936</v>
      </c>
      <c r="F3950" t="s">
        <v>334</v>
      </c>
      <c r="G3950" t="s">
        <v>10959</v>
      </c>
      <c r="H3950" t="s">
        <v>7051</v>
      </c>
      <c r="I3950" t="s">
        <v>20</v>
      </c>
      <c r="J3950" t="s">
        <v>21</v>
      </c>
      <c r="K3950">
        <v>4000000</v>
      </c>
      <c r="L3950">
        <v>1998</v>
      </c>
      <c r="M3950">
        <v>5</v>
      </c>
      <c r="N3950">
        <v>2.35</v>
      </c>
    </row>
    <row r="3951" spans="1:14" x14ac:dyDescent="0.3">
      <c r="A3951" t="s">
        <v>10960</v>
      </c>
      <c r="B3951">
        <v>113</v>
      </c>
      <c r="C3951" t="s">
        <v>10961</v>
      </c>
      <c r="D3951">
        <v>146402</v>
      </c>
      <c r="E3951" t="s">
        <v>1649</v>
      </c>
      <c r="F3951" t="s">
        <v>10569</v>
      </c>
      <c r="G3951" t="s">
        <v>10962</v>
      </c>
      <c r="H3951" t="s">
        <v>10963</v>
      </c>
      <c r="I3951" t="s">
        <v>1800</v>
      </c>
      <c r="J3951" t="s">
        <v>2292</v>
      </c>
      <c r="K3951">
        <v>4000000</v>
      </c>
      <c r="L3951">
        <v>2002</v>
      </c>
      <c r="M3951">
        <v>7.7</v>
      </c>
      <c r="N3951">
        <v>1.85</v>
      </c>
    </row>
    <row r="3952" spans="1:14" x14ac:dyDescent="0.3">
      <c r="A3952" t="s">
        <v>10964</v>
      </c>
      <c r="B3952">
        <v>98</v>
      </c>
      <c r="C3952" t="s">
        <v>10965</v>
      </c>
      <c r="D3952">
        <v>18469</v>
      </c>
      <c r="E3952" t="s">
        <v>529</v>
      </c>
      <c r="F3952" t="s">
        <v>10966</v>
      </c>
      <c r="G3952" t="s">
        <v>10967</v>
      </c>
      <c r="H3952" t="s">
        <v>8418</v>
      </c>
      <c r="I3952" t="s">
        <v>20</v>
      </c>
      <c r="J3952" t="s">
        <v>21</v>
      </c>
      <c r="K3952">
        <v>650000</v>
      </c>
      <c r="L3952">
        <v>2010</v>
      </c>
      <c r="M3952">
        <v>6.5</v>
      </c>
      <c r="N3952">
        <v>2.35</v>
      </c>
    </row>
    <row r="3953" spans="1:14" x14ac:dyDescent="0.3">
      <c r="A3953" t="s">
        <v>45</v>
      </c>
      <c r="B3953">
        <v>23</v>
      </c>
      <c r="C3953" t="s">
        <v>10968</v>
      </c>
      <c r="E3953" t="s">
        <v>1762</v>
      </c>
      <c r="F3953" t="s">
        <v>10969</v>
      </c>
      <c r="G3953" t="s">
        <v>10970</v>
      </c>
      <c r="H3953" t="s">
        <v>10971</v>
      </c>
      <c r="I3953" t="s">
        <v>20</v>
      </c>
      <c r="J3953" t="s">
        <v>21</v>
      </c>
      <c r="M3953">
        <v>6.1</v>
      </c>
      <c r="N3953">
        <v>1.33</v>
      </c>
    </row>
    <row r="3954" spans="1:14" x14ac:dyDescent="0.3">
      <c r="A3954" t="s">
        <v>4148</v>
      </c>
      <c r="B3954">
        <v>92</v>
      </c>
      <c r="C3954" t="s">
        <v>4492</v>
      </c>
      <c r="D3954">
        <v>12836</v>
      </c>
      <c r="E3954" t="s">
        <v>1017</v>
      </c>
      <c r="F3954" t="s">
        <v>400</v>
      </c>
      <c r="G3954" t="s">
        <v>10972</v>
      </c>
      <c r="H3954" t="s">
        <v>3482</v>
      </c>
      <c r="I3954" t="s">
        <v>20</v>
      </c>
      <c r="J3954" t="s">
        <v>21</v>
      </c>
      <c r="K3954">
        <v>4000000</v>
      </c>
      <c r="L3954">
        <v>1997</v>
      </c>
      <c r="M3954">
        <v>5.8</v>
      </c>
      <c r="N3954">
        <v>1.85</v>
      </c>
    </row>
    <row r="3955" spans="1:14" x14ac:dyDescent="0.3">
      <c r="A3955" t="s">
        <v>10973</v>
      </c>
      <c r="B3955">
        <v>106</v>
      </c>
      <c r="C3955" t="s">
        <v>1566</v>
      </c>
      <c r="D3955">
        <v>20262</v>
      </c>
      <c r="E3955" t="s">
        <v>2190</v>
      </c>
      <c r="F3955" t="s">
        <v>8541</v>
      </c>
      <c r="G3955" t="s">
        <v>10974</v>
      </c>
      <c r="H3955" t="s">
        <v>10975</v>
      </c>
      <c r="I3955" t="s">
        <v>8544</v>
      </c>
      <c r="J3955" t="s">
        <v>7731</v>
      </c>
      <c r="K3955">
        <v>4000000</v>
      </c>
      <c r="L3955">
        <v>2014</v>
      </c>
      <c r="M3955">
        <v>6.1</v>
      </c>
      <c r="N3955">
        <v>2.35</v>
      </c>
    </row>
    <row r="3956" spans="1:14" x14ac:dyDescent="0.3">
      <c r="A3956" t="s">
        <v>10976</v>
      </c>
      <c r="B3956">
        <v>119</v>
      </c>
      <c r="C3956" t="s">
        <v>8178</v>
      </c>
      <c r="E3956" t="s">
        <v>1649</v>
      </c>
      <c r="F3956" t="s">
        <v>4888</v>
      </c>
      <c r="G3956" t="s">
        <v>10977</v>
      </c>
      <c r="H3956" t="s">
        <v>910</v>
      </c>
      <c r="I3956" t="s">
        <v>20</v>
      </c>
      <c r="J3956" t="s">
        <v>21</v>
      </c>
      <c r="K3956">
        <v>4000000</v>
      </c>
      <c r="L3956">
        <v>2011</v>
      </c>
      <c r="M3956">
        <v>6</v>
      </c>
      <c r="N3956">
        <v>2.35</v>
      </c>
    </row>
    <row r="3957" spans="1:14" x14ac:dyDescent="0.3">
      <c r="A3957" t="s">
        <v>9107</v>
      </c>
      <c r="B3957">
        <v>99</v>
      </c>
      <c r="C3957" t="s">
        <v>8455</v>
      </c>
      <c r="E3957" t="s">
        <v>2147</v>
      </c>
      <c r="F3957" t="s">
        <v>1180</v>
      </c>
      <c r="G3957" t="s">
        <v>10978</v>
      </c>
      <c r="H3957" t="s">
        <v>600</v>
      </c>
      <c r="I3957" t="s">
        <v>20</v>
      </c>
      <c r="J3957" t="s">
        <v>34</v>
      </c>
      <c r="K3957">
        <v>4000000</v>
      </c>
      <c r="L3957">
        <v>2011</v>
      </c>
      <c r="M3957">
        <v>6.3</v>
      </c>
      <c r="N3957">
        <v>2.35</v>
      </c>
    </row>
    <row r="3958" spans="1:14" x14ac:dyDescent="0.3">
      <c r="A3958" t="s">
        <v>5182</v>
      </c>
      <c r="B3958">
        <v>90</v>
      </c>
      <c r="C3958" t="s">
        <v>10979</v>
      </c>
      <c r="E3958" t="s">
        <v>1806</v>
      </c>
      <c r="F3958" t="s">
        <v>5183</v>
      </c>
      <c r="G3958" t="s">
        <v>10980</v>
      </c>
      <c r="H3958" t="s">
        <v>7490</v>
      </c>
      <c r="I3958" t="s">
        <v>20</v>
      </c>
      <c r="J3958" t="s">
        <v>182</v>
      </c>
      <c r="L3958">
        <v>2003</v>
      </c>
      <c r="M3958">
        <v>6.3</v>
      </c>
      <c r="N3958">
        <v>2.35</v>
      </c>
    </row>
    <row r="3959" spans="1:14" x14ac:dyDescent="0.3">
      <c r="A3959" t="s">
        <v>10981</v>
      </c>
      <c r="B3959">
        <v>120</v>
      </c>
      <c r="C3959" t="s">
        <v>10982</v>
      </c>
      <c r="E3959" t="s">
        <v>4333</v>
      </c>
      <c r="F3959" t="s">
        <v>5300</v>
      </c>
      <c r="G3959" t="s">
        <v>10983</v>
      </c>
      <c r="H3959" t="s">
        <v>10984</v>
      </c>
      <c r="I3959" t="s">
        <v>3516</v>
      </c>
      <c r="J3959" t="s">
        <v>4410</v>
      </c>
      <c r="K3959">
        <v>4000000</v>
      </c>
      <c r="L3959">
        <v>2013</v>
      </c>
      <c r="M3959">
        <v>7.5</v>
      </c>
    </row>
    <row r="3960" spans="1:14" x14ac:dyDescent="0.3">
      <c r="A3960" t="s">
        <v>10985</v>
      </c>
      <c r="B3960">
        <v>168</v>
      </c>
      <c r="C3960" t="s">
        <v>4861</v>
      </c>
      <c r="E3960" t="s">
        <v>10986</v>
      </c>
      <c r="F3960" t="s">
        <v>1146</v>
      </c>
      <c r="G3960" t="s">
        <v>10987</v>
      </c>
      <c r="H3960" t="s">
        <v>10988</v>
      </c>
      <c r="I3960" t="s">
        <v>20</v>
      </c>
      <c r="J3960" t="s">
        <v>21</v>
      </c>
      <c r="K3960">
        <v>4000000</v>
      </c>
      <c r="L3960">
        <v>1972</v>
      </c>
      <c r="M3960">
        <v>7.6</v>
      </c>
      <c r="N3960">
        <v>2.35</v>
      </c>
    </row>
    <row r="3961" spans="1:14" x14ac:dyDescent="0.3">
      <c r="A3961" t="s">
        <v>10989</v>
      </c>
      <c r="B3961">
        <v>93</v>
      </c>
      <c r="C3961" t="s">
        <v>10990</v>
      </c>
      <c r="D3961">
        <v>4063</v>
      </c>
      <c r="E3961" t="s">
        <v>2112</v>
      </c>
      <c r="F3961" t="s">
        <v>10991</v>
      </c>
      <c r="G3961" t="s">
        <v>10992</v>
      </c>
      <c r="H3961" t="s">
        <v>10993</v>
      </c>
      <c r="I3961" t="s">
        <v>20</v>
      </c>
      <c r="J3961" t="s">
        <v>182</v>
      </c>
      <c r="K3961">
        <v>4000000</v>
      </c>
      <c r="L3961">
        <v>2012</v>
      </c>
      <c r="M3961">
        <v>5.2</v>
      </c>
      <c r="N3961">
        <v>2.35</v>
      </c>
    </row>
    <row r="3962" spans="1:14" x14ac:dyDescent="0.3">
      <c r="A3962" t="s">
        <v>10994</v>
      </c>
      <c r="B3962">
        <v>96</v>
      </c>
      <c r="C3962" t="s">
        <v>10995</v>
      </c>
      <c r="E3962" t="s">
        <v>2183</v>
      </c>
      <c r="F3962" t="s">
        <v>10996</v>
      </c>
      <c r="G3962" t="s">
        <v>10997</v>
      </c>
      <c r="H3962" t="s">
        <v>10998</v>
      </c>
      <c r="I3962" t="s">
        <v>20</v>
      </c>
      <c r="J3962" t="s">
        <v>21</v>
      </c>
      <c r="K3962">
        <v>3950000</v>
      </c>
      <c r="L3962">
        <v>1930</v>
      </c>
      <c r="M3962">
        <v>7.8</v>
      </c>
      <c r="N3962">
        <v>1.2</v>
      </c>
    </row>
    <row r="3963" spans="1:14" x14ac:dyDescent="0.3">
      <c r="A3963" t="s">
        <v>10999</v>
      </c>
      <c r="B3963">
        <v>103</v>
      </c>
      <c r="C3963" t="s">
        <v>1496</v>
      </c>
      <c r="E3963" t="s">
        <v>936</v>
      </c>
      <c r="F3963" t="s">
        <v>1557</v>
      </c>
      <c r="G3963" t="s">
        <v>11000</v>
      </c>
      <c r="H3963" t="s">
        <v>11001</v>
      </c>
      <c r="I3963" t="s">
        <v>20</v>
      </c>
      <c r="J3963" t="s">
        <v>21</v>
      </c>
      <c r="K3963">
        <v>4000000</v>
      </c>
      <c r="L3963">
        <v>2007</v>
      </c>
      <c r="M3963">
        <v>6.6</v>
      </c>
      <c r="N3963">
        <v>1.85</v>
      </c>
    </row>
    <row r="3964" spans="1:14" x14ac:dyDescent="0.3">
      <c r="A3964" t="s">
        <v>5113</v>
      </c>
      <c r="B3964">
        <v>93</v>
      </c>
      <c r="C3964" t="s">
        <v>11002</v>
      </c>
      <c r="E3964" t="s">
        <v>3960</v>
      </c>
      <c r="F3964" t="s">
        <v>5403</v>
      </c>
      <c r="G3964" t="s">
        <v>11003</v>
      </c>
      <c r="H3964" t="s">
        <v>11004</v>
      </c>
      <c r="I3964" t="s">
        <v>20</v>
      </c>
      <c r="J3964" t="s">
        <v>21</v>
      </c>
      <c r="K3964">
        <v>4000000</v>
      </c>
      <c r="L3964">
        <v>2016</v>
      </c>
      <c r="M3964">
        <v>4.7</v>
      </c>
      <c r="N3964">
        <v>2.35</v>
      </c>
    </row>
    <row r="3965" spans="1:14" x14ac:dyDescent="0.3">
      <c r="A3965" t="s">
        <v>11005</v>
      </c>
      <c r="B3965">
        <v>84</v>
      </c>
      <c r="C3965" t="s">
        <v>11006</v>
      </c>
      <c r="E3965" t="s">
        <v>3456</v>
      </c>
      <c r="F3965" t="s">
        <v>11007</v>
      </c>
      <c r="G3965" t="s">
        <v>11008</v>
      </c>
      <c r="H3965" t="s">
        <v>11009</v>
      </c>
      <c r="I3965" t="s">
        <v>20</v>
      </c>
      <c r="J3965" t="s">
        <v>251</v>
      </c>
      <c r="L3965">
        <v>2009</v>
      </c>
      <c r="M3965">
        <v>6.7</v>
      </c>
      <c r="N3965">
        <v>2.35</v>
      </c>
    </row>
    <row r="3966" spans="1:14" x14ac:dyDescent="0.3">
      <c r="A3966" t="s">
        <v>9388</v>
      </c>
      <c r="B3966">
        <v>81</v>
      </c>
      <c r="C3966" t="s">
        <v>11010</v>
      </c>
      <c r="E3966" t="s">
        <v>3960</v>
      </c>
      <c r="F3966" t="s">
        <v>11011</v>
      </c>
      <c r="G3966" t="s">
        <v>11012</v>
      </c>
      <c r="H3966" t="s">
        <v>11013</v>
      </c>
      <c r="I3966" t="s">
        <v>20</v>
      </c>
      <c r="J3966" t="s">
        <v>21</v>
      </c>
      <c r="K3966">
        <v>4000000</v>
      </c>
      <c r="L3966">
        <v>2012</v>
      </c>
      <c r="M3966">
        <v>4.2</v>
      </c>
    </row>
    <row r="3967" spans="1:14" x14ac:dyDescent="0.3">
      <c r="A3967" t="s">
        <v>11014</v>
      </c>
      <c r="B3967">
        <v>84</v>
      </c>
      <c r="C3967" t="s">
        <v>5724</v>
      </c>
      <c r="E3967" t="s">
        <v>1106</v>
      </c>
      <c r="F3967" t="s">
        <v>8567</v>
      </c>
      <c r="G3967" t="s">
        <v>11015</v>
      </c>
      <c r="H3967" t="s">
        <v>11016</v>
      </c>
      <c r="I3967" t="s">
        <v>20</v>
      </c>
      <c r="J3967" t="s">
        <v>21</v>
      </c>
      <c r="K3967">
        <v>4000000</v>
      </c>
      <c r="L3967">
        <v>2012</v>
      </c>
      <c r="M3967">
        <v>6.3</v>
      </c>
      <c r="N3967">
        <v>1.78</v>
      </c>
    </row>
    <row r="3968" spans="1:14" x14ac:dyDescent="0.3">
      <c r="A3968" t="s">
        <v>11017</v>
      </c>
      <c r="B3968">
        <v>94</v>
      </c>
      <c r="C3968" t="s">
        <v>9756</v>
      </c>
      <c r="E3968" t="s">
        <v>11018</v>
      </c>
      <c r="F3968" t="s">
        <v>11019</v>
      </c>
      <c r="G3968" t="s">
        <v>11020</v>
      </c>
      <c r="H3968" t="s">
        <v>11021</v>
      </c>
      <c r="I3968" t="s">
        <v>20</v>
      </c>
      <c r="J3968" t="s">
        <v>4953</v>
      </c>
      <c r="K3968">
        <v>4000000</v>
      </c>
      <c r="L3968">
        <v>2014</v>
      </c>
      <c r="M3968">
        <v>4.7</v>
      </c>
    </row>
    <row r="3969" spans="1:14" x14ac:dyDescent="0.3">
      <c r="A3969" t="s">
        <v>1411</v>
      </c>
      <c r="B3969">
        <v>141</v>
      </c>
      <c r="C3969" t="s">
        <v>574</v>
      </c>
      <c r="E3969" t="s">
        <v>1412</v>
      </c>
      <c r="F3969" t="s">
        <v>317</v>
      </c>
      <c r="G3969" t="s">
        <v>1413</v>
      </c>
      <c r="H3969" t="s">
        <v>1062</v>
      </c>
      <c r="I3969" t="s">
        <v>20</v>
      </c>
      <c r="J3969" t="s">
        <v>21</v>
      </c>
      <c r="K3969">
        <v>100000000</v>
      </c>
      <c r="L3969">
        <v>2016</v>
      </c>
      <c r="M3969">
        <v>6</v>
      </c>
      <c r="N3969">
        <v>2.35</v>
      </c>
    </row>
    <row r="3970" spans="1:14" x14ac:dyDescent="0.3">
      <c r="A3970" t="s">
        <v>10110</v>
      </c>
      <c r="B3970">
        <v>120</v>
      </c>
      <c r="C3970" t="s">
        <v>11022</v>
      </c>
      <c r="E3970" t="s">
        <v>3692</v>
      </c>
      <c r="F3970" t="s">
        <v>8265</v>
      </c>
      <c r="G3970" t="s">
        <v>11023</v>
      </c>
      <c r="H3970" t="s">
        <v>10151</v>
      </c>
      <c r="I3970" t="s">
        <v>20</v>
      </c>
      <c r="J3970" t="s">
        <v>34</v>
      </c>
      <c r="K3970">
        <v>2000000</v>
      </c>
      <c r="L3970">
        <v>1966</v>
      </c>
      <c r="M3970">
        <v>7.9</v>
      </c>
      <c r="N3970">
        <v>1.66</v>
      </c>
    </row>
    <row r="3971" spans="1:14" x14ac:dyDescent="0.3">
      <c r="A3971" t="s">
        <v>6090</v>
      </c>
      <c r="B3971">
        <v>121</v>
      </c>
      <c r="C3971" t="s">
        <v>3502</v>
      </c>
      <c r="E3971" t="s">
        <v>146</v>
      </c>
      <c r="F3971" t="s">
        <v>1112</v>
      </c>
      <c r="G3971" t="s">
        <v>11024</v>
      </c>
      <c r="H3971" t="s">
        <v>10077</v>
      </c>
      <c r="I3971" t="s">
        <v>20</v>
      </c>
      <c r="J3971" t="s">
        <v>21</v>
      </c>
      <c r="K3971">
        <v>3800000</v>
      </c>
      <c r="L3971">
        <v>1976</v>
      </c>
      <c r="M3971">
        <v>8.1</v>
      </c>
      <c r="N3971">
        <v>1.85</v>
      </c>
    </row>
    <row r="3972" spans="1:14" x14ac:dyDescent="0.3">
      <c r="A3972" t="s">
        <v>11025</v>
      </c>
      <c r="B3972">
        <v>226</v>
      </c>
      <c r="C3972" t="s">
        <v>11026</v>
      </c>
      <c r="D3972">
        <v>198655278</v>
      </c>
      <c r="E3972" t="s">
        <v>1276</v>
      </c>
      <c r="F3972" t="s">
        <v>11027</v>
      </c>
      <c r="G3972" t="s">
        <v>11028</v>
      </c>
      <c r="H3972" t="s">
        <v>11029</v>
      </c>
      <c r="I3972" t="s">
        <v>20</v>
      </c>
      <c r="J3972" t="s">
        <v>21</v>
      </c>
      <c r="K3972">
        <v>3977000</v>
      </c>
      <c r="L3972">
        <v>1939</v>
      </c>
      <c r="M3972">
        <v>8.1999999999999993</v>
      </c>
      <c r="N3972">
        <v>1.37</v>
      </c>
    </row>
    <row r="3973" spans="1:14" x14ac:dyDescent="0.3">
      <c r="A3973" t="s">
        <v>11030</v>
      </c>
      <c r="B3973">
        <v>104</v>
      </c>
      <c r="C3973" t="s">
        <v>256</v>
      </c>
      <c r="D3973">
        <v>143653</v>
      </c>
      <c r="E3973" t="s">
        <v>1017</v>
      </c>
      <c r="F3973" t="s">
        <v>8662</v>
      </c>
      <c r="G3973" t="s">
        <v>11031</v>
      </c>
      <c r="H3973" t="s">
        <v>11032</v>
      </c>
      <c r="I3973" t="s">
        <v>20</v>
      </c>
      <c r="J3973" t="s">
        <v>34</v>
      </c>
      <c r="K3973">
        <v>4000000</v>
      </c>
      <c r="L3973">
        <v>2014</v>
      </c>
      <c r="M3973">
        <v>6</v>
      </c>
      <c r="N3973">
        <v>2.35</v>
      </c>
    </row>
    <row r="3974" spans="1:14" x14ac:dyDescent="0.3">
      <c r="A3974" t="s">
        <v>10075</v>
      </c>
      <c r="B3974">
        <v>152</v>
      </c>
      <c r="C3974" t="s">
        <v>11033</v>
      </c>
      <c r="D3974">
        <v>14873</v>
      </c>
      <c r="E3974" t="s">
        <v>11034</v>
      </c>
      <c r="F3974" t="s">
        <v>952</v>
      </c>
      <c r="G3974" t="s">
        <v>11035</v>
      </c>
      <c r="H3974" t="s">
        <v>10076</v>
      </c>
      <c r="I3974" t="s">
        <v>20</v>
      </c>
      <c r="J3974" t="s">
        <v>21</v>
      </c>
      <c r="K3974">
        <v>3800000</v>
      </c>
      <c r="L3974">
        <v>1965</v>
      </c>
      <c r="M3974">
        <v>6.8</v>
      </c>
      <c r="N3974">
        <v>2.35</v>
      </c>
    </row>
    <row r="3975" spans="1:14" x14ac:dyDescent="0.3">
      <c r="A3975" t="s">
        <v>11036</v>
      </c>
      <c r="B3975">
        <v>92</v>
      </c>
      <c r="C3975" t="s">
        <v>3699</v>
      </c>
      <c r="E3975" t="s">
        <v>2190</v>
      </c>
      <c r="F3975" t="s">
        <v>762</v>
      </c>
      <c r="G3975" t="s">
        <v>11037</v>
      </c>
      <c r="H3975" t="s">
        <v>5801</v>
      </c>
      <c r="I3975" t="s">
        <v>20</v>
      </c>
      <c r="J3975" t="s">
        <v>21</v>
      </c>
      <c r="L3975">
        <v>2009</v>
      </c>
      <c r="M3975">
        <v>7.3</v>
      </c>
      <c r="N3975">
        <v>1.85</v>
      </c>
    </row>
    <row r="3976" spans="1:14" x14ac:dyDescent="0.3">
      <c r="A3976" t="s">
        <v>11038</v>
      </c>
      <c r="B3976">
        <v>107</v>
      </c>
      <c r="C3976" t="s">
        <v>11039</v>
      </c>
      <c r="D3976">
        <v>8000000</v>
      </c>
      <c r="E3976" t="s">
        <v>11040</v>
      </c>
      <c r="F3976" t="s">
        <v>11041</v>
      </c>
      <c r="G3976" t="s">
        <v>11042</v>
      </c>
      <c r="H3976" t="s">
        <v>11043</v>
      </c>
      <c r="I3976" t="s">
        <v>20</v>
      </c>
      <c r="J3976" t="s">
        <v>21</v>
      </c>
      <c r="K3976">
        <v>3768785</v>
      </c>
      <c r="L3976">
        <v>1950</v>
      </c>
      <c r="M3976">
        <v>7</v>
      </c>
      <c r="N3976">
        <v>1.37</v>
      </c>
    </row>
    <row r="3977" spans="1:14" x14ac:dyDescent="0.3">
      <c r="A3977" t="s">
        <v>11044</v>
      </c>
      <c r="B3977">
        <v>97</v>
      </c>
      <c r="C3977" t="s">
        <v>906</v>
      </c>
      <c r="D3977">
        <v>304137</v>
      </c>
      <c r="E3977" t="s">
        <v>5554</v>
      </c>
      <c r="F3977" t="s">
        <v>3252</v>
      </c>
      <c r="G3977" t="s">
        <v>11045</v>
      </c>
      <c r="H3977" t="s">
        <v>11046</v>
      </c>
      <c r="I3977" t="s">
        <v>20</v>
      </c>
      <c r="J3977" t="s">
        <v>34</v>
      </c>
      <c r="L3977">
        <v>2010</v>
      </c>
      <c r="M3977">
        <v>7.3</v>
      </c>
      <c r="N3977">
        <v>1.85</v>
      </c>
    </row>
    <row r="3978" spans="1:14" x14ac:dyDescent="0.3">
      <c r="A3978" t="s">
        <v>11047</v>
      </c>
      <c r="B3978">
        <v>115</v>
      </c>
      <c r="C3978" t="s">
        <v>11048</v>
      </c>
      <c r="E3978" t="s">
        <v>2190</v>
      </c>
      <c r="F3978" t="s">
        <v>11049</v>
      </c>
      <c r="G3978" t="s">
        <v>11050</v>
      </c>
      <c r="H3978" t="s">
        <v>11051</v>
      </c>
      <c r="I3978" t="s">
        <v>8544</v>
      </c>
      <c r="J3978" t="s">
        <v>7731</v>
      </c>
      <c r="K3978">
        <v>8000000</v>
      </c>
      <c r="L3978">
        <v>2005</v>
      </c>
      <c r="M3978">
        <v>7.5</v>
      </c>
      <c r="N3978">
        <v>2.35</v>
      </c>
    </row>
    <row r="3979" spans="1:14" x14ac:dyDescent="0.3">
      <c r="A3979" t="s">
        <v>11052</v>
      </c>
      <c r="B3979">
        <v>95</v>
      </c>
      <c r="C3979" t="s">
        <v>5001</v>
      </c>
      <c r="D3979">
        <v>37606</v>
      </c>
      <c r="E3979" t="s">
        <v>5554</v>
      </c>
      <c r="F3979" t="s">
        <v>1966</v>
      </c>
      <c r="G3979" t="s">
        <v>11053</v>
      </c>
      <c r="H3979" t="s">
        <v>8104</v>
      </c>
      <c r="I3979" t="s">
        <v>20</v>
      </c>
      <c r="J3979" t="s">
        <v>182</v>
      </c>
      <c r="K3979">
        <v>3500000</v>
      </c>
      <c r="L3979">
        <v>2009</v>
      </c>
      <c r="M3979">
        <v>6.8</v>
      </c>
      <c r="N3979">
        <v>2.35</v>
      </c>
    </row>
    <row r="3980" spans="1:14" x14ac:dyDescent="0.3">
      <c r="A3980" t="s">
        <v>11054</v>
      </c>
      <c r="B3980">
        <v>102</v>
      </c>
      <c r="C3980" t="s">
        <v>11055</v>
      </c>
      <c r="D3980">
        <v>2956000</v>
      </c>
      <c r="E3980" t="s">
        <v>11056</v>
      </c>
      <c r="F3980" t="s">
        <v>11057</v>
      </c>
      <c r="G3980" t="s">
        <v>11058</v>
      </c>
      <c r="H3980" t="s">
        <v>11059</v>
      </c>
      <c r="I3980" t="s">
        <v>20</v>
      </c>
      <c r="J3980" t="s">
        <v>21</v>
      </c>
      <c r="K3980">
        <v>3700000</v>
      </c>
      <c r="L3980">
        <v>1948</v>
      </c>
      <c r="M3980">
        <v>7.1</v>
      </c>
      <c r="N3980">
        <v>1.37</v>
      </c>
    </row>
    <row r="3981" spans="1:14" x14ac:dyDescent="0.3">
      <c r="A3981" t="s">
        <v>11060</v>
      </c>
      <c r="B3981">
        <v>99</v>
      </c>
      <c r="C3981" t="s">
        <v>7032</v>
      </c>
      <c r="D3981">
        <v>19959</v>
      </c>
      <c r="E3981" t="s">
        <v>2190</v>
      </c>
      <c r="F3981" t="s">
        <v>11061</v>
      </c>
      <c r="G3981" t="s">
        <v>11062</v>
      </c>
      <c r="H3981" t="s">
        <v>4088</v>
      </c>
      <c r="I3981" t="s">
        <v>20</v>
      </c>
      <c r="J3981" t="s">
        <v>5241</v>
      </c>
      <c r="K3981">
        <v>3800000</v>
      </c>
      <c r="L3981">
        <v>2009</v>
      </c>
      <c r="M3981">
        <v>6.9</v>
      </c>
      <c r="N3981">
        <v>2.35</v>
      </c>
    </row>
    <row r="3982" spans="1:14" x14ac:dyDescent="0.3">
      <c r="A3982" t="s">
        <v>7067</v>
      </c>
      <c r="B3982">
        <v>109</v>
      </c>
      <c r="C3982" t="s">
        <v>3000</v>
      </c>
      <c r="D3982">
        <v>2706659</v>
      </c>
      <c r="E3982" t="s">
        <v>1649</v>
      </c>
      <c r="F3982" t="s">
        <v>496</v>
      </c>
      <c r="G3982" t="s">
        <v>11063</v>
      </c>
      <c r="H3982" t="s">
        <v>1021</v>
      </c>
      <c r="I3982" t="s">
        <v>20</v>
      </c>
      <c r="J3982" t="s">
        <v>34</v>
      </c>
      <c r="K3982">
        <v>2000000</v>
      </c>
      <c r="L3982">
        <v>2006</v>
      </c>
      <c r="M3982">
        <v>6.9</v>
      </c>
      <c r="N3982">
        <v>1.85</v>
      </c>
    </row>
    <row r="3983" spans="1:14" x14ac:dyDescent="0.3">
      <c r="A3983" t="s">
        <v>3210</v>
      </c>
      <c r="B3983">
        <v>113</v>
      </c>
      <c r="C3983" t="s">
        <v>84</v>
      </c>
      <c r="D3983">
        <v>61094903</v>
      </c>
      <c r="E3983" t="s">
        <v>772</v>
      </c>
      <c r="F3983" t="s">
        <v>156</v>
      </c>
      <c r="G3983" t="s">
        <v>3984</v>
      </c>
      <c r="H3983" t="s">
        <v>3985</v>
      </c>
      <c r="I3983" t="s">
        <v>20</v>
      </c>
      <c r="J3983" t="s">
        <v>34</v>
      </c>
      <c r="K3983">
        <v>30000000</v>
      </c>
      <c r="L3983">
        <v>2011</v>
      </c>
      <c r="M3983">
        <v>6.9</v>
      </c>
      <c r="N3983">
        <v>2.35</v>
      </c>
    </row>
    <row r="3984" spans="1:14" x14ac:dyDescent="0.3">
      <c r="A3984" t="s">
        <v>45</v>
      </c>
      <c r="B3984">
        <v>25</v>
      </c>
      <c r="C3984" t="s">
        <v>11064</v>
      </c>
      <c r="E3984" t="s">
        <v>7045</v>
      </c>
      <c r="F3984" t="s">
        <v>1666</v>
      </c>
      <c r="G3984" t="s">
        <v>11065</v>
      </c>
      <c r="H3984" t="s">
        <v>11066</v>
      </c>
      <c r="I3984" t="s">
        <v>20</v>
      </c>
      <c r="J3984" t="s">
        <v>21</v>
      </c>
      <c r="M3984">
        <v>8.4</v>
      </c>
      <c r="N3984">
        <v>4</v>
      </c>
    </row>
    <row r="3985" spans="1:14" x14ac:dyDescent="0.3">
      <c r="A3985" t="s">
        <v>5907</v>
      </c>
      <c r="B3985">
        <v>113</v>
      </c>
      <c r="C3985" t="s">
        <v>11067</v>
      </c>
      <c r="E3985" t="s">
        <v>2190</v>
      </c>
      <c r="F3985" t="s">
        <v>11068</v>
      </c>
      <c r="G3985" t="s">
        <v>11069</v>
      </c>
      <c r="H3985" t="s">
        <v>11070</v>
      </c>
      <c r="I3985" t="s">
        <v>20</v>
      </c>
      <c r="J3985" t="s">
        <v>21</v>
      </c>
      <c r="K3985">
        <v>3600000</v>
      </c>
      <c r="L3985">
        <v>1969</v>
      </c>
      <c r="M3985">
        <v>7.9</v>
      </c>
      <c r="N3985">
        <v>1.85</v>
      </c>
    </row>
    <row r="3986" spans="1:14" x14ac:dyDescent="0.3">
      <c r="A3986" t="s">
        <v>7766</v>
      </c>
      <c r="B3986">
        <v>91</v>
      </c>
      <c r="C3986" t="s">
        <v>130</v>
      </c>
      <c r="D3986">
        <v>45857453</v>
      </c>
      <c r="E3986" t="s">
        <v>3436</v>
      </c>
      <c r="F3986" t="s">
        <v>94</v>
      </c>
      <c r="G3986" t="s">
        <v>11071</v>
      </c>
      <c r="H3986" t="s">
        <v>11072</v>
      </c>
      <c r="I3986" t="s">
        <v>20</v>
      </c>
      <c r="J3986" t="s">
        <v>34</v>
      </c>
      <c r="K3986">
        <v>3500000</v>
      </c>
      <c r="L3986">
        <v>1997</v>
      </c>
      <c r="M3986">
        <v>7.2</v>
      </c>
      <c r="N3986">
        <v>1.85</v>
      </c>
    </row>
    <row r="3987" spans="1:14" x14ac:dyDescent="0.3">
      <c r="A3987" t="s">
        <v>11073</v>
      </c>
      <c r="B3987">
        <v>88</v>
      </c>
      <c r="C3987" t="s">
        <v>11074</v>
      </c>
      <c r="D3987">
        <v>83400000</v>
      </c>
      <c r="E3987" t="s">
        <v>1099</v>
      </c>
      <c r="F3987" t="s">
        <v>11075</v>
      </c>
      <c r="G3987" t="s">
        <v>11076</v>
      </c>
      <c r="H3987" t="s">
        <v>11077</v>
      </c>
      <c r="I3987" t="s">
        <v>20</v>
      </c>
      <c r="J3987" t="s">
        <v>21</v>
      </c>
      <c r="K3987">
        <v>3500000</v>
      </c>
      <c r="L3987">
        <v>1980</v>
      </c>
      <c r="M3987">
        <v>7.8</v>
      </c>
      <c r="N3987">
        <v>1.85</v>
      </c>
    </row>
    <row r="3988" spans="1:14" x14ac:dyDescent="0.3">
      <c r="A3988" t="s">
        <v>11078</v>
      </c>
      <c r="B3988">
        <v>88</v>
      </c>
      <c r="C3988" t="s">
        <v>1925</v>
      </c>
      <c r="E3988" t="s">
        <v>37</v>
      </c>
      <c r="F3988" t="s">
        <v>3978</v>
      </c>
      <c r="G3988" t="s">
        <v>11079</v>
      </c>
      <c r="H3988" t="s">
        <v>11080</v>
      </c>
      <c r="I3988" t="s">
        <v>20</v>
      </c>
      <c r="J3988" t="s">
        <v>21</v>
      </c>
      <c r="K3988">
        <v>5000000</v>
      </c>
      <c r="L3988">
        <v>2015</v>
      </c>
      <c r="M3988">
        <v>3.5</v>
      </c>
      <c r="N3988">
        <v>1.33</v>
      </c>
    </row>
    <row r="3989" spans="1:14" x14ac:dyDescent="0.3">
      <c r="A3989" t="s">
        <v>1993</v>
      </c>
      <c r="B3989">
        <v>97</v>
      </c>
      <c r="C3989" t="s">
        <v>2478</v>
      </c>
      <c r="D3989">
        <v>27900000</v>
      </c>
      <c r="E3989" t="s">
        <v>1649</v>
      </c>
      <c r="F3989" t="s">
        <v>3947</v>
      </c>
      <c r="G3989" t="s">
        <v>11081</v>
      </c>
      <c r="H3989" t="s">
        <v>3129</v>
      </c>
      <c r="I3989" t="s">
        <v>20</v>
      </c>
      <c r="J3989" t="s">
        <v>21</v>
      </c>
      <c r="K3989">
        <v>3500000</v>
      </c>
      <c r="L3989">
        <v>1995</v>
      </c>
      <c r="M3989">
        <v>7.3</v>
      </c>
      <c r="N3989">
        <v>1.85</v>
      </c>
    </row>
    <row r="3990" spans="1:14" x14ac:dyDescent="0.3">
      <c r="A3990" t="s">
        <v>1719</v>
      </c>
      <c r="B3990">
        <v>97</v>
      </c>
      <c r="C3990" t="s">
        <v>1856</v>
      </c>
      <c r="D3990">
        <v>27900000</v>
      </c>
      <c r="E3990" t="s">
        <v>1392</v>
      </c>
      <c r="F3990" t="s">
        <v>541</v>
      </c>
      <c r="G3990" t="s">
        <v>11082</v>
      </c>
      <c r="H3990" t="s">
        <v>7741</v>
      </c>
      <c r="I3990" t="s">
        <v>20</v>
      </c>
      <c r="J3990" t="s">
        <v>21</v>
      </c>
      <c r="K3990">
        <v>3500000</v>
      </c>
      <c r="L3990">
        <v>1993</v>
      </c>
      <c r="M3990">
        <v>7.5</v>
      </c>
      <c r="N3990">
        <v>1.85</v>
      </c>
    </row>
    <row r="3991" spans="1:14" x14ac:dyDescent="0.3">
      <c r="A3991" t="s">
        <v>45</v>
      </c>
      <c r="B3991">
        <v>42</v>
      </c>
      <c r="C3991" t="s">
        <v>1543</v>
      </c>
      <c r="E3991" t="s">
        <v>3846</v>
      </c>
      <c r="F3991" t="s">
        <v>11083</v>
      </c>
      <c r="G3991" t="s">
        <v>11084</v>
      </c>
      <c r="H3991" t="s">
        <v>7917</v>
      </c>
      <c r="I3991" t="s">
        <v>20</v>
      </c>
      <c r="J3991" t="s">
        <v>21</v>
      </c>
      <c r="M3991">
        <v>7.8</v>
      </c>
      <c r="N3991">
        <v>16</v>
      </c>
    </row>
    <row r="3992" spans="1:14" x14ac:dyDescent="0.3">
      <c r="A3992" t="s">
        <v>11085</v>
      </c>
      <c r="B3992">
        <v>85</v>
      </c>
      <c r="C3992" t="s">
        <v>2965</v>
      </c>
      <c r="D3992">
        <v>14000000</v>
      </c>
      <c r="E3992" t="s">
        <v>4917</v>
      </c>
      <c r="F3992" t="s">
        <v>4888</v>
      </c>
      <c r="G3992" t="s">
        <v>11086</v>
      </c>
      <c r="H3992" t="s">
        <v>10823</v>
      </c>
      <c r="I3992" t="s">
        <v>20</v>
      </c>
      <c r="J3992" t="s">
        <v>21</v>
      </c>
      <c r="K3992">
        <v>3500000</v>
      </c>
      <c r="L3992">
        <v>1987</v>
      </c>
      <c r="M3992">
        <v>6</v>
      </c>
      <c r="N3992">
        <v>1.85</v>
      </c>
    </row>
    <row r="3993" spans="1:14" x14ac:dyDescent="0.3">
      <c r="A3993" t="s">
        <v>10075</v>
      </c>
      <c r="B3993">
        <v>121</v>
      </c>
      <c r="C3993" t="s">
        <v>4192</v>
      </c>
      <c r="E3993" t="s">
        <v>11087</v>
      </c>
      <c r="F3993" t="s">
        <v>11033</v>
      </c>
      <c r="G3993" t="s">
        <v>11088</v>
      </c>
      <c r="H3993" t="s">
        <v>10079</v>
      </c>
      <c r="I3993" t="s">
        <v>20</v>
      </c>
      <c r="J3993" t="s">
        <v>21</v>
      </c>
      <c r="K3993">
        <v>3716946</v>
      </c>
      <c r="L3993">
        <v>1970</v>
      </c>
      <c r="M3993">
        <v>7.3</v>
      </c>
      <c r="N3993">
        <v>1.85</v>
      </c>
    </row>
    <row r="3994" spans="1:14" x14ac:dyDescent="0.3">
      <c r="A3994" t="s">
        <v>11089</v>
      </c>
      <c r="B3994">
        <v>134</v>
      </c>
      <c r="C3994" t="s">
        <v>2280</v>
      </c>
      <c r="E3994" t="s">
        <v>6459</v>
      </c>
      <c r="F3994" t="s">
        <v>11090</v>
      </c>
      <c r="G3994" t="s">
        <v>11091</v>
      </c>
      <c r="H3994" t="s">
        <v>11092</v>
      </c>
      <c r="I3994" t="s">
        <v>20</v>
      </c>
      <c r="J3994" t="s">
        <v>21</v>
      </c>
      <c r="K3994">
        <v>3500000</v>
      </c>
      <c r="L3994">
        <v>1967</v>
      </c>
      <c r="M3994">
        <v>8</v>
      </c>
      <c r="N3994">
        <v>2.35</v>
      </c>
    </row>
    <row r="3995" spans="1:14" x14ac:dyDescent="0.3">
      <c r="A3995" t="s">
        <v>10110</v>
      </c>
      <c r="B3995">
        <v>149</v>
      </c>
      <c r="C3995" t="s">
        <v>11093</v>
      </c>
      <c r="E3995" t="s">
        <v>2190</v>
      </c>
      <c r="F3995" t="s">
        <v>11094</v>
      </c>
      <c r="G3995" t="s">
        <v>11095</v>
      </c>
      <c r="H3995" t="s">
        <v>11096</v>
      </c>
      <c r="I3995" t="s">
        <v>20</v>
      </c>
      <c r="J3995" t="s">
        <v>21</v>
      </c>
      <c r="K3995">
        <v>3500000</v>
      </c>
      <c r="L3995">
        <v>1959</v>
      </c>
      <c r="M3995">
        <v>7.6</v>
      </c>
      <c r="N3995">
        <v>1.78</v>
      </c>
    </row>
    <row r="3996" spans="1:14" x14ac:dyDescent="0.3">
      <c r="A3996" t="s">
        <v>7327</v>
      </c>
      <c r="B3996">
        <v>121</v>
      </c>
      <c r="C3996" t="s">
        <v>2459</v>
      </c>
      <c r="E3996" t="s">
        <v>749</v>
      </c>
      <c r="F3996" t="s">
        <v>6586</v>
      </c>
      <c r="G3996" t="s">
        <v>11097</v>
      </c>
      <c r="H3996" t="s">
        <v>3042</v>
      </c>
      <c r="I3996" t="s">
        <v>20</v>
      </c>
      <c r="J3996" t="s">
        <v>21</v>
      </c>
      <c r="K3996">
        <v>3500000</v>
      </c>
      <c r="L3996">
        <v>1966</v>
      </c>
      <c r="M3996">
        <v>7</v>
      </c>
      <c r="N3996">
        <v>2.35</v>
      </c>
    </row>
    <row r="3997" spans="1:14" x14ac:dyDescent="0.3">
      <c r="A3997" t="s">
        <v>6584</v>
      </c>
      <c r="B3997">
        <v>116</v>
      </c>
      <c r="C3997" t="s">
        <v>5532</v>
      </c>
      <c r="E3997" t="s">
        <v>6241</v>
      </c>
      <c r="F3997" t="s">
        <v>11098</v>
      </c>
      <c r="G3997" t="s">
        <v>11099</v>
      </c>
      <c r="H3997" t="s">
        <v>11100</v>
      </c>
      <c r="I3997" t="s">
        <v>20</v>
      </c>
      <c r="J3997" t="s">
        <v>34</v>
      </c>
      <c r="K3997">
        <v>2000000</v>
      </c>
      <c r="L3997">
        <v>1972</v>
      </c>
      <c r="M3997">
        <v>7.5</v>
      </c>
      <c r="N3997">
        <v>1.85</v>
      </c>
    </row>
    <row r="3998" spans="1:14" x14ac:dyDescent="0.3">
      <c r="A3998" t="s">
        <v>11101</v>
      </c>
      <c r="B3998">
        <v>92</v>
      </c>
      <c r="C3998" t="s">
        <v>11102</v>
      </c>
      <c r="D3998">
        <v>25138292</v>
      </c>
      <c r="E3998" t="s">
        <v>3197</v>
      </c>
      <c r="F3998" t="s">
        <v>4853</v>
      </c>
      <c r="G3998" t="s">
        <v>11103</v>
      </c>
      <c r="H3998" t="s">
        <v>826</v>
      </c>
      <c r="I3998" t="s">
        <v>20</v>
      </c>
      <c r="J3998" t="s">
        <v>21</v>
      </c>
      <c r="K3998">
        <v>3500000</v>
      </c>
      <c r="L3998">
        <v>2015</v>
      </c>
      <c r="M3998">
        <v>6.8</v>
      </c>
      <c r="N3998">
        <v>1.66</v>
      </c>
    </row>
    <row r="3999" spans="1:14" x14ac:dyDescent="0.3">
      <c r="A3999" t="s">
        <v>11104</v>
      </c>
      <c r="B3999">
        <v>93</v>
      </c>
      <c r="C3999" t="s">
        <v>11105</v>
      </c>
      <c r="D3999">
        <v>10305534</v>
      </c>
      <c r="E3999" t="s">
        <v>1099</v>
      </c>
      <c r="F3999" t="s">
        <v>11106</v>
      </c>
      <c r="G3999" t="s">
        <v>11107</v>
      </c>
      <c r="H3999" t="s">
        <v>11108</v>
      </c>
      <c r="I3999" t="s">
        <v>20</v>
      </c>
      <c r="J3999" t="s">
        <v>21</v>
      </c>
      <c r="K3999">
        <v>3500000</v>
      </c>
      <c r="L3999">
        <v>1998</v>
      </c>
      <c r="M3999">
        <v>3.9</v>
      </c>
      <c r="N3999">
        <v>1.85</v>
      </c>
    </row>
    <row r="4000" spans="1:14" x14ac:dyDescent="0.3">
      <c r="A4000" t="s">
        <v>10999</v>
      </c>
      <c r="B4000">
        <v>96</v>
      </c>
      <c r="C4000" t="s">
        <v>7055</v>
      </c>
      <c r="D4000">
        <v>9449219</v>
      </c>
      <c r="E4000" t="s">
        <v>936</v>
      </c>
      <c r="F4000" t="s">
        <v>4236</v>
      </c>
      <c r="G4000" t="s">
        <v>11109</v>
      </c>
      <c r="H4000" t="s">
        <v>11110</v>
      </c>
      <c r="I4000" t="s">
        <v>20</v>
      </c>
      <c r="J4000" t="s">
        <v>21</v>
      </c>
      <c r="K4000">
        <v>3500000</v>
      </c>
      <c r="L4000">
        <v>1996</v>
      </c>
      <c r="M4000">
        <v>6.1</v>
      </c>
      <c r="N4000">
        <v>1.85</v>
      </c>
    </row>
    <row r="4001" spans="1:14" x14ac:dyDescent="0.3">
      <c r="A4001" t="s">
        <v>739</v>
      </c>
      <c r="B4001">
        <v>105</v>
      </c>
      <c r="C4001" t="s">
        <v>7459</v>
      </c>
      <c r="D4001">
        <v>6390032</v>
      </c>
      <c r="E4001" t="s">
        <v>1017</v>
      </c>
      <c r="F4001" t="s">
        <v>339</v>
      </c>
      <c r="G4001" t="s">
        <v>11111</v>
      </c>
      <c r="H4001" t="s">
        <v>4748</v>
      </c>
      <c r="I4001" t="s">
        <v>20</v>
      </c>
      <c r="J4001" t="s">
        <v>21</v>
      </c>
      <c r="K4001">
        <v>3500000</v>
      </c>
      <c r="L4001">
        <v>1998</v>
      </c>
      <c r="M4001">
        <v>7.5</v>
      </c>
      <c r="N4001">
        <v>2.35</v>
      </c>
    </row>
    <row r="4002" spans="1:14" x14ac:dyDescent="0.3">
      <c r="A4002" t="s">
        <v>6310</v>
      </c>
      <c r="B4002">
        <v>129</v>
      </c>
      <c r="C4002" t="s">
        <v>11112</v>
      </c>
      <c r="D4002">
        <v>20167424</v>
      </c>
      <c r="E4002" t="s">
        <v>1265</v>
      </c>
      <c r="F4002" t="s">
        <v>11113</v>
      </c>
      <c r="G4002" t="s">
        <v>11114</v>
      </c>
      <c r="H4002" t="s">
        <v>11115</v>
      </c>
      <c r="I4002" t="s">
        <v>1800</v>
      </c>
      <c r="J4002" t="s">
        <v>11116</v>
      </c>
      <c r="K4002">
        <v>2000000</v>
      </c>
      <c r="L4002">
        <v>2009</v>
      </c>
      <c r="M4002">
        <v>8.1999999999999993</v>
      </c>
      <c r="N4002">
        <v>2.35</v>
      </c>
    </row>
    <row r="4003" spans="1:14" x14ac:dyDescent="0.3">
      <c r="A4003" t="s">
        <v>1629</v>
      </c>
      <c r="B4003">
        <v>87</v>
      </c>
      <c r="C4003" t="s">
        <v>7177</v>
      </c>
      <c r="E4003" t="s">
        <v>3960</v>
      </c>
      <c r="F4003" t="s">
        <v>7178</v>
      </c>
      <c r="G4003" t="s">
        <v>7179</v>
      </c>
      <c r="H4003" t="s">
        <v>7180</v>
      </c>
      <c r="I4003" t="s">
        <v>20</v>
      </c>
      <c r="J4003" t="s">
        <v>21</v>
      </c>
      <c r="K4003">
        <v>3500000</v>
      </c>
      <c r="L4003">
        <v>1985</v>
      </c>
      <c r="M4003">
        <v>7.2</v>
      </c>
      <c r="N4003">
        <v>1.85</v>
      </c>
    </row>
    <row r="4004" spans="1:14" x14ac:dyDescent="0.3">
      <c r="A4004" t="s">
        <v>11117</v>
      </c>
      <c r="B4004">
        <v>94</v>
      </c>
      <c r="C4004" t="s">
        <v>11118</v>
      </c>
      <c r="E4004" t="s">
        <v>3456</v>
      </c>
      <c r="F4004" t="s">
        <v>11119</v>
      </c>
      <c r="G4004" t="s">
        <v>11120</v>
      </c>
      <c r="H4004" t="s">
        <v>11121</v>
      </c>
      <c r="I4004" t="s">
        <v>20</v>
      </c>
      <c r="J4004" t="s">
        <v>21</v>
      </c>
      <c r="L4004">
        <v>2008</v>
      </c>
      <c r="M4004">
        <v>4.8</v>
      </c>
      <c r="N4004">
        <v>1.85</v>
      </c>
    </row>
    <row r="4005" spans="1:14" x14ac:dyDescent="0.3">
      <c r="A4005" t="s">
        <v>52</v>
      </c>
      <c r="B4005">
        <v>37</v>
      </c>
      <c r="C4005" t="s">
        <v>11122</v>
      </c>
      <c r="D4005">
        <v>5923044</v>
      </c>
      <c r="E4005" t="s">
        <v>4917</v>
      </c>
      <c r="F4005" t="s">
        <v>8724</v>
      </c>
      <c r="G4005" t="s">
        <v>11123</v>
      </c>
      <c r="H4005" t="s">
        <v>11124</v>
      </c>
      <c r="I4005" t="s">
        <v>20</v>
      </c>
      <c r="J4005" t="s">
        <v>21</v>
      </c>
      <c r="K4005">
        <v>3600000</v>
      </c>
      <c r="L4005">
        <v>1987</v>
      </c>
      <c r="M4005">
        <v>7.8</v>
      </c>
      <c r="N4005">
        <v>1.85</v>
      </c>
    </row>
    <row r="4006" spans="1:14" x14ac:dyDescent="0.3">
      <c r="A4006" t="s">
        <v>11125</v>
      </c>
      <c r="B4006">
        <v>81</v>
      </c>
      <c r="C4006" t="s">
        <v>5827</v>
      </c>
      <c r="D4006">
        <v>3293258</v>
      </c>
      <c r="E4006" t="s">
        <v>11126</v>
      </c>
      <c r="F4006" t="s">
        <v>1473</v>
      </c>
      <c r="G4006" t="s">
        <v>11127</v>
      </c>
      <c r="H4006" t="s">
        <v>4276</v>
      </c>
      <c r="I4006" t="s">
        <v>20</v>
      </c>
      <c r="J4006" t="s">
        <v>21</v>
      </c>
      <c r="K4006">
        <v>3000000</v>
      </c>
      <c r="L4006">
        <v>2001</v>
      </c>
      <c r="M4006">
        <v>5.2</v>
      </c>
      <c r="N4006">
        <v>1.85</v>
      </c>
    </row>
    <row r="4007" spans="1:14" x14ac:dyDescent="0.3">
      <c r="A4007" t="s">
        <v>11128</v>
      </c>
      <c r="B4007">
        <v>97</v>
      </c>
      <c r="C4007" t="s">
        <v>2061</v>
      </c>
      <c r="E4007" t="s">
        <v>3960</v>
      </c>
      <c r="F4007" t="s">
        <v>3404</v>
      </c>
      <c r="G4007" t="s">
        <v>11129</v>
      </c>
      <c r="H4007" t="s">
        <v>11130</v>
      </c>
      <c r="I4007" t="s">
        <v>20</v>
      </c>
      <c r="J4007" t="s">
        <v>21</v>
      </c>
      <c r="K4007">
        <v>1000000</v>
      </c>
      <c r="L4007">
        <v>2013</v>
      </c>
      <c r="M4007">
        <v>3.3</v>
      </c>
      <c r="N4007">
        <v>1.78</v>
      </c>
    </row>
    <row r="4008" spans="1:14" x14ac:dyDescent="0.3">
      <c r="A4008" t="s">
        <v>11131</v>
      </c>
      <c r="B4008">
        <v>106</v>
      </c>
      <c r="C4008" t="s">
        <v>11132</v>
      </c>
      <c r="D4008">
        <v>886410</v>
      </c>
      <c r="E4008" t="s">
        <v>4026</v>
      </c>
      <c r="F4008" t="s">
        <v>11133</v>
      </c>
      <c r="G4008" t="s">
        <v>11134</v>
      </c>
      <c r="H4008" t="s">
        <v>11135</v>
      </c>
      <c r="I4008" t="s">
        <v>1800</v>
      </c>
      <c r="J4008" t="s">
        <v>1890</v>
      </c>
      <c r="K4008">
        <v>3500000</v>
      </c>
      <c r="L4008">
        <v>1998</v>
      </c>
      <c r="M4008">
        <v>6.8</v>
      </c>
      <c r="N4008">
        <v>1.85</v>
      </c>
    </row>
    <row r="4009" spans="1:14" x14ac:dyDescent="0.3">
      <c r="A4009" t="s">
        <v>11136</v>
      </c>
      <c r="B4009">
        <v>103</v>
      </c>
      <c r="C4009" t="s">
        <v>11137</v>
      </c>
      <c r="D4009">
        <v>252652</v>
      </c>
      <c r="E4009" t="s">
        <v>11138</v>
      </c>
      <c r="F4009" t="s">
        <v>11139</v>
      </c>
      <c r="G4009" t="s">
        <v>11140</v>
      </c>
      <c r="H4009" t="s">
        <v>11141</v>
      </c>
      <c r="I4009" t="s">
        <v>10255</v>
      </c>
      <c r="J4009" t="s">
        <v>7489</v>
      </c>
      <c r="K4009">
        <v>19900000</v>
      </c>
      <c r="L4009">
        <v>2010</v>
      </c>
      <c r="M4009">
        <v>7</v>
      </c>
      <c r="N4009">
        <v>1.85</v>
      </c>
    </row>
    <row r="4010" spans="1:14" x14ac:dyDescent="0.3">
      <c r="A4010" t="s">
        <v>11142</v>
      </c>
      <c r="B4010">
        <v>101</v>
      </c>
      <c r="C4010" t="s">
        <v>282</v>
      </c>
      <c r="D4010">
        <v>220234</v>
      </c>
      <c r="E4010" t="s">
        <v>1106</v>
      </c>
      <c r="F4010" t="s">
        <v>1019</v>
      </c>
      <c r="G4010" t="s">
        <v>11143</v>
      </c>
      <c r="H4010" t="s">
        <v>1435</v>
      </c>
      <c r="I4010" t="s">
        <v>20</v>
      </c>
      <c r="J4010" t="s">
        <v>21</v>
      </c>
      <c r="K4010">
        <v>3500000</v>
      </c>
      <c r="L4010">
        <v>2006</v>
      </c>
      <c r="M4010">
        <v>6.5</v>
      </c>
      <c r="N4010">
        <v>1.85</v>
      </c>
    </row>
    <row r="4011" spans="1:14" x14ac:dyDescent="0.3">
      <c r="A4011" t="s">
        <v>2985</v>
      </c>
      <c r="B4011">
        <v>102</v>
      </c>
      <c r="C4011" t="s">
        <v>2986</v>
      </c>
      <c r="D4011">
        <v>34350553</v>
      </c>
      <c r="E4011" t="s">
        <v>1251</v>
      </c>
      <c r="F4011" t="s">
        <v>1376</v>
      </c>
      <c r="G4011" t="s">
        <v>2987</v>
      </c>
      <c r="H4011" t="s">
        <v>1496</v>
      </c>
      <c r="I4011" t="s">
        <v>20</v>
      </c>
      <c r="J4011" t="s">
        <v>21</v>
      </c>
      <c r="K4011">
        <v>68000000</v>
      </c>
      <c r="L4011">
        <v>2012</v>
      </c>
      <c r="M4011">
        <v>5.7</v>
      </c>
      <c r="N4011">
        <v>2.35</v>
      </c>
    </row>
    <row r="4012" spans="1:14" x14ac:dyDescent="0.3">
      <c r="A4012" t="s">
        <v>11144</v>
      </c>
      <c r="B4012">
        <v>98</v>
      </c>
      <c r="C4012" t="s">
        <v>831</v>
      </c>
      <c r="D4012">
        <v>101228</v>
      </c>
      <c r="E4012" t="s">
        <v>1649</v>
      </c>
      <c r="F4012" t="s">
        <v>1281</v>
      </c>
      <c r="G4012" t="s">
        <v>11145</v>
      </c>
      <c r="H4012" t="s">
        <v>5313</v>
      </c>
      <c r="I4012" t="s">
        <v>20</v>
      </c>
      <c r="J4012" t="s">
        <v>21</v>
      </c>
      <c r="K4012">
        <v>3500000</v>
      </c>
      <c r="L4012">
        <v>2005</v>
      </c>
      <c r="M4012">
        <v>6.4</v>
      </c>
      <c r="N4012">
        <v>1.85</v>
      </c>
    </row>
    <row r="4013" spans="1:14" x14ac:dyDescent="0.3">
      <c r="A4013" t="s">
        <v>3229</v>
      </c>
      <c r="B4013">
        <v>91</v>
      </c>
      <c r="C4013" t="s">
        <v>6552</v>
      </c>
      <c r="D4013">
        <v>96793</v>
      </c>
      <c r="E4013" t="s">
        <v>942</v>
      </c>
      <c r="F4013" t="s">
        <v>464</v>
      </c>
      <c r="G4013" t="s">
        <v>11146</v>
      </c>
      <c r="H4013" t="s">
        <v>3212</v>
      </c>
      <c r="I4013" t="s">
        <v>20</v>
      </c>
      <c r="J4013" t="s">
        <v>21</v>
      </c>
      <c r="K4013">
        <v>3500000</v>
      </c>
      <c r="L4013">
        <v>2004</v>
      </c>
      <c r="M4013">
        <v>5.3</v>
      </c>
      <c r="N4013">
        <v>2.35</v>
      </c>
    </row>
    <row r="4014" spans="1:14" x14ac:dyDescent="0.3">
      <c r="A4014" t="s">
        <v>11147</v>
      </c>
      <c r="B4014">
        <v>105</v>
      </c>
      <c r="C4014" t="s">
        <v>11148</v>
      </c>
      <c r="D4014">
        <v>123777</v>
      </c>
      <c r="E4014" t="s">
        <v>11149</v>
      </c>
      <c r="F4014" t="s">
        <v>7765</v>
      </c>
      <c r="G4014" t="s">
        <v>11150</v>
      </c>
      <c r="H4014" t="s">
        <v>11151</v>
      </c>
      <c r="I4014" t="s">
        <v>20</v>
      </c>
      <c r="J4014" t="s">
        <v>182</v>
      </c>
      <c r="K4014">
        <v>3500000</v>
      </c>
      <c r="L4014">
        <v>2016</v>
      </c>
      <c r="M4014">
        <v>4.7</v>
      </c>
      <c r="N4014">
        <v>1.85</v>
      </c>
    </row>
    <row r="4015" spans="1:14" x14ac:dyDescent="0.3">
      <c r="A4015" t="s">
        <v>11152</v>
      </c>
      <c r="B4015">
        <v>98</v>
      </c>
      <c r="C4015" t="s">
        <v>8253</v>
      </c>
      <c r="E4015" t="s">
        <v>1403</v>
      </c>
      <c r="F4015" t="s">
        <v>3269</v>
      </c>
      <c r="G4015" t="s">
        <v>11153</v>
      </c>
      <c r="H4015" t="s">
        <v>11154</v>
      </c>
      <c r="I4015" t="s">
        <v>20</v>
      </c>
      <c r="J4015" t="s">
        <v>21</v>
      </c>
      <c r="K4015">
        <v>3500000</v>
      </c>
      <c r="L4015">
        <v>2008</v>
      </c>
      <c r="M4015">
        <v>6.1</v>
      </c>
      <c r="N4015">
        <v>1.85</v>
      </c>
    </row>
    <row r="4016" spans="1:14" x14ac:dyDescent="0.3">
      <c r="A4016" t="s">
        <v>11155</v>
      </c>
      <c r="B4016">
        <v>104</v>
      </c>
      <c r="C4016" t="s">
        <v>4142</v>
      </c>
      <c r="E4016" t="s">
        <v>287</v>
      </c>
      <c r="F4016" t="s">
        <v>3820</v>
      </c>
      <c r="G4016" t="s">
        <v>11156</v>
      </c>
      <c r="H4016" t="s">
        <v>11157</v>
      </c>
      <c r="I4016" t="s">
        <v>20</v>
      </c>
      <c r="J4016" t="s">
        <v>21</v>
      </c>
      <c r="K4016">
        <v>1000000</v>
      </c>
      <c r="L4016">
        <v>1998</v>
      </c>
      <c r="M4016">
        <v>5.5</v>
      </c>
      <c r="N4016">
        <v>1.37</v>
      </c>
    </row>
    <row r="4017" spans="1:14" x14ac:dyDescent="0.3">
      <c r="A4017" t="s">
        <v>45</v>
      </c>
      <c r="B4017">
        <v>45</v>
      </c>
      <c r="C4017" t="s">
        <v>11158</v>
      </c>
      <c r="E4017" t="s">
        <v>2588</v>
      </c>
      <c r="F4017" t="s">
        <v>120</v>
      </c>
      <c r="G4017" t="s">
        <v>11159</v>
      </c>
      <c r="H4017" t="s">
        <v>11160</v>
      </c>
      <c r="I4017" t="s">
        <v>20</v>
      </c>
      <c r="J4017" t="s">
        <v>34</v>
      </c>
      <c r="M4017">
        <v>7.3</v>
      </c>
    </row>
    <row r="4018" spans="1:14" x14ac:dyDescent="0.3">
      <c r="A4018" t="s">
        <v>11161</v>
      </c>
      <c r="B4018">
        <v>96</v>
      </c>
      <c r="C4018" t="s">
        <v>2085</v>
      </c>
      <c r="E4018" t="s">
        <v>3456</v>
      </c>
      <c r="F4018" t="s">
        <v>1149</v>
      </c>
      <c r="G4018" t="s">
        <v>11162</v>
      </c>
      <c r="H4018" t="s">
        <v>5837</v>
      </c>
      <c r="I4018" t="s">
        <v>20</v>
      </c>
      <c r="J4018" t="s">
        <v>21</v>
      </c>
      <c r="K4018">
        <v>3500000</v>
      </c>
      <c r="L4018">
        <v>2009</v>
      </c>
      <c r="M4018">
        <v>4.8</v>
      </c>
      <c r="N4018">
        <v>2.35</v>
      </c>
    </row>
    <row r="4019" spans="1:14" x14ac:dyDescent="0.3">
      <c r="A4019" t="s">
        <v>11163</v>
      </c>
      <c r="B4019">
        <v>148</v>
      </c>
      <c r="C4019" t="s">
        <v>2199</v>
      </c>
      <c r="E4019" t="s">
        <v>11164</v>
      </c>
      <c r="F4019" t="s">
        <v>1797</v>
      </c>
      <c r="G4019" t="s">
        <v>11165</v>
      </c>
      <c r="H4019" t="s">
        <v>11166</v>
      </c>
      <c r="I4019" t="s">
        <v>20</v>
      </c>
      <c r="J4019" t="s">
        <v>21</v>
      </c>
      <c r="K4019">
        <v>3500000</v>
      </c>
      <c r="L4019">
        <v>2013</v>
      </c>
      <c r="M4019">
        <v>8.4</v>
      </c>
    </row>
    <row r="4020" spans="1:14" x14ac:dyDescent="0.3">
      <c r="A4020" t="s">
        <v>11167</v>
      </c>
      <c r="B4020">
        <v>100</v>
      </c>
      <c r="C4020" t="s">
        <v>11168</v>
      </c>
      <c r="D4020">
        <v>29233</v>
      </c>
      <c r="E4020" t="s">
        <v>43</v>
      </c>
      <c r="F4020" t="s">
        <v>11169</v>
      </c>
      <c r="G4020" t="s">
        <v>11170</v>
      </c>
      <c r="H4020" t="s">
        <v>11171</v>
      </c>
      <c r="I4020" t="s">
        <v>20</v>
      </c>
      <c r="J4020" t="s">
        <v>21</v>
      </c>
      <c r="K4020">
        <v>3500000</v>
      </c>
      <c r="L4020">
        <v>2015</v>
      </c>
      <c r="M4020">
        <v>7</v>
      </c>
    </row>
    <row r="4021" spans="1:14" x14ac:dyDescent="0.3">
      <c r="A4021" t="s">
        <v>2791</v>
      </c>
      <c r="B4021">
        <v>86</v>
      </c>
      <c r="C4021" t="s">
        <v>11172</v>
      </c>
      <c r="E4021" t="s">
        <v>1269</v>
      </c>
      <c r="F4021" t="s">
        <v>4679</v>
      </c>
      <c r="G4021" t="s">
        <v>11173</v>
      </c>
      <c r="H4021" t="s">
        <v>11174</v>
      </c>
      <c r="I4021" t="s">
        <v>20</v>
      </c>
      <c r="J4021" t="s">
        <v>182</v>
      </c>
      <c r="K4021">
        <v>3500000</v>
      </c>
      <c r="L4021">
        <v>2014</v>
      </c>
      <c r="M4021">
        <v>3.3</v>
      </c>
      <c r="N4021">
        <v>1.78</v>
      </c>
    </row>
    <row r="4022" spans="1:14" x14ac:dyDescent="0.3">
      <c r="A4022" t="s">
        <v>11175</v>
      </c>
      <c r="B4022">
        <v>92</v>
      </c>
      <c r="C4022" t="s">
        <v>1211</v>
      </c>
      <c r="E4022" t="s">
        <v>315</v>
      </c>
      <c r="F4022" t="s">
        <v>3668</v>
      </c>
      <c r="G4022" t="s">
        <v>11176</v>
      </c>
      <c r="H4022" t="s">
        <v>5538</v>
      </c>
      <c r="I4022" t="s">
        <v>20</v>
      </c>
      <c r="J4022" t="s">
        <v>21</v>
      </c>
      <c r="K4022">
        <v>3500000</v>
      </c>
      <c r="L4022">
        <v>2014</v>
      </c>
      <c r="M4022">
        <v>5.4</v>
      </c>
      <c r="N4022">
        <v>1.85</v>
      </c>
    </row>
    <row r="4023" spans="1:14" x14ac:dyDescent="0.3">
      <c r="A4023" t="s">
        <v>11177</v>
      </c>
      <c r="B4023">
        <v>88</v>
      </c>
      <c r="C4023" t="s">
        <v>8759</v>
      </c>
      <c r="E4023" t="s">
        <v>2588</v>
      </c>
      <c r="F4023" t="s">
        <v>7042</v>
      </c>
      <c r="G4023" t="s">
        <v>11178</v>
      </c>
      <c r="H4023" t="s">
        <v>3343</v>
      </c>
      <c r="I4023" t="s">
        <v>20</v>
      </c>
      <c r="J4023" t="s">
        <v>45</v>
      </c>
      <c r="K4023">
        <v>3500000</v>
      </c>
      <c r="L4023">
        <v>2014</v>
      </c>
      <c r="M4023">
        <v>4.8</v>
      </c>
      <c r="N4023">
        <v>2.35</v>
      </c>
    </row>
    <row r="4024" spans="1:14" x14ac:dyDescent="0.3">
      <c r="A4024" t="s">
        <v>11179</v>
      </c>
      <c r="B4024">
        <v>90</v>
      </c>
      <c r="C4024" t="s">
        <v>11180</v>
      </c>
      <c r="E4024" t="s">
        <v>1451</v>
      </c>
      <c r="F4024" t="s">
        <v>265</v>
      </c>
      <c r="G4024" t="s">
        <v>11181</v>
      </c>
      <c r="H4024" t="s">
        <v>11182</v>
      </c>
      <c r="I4024" t="s">
        <v>20</v>
      </c>
      <c r="J4024" t="s">
        <v>34</v>
      </c>
      <c r="K4024">
        <v>3440000</v>
      </c>
      <c r="L4024">
        <v>2014</v>
      </c>
      <c r="M4024">
        <v>3.1</v>
      </c>
      <c r="N4024">
        <v>2.35</v>
      </c>
    </row>
    <row r="4025" spans="1:14" x14ac:dyDescent="0.3">
      <c r="A4025" t="s">
        <v>6193</v>
      </c>
      <c r="B4025">
        <v>94</v>
      </c>
      <c r="C4025" t="s">
        <v>2607</v>
      </c>
      <c r="E4025" t="s">
        <v>1099</v>
      </c>
      <c r="F4025" t="s">
        <v>3607</v>
      </c>
      <c r="G4025" t="s">
        <v>11183</v>
      </c>
      <c r="H4025" t="s">
        <v>6194</v>
      </c>
      <c r="I4025" t="s">
        <v>20</v>
      </c>
      <c r="J4025" t="s">
        <v>21</v>
      </c>
      <c r="K4025">
        <v>3400000</v>
      </c>
      <c r="L4025">
        <v>1977</v>
      </c>
      <c r="M4025">
        <v>6.7</v>
      </c>
      <c r="N4025">
        <v>1.85</v>
      </c>
    </row>
    <row r="4026" spans="1:14" x14ac:dyDescent="0.3">
      <c r="A4026" t="s">
        <v>11184</v>
      </c>
      <c r="B4026">
        <v>80</v>
      </c>
      <c r="C4026" t="s">
        <v>11185</v>
      </c>
      <c r="D4026">
        <v>77413017</v>
      </c>
      <c r="E4026" t="s">
        <v>43</v>
      </c>
      <c r="F4026" t="s">
        <v>317</v>
      </c>
      <c r="G4026" t="s">
        <v>11186</v>
      </c>
      <c r="H4026" t="s">
        <v>8990</v>
      </c>
      <c r="I4026" t="s">
        <v>965</v>
      </c>
      <c r="J4026" t="s">
        <v>966</v>
      </c>
      <c r="K4026">
        <v>8000000</v>
      </c>
      <c r="L4026">
        <v>2005</v>
      </c>
      <c r="M4026">
        <v>7.6</v>
      </c>
      <c r="N4026">
        <v>1.85</v>
      </c>
    </row>
    <row r="4027" spans="1:14" x14ac:dyDescent="0.3">
      <c r="A4027" t="s">
        <v>6771</v>
      </c>
      <c r="B4027">
        <v>107</v>
      </c>
      <c r="C4027" t="s">
        <v>910</v>
      </c>
      <c r="D4027">
        <v>5354039</v>
      </c>
      <c r="E4027" t="s">
        <v>2298</v>
      </c>
      <c r="F4027" t="s">
        <v>82</v>
      </c>
      <c r="G4027" t="s">
        <v>11187</v>
      </c>
      <c r="H4027" t="s">
        <v>4549</v>
      </c>
      <c r="I4027" t="s">
        <v>20</v>
      </c>
      <c r="J4027" t="s">
        <v>21</v>
      </c>
      <c r="K4027">
        <v>3500000</v>
      </c>
      <c r="L4027">
        <v>2011</v>
      </c>
      <c r="M4027">
        <v>7.1</v>
      </c>
      <c r="N4027">
        <v>1.85</v>
      </c>
    </row>
    <row r="4028" spans="1:14" x14ac:dyDescent="0.3">
      <c r="A4028" t="s">
        <v>11188</v>
      </c>
      <c r="B4028">
        <v>99</v>
      </c>
      <c r="C4028" t="s">
        <v>11189</v>
      </c>
      <c r="E4028" t="s">
        <v>146</v>
      </c>
      <c r="F4028" t="s">
        <v>11190</v>
      </c>
      <c r="G4028" t="s">
        <v>11191</v>
      </c>
      <c r="H4028" t="s">
        <v>11192</v>
      </c>
      <c r="I4028" t="s">
        <v>20</v>
      </c>
      <c r="J4028" t="s">
        <v>21</v>
      </c>
      <c r="L4028">
        <v>2011</v>
      </c>
      <c r="M4028">
        <v>6.1</v>
      </c>
      <c r="N4028">
        <v>2.35</v>
      </c>
    </row>
    <row r="4029" spans="1:14" x14ac:dyDescent="0.3">
      <c r="A4029" t="s">
        <v>11193</v>
      </c>
      <c r="B4029">
        <v>92</v>
      </c>
      <c r="C4029" t="s">
        <v>2266</v>
      </c>
      <c r="D4029">
        <v>2926565</v>
      </c>
      <c r="E4029" t="s">
        <v>1649</v>
      </c>
      <c r="F4029" t="s">
        <v>2535</v>
      </c>
      <c r="G4029" t="s">
        <v>11194</v>
      </c>
      <c r="H4029" t="s">
        <v>2418</v>
      </c>
      <c r="I4029" t="s">
        <v>20</v>
      </c>
      <c r="J4029" t="s">
        <v>21</v>
      </c>
      <c r="K4029">
        <v>3000000</v>
      </c>
      <c r="L4029">
        <v>2008</v>
      </c>
      <c r="M4029">
        <v>6.5</v>
      </c>
      <c r="N4029">
        <v>1.66</v>
      </c>
    </row>
    <row r="4030" spans="1:14" x14ac:dyDescent="0.3">
      <c r="A4030" t="s">
        <v>11195</v>
      </c>
      <c r="B4030">
        <v>107</v>
      </c>
      <c r="C4030" t="s">
        <v>4760</v>
      </c>
      <c r="D4030">
        <v>13092000</v>
      </c>
      <c r="E4030" t="s">
        <v>3846</v>
      </c>
      <c r="F4030" t="s">
        <v>55</v>
      </c>
      <c r="G4030" t="s">
        <v>11196</v>
      </c>
      <c r="H4030" t="s">
        <v>2912</v>
      </c>
      <c r="I4030" t="s">
        <v>20</v>
      </c>
      <c r="J4030" t="s">
        <v>21</v>
      </c>
      <c r="K4030">
        <v>3300000</v>
      </c>
      <c r="L4030">
        <v>2014</v>
      </c>
      <c r="M4030">
        <v>8.5</v>
      </c>
      <c r="N4030">
        <v>2.4</v>
      </c>
    </row>
    <row r="4031" spans="1:14" x14ac:dyDescent="0.3">
      <c r="A4031" t="s">
        <v>5647</v>
      </c>
      <c r="B4031">
        <v>135</v>
      </c>
      <c r="C4031" t="s">
        <v>11048</v>
      </c>
      <c r="D4031">
        <v>7563397</v>
      </c>
      <c r="E4031" t="s">
        <v>1272</v>
      </c>
      <c r="F4031" t="s">
        <v>528</v>
      </c>
      <c r="G4031" t="s">
        <v>11197</v>
      </c>
      <c r="H4031" t="s">
        <v>11198</v>
      </c>
      <c r="I4031" t="s">
        <v>8544</v>
      </c>
      <c r="J4031" t="s">
        <v>7731</v>
      </c>
      <c r="K4031">
        <v>3300000</v>
      </c>
      <c r="L4031">
        <v>2002</v>
      </c>
      <c r="M4031">
        <v>8.6999999999999993</v>
      </c>
      <c r="N4031">
        <v>1.85</v>
      </c>
    </row>
    <row r="4032" spans="1:14" x14ac:dyDescent="0.3">
      <c r="A4032" t="s">
        <v>11199</v>
      </c>
      <c r="B4032">
        <v>99</v>
      </c>
      <c r="C4032" t="s">
        <v>11200</v>
      </c>
      <c r="D4032">
        <v>104257</v>
      </c>
      <c r="E4032" t="s">
        <v>3970</v>
      </c>
      <c r="F4032" t="s">
        <v>8999</v>
      </c>
      <c r="G4032" t="s">
        <v>11201</v>
      </c>
      <c r="H4032" t="s">
        <v>5487</v>
      </c>
      <c r="I4032" t="s">
        <v>20</v>
      </c>
      <c r="J4032" t="s">
        <v>34</v>
      </c>
      <c r="K4032">
        <v>2200000</v>
      </c>
      <c r="L4032">
        <v>1999</v>
      </c>
      <c r="M4032">
        <v>7.1</v>
      </c>
      <c r="N4032">
        <v>1.85</v>
      </c>
    </row>
    <row r="4033" spans="1:14" x14ac:dyDescent="0.3">
      <c r="A4033" t="s">
        <v>11202</v>
      </c>
      <c r="B4033">
        <v>102</v>
      </c>
      <c r="C4033" t="s">
        <v>11203</v>
      </c>
      <c r="E4033" t="s">
        <v>2721</v>
      </c>
      <c r="F4033" t="s">
        <v>7074</v>
      </c>
      <c r="G4033" t="s">
        <v>11204</v>
      </c>
      <c r="H4033" t="s">
        <v>11205</v>
      </c>
      <c r="I4033" t="s">
        <v>20</v>
      </c>
      <c r="J4033" t="s">
        <v>21</v>
      </c>
      <c r="K4033">
        <v>3400000</v>
      </c>
      <c r="L4033">
        <v>2012</v>
      </c>
      <c r="M4033">
        <v>6.6</v>
      </c>
    </row>
    <row r="4034" spans="1:14" x14ac:dyDescent="0.3">
      <c r="A4034" t="s">
        <v>11206</v>
      </c>
      <c r="B4034">
        <v>93</v>
      </c>
      <c r="C4034" t="s">
        <v>853</v>
      </c>
      <c r="D4034">
        <v>17311</v>
      </c>
      <c r="E4034" t="s">
        <v>1989</v>
      </c>
      <c r="F4034" t="s">
        <v>53</v>
      </c>
      <c r="G4034" t="s">
        <v>11207</v>
      </c>
      <c r="H4034" t="s">
        <v>5534</v>
      </c>
      <c r="I4034" t="s">
        <v>20</v>
      </c>
      <c r="J4034" t="s">
        <v>21</v>
      </c>
      <c r="L4034">
        <v>2006</v>
      </c>
      <c r="M4034">
        <v>6.7</v>
      </c>
      <c r="N4034">
        <v>1.85</v>
      </c>
    </row>
    <row r="4035" spans="1:14" x14ac:dyDescent="0.3">
      <c r="A4035" t="s">
        <v>9525</v>
      </c>
      <c r="B4035">
        <v>115</v>
      </c>
      <c r="C4035" t="s">
        <v>11208</v>
      </c>
      <c r="D4035">
        <v>610968</v>
      </c>
      <c r="E4035" t="s">
        <v>2190</v>
      </c>
      <c r="F4035" t="s">
        <v>11209</v>
      </c>
      <c r="G4035" t="s">
        <v>11210</v>
      </c>
      <c r="H4035" t="s">
        <v>11211</v>
      </c>
      <c r="I4035" t="s">
        <v>9256</v>
      </c>
      <c r="J4035" t="s">
        <v>4713</v>
      </c>
      <c r="K4035">
        <v>3800000</v>
      </c>
      <c r="L4035">
        <v>2012</v>
      </c>
      <c r="M4035">
        <v>8.3000000000000007</v>
      </c>
      <c r="N4035">
        <v>2.35</v>
      </c>
    </row>
    <row r="4036" spans="1:14" x14ac:dyDescent="0.3">
      <c r="A4036" t="s">
        <v>6713</v>
      </c>
      <c r="B4036">
        <v>94</v>
      </c>
      <c r="C4036" t="s">
        <v>11212</v>
      </c>
      <c r="E4036" t="s">
        <v>1974</v>
      </c>
      <c r="F4036" t="s">
        <v>513</v>
      </c>
      <c r="G4036" t="s">
        <v>11213</v>
      </c>
      <c r="H4036" t="s">
        <v>11214</v>
      </c>
      <c r="I4036" t="s">
        <v>20</v>
      </c>
      <c r="J4036" t="s">
        <v>21</v>
      </c>
      <c r="K4036">
        <v>4000000</v>
      </c>
      <c r="L4036">
        <v>1983</v>
      </c>
      <c r="M4036">
        <v>8.1</v>
      </c>
      <c r="N4036">
        <v>1.85</v>
      </c>
    </row>
    <row r="4037" spans="1:14" x14ac:dyDescent="0.3">
      <c r="A4037" t="s">
        <v>6756</v>
      </c>
      <c r="B4037">
        <v>91</v>
      </c>
      <c r="C4037" t="s">
        <v>193</v>
      </c>
      <c r="D4037">
        <v>8108247</v>
      </c>
      <c r="E4037" t="s">
        <v>146</v>
      </c>
      <c r="F4037" t="s">
        <v>1175</v>
      </c>
      <c r="G4037" t="s">
        <v>11215</v>
      </c>
      <c r="H4037" t="s">
        <v>4316</v>
      </c>
      <c r="I4037" t="s">
        <v>20</v>
      </c>
      <c r="J4037" t="s">
        <v>21</v>
      </c>
      <c r="K4037">
        <v>3300000</v>
      </c>
      <c r="L4037">
        <v>2006</v>
      </c>
      <c r="M4037">
        <v>7.4</v>
      </c>
      <c r="N4037">
        <v>1.85</v>
      </c>
    </row>
    <row r="4038" spans="1:14" x14ac:dyDescent="0.3">
      <c r="A4038" t="s">
        <v>7684</v>
      </c>
      <c r="B4038">
        <v>98</v>
      </c>
      <c r="C4038" t="s">
        <v>11216</v>
      </c>
      <c r="E4038" t="s">
        <v>315</v>
      </c>
      <c r="F4038" t="s">
        <v>3796</v>
      </c>
      <c r="G4038" t="s">
        <v>11217</v>
      </c>
      <c r="H4038" t="s">
        <v>11218</v>
      </c>
      <c r="I4038" t="s">
        <v>20</v>
      </c>
      <c r="J4038" t="s">
        <v>182</v>
      </c>
      <c r="K4038">
        <v>4300000</v>
      </c>
      <c r="L4038">
        <v>1982</v>
      </c>
      <c r="M4038">
        <v>6.6</v>
      </c>
      <c r="N4038">
        <v>1.85</v>
      </c>
    </row>
    <row r="4039" spans="1:14" x14ac:dyDescent="0.3">
      <c r="A4039" t="s">
        <v>11219</v>
      </c>
      <c r="B4039">
        <v>97</v>
      </c>
      <c r="C4039" t="s">
        <v>4438</v>
      </c>
      <c r="E4039" t="s">
        <v>1099</v>
      </c>
      <c r="F4039" t="s">
        <v>6552</v>
      </c>
      <c r="G4039" t="s">
        <v>11220</v>
      </c>
      <c r="H4039" t="s">
        <v>5138</v>
      </c>
      <c r="I4039" t="s">
        <v>20</v>
      </c>
      <c r="J4039" t="s">
        <v>21</v>
      </c>
      <c r="K4039">
        <v>3300000</v>
      </c>
      <c r="L4039">
        <v>2014</v>
      </c>
      <c r="M4039">
        <v>4.5</v>
      </c>
      <c r="N4039">
        <v>16</v>
      </c>
    </row>
    <row r="4040" spans="1:14" x14ac:dyDescent="0.3">
      <c r="A4040" t="s">
        <v>11221</v>
      </c>
      <c r="B4040">
        <v>92</v>
      </c>
      <c r="C4040" t="s">
        <v>3219</v>
      </c>
      <c r="D4040">
        <v>7680</v>
      </c>
      <c r="E4040" t="s">
        <v>146</v>
      </c>
      <c r="F4040" t="s">
        <v>47</v>
      </c>
      <c r="G4040" t="s">
        <v>11222</v>
      </c>
      <c r="H4040" t="s">
        <v>2542</v>
      </c>
      <c r="I4040" t="s">
        <v>20</v>
      </c>
      <c r="J4040" t="s">
        <v>21</v>
      </c>
      <c r="K4040">
        <v>2000000</v>
      </c>
      <c r="L4040">
        <v>1999</v>
      </c>
      <c r="M4040">
        <v>6.4</v>
      </c>
    </row>
    <row r="4041" spans="1:14" x14ac:dyDescent="0.3">
      <c r="A4041" t="s">
        <v>11223</v>
      </c>
      <c r="B4041">
        <v>128</v>
      </c>
      <c r="C4041" t="s">
        <v>11224</v>
      </c>
      <c r="D4041">
        <v>3766595</v>
      </c>
      <c r="E4041" t="s">
        <v>2190</v>
      </c>
      <c r="F4041" t="s">
        <v>11225</v>
      </c>
      <c r="G4041" t="s">
        <v>11226</v>
      </c>
      <c r="H4041" t="s">
        <v>11227</v>
      </c>
      <c r="I4041" t="s">
        <v>965</v>
      </c>
      <c r="J4041" t="s">
        <v>966</v>
      </c>
      <c r="L4041">
        <v>2008</v>
      </c>
      <c r="M4041">
        <v>7.5</v>
      </c>
      <c r="N4041">
        <v>2.35</v>
      </c>
    </row>
    <row r="4042" spans="1:14" x14ac:dyDescent="0.3">
      <c r="A4042" t="s">
        <v>2436</v>
      </c>
      <c r="B4042">
        <v>136</v>
      </c>
      <c r="C4042" t="s">
        <v>1869</v>
      </c>
      <c r="E4042" t="s">
        <v>6894</v>
      </c>
      <c r="F4042" t="s">
        <v>8642</v>
      </c>
      <c r="G4042" t="s">
        <v>11228</v>
      </c>
      <c r="H4042" t="s">
        <v>11229</v>
      </c>
      <c r="I4042" t="s">
        <v>20</v>
      </c>
      <c r="J4042" t="s">
        <v>21</v>
      </c>
      <c r="K4042">
        <v>2300000</v>
      </c>
      <c r="L4042">
        <v>1968</v>
      </c>
      <c r="M4042">
        <v>8</v>
      </c>
      <c r="N4042">
        <v>1.85</v>
      </c>
    </row>
    <row r="4043" spans="1:14" x14ac:dyDescent="0.3">
      <c r="A4043" t="s">
        <v>11230</v>
      </c>
      <c r="B4043">
        <v>113</v>
      </c>
      <c r="C4043" t="s">
        <v>10457</v>
      </c>
      <c r="E4043" t="s">
        <v>1160</v>
      </c>
      <c r="F4043" t="s">
        <v>6502</v>
      </c>
      <c r="G4043" t="s">
        <v>11231</v>
      </c>
      <c r="H4043" t="s">
        <v>6585</v>
      </c>
      <c r="I4043" t="s">
        <v>20</v>
      </c>
      <c r="J4043" t="s">
        <v>21</v>
      </c>
      <c r="K4043">
        <v>3200000</v>
      </c>
      <c r="L4043">
        <v>1962</v>
      </c>
      <c r="M4043">
        <v>8.1</v>
      </c>
      <c r="N4043">
        <v>1.85</v>
      </c>
    </row>
    <row r="4044" spans="1:14" x14ac:dyDescent="0.3">
      <c r="A4044" t="s">
        <v>11232</v>
      </c>
      <c r="B4044">
        <v>99</v>
      </c>
      <c r="C4044" t="s">
        <v>11233</v>
      </c>
      <c r="D4044">
        <v>2277396</v>
      </c>
      <c r="E4044" t="s">
        <v>146</v>
      </c>
      <c r="F4044" t="s">
        <v>3033</v>
      </c>
      <c r="G4044" t="s">
        <v>11234</v>
      </c>
      <c r="H4044" t="s">
        <v>8300</v>
      </c>
      <c r="I4044" t="s">
        <v>20</v>
      </c>
      <c r="J4044" t="s">
        <v>21</v>
      </c>
      <c r="L4044">
        <v>2009</v>
      </c>
      <c r="M4044">
        <v>7.2</v>
      </c>
      <c r="N4044">
        <v>2.35</v>
      </c>
    </row>
    <row r="4045" spans="1:14" x14ac:dyDescent="0.3">
      <c r="A4045" t="s">
        <v>11235</v>
      </c>
      <c r="B4045">
        <v>101</v>
      </c>
      <c r="C4045" t="s">
        <v>11236</v>
      </c>
      <c r="D4045">
        <v>6517198</v>
      </c>
      <c r="E4045" t="s">
        <v>1272</v>
      </c>
      <c r="F4045" t="s">
        <v>8162</v>
      </c>
      <c r="G4045" t="s">
        <v>11237</v>
      </c>
      <c r="H4045" t="s">
        <v>11238</v>
      </c>
      <c r="I4045" t="s">
        <v>1800</v>
      </c>
      <c r="J4045" t="s">
        <v>11239</v>
      </c>
      <c r="K4045">
        <v>3000000</v>
      </c>
      <c r="L4045">
        <v>2004</v>
      </c>
      <c r="M4045">
        <v>7.5</v>
      </c>
      <c r="N4045">
        <v>1.85</v>
      </c>
    </row>
    <row r="4046" spans="1:14" x14ac:dyDescent="0.3">
      <c r="A4046" t="s">
        <v>10904</v>
      </c>
      <c r="B4046">
        <v>105</v>
      </c>
      <c r="C4046" t="s">
        <v>2048</v>
      </c>
      <c r="D4046">
        <v>5776314</v>
      </c>
      <c r="E4046" t="s">
        <v>936</v>
      </c>
      <c r="F4046" t="s">
        <v>1402</v>
      </c>
      <c r="G4046" t="s">
        <v>11240</v>
      </c>
      <c r="H4046" t="s">
        <v>11241</v>
      </c>
      <c r="I4046" t="s">
        <v>20</v>
      </c>
      <c r="J4046" t="s">
        <v>21</v>
      </c>
      <c r="K4046">
        <v>3200000</v>
      </c>
      <c r="L4046">
        <v>2010</v>
      </c>
      <c r="M4046">
        <v>7.2</v>
      </c>
      <c r="N4046">
        <v>1.85</v>
      </c>
    </row>
    <row r="4047" spans="1:14" x14ac:dyDescent="0.3">
      <c r="A4047" t="s">
        <v>11242</v>
      </c>
      <c r="B4047">
        <v>95</v>
      </c>
      <c r="C4047" t="s">
        <v>2508</v>
      </c>
      <c r="E4047" t="s">
        <v>11243</v>
      </c>
      <c r="F4047" t="s">
        <v>3961</v>
      </c>
      <c r="G4047" t="s">
        <v>11244</v>
      </c>
      <c r="H4047" t="s">
        <v>792</v>
      </c>
      <c r="I4047" t="s">
        <v>20</v>
      </c>
      <c r="J4047" t="s">
        <v>21</v>
      </c>
      <c r="K4047">
        <v>3200000</v>
      </c>
      <c r="L4047">
        <v>2005</v>
      </c>
      <c r="M4047">
        <v>6.4</v>
      </c>
      <c r="N4047">
        <v>2.35</v>
      </c>
    </row>
    <row r="4048" spans="1:14" x14ac:dyDescent="0.3">
      <c r="A4048" t="s">
        <v>3282</v>
      </c>
      <c r="B4048">
        <v>109</v>
      </c>
      <c r="C4048" t="s">
        <v>891</v>
      </c>
      <c r="D4048">
        <v>141600000</v>
      </c>
      <c r="E4048" t="s">
        <v>1099</v>
      </c>
      <c r="F4048" t="s">
        <v>4857</v>
      </c>
      <c r="G4048" t="s">
        <v>11245</v>
      </c>
      <c r="H4048" t="s">
        <v>3341</v>
      </c>
      <c r="I4048" t="s">
        <v>20</v>
      </c>
      <c r="J4048" t="s">
        <v>21</v>
      </c>
      <c r="K4048">
        <v>3000000</v>
      </c>
      <c r="L4048">
        <v>1978</v>
      </c>
      <c r="M4048">
        <v>7.6</v>
      </c>
      <c r="N4048">
        <v>1.85</v>
      </c>
    </row>
    <row r="4049" spans="1:14" x14ac:dyDescent="0.3">
      <c r="A4049" t="s">
        <v>9651</v>
      </c>
      <c r="B4049">
        <v>110</v>
      </c>
      <c r="C4049" t="s">
        <v>11246</v>
      </c>
      <c r="D4049">
        <v>51100000</v>
      </c>
      <c r="E4049" t="s">
        <v>30</v>
      </c>
      <c r="F4049" t="s">
        <v>11247</v>
      </c>
      <c r="G4049" t="s">
        <v>11248</v>
      </c>
      <c r="H4049" t="s">
        <v>3046</v>
      </c>
      <c r="I4049" t="s">
        <v>20</v>
      </c>
      <c r="J4049" t="s">
        <v>34</v>
      </c>
      <c r="K4049">
        <v>3000000</v>
      </c>
      <c r="L4049">
        <v>1964</v>
      </c>
      <c r="M4049">
        <v>7.8</v>
      </c>
      <c r="N4049">
        <v>1.37</v>
      </c>
    </row>
    <row r="4050" spans="1:14" x14ac:dyDescent="0.3">
      <c r="A4050" t="s">
        <v>11249</v>
      </c>
      <c r="B4050">
        <v>108</v>
      </c>
      <c r="C4050" t="s">
        <v>4593</v>
      </c>
      <c r="E4050" t="s">
        <v>2743</v>
      </c>
      <c r="F4050" t="s">
        <v>2194</v>
      </c>
      <c r="G4050" t="s">
        <v>11250</v>
      </c>
      <c r="H4050" t="s">
        <v>11251</v>
      </c>
      <c r="I4050" t="s">
        <v>20</v>
      </c>
      <c r="J4050" t="s">
        <v>182</v>
      </c>
      <c r="K4050">
        <v>3200000</v>
      </c>
      <c r="L4050">
        <v>2012</v>
      </c>
      <c r="M4050">
        <v>5.7</v>
      </c>
      <c r="N4050">
        <v>1.85</v>
      </c>
    </row>
    <row r="4051" spans="1:14" x14ac:dyDescent="0.3">
      <c r="A4051" t="s">
        <v>11252</v>
      </c>
      <c r="B4051">
        <v>118</v>
      </c>
      <c r="C4051" t="s">
        <v>11253</v>
      </c>
      <c r="E4051" t="s">
        <v>1313</v>
      </c>
      <c r="F4051" t="s">
        <v>11254</v>
      </c>
      <c r="G4051" t="s">
        <v>11255</v>
      </c>
      <c r="H4051" t="s">
        <v>11029</v>
      </c>
      <c r="I4051" t="s">
        <v>20</v>
      </c>
      <c r="J4051" t="s">
        <v>21</v>
      </c>
      <c r="K4051">
        <v>3180000</v>
      </c>
      <c r="L4051">
        <v>1946</v>
      </c>
      <c r="M4051">
        <v>8.6</v>
      </c>
      <c r="N4051">
        <v>1.37</v>
      </c>
    </row>
    <row r="4052" spans="1:14" x14ac:dyDescent="0.3">
      <c r="A4052" t="s">
        <v>3308</v>
      </c>
      <c r="B4052">
        <v>94</v>
      </c>
      <c r="C4052" t="s">
        <v>1499</v>
      </c>
      <c r="D4052">
        <v>16501785</v>
      </c>
      <c r="E4052" t="s">
        <v>2190</v>
      </c>
      <c r="F4052" t="s">
        <v>274</v>
      </c>
      <c r="G4052" t="s">
        <v>11256</v>
      </c>
      <c r="H4052" t="s">
        <v>243</v>
      </c>
      <c r="I4052" t="s">
        <v>20</v>
      </c>
      <c r="J4052" t="s">
        <v>34</v>
      </c>
      <c r="K4052">
        <v>3500000</v>
      </c>
      <c r="L4052">
        <v>1996</v>
      </c>
      <c r="M4052">
        <v>8.1999999999999993</v>
      </c>
      <c r="N4052">
        <v>1.85</v>
      </c>
    </row>
    <row r="4053" spans="1:14" x14ac:dyDescent="0.3">
      <c r="A4053" t="s">
        <v>3182</v>
      </c>
      <c r="B4053">
        <v>115</v>
      </c>
      <c r="C4053" t="s">
        <v>545</v>
      </c>
      <c r="D4053">
        <v>38168022</v>
      </c>
      <c r="E4053" t="s">
        <v>10279</v>
      </c>
      <c r="F4053" t="s">
        <v>543</v>
      </c>
      <c r="G4053" t="s">
        <v>11257</v>
      </c>
      <c r="H4053" t="s">
        <v>9392</v>
      </c>
      <c r="I4053" t="s">
        <v>20</v>
      </c>
      <c r="J4053" t="s">
        <v>21</v>
      </c>
      <c r="K4053">
        <v>3000000</v>
      </c>
      <c r="L4053">
        <v>2000</v>
      </c>
      <c r="M4053">
        <v>6.6</v>
      </c>
      <c r="N4053">
        <v>1.85</v>
      </c>
    </row>
    <row r="4054" spans="1:14" x14ac:dyDescent="0.3">
      <c r="A4054" t="s">
        <v>11258</v>
      </c>
      <c r="B4054">
        <v>98</v>
      </c>
      <c r="C4054" t="s">
        <v>10317</v>
      </c>
      <c r="D4054">
        <v>84749884</v>
      </c>
      <c r="E4054" t="s">
        <v>3960</v>
      </c>
      <c r="F4054" t="s">
        <v>10284</v>
      </c>
      <c r="G4054" t="s">
        <v>11259</v>
      </c>
      <c r="H4054" t="s">
        <v>11260</v>
      </c>
      <c r="I4054" t="s">
        <v>20</v>
      </c>
      <c r="J4054" t="s">
        <v>21</v>
      </c>
      <c r="K4054">
        <v>3000000</v>
      </c>
      <c r="L4054">
        <v>2010</v>
      </c>
      <c r="M4054">
        <v>5.7</v>
      </c>
      <c r="N4054">
        <v>1.85</v>
      </c>
    </row>
    <row r="4055" spans="1:14" x14ac:dyDescent="0.3">
      <c r="A4055" t="s">
        <v>4375</v>
      </c>
      <c r="B4055">
        <v>91</v>
      </c>
      <c r="C4055" t="s">
        <v>534</v>
      </c>
      <c r="D4055">
        <v>24788807</v>
      </c>
      <c r="E4055" t="s">
        <v>1099</v>
      </c>
      <c r="F4055" t="s">
        <v>120</v>
      </c>
      <c r="G4055" t="s">
        <v>11261</v>
      </c>
      <c r="H4055" t="s">
        <v>5003</v>
      </c>
      <c r="I4055" t="s">
        <v>20</v>
      </c>
      <c r="J4055" t="s">
        <v>34</v>
      </c>
      <c r="K4055">
        <v>3000000</v>
      </c>
      <c r="L4055">
        <v>1998</v>
      </c>
      <c r="M4055">
        <v>7.4</v>
      </c>
      <c r="N4055">
        <v>2.35</v>
      </c>
    </row>
    <row r="4056" spans="1:14" x14ac:dyDescent="0.3">
      <c r="A4056" t="s">
        <v>2429</v>
      </c>
      <c r="B4056">
        <v>120</v>
      </c>
      <c r="C4056" t="s">
        <v>5329</v>
      </c>
      <c r="D4056">
        <v>21244913</v>
      </c>
      <c r="E4056" t="s">
        <v>11262</v>
      </c>
      <c r="F4056" t="s">
        <v>2429</v>
      </c>
      <c r="G4056" t="s">
        <v>11263</v>
      </c>
      <c r="H4056" t="s">
        <v>9177</v>
      </c>
      <c r="I4056" t="s">
        <v>20</v>
      </c>
      <c r="J4056" t="s">
        <v>520</v>
      </c>
      <c r="K4056">
        <v>4000000</v>
      </c>
      <c r="L4056">
        <v>2002</v>
      </c>
      <c r="M4056">
        <v>8</v>
      </c>
      <c r="N4056">
        <v>1.85</v>
      </c>
    </row>
    <row r="4057" spans="1:14" x14ac:dyDescent="0.3">
      <c r="A4057" t="s">
        <v>1274</v>
      </c>
      <c r="B4057">
        <v>109</v>
      </c>
      <c r="C4057" t="s">
        <v>11264</v>
      </c>
      <c r="D4057">
        <v>377420</v>
      </c>
      <c r="E4057" t="s">
        <v>2190</v>
      </c>
      <c r="F4057" t="s">
        <v>1572</v>
      </c>
      <c r="G4057" t="s">
        <v>11265</v>
      </c>
      <c r="H4057" t="s">
        <v>8477</v>
      </c>
      <c r="I4057" t="s">
        <v>1279</v>
      </c>
      <c r="J4057" t="s">
        <v>601</v>
      </c>
      <c r="L4057">
        <v>2014</v>
      </c>
      <c r="M4057">
        <v>7.3</v>
      </c>
      <c r="N4057">
        <v>2.35</v>
      </c>
    </row>
    <row r="4058" spans="1:14" x14ac:dyDescent="0.3">
      <c r="A4058" t="s">
        <v>11266</v>
      </c>
      <c r="B4058">
        <v>87</v>
      </c>
      <c r="C4058" t="s">
        <v>11267</v>
      </c>
      <c r="D4058">
        <v>30000000</v>
      </c>
      <c r="E4058" t="s">
        <v>4536</v>
      </c>
      <c r="F4058" t="s">
        <v>9939</v>
      </c>
      <c r="G4058" t="s">
        <v>11268</v>
      </c>
      <c r="H4058" t="s">
        <v>867</v>
      </c>
      <c r="I4058" t="s">
        <v>20</v>
      </c>
      <c r="J4058" t="s">
        <v>21</v>
      </c>
      <c r="K4058">
        <v>2200000</v>
      </c>
      <c r="L4058">
        <v>1985</v>
      </c>
      <c r="M4058">
        <v>5.4</v>
      </c>
      <c r="N4058">
        <v>1.85</v>
      </c>
    </row>
    <row r="4059" spans="1:14" x14ac:dyDescent="0.3">
      <c r="A4059" t="s">
        <v>7457</v>
      </c>
      <c r="B4059">
        <v>117</v>
      </c>
      <c r="C4059" t="s">
        <v>3219</v>
      </c>
      <c r="D4059">
        <v>20966644</v>
      </c>
      <c r="E4059" t="s">
        <v>146</v>
      </c>
      <c r="F4059" t="s">
        <v>3857</v>
      </c>
      <c r="G4059" t="s">
        <v>11269</v>
      </c>
      <c r="H4059" t="s">
        <v>9186</v>
      </c>
      <c r="I4059" t="s">
        <v>20</v>
      </c>
      <c r="J4059" t="s">
        <v>34</v>
      </c>
      <c r="K4059">
        <v>3000000</v>
      </c>
      <c r="L4059">
        <v>1985</v>
      </c>
      <c r="M4059">
        <v>7.4</v>
      </c>
      <c r="N4059">
        <v>1.66</v>
      </c>
    </row>
    <row r="4060" spans="1:14" x14ac:dyDescent="0.3">
      <c r="A4060" t="s">
        <v>8711</v>
      </c>
      <c r="B4060">
        <v>85</v>
      </c>
      <c r="C4060" t="s">
        <v>11270</v>
      </c>
      <c r="D4060">
        <v>64423650</v>
      </c>
      <c r="E4060" t="s">
        <v>2743</v>
      </c>
      <c r="F4060" t="s">
        <v>5148</v>
      </c>
      <c r="G4060" t="s">
        <v>11271</v>
      </c>
      <c r="H4060" t="s">
        <v>2912</v>
      </c>
      <c r="I4060" t="s">
        <v>20</v>
      </c>
      <c r="J4060" t="s">
        <v>21</v>
      </c>
      <c r="K4060">
        <v>3000000</v>
      </c>
      <c r="L4060">
        <v>2013</v>
      </c>
      <c r="M4060">
        <v>5.7</v>
      </c>
      <c r="N4060">
        <v>2.35</v>
      </c>
    </row>
    <row r="4061" spans="1:14" x14ac:dyDescent="0.3">
      <c r="A4061" t="s">
        <v>1739</v>
      </c>
      <c r="B4061">
        <v>110</v>
      </c>
      <c r="C4061" t="s">
        <v>11272</v>
      </c>
      <c r="D4061">
        <v>48056940</v>
      </c>
      <c r="E4061" t="s">
        <v>3197</v>
      </c>
      <c r="F4061" t="s">
        <v>11273</v>
      </c>
      <c r="G4061" t="s">
        <v>11274</v>
      </c>
      <c r="H4061" t="s">
        <v>3183</v>
      </c>
      <c r="I4061" t="s">
        <v>20</v>
      </c>
      <c r="J4061" t="s">
        <v>21</v>
      </c>
      <c r="K4061">
        <v>3000000</v>
      </c>
      <c r="L4061">
        <v>2012</v>
      </c>
      <c r="M4061">
        <v>6.8</v>
      </c>
      <c r="N4061">
        <v>2.35</v>
      </c>
    </row>
    <row r="4062" spans="1:14" x14ac:dyDescent="0.3">
      <c r="A4062" t="s">
        <v>7747</v>
      </c>
      <c r="B4062">
        <v>113</v>
      </c>
      <c r="C4062" t="s">
        <v>11275</v>
      </c>
      <c r="D4062">
        <v>19184015</v>
      </c>
      <c r="E4062" t="s">
        <v>11276</v>
      </c>
      <c r="F4062" t="s">
        <v>1053</v>
      </c>
      <c r="G4062" t="s">
        <v>11277</v>
      </c>
      <c r="H4062" t="s">
        <v>11278</v>
      </c>
      <c r="I4062" t="s">
        <v>20</v>
      </c>
      <c r="J4062" t="s">
        <v>21</v>
      </c>
      <c r="K4062">
        <v>3000000</v>
      </c>
      <c r="L4062">
        <v>2002</v>
      </c>
      <c r="M4062">
        <v>5.4</v>
      </c>
      <c r="N4062">
        <v>1.85</v>
      </c>
    </row>
    <row r="4063" spans="1:14" x14ac:dyDescent="0.3">
      <c r="A4063" t="s">
        <v>11089</v>
      </c>
      <c r="B4063">
        <v>108</v>
      </c>
      <c r="C4063" t="s">
        <v>10539</v>
      </c>
      <c r="E4063" t="s">
        <v>146</v>
      </c>
      <c r="F4063" t="s">
        <v>11279</v>
      </c>
      <c r="G4063" t="s">
        <v>11280</v>
      </c>
      <c r="H4063" t="s">
        <v>11281</v>
      </c>
      <c r="I4063" t="s">
        <v>20</v>
      </c>
      <c r="J4063" t="s">
        <v>21</v>
      </c>
      <c r="K4063">
        <v>3000000</v>
      </c>
      <c r="L4063">
        <v>1958</v>
      </c>
      <c r="M4063">
        <v>8.1</v>
      </c>
      <c r="N4063">
        <v>1.85</v>
      </c>
    </row>
    <row r="4064" spans="1:14" x14ac:dyDescent="0.3">
      <c r="A4064" t="s">
        <v>11282</v>
      </c>
      <c r="B4064">
        <v>95</v>
      </c>
      <c r="C4064" t="s">
        <v>11283</v>
      </c>
      <c r="E4064" t="s">
        <v>48</v>
      </c>
      <c r="F4064" t="s">
        <v>11284</v>
      </c>
      <c r="G4064" t="s">
        <v>11285</v>
      </c>
      <c r="H4064" t="s">
        <v>11286</v>
      </c>
      <c r="I4064" t="s">
        <v>20</v>
      </c>
      <c r="J4064" t="s">
        <v>21</v>
      </c>
      <c r="K4064">
        <v>3000000</v>
      </c>
      <c r="L4064">
        <v>1970</v>
      </c>
      <c r="M4064">
        <v>6.1</v>
      </c>
      <c r="N4064">
        <v>2.35</v>
      </c>
    </row>
    <row r="4065" spans="1:14" x14ac:dyDescent="0.3">
      <c r="A4065" t="s">
        <v>4394</v>
      </c>
      <c r="B4065">
        <v>98</v>
      </c>
      <c r="C4065" t="s">
        <v>2446</v>
      </c>
      <c r="D4065">
        <v>24629916</v>
      </c>
      <c r="E4065" t="s">
        <v>4559</v>
      </c>
      <c r="F4065" t="s">
        <v>2768</v>
      </c>
      <c r="G4065" t="s">
        <v>11287</v>
      </c>
      <c r="H4065" t="s">
        <v>1333</v>
      </c>
      <c r="I4065" t="s">
        <v>20</v>
      </c>
      <c r="J4065" t="s">
        <v>21</v>
      </c>
      <c r="K4065">
        <v>3000000</v>
      </c>
      <c r="L4065">
        <v>1997</v>
      </c>
      <c r="M4065">
        <v>5.0999999999999996</v>
      </c>
      <c r="N4065">
        <v>1.85</v>
      </c>
    </row>
    <row r="4066" spans="1:14" x14ac:dyDescent="0.3">
      <c r="A4066" t="s">
        <v>11288</v>
      </c>
      <c r="B4066">
        <v>93</v>
      </c>
      <c r="C4066" t="s">
        <v>11289</v>
      </c>
      <c r="E4066" t="s">
        <v>1415</v>
      </c>
      <c r="F4066" t="s">
        <v>11290</v>
      </c>
      <c r="G4066" t="s">
        <v>11291</v>
      </c>
      <c r="H4066" t="s">
        <v>11292</v>
      </c>
      <c r="I4066" t="s">
        <v>460</v>
      </c>
      <c r="J4066" t="s">
        <v>461</v>
      </c>
      <c r="K4066">
        <v>16000000</v>
      </c>
      <c r="L4066">
        <v>2000</v>
      </c>
      <c r="M4066">
        <v>5.6</v>
      </c>
      <c r="N4066">
        <v>1.85</v>
      </c>
    </row>
    <row r="4067" spans="1:14" x14ac:dyDescent="0.3">
      <c r="A4067" t="s">
        <v>11293</v>
      </c>
      <c r="B4067">
        <v>86</v>
      </c>
      <c r="C4067" t="s">
        <v>11294</v>
      </c>
      <c r="D4067">
        <v>19472057</v>
      </c>
      <c r="E4067" t="s">
        <v>3456</v>
      </c>
      <c r="F4067" t="s">
        <v>683</v>
      </c>
      <c r="G4067" t="s">
        <v>11295</v>
      </c>
      <c r="H4067" t="s">
        <v>11296</v>
      </c>
      <c r="I4067" t="s">
        <v>20</v>
      </c>
      <c r="J4067" t="s">
        <v>21</v>
      </c>
      <c r="K4067">
        <v>3000000</v>
      </c>
      <c r="L4067">
        <v>1986</v>
      </c>
      <c r="M4067">
        <v>5.9</v>
      </c>
      <c r="N4067">
        <v>1.85</v>
      </c>
    </row>
    <row r="4068" spans="1:14" x14ac:dyDescent="0.3">
      <c r="A4068" t="s">
        <v>5480</v>
      </c>
      <c r="B4068">
        <v>161</v>
      </c>
      <c r="C4068" t="s">
        <v>11297</v>
      </c>
      <c r="D4068">
        <v>27200000</v>
      </c>
      <c r="E4068" t="s">
        <v>2139</v>
      </c>
      <c r="F4068" t="s">
        <v>10077</v>
      </c>
      <c r="G4068" t="s">
        <v>11298</v>
      </c>
      <c r="H4068" t="s">
        <v>6051</v>
      </c>
      <c r="I4068" t="s">
        <v>20</v>
      </c>
      <c r="J4068" t="s">
        <v>34</v>
      </c>
      <c r="K4068">
        <v>3000000</v>
      </c>
      <c r="L4068">
        <v>1957</v>
      </c>
      <c r="M4068">
        <v>8.1999999999999993</v>
      </c>
      <c r="N4068">
        <v>2.35</v>
      </c>
    </row>
    <row r="4069" spans="1:14" x14ac:dyDescent="0.3">
      <c r="A4069" t="s">
        <v>3393</v>
      </c>
      <c r="B4069">
        <v>100</v>
      </c>
      <c r="C4069" t="s">
        <v>10692</v>
      </c>
      <c r="D4069">
        <v>15369573</v>
      </c>
      <c r="E4069" t="s">
        <v>1232</v>
      </c>
      <c r="F4069" t="s">
        <v>1933</v>
      </c>
      <c r="G4069" t="s">
        <v>11299</v>
      </c>
      <c r="H4069" t="s">
        <v>11300</v>
      </c>
      <c r="I4069" t="s">
        <v>20</v>
      </c>
      <c r="J4069" t="s">
        <v>21</v>
      </c>
      <c r="K4069">
        <v>3000000</v>
      </c>
      <c r="L4069">
        <v>1990</v>
      </c>
      <c r="M4069">
        <v>5.3</v>
      </c>
      <c r="N4069">
        <v>1.85</v>
      </c>
    </row>
    <row r="4070" spans="1:14" x14ac:dyDescent="0.3">
      <c r="A4070" t="s">
        <v>6584</v>
      </c>
      <c r="B4070">
        <v>120</v>
      </c>
      <c r="C4070" t="s">
        <v>6254</v>
      </c>
      <c r="E4070" t="s">
        <v>11301</v>
      </c>
      <c r="F4070" t="s">
        <v>2705</v>
      </c>
      <c r="G4070" t="s">
        <v>11302</v>
      </c>
      <c r="H4070" t="s">
        <v>2366</v>
      </c>
      <c r="I4070" t="s">
        <v>20</v>
      </c>
      <c r="J4070" t="s">
        <v>21</v>
      </c>
      <c r="K4070">
        <v>4490375</v>
      </c>
      <c r="L4070">
        <v>1976</v>
      </c>
      <c r="M4070">
        <v>6.8</v>
      </c>
      <c r="N4070">
        <v>1.85</v>
      </c>
    </row>
    <row r="4071" spans="1:14" x14ac:dyDescent="0.3">
      <c r="A4071" t="s">
        <v>10836</v>
      </c>
      <c r="B4071">
        <v>125</v>
      </c>
      <c r="C4071" t="s">
        <v>2687</v>
      </c>
      <c r="E4071" t="s">
        <v>936</v>
      </c>
      <c r="F4071" t="s">
        <v>11303</v>
      </c>
      <c r="G4071" t="s">
        <v>11304</v>
      </c>
      <c r="H4071" t="s">
        <v>11305</v>
      </c>
      <c r="I4071" t="s">
        <v>20</v>
      </c>
      <c r="J4071" t="s">
        <v>21</v>
      </c>
      <c r="K4071">
        <v>3000000</v>
      </c>
      <c r="L4071">
        <v>1960</v>
      </c>
      <c r="M4071">
        <v>8.3000000000000007</v>
      </c>
      <c r="N4071">
        <v>2.35</v>
      </c>
    </row>
    <row r="4072" spans="1:14" x14ac:dyDescent="0.3">
      <c r="A4072" t="s">
        <v>11306</v>
      </c>
      <c r="B4072">
        <v>91</v>
      </c>
      <c r="C4072" t="s">
        <v>11307</v>
      </c>
      <c r="D4072">
        <v>15935068</v>
      </c>
      <c r="E4072" t="s">
        <v>5870</v>
      </c>
      <c r="F4072" t="s">
        <v>7968</v>
      </c>
      <c r="G4072" t="s">
        <v>11308</v>
      </c>
      <c r="H4072" t="s">
        <v>11309</v>
      </c>
      <c r="I4072" t="s">
        <v>20</v>
      </c>
      <c r="J4072" t="s">
        <v>21</v>
      </c>
      <c r="K4072">
        <v>2500000</v>
      </c>
      <c r="L4072">
        <v>1993</v>
      </c>
      <c r="M4072">
        <v>4.3</v>
      </c>
      <c r="N4072">
        <v>1.85</v>
      </c>
    </row>
    <row r="4073" spans="1:14" x14ac:dyDescent="0.3">
      <c r="A4073" t="s">
        <v>6584</v>
      </c>
      <c r="B4073">
        <v>128</v>
      </c>
      <c r="C4073" t="s">
        <v>11310</v>
      </c>
      <c r="E4073" t="s">
        <v>6241</v>
      </c>
      <c r="F4073" t="s">
        <v>11311</v>
      </c>
      <c r="G4073" t="s">
        <v>11312</v>
      </c>
      <c r="H4073" t="s">
        <v>11313</v>
      </c>
      <c r="I4073" t="s">
        <v>20</v>
      </c>
      <c r="J4073" t="s">
        <v>21</v>
      </c>
      <c r="K4073">
        <v>6000000</v>
      </c>
      <c r="L4073">
        <v>1966</v>
      </c>
      <c r="M4073">
        <v>6.7</v>
      </c>
      <c r="N4073">
        <v>1.85</v>
      </c>
    </row>
    <row r="4074" spans="1:14" x14ac:dyDescent="0.3">
      <c r="A4074" t="s">
        <v>1024</v>
      </c>
      <c r="B4074">
        <v>100</v>
      </c>
      <c r="C4074" t="s">
        <v>1711</v>
      </c>
      <c r="D4074">
        <v>11694528</v>
      </c>
      <c r="E4074" t="s">
        <v>11314</v>
      </c>
      <c r="F4074" t="s">
        <v>224</v>
      </c>
      <c r="G4074" t="s">
        <v>11315</v>
      </c>
      <c r="H4074" t="s">
        <v>11316</v>
      </c>
      <c r="I4074" t="s">
        <v>20</v>
      </c>
      <c r="J4074" t="s">
        <v>21</v>
      </c>
      <c r="K4074">
        <v>3000000</v>
      </c>
      <c r="L4074">
        <v>2005</v>
      </c>
      <c r="M4074">
        <v>7.2</v>
      </c>
      <c r="N4074">
        <v>1.85</v>
      </c>
    </row>
    <row r="4075" spans="1:14" x14ac:dyDescent="0.3">
      <c r="A4075" t="s">
        <v>11317</v>
      </c>
      <c r="B4075">
        <v>84</v>
      </c>
      <c r="C4075" t="s">
        <v>390</v>
      </c>
      <c r="D4075">
        <v>229094</v>
      </c>
      <c r="E4075" t="s">
        <v>8819</v>
      </c>
      <c r="F4075" t="s">
        <v>311</v>
      </c>
      <c r="G4075" t="s">
        <v>11318</v>
      </c>
      <c r="H4075" t="s">
        <v>690</v>
      </c>
      <c r="I4075" t="s">
        <v>20</v>
      </c>
      <c r="J4075" t="s">
        <v>34</v>
      </c>
      <c r="L4075">
        <v>2015</v>
      </c>
      <c r="M4075">
        <v>6.9</v>
      </c>
      <c r="N4075">
        <v>1.66</v>
      </c>
    </row>
    <row r="4076" spans="1:14" x14ac:dyDescent="0.3">
      <c r="A4076" t="s">
        <v>8754</v>
      </c>
      <c r="B4076">
        <v>97</v>
      </c>
      <c r="C4076" t="s">
        <v>11319</v>
      </c>
      <c r="E4076" t="s">
        <v>3436</v>
      </c>
      <c r="F4076" t="s">
        <v>4433</v>
      </c>
      <c r="G4076" t="s">
        <v>11320</v>
      </c>
      <c r="H4076" t="s">
        <v>11321</v>
      </c>
      <c r="I4076" t="s">
        <v>20</v>
      </c>
      <c r="J4076" t="s">
        <v>21</v>
      </c>
      <c r="K4076">
        <v>3000000</v>
      </c>
      <c r="L4076">
        <v>1985</v>
      </c>
      <c r="M4076">
        <v>6.6</v>
      </c>
    </row>
    <row r="4077" spans="1:14" x14ac:dyDescent="0.3">
      <c r="A4077" t="s">
        <v>11322</v>
      </c>
      <c r="B4077">
        <v>84</v>
      </c>
      <c r="C4077" t="s">
        <v>5461</v>
      </c>
      <c r="D4077">
        <v>10017041</v>
      </c>
      <c r="E4077" t="s">
        <v>1151</v>
      </c>
      <c r="F4077" t="s">
        <v>3696</v>
      </c>
      <c r="G4077" t="s">
        <v>11323</v>
      </c>
      <c r="H4077" t="s">
        <v>3294</v>
      </c>
      <c r="I4077" t="s">
        <v>20</v>
      </c>
      <c r="J4077" t="s">
        <v>21</v>
      </c>
      <c r="K4077">
        <v>3000000</v>
      </c>
      <c r="L4077">
        <v>2009</v>
      </c>
      <c r="M4077">
        <v>5.9</v>
      </c>
      <c r="N4077">
        <v>1.85</v>
      </c>
    </row>
    <row r="4078" spans="1:14" x14ac:dyDescent="0.3">
      <c r="A4078" t="s">
        <v>11089</v>
      </c>
      <c r="B4078">
        <v>146</v>
      </c>
      <c r="C4078" t="s">
        <v>728</v>
      </c>
      <c r="E4078" t="s">
        <v>2190</v>
      </c>
      <c r="F4078" t="s">
        <v>10454</v>
      </c>
      <c r="G4078" t="s">
        <v>11324</v>
      </c>
      <c r="H4078" t="s">
        <v>11325</v>
      </c>
      <c r="I4078" t="s">
        <v>20</v>
      </c>
      <c r="J4078" t="s">
        <v>21</v>
      </c>
      <c r="K4078">
        <v>3000000</v>
      </c>
      <c r="L4078">
        <v>1960</v>
      </c>
      <c r="M4078">
        <v>7.9</v>
      </c>
      <c r="N4078">
        <v>1.66</v>
      </c>
    </row>
    <row r="4079" spans="1:14" x14ac:dyDescent="0.3">
      <c r="A4079" t="s">
        <v>9117</v>
      </c>
      <c r="B4079">
        <v>186</v>
      </c>
      <c r="C4079" t="s">
        <v>10873</v>
      </c>
      <c r="E4079" t="s">
        <v>2183</v>
      </c>
      <c r="F4079" t="s">
        <v>6472</v>
      </c>
      <c r="G4079" t="s">
        <v>11326</v>
      </c>
      <c r="H4079" t="s">
        <v>9119</v>
      </c>
      <c r="I4079" t="s">
        <v>20</v>
      </c>
      <c r="J4079" t="s">
        <v>21</v>
      </c>
      <c r="K4079">
        <v>3000000</v>
      </c>
      <c r="L4079">
        <v>1961</v>
      </c>
      <c r="M4079">
        <v>8.3000000000000007</v>
      </c>
      <c r="N4079">
        <v>1.75</v>
      </c>
    </row>
    <row r="4080" spans="1:14" x14ac:dyDescent="0.3">
      <c r="A4080" t="s">
        <v>7747</v>
      </c>
      <c r="B4080">
        <v>94</v>
      </c>
      <c r="C4080" t="s">
        <v>11327</v>
      </c>
      <c r="D4080">
        <v>9016377</v>
      </c>
      <c r="E4080" t="s">
        <v>1099</v>
      </c>
      <c r="F4080" t="s">
        <v>5461</v>
      </c>
      <c r="G4080" t="s">
        <v>11328</v>
      </c>
      <c r="H4080" t="s">
        <v>11329</v>
      </c>
      <c r="I4080" t="s">
        <v>20</v>
      </c>
      <c r="J4080" t="s">
        <v>21</v>
      </c>
      <c r="L4080">
        <v>1999</v>
      </c>
      <c r="M4080">
        <v>5.2</v>
      </c>
      <c r="N4080">
        <v>1.85</v>
      </c>
    </row>
    <row r="4081" spans="1:14" x14ac:dyDescent="0.3">
      <c r="A4081" t="s">
        <v>45</v>
      </c>
      <c r="B4081">
        <v>11</v>
      </c>
      <c r="C4081" t="s">
        <v>11330</v>
      </c>
      <c r="E4081" t="s">
        <v>10579</v>
      </c>
      <c r="F4081" t="s">
        <v>11331</v>
      </c>
      <c r="G4081" t="s">
        <v>11332</v>
      </c>
      <c r="H4081" t="s">
        <v>11333</v>
      </c>
      <c r="I4081" t="s">
        <v>20</v>
      </c>
      <c r="J4081" t="s">
        <v>21</v>
      </c>
      <c r="M4081">
        <v>7.8</v>
      </c>
      <c r="N4081">
        <v>1.33</v>
      </c>
    </row>
    <row r="4082" spans="1:14" x14ac:dyDescent="0.3">
      <c r="A4082" t="s">
        <v>11334</v>
      </c>
      <c r="B4082">
        <v>126</v>
      </c>
      <c r="C4082" t="s">
        <v>11335</v>
      </c>
      <c r="E4082" t="s">
        <v>11336</v>
      </c>
      <c r="F4082" t="s">
        <v>10873</v>
      </c>
      <c r="G4082" t="s">
        <v>11337</v>
      </c>
      <c r="H4082" t="s">
        <v>8529</v>
      </c>
      <c r="I4082" t="s">
        <v>20</v>
      </c>
      <c r="J4082" t="s">
        <v>21</v>
      </c>
      <c r="K4082">
        <v>3000000</v>
      </c>
      <c r="L4082">
        <v>1948</v>
      </c>
      <c r="M4082">
        <v>7.8</v>
      </c>
      <c r="N4082">
        <v>1.37</v>
      </c>
    </row>
    <row r="4083" spans="1:14" x14ac:dyDescent="0.3">
      <c r="A4083" t="s">
        <v>11338</v>
      </c>
      <c r="B4083">
        <v>99</v>
      </c>
      <c r="C4083" t="s">
        <v>6821</v>
      </c>
      <c r="D4083">
        <v>7059537</v>
      </c>
      <c r="E4083" t="s">
        <v>1099</v>
      </c>
      <c r="F4083" t="s">
        <v>3402</v>
      </c>
      <c r="G4083" t="s">
        <v>11339</v>
      </c>
      <c r="H4083" t="s">
        <v>11340</v>
      </c>
      <c r="I4083" t="s">
        <v>20</v>
      </c>
      <c r="J4083" t="s">
        <v>21</v>
      </c>
      <c r="K4083">
        <v>3000000</v>
      </c>
      <c r="L4083">
        <v>2006</v>
      </c>
      <c r="M4083">
        <v>3</v>
      </c>
      <c r="N4083">
        <v>1.85</v>
      </c>
    </row>
    <row r="4084" spans="1:14" x14ac:dyDescent="0.3">
      <c r="A4084" t="s">
        <v>5537</v>
      </c>
      <c r="B4084">
        <v>109</v>
      </c>
      <c r="C4084" t="s">
        <v>11341</v>
      </c>
      <c r="D4084">
        <v>8114507</v>
      </c>
      <c r="E4084" t="s">
        <v>146</v>
      </c>
      <c r="F4084" t="s">
        <v>11342</v>
      </c>
      <c r="G4084" t="s">
        <v>11343</v>
      </c>
      <c r="H4084" t="s">
        <v>11344</v>
      </c>
      <c r="I4084" t="s">
        <v>20</v>
      </c>
      <c r="J4084" t="s">
        <v>21</v>
      </c>
      <c r="K4084">
        <v>3000000</v>
      </c>
      <c r="L4084">
        <v>2013</v>
      </c>
      <c r="M4084">
        <v>7.9</v>
      </c>
      <c r="N4084">
        <v>1.85</v>
      </c>
    </row>
    <row r="4085" spans="1:14" x14ac:dyDescent="0.3">
      <c r="A4085" t="s">
        <v>11345</v>
      </c>
      <c r="B4085">
        <v>95</v>
      </c>
      <c r="C4085" t="s">
        <v>11346</v>
      </c>
      <c r="D4085">
        <v>7888703</v>
      </c>
      <c r="E4085" t="s">
        <v>1806</v>
      </c>
      <c r="F4085" t="s">
        <v>11347</v>
      </c>
      <c r="G4085" t="s">
        <v>11348</v>
      </c>
      <c r="H4085" t="s">
        <v>10382</v>
      </c>
      <c r="I4085" t="s">
        <v>20</v>
      </c>
      <c r="J4085" t="s">
        <v>21</v>
      </c>
      <c r="K4085">
        <v>3000000</v>
      </c>
      <c r="L4085">
        <v>1987</v>
      </c>
      <c r="M4085">
        <v>3.2</v>
      </c>
      <c r="N4085">
        <v>1.85</v>
      </c>
    </row>
    <row r="4086" spans="1:14" x14ac:dyDescent="0.3">
      <c r="A4086" t="s">
        <v>10416</v>
      </c>
      <c r="B4086">
        <v>97</v>
      </c>
      <c r="C4086" t="s">
        <v>11349</v>
      </c>
      <c r="D4086">
        <v>7282851</v>
      </c>
      <c r="E4086" t="s">
        <v>2734</v>
      </c>
      <c r="F4086" t="s">
        <v>11350</v>
      </c>
      <c r="G4086" t="s">
        <v>11351</v>
      </c>
      <c r="H4086" t="s">
        <v>11352</v>
      </c>
      <c r="I4086" t="s">
        <v>20</v>
      </c>
      <c r="J4086" t="s">
        <v>21</v>
      </c>
      <c r="K4086">
        <v>3000000</v>
      </c>
      <c r="L4086">
        <v>1988</v>
      </c>
      <c r="M4086">
        <v>6.5</v>
      </c>
      <c r="N4086">
        <v>1.85</v>
      </c>
    </row>
    <row r="4087" spans="1:14" x14ac:dyDescent="0.3">
      <c r="A4087" t="s">
        <v>8754</v>
      </c>
      <c r="B4087">
        <v>94</v>
      </c>
      <c r="C4087" t="s">
        <v>3088</v>
      </c>
      <c r="D4087">
        <v>6879730</v>
      </c>
      <c r="E4087" t="s">
        <v>2190</v>
      </c>
      <c r="F4087" t="s">
        <v>1986</v>
      </c>
      <c r="G4087" t="s">
        <v>11353</v>
      </c>
      <c r="H4087" t="s">
        <v>11354</v>
      </c>
      <c r="I4087" t="s">
        <v>20</v>
      </c>
      <c r="J4087" t="s">
        <v>21</v>
      </c>
      <c r="L4087">
        <v>2004</v>
      </c>
      <c r="M4087">
        <v>6.9</v>
      </c>
    </row>
    <row r="4088" spans="1:14" x14ac:dyDescent="0.3">
      <c r="A4088" t="s">
        <v>11355</v>
      </c>
      <c r="B4088">
        <v>90</v>
      </c>
      <c r="C4088" t="s">
        <v>3151</v>
      </c>
      <c r="D4088">
        <v>5844929</v>
      </c>
      <c r="E4088" t="s">
        <v>1649</v>
      </c>
      <c r="F4088" t="s">
        <v>436</v>
      </c>
      <c r="G4088" t="s">
        <v>11356</v>
      </c>
      <c r="H4088" t="s">
        <v>5442</v>
      </c>
      <c r="I4088" t="s">
        <v>20</v>
      </c>
      <c r="J4088" t="s">
        <v>21</v>
      </c>
      <c r="K4088">
        <v>3000000</v>
      </c>
      <c r="L4088">
        <v>2002</v>
      </c>
      <c r="M4088">
        <v>7</v>
      </c>
      <c r="N4088">
        <v>1.85</v>
      </c>
    </row>
    <row r="4089" spans="1:14" x14ac:dyDescent="0.3">
      <c r="A4089" t="s">
        <v>45</v>
      </c>
      <c r="B4089">
        <v>197</v>
      </c>
      <c r="C4089" t="s">
        <v>11357</v>
      </c>
      <c r="E4089" t="s">
        <v>2183</v>
      </c>
      <c r="F4089" t="s">
        <v>10953</v>
      </c>
      <c r="G4089" t="s">
        <v>11358</v>
      </c>
      <c r="H4089" t="s">
        <v>9145</v>
      </c>
      <c r="I4089" t="s">
        <v>20</v>
      </c>
      <c r="J4089" t="s">
        <v>251</v>
      </c>
      <c r="K4089">
        <v>15000000</v>
      </c>
      <c r="M4089">
        <v>7.4</v>
      </c>
    </row>
    <row r="4090" spans="1:14" x14ac:dyDescent="0.3">
      <c r="A4090" t="s">
        <v>3491</v>
      </c>
      <c r="B4090">
        <v>117</v>
      </c>
      <c r="C4090" t="s">
        <v>11359</v>
      </c>
      <c r="D4090">
        <v>3222857</v>
      </c>
      <c r="E4090" t="s">
        <v>146</v>
      </c>
      <c r="F4090" t="s">
        <v>8655</v>
      </c>
      <c r="G4090" t="s">
        <v>11360</v>
      </c>
      <c r="H4090" t="s">
        <v>11361</v>
      </c>
      <c r="I4090" t="s">
        <v>3497</v>
      </c>
      <c r="J4090" t="s">
        <v>182</v>
      </c>
      <c r="L4090">
        <v>2005</v>
      </c>
      <c r="M4090">
        <v>7.8</v>
      </c>
      <c r="N4090">
        <v>2.35</v>
      </c>
    </row>
    <row r="4091" spans="1:14" x14ac:dyDescent="0.3">
      <c r="A4091" t="s">
        <v>11362</v>
      </c>
      <c r="B4091">
        <v>96</v>
      </c>
      <c r="C4091" t="s">
        <v>8617</v>
      </c>
      <c r="D4091">
        <v>4170647</v>
      </c>
      <c r="E4091" t="s">
        <v>1649</v>
      </c>
      <c r="F4091" t="s">
        <v>998</v>
      </c>
      <c r="G4091" t="s">
        <v>11363</v>
      </c>
      <c r="H4091" t="s">
        <v>2980</v>
      </c>
      <c r="I4091" t="s">
        <v>20</v>
      </c>
      <c r="J4091" t="s">
        <v>34</v>
      </c>
      <c r="K4091">
        <v>1900000</v>
      </c>
      <c r="L4091">
        <v>1999</v>
      </c>
      <c r="M4091">
        <v>6.9</v>
      </c>
      <c r="N4091">
        <v>1.85</v>
      </c>
    </row>
    <row r="4092" spans="1:14" x14ac:dyDescent="0.3">
      <c r="A4092" t="s">
        <v>11364</v>
      </c>
      <c r="B4092">
        <v>82</v>
      </c>
      <c r="C4092" t="s">
        <v>4576</v>
      </c>
      <c r="D4092">
        <v>4142507</v>
      </c>
      <c r="E4092" t="s">
        <v>1106</v>
      </c>
      <c r="F4092" t="s">
        <v>11365</v>
      </c>
      <c r="G4092" t="s">
        <v>11366</v>
      </c>
      <c r="H4092" t="s">
        <v>11367</v>
      </c>
      <c r="I4092" t="s">
        <v>20</v>
      </c>
      <c r="J4092" t="s">
        <v>21</v>
      </c>
      <c r="K4092">
        <v>3000000</v>
      </c>
      <c r="L4092">
        <v>2000</v>
      </c>
      <c r="M4092">
        <v>4.4000000000000004</v>
      </c>
      <c r="N4092">
        <v>1.85</v>
      </c>
    </row>
    <row r="4093" spans="1:14" x14ac:dyDescent="0.3">
      <c r="A4093" t="s">
        <v>6180</v>
      </c>
      <c r="B4093">
        <v>109</v>
      </c>
      <c r="C4093" t="s">
        <v>8165</v>
      </c>
      <c r="D4093">
        <v>4109095</v>
      </c>
      <c r="E4093" t="s">
        <v>11368</v>
      </c>
      <c r="F4093" t="s">
        <v>2258</v>
      </c>
      <c r="G4093" t="s">
        <v>11369</v>
      </c>
      <c r="H4093" t="s">
        <v>8951</v>
      </c>
      <c r="I4093" t="s">
        <v>20</v>
      </c>
      <c r="J4093" t="s">
        <v>21</v>
      </c>
      <c r="K4093">
        <v>3000000</v>
      </c>
      <c r="L4093">
        <v>1996</v>
      </c>
      <c r="M4093">
        <v>6</v>
      </c>
      <c r="N4093">
        <v>1.85</v>
      </c>
    </row>
    <row r="4094" spans="1:14" x14ac:dyDescent="0.3">
      <c r="A4094" t="s">
        <v>9448</v>
      </c>
      <c r="B4094">
        <v>90</v>
      </c>
      <c r="C4094" t="s">
        <v>2909</v>
      </c>
      <c r="D4094">
        <v>4033268</v>
      </c>
      <c r="E4094" t="s">
        <v>1649</v>
      </c>
      <c r="F4094" t="s">
        <v>293</v>
      </c>
      <c r="G4094" t="s">
        <v>11370</v>
      </c>
      <c r="H4094" t="s">
        <v>11371</v>
      </c>
      <c r="I4094" t="s">
        <v>20</v>
      </c>
      <c r="J4094" t="s">
        <v>21</v>
      </c>
      <c r="L4094">
        <v>2010</v>
      </c>
      <c r="M4094">
        <v>6.6</v>
      </c>
      <c r="N4094">
        <v>2.35</v>
      </c>
    </row>
    <row r="4095" spans="1:14" x14ac:dyDescent="0.3">
      <c r="A4095" t="s">
        <v>11372</v>
      </c>
      <c r="B4095">
        <v>89</v>
      </c>
      <c r="C4095" t="s">
        <v>11373</v>
      </c>
      <c r="E4095" t="s">
        <v>11374</v>
      </c>
      <c r="F4095" t="s">
        <v>11375</v>
      </c>
      <c r="G4095" t="s">
        <v>11376</v>
      </c>
      <c r="H4095" t="s">
        <v>11377</v>
      </c>
      <c r="I4095" t="s">
        <v>20</v>
      </c>
      <c r="J4095" t="s">
        <v>21</v>
      </c>
      <c r="K4095">
        <v>3000000</v>
      </c>
      <c r="L4095">
        <v>1971</v>
      </c>
      <c r="M4095">
        <v>7.8</v>
      </c>
      <c r="N4095">
        <v>1.33</v>
      </c>
    </row>
    <row r="4096" spans="1:14" x14ac:dyDescent="0.3">
      <c r="A4096" t="s">
        <v>11378</v>
      </c>
      <c r="B4096">
        <v>98</v>
      </c>
      <c r="C4096" t="s">
        <v>8531</v>
      </c>
      <c r="D4096">
        <v>3902679</v>
      </c>
      <c r="E4096" t="s">
        <v>4536</v>
      </c>
      <c r="F4096" t="s">
        <v>3857</v>
      </c>
      <c r="G4096" t="s">
        <v>11379</v>
      </c>
      <c r="H4096" t="s">
        <v>11380</v>
      </c>
      <c r="I4096" t="s">
        <v>20</v>
      </c>
      <c r="J4096" t="s">
        <v>21</v>
      </c>
      <c r="K4096">
        <v>3000000</v>
      </c>
      <c r="L4096">
        <v>1993</v>
      </c>
      <c r="M4096">
        <v>5.3</v>
      </c>
      <c r="N4096">
        <v>1.66</v>
      </c>
    </row>
    <row r="4097" spans="1:14" x14ac:dyDescent="0.3">
      <c r="A4097" t="s">
        <v>11381</v>
      </c>
      <c r="B4097">
        <v>95</v>
      </c>
      <c r="C4097" t="s">
        <v>11382</v>
      </c>
      <c r="D4097">
        <v>3559990</v>
      </c>
      <c r="E4097" t="s">
        <v>678</v>
      </c>
      <c r="F4097" t="s">
        <v>3688</v>
      </c>
      <c r="G4097" t="s">
        <v>11383</v>
      </c>
      <c r="H4097" t="s">
        <v>2592</v>
      </c>
      <c r="I4097" t="s">
        <v>20</v>
      </c>
      <c r="J4097" t="s">
        <v>21</v>
      </c>
      <c r="K4097">
        <v>3000000</v>
      </c>
      <c r="L4097">
        <v>1997</v>
      </c>
      <c r="M4097">
        <v>5.3</v>
      </c>
      <c r="N4097">
        <v>1.85</v>
      </c>
    </row>
    <row r="4098" spans="1:14" x14ac:dyDescent="0.3">
      <c r="A4098" t="s">
        <v>3109</v>
      </c>
      <c r="B4098">
        <v>94</v>
      </c>
      <c r="C4098" t="s">
        <v>11384</v>
      </c>
      <c r="E4098" t="s">
        <v>146</v>
      </c>
      <c r="F4098" t="s">
        <v>701</v>
      </c>
      <c r="G4098" t="s">
        <v>11385</v>
      </c>
      <c r="H4098" t="s">
        <v>11386</v>
      </c>
      <c r="I4098" t="s">
        <v>20</v>
      </c>
      <c r="J4098" t="s">
        <v>21</v>
      </c>
      <c r="K4098">
        <v>3000000</v>
      </c>
      <c r="L4098">
        <v>1978</v>
      </c>
      <c r="M4098">
        <v>8</v>
      </c>
      <c r="N4098">
        <v>1.85</v>
      </c>
    </row>
    <row r="4099" spans="1:14" x14ac:dyDescent="0.3">
      <c r="A4099" t="s">
        <v>11387</v>
      </c>
      <c r="B4099">
        <v>104</v>
      </c>
      <c r="C4099" t="s">
        <v>5584</v>
      </c>
      <c r="D4099">
        <v>3287435</v>
      </c>
      <c r="E4099" t="s">
        <v>2190</v>
      </c>
      <c r="F4099" t="s">
        <v>450</v>
      </c>
      <c r="G4099" t="s">
        <v>11388</v>
      </c>
      <c r="H4099" t="s">
        <v>8300</v>
      </c>
      <c r="I4099" t="s">
        <v>20</v>
      </c>
      <c r="J4099" t="s">
        <v>21</v>
      </c>
      <c r="K4099">
        <v>4500000</v>
      </c>
      <c r="L4099">
        <v>2001</v>
      </c>
      <c r="M4099">
        <v>7.1</v>
      </c>
      <c r="N4099">
        <v>1.85</v>
      </c>
    </row>
    <row r="4100" spans="1:14" x14ac:dyDescent="0.3">
      <c r="A4100" t="s">
        <v>11389</v>
      </c>
      <c r="B4100">
        <v>87</v>
      </c>
      <c r="C4100" t="s">
        <v>160</v>
      </c>
      <c r="D4100">
        <v>3071947</v>
      </c>
      <c r="E4100" t="s">
        <v>3707</v>
      </c>
      <c r="F4100" t="s">
        <v>3399</v>
      </c>
      <c r="G4100" t="s">
        <v>11390</v>
      </c>
      <c r="H4100" t="s">
        <v>11391</v>
      </c>
      <c r="I4100" t="s">
        <v>20</v>
      </c>
      <c r="J4100" t="s">
        <v>21</v>
      </c>
      <c r="K4100">
        <v>3500000</v>
      </c>
      <c r="L4100">
        <v>1999</v>
      </c>
      <c r="M4100">
        <v>5.4</v>
      </c>
      <c r="N4100">
        <v>1.85</v>
      </c>
    </row>
    <row r="4101" spans="1:14" x14ac:dyDescent="0.3">
      <c r="A4101" t="s">
        <v>7979</v>
      </c>
      <c r="B4101">
        <v>108</v>
      </c>
      <c r="C4101" t="s">
        <v>1229</v>
      </c>
      <c r="D4101">
        <v>2961991</v>
      </c>
      <c r="E4101" t="s">
        <v>1017</v>
      </c>
      <c r="F4101" t="s">
        <v>301</v>
      </c>
      <c r="G4101" t="s">
        <v>11392</v>
      </c>
      <c r="H4101" t="s">
        <v>11393</v>
      </c>
      <c r="I4101" t="s">
        <v>20</v>
      </c>
      <c r="J4101" t="s">
        <v>21</v>
      </c>
      <c r="K4101">
        <v>3300000</v>
      </c>
      <c r="L4101">
        <v>1996</v>
      </c>
      <c r="M4101">
        <v>6.9</v>
      </c>
      <c r="N4101">
        <v>1.85</v>
      </c>
    </row>
    <row r="4102" spans="1:14" x14ac:dyDescent="0.3">
      <c r="A4102" t="s">
        <v>8938</v>
      </c>
      <c r="B4102">
        <v>86</v>
      </c>
      <c r="C4102" t="s">
        <v>11394</v>
      </c>
      <c r="D4102">
        <v>4063238</v>
      </c>
      <c r="E4102" t="s">
        <v>936</v>
      </c>
      <c r="F4102" t="s">
        <v>5713</v>
      </c>
      <c r="G4102" t="s">
        <v>11395</v>
      </c>
      <c r="H4102" t="s">
        <v>9697</v>
      </c>
      <c r="I4102" t="s">
        <v>20</v>
      </c>
      <c r="J4102" t="s">
        <v>21</v>
      </c>
      <c r="L4102">
        <v>2012</v>
      </c>
      <c r="M4102">
        <v>7.4</v>
      </c>
      <c r="N4102">
        <v>1.85</v>
      </c>
    </row>
    <row r="4103" spans="1:14" x14ac:dyDescent="0.3">
      <c r="A4103" t="s">
        <v>551</v>
      </c>
      <c r="B4103">
        <v>94</v>
      </c>
      <c r="C4103" t="s">
        <v>11396</v>
      </c>
      <c r="D4103">
        <v>2912363</v>
      </c>
      <c r="E4103" t="s">
        <v>1272</v>
      </c>
      <c r="F4103" t="s">
        <v>4772</v>
      </c>
      <c r="G4103" t="s">
        <v>11397</v>
      </c>
      <c r="H4103" t="s">
        <v>11398</v>
      </c>
      <c r="I4103" t="s">
        <v>7479</v>
      </c>
      <c r="J4103" t="s">
        <v>34</v>
      </c>
      <c r="K4103">
        <v>3000000</v>
      </c>
      <c r="L4103">
        <v>2005</v>
      </c>
      <c r="M4103">
        <v>7.3</v>
      </c>
      <c r="N4103">
        <v>2.35</v>
      </c>
    </row>
    <row r="4104" spans="1:14" x14ac:dyDescent="0.3">
      <c r="A4104" t="s">
        <v>10735</v>
      </c>
      <c r="B4104">
        <v>134</v>
      </c>
      <c r="C4104" t="s">
        <v>1287</v>
      </c>
      <c r="D4104">
        <v>3000000</v>
      </c>
      <c r="E4104" t="s">
        <v>1649</v>
      </c>
      <c r="F4104" t="s">
        <v>473</v>
      </c>
      <c r="G4104" t="s">
        <v>11399</v>
      </c>
      <c r="H4104" t="s">
        <v>2932</v>
      </c>
      <c r="I4104" t="s">
        <v>20</v>
      </c>
      <c r="J4104" t="s">
        <v>21</v>
      </c>
      <c r="K4104">
        <v>3000000</v>
      </c>
      <c r="L4104">
        <v>1998</v>
      </c>
      <c r="M4104">
        <v>7.8</v>
      </c>
      <c r="N4104">
        <v>1.85</v>
      </c>
    </row>
    <row r="4105" spans="1:14" x14ac:dyDescent="0.3">
      <c r="A4105" t="s">
        <v>6083</v>
      </c>
      <c r="B4105">
        <v>89</v>
      </c>
      <c r="C4105" t="s">
        <v>11400</v>
      </c>
      <c r="D4105">
        <v>2223990</v>
      </c>
      <c r="E4105" t="s">
        <v>10279</v>
      </c>
      <c r="F4105" t="s">
        <v>5765</v>
      </c>
      <c r="G4105" t="s">
        <v>11401</v>
      </c>
      <c r="H4105" t="s">
        <v>11402</v>
      </c>
      <c r="I4105" t="s">
        <v>20</v>
      </c>
      <c r="J4105" t="s">
        <v>21</v>
      </c>
      <c r="K4105">
        <v>3000000</v>
      </c>
      <c r="L4105">
        <v>2003</v>
      </c>
      <c r="M4105">
        <v>6.6</v>
      </c>
      <c r="N4105">
        <v>1.85</v>
      </c>
    </row>
    <row r="4106" spans="1:14" x14ac:dyDescent="0.3">
      <c r="A4106" t="s">
        <v>4390</v>
      </c>
      <c r="B4106">
        <v>102</v>
      </c>
      <c r="C4106" t="s">
        <v>1433</v>
      </c>
      <c r="D4106">
        <v>1821983</v>
      </c>
      <c r="E4106" t="s">
        <v>11403</v>
      </c>
      <c r="F4106" t="s">
        <v>25</v>
      </c>
      <c r="G4106" t="s">
        <v>11404</v>
      </c>
      <c r="H4106" t="s">
        <v>2944</v>
      </c>
      <c r="I4106" t="s">
        <v>20</v>
      </c>
      <c r="J4106" t="s">
        <v>21</v>
      </c>
      <c r="K4106">
        <v>3000000</v>
      </c>
      <c r="L4106">
        <v>2014</v>
      </c>
      <c r="M4106">
        <v>5.4</v>
      </c>
      <c r="N4106">
        <v>2.35</v>
      </c>
    </row>
    <row r="4107" spans="1:14" x14ac:dyDescent="0.3">
      <c r="A4107" t="s">
        <v>8444</v>
      </c>
      <c r="B4107">
        <v>120</v>
      </c>
      <c r="C4107" t="s">
        <v>11405</v>
      </c>
      <c r="D4107">
        <v>2181290</v>
      </c>
      <c r="E4107" t="s">
        <v>1265</v>
      </c>
      <c r="F4107" t="s">
        <v>8259</v>
      </c>
      <c r="G4107" t="s">
        <v>11406</v>
      </c>
      <c r="H4107" t="s">
        <v>10740</v>
      </c>
      <c r="I4107" t="s">
        <v>7537</v>
      </c>
      <c r="J4107" t="s">
        <v>3548</v>
      </c>
      <c r="K4107">
        <v>3000000</v>
      </c>
      <c r="L4107">
        <v>2003</v>
      </c>
      <c r="M4107">
        <v>8.4</v>
      </c>
      <c r="N4107">
        <v>2.35</v>
      </c>
    </row>
    <row r="4108" spans="1:14" x14ac:dyDescent="0.3">
      <c r="A4108" t="s">
        <v>11407</v>
      </c>
      <c r="B4108">
        <v>110</v>
      </c>
      <c r="C4108" t="s">
        <v>11408</v>
      </c>
      <c r="D4108">
        <v>2848578</v>
      </c>
      <c r="E4108" t="s">
        <v>4396</v>
      </c>
      <c r="F4108" t="s">
        <v>11409</v>
      </c>
      <c r="G4108" t="s">
        <v>11410</v>
      </c>
      <c r="H4108" t="s">
        <v>11411</v>
      </c>
      <c r="I4108" t="s">
        <v>20</v>
      </c>
      <c r="J4108" t="s">
        <v>21</v>
      </c>
      <c r="K4108">
        <v>3500000</v>
      </c>
      <c r="L4108">
        <v>2010</v>
      </c>
      <c r="M4108">
        <v>6.3</v>
      </c>
      <c r="N4108">
        <v>1.78</v>
      </c>
    </row>
    <row r="4109" spans="1:14" x14ac:dyDescent="0.3">
      <c r="A4109" t="s">
        <v>11412</v>
      </c>
      <c r="B4109">
        <v>86</v>
      </c>
      <c r="C4109" t="s">
        <v>11413</v>
      </c>
      <c r="D4109">
        <v>703002</v>
      </c>
      <c r="E4109" t="s">
        <v>1138</v>
      </c>
      <c r="F4109" t="s">
        <v>3388</v>
      </c>
      <c r="G4109" t="s">
        <v>11414</v>
      </c>
      <c r="H4109" t="s">
        <v>11415</v>
      </c>
      <c r="I4109" t="s">
        <v>20</v>
      </c>
      <c r="J4109" t="s">
        <v>182</v>
      </c>
      <c r="K4109">
        <v>3000000</v>
      </c>
      <c r="L4109">
        <v>2011</v>
      </c>
      <c r="M4109">
        <v>6.1</v>
      </c>
      <c r="N4109">
        <v>2.35</v>
      </c>
    </row>
    <row r="4110" spans="1:14" x14ac:dyDescent="0.3">
      <c r="A4110" t="s">
        <v>11416</v>
      </c>
      <c r="B4110">
        <v>101</v>
      </c>
      <c r="C4110" t="s">
        <v>4831</v>
      </c>
      <c r="D4110">
        <v>3105269</v>
      </c>
      <c r="E4110" t="s">
        <v>1399</v>
      </c>
      <c r="F4110" t="s">
        <v>2085</v>
      </c>
      <c r="G4110" t="s">
        <v>11417</v>
      </c>
      <c r="H4110" t="s">
        <v>11418</v>
      </c>
      <c r="I4110" t="s">
        <v>20</v>
      </c>
      <c r="J4110" t="s">
        <v>1890</v>
      </c>
      <c r="K4110">
        <v>3000000</v>
      </c>
      <c r="L4110">
        <v>2016</v>
      </c>
      <c r="M4110">
        <v>5</v>
      </c>
    </row>
    <row r="4111" spans="1:14" x14ac:dyDescent="0.3">
      <c r="A4111" t="s">
        <v>11419</v>
      </c>
      <c r="B4111">
        <v>102</v>
      </c>
      <c r="C4111" t="s">
        <v>6148</v>
      </c>
      <c r="E4111" t="s">
        <v>3325</v>
      </c>
      <c r="F4111" t="s">
        <v>1946</v>
      </c>
      <c r="G4111" t="s">
        <v>11420</v>
      </c>
      <c r="H4111" t="s">
        <v>8944</v>
      </c>
      <c r="I4111" t="s">
        <v>20</v>
      </c>
      <c r="J4111" t="s">
        <v>21</v>
      </c>
      <c r="K4111">
        <v>3000000</v>
      </c>
      <c r="L4111">
        <v>1996</v>
      </c>
      <c r="M4111">
        <v>6.9</v>
      </c>
      <c r="N4111">
        <v>1.85</v>
      </c>
    </row>
    <row r="4112" spans="1:14" x14ac:dyDescent="0.3">
      <c r="A4112" t="s">
        <v>11421</v>
      </c>
      <c r="B4112">
        <v>87</v>
      </c>
      <c r="C4112" t="s">
        <v>7714</v>
      </c>
      <c r="D4112">
        <v>252726</v>
      </c>
      <c r="E4112" t="s">
        <v>11422</v>
      </c>
      <c r="F4112" t="s">
        <v>5957</v>
      </c>
      <c r="G4112" t="s">
        <v>11423</v>
      </c>
      <c r="H4112" t="s">
        <v>11424</v>
      </c>
      <c r="I4112" t="s">
        <v>45</v>
      </c>
      <c r="J4112" t="s">
        <v>21</v>
      </c>
      <c r="K4112">
        <v>3000000</v>
      </c>
      <c r="L4112">
        <v>2006</v>
      </c>
      <c r="M4112">
        <v>7.2</v>
      </c>
    </row>
    <row r="4113" spans="1:14" x14ac:dyDescent="0.3">
      <c r="A4113" t="s">
        <v>11425</v>
      </c>
      <c r="B4113">
        <v>123</v>
      </c>
      <c r="C4113" t="s">
        <v>4353</v>
      </c>
      <c r="D4113">
        <v>373060</v>
      </c>
      <c r="E4113" t="s">
        <v>2190</v>
      </c>
      <c r="F4113" t="s">
        <v>311</v>
      </c>
      <c r="G4113" t="s">
        <v>11426</v>
      </c>
      <c r="H4113" t="s">
        <v>11427</v>
      </c>
      <c r="I4113" t="s">
        <v>20</v>
      </c>
      <c r="J4113" t="s">
        <v>34</v>
      </c>
      <c r="L4113">
        <v>2009</v>
      </c>
      <c r="M4113">
        <v>7.3</v>
      </c>
      <c r="N4113">
        <v>1.33</v>
      </c>
    </row>
    <row r="4114" spans="1:14" x14ac:dyDescent="0.3">
      <c r="A4114" t="s">
        <v>11428</v>
      </c>
      <c r="B4114">
        <v>99</v>
      </c>
      <c r="C4114" t="s">
        <v>1346</v>
      </c>
      <c r="D4114">
        <v>1007535</v>
      </c>
      <c r="E4114" t="s">
        <v>936</v>
      </c>
      <c r="F4114" t="s">
        <v>5713</v>
      </c>
      <c r="G4114" t="s">
        <v>11429</v>
      </c>
      <c r="H4114" t="s">
        <v>657</v>
      </c>
      <c r="I4114" t="s">
        <v>20</v>
      </c>
      <c r="J4114" t="s">
        <v>21</v>
      </c>
      <c r="L4114">
        <v>2011</v>
      </c>
      <c r="M4114">
        <v>5.7</v>
      </c>
      <c r="N4114">
        <v>1.85</v>
      </c>
    </row>
    <row r="4115" spans="1:14" x14ac:dyDescent="0.3">
      <c r="A4115" t="s">
        <v>45</v>
      </c>
      <c r="B4115">
        <v>173</v>
      </c>
      <c r="C4115" t="s">
        <v>2638</v>
      </c>
      <c r="E4115" t="s">
        <v>2743</v>
      </c>
      <c r="F4115" t="s">
        <v>1350</v>
      </c>
      <c r="G4115" t="s">
        <v>11430</v>
      </c>
      <c r="H4115" t="s">
        <v>1346</v>
      </c>
      <c r="I4115" t="s">
        <v>20</v>
      </c>
      <c r="J4115" t="s">
        <v>21</v>
      </c>
      <c r="M4115">
        <v>5</v>
      </c>
      <c r="N4115">
        <v>1.78</v>
      </c>
    </row>
    <row r="4116" spans="1:14" x14ac:dyDescent="0.3">
      <c r="A4116" t="s">
        <v>11431</v>
      </c>
      <c r="B4116">
        <v>87</v>
      </c>
      <c r="C4116" t="s">
        <v>1016</v>
      </c>
      <c r="D4116">
        <v>418268</v>
      </c>
      <c r="E4116" t="s">
        <v>1106</v>
      </c>
      <c r="F4116" t="s">
        <v>57</v>
      </c>
      <c r="G4116" t="s">
        <v>11432</v>
      </c>
      <c r="H4116" t="s">
        <v>11433</v>
      </c>
      <c r="I4116" t="s">
        <v>20</v>
      </c>
      <c r="J4116" t="s">
        <v>21</v>
      </c>
      <c r="K4116">
        <v>3000000</v>
      </c>
      <c r="L4116">
        <v>2012</v>
      </c>
      <c r="M4116">
        <v>5.3</v>
      </c>
      <c r="N4116">
        <v>2.35</v>
      </c>
    </row>
    <row r="4117" spans="1:14" x14ac:dyDescent="0.3">
      <c r="A4117" t="s">
        <v>45</v>
      </c>
      <c r="B4117">
        <v>44</v>
      </c>
      <c r="C4117" t="s">
        <v>11434</v>
      </c>
      <c r="E4117" t="s">
        <v>11435</v>
      </c>
      <c r="F4117" t="s">
        <v>7656</v>
      </c>
      <c r="G4117" t="s">
        <v>11436</v>
      </c>
      <c r="H4117" t="s">
        <v>5917</v>
      </c>
      <c r="I4117" t="s">
        <v>20</v>
      </c>
      <c r="J4117" t="s">
        <v>21</v>
      </c>
      <c r="M4117">
        <v>7.9</v>
      </c>
      <c r="N4117">
        <v>16</v>
      </c>
    </row>
    <row r="4118" spans="1:14" x14ac:dyDescent="0.3">
      <c r="A4118" t="s">
        <v>11437</v>
      </c>
      <c r="B4118">
        <v>120</v>
      </c>
      <c r="C4118" t="s">
        <v>6847</v>
      </c>
      <c r="E4118" t="s">
        <v>7890</v>
      </c>
      <c r="F4118" t="s">
        <v>1729</v>
      </c>
      <c r="G4118" t="s">
        <v>11438</v>
      </c>
      <c r="H4118" t="s">
        <v>11439</v>
      </c>
      <c r="I4118" t="s">
        <v>20</v>
      </c>
      <c r="J4118" t="s">
        <v>21</v>
      </c>
      <c r="L4118">
        <v>2004</v>
      </c>
      <c r="M4118">
        <v>5</v>
      </c>
    </row>
    <row r="4119" spans="1:14" x14ac:dyDescent="0.3">
      <c r="A4119" t="s">
        <v>993</v>
      </c>
      <c r="B4119">
        <v>93</v>
      </c>
      <c r="C4119" t="s">
        <v>3392</v>
      </c>
      <c r="D4119">
        <v>200803</v>
      </c>
      <c r="E4119" t="s">
        <v>1099</v>
      </c>
      <c r="F4119" t="s">
        <v>8815</v>
      </c>
      <c r="G4119" t="s">
        <v>11440</v>
      </c>
      <c r="H4119" t="s">
        <v>11441</v>
      </c>
      <c r="I4119" t="s">
        <v>20</v>
      </c>
      <c r="J4119" t="s">
        <v>21</v>
      </c>
      <c r="K4119">
        <v>3000000</v>
      </c>
      <c r="L4119">
        <v>2012</v>
      </c>
      <c r="M4119">
        <v>5.3</v>
      </c>
      <c r="N4119">
        <v>1.78</v>
      </c>
    </row>
    <row r="4120" spans="1:14" x14ac:dyDescent="0.3">
      <c r="A4120" t="s">
        <v>1336</v>
      </c>
      <c r="B4120">
        <v>111</v>
      </c>
      <c r="C4120" t="s">
        <v>5841</v>
      </c>
      <c r="D4120">
        <v>33631221</v>
      </c>
      <c r="E4120" t="s">
        <v>1392</v>
      </c>
      <c r="F4120" t="s">
        <v>4888</v>
      </c>
      <c r="G4120" t="s">
        <v>5842</v>
      </c>
      <c r="H4120" t="s">
        <v>5843</v>
      </c>
      <c r="I4120" t="s">
        <v>20</v>
      </c>
      <c r="J4120" t="s">
        <v>21</v>
      </c>
      <c r="K4120">
        <v>25000000</v>
      </c>
      <c r="L4120">
        <v>2014</v>
      </c>
      <c r="M4120">
        <v>6</v>
      </c>
      <c r="N4120">
        <v>2.35</v>
      </c>
    </row>
    <row r="4121" spans="1:14" x14ac:dyDescent="0.3">
      <c r="A4121" t="s">
        <v>45</v>
      </c>
      <c r="B4121">
        <v>60</v>
      </c>
      <c r="C4121" t="s">
        <v>11442</v>
      </c>
      <c r="E4121" t="s">
        <v>2190</v>
      </c>
      <c r="F4121" t="s">
        <v>11443</v>
      </c>
      <c r="G4121" t="s">
        <v>11444</v>
      </c>
      <c r="H4121" t="s">
        <v>11445</v>
      </c>
      <c r="I4121" t="s">
        <v>20</v>
      </c>
      <c r="J4121" t="s">
        <v>34</v>
      </c>
      <c r="M4121">
        <v>7.6</v>
      </c>
      <c r="N4121">
        <v>1.33</v>
      </c>
    </row>
    <row r="4122" spans="1:14" x14ac:dyDescent="0.3">
      <c r="A4122" t="s">
        <v>8467</v>
      </c>
      <c r="B4122">
        <v>98</v>
      </c>
      <c r="C4122" t="s">
        <v>11446</v>
      </c>
      <c r="D4122">
        <v>95016</v>
      </c>
      <c r="E4122" t="s">
        <v>2838</v>
      </c>
      <c r="F4122" t="s">
        <v>8458</v>
      </c>
      <c r="G4122" t="s">
        <v>11447</v>
      </c>
      <c r="H4122" t="s">
        <v>11448</v>
      </c>
      <c r="I4122" t="s">
        <v>5288</v>
      </c>
      <c r="J4122" t="s">
        <v>520</v>
      </c>
      <c r="K4122">
        <v>2700000</v>
      </c>
      <c r="L4122">
        <v>2004</v>
      </c>
      <c r="M4122">
        <v>7.4</v>
      </c>
      <c r="N4122">
        <v>1.85</v>
      </c>
    </row>
    <row r="4123" spans="1:14" x14ac:dyDescent="0.3">
      <c r="A4123" t="s">
        <v>11449</v>
      </c>
      <c r="B4123">
        <v>100</v>
      </c>
      <c r="C4123" t="s">
        <v>3597</v>
      </c>
      <c r="D4123">
        <v>73678</v>
      </c>
      <c r="E4123" t="s">
        <v>1290</v>
      </c>
      <c r="F4123" t="s">
        <v>11450</v>
      </c>
      <c r="G4123" t="s">
        <v>11451</v>
      </c>
      <c r="H4123" t="s">
        <v>6127</v>
      </c>
      <c r="I4123" t="s">
        <v>20</v>
      </c>
      <c r="J4123" t="s">
        <v>21</v>
      </c>
      <c r="K4123">
        <v>3000000</v>
      </c>
      <c r="L4123">
        <v>2011</v>
      </c>
      <c r="M4123">
        <v>5.9</v>
      </c>
    </row>
    <row r="4124" spans="1:14" x14ac:dyDescent="0.3">
      <c r="A4124" t="s">
        <v>11452</v>
      </c>
      <c r="B4124">
        <v>88</v>
      </c>
      <c r="C4124" t="s">
        <v>7245</v>
      </c>
      <c r="D4124">
        <v>143000</v>
      </c>
      <c r="E4124" t="s">
        <v>3456</v>
      </c>
      <c r="F4124" t="s">
        <v>11453</v>
      </c>
      <c r="G4124" t="s">
        <v>11454</v>
      </c>
      <c r="H4124" t="s">
        <v>11455</v>
      </c>
      <c r="I4124" t="s">
        <v>20</v>
      </c>
      <c r="J4124" t="s">
        <v>21</v>
      </c>
      <c r="K4124">
        <v>5000000</v>
      </c>
      <c r="L4124">
        <v>2009</v>
      </c>
      <c r="M4124">
        <v>4.0999999999999996</v>
      </c>
      <c r="N4124">
        <v>2.35</v>
      </c>
    </row>
    <row r="4125" spans="1:14" x14ac:dyDescent="0.3">
      <c r="A4125" t="s">
        <v>1163</v>
      </c>
      <c r="B4125">
        <v>97</v>
      </c>
      <c r="C4125" t="s">
        <v>9573</v>
      </c>
      <c r="D4125">
        <v>39852</v>
      </c>
      <c r="E4125" t="s">
        <v>1649</v>
      </c>
      <c r="F4125" t="s">
        <v>3482</v>
      </c>
      <c r="G4125" t="s">
        <v>11456</v>
      </c>
      <c r="H4125" t="s">
        <v>11457</v>
      </c>
      <c r="I4125" t="s">
        <v>20</v>
      </c>
      <c r="J4125" t="s">
        <v>21</v>
      </c>
      <c r="K4125">
        <v>3000000</v>
      </c>
      <c r="L4125">
        <v>1999</v>
      </c>
      <c r="M4125">
        <v>6.7</v>
      </c>
      <c r="N4125">
        <v>1.85</v>
      </c>
    </row>
    <row r="4126" spans="1:14" x14ac:dyDescent="0.3">
      <c r="A4126" t="s">
        <v>7204</v>
      </c>
      <c r="B4126">
        <v>122</v>
      </c>
      <c r="C4126" t="s">
        <v>8562</v>
      </c>
      <c r="D4126">
        <v>22000</v>
      </c>
      <c r="E4126" t="s">
        <v>1740</v>
      </c>
      <c r="F4126" t="s">
        <v>1944</v>
      </c>
      <c r="G4126" t="s">
        <v>11458</v>
      </c>
      <c r="H4126" t="s">
        <v>4667</v>
      </c>
      <c r="I4126" t="s">
        <v>20</v>
      </c>
      <c r="J4126" t="s">
        <v>520</v>
      </c>
      <c r="K4126">
        <v>3000000</v>
      </c>
      <c r="L4126">
        <v>2011</v>
      </c>
      <c r="M4126">
        <v>5.8</v>
      </c>
      <c r="N4126">
        <v>2.35</v>
      </c>
    </row>
    <row r="4127" spans="1:14" x14ac:dyDescent="0.3">
      <c r="A4127" t="s">
        <v>11459</v>
      </c>
      <c r="B4127">
        <v>86</v>
      </c>
      <c r="C4127" t="s">
        <v>6175</v>
      </c>
      <c r="D4127">
        <v>128937</v>
      </c>
      <c r="E4127" t="s">
        <v>11460</v>
      </c>
      <c r="F4127" t="s">
        <v>3985</v>
      </c>
      <c r="G4127" t="s">
        <v>11461</v>
      </c>
      <c r="H4127" t="s">
        <v>11462</v>
      </c>
      <c r="I4127" t="s">
        <v>20</v>
      </c>
      <c r="J4127" t="s">
        <v>4874</v>
      </c>
      <c r="L4127">
        <v>2009</v>
      </c>
      <c r="M4127">
        <v>6.2</v>
      </c>
      <c r="N4127">
        <v>1.85</v>
      </c>
    </row>
    <row r="4128" spans="1:14" x14ac:dyDescent="0.3">
      <c r="A4128" t="s">
        <v>11463</v>
      </c>
      <c r="B4128">
        <v>83</v>
      </c>
      <c r="C4128" t="s">
        <v>5878</v>
      </c>
      <c r="E4128" t="s">
        <v>3456</v>
      </c>
      <c r="F4128" t="s">
        <v>1117</v>
      </c>
      <c r="G4128" t="s">
        <v>11464</v>
      </c>
      <c r="H4128" t="s">
        <v>4225</v>
      </c>
      <c r="I4128" t="s">
        <v>20</v>
      </c>
      <c r="J4128" t="s">
        <v>21</v>
      </c>
      <c r="K4128">
        <v>3000000</v>
      </c>
      <c r="L4128">
        <v>2015</v>
      </c>
      <c r="M4128">
        <v>5.3</v>
      </c>
    </row>
    <row r="4129" spans="1:14" x14ac:dyDescent="0.3">
      <c r="A4129" t="s">
        <v>11465</v>
      </c>
      <c r="B4129">
        <v>80</v>
      </c>
      <c r="C4129" t="s">
        <v>11466</v>
      </c>
      <c r="E4129" t="s">
        <v>1099</v>
      </c>
      <c r="F4129" t="s">
        <v>11467</v>
      </c>
      <c r="G4129" t="s">
        <v>11468</v>
      </c>
      <c r="H4129" t="s">
        <v>11469</v>
      </c>
      <c r="I4129" t="s">
        <v>20</v>
      </c>
      <c r="J4129" t="s">
        <v>21</v>
      </c>
      <c r="K4129">
        <v>3000000</v>
      </c>
      <c r="L4129">
        <v>2005</v>
      </c>
      <c r="M4129">
        <v>3.3</v>
      </c>
      <c r="N4129">
        <v>1.78</v>
      </c>
    </row>
    <row r="4130" spans="1:14" x14ac:dyDescent="0.3">
      <c r="A4130" t="s">
        <v>173</v>
      </c>
      <c r="B4130">
        <v>108</v>
      </c>
      <c r="C4130" t="s">
        <v>72</v>
      </c>
      <c r="D4130">
        <v>334185206</v>
      </c>
      <c r="E4130" t="s">
        <v>136</v>
      </c>
      <c r="F4130" t="s">
        <v>25</v>
      </c>
      <c r="G4130" t="s">
        <v>174</v>
      </c>
      <c r="H4130" t="s">
        <v>175</v>
      </c>
      <c r="I4130" t="s">
        <v>20</v>
      </c>
      <c r="J4130" t="s">
        <v>21</v>
      </c>
      <c r="K4130">
        <v>200000000</v>
      </c>
      <c r="L4130">
        <v>2010</v>
      </c>
      <c r="M4130">
        <v>6.5</v>
      </c>
      <c r="N4130">
        <v>1.85</v>
      </c>
    </row>
    <row r="4131" spans="1:14" x14ac:dyDescent="0.3">
      <c r="A4131" t="s">
        <v>11470</v>
      </c>
      <c r="B4131">
        <v>90</v>
      </c>
      <c r="C4131" t="s">
        <v>1647</v>
      </c>
      <c r="E4131" t="s">
        <v>1099</v>
      </c>
      <c r="F4131" t="s">
        <v>2830</v>
      </c>
      <c r="G4131" t="s">
        <v>11471</v>
      </c>
      <c r="H4131" t="s">
        <v>8341</v>
      </c>
      <c r="I4131" t="s">
        <v>20</v>
      </c>
      <c r="J4131" t="s">
        <v>21</v>
      </c>
      <c r="K4131">
        <v>3000000</v>
      </c>
      <c r="L4131">
        <v>2009</v>
      </c>
      <c r="M4131">
        <v>6.2</v>
      </c>
      <c r="N4131">
        <v>1.85</v>
      </c>
    </row>
    <row r="4132" spans="1:14" x14ac:dyDescent="0.3">
      <c r="A4132" t="s">
        <v>11472</v>
      </c>
      <c r="B4132">
        <v>96</v>
      </c>
      <c r="C4132" t="s">
        <v>797</v>
      </c>
      <c r="D4132">
        <v>5005</v>
      </c>
      <c r="E4132" t="s">
        <v>2190</v>
      </c>
      <c r="F4132" t="s">
        <v>629</v>
      </c>
      <c r="G4132" t="s">
        <v>11473</v>
      </c>
      <c r="H4132" t="s">
        <v>7248</v>
      </c>
      <c r="I4132" t="s">
        <v>20</v>
      </c>
      <c r="J4132" t="s">
        <v>21</v>
      </c>
      <c r="K4132">
        <v>3000000</v>
      </c>
      <c r="L4132">
        <v>2009</v>
      </c>
      <c r="M4132">
        <v>5.9</v>
      </c>
    </row>
    <row r="4133" spans="1:14" x14ac:dyDescent="0.3">
      <c r="A4133" t="s">
        <v>11474</v>
      </c>
      <c r="B4133">
        <v>85</v>
      </c>
      <c r="C4133" t="s">
        <v>11475</v>
      </c>
      <c r="E4133" t="s">
        <v>622</v>
      </c>
      <c r="F4133" t="s">
        <v>5022</v>
      </c>
      <c r="G4133" t="s">
        <v>11476</v>
      </c>
      <c r="H4133" t="s">
        <v>11477</v>
      </c>
      <c r="I4133" t="s">
        <v>20</v>
      </c>
      <c r="J4133" t="s">
        <v>7731</v>
      </c>
      <c r="K4133">
        <v>3000000</v>
      </c>
      <c r="L4133">
        <v>2013</v>
      </c>
      <c r="M4133">
        <v>5.5</v>
      </c>
      <c r="N4133">
        <v>2.35</v>
      </c>
    </row>
    <row r="4134" spans="1:14" x14ac:dyDescent="0.3">
      <c r="A4134" t="s">
        <v>4818</v>
      </c>
      <c r="B4134">
        <v>83</v>
      </c>
      <c r="C4134" t="s">
        <v>326</v>
      </c>
      <c r="E4134" t="s">
        <v>1099</v>
      </c>
      <c r="F4134" t="s">
        <v>95</v>
      </c>
      <c r="G4134" t="s">
        <v>11478</v>
      </c>
      <c r="H4134" t="s">
        <v>424</v>
      </c>
      <c r="I4134" t="s">
        <v>20</v>
      </c>
      <c r="J4134" t="s">
        <v>21</v>
      </c>
      <c r="L4134">
        <v>2014</v>
      </c>
      <c r="M4134">
        <v>5.5</v>
      </c>
      <c r="N4134">
        <v>1.85</v>
      </c>
    </row>
    <row r="4135" spans="1:14" x14ac:dyDescent="0.3">
      <c r="A4135" t="s">
        <v>11479</v>
      </c>
      <c r="B4135">
        <v>80</v>
      </c>
      <c r="C4135" t="s">
        <v>11480</v>
      </c>
      <c r="E4135" t="s">
        <v>1099</v>
      </c>
      <c r="F4135" t="s">
        <v>11481</v>
      </c>
      <c r="G4135" t="s">
        <v>11482</v>
      </c>
      <c r="H4135" t="s">
        <v>11483</v>
      </c>
      <c r="I4135" t="s">
        <v>20</v>
      </c>
      <c r="J4135" t="s">
        <v>21</v>
      </c>
      <c r="K4135">
        <v>3000000</v>
      </c>
      <c r="L4135">
        <v>2013</v>
      </c>
      <c r="M4135">
        <v>2.6</v>
      </c>
      <c r="N4135">
        <v>1.85</v>
      </c>
    </row>
    <row r="4136" spans="1:14" x14ac:dyDescent="0.3">
      <c r="A4136" t="s">
        <v>3978</v>
      </c>
      <c r="B4136">
        <v>90</v>
      </c>
      <c r="C4136" t="s">
        <v>11484</v>
      </c>
      <c r="E4136" t="s">
        <v>2104</v>
      </c>
      <c r="F4136" t="s">
        <v>3978</v>
      </c>
      <c r="G4136" t="s">
        <v>11485</v>
      </c>
      <c r="H4136" t="s">
        <v>11486</v>
      </c>
      <c r="I4136" t="s">
        <v>20</v>
      </c>
      <c r="J4136" t="s">
        <v>21</v>
      </c>
      <c r="K4136">
        <v>3000000</v>
      </c>
      <c r="L4136">
        <v>2011</v>
      </c>
      <c r="M4136">
        <v>5.8</v>
      </c>
      <c r="N4136">
        <v>1.85</v>
      </c>
    </row>
    <row r="4137" spans="1:14" x14ac:dyDescent="0.3">
      <c r="A4137" t="s">
        <v>7086</v>
      </c>
      <c r="B4137">
        <v>92</v>
      </c>
      <c r="C4137" t="s">
        <v>4070</v>
      </c>
      <c r="E4137" t="s">
        <v>1007</v>
      </c>
      <c r="F4137" t="s">
        <v>6502</v>
      </c>
      <c r="G4137" t="s">
        <v>11487</v>
      </c>
      <c r="H4137" t="s">
        <v>11488</v>
      </c>
      <c r="I4137" t="s">
        <v>20</v>
      </c>
      <c r="J4137" t="s">
        <v>21</v>
      </c>
      <c r="K4137">
        <v>3000000</v>
      </c>
      <c r="L4137">
        <v>1967</v>
      </c>
      <c r="M4137">
        <v>7.4</v>
      </c>
      <c r="N4137">
        <v>2.35</v>
      </c>
    </row>
    <row r="4138" spans="1:14" x14ac:dyDescent="0.3">
      <c r="A4138" t="s">
        <v>11489</v>
      </c>
      <c r="B4138">
        <v>100</v>
      </c>
      <c r="C4138" t="s">
        <v>11490</v>
      </c>
      <c r="E4138" t="s">
        <v>1099</v>
      </c>
      <c r="F4138" t="s">
        <v>838</v>
      </c>
      <c r="G4138" t="s">
        <v>11491</v>
      </c>
      <c r="H4138" t="s">
        <v>11492</v>
      </c>
      <c r="I4138" t="s">
        <v>5895</v>
      </c>
      <c r="J4138" t="s">
        <v>4364</v>
      </c>
      <c r="K4138">
        <v>3000000</v>
      </c>
      <c r="L4138">
        <v>2009</v>
      </c>
      <c r="M4138">
        <v>5.0999999999999996</v>
      </c>
    </row>
    <row r="4139" spans="1:14" x14ac:dyDescent="0.3">
      <c r="A4139" t="s">
        <v>11493</v>
      </c>
      <c r="B4139">
        <v>88</v>
      </c>
      <c r="C4139" t="s">
        <v>11494</v>
      </c>
      <c r="E4139" t="s">
        <v>6241</v>
      </c>
      <c r="F4139" t="s">
        <v>3569</v>
      </c>
      <c r="G4139" t="s">
        <v>11495</v>
      </c>
      <c r="H4139" t="s">
        <v>7680</v>
      </c>
      <c r="I4139" t="s">
        <v>20</v>
      </c>
      <c r="J4139" t="s">
        <v>21</v>
      </c>
      <c r="K4139">
        <v>800000</v>
      </c>
      <c r="L4139">
        <v>2013</v>
      </c>
      <c r="M4139">
        <v>5.2</v>
      </c>
      <c r="N4139">
        <v>2.35</v>
      </c>
    </row>
    <row r="4140" spans="1:14" x14ac:dyDescent="0.3">
      <c r="A4140" t="s">
        <v>11496</v>
      </c>
      <c r="B4140">
        <v>95</v>
      </c>
      <c r="C4140" t="s">
        <v>3963</v>
      </c>
      <c r="E4140" t="s">
        <v>3805</v>
      </c>
      <c r="F4140" t="s">
        <v>8229</v>
      </c>
      <c r="G4140" t="s">
        <v>11497</v>
      </c>
      <c r="H4140" t="s">
        <v>11498</v>
      </c>
      <c r="I4140" t="s">
        <v>20</v>
      </c>
      <c r="J4140" t="s">
        <v>21</v>
      </c>
      <c r="K4140">
        <v>3000000</v>
      </c>
      <c r="L4140">
        <v>2014</v>
      </c>
      <c r="M4140">
        <v>4.8</v>
      </c>
    </row>
    <row r="4141" spans="1:14" x14ac:dyDescent="0.3">
      <c r="A4141" t="s">
        <v>11499</v>
      </c>
      <c r="B4141">
        <v>82</v>
      </c>
      <c r="C4141" t="s">
        <v>11500</v>
      </c>
      <c r="E4141" t="s">
        <v>6241</v>
      </c>
      <c r="F4141" t="s">
        <v>1946</v>
      </c>
      <c r="G4141" t="s">
        <v>11501</v>
      </c>
      <c r="H4141" t="s">
        <v>11502</v>
      </c>
      <c r="I4141" t="s">
        <v>20</v>
      </c>
      <c r="J4141" t="s">
        <v>21</v>
      </c>
      <c r="K4141">
        <v>3000000</v>
      </c>
      <c r="L4141">
        <v>2015</v>
      </c>
      <c r="M4141">
        <v>3.9</v>
      </c>
    </row>
    <row r="4142" spans="1:14" x14ac:dyDescent="0.3">
      <c r="A4142" t="s">
        <v>11503</v>
      </c>
      <c r="B4142">
        <v>97</v>
      </c>
      <c r="C4142" t="s">
        <v>11504</v>
      </c>
      <c r="E4142" t="s">
        <v>11505</v>
      </c>
      <c r="F4142" t="s">
        <v>8210</v>
      </c>
      <c r="G4142" t="s">
        <v>11506</v>
      </c>
      <c r="H4142" t="s">
        <v>11507</v>
      </c>
      <c r="I4142" t="s">
        <v>20</v>
      </c>
      <c r="J4142" t="s">
        <v>4364</v>
      </c>
      <c r="K4142">
        <v>3000000</v>
      </c>
      <c r="L4142">
        <v>1988</v>
      </c>
      <c r="M4142">
        <v>6.2</v>
      </c>
      <c r="N4142">
        <v>1.85</v>
      </c>
    </row>
    <row r="4143" spans="1:14" x14ac:dyDescent="0.3">
      <c r="A4143" t="s">
        <v>578</v>
      </c>
      <c r="B4143">
        <v>105</v>
      </c>
      <c r="C4143" t="s">
        <v>1312</v>
      </c>
      <c r="D4143">
        <v>201148159</v>
      </c>
      <c r="E4143" t="s">
        <v>1313</v>
      </c>
      <c r="F4143" t="s">
        <v>404</v>
      </c>
      <c r="G4143" t="s">
        <v>1314</v>
      </c>
      <c r="H4143" t="s">
        <v>594</v>
      </c>
      <c r="I4143" t="s">
        <v>20</v>
      </c>
      <c r="J4143" t="s">
        <v>21</v>
      </c>
      <c r="K4143">
        <v>95000000</v>
      </c>
      <c r="L4143">
        <v>2015</v>
      </c>
      <c r="M4143">
        <v>7</v>
      </c>
      <c r="N4143">
        <v>2.35</v>
      </c>
    </row>
    <row r="4144" spans="1:14" x14ac:dyDescent="0.3">
      <c r="A4144" t="s">
        <v>11508</v>
      </c>
      <c r="B4144">
        <v>94</v>
      </c>
      <c r="C4144" t="s">
        <v>876</v>
      </c>
      <c r="E4144" t="s">
        <v>11509</v>
      </c>
      <c r="F4144" t="s">
        <v>2059</v>
      </c>
      <c r="G4144" t="s">
        <v>11510</v>
      </c>
      <c r="H4144" t="s">
        <v>7055</v>
      </c>
      <c r="I4144" t="s">
        <v>20</v>
      </c>
      <c r="J4144" t="s">
        <v>21</v>
      </c>
      <c r="K4144">
        <v>3000000</v>
      </c>
      <c r="L4144">
        <v>2009</v>
      </c>
      <c r="M4144">
        <v>6.2</v>
      </c>
      <c r="N4144">
        <v>1.78</v>
      </c>
    </row>
    <row r="4145" spans="1:14" x14ac:dyDescent="0.3">
      <c r="A4145" t="s">
        <v>11511</v>
      </c>
      <c r="B4145">
        <v>95</v>
      </c>
      <c r="C4145" t="s">
        <v>11512</v>
      </c>
      <c r="E4145" t="s">
        <v>936</v>
      </c>
      <c r="F4145" t="s">
        <v>160</v>
      </c>
      <c r="G4145" t="s">
        <v>11513</v>
      </c>
      <c r="H4145" t="s">
        <v>3639</v>
      </c>
      <c r="I4145" t="s">
        <v>20</v>
      </c>
      <c r="J4145" t="s">
        <v>21</v>
      </c>
      <c r="L4145">
        <v>2010</v>
      </c>
      <c r="M4145">
        <v>5.9</v>
      </c>
      <c r="N4145">
        <v>1.85</v>
      </c>
    </row>
    <row r="4146" spans="1:14" x14ac:dyDescent="0.3">
      <c r="A4146" t="s">
        <v>2775</v>
      </c>
      <c r="B4146">
        <v>113</v>
      </c>
      <c r="C4146" t="s">
        <v>11514</v>
      </c>
      <c r="D4146">
        <v>5595428</v>
      </c>
      <c r="E4146" t="s">
        <v>2190</v>
      </c>
      <c r="F4146" t="s">
        <v>11049</v>
      </c>
      <c r="G4146" t="s">
        <v>11515</v>
      </c>
      <c r="H4146" t="s">
        <v>11516</v>
      </c>
      <c r="I4146" t="s">
        <v>8544</v>
      </c>
      <c r="J4146" t="s">
        <v>7731</v>
      </c>
      <c r="K4146">
        <v>2900000</v>
      </c>
      <c r="L4146">
        <v>1998</v>
      </c>
      <c r="M4146">
        <v>8</v>
      </c>
      <c r="N4146">
        <v>2.35</v>
      </c>
    </row>
    <row r="4147" spans="1:14" x14ac:dyDescent="0.3">
      <c r="A4147" t="s">
        <v>11252</v>
      </c>
      <c r="B4147">
        <v>136</v>
      </c>
      <c r="C4147" t="s">
        <v>11517</v>
      </c>
      <c r="E4147" t="s">
        <v>1649</v>
      </c>
      <c r="F4147" t="s">
        <v>3100</v>
      </c>
      <c r="G4147" t="s">
        <v>11518</v>
      </c>
      <c r="H4147" t="s">
        <v>11029</v>
      </c>
      <c r="I4147" t="s">
        <v>20</v>
      </c>
      <c r="J4147" t="s">
        <v>21</v>
      </c>
      <c r="K4147">
        <v>2900000</v>
      </c>
      <c r="L4147">
        <v>1961</v>
      </c>
      <c r="M4147">
        <v>7.3</v>
      </c>
      <c r="N4147">
        <v>2.35</v>
      </c>
    </row>
    <row r="4148" spans="1:14" x14ac:dyDescent="0.3">
      <c r="A4148" t="s">
        <v>11519</v>
      </c>
      <c r="B4148">
        <v>80</v>
      </c>
      <c r="C4148" t="s">
        <v>1796</v>
      </c>
      <c r="E4148" t="s">
        <v>2885</v>
      </c>
      <c r="F4148" t="s">
        <v>11520</v>
      </c>
      <c r="G4148" t="s">
        <v>11521</v>
      </c>
      <c r="H4148" t="s">
        <v>11522</v>
      </c>
      <c r="I4148" t="s">
        <v>20</v>
      </c>
      <c r="J4148" t="s">
        <v>21</v>
      </c>
      <c r="K4148">
        <v>3000000</v>
      </c>
      <c r="L4148">
        <v>2015</v>
      </c>
      <c r="M4148">
        <v>4.9000000000000004</v>
      </c>
    </row>
    <row r="4149" spans="1:14" x14ac:dyDescent="0.3">
      <c r="A4149" t="s">
        <v>11523</v>
      </c>
      <c r="B4149">
        <v>105</v>
      </c>
      <c r="C4149" t="s">
        <v>3761</v>
      </c>
      <c r="D4149">
        <v>3123749</v>
      </c>
      <c r="E4149" t="s">
        <v>1106</v>
      </c>
      <c r="F4149" t="s">
        <v>2592</v>
      </c>
      <c r="G4149" t="s">
        <v>11524</v>
      </c>
      <c r="H4149" t="s">
        <v>11068</v>
      </c>
      <c r="I4149" t="s">
        <v>20</v>
      </c>
      <c r="J4149" t="s">
        <v>21</v>
      </c>
      <c r="K4149">
        <v>1500000</v>
      </c>
      <c r="L4149">
        <v>2005</v>
      </c>
      <c r="M4149">
        <v>6.5</v>
      </c>
      <c r="N4149">
        <v>1.85</v>
      </c>
    </row>
    <row r="4150" spans="1:14" x14ac:dyDescent="0.3">
      <c r="A4150" t="s">
        <v>8134</v>
      </c>
      <c r="B4150">
        <v>90</v>
      </c>
      <c r="C4150" t="s">
        <v>11525</v>
      </c>
      <c r="E4150" t="s">
        <v>3805</v>
      </c>
      <c r="F4150" t="s">
        <v>11526</v>
      </c>
      <c r="G4150" t="s">
        <v>11527</v>
      </c>
      <c r="H4150" t="s">
        <v>11528</v>
      </c>
      <c r="I4150" t="s">
        <v>20</v>
      </c>
      <c r="J4150" t="s">
        <v>21</v>
      </c>
      <c r="K4150">
        <v>3000000</v>
      </c>
      <c r="L4150">
        <v>2014</v>
      </c>
      <c r="M4150">
        <v>4.3</v>
      </c>
    </row>
    <row r="4151" spans="1:14" x14ac:dyDescent="0.3">
      <c r="A4151" t="s">
        <v>11529</v>
      </c>
      <c r="B4151">
        <v>93</v>
      </c>
      <c r="C4151" t="s">
        <v>3183</v>
      </c>
      <c r="D4151">
        <v>100675</v>
      </c>
      <c r="E4151" t="s">
        <v>43</v>
      </c>
      <c r="F4151" t="s">
        <v>11530</v>
      </c>
      <c r="G4151" t="s">
        <v>11531</v>
      </c>
      <c r="H4151" t="s">
        <v>11532</v>
      </c>
      <c r="I4151" t="s">
        <v>20</v>
      </c>
      <c r="J4151" t="s">
        <v>21</v>
      </c>
      <c r="K4151">
        <v>3000000</v>
      </c>
      <c r="L4151">
        <v>2010</v>
      </c>
      <c r="M4151">
        <v>6.4</v>
      </c>
    </row>
    <row r="4152" spans="1:14" x14ac:dyDescent="0.3">
      <c r="A4152" t="s">
        <v>709</v>
      </c>
      <c r="B4152">
        <v>107</v>
      </c>
      <c r="C4152" t="s">
        <v>5719</v>
      </c>
      <c r="E4152" t="s">
        <v>5720</v>
      </c>
      <c r="F4152" t="s">
        <v>5721</v>
      </c>
      <c r="G4152" t="s">
        <v>5722</v>
      </c>
      <c r="H4152" t="s">
        <v>5723</v>
      </c>
      <c r="I4152" t="s">
        <v>20</v>
      </c>
      <c r="J4152" t="s">
        <v>34</v>
      </c>
      <c r="K4152">
        <v>2800000</v>
      </c>
      <c r="L4152">
        <v>1976</v>
      </c>
      <c r="M4152">
        <v>7.6</v>
      </c>
      <c r="N4152">
        <v>2.35</v>
      </c>
    </row>
    <row r="4153" spans="1:14" x14ac:dyDescent="0.3">
      <c r="A4153" t="s">
        <v>4580</v>
      </c>
      <c r="B4153">
        <v>89</v>
      </c>
      <c r="C4153" t="s">
        <v>9281</v>
      </c>
      <c r="D4153">
        <v>3645438</v>
      </c>
      <c r="E4153" t="s">
        <v>3960</v>
      </c>
      <c r="F4153" t="s">
        <v>1074</v>
      </c>
      <c r="G4153" t="s">
        <v>11533</v>
      </c>
      <c r="H4153" t="s">
        <v>11534</v>
      </c>
      <c r="I4153" t="s">
        <v>965</v>
      </c>
      <c r="J4153" t="s">
        <v>966</v>
      </c>
      <c r="K4153">
        <v>2200000</v>
      </c>
      <c r="L4153">
        <v>2003</v>
      </c>
      <c r="M4153">
        <v>6.8</v>
      </c>
      <c r="N4153">
        <v>2.35</v>
      </c>
    </row>
    <row r="4154" spans="1:14" x14ac:dyDescent="0.3">
      <c r="A4154" t="s">
        <v>11535</v>
      </c>
      <c r="B4154">
        <v>90</v>
      </c>
      <c r="C4154" t="s">
        <v>11536</v>
      </c>
      <c r="E4154" t="s">
        <v>4591</v>
      </c>
      <c r="F4154" t="s">
        <v>11537</v>
      </c>
      <c r="G4154" t="s">
        <v>11538</v>
      </c>
      <c r="H4154" t="s">
        <v>11539</v>
      </c>
      <c r="I4154" t="s">
        <v>20</v>
      </c>
      <c r="J4154" t="s">
        <v>251</v>
      </c>
      <c r="L4154">
        <v>2010</v>
      </c>
      <c r="M4154">
        <v>6.1</v>
      </c>
      <c r="N4154">
        <v>1.85</v>
      </c>
    </row>
    <row r="4155" spans="1:14" x14ac:dyDescent="0.3">
      <c r="A4155" t="s">
        <v>11540</v>
      </c>
      <c r="B4155">
        <v>89</v>
      </c>
      <c r="C4155" t="s">
        <v>11541</v>
      </c>
      <c r="E4155" t="s">
        <v>3086</v>
      </c>
      <c r="F4155" t="s">
        <v>9246</v>
      </c>
      <c r="G4155" t="s">
        <v>11542</v>
      </c>
      <c r="H4155" t="s">
        <v>11543</v>
      </c>
      <c r="I4155" t="s">
        <v>20</v>
      </c>
      <c r="J4155" t="s">
        <v>21</v>
      </c>
      <c r="K4155">
        <v>3000000</v>
      </c>
      <c r="L4155">
        <v>2015</v>
      </c>
      <c r="M4155">
        <v>4</v>
      </c>
      <c r="N4155">
        <v>2.35</v>
      </c>
    </row>
    <row r="4156" spans="1:14" x14ac:dyDescent="0.3">
      <c r="A4156" t="s">
        <v>7739</v>
      </c>
      <c r="B4156">
        <v>116</v>
      </c>
      <c r="C4156" t="s">
        <v>11544</v>
      </c>
      <c r="D4156">
        <v>22201636</v>
      </c>
      <c r="E4156" t="s">
        <v>3477</v>
      </c>
      <c r="F4156" t="s">
        <v>11545</v>
      </c>
      <c r="G4156" t="s">
        <v>11546</v>
      </c>
      <c r="H4156" t="s">
        <v>11547</v>
      </c>
      <c r="I4156" t="s">
        <v>20</v>
      </c>
      <c r="J4156" t="s">
        <v>21</v>
      </c>
      <c r="K4156">
        <v>8000000</v>
      </c>
      <c r="L4156">
        <v>2005</v>
      </c>
      <c r="M4156">
        <v>7.4</v>
      </c>
      <c r="N4156">
        <v>1.85</v>
      </c>
    </row>
    <row r="4157" spans="1:14" x14ac:dyDescent="0.3">
      <c r="A4157" t="s">
        <v>10836</v>
      </c>
      <c r="B4157">
        <v>120</v>
      </c>
      <c r="C4157" t="s">
        <v>11548</v>
      </c>
      <c r="D4157">
        <v>25000000</v>
      </c>
      <c r="E4157" t="s">
        <v>4042</v>
      </c>
      <c r="F4157" t="s">
        <v>11549</v>
      </c>
      <c r="G4157" t="s">
        <v>11550</v>
      </c>
      <c r="H4157" t="s">
        <v>11551</v>
      </c>
      <c r="I4157" t="s">
        <v>20</v>
      </c>
      <c r="J4157" t="s">
        <v>21</v>
      </c>
      <c r="K4157">
        <v>2883848</v>
      </c>
      <c r="L4157">
        <v>1959</v>
      </c>
      <c r="M4157">
        <v>8.3000000000000007</v>
      </c>
      <c r="N4157">
        <v>1.66</v>
      </c>
    </row>
    <row r="4158" spans="1:14" x14ac:dyDescent="0.3">
      <c r="A4158" t="s">
        <v>11552</v>
      </c>
      <c r="B4158">
        <v>88</v>
      </c>
      <c r="C4158" t="s">
        <v>11553</v>
      </c>
      <c r="D4158">
        <v>19170001</v>
      </c>
      <c r="E4158" t="s">
        <v>3960</v>
      </c>
      <c r="F4158" t="s">
        <v>7968</v>
      </c>
      <c r="G4158" t="s">
        <v>11554</v>
      </c>
      <c r="H4158" t="s">
        <v>11555</v>
      </c>
      <c r="I4158" t="s">
        <v>20</v>
      </c>
      <c r="J4158" t="s">
        <v>21</v>
      </c>
      <c r="K4158">
        <v>2800000</v>
      </c>
      <c r="L4158">
        <v>1988</v>
      </c>
      <c r="M4158">
        <v>5.3</v>
      </c>
      <c r="N4158">
        <v>1.85</v>
      </c>
    </row>
    <row r="4159" spans="1:14" x14ac:dyDescent="0.3">
      <c r="A4159" t="s">
        <v>11025</v>
      </c>
      <c r="B4159">
        <v>102</v>
      </c>
      <c r="C4159" t="s">
        <v>11556</v>
      </c>
      <c r="D4159">
        <v>22202612</v>
      </c>
      <c r="E4159" t="s">
        <v>5892</v>
      </c>
      <c r="F4159" t="s">
        <v>11557</v>
      </c>
      <c r="G4159" t="s">
        <v>11558</v>
      </c>
      <c r="H4159" t="s">
        <v>11559</v>
      </c>
      <c r="I4159" t="s">
        <v>20</v>
      </c>
      <c r="J4159" t="s">
        <v>21</v>
      </c>
      <c r="K4159">
        <v>2800000</v>
      </c>
      <c r="L4159">
        <v>1939</v>
      </c>
      <c r="M4159">
        <v>8.1</v>
      </c>
      <c r="N4159">
        <v>1.37</v>
      </c>
    </row>
    <row r="4160" spans="1:14" x14ac:dyDescent="0.3">
      <c r="A4160" t="s">
        <v>6193</v>
      </c>
      <c r="B4160">
        <v>106</v>
      </c>
      <c r="C4160" t="s">
        <v>2116</v>
      </c>
      <c r="D4160">
        <v>86300000</v>
      </c>
      <c r="E4160" t="s">
        <v>1099</v>
      </c>
      <c r="F4160" t="s">
        <v>3607</v>
      </c>
      <c r="G4160" t="s">
        <v>11560</v>
      </c>
      <c r="H4160" t="s">
        <v>6363</v>
      </c>
      <c r="I4160" t="s">
        <v>20</v>
      </c>
      <c r="J4160" t="s">
        <v>21</v>
      </c>
      <c r="K4160">
        <v>2800000</v>
      </c>
      <c r="L4160">
        <v>1974</v>
      </c>
      <c r="M4160">
        <v>8</v>
      </c>
      <c r="N4160">
        <v>1.85</v>
      </c>
    </row>
    <row r="4161" spans="1:14" x14ac:dyDescent="0.3">
      <c r="A4161" t="s">
        <v>1629</v>
      </c>
      <c r="B4161">
        <v>95</v>
      </c>
      <c r="C4161" t="s">
        <v>2851</v>
      </c>
      <c r="D4161">
        <v>952620</v>
      </c>
      <c r="E4161" t="s">
        <v>3960</v>
      </c>
      <c r="F4161" t="s">
        <v>3175</v>
      </c>
      <c r="G4161" t="s">
        <v>11561</v>
      </c>
      <c r="H4161" t="s">
        <v>11562</v>
      </c>
      <c r="I4161" t="s">
        <v>20</v>
      </c>
      <c r="J4161" t="s">
        <v>21</v>
      </c>
      <c r="K4161">
        <v>2000000</v>
      </c>
      <c r="L4161">
        <v>2007</v>
      </c>
      <c r="M4161">
        <v>5.7</v>
      </c>
      <c r="N4161">
        <v>1.85</v>
      </c>
    </row>
    <row r="4162" spans="1:14" x14ac:dyDescent="0.3">
      <c r="A4162" t="s">
        <v>11563</v>
      </c>
      <c r="B4162">
        <v>144</v>
      </c>
      <c r="C4162" t="s">
        <v>11564</v>
      </c>
      <c r="E4162" t="s">
        <v>936</v>
      </c>
      <c r="F4162" t="s">
        <v>10792</v>
      </c>
      <c r="G4162" t="s">
        <v>11565</v>
      </c>
      <c r="H4162" t="s">
        <v>9326</v>
      </c>
      <c r="I4162" t="s">
        <v>3497</v>
      </c>
      <c r="J4162" t="s">
        <v>3498</v>
      </c>
      <c r="K4162">
        <v>120000000</v>
      </c>
      <c r="L4162">
        <v>2006</v>
      </c>
      <c r="M4162">
        <v>8.1999999999999993</v>
      </c>
      <c r="N4162">
        <v>2.35</v>
      </c>
    </row>
    <row r="4163" spans="1:14" x14ac:dyDescent="0.3">
      <c r="A4163" t="s">
        <v>11566</v>
      </c>
      <c r="B4163">
        <v>113</v>
      </c>
      <c r="C4163" t="s">
        <v>11567</v>
      </c>
      <c r="D4163">
        <v>9054736</v>
      </c>
      <c r="E4163" t="s">
        <v>2190</v>
      </c>
      <c r="F4163" t="s">
        <v>905</v>
      </c>
      <c r="G4163" t="s">
        <v>11568</v>
      </c>
      <c r="H4163" t="s">
        <v>11569</v>
      </c>
      <c r="I4163" t="s">
        <v>20</v>
      </c>
      <c r="J4163" t="s">
        <v>21</v>
      </c>
      <c r="K4163">
        <v>2700000</v>
      </c>
      <c r="L4163">
        <v>1997</v>
      </c>
      <c r="M4163">
        <v>7.1</v>
      </c>
      <c r="N4163">
        <v>1.66</v>
      </c>
    </row>
    <row r="4164" spans="1:14" x14ac:dyDescent="0.3">
      <c r="A4164" t="s">
        <v>8454</v>
      </c>
      <c r="B4164">
        <v>118</v>
      </c>
      <c r="C4164" t="s">
        <v>11570</v>
      </c>
      <c r="E4164" t="s">
        <v>11571</v>
      </c>
      <c r="F4164" t="s">
        <v>6363</v>
      </c>
      <c r="G4164" t="s">
        <v>11572</v>
      </c>
      <c r="H4164" t="s">
        <v>11573</v>
      </c>
      <c r="I4164" t="s">
        <v>20</v>
      </c>
      <c r="J4164" t="s">
        <v>21</v>
      </c>
      <c r="K4164">
        <v>2700000</v>
      </c>
      <c r="L4164">
        <v>1979</v>
      </c>
      <c r="M4164">
        <v>7.4</v>
      </c>
      <c r="N4164">
        <v>1.85</v>
      </c>
    </row>
    <row r="4165" spans="1:14" x14ac:dyDescent="0.3">
      <c r="A4165" t="s">
        <v>11574</v>
      </c>
      <c r="B4165">
        <v>141</v>
      </c>
      <c r="C4165" t="s">
        <v>11575</v>
      </c>
      <c r="E4165" t="s">
        <v>11576</v>
      </c>
      <c r="F4165" t="s">
        <v>11577</v>
      </c>
      <c r="G4165" t="s">
        <v>11578</v>
      </c>
      <c r="H4165" t="s">
        <v>11579</v>
      </c>
      <c r="I4165" t="s">
        <v>11580</v>
      </c>
      <c r="J4165" t="s">
        <v>182</v>
      </c>
      <c r="K4165">
        <v>3000000</v>
      </c>
      <c r="L4165">
        <v>2015</v>
      </c>
      <c r="M4165">
        <v>6.6</v>
      </c>
    </row>
    <row r="4166" spans="1:14" x14ac:dyDescent="0.3">
      <c r="A4166" t="s">
        <v>11581</v>
      </c>
      <c r="B4166">
        <v>90</v>
      </c>
      <c r="C4166" t="s">
        <v>11582</v>
      </c>
      <c r="E4166" t="s">
        <v>11583</v>
      </c>
      <c r="F4166" t="s">
        <v>6175</v>
      </c>
      <c r="G4166" t="s">
        <v>11584</v>
      </c>
      <c r="H4166" t="s">
        <v>11585</v>
      </c>
      <c r="I4166" t="s">
        <v>9256</v>
      </c>
      <c r="J4166" t="s">
        <v>4713</v>
      </c>
      <c r="L4166">
        <v>2008</v>
      </c>
      <c r="M4166">
        <v>5.7</v>
      </c>
      <c r="N4166">
        <v>1.85</v>
      </c>
    </row>
    <row r="4167" spans="1:14" x14ac:dyDescent="0.3">
      <c r="A4167" t="s">
        <v>11230</v>
      </c>
      <c r="B4167">
        <v>109</v>
      </c>
      <c r="C4167" t="s">
        <v>11586</v>
      </c>
      <c r="E4167" t="s">
        <v>6938</v>
      </c>
      <c r="F4167" t="s">
        <v>6502</v>
      </c>
      <c r="G4167" t="s">
        <v>11587</v>
      </c>
      <c r="H4167" t="s">
        <v>7362</v>
      </c>
      <c r="I4167" t="s">
        <v>20</v>
      </c>
      <c r="J4167" t="s">
        <v>21</v>
      </c>
      <c r="K4167">
        <v>2686585</v>
      </c>
      <c r="L4167">
        <v>1963</v>
      </c>
      <c r="M4167">
        <v>6.9</v>
      </c>
      <c r="N4167">
        <v>1.85</v>
      </c>
    </row>
    <row r="4168" spans="1:14" x14ac:dyDescent="0.3">
      <c r="A4168" t="s">
        <v>11588</v>
      </c>
      <c r="B4168">
        <v>95</v>
      </c>
      <c r="C4168" t="s">
        <v>11589</v>
      </c>
      <c r="E4168" t="s">
        <v>1649</v>
      </c>
      <c r="F4168" t="s">
        <v>11590</v>
      </c>
      <c r="G4168" t="s">
        <v>11591</v>
      </c>
      <c r="H4168" t="s">
        <v>11592</v>
      </c>
      <c r="I4168" t="s">
        <v>6282</v>
      </c>
      <c r="J4168" t="s">
        <v>6283</v>
      </c>
      <c r="K4168">
        <v>2650000</v>
      </c>
      <c r="L4168">
        <v>1996</v>
      </c>
      <c r="M4168">
        <v>7</v>
      </c>
      <c r="N4168">
        <v>1.85</v>
      </c>
    </row>
    <row r="4169" spans="1:14" x14ac:dyDescent="0.3">
      <c r="A4169" t="s">
        <v>11025</v>
      </c>
      <c r="B4169">
        <v>122</v>
      </c>
      <c r="C4169" t="s">
        <v>11593</v>
      </c>
      <c r="E4169" t="s">
        <v>11594</v>
      </c>
      <c r="F4169" t="s">
        <v>9119</v>
      </c>
      <c r="G4169" t="s">
        <v>11595</v>
      </c>
      <c r="H4169" t="s">
        <v>11596</v>
      </c>
      <c r="I4169" t="s">
        <v>20</v>
      </c>
      <c r="J4169" t="s">
        <v>21</v>
      </c>
      <c r="K4169">
        <v>2627000</v>
      </c>
      <c r="L4169">
        <v>1943</v>
      </c>
      <c r="M4169">
        <v>7</v>
      </c>
      <c r="N4169">
        <v>1.37</v>
      </c>
    </row>
    <row r="4170" spans="1:14" x14ac:dyDescent="0.3">
      <c r="A4170" t="s">
        <v>6193</v>
      </c>
      <c r="B4170">
        <v>93</v>
      </c>
      <c r="C4170" t="s">
        <v>10602</v>
      </c>
      <c r="D4170">
        <v>119500000</v>
      </c>
      <c r="E4170" t="s">
        <v>2842</v>
      </c>
      <c r="F4170" t="s">
        <v>3607</v>
      </c>
      <c r="G4170" t="s">
        <v>11597</v>
      </c>
      <c r="H4170" t="s">
        <v>2607</v>
      </c>
      <c r="I4170" t="s">
        <v>20</v>
      </c>
      <c r="J4170" t="s">
        <v>21</v>
      </c>
      <c r="K4170">
        <v>2600000</v>
      </c>
      <c r="L4170">
        <v>1974</v>
      </c>
      <c r="M4170">
        <v>7.8</v>
      </c>
      <c r="N4170">
        <v>2.35</v>
      </c>
    </row>
    <row r="4171" spans="1:14" x14ac:dyDescent="0.3">
      <c r="A4171" t="s">
        <v>8795</v>
      </c>
      <c r="B4171">
        <v>97</v>
      </c>
      <c r="C4171" t="s">
        <v>11598</v>
      </c>
      <c r="D4171">
        <v>32600000</v>
      </c>
      <c r="E4171" t="s">
        <v>3456</v>
      </c>
      <c r="F4171" t="s">
        <v>11599</v>
      </c>
      <c r="G4171" t="s">
        <v>11600</v>
      </c>
      <c r="H4171" t="s">
        <v>11601</v>
      </c>
      <c r="I4171" t="s">
        <v>20</v>
      </c>
      <c r="J4171" t="s">
        <v>21</v>
      </c>
      <c r="K4171">
        <v>1800000</v>
      </c>
      <c r="L4171">
        <v>1984</v>
      </c>
      <c r="M4171">
        <v>5.9</v>
      </c>
      <c r="N4171">
        <v>1.85</v>
      </c>
    </row>
    <row r="4172" spans="1:14" x14ac:dyDescent="0.3">
      <c r="A4172" t="s">
        <v>11602</v>
      </c>
      <c r="B4172">
        <v>82</v>
      </c>
      <c r="C4172" t="s">
        <v>11603</v>
      </c>
      <c r="D4172">
        <v>3826455</v>
      </c>
      <c r="E4172" t="s">
        <v>2190</v>
      </c>
      <c r="F4172" t="s">
        <v>11604</v>
      </c>
      <c r="G4172" t="s">
        <v>11605</v>
      </c>
      <c r="H4172" t="s">
        <v>11606</v>
      </c>
      <c r="I4172" t="s">
        <v>8037</v>
      </c>
      <c r="J4172" t="s">
        <v>8038</v>
      </c>
      <c r="L4172">
        <v>2013</v>
      </c>
      <c r="M4172">
        <v>7.4</v>
      </c>
      <c r="N4172">
        <v>1.33</v>
      </c>
    </row>
    <row r="4173" spans="1:14" x14ac:dyDescent="0.3">
      <c r="A4173" t="s">
        <v>7457</v>
      </c>
      <c r="B4173">
        <v>140</v>
      </c>
      <c r="C4173" t="s">
        <v>9186</v>
      </c>
      <c r="D4173">
        <v>3130592</v>
      </c>
      <c r="E4173" t="s">
        <v>146</v>
      </c>
      <c r="F4173" t="s">
        <v>3219</v>
      </c>
      <c r="G4173" t="s">
        <v>11607</v>
      </c>
      <c r="H4173" t="s">
        <v>4897</v>
      </c>
      <c r="I4173" t="s">
        <v>20</v>
      </c>
      <c r="J4173" t="s">
        <v>34</v>
      </c>
      <c r="K4173">
        <v>2600000</v>
      </c>
      <c r="L4173">
        <v>1987</v>
      </c>
      <c r="M4173">
        <v>7.8</v>
      </c>
      <c r="N4173">
        <v>1.66</v>
      </c>
    </row>
    <row r="4174" spans="1:14" x14ac:dyDescent="0.3">
      <c r="A4174" t="s">
        <v>11608</v>
      </c>
      <c r="B4174">
        <v>86</v>
      </c>
      <c r="C4174" t="s">
        <v>11609</v>
      </c>
      <c r="D4174">
        <v>475000</v>
      </c>
      <c r="E4174" t="s">
        <v>2496</v>
      </c>
      <c r="F4174" t="s">
        <v>426</v>
      </c>
      <c r="G4174" t="s">
        <v>11610</v>
      </c>
      <c r="H4174" t="s">
        <v>2996</v>
      </c>
      <c r="I4174" t="s">
        <v>20</v>
      </c>
      <c r="J4174" t="s">
        <v>21</v>
      </c>
      <c r="K4174">
        <v>2800000</v>
      </c>
      <c r="L4174">
        <v>2006</v>
      </c>
      <c r="M4174">
        <v>6</v>
      </c>
    </row>
    <row r="4175" spans="1:14" x14ac:dyDescent="0.3">
      <c r="A4175" t="s">
        <v>4764</v>
      </c>
      <c r="B4175">
        <v>109</v>
      </c>
      <c r="C4175" t="s">
        <v>525</v>
      </c>
      <c r="D4175">
        <v>10654581</v>
      </c>
      <c r="E4175" t="s">
        <v>1740</v>
      </c>
      <c r="F4175" t="s">
        <v>25</v>
      </c>
      <c r="G4175" t="s">
        <v>4765</v>
      </c>
      <c r="H4175" t="s">
        <v>3732</v>
      </c>
      <c r="I4175" t="s">
        <v>20</v>
      </c>
      <c r="J4175" t="s">
        <v>21</v>
      </c>
      <c r="K4175">
        <v>34000000</v>
      </c>
      <c r="L4175">
        <v>1999</v>
      </c>
      <c r="M4175">
        <v>5.3</v>
      </c>
      <c r="N4175">
        <v>1.85</v>
      </c>
    </row>
    <row r="4176" spans="1:14" x14ac:dyDescent="0.3">
      <c r="A4176" t="s">
        <v>11611</v>
      </c>
      <c r="B4176">
        <v>105</v>
      </c>
      <c r="C4176" t="s">
        <v>11612</v>
      </c>
      <c r="D4176">
        <v>2276368</v>
      </c>
      <c r="E4176" t="s">
        <v>11613</v>
      </c>
      <c r="F4176" t="s">
        <v>11614</v>
      </c>
      <c r="G4176" t="s">
        <v>11615</v>
      </c>
      <c r="H4176" t="s">
        <v>11616</v>
      </c>
      <c r="I4176" t="s">
        <v>20</v>
      </c>
      <c r="J4176" t="s">
        <v>21</v>
      </c>
      <c r="L4176">
        <v>2004</v>
      </c>
      <c r="M4176">
        <v>7.9</v>
      </c>
    </row>
    <row r="4177" spans="1:14" x14ac:dyDescent="0.3">
      <c r="A4177" t="s">
        <v>11617</v>
      </c>
      <c r="B4177">
        <v>66</v>
      </c>
      <c r="C4177" t="s">
        <v>11617</v>
      </c>
      <c r="D4177">
        <v>38108</v>
      </c>
      <c r="E4177" t="s">
        <v>2710</v>
      </c>
      <c r="F4177" t="s">
        <v>11618</v>
      </c>
      <c r="G4177" t="s">
        <v>11619</v>
      </c>
      <c r="H4177" t="s">
        <v>11620</v>
      </c>
      <c r="I4177" t="s">
        <v>1800</v>
      </c>
      <c r="J4177" t="s">
        <v>2292</v>
      </c>
      <c r="K4177">
        <v>2600000</v>
      </c>
      <c r="L4177">
        <v>2007</v>
      </c>
      <c r="M4177">
        <v>7.2</v>
      </c>
      <c r="N4177">
        <v>1.85</v>
      </c>
    </row>
    <row r="4178" spans="1:14" x14ac:dyDescent="0.3">
      <c r="A4178" t="s">
        <v>11621</v>
      </c>
      <c r="B4178">
        <v>99</v>
      </c>
      <c r="C4178" t="s">
        <v>11622</v>
      </c>
      <c r="E4178" t="s">
        <v>1072</v>
      </c>
      <c r="F4178" t="s">
        <v>9549</v>
      </c>
      <c r="G4178" t="s">
        <v>11623</v>
      </c>
      <c r="H4178" t="s">
        <v>11624</v>
      </c>
      <c r="I4178" t="s">
        <v>1279</v>
      </c>
      <c r="J4178" t="s">
        <v>601</v>
      </c>
      <c r="K4178">
        <v>15000000</v>
      </c>
      <c r="L4178">
        <v>2009</v>
      </c>
      <c r="M4178">
        <v>7.4</v>
      </c>
      <c r="N4178">
        <v>2.35</v>
      </c>
    </row>
    <row r="4179" spans="1:14" x14ac:dyDescent="0.3">
      <c r="A4179" t="s">
        <v>11625</v>
      </c>
      <c r="B4179">
        <v>100</v>
      </c>
      <c r="C4179" t="s">
        <v>1512</v>
      </c>
      <c r="E4179" t="s">
        <v>3456</v>
      </c>
      <c r="F4179" t="s">
        <v>11424</v>
      </c>
      <c r="G4179" t="s">
        <v>11626</v>
      </c>
      <c r="H4179" t="s">
        <v>10941</v>
      </c>
      <c r="I4179" t="s">
        <v>20</v>
      </c>
      <c r="J4179" t="s">
        <v>21</v>
      </c>
      <c r="K4179">
        <v>2600000</v>
      </c>
      <c r="L4179">
        <v>2007</v>
      </c>
      <c r="M4179">
        <v>5.3</v>
      </c>
      <c r="N4179">
        <v>1.85</v>
      </c>
    </row>
    <row r="4180" spans="1:14" x14ac:dyDescent="0.3">
      <c r="A4180" t="s">
        <v>11627</v>
      </c>
      <c r="B4180">
        <v>103</v>
      </c>
      <c r="C4180" t="s">
        <v>3829</v>
      </c>
      <c r="E4180" t="s">
        <v>6706</v>
      </c>
      <c r="F4180" t="s">
        <v>9890</v>
      </c>
      <c r="G4180" t="s">
        <v>11628</v>
      </c>
      <c r="H4180" t="s">
        <v>11629</v>
      </c>
      <c r="I4180" t="s">
        <v>20</v>
      </c>
      <c r="J4180" t="s">
        <v>21</v>
      </c>
      <c r="K4180">
        <v>2540800</v>
      </c>
      <c r="L4180">
        <v>1952</v>
      </c>
      <c r="M4180">
        <v>8.3000000000000007</v>
      </c>
      <c r="N4180">
        <v>1.37</v>
      </c>
    </row>
    <row r="4181" spans="1:14" x14ac:dyDescent="0.3">
      <c r="A4181" t="s">
        <v>11630</v>
      </c>
      <c r="B4181">
        <v>97</v>
      </c>
      <c r="C4181" t="s">
        <v>11631</v>
      </c>
      <c r="E4181" t="s">
        <v>43</v>
      </c>
      <c r="F4181" t="s">
        <v>11630</v>
      </c>
      <c r="G4181" t="s">
        <v>11632</v>
      </c>
      <c r="H4181" t="s">
        <v>11633</v>
      </c>
      <c r="I4181" t="s">
        <v>20</v>
      </c>
      <c r="J4181" t="s">
        <v>251</v>
      </c>
      <c r="K4181">
        <v>2500000</v>
      </c>
      <c r="L4181">
        <v>2010</v>
      </c>
      <c r="M4181">
        <v>7.6</v>
      </c>
    </row>
    <row r="4182" spans="1:14" x14ac:dyDescent="0.3">
      <c r="A4182" t="s">
        <v>10423</v>
      </c>
      <c r="B4182">
        <v>86</v>
      </c>
      <c r="C4182" t="s">
        <v>6990</v>
      </c>
      <c r="D4182">
        <v>40041683</v>
      </c>
      <c r="E4182" t="s">
        <v>1806</v>
      </c>
      <c r="F4182" t="s">
        <v>5832</v>
      </c>
      <c r="G4182" t="s">
        <v>11634</v>
      </c>
      <c r="H4182" t="s">
        <v>5827</v>
      </c>
      <c r="I4182" t="s">
        <v>20</v>
      </c>
      <c r="J4182" t="s">
        <v>21</v>
      </c>
      <c r="K4182">
        <v>2500000</v>
      </c>
      <c r="L4182">
        <v>2013</v>
      </c>
      <c r="M4182">
        <v>5.0999999999999996</v>
      </c>
      <c r="N4182">
        <v>1.85</v>
      </c>
    </row>
    <row r="4183" spans="1:14" x14ac:dyDescent="0.3">
      <c r="A4183" t="s">
        <v>11635</v>
      </c>
      <c r="B4183">
        <v>87</v>
      </c>
      <c r="C4183" t="s">
        <v>11636</v>
      </c>
      <c r="D4183">
        <v>33349949</v>
      </c>
      <c r="E4183" t="s">
        <v>43</v>
      </c>
      <c r="F4183" t="s">
        <v>11637</v>
      </c>
      <c r="G4183" t="s">
        <v>11638</v>
      </c>
      <c r="H4183" t="s">
        <v>11635</v>
      </c>
      <c r="I4183" t="s">
        <v>20</v>
      </c>
      <c r="J4183" t="s">
        <v>21</v>
      </c>
      <c r="K4183">
        <v>2500000</v>
      </c>
      <c r="L4183">
        <v>2012</v>
      </c>
      <c r="M4183">
        <v>5.0999999999999996</v>
      </c>
      <c r="N4183">
        <v>1.85</v>
      </c>
    </row>
    <row r="4184" spans="1:14" x14ac:dyDescent="0.3">
      <c r="A4184" t="s">
        <v>7600</v>
      </c>
      <c r="B4184">
        <v>119</v>
      </c>
      <c r="C4184" t="s">
        <v>1940</v>
      </c>
      <c r="D4184">
        <v>33386128</v>
      </c>
      <c r="E4184" t="s">
        <v>3960</v>
      </c>
      <c r="F4184" t="s">
        <v>6033</v>
      </c>
      <c r="G4184" t="s">
        <v>7601</v>
      </c>
      <c r="H4184" t="s">
        <v>2899</v>
      </c>
      <c r="I4184" t="s">
        <v>20</v>
      </c>
      <c r="J4184" t="s">
        <v>21</v>
      </c>
      <c r="K4184">
        <v>15000000</v>
      </c>
      <c r="L4184">
        <v>2009</v>
      </c>
      <c r="M4184">
        <v>4.9000000000000004</v>
      </c>
      <c r="N4184">
        <v>1.85</v>
      </c>
    </row>
    <row r="4185" spans="1:14" x14ac:dyDescent="0.3">
      <c r="A4185" t="s">
        <v>219</v>
      </c>
      <c r="B4185">
        <v>149</v>
      </c>
      <c r="C4185" t="s">
        <v>525</v>
      </c>
      <c r="D4185">
        <v>25809813</v>
      </c>
      <c r="E4185" t="s">
        <v>3436</v>
      </c>
      <c r="F4185" t="s">
        <v>219</v>
      </c>
      <c r="G4185" t="s">
        <v>11639</v>
      </c>
      <c r="H4185" t="s">
        <v>1713</v>
      </c>
      <c r="I4185" t="s">
        <v>20</v>
      </c>
      <c r="J4185" t="s">
        <v>21</v>
      </c>
      <c r="K4185">
        <v>26000000</v>
      </c>
      <c r="L4185">
        <v>1996</v>
      </c>
      <c r="M4185">
        <v>6.9</v>
      </c>
      <c r="N4185">
        <v>1.37</v>
      </c>
    </row>
    <row r="4186" spans="1:14" x14ac:dyDescent="0.3">
      <c r="A4186" t="s">
        <v>11640</v>
      </c>
      <c r="B4186">
        <v>98</v>
      </c>
      <c r="C4186" t="s">
        <v>6049</v>
      </c>
      <c r="D4186">
        <v>14400000</v>
      </c>
      <c r="E4186" t="s">
        <v>4336</v>
      </c>
      <c r="F4186" t="s">
        <v>9996</v>
      </c>
      <c r="G4186" t="s">
        <v>11641</v>
      </c>
      <c r="H4186" t="s">
        <v>11642</v>
      </c>
      <c r="I4186" t="s">
        <v>20</v>
      </c>
      <c r="J4186" t="s">
        <v>21</v>
      </c>
      <c r="K4186">
        <v>2500000</v>
      </c>
      <c r="L4186">
        <v>1982</v>
      </c>
      <c r="M4186">
        <v>4.5999999999999996</v>
      </c>
      <c r="N4186">
        <v>2.35</v>
      </c>
    </row>
    <row r="4187" spans="1:14" x14ac:dyDescent="0.3">
      <c r="A4187" t="s">
        <v>11643</v>
      </c>
      <c r="B4187">
        <v>98</v>
      </c>
      <c r="C4187" t="s">
        <v>3363</v>
      </c>
      <c r="E4187" t="s">
        <v>441</v>
      </c>
      <c r="F4187" t="s">
        <v>3796</v>
      </c>
      <c r="G4187" t="s">
        <v>11644</v>
      </c>
      <c r="H4187" t="s">
        <v>11645</v>
      </c>
      <c r="I4187" t="s">
        <v>20</v>
      </c>
      <c r="J4187" t="s">
        <v>21</v>
      </c>
      <c r="K4187">
        <v>2500000</v>
      </c>
      <c r="L4187">
        <v>1971</v>
      </c>
      <c r="M4187">
        <v>6.3</v>
      </c>
      <c r="N4187">
        <v>2.35</v>
      </c>
    </row>
    <row r="4188" spans="1:14" x14ac:dyDescent="0.3">
      <c r="A4188" t="s">
        <v>8626</v>
      </c>
      <c r="B4188">
        <v>112</v>
      </c>
      <c r="C4188" t="s">
        <v>11646</v>
      </c>
      <c r="E4188" t="s">
        <v>2190</v>
      </c>
      <c r="F4188" t="s">
        <v>10582</v>
      </c>
      <c r="G4188" t="s">
        <v>11647</v>
      </c>
      <c r="H4188" t="s">
        <v>11648</v>
      </c>
      <c r="I4188" t="s">
        <v>20</v>
      </c>
      <c r="J4188" t="s">
        <v>21</v>
      </c>
      <c r="K4188">
        <v>2500000</v>
      </c>
      <c r="L4188">
        <v>1963</v>
      </c>
      <c r="M4188">
        <v>7.9</v>
      </c>
      <c r="N4188">
        <v>2.35</v>
      </c>
    </row>
    <row r="4189" spans="1:14" x14ac:dyDescent="0.3">
      <c r="A4189" t="s">
        <v>11649</v>
      </c>
      <c r="B4189">
        <v>75</v>
      </c>
      <c r="C4189" t="s">
        <v>11650</v>
      </c>
      <c r="D4189">
        <v>32230907</v>
      </c>
      <c r="E4189" t="s">
        <v>10279</v>
      </c>
      <c r="F4189" t="s">
        <v>11651</v>
      </c>
      <c r="G4189" t="s">
        <v>11652</v>
      </c>
      <c r="H4189" t="s">
        <v>11653</v>
      </c>
      <c r="I4189" t="s">
        <v>20</v>
      </c>
      <c r="J4189" t="s">
        <v>21</v>
      </c>
      <c r="K4189">
        <v>2500000</v>
      </c>
      <c r="L4189">
        <v>2013</v>
      </c>
      <c r="M4189">
        <v>6.7</v>
      </c>
      <c r="N4189">
        <v>1.85</v>
      </c>
    </row>
    <row r="4190" spans="1:14" x14ac:dyDescent="0.3">
      <c r="A4190" t="s">
        <v>3758</v>
      </c>
      <c r="B4190">
        <v>104</v>
      </c>
      <c r="C4190" t="s">
        <v>1200</v>
      </c>
      <c r="D4190">
        <v>6401336</v>
      </c>
      <c r="E4190" t="s">
        <v>2190</v>
      </c>
      <c r="F4190" t="s">
        <v>400</v>
      </c>
      <c r="G4190" t="s">
        <v>11654</v>
      </c>
      <c r="H4190" t="s">
        <v>5760</v>
      </c>
      <c r="I4190" t="s">
        <v>20</v>
      </c>
      <c r="J4190" t="s">
        <v>21</v>
      </c>
      <c r="K4190">
        <v>2500000</v>
      </c>
      <c r="L4190">
        <v>1991</v>
      </c>
      <c r="M4190">
        <v>7.1</v>
      </c>
      <c r="N4190">
        <v>1.78</v>
      </c>
    </row>
    <row r="4191" spans="1:14" x14ac:dyDescent="0.3">
      <c r="A4191" t="s">
        <v>10049</v>
      </c>
      <c r="B4191">
        <v>102</v>
      </c>
      <c r="C4191" t="s">
        <v>2682</v>
      </c>
      <c r="D4191">
        <v>26781723</v>
      </c>
      <c r="E4191" t="s">
        <v>936</v>
      </c>
      <c r="F4191" t="s">
        <v>1175</v>
      </c>
      <c r="G4191" t="s">
        <v>11655</v>
      </c>
      <c r="H4191" t="s">
        <v>11656</v>
      </c>
      <c r="I4191" t="s">
        <v>20</v>
      </c>
      <c r="J4191" t="s">
        <v>21</v>
      </c>
      <c r="K4191">
        <v>2500000</v>
      </c>
      <c r="L4191">
        <v>2004</v>
      </c>
      <c r="M4191">
        <v>7.6</v>
      </c>
      <c r="N4191">
        <v>2.35</v>
      </c>
    </row>
    <row r="4192" spans="1:14" x14ac:dyDescent="0.3">
      <c r="A4192" t="s">
        <v>5537</v>
      </c>
      <c r="B4192">
        <v>105</v>
      </c>
      <c r="C4192" t="s">
        <v>11657</v>
      </c>
      <c r="D4192">
        <v>5400000</v>
      </c>
      <c r="E4192" t="s">
        <v>146</v>
      </c>
      <c r="F4192" t="s">
        <v>11658</v>
      </c>
      <c r="G4192" t="s">
        <v>11659</v>
      </c>
      <c r="H4192" t="s">
        <v>11660</v>
      </c>
      <c r="I4192" t="s">
        <v>20</v>
      </c>
      <c r="J4192" t="s">
        <v>21</v>
      </c>
      <c r="K4192">
        <v>2500000</v>
      </c>
      <c r="L4192">
        <v>1995</v>
      </c>
      <c r="M4192">
        <v>8.1</v>
      </c>
      <c r="N4192">
        <v>1.85</v>
      </c>
    </row>
    <row r="4193" spans="1:14" x14ac:dyDescent="0.3">
      <c r="A4193" t="s">
        <v>11661</v>
      </c>
      <c r="B4193">
        <v>99</v>
      </c>
      <c r="C4193" t="s">
        <v>11662</v>
      </c>
      <c r="E4193" t="s">
        <v>11663</v>
      </c>
      <c r="F4193" t="s">
        <v>11664</v>
      </c>
      <c r="G4193" t="s">
        <v>11665</v>
      </c>
      <c r="H4193" t="s">
        <v>11666</v>
      </c>
      <c r="I4193" t="s">
        <v>965</v>
      </c>
      <c r="J4193" t="s">
        <v>182</v>
      </c>
      <c r="K4193">
        <v>3200000</v>
      </c>
      <c r="L4193">
        <v>2003</v>
      </c>
      <c r="M4193">
        <v>6.6</v>
      </c>
      <c r="N4193">
        <v>1.85</v>
      </c>
    </row>
    <row r="4194" spans="1:14" x14ac:dyDescent="0.3">
      <c r="A4194" t="s">
        <v>11667</v>
      </c>
      <c r="B4194">
        <v>107</v>
      </c>
      <c r="C4194" t="s">
        <v>47</v>
      </c>
      <c r="D4194">
        <v>1282084</v>
      </c>
      <c r="E4194" t="s">
        <v>2190</v>
      </c>
      <c r="F4194" t="s">
        <v>704</v>
      </c>
      <c r="G4194" t="s">
        <v>11668</v>
      </c>
      <c r="H4194" t="s">
        <v>6840</v>
      </c>
      <c r="I4194" t="s">
        <v>20</v>
      </c>
      <c r="J4194" t="s">
        <v>21</v>
      </c>
      <c r="K4194">
        <v>2500000</v>
      </c>
      <c r="L4194">
        <v>1999</v>
      </c>
      <c r="M4194">
        <v>7</v>
      </c>
      <c r="N4194">
        <v>2.35</v>
      </c>
    </row>
    <row r="4195" spans="1:14" x14ac:dyDescent="0.3">
      <c r="A4195" t="s">
        <v>11669</v>
      </c>
      <c r="B4195">
        <v>96</v>
      </c>
      <c r="C4195" t="s">
        <v>908</v>
      </c>
      <c r="D4195">
        <v>1186323</v>
      </c>
      <c r="E4195" t="s">
        <v>936</v>
      </c>
      <c r="F4195" t="s">
        <v>3303</v>
      </c>
      <c r="G4195" t="s">
        <v>11670</v>
      </c>
      <c r="H4195" t="s">
        <v>11671</v>
      </c>
      <c r="I4195" t="s">
        <v>20</v>
      </c>
      <c r="J4195" t="s">
        <v>21</v>
      </c>
      <c r="L4195">
        <v>2004</v>
      </c>
      <c r="M4195">
        <v>7.6</v>
      </c>
      <c r="N4195">
        <v>1.85</v>
      </c>
    </row>
    <row r="4196" spans="1:14" x14ac:dyDescent="0.3">
      <c r="A4196" t="s">
        <v>11672</v>
      </c>
      <c r="B4196">
        <v>101</v>
      </c>
      <c r="C4196" t="s">
        <v>11673</v>
      </c>
      <c r="D4196">
        <v>1094998</v>
      </c>
      <c r="E4196" t="s">
        <v>2190</v>
      </c>
      <c r="F4196" t="s">
        <v>11674</v>
      </c>
      <c r="G4196" t="s">
        <v>11675</v>
      </c>
      <c r="H4196" t="s">
        <v>11676</v>
      </c>
      <c r="I4196" t="s">
        <v>20</v>
      </c>
      <c r="J4196" t="s">
        <v>34</v>
      </c>
      <c r="L4196">
        <v>2007</v>
      </c>
      <c r="M4196">
        <v>6.7</v>
      </c>
      <c r="N4196">
        <v>2.35</v>
      </c>
    </row>
    <row r="4197" spans="1:14" x14ac:dyDescent="0.3">
      <c r="A4197" t="s">
        <v>8360</v>
      </c>
      <c r="B4197">
        <v>89</v>
      </c>
      <c r="C4197" t="s">
        <v>11677</v>
      </c>
      <c r="D4197">
        <v>3325638</v>
      </c>
      <c r="E4197" t="s">
        <v>11678</v>
      </c>
      <c r="F4197" t="s">
        <v>84</v>
      </c>
      <c r="G4197" t="s">
        <v>11679</v>
      </c>
      <c r="H4197" t="s">
        <v>11680</v>
      </c>
      <c r="I4197" t="s">
        <v>20</v>
      </c>
      <c r="J4197" t="s">
        <v>21</v>
      </c>
      <c r="K4197">
        <v>2500000</v>
      </c>
      <c r="L4197">
        <v>2012</v>
      </c>
      <c r="M4197">
        <v>7.1</v>
      </c>
      <c r="N4197">
        <v>2.35</v>
      </c>
    </row>
    <row r="4198" spans="1:14" x14ac:dyDescent="0.3">
      <c r="A4198" t="s">
        <v>11681</v>
      </c>
      <c r="B4198">
        <v>106</v>
      </c>
      <c r="C4198" t="s">
        <v>4853</v>
      </c>
      <c r="D4198">
        <v>395592</v>
      </c>
      <c r="E4198" t="s">
        <v>146</v>
      </c>
      <c r="F4198" t="s">
        <v>5184</v>
      </c>
      <c r="G4198" t="s">
        <v>11682</v>
      </c>
      <c r="H4198" t="s">
        <v>11683</v>
      </c>
      <c r="I4198" t="s">
        <v>20</v>
      </c>
      <c r="J4198" t="s">
        <v>2292</v>
      </c>
      <c r="K4198">
        <v>2000000</v>
      </c>
      <c r="L4198">
        <v>2003</v>
      </c>
      <c r="M4198">
        <v>7.6</v>
      </c>
      <c r="N4198">
        <v>1.85</v>
      </c>
    </row>
    <row r="4199" spans="1:14" x14ac:dyDescent="0.3">
      <c r="A4199" t="s">
        <v>11684</v>
      </c>
      <c r="B4199">
        <v>95</v>
      </c>
      <c r="C4199" t="s">
        <v>1699</v>
      </c>
      <c r="D4199">
        <v>6851969</v>
      </c>
      <c r="E4199" t="s">
        <v>936</v>
      </c>
      <c r="F4199" t="s">
        <v>6398</v>
      </c>
      <c r="G4199" t="s">
        <v>11685</v>
      </c>
      <c r="H4199" t="s">
        <v>11686</v>
      </c>
      <c r="I4199" t="s">
        <v>20</v>
      </c>
      <c r="J4199" t="s">
        <v>21</v>
      </c>
      <c r="K4199">
        <v>2500000</v>
      </c>
      <c r="L4199">
        <v>2013</v>
      </c>
      <c r="M4199">
        <v>7.1</v>
      </c>
      <c r="N4199">
        <v>2.35</v>
      </c>
    </row>
    <row r="4200" spans="1:14" x14ac:dyDescent="0.3">
      <c r="A4200" t="s">
        <v>10476</v>
      </c>
      <c r="B4200">
        <v>34</v>
      </c>
      <c r="C4200" t="s">
        <v>1706</v>
      </c>
      <c r="D4200">
        <v>333658</v>
      </c>
      <c r="E4200" t="s">
        <v>11687</v>
      </c>
      <c r="F4200" t="s">
        <v>128</v>
      </c>
      <c r="G4200" t="s">
        <v>11688</v>
      </c>
      <c r="H4200" t="s">
        <v>11689</v>
      </c>
      <c r="I4200" t="s">
        <v>20</v>
      </c>
      <c r="J4200" t="s">
        <v>21</v>
      </c>
      <c r="K4200">
        <v>34000</v>
      </c>
      <c r="L4200">
        <v>1990</v>
      </c>
      <c r="M4200">
        <v>7.1</v>
      </c>
    </row>
    <row r="4201" spans="1:14" x14ac:dyDescent="0.3">
      <c r="A4201" t="s">
        <v>2379</v>
      </c>
      <c r="B4201">
        <v>101</v>
      </c>
      <c r="C4201" t="s">
        <v>11690</v>
      </c>
      <c r="D4201">
        <v>12995673</v>
      </c>
      <c r="E4201" t="s">
        <v>11691</v>
      </c>
      <c r="F4201" t="s">
        <v>11692</v>
      </c>
      <c r="G4201" t="s">
        <v>11693</v>
      </c>
      <c r="H4201" t="s">
        <v>11694</v>
      </c>
      <c r="I4201" t="s">
        <v>20</v>
      </c>
      <c r="J4201" t="s">
        <v>21</v>
      </c>
      <c r="K4201">
        <v>2500000</v>
      </c>
      <c r="L4201">
        <v>2008</v>
      </c>
      <c r="M4201">
        <v>7.7</v>
      </c>
      <c r="N4201">
        <v>1.78</v>
      </c>
    </row>
    <row r="4202" spans="1:14" x14ac:dyDescent="0.3">
      <c r="A4202" t="s">
        <v>11695</v>
      </c>
      <c r="B4202">
        <v>112</v>
      </c>
      <c r="C4202" t="s">
        <v>11696</v>
      </c>
      <c r="D4202">
        <v>173783</v>
      </c>
      <c r="E4202" t="s">
        <v>43</v>
      </c>
      <c r="F4202" t="s">
        <v>5056</v>
      </c>
      <c r="G4202" t="s">
        <v>11697</v>
      </c>
      <c r="H4202" t="s">
        <v>11698</v>
      </c>
      <c r="I4202" t="s">
        <v>20</v>
      </c>
      <c r="J4202" t="s">
        <v>21</v>
      </c>
      <c r="K4202">
        <v>2500000</v>
      </c>
      <c r="L4202">
        <v>2008</v>
      </c>
      <c r="M4202">
        <v>7.6</v>
      </c>
      <c r="N4202">
        <v>1.85</v>
      </c>
    </row>
    <row r="4203" spans="1:14" x14ac:dyDescent="0.3">
      <c r="A4203" t="s">
        <v>11699</v>
      </c>
      <c r="B4203">
        <v>100</v>
      </c>
      <c r="C4203" t="s">
        <v>10350</v>
      </c>
      <c r="D4203">
        <v>118666</v>
      </c>
      <c r="E4203" t="s">
        <v>2190</v>
      </c>
      <c r="F4203" t="s">
        <v>1493</v>
      </c>
      <c r="G4203" t="s">
        <v>11700</v>
      </c>
      <c r="H4203" t="s">
        <v>6579</v>
      </c>
      <c r="I4203" t="s">
        <v>20</v>
      </c>
      <c r="J4203" t="s">
        <v>21</v>
      </c>
      <c r="K4203">
        <v>2500000</v>
      </c>
      <c r="L4203">
        <v>2006</v>
      </c>
      <c r="M4203">
        <v>6.6</v>
      </c>
      <c r="N4203">
        <v>1.85</v>
      </c>
    </row>
    <row r="4204" spans="1:14" x14ac:dyDescent="0.3">
      <c r="A4204" t="s">
        <v>3173</v>
      </c>
      <c r="B4204">
        <v>92</v>
      </c>
      <c r="C4204" t="s">
        <v>767</v>
      </c>
      <c r="D4204">
        <v>114324072</v>
      </c>
      <c r="E4204" t="s">
        <v>2496</v>
      </c>
      <c r="F4204" t="s">
        <v>2081</v>
      </c>
      <c r="G4204" t="s">
        <v>4944</v>
      </c>
      <c r="H4204" t="s">
        <v>15</v>
      </c>
      <c r="I4204" t="s">
        <v>20</v>
      </c>
      <c r="J4204" t="s">
        <v>21</v>
      </c>
      <c r="K4204">
        <v>20000000</v>
      </c>
      <c r="L4204">
        <v>2004</v>
      </c>
      <c r="M4204">
        <v>6.7</v>
      </c>
      <c r="N4204">
        <v>2.35</v>
      </c>
    </row>
    <row r="4205" spans="1:14" x14ac:dyDescent="0.3">
      <c r="A4205" t="s">
        <v>11701</v>
      </c>
      <c r="B4205">
        <v>100</v>
      </c>
      <c r="C4205" t="s">
        <v>9220</v>
      </c>
      <c r="D4205">
        <v>71904</v>
      </c>
      <c r="E4205" t="s">
        <v>2507</v>
      </c>
      <c r="F4205" t="s">
        <v>9960</v>
      </c>
      <c r="G4205" t="s">
        <v>11702</v>
      </c>
      <c r="H4205" t="s">
        <v>1450</v>
      </c>
      <c r="I4205" t="s">
        <v>20</v>
      </c>
      <c r="J4205" t="s">
        <v>21</v>
      </c>
      <c r="K4205">
        <v>2500000</v>
      </c>
      <c r="L4205">
        <v>2006</v>
      </c>
      <c r="M4205">
        <v>5.7</v>
      </c>
      <c r="N4205">
        <v>1.85</v>
      </c>
    </row>
    <row r="4206" spans="1:14" x14ac:dyDescent="0.3">
      <c r="A4206" t="s">
        <v>11703</v>
      </c>
      <c r="B4206">
        <v>80</v>
      </c>
      <c r="C4206" t="s">
        <v>11704</v>
      </c>
      <c r="D4206">
        <v>99851</v>
      </c>
      <c r="E4206" t="s">
        <v>43</v>
      </c>
      <c r="F4206" t="s">
        <v>11705</v>
      </c>
      <c r="G4206" t="s">
        <v>11706</v>
      </c>
      <c r="H4206" t="s">
        <v>11707</v>
      </c>
      <c r="I4206" t="s">
        <v>20</v>
      </c>
      <c r="J4206" t="s">
        <v>21</v>
      </c>
      <c r="K4206">
        <v>2500000</v>
      </c>
      <c r="L4206">
        <v>2010</v>
      </c>
      <c r="M4206">
        <v>7.1</v>
      </c>
      <c r="N4206">
        <v>1.78</v>
      </c>
    </row>
    <row r="4207" spans="1:14" x14ac:dyDescent="0.3">
      <c r="A4207" t="s">
        <v>11708</v>
      </c>
      <c r="B4207">
        <v>106</v>
      </c>
      <c r="C4207" t="s">
        <v>9732</v>
      </c>
      <c r="D4207">
        <v>115504</v>
      </c>
      <c r="E4207" t="s">
        <v>936</v>
      </c>
      <c r="F4207" t="s">
        <v>1612</v>
      </c>
      <c r="G4207" t="s">
        <v>11709</v>
      </c>
      <c r="H4207" t="s">
        <v>11710</v>
      </c>
      <c r="I4207" t="s">
        <v>20</v>
      </c>
      <c r="J4207" t="s">
        <v>34</v>
      </c>
      <c r="K4207">
        <v>14000000</v>
      </c>
      <c r="L4207">
        <v>2008</v>
      </c>
      <c r="M4207">
        <v>6.2</v>
      </c>
      <c r="N4207">
        <v>2.35</v>
      </c>
    </row>
    <row r="4208" spans="1:14" x14ac:dyDescent="0.3">
      <c r="A4208" t="s">
        <v>7848</v>
      </c>
      <c r="B4208">
        <v>103</v>
      </c>
      <c r="C4208" t="s">
        <v>11711</v>
      </c>
      <c r="D4208">
        <v>5725</v>
      </c>
      <c r="E4208" t="s">
        <v>3456</v>
      </c>
      <c r="F4208" t="s">
        <v>4692</v>
      </c>
      <c r="G4208" t="s">
        <v>11712</v>
      </c>
      <c r="H4208" t="s">
        <v>11713</v>
      </c>
      <c r="I4208" t="s">
        <v>5288</v>
      </c>
      <c r="J4208" t="s">
        <v>520</v>
      </c>
      <c r="K4208">
        <v>8400000</v>
      </c>
      <c r="L4208">
        <v>2000</v>
      </c>
      <c r="M4208">
        <v>6.1</v>
      </c>
      <c r="N4208">
        <v>2.35</v>
      </c>
    </row>
    <row r="4209" spans="1:14" x14ac:dyDescent="0.3">
      <c r="A4209" t="s">
        <v>11714</v>
      </c>
      <c r="B4209">
        <v>90</v>
      </c>
      <c r="C4209" t="s">
        <v>3439</v>
      </c>
      <c r="D4209">
        <v>75727</v>
      </c>
      <c r="E4209" t="s">
        <v>9610</v>
      </c>
      <c r="F4209" t="s">
        <v>4350</v>
      </c>
      <c r="G4209" t="s">
        <v>11715</v>
      </c>
      <c r="H4209" t="s">
        <v>11716</v>
      </c>
      <c r="I4209" t="s">
        <v>1800</v>
      </c>
      <c r="J4209" t="s">
        <v>21</v>
      </c>
      <c r="K4209">
        <v>2500000</v>
      </c>
      <c r="L4209">
        <v>2008</v>
      </c>
      <c r="M4209">
        <v>5.9</v>
      </c>
      <c r="N4209">
        <v>1.85</v>
      </c>
    </row>
    <row r="4210" spans="1:14" x14ac:dyDescent="0.3">
      <c r="A4210" t="s">
        <v>445</v>
      </c>
      <c r="B4210">
        <v>96</v>
      </c>
      <c r="C4210" t="s">
        <v>324</v>
      </c>
      <c r="D4210">
        <v>322157</v>
      </c>
      <c r="E4210" t="s">
        <v>5554</v>
      </c>
      <c r="F4210" t="s">
        <v>1615</v>
      </c>
      <c r="G4210" t="s">
        <v>11717</v>
      </c>
      <c r="H4210" t="s">
        <v>11718</v>
      </c>
      <c r="I4210" t="s">
        <v>20</v>
      </c>
      <c r="J4210" t="s">
        <v>21</v>
      </c>
      <c r="K4210">
        <v>2500000</v>
      </c>
      <c r="L4210">
        <v>2010</v>
      </c>
      <c r="M4210">
        <v>6.8</v>
      </c>
      <c r="N4210">
        <v>1.85</v>
      </c>
    </row>
    <row r="4211" spans="1:14" x14ac:dyDescent="0.3">
      <c r="A4211" t="s">
        <v>11719</v>
      </c>
      <c r="B4211">
        <v>89</v>
      </c>
      <c r="C4211" t="s">
        <v>586</v>
      </c>
      <c r="E4211" t="s">
        <v>5504</v>
      </c>
      <c r="F4211" t="s">
        <v>2884</v>
      </c>
      <c r="G4211" t="s">
        <v>11720</v>
      </c>
      <c r="H4211" t="s">
        <v>3455</v>
      </c>
      <c r="I4211" t="s">
        <v>20</v>
      </c>
      <c r="J4211" t="s">
        <v>21</v>
      </c>
      <c r="K4211">
        <v>2500000</v>
      </c>
      <c r="L4211">
        <v>2010</v>
      </c>
      <c r="M4211">
        <v>5.8</v>
      </c>
    </row>
    <row r="4212" spans="1:14" x14ac:dyDescent="0.3">
      <c r="A4212" t="s">
        <v>11721</v>
      </c>
      <c r="B4212">
        <v>87</v>
      </c>
      <c r="C4212" t="s">
        <v>11722</v>
      </c>
      <c r="E4212" t="s">
        <v>4639</v>
      </c>
      <c r="F4212" t="s">
        <v>258</v>
      </c>
      <c r="G4212" t="s">
        <v>11723</v>
      </c>
      <c r="H4212" t="s">
        <v>7117</v>
      </c>
      <c r="I4212" t="s">
        <v>20</v>
      </c>
      <c r="J4212" t="s">
        <v>520</v>
      </c>
      <c r="K4212">
        <v>2500000</v>
      </c>
      <c r="L4212">
        <v>2015</v>
      </c>
      <c r="M4212">
        <v>5</v>
      </c>
      <c r="N4212">
        <v>2.35</v>
      </c>
    </row>
    <row r="4213" spans="1:14" x14ac:dyDescent="0.3">
      <c r="A4213" t="s">
        <v>11724</v>
      </c>
      <c r="B4213">
        <v>94</v>
      </c>
      <c r="C4213" t="s">
        <v>11725</v>
      </c>
      <c r="E4213" t="s">
        <v>3960</v>
      </c>
      <c r="F4213" t="s">
        <v>2397</v>
      </c>
      <c r="G4213" t="s">
        <v>11726</v>
      </c>
      <c r="H4213" t="s">
        <v>6840</v>
      </c>
      <c r="I4213" t="s">
        <v>20</v>
      </c>
      <c r="J4213" t="s">
        <v>21</v>
      </c>
      <c r="K4213">
        <v>3500000</v>
      </c>
      <c r="L4213">
        <v>2016</v>
      </c>
      <c r="M4213">
        <v>6.3</v>
      </c>
    </row>
    <row r="4214" spans="1:14" x14ac:dyDescent="0.3">
      <c r="A4214" t="s">
        <v>3182</v>
      </c>
      <c r="B4214">
        <v>120</v>
      </c>
      <c r="C4214" t="s">
        <v>97</v>
      </c>
      <c r="D4214">
        <v>5731103</v>
      </c>
      <c r="E4214" t="s">
        <v>4026</v>
      </c>
      <c r="F4214" t="s">
        <v>543</v>
      </c>
      <c r="G4214" t="s">
        <v>11727</v>
      </c>
      <c r="H4214" t="s">
        <v>486</v>
      </c>
      <c r="I4214" t="s">
        <v>20</v>
      </c>
      <c r="J4214" t="s">
        <v>21</v>
      </c>
      <c r="K4214">
        <v>2400000</v>
      </c>
      <c r="L4214">
        <v>1996</v>
      </c>
      <c r="M4214">
        <v>6.8</v>
      </c>
      <c r="N4214">
        <v>1.85</v>
      </c>
    </row>
    <row r="4215" spans="1:14" x14ac:dyDescent="0.3">
      <c r="A4215" t="s">
        <v>11728</v>
      </c>
      <c r="B4215">
        <v>101</v>
      </c>
      <c r="C4215" t="s">
        <v>1925</v>
      </c>
      <c r="D4215">
        <v>978908</v>
      </c>
      <c r="E4215" t="s">
        <v>3805</v>
      </c>
      <c r="F4215" t="s">
        <v>941</v>
      </c>
      <c r="G4215" t="s">
        <v>11729</v>
      </c>
      <c r="H4215" t="s">
        <v>11730</v>
      </c>
      <c r="I4215" t="s">
        <v>20</v>
      </c>
      <c r="J4215" t="s">
        <v>8038</v>
      </c>
      <c r="K4215">
        <v>2400000</v>
      </c>
      <c r="L4215">
        <v>2006</v>
      </c>
      <c r="M4215">
        <v>5.0999999999999996</v>
      </c>
      <c r="N4215">
        <v>2.35</v>
      </c>
    </row>
    <row r="4216" spans="1:14" x14ac:dyDescent="0.3">
      <c r="A4216" t="s">
        <v>8292</v>
      </c>
      <c r="B4216">
        <v>84</v>
      </c>
      <c r="C4216" t="s">
        <v>2537</v>
      </c>
      <c r="D4216">
        <v>438653</v>
      </c>
      <c r="E4216" t="s">
        <v>1232</v>
      </c>
      <c r="F4216" t="s">
        <v>11731</v>
      </c>
      <c r="G4216" t="s">
        <v>11732</v>
      </c>
      <c r="H4216" t="s">
        <v>681</v>
      </c>
      <c r="I4216" t="s">
        <v>20</v>
      </c>
      <c r="J4216" t="s">
        <v>21</v>
      </c>
      <c r="L4216">
        <v>2006</v>
      </c>
      <c r="M4216">
        <v>6.6</v>
      </c>
      <c r="N4216">
        <v>1.85</v>
      </c>
    </row>
    <row r="4217" spans="1:14" x14ac:dyDescent="0.3">
      <c r="A4217" t="s">
        <v>11733</v>
      </c>
      <c r="B4217">
        <v>110</v>
      </c>
      <c r="C4217" t="s">
        <v>11734</v>
      </c>
      <c r="E4217" t="s">
        <v>1272</v>
      </c>
      <c r="F4217" t="s">
        <v>603</v>
      </c>
      <c r="G4217" t="s">
        <v>11735</v>
      </c>
      <c r="H4217" t="s">
        <v>11736</v>
      </c>
      <c r="I4217" t="s">
        <v>20</v>
      </c>
      <c r="J4217" t="s">
        <v>34</v>
      </c>
      <c r="K4217">
        <v>2500000</v>
      </c>
      <c r="L4217">
        <v>2015</v>
      </c>
      <c r="M4217">
        <v>5</v>
      </c>
    </row>
    <row r="4218" spans="1:14" x14ac:dyDescent="0.3">
      <c r="A4218" t="s">
        <v>10249</v>
      </c>
      <c r="B4218">
        <v>101</v>
      </c>
      <c r="C4218" t="s">
        <v>1860</v>
      </c>
      <c r="D4218">
        <v>327919</v>
      </c>
      <c r="E4218" t="s">
        <v>1272</v>
      </c>
      <c r="F4218" t="s">
        <v>108</v>
      </c>
      <c r="G4218" t="s">
        <v>11737</v>
      </c>
      <c r="H4218" t="s">
        <v>2358</v>
      </c>
      <c r="I4218" t="s">
        <v>20</v>
      </c>
      <c r="J4218" t="s">
        <v>34</v>
      </c>
      <c r="K4218">
        <v>1500000</v>
      </c>
      <c r="L4218">
        <v>2006</v>
      </c>
      <c r="M4218">
        <v>7.7</v>
      </c>
      <c r="N4218">
        <v>1.85</v>
      </c>
    </row>
    <row r="4219" spans="1:14" x14ac:dyDescent="0.3">
      <c r="A4219" t="s">
        <v>11738</v>
      </c>
      <c r="B4219">
        <v>101</v>
      </c>
      <c r="C4219" t="s">
        <v>2041</v>
      </c>
      <c r="E4219" t="s">
        <v>3420</v>
      </c>
      <c r="F4219" t="s">
        <v>644</v>
      </c>
      <c r="G4219" t="s">
        <v>11739</v>
      </c>
      <c r="H4219" t="s">
        <v>11740</v>
      </c>
      <c r="I4219" t="s">
        <v>20</v>
      </c>
      <c r="J4219" t="s">
        <v>34</v>
      </c>
      <c r="K4219">
        <v>2500000</v>
      </c>
      <c r="L4219">
        <v>2012</v>
      </c>
      <c r="M4219">
        <v>3.1</v>
      </c>
      <c r="N4219">
        <v>2.35</v>
      </c>
    </row>
    <row r="4220" spans="1:14" x14ac:dyDescent="0.3">
      <c r="A4220" t="s">
        <v>11038</v>
      </c>
      <c r="B4220">
        <v>101</v>
      </c>
      <c r="C4220" t="s">
        <v>11741</v>
      </c>
      <c r="E4220" t="s">
        <v>3684</v>
      </c>
      <c r="F4220" t="s">
        <v>11593</v>
      </c>
      <c r="G4220" t="s">
        <v>11742</v>
      </c>
      <c r="H4220" t="s">
        <v>11743</v>
      </c>
      <c r="I4220" t="s">
        <v>20</v>
      </c>
      <c r="J4220" t="s">
        <v>21</v>
      </c>
      <c r="K4220">
        <v>2361000</v>
      </c>
      <c r="L4220">
        <v>1944</v>
      </c>
      <c r="M4220">
        <v>6.5</v>
      </c>
      <c r="N4220">
        <v>1.37</v>
      </c>
    </row>
    <row r="4221" spans="1:14" x14ac:dyDescent="0.3">
      <c r="A4221" t="s">
        <v>11744</v>
      </c>
      <c r="B4221">
        <v>105</v>
      </c>
      <c r="C4221" t="s">
        <v>4460</v>
      </c>
      <c r="D4221">
        <v>178739</v>
      </c>
      <c r="E4221" t="s">
        <v>10710</v>
      </c>
      <c r="F4221" t="s">
        <v>11745</v>
      </c>
      <c r="G4221" t="s">
        <v>11746</v>
      </c>
      <c r="H4221" t="s">
        <v>11747</v>
      </c>
      <c r="I4221" t="s">
        <v>20</v>
      </c>
      <c r="J4221" t="s">
        <v>21</v>
      </c>
      <c r="K4221">
        <v>2450000</v>
      </c>
      <c r="L4221">
        <v>2011</v>
      </c>
      <c r="M4221">
        <v>3.9</v>
      </c>
      <c r="N4221">
        <v>1.85</v>
      </c>
    </row>
    <row r="4222" spans="1:14" x14ac:dyDescent="0.3">
      <c r="A4222" t="s">
        <v>5072</v>
      </c>
      <c r="B4222">
        <v>97</v>
      </c>
      <c r="C4222" t="s">
        <v>512</v>
      </c>
      <c r="D4222">
        <v>565592</v>
      </c>
      <c r="E4222" t="s">
        <v>2507</v>
      </c>
      <c r="F4222" t="s">
        <v>1713</v>
      </c>
      <c r="G4222" t="s">
        <v>11748</v>
      </c>
      <c r="H4222" t="s">
        <v>7426</v>
      </c>
      <c r="I4222" t="s">
        <v>20</v>
      </c>
      <c r="J4222" t="s">
        <v>21</v>
      </c>
      <c r="L4222">
        <v>1998</v>
      </c>
      <c r="M4222">
        <v>6.8</v>
      </c>
      <c r="N4222">
        <v>1.85</v>
      </c>
    </row>
    <row r="4223" spans="1:14" x14ac:dyDescent="0.3">
      <c r="A4223" t="s">
        <v>11038</v>
      </c>
      <c r="B4223">
        <v>108</v>
      </c>
      <c r="C4223" t="s">
        <v>7284</v>
      </c>
      <c r="E4223" t="s">
        <v>7226</v>
      </c>
      <c r="F4223" t="s">
        <v>1778</v>
      </c>
      <c r="G4223" t="s">
        <v>11749</v>
      </c>
      <c r="H4223" t="s">
        <v>11039</v>
      </c>
      <c r="I4223" t="s">
        <v>20</v>
      </c>
      <c r="J4223" t="s">
        <v>21</v>
      </c>
      <c r="K4223">
        <v>2295429</v>
      </c>
      <c r="L4223">
        <v>1951</v>
      </c>
      <c r="M4223">
        <v>7</v>
      </c>
      <c r="N4223">
        <v>1.33</v>
      </c>
    </row>
    <row r="4224" spans="1:14" x14ac:dyDescent="0.3">
      <c r="A4224" t="s">
        <v>5629</v>
      </c>
      <c r="B4224">
        <v>95</v>
      </c>
      <c r="C4224" t="s">
        <v>7669</v>
      </c>
      <c r="D4224">
        <v>27012</v>
      </c>
      <c r="E4224" t="s">
        <v>2190</v>
      </c>
      <c r="F4224" t="s">
        <v>1441</v>
      </c>
      <c r="G4224" t="s">
        <v>11750</v>
      </c>
      <c r="H4224" t="s">
        <v>9088</v>
      </c>
      <c r="I4224" t="s">
        <v>20</v>
      </c>
      <c r="J4224" t="s">
        <v>21</v>
      </c>
      <c r="L4224">
        <v>2010</v>
      </c>
      <c r="M4224">
        <v>5.9</v>
      </c>
      <c r="N4224">
        <v>2.35</v>
      </c>
    </row>
    <row r="4225" spans="1:14" x14ac:dyDescent="0.3">
      <c r="A4225" t="s">
        <v>11751</v>
      </c>
      <c r="B4225">
        <v>108</v>
      </c>
      <c r="C4225" t="s">
        <v>4745</v>
      </c>
      <c r="E4225" t="s">
        <v>6241</v>
      </c>
      <c r="F4225" t="s">
        <v>4000</v>
      </c>
      <c r="G4225" t="s">
        <v>11752</v>
      </c>
      <c r="H4225" t="s">
        <v>1222</v>
      </c>
      <c r="I4225" t="s">
        <v>20</v>
      </c>
      <c r="J4225" t="s">
        <v>21</v>
      </c>
      <c r="L4225">
        <v>2014</v>
      </c>
      <c r="M4225">
        <v>5.8</v>
      </c>
    </row>
    <row r="4226" spans="1:14" x14ac:dyDescent="0.3">
      <c r="A4226" t="s">
        <v>11753</v>
      </c>
      <c r="B4226">
        <v>90</v>
      </c>
      <c r="C4226" t="s">
        <v>4287</v>
      </c>
      <c r="E4226" t="s">
        <v>560</v>
      </c>
      <c r="F4226" t="s">
        <v>1287</v>
      </c>
      <c r="G4226" t="s">
        <v>11754</v>
      </c>
      <c r="H4226" t="s">
        <v>11755</v>
      </c>
      <c r="I4226" t="s">
        <v>20</v>
      </c>
      <c r="J4226" t="s">
        <v>21</v>
      </c>
      <c r="K4226">
        <v>2300000</v>
      </c>
      <c r="L4226">
        <v>1987</v>
      </c>
      <c r="M4226">
        <v>7.3</v>
      </c>
    </row>
    <row r="4227" spans="1:14" x14ac:dyDescent="0.3">
      <c r="A4227" t="s">
        <v>1782</v>
      </c>
      <c r="B4227">
        <v>120</v>
      </c>
      <c r="C4227" t="s">
        <v>11756</v>
      </c>
      <c r="D4227">
        <v>76400000</v>
      </c>
      <c r="E4227" t="s">
        <v>1784</v>
      </c>
      <c r="F4227" t="s">
        <v>11757</v>
      </c>
      <c r="G4227" t="s">
        <v>11758</v>
      </c>
      <c r="H4227" t="s">
        <v>45</v>
      </c>
      <c r="I4227" t="s">
        <v>20</v>
      </c>
      <c r="J4227" t="s">
        <v>21</v>
      </c>
      <c r="K4227">
        <v>2280000</v>
      </c>
      <c r="L4227">
        <v>1940</v>
      </c>
      <c r="M4227">
        <v>7.8</v>
      </c>
      <c r="N4227">
        <v>1.37</v>
      </c>
    </row>
    <row r="4228" spans="1:14" x14ac:dyDescent="0.3">
      <c r="A4228" t="s">
        <v>2988</v>
      </c>
      <c r="B4228">
        <v>104</v>
      </c>
      <c r="C4228" t="s">
        <v>6421</v>
      </c>
      <c r="E4228" t="s">
        <v>315</v>
      </c>
      <c r="F4228" t="s">
        <v>1593</v>
      </c>
      <c r="G4228" t="s">
        <v>6422</v>
      </c>
      <c r="H4228" t="s">
        <v>6423</v>
      </c>
      <c r="I4228" t="s">
        <v>20</v>
      </c>
      <c r="J4228" t="s">
        <v>21</v>
      </c>
      <c r="K4228">
        <v>1800000</v>
      </c>
      <c r="L4228">
        <v>1971</v>
      </c>
      <c r="M4228">
        <v>7.8</v>
      </c>
      <c r="N4228">
        <v>1.85</v>
      </c>
    </row>
    <row r="4229" spans="1:14" x14ac:dyDescent="0.3">
      <c r="A4229" t="s">
        <v>11759</v>
      </c>
      <c r="B4229">
        <v>90</v>
      </c>
      <c r="C4229" t="s">
        <v>11760</v>
      </c>
      <c r="E4229" t="s">
        <v>2588</v>
      </c>
      <c r="F4229" t="s">
        <v>11761</v>
      </c>
      <c r="G4229" t="s">
        <v>11762</v>
      </c>
      <c r="H4229" t="s">
        <v>11763</v>
      </c>
      <c r="I4229" t="s">
        <v>20</v>
      </c>
      <c r="J4229" t="s">
        <v>21</v>
      </c>
      <c r="K4229">
        <v>2500000</v>
      </c>
      <c r="L4229">
        <v>2014</v>
      </c>
      <c r="M4229">
        <v>6.9</v>
      </c>
    </row>
    <row r="4230" spans="1:14" x14ac:dyDescent="0.3">
      <c r="A4230" t="s">
        <v>4346</v>
      </c>
      <c r="B4230">
        <v>91</v>
      </c>
      <c r="C4230" t="s">
        <v>11764</v>
      </c>
      <c r="D4230">
        <v>36200000</v>
      </c>
      <c r="E4230" t="s">
        <v>3456</v>
      </c>
      <c r="F4230" t="s">
        <v>11765</v>
      </c>
      <c r="G4230" t="s">
        <v>11766</v>
      </c>
      <c r="H4230" t="s">
        <v>11767</v>
      </c>
      <c r="I4230" t="s">
        <v>20</v>
      </c>
      <c r="J4230" t="s">
        <v>21</v>
      </c>
      <c r="K4230">
        <v>4000000</v>
      </c>
      <c r="L4230">
        <v>1982</v>
      </c>
      <c r="M4230">
        <v>5.7</v>
      </c>
      <c r="N4230">
        <v>2.35</v>
      </c>
    </row>
    <row r="4231" spans="1:14" x14ac:dyDescent="0.3">
      <c r="A4231" t="s">
        <v>11768</v>
      </c>
      <c r="B4231">
        <v>92</v>
      </c>
      <c r="C4231" t="s">
        <v>11769</v>
      </c>
      <c r="D4231">
        <v>21300000</v>
      </c>
      <c r="E4231" t="s">
        <v>1959</v>
      </c>
      <c r="F4231" t="s">
        <v>11770</v>
      </c>
      <c r="G4231" t="s">
        <v>11771</v>
      </c>
      <c r="H4231" t="s">
        <v>11772</v>
      </c>
      <c r="I4231" t="s">
        <v>20</v>
      </c>
      <c r="J4231" t="s">
        <v>21</v>
      </c>
      <c r="K4231">
        <v>2200000</v>
      </c>
      <c r="L4231">
        <v>1985</v>
      </c>
      <c r="M4231">
        <v>4.7</v>
      </c>
      <c r="N4231">
        <v>1.85</v>
      </c>
    </row>
    <row r="4232" spans="1:14" x14ac:dyDescent="0.3">
      <c r="A4232" t="s">
        <v>11421</v>
      </c>
      <c r="B4232">
        <v>117</v>
      </c>
      <c r="C4232" t="s">
        <v>8582</v>
      </c>
      <c r="D4232">
        <v>379643</v>
      </c>
      <c r="E4232" t="s">
        <v>2190</v>
      </c>
      <c r="F4232" t="s">
        <v>3690</v>
      </c>
      <c r="G4232" t="s">
        <v>11773</v>
      </c>
      <c r="H4232" t="s">
        <v>271</v>
      </c>
      <c r="I4232" t="s">
        <v>20</v>
      </c>
      <c r="J4232" t="s">
        <v>21</v>
      </c>
      <c r="K4232">
        <v>2200000</v>
      </c>
      <c r="L4232">
        <v>2007</v>
      </c>
      <c r="M4232">
        <v>5.9</v>
      </c>
      <c r="N4232">
        <v>1.85</v>
      </c>
    </row>
    <row r="4233" spans="1:14" x14ac:dyDescent="0.3">
      <c r="A4233" t="s">
        <v>11774</v>
      </c>
      <c r="B4233">
        <v>120</v>
      </c>
      <c r="C4233" t="s">
        <v>319</v>
      </c>
      <c r="D4233">
        <v>12985267</v>
      </c>
      <c r="E4233" t="s">
        <v>2190</v>
      </c>
      <c r="F4233" t="s">
        <v>3668</v>
      </c>
      <c r="G4233" t="s">
        <v>11775</v>
      </c>
      <c r="H4233" t="s">
        <v>3054</v>
      </c>
      <c r="I4233" t="s">
        <v>20</v>
      </c>
      <c r="J4233" t="s">
        <v>21</v>
      </c>
      <c r="K4233">
        <v>2300000</v>
      </c>
      <c r="L4233">
        <v>2015</v>
      </c>
      <c r="M4233">
        <v>5.9</v>
      </c>
    </row>
    <row r="4234" spans="1:14" x14ac:dyDescent="0.3">
      <c r="A4234" t="s">
        <v>11776</v>
      </c>
      <c r="B4234">
        <v>90</v>
      </c>
      <c r="C4234" t="s">
        <v>11777</v>
      </c>
      <c r="E4234" t="s">
        <v>6241</v>
      </c>
      <c r="F4234" t="s">
        <v>2880</v>
      </c>
      <c r="G4234" t="s">
        <v>11778</v>
      </c>
      <c r="H4234" t="s">
        <v>11779</v>
      </c>
      <c r="I4234" t="s">
        <v>20</v>
      </c>
      <c r="J4234" t="s">
        <v>21</v>
      </c>
      <c r="K4234">
        <v>2200000</v>
      </c>
      <c r="L4234">
        <v>2008</v>
      </c>
      <c r="M4234">
        <v>4.3</v>
      </c>
    </row>
    <row r="4235" spans="1:14" x14ac:dyDescent="0.3">
      <c r="A4235" t="s">
        <v>11780</v>
      </c>
      <c r="B4235">
        <v>119</v>
      </c>
      <c r="C4235" t="s">
        <v>11781</v>
      </c>
      <c r="E4235" t="s">
        <v>2190</v>
      </c>
      <c r="F4235" t="s">
        <v>9571</v>
      </c>
      <c r="G4235" t="s">
        <v>11782</v>
      </c>
      <c r="H4235" t="s">
        <v>11253</v>
      </c>
      <c r="I4235" t="s">
        <v>20</v>
      </c>
      <c r="J4235" t="s">
        <v>21</v>
      </c>
      <c r="K4235">
        <v>2160000</v>
      </c>
      <c r="L4235">
        <v>1945</v>
      </c>
      <c r="M4235">
        <v>7.5</v>
      </c>
      <c r="N4235">
        <v>1.37</v>
      </c>
    </row>
    <row r="4236" spans="1:14" x14ac:dyDescent="0.3">
      <c r="A4236" t="s">
        <v>11783</v>
      </c>
      <c r="B4236">
        <v>90</v>
      </c>
      <c r="C4236" t="s">
        <v>11784</v>
      </c>
      <c r="E4236" t="s">
        <v>2588</v>
      </c>
      <c r="F4236" t="s">
        <v>7213</v>
      </c>
      <c r="G4236" t="s">
        <v>11785</v>
      </c>
      <c r="H4236" t="s">
        <v>11786</v>
      </c>
      <c r="I4236" t="s">
        <v>20</v>
      </c>
      <c r="J4236" t="s">
        <v>2292</v>
      </c>
      <c r="L4236">
        <v>2015</v>
      </c>
      <c r="M4236">
        <v>4.8</v>
      </c>
    </row>
    <row r="4237" spans="1:14" x14ac:dyDescent="0.3">
      <c r="A4237" t="s">
        <v>11787</v>
      </c>
      <c r="B4237">
        <v>90</v>
      </c>
      <c r="C4237" t="s">
        <v>11788</v>
      </c>
      <c r="E4237" t="s">
        <v>936</v>
      </c>
      <c r="F4237" t="s">
        <v>11789</v>
      </c>
      <c r="G4237" t="s">
        <v>11790</v>
      </c>
      <c r="H4237" t="s">
        <v>11791</v>
      </c>
      <c r="I4237" t="s">
        <v>20</v>
      </c>
      <c r="J4237" t="s">
        <v>34</v>
      </c>
      <c r="K4237">
        <v>1200000</v>
      </c>
      <c r="L4237">
        <v>2005</v>
      </c>
      <c r="M4237">
        <v>5.8</v>
      </c>
      <c r="N4237">
        <v>1.85</v>
      </c>
    </row>
    <row r="4238" spans="1:14" x14ac:dyDescent="0.3">
      <c r="A4238" t="s">
        <v>11792</v>
      </c>
      <c r="B4238">
        <v>97</v>
      </c>
      <c r="C4238" t="s">
        <v>6534</v>
      </c>
      <c r="E4238" t="s">
        <v>4042</v>
      </c>
      <c r="F4238" t="s">
        <v>4791</v>
      </c>
      <c r="G4238" t="s">
        <v>11793</v>
      </c>
      <c r="H4238" t="s">
        <v>5682</v>
      </c>
      <c r="I4238" t="s">
        <v>20</v>
      </c>
      <c r="J4238" t="s">
        <v>21</v>
      </c>
      <c r="K4238">
        <v>2400000</v>
      </c>
      <c r="L4238">
        <v>2014</v>
      </c>
      <c r="M4238">
        <v>5.3</v>
      </c>
    </row>
    <row r="4239" spans="1:14" x14ac:dyDescent="0.3">
      <c r="A4239" t="s">
        <v>10062</v>
      </c>
      <c r="B4239">
        <v>90</v>
      </c>
      <c r="C4239" t="s">
        <v>11794</v>
      </c>
      <c r="E4239" t="s">
        <v>5175</v>
      </c>
      <c r="F4239" t="s">
        <v>11795</v>
      </c>
      <c r="G4239" t="s">
        <v>11796</v>
      </c>
      <c r="H4239" t="s">
        <v>11797</v>
      </c>
      <c r="I4239" t="s">
        <v>20</v>
      </c>
      <c r="J4239" t="s">
        <v>182</v>
      </c>
      <c r="K4239">
        <v>2500000</v>
      </c>
      <c r="L4239">
        <v>2007</v>
      </c>
      <c r="M4239">
        <v>6</v>
      </c>
      <c r="N4239">
        <v>1.85</v>
      </c>
    </row>
    <row r="4240" spans="1:14" x14ac:dyDescent="0.3">
      <c r="A4240" t="s">
        <v>11798</v>
      </c>
      <c r="B4240">
        <v>172</v>
      </c>
      <c r="C4240" t="s">
        <v>10266</v>
      </c>
      <c r="D4240">
        <v>23650000</v>
      </c>
      <c r="E4240" t="s">
        <v>3493</v>
      </c>
      <c r="F4240" t="s">
        <v>11799</v>
      </c>
      <c r="G4240" t="s">
        <v>11800</v>
      </c>
      <c r="H4240" t="s">
        <v>10705</v>
      </c>
      <c r="I4240" t="s">
        <v>20</v>
      </c>
      <c r="J4240" t="s">
        <v>21</v>
      </c>
      <c r="K4240">
        <v>2100000</v>
      </c>
      <c r="L4240">
        <v>1946</v>
      </c>
      <c r="M4240">
        <v>8.1</v>
      </c>
      <c r="N4240">
        <v>1.37</v>
      </c>
    </row>
    <row r="4241" spans="1:14" x14ac:dyDescent="0.3">
      <c r="A4241" t="s">
        <v>11801</v>
      </c>
      <c r="B4241">
        <v>115</v>
      </c>
      <c r="C4241" t="s">
        <v>442</v>
      </c>
      <c r="D4241">
        <v>510092</v>
      </c>
      <c r="E4241" t="s">
        <v>1133</v>
      </c>
      <c r="F4241" t="s">
        <v>588</v>
      </c>
      <c r="G4241" t="s">
        <v>11802</v>
      </c>
      <c r="H4241" t="s">
        <v>3568</v>
      </c>
      <c r="I4241" t="s">
        <v>20</v>
      </c>
      <c r="J4241" t="s">
        <v>21</v>
      </c>
      <c r="L4241">
        <v>2001</v>
      </c>
      <c r="M4241">
        <v>7</v>
      </c>
      <c r="N4241">
        <v>1.85</v>
      </c>
    </row>
    <row r="4242" spans="1:14" x14ac:dyDescent="0.3">
      <c r="A4242" t="s">
        <v>11803</v>
      </c>
      <c r="B4242">
        <v>89</v>
      </c>
      <c r="C4242" t="s">
        <v>11804</v>
      </c>
      <c r="D4242">
        <v>313436</v>
      </c>
      <c r="E4242" t="s">
        <v>1649</v>
      </c>
      <c r="F4242" t="s">
        <v>11805</v>
      </c>
      <c r="G4242" t="s">
        <v>11806</v>
      </c>
      <c r="H4242" t="s">
        <v>11807</v>
      </c>
      <c r="I4242" t="s">
        <v>10255</v>
      </c>
      <c r="J4242" t="s">
        <v>7489</v>
      </c>
      <c r="K4242">
        <v>15500000</v>
      </c>
      <c r="L4242">
        <v>2001</v>
      </c>
      <c r="M4242">
        <v>7.6</v>
      </c>
      <c r="N4242">
        <v>1.85</v>
      </c>
    </row>
    <row r="4243" spans="1:14" x14ac:dyDescent="0.3">
      <c r="A4243" t="s">
        <v>11808</v>
      </c>
      <c r="B4243">
        <v>125</v>
      </c>
      <c r="C4243" t="s">
        <v>11809</v>
      </c>
      <c r="D4243">
        <v>3330</v>
      </c>
      <c r="E4243" t="s">
        <v>1272</v>
      </c>
      <c r="F4243" t="s">
        <v>11810</v>
      </c>
      <c r="G4243" t="s">
        <v>11811</v>
      </c>
      <c r="H4243" t="s">
        <v>11812</v>
      </c>
      <c r="I4243" t="s">
        <v>20</v>
      </c>
      <c r="J4243" t="s">
        <v>21</v>
      </c>
      <c r="K4243">
        <v>2100000</v>
      </c>
      <c r="L4243">
        <v>2015</v>
      </c>
      <c r="M4243">
        <v>7.2</v>
      </c>
      <c r="N4243">
        <v>2.35</v>
      </c>
    </row>
    <row r="4244" spans="1:14" x14ac:dyDescent="0.3">
      <c r="A4244" t="s">
        <v>8663</v>
      </c>
      <c r="B4244">
        <v>78</v>
      </c>
      <c r="C4244" t="s">
        <v>10182</v>
      </c>
      <c r="E4244" t="s">
        <v>3960</v>
      </c>
      <c r="F4244" t="s">
        <v>11813</v>
      </c>
      <c r="G4244" t="s">
        <v>11814</v>
      </c>
      <c r="H4244" t="s">
        <v>11815</v>
      </c>
      <c r="I4244" t="s">
        <v>1800</v>
      </c>
      <c r="J4244" t="s">
        <v>2292</v>
      </c>
      <c r="K4244">
        <v>1500000</v>
      </c>
      <c r="L4244">
        <v>2007</v>
      </c>
      <c r="M4244">
        <v>7.5</v>
      </c>
      <c r="N4244">
        <v>1.85</v>
      </c>
    </row>
    <row r="4245" spans="1:14" x14ac:dyDescent="0.3">
      <c r="A4245" t="s">
        <v>11355</v>
      </c>
      <c r="B4245">
        <v>89</v>
      </c>
      <c r="C4245" t="s">
        <v>11816</v>
      </c>
      <c r="E4245" t="s">
        <v>2190</v>
      </c>
      <c r="F4245" t="s">
        <v>1305</v>
      </c>
      <c r="G4245" t="s">
        <v>11817</v>
      </c>
      <c r="H4245" t="s">
        <v>11818</v>
      </c>
      <c r="I4245" t="s">
        <v>20</v>
      </c>
      <c r="J4245" t="s">
        <v>21</v>
      </c>
      <c r="K4245">
        <v>2100000</v>
      </c>
      <c r="L4245">
        <v>2010</v>
      </c>
      <c r="M4245">
        <v>6.3</v>
      </c>
      <c r="N4245">
        <v>1.78</v>
      </c>
    </row>
    <row r="4246" spans="1:14" x14ac:dyDescent="0.3">
      <c r="A4246" t="s">
        <v>11819</v>
      </c>
      <c r="B4246">
        <v>100</v>
      </c>
      <c r="C4246" t="s">
        <v>4121</v>
      </c>
      <c r="E4246" t="s">
        <v>11820</v>
      </c>
      <c r="F4246" t="s">
        <v>11821</v>
      </c>
      <c r="G4246" t="s">
        <v>11822</v>
      </c>
      <c r="H4246" t="s">
        <v>11823</v>
      </c>
      <c r="I4246" t="s">
        <v>20</v>
      </c>
      <c r="J4246" t="s">
        <v>21</v>
      </c>
      <c r="K4246">
        <v>2100000</v>
      </c>
      <c r="L4246">
        <v>2015</v>
      </c>
      <c r="M4246">
        <v>6.7</v>
      </c>
      <c r="N4246">
        <v>2.39</v>
      </c>
    </row>
    <row r="4247" spans="1:14" x14ac:dyDescent="0.3">
      <c r="A4247" t="s">
        <v>11824</v>
      </c>
      <c r="B4247">
        <v>77</v>
      </c>
      <c r="C4247" t="s">
        <v>7797</v>
      </c>
      <c r="E4247" t="s">
        <v>2743</v>
      </c>
      <c r="F4247" t="s">
        <v>11825</v>
      </c>
      <c r="G4247" t="s">
        <v>11826</v>
      </c>
      <c r="H4247" t="s">
        <v>11827</v>
      </c>
      <c r="I4247" t="s">
        <v>20</v>
      </c>
      <c r="J4247" t="s">
        <v>34</v>
      </c>
      <c r="L4247">
        <v>2015</v>
      </c>
      <c r="M4247">
        <v>4.8</v>
      </c>
    </row>
    <row r="4248" spans="1:14" x14ac:dyDescent="0.3">
      <c r="A4248" t="s">
        <v>11828</v>
      </c>
      <c r="B4248">
        <v>81</v>
      </c>
      <c r="C4248" t="s">
        <v>11829</v>
      </c>
      <c r="E4248" t="s">
        <v>3751</v>
      </c>
      <c r="F4248" t="s">
        <v>3183</v>
      </c>
      <c r="G4248" t="s">
        <v>11830</v>
      </c>
      <c r="H4248" t="s">
        <v>11831</v>
      </c>
      <c r="I4248" t="s">
        <v>20</v>
      </c>
      <c r="J4248" t="s">
        <v>21</v>
      </c>
      <c r="K4248">
        <v>2100000</v>
      </c>
      <c r="L4248">
        <v>2015</v>
      </c>
      <c r="M4248">
        <v>5.5</v>
      </c>
      <c r="N4248">
        <v>2.35</v>
      </c>
    </row>
    <row r="4249" spans="1:14" x14ac:dyDescent="0.3">
      <c r="A4249" t="s">
        <v>3545</v>
      </c>
      <c r="B4249">
        <v>115</v>
      </c>
      <c r="C4249" t="s">
        <v>11832</v>
      </c>
      <c r="D4249">
        <v>24800000</v>
      </c>
      <c r="E4249" t="s">
        <v>30</v>
      </c>
      <c r="F4249" t="s">
        <v>8265</v>
      </c>
      <c r="G4249" t="s">
        <v>11833</v>
      </c>
      <c r="H4249" t="s">
        <v>3046</v>
      </c>
      <c r="I4249" t="s">
        <v>20</v>
      </c>
      <c r="J4249" t="s">
        <v>34</v>
      </c>
      <c r="K4249">
        <v>2000000</v>
      </c>
      <c r="L4249">
        <v>1963</v>
      </c>
      <c r="M4249">
        <v>7.5</v>
      </c>
      <c r="N4249">
        <v>1.37</v>
      </c>
    </row>
    <row r="4250" spans="1:14" x14ac:dyDescent="0.3">
      <c r="A4250" t="s">
        <v>11834</v>
      </c>
      <c r="B4250">
        <v>96</v>
      </c>
      <c r="C4250" t="s">
        <v>11835</v>
      </c>
      <c r="D4250">
        <v>792966</v>
      </c>
      <c r="E4250" t="s">
        <v>11836</v>
      </c>
      <c r="F4250" t="s">
        <v>11837</v>
      </c>
      <c r="G4250" t="s">
        <v>11838</v>
      </c>
      <c r="H4250" t="s">
        <v>11839</v>
      </c>
      <c r="I4250" t="s">
        <v>20</v>
      </c>
      <c r="J4250" t="s">
        <v>21</v>
      </c>
      <c r="K4250">
        <v>2300000</v>
      </c>
      <c r="L4250">
        <v>1989</v>
      </c>
      <c r="M4250">
        <v>5.0999999999999996</v>
      </c>
      <c r="N4250">
        <v>1.33</v>
      </c>
    </row>
    <row r="4251" spans="1:14" x14ac:dyDescent="0.3">
      <c r="A4251" t="s">
        <v>45</v>
      </c>
      <c r="B4251">
        <v>60</v>
      </c>
      <c r="C4251" t="s">
        <v>11840</v>
      </c>
      <c r="E4251" t="s">
        <v>1989</v>
      </c>
      <c r="F4251" t="s">
        <v>11488</v>
      </c>
      <c r="G4251" t="s">
        <v>11841</v>
      </c>
      <c r="H4251" t="s">
        <v>11842</v>
      </c>
      <c r="I4251" t="s">
        <v>20</v>
      </c>
      <c r="J4251" t="s">
        <v>21</v>
      </c>
      <c r="M4251">
        <v>7.4</v>
      </c>
      <c r="N4251">
        <v>1.33</v>
      </c>
    </row>
    <row r="4252" spans="1:14" x14ac:dyDescent="0.3">
      <c r="A4252" t="s">
        <v>2548</v>
      </c>
      <c r="B4252">
        <v>89</v>
      </c>
      <c r="C4252" t="s">
        <v>11843</v>
      </c>
      <c r="E4252" t="s">
        <v>3420</v>
      </c>
      <c r="F4252" t="s">
        <v>2548</v>
      </c>
      <c r="G4252" t="s">
        <v>11844</v>
      </c>
      <c r="H4252" t="s">
        <v>11845</v>
      </c>
      <c r="I4252" t="s">
        <v>20</v>
      </c>
      <c r="J4252" t="s">
        <v>21</v>
      </c>
      <c r="K4252">
        <v>2000000</v>
      </c>
      <c r="L4252">
        <v>1973</v>
      </c>
      <c r="M4252">
        <v>7.3</v>
      </c>
      <c r="N4252">
        <v>1.85</v>
      </c>
    </row>
    <row r="4253" spans="1:14" x14ac:dyDescent="0.3">
      <c r="A4253" t="s">
        <v>11846</v>
      </c>
      <c r="B4253">
        <v>100</v>
      </c>
      <c r="C4253" t="s">
        <v>11847</v>
      </c>
      <c r="D4253">
        <v>14673301</v>
      </c>
      <c r="E4253" t="s">
        <v>3197</v>
      </c>
      <c r="F4253" t="s">
        <v>11848</v>
      </c>
      <c r="G4253" t="s">
        <v>11849</v>
      </c>
      <c r="H4253" t="s">
        <v>11850</v>
      </c>
      <c r="I4253" t="s">
        <v>20</v>
      </c>
      <c r="J4253" t="s">
        <v>21</v>
      </c>
      <c r="K4253">
        <v>2000000</v>
      </c>
      <c r="L4253">
        <v>2014</v>
      </c>
      <c r="M4253">
        <v>6.9</v>
      </c>
      <c r="N4253">
        <v>2.35</v>
      </c>
    </row>
    <row r="4254" spans="1:14" x14ac:dyDescent="0.3">
      <c r="A4254" t="s">
        <v>2548</v>
      </c>
      <c r="B4254">
        <v>88</v>
      </c>
      <c r="C4254" t="s">
        <v>9216</v>
      </c>
      <c r="E4254" t="s">
        <v>1099</v>
      </c>
      <c r="F4254" t="s">
        <v>2548</v>
      </c>
      <c r="G4254" t="s">
        <v>11851</v>
      </c>
      <c r="H4254" t="s">
        <v>7459</v>
      </c>
      <c r="I4254" t="s">
        <v>20</v>
      </c>
      <c r="J4254" t="s">
        <v>21</v>
      </c>
      <c r="K4254">
        <v>2000000</v>
      </c>
      <c r="L4254">
        <v>1972</v>
      </c>
      <c r="M4254">
        <v>6.8</v>
      </c>
      <c r="N4254">
        <v>1.85</v>
      </c>
    </row>
    <row r="4255" spans="1:14" x14ac:dyDescent="0.3">
      <c r="A4255" t="s">
        <v>11852</v>
      </c>
      <c r="B4255">
        <v>129</v>
      </c>
      <c r="C4255" t="s">
        <v>11853</v>
      </c>
      <c r="E4255" t="s">
        <v>1272</v>
      </c>
      <c r="F4255" t="s">
        <v>1112</v>
      </c>
      <c r="G4255" t="s">
        <v>11854</v>
      </c>
      <c r="H4255" t="s">
        <v>11855</v>
      </c>
      <c r="I4255" t="s">
        <v>20</v>
      </c>
      <c r="J4255" t="s">
        <v>21</v>
      </c>
      <c r="K4255">
        <v>2000000</v>
      </c>
      <c r="L4255">
        <v>1962</v>
      </c>
      <c r="M4255">
        <v>8.4</v>
      </c>
      <c r="N4255">
        <v>1.85</v>
      </c>
    </row>
    <row r="4256" spans="1:14" x14ac:dyDescent="0.3">
      <c r="A4256" t="s">
        <v>570</v>
      </c>
      <c r="B4256">
        <v>87</v>
      </c>
      <c r="C4256" t="s">
        <v>504</v>
      </c>
      <c r="D4256">
        <v>9003011</v>
      </c>
      <c r="E4256" t="s">
        <v>155</v>
      </c>
      <c r="F4256" t="s">
        <v>8745</v>
      </c>
      <c r="G4256" t="s">
        <v>11856</v>
      </c>
      <c r="H4256" t="s">
        <v>11857</v>
      </c>
      <c r="I4256" t="s">
        <v>20</v>
      </c>
      <c r="J4256" t="s">
        <v>251</v>
      </c>
      <c r="K4256">
        <v>2000000</v>
      </c>
      <c r="L4256">
        <v>1981</v>
      </c>
      <c r="M4256">
        <v>7.6</v>
      </c>
      <c r="N4256">
        <v>2.35</v>
      </c>
    </row>
    <row r="4257" spans="1:14" x14ac:dyDescent="0.3">
      <c r="A4257" t="s">
        <v>11858</v>
      </c>
      <c r="B4257">
        <v>102</v>
      </c>
      <c r="C4257" t="s">
        <v>9576</v>
      </c>
      <c r="D4257">
        <v>11546543</v>
      </c>
      <c r="E4257" t="s">
        <v>1399</v>
      </c>
      <c r="F4257" t="s">
        <v>4240</v>
      </c>
      <c r="G4257" t="s">
        <v>11859</v>
      </c>
      <c r="H4257" t="s">
        <v>11860</v>
      </c>
      <c r="I4257" t="s">
        <v>4449</v>
      </c>
      <c r="J4257" t="s">
        <v>2462</v>
      </c>
      <c r="K4257">
        <v>2000000</v>
      </c>
      <c r="L4257">
        <v>1994</v>
      </c>
      <c r="M4257">
        <v>7.6</v>
      </c>
      <c r="N4257">
        <v>2.35</v>
      </c>
    </row>
    <row r="4258" spans="1:14" x14ac:dyDescent="0.3">
      <c r="A4258" t="s">
        <v>2382</v>
      </c>
      <c r="B4258">
        <v>152</v>
      </c>
      <c r="C4258" t="s">
        <v>3042</v>
      </c>
      <c r="E4258" t="s">
        <v>3043</v>
      </c>
      <c r="F4258" t="s">
        <v>3044</v>
      </c>
      <c r="G4258" t="s">
        <v>3045</v>
      </c>
      <c r="H4258" t="s">
        <v>3046</v>
      </c>
      <c r="I4258" t="s">
        <v>20</v>
      </c>
      <c r="J4258" t="s">
        <v>34</v>
      </c>
      <c r="K4258">
        <v>2000000</v>
      </c>
      <c r="L4258">
        <v>1962</v>
      </c>
      <c r="M4258">
        <v>7.7</v>
      </c>
      <c r="N4258">
        <v>1.66</v>
      </c>
    </row>
    <row r="4259" spans="1:14" x14ac:dyDescent="0.3">
      <c r="A4259" t="s">
        <v>5106</v>
      </c>
      <c r="B4259">
        <v>118</v>
      </c>
      <c r="C4259" t="s">
        <v>6712</v>
      </c>
      <c r="D4259">
        <v>11533945</v>
      </c>
      <c r="E4259" t="s">
        <v>8852</v>
      </c>
      <c r="F4259" t="s">
        <v>11861</v>
      </c>
      <c r="G4259" t="s">
        <v>11862</v>
      </c>
      <c r="H4259" t="s">
        <v>11863</v>
      </c>
      <c r="I4259" t="s">
        <v>20</v>
      </c>
      <c r="J4259" t="s">
        <v>21</v>
      </c>
      <c r="K4259">
        <v>2000000</v>
      </c>
      <c r="L4259">
        <v>1999</v>
      </c>
      <c r="M4259">
        <v>7.6</v>
      </c>
      <c r="N4259">
        <v>1.85</v>
      </c>
    </row>
    <row r="4260" spans="1:14" x14ac:dyDescent="0.3">
      <c r="A4260" t="s">
        <v>11864</v>
      </c>
      <c r="B4260">
        <v>86</v>
      </c>
      <c r="C4260" t="s">
        <v>11865</v>
      </c>
      <c r="D4260">
        <v>12555230</v>
      </c>
      <c r="E4260" t="s">
        <v>3805</v>
      </c>
      <c r="F4260" t="s">
        <v>11866</v>
      </c>
      <c r="G4260" t="s">
        <v>11867</v>
      </c>
      <c r="H4260" t="s">
        <v>11868</v>
      </c>
      <c r="I4260" t="s">
        <v>20</v>
      </c>
      <c r="J4260" t="s">
        <v>966</v>
      </c>
      <c r="K4260">
        <v>2000000</v>
      </c>
      <c r="L4260">
        <v>2011</v>
      </c>
      <c r="M4260">
        <v>5.3</v>
      </c>
      <c r="N4260">
        <v>1.85</v>
      </c>
    </row>
    <row r="4261" spans="1:14" x14ac:dyDescent="0.3">
      <c r="A4261" t="s">
        <v>1192</v>
      </c>
      <c r="B4261">
        <v>137</v>
      </c>
      <c r="C4261" t="s">
        <v>8015</v>
      </c>
      <c r="D4261">
        <v>11284657</v>
      </c>
      <c r="E4261" t="s">
        <v>2588</v>
      </c>
      <c r="F4261" t="s">
        <v>6280</v>
      </c>
      <c r="G4261" t="s">
        <v>11869</v>
      </c>
      <c r="H4261" t="s">
        <v>6882</v>
      </c>
      <c r="I4261" t="s">
        <v>5288</v>
      </c>
      <c r="J4261" t="s">
        <v>520</v>
      </c>
      <c r="K4261">
        <v>2000000</v>
      </c>
      <c r="L4261">
        <v>2006</v>
      </c>
      <c r="M4261">
        <v>8.5</v>
      </c>
      <c r="N4261">
        <v>2.35</v>
      </c>
    </row>
    <row r="4262" spans="1:14" x14ac:dyDescent="0.3">
      <c r="A4262" t="s">
        <v>10718</v>
      </c>
      <c r="B4262">
        <v>129</v>
      </c>
      <c r="C4262" t="s">
        <v>10718</v>
      </c>
      <c r="D4262">
        <v>34522221</v>
      </c>
      <c r="E4262" t="s">
        <v>2190</v>
      </c>
      <c r="F4262" t="s">
        <v>11870</v>
      </c>
      <c r="G4262" t="s">
        <v>11871</v>
      </c>
      <c r="H4262" t="s">
        <v>11872</v>
      </c>
      <c r="I4262" t="s">
        <v>20</v>
      </c>
      <c r="J4262" t="s">
        <v>21</v>
      </c>
      <c r="K4262">
        <v>2000000</v>
      </c>
      <c r="L4262">
        <v>2011</v>
      </c>
      <c r="M4262">
        <v>7</v>
      </c>
      <c r="N4262">
        <v>2.35</v>
      </c>
    </row>
    <row r="4263" spans="1:14" x14ac:dyDescent="0.3">
      <c r="A4263" t="s">
        <v>11873</v>
      </c>
      <c r="B4263">
        <v>134</v>
      </c>
      <c r="C4263" t="s">
        <v>5528</v>
      </c>
      <c r="E4263" t="s">
        <v>2423</v>
      </c>
      <c r="F4263" t="s">
        <v>7685</v>
      </c>
      <c r="G4263" t="s">
        <v>11874</v>
      </c>
      <c r="H4263" t="s">
        <v>6382</v>
      </c>
      <c r="I4263" t="s">
        <v>20</v>
      </c>
      <c r="J4263" t="s">
        <v>21</v>
      </c>
      <c r="K4263">
        <v>2000000</v>
      </c>
      <c r="L4263">
        <v>1961</v>
      </c>
      <c r="M4263">
        <v>8</v>
      </c>
      <c r="N4263">
        <v>2.35</v>
      </c>
    </row>
    <row r="4264" spans="1:14" x14ac:dyDescent="0.3">
      <c r="A4264" t="s">
        <v>11875</v>
      </c>
      <c r="B4264">
        <v>119</v>
      </c>
      <c r="C4264" t="s">
        <v>9119</v>
      </c>
      <c r="E4264" t="s">
        <v>11876</v>
      </c>
      <c r="F4264" t="s">
        <v>11877</v>
      </c>
      <c r="G4264" t="s">
        <v>11878</v>
      </c>
      <c r="H4264" t="s">
        <v>11879</v>
      </c>
      <c r="I4264" t="s">
        <v>20</v>
      </c>
      <c r="J4264" t="s">
        <v>21</v>
      </c>
      <c r="K4264">
        <v>1614000</v>
      </c>
      <c r="L4264">
        <v>1940</v>
      </c>
      <c r="M4264">
        <v>7.1</v>
      </c>
      <c r="N4264">
        <v>1.37</v>
      </c>
    </row>
    <row r="4265" spans="1:14" x14ac:dyDescent="0.3">
      <c r="A4265" t="s">
        <v>11880</v>
      </c>
      <c r="B4265">
        <v>80</v>
      </c>
      <c r="C4265" t="s">
        <v>11881</v>
      </c>
      <c r="D4265">
        <v>7002255</v>
      </c>
      <c r="E4265" t="s">
        <v>11882</v>
      </c>
      <c r="F4265" t="s">
        <v>11883</v>
      </c>
      <c r="G4265" t="s">
        <v>11884</v>
      </c>
      <c r="H4265" t="s">
        <v>11885</v>
      </c>
      <c r="I4265" t="s">
        <v>965</v>
      </c>
      <c r="J4265" t="s">
        <v>966</v>
      </c>
      <c r="K4265">
        <v>9500000</v>
      </c>
      <c r="L4265">
        <v>2003</v>
      </c>
      <c r="M4265">
        <v>7.8</v>
      </c>
      <c r="N4265">
        <v>1.66</v>
      </c>
    </row>
    <row r="4266" spans="1:14" x14ac:dyDescent="0.3">
      <c r="A4266" t="s">
        <v>11886</v>
      </c>
      <c r="B4266">
        <v>89</v>
      </c>
      <c r="C4266" t="s">
        <v>2898</v>
      </c>
      <c r="D4266">
        <v>6719300</v>
      </c>
      <c r="E4266" t="s">
        <v>1649</v>
      </c>
      <c r="F4266" t="s">
        <v>5207</v>
      </c>
      <c r="G4266" t="s">
        <v>11887</v>
      </c>
      <c r="H4266" t="s">
        <v>2277</v>
      </c>
      <c r="I4266" t="s">
        <v>20</v>
      </c>
      <c r="J4266" t="s">
        <v>182</v>
      </c>
      <c r="K4266">
        <v>2000000</v>
      </c>
      <c r="L4266">
        <v>1998</v>
      </c>
      <c r="M4266">
        <v>7.2</v>
      </c>
      <c r="N4266">
        <v>1.85</v>
      </c>
    </row>
    <row r="4267" spans="1:14" x14ac:dyDescent="0.3">
      <c r="A4267" t="s">
        <v>9797</v>
      </c>
      <c r="B4267">
        <v>101</v>
      </c>
      <c r="C4267" t="s">
        <v>11888</v>
      </c>
      <c r="D4267">
        <v>6003587</v>
      </c>
      <c r="E4267" t="s">
        <v>2642</v>
      </c>
      <c r="F4267" t="s">
        <v>476</v>
      </c>
      <c r="G4267" t="s">
        <v>11889</v>
      </c>
      <c r="H4267" t="s">
        <v>11890</v>
      </c>
      <c r="I4267" t="s">
        <v>20</v>
      </c>
      <c r="J4267" t="s">
        <v>21</v>
      </c>
      <c r="L4267">
        <v>2003</v>
      </c>
      <c r="M4267">
        <v>7.5</v>
      </c>
      <c r="N4267">
        <v>1.85</v>
      </c>
    </row>
    <row r="4268" spans="1:14" x14ac:dyDescent="0.3">
      <c r="A4268" t="s">
        <v>5537</v>
      </c>
      <c r="B4268">
        <v>80</v>
      </c>
      <c r="C4268" t="s">
        <v>11891</v>
      </c>
      <c r="D4268">
        <v>5792822</v>
      </c>
      <c r="E4268" t="s">
        <v>146</v>
      </c>
      <c r="F4268" t="s">
        <v>6271</v>
      </c>
      <c r="G4268" t="s">
        <v>11892</v>
      </c>
      <c r="H4268" t="s">
        <v>11893</v>
      </c>
      <c r="I4268" t="s">
        <v>20</v>
      </c>
      <c r="J4268" t="s">
        <v>21</v>
      </c>
      <c r="K4268">
        <v>2700000</v>
      </c>
      <c r="L4268">
        <v>2004</v>
      </c>
      <c r="M4268">
        <v>8</v>
      </c>
      <c r="N4268">
        <v>1.85</v>
      </c>
    </row>
    <row r="4269" spans="1:14" x14ac:dyDescent="0.3">
      <c r="A4269" t="s">
        <v>757</v>
      </c>
      <c r="B4269">
        <v>115</v>
      </c>
      <c r="C4269" t="s">
        <v>11894</v>
      </c>
      <c r="D4269">
        <v>5383834</v>
      </c>
      <c r="E4269" t="s">
        <v>2588</v>
      </c>
      <c r="F4269" t="s">
        <v>10944</v>
      </c>
      <c r="G4269" t="s">
        <v>11895</v>
      </c>
      <c r="H4269" t="s">
        <v>11896</v>
      </c>
      <c r="I4269" t="s">
        <v>1800</v>
      </c>
      <c r="J4269" t="s">
        <v>1890</v>
      </c>
      <c r="K4269">
        <v>2000000</v>
      </c>
      <c r="L4269">
        <v>2000</v>
      </c>
      <c r="M4269">
        <v>8.1</v>
      </c>
      <c r="N4269">
        <v>1.85</v>
      </c>
    </row>
    <row r="4270" spans="1:14" x14ac:dyDescent="0.3">
      <c r="A4270" t="s">
        <v>3815</v>
      </c>
      <c r="B4270">
        <v>100</v>
      </c>
      <c r="C4270" t="s">
        <v>11897</v>
      </c>
      <c r="D4270">
        <v>4599680</v>
      </c>
      <c r="E4270" t="s">
        <v>2190</v>
      </c>
      <c r="F4270" t="s">
        <v>1352</v>
      </c>
      <c r="G4270" t="s">
        <v>11898</v>
      </c>
      <c r="H4270" t="s">
        <v>8995</v>
      </c>
      <c r="I4270" t="s">
        <v>20</v>
      </c>
      <c r="J4270" t="s">
        <v>21</v>
      </c>
      <c r="K4270">
        <v>1500000</v>
      </c>
      <c r="L4270">
        <v>2003</v>
      </c>
      <c r="M4270">
        <v>6.8</v>
      </c>
      <c r="N4270">
        <v>1.85</v>
      </c>
    </row>
    <row r="4271" spans="1:14" x14ac:dyDescent="0.3">
      <c r="A4271" t="s">
        <v>11899</v>
      </c>
      <c r="B4271">
        <v>118</v>
      </c>
      <c r="C4271" t="s">
        <v>11900</v>
      </c>
      <c r="E4271" t="s">
        <v>146</v>
      </c>
      <c r="F4271" t="s">
        <v>1520</v>
      </c>
      <c r="G4271" t="s">
        <v>11901</v>
      </c>
      <c r="H4271" t="s">
        <v>11902</v>
      </c>
      <c r="I4271" t="s">
        <v>20</v>
      </c>
      <c r="J4271" t="s">
        <v>21</v>
      </c>
      <c r="K4271">
        <v>2000000</v>
      </c>
      <c r="L4271">
        <v>1947</v>
      </c>
      <c r="M4271">
        <v>7.4</v>
      </c>
      <c r="N4271">
        <v>1.37</v>
      </c>
    </row>
    <row r="4272" spans="1:14" x14ac:dyDescent="0.3">
      <c r="A4272" t="s">
        <v>11903</v>
      </c>
      <c r="B4272">
        <v>100</v>
      </c>
      <c r="C4272" t="s">
        <v>11904</v>
      </c>
      <c r="D4272">
        <v>6531491</v>
      </c>
      <c r="E4272" t="s">
        <v>2190</v>
      </c>
      <c r="F4272" t="s">
        <v>236</v>
      </c>
      <c r="G4272" t="s">
        <v>11905</v>
      </c>
      <c r="H4272" t="s">
        <v>11906</v>
      </c>
      <c r="I4272" t="s">
        <v>20</v>
      </c>
      <c r="J4272" t="s">
        <v>21</v>
      </c>
      <c r="K4272">
        <v>2000000</v>
      </c>
      <c r="L4272">
        <v>2010</v>
      </c>
      <c r="M4272">
        <v>7.2</v>
      </c>
      <c r="N4272">
        <v>1.85</v>
      </c>
    </row>
    <row r="4273" spans="1:14" x14ac:dyDescent="0.3">
      <c r="A4273" t="s">
        <v>2680</v>
      </c>
      <c r="B4273">
        <v>106</v>
      </c>
      <c r="C4273" t="s">
        <v>11907</v>
      </c>
      <c r="D4273">
        <v>4581222</v>
      </c>
      <c r="E4273" t="s">
        <v>11908</v>
      </c>
      <c r="F4273" t="s">
        <v>11909</v>
      </c>
      <c r="G4273" t="s">
        <v>11910</v>
      </c>
      <c r="H4273" t="s">
        <v>11911</v>
      </c>
      <c r="I4273" t="s">
        <v>20</v>
      </c>
      <c r="J4273" t="s">
        <v>34</v>
      </c>
      <c r="L4273">
        <v>2003</v>
      </c>
      <c r="M4273">
        <v>8.1</v>
      </c>
      <c r="N4273">
        <v>1.85</v>
      </c>
    </row>
    <row r="4274" spans="1:14" x14ac:dyDescent="0.3">
      <c r="A4274" t="s">
        <v>11912</v>
      </c>
      <c r="B4274">
        <v>106</v>
      </c>
      <c r="C4274" t="s">
        <v>9187</v>
      </c>
      <c r="E4274" t="s">
        <v>1848</v>
      </c>
      <c r="F4274" t="s">
        <v>11913</v>
      </c>
      <c r="G4274" t="s">
        <v>11914</v>
      </c>
      <c r="H4274" t="s">
        <v>9216</v>
      </c>
      <c r="I4274" t="s">
        <v>20</v>
      </c>
      <c r="J4274" t="s">
        <v>21</v>
      </c>
      <c r="K4274">
        <v>2000000</v>
      </c>
      <c r="L4274">
        <v>1938</v>
      </c>
      <c r="M4274">
        <v>7</v>
      </c>
      <c r="N4274">
        <v>1.37</v>
      </c>
    </row>
    <row r="4275" spans="1:14" x14ac:dyDescent="0.3">
      <c r="A4275" t="s">
        <v>11915</v>
      </c>
      <c r="B4275">
        <v>91</v>
      </c>
      <c r="C4275" t="s">
        <v>7433</v>
      </c>
      <c r="D4275">
        <v>3885134</v>
      </c>
      <c r="E4275" t="s">
        <v>1649</v>
      </c>
      <c r="F4275" t="s">
        <v>11916</v>
      </c>
      <c r="G4275" t="s">
        <v>11917</v>
      </c>
      <c r="H4275" t="s">
        <v>11915</v>
      </c>
      <c r="I4275" t="s">
        <v>20</v>
      </c>
      <c r="J4275" t="s">
        <v>21</v>
      </c>
      <c r="K4275">
        <v>2000000</v>
      </c>
      <c r="L4275">
        <v>2005</v>
      </c>
      <c r="M4275">
        <v>7.4</v>
      </c>
      <c r="N4275">
        <v>1.85</v>
      </c>
    </row>
    <row r="4276" spans="1:14" x14ac:dyDescent="0.3">
      <c r="A4276" t="s">
        <v>11167</v>
      </c>
      <c r="B4276">
        <v>105</v>
      </c>
      <c r="C4276" t="s">
        <v>11698</v>
      </c>
      <c r="D4276">
        <v>4311834</v>
      </c>
      <c r="E4276" t="s">
        <v>11918</v>
      </c>
      <c r="F4276" t="s">
        <v>773</v>
      </c>
      <c r="G4276" t="s">
        <v>11919</v>
      </c>
      <c r="H4276" t="s">
        <v>11920</v>
      </c>
      <c r="I4276" t="s">
        <v>20</v>
      </c>
      <c r="J4276" t="s">
        <v>21</v>
      </c>
      <c r="L4276">
        <v>2010</v>
      </c>
      <c r="M4276">
        <v>8.3000000000000007</v>
      </c>
      <c r="N4276">
        <v>2.35</v>
      </c>
    </row>
    <row r="4277" spans="1:14" x14ac:dyDescent="0.3">
      <c r="A4277" t="s">
        <v>11921</v>
      </c>
      <c r="B4277">
        <v>96</v>
      </c>
      <c r="C4277" t="s">
        <v>2520</v>
      </c>
      <c r="D4277">
        <v>3590010</v>
      </c>
      <c r="E4277" t="s">
        <v>4790</v>
      </c>
      <c r="F4277" t="s">
        <v>6566</v>
      </c>
      <c r="G4277" t="s">
        <v>11922</v>
      </c>
      <c r="H4277" t="s">
        <v>8395</v>
      </c>
      <c r="I4277" t="s">
        <v>20</v>
      </c>
      <c r="J4277" t="s">
        <v>34</v>
      </c>
      <c r="K4277">
        <v>2000000</v>
      </c>
      <c r="L4277">
        <v>2015</v>
      </c>
      <c r="M4277">
        <v>6.1</v>
      </c>
      <c r="N4277">
        <v>1.85</v>
      </c>
    </row>
    <row r="4278" spans="1:14" x14ac:dyDescent="0.3">
      <c r="A4278" t="s">
        <v>11923</v>
      </c>
      <c r="B4278">
        <v>116</v>
      </c>
      <c r="C4278" t="s">
        <v>11924</v>
      </c>
      <c r="D4278">
        <v>3300230</v>
      </c>
      <c r="E4278" t="s">
        <v>315</v>
      </c>
      <c r="F4278" t="s">
        <v>7129</v>
      </c>
      <c r="G4278" t="s">
        <v>11925</v>
      </c>
      <c r="H4278" t="s">
        <v>11926</v>
      </c>
      <c r="I4278" t="s">
        <v>20</v>
      </c>
      <c r="J4278" t="s">
        <v>966</v>
      </c>
      <c r="L4278">
        <v>1999</v>
      </c>
      <c r="M4278">
        <v>7.5</v>
      </c>
      <c r="N4278">
        <v>1.85</v>
      </c>
    </row>
    <row r="4279" spans="1:14" x14ac:dyDescent="0.3">
      <c r="A4279" t="s">
        <v>344</v>
      </c>
      <c r="B4279">
        <v>116</v>
      </c>
      <c r="C4279" t="s">
        <v>36</v>
      </c>
      <c r="D4279">
        <v>3335839</v>
      </c>
      <c r="E4279" t="s">
        <v>315</v>
      </c>
      <c r="F4279" t="s">
        <v>55</v>
      </c>
      <c r="G4279" t="s">
        <v>11927</v>
      </c>
      <c r="H4279" t="s">
        <v>3569</v>
      </c>
      <c r="I4279" t="s">
        <v>20</v>
      </c>
      <c r="J4279" t="s">
        <v>21</v>
      </c>
      <c r="K4279">
        <v>2000000</v>
      </c>
      <c r="L4279">
        <v>2005</v>
      </c>
      <c r="M4279">
        <v>7</v>
      </c>
      <c r="N4279">
        <v>1.85</v>
      </c>
    </row>
    <row r="4280" spans="1:14" x14ac:dyDescent="0.3">
      <c r="A4280" t="s">
        <v>4191</v>
      </c>
      <c r="B4280">
        <v>97</v>
      </c>
      <c r="C4280" t="s">
        <v>4350</v>
      </c>
      <c r="D4280">
        <v>2557668</v>
      </c>
      <c r="E4280" t="s">
        <v>1392</v>
      </c>
      <c r="F4280" t="s">
        <v>1337</v>
      </c>
      <c r="G4280" t="s">
        <v>11928</v>
      </c>
      <c r="H4280" t="s">
        <v>11929</v>
      </c>
      <c r="I4280" t="s">
        <v>20</v>
      </c>
      <c r="J4280" t="s">
        <v>21</v>
      </c>
      <c r="K4280">
        <v>2000000</v>
      </c>
      <c r="L4280">
        <v>2015</v>
      </c>
      <c r="M4280">
        <v>5.3</v>
      </c>
      <c r="N4280">
        <v>1.85</v>
      </c>
    </row>
    <row r="4281" spans="1:14" x14ac:dyDescent="0.3">
      <c r="A4281" t="s">
        <v>1005</v>
      </c>
      <c r="B4281">
        <v>101</v>
      </c>
      <c r="C4281" t="s">
        <v>3578</v>
      </c>
      <c r="D4281">
        <v>2506446</v>
      </c>
      <c r="E4281" t="s">
        <v>1106</v>
      </c>
      <c r="F4281" t="s">
        <v>1006</v>
      </c>
      <c r="G4281" t="s">
        <v>11930</v>
      </c>
      <c r="H4281" t="s">
        <v>4433</v>
      </c>
      <c r="I4281" t="s">
        <v>20</v>
      </c>
      <c r="J4281" t="s">
        <v>21</v>
      </c>
      <c r="K4281">
        <v>2000000</v>
      </c>
      <c r="L4281">
        <v>2002</v>
      </c>
      <c r="M4281">
        <v>4.7</v>
      </c>
      <c r="N4281">
        <v>1.85</v>
      </c>
    </row>
    <row r="4282" spans="1:14" x14ac:dyDescent="0.3">
      <c r="A4282" t="s">
        <v>11931</v>
      </c>
      <c r="B4282">
        <v>98</v>
      </c>
      <c r="C4282" t="s">
        <v>11932</v>
      </c>
      <c r="D4282">
        <v>7369373</v>
      </c>
      <c r="E4282" t="s">
        <v>1959</v>
      </c>
      <c r="F4282" t="s">
        <v>6081</v>
      </c>
      <c r="G4282" t="s">
        <v>11933</v>
      </c>
      <c r="H4282" t="s">
        <v>11934</v>
      </c>
      <c r="I4282" t="s">
        <v>20</v>
      </c>
      <c r="J4282" t="s">
        <v>34</v>
      </c>
      <c r="K4282">
        <v>2000000</v>
      </c>
      <c r="L4282">
        <v>1986</v>
      </c>
      <c r="M4282">
        <v>5.7</v>
      </c>
      <c r="N4282">
        <v>1.85</v>
      </c>
    </row>
    <row r="4283" spans="1:14" x14ac:dyDescent="0.3">
      <c r="A4283" t="s">
        <v>45</v>
      </c>
      <c r="B4283">
        <v>22</v>
      </c>
      <c r="C4283" t="s">
        <v>797</v>
      </c>
      <c r="E4283" t="s">
        <v>1099</v>
      </c>
      <c r="F4283" t="s">
        <v>328</v>
      </c>
      <c r="G4283" t="s">
        <v>11935</v>
      </c>
      <c r="H4283" t="s">
        <v>4998</v>
      </c>
      <c r="I4283" t="s">
        <v>20</v>
      </c>
      <c r="J4283" t="s">
        <v>21</v>
      </c>
      <c r="M4283">
        <v>8.1</v>
      </c>
      <c r="N4283">
        <v>4</v>
      </c>
    </row>
    <row r="4284" spans="1:14" x14ac:dyDescent="0.3">
      <c r="A4284" t="s">
        <v>578</v>
      </c>
      <c r="B4284">
        <v>150</v>
      </c>
      <c r="C4284" t="s">
        <v>519</v>
      </c>
      <c r="D4284">
        <v>4414535</v>
      </c>
      <c r="E4284" t="s">
        <v>2190</v>
      </c>
      <c r="F4284" t="s">
        <v>7130</v>
      </c>
      <c r="G4284" t="s">
        <v>7131</v>
      </c>
      <c r="H4284" t="s">
        <v>5823</v>
      </c>
      <c r="I4284" t="s">
        <v>20</v>
      </c>
      <c r="J4284" t="s">
        <v>34</v>
      </c>
      <c r="K4284">
        <v>18000000</v>
      </c>
      <c r="L4284">
        <v>1996</v>
      </c>
      <c r="M4284">
        <v>7.8</v>
      </c>
      <c r="N4284">
        <v>2.2000000000000002</v>
      </c>
    </row>
    <row r="4285" spans="1:14" x14ac:dyDescent="0.3">
      <c r="A4285" t="s">
        <v>10056</v>
      </c>
      <c r="B4285">
        <v>101</v>
      </c>
      <c r="C4285" t="s">
        <v>11936</v>
      </c>
      <c r="D4285">
        <v>1984378</v>
      </c>
      <c r="E4285" t="s">
        <v>936</v>
      </c>
      <c r="F4285" t="s">
        <v>11937</v>
      </c>
      <c r="G4285" t="s">
        <v>11938</v>
      </c>
      <c r="H4285" t="s">
        <v>11939</v>
      </c>
      <c r="I4285" t="s">
        <v>20</v>
      </c>
      <c r="J4285" t="s">
        <v>21</v>
      </c>
      <c r="K4285">
        <v>2000000</v>
      </c>
      <c r="L4285">
        <v>2006</v>
      </c>
      <c r="M4285">
        <v>6.5</v>
      </c>
      <c r="N4285">
        <v>1.78</v>
      </c>
    </row>
    <row r="4286" spans="1:14" x14ac:dyDescent="0.3">
      <c r="A4286" t="s">
        <v>11940</v>
      </c>
      <c r="B4286">
        <v>90</v>
      </c>
      <c r="C4286" t="s">
        <v>11941</v>
      </c>
      <c r="D4286">
        <v>2283276</v>
      </c>
      <c r="E4286" t="s">
        <v>11942</v>
      </c>
      <c r="F4286" t="s">
        <v>11940</v>
      </c>
      <c r="G4286" t="s">
        <v>11943</v>
      </c>
      <c r="H4286" t="s">
        <v>11944</v>
      </c>
      <c r="I4286" t="s">
        <v>6965</v>
      </c>
      <c r="J4286" t="s">
        <v>11945</v>
      </c>
      <c r="K4286">
        <v>1500000</v>
      </c>
      <c r="L4286">
        <v>2008</v>
      </c>
      <c r="M4286">
        <v>8</v>
      </c>
      <c r="N4286">
        <v>1.85</v>
      </c>
    </row>
    <row r="4287" spans="1:14" x14ac:dyDescent="0.3">
      <c r="A4287" t="s">
        <v>11946</v>
      </c>
      <c r="B4287">
        <v>120</v>
      </c>
      <c r="C4287" t="s">
        <v>11947</v>
      </c>
      <c r="D4287">
        <v>1098224</v>
      </c>
      <c r="E4287" t="s">
        <v>642</v>
      </c>
      <c r="F4287" t="s">
        <v>11948</v>
      </c>
      <c r="G4287" t="s">
        <v>11949</v>
      </c>
      <c r="H4287" t="s">
        <v>11950</v>
      </c>
      <c r="I4287" t="s">
        <v>20</v>
      </c>
      <c r="J4287" t="s">
        <v>21</v>
      </c>
      <c r="K4287">
        <v>2000000</v>
      </c>
      <c r="L4287">
        <v>2003</v>
      </c>
      <c r="M4287">
        <v>3.3</v>
      </c>
      <c r="N4287">
        <v>1.85</v>
      </c>
    </row>
    <row r="4288" spans="1:14" x14ac:dyDescent="0.3">
      <c r="A4288" t="s">
        <v>11167</v>
      </c>
      <c r="B4288">
        <v>102</v>
      </c>
      <c r="C4288" t="s">
        <v>11951</v>
      </c>
      <c r="D4288">
        <v>1430185</v>
      </c>
      <c r="E4288" t="s">
        <v>11952</v>
      </c>
      <c r="F4288" t="s">
        <v>1268</v>
      </c>
      <c r="G4288" t="s">
        <v>11953</v>
      </c>
      <c r="H4288" t="s">
        <v>11954</v>
      </c>
      <c r="I4288" t="s">
        <v>20</v>
      </c>
      <c r="J4288" t="s">
        <v>21</v>
      </c>
      <c r="K4288">
        <v>2000000</v>
      </c>
      <c r="L4288">
        <v>2007</v>
      </c>
      <c r="M4288">
        <v>8.3000000000000007</v>
      </c>
      <c r="N4288">
        <v>1.85</v>
      </c>
    </row>
    <row r="4289" spans="1:14" x14ac:dyDescent="0.3">
      <c r="A4289" t="s">
        <v>11955</v>
      </c>
      <c r="B4289">
        <v>102</v>
      </c>
      <c r="C4289" t="s">
        <v>4098</v>
      </c>
      <c r="D4289">
        <v>1477002</v>
      </c>
      <c r="E4289" t="s">
        <v>146</v>
      </c>
      <c r="F4289" t="s">
        <v>154</v>
      </c>
      <c r="G4289" t="s">
        <v>11956</v>
      </c>
      <c r="H4289" t="s">
        <v>11957</v>
      </c>
      <c r="I4289" t="s">
        <v>20</v>
      </c>
      <c r="J4289" t="s">
        <v>21</v>
      </c>
      <c r="K4289">
        <v>2000000</v>
      </c>
      <c r="L4289">
        <v>2015</v>
      </c>
      <c r="M4289">
        <v>6.9</v>
      </c>
      <c r="N4289">
        <v>2.35</v>
      </c>
    </row>
    <row r="4290" spans="1:14" x14ac:dyDescent="0.3">
      <c r="A4290" t="s">
        <v>45</v>
      </c>
      <c r="B4290">
        <v>60</v>
      </c>
      <c r="C4290" t="s">
        <v>3283</v>
      </c>
      <c r="E4290" t="s">
        <v>936</v>
      </c>
      <c r="F4290" t="s">
        <v>175</v>
      </c>
      <c r="G4290" t="s">
        <v>11958</v>
      </c>
      <c r="H4290" t="s">
        <v>11959</v>
      </c>
      <c r="I4290" t="s">
        <v>20</v>
      </c>
      <c r="J4290" t="s">
        <v>21</v>
      </c>
      <c r="M4290">
        <v>7.3</v>
      </c>
      <c r="N4290">
        <v>1.33</v>
      </c>
    </row>
    <row r="4291" spans="1:14" x14ac:dyDescent="0.3">
      <c r="A4291" t="s">
        <v>11960</v>
      </c>
      <c r="B4291">
        <v>100</v>
      </c>
      <c r="C4291" t="s">
        <v>11961</v>
      </c>
      <c r="D4291">
        <v>1134049</v>
      </c>
      <c r="E4291" t="s">
        <v>11962</v>
      </c>
      <c r="F4291" t="s">
        <v>11963</v>
      </c>
      <c r="G4291" t="s">
        <v>11964</v>
      </c>
      <c r="H4291" t="s">
        <v>11965</v>
      </c>
      <c r="I4291" t="s">
        <v>20</v>
      </c>
      <c r="J4291" t="s">
        <v>34</v>
      </c>
      <c r="K4291">
        <v>2000000</v>
      </c>
      <c r="L4291">
        <v>2007</v>
      </c>
      <c r="M4291">
        <v>8.1</v>
      </c>
      <c r="N4291">
        <v>1.85</v>
      </c>
    </row>
    <row r="4292" spans="1:14" x14ac:dyDescent="0.3">
      <c r="A4292" t="s">
        <v>11966</v>
      </c>
      <c r="B4292">
        <v>104</v>
      </c>
      <c r="C4292" t="s">
        <v>1553</v>
      </c>
      <c r="D4292">
        <v>977600</v>
      </c>
      <c r="E4292" t="s">
        <v>1160</v>
      </c>
      <c r="F4292" t="s">
        <v>239</v>
      </c>
      <c r="G4292" t="s">
        <v>11967</v>
      </c>
      <c r="H4292" t="s">
        <v>1499</v>
      </c>
      <c r="I4292" t="s">
        <v>20</v>
      </c>
      <c r="J4292" t="s">
        <v>21</v>
      </c>
      <c r="L4292">
        <v>2010</v>
      </c>
      <c r="M4292">
        <v>6.5</v>
      </c>
      <c r="N4292">
        <v>1.33</v>
      </c>
    </row>
    <row r="4293" spans="1:14" x14ac:dyDescent="0.3">
      <c r="A4293" t="s">
        <v>10500</v>
      </c>
      <c r="B4293">
        <v>89</v>
      </c>
      <c r="C4293" t="s">
        <v>11692</v>
      </c>
      <c r="D4293">
        <v>653621</v>
      </c>
      <c r="E4293" t="s">
        <v>11968</v>
      </c>
      <c r="F4293" t="s">
        <v>10046</v>
      </c>
      <c r="G4293" t="s">
        <v>11969</v>
      </c>
      <c r="H4293" t="s">
        <v>11970</v>
      </c>
      <c r="I4293" t="s">
        <v>20</v>
      </c>
      <c r="J4293" t="s">
        <v>21</v>
      </c>
      <c r="K4293">
        <v>2000000</v>
      </c>
      <c r="L4293">
        <v>2005</v>
      </c>
      <c r="M4293">
        <v>6.8</v>
      </c>
      <c r="N4293">
        <v>1.85</v>
      </c>
    </row>
    <row r="4294" spans="1:14" x14ac:dyDescent="0.3">
      <c r="A4294" t="s">
        <v>11971</v>
      </c>
      <c r="B4294">
        <v>99</v>
      </c>
      <c r="C4294" t="s">
        <v>11972</v>
      </c>
      <c r="D4294">
        <v>110000</v>
      </c>
      <c r="E4294" t="s">
        <v>3043</v>
      </c>
      <c r="F4294" t="s">
        <v>10221</v>
      </c>
      <c r="G4294" t="s">
        <v>11973</v>
      </c>
      <c r="H4294" t="s">
        <v>9989</v>
      </c>
      <c r="I4294" t="s">
        <v>20</v>
      </c>
      <c r="J4294" t="s">
        <v>21</v>
      </c>
      <c r="L4294">
        <v>2000</v>
      </c>
      <c r="M4294">
        <v>7.3</v>
      </c>
      <c r="N4294">
        <v>1.85</v>
      </c>
    </row>
    <row r="4295" spans="1:14" x14ac:dyDescent="0.3">
      <c r="A4295" t="s">
        <v>11387</v>
      </c>
      <c r="B4295">
        <v>96</v>
      </c>
      <c r="C4295" t="s">
        <v>2160</v>
      </c>
      <c r="D4295">
        <v>444354</v>
      </c>
      <c r="E4295" t="s">
        <v>1649</v>
      </c>
      <c r="F4295" t="s">
        <v>6990</v>
      </c>
      <c r="G4295" t="s">
        <v>11974</v>
      </c>
      <c r="H4295" t="s">
        <v>1242</v>
      </c>
      <c r="I4295" t="s">
        <v>20</v>
      </c>
      <c r="J4295" t="s">
        <v>34</v>
      </c>
      <c r="L4295">
        <v>1997</v>
      </c>
      <c r="M4295">
        <v>6.4</v>
      </c>
    </row>
    <row r="4296" spans="1:14" x14ac:dyDescent="0.3">
      <c r="A4296" t="s">
        <v>11975</v>
      </c>
      <c r="B4296">
        <v>86</v>
      </c>
      <c r="C4296" t="s">
        <v>11976</v>
      </c>
      <c r="D4296">
        <v>535249</v>
      </c>
      <c r="E4296" t="s">
        <v>1099</v>
      </c>
      <c r="F4296" t="s">
        <v>11977</v>
      </c>
      <c r="G4296" t="s">
        <v>11978</v>
      </c>
      <c r="H4296" t="s">
        <v>11979</v>
      </c>
      <c r="I4296" t="s">
        <v>20</v>
      </c>
      <c r="J4296" t="s">
        <v>21</v>
      </c>
      <c r="K4296">
        <v>3400000</v>
      </c>
      <c r="L4296">
        <v>2010</v>
      </c>
      <c r="M4296">
        <v>4.5999999999999996</v>
      </c>
      <c r="N4296">
        <v>1.85</v>
      </c>
    </row>
    <row r="4297" spans="1:14" x14ac:dyDescent="0.3">
      <c r="A4297" t="s">
        <v>1296</v>
      </c>
      <c r="B4297">
        <v>98</v>
      </c>
      <c r="C4297" t="s">
        <v>4159</v>
      </c>
      <c r="E4297" t="s">
        <v>3488</v>
      </c>
      <c r="F4297" t="s">
        <v>2871</v>
      </c>
      <c r="G4297" t="s">
        <v>11980</v>
      </c>
      <c r="H4297" t="s">
        <v>11981</v>
      </c>
      <c r="I4297" t="s">
        <v>965</v>
      </c>
      <c r="J4297" t="s">
        <v>966</v>
      </c>
      <c r="K4297">
        <v>17000000</v>
      </c>
      <c r="L4297">
        <v>1985</v>
      </c>
      <c r="M4297">
        <v>6.5</v>
      </c>
      <c r="N4297">
        <v>2.35</v>
      </c>
    </row>
    <row r="4298" spans="1:14" x14ac:dyDescent="0.3">
      <c r="A4298" t="s">
        <v>11982</v>
      </c>
      <c r="B4298">
        <v>96</v>
      </c>
      <c r="C4298" t="s">
        <v>1197</v>
      </c>
      <c r="D4298">
        <v>371081</v>
      </c>
      <c r="E4298" t="s">
        <v>1649</v>
      </c>
      <c r="F4298" t="s">
        <v>548</v>
      </c>
      <c r="G4298" t="s">
        <v>11983</v>
      </c>
      <c r="H4298" t="s">
        <v>84</v>
      </c>
      <c r="I4298" t="s">
        <v>20</v>
      </c>
      <c r="J4298" t="s">
        <v>21</v>
      </c>
      <c r="K4298">
        <v>6000000</v>
      </c>
      <c r="L4298">
        <v>2004</v>
      </c>
      <c r="M4298">
        <v>7</v>
      </c>
      <c r="N4298">
        <v>1.85</v>
      </c>
    </row>
    <row r="4299" spans="1:14" x14ac:dyDescent="0.3">
      <c r="A4299" t="s">
        <v>11984</v>
      </c>
      <c r="B4299">
        <v>94</v>
      </c>
      <c r="C4299" t="s">
        <v>11985</v>
      </c>
      <c r="D4299">
        <v>347578</v>
      </c>
      <c r="E4299" t="s">
        <v>4917</v>
      </c>
      <c r="F4299" t="s">
        <v>11986</v>
      </c>
      <c r="G4299" t="s">
        <v>11987</v>
      </c>
      <c r="H4299" t="s">
        <v>11988</v>
      </c>
      <c r="I4299" t="s">
        <v>20</v>
      </c>
      <c r="J4299" t="s">
        <v>21</v>
      </c>
      <c r="L4299">
        <v>2007</v>
      </c>
      <c r="M4299">
        <v>5.4</v>
      </c>
      <c r="N4299">
        <v>1.85</v>
      </c>
    </row>
    <row r="4300" spans="1:14" x14ac:dyDescent="0.3">
      <c r="A4300" t="s">
        <v>11989</v>
      </c>
      <c r="B4300">
        <v>91</v>
      </c>
      <c r="C4300" t="s">
        <v>11990</v>
      </c>
      <c r="D4300">
        <v>124494</v>
      </c>
      <c r="E4300" t="s">
        <v>11991</v>
      </c>
      <c r="F4300" t="s">
        <v>11992</v>
      </c>
      <c r="G4300" t="s">
        <v>11993</v>
      </c>
      <c r="H4300" t="s">
        <v>11994</v>
      </c>
      <c r="I4300" t="s">
        <v>20</v>
      </c>
      <c r="J4300" t="s">
        <v>21</v>
      </c>
      <c r="K4300">
        <v>2000000</v>
      </c>
      <c r="L4300">
        <v>1998</v>
      </c>
      <c r="M4300">
        <v>6.7</v>
      </c>
      <c r="N4300">
        <v>1.85</v>
      </c>
    </row>
    <row r="4301" spans="1:14" x14ac:dyDescent="0.3">
      <c r="A4301" t="s">
        <v>11995</v>
      </c>
      <c r="C4301" t="s">
        <v>11996</v>
      </c>
      <c r="E4301" t="s">
        <v>2002</v>
      </c>
      <c r="F4301" t="s">
        <v>11997</v>
      </c>
      <c r="G4301" t="s">
        <v>11998</v>
      </c>
      <c r="H4301" t="s">
        <v>11999</v>
      </c>
      <c r="I4301" t="s">
        <v>3497</v>
      </c>
      <c r="J4301" t="s">
        <v>3498</v>
      </c>
      <c r="L4301">
        <v>2000</v>
      </c>
      <c r="M4301">
        <v>2.8</v>
      </c>
    </row>
    <row r="4302" spans="1:14" x14ac:dyDescent="0.3">
      <c r="A4302" t="s">
        <v>6948</v>
      </c>
      <c r="B4302">
        <v>90</v>
      </c>
      <c r="C4302" t="s">
        <v>2261</v>
      </c>
      <c r="D4302">
        <v>120620</v>
      </c>
      <c r="E4302" t="s">
        <v>12000</v>
      </c>
      <c r="F4302" t="s">
        <v>12001</v>
      </c>
      <c r="G4302" t="s">
        <v>12002</v>
      </c>
      <c r="H4302" t="s">
        <v>12003</v>
      </c>
      <c r="I4302" t="s">
        <v>20</v>
      </c>
      <c r="J4302" t="s">
        <v>34</v>
      </c>
      <c r="L4302">
        <v>2004</v>
      </c>
      <c r="M4302">
        <v>7.4</v>
      </c>
      <c r="N4302">
        <v>2.35</v>
      </c>
    </row>
    <row r="4303" spans="1:14" x14ac:dyDescent="0.3">
      <c r="A4303" t="s">
        <v>12004</v>
      </c>
      <c r="B4303">
        <v>85</v>
      </c>
      <c r="C4303" t="s">
        <v>186</v>
      </c>
      <c r="D4303">
        <v>100669</v>
      </c>
      <c r="E4303" t="s">
        <v>1649</v>
      </c>
      <c r="F4303" t="s">
        <v>101</v>
      </c>
      <c r="G4303" t="s">
        <v>12005</v>
      </c>
      <c r="H4303" t="s">
        <v>2486</v>
      </c>
      <c r="I4303" t="s">
        <v>20</v>
      </c>
      <c r="J4303" t="s">
        <v>21</v>
      </c>
      <c r="K4303">
        <v>3800000</v>
      </c>
      <c r="L4303">
        <v>2009</v>
      </c>
      <c r="M4303">
        <v>5.8</v>
      </c>
      <c r="N4303">
        <v>2.35</v>
      </c>
    </row>
    <row r="4304" spans="1:14" x14ac:dyDescent="0.3">
      <c r="A4304" t="s">
        <v>10249</v>
      </c>
      <c r="B4304">
        <v>96</v>
      </c>
      <c r="C4304" t="s">
        <v>10042</v>
      </c>
      <c r="E4304" t="s">
        <v>2838</v>
      </c>
      <c r="F4304" t="s">
        <v>1564</v>
      </c>
      <c r="G4304" t="s">
        <v>12006</v>
      </c>
      <c r="H4304" t="s">
        <v>12007</v>
      </c>
      <c r="I4304" t="s">
        <v>20</v>
      </c>
      <c r="J4304" t="s">
        <v>34</v>
      </c>
      <c r="L4304">
        <v>1997</v>
      </c>
      <c r="M4304">
        <v>7.1</v>
      </c>
      <c r="N4304">
        <v>1.85</v>
      </c>
    </row>
    <row r="4305" spans="1:14" x14ac:dyDescent="0.3">
      <c r="A4305" t="s">
        <v>291</v>
      </c>
      <c r="B4305">
        <v>129</v>
      </c>
      <c r="C4305" t="s">
        <v>11251</v>
      </c>
      <c r="D4305">
        <v>186354</v>
      </c>
      <c r="E4305" t="s">
        <v>2190</v>
      </c>
      <c r="F4305" t="s">
        <v>2184</v>
      </c>
      <c r="G4305" t="s">
        <v>12008</v>
      </c>
      <c r="H4305" t="s">
        <v>624</v>
      </c>
      <c r="I4305" t="s">
        <v>20</v>
      </c>
      <c r="J4305" t="s">
        <v>21</v>
      </c>
      <c r="K4305">
        <v>13500000</v>
      </c>
      <c r="L4305">
        <v>2015</v>
      </c>
      <c r="M4305">
        <v>4.5</v>
      </c>
      <c r="N4305">
        <v>2.35</v>
      </c>
    </row>
    <row r="4306" spans="1:14" x14ac:dyDescent="0.3">
      <c r="A4306" t="s">
        <v>45</v>
      </c>
      <c r="B4306">
        <v>60</v>
      </c>
      <c r="C4306" t="s">
        <v>4266</v>
      </c>
      <c r="E4306" t="s">
        <v>1476</v>
      </c>
      <c r="F4306" t="s">
        <v>700</v>
      </c>
      <c r="G4306" t="s">
        <v>12009</v>
      </c>
      <c r="H4306" t="s">
        <v>5800</v>
      </c>
      <c r="I4306" t="s">
        <v>20</v>
      </c>
      <c r="J4306" t="s">
        <v>21</v>
      </c>
      <c r="M4306">
        <v>7.9</v>
      </c>
      <c r="N4306">
        <v>1.78</v>
      </c>
    </row>
    <row r="4307" spans="1:14" x14ac:dyDescent="0.3">
      <c r="A4307" t="s">
        <v>12010</v>
      </c>
      <c r="B4307">
        <v>93</v>
      </c>
      <c r="C4307" t="s">
        <v>12011</v>
      </c>
      <c r="D4307">
        <v>55202</v>
      </c>
      <c r="E4307" t="s">
        <v>12012</v>
      </c>
      <c r="F4307" t="s">
        <v>9624</v>
      </c>
      <c r="G4307" t="s">
        <v>12013</v>
      </c>
      <c r="H4307" t="s">
        <v>12014</v>
      </c>
      <c r="I4307" t="s">
        <v>3497</v>
      </c>
      <c r="J4307" t="s">
        <v>3498</v>
      </c>
      <c r="L4307">
        <v>2008</v>
      </c>
      <c r="M4307">
        <v>5.3</v>
      </c>
      <c r="N4307">
        <v>2.35</v>
      </c>
    </row>
    <row r="4308" spans="1:14" x14ac:dyDescent="0.3">
      <c r="A4308" t="s">
        <v>12015</v>
      </c>
      <c r="B4308">
        <v>100</v>
      </c>
      <c r="C4308" t="s">
        <v>7055</v>
      </c>
      <c r="E4308" t="s">
        <v>1272</v>
      </c>
      <c r="F4308" t="s">
        <v>2282</v>
      </c>
      <c r="G4308" t="s">
        <v>12016</v>
      </c>
      <c r="H4308" t="s">
        <v>12017</v>
      </c>
      <c r="I4308" t="s">
        <v>20</v>
      </c>
      <c r="J4308" t="s">
        <v>21</v>
      </c>
      <c r="L4308">
        <v>2003</v>
      </c>
      <c r="M4308">
        <v>5.4</v>
      </c>
      <c r="N4308">
        <v>1.85</v>
      </c>
    </row>
    <row r="4309" spans="1:14" x14ac:dyDescent="0.3">
      <c r="A4309" t="s">
        <v>12018</v>
      </c>
      <c r="B4309">
        <v>97</v>
      </c>
      <c r="C4309" t="s">
        <v>12019</v>
      </c>
      <c r="D4309">
        <v>549632</v>
      </c>
      <c r="E4309" t="s">
        <v>136</v>
      </c>
      <c r="F4309" t="s">
        <v>10718</v>
      </c>
      <c r="G4309" t="s">
        <v>12020</v>
      </c>
      <c r="H4309" t="s">
        <v>1834</v>
      </c>
      <c r="I4309" t="s">
        <v>20</v>
      </c>
      <c r="J4309" t="s">
        <v>7834</v>
      </c>
      <c r="L4309">
        <v>2013</v>
      </c>
      <c r="M4309">
        <v>4.8</v>
      </c>
      <c r="N4309">
        <v>2.35</v>
      </c>
    </row>
    <row r="4310" spans="1:14" x14ac:dyDescent="0.3">
      <c r="A4310" t="s">
        <v>3408</v>
      </c>
      <c r="B4310">
        <v>94</v>
      </c>
      <c r="C4310" t="s">
        <v>5507</v>
      </c>
      <c r="D4310">
        <v>137945</v>
      </c>
      <c r="E4310" t="s">
        <v>2225</v>
      </c>
      <c r="F4310" t="s">
        <v>1602</v>
      </c>
      <c r="G4310" t="s">
        <v>12021</v>
      </c>
      <c r="H4310" t="s">
        <v>12022</v>
      </c>
      <c r="I4310" t="s">
        <v>20</v>
      </c>
      <c r="J4310" t="s">
        <v>21</v>
      </c>
      <c r="L4310">
        <v>2014</v>
      </c>
      <c r="M4310">
        <v>5.9</v>
      </c>
      <c r="N4310">
        <v>2.35</v>
      </c>
    </row>
    <row r="4311" spans="1:14" x14ac:dyDescent="0.3">
      <c r="A4311" t="s">
        <v>12023</v>
      </c>
      <c r="B4311">
        <v>95</v>
      </c>
      <c r="C4311" t="s">
        <v>3541</v>
      </c>
      <c r="D4311">
        <v>17580</v>
      </c>
      <c r="E4311" t="s">
        <v>2190</v>
      </c>
      <c r="F4311" t="s">
        <v>2117</v>
      </c>
      <c r="G4311" t="s">
        <v>12024</v>
      </c>
      <c r="H4311" t="s">
        <v>2700</v>
      </c>
      <c r="I4311" t="s">
        <v>20</v>
      </c>
      <c r="J4311" t="s">
        <v>21</v>
      </c>
      <c r="K4311">
        <v>1500000</v>
      </c>
      <c r="L4311">
        <v>2009</v>
      </c>
      <c r="M4311">
        <v>6.2</v>
      </c>
      <c r="N4311">
        <v>1.85</v>
      </c>
    </row>
    <row r="4312" spans="1:14" x14ac:dyDescent="0.3">
      <c r="A4312" t="s">
        <v>12025</v>
      </c>
      <c r="B4312">
        <v>97</v>
      </c>
      <c r="C4312" t="s">
        <v>12026</v>
      </c>
      <c r="E4312" t="s">
        <v>12027</v>
      </c>
      <c r="F4312" t="s">
        <v>7023</v>
      </c>
      <c r="G4312" t="s">
        <v>12028</v>
      </c>
      <c r="H4312" t="s">
        <v>12029</v>
      </c>
      <c r="I4312" t="s">
        <v>20</v>
      </c>
      <c r="J4312" t="s">
        <v>21</v>
      </c>
      <c r="K4312">
        <v>2000000</v>
      </c>
      <c r="L4312">
        <v>1993</v>
      </c>
      <c r="M4312">
        <v>5.9</v>
      </c>
      <c r="N4312">
        <v>1.85</v>
      </c>
    </row>
    <row r="4313" spans="1:14" x14ac:dyDescent="0.3">
      <c r="A4313" t="s">
        <v>12030</v>
      </c>
      <c r="B4313">
        <v>92</v>
      </c>
      <c r="C4313" t="s">
        <v>152</v>
      </c>
      <c r="D4313">
        <v>12667</v>
      </c>
      <c r="E4313" t="s">
        <v>146</v>
      </c>
      <c r="F4313" t="s">
        <v>228</v>
      </c>
      <c r="G4313" t="s">
        <v>12031</v>
      </c>
      <c r="H4313" t="s">
        <v>4139</v>
      </c>
      <c r="I4313" t="s">
        <v>20</v>
      </c>
      <c r="J4313" t="s">
        <v>34</v>
      </c>
      <c r="K4313">
        <v>14000</v>
      </c>
      <c r="L4313">
        <v>2005</v>
      </c>
      <c r="M4313">
        <v>6.6</v>
      </c>
      <c r="N4313">
        <v>2.35</v>
      </c>
    </row>
    <row r="4314" spans="1:14" x14ac:dyDescent="0.3">
      <c r="A4314" t="s">
        <v>12032</v>
      </c>
      <c r="B4314">
        <v>96</v>
      </c>
      <c r="C4314" t="s">
        <v>5947</v>
      </c>
      <c r="D4314">
        <v>198407</v>
      </c>
      <c r="E4314" t="s">
        <v>2190</v>
      </c>
      <c r="F4314" t="s">
        <v>7433</v>
      </c>
      <c r="G4314" t="s">
        <v>12033</v>
      </c>
      <c r="H4314" t="s">
        <v>12034</v>
      </c>
      <c r="I4314" t="s">
        <v>20</v>
      </c>
      <c r="J4314" t="s">
        <v>21</v>
      </c>
      <c r="K4314">
        <v>2000000</v>
      </c>
      <c r="L4314">
        <v>2006</v>
      </c>
      <c r="M4314">
        <v>6.6</v>
      </c>
      <c r="N4314">
        <v>1.85</v>
      </c>
    </row>
    <row r="4315" spans="1:14" x14ac:dyDescent="0.3">
      <c r="A4315" t="s">
        <v>5920</v>
      </c>
      <c r="B4315">
        <v>85</v>
      </c>
      <c r="C4315" t="s">
        <v>2053</v>
      </c>
      <c r="D4315">
        <v>13973532</v>
      </c>
      <c r="E4315" t="s">
        <v>678</v>
      </c>
      <c r="F4315" t="s">
        <v>5474</v>
      </c>
      <c r="G4315" t="s">
        <v>5921</v>
      </c>
      <c r="H4315" t="s">
        <v>2867</v>
      </c>
      <c r="I4315" t="s">
        <v>20</v>
      </c>
      <c r="J4315" t="s">
        <v>21</v>
      </c>
      <c r="K4315">
        <v>25000000</v>
      </c>
      <c r="L4315">
        <v>2002</v>
      </c>
      <c r="M4315">
        <v>5.0999999999999996</v>
      </c>
      <c r="N4315">
        <v>1.85</v>
      </c>
    </row>
    <row r="4316" spans="1:14" x14ac:dyDescent="0.3">
      <c r="A4316" t="s">
        <v>12035</v>
      </c>
      <c r="B4316">
        <v>87</v>
      </c>
      <c r="C4316" t="s">
        <v>12036</v>
      </c>
      <c r="E4316" t="s">
        <v>10276</v>
      </c>
      <c r="F4316" t="s">
        <v>12037</v>
      </c>
      <c r="G4316" t="s">
        <v>12038</v>
      </c>
      <c r="H4316" t="s">
        <v>12039</v>
      </c>
      <c r="I4316" t="s">
        <v>20</v>
      </c>
      <c r="J4316" t="s">
        <v>21</v>
      </c>
      <c r="L4316">
        <v>2015</v>
      </c>
      <c r="M4316">
        <v>6</v>
      </c>
    </row>
    <row r="4317" spans="1:14" x14ac:dyDescent="0.3">
      <c r="A4317" t="s">
        <v>7562</v>
      </c>
      <c r="B4317">
        <v>91</v>
      </c>
      <c r="C4317" t="s">
        <v>2358</v>
      </c>
      <c r="D4317">
        <v>5824</v>
      </c>
      <c r="E4317" t="s">
        <v>3456</v>
      </c>
      <c r="F4317" t="s">
        <v>311</v>
      </c>
      <c r="G4317" t="s">
        <v>12040</v>
      </c>
      <c r="H4317" t="s">
        <v>12041</v>
      </c>
      <c r="I4317" t="s">
        <v>20</v>
      </c>
      <c r="J4317" t="s">
        <v>34</v>
      </c>
      <c r="L4317">
        <v>2008</v>
      </c>
      <c r="M4317">
        <v>6.8</v>
      </c>
      <c r="N4317">
        <v>2.35</v>
      </c>
    </row>
    <row r="4318" spans="1:14" x14ac:dyDescent="0.3">
      <c r="A4318" t="s">
        <v>3815</v>
      </c>
      <c r="B4318">
        <v>99</v>
      </c>
      <c r="C4318" t="s">
        <v>9402</v>
      </c>
      <c r="D4318">
        <v>2843</v>
      </c>
      <c r="E4318" t="s">
        <v>6241</v>
      </c>
      <c r="F4318" t="s">
        <v>2076</v>
      </c>
      <c r="G4318" t="s">
        <v>12042</v>
      </c>
      <c r="H4318" t="s">
        <v>12043</v>
      </c>
      <c r="I4318" t="s">
        <v>20</v>
      </c>
      <c r="J4318" t="s">
        <v>21</v>
      </c>
      <c r="L4318">
        <v>2013</v>
      </c>
      <c r="M4318">
        <v>5.4</v>
      </c>
      <c r="N4318">
        <v>1.78</v>
      </c>
    </row>
    <row r="4319" spans="1:14" x14ac:dyDescent="0.3">
      <c r="A4319" t="s">
        <v>12044</v>
      </c>
      <c r="B4319">
        <v>88</v>
      </c>
      <c r="C4319" t="s">
        <v>1021</v>
      </c>
      <c r="E4319" t="s">
        <v>12045</v>
      </c>
      <c r="F4319" t="s">
        <v>9687</v>
      </c>
      <c r="G4319" t="s">
        <v>12046</v>
      </c>
      <c r="H4319" t="s">
        <v>12047</v>
      </c>
      <c r="I4319" t="s">
        <v>20</v>
      </c>
      <c r="J4319" t="s">
        <v>34</v>
      </c>
      <c r="L4319">
        <v>2009</v>
      </c>
      <c r="M4319">
        <v>5.2</v>
      </c>
      <c r="N4319">
        <v>2.35</v>
      </c>
    </row>
    <row r="4320" spans="1:14" x14ac:dyDescent="0.3">
      <c r="A4320" t="s">
        <v>12048</v>
      </c>
      <c r="B4320">
        <v>119</v>
      </c>
      <c r="C4320" t="s">
        <v>12049</v>
      </c>
      <c r="D4320">
        <v>4958</v>
      </c>
      <c r="E4320" t="s">
        <v>8886</v>
      </c>
      <c r="F4320" t="s">
        <v>11398</v>
      </c>
      <c r="G4320" t="s">
        <v>12050</v>
      </c>
      <c r="H4320" t="s">
        <v>12051</v>
      </c>
      <c r="I4320" t="s">
        <v>20</v>
      </c>
      <c r="J4320" t="s">
        <v>4953</v>
      </c>
      <c r="K4320">
        <v>2000000</v>
      </c>
      <c r="L4320">
        <v>2008</v>
      </c>
      <c r="M4320">
        <v>7.8</v>
      </c>
      <c r="N4320">
        <v>2.35</v>
      </c>
    </row>
    <row r="4321" spans="1:14" x14ac:dyDescent="0.3">
      <c r="A4321" t="s">
        <v>12052</v>
      </c>
      <c r="B4321">
        <v>99</v>
      </c>
      <c r="C4321" t="s">
        <v>3856</v>
      </c>
      <c r="E4321" t="s">
        <v>1392</v>
      </c>
      <c r="F4321" t="s">
        <v>648</v>
      </c>
      <c r="G4321" t="s">
        <v>12053</v>
      </c>
      <c r="H4321" t="s">
        <v>2438</v>
      </c>
      <c r="I4321" t="s">
        <v>20</v>
      </c>
      <c r="J4321" t="s">
        <v>34</v>
      </c>
      <c r="K4321">
        <v>2000000</v>
      </c>
      <c r="L4321">
        <v>2004</v>
      </c>
      <c r="M4321">
        <v>6.4</v>
      </c>
      <c r="N4321">
        <v>2.35</v>
      </c>
    </row>
    <row r="4322" spans="1:14" x14ac:dyDescent="0.3">
      <c r="A4322" t="s">
        <v>12054</v>
      </c>
      <c r="B4322">
        <v>92</v>
      </c>
      <c r="C4322" t="s">
        <v>12055</v>
      </c>
      <c r="E4322" t="s">
        <v>3960</v>
      </c>
      <c r="F4322" t="s">
        <v>7158</v>
      </c>
      <c r="G4322" t="s">
        <v>12056</v>
      </c>
      <c r="H4322" t="s">
        <v>12057</v>
      </c>
      <c r="I4322" t="s">
        <v>20</v>
      </c>
      <c r="J4322" t="s">
        <v>182</v>
      </c>
      <c r="K4322">
        <v>100000</v>
      </c>
      <c r="L4322">
        <v>2011</v>
      </c>
      <c r="M4322">
        <v>6.1</v>
      </c>
      <c r="N4322">
        <v>1.78</v>
      </c>
    </row>
    <row r="4323" spans="1:14" x14ac:dyDescent="0.3">
      <c r="A4323" t="s">
        <v>12058</v>
      </c>
      <c r="B4323">
        <v>86</v>
      </c>
      <c r="C4323" t="s">
        <v>12059</v>
      </c>
      <c r="E4323" t="s">
        <v>4639</v>
      </c>
      <c r="F4323" t="s">
        <v>12060</v>
      </c>
      <c r="G4323" t="s">
        <v>12061</v>
      </c>
      <c r="H4323" t="s">
        <v>12062</v>
      </c>
      <c r="I4323" t="s">
        <v>20</v>
      </c>
      <c r="J4323" t="s">
        <v>4874</v>
      </c>
      <c r="L4323">
        <v>2012</v>
      </c>
      <c r="M4323">
        <v>5.7</v>
      </c>
      <c r="N4323">
        <v>1.85</v>
      </c>
    </row>
    <row r="4324" spans="1:14" x14ac:dyDescent="0.3">
      <c r="A4324" t="s">
        <v>12063</v>
      </c>
      <c r="B4324">
        <v>83</v>
      </c>
      <c r="C4324" t="s">
        <v>12064</v>
      </c>
      <c r="E4324" t="s">
        <v>1534</v>
      </c>
      <c r="F4324" t="s">
        <v>12065</v>
      </c>
      <c r="G4324" t="s">
        <v>12066</v>
      </c>
      <c r="H4324" t="s">
        <v>6443</v>
      </c>
      <c r="I4324" t="s">
        <v>20</v>
      </c>
      <c r="J4324" t="s">
        <v>21</v>
      </c>
      <c r="K4324">
        <v>2000000</v>
      </c>
      <c r="L4324">
        <v>2010</v>
      </c>
      <c r="M4324">
        <v>5.5</v>
      </c>
      <c r="N4324">
        <v>2.35</v>
      </c>
    </row>
    <row r="4325" spans="1:14" x14ac:dyDescent="0.3">
      <c r="A4325" t="s">
        <v>12067</v>
      </c>
      <c r="B4325">
        <v>81</v>
      </c>
      <c r="C4325" t="s">
        <v>12068</v>
      </c>
      <c r="E4325" t="s">
        <v>43</v>
      </c>
      <c r="F4325" t="s">
        <v>12069</v>
      </c>
      <c r="G4325" t="s">
        <v>12070</v>
      </c>
      <c r="H4325" t="s">
        <v>12071</v>
      </c>
      <c r="I4325" t="s">
        <v>20</v>
      </c>
      <c r="J4325" t="s">
        <v>34</v>
      </c>
      <c r="K4325">
        <v>2000000</v>
      </c>
      <c r="L4325">
        <v>2015</v>
      </c>
      <c r="M4325">
        <v>7.4</v>
      </c>
    </row>
    <row r="4326" spans="1:14" x14ac:dyDescent="0.3">
      <c r="A4326" t="s">
        <v>2548</v>
      </c>
      <c r="B4326">
        <v>82</v>
      </c>
      <c r="C4326" t="s">
        <v>12072</v>
      </c>
      <c r="E4326" t="s">
        <v>1099</v>
      </c>
      <c r="F4326" t="s">
        <v>2548</v>
      </c>
      <c r="G4326" t="s">
        <v>12073</v>
      </c>
      <c r="H4326" t="s">
        <v>10702</v>
      </c>
      <c r="I4326" t="s">
        <v>20</v>
      </c>
      <c r="J4326" t="s">
        <v>21</v>
      </c>
      <c r="K4326">
        <v>2000000</v>
      </c>
      <c r="L4326">
        <v>1971</v>
      </c>
      <c r="M4326">
        <v>7.1</v>
      </c>
      <c r="N4326">
        <v>1.37</v>
      </c>
    </row>
    <row r="4327" spans="1:14" x14ac:dyDescent="0.3">
      <c r="A4327" t="s">
        <v>12074</v>
      </c>
      <c r="B4327">
        <v>102</v>
      </c>
      <c r="C4327" t="s">
        <v>7881</v>
      </c>
      <c r="D4327">
        <v>13220</v>
      </c>
      <c r="E4327" t="s">
        <v>6241</v>
      </c>
      <c r="F4327" t="s">
        <v>12075</v>
      </c>
      <c r="G4327" t="s">
        <v>12076</v>
      </c>
      <c r="H4327" t="s">
        <v>12077</v>
      </c>
      <c r="I4327" t="s">
        <v>20</v>
      </c>
      <c r="J4327" t="s">
        <v>21</v>
      </c>
      <c r="L4327">
        <v>2012</v>
      </c>
      <c r="M4327">
        <v>3.9</v>
      </c>
    </row>
    <row r="4328" spans="1:14" x14ac:dyDescent="0.3">
      <c r="A4328" t="s">
        <v>12078</v>
      </c>
      <c r="B4328">
        <v>90</v>
      </c>
      <c r="C4328" t="s">
        <v>12079</v>
      </c>
      <c r="E4328" t="s">
        <v>315</v>
      </c>
      <c r="F4328" t="s">
        <v>5801</v>
      </c>
      <c r="G4328" t="s">
        <v>12080</v>
      </c>
      <c r="H4328" t="s">
        <v>12081</v>
      </c>
      <c r="I4328" t="s">
        <v>20</v>
      </c>
      <c r="J4328" t="s">
        <v>21</v>
      </c>
      <c r="K4328">
        <v>2000000</v>
      </c>
      <c r="L4328">
        <v>2007</v>
      </c>
      <c r="M4328">
        <v>4.5999999999999996</v>
      </c>
      <c r="N4328">
        <v>2.35</v>
      </c>
    </row>
    <row r="4329" spans="1:14" x14ac:dyDescent="0.3">
      <c r="A4329" t="s">
        <v>45</v>
      </c>
      <c r="B4329">
        <v>30</v>
      </c>
      <c r="C4329" t="s">
        <v>3350</v>
      </c>
      <c r="E4329" t="s">
        <v>1649</v>
      </c>
      <c r="F4329" t="s">
        <v>4137</v>
      </c>
      <c r="G4329" t="s">
        <v>12082</v>
      </c>
      <c r="H4329" t="s">
        <v>6981</v>
      </c>
      <c r="I4329" t="s">
        <v>20</v>
      </c>
      <c r="J4329" t="s">
        <v>21</v>
      </c>
      <c r="M4329">
        <v>7.3</v>
      </c>
      <c r="N4329">
        <v>1.33</v>
      </c>
    </row>
    <row r="4330" spans="1:14" x14ac:dyDescent="0.3">
      <c r="A4330" t="s">
        <v>12083</v>
      </c>
      <c r="B4330">
        <v>92</v>
      </c>
      <c r="C4330" t="s">
        <v>12084</v>
      </c>
      <c r="D4330">
        <v>7927</v>
      </c>
      <c r="E4330" t="s">
        <v>12085</v>
      </c>
      <c r="F4330" t="s">
        <v>12086</v>
      </c>
      <c r="G4330" t="s">
        <v>12087</v>
      </c>
      <c r="H4330" t="s">
        <v>12088</v>
      </c>
      <c r="I4330" t="s">
        <v>20</v>
      </c>
      <c r="J4330" t="s">
        <v>21</v>
      </c>
      <c r="K4330">
        <v>2300000</v>
      </c>
      <c r="L4330">
        <v>1947</v>
      </c>
      <c r="M4330">
        <v>7.7</v>
      </c>
      <c r="N4330">
        <v>1.37</v>
      </c>
    </row>
    <row r="4331" spans="1:14" x14ac:dyDescent="0.3">
      <c r="A4331" t="s">
        <v>12089</v>
      </c>
      <c r="B4331">
        <v>88</v>
      </c>
      <c r="C4331" t="s">
        <v>5538</v>
      </c>
      <c r="E4331" t="s">
        <v>3456</v>
      </c>
      <c r="F4331" t="s">
        <v>3114</v>
      </c>
      <c r="G4331" t="s">
        <v>12090</v>
      </c>
      <c r="H4331" t="s">
        <v>5592</v>
      </c>
      <c r="I4331" t="s">
        <v>20</v>
      </c>
      <c r="J4331" t="s">
        <v>21</v>
      </c>
      <c r="K4331">
        <v>2000000</v>
      </c>
      <c r="L4331">
        <v>2008</v>
      </c>
      <c r="M4331">
        <v>4.9000000000000004</v>
      </c>
      <c r="N4331">
        <v>1.78</v>
      </c>
    </row>
    <row r="4332" spans="1:14" x14ac:dyDescent="0.3">
      <c r="A4332" t="s">
        <v>10217</v>
      </c>
      <c r="B4332">
        <v>97</v>
      </c>
      <c r="C4332" t="s">
        <v>63</v>
      </c>
      <c r="E4332" t="s">
        <v>1272</v>
      </c>
      <c r="F4332" t="s">
        <v>254</v>
      </c>
      <c r="G4332" t="s">
        <v>12091</v>
      </c>
      <c r="H4332" t="s">
        <v>12092</v>
      </c>
      <c r="I4332" t="s">
        <v>20</v>
      </c>
      <c r="J4332" t="s">
        <v>21</v>
      </c>
      <c r="K4332">
        <v>14000000</v>
      </c>
      <c r="L4332">
        <v>2002</v>
      </c>
      <c r="M4332">
        <v>6.3</v>
      </c>
      <c r="N4332">
        <v>2.35</v>
      </c>
    </row>
    <row r="4333" spans="1:14" x14ac:dyDescent="0.3">
      <c r="A4333" t="s">
        <v>10733</v>
      </c>
      <c r="B4333">
        <v>96</v>
      </c>
      <c r="C4333" t="s">
        <v>2580</v>
      </c>
      <c r="E4333" t="s">
        <v>5554</v>
      </c>
      <c r="F4333" t="s">
        <v>3569</v>
      </c>
      <c r="G4333" t="s">
        <v>12093</v>
      </c>
      <c r="H4333" t="s">
        <v>2982</v>
      </c>
      <c r="I4333" t="s">
        <v>20</v>
      </c>
      <c r="J4333" t="s">
        <v>21</v>
      </c>
      <c r="K4333">
        <v>2000000</v>
      </c>
      <c r="L4333">
        <v>2012</v>
      </c>
      <c r="M4333">
        <v>6.1</v>
      </c>
      <c r="N4333">
        <v>1.85</v>
      </c>
    </row>
    <row r="4334" spans="1:14" x14ac:dyDescent="0.3">
      <c r="A4334" t="s">
        <v>12094</v>
      </c>
      <c r="B4334">
        <v>87</v>
      </c>
      <c r="C4334" t="s">
        <v>764</v>
      </c>
      <c r="E4334" t="s">
        <v>1099</v>
      </c>
      <c r="F4334" t="s">
        <v>12095</v>
      </c>
      <c r="G4334" t="s">
        <v>12096</v>
      </c>
      <c r="H4334" t="s">
        <v>5586</v>
      </c>
      <c r="I4334" t="s">
        <v>20</v>
      </c>
      <c r="J4334" t="s">
        <v>21</v>
      </c>
      <c r="K4334">
        <v>2000000</v>
      </c>
      <c r="L4334">
        <v>2013</v>
      </c>
      <c r="M4334">
        <v>6.6</v>
      </c>
      <c r="N4334">
        <v>2.35</v>
      </c>
    </row>
    <row r="4335" spans="1:14" x14ac:dyDescent="0.3">
      <c r="A4335" t="s">
        <v>12097</v>
      </c>
      <c r="B4335">
        <v>106</v>
      </c>
      <c r="C4335" t="s">
        <v>10872</v>
      </c>
      <c r="D4335">
        <v>2436</v>
      </c>
      <c r="E4335" t="s">
        <v>12098</v>
      </c>
      <c r="F4335" t="s">
        <v>12099</v>
      </c>
      <c r="G4335" t="s">
        <v>12100</v>
      </c>
      <c r="H4335" t="s">
        <v>12101</v>
      </c>
      <c r="I4335" t="s">
        <v>20</v>
      </c>
      <c r="J4335" t="s">
        <v>21</v>
      </c>
      <c r="K4335">
        <v>2000000</v>
      </c>
      <c r="L4335">
        <v>2012</v>
      </c>
      <c r="M4335">
        <v>5.7</v>
      </c>
      <c r="N4335">
        <v>2.35</v>
      </c>
    </row>
    <row r="4336" spans="1:14" x14ac:dyDescent="0.3">
      <c r="A4336" t="s">
        <v>12102</v>
      </c>
      <c r="B4336">
        <v>107</v>
      </c>
      <c r="C4336" t="s">
        <v>1452</v>
      </c>
      <c r="D4336">
        <v>4556</v>
      </c>
      <c r="E4336" t="s">
        <v>1649</v>
      </c>
      <c r="F4336" t="s">
        <v>2984</v>
      </c>
      <c r="G4336" t="s">
        <v>12103</v>
      </c>
      <c r="H4336" t="s">
        <v>8353</v>
      </c>
      <c r="I4336" t="s">
        <v>20</v>
      </c>
      <c r="J4336" t="s">
        <v>21</v>
      </c>
      <c r="L4336">
        <v>2013</v>
      </c>
      <c r="M4336">
        <v>5.6</v>
      </c>
    </row>
    <row r="4337" spans="1:14" x14ac:dyDescent="0.3">
      <c r="A4337" t="s">
        <v>12104</v>
      </c>
      <c r="B4337">
        <v>80</v>
      </c>
      <c r="C4337" t="s">
        <v>12105</v>
      </c>
      <c r="E4337" t="s">
        <v>3197</v>
      </c>
      <c r="F4337" t="s">
        <v>137</v>
      </c>
      <c r="G4337" t="s">
        <v>12106</v>
      </c>
      <c r="H4337" t="s">
        <v>12107</v>
      </c>
      <c r="I4337" t="s">
        <v>5288</v>
      </c>
      <c r="J4337" t="s">
        <v>5522</v>
      </c>
      <c r="L4337">
        <v>1967</v>
      </c>
      <c r="M4337">
        <v>6</v>
      </c>
      <c r="N4337">
        <v>1.66</v>
      </c>
    </row>
    <row r="4338" spans="1:14" x14ac:dyDescent="0.3">
      <c r="A4338" t="s">
        <v>10217</v>
      </c>
      <c r="B4338">
        <v>91</v>
      </c>
      <c r="C4338" t="s">
        <v>3935</v>
      </c>
      <c r="E4338" t="s">
        <v>1649</v>
      </c>
      <c r="F4338" t="s">
        <v>12108</v>
      </c>
      <c r="G4338" t="s">
        <v>12109</v>
      </c>
      <c r="H4338" t="s">
        <v>12110</v>
      </c>
      <c r="I4338" t="s">
        <v>20</v>
      </c>
      <c r="J4338" t="s">
        <v>21</v>
      </c>
      <c r="K4338">
        <v>2000000</v>
      </c>
      <c r="L4338">
        <v>2013</v>
      </c>
      <c r="M4338">
        <v>5.7</v>
      </c>
    </row>
    <row r="4339" spans="1:14" x14ac:dyDescent="0.3">
      <c r="A4339" t="s">
        <v>3065</v>
      </c>
      <c r="B4339">
        <v>99</v>
      </c>
      <c r="C4339" t="s">
        <v>12111</v>
      </c>
      <c r="E4339" t="s">
        <v>3684</v>
      </c>
      <c r="F4339" t="s">
        <v>12112</v>
      </c>
      <c r="G4339" t="s">
        <v>12113</v>
      </c>
      <c r="H4339" t="s">
        <v>12114</v>
      </c>
      <c r="I4339" t="s">
        <v>20</v>
      </c>
      <c r="J4339" t="s">
        <v>21</v>
      </c>
      <c r="K4339">
        <v>2000000</v>
      </c>
      <c r="L4339">
        <v>1966</v>
      </c>
      <c r="M4339">
        <v>7</v>
      </c>
      <c r="N4339">
        <v>1.85</v>
      </c>
    </row>
    <row r="4340" spans="1:14" x14ac:dyDescent="0.3">
      <c r="A4340" t="s">
        <v>2429</v>
      </c>
      <c r="B4340">
        <v>102</v>
      </c>
      <c r="C4340" t="s">
        <v>12115</v>
      </c>
      <c r="E4340" t="s">
        <v>43</v>
      </c>
      <c r="F4340" t="s">
        <v>2429</v>
      </c>
      <c r="G4340" t="s">
        <v>12116</v>
      </c>
      <c r="H4340" t="s">
        <v>12117</v>
      </c>
      <c r="I4340" t="s">
        <v>20</v>
      </c>
      <c r="J4340" t="s">
        <v>21</v>
      </c>
      <c r="K4340">
        <v>2000000</v>
      </c>
      <c r="L4340">
        <v>2007</v>
      </c>
      <c r="M4340">
        <v>5.3</v>
      </c>
    </row>
    <row r="4341" spans="1:14" x14ac:dyDescent="0.3">
      <c r="A4341" t="s">
        <v>12118</v>
      </c>
      <c r="B4341">
        <v>108</v>
      </c>
      <c r="C4341" t="s">
        <v>6750</v>
      </c>
      <c r="E4341" t="s">
        <v>12119</v>
      </c>
      <c r="F4341" t="s">
        <v>6497</v>
      </c>
      <c r="G4341" t="s">
        <v>12120</v>
      </c>
      <c r="H4341" t="s">
        <v>191</v>
      </c>
      <c r="I4341" t="s">
        <v>20</v>
      </c>
      <c r="J4341" t="s">
        <v>21</v>
      </c>
      <c r="K4341">
        <v>2000000</v>
      </c>
      <c r="L4341">
        <v>2011</v>
      </c>
      <c r="M4341">
        <v>4.4000000000000004</v>
      </c>
    </row>
    <row r="4342" spans="1:14" x14ac:dyDescent="0.3">
      <c r="A4342" t="s">
        <v>12121</v>
      </c>
      <c r="B4342">
        <v>88</v>
      </c>
      <c r="C4342" t="s">
        <v>12122</v>
      </c>
      <c r="E4342" t="s">
        <v>4639</v>
      </c>
      <c r="F4342" t="s">
        <v>12123</v>
      </c>
      <c r="G4342" t="s">
        <v>12124</v>
      </c>
      <c r="H4342" t="s">
        <v>12125</v>
      </c>
      <c r="I4342" t="s">
        <v>20</v>
      </c>
      <c r="J4342" t="s">
        <v>21</v>
      </c>
      <c r="K4342">
        <v>1250000</v>
      </c>
      <c r="L4342">
        <v>2015</v>
      </c>
      <c r="M4342">
        <v>3.4</v>
      </c>
    </row>
    <row r="4343" spans="1:14" x14ac:dyDescent="0.3">
      <c r="A4343" t="s">
        <v>12126</v>
      </c>
      <c r="B4343">
        <v>89</v>
      </c>
      <c r="C4343" t="s">
        <v>5449</v>
      </c>
      <c r="E4343" t="s">
        <v>3805</v>
      </c>
      <c r="F4343" t="s">
        <v>2768</v>
      </c>
      <c r="G4343" t="s">
        <v>12127</v>
      </c>
      <c r="H4343" t="s">
        <v>1141</v>
      </c>
      <c r="I4343" t="s">
        <v>20</v>
      </c>
      <c r="J4343" t="s">
        <v>21</v>
      </c>
      <c r="K4343">
        <v>2000000</v>
      </c>
      <c r="L4343">
        <v>2015</v>
      </c>
      <c r="M4343">
        <v>4.5</v>
      </c>
    </row>
    <row r="4344" spans="1:14" x14ac:dyDescent="0.3">
      <c r="A4344" t="s">
        <v>12128</v>
      </c>
      <c r="B4344">
        <v>92</v>
      </c>
      <c r="C4344" t="s">
        <v>12129</v>
      </c>
      <c r="E4344" t="s">
        <v>6241</v>
      </c>
      <c r="F4344" t="s">
        <v>12130</v>
      </c>
      <c r="G4344" t="s">
        <v>12131</v>
      </c>
      <c r="H4344" t="s">
        <v>12132</v>
      </c>
      <c r="I4344" t="s">
        <v>20</v>
      </c>
      <c r="J4344" t="s">
        <v>21</v>
      </c>
      <c r="K4344">
        <v>2000000</v>
      </c>
      <c r="L4344">
        <v>2015</v>
      </c>
      <c r="M4344">
        <v>3.4</v>
      </c>
    </row>
    <row r="4345" spans="1:14" x14ac:dyDescent="0.3">
      <c r="A4345" t="s">
        <v>12133</v>
      </c>
      <c r="B4345">
        <v>99</v>
      </c>
      <c r="C4345" t="s">
        <v>3734</v>
      </c>
      <c r="D4345">
        <v>4600000</v>
      </c>
      <c r="E4345" t="s">
        <v>1272</v>
      </c>
      <c r="F4345" t="s">
        <v>400</v>
      </c>
      <c r="G4345" t="s">
        <v>12134</v>
      </c>
      <c r="H4345" t="s">
        <v>4074</v>
      </c>
      <c r="I4345" t="s">
        <v>20</v>
      </c>
      <c r="J4345" t="s">
        <v>21</v>
      </c>
      <c r="K4345">
        <v>1900000</v>
      </c>
      <c r="L4345">
        <v>1986</v>
      </c>
      <c r="M4345">
        <v>7.1</v>
      </c>
      <c r="N4345">
        <v>1.85</v>
      </c>
    </row>
    <row r="4346" spans="1:14" x14ac:dyDescent="0.3">
      <c r="A4346" t="s">
        <v>8134</v>
      </c>
      <c r="B4346">
        <v>103</v>
      </c>
      <c r="C4346" t="s">
        <v>1646</v>
      </c>
      <c r="D4346">
        <v>1420578</v>
      </c>
      <c r="E4346" t="s">
        <v>3329</v>
      </c>
      <c r="F4346" t="s">
        <v>2063</v>
      </c>
      <c r="G4346" t="s">
        <v>12135</v>
      </c>
      <c r="H4346" t="s">
        <v>3485</v>
      </c>
      <c r="I4346" t="s">
        <v>20</v>
      </c>
      <c r="J4346" t="s">
        <v>21</v>
      </c>
      <c r="K4346">
        <v>1900000</v>
      </c>
      <c r="L4346">
        <v>2003</v>
      </c>
      <c r="M4346">
        <v>6.4</v>
      </c>
      <c r="N4346">
        <v>2.35</v>
      </c>
    </row>
    <row r="4347" spans="1:14" x14ac:dyDescent="0.3">
      <c r="A4347" t="s">
        <v>10129</v>
      </c>
      <c r="B4347">
        <v>90</v>
      </c>
      <c r="C4347" t="s">
        <v>12136</v>
      </c>
      <c r="E4347" t="s">
        <v>37</v>
      </c>
      <c r="F4347" t="s">
        <v>12137</v>
      </c>
      <c r="G4347" t="s">
        <v>12138</v>
      </c>
      <c r="H4347" t="s">
        <v>12139</v>
      </c>
      <c r="I4347" t="s">
        <v>20</v>
      </c>
      <c r="J4347" t="s">
        <v>21</v>
      </c>
      <c r="K4347">
        <v>1950000</v>
      </c>
      <c r="L4347">
        <v>2015</v>
      </c>
      <c r="M4347">
        <v>5.2</v>
      </c>
      <c r="N4347">
        <v>1.78</v>
      </c>
    </row>
    <row r="4348" spans="1:14" x14ac:dyDescent="0.3">
      <c r="A4348" t="s">
        <v>7188</v>
      </c>
      <c r="B4348">
        <v>95</v>
      </c>
      <c r="C4348" t="s">
        <v>2370</v>
      </c>
      <c r="D4348">
        <v>1028658</v>
      </c>
      <c r="E4348" t="s">
        <v>1265</v>
      </c>
      <c r="F4348" t="s">
        <v>214</v>
      </c>
      <c r="G4348" t="s">
        <v>12140</v>
      </c>
      <c r="H4348" t="s">
        <v>12141</v>
      </c>
      <c r="I4348" t="s">
        <v>20</v>
      </c>
      <c r="J4348" t="s">
        <v>2292</v>
      </c>
      <c r="K4348">
        <v>3000000</v>
      </c>
      <c r="L4348">
        <v>2010</v>
      </c>
      <c r="M4348">
        <v>7</v>
      </c>
      <c r="N4348">
        <v>2.35</v>
      </c>
    </row>
    <row r="4349" spans="1:14" x14ac:dyDescent="0.3">
      <c r="A4349" t="s">
        <v>12142</v>
      </c>
      <c r="B4349">
        <v>97</v>
      </c>
      <c r="C4349" t="s">
        <v>1494</v>
      </c>
      <c r="D4349">
        <v>466702</v>
      </c>
      <c r="E4349" t="s">
        <v>936</v>
      </c>
      <c r="F4349" t="s">
        <v>3166</v>
      </c>
      <c r="G4349" t="s">
        <v>12143</v>
      </c>
      <c r="H4349" t="s">
        <v>2984</v>
      </c>
      <c r="I4349" t="s">
        <v>20</v>
      </c>
      <c r="J4349" t="s">
        <v>34</v>
      </c>
      <c r="L4349">
        <v>2010</v>
      </c>
      <c r="M4349">
        <v>7.3</v>
      </c>
      <c r="N4349">
        <v>1.85</v>
      </c>
    </row>
    <row r="4350" spans="1:14" x14ac:dyDescent="0.3">
      <c r="A4350" t="s">
        <v>12144</v>
      </c>
      <c r="B4350">
        <v>108</v>
      </c>
      <c r="C4350" t="s">
        <v>12145</v>
      </c>
      <c r="E4350" t="s">
        <v>12146</v>
      </c>
      <c r="F4350" t="s">
        <v>6632</v>
      </c>
      <c r="G4350" t="s">
        <v>12147</v>
      </c>
      <c r="H4350" t="s">
        <v>12148</v>
      </c>
      <c r="I4350" t="s">
        <v>9359</v>
      </c>
      <c r="J4350" t="s">
        <v>12149</v>
      </c>
      <c r="K4350">
        <v>1500000</v>
      </c>
      <c r="L4350">
        <v>2013</v>
      </c>
      <c r="M4350">
        <v>8.1</v>
      </c>
      <c r="N4350">
        <v>1.85</v>
      </c>
    </row>
    <row r="4351" spans="1:14" x14ac:dyDescent="0.3">
      <c r="A4351" t="s">
        <v>12150</v>
      </c>
      <c r="B4351">
        <v>95</v>
      </c>
      <c r="C4351" t="s">
        <v>12151</v>
      </c>
      <c r="D4351">
        <v>18435</v>
      </c>
      <c r="E4351" t="s">
        <v>2190</v>
      </c>
      <c r="F4351" t="s">
        <v>12152</v>
      </c>
      <c r="G4351" t="s">
        <v>12153</v>
      </c>
      <c r="H4351" t="s">
        <v>3716</v>
      </c>
      <c r="I4351" t="s">
        <v>965</v>
      </c>
      <c r="J4351" t="s">
        <v>966</v>
      </c>
      <c r="K4351">
        <v>1400000</v>
      </c>
      <c r="L4351">
        <v>2006</v>
      </c>
      <c r="M4351">
        <v>5.8</v>
      </c>
      <c r="N4351">
        <v>1.85</v>
      </c>
    </row>
    <row r="4352" spans="1:14" x14ac:dyDescent="0.3">
      <c r="A4352" t="s">
        <v>5106</v>
      </c>
      <c r="B4352">
        <v>100</v>
      </c>
      <c r="C4352" t="s">
        <v>160</v>
      </c>
      <c r="D4352">
        <v>35266619</v>
      </c>
      <c r="E4352" t="s">
        <v>3169</v>
      </c>
      <c r="F4352" t="s">
        <v>332</v>
      </c>
      <c r="G4352" t="s">
        <v>5107</v>
      </c>
      <c r="H4352" t="s">
        <v>4844</v>
      </c>
      <c r="I4352" t="s">
        <v>20</v>
      </c>
      <c r="J4352" t="s">
        <v>21</v>
      </c>
      <c r="K4352">
        <v>30000000</v>
      </c>
      <c r="L4352">
        <v>2013</v>
      </c>
      <c r="M4352">
        <v>5.9</v>
      </c>
      <c r="N4352">
        <v>2.35</v>
      </c>
    </row>
    <row r="4353" spans="1:14" x14ac:dyDescent="0.3">
      <c r="A4353" t="s">
        <v>12154</v>
      </c>
      <c r="B4353">
        <v>160</v>
      </c>
      <c r="C4353" t="s">
        <v>12154</v>
      </c>
      <c r="D4353">
        <v>95236</v>
      </c>
      <c r="E4353" t="s">
        <v>10710</v>
      </c>
      <c r="F4353" t="s">
        <v>1679</v>
      </c>
      <c r="G4353" t="s">
        <v>12155</v>
      </c>
      <c r="H4353" t="s">
        <v>12156</v>
      </c>
      <c r="I4353" t="s">
        <v>3497</v>
      </c>
      <c r="J4353" t="s">
        <v>3498</v>
      </c>
      <c r="L4353">
        <v>2013</v>
      </c>
      <c r="M4353">
        <v>6.4</v>
      </c>
    </row>
    <row r="4354" spans="1:14" x14ac:dyDescent="0.3">
      <c r="A4354" t="s">
        <v>3909</v>
      </c>
      <c r="B4354">
        <v>101</v>
      </c>
      <c r="C4354" t="s">
        <v>4496</v>
      </c>
      <c r="D4354">
        <v>26505000</v>
      </c>
      <c r="E4354" t="s">
        <v>3960</v>
      </c>
      <c r="F4354" t="s">
        <v>25</v>
      </c>
      <c r="G4354" t="s">
        <v>4497</v>
      </c>
      <c r="H4354" t="s">
        <v>4498</v>
      </c>
      <c r="I4354" t="s">
        <v>20</v>
      </c>
      <c r="J4354" t="s">
        <v>21</v>
      </c>
      <c r="K4354">
        <v>1800000</v>
      </c>
      <c r="L4354">
        <v>1984</v>
      </c>
      <c r="M4354">
        <v>7.5</v>
      </c>
      <c r="N4354">
        <v>1.85</v>
      </c>
    </row>
    <row r="4355" spans="1:14" x14ac:dyDescent="0.3">
      <c r="A4355" t="s">
        <v>7593</v>
      </c>
      <c r="B4355">
        <v>90</v>
      </c>
      <c r="C4355" t="s">
        <v>12157</v>
      </c>
      <c r="D4355">
        <v>2957978</v>
      </c>
      <c r="E4355" t="s">
        <v>12158</v>
      </c>
      <c r="F4355" t="s">
        <v>12159</v>
      </c>
      <c r="G4355" t="s">
        <v>12160</v>
      </c>
      <c r="H4355" t="s">
        <v>12161</v>
      </c>
      <c r="I4355" t="s">
        <v>20</v>
      </c>
      <c r="J4355" t="s">
        <v>34</v>
      </c>
      <c r="K4355">
        <v>1000000</v>
      </c>
      <c r="L4355">
        <v>2008</v>
      </c>
      <c r="M4355">
        <v>7.8</v>
      </c>
      <c r="N4355">
        <v>1.85</v>
      </c>
    </row>
    <row r="4356" spans="1:14" x14ac:dyDescent="0.3">
      <c r="A4356" t="s">
        <v>12162</v>
      </c>
      <c r="B4356">
        <v>86</v>
      </c>
      <c r="C4356" t="s">
        <v>12163</v>
      </c>
      <c r="E4356" t="s">
        <v>2190</v>
      </c>
      <c r="F4356" t="s">
        <v>12164</v>
      </c>
      <c r="G4356" t="s">
        <v>12165</v>
      </c>
      <c r="H4356" t="s">
        <v>12166</v>
      </c>
      <c r="I4356" t="s">
        <v>20</v>
      </c>
      <c r="J4356" t="s">
        <v>121</v>
      </c>
      <c r="L4356">
        <v>2015</v>
      </c>
      <c r="M4356">
        <v>6.3</v>
      </c>
    </row>
    <row r="4357" spans="1:14" x14ac:dyDescent="0.3">
      <c r="A4357" t="s">
        <v>12167</v>
      </c>
      <c r="B4357">
        <v>89</v>
      </c>
      <c r="C4357" t="s">
        <v>12168</v>
      </c>
      <c r="D4357">
        <v>444044</v>
      </c>
      <c r="E4357" t="s">
        <v>2190</v>
      </c>
      <c r="F4357" t="s">
        <v>4554</v>
      </c>
      <c r="G4357" t="s">
        <v>12169</v>
      </c>
      <c r="H4357" t="s">
        <v>3272</v>
      </c>
      <c r="I4357" t="s">
        <v>20</v>
      </c>
      <c r="J4357" t="s">
        <v>21</v>
      </c>
      <c r="K4357">
        <v>1900000</v>
      </c>
      <c r="L4357">
        <v>2015</v>
      </c>
      <c r="M4357">
        <v>7.2</v>
      </c>
      <c r="N4357">
        <v>1.85</v>
      </c>
    </row>
    <row r="4358" spans="1:14" x14ac:dyDescent="0.3">
      <c r="A4358" t="s">
        <v>12170</v>
      </c>
      <c r="B4358">
        <v>87</v>
      </c>
      <c r="C4358" t="s">
        <v>10860</v>
      </c>
      <c r="D4358">
        <v>40990055</v>
      </c>
      <c r="E4358" t="s">
        <v>2777</v>
      </c>
      <c r="F4358" t="s">
        <v>11251</v>
      </c>
      <c r="G4358" t="s">
        <v>12171</v>
      </c>
      <c r="H4358" t="s">
        <v>12172</v>
      </c>
      <c r="I4358" t="s">
        <v>20</v>
      </c>
      <c r="J4358" t="s">
        <v>966</v>
      </c>
      <c r="K4358">
        <v>1800000</v>
      </c>
      <c r="L4358">
        <v>2010</v>
      </c>
      <c r="M4358">
        <v>5.6</v>
      </c>
      <c r="N4358">
        <v>1.85</v>
      </c>
    </row>
    <row r="4359" spans="1:14" x14ac:dyDescent="0.3">
      <c r="A4359" t="s">
        <v>3883</v>
      </c>
      <c r="B4359">
        <v>98</v>
      </c>
      <c r="C4359" t="s">
        <v>2957</v>
      </c>
      <c r="D4359">
        <v>1445366</v>
      </c>
      <c r="E4359" t="s">
        <v>2721</v>
      </c>
      <c r="F4359" t="s">
        <v>139</v>
      </c>
      <c r="G4359" t="s">
        <v>12173</v>
      </c>
      <c r="H4359" t="s">
        <v>6294</v>
      </c>
      <c r="I4359" t="s">
        <v>20</v>
      </c>
      <c r="J4359" t="s">
        <v>34</v>
      </c>
      <c r="L4359">
        <v>2009</v>
      </c>
      <c r="M4359">
        <v>7.2</v>
      </c>
      <c r="N4359">
        <v>2.35</v>
      </c>
    </row>
    <row r="4360" spans="1:14" x14ac:dyDescent="0.3">
      <c r="A4360" t="s">
        <v>11899</v>
      </c>
      <c r="B4360">
        <v>125</v>
      </c>
      <c r="C4360" t="s">
        <v>7438</v>
      </c>
      <c r="E4360" t="s">
        <v>2190</v>
      </c>
      <c r="F4360" t="s">
        <v>81</v>
      </c>
      <c r="G4360" t="s">
        <v>12174</v>
      </c>
      <c r="H4360" t="s">
        <v>12175</v>
      </c>
      <c r="I4360" t="s">
        <v>20</v>
      </c>
      <c r="J4360" t="s">
        <v>21</v>
      </c>
      <c r="K4360">
        <v>1800000</v>
      </c>
      <c r="L4360">
        <v>1951</v>
      </c>
      <c r="M4360">
        <v>8</v>
      </c>
      <c r="N4360">
        <v>1.37</v>
      </c>
    </row>
    <row r="4361" spans="1:14" x14ac:dyDescent="0.3">
      <c r="A4361" t="s">
        <v>2382</v>
      </c>
      <c r="B4361">
        <v>95</v>
      </c>
      <c r="C4361" t="s">
        <v>11033</v>
      </c>
      <c r="E4361" t="s">
        <v>1099</v>
      </c>
      <c r="F4361" t="s">
        <v>7685</v>
      </c>
      <c r="G4361" t="s">
        <v>12176</v>
      </c>
      <c r="H4361" t="s">
        <v>11041</v>
      </c>
      <c r="I4361" t="s">
        <v>20</v>
      </c>
      <c r="J4361" t="s">
        <v>21</v>
      </c>
      <c r="K4361">
        <v>1800000</v>
      </c>
      <c r="L4361">
        <v>1964</v>
      </c>
      <c r="M4361">
        <v>8.5</v>
      </c>
      <c r="N4361">
        <v>1.66</v>
      </c>
    </row>
    <row r="4362" spans="1:14" x14ac:dyDescent="0.3">
      <c r="A4362" t="s">
        <v>12177</v>
      </c>
      <c r="B4362">
        <v>118</v>
      </c>
      <c r="C4362" t="s">
        <v>12178</v>
      </c>
      <c r="D4362">
        <v>5709616</v>
      </c>
      <c r="E4362" t="s">
        <v>146</v>
      </c>
      <c r="F4362" t="s">
        <v>103</v>
      </c>
      <c r="G4362" t="s">
        <v>12179</v>
      </c>
      <c r="H4362" t="s">
        <v>1874</v>
      </c>
      <c r="I4362" t="s">
        <v>1800</v>
      </c>
      <c r="J4362" t="s">
        <v>1890</v>
      </c>
      <c r="K4362">
        <v>1800000</v>
      </c>
      <c r="L4362">
        <v>2002</v>
      </c>
      <c r="M4362">
        <v>6.8</v>
      </c>
      <c r="N4362">
        <v>1.85</v>
      </c>
    </row>
    <row r="4363" spans="1:14" x14ac:dyDescent="0.3">
      <c r="A4363" t="s">
        <v>12180</v>
      </c>
      <c r="B4363">
        <v>93</v>
      </c>
      <c r="C4363" t="s">
        <v>12181</v>
      </c>
      <c r="D4363">
        <v>12784397</v>
      </c>
      <c r="E4363" t="s">
        <v>3329</v>
      </c>
      <c r="F4363" t="s">
        <v>2387</v>
      </c>
      <c r="G4363" t="s">
        <v>12182</v>
      </c>
      <c r="H4363" t="s">
        <v>12183</v>
      </c>
      <c r="I4363" t="s">
        <v>20</v>
      </c>
      <c r="J4363" t="s">
        <v>21</v>
      </c>
      <c r="K4363">
        <v>1800000</v>
      </c>
      <c r="L4363">
        <v>2012</v>
      </c>
      <c r="M4363">
        <v>7.3</v>
      </c>
      <c r="N4363">
        <v>1.85</v>
      </c>
    </row>
    <row r="4364" spans="1:14" x14ac:dyDescent="0.3">
      <c r="A4364" t="s">
        <v>12184</v>
      </c>
      <c r="B4364">
        <v>96</v>
      </c>
      <c r="C4364" t="s">
        <v>12101</v>
      </c>
      <c r="E4364" t="s">
        <v>441</v>
      </c>
      <c r="F4364" t="s">
        <v>3796</v>
      </c>
      <c r="G4364" t="s">
        <v>12185</v>
      </c>
      <c r="H4364" t="s">
        <v>12186</v>
      </c>
      <c r="I4364" t="s">
        <v>20</v>
      </c>
      <c r="J4364" t="s">
        <v>21</v>
      </c>
      <c r="K4364">
        <v>1800000</v>
      </c>
      <c r="L4364">
        <v>1973</v>
      </c>
      <c r="M4364">
        <v>5.5</v>
      </c>
      <c r="N4364">
        <v>2.35</v>
      </c>
    </row>
    <row r="4365" spans="1:14" x14ac:dyDescent="0.3">
      <c r="A4365" t="s">
        <v>12187</v>
      </c>
      <c r="B4365">
        <v>109</v>
      </c>
      <c r="C4365" t="s">
        <v>3434</v>
      </c>
      <c r="D4365">
        <v>3050934</v>
      </c>
      <c r="E4365" t="s">
        <v>3846</v>
      </c>
      <c r="F4365" t="s">
        <v>3985</v>
      </c>
      <c r="G4365" t="s">
        <v>12188</v>
      </c>
      <c r="H4365" t="s">
        <v>7985</v>
      </c>
      <c r="I4365" t="s">
        <v>20</v>
      </c>
      <c r="J4365" t="s">
        <v>21</v>
      </c>
      <c r="K4365">
        <v>1800000</v>
      </c>
      <c r="L4365">
        <v>2000</v>
      </c>
      <c r="M4365">
        <v>7.3</v>
      </c>
      <c r="N4365">
        <v>1.85</v>
      </c>
    </row>
    <row r="4366" spans="1:14" x14ac:dyDescent="0.3">
      <c r="A4366" t="s">
        <v>12189</v>
      </c>
      <c r="B4366">
        <v>109</v>
      </c>
      <c r="C4366" t="s">
        <v>8378</v>
      </c>
      <c r="D4366">
        <v>841206</v>
      </c>
      <c r="E4366" t="s">
        <v>2190</v>
      </c>
      <c r="F4366" t="s">
        <v>59</v>
      </c>
      <c r="G4366" t="s">
        <v>12190</v>
      </c>
      <c r="H4366" t="s">
        <v>2914</v>
      </c>
      <c r="I4366" t="s">
        <v>20</v>
      </c>
      <c r="J4366" t="s">
        <v>21</v>
      </c>
      <c r="L4366">
        <v>2011</v>
      </c>
      <c r="M4366">
        <v>6.3</v>
      </c>
      <c r="N4366">
        <v>1.85</v>
      </c>
    </row>
    <row r="4367" spans="1:14" x14ac:dyDescent="0.3">
      <c r="A4367" t="s">
        <v>12191</v>
      </c>
      <c r="B4367">
        <v>155</v>
      </c>
      <c r="C4367" t="s">
        <v>12192</v>
      </c>
      <c r="E4367" t="s">
        <v>1106</v>
      </c>
      <c r="F4367" t="s">
        <v>12193</v>
      </c>
      <c r="G4367" t="s">
        <v>12194</v>
      </c>
      <c r="H4367" t="s">
        <v>12195</v>
      </c>
      <c r="I4367" t="s">
        <v>12196</v>
      </c>
      <c r="J4367" t="s">
        <v>3498</v>
      </c>
      <c r="K4367">
        <v>150000000</v>
      </c>
      <c r="L4367">
        <v>2015</v>
      </c>
      <c r="M4367">
        <v>5.0999999999999996</v>
      </c>
    </row>
    <row r="4368" spans="1:14" x14ac:dyDescent="0.3">
      <c r="A4368" t="s">
        <v>8827</v>
      </c>
      <c r="B4368">
        <v>90</v>
      </c>
      <c r="C4368" t="s">
        <v>238</v>
      </c>
      <c r="D4368">
        <v>638476</v>
      </c>
      <c r="E4368" t="s">
        <v>10279</v>
      </c>
      <c r="F4368" t="s">
        <v>1159</v>
      </c>
      <c r="G4368" t="s">
        <v>12197</v>
      </c>
      <c r="H4368" t="s">
        <v>12198</v>
      </c>
      <c r="I4368" t="s">
        <v>20</v>
      </c>
      <c r="J4368" t="s">
        <v>21</v>
      </c>
      <c r="K4368">
        <v>1500000</v>
      </c>
      <c r="L4368">
        <v>2011</v>
      </c>
      <c r="M4368">
        <v>6.6</v>
      </c>
    </row>
    <row r="4369" spans="1:14" x14ac:dyDescent="0.3">
      <c r="A4369" t="s">
        <v>12199</v>
      </c>
      <c r="B4369">
        <v>93</v>
      </c>
      <c r="C4369" t="s">
        <v>2277</v>
      </c>
      <c r="E4369" t="s">
        <v>4639</v>
      </c>
      <c r="F4369" t="s">
        <v>186</v>
      </c>
      <c r="G4369" t="s">
        <v>12200</v>
      </c>
      <c r="H4369" t="s">
        <v>3485</v>
      </c>
      <c r="I4369" t="s">
        <v>20</v>
      </c>
      <c r="J4369" t="s">
        <v>21</v>
      </c>
      <c r="K4369">
        <v>1800000</v>
      </c>
      <c r="L4369">
        <v>1993</v>
      </c>
      <c r="M4369">
        <v>6.1</v>
      </c>
      <c r="N4369">
        <v>1.78</v>
      </c>
    </row>
    <row r="4370" spans="1:14" x14ac:dyDescent="0.3">
      <c r="A4370" t="s">
        <v>12201</v>
      </c>
      <c r="B4370">
        <v>108</v>
      </c>
      <c r="C4370" t="s">
        <v>12202</v>
      </c>
      <c r="D4370">
        <v>505295</v>
      </c>
      <c r="E4370" t="s">
        <v>4333</v>
      </c>
      <c r="F4370" t="s">
        <v>12203</v>
      </c>
      <c r="G4370" t="s">
        <v>12204</v>
      </c>
      <c r="H4370" t="s">
        <v>12205</v>
      </c>
      <c r="I4370" t="s">
        <v>12206</v>
      </c>
      <c r="J4370" t="s">
        <v>251</v>
      </c>
      <c r="K4370">
        <v>1800000</v>
      </c>
      <c r="L4370">
        <v>2003</v>
      </c>
      <c r="M4370">
        <v>7.5</v>
      </c>
      <c r="N4370">
        <v>1.85</v>
      </c>
    </row>
    <row r="4371" spans="1:14" x14ac:dyDescent="0.3">
      <c r="A4371" t="s">
        <v>11282</v>
      </c>
      <c r="B4371">
        <v>114</v>
      </c>
      <c r="C4371" t="s">
        <v>6254</v>
      </c>
      <c r="E4371" t="s">
        <v>8819</v>
      </c>
      <c r="F4371" t="s">
        <v>2363</v>
      </c>
      <c r="G4371" t="s">
        <v>12207</v>
      </c>
      <c r="H4371" t="s">
        <v>12208</v>
      </c>
      <c r="I4371" t="s">
        <v>20</v>
      </c>
      <c r="J4371" t="s">
        <v>21</v>
      </c>
      <c r="K4371">
        <v>1800000</v>
      </c>
      <c r="L4371">
        <v>1968</v>
      </c>
      <c r="M4371">
        <v>7</v>
      </c>
      <c r="N4371">
        <v>1.85</v>
      </c>
    </row>
    <row r="4372" spans="1:14" x14ac:dyDescent="0.3">
      <c r="A4372" t="s">
        <v>11089</v>
      </c>
      <c r="B4372">
        <v>87</v>
      </c>
      <c r="C4372" t="s">
        <v>12209</v>
      </c>
      <c r="E4372" t="s">
        <v>12210</v>
      </c>
      <c r="F4372" t="s">
        <v>12211</v>
      </c>
      <c r="G4372" t="s">
        <v>12212</v>
      </c>
      <c r="H4372" t="s">
        <v>12175</v>
      </c>
      <c r="I4372" t="s">
        <v>20</v>
      </c>
      <c r="J4372" t="s">
        <v>21</v>
      </c>
      <c r="L4372">
        <v>1952</v>
      </c>
      <c r="M4372">
        <v>7.2</v>
      </c>
      <c r="N4372">
        <v>1.37</v>
      </c>
    </row>
    <row r="4373" spans="1:14" x14ac:dyDescent="0.3">
      <c r="A4373" t="s">
        <v>12213</v>
      </c>
      <c r="B4373">
        <v>113</v>
      </c>
      <c r="C4373" t="s">
        <v>1753</v>
      </c>
      <c r="E4373" t="s">
        <v>3456</v>
      </c>
      <c r="F4373" t="s">
        <v>8570</v>
      </c>
      <c r="G4373" t="s">
        <v>12214</v>
      </c>
      <c r="H4373" t="s">
        <v>4845</v>
      </c>
      <c r="I4373" t="s">
        <v>20</v>
      </c>
      <c r="J4373" t="s">
        <v>21</v>
      </c>
      <c r="K4373">
        <v>1800000</v>
      </c>
      <c r="L4373">
        <v>2007</v>
      </c>
      <c r="M4373">
        <v>5.3</v>
      </c>
      <c r="N4373">
        <v>2.35</v>
      </c>
    </row>
    <row r="4374" spans="1:14" x14ac:dyDescent="0.3">
      <c r="A4374" t="s">
        <v>12215</v>
      </c>
      <c r="B4374">
        <v>87</v>
      </c>
      <c r="C4374" t="s">
        <v>12216</v>
      </c>
      <c r="E4374" t="s">
        <v>7608</v>
      </c>
      <c r="F4374" t="s">
        <v>12217</v>
      </c>
      <c r="G4374" t="s">
        <v>12218</v>
      </c>
      <c r="H4374" t="s">
        <v>12219</v>
      </c>
      <c r="I4374" t="s">
        <v>20</v>
      </c>
      <c r="J4374" t="s">
        <v>21</v>
      </c>
      <c r="L4374">
        <v>2016</v>
      </c>
      <c r="M4374">
        <v>8.6999999999999993</v>
      </c>
    </row>
    <row r="4375" spans="1:14" x14ac:dyDescent="0.3">
      <c r="A4375" t="s">
        <v>12220</v>
      </c>
      <c r="B4375">
        <v>90</v>
      </c>
      <c r="C4375" t="s">
        <v>12221</v>
      </c>
      <c r="E4375" t="s">
        <v>441</v>
      </c>
      <c r="F4375" t="s">
        <v>629</v>
      </c>
      <c r="G4375" t="s">
        <v>12222</v>
      </c>
      <c r="H4375" t="s">
        <v>12223</v>
      </c>
      <c r="I4375" t="s">
        <v>20</v>
      </c>
      <c r="J4375" t="s">
        <v>182</v>
      </c>
      <c r="K4375">
        <v>1800000</v>
      </c>
      <c r="L4375">
        <v>2013</v>
      </c>
      <c r="M4375">
        <v>3.4</v>
      </c>
    </row>
    <row r="4376" spans="1:14" x14ac:dyDescent="0.3">
      <c r="A4376" t="s">
        <v>12224</v>
      </c>
      <c r="B4376">
        <v>111</v>
      </c>
      <c r="C4376" t="s">
        <v>5832</v>
      </c>
      <c r="E4376" t="s">
        <v>1649</v>
      </c>
      <c r="F4376" t="s">
        <v>12225</v>
      </c>
      <c r="G4376" t="s">
        <v>12226</v>
      </c>
      <c r="H4376" t="s">
        <v>5498</v>
      </c>
      <c r="I4376" t="s">
        <v>20</v>
      </c>
      <c r="J4376" t="s">
        <v>21</v>
      </c>
      <c r="K4376">
        <v>1800000</v>
      </c>
      <c r="L4376">
        <v>2012</v>
      </c>
      <c r="M4376">
        <v>5.4</v>
      </c>
      <c r="N4376">
        <v>1.85</v>
      </c>
    </row>
    <row r="4377" spans="1:14" x14ac:dyDescent="0.3">
      <c r="A4377" t="s">
        <v>1214</v>
      </c>
      <c r="B4377">
        <v>81</v>
      </c>
      <c r="C4377" t="s">
        <v>12227</v>
      </c>
      <c r="D4377">
        <v>7267324</v>
      </c>
      <c r="E4377" t="s">
        <v>1272</v>
      </c>
      <c r="F4377" t="s">
        <v>1997</v>
      </c>
      <c r="G4377" t="s">
        <v>12228</v>
      </c>
      <c r="H4377" t="s">
        <v>12229</v>
      </c>
      <c r="I4377" t="s">
        <v>5288</v>
      </c>
      <c r="J4377" t="s">
        <v>520</v>
      </c>
      <c r="K4377">
        <v>3500000</v>
      </c>
      <c r="L4377">
        <v>1998</v>
      </c>
      <c r="M4377">
        <v>7.8</v>
      </c>
      <c r="N4377">
        <v>1.85</v>
      </c>
    </row>
    <row r="4378" spans="1:14" x14ac:dyDescent="0.3">
      <c r="A4378" t="s">
        <v>12230</v>
      </c>
      <c r="B4378">
        <v>93</v>
      </c>
      <c r="C4378" t="s">
        <v>12231</v>
      </c>
      <c r="D4378">
        <v>145540</v>
      </c>
      <c r="E4378" t="s">
        <v>6894</v>
      </c>
      <c r="F4378" t="s">
        <v>10721</v>
      </c>
      <c r="G4378" t="s">
        <v>12232</v>
      </c>
      <c r="H4378" t="s">
        <v>6786</v>
      </c>
      <c r="I4378" t="s">
        <v>20</v>
      </c>
      <c r="J4378" t="s">
        <v>21</v>
      </c>
      <c r="K4378">
        <v>500000</v>
      </c>
      <c r="L4378">
        <v>2002</v>
      </c>
      <c r="M4378">
        <v>6.7</v>
      </c>
      <c r="N4378">
        <v>1.85</v>
      </c>
    </row>
    <row r="4379" spans="1:14" x14ac:dyDescent="0.3">
      <c r="A4379" t="s">
        <v>12233</v>
      </c>
      <c r="B4379">
        <v>90</v>
      </c>
      <c r="C4379" t="s">
        <v>12234</v>
      </c>
      <c r="E4379" t="s">
        <v>5642</v>
      </c>
      <c r="F4379" t="s">
        <v>4493</v>
      </c>
      <c r="G4379" t="s">
        <v>12235</v>
      </c>
      <c r="H4379" t="s">
        <v>12236</v>
      </c>
      <c r="I4379" t="s">
        <v>20</v>
      </c>
      <c r="J4379" t="s">
        <v>182</v>
      </c>
      <c r="K4379">
        <v>2000000</v>
      </c>
      <c r="L4379">
        <v>2013</v>
      </c>
      <c r="M4379">
        <v>4.7</v>
      </c>
    </row>
    <row r="4380" spans="1:14" x14ac:dyDescent="0.3">
      <c r="A4380" t="s">
        <v>12237</v>
      </c>
      <c r="B4380">
        <v>112</v>
      </c>
      <c r="C4380" t="s">
        <v>12238</v>
      </c>
      <c r="E4380" t="s">
        <v>3960</v>
      </c>
      <c r="F4380" t="s">
        <v>12239</v>
      </c>
      <c r="G4380" t="s">
        <v>12240</v>
      </c>
      <c r="H4380" t="s">
        <v>12241</v>
      </c>
      <c r="I4380" t="s">
        <v>20</v>
      </c>
      <c r="J4380" t="s">
        <v>21</v>
      </c>
      <c r="K4380">
        <v>1750000</v>
      </c>
      <c r="L4380">
        <v>2013</v>
      </c>
      <c r="M4380">
        <v>6.3</v>
      </c>
      <c r="N4380">
        <v>1.85</v>
      </c>
    </row>
    <row r="4381" spans="1:14" x14ac:dyDescent="0.3">
      <c r="A4381" t="s">
        <v>5943</v>
      </c>
      <c r="B4381">
        <v>106</v>
      </c>
      <c r="C4381" t="s">
        <v>10293</v>
      </c>
      <c r="D4381">
        <v>12589108</v>
      </c>
      <c r="E4381" t="s">
        <v>4333</v>
      </c>
      <c r="F4381" t="s">
        <v>436</v>
      </c>
      <c r="G4381" t="s">
        <v>12242</v>
      </c>
      <c r="H4381" t="s">
        <v>8110</v>
      </c>
      <c r="I4381" t="s">
        <v>1800</v>
      </c>
      <c r="J4381" t="s">
        <v>1890</v>
      </c>
      <c r="L4381">
        <v>2007</v>
      </c>
      <c r="M4381">
        <v>7.4</v>
      </c>
      <c r="N4381">
        <v>1.85</v>
      </c>
    </row>
    <row r="4382" spans="1:14" x14ac:dyDescent="0.3">
      <c r="A4382" t="s">
        <v>12184</v>
      </c>
      <c r="B4382">
        <v>88</v>
      </c>
      <c r="C4382" t="s">
        <v>12243</v>
      </c>
      <c r="E4382" t="s">
        <v>441</v>
      </c>
      <c r="F4382" t="s">
        <v>3796</v>
      </c>
      <c r="G4382" t="s">
        <v>12244</v>
      </c>
      <c r="H4382" t="s">
        <v>12245</v>
      </c>
      <c r="I4382" t="s">
        <v>20</v>
      </c>
      <c r="J4382" t="s">
        <v>21</v>
      </c>
      <c r="K4382">
        <v>1700000</v>
      </c>
      <c r="L4382">
        <v>1972</v>
      </c>
      <c r="M4382">
        <v>6.1</v>
      </c>
      <c r="N4382">
        <v>2.35</v>
      </c>
    </row>
    <row r="4383" spans="1:14" x14ac:dyDescent="0.3">
      <c r="A4383" t="s">
        <v>7983</v>
      </c>
      <c r="B4383">
        <v>138</v>
      </c>
      <c r="C4383" t="s">
        <v>3199</v>
      </c>
      <c r="D4383">
        <v>35918429</v>
      </c>
      <c r="E4383" t="s">
        <v>1272</v>
      </c>
      <c r="F4383" t="s">
        <v>94</v>
      </c>
      <c r="G4383" t="s">
        <v>12246</v>
      </c>
      <c r="H4383" t="s">
        <v>891</v>
      </c>
      <c r="I4383" t="s">
        <v>20</v>
      </c>
      <c r="J4383" t="s">
        <v>21</v>
      </c>
      <c r="K4383">
        <v>1700000</v>
      </c>
      <c r="L4383">
        <v>2001</v>
      </c>
      <c r="M4383">
        <v>7.5</v>
      </c>
      <c r="N4383">
        <v>2.35</v>
      </c>
    </row>
    <row r="4384" spans="1:14" x14ac:dyDescent="0.3">
      <c r="A4384" t="s">
        <v>12247</v>
      </c>
      <c r="B4384">
        <v>105</v>
      </c>
      <c r="C4384" t="s">
        <v>686</v>
      </c>
      <c r="D4384">
        <v>92401</v>
      </c>
      <c r="E4384" t="s">
        <v>3456</v>
      </c>
      <c r="F4384" t="s">
        <v>12248</v>
      </c>
      <c r="G4384" t="s">
        <v>12249</v>
      </c>
      <c r="H4384" t="s">
        <v>12250</v>
      </c>
      <c r="I4384" t="s">
        <v>20</v>
      </c>
      <c r="J4384" t="s">
        <v>21</v>
      </c>
      <c r="K4384">
        <v>2000000</v>
      </c>
      <c r="L4384">
        <v>2010</v>
      </c>
      <c r="M4384">
        <v>6.3</v>
      </c>
      <c r="N4384">
        <v>2.35</v>
      </c>
    </row>
    <row r="4385" spans="1:14" x14ac:dyDescent="0.3">
      <c r="A4385" t="s">
        <v>12251</v>
      </c>
      <c r="B4385">
        <v>98</v>
      </c>
      <c r="C4385" t="s">
        <v>4849</v>
      </c>
      <c r="D4385">
        <v>1943649</v>
      </c>
      <c r="E4385" t="s">
        <v>2701</v>
      </c>
      <c r="F4385" t="s">
        <v>12252</v>
      </c>
      <c r="G4385" t="s">
        <v>12253</v>
      </c>
      <c r="H4385" t="s">
        <v>1915</v>
      </c>
      <c r="I4385" t="s">
        <v>20</v>
      </c>
      <c r="J4385" t="s">
        <v>21</v>
      </c>
      <c r="K4385">
        <v>1700000</v>
      </c>
      <c r="L4385">
        <v>1999</v>
      </c>
      <c r="M4385">
        <v>6.3</v>
      </c>
      <c r="N4385">
        <v>1.85</v>
      </c>
    </row>
    <row r="4386" spans="1:14" x14ac:dyDescent="0.3">
      <c r="A4386" t="s">
        <v>11602</v>
      </c>
      <c r="B4386">
        <v>86</v>
      </c>
      <c r="C4386" t="s">
        <v>12254</v>
      </c>
      <c r="D4386">
        <v>992238</v>
      </c>
      <c r="E4386" t="s">
        <v>146</v>
      </c>
      <c r="F4386" t="s">
        <v>1494</v>
      </c>
      <c r="G4386" t="s">
        <v>12255</v>
      </c>
      <c r="H4386" t="s">
        <v>12256</v>
      </c>
      <c r="I4386" t="s">
        <v>20</v>
      </c>
      <c r="J4386" t="s">
        <v>34</v>
      </c>
      <c r="K4386">
        <v>1700000</v>
      </c>
      <c r="L4386">
        <v>2004</v>
      </c>
      <c r="M4386">
        <v>6.8</v>
      </c>
      <c r="N4386">
        <v>1.85</v>
      </c>
    </row>
    <row r="4387" spans="1:14" x14ac:dyDescent="0.3">
      <c r="A4387" t="s">
        <v>12257</v>
      </c>
      <c r="B4387">
        <v>104</v>
      </c>
      <c r="C4387" t="s">
        <v>6673</v>
      </c>
      <c r="D4387">
        <v>4231500</v>
      </c>
      <c r="E4387" t="s">
        <v>146</v>
      </c>
      <c r="F4387" t="s">
        <v>12258</v>
      </c>
      <c r="G4387" t="s">
        <v>12259</v>
      </c>
      <c r="H4387" t="s">
        <v>6184</v>
      </c>
      <c r="I4387" t="s">
        <v>3497</v>
      </c>
      <c r="J4387" t="s">
        <v>3498</v>
      </c>
      <c r="K4387">
        <v>1000000</v>
      </c>
      <c r="L4387">
        <v>2013</v>
      </c>
      <c r="M4387">
        <v>7.8</v>
      </c>
      <c r="N4387">
        <v>2.35</v>
      </c>
    </row>
    <row r="4388" spans="1:14" x14ac:dyDescent="0.3">
      <c r="A4388" t="s">
        <v>12260</v>
      </c>
      <c r="B4388">
        <v>100</v>
      </c>
      <c r="C4388" t="s">
        <v>1516</v>
      </c>
      <c r="D4388">
        <v>396035</v>
      </c>
      <c r="E4388" t="s">
        <v>146</v>
      </c>
      <c r="F4388" t="s">
        <v>1499</v>
      </c>
      <c r="G4388" t="s">
        <v>12261</v>
      </c>
      <c r="H4388" t="s">
        <v>10910</v>
      </c>
      <c r="I4388" t="s">
        <v>20</v>
      </c>
      <c r="J4388" t="s">
        <v>34</v>
      </c>
      <c r="K4388">
        <v>1000000</v>
      </c>
      <c r="L4388">
        <v>2004</v>
      </c>
      <c r="M4388">
        <v>6.9</v>
      </c>
      <c r="N4388">
        <v>1.85</v>
      </c>
    </row>
    <row r="4389" spans="1:14" x14ac:dyDescent="0.3">
      <c r="A4389" t="s">
        <v>11252</v>
      </c>
      <c r="B4389">
        <v>126</v>
      </c>
      <c r="C4389" t="s">
        <v>12262</v>
      </c>
      <c r="E4389" t="s">
        <v>936</v>
      </c>
      <c r="F4389" t="s">
        <v>12263</v>
      </c>
      <c r="G4389" t="s">
        <v>12264</v>
      </c>
      <c r="H4389" t="s">
        <v>11253</v>
      </c>
      <c r="I4389" t="s">
        <v>20</v>
      </c>
      <c r="J4389" t="s">
        <v>21</v>
      </c>
      <c r="K4389">
        <v>1644736</v>
      </c>
      <c r="L4389">
        <v>1938</v>
      </c>
      <c r="M4389">
        <v>8</v>
      </c>
      <c r="N4389">
        <v>1.37</v>
      </c>
    </row>
    <row r="4390" spans="1:14" x14ac:dyDescent="0.3">
      <c r="A4390" t="s">
        <v>10110</v>
      </c>
      <c r="B4390">
        <v>118</v>
      </c>
      <c r="C4390" t="s">
        <v>11254</v>
      </c>
      <c r="E4390" t="s">
        <v>3493</v>
      </c>
      <c r="F4390" t="s">
        <v>10873</v>
      </c>
      <c r="G4390" t="s">
        <v>12265</v>
      </c>
      <c r="H4390" t="s">
        <v>9348</v>
      </c>
      <c r="I4390" t="s">
        <v>20</v>
      </c>
      <c r="J4390" t="s">
        <v>21</v>
      </c>
      <c r="K4390">
        <v>1650000</v>
      </c>
      <c r="L4390">
        <v>1953</v>
      </c>
      <c r="M4390">
        <v>7.8</v>
      </c>
      <c r="N4390">
        <v>1.37</v>
      </c>
    </row>
    <row r="4391" spans="1:14" x14ac:dyDescent="0.3">
      <c r="A4391" t="s">
        <v>11230</v>
      </c>
      <c r="B4391">
        <v>103</v>
      </c>
      <c r="C4391" t="s">
        <v>12266</v>
      </c>
      <c r="E4391" t="s">
        <v>8819</v>
      </c>
      <c r="F4391" t="s">
        <v>8529</v>
      </c>
      <c r="G4391" t="s">
        <v>12267</v>
      </c>
      <c r="H4391" t="s">
        <v>12268</v>
      </c>
      <c r="I4391" t="s">
        <v>20</v>
      </c>
      <c r="J4391" t="s">
        <v>21</v>
      </c>
      <c r="K4391">
        <v>1600000</v>
      </c>
      <c r="L4391">
        <v>1949</v>
      </c>
      <c r="M4391">
        <v>7.4</v>
      </c>
      <c r="N4391">
        <v>1.37</v>
      </c>
    </row>
    <row r="4392" spans="1:14" x14ac:dyDescent="0.3">
      <c r="A4392" t="s">
        <v>12269</v>
      </c>
      <c r="B4392">
        <v>102</v>
      </c>
      <c r="C4392" t="s">
        <v>12270</v>
      </c>
      <c r="D4392">
        <v>2507106</v>
      </c>
      <c r="E4392" t="s">
        <v>3846</v>
      </c>
      <c r="F4392" t="s">
        <v>8568</v>
      </c>
      <c r="G4392" t="s">
        <v>12271</v>
      </c>
      <c r="H4392" t="s">
        <v>1655</v>
      </c>
      <c r="I4392" t="s">
        <v>20</v>
      </c>
      <c r="J4392" t="s">
        <v>21</v>
      </c>
      <c r="L4392">
        <v>2013</v>
      </c>
      <c r="M4392">
        <v>6.1</v>
      </c>
    </row>
    <row r="4393" spans="1:14" x14ac:dyDescent="0.3">
      <c r="A4393" t="s">
        <v>12272</v>
      </c>
      <c r="B4393">
        <v>84</v>
      </c>
      <c r="C4393" t="s">
        <v>11354</v>
      </c>
      <c r="D4393">
        <v>6026908</v>
      </c>
      <c r="E4393" t="s">
        <v>1649</v>
      </c>
      <c r="F4393" t="s">
        <v>5765</v>
      </c>
      <c r="G4393" t="s">
        <v>12273</v>
      </c>
      <c r="H4393" t="s">
        <v>12274</v>
      </c>
      <c r="I4393" t="s">
        <v>20</v>
      </c>
      <c r="J4393" t="s">
        <v>21</v>
      </c>
      <c r="K4393">
        <v>2000000</v>
      </c>
      <c r="L4393">
        <v>1999</v>
      </c>
      <c r="M4393">
        <v>4.3</v>
      </c>
    </row>
    <row r="4394" spans="1:14" x14ac:dyDescent="0.3">
      <c r="A4394" t="s">
        <v>12275</v>
      </c>
      <c r="C4394" t="s">
        <v>6454</v>
      </c>
      <c r="D4394">
        <v>2592808</v>
      </c>
      <c r="E4394" t="s">
        <v>1392</v>
      </c>
      <c r="F4394" t="s">
        <v>5832</v>
      </c>
      <c r="G4394" t="s">
        <v>12276</v>
      </c>
      <c r="H4394" t="s">
        <v>11532</v>
      </c>
      <c r="I4394" t="s">
        <v>20</v>
      </c>
      <c r="J4394" t="s">
        <v>21</v>
      </c>
      <c r="L4394">
        <v>2010</v>
      </c>
      <c r="M4394">
        <v>3.5</v>
      </c>
      <c r="N4394">
        <v>2.35</v>
      </c>
    </row>
    <row r="4395" spans="1:14" x14ac:dyDescent="0.3">
      <c r="A4395" t="s">
        <v>12277</v>
      </c>
      <c r="B4395">
        <v>95</v>
      </c>
      <c r="C4395" t="s">
        <v>12278</v>
      </c>
      <c r="D4395">
        <v>1060591</v>
      </c>
      <c r="E4395" t="s">
        <v>936</v>
      </c>
      <c r="F4395" t="s">
        <v>12279</v>
      </c>
      <c r="G4395" t="s">
        <v>12280</v>
      </c>
      <c r="H4395" t="s">
        <v>12277</v>
      </c>
      <c r="I4395" t="s">
        <v>9359</v>
      </c>
      <c r="J4395" t="s">
        <v>966</v>
      </c>
      <c r="K4395">
        <v>1300000</v>
      </c>
      <c r="L4395">
        <v>2007</v>
      </c>
      <c r="M4395">
        <v>7.2</v>
      </c>
      <c r="N4395">
        <v>1.85</v>
      </c>
    </row>
    <row r="4396" spans="1:14" x14ac:dyDescent="0.3">
      <c r="A4396" t="s">
        <v>12281</v>
      </c>
      <c r="B4396">
        <v>92</v>
      </c>
      <c r="C4396" t="s">
        <v>12282</v>
      </c>
      <c r="E4396" t="s">
        <v>3456</v>
      </c>
      <c r="F4396" t="s">
        <v>2220</v>
      </c>
      <c r="G4396" t="s">
        <v>12283</v>
      </c>
      <c r="H4396" t="s">
        <v>12284</v>
      </c>
      <c r="I4396" t="s">
        <v>20</v>
      </c>
      <c r="J4396" t="s">
        <v>21</v>
      </c>
      <c r="L4396">
        <v>2014</v>
      </c>
      <c r="M4396">
        <v>4.7</v>
      </c>
      <c r="N4396">
        <v>2.35</v>
      </c>
    </row>
    <row r="4397" spans="1:14" x14ac:dyDescent="0.3">
      <c r="A4397" t="s">
        <v>12285</v>
      </c>
      <c r="B4397">
        <v>90</v>
      </c>
      <c r="C4397" t="s">
        <v>12286</v>
      </c>
      <c r="D4397">
        <v>155972</v>
      </c>
      <c r="E4397" t="s">
        <v>936</v>
      </c>
      <c r="F4397" t="s">
        <v>12287</v>
      </c>
      <c r="G4397" t="s">
        <v>12288</v>
      </c>
      <c r="H4397" t="s">
        <v>12289</v>
      </c>
      <c r="I4397" t="s">
        <v>6965</v>
      </c>
      <c r="J4397" t="s">
        <v>11945</v>
      </c>
      <c r="K4397">
        <v>1500000</v>
      </c>
      <c r="L4397">
        <v>2006</v>
      </c>
      <c r="M4397">
        <v>7.3</v>
      </c>
    </row>
    <row r="4398" spans="1:14" x14ac:dyDescent="0.3">
      <c r="A4398" t="s">
        <v>3058</v>
      </c>
      <c r="B4398">
        <v>113</v>
      </c>
      <c r="C4398" t="s">
        <v>6363</v>
      </c>
      <c r="E4398" t="s">
        <v>1265</v>
      </c>
      <c r="F4398" t="s">
        <v>266</v>
      </c>
      <c r="G4398" t="s">
        <v>12290</v>
      </c>
      <c r="H4398" t="s">
        <v>12291</v>
      </c>
      <c r="I4398" t="s">
        <v>20</v>
      </c>
      <c r="J4398" t="s">
        <v>21</v>
      </c>
      <c r="K4398">
        <v>1600000</v>
      </c>
      <c r="L4398">
        <v>1974</v>
      </c>
      <c r="M4398">
        <v>7.9</v>
      </c>
      <c r="N4398">
        <v>1.37</v>
      </c>
    </row>
    <row r="4399" spans="1:14" x14ac:dyDescent="0.3">
      <c r="A4399" t="s">
        <v>12292</v>
      </c>
      <c r="C4399" t="s">
        <v>12293</v>
      </c>
      <c r="D4399">
        <v>129319</v>
      </c>
      <c r="E4399" t="s">
        <v>11576</v>
      </c>
      <c r="F4399" t="s">
        <v>9872</v>
      </c>
      <c r="G4399" t="s">
        <v>12294</v>
      </c>
      <c r="H4399" t="s">
        <v>10518</v>
      </c>
      <c r="I4399" t="s">
        <v>20</v>
      </c>
      <c r="J4399" t="s">
        <v>3498</v>
      </c>
      <c r="K4399">
        <v>70000000</v>
      </c>
      <c r="L4399">
        <v>2005</v>
      </c>
      <c r="M4399">
        <v>5.0999999999999996</v>
      </c>
    </row>
    <row r="4400" spans="1:14" x14ac:dyDescent="0.3">
      <c r="A4400" t="s">
        <v>12295</v>
      </c>
      <c r="B4400">
        <v>123</v>
      </c>
      <c r="C4400" t="s">
        <v>12296</v>
      </c>
      <c r="D4400">
        <v>26893</v>
      </c>
      <c r="E4400" t="s">
        <v>3043</v>
      </c>
      <c r="F4400" t="s">
        <v>4111</v>
      </c>
      <c r="G4400" t="s">
        <v>12297</v>
      </c>
      <c r="H4400" t="s">
        <v>12298</v>
      </c>
      <c r="I4400" t="s">
        <v>965</v>
      </c>
      <c r="J4400" t="s">
        <v>966</v>
      </c>
      <c r="K4400">
        <v>1600000</v>
      </c>
      <c r="L4400">
        <v>1969</v>
      </c>
      <c r="M4400">
        <v>7.2</v>
      </c>
      <c r="N4400">
        <v>2.35</v>
      </c>
    </row>
    <row r="4401" spans="1:14" x14ac:dyDescent="0.3">
      <c r="A4401" t="s">
        <v>1857</v>
      </c>
      <c r="B4401">
        <v>111</v>
      </c>
      <c r="C4401" t="s">
        <v>12299</v>
      </c>
      <c r="D4401">
        <v>2580</v>
      </c>
      <c r="E4401" t="s">
        <v>4913</v>
      </c>
      <c r="F4401" t="s">
        <v>160</v>
      </c>
      <c r="G4401" t="s">
        <v>12300</v>
      </c>
      <c r="H4401" t="s">
        <v>9202</v>
      </c>
      <c r="I4401" t="s">
        <v>20</v>
      </c>
      <c r="J4401" t="s">
        <v>21</v>
      </c>
      <c r="K4401">
        <v>1650000</v>
      </c>
      <c r="L4401">
        <v>2003</v>
      </c>
      <c r="M4401">
        <v>5.4</v>
      </c>
      <c r="N4401">
        <v>2.35</v>
      </c>
    </row>
    <row r="4402" spans="1:14" x14ac:dyDescent="0.3">
      <c r="A4402" t="s">
        <v>12301</v>
      </c>
      <c r="B4402">
        <v>99</v>
      </c>
      <c r="C4402" t="s">
        <v>12302</v>
      </c>
      <c r="E4402" t="s">
        <v>3960</v>
      </c>
      <c r="F4402" t="s">
        <v>12303</v>
      </c>
      <c r="G4402" t="s">
        <v>12304</v>
      </c>
      <c r="H4402" t="s">
        <v>12305</v>
      </c>
      <c r="I4402" t="s">
        <v>20</v>
      </c>
      <c r="J4402" t="s">
        <v>21</v>
      </c>
      <c r="L4402">
        <v>2016</v>
      </c>
      <c r="M4402">
        <v>3.7</v>
      </c>
    </row>
    <row r="4403" spans="1:14" x14ac:dyDescent="0.3">
      <c r="A4403" t="s">
        <v>75</v>
      </c>
      <c r="B4403">
        <v>110</v>
      </c>
      <c r="C4403" t="s">
        <v>2768</v>
      </c>
      <c r="D4403">
        <v>58885635</v>
      </c>
      <c r="E4403" t="s">
        <v>3086</v>
      </c>
      <c r="F4403" t="s">
        <v>639</v>
      </c>
      <c r="G4403" t="s">
        <v>5372</v>
      </c>
      <c r="H4403" t="s">
        <v>1015</v>
      </c>
      <c r="I4403" t="s">
        <v>20</v>
      </c>
      <c r="J4403" t="s">
        <v>21</v>
      </c>
      <c r="K4403">
        <v>26000000</v>
      </c>
      <c r="L4403">
        <v>2004</v>
      </c>
      <c r="M4403">
        <v>7.4</v>
      </c>
      <c r="N4403">
        <v>2.35</v>
      </c>
    </row>
    <row r="4404" spans="1:14" x14ac:dyDescent="0.3">
      <c r="A4404" t="s">
        <v>12306</v>
      </c>
      <c r="B4404">
        <v>108</v>
      </c>
      <c r="C4404" t="s">
        <v>3232</v>
      </c>
      <c r="D4404">
        <v>19067631</v>
      </c>
      <c r="E4404" t="s">
        <v>936</v>
      </c>
      <c r="F4404" t="s">
        <v>5538</v>
      </c>
      <c r="G4404" t="s">
        <v>12307</v>
      </c>
      <c r="H4404" t="s">
        <v>4802</v>
      </c>
      <c r="I4404" t="s">
        <v>20</v>
      </c>
      <c r="J4404" t="s">
        <v>21</v>
      </c>
      <c r="K4404">
        <v>2000000</v>
      </c>
      <c r="L4404">
        <v>2007</v>
      </c>
      <c r="M4404">
        <v>7.1</v>
      </c>
      <c r="N4404">
        <v>1.85</v>
      </c>
    </row>
    <row r="4405" spans="1:14" x14ac:dyDescent="0.3">
      <c r="A4405" t="s">
        <v>12308</v>
      </c>
      <c r="B4405">
        <v>92</v>
      </c>
      <c r="C4405" t="s">
        <v>12309</v>
      </c>
      <c r="D4405">
        <v>11806119</v>
      </c>
      <c r="E4405" t="s">
        <v>4383</v>
      </c>
      <c r="F4405" t="s">
        <v>7395</v>
      </c>
      <c r="G4405" t="s">
        <v>12310</v>
      </c>
      <c r="H4405" t="s">
        <v>12311</v>
      </c>
      <c r="I4405" t="s">
        <v>20</v>
      </c>
      <c r="J4405" t="s">
        <v>21</v>
      </c>
      <c r="K4405">
        <v>1100000</v>
      </c>
      <c r="L4405">
        <v>1988</v>
      </c>
      <c r="M4405">
        <v>6.8</v>
      </c>
      <c r="N4405">
        <v>1.85</v>
      </c>
    </row>
    <row r="4406" spans="1:14" x14ac:dyDescent="0.3">
      <c r="A4406" t="s">
        <v>11252</v>
      </c>
      <c r="B4406">
        <v>120</v>
      </c>
      <c r="C4406" t="s">
        <v>12263</v>
      </c>
      <c r="E4406" t="s">
        <v>1649</v>
      </c>
      <c r="F4406" t="s">
        <v>7598</v>
      </c>
      <c r="G4406" t="s">
        <v>12312</v>
      </c>
      <c r="H4406" t="s">
        <v>11029</v>
      </c>
      <c r="I4406" t="s">
        <v>20</v>
      </c>
      <c r="J4406" t="s">
        <v>21</v>
      </c>
      <c r="K4406">
        <v>1500000</v>
      </c>
      <c r="L4406">
        <v>1939</v>
      </c>
      <c r="M4406">
        <v>8.1999999999999993</v>
      </c>
      <c r="N4406">
        <v>1.37</v>
      </c>
    </row>
    <row r="4407" spans="1:14" x14ac:dyDescent="0.3">
      <c r="A4407" t="s">
        <v>11801</v>
      </c>
      <c r="B4407">
        <v>91</v>
      </c>
      <c r="C4407" t="s">
        <v>12313</v>
      </c>
      <c r="D4407">
        <v>7417210</v>
      </c>
      <c r="E4407" t="s">
        <v>2190</v>
      </c>
      <c r="F4407" t="s">
        <v>661</v>
      </c>
      <c r="G4407" t="s">
        <v>12314</v>
      </c>
      <c r="H4407" t="s">
        <v>12315</v>
      </c>
      <c r="I4407" t="s">
        <v>20</v>
      </c>
      <c r="J4407" t="s">
        <v>21</v>
      </c>
      <c r="K4407">
        <v>1500000</v>
      </c>
      <c r="L4407">
        <v>1995</v>
      </c>
      <c r="M4407">
        <v>7</v>
      </c>
      <c r="N4407">
        <v>1.85</v>
      </c>
    </row>
    <row r="4408" spans="1:14" x14ac:dyDescent="0.3">
      <c r="A4408" t="s">
        <v>8938</v>
      </c>
      <c r="B4408">
        <v>88</v>
      </c>
      <c r="C4408" t="s">
        <v>12316</v>
      </c>
      <c r="D4408">
        <v>7362100</v>
      </c>
      <c r="E4408" t="s">
        <v>1649</v>
      </c>
      <c r="F4408" t="s">
        <v>12317</v>
      </c>
      <c r="G4408" t="s">
        <v>12318</v>
      </c>
      <c r="H4408" t="s">
        <v>12319</v>
      </c>
      <c r="I4408" t="s">
        <v>20</v>
      </c>
      <c r="J4408" t="s">
        <v>21</v>
      </c>
      <c r="K4408">
        <v>1500000</v>
      </c>
      <c r="L4408">
        <v>2005</v>
      </c>
      <c r="M4408">
        <v>7.4</v>
      </c>
      <c r="N4408">
        <v>1.85</v>
      </c>
    </row>
    <row r="4409" spans="1:14" x14ac:dyDescent="0.3">
      <c r="A4409" t="s">
        <v>5708</v>
      </c>
      <c r="B4409">
        <v>97</v>
      </c>
      <c r="C4409" t="s">
        <v>12320</v>
      </c>
      <c r="D4409">
        <v>7022940</v>
      </c>
      <c r="E4409" t="s">
        <v>936</v>
      </c>
      <c r="F4409" t="s">
        <v>12321</v>
      </c>
      <c r="G4409" t="s">
        <v>12322</v>
      </c>
      <c r="H4409" t="s">
        <v>12323</v>
      </c>
      <c r="I4409" t="s">
        <v>20</v>
      </c>
      <c r="J4409" t="s">
        <v>21</v>
      </c>
      <c r="K4409">
        <v>1000000</v>
      </c>
      <c r="L4409">
        <v>2001</v>
      </c>
      <c r="M4409">
        <v>6.7</v>
      </c>
      <c r="N4409">
        <v>1.85</v>
      </c>
    </row>
    <row r="4410" spans="1:14" x14ac:dyDescent="0.3">
      <c r="A4410" t="s">
        <v>1274</v>
      </c>
      <c r="B4410">
        <v>95</v>
      </c>
      <c r="C4410" t="s">
        <v>8477</v>
      </c>
      <c r="D4410">
        <v>190666</v>
      </c>
      <c r="E4410" t="s">
        <v>1649</v>
      </c>
      <c r="F4410" t="s">
        <v>7123</v>
      </c>
      <c r="G4410" t="s">
        <v>8478</v>
      </c>
      <c r="H4410" t="s">
        <v>8479</v>
      </c>
      <c r="I4410" t="s">
        <v>1279</v>
      </c>
      <c r="J4410" t="s">
        <v>601</v>
      </c>
      <c r="L4410">
        <v>2009</v>
      </c>
      <c r="M4410">
        <v>5.7</v>
      </c>
      <c r="N4410">
        <v>2.35</v>
      </c>
    </row>
    <row r="4411" spans="1:14" x14ac:dyDescent="0.3">
      <c r="A4411" t="s">
        <v>3378</v>
      </c>
      <c r="B4411">
        <v>90</v>
      </c>
      <c r="C4411" t="s">
        <v>12324</v>
      </c>
      <c r="E4411" t="s">
        <v>878</v>
      </c>
      <c r="F4411" t="s">
        <v>12325</v>
      </c>
      <c r="G4411" t="s">
        <v>12326</v>
      </c>
      <c r="H4411" t="s">
        <v>12327</v>
      </c>
      <c r="I4411" t="s">
        <v>45</v>
      </c>
      <c r="J4411" t="s">
        <v>21</v>
      </c>
      <c r="K4411">
        <v>17000000</v>
      </c>
      <c r="L4411">
        <v>2016</v>
      </c>
      <c r="M4411">
        <v>9.1</v>
      </c>
    </row>
    <row r="4412" spans="1:14" x14ac:dyDescent="0.3">
      <c r="A4412" t="s">
        <v>6584</v>
      </c>
      <c r="B4412">
        <v>95</v>
      </c>
      <c r="C4412" t="s">
        <v>12328</v>
      </c>
      <c r="E4412" t="s">
        <v>12329</v>
      </c>
      <c r="F4412" t="s">
        <v>12330</v>
      </c>
      <c r="G4412" t="s">
        <v>12331</v>
      </c>
      <c r="H4412" t="s">
        <v>12332</v>
      </c>
      <c r="I4412" t="s">
        <v>20</v>
      </c>
      <c r="J4412" t="s">
        <v>21</v>
      </c>
      <c r="K4412">
        <v>1696377</v>
      </c>
      <c r="L4412">
        <v>1945</v>
      </c>
      <c r="M4412">
        <v>7.6</v>
      </c>
      <c r="N4412">
        <v>1.37</v>
      </c>
    </row>
    <row r="4413" spans="1:14" x14ac:dyDescent="0.3">
      <c r="A4413" t="s">
        <v>5233</v>
      </c>
      <c r="B4413">
        <v>103</v>
      </c>
      <c r="C4413" t="s">
        <v>2748</v>
      </c>
      <c r="D4413">
        <v>5132222</v>
      </c>
      <c r="E4413" t="s">
        <v>2444</v>
      </c>
      <c r="F4413" t="s">
        <v>239</v>
      </c>
      <c r="G4413" t="s">
        <v>12333</v>
      </c>
      <c r="H4413" t="s">
        <v>5184</v>
      </c>
      <c r="I4413" t="s">
        <v>20</v>
      </c>
      <c r="J4413" t="s">
        <v>182</v>
      </c>
      <c r="K4413">
        <v>2000000</v>
      </c>
      <c r="L4413">
        <v>1994</v>
      </c>
      <c r="M4413">
        <v>7.2</v>
      </c>
      <c r="N4413">
        <v>1.85</v>
      </c>
    </row>
    <row r="4414" spans="1:14" x14ac:dyDescent="0.3">
      <c r="A4414" t="s">
        <v>8246</v>
      </c>
      <c r="B4414">
        <v>110</v>
      </c>
      <c r="C4414" t="s">
        <v>8246</v>
      </c>
      <c r="D4414">
        <v>2365931</v>
      </c>
      <c r="E4414" t="s">
        <v>2015</v>
      </c>
      <c r="F4414" t="s">
        <v>2535</v>
      </c>
      <c r="G4414" t="s">
        <v>12334</v>
      </c>
      <c r="H4414" t="s">
        <v>7328</v>
      </c>
      <c r="I4414" t="s">
        <v>20</v>
      </c>
      <c r="J4414" t="s">
        <v>21</v>
      </c>
      <c r="K4414">
        <v>1500000</v>
      </c>
      <c r="L4414">
        <v>1998</v>
      </c>
      <c r="M4414">
        <v>7.5</v>
      </c>
      <c r="N4414">
        <v>1.85</v>
      </c>
    </row>
    <row r="4415" spans="1:14" x14ac:dyDescent="0.3">
      <c r="A4415" t="s">
        <v>225</v>
      </c>
      <c r="B4415">
        <v>103</v>
      </c>
      <c r="C4415" t="s">
        <v>9726</v>
      </c>
      <c r="D4415">
        <v>53991137</v>
      </c>
      <c r="E4415" t="s">
        <v>1727</v>
      </c>
      <c r="F4415" t="s">
        <v>4496</v>
      </c>
      <c r="G4415" t="s">
        <v>12335</v>
      </c>
      <c r="H4415" t="s">
        <v>12336</v>
      </c>
      <c r="I4415" t="s">
        <v>20</v>
      </c>
      <c r="J4415" t="s">
        <v>21</v>
      </c>
      <c r="K4415">
        <v>1500000</v>
      </c>
      <c r="L4415">
        <v>2010</v>
      </c>
      <c r="M4415">
        <v>6.8</v>
      </c>
      <c r="N4415">
        <v>2.35</v>
      </c>
    </row>
    <row r="4416" spans="1:14" x14ac:dyDescent="0.3">
      <c r="A4416" t="s">
        <v>12337</v>
      </c>
      <c r="B4416">
        <v>92</v>
      </c>
      <c r="C4416" t="s">
        <v>7419</v>
      </c>
      <c r="E4416" t="s">
        <v>12338</v>
      </c>
      <c r="F4416" t="s">
        <v>1107</v>
      </c>
      <c r="G4416" t="s">
        <v>12339</v>
      </c>
      <c r="H4416" t="s">
        <v>12340</v>
      </c>
      <c r="I4416" t="s">
        <v>20</v>
      </c>
      <c r="J4416" t="s">
        <v>21</v>
      </c>
      <c r="K4416">
        <v>1500000</v>
      </c>
      <c r="L4416">
        <v>1984</v>
      </c>
      <c r="M4416">
        <v>6.9</v>
      </c>
      <c r="N4416">
        <v>1.85</v>
      </c>
    </row>
    <row r="4417" spans="1:14" x14ac:dyDescent="0.3">
      <c r="A4417" t="s">
        <v>12341</v>
      </c>
      <c r="B4417">
        <v>114</v>
      </c>
      <c r="C4417" t="s">
        <v>12342</v>
      </c>
      <c r="D4417">
        <v>1221261</v>
      </c>
      <c r="E4417" t="s">
        <v>1392</v>
      </c>
      <c r="F4417" t="s">
        <v>11113</v>
      </c>
      <c r="G4417" t="s">
        <v>12343</v>
      </c>
      <c r="H4417" t="s">
        <v>12344</v>
      </c>
      <c r="I4417" t="s">
        <v>1800</v>
      </c>
      <c r="J4417" t="s">
        <v>11116</v>
      </c>
      <c r="K4417">
        <v>1500000</v>
      </c>
      <c r="L4417">
        <v>2000</v>
      </c>
      <c r="M4417">
        <v>7.9</v>
      </c>
      <c r="N4417">
        <v>1.85</v>
      </c>
    </row>
    <row r="4418" spans="1:14" x14ac:dyDescent="0.3">
      <c r="A4418" t="s">
        <v>12345</v>
      </c>
      <c r="B4418">
        <v>101</v>
      </c>
      <c r="C4418" t="s">
        <v>12346</v>
      </c>
      <c r="D4418">
        <v>2408553</v>
      </c>
      <c r="E4418" t="s">
        <v>11952</v>
      </c>
      <c r="F4418" t="s">
        <v>12347</v>
      </c>
      <c r="G4418" t="s">
        <v>12348</v>
      </c>
      <c r="H4418" t="s">
        <v>12349</v>
      </c>
      <c r="I4418" t="s">
        <v>6965</v>
      </c>
      <c r="J4418" t="s">
        <v>11945</v>
      </c>
      <c r="L4418">
        <v>2012</v>
      </c>
      <c r="M4418">
        <v>7.6</v>
      </c>
      <c r="N4418">
        <v>1.85</v>
      </c>
    </row>
    <row r="4419" spans="1:14" x14ac:dyDescent="0.3">
      <c r="A4419" t="s">
        <v>12350</v>
      </c>
      <c r="B4419">
        <v>112</v>
      </c>
      <c r="C4419" t="s">
        <v>2745</v>
      </c>
      <c r="D4419">
        <v>712294</v>
      </c>
      <c r="E4419" t="s">
        <v>2190</v>
      </c>
      <c r="F4419" t="s">
        <v>4540</v>
      </c>
      <c r="G4419" t="s">
        <v>12351</v>
      </c>
      <c r="H4419" t="s">
        <v>12352</v>
      </c>
      <c r="I4419" t="s">
        <v>20</v>
      </c>
      <c r="J4419" t="s">
        <v>21</v>
      </c>
      <c r="K4419">
        <v>1500000</v>
      </c>
      <c r="L4419">
        <v>2005</v>
      </c>
      <c r="M4419">
        <v>6.7</v>
      </c>
      <c r="N4419">
        <v>1.66</v>
      </c>
    </row>
    <row r="4420" spans="1:14" x14ac:dyDescent="0.3">
      <c r="A4420" t="s">
        <v>12353</v>
      </c>
      <c r="B4420">
        <v>104</v>
      </c>
      <c r="C4420" t="s">
        <v>3138</v>
      </c>
      <c r="D4420">
        <v>3447339</v>
      </c>
      <c r="E4420" t="s">
        <v>1106</v>
      </c>
      <c r="F4420" t="s">
        <v>1095</v>
      </c>
      <c r="G4420" t="s">
        <v>12354</v>
      </c>
      <c r="H4420" t="s">
        <v>931</v>
      </c>
      <c r="I4420" t="s">
        <v>20</v>
      </c>
      <c r="J4420" t="s">
        <v>21</v>
      </c>
      <c r="K4420">
        <v>1500000</v>
      </c>
      <c r="L4420">
        <v>2013</v>
      </c>
      <c r="M4420">
        <v>5.8</v>
      </c>
      <c r="N4420">
        <v>1.78</v>
      </c>
    </row>
    <row r="4421" spans="1:14" x14ac:dyDescent="0.3">
      <c r="A4421" t="s">
        <v>10886</v>
      </c>
      <c r="B4421">
        <v>99</v>
      </c>
      <c r="C4421" t="s">
        <v>12355</v>
      </c>
      <c r="D4421">
        <v>418953</v>
      </c>
      <c r="E4421" t="s">
        <v>1392</v>
      </c>
      <c r="F4421" t="s">
        <v>3597</v>
      </c>
      <c r="G4421" t="s">
        <v>12356</v>
      </c>
      <c r="H4421" t="s">
        <v>11981</v>
      </c>
      <c r="I4421" t="s">
        <v>20</v>
      </c>
      <c r="J4421" t="s">
        <v>966</v>
      </c>
      <c r="K4421">
        <v>1500000</v>
      </c>
      <c r="L4421">
        <v>1993</v>
      </c>
      <c r="M4421">
        <v>6.5</v>
      </c>
      <c r="N4421">
        <v>1.85</v>
      </c>
    </row>
    <row r="4422" spans="1:14" x14ac:dyDescent="0.3">
      <c r="A4422" t="s">
        <v>12357</v>
      </c>
      <c r="B4422">
        <v>98</v>
      </c>
      <c r="C4422" t="s">
        <v>12358</v>
      </c>
      <c r="D4422">
        <v>406035</v>
      </c>
      <c r="E4422" t="s">
        <v>2190</v>
      </c>
      <c r="F4422" t="s">
        <v>2670</v>
      </c>
      <c r="G4422" t="s">
        <v>12359</v>
      </c>
      <c r="H4422" t="s">
        <v>12360</v>
      </c>
      <c r="I4422" t="s">
        <v>20</v>
      </c>
      <c r="J4422" t="s">
        <v>21</v>
      </c>
      <c r="K4422">
        <v>1500000</v>
      </c>
      <c r="L4422">
        <v>2001</v>
      </c>
      <c r="M4422">
        <v>7.2</v>
      </c>
      <c r="N4422">
        <v>1.66</v>
      </c>
    </row>
    <row r="4423" spans="1:14" x14ac:dyDescent="0.3">
      <c r="A4423" t="s">
        <v>3384</v>
      </c>
      <c r="B4423">
        <v>107</v>
      </c>
      <c r="C4423" t="s">
        <v>10966</v>
      </c>
      <c r="D4423">
        <v>402820</v>
      </c>
      <c r="E4423" t="s">
        <v>146</v>
      </c>
      <c r="F4423" t="s">
        <v>1503</v>
      </c>
      <c r="G4423" t="s">
        <v>12361</v>
      </c>
      <c r="H4423" t="s">
        <v>1568</v>
      </c>
      <c r="I4423" t="s">
        <v>20</v>
      </c>
      <c r="J4423" t="s">
        <v>21</v>
      </c>
      <c r="L4423">
        <v>2007</v>
      </c>
      <c r="M4423">
        <v>6.9</v>
      </c>
      <c r="N4423">
        <v>2.35</v>
      </c>
    </row>
    <row r="4424" spans="1:14" x14ac:dyDescent="0.3">
      <c r="A4424" t="s">
        <v>12362</v>
      </c>
      <c r="B4424">
        <v>93</v>
      </c>
      <c r="C4424" t="s">
        <v>12363</v>
      </c>
      <c r="E4424" t="s">
        <v>3086</v>
      </c>
      <c r="F4424" t="s">
        <v>12364</v>
      </c>
      <c r="G4424" t="s">
        <v>12365</v>
      </c>
      <c r="H4424" t="s">
        <v>12366</v>
      </c>
      <c r="I4424" t="s">
        <v>20</v>
      </c>
      <c r="J4424" t="s">
        <v>21</v>
      </c>
      <c r="K4424">
        <v>1500000</v>
      </c>
      <c r="L4424">
        <v>2014</v>
      </c>
      <c r="M4424">
        <v>5.5</v>
      </c>
      <c r="N4424">
        <v>2.35</v>
      </c>
    </row>
    <row r="4425" spans="1:14" x14ac:dyDescent="0.3">
      <c r="A4425" t="s">
        <v>7794</v>
      </c>
      <c r="B4425">
        <v>100</v>
      </c>
      <c r="C4425" t="s">
        <v>6712</v>
      </c>
      <c r="D4425">
        <v>373967</v>
      </c>
      <c r="E4425" t="s">
        <v>3197</v>
      </c>
      <c r="F4425" t="s">
        <v>2406</v>
      </c>
      <c r="G4425" t="s">
        <v>12367</v>
      </c>
      <c r="H4425" t="s">
        <v>8997</v>
      </c>
      <c r="I4425" t="s">
        <v>20</v>
      </c>
      <c r="J4425" t="s">
        <v>21</v>
      </c>
      <c r="K4425">
        <v>1500000</v>
      </c>
      <c r="L4425">
        <v>2001</v>
      </c>
      <c r="M4425">
        <v>6.5</v>
      </c>
      <c r="N4425">
        <v>2.35</v>
      </c>
    </row>
    <row r="4426" spans="1:14" x14ac:dyDescent="0.3">
      <c r="A4426" t="s">
        <v>285</v>
      </c>
      <c r="B4426">
        <v>80</v>
      </c>
      <c r="C4426" t="s">
        <v>285</v>
      </c>
      <c r="D4426">
        <v>194568</v>
      </c>
      <c r="E4426" t="s">
        <v>1106</v>
      </c>
      <c r="F4426" t="s">
        <v>12368</v>
      </c>
      <c r="G4426" t="s">
        <v>12369</v>
      </c>
      <c r="H4426" t="s">
        <v>1387</v>
      </c>
      <c r="I4426" t="s">
        <v>20</v>
      </c>
      <c r="J4426" t="s">
        <v>21</v>
      </c>
      <c r="K4426">
        <v>1500000</v>
      </c>
      <c r="L4426">
        <v>2006</v>
      </c>
      <c r="M4426">
        <v>6.2</v>
      </c>
      <c r="N4426">
        <v>1.85</v>
      </c>
    </row>
    <row r="4427" spans="1:14" x14ac:dyDescent="0.3">
      <c r="A4427" t="s">
        <v>12370</v>
      </c>
      <c r="B4427">
        <v>94</v>
      </c>
      <c r="C4427" t="s">
        <v>3947</v>
      </c>
      <c r="E4427" t="s">
        <v>4396</v>
      </c>
      <c r="F4427" t="s">
        <v>1770</v>
      </c>
      <c r="G4427" t="s">
        <v>12371</v>
      </c>
      <c r="H4427" t="s">
        <v>8907</v>
      </c>
      <c r="I4427" t="s">
        <v>20</v>
      </c>
      <c r="J4427" t="s">
        <v>21</v>
      </c>
      <c r="L4427">
        <v>2010</v>
      </c>
      <c r="M4427">
        <v>6.7</v>
      </c>
    </row>
    <row r="4428" spans="1:14" x14ac:dyDescent="0.3">
      <c r="A4428" t="s">
        <v>12372</v>
      </c>
      <c r="B4428">
        <v>93</v>
      </c>
      <c r="C4428" t="s">
        <v>7968</v>
      </c>
      <c r="E4428" t="s">
        <v>4639</v>
      </c>
      <c r="F4428" t="s">
        <v>15</v>
      </c>
      <c r="G4428" t="s">
        <v>12373</v>
      </c>
      <c r="H4428" t="s">
        <v>12374</v>
      </c>
      <c r="I4428" t="s">
        <v>20</v>
      </c>
      <c r="J4428" t="s">
        <v>21</v>
      </c>
      <c r="K4428">
        <v>1500000</v>
      </c>
      <c r="L4428">
        <v>2006</v>
      </c>
      <c r="M4428">
        <v>5.7</v>
      </c>
      <c r="N4428">
        <v>1.85</v>
      </c>
    </row>
    <row r="4429" spans="1:14" x14ac:dyDescent="0.3">
      <c r="A4429" t="s">
        <v>12375</v>
      </c>
      <c r="B4429">
        <v>87</v>
      </c>
      <c r="C4429" t="s">
        <v>12376</v>
      </c>
      <c r="D4429">
        <v>163245</v>
      </c>
      <c r="E4429" t="s">
        <v>2507</v>
      </c>
      <c r="F4429" t="s">
        <v>12377</v>
      </c>
      <c r="G4429" t="s">
        <v>12378</v>
      </c>
      <c r="H4429" t="s">
        <v>12379</v>
      </c>
      <c r="I4429" t="s">
        <v>20</v>
      </c>
      <c r="J4429" t="s">
        <v>21</v>
      </c>
      <c r="K4429">
        <v>1500000</v>
      </c>
      <c r="L4429">
        <v>1936</v>
      </c>
      <c r="M4429">
        <v>8.6</v>
      </c>
      <c r="N4429">
        <v>1.37</v>
      </c>
    </row>
    <row r="4430" spans="1:14" x14ac:dyDescent="0.3">
      <c r="A4430" t="s">
        <v>12380</v>
      </c>
      <c r="B4430">
        <v>91</v>
      </c>
      <c r="C4430" t="s">
        <v>3985</v>
      </c>
      <c r="D4430">
        <v>119841</v>
      </c>
      <c r="E4430" t="s">
        <v>2190</v>
      </c>
      <c r="F4430" t="s">
        <v>538</v>
      </c>
      <c r="G4430" t="s">
        <v>12381</v>
      </c>
      <c r="H4430" t="s">
        <v>3149</v>
      </c>
      <c r="I4430" t="s">
        <v>20</v>
      </c>
      <c r="J4430" t="s">
        <v>21</v>
      </c>
      <c r="K4430">
        <v>1500000</v>
      </c>
      <c r="L4430">
        <v>2002</v>
      </c>
      <c r="M4430">
        <v>6.5</v>
      </c>
      <c r="N4430">
        <v>1.85</v>
      </c>
    </row>
    <row r="4431" spans="1:14" x14ac:dyDescent="0.3">
      <c r="A4431" t="s">
        <v>3878</v>
      </c>
      <c r="B4431">
        <v>84</v>
      </c>
      <c r="C4431" t="s">
        <v>11122</v>
      </c>
      <c r="D4431">
        <v>173066</v>
      </c>
      <c r="E4431" t="s">
        <v>1806</v>
      </c>
      <c r="F4431" t="s">
        <v>8724</v>
      </c>
      <c r="G4431" t="s">
        <v>12382</v>
      </c>
      <c r="H4431" t="s">
        <v>12383</v>
      </c>
      <c r="I4431" t="s">
        <v>20</v>
      </c>
      <c r="J4431" t="s">
        <v>21</v>
      </c>
      <c r="K4431">
        <v>1500000</v>
      </c>
      <c r="L4431">
        <v>2007</v>
      </c>
      <c r="M4431">
        <v>6.3</v>
      </c>
      <c r="N4431">
        <v>1.85</v>
      </c>
    </row>
    <row r="4432" spans="1:14" x14ac:dyDescent="0.3">
      <c r="A4432" t="s">
        <v>8121</v>
      </c>
      <c r="B4432">
        <v>90</v>
      </c>
      <c r="C4432" t="s">
        <v>10355</v>
      </c>
      <c r="D4432">
        <v>92362</v>
      </c>
      <c r="E4432" t="s">
        <v>1649</v>
      </c>
      <c r="F4432" t="s">
        <v>432</v>
      </c>
      <c r="G4432" t="s">
        <v>12384</v>
      </c>
      <c r="H4432" t="s">
        <v>6161</v>
      </c>
      <c r="I4432" t="s">
        <v>20</v>
      </c>
      <c r="J4432" t="s">
        <v>21</v>
      </c>
      <c r="K4432">
        <v>1500000</v>
      </c>
      <c r="L4432">
        <v>2005</v>
      </c>
      <c r="M4432">
        <v>4.3</v>
      </c>
      <c r="N4432">
        <v>1.85</v>
      </c>
    </row>
    <row r="4433" spans="1:14" x14ac:dyDescent="0.3">
      <c r="A4433" t="s">
        <v>12385</v>
      </c>
      <c r="B4433">
        <v>98</v>
      </c>
      <c r="C4433" t="s">
        <v>12386</v>
      </c>
      <c r="D4433">
        <v>105943</v>
      </c>
      <c r="E4433" t="s">
        <v>1099</v>
      </c>
      <c r="F4433" t="s">
        <v>3328</v>
      </c>
      <c r="G4433" t="s">
        <v>12387</v>
      </c>
      <c r="H4433" t="s">
        <v>10011</v>
      </c>
      <c r="I4433" t="s">
        <v>20</v>
      </c>
      <c r="J4433" t="s">
        <v>21</v>
      </c>
      <c r="K4433">
        <v>1500000</v>
      </c>
      <c r="L4433">
        <v>2015</v>
      </c>
      <c r="M4433">
        <v>6.1</v>
      </c>
    </row>
    <row r="4434" spans="1:14" x14ac:dyDescent="0.3">
      <c r="A4434" t="s">
        <v>8449</v>
      </c>
      <c r="B4434">
        <v>108</v>
      </c>
      <c r="C4434" t="s">
        <v>12388</v>
      </c>
      <c r="E4434" t="s">
        <v>4790</v>
      </c>
      <c r="F4434" t="s">
        <v>611</v>
      </c>
      <c r="G4434" t="s">
        <v>12389</v>
      </c>
      <c r="H4434" t="s">
        <v>12390</v>
      </c>
      <c r="I4434" t="s">
        <v>20</v>
      </c>
      <c r="J4434" t="s">
        <v>21</v>
      </c>
      <c r="K4434">
        <v>1500000</v>
      </c>
      <c r="L4434">
        <v>2005</v>
      </c>
      <c r="M4434">
        <v>6</v>
      </c>
      <c r="N4434">
        <v>1.85</v>
      </c>
    </row>
    <row r="4435" spans="1:14" x14ac:dyDescent="0.3">
      <c r="A4435" t="s">
        <v>9330</v>
      </c>
      <c r="B4435">
        <v>124</v>
      </c>
      <c r="C4435" t="s">
        <v>12391</v>
      </c>
      <c r="D4435">
        <v>183490</v>
      </c>
      <c r="E4435" t="s">
        <v>2183</v>
      </c>
      <c r="F4435" t="s">
        <v>12392</v>
      </c>
      <c r="G4435" t="s">
        <v>12393</v>
      </c>
      <c r="H4435" t="s">
        <v>12394</v>
      </c>
      <c r="I4435" t="s">
        <v>20</v>
      </c>
      <c r="J4435" t="s">
        <v>21</v>
      </c>
      <c r="K4435">
        <v>1700000</v>
      </c>
      <c r="L4435">
        <v>2010</v>
      </c>
      <c r="M4435">
        <v>5.8</v>
      </c>
    </row>
    <row r="4436" spans="1:14" x14ac:dyDescent="0.3">
      <c r="A4436" t="s">
        <v>12395</v>
      </c>
      <c r="B4436">
        <v>95</v>
      </c>
      <c r="C4436" t="s">
        <v>12396</v>
      </c>
      <c r="D4436">
        <v>3478</v>
      </c>
      <c r="E4436" t="s">
        <v>4536</v>
      </c>
      <c r="F4436" t="s">
        <v>708</v>
      </c>
      <c r="G4436" t="s">
        <v>12397</v>
      </c>
      <c r="H4436" t="s">
        <v>12398</v>
      </c>
      <c r="I4436" t="s">
        <v>20</v>
      </c>
      <c r="J4436" t="s">
        <v>182</v>
      </c>
      <c r="K4436">
        <v>1500000</v>
      </c>
      <c r="L4436">
        <v>2008</v>
      </c>
      <c r="M4436">
        <v>6.7</v>
      </c>
      <c r="N4436">
        <v>2.35</v>
      </c>
    </row>
    <row r="4437" spans="1:14" x14ac:dyDescent="0.3">
      <c r="A4437" t="s">
        <v>12399</v>
      </c>
      <c r="B4437">
        <v>90</v>
      </c>
      <c r="C4437" t="s">
        <v>4930</v>
      </c>
      <c r="D4437">
        <v>52166</v>
      </c>
      <c r="E4437" t="s">
        <v>2190</v>
      </c>
      <c r="F4437" t="s">
        <v>351</v>
      </c>
      <c r="G4437" t="s">
        <v>12400</v>
      </c>
      <c r="H4437" t="s">
        <v>5656</v>
      </c>
      <c r="I4437" t="s">
        <v>20</v>
      </c>
      <c r="J4437" t="s">
        <v>21</v>
      </c>
      <c r="K4437">
        <v>2000000</v>
      </c>
      <c r="L4437">
        <v>2008</v>
      </c>
      <c r="M4437">
        <v>6.7</v>
      </c>
      <c r="N4437">
        <v>2.35</v>
      </c>
    </row>
    <row r="4438" spans="1:14" x14ac:dyDescent="0.3">
      <c r="A4438" t="s">
        <v>12401</v>
      </c>
      <c r="B4438">
        <v>93</v>
      </c>
      <c r="C4438" t="s">
        <v>12401</v>
      </c>
      <c r="E4438" t="s">
        <v>936</v>
      </c>
      <c r="F4438" t="s">
        <v>7456</v>
      </c>
      <c r="G4438" t="s">
        <v>12402</v>
      </c>
      <c r="H4438" t="s">
        <v>12403</v>
      </c>
      <c r="I4438" t="s">
        <v>20</v>
      </c>
      <c r="J4438" t="s">
        <v>21</v>
      </c>
      <c r="K4438">
        <v>1500000</v>
      </c>
      <c r="L4438">
        <v>2015</v>
      </c>
      <c r="M4438">
        <v>7.6</v>
      </c>
    </row>
    <row r="4439" spans="1:14" x14ac:dyDescent="0.3">
      <c r="A4439" t="s">
        <v>7600</v>
      </c>
      <c r="B4439">
        <v>101</v>
      </c>
      <c r="C4439" t="s">
        <v>8670</v>
      </c>
      <c r="D4439">
        <v>1163508</v>
      </c>
      <c r="E4439" t="s">
        <v>604</v>
      </c>
      <c r="F4439" t="s">
        <v>8295</v>
      </c>
      <c r="G4439" t="s">
        <v>12404</v>
      </c>
      <c r="H4439" t="s">
        <v>10091</v>
      </c>
      <c r="I4439" t="s">
        <v>20</v>
      </c>
      <c r="J4439" t="s">
        <v>21</v>
      </c>
      <c r="K4439">
        <v>2500000</v>
      </c>
      <c r="L4439">
        <v>2012</v>
      </c>
      <c r="M4439">
        <v>5.0999999999999996</v>
      </c>
      <c r="N4439">
        <v>2.35</v>
      </c>
    </row>
    <row r="4440" spans="1:14" x14ac:dyDescent="0.3">
      <c r="A4440" t="s">
        <v>12405</v>
      </c>
      <c r="B4440">
        <v>107</v>
      </c>
      <c r="C4440" t="s">
        <v>12406</v>
      </c>
      <c r="E4440" t="s">
        <v>10939</v>
      </c>
      <c r="F4440" t="s">
        <v>12407</v>
      </c>
      <c r="G4440" t="s">
        <v>12408</v>
      </c>
      <c r="H4440" t="s">
        <v>12409</v>
      </c>
      <c r="I4440" t="s">
        <v>20</v>
      </c>
      <c r="J4440" t="s">
        <v>121</v>
      </c>
      <c r="K4440">
        <v>350000</v>
      </c>
      <c r="L4440">
        <v>2014</v>
      </c>
      <c r="M4440">
        <v>6.8</v>
      </c>
      <c r="N4440">
        <v>2.35</v>
      </c>
    </row>
    <row r="4441" spans="1:14" x14ac:dyDescent="0.3">
      <c r="A4441" t="s">
        <v>12410</v>
      </c>
      <c r="B4441">
        <v>20</v>
      </c>
      <c r="C4441" t="s">
        <v>12411</v>
      </c>
      <c r="E4441" t="s">
        <v>43</v>
      </c>
      <c r="F4441" t="s">
        <v>12412</v>
      </c>
      <c r="G4441" t="s">
        <v>12413</v>
      </c>
      <c r="H4441" t="s">
        <v>12414</v>
      </c>
      <c r="I4441" t="s">
        <v>20</v>
      </c>
      <c r="J4441" t="s">
        <v>21</v>
      </c>
      <c r="K4441">
        <v>1500000</v>
      </c>
      <c r="L4441">
        <v>2005</v>
      </c>
      <c r="M4441">
        <v>6.8</v>
      </c>
      <c r="N4441">
        <v>1.85</v>
      </c>
    </row>
    <row r="4442" spans="1:14" x14ac:dyDescent="0.3">
      <c r="A4442" t="s">
        <v>12415</v>
      </c>
      <c r="B4442">
        <v>87</v>
      </c>
      <c r="C4442" t="s">
        <v>12416</v>
      </c>
      <c r="E4442" t="s">
        <v>467</v>
      </c>
      <c r="F4442" t="s">
        <v>12417</v>
      </c>
      <c r="G4442" t="s">
        <v>12418</v>
      </c>
      <c r="H4442" t="s">
        <v>12419</v>
      </c>
      <c r="I4442" t="s">
        <v>20</v>
      </c>
      <c r="J4442" t="s">
        <v>182</v>
      </c>
      <c r="K4442">
        <v>1500000</v>
      </c>
      <c r="L4442">
        <v>2005</v>
      </c>
      <c r="M4442">
        <v>6.8</v>
      </c>
    </row>
    <row r="4443" spans="1:14" x14ac:dyDescent="0.3">
      <c r="A4443" t="s">
        <v>12420</v>
      </c>
      <c r="B4443">
        <v>98</v>
      </c>
      <c r="C4443" t="s">
        <v>1647</v>
      </c>
      <c r="E4443" t="s">
        <v>1649</v>
      </c>
      <c r="F4443" t="s">
        <v>1087</v>
      </c>
      <c r="G4443" t="s">
        <v>12421</v>
      </c>
      <c r="H4443" t="s">
        <v>4685</v>
      </c>
      <c r="I4443" t="s">
        <v>20</v>
      </c>
      <c r="J4443" t="s">
        <v>21</v>
      </c>
      <c r="K4443">
        <v>1500000</v>
      </c>
      <c r="L4443">
        <v>2013</v>
      </c>
      <c r="M4443">
        <v>6.3</v>
      </c>
      <c r="N4443">
        <v>1.89</v>
      </c>
    </row>
    <row r="4444" spans="1:14" x14ac:dyDescent="0.3">
      <c r="A4444" t="s">
        <v>12422</v>
      </c>
      <c r="B4444">
        <v>112</v>
      </c>
      <c r="C4444" t="s">
        <v>12423</v>
      </c>
      <c r="E4444" t="s">
        <v>1649</v>
      </c>
      <c r="F4444" t="s">
        <v>12424</v>
      </c>
      <c r="G4444" t="s">
        <v>12425</v>
      </c>
      <c r="H4444" t="s">
        <v>12426</v>
      </c>
      <c r="I4444" t="s">
        <v>20</v>
      </c>
      <c r="J4444" t="s">
        <v>5340</v>
      </c>
      <c r="K4444">
        <v>5000000</v>
      </c>
      <c r="L4444">
        <v>2014</v>
      </c>
      <c r="M4444">
        <v>7.1</v>
      </c>
      <c r="N4444">
        <v>2.35</v>
      </c>
    </row>
    <row r="4445" spans="1:14" x14ac:dyDescent="0.3">
      <c r="A4445" t="s">
        <v>12427</v>
      </c>
      <c r="B4445">
        <v>82</v>
      </c>
      <c r="C4445" t="s">
        <v>12428</v>
      </c>
      <c r="E4445" t="s">
        <v>7329</v>
      </c>
      <c r="F4445" t="s">
        <v>12429</v>
      </c>
      <c r="G4445" t="s">
        <v>12430</v>
      </c>
      <c r="H4445" t="s">
        <v>12431</v>
      </c>
      <c r="I4445" t="s">
        <v>20</v>
      </c>
      <c r="J4445" t="s">
        <v>182</v>
      </c>
      <c r="K4445">
        <v>1500000</v>
      </c>
      <c r="L4445">
        <v>2014</v>
      </c>
      <c r="M4445">
        <v>2.8</v>
      </c>
    </row>
    <row r="4446" spans="1:14" x14ac:dyDescent="0.3">
      <c r="A4446" t="s">
        <v>12432</v>
      </c>
      <c r="B4446">
        <v>102</v>
      </c>
      <c r="C4446" t="s">
        <v>1211</v>
      </c>
      <c r="E4446" t="s">
        <v>2507</v>
      </c>
      <c r="F4446" t="s">
        <v>8073</v>
      </c>
      <c r="G4446" t="s">
        <v>12433</v>
      </c>
      <c r="H4446" t="s">
        <v>4201</v>
      </c>
      <c r="I4446" t="s">
        <v>20</v>
      </c>
      <c r="J4446" t="s">
        <v>21</v>
      </c>
      <c r="K4446">
        <v>2000000</v>
      </c>
      <c r="L4446">
        <v>2015</v>
      </c>
      <c r="M4446">
        <v>8.1999999999999993</v>
      </c>
      <c r="N4446">
        <v>1.85</v>
      </c>
    </row>
    <row r="4447" spans="1:14" x14ac:dyDescent="0.3">
      <c r="A4447" t="s">
        <v>12434</v>
      </c>
      <c r="B4447">
        <v>97</v>
      </c>
      <c r="C4447" t="s">
        <v>5803</v>
      </c>
      <c r="E4447" t="s">
        <v>227</v>
      </c>
      <c r="F4447" t="s">
        <v>12435</v>
      </c>
      <c r="G4447" t="s">
        <v>12436</v>
      </c>
      <c r="H4447" t="s">
        <v>6007</v>
      </c>
      <c r="I4447" t="s">
        <v>20</v>
      </c>
      <c r="J4447" t="s">
        <v>21</v>
      </c>
      <c r="K4447">
        <v>1500000</v>
      </c>
      <c r="L4447">
        <v>2015</v>
      </c>
      <c r="M4447">
        <v>3.1</v>
      </c>
      <c r="N4447">
        <v>2.35</v>
      </c>
    </row>
    <row r="4448" spans="1:14" x14ac:dyDescent="0.3">
      <c r="A4448" t="s">
        <v>597</v>
      </c>
      <c r="B4448">
        <v>130</v>
      </c>
      <c r="C4448" t="s">
        <v>1112</v>
      </c>
      <c r="D4448">
        <v>80033643</v>
      </c>
      <c r="E4448" t="s">
        <v>799</v>
      </c>
      <c r="F4448" t="s">
        <v>356</v>
      </c>
      <c r="G4448" t="s">
        <v>2578</v>
      </c>
      <c r="H4448" t="s">
        <v>1337</v>
      </c>
      <c r="I4448" t="s">
        <v>20</v>
      </c>
      <c r="J4448" t="s">
        <v>21</v>
      </c>
      <c r="K4448">
        <v>60000000</v>
      </c>
      <c r="L4448">
        <v>2012</v>
      </c>
      <c r="M4448">
        <v>7</v>
      </c>
      <c r="N4448">
        <v>2.35</v>
      </c>
    </row>
    <row r="4449" spans="1:14" x14ac:dyDescent="0.3">
      <c r="A4449" t="s">
        <v>12437</v>
      </c>
      <c r="B4449">
        <v>101</v>
      </c>
      <c r="C4449" t="s">
        <v>12438</v>
      </c>
      <c r="E4449" t="s">
        <v>3805</v>
      </c>
      <c r="F4449" t="s">
        <v>2525</v>
      </c>
      <c r="G4449" t="s">
        <v>12439</v>
      </c>
      <c r="H4449" t="s">
        <v>12440</v>
      </c>
      <c r="I4449" t="s">
        <v>20</v>
      </c>
      <c r="J4449" t="s">
        <v>21</v>
      </c>
      <c r="K4449">
        <v>1500000</v>
      </c>
      <c r="L4449">
        <v>2015</v>
      </c>
      <c r="M4449">
        <v>3.3</v>
      </c>
    </row>
    <row r="4450" spans="1:14" x14ac:dyDescent="0.3">
      <c r="A4450" t="s">
        <v>12441</v>
      </c>
      <c r="B4450">
        <v>93</v>
      </c>
      <c r="C4450" t="s">
        <v>8704</v>
      </c>
      <c r="E4450" t="s">
        <v>3086</v>
      </c>
      <c r="F4450" t="s">
        <v>3994</v>
      </c>
      <c r="G4450" t="s">
        <v>12442</v>
      </c>
      <c r="H4450" t="s">
        <v>12443</v>
      </c>
      <c r="I4450" t="s">
        <v>20</v>
      </c>
      <c r="J4450" t="s">
        <v>21</v>
      </c>
      <c r="K4450">
        <v>2000000</v>
      </c>
      <c r="L4450">
        <v>2015</v>
      </c>
      <c r="M4450">
        <v>3.6</v>
      </c>
    </row>
    <row r="4451" spans="1:14" x14ac:dyDescent="0.3">
      <c r="A4451" t="s">
        <v>12444</v>
      </c>
      <c r="B4451">
        <v>83</v>
      </c>
      <c r="C4451" t="s">
        <v>12445</v>
      </c>
      <c r="D4451">
        <v>184925485</v>
      </c>
      <c r="E4451" t="s">
        <v>3746</v>
      </c>
      <c r="F4451" t="s">
        <v>12446</v>
      </c>
      <c r="G4451" t="s">
        <v>12447</v>
      </c>
      <c r="H4451" t="s">
        <v>12448</v>
      </c>
      <c r="I4451" t="s">
        <v>20</v>
      </c>
      <c r="J4451" t="s">
        <v>21</v>
      </c>
      <c r="K4451">
        <v>2000000</v>
      </c>
      <c r="L4451">
        <v>1937</v>
      </c>
      <c r="M4451">
        <v>7.7</v>
      </c>
      <c r="N4451">
        <v>1.37</v>
      </c>
    </row>
    <row r="4452" spans="1:14" x14ac:dyDescent="0.3">
      <c r="A4452" t="s">
        <v>12449</v>
      </c>
      <c r="B4452">
        <v>106</v>
      </c>
      <c r="C4452" t="s">
        <v>12450</v>
      </c>
      <c r="D4452">
        <v>304124</v>
      </c>
      <c r="E4452" t="s">
        <v>2190</v>
      </c>
      <c r="F4452" t="s">
        <v>10711</v>
      </c>
      <c r="G4452" t="s">
        <v>12451</v>
      </c>
      <c r="H4452" t="s">
        <v>12452</v>
      </c>
      <c r="I4452" t="s">
        <v>1800</v>
      </c>
      <c r="J4452" t="s">
        <v>11116</v>
      </c>
      <c r="K4452">
        <v>1400000</v>
      </c>
      <c r="L4452">
        <v>2004</v>
      </c>
      <c r="M4452">
        <v>6.7</v>
      </c>
      <c r="N4452">
        <v>1.85</v>
      </c>
    </row>
    <row r="4453" spans="1:14" x14ac:dyDescent="0.3">
      <c r="A4453" t="s">
        <v>12453</v>
      </c>
      <c r="B4453">
        <v>113</v>
      </c>
      <c r="C4453" t="s">
        <v>10457</v>
      </c>
      <c r="E4453" t="s">
        <v>8819</v>
      </c>
      <c r="F4453" t="s">
        <v>12454</v>
      </c>
      <c r="G4453" t="s">
        <v>12455</v>
      </c>
      <c r="H4453" t="s">
        <v>11247</v>
      </c>
      <c r="I4453" t="s">
        <v>20</v>
      </c>
      <c r="J4453" t="s">
        <v>34</v>
      </c>
      <c r="K4453">
        <v>1455000</v>
      </c>
      <c r="L4453">
        <v>1968</v>
      </c>
      <c r="M4453">
        <v>5.5</v>
      </c>
      <c r="N4453">
        <v>2.35</v>
      </c>
    </row>
    <row r="4454" spans="1:14" x14ac:dyDescent="0.3">
      <c r="A4454" t="s">
        <v>12456</v>
      </c>
      <c r="B4454">
        <v>94</v>
      </c>
      <c r="C4454" t="s">
        <v>12457</v>
      </c>
      <c r="D4454">
        <v>36830</v>
      </c>
      <c r="E4454" t="s">
        <v>12458</v>
      </c>
      <c r="F4454" t="s">
        <v>12456</v>
      </c>
      <c r="G4454" t="s">
        <v>12459</v>
      </c>
      <c r="H4454" t="s">
        <v>12460</v>
      </c>
      <c r="I4454" t="s">
        <v>20</v>
      </c>
      <c r="J4454" t="s">
        <v>34</v>
      </c>
      <c r="K4454">
        <v>1400000</v>
      </c>
      <c r="L4454">
        <v>2004</v>
      </c>
      <c r="M4454">
        <v>6.6</v>
      </c>
      <c r="N4454">
        <v>1.85</v>
      </c>
    </row>
    <row r="4455" spans="1:14" x14ac:dyDescent="0.3">
      <c r="A4455" t="s">
        <v>12461</v>
      </c>
      <c r="B4455">
        <v>101</v>
      </c>
      <c r="C4455" t="s">
        <v>12462</v>
      </c>
      <c r="E4455" t="s">
        <v>2190</v>
      </c>
      <c r="F4455" t="s">
        <v>2401</v>
      </c>
      <c r="G4455" t="s">
        <v>12463</v>
      </c>
      <c r="H4455" t="s">
        <v>12464</v>
      </c>
      <c r="I4455" t="s">
        <v>20</v>
      </c>
      <c r="J4455" t="s">
        <v>21</v>
      </c>
      <c r="K4455">
        <v>2000000</v>
      </c>
      <c r="L4455">
        <v>2016</v>
      </c>
      <c r="M4455">
        <v>4.8</v>
      </c>
      <c r="N4455">
        <v>2.35</v>
      </c>
    </row>
    <row r="4456" spans="1:14" x14ac:dyDescent="0.3">
      <c r="A4456" t="s">
        <v>10062</v>
      </c>
      <c r="B4456">
        <v>99</v>
      </c>
      <c r="C4456" t="s">
        <v>12465</v>
      </c>
      <c r="E4456" t="s">
        <v>3456</v>
      </c>
      <c r="F4456" t="s">
        <v>12466</v>
      </c>
      <c r="G4456" t="s">
        <v>12467</v>
      </c>
      <c r="H4456" t="s">
        <v>12468</v>
      </c>
      <c r="I4456" t="s">
        <v>20</v>
      </c>
      <c r="J4456" t="s">
        <v>182</v>
      </c>
      <c r="K4456">
        <v>3150000</v>
      </c>
      <c r="L4456">
        <v>2014</v>
      </c>
      <c r="M4456">
        <v>5.5</v>
      </c>
      <c r="N4456">
        <v>2.35</v>
      </c>
    </row>
    <row r="4457" spans="1:14" x14ac:dyDescent="0.3">
      <c r="A4457" t="s">
        <v>86</v>
      </c>
      <c r="B4457">
        <v>76</v>
      </c>
      <c r="C4457" t="s">
        <v>12469</v>
      </c>
      <c r="D4457">
        <v>231186</v>
      </c>
      <c r="E4457" t="s">
        <v>3503</v>
      </c>
      <c r="F4457" t="s">
        <v>86</v>
      </c>
      <c r="G4457" t="s">
        <v>12470</v>
      </c>
      <c r="H4457" t="s">
        <v>12471</v>
      </c>
      <c r="I4457" t="s">
        <v>965</v>
      </c>
      <c r="J4457" t="s">
        <v>966</v>
      </c>
      <c r="L4457">
        <v>2014</v>
      </c>
      <c r="M4457">
        <v>6.3</v>
      </c>
      <c r="N4457">
        <v>1.33</v>
      </c>
    </row>
    <row r="4458" spans="1:14" x14ac:dyDescent="0.3">
      <c r="A4458" t="s">
        <v>12472</v>
      </c>
      <c r="B4458">
        <v>91</v>
      </c>
      <c r="C4458" t="s">
        <v>12473</v>
      </c>
      <c r="E4458" t="s">
        <v>3456</v>
      </c>
      <c r="F4458" t="s">
        <v>2847</v>
      </c>
      <c r="G4458" t="s">
        <v>12474</v>
      </c>
      <c r="H4458" t="s">
        <v>12475</v>
      </c>
      <c r="I4458" t="s">
        <v>20</v>
      </c>
      <c r="J4458" t="s">
        <v>21</v>
      </c>
      <c r="K4458">
        <v>1400000</v>
      </c>
      <c r="L4458">
        <v>2014</v>
      </c>
      <c r="M4458">
        <v>6.9</v>
      </c>
    </row>
    <row r="4459" spans="1:14" x14ac:dyDescent="0.3">
      <c r="A4459" t="s">
        <v>12476</v>
      </c>
      <c r="B4459">
        <v>105</v>
      </c>
      <c r="C4459" t="s">
        <v>11586</v>
      </c>
      <c r="E4459" t="s">
        <v>1540</v>
      </c>
      <c r="F4459" t="s">
        <v>12477</v>
      </c>
      <c r="G4459" t="s">
        <v>12478</v>
      </c>
      <c r="H4459" t="s">
        <v>12479</v>
      </c>
      <c r="I4459" t="s">
        <v>20</v>
      </c>
      <c r="J4459" t="s">
        <v>21</v>
      </c>
      <c r="K4459">
        <v>1377800</v>
      </c>
      <c r="L4459">
        <v>1966</v>
      </c>
      <c r="M4459">
        <v>6.5</v>
      </c>
      <c r="N4459">
        <v>1.85</v>
      </c>
    </row>
    <row r="4460" spans="1:14" x14ac:dyDescent="0.3">
      <c r="A4460" t="s">
        <v>857</v>
      </c>
      <c r="B4460">
        <v>120</v>
      </c>
      <c r="C4460" t="s">
        <v>466</v>
      </c>
      <c r="D4460">
        <v>3650677</v>
      </c>
      <c r="E4460" t="s">
        <v>678</v>
      </c>
      <c r="F4460" t="s">
        <v>228</v>
      </c>
      <c r="G4460" t="s">
        <v>12480</v>
      </c>
      <c r="H4460" t="s">
        <v>2215</v>
      </c>
      <c r="I4460" t="s">
        <v>20</v>
      </c>
      <c r="J4460" t="s">
        <v>34</v>
      </c>
      <c r="K4460">
        <v>960000</v>
      </c>
      <c r="L4460">
        <v>1998</v>
      </c>
      <c r="M4460">
        <v>8.1999999999999993</v>
      </c>
      <c r="N4460">
        <v>1.85</v>
      </c>
    </row>
    <row r="4461" spans="1:14" x14ac:dyDescent="0.3">
      <c r="A4461" t="s">
        <v>12481</v>
      </c>
      <c r="B4461">
        <v>105</v>
      </c>
      <c r="C4461" t="s">
        <v>1493</v>
      </c>
      <c r="E4461" t="s">
        <v>8819</v>
      </c>
      <c r="F4461" t="s">
        <v>2878</v>
      </c>
      <c r="G4461" t="s">
        <v>12482</v>
      </c>
      <c r="H4461" t="s">
        <v>2651</v>
      </c>
      <c r="I4461" t="s">
        <v>20</v>
      </c>
      <c r="J4461" t="s">
        <v>21</v>
      </c>
      <c r="K4461">
        <v>1250000</v>
      </c>
      <c r="L4461">
        <v>1982</v>
      </c>
      <c r="M4461">
        <v>7.1</v>
      </c>
    </row>
    <row r="4462" spans="1:14" x14ac:dyDescent="0.3">
      <c r="A4462" t="s">
        <v>45</v>
      </c>
      <c r="B4462">
        <v>120</v>
      </c>
      <c r="C4462" t="s">
        <v>12483</v>
      </c>
      <c r="E4462" t="s">
        <v>12484</v>
      </c>
      <c r="F4462" t="s">
        <v>7438</v>
      </c>
      <c r="G4462" t="s">
        <v>12485</v>
      </c>
      <c r="H4462" t="s">
        <v>45</v>
      </c>
      <c r="I4462" t="s">
        <v>20</v>
      </c>
      <c r="J4462" t="s">
        <v>21</v>
      </c>
      <c r="M4462">
        <v>7.3</v>
      </c>
      <c r="N4462">
        <v>4</v>
      </c>
    </row>
    <row r="4463" spans="1:14" x14ac:dyDescent="0.3">
      <c r="A4463" t="s">
        <v>9525</v>
      </c>
      <c r="B4463">
        <v>105</v>
      </c>
      <c r="C4463" t="s">
        <v>12486</v>
      </c>
      <c r="D4463">
        <v>1647780</v>
      </c>
      <c r="E4463" t="s">
        <v>2190</v>
      </c>
      <c r="F4463" t="s">
        <v>2790</v>
      </c>
      <c r="G4463" t="s">
        <v>12487</v>
      </c>
      <c r="H4463" t="s">
        <v>12488</v>
      </c>
      <c r="I4463" t="s">
        <v>9256</v>
      </c>
      <c r="J4463" t="s">
        <v>4713</v>
      </c>
      <c r="K4463">
        <v>1300000</v>
      </c>
      <c r="L4463">
        <v>1998</v>
      </c>
      <c r="M4463">
        <v>8.1</v>
      </c>
      <c r="N4463">
        <v>1.33</v>
      </c>
    </row>
    <row r="4464" spans="1:14" x14ac:dyDescent="0.3">
      <c r="A4464" t="s">
        <v>186</v>
      </c>
      <c r="B4464">
        <v>95</v>
      </c>
      <c r="C4464" t="s">
        <v>1208</v>
      </c>
      <c r="D4464">
        <v>695229</v>
      </c>
      <c r="E4464" t="s">
        <v>1649</v>
      </c>
      <c r="F4464" t="s">
        <v>186</v>
      </c>
      <c r="G4464" t="s">
        <v>12489</v>
      </c>
      <c r="H4464" t="s">
        <v>4157</v>
      </c>
      <c r="I4464" t="s">
        <v>20</v>
      </c>
      <c r="J4464" t="s">
        <v>21</v>
      </c>
      <c r="K4464">
        <v>1300000</v>
      </c>
      <c r="L4464">
        <v>1996</v>
      </c>
      <c r="M4464">
        <v>7.2</v>
      </c>
      <c r="N4464">
        <v>1.85</v>
      </c>
    </row>
    <row r="4465" spans="1:14" x14ac:dyDescent="0.3">
      <c r="A4465" t="s">
        <v>12490</v>
      </c>
      <c r="B4465">
        <v>135</v>
      </c>
      <c r="C4465" t="s">
        <v>12491</v>
      </c>
      <c r="D4465">
        <v>638951</v>
      </c>
      <c r="E4465" t="s">
        <v>2190</v>
      </c>
      <c r="F4465" t="s">
        <v>12492</v>
      </c>
      <c r="G4465" t="s">
        <v>12493</v>
      </c>
      <c r="H4465" t="s">
        <v>12494</v>
      </c>
      <c r="I4465" t="s">
        <v>12495</v>
      </c>
      <c r="J4465" t="s">
        <v>21</v>
      </c>
      <c r="K4465">
        <v>1592000</v>
      </c>
      <c r="L4465">
        <v>2006</v>
      </c>
      <c r="M4465">
        <v>7.4</v>
      </c>
      <c r="N4465">
        <v>1.85</v>
      </c>
    </row>
    <row r="4466" spans="1:14" x14ac:dyDescent="0.3">
      <c r="A4466" t="s">
        <v>12496</v>
      </c>
      <c r="B4466">
        <v>105</v>
      </c>
      <c r="C4466" t="s">
        <v>891</v>
      </c>
      <c r="D4466">
        <v>609042</v>
      </c>
      <c r="E4466" t="s">
        <v>2190</v>
      </c>
      <c r="F4466" t="s">
        <v>2508</v>
      </c>
      <c r="G4466" t="s">
        <v>12497</v>
      </c>
      <c r="H4466" t="s">
        <v>2063</v>
      </c>
      <c r="I4466" t="s">
        <v>20</v>
      </c>
      <c r="J4466" t="s">
        <v>21</v>
      </c>
      <c r="K4466">
        <v>1300000</v>
      </c>
      <c r="L4466">
        <v>1999</v>
      </c>
      <c r="M4466">
        <v>6.5</v>
      </c>
      <c r="N4466">
        <v>1.85</v>
      </c>
    </row>
    <row r="4467" spans="1:14" x14ac:dyDescent="0.3">
      <c r="A4467" t="s">
        <v>12498</v>
      </c>
      <c r="B4467">
        <v>83</v>
      </c>
      <c r="C4467" t="s">
        <v>9253</v>
      </c>
      <c r="D4467">
        <v>1521</v>
      </c>
      <c r="E4467" t="s">
        <v>4639</v>
      </c>
      <c r="F4467" t="s">
        <v>708</v>
      </c>
      <c r="G4467" t="s">
        <v>12499</v>
      </c>
      <c r="H4467" t="s">
        <v>12396</v>
      </c>
      <c r="I4467" t="s">
        <v>20</v>
      </c>
      <c r="J4467" t="s">
        <v>182</v>
      </c>
      <c r="K4467">
        <v>1500000</v>
      </c>
      <c r="L4467">
        <v>2012</v>
      </c>
      <c r="M4467">
        <v>5.7</v>
      </c>
    </row>
    <row r="4468" spans="1:14" x14ac:dyDescent="0.3">
      <c r="A4468" t="s">
        <v>2718</v>
      </c>
      <c r="B4468">
        <v>111</v>
      </c>
      <c r="C4468" t="s">
        <v>2337</v>
      </c>
      <c r="D4468">
        <v>32940507</v>
      </c>
      <c r="E4468" t="s">
        <v>315</v>
      </c>
      <c r="F4468" t="s">
        <v>658</v>
      </c>
      <c r="G4468" t="s">
        <v>2719</v>
      </c>
      <c r="H4468" t="s">
        <v>2720</v>
      </c>
      <c r="I4468" t="s">
        <v>20</v>
      </c>
      <c r="J4468" t="s">
        <v>21</v>
      </c>
      <c r="K4468">
        <v>60000000</v>
      </c>
      <c r="L4468">
        <v>1998</v>
      </c>
      <c r="M4468">
        <v>6.1</v>
      </c>
      <c r="N4468">
        <v>2.35</v>
      </c>
    </row>
    <row r="4469" spans="1:14" x14ac:dyDescent="0.3">
      <c r="A4469" t="s">
        <v>45</v>
      </c>
      <c r="B4469">
        <v>60</v>
      </c>
      <c r="C4469" t="s">
        <v>12500</v>
      </c>
      <c r="E4469" t="s">
        <v>1216</v>
      </c>
      <c r="F4469" t="s">
        <v>2094</v>
      </c>
      <c r="G4469" t="s">
        <v>12501</v>
      </c>
      <c r="H4469" t="s">
        <v>12502</v>
      </c>
      <c r="I4469" t="s">
        <v>20</v>
      </c>
      <c r="J4469" t="s">
        <v>21</v>
      </c>
      <c r="K4469">
        <v>5000000</v>
      </c>
      <c r="M4469">
        <v>7.7</v>
      </c>
      <c r="N4469">
        <v>1.33</v>
      </c>
    </row>
    <row r="4470" spans="1:14" x14ac:dyDescent="0.3">
      <c r="A4470" t="s">
        <v>12503</v>
      </c>
      <c r="B4470">
        <v>135</v>
      </c>
      <c r="C4470" t="s">
        <v>12504</v>
      </c>
      <c r="E4470" t="s">
        <v>4446</v>
      </c>
      <c r="F4470" t="s">
        <v>12505</v>
      </c>
      <c r="G4470" t="s">
        <v>12506</v>
      </c>
      <c r="H4470" t="s">
        <v>12507</v>
      </c>
      <c r="I4470" t="s">
        <v>20</v>
      </c>
      <c r="J4470" t="s">
        <v>12508</v>
      </c>
      <c r="K4470">
        <v>1400000</v>
      </c>
      <c r="L4470">
        <v>2014</v>
      </c>
      <c r="M4470">
        <v>8.6999999999999993</v>
      </c>
      <c r="N4470">
        <v>2.35</v>
      </c>
    </row>
    <row r="4471" spans="1:14" x14ac:dyDescent="0.3">
      <c r="A4471" t="s">
        <v>12509</v>
      </c>
      <c r="B4471">
        <v>88</v>
      </c>
      <c r="C4471" t="s">
        <v>12510</v>
      </c>
      <c r="E4471" t="s">
        <v>441</v>
      </c>
      <c r="F4471" t="s">
        <v>2312</v>
      </c>
      <c r="G4471" t="s">
        <v>12511</v>
      </c>
      <c r="H4471" t="s">
        <v>12512</v>
      </c>
      <c r="I4471" t="s">
        <v>20</v>
      </c>
      <c r="J4471" t="s">
        <v>182</v>
      </c>
      <c r="K4471">
        <v>1750000</v>
      </c>
      <c r="L4471">
        <v>1985</v>
      </c>
      <c r="M4471">
        <v>4.3</v>
      </c>
      <c r="N4471">
        <v>1.85</v>
      </c>
    </row>
    <row r="4472" spans="1:14" x14ac:dyDescent="0.3">
      <c r="A4472" t="s">
        <v>12513</v>
      </c>
      <c r="B4472">
        <v>87</v>
      </c>
      <c r="C4472" t="s">
        <v>1857</v>
      </c>
      <c r="D4472">
        <v>19539</v>
      </c>
      <c r="E4472" t="s">
        <v>1099</v>
      </c>
      <c r="F4472" t="s">
        <v>160</v>
      </c>
      <c r="G4472" t="s">
        <v>12514</v>
      </c>
      <c r="H4472" t="s">
        <v>3129</v>
      </c>
      <c r="I4472" t="s">
        <v>20</v>
      </c>
      <c r="J4472" t="s">
        <v>21</v>
      </c>
      <c r="K4472">
        <v>1000000</v>
      </c>
      <c r="L4472">
        <v>2003</v>
      </c>
      <c r="M4472">
        <v>6.2</v>
      </c>
      <c r="N4472">
        <v>1.85</v>
      </c>
    </row>
    <row r="4473" spans="1:14" x14ac:dyDescent="0.3">
      <c r="A4473" t="s">
        <v>12515</v>
      </c>
      <c r="B4473">
        <v>97</v>
      </c>
      <c r="C4473" t="s">
        <v>12516</v>
      </c>
      <c r="D4473">
        <v>100358</v>
      </c>
      <c r="E4473" t="s">
        <v>6706</v>
      </c>
      <c r="F4473" t="s">
        <v>10270</v>
      </c>
      <c r="G4473" t="s">
        <v>12517</v>
      </c>
      <c r="H4473" t="s">
        <v>12518</v>
      </c>
      <c r="I4473" t="s">
        <v>20</v>
      </c>
      <c r="J4473" t="s">
        <v>3498</v>
      </c>
      <c r="K4473">
        <v>1500000</v>
      </c>
      <c r="L4473">
        <v>2005</v>
      </c>
      <c r="M4473">
        <v>3.3</v>
      </c>
      <c r="N4473">
        <v>2.35</v>
      </c>
    </row>
    <row r="4474" spans="1:14" x14ac:dyDescent="0.3">
      <c r="A4474" t="s">
        <v>11479</v>
      </c>
      <c r="B4474">
        <v>82</v>
      </c>
      <c r="C4474" t="s">
        <v>5702</v>
      </c>
      <c r="E4474" t="s">
        <v>1099</v>
      </c>
      <c r="F4474" t="s">
        <v>2877</v>
      </c>
      <c r="G4474" t="s">
        <v>12519</v>
      </c>
      <c r="H4474" t="s">
        <v>12520</v>
      </c>
      <c r="I4474" t="s">
        <v>20</v>
      </c>
      <c r="J4474" t="s">
        <v>21</v>
      </c>
      <c r="K4474">
        <v>1300000</v>
      </c>
      <c r="L4474">
        <v>2010</v>
      </c>
      <c r="M4474">
        <v>2.7</v>
      </c>
      <c r="N4474">
        <v>1.85</v>
      </c>
    </row>
    <row r="4475" spans="1:14" x14ac:dyDescent="0.3">
      <c r="A4475" t="s">
        <v>12521</v>
      </c>
      <c r="B4475">
        <v>103</v>
      </c>
      <c r="C4475" t="s">
        <v>12522</v>
      </c>
      <c r="E4475" t="s">
        <v>12523</v>
      </c>
      <c r="F4475" t="s">
        <v>1421</v>
      </c>
      <c r="G4475" t="s">
        <v>12524</v>
      </c>
      <c r="H4475" t="s">
        <v>10685</v>
      </c>
      <c r="I4475" t="s">
        <v>20</v>
      </c>
      <c r="J4475" t="s">
        <v>21</v>
      </c>
      <c r="K4475">
        <v>1300000</v>
      </c>
      <c r="L4475">
        <v>2009</v>
      </c>
      <c r="M4475">
        <v>5.2</v>
      </c>
      <c r="N4475">
        <v>2.35</v>
      </c>
    </row>
    <row r="4476" spans="1:14" x14ac:dyDescent="0.3">
      <c r="A4476" t="s">
        <v>6584</v>
      </c>
      <c r="B4476">
        <v>130</v>
      </c>
      <c r="C4476" t="s">
        <v>12525</v>
      </c>
      <c r="E4476" t="s">
        <v>12526</v>
      </c>
      <c r="F4476" t="s">
        <v>2255</v>
      </c>
      <c r="G4476" t="s">
        <v>12527</v>
      </c>
      <c r="H4476" t="s">
        <v>10419</v>
      </c>
      <c r="I4476" t="s">
        <v>20</v>
      </c>
      <c r="J4476" t="s">
        <v>21</v>
      </c>
      <c r="K4476">
        <v>1288000</v>
      </c>
      <c r="L4476">
        <v>1940</v>
      </c>
      <c r="M4476">
        <v>8.1999999999999993</v>
      </c>
      <c r="N4476">
        <v>1.37</v>
      </c>
    </row>
    <row r="4477" spans="1:14" x14ac:dyDescent="0.3">
      <c r="A4477" t="s">
        <v>4346</v>
      </c>
      <c r="B4477">
        <v>87</v>
      </c>
      <c r="C4477" t="s">
        <v>12528</v>
      </c>
      <c r="D4477">
        <v>19100000</v>
      </c>
      <c r="E4477" t="s">
        <v>1959</v>
      </c>
      <c r="F4477" t="s">
        <v>12529</v>
      </c>
      <c r="G4477" t="s">
        <v>12530</v>
      </c>
      <c r="H4477" t="s">
        <v>12531</v>
      </c>
      <c r="I4477" t="s">
        <v>20</v>
      </c>
      <c r="J4477" t="s">
        <v>21</v>
      </c>
      <c r="K4477">
        <v>1250000</v>
      </c>
      <c r="L4477">
        <v>1981</v>
      </c>
      <c r="M4477">
        <v>6.1</v>
      </c>
      <c r="N4477">
        <v>1.85</v>
      </c>
    </row>
    <row r="4478" spans="1:14" x14ac:dyDescent="0.3">
      <c r="A4478" t="s">
        <v>10836</v>
      </c>
      <c r="B4478">
        <v>101</v>
      </c>
      <c r="C4478" t="s">
        <v>12532</v>
      </c>
      <c r="E4478" t="s">
        <v>12533</v>
      </c>
      <c r="F4478" t="s">
        <v>12534</v>
      </c>
      <c r="G4478" t="s">
        <v>12535</v>
      </c>
      <c r="H4478" t="s">
        <v>12536</v>
      </c>
      <c r="I4478" t="s">
        <v>20</v>
      </c>
      <c r="J4478" t="s">
        <v>21</v>
      </c>
      <c r="K4478">
        <v>1250000</v>
      </c>
      <c r="L4478">
        <v>1945</v>
      </c>
      <c r="M4478">
        <v>8</v>
      </c>
      <c r="N4478">
        <v>1.37</v>
      </c>
    </row>
    <row r="4479" spans="1:14" x14ac:dyDescent="0.3">
      <c r="A4479" t="s">
        <v>12537</v>
      </c>
      <c r="B4479">
        <v>96</v>
      </c>
      <c r="C4479" t="s">
        <v>2061</v>
      </c>
      <c r="E4479" t="s">
        <v>6131</v>
      </c>
      <c r="F4479" t="s">
        <v>5158</v>
      </c>
      <c r="G4479" t="s">
        <v>12538</v>
      </c>
      <c r="H4479" t="s">
        <v>5980</v>
      </c>
      <c r="I4479" t="s">
        <v>20</v>
      </c>
      <c r="J4479" t="s">
        <v>21</v>
      </c>
      <c r="K4479">
        <v>1250000</v>
      </c>
      <c r="L4479">
        <v>1984</v>
      </c>
      <c r="M4479">
        <v>5.5</v>
      </c>
      <c r="N4479">
        <v>1.85</v>
      </c>
    </row>
    <row r="4480" spans="1:14" x14ac:dyDescent="0.3">
      <c r="A4480" t="s">
        <v>11493</v>
      </c>
      <c r="B4480">
        <v>80</v>
      </c>
      <c r="C4480" t="s">
        <v>12539</v>
      </c>
      <c r="D4480">
        <v>2833383</v>
      </c>
      <c r="E4480" t="s">
        <v>3846</v>
      </c>
      <c r="F4480" t="s">
        <v>3569</v>
      </c>
      <c r="G4480" t="s">
        <v>12540</v>
      </c>
      <c r="H4480" t="s">
        <v>12541</v>
      </c>
      <c r="I4480" t="s">
        <v>20</v>
      </c>
      <c r="J4480" t="s">
        <v>21</v>
      </c>
      <c r="K4480">
        <v>427000</v>
      </c>
      <c r="L4480">
        <v>2012</v>
      </c>
      <c r="M4480">
        <v>5.7</v>
      </c>
      <c r="N4480">
        <v>2.35</v>
      </c>
    </row>
    <row r="4481" spans="1:14" x14ac:dyDescent="0.3">
      <c r="A4481" t="s">
        <v>12542</v>
      </c>
      <c r="B4481">
        <v>87</v>
      </c>
      <c r="C4481" t="s">
        <v>478</v>
      </c>
      <c r="E4481" t="s">
        <v>6869</v>
      </c>
      <c r="F4481" t="s">
        <v>12543</v>
      </c>
      <c r="G4481" t="s">
        <v>12544</v>
      </c>
      <c r="H4481" t="s">
        <v>9732</v>
      </c>
      <c r="I4481" t="s">
        <v>20</v>
      </c>
      <c r="J4481" t="s">
        <v>21</v>
      </c>
      <c r="K4481">
        <v>15000000</v>
      </c>
      <c r="L4481">
        <v>2011</v>
      </c>
      <c r="M4481">
        <v>3.7</v>
      </c>
      <c r="N4481">
        <v>1.78</v>
      </c>
    </row>
    <row r="4482" spans="1:14" x14ac:dyDescent="0.3">
      <c r="A4482" t="s">
        <v>12545</v>
      </c>
      <c r="B4482">
        <v>92</v>
      </c>
      <c r="C4482" t="s">
        <v>12546</v>
      </c>
      <c r="E4482" t="s">
        <v>12547</v>
      </c>
      <c r="F4482" t="s">
        <v>5819</v>
      </c>
      <c r="G4482" t="s">
        <v>12548</v>
      </c>
      <c r="H4482" t="s">
        <v>12549</v>
      </c>
      <c r="I4482" t="s">
        <v>20</v>
      </c>
      <c r="J4482" t="s">
        <v>21</v>
      </c>
      <c r="K4482">
        <v>1250000</v>
      </c>
      <c r="L4482">
        <v>1953</v>
      </c>
      <c r="M4482">
        <v>7.1</v>
      </c>
      <c r="N4482">
        <v>1.37</v>
      </c>
    </row>
    <row r="4483" spans="1:14" x14ac:dyDescent="0.3">
      <c r="A4483" t="s">
        <v>11230</v>
      </c>
      <c r="B4483">
        <v>118</v>
      </c>
      <c r="C4483" t="s">
        <v>12550</v>
      </c>
      <c r="E4483" t="s">
        <v>4396</v>
      </c>
      <c r="F4483" t="s">
        <v>3796</v>
      </c>
      <c r="G4483" t="s">
        <v>12551</v>
      </c>
      <c r="H4483" t="s">
        <v>12552</v>
      </c>
      <c r="I4483" t="s">
        <v>20</v>
      </c>
      <c r="J4483" t="s">
        <v>21</v>
      </c>
      <c r="K4483">
        <v>1250000</v>
      </c>
      <c r="L4483">
        <v>1941</v>
      </c>
      <c r="M4483">
        <v>7.8</v>
      </c>
      <c r="N4483">
        <v>1.37</v>
      </c>
    </row>
    <row r="4484" spans="1:14" x14ac:dyDescent="0.3">
      <c r="A4484" t="s">
        <v>45</v>
      </c>
      <c r="B4484">
        <v>27</v>
      </c>
      <c r="C4484" t="s">
        <v>12553</v>
      </c>
      <c r="E4484" t="s">
        <v>2190</v>
      </c>
      <c r="F4484" t="s">
        <v>3261</v>
      </c>
      <c r="G4484" t="s">
        <v>12554</v>
      </c>
      <c r="H4484" t="s">
        <v>7137</v>
      </c>
      <c r="I4484" t="s">
        <v>20</v>
      </c>
      <c r="J4484" t="s">
        <v>21</v>
      </c>
      <c r="M4484">
        <v>7.3</v>
      </c>
    </row>
    <row r="4485" spans="1:14" x14ac:dyDescent="0.3">
      <c r="A4485" t="s">
        <v>3182</v>
      </c>
      <c r="B4485">
        <v>123</v>
      </c>
      <c r="C4485" t="s">
        <v>12555</v>
      </c>
      <c r="E4485" t="s">
        <v>8850</v>
      </c>
      <c r="F4485" t="s">
        <v>547</v>
      </c>
      <c r="G4485" t="s">
        <v>12556</v>
      </c>
      <c r="H4485" t="s">
        <v>12557</v>
      </c>
      <c r="I4485" t="s">
        <v>20</v>
      </c>
      <c r="J4485" t="s">
        <v>21</v>
      </c>
      <c r="K4485">
        <v>1420000</v>
      </c>
      <c r="L4485">
        <v>2014</v>
      </c>
      <c r="M4485">
        <v>4.0999999999999996</v>
      </c>
      <c r="N4485">
        <v>2.35</v>
      </c>
    </row>
    <row r="4486" spans="1:14" x14ac:dyDescent="0.3">
      <c r="A4486" t="s">
        <v>1005</v>
      </c>
      <c r="B4486">
        <v>100</v>
      </c>
      <c r="C4486" t="s">
        <v>12558</v>
      </c>
      <c r="D4486">
        <v>24741700</v>
      </c>
      <c r="E4486" t="s">
        <v>2190</v>
      </c>
      <c r="F4486" t="s">
        <v>3033</v>
      </c>
      <c r="G4486" t="s">
        <v>12559</v>
      </c>
      <c r="H4486" t="s">
        <v>1805</v>
      </c>
      <c r="I4486" t="s">
        <v>20</v>
      </c>
      <c r="J4486" t="s">
        <v>21</v>
      </c>
      <c r="K4486">
        <v>1200000</v>
      </c>
      <c r="L4486">
        <v>1989</v>
      </c>
      <c r="M4486">
        <v>7.2</v>
      </c>
      <c r="N4486">
        <v>1.85</v>
      </c>
    </row>
    <row r="4487" spans="1:14" x14ac:dyDescent="0.3">
      <c r="A4487" t="s">
        <v>225</v>
      </c>
      <c r="B4487">
        <v>103</v>
      </c>
      <c r="C4487" t="s">
        <v>1709</v>
      </c>
      <c r="D4487">
        <v>55153403</v>
      </c>
      <c r="E4487" t="s">
        <v>1959</v>
      </c>
      <c r="F4487" t="s">
        <v>1797</v>
      </c>
      <c r="G4487" t="s">
        <v>12560</v>
      </c>
      <c r="H4487" t="s">
        <v>8568</v>
      </c>
      <c r="I4487" t="s">
        <v>20</v>
      </c>
      <c r="J4487" t="s">
        <v>21</v>
      </c>
      <c r="K4487">
        <v>1200000</v>
      </c>
      <c r="L4487">
        <v>2004</v>
      </c>
      <c r="M4487">
        <v>7.7</v>
      </c>
      <c r="N4487">
        <v>1.85</v>
      </c>
    </row>
    <row r="4488" spans="1:14" x14ac:dyDescent="0.3">
      <c r="A4488" t="s">
        <v>3105</v>
      </c>
      <c r="B4488">
        <v>100</v>
      </c>
      <c r="C4488" t="s">
        <v>2374</v>
      </c>
      <c r="D4488">
        <v>18488314</v>
      </c>
      <c r="E4488" t="s">
        <v>7417</v>
      </c>
      <c r="F4488" t="s">
        <v>6741</v>
      </c>
      <c r="G4488" t="s">
        <v>12561</v>
      </c>
      <c r="H4488" t="s">
        <v>3105</v>
      </c>
      <c r="I4488" t="s">
        <v>20</v>
      </c>
      <c r="J4488" t="s">
        <v>21</v>
      </c>
      <c r="K4488">
        <v>1200000</v>
      </c>
      <c r="L4488">
        <v>2001</v>
      </c>
      <c r="M4488">
        <v>7.1</v>
      </c>
      <c r="N4488">
        <v>1.85</v>
      </c>
    </row>
    <row r="4489" spans="1:14" x14ac:dyDescent="0.3">
      <c r="A4489" t="s">
        <v>12562</v>
      </c>
      <c r="B4489">
        <v>99</v>
      </c>
      <c r="C4489" t="s">
        <v>97</v>
      </c>
      <c r="E4489" t="s">
        <v>1193</v>
      </c>
      <c r="F4489" t="s">
        <v>12563</v>
      </c>
      <c r="G4489" t="s">
        <v>12564</v>
      </c>
      <c r="H4489" t="s">
        <v>12565</v>
      </c>
      <c r="I4489" t="s">
        <v>20</v>
      </c>
      <c r="J4489" t="s">
        <v>21</v>
      </c>
      <c r="K4489">
        <v>1300000</v>
      </c>
      <c r="L4489">
        <v>2014</v>
      </c>
      <c r="M4489">
        <v>7.6</v>
      </c>
      <c r="N4489">
        <v>1.85</v>
      </c>
    </row>
    <row r="4490" spans="1:14" x14ac:dyDescent="0.3">
      <c r="A4490" t="s">
        <v>12566</v>
      </c>
      <c r="B4490">
        <v>89</v>
      </c>
      <c r="C4490" t="s">
        <v>12567</v>
      </c>
      <c r="D4490">
        <v>11278</v>
      </c>
      <c r="E4490" t="s">
        <v>1649</v>
      </c>
      <c r="F4490" t="s">
        <v>12568</v>
      </c>
      <c r="G4490" t="s">
        <v>12569</v>
      </c>
      <c r="H4490" t="s">
        <v>12570</v>
      </c>
      <c r="I4490" t="s">
        <v>1800</v>
      </c>
      <c r="J4490" t="s">
        <v>1890</v>
      </c>
      <c r="K4490">
        <v>1300000</v>
      </c>
      <c r="L4490">
        <v>2013</v>
      </c>
      <c r="M4490">
        <v>7</v>
      </c>
    </row>
    <row r="4491" spans="1:14" x14ac:dyDescent="0.3">
      <c r="A4491" t="s">
        <v>1739</v>
      </c>
      <c r="B4491">
        <v>104</v>
      </c>
      <c r="C4491" t="s">
        <v>407</v>
      </c>
      <c r="D4491">
        <v>79363785</v>
      </c>
      <c r="E4491" t="s">
        <v>1740</v>
      </c>
      <c r="F4491" t="s">
        <v>400</v>
      </c>
      <c r="G4491" t="s">
        <v>1741</v>
      </c>
      <c r="H4491" t="s">
        <v>1742</v>
      </c>
      <c r="I4491" t="s">
        <v>20</v>
      </c>
      <c r="J4491" t="s">
        <v>21</v>
      </c>
      <c r="K4491">
        <v>80000000</v>
      </c>
      <c r="L4491">
        <v>2008</v>
      </c>
      <c r="M4491">
        <v>5.5</v>
      </c>
      <c r="N4491">
        <v>2.35</v>
      </c>
    </row>
    <row r="4492" spans="1:14" x14ac:dyDescent="0.3">
      <c r="A4492" t="s">
        <v>6180</v>
      </c>
      <c r="B4492">
        <v>114</v>
      </c>
      <c r="C4492" t="s">
        <v>12571</v>
      </c>
      <c r="D4492">
        <v>13876974</v>
      </c>
      <c r="E4492" t="s">
        <v>936</v>
      </c>
      <c r="F4492" t="s">
        <v>8952</v>
      </c>
      <c r="G4492" t="s">
        <v>12572</v>
      </c>
      <c r="H4492" t="s">
        <v>6184</v>
      </c>
      <c r="I4492" t="s">
        <v>3497</v>
      </c>
      <c r="J4492" t="s">
        <v>3498</v>
      </c>
      <c r="K4492">
        <v>7000000</v>
      </c>
      <c r="L4492">
        <v>2001</v>
      </c>
      <c r="M4492">
        <v>7.4</v>
      </c>
      <c r="N4492">
        <v>1.85</v>
      </c>
    </row>
    <row r="4493" spans="1:14" x14ac:dyDescent="0.3">
      <c r="A4493" t="s">
        <v>8021</v>
      </c>
      <c r="B4493">
        <v>111</v>
      </c>
      <c r="C4493" t="s">
        <v>2118</v>
      </c>
      <c r="D4493">
        <v>9180275</v>
      </c>
      <c r="E4493" t="s">
        <v>2190</v>
      </c>
      <c r="F4493" t="s">
        <v>609</v>
      </c>
      <c r="G4493" t="s">
        <v>12573</v>
      </c>
      <c r="H4493" t="s">
        <v>1481</v>
      </c>
      <c r="I4493" t="s">
        <v>20</v>
      </c>
      <c r="J4493" t="s">
        <v>21</v>
      </c>
      <c r="K4493">
        <v>1200000</v>
      </c>
      <c r="L4493">
        <v>2000</v>
      </c>
      <c r="M4493">
        <v>7.7</v>
      </c>
      <c r="N4493">
        <v>1.85</v>
      </c>
    </row>
    <row r="4494" spans="1:14" x14ac:dyDescent="0.3">
      <c r="A4494" t="s">
        <v>6584</v>
      </c>
      <c r="B4494">
        <v>99</v>
      </c>
      <c r="C4494" t="s">
        <v>11090</v>
      </c>
      <c r="E4494" t="s">
        <v>7973</v>
      </c>
      <c r="F4494" t="s">
        <v>12574</v>
      </c>
      <c r="G4494" t="s">
        <v>12575</v>
      </c>
      <c r="H4494" t="s">
        <v>10692</v>
      </c>
      <c r="I4494" t="s">
        <v>20</v>
      </c>
      <c r="J4494" t="s">
        <v>21</v>
      </c>
      <c r="K4494">
        <v>1200000</v>
      </c>
      <c r="L4494">
        <v>1955</v>
      </c>
      <c r="M4494">
        <v>7.2</v>
      </c>
      <c r="N4494">
        <v>1.5</v>
      </c>
    </row>
    <row r="4495" spans="1:14" x14ac:dyDescent="0.3">
      <c r="A4495" t="s">
        <v>3755</v>
      </c>
      <c r="B4495">
        <v>110</v>
      </c>
      <c r="C4495" t="s">
        <v>317</v>
      </c>
      <c r="D4495">
        <v>22494487</v>
      </c>
      <c r="E4495" t="s">
        <v>1403</v>
      </c>
      <c r="F4495" t="s">
        <v>658</v>
      </c>
      <c r="G4495" t="s">
        <v>5516</v>
      </c>
      <c r="H4495" t="s">
        <v>1770</v>
      </c>
      <c r="I4495" t="s">
        <v>20</v>
      </c>
      <c r="J4495" t="s">
        <v>520</v>
      </c>
      <c r="K4495">
        <v>27000000</v>
      </c>
      <c r="L4495">
        <v>2006</v>
      </c>
      <c r="M4495">
        <v>7.8</v>
      </c>
      <c r="N4495">
        <v>2.35</v>
      </c>
    </row>
    <row r="4496" spans="1:14" x14ac:dyDescent="0.3">
      <c r="A4496" t="s">
        <v>12576</v>
      </c>
      <c r="B4496">
        <v>85</v>
      </c>
      <c r="C4496" t="s">
        <v>3732</v>
      </c>
      <c r="D4496">
        <v>2199853</v>
      </c>
      <c r="E4496" t="s">
        <v>1649</v>
      </c>
      <c r="F4496" t="s">
        <v>2397</v>
      </c>
      <c r="G4496" t="s">
        <v>12577</v>
      </c>
      <c r="H4496" t="s">
        <v>5194</v>
      </c>
      <c r="I4496" t="s">
        <v>20</v>
      </c>
      <c r="J4496" t="s">
        <v>21</v>
      </c>
      <c r="K4496">
        <v>1200000</v>
      </c>
      <c r="L4496">
        <v>1999</v>
      </c>
      <c r="M4496">
        <v>6.6</v>
      </c>
      <c r="N4496">
        <v>1.85</v>
      </c>
    </row>
    <row r="4497" spans="1:14" x14ac:dyDescent="0.3">
      <c r="A4497" t="s">
        <v>12578</v>
      </c>
      <c r="B4497">
        <v>113</v>
      </c>
      <c r="C4497" t="s">
        <v>9041</v>
      </c>
      <c r="D4497">
        <v>2859955</v>
      </c>
      <c r="E4497" t="s">
        <v>2423</v>
      </c>
      <c r="F4497" t="s">
        <v>432</v>
      </c>
      <c r="G4497" t="s">
        <v>12579</v>
      </c>
      <c r="H4497" t="s">
        <v>3888</v>
      </c>
      <c r="I4497" t="s">
        <v>20</v>
      </c>
      <c r="J4497" t="s">
        <v>21</v>
      </c>
      <c r="K4497">
        <v>1200000</v>
      </c>
      <c r="L4497">
        <v>2013</v>
      </c>
      <c r="M4497">
        <v>6</v>
      </c>
      <c r="N4497">
        <v>2.35</v>
      </c>
    </row>
    <row r="4498" spans="1:14" x14ac:dyDescent="0.3">
      <c r="A4498" t="s">
        <v>1159</v>
      </c>
      <c r="B4498">
        <v>99</v>
      </c>
      <c r="C4498" t="s">
        <v>186</v>
      </c>
      <c r="D4498">
        <v>2812029</v>
      </c>
      <c r="E4498" t="s">
        <v>1392</v>
      </c>
      <c r="F4498" t="s">
        <v>1159</v>
      </c>
      <c r="G4498" t="s">
        <v>12580</v>
      </c>
      <c r="H4498" t="s">
        <v>2867</v>
      </c>
      <c r="I4498" t="s">
        <v>20</v>
      </c>
      <c r="J4498" t="s">
        <v>21</v>
      </c>
      <c r="K4498">
        <v>1200000</v>
      </c>
      <c r="L4498">
        <v>1992</v>
      </c>
      <c r="M4498">
        <v>8.4</v>
      </c>
      <c r="N4498">
        <v>2.35</v>
      </c>
    </row>
    <row r="4499" spans="1:14" x14ac:dyDescent="0.3">
      <c r="A4499" t="s">
        <v>10703</v>
      </c>
      <c r="B4499">
        <v>83</v>
      </c>
      <c r="C4499" t="s">
        <v>12581</v>
      </c>
      <c r="E4499" t="s">
        <v>3637</v>
      </c>
      <c r="F4499" t="s">
        <v>12582</v>
      </c>
      <c r="G4499" t="s">
        <v>12583</v>
      </c>
      <c r="H4499" t="s">
        <v>12584</v>
      </c>
      <c r="I4499" t="s">
        <v>20</v>
      </c>
      <c r="J4499" t="s">
        <v>21</v>
      </c>
      <c r="L4499">
        <v>1940</v>
      </c>
      <c r="M4499">
        <v>6.5</v>
      </c>
      <c r="N4499">
        <v>1.37</v>
      </c>
    </row>
    <row r="4500" spans="1:14" x14ac:dyDescent="0.3">
      <c r="A4500" t="s">
        <v>5247</v>
      </c>
      <c r="B4500">
        <v>142</v>
      </c>
      <c r="C4500" t="s">
        <v>12585</v>
      </c>
      <c r="D4500">
        <v>6100000</v>
      </c>
      <c r="E4500" t="s">
        <v>8819</v>
      </c>
      <c r="F4500" t="s">
        <v>2363</v>
      </c>
      <c r="G4500" t="s">
        <v>12586</v>
      </c>
      <c r="H4500" t="s">
        <v>12587</v>
      </c>
      <c r="I4500" t="s">
        <v>5895</v>
      </c>
      <c r="J4500" t="s">
        <v>4364</v>
      </c>
      <c r="K4500">
        <v>1200000</v>
      </c>
      <c r="L4500">
        <v>1966</v>
      </c>
      <c r="M4500">
        <v>8.9</v>
      </c>
      <c r="N4500">
        <v>2.35</v>
      </c>
    </row>
    <row r="4501" spans="1:14" x14ac:dyDescent="0.3">
      <c r="A4501" t="s">
        <v>12588</v>
      </c>
      <c r="B4501">
        <v>112</v>
      </c>
      <c r="C4501" t="s">
        <v>12589</v>
      </c>
      <c r="D4501">
        <v>375723</v>
      </c>
      <c r="E4501" t="s">
        <v>1649</v>
      </c>
      <c r="F4501" t="s">
        <v>12590</v>
      </c>
      <c r="G4501" t="s">
        <v>12591</v>
      </c>
      <c r="H4501" t="s">
        <v>12592</v>
      </c>
      <c r="I4501" t="s">
        <v>8544</v>
      </c>
      <c r="J4501" t="s">
        <v>7731</v>
      </c>
      <c r="K4501">
        <v>4000000</v>
      </c>
      <c r="L4501">
        <v>2015</v>
      </c>
      <c r="M4501">
        <v>7.9</v>
      </c>
      <c r="N4501">
        <v>2.35</v>
      </c>
    </row>
    <row r="4502" spans="1:14" x14ac:dyDescent="0.3">
      <c r="A4502" t="s">
        <v>12593</v>
      </c>
      <c r="B4502">
        <v>108</v>
      </c>
      <c r="C4502" t="s">
        <v>12594</v>
      </c>
      <c r="D4502">
        <v>594904</v>
      </c>
      <c r="E4502" t="s">
        <v>1649</v>
      </c>
      <c r="F4502" t="s">
        <v>4332</v>
      </c>
      <c r="G4502" t="s">
        <v>12595</v>
      </c>
      <c r="H4502" t="s">
        <v>12596</v>
      </c>
      <c r="I4502" t="s">
        <v>20</v>
      </c>
      <c r="J4502" t="s">
        <v>21</v>
      </c>
      <c r="K4502">
        <v>1200000</v>
      </c>
      <c r="L4502">
        <v>2012</v>
      </c>
      <c r="M4502">
        <v>6</v>
      </c>
      <c r="N4502">
        <v>1.85</v>
      </c>
    </row>
    <row r="4503" spans="1:14" x14ac:dyDescent="0.3">
      <c r="A4503" t="s">
        <v>12597</v>
      </c>
      <c r="B4503">
        <v>88</v>
      </c>
      <c r="C4503" t="s">
        <v>12598</v>
      </c>
      <c r="D4503">
        <v>58936</v>
      </c>
      <c r="E4503" t="s">
        <v>3970</v>
      </c>
      <c r="F4503" t="s">
        <v>12599</v>
      </c>
      <c r="G4503" t="s">
        <v>12600</v>
      </c>
      <c r="H4503" t="s">
        <v>12601</v>
      </c>
      <c r="I4503" t="s">
        <v>20</v>
      </c>
      <c r="J4503" t="s">
        <v>21</v>
      </c>
      <c r="K4503">
        <v>1200000</v>
      </c>
      <c r="L4503">
        <v>2001</v>
      </c>
      <c r="M4503">
        <v>6.1</v>
      </c>
      <c r="N4503">
        <v>1.78</v>
      </c>
    </row>
    <row r="4504" spans="1:14" x14ac:dyDescent="0.3">
      <c r="A4504" t="s">
        <v>8675</v>
      </c>
      <c r="B4504">
        <v>97</v>
      </c>
      <c r="C4504" t="s">
        <v>45</v>
      </c>
      <c r="D4504">
        <v>24784</v>
      </c>
      <c r="E4504" t="s">
        <v>43</v>
      </c>
      <c r="F4504" t="s">
        <v>45</v>
      </c>
      <c r="G4504" t="s">
        <v>12602</v>
      </c>
      <c r="H4504" t="s">
        <v>45</v>
      </c>
      <c r="I4504" t="s">
        <v>20</v>
      </c>
      <c r="J4504" t="s">
        <v>182</v>
      </c>
      <c r="K4504">
        <v>1200000</v>
      </c>
      <c r="L4504">
        <v>2011</v>
      </c>
      <c r="M4504">
        <v>7.4</v>
      </c>
    </row>
    <row r="4505" spans="1:14" x14ac:dyDescent="0.3">
      <c r="A4505" t="s">
        <v>12603</v>
      </c>
      <c r="B4505">
        <v>85</v>
      </c>
      <c r="C4505" t="s">
        <v>422</v>
      </c>
      <c r="D4505">
        <v>7826</v>
      </c>
      <c r="E4505" t="s">
        <v>10279</v>
      </c>
      <c r="F4505" t="s">
        <v>548</v>
      </c>
      <c r="G4505" t="s">
        <v>12604</v>
      </c>
      <c r="H4505" t="s">
        <v>1918</v>
      </c>
      <c r="I4505" t="s">
        <v>20</v>
      </c>
      <c r="J4505" t="s">
        <v>21</v>
      </c>
      <c r="K4505">
        <v>1200000</v>
      </c>
      <c r="L4505">
        <v>2007</v>
      </c>
      <c r="M4505">
        <v>6.2</v>
      </c>
    </row>
    <row r="4506" spans="1:14" x14ac:dyDescent="0.3">
      <c r="A4506" t="s">
        <v>12605</v>
      </c>
      <c r="B4506">
        <v>103</v>
      </c>
      <c r="C4506" t="s">
        <v>12606</v>
      </c>
      <c r="E4506" t="s">
        <v>2190</v>
      </c>
      <c r="F4506" t="s">
        <v>12607</v>
      </c>
      <c r="G4506" t="s">
        <v>12608</v>
      </c>
      <c r="H4506" t="s">
        <v>12609</v>
      </c>
      <c r="I4506" t="s">
        <v>965</v>
      </c>
      <c r="J4506" t="s">
        <v>966</v>
      </c>
      <c r="K4506">
        <v>1500000</v>
      </c>
      <c r="L4506">
        <v>2011</v>
      </c>
      <c r="M4506">
        <v>5.6</v>
      </c>
      <c r="N4506">
        <v>1.78</v>
      </c>
    </row>
    <row r="4507" spans="1:14" x14ac:dyDescent="0.3">
      <c r="A4507" t="s">
        <v>12610</v>
      </c>
      <c r="B4507">
        <v>110</v>
      </c>
      <c r="C4507" t="s">
        <v>12611</v>
      </c>
      <c r="D4507">
        <v>3830</v>
      </c>
      <c r="E4507" t="s">
        <v>1649</v>
      </c>
      <c r="F4507" t="s">
        <v>12612</v>
      </c>
      <c r="G4507" t="s">
        <v>12613</v>
      </c>
      <c r="H4507" t="s">
        <v>12614</v>
      </c>
      <c r="I4507" t="s">
        <v>1800</v>
      </c>
      <c r="J4507" t="s">
        <v>21</v>
      </c>
      <c r="K4507">
        <v>1200000</v>
      </c>
      <c r="L4507">
        <v>2013</v>
      </c>
      <c r="M4507">
        <v>7.2</v>
      </c>
    </row>
    <row r="4508" spans="1:14" x14ac:dyDescent="0.3">
      <c r="A4508" t="s">
        <v>12615</v>
      </c>
      <c r="B4508">
        <v>88</v>
      </c>
      <c r="C4508" t="s">
        <v>5009</v>
      </c>
      <c r="E4508" t="s">
        <v>3365</v>
      </c>
      <c r="F4508" t="s">
        <v>4703</v>
      </c>
      <c r="G4508" t="s">
        <v>12616</v>
      </c>
      <c r="H4508" t="s">
        <v>12617</v>
      </c>
      <c r="I4508" t="s">
        <v>20</v>
      </c>
      <c r="J4508" t="s">
        <v>21</v>
      </c>
      <c r="L4508">
        <v>2003</v>
      </c>
      <c r="M4508">
        <v>6.1</v>
      </c>
      <c r="N4508">
        <v>1.85</v>
      </c>
    </row>
    <row r="4509" spans="1:14" x14ac:dyDescent="0.3">
      <c r="A4509" t="s">
        <v>12618</v>
      </c>
      <c r="B4509">
        <v>76</v>
      </c>
      <c r="C4509" t="s">
        <v>6456</v>
      </c>
      <c r="E4509" t="s">
        <v>1099</v>
      </c>
      <c r="F4509" t="s">
        <v>12619</v>
      </c>
      <c r="G4509" t="s">
        <v>12620</v>
      </c>
      <c r="H4509" t="s">
        <v>1935</v>
      </c>
      <c r="I4509" t="s">
        <v>20</v>
      </c>
      <c r="J4509" t="s">
        <v>21</v>
      </c>
      <c r="L4509">
        <v>2008</v>
      </c>
      <c r="M4509">
        <v>3.8</v>
      </c>
      <c r="N4509">
        <v>1.85</v>
      </c>
    </row>
    <row r="4510" spans="1:14" x14ac:dyDescent="0.3">
      <c r="A4510" t="s">
        <v>10366</v>
      </c>
      <c r="B4510">
        <v>100</v>
      </c>
      <c r="C4510" t="s">
        <v>7283</v>
      </c>
      <c r="E4510" t="s">
        <v>12621</v>
      </c>
      <c r="F4510" t="s">
        <v>12622</v>
      </c>
      <c r="G4510" t="s">
        <v>12623</v>
      </c>
      <c r="H4510" t="s">
        <v>12582</v>
      </c>
      <c r="I4510" t="s">
        <v>20</v>
      </c>
      <c r="J4510" t="s">
        <v>21</v>
      </c>
      <c r="K4510">
        <v>1200000</v>
      </c>
      <c r="L4510">
        <v>1936</v>
      </c>
      <c r="M4510">
        <v>7.1</v>
      </c>
      <c r="N4510">
        <v>1.37</v>
      </c>
    </row>
    <row r="4511" spans="1:14" x14ac:dyDescent="0.3">
      <c r="A4511" t="s">
        <v>12624</v>
      </c>
      <c r="B4511">
        <v>99</v>
      </c>
      <c r="C4511" t="s">
        <v>12625</v>
      </c>
      <c r="E4511" t="s">
        <v>6241</v>
      </c>
      <c r="F4511" t="s">
        <v>10091</v>
      </c>
      <c r="G4511" t="s">
        <v>12626</v>
      </c>
      <c r="H4511" t="s">
        <v>12627</v>
      </c>
      <c r="I4511" t="s">
        <v>20</v>
      </c>
      <c r="J4511" t="s">
        <v>182</v>
      </c>
      <c r="K4511">
        <v>1200000</v>
      </c>
      <c r="L4511">
        <v>2011</v>
      </c>
      <c r="M4511">
        <v>4.5</v>
      </c>
    </row>
    <row r="4512" spans="1:14" x14ac:dyDescent="0.3">
      <c r="A4512" t="s">
        <v>12628</v>
      </c>
      <c r="B4512">
        <v>84</v>
      </c>
      <c r="C4512" t="s">
        <v>12629</v>
      </c>
      <c r="E4512" t="s">
        <v>12630</v>
      </c>
      <c r="F4512" t="s">
        <v>12631</v>
      </c>
      <c r="G4512" t="s">
        <v>12632</v>
      </c>
      <c r="H4512" t="s">
        <v>12633</v>
      </c>
      <c r="I4512" t="s">
        <v>20</v>
      </c>
      <c r="J4512" t="s">
        <v>182</v>
      </c>
      <c r="K4512">
        <v>1200000</v>
      </c>
      <c r="L4512">
        <v>2012</v>
      </c>
      <c r="M4512">
        <v>3.8</v>
      </c>
    </row>
    <row r="4513" spans="1:14" x14ac:dyDescent="0.3">
      <c r="A4513" t="s">
        <v>2316</v>
      </c>
      <c r="B4513">
        <v>91</v>
      </c>
      <c r="C4513" t="s">
        <v>3439</v>
      </c>
      <c r="D4513">
        <v>2850263</v>
      </c>
      <c r="E4513" t="s">
        <v>12634</v>
      </c>
      <c r="F4513" t="s">
        <v>6990</v>
      </c>
      <c r="G4513" t="s">
        <v>12635</v>
      </c>
      <c r="H4513" t="s">
        <v>12636</v>
      </c>
      <c r="I4513" t="s">
        <v>20</v>
      </c>
      <c r="J4513" t="s">
        <v>21</v>
      </c>
      <c r="K4513">
        <v>2600000</v>
      </c>
      <c r="L4513">
        <v>1993</v>
      </c>
      <c r="M4513">
        <v>6.2</v>
      </c>
      <c r="N4513">
        <v>1.85</v>
      </c>
    </row>
    <row r="4514" spans="1:14" x14ac:dyDescent="0.3">
      <c r="A4514" t="s">
        <v>9997</v>
      </c>
      <c r="B4514">
        <v>97</v>
      </c>
      <c r="C4514" t="s">
        <v>12637</v>
      </c>
      <c r="E4514" t="s">
        <v>1399</v>
      </c>
      <c r="F4514" t="s">
        <v>12638</v>
      </c>
      <c r="G4514" t="s">
        <v>12639</v>
      </c>
      <c r="H4514" t="s">
        <v>12640</v>
      </c>
      <c r="I4514" t="s">
        <v>20</v>
      </c>
      <c r="J4514" t="s">
        <v>21</v>
      </c>
      <c r="K4514">
        <v>1200000</v>
      </c>
      <c r="L4514">
        <v>1970</v>
      </c>
      <c r="M4514">
        <v>6.6</v>
      </c>
      <c r="N4514">
        <v>1.85</v>
      </c>
    </row>
    <row r="4515" spans="1:14" x14ac:dyDescent="0.3">
      <c r="A4515" t="s">
        <v>12641</v>
      </c>
      <c r="B4515">
        <v>84</v>
      </c>
      <c r="C4515" t="s">
        <v>12642</v>
      </c>
      <c r="E4515" t="s">
        <v>3960</v>
      </c>
      <c r="F4515" t="s">
        <v>6497</v>
      </c>
      <c r="G4515" t="s">
        <v>12643</v>
      </c>
      <c r="H4515" t="s">
        <v>1209</v>
      </c>
      <c r="I4515" t="s">
        <v>20</v>
      </c>
      <c r="J4515" t="s">
        <v>21</v>
      </c>
      <c r="K4515">
        <v>1200000</v>
      </c>
      <c r="L4515">
        <v>2015</v>
      </c>
      <c r="M4515">
        <v>4.5999999999999996</v>
      </c>
    </row>
    <row r="4516" spans="1:14" x14ac:dyDescent="0.3">
      <c r="A4516" t="s">
        <v>12644</v>
      </c>
      <c r="B4516">
        <v>100</v>
      </c>
      <c r="C4516" t="s">
        <v>12645</v>
      </c>
      <c r="E4516" t="s">
        <v>3960</v>
      </c>
      <c r="F4516" t="s">
        <v>12646</v>
      </c>
      <c r="G4516" t="s">
        <v>12647</v>
      </c>
      <c r="H4516" t="s">
        <v>12648</v>
      </c>
      <c r="I4516" t="s">
        <v>20</v>
      </c>
      <c r="J4516" t="s">
        <v>21</v>
      </c>
      <c r="K4516">
        <v>1200000</v>
      </c>
      <c r="L4516">
        <v>2015</v>
      </c>
      <c r="M4516">
        <v>4.2</v>
      </c>
    </row>
    <row r="4517" spans="1:14" x14ac:dyDescent="0.3">
      <c r="A4517" t="s">
        <v>12649</v>
      </c>
      <c r="B4517">
        <v>94</v>
      </c>
      <c r="C4517" t="s">
        <v>4139</v>
      </c>
      <c r="D4517">
        <v>16101109</v>
      </c>
      <c r="E4517" t="s">
        <v>1099</v>
      </c>
      <c r="F4517" t="s">
        <v>214</v>
      </c>
      <c r="G4517" t="s">
        <v>12650</v>
      </c>
      <c r="H4517" t="s">
        <v>6566</v>
      </c>
      <c r="I4517" t="s">
        <v>20</v>
      </c>
      <c r="J4517" t="s">
        <v>21</v>
      </c>
      <c r="K4517">
        <v>3000000</v>
      </c>
      <c r="L4517">
        <v>2005</v>
      </c>
      <c r="M4517">
        <v>6.8</v>
      </c>
      <c r="N4517">
        <v>1.85</v>
      </c>
    </row>
    <row r="4518" spans="1:14" x14ac:dyDescent="0.3">
      <c r="A4518" t="s">
        <v>10249</v>
      </c>
      <c r="B4518">
        <v>90</v>
      </c>
      <c r="C4518" t="s">
        <v>3642</v>
      </c>
      <c r="D4518">
        <v>6013</v>
      </c>
      <c r="E4518" t="s">
        <v>1392</v>
      </c>
      <c r="F4518" t="s">
        <v>1494</v>
      </c>
      <c r="G4518" t="s">
        <v>12651</v>
      </c>
      <c r="H4518" t="s">
        <v>12652</v>
      </c>
      <c r="I4518" t="s">
        <v>20</v>
      </c>
      <c r="J4518" t="s">
        <v>34</v>
      </c>
      <c r="K4518">
        <v>695393</v>
      </c>
      <c r="L4518">
        <v>2004</v>
      </c>
      <c r="M4518">
        <v>7.7</v>
      </c>
      <c r="N4518">
        <v>1.85</v>
      </c>
    </row>
    <row r="4519" spans="1:14" x14ac:dyDescent="0.3">
      <c r="A4519" t="s">
        <v>45</v>
      </c>
      <c r="C4519" t="s">
        <v>12653</v>
      </c>
      <c r="E4519" t="s">
        <v>2777</v>
      </c>
      <c r="F4519" t="s">
        <v>12654</v>
      </c>
      <c r="G4519" t="s">
        <v>12655</v>
      </c>
      <c r="H4519" t="s">
        <v>9553</v>
      </c>
      <c r="I4519" t="s">
        <v>20</v>
      </c>
      <c r="J4519" t="s">
        <v>251</v>
      </c>
      <c r="M4519">
        <v>7.1</v>
      </c>
      <c r="N4519">
        <v>2</v>
      </c>
    </row>
    <row r="4520" spans="1:14" x14ac:dyDescent="0.3">
      <c r="A4520" t="s">
        <v>12656</v>
      </c>
      <c r="B4520">
        <v>92</v>
      </c>
      <c r="C4520" t="s">
        <v>9939</v>
      </c>
      <c r="D4520">
        <v>1400000</v>
      </c>
      <c r="E4520" t="s">
        <v>11663</v>
      </c>
      <c r="F4520" t="s">
        <v>11553</v>
      </c>
      <c r="G4520" t="s">
        <v>12657</v>
      </c>
      <c r="H4520" t="s">
        <v>12658</v>
      </c>
      <c r="I4520" t="s">
        <v>20</v>
      </c>
      <c r="J4520" t="s">
        <v>21</v>
      </c>
      <c r="K4520">
        <v>1100000</v>
      </c>
      <c r="L4520">
        <v>1987</v>
      </c>
      <c r="M4520">
        <v>5.9</v>
      </c>
      <c r="N4520">
        <v>1.85</v>
      </c>
    </row>
    <row r="4521" spans="1:14" x14ac:dyDescent="0.3">
      <c r="A4521" t="s">
        <v>12659</v>
      </c>
      <c r="B4521">
        <v>105</v>
      </c>
      <c r="C4521" t="s">
        <v>45</v>
      </c>
      <c r="D4521">
        <v>247740</v>
      </c>
      <c r="E4521" t="s">
        <v>1873</v>
      </c>
      <c r="F4521" t="s">
        <v>45</v>
      </c>
      <c r="G4521" t="s">
        <v>12660</v>
      </c>
      <c r="H4521" t="s">
        <v>45</v>
      </c>
      <c r="I4521" t="s">
        <v>20</v>
      </c>
      <c r="J4521" t="s">
        <v>21</v>
      </c>
      <c r="L4521">
        <v>2002</v>
      </c>
      <c r="M4521">
        <v>4.7</v>
      </c>
      <c r="N4521">
        <v>1.33</v>
      </c>
    </row>
    <row r="4522" spans="1:14" x14ac:dyDescent="0.3">
      <c r="A4522" t="s">
        <v>12661</v>
      </c>
      <c r="B4522">
        <v>73</v>
      </c>
      <c r="C4522" t="s">
        <v>12662</v>
      </c>
      <c r="D4522">
        <v>39659</v>
      </c>
      <c r="E4522" t="s">
        <v>12663</v>
      </c>
      <c r="F4522" t="s">
        <v>12664</v>
      </c>
      <c r="G4522" t="s">
        <v>12665</v>
      </c>
      <c r="H4522" t="s">
        <v>12666</v>
      </c>
      <c r="I4522" t="s">
        <v>20</v>
      </c>
      <c r="J4522" t="s">
        <v>182</v>
      </c>
      <c r="K4522">
        <v>1600000</v>
      </c>
      <c r="L4522">
        <v>2002</v>
      </c>
      <c r="M4522">
        <v>7</v>
      </c>
      <c r="N4522">
        <v>1.85</v>
      </c>
    </row>
    <row r="4523" spans="1:14" x14ac:dyDescent="0.3">
      <c r="A4523" t="s">
        <v>12667</v>
      </c>
      <c r="B4523">
        <v>116</v>
      </c>
      <c r="C4523" t="s">
        <v>12668</v>
      </c>
      <c r="E4523" t="s">
        <v>2190</v>
      </c>
      <c r="F4523" t="s">
        <v>12669</v>
      </c>
      <c r="G4523" t="s">
        <v>12670</v>
      </c>
      <c r="H4523" t="s">
        <v>12671</v>
      </c>
      <c r="I4523" t="s">
        <v>7479</v>
      </c>
      <c r="J4523" t="s">
        <v>4953</v>
      </c>
      <c r="K4523">
        <v>10000000</v>
      </c>
      <c r="L4523">
        <v>2006</v>
      </c>
      <c r="M4523">
        <v>6.9</v>
      </c>
      <c r="N4523">
        <v>1.85</v>
      </c>
    </row>
    <row r="4524" spans="1:14" x14ac:dyDescent="0.3">
      <c r="A4524" t="s">
        <v>12672</v>
      </c>
      <c r="B4524">
        <v>110</v>
      </c>
      <c r="C4524" t="s">
        <v>12673</v>
      </c>
      <c r="D4524">
        <v>56129</v>
      </c>
      <c r="E4524" t="s">
        <v>1913</v>
      </c>
      <c r="F4524" t="s">
        <v>5746</v>
      </c>
      <c r="G4524" t="s">
        <v>12674</v>
      </c>
      <c r="H4524" t="s">
        <v>12675</v>
      </c>
      <c r="I4524" t="s">
        <v>20</v>
      </c>
      <c r="J4524" t="s">
        <v>182</v>
      </c>
      <c r="K4524">
        <v>1100000</v>
      </c>
      <c r="L4524">
        <v>2010</v>
      </c>
      <c r="M4524">
        <v>6.1</v>
      </c>
      <c r="N4524">
        <v>2.35</v>
      </c>
    </row>
    <row r="4525" spans="1:14" x14ac:dyDescent="0.3">
      <c r="A4525" t="s">
        <v>12676</v>
      </c>
      <c r="B4525">
        <v>102</v>
      </c>
      <c r="C4525" t="s">
        <v>12677</v>
      </c>
      <c r="D4525">
        <v>4105123</v>
      </c>
      <c r="E4525" t="s">
        <v>227</v>
      </c>
      <c r="F4525" t="s">
        <v>12678</v>
      </c>
      <c r="G4525" t="s">
        <v>12679</v>
      </c>
      <c r="H4525" t="s">
        <v>12680</v>
      </c>
      <c r="I4525" t="s">
        <v>12681</v>
      </c>
      <c r="J4525" t="s">
        <v>12682</v>
      </c>
      <c r="K4525">
        <v>1100000</v>
      </c>
      <c r="L4525">
        <v>2011</v>
      </c>
      <c r="M4525">
        <v>7.6</v>
      </c>
      <c r="N4525">
        <v>1.85</v>
      </c>
    </row>
    <row r="4526" spans="1:14" x14ac:dyDescent="0.3">
      <c r="A4526" t="s">
        <v>12683</v>
      </c>
      <c r="B4526">
        <v>89</v>
      </c>
      <c r="C4526" t="s">
        <v>8745</v>
      </c>
      <c r="E4526" t="s">
        <v>2648</v>
      </c>
      <c r="F4526" t="s">
        <v>11450</v>
      </c>
      <c r="G4526" t="s">
        <v>12684</v>
      </c>
      <c r="H4526" t="s">
        <v>12683</v>
      </c>
      <c r="I4526" t="s">
        <v>20</v>
      </c>
      <c r="J4526" t="s">
        <v>21</v>
      </c>
      <c r="K4526">
        <v>1100000</v>
      </c>
      <c r="L4526">
        <v>2010</v>
      </c>
      <c r="M4526">
        <v>3</v>
      </c>
      <c r="N4526">
        <v>1.85</v>
      </c>
    </row>
    <row r="4527" spans="1:14" x14ac:dyDescent="0.3">
      <c r="A4527" t="s">
        <v>12685</v>
      </c>
      <c r="B4527">
        <v>76</v>
      </c>
      <c r="C4527" t="s">
        <v>12686</v>
      </c>
      <c r="E4527" t="s">
        <v>3960</v>
      </c>
      <c r="F4527" t="s">
        <v>12687</v>
      </c>
      <c r="G4527" t="s">
        <v>12688</v>
      </c>
      <c r="H4527" t="s">
        <v>12685</v>
      </c>
      <c r="I4527" t="s">
        <v>20</v>
      </c>
      <c r="J4527" t="s">
        <v>4364</v>
      </c>
      <c r="K4527">
        <v>1100000</v>
      </c>
      <c r="L4527">
        <v>2013</v>
      </c>
      <c r="M4527">
        <v>2.6</v>
      </c>
      <c r="N4527">
        <v>2.35</v>
      </c>
    </row>
    <row r="4528" spans="1:14" x14ac:dyDescent="0.3">
      <c r="A4528" t="s">
        <v>10366</v>
      </c>
      <c r="B4528">
        <v>82</v>
      </c>
      <c r="C4528" t="s">
        <v>7598</v>
      </c>
      <c r="E4528" t="s">
        <v>3493</v>
      </c>
      <c r="F4528" t="s">
        <v>12211</v>
      </c>
      <c r="G4528" t="s">
        <v>12689</v>
      </c>
      <c r="H4528" t="s">
        <v>12690</v>
      </c>
      <c r="I4528" t="s">
        <v>20</v>
      </c>
      <c r="J4528" t="s">
        <v>21</v>
      </c>
      <c r="K4528">
        <v>950000</v>
      </c>
      <c r="L4528">
        <v>1942</v>
      </c>
      <c r="M4528">
        <v>8.6</v>
      </c>
      <c r="N4528">
        <v>1.37</v>
      </c>
    </row>
    <row r="4529" spans="1:14" x14ac:dyDescent="0.3">
      <c r="A4529" t="s">
        <v>12691</v>
      </c>
      <c r="B4529">
        <v>89</v>
      </c>
      <c r="C4529" t="s">
        <v>12692</v>
      </c>
      <c r="E4529" t="s">
        <v>3805</v>
      </c>
      <c r="F4529" t="s">
        <v>12693</v>
      </c>
      <c r="G4529" t="s">
        <v>12694</v>
      </c>
      <c r="H4529" t="s">
        <v>12695</v>
      </c>
      <c r="I4529" t="s">
        <v>20</v>
      </c>
      <c r="J4529" t="s">
        <v>251</v>
      </c>
      <c r="K4529">
        <v>1400000</v>
      </c>
      <c r="L4529">
        <v>2008</v>
      </c>
      <c r="M4529">
        <v>6.1</v>
      </c>
      <c r="N4529">
        <v>1.85</v>
      </c>
    </row>
    <row r="4530" spans="1:14" x14ac:dyDescent="0.3">
      <c r="A4530" t="s">
        <v>12696</v>
      </c>
      <c r="B4530">
        <v>150</v>
      </c>
      <c r="C4530" t="s">
        <v>12697</v>
      </c>
      <c r="E4530" t="s">
        <v>1649</v>
      </c>
      <c r="F4530" t="s">
        <v>9344</v>
      </c>
      <c r="G4530" t="s">
        <v>12698</v>
      </c>
      <c r="H4530" t="s">
        <v>12699</v>
      </c>
      <c r="I4530" t="s">
        <v>3497</v>
      </c>
      <c r="J4530" t="s">
        <v>3498</v>
      </c>
      <c r="L4530">
        <v>2009</v>
      </c>
      <c r="M4530">
        <v>7.5</v>
      </c>
    </row>
    <row r="4531" spans="1:14" x14ac:dyDescent="0.3">
      <c r="A4531" t="s">
        <v>12700</v>
      </c>
      <c r="B4531">
        <v>89</v>
      </c>
      <c r="C4531" t="s">
        <v>2182</v>
      </c>
      <c r="E4531" t="s">
        <v>1216</v>
      </c>
      <c r="F4531" t="s">
        <v>6254</v>
      </c>
      <c r="G4531" t="s">
        <v>12701</v>
      </c>
      <c r="H4531" t="s">
        <v>12702</v>
      </c>
      <c r="I4531" t="s">
        <v>20</v>
      </c>
      <c r="J4531" t="s">
        <v>21</v>
      </c>
      <c r="K4531">
        <v>1000000</v>
      </c>
      <c r="L4531">
        <v>1972</v>
      </c>
      <c r="M4531">
        <v>6.7</v>
      </c>
      <c r="N4531">
        <v>1.85</v>
      </c>
    </row>
    <row r="4532" spans="1:14" x14ac:dyDescent="0.3">
      <c r="A4532" t="s">
        <v>3867</v>
      </c>
      <c r="B4532">
        <v>145</v>
      </c>
      <c r="C4532" t="s">
        <v>12477</v>
      </c>
      <c r="D4532">
        <v>117235247</v>
      </c>
      <c r="E4532" t="s">
        <v>2423</v>
      </c>
      <c r="F4532" t="s">
        <v>1173</v>
      </c>
      <c r="G4532" t="s">
        <v>12703</v>
      </c>
      <c r="H4532" t="s">
        <v>7012</v>
      </c>
      <c r="I4532" t="s">
        <v>20</v>
      </c>
      <c r="J4532" t="s">
        <v>21</v>
      </c>
      <c r="K4532">
        <v>960000</v>
      </c>
      <c r="L4532">
        <v>1976</v>
      </c>
      <c r="M4532">
        <v>8.1</v>
      </c>
      <c r="N4532">
        <v>1.33</v>
      </c>
    </row>
    <row r="4533" spans="1:14" x14ac:dyDescent="0.3">
      <c r="A4533" t="s">
        <v>12704</v>
      </c>
      <c r="B4533">
        <v>91</v>
      </c>
      <c r="C4533" t="s">
        <v>3031</v>
      </c>
      <c r="E4533" t="s">
        <v>2190</v>
      </c>
      <c r="F4533" t="s">
        <v>12705</v>
      </c>
      <c r="G4533" t="s">
        <v>12706</v>
      </c>
      <c r="H4533" t="s">
        <v>12707</v>
      </c>
      <c r="I4533" t="s">
        <v>20</v>
      </c>
      <c r="J4533" t="s">
        <v>7489</v>
      </c>
      <c r="K4533">
        <v>1100000</v>
      </c>
      <c r="L4533">
        <v>2014</v>
      </c>
      <c r="M4533">
        <v>4.9000000000000004</v>
      </c>
      <c r="N4533">
        <v>2.35</v>
      </c>
    </row>
    <row r="4534" spans="1:14" x14ac:dyDescent="0.3">
      <c r="A4534" t="s">
        <v>3354</v>
      </c>
      <c r="B4534">
        <v>89</v>
      </c>
      <c r="C4534" t="s">
        <v>1630</v>
      </c>
      <c r="D4534">
        <v>21378000</v>
      </c>
      <c r="E4534" t="s">
        <v>4536</v>
      </c>
      <c r="F4534" t="s">
        <v>1139</v>
      </c>
      <c r="G4534" t="s">
        <v>7040</v>
      </c>
      <c r="H4534" t="s">
        <v>6586</v>
      </c>
      <c r="I4534" t="s">
        <v>20</v>
      </c>
      <c r="J4534" t="s">
        <v>21</v>
      </c>
      <c r="K4534">
        <v>1000000</v>
      </c>
      <c r="L4534">
        <v>1980</v>
      </c>
      <c r="M4534">
        <v>6.8</v>
      </c>
      <c r="N4534">
        <v>2.35</v>
      </c>
    </row>
    <row r="4535" spans="1:14" x14ac:dyDescent="0.3">
      <c r="A4535" t="s">
        <v>9593</v>
      </c>
      <c r="B4535">
        <v>121</v>
      </c>
      <c r="C4535" t="s">
        <v>11022</v>
      </c>
      <c r="E4535" t="s">
        <v>12708</v>
      </c>
      <c r="F4535" t="s">
        <v>165</v>
      </c>
      <c r="G4535" t="s">
        <v>12709</v>
      </c>
      <c r="H4535" t="s">
        <v>12710</v>
      </c>
      <c r="I4535" t="s">
        <v>20</v>
      </c>
      <c r="J4535" t="s">
        <v>34</v>
      </c>
      <c r="K4535">
        <v>1000000</v>
      </c>
      <c r="L4535">
        <v>1963</v>
      </c>
      <c r="M4535">
        <v>6.8</v>
      </c>
      <c r="N4535">
        <v>1.37</v>
      </c>
    </row>
    <row r="4536" spans="1:14" x14ac:dyDescent="0.3">
      <c r="A4536" t="s">
        <v>12711</v>
      </c>
      <c r="B4536">
        <v>83</v>
      </c>
      <c r="C4536" t="s">
        <v>12712</v>
      </c>
      <c r="D4536">
        <v>31537320</v>
      </c>
      <c r="E4536" t="s">
        <v>1959</v>
      </c>
      <c r="F4536" t="s">
        <v>10287</v>
      </c>
      <c r="G4536" t="s">
        <v>12713</v>
      </c>
      <c r="H4536" t="s">
        <v>12714</v>
      </c>
      <c r="I4536" t="s">
        <v>20</v>
      </c>
      <c r="J4536" t="s">
        <v>21</v>
      </c>
      <c r="K4536">
        <v>1000000</v>
      </c>
      <c r="L4536">
        <v>2014</v>
      </c>
      <c r="M4536">
        <v>5.7</v>
      </c>
      <c r="N4536">
        <v>1.85</v>
      </c>
    </row>
    <row r="4537" spans="1:14" x14ac:dyDescent="0.3">
      <c r="A4537" t="s">
        <v>330</v>
      </c>
      <c r="B4537">
        <v>110</v>
      </c>
      <c r="C4537" t="s">
        <v>1923</v>
      </c>
      <c r="E4537" t="s">
        <v>1272</v>
      </c>
      <c r="F4537" t="s">
        <v>1147</v>
      </c>
      <c r="G4537" t="s">
        <v>12715</v>
      </c>
      <c r="H4537" t="s">
        <v>2116</v>
      </c>
      <c r="I4537" t="s">
        <v>20</v>
      </c>
      <c r="J4537" t="s">
        <v>21</v>
      </c>
      <c r="K4537">
        <v>1300000</v>
      </c>
      <c r="L4537">
        <v>1976</v>
      </c>
      <c r="M4537">
        <v>8.3000000000000007</v>
      </c>
      <c r="N4537">
        <v>1.85</v>
      </c>
    </row>
    <row r="4538" spans="1:14" x14ac:dyDescent="0.3">
      <c r="A4538" t="s">
        <v>1843</v>
      </c>
      <c r="B4538">
        <v>91</v>
      </c>
      <c r="C4538" t="s">
        <v>3286</v>
      </c>
      <c r="D4538">
        <v>17986000</v>
      </c>
      <c r="E4538" t="s">
        <v>3960</v>
      </c>
      <c r="F4538" t="s">
        <v>5033</v>
      </c>
      <c r="G4538" t="s">
        <v>12716</v>
      </c>
      <c r="H4538" t="s">
        <v>8670</v>
      </c>
      <c r="I4538" t="s">
        <v>20</v>
      </c>
      <c r="J4538" t="s">
        <v>21</v>
      </c>
      <c r="K4538">
        <v>1000000</v>
      </c>
      <c r="L4538">
        <v>1981</v>
      </c>
      <c r="M4538">
        <v>6.6</v>
      </c>
      <c r="N4538">
        <v>1.85</v>
      </c>
    </row>
    <row r="4539" spans="1:14" x14ac:dyDescent="0.3">
      <c r="A4539" t="s">
        <v>3545</v>
      </c>
      <c r="B4539">
        <v>110</v>
      </c>
      <c r="C4539" t="s">
        <v>12717</v>
      </c>
      <c r="D4539">
        <v>16067035</v>
      </c>
      <c r="E4539" t="s">
        <v>30</v>
      </c>
      <c r="F4539" t="s">
        <v>12718</v>
      </c>
      <c r="G4539" t="s">
        <v>12719</v>
      </c>
      <c r="H4539" t="s">
        <v>3046</v>
      </c>
      <c r="I4539" t="s">
        <v>20</v>
      </c>
      <c r="J4539" t="s">
        <v>34</v>
      </c>
      <c r="K4539">
        <v>1100000</v>
      </c>
      <c r="L4539">
        <v>1962</v>
      </c>
      <c r="M4539">
        <v>7.3</v>
      </c>
      <c r="N4539">
        <v>1.37</v>
      </c>
    </row>
    <row r="4540" spans="1:14" x14ac:dyDescent="0.3">
      <c r="A4540" t="s">
        <v>12720</v>
      </c>
      <c r="B4540">
        <v>86</v>
      </c>
      <c r="C4540" t="s">
        <v>1227</v>
      </c>
      <c r="D4540">
        <v>18112929</v>
      </c>
      <c r="E4540" t="s">
        <v>2710</v>
      </c>
      <c r="F4540" t="s">
        <v>1423</v>
      </c>
      <c r="G4540" t="s">
        <v>12721</v>
      </c>
      <c r="H4540" t="s">
        <v>1066</v>
      </c>
      <c r="I4540" t="s">
        <v>20</v>
      </c>
      <c r="J4540" t="s">
        <v>21</v>
      </c>
      <c r="K4540">
        <v>1000000</v>
      </c>
      <c r="L4540">
        <v>2012</v>
      </c>
      <c r="M4540">
        <v>5</v>
      </c>
      <c r="N4540">
        <v>1.85</v>
      </c>
    </row>
    <row r="4541" spans="1:14" x14ac:dyDescent="0.3">
      <c r="A4541" t="s">
        <v>12722</v>
      </c>
      <c r="B4541">
        <v>86</v>
      </c>
      <c r="C4541" t="s">
        <v>12723</v>
      </c>
      <c r="D4541">
        <v>14564027</v>
      </c>
      <c r="E4541" t="s">
        <v>4536</v>
      </c>
      <c r="F4541" t="s">
        <v>12724</v>
      </c>
      <c r="G4541" t="s">
        <v>12725</v>
      </c>
      <c r="H4541" t="s">
        <v>12726</v>
      </c>
      <c r="I4541" t="s">
        <v>20</v>
      </c>
      <c r="J4541" t="s">
        <v>34</v>
      </c>
      <c r="K4541">
        <v>1000000</v>
      </c>
      <c r="L4541">
        <v>1987</v>
      </c>
      <c r="M4541">
        <v>7</v>
      </c>
      <c r="N4541">
        <v>1.85</v>
      </c>
    </row>
    <row r="4542" spans="1:14" x14ac:dyDescent="0.3">
      <c r="A4542" t="s">
        <v>12727</v>
      </c>
      <c r="B4542">
        <v>120</v>
      </c>
      <c r="C4542" t="s">
        <v>12728</v>
      </c>
      <c r="D4542">
        <v>20773070</v>
      </c>
      <c r="E4542" t="s">
        <v>2190</v>
      </c>
      <c r="F4542" t="s">
        <v>12729</v>
      </c>
      <c r="G4542" t="s">
        <v>12730</v>
      </c>
      <c r="H4542" t="s">
        <v>12731</v>
      </c>
      <c r="I4542" t="s">
        <v>20</v>
      </c>
      <c r="J4542" t="s">
        <v>21</v>
      </c>
      <c r="K4542">
        <v>5000000</v>
      </c>
      <c r="L4542">
        <v>2016</v>
      </c>
      <c r="M4542">
        <v>3.4</v>
      </c>
      <c r="N4542">
        <v>2.35</v>
      </c>
    </row>
    <row r="4543" spans="1:14" x14ac:dyDescent="0.3">
      <c r="A4543" t="s">
        <v>5460</v>
      </c>
      <c r="B4543">
        <v>90</v>
      </c>
      <c r="C4543" t="s">
        <v>2081</v>
      </c>
      <c r="D4543">
        <v>10042266</v>
      </c>
      <c r="E4543" t="s">
        <v>3805</v>
      </c>
      <c r="F4543" t="s">
        <v>8229</v>
      </c>
      <c r="G4543" t="s">
        <v>12732</v>
      </c>
      <c r="H4543" t="s">
        <v>8817</v>
      </c>
      <c r="I4543" t="s">
        <v>20</v>
      </c>
      <c r="J4543" t="s">
        <v>21</v>
      </c>
      <c r="K4543">
        <v>1000000</v>
      </c>
      <c r="L4543">
        <v>2005</v>
      </c>
      <c r="M4543">
        <v>5.9</v>
      </c>
      <c r="N4543">
        <v>2.35</v>
      </c>
    </row>
    <row r="4544" spans="1:14" x14ac:dyDescent="0.3">
      <c r="A4544" t="s">
        <v>12733</v>
      </c>
      <c r="B4544">
        <v>99</v>
      </c>
      <c r="C4544" t="s">
        <v>12734</v>
      </c>
      <c r="D4544">
        <v>10037390</v>
      </c>
      <c r="E4544" t="s">
        <v>3529</v>
      </c>
      <c r="F4544" t="s">
        <v>12735</v>
      </c>
      <c r="G4544" t="s">
        <v>12736</v>
      </c>
      <c r="H4544" t="s">
        <v>12737</v>
      </c>
      <c r="I4544" t="s">
        <v>460</v>
      </c>
      <c r="J4544" t="s">
        <v>461</v>
      </c>
      <c r="K4544">
        <v>1000000000</v>
      </c>
      <c r="L4544">
        <v>1999</v>
      </c>
      <c r="M4544">
        <v>6</v>
      </c>
      <c r="N4544">
        <v>2.35</v>
      </c>
    </row>
    <row r="4545" spans="1:14" x14ac:dyDescent="0.3">
      <c r="A4545" t="s">
        <v>7674</v>
      </c>
      <c r="B4545">
        <v>112</v>
      </c>
      <c r="C4545" t="s">
        <v>483</v>
      </c>
      <c r="D4545">
        <v>9701559</v>
      </c>
      <c r="E4545" t="s">
        <v>146</v>
      </c>
      <c r="F4545" t="s">
        <v>2670</v>
      </c>
      <c r="G4545" t="s">
        <v>12738</v>
      </c>
      <c r="H4545" t="s">
        <v>4133</v>
      </c>
      <c r="I4545" t="s">
        <v>20</v>
      </c>
      <c r="J4545" t="s">
        <v>21</v>
      </c>
      <c r="K4545">
        <v>3500000</v>
      </c>
      <c r="L4545">
        <v>2010</v>
      </c>
      <c r="M4545">
        <v>7.4</v>
      </c>
      <c r="N4545">
        <v>1.66</v>
      </c>
    </row>
    <row r="4546" spans="1:14" x14ac:dyDescent="0.3">
      <c r="A4546" t="s">
        <v>12739</v>
      </c>
      <c r="B4546">
        <v>103</v>
      </c>
      <c r="C4546" t="s">
        <v>1264</v>
      </c>
      <c r="D4546">
        <v>9013113</v>
      </c>
      <c r="E4546" t="s">
        <v>3365</v>
      </c>
      <c r="F4546" t="s">
        <v>2768</v>
      </c>
      <c r="G4546" t="s">
        <v>12740</v>
      </c>
      <c r="H4546" t="s">
        <v>12741</v>
      </c>
      <c r="I4546" t="s">
        <v>20</v>
      </c>
      <c r="J4546" t="s">
        <v>21</v>
      </c>
      <c r="K4546">
        <v>1000000</v>
      </c>
      <c r="L4546">
        <v>2005</v>
      </c>
      <c r="M4546">
        <v>7.4</v>
      </c>
      <c r="N4546">
        <v>1.85</v>
      </c>
    </row>
    <row r="4547" spans="1:14" x14ac:dyDescent="0.3">
      <c r="A4547" t="s">
        <v>6557</v>
      </c>
      <c r="B4547">
        <v>83</v>
      </c>
      <c r="C4547" t="s">
        <v>12742</v>
      </c>
      <c r="D4547">
        <v>53245055</v>
      </c>
      <c r="E4547" t="s">
        <v>3960</v>
      </c>
      <c r="F4547" t="s">
        <v>12743</v>
      </c>
      <c r="G4547" t="s">
        <v>12744</v>
      </c>
      <c r="H4547" t="s">
        <v>6135</v>
      </c>
      <c r="I4547" t="s">
        <v>20</v>
      </c>
      <c r="J4547" t="s">
        <v>21</v>
      </c>
      <c r="K4547">
        <v>1000000</v>
      </c>
      <c r="L4547">
        <v>2012</v>
      </c>
      <c r="M4547">
        <v>4.2</v>
      </c>
      <c r="N4547">
        <v>1.85</v>
      </c>
    </row>
    <row r="4548" spans="1:14" x14ac:dyDescent="0.3">
      <c r="A4548" t="s">
        <v>12745</v>
      </c>
      <c r="B4548">
        <v>109</v>
      </c>
      <c r="C4548" t="s">
        <v>12746</v>
      </c>
      <c r="D4548">
        <v>9000000</v>
      </c>
      <c r="E4548" t="s">
        <v>3436</v>
      </c>
      <c r="F4548" t="s">
        <v>1757</v>
      </c>
      <c r="G4548" t="s">
        <v>12747</v>
      </c>
      <c r="H4548" t="s">
        <v>12748</v>
      </c>
      <c r="I4548" t="s">
        <v>20</v>
      </c>
      <c r="J4548" t="s">
        <v>21</v>
      </c>
      <c r="K4548">
        <v>900000</v>
      </c>
      <c r="L4548">
        <v>1970</v>
      </c>
      <c r="M4548">
        <v>6.2</v>
      </c>
      <c r="N4548">
        <v>2.35</v>
      </c>
    </row>
    <row r="4549" spans="1:14" x14ac:dyDescent="0.3">
      <c r="A4549" t="s">
        <v>12749</v>
      </c>
      <c r="B4549">
        <v>89</v>
      </c>
      <c r="C4549" t="s">
        <v>12750</v>
      </c>
      <c r="E4549" t="s">
        <v>2569</v>
      </c>
      <c r="F4549" t="s">
        <v>12751</v>
      </c>
      <c r="G4549" t="s">
        <v>12752</v>
      </c>
      <c r="H4549" t="s">
        <v>12753</v>
      </c>
      <c r="I4549" t="s">
        <v>20</v>
      </c>
      <c r="J4549" t="s">
        <v>21</v>
      </c>
      <c r="K4549">
        <v>1000000</v>
      </c>
      <c r="L4549">
        <v>1956</v>
      </c>
      <c r="M4549">
        <v>6.2</v>
      </c>
      <c r="N4549">
        <v>2.35</v>
      </c>
    </row>
    <row r="4550" spans="1:14" x14ac:dyDescent="0.3">
      <c r="A4550" t="s">
        <v>7986</v>
      </c>
      <c r="B4550">
        <v>96</v>
      </c>
      <c r="C4550" t="s">
        <v>12754</v>
      </c>
      <c r="D4550">
        <v>23808111</v>
      </c>
      <c r="E4550" t="s">
        <v>43</v>
      </c>
      <c r="F4550" t="s">
        <v>2135</v>
      </c>
      <c r="G4550" t="s">
        <v>12755</v>
      </c>
      <c r="H4550" t="s">
        <v>45</v>
      </c>
      <c r="I4550" t="s">
        <v>20</v>
      </c>
      <c r="J4550" t="s">
        <v>21</v>
      </c>
      <c r="L4550">
        <v>2006</v>
      </c>
      <c r="M4550">
        <v>7.5</v>
      </c>
      <c r="N4550">
        <v>1.85</v>
      </c>
    </row>
    <row r="4551" spans="1:14" x14ac:dyDescent="0.3">
      <c r="A4551" t="s">
        <v>12756</v>
      </c>
      <c r="B4551">
        <v>109</v>
      </c>
      <c r="C4551" t="s">
        <v>12757</v>
      </c>
      <c r="E4551" t="s">
        <v>12758</v>
      </c>
      <c r="F4551" t="s">
        <v>12759</v>
      </c>
      <c r="G4551" t="s">
        <v>12760</v>
      </c>
      <c r="H4551" t="s">
        <v>12761</v>
      </c>
      <c r="I4551" t="s">
        <v>20</v>
      </c>
      <c r="J4551" t="s">
        <v>21</v>
      </c>
      <c r="K4551">
        <v>1000000</v>
      </c>
      <c r="L4551">
        <v>1949</v>
      </c>
      <c r="M4551">
        <v>7.2</v>
      </c>
      <c r="N4551">
        <v>1.37</v>
      </c>
    </row>
    <row r="4552" spans="1:14" x14ac:dyDescent="0.3">
      <c r="A4552" t="s">
        <v>330</v>
      </c>
      <c r="B4552">
        <v>122</v>
      </c>
      <c r="C4552" t="s">
        <v>12762</v>
      </c>
      <c r="D4552">
        <v>5355376</v>
      </c>
      <c r="E4552" t="s">
        <v>12763</v>
      </c>
      <c r="F4552" t="s">
        <v>12764</v>
      </c>
      <c r="G4552" t="s">
        <v>12765</v>
      </c>
      <c r="H4552" t="s">
        <v>12766</v>
      </c>
      <c r="I4552" t="s">
        <v>20</v>
      </c>
      <c r="J4552" t="s">
        <v>21</v>
      </c>
      <c r="L4552">
        <v>2008</v>
      </c>
      <c r="M4552">
        <v>7.2</v>
      </c>
      <c r="N4552">
        <v>1.85</v>
      </c>
    </row>
    <row r="4553" spans="1:14" x14ac:dyDescent="0.3">
      <c r="A4553" t="s">
        <v>9587</v>
      </c>
      <c r="B4553">
        <v>100</v>
      </c>
      <c r="C4553" t="s">
        <v>677</v>
      </c>
      <c r="D4553">
        <v>7186670</v>
      </c>
      <c r="E4553" t="s">
        <v>10375</v>
      </c>
      <c r="F4553" t="s">
        <v>49</v>
      </c>
      <c r="G4553" t="s">
        <v>12767</v>
      </c>
      <c r="H4553" t="s">
        <v>12768</v>
      </c>
      <c r="I4553" t="s">
        <v>20</v>
      </c>
      <c r="J4553" t="s">
        <v>21</v>
      </c>
      <c r="K4553">
        <v>6000000</v>
      </c>
      <c r="L4553">
        <v>2013</v>
      </c>
      <c r="M4553">
        <v>5.4</v>
      </c>
      <c r="N4553">
        <v>2.35</v>
      </c>
    </row>
    <row r="4554" spans="1:14" x14ac:dyDescent="0.3">
      <c r="A4554" t="s">
        <v>12769</v>
      </c>
      <c r="B4554">
        <v>109</v>
      </c>
      <c r="C4554" t="s">
        <v>12770</v>
      </c>
      <c r="E4554" t="s">
        <v>7560</v>
      </c>
      <c r="F4554" t="s">
        <v>7107</v>
      </c>
      <c r="G4554" t="s">
        <v>12771</v>
      </c>
      <c r="H4554" t="s">
        <v>12772</v>
      </c>
      <c r="I4554" t="s">
        <v>20</v>
      </c>
      <c r="J4554" t="s">
        <v>34</v>
      </c>
      <c r="K4554">
        <v>1100000</v>
      </c>
      <c r="L4554">
        <v>2015</v>
      </c>
      <c r="M4554">
        <v>7</v>
      </c>
      <c r="N4554">
        <v>1.85</v>
      </c>
    </row>
    <row r="4555" spans="1:14" x14ac:dyDescent="0.3">
      <c r="A4555" t="s">
        <v>12773</v>
      </c>
      <c r="B4555">
        <v>95</v>
      </c>
      <c r="C4555" t="s">
        <v>1990</v>
      </c>
      <c r="D4555">
        <v>5997134</v>
      </c>
      <c r="E4555" t="s">
        <v>3154</v>
      </c>
      <c r="F4555" t="s">
        <v>6890</v>
      </c>
      <c r="G4555" t="s">
        <v>12774</v>
      </c>
      <c r="H4555" t="s">
        <v>12775</v>
      </c>
      <c r="I4555" t="s">
        <v>20</v>
      </c>
      <c r="J4555" t="s">
        <v>21</v>
      </c>
      <c r="K4555">
        <v>1000000</v>
      </c>
      <c r="L4555">
        <v>2012</v>
      </c>
      <c r="M4555">
        <v>7.2</v>
      </c>
      <c r="N4555">
        <v>1.85</v>
      </c>
    </row>
    <row r="4556" spans="1:14" x14ac:dyDescent="0.3">
      <c r="A4556" t="s">
        <v>12776</v>
      </c>
      <c r="B4556">
        <v>94</v>
      </c>
      <c r="C4556" t="s">
        <v>12777</v>
      </c>
      <c r="D4556">
        <v>4417124</v>
      </c>
      <c r="E4556" t="s">
        <v>43</v>
      </c>
      <c r="F4556" t="s">
        <v>12778</v>
      </c>
      <c r="G4556" t="s">
        <v>12779</v>
      </c>
      <c r="H4556" t="s">
        <v>12780</v>
      </c>
      <c r="I4556" t="s">
        <v>20</v>
      </c>
      <c r="J4556" t="s">
        <v>21</v>
      </c>
      <c r="L4556">
        <v>2008</v>
      </c>
      <c r="M4556">
        <v>7.9</v>
      </c>
      <c r="N4556">
        <v>1.78</v>
      </c>
    </row>
    <row r="4557" spans="1:14" x14ac:dyDescent="0.3">
      <c r="A4557" t="s">
        <v>10716</v>
      </c>
      <c r="B4557">
        <v>107</v>
      </c>
      <c r="C4557" t="s">
        <v>12781</v>
      </c>
      <c r="D4557">
        <v>5355847</v>
      </c>
      <c r="E4557" t="s">
        <v>2190</v>
      </c>
      <c r="F4557" t="s">
        <v>11019</v>
      </c>
      <c r="G4557" t="s">
        <v>12782</v>
      </c>
      <c r="H4557" t="s">
        <v>12783</v>
      </c>
      <c r="I4557" t="s">
        <v>20</v>
      </c>
      <c r="J4557" t="s">
        <v>21</v>
      </c>
      <c r="L4557">
        <v>2011</v>
      </c>
      <c r="M4557">
        <v>6.8</v>
      </c>
    </row>
    <row r="4558" spans="1:14" x14ac:dyDescent="0.3">
      <c r="A4558" t="s">
        <v>7794</v>
      </c>
      <c r="B4558">
        <v>104</v>
      </c>
      <c r="C4558" t="s">
        <v>11365</v>
      </c>
      <c r="D4558">
        <v>3386698</v>
      </c>
      <c r="E4558" t="s">
        <v>936</v>
      </c>
      <c r="F4558" t="s">
        <v>473</v>
      </c>
      <c r="G4558" t="s">
        <v>12784</v>
      </c>
      <c r="H4558" t="s">
        <v>2907</v>
      </c>
      <c r="I4558" t="s">
        <v>20</v>
      </c>
      <c r="J4558" t="s">
        <v>21</v>
      </c>
      <c r="K4558">
        <v>1000000</v>
      </c>
      <c r="L4558">
        <v>1998</v>
      </c>
      <c r="M4558">
        <v>6.7</v>
      </c>
      <c r="N4558">
        <v>1.85</v>
      </c>
    </row>
    <row r="4559" spans="1:14" x14ac:dyDescent="0.3">
      <c r="A4559" t="s">
        <v>4975</v>
      </c>
      <c r="B4559">
        <v>96</v>
      </c>
      <c r="C4559" t="s">
        <v>509</v>
      </c>
      <c r="D4559">
        <v>143492840</v>
      </c>
      <c r="E4559" t="s">
        <v>936</v>
      </c>
      <c r="F4559" t="s">
        <v>55</v>
      </c>
      <c r="G4559" t="s">
        <v>9646</v>
      </c>
      <c r="H4559" t="s">
        <v>324</v>
      </c>
      <c r="I4559" t="s">
        <v>20</v>
      </c>
      <c r="J4559" t="s">
        <v>21</v>
      </c>
      <c r="K4559">
        <v>7500000</v>
      </c>
      <c r="L4559">
        <v>2007</v>
      </c>
      <c r="M4559">
        <v>7.5</v>
      </c>
      <c r="N4559">
        <v>1.85</v>
      </c>
    </row>
    <row r="4560" spans="1:14" x14ac:dyDescent="0.3">
      <c r="A4560" t="s">
        <v>12785</v>
      </c>
      <c r="B4560">
        <v>93</v>
      </c>
      <c r="C4560" t="s">
        <v>5574</v>
      </c>
      <c r="D4560">
        <v>5283379</v>
      </c>
      <c r="E4560" t="s">
        <v>1649</v>
      </c>
      <c r="F4560" t="s">
        <v>639</v>
      </c>
      <c r="G4560" t="s">
        <v>12786</v>
      </c>
      <c r="H4560" t="s">
        <v>12787</v>
      </c>
      <c r="I4560" t="s">
        <v>20</v>
      </c>
      <c r="J4560" t="s">
        <v>21</v>
      </c>
      <c r="L4560">
        <v>2014</v>
      </c>
      <c r="M4560">
        <v>6.8</v>
      </c>
      <c r="N4560">
        <v>2.35</v>
      </c>
    </row>
    <row r="4561" spans="1:14" x14ac:dyDescent="0.3">
      <c r="A4561" t="s">
        <v>12788</v>
      </c>
      <c r="B4561">
        <v>102</v>
      </c>
      <c r="C4561" t="s">
        <v>12789</v>
      </c>
      <c r="D4561">
        <v>2981638</v>
      </c>
      <c r="E4561" t="s">
        <v>1265</v>
      </c>
      <c r="F4561" t="s">
        <v>12705</v>
      </c>
      <c r="G4561" t="s">
        <v>12790</v>
      </c>
      <c r="H4561" t="s">
        <v>3031</v>
      </c>
      <c r="I4561" t="s">
        <v>20</v>
      </c>
      <c r="J4561" t="s">
        <v>21</v>
      </c>
      <c r="L4561">
        <v>2011</v>
      </c>
      <c r="M4561">
        <v>6.9</v>
      </c>
      <c r="N4561">
        <v>2.35</v>
      </c>
    </row>
    <row r="4562" spans="1:14" x14ac:dyDescent="0.3">
      <c r="A4562" t="s">
        <v>12791</v>
      </c>
      <c r="B4562">
        <v>84</v>
      </c>
      <c r="C4562" t="s">
        <v>12792</v>
      </c>
      <c r="D4562">
        <v>3122616</v>
      </c>
      <c r="E4562" t="s">
        <v>1649</v>
      </c>
      <c r="F4562" t="s">
        <v>1481</v>
      </c>
      <c r="G4562" t="s">
        <v>12793</v>
      </c>
      <c r="H4562" t="s">
        <v>12794</v>
      </c>
      <c r="I4562" t="s">
        <v>20</v>
      </c>
      <c r="J4562" t="s">
        <v>21</v>
      </c>
      <c r="L4562">
        <v>2014</v>
      </c>
      <c r="M4562">
        <v>6.8</v>
      </c>
      <c r="N4562">
        <v>2.35</v>
      </c>
    </row>
    <row r="4563" spans="1:14" x14ac:dyDescent="0.3">
      <c r="A4563" t="s">
        <v>12795</v>
      </c>
      <c r="B4563">
        <v>97</v>
      </c>
      <c r="C4563" t="s">
        <v>12796</v>
      </c>
      <c r="D4563">
        <v>2508841</v>
      </c>
      <c r="E4563" t="s">
        <v>1272</v>
      </c>
      <c r="F4563" t="s">
        <v>4419</v>
      </c>
      <c r="G4563" t="s">
        <v>12797</v>
      </c>
      <c r="H4563" t="s">
        <v>12798</v>
      </c>
      <c r="I4563" t="s">
        <v>20</v>
      </c>
      <c r="J4563" t="s">
        <v>21</v>
      </c>
      <c r="K4563">
        <v>1000000</v>
      </c>
      <c r="L4563">
        <v>2008</v>
      </c>
      <c r="M4563">
        <v>7.2</v>
      </c>
      <c r="N4563">
        <v>1.85</v>
      </c>
    </row>
    <row r="4564" spans="1:14" x14ac:dyDescent="0.3">
      <c r="A4564" t="s">
        <v>12799</v>
      </c>
      <c r="B4564">
        <v>91</v>
      </c>
      <c r="C4564" t="s">
        <v>12800</v>
      </c>
      <c r="D4564">
        <v>4946250</v>
      </c>
      <c r="E4564" t="s">
        <v>2583</v>
      </c>
      <c r="F4564" t="s">
        <v>11696</v>
      </c>
      <c r="G4564" t="s">
        <v>12801</v>
      </c>
      <c r="H4564" t="s">
        <v>12802</v>
      </c>
      <c r="I4564" t="s">
        <v>20</v>
      </c>
      <c r="J4564" t="s">
        <v>21</v>
      </c>
      <c r="K4564">
        <v>1000000</v>
      </c>
      <c r="L4564">
        <v>2013</v>
      </c>
      <c r="M4564">
        <v>7.4</v>
      </c>
      <c r="N4564">
        <v>1.78</v>
      </c>
    </row>
    <row r="4565" spans="1:14" x14ac:dyDescent="0.3">
      <c r="A4565" t="s">
        <v>10222</v>
      </c>
      <c r="B4565">
        <v>84</v>
      </c>
      <c r="C4565" t="s">
        <v>12803</v>
      </c>
      <c r="D4565">
        <v>1950218</v>
      </c>
      <c r="E4565" t="s">
        <v>1649</v>
      </c>
      <c r="F4565" t="s">
        <v>65</v>
      </c>
      <c r="G4565" t="s">
        <v>12804</v>
      </c>
      <c r="H4565" t="s">
        <v>12805</v>
      </c>
      <c r="I4565" t="s">
        <v>20</v>
      </c>
      <c r="J4565" t="s">
        <v>21</v>
      </c>
      <c r="K4565">
        <v>1000000</v>
      </c>
      <c r="L4565">
        <v>1997</v>
      </c>
      <c r="M4565">
        <v>5.6</v>
      </c>
      <c r="N4565">
        <v>1.85</v>
      </c>
    </row>
    <row r="4566" spans="1:14" x14ac:dyDescent="0.3">
      <c r="A4566" t="s">
        <v>9448</v>
      </c>
      <c r="B4566">
        <v>86</v>
      </c>
      <c r="C4566" t="s">
        <v>1479</v>
      </c>
      <c r="D4566">
        <v>1277257</v>
      </c>
      <c r="E4566" t="s">
        <v>936</v>
      </c>
      <c r="F4566" t="s">
        <v>2766</v>
      </c>
      <c r="G4566" t="s">
        <v>12806</v>
      </c>
      <c r="H4566" t="s">
        <v>2282</v>
      </c>
      <c r="I4566" t="s">
        <v>20</v>
      </c>
      <c r="J4566" t="s">
        <v>34</v>
      </c>
      <c r="K4566">
        <v>1000000</v>
      </c>
      <c r="L4566">
        <v>1996</v>
      </c>
      <c r="M4566">
        <v>6.8</v>
      </c>
      <c r="N4566">
        <v>1.85</v>
      </c>
    </row>
    <row r="4567" spans="1:14" x14ac:dyDescent="0.3">
      <c r="A4567" t="s">
        <v>7766</v>
      </c>
      <c r="B4567">
        <v>91</v>
      </c>
      <c r="C4567" t="s">
        <v>130</v>
      </c>
      <c r="D4567">
        <v>45857453</v>
      </c>
      <c r="E4567" t="s">
        <v>3436</v>
      </c>
      <c r="F4567" t="s">
        <v>94</v>
      </c>
      <c r="G4567" t="s">
        <v>11071</v>
      </c>
      <c r="H4567" t="s">
        <v>11072</v>
      </c>
      <c r="I4567" t="s">
        <v>20</v>
      </c>
      <c r="J4567" t="s">
        <v>34</v>
      </c>
      <c r="K4567">
        <v>3500000</v>
      </c>
      <c r="L4567">
        <v>1997</v>
      </c>
      <c r="M4567">
        <v>7.2</v>
      </c>
      <c r="N4567">
        <v>1.85</v>
      </c>
    </row>
    <row r="4568" spans="1:14" x14ac:dyDescent="0.3">
      <c r="A4568" t="s">
        <v>12807</v>
      </c>
      <c r="B4568">
        <v>92</v>
      </c>
      <c r="C4568" t="s">
        <v>12808</v>
      </c>
      <c r="D4568">
        <v>1677838</v>
      </c>
      <c r="E4568" t="s">
        <v>43</v>
      </c>
      <c r="F4568" t="s">
        <v>655</v>
      </c>
      <c r="G4568" t="s">
        <v>12809</v>
      </c>
      <c r="H4568" t="s">
        <v>12810</v>
      </c>
      <c r="I4568" t="s">
        <v>20</v>
      </c>
      <c r="J4568" t="s">
        <v>21</v>
      </c>
      <c r="K4568">
        <v>1000000</v>
      </c>
      <c r="L4568">
        <v>2006</v>
      </c>
      <c r="M4568">
        <v>7.7</v>
      </c>
      <c r="N4568">
        <v>1.75</v>
      </c>
    </row>
    <row r="4569" spans="1:14" x14ac:dyDescent="0.3">
      <c r="A4569" t="s">
        <v>12811</v>
      </c>
      <c r="B4569">
        <v>94</v>
      </c>
      <c r="C4569" t="s">
        <v>3947</v>
      </c>
      <c r="D4569">
        <v>1744858</v>
      </c>
      <c r="E4569" t="s">
        <v>2838</v>
      </c>
      <c r="F4569" t="s">
        <v>912</v>
      </c>
      <c r="G4569" t="s">
        <v>12812</v>
      </c>
      <c r="H4569" t="s">
        <v>5437</v>
      </c>
      <c r="I4569" t="s">
        <v>20</v>
      </c>
      <c r="J4569" t="s">
        <v>21</v>
      </c>
      <c r="K4569">
        <v>1000000</v>
      </c>
      <c r="L4569">
        <v>2000</v>
      </c>
      <c r="M4569">
        <v>7</v>
      </c>
      <c r="N4569">
        <v>2.35</v>
      </c>
    </row>
    <row r="4570" spans="1:14" x14ac:dyDescent="0.3">
      <c r="A4570" t="s">
        <v>10416</v>
      </c>
      <c r="B4570">
        <v>92</v>
      </c>
      <c r="C4570" t="s">
        <v>9997</v>
      </c>
      <c r="E4570" t="s">
        <v>12813</v>
      </c>
      <c r="F4570" t="s">
        <v>3734</v>
      </c>
      <c r="G4570" t="s">
        <v>12814</v>
      </c>
      <c r="H4570" t="s">
        <v>12815</v>
      </c>
      <c r="I4570" t="s">
        <v>20</v>
      </c>
      <c r="J4570" t="s">
        <v>21</v>
      </c>
      <c r="K4570">
        <v>1000000</v>
      </c>
      <c r="L4570">
        <v>2002</v>
      </c>
      <c r="M4570">
        <v>7.2</v>
      </c>
      <c r="N4570">
        <v>1.85</v>
      </c>
    </row>
    <row r="4571" spans="1:14" x14ac:dyDescent="0.3">
      <c r="A4571" t="s">
        <v>323</v>
      </c>
      <c r="B4571">
        <v>103</v>
      </c>
      <c r="C4571" t="s">
        <v>2818</v>
      </c>
      <c r="D4571">
        <v>80021740</v>
      </c>
      <c r="E4571" t="s">
        <v>2819</v>
      </c>
      <c r="F4571" t="s">
        <v>2820</v>
      </c>
      <c r="G4571" t="s">
        <v>2821</v>
      </c>
      <c r="H4571" t="s">
        <v>2822</v>
      </c>
      <c r="I4571" t="s">
        <v>20</v>
      </c>
      <c r="J4571" t="s">
        <v>21</v>
      </c>
      <c r="K4571">
        <v>58000000</v>
      </c>
      <c r="L4571">
        <v>2015</v>
      </c>
      <c r="M4571">
        <v>6.4</v>
      </c>
      <c r="N4571">
        <v>2.35</v>
      </c>
    </row>
    <row r="4572" spans="1:14" x14ac:dyDescent="0.3">
      <c r="A4572" t="s">
        <v>12816</v>
      </c>
      <c r="B4572">
        <v>100</v>
      </c>
      <c r="C4572" t="s">
        <v>12817</v>
      </c>
      <c r="D4572">
        <v>982214</v>
      </c>
      <c r="E4572" t="s">
        <v>2190</v>
      </c>
      <c r="F4572" t="s">
        <v>4877</v>
      </c>
      <c r="G4572" t="s">
        <v>12818</v>
      </c>
      <c r="H4572" t="s">
        <v>12819</v>
      </c>
      <c r="I4572" t="s">
        <v>20</v>
      </c>
      <c r="J4572" t="s">
        <v>21</v>
      </c>
      <c r="K4572">
        <v>1000000</v>
      </c>
      <c r="L4572">
        <v>1998</v>
      </c>
      <c r="M4572">
        <v>7.2</v>
      </c>
      <c r="N4572">
        <v>1.85</v>
      </c>
    </row>
    <row r="4573" spans="1:14" x14ac:dyDescent="0.3">
      <c r="A4573" t="s">
        <v>12820</v>
      </c>
      <c r="B4573">
        <v>119</v>
      </c>
      <c r="C4573" t="s">
        <v>12821</v>
      </c>
      <c r="D4573">
        <v>798341</v>
      </c>
      <c r="E4573" t="s">
        <v>1989</v>
      </c>
      <c r="F4573" t="s">
        <v>3770</v>
      </c>
      <c r="G4573" t="s">
        <v>12822</v>
      </c>
      <c r="H4573" t="s">
        <v>12823</v>
      </c>
      <c r="I4573" t="s">
        <v>20</v>
      </c>
      <c r="J4573" t="s">
        <v>21</v>
      </c>
      <c r="K4573">
        <v>1000000</v>
      </c>
      <c r="L4573">
        <v>2001</v>
      </c>
      <c r="M4573">
        <v>7.2</v>
      </c>
      <c r="N4573">
        <v>1.85</v>
      </c>
    </row>
    <row r="4574" spans="1:14" x14ac:dyDescent="0.3">
      <c r="A4574" t="s">
        <v>12824</v>
      </c>
      <c r="B4574">
        <v>167</v>
      </c>
      <c r="C4574" t="s">
        <v>12825</v>
      </c>
      <c r="D4574">
        <v>610991</v>
      </c>
      <c r="E4574" t="s">
        <v>146</v>
      </c>
      <c r="F4574" t="s">
        <v>11997</v>
      </c>
      <c r="G4574" t="s">
        <v>12826</v>
      </c>
      <c r="H4574" t="s">
        <v>12827</v>
      </c>
      <c r="I4574" t="s">
        <v>3497</v>
      </c>
      <c r="J4574" t="s">
        <v>3498</v>
      </c>
      <c r="K4574">
        <v>1000000</v>
      </c>
      <c r="L4574">
        <v>2000</v>
      </c>
      <c r="M4574">
        <v>6.2</v>
      </c>
      <c r="N4574">
        <v>2.35</v>
      </c>
    </row>
    <row r="4575" spans="1:14" x14ac:dyDescent="0.3">
      <c r="A4575" t="s">
        <v>6193</v>
      </c>
      <c r="B4575">
        <v>92</v>
      </c>
      <c r="C4575" t="s">
        <v>8571</v>
      </c>
      <c r="E4575" t="s">
        <v>1099</v>
      </c>
      <c r="F4575" t="s">
        <v>3607</v>
      </c>
      <c r="G4575" t="s">
        <v>8572</v>
      </c>
      <c r="H4575" t="s">
        <v>6359</v>
      </c>
      <c r="I4575" t="s">
        <v>20</v>
      </c>
      <c r="J4575" t="s">
        <v>21</v>
      </c>
      <c r="K4575">
        <v>11000000</v>
      </c>
      <c r="L4575">
        <v>1981</v>
      </c>
      <c r="M4575">
        <v>6.9</v>
      </c>
      <c r="N4575">
        <v>2.35</v>
      </c>
    </row>
    <row r="4576" spans="1:14" x14ac:dyDescent="0.3">
      <c r="A4576" t="s">
        <v>6322</v>
      </c>
      <c r="B4576">
        <v>92</v>
      </c>
      <c r="C4576" t="s">
        <v>12828</v>
      </c>
      <c r="D4576">
        <v>582024</v>
      </c>
      <c r="E4576" t="s">
        <v>3420</v>
      </c>
      <c r="F4576" t="s">
        <v>6322</v>
      </c>
      <c r="G4576" t="s">
        <v>12829</v>
      </c>
      <c r="H4576" t="s">
        <v>12830</v>
      </c>
      <c r="I4576" t="s">
        <v>20</v>
      </c>
      <c r="J4576" t="s">
        <v>21</v>
      </c>
      <c r="K4576">
        <v>1000000</v>
      </c>
      <c r="L4576">
        <v>1997</v>
      </c>
      <c r="M4576">
        <v>6.2</v>
      </c>
      <c r="N4576">
        <v>1.85</v>
      </c>
    </row>
    <row r="4577" spans="1:14" x14ac:dyDescent="0.3">
      <c r="A4577" t="s">
        <v>3384</v>
      </c>
      <c r="B4577">
        <v>108</v>
      </c>
      <c r="C4577" t="s">
        <v>6999</v>
      </c>
      <c r="D4577">
        <v>548712</v>
      </c>
      <c r="E4577" t="s">
        <v>146</v>
      </c>
      <c r="F4577" t="s">
        <v>1281</v>
      </c>
      <c r="G4577" t="s">
        <v>12831</v>
      </c>
      <c r="H4577" t="s">
        <v>3639</v>
      </c>
      <c r="I4577" t="s">
        <v>20</v>
      </c>
      <c r="J4577" t="s">
        <v>21</v>
      </c>
      <c r="K4577">
        <v>2500000</v>
      </c>
      <c r="L4577">
        <v>2003</v>
      </c>
      <c r="M4577">
        <v>6.9</v>
      </c>
      <c r="N4577">
        <v>2.35</v>
      </c>
    </row>
    <row r="4578" spans="1:14" x14ac:dyDescent="0.3">
      <c r="A4578" t="s">
        <v>12832</v>
      </c>
      <c r="B4578">
        <v>97</v>
      </c>
      <c r="C4578" t="s">
        <v>2714</v>
      </c>
      <c r="D4578">
        <v>464655</v>
      </c>
      <c r="E4578" t="s">
        <v>1649</v>
      </c>
      <c r="F4578" t="s">
        <v>6089</v>
      </c>
      <c r="G4578" t="s">
        <v>12833</v>
      </c>
      <c r="H4578" t="s">
        <v>8344</v>
      </c>
      <c r="I4578" t="s">
        <v>20</v>
      </c>
      <c r="J4578" t="s">
        <v>21</v>
      </c>
      <c r="K4578">
        <v>1000000</v>
      </c>
      <c r="L4578">
        <v>1997</v>
      </c>
      <c r="M4578">
        <v>7</v>
      </c>
      <c r="N4578">
        <v>1.85</v>
      </c>
    </row>
    <row r="4579" spans="1:14" x14ac:dyDescent="0.3">
      <c r="A4579" t="s">
        <v>11206</v>
      </c>
      <c r="B4579">
        <v>88</v>
      </c>
      <c r="C4579" t="s">
        <v>3333</v>
      </c>
      <c r="D4579">
        <v>464126</v>
      </c>
      <c r="E4579" t="s">
        <v>2190</v>
      </c>
      <c r="F4579" t="s">
        <v>2076</v>
      </c>
      <c r="G4579" t="s">
        <v>12834</v>
      </c>
      <c r="H4579" t="s">
        <v>271</v>
      </c>
      <c r="I4579" t="s">
        <v>20</v>
      </c>
      <c r="J4579" t="s">
        <v>21</v>
      </c>
      <c r="K4579">
        <v>1000000</v>
      </c>
      <c r="L4579">
        <v>2002</v>
      </c>
      <c r="M4579">
        <v>6.7</v>
      </c>
      <c r="N4579">
        <v>1.85</v>
      </c>
    </row>
    <row r="4580" spans="1:14" x14ac:dyDescent="0.3">
      <c r="A4580" t="s">
        <v>12835</v>
      </c>
      <c r="B4580">
        <v>100</v>
      </c>
      <c r="C4580" t="s">
        <v>3151</v>
      </c>
      <c r="D4580">
        <v>428535</v>
      </c>
      <c r="E4580" t="s">
        <v>1106</v>
      </c>
      <c r="F4580" t="s">
        <v>2125</v>
      </c>
      <c r="G4580" t="s">
        <v>12836</v>
      </c>
      <c r="H4580" t="s">
        <v>10405</v>
      </c>
      <c r="I4580" t="s">
        <v>20</v>
      </c>
      <c r="J4580" t="s">
        <v>21</v>
      </c>
      <c r="K4580">
        <v>1000000</v>
      </c>
      <c r="L4580">
        <v>2000</v>
      </c>
      <c r="M4580">
        <v>3.6</v>
      </c>
    </row>
    <row r="4581" spans="1:14" x14ac:dyDescent="0.3">
      <c r="A4581" t="s">
        <v>12837</v>
      </c>
      <c r="B4581">
        <v>100</v>
      </c>
      <c r="C4581" t="s">
        <v>8337</v>
      </c>
      <c r="D4581">
        <v>750100</v>
      </c>
      <c r="E4581" t="s">
        <v>2190</v>
      </c>
      <c r="F4581" t="s">
        <v>53</v>
      </c>
      <c r="G4581" t="s">
        <v>12838</v>
      </c>
      <c r="H4581" t="s">
        <v>12839</v>
      </c>
      <c r="I4581" t="s">
        <v>20</v>
      </c>
      <c r="J4581" t="s">
        <v>21</v>
      </c>
      <c r="L4581">
        <v>2013</v>
      </c>
      <c r="M4581">
        <v>6.3</v>
      </c>
      <c r="N4581">
        <v>1.85</v>
      </c>
    </row>
    <row r="4582" spans="1:14" x14ac:dyDescent="0.3">
      <c r="A4582" t="s">
        <v>12840</v>
      </c>
      <c r="B4582">
        <v>124</v>
      </c>
      <c r="C4582" t="s">
        <v>12840</v>
      </c>
      <c r="D4582">
        <v>621240</v>
      </c>
      <c r="E4582" t="s">
        <v>1272</v>
      </c>
      <c r="F4582" t="s">
        <v>12841</v>
      </c>
      <c r="G4582" t="s">
        <v>12842</v>
      </c>
      <c r="H4582" t="s">
        <v>12843</v>
      </c>
      <c r="I4582" t="s">
        <v>9359</v>
      </c>
      <c r="J4582" t="s">
        <v>520</v>
      </c>
      <c r="L4582">
        <v>2009</v>
      </c>
      <c r="M4582">
        <v>7.4</v>
      </c>
      <c r="N4582">
        <v>1.85</v>
      </c>
    </row>
    <row r="4583" spans="1:14" x14ac:dyDescent="0.3">
      <c r="A4583" t="s">
        <v>12844</v>
      </c>
      <c r="B4583">
        <v>88</v>
      </c>
      <c r="C4583" t="s">
        <v>2518</v>
      </c>
      <c r="D4583">
        <v>104077</v>
      </c>
      <c r="E4583" t="s">
        <v>1626</v>
      </c>
      <c r="F4583" t="s">
        <v>1761</v>
      </c>
      <c r="G4583" t="s">
        <v>12845</v>
      </c>
      <c r="H4583" t="s">
        <v>8844</v>
      </c>
      <c r="I4583" t="s">
        <v>20</v>
      </c>
      <c r="J4583" t="s">
        <v>21</v>
      </c>
      <c r="K4583">
        <v>1000000</v>
      </c>
      <c r="L4583">
        <v>2006</v>
      </c>
      <c r="M4583">
        <v>7.4</v>
      </c>
      <c r="N4583">
        <v>1.78</v>
      </c>
    </row>
    <row r="4584" spans="1:14" x14ac:dyDescent="0.3">
      <c r="A4584" t="s">
        <v>12846</v>
      </c>
      <c r="B4584">
        <v>106</v>
      </c>
      <c r="C4584" t="s">
        <v>10102</v>
      </c>
      <c r="D4584">
        <v>334658</v>
      </c>
      <c r="E4584" t="s">
        <v>3429</v>
      </c>
      <c r="F4584" t="s">
        <v>12847</v>
      </c>
      <c r="G4584" t="s">
        <v>12848</v>
      </c>
      <c r="H4584" t="s">
        <v>12849</v>
      </c>
      <c r="I4584" t="s">
        <v>20</v>
      </c>
      <c r="J4584" t="s">
        <v>21</v>
      </c>
      <c r="L4584">
        <v>2014</v>
      </c>
      <c r="M4584">
        <v>7.3</v>
      </c>
      <c r="N4584">
        <v>2.39</v>
      </c>
    </row>
    <row r="4585" spans="1:14" x14ac:dyDescent="0.3">
      <c r="A4585" t="s">
        <v>12850</v>
      </c>
      <c r="B4585">
        <v>79</v>
      </c>
      <c r="C4585" t="s">
        <v>1706</v>
      </c>
      <c r="D4585">
        <v>279282</v>
      </c>
      <c r="E4585" t="s">
        <v>936</v>
      </c>
      <c r="F4585" t="s">
        <v>8771</v>
      </c>
      <c r="G4585" t="s">
        <v>12851</v>
      </c>
      <c r="H4585" t="s">
        <v>2339</v>
      </c>
      <c r="I4585" t="s">
        <v>20</v>
      </c>
      <c r="J4585" t="s">
        <v>21</v>
      </c>
      <c r="K4585">
        <v>1000000</v>
      </c>
      <c r="L4585">
        <v>2003</v>
      </c>
      <c r="M4585">
        <v>6.1</v>
      </c>
      <c r="N4585">
        <v>1.85</v>
      </c>
    </row>
    <row r="4586" spans="1:14" x14ac:dyDescent="0.3">
      <c r="A4586" t="s">
        <v>115</v>
      </c>
      <c r="B4586">
        <v>135</v>
      </c>
      <c r="C4586" t="s">
        <v>1315</v>
      </c>
      <c r="D4586">
        <v>43982842</v>
      </c>
      <c r="E4586" t="s">
        <v>1316</v>
      </c>
      <c r="F4586" t="s">
        <v>1317</v>
      </c>
      <c r="G4586" t="s">
        <v>1318</v>
      </c>
      <c r="H4586" t="s">
        <v>295</v>
      </c>
      <c r="I4586" t="s">
        <v>20</v>
      </c>
      <c r="J4586" t="s">
        <v>21</v>
      </c>
      <c r="K4586">
        <v>65000000</v>
      </c>
      <c r="L4586">
        <v>2009</v>
      </c>
      <c r="M4586">
        <v>6.7</v>
      </c>
      <c r="N4586">
        <v>2.35</v>
      </c>
    </row>
    <row r="4587" spans="1:14" x14ac:dyDescent="0.3">
      <c r="A4587" t="s">
        <v>12852</v>
      </c>
      <c r="B4587">
        <v>96</v>
      </c>
      <c r="C4587" t="s">
        <v>12853</v>
      </c>
      <c r="D4587">
        <v>484221</v>
      </c>
      <c r="E4587" t="s">
        <v>12854</v>
      </c>
      <c r="F4587" t="s">
        <v>12855</v>
      </c>
      <c r="G4587" t="s">
        <v>12856</v>
      </c>
      <c r="H4587" t="s">
        <v>12857</v>
      </c>
      <c r="I4587" t="s">
        <v>12681</v>
      </c>
      <c r="J4587" t="s">
        <v>34</v>
      </c>
      <c r="K4587">
        <v>1000000</v>
      </c>
      <c r="L4587">
        <v>2012</v>
      </c>
      <c r="M4587">
        <v>8.1999999999999993</v>
      </c>
      <c r="N4587">
        <v>1.85</v>
      </c>
    </row>
    <row r="4588" spans="1:14" x14ac:dyDescent="0.3">
      <c r="A4588" t="s">
        <v>12858</v>
      </c>
      <c r="B4588">
        <v>53</v>
      </c>
      <c r="C4588" t="s">
        <v>11698</v>
      </c>
      <c r="D4588">
        <v>274661</v>
      </c>
      <c r="E4588" t="s">
        <v>10524</v>
      </c>
      <c r="F4588" t="s">
        <v>12858</v>
      </c>
      <c r="G4588" t="s">
        <v>12859</v>
      </c>
      <c r="H4588" t="s">
        <v>12860</v>
      </c>
      <c r="I4588" t="s">
        <v>20</v>
      </c>
      <c r="J4588" t="s">
        <v>21</v>
      </c>
      <c r="K4588">
        <v>1000000</v>
      </c>
      <c r="L4588">
        <v>2007</v>
      </c>
      <c r="M4588">
        <v>7.7</v>
      </c>
      <c r="N4588">
        <v>1.85</v>
      </c>
    </row>
    <row r="4589" spans="1:14" x14ac:dyDescent="0.3">
      <c r="A4589" t="s">
        <v>12861</v>
      </c>
      <c r="B4589">
        <v>97</v>
      </c>
      <c r="C4589" t="s">
        <v>12862</v>
      </c>
      <c r="D4589">
        <v>144431</v>
      </c>
      <c r="E4589" t="s">
        <v>9691</v>
      </c>
      <c r="F4589" t="s">
        <v>12863</v>
      </c>
      <c r="G4589" t="s">
        <v>12864</v>
      </c>
      <c r="H4589" t="s">
        <v>12865</v>
      </c>
      <c r="I4589" t="s">
        <v>20</v>
      </c>
      <c r="J4589" t="s">
        <v>34</v>
      </c>
      <c r="K4589">
        <v>1000000</v>
      </c>
      <c r="L4589">
        <v>2006</v>
      </c>
      <c r="M4589">
        <v>7.3</v>
      </c>
      <c r="N4589">
        <v>1.85</v>
      </c>
    </row>
    <row r="4590" spans="1:14" x14ac:dyDescent="0.3">
      <c r="A4590" t="s">
        <v>12866</v>
      </c>
      <c r="B4590">
        <v>120</v>
      </c>
      <c r="C4590" t="s">
        <v>12867</v>
      </c>
      <c r="D4590">
        <v>227241</v>
      </c>
      <c r="E4590" t="s">
        <v>2190</v>
      </c>
      <c r="F4590" t="s">
        <v>12868</v>
      </c>
      <c r="G4590" t="s">
        <v>12869</v>
      </c>
      <c r="H4590" t="s">
        <v>12870</v>
      </c>
      <c r="I4590" t="s">
        <v>20</v>
      </c>
      <c r="J4590" t="s">
        <v>21</v>
      </c>
      <c r="L4590">
        <v>2004</v>
      </c>
      <c r="M4590">
        <v>7.4</v>
      </c>
    </row>
    <row r="4591" spans="1:14" x14ac:dyDescent="0.3">
      <c r="A4591" t="s">
        <v>2659</v>
      </c>
      <c r="B4591">
        <v>90</v>
      </c>
      <c r="C4591" t="s">
        <v>3820</v>
      </c>
      <c r="D4591">
        <v>112521</v>
      </c>
      <c r="E4591" t="s">
        <v>1649</v>
      </c>
      <c r="F4591" t="s">
        <v>4135</v>
      </c>
      <c r="G4591" t="s">
        <v>12871</v>
      </c>
      <c r="H4591" t="s">
        <v>12872</v>
      </c>
      <c r="I4591" t="s">
        <v>20</v>
      </c>
      <c r="J4591" t="s">
        <v>21</v>
      </c>
      <c r="L4591">
        <v>2000</v>
      </c>
      <c r="M4591">
        <v>5.7</v>
      </c>
    </row>
    <row r="4592" spans="1:14" x14ac:dyDescent="0.3">
      <c r="A4592" t="s">
        <v>12873</v>
      </c>
      <c r="B4592">
        <v>91</v>
      </c>
      <c r="C4592" t="s">
        <v>12874</v>
      </c>
      <c r="D4592">
        <v>287761</v>
      </c>
      <c r="E4592" t="s">
        <v>12875</v>
      </c>
      <c r="F4592" t="s">
        <v>12876</v>
      </c>
      <c r="G4592" t="s">
        <v>12877</v>
      </c>
      <c r="H4592" t="s">
        <v>12873</v>
      </c>
      <c r="I4592" t="s">
        <v>20</v>
      </c>
      <c r="J4592" t="s">
        <v>121</v>
      </c>
      <c r="K4592">
        <v>1000000</v>
      </c>
      <c r="L4592">
        <v>2013</v>
      </c>
      <c r="M4592">
        <v>7.6</v>
      </c>
      <c r="N4592">
        <v>1.85</v>
      </c>
    </row>
    <row r="4593" spans="1:14" x14ac:dyDescent="0.3">
      <c r="A4593" t="s">
        <v>12878</v>
      </c>
      <c r="B4593">
        <v>93</v>
      </c>
      <c r="C4593" t="s">
        <v>12879</v>
      </c>
      <c r="D4593">
        <v>100240</v>
      </c>
      <c r="E4593" t="s">
        <v>43</v>
      </c>
      <c r="F4593" t="s">
        <v>12880</v>
      </c>
      <c r="G4593" t="s">
        <v>12881</v>
      </c>
      <c r="H4593" t="s">
        <v>8888</v>
      </c>
      <c r="I4593" t="s">
        <v>20</v>
      </c>
      <c r="J4593" t="s">
        <v>4713</v>
      </c>
      <c r="K4593">
        <v>1000000</v>
      </c>
      <c r="L4593">
        <v>2014</v>
      </c>
      <c r="M4593">
        <v>6.8</v>
      </c>
    </row>
    <row r="4594" spans="1:14" x14ac:dyDescent="0.3">
      <c r="A4594" t="s">
        <v>12882</v>
      </c>
      <c r="B4594">
        <v>112</v>
      </c>
      <c r="C4594" t="s">
        <v>10390</v>
      </c>
      <c r="D4594">
        <v>96734</v>
      </c>
      <c r="E4594" t="s">
        <v>526</v>
      </c>
      <c r="F4594" t="s">
        <v>12325</v>
      </c>
      <c r="G4594" t="s">
        <v>12883</v>
      </c>
      <c r="H4594" t="s">
        <v>12884</v>
      </c>
      <c r="I4594" t="s">
        <v>20</v>
      </c>
      <c r="J4594" t="s">
        <v>21</v>
      </c>
      <c r="K4594">
        <v>1000000</v>
      </c>
      <c r="L4594">
        <v>2012</v>
      </c>
      <c r="M4594">
        <v>5.6</v>
      </c>
      <c r="N4594">
        <v>1.85</v>
      </c>
    </row>
    <row r="4595" spans="1:14" x14ac:dyDescent="0.3">
      <c r="A4595" t="s">
        <v>12885</v>
      </c>
      <c r="B4595">
        <v>160</v>
      </c>
      <c r="C4595" t="s">
        <v>7900</v>
      </c>
      <c r="D4595">
        <v>49000</v>
      </c>
      <c r="E4595" t="s">
        <v>6241</v>
      </c>
      <c r="F4595" t="s">
        <v>12886</v>
      </c>
      <c r="G4595" t="s">
        <v>12887</v>
      </c>
      <c r="H4595" t="s">
        <v>12888</v>
      </c>
      <c r="I4595" t="s">
        <v>3497</v>
      </c>
      <c r="J4595" t="s">
        <v>3498</v>
      </c>
      <c r="K4595">
        <v>1500000</v>
      </c>
      <c r="L4595">
        <v>2005</v>
      </c>
      <c r="M4595">
        <v>4.8</v>
      </c>
    </row>
    <row r="4596" spans="1:14" x14ac:dyDescent="0.3">
      <c r="A4596" t="s">
        <v>12889</v>
      </c>
      <c r="B4596">
        <v>95</v>
      </c>
      <c r="C4596" t="s">
        <v>5713</v>
      </c>
      <c r="D4596">
        <v>100659</v>
      </c>
      <c r="E4596" t="s">
        <v>3960</v>
      </c>
      <c r="F4596" t="s">
        <v>12890</v>
      </c>
      <c r="G4596" t="s">
        <v>12891</v>
      </c>
      <c r="H4596" t="s">
        <v>8670</v>
      </c>
      <c r="I4596" t="s">
        <v>20</v>
      </c>
      <c r="J4596" t="s">
        <v>21</v>
      </c>
      <c r="K4596">
        <v>900000</v>
      </c>
      <c r="L4596">
        <v>2009</v>
      </c>
      <c r="M4596">
        <v>6.4</v>
      </c>
      <c r="N4596">
        <v>1.85</v>
      </c>
    </row>
    <row r="4597" spans="1:14" x14ac:dyDescent="0.3">
      <c r="A4597" t="s">
        <v>12892</v>
      </c>
      <c r="B4597">
        <v>93</v>
      </c>
      <c r="C4597" t="s">
        <v>2801</v>
      </c>
      <c r="D4597">
        <v>48430</v>
      </c>
      <c r="E4597" t="s">
        <v>3707</v>
      </c>
      <c r="F4597" t="s">
        <v>2180</v>
      </c>
      <c r="G4597" t="s">
        <v>12893</v>
      </c>
      <c r="H4597" t="s">
        <v>2202</v>
      </c>
      <c r="I4597" t="s">
        <v>20</v>
      </c>
      <c r="J4597" t="s">
        <v>21</v>
      </c>
      <c r="K4597">
        <v>500000</v>
      </c>
      <c r="L4597">
        <v>2010</v>
      </c>
      <c r="M4597">
        <v>6.8</v>
      </c>
      <c r="N4597">
        <v>1.85</v>
      </c>
    </row>
    <row r="4598" spans="1:14" x14ac:dyDescent="0.3">
      <c r="A4598" t="s">
        <v>3784</v>
      </c>
      <c r="B4598">
        <v>88</v>
      </c>
      <c r="C4598" t="s">
        <v>2690</v>
      </c>
      <c r="D4598">
        <v>21210</v>
      </c>
      <c r="E4598" t="s">
        <v>678</v>
      </c>
      <c r="F4598" t="s">
        <v>1395</v>
      </c>
      <c r="G4598" t="s">
        <v>12894</v>
      </c>
      <c r="H4598" t="s">
        <v>9409</v>
      </c>
      <c r="I4598" t="s">
        <v>20</v>
      </c>
      <c r="J4598" t="s">
        <v>21</v>
      </c>
      <c r="K4598">
        <v>1000000</v>
      </c>
      <c r="L4598">
        <v>1998</v>
      </c>
      <c r="M4598">
        <v>6.1</v>
      </c>
      <c r="N4598">
        <v>1.85</v>
      </c>
    </row>
    <row r="4599" spans="1:14" x14ac:dyDescent="0.3">
      <c r="A4599" t="s">
        <v>12895</v>
      </c>
      <c r="B4599">
        <v>105</v>
      </c>
      <c r="C4599" t="s">
        <v>12896</v>
      </c>
      <c r="E4599" t="s">
        <v>3043</v>
      </c>
      <c r="F4599" t="s">
        <v>12897</v>
      </c>
      <c r="G4599" t="s">
        <v>12898</v>
      </c>
      <c r="H4599" t="s">
        <v>12899</v>
      </c>
      <c r="I4599" t="s">
        <v>20</v>
      </c>
      <c r="J4599" t="s">
        <v>21</v>
      </c>
      <c r="K4599">
        <v>1000000</v>
      </c>
      <c r="L4599">
        <v>1999</v>
      </c>
      <c r="M4599">
        <v>5.2</v>
      </c>
    </row>
    <row r="4600" spans="1:14" x14ac:dyDescent="0.3">
      <c r="A4600" t="s">
        <v>12900</v>
      </c>
      <c r="B4600">
        <v>98</v>
      </c>
      <c r="C4600" t="s">
        <v>12901</v>
      </c>
      <c r="D4600">
        <v>22434</v>
      </c>
      <c r="E4600" t="s">
        <v>1649</v>
      </c>
      <c r="F4600" t="s">
        <v>12902</v>
      </c>
      <c r="G4600" t="s">
        <v>12903</v>
      </c>
      <c r="H4600" t="s">
        <v>12904</v>
      </c>
      <c r="I4600" t="s">
        <v>20</v>
      </c>
      <c r="J4600" t="s">
        <v>21</v>
      </c>
      <c r="L4600">
        <v>1996</v>
      </c>
      <c r="M4600">
        <v>6.9</v>
      </c>
      <c r="N4600">
        <v>1.85</v>
      </c>
    </row>
    <row r="4601" spans="1:14" x14ac:dyDescent="0.3">
      <c r="A4601" t="s">
        <v>4629</v>
      </c>
      <c r="B4601">
        <v>82</v>
      </c>
      <c r="C4601" t="s">
        <v>445</v>
      </c>
      <c r="D4601">
        <v>12996</v>
      </c>
      <c r="E4601" t="s">
        <v>654</v>
      </c>
      <c r="F4601" t="s">
        <v>160</v>
      </c>
      <c r="G4601" t="s">
        <v>12905</v>
      </c>
      <c r="H4601" t="s">
        <v>1242</v>
      </c>
      <c r="I4601" t="s">
        <v>20</v>
      </c>
      <c r="J4601" t="s">
        <v>21</v>
      </c>
      <c r="K4601">
        <v>1000000</v>
      </c>
      <c r="L4601">
        <v>2000</v>
      </c>
      <c r="M4601">
        <v>6</v>
      </c>
      <c r="N4601">
        <v>1.85</v>
      </c>
    </row>
    <row r="4602" spans="1:14" x14ac:dyDescent="0.3">
      <c r="A4602" t="s">
        <v>12906</v>
      </c>
      <c r="B4602">
        <v>89</v>
      </c>
      <c r="C4602" t="s">
        <v>12907</v>
      </c>
      <c r="E4602" t="s">
        <v>1106</v>
      </c>
      <c r="F4602" t="s">
        <v>12908</v>
      </c>
      <c r="G4602" t="s">
        <v>12909</v>
      </c>
      <c r="H4602" t="s">
        <v>12910</v>
      </c>
      <c r="I4602" t="s">
        <v>20</v>
      </c>
      <c r="J4602" t="s">
        <v>21</v>
      </c>
      <c r="K4602">
        <v>1000000</v>
      </c>
      <c r="L4602">
        <v>2009</v>
      </c>
      <c r="M4602">
        <v>6.3</v>
      </c>
      <c r="N4602">
        <v>1.78</v>
      </c>
    </row>
    <row r="4603" spans="1:14" x14ac:dyDescent="0.3">
      <c r="A4603" t="s">
        <v>12911</v>
      </c>
      <c r="B4603">
        <v>78</v>
      </c>
      <c r="C4603" t="s">
        <v>12178</v>
      </c>
      <c r="D4603">
        <v>10018</v>
      </c>
      <c r="E4603" t="s">
        <v>1392</v>
      </c>
      <c r="F4603" t="s">
        <v>12912</v>
      </c>
      <c r="G4603" t="s">
        <v>12913</v>
      </c>
      <c r="H4603" t="s">
        <v>12914</v>
      </c>
      <c r="I4603" t="s">
        <v>20</v>
      </c>
      <c r="J4603" t="s">
        <v>21</v>
      </c>
      <c r="K4603">
        <v>1000000</v>
      </c>
      <c r="L4603">
        <v>2006</v>
      </c>
      <c r="M4603">
        <v>6.1</v>
      </c>
      <c r="N4603">
        <v>1.85</v>
      </c>
    </row>
    <row r="4604" spans="1:14" x14ac:dyDescent="0.3">
      <c r="A4604" t="s">
        <v>12915</v>
      </c>
      <c r="B4604">
        <v>97</v>
      </c>
      <c r="C4604" t="s">
        <v>12916</v>
      </c>
      <c r="D4604">
        <v>62480</v>
      </c>
      <c r="E4604" t="s">
        <v>1216</v>
      </c>
      <c r="F4604" t="s">
        <v>6786</v>
      </c>
      <c r="G4604" t="s">
        <v>12917</v>
      </c>
      <c r="H4604" t="s">
        <v>12918</v>
      </c>
      <c r="I4604" t="s">
        <v>20</v>
      </c>
      <c r="J4604" t="s">
        <v>21</v>
      </c>
      <c r="K4604">
        <v>1000000</v>
      </c>
      <c r="L4604">
        <v>2015</v>
      </c>
      <c r="M4604">
        <v>5.5</v>
      </c>
      <c r="N4604">
        <v>2.39</v>
      </c>
    </row>
    <row r="4605" spans="1:14" x14ac:dyDescent="0.3">
      <c r="A4605" t="s">
        <v>12919</v>
      </c>
      <c r="B4605">
        <v>81</v>
      </c>
      <c r="C4605" t="s">
        <v>12920</v>
      </c>
      <c r="D4605">
        <v>6387</v>
      </c>
      <c r="E4605" t="s">
        <v>1476</v>
      </c>
      <c r="F4605" t="s">
        <v>1647</v>
      </c>
      <c r="G4605" t="s">
        <v>12921</v>
      </c>
      <c r="H4605" t="s">
        <v>12922</v>
      </c>
      <c r="I4605" t="s">
        <v>20</v>
      </c>
      <c r="J4605" t="s">
        <v>21</v>
      </c>
      <c r="K4605">
        <v>1000000</v>
      </c>
      <c r="L4605">
        <v>2006</v>
      </c>
      <c r="M4605">
        <v>6.9</v>
      </c>
      <c r="N4605">
        <v>1.85</v>
      </c>
    </row>
    <row r="4606" spans="1:14" x14ac:dyDescent="0.3">
      <c r="A4606" t="s">
        <v>11389</v>
      </c>
      <c r="B4606">
        <v>90</v>
      </c>
      <c r="C4606" t="s">
        <v>1242</v>
      </c>
      <c r="D4606">
        <v>5494</v>
      </c>
      <c r="E4606" t="s">
        <v>1649</v>
      </c>
      <c r="F4606" t="s">
        <v>8726</v>
      </c>
      <c r="G4606" t="s">
        <v>12923</v>
      </c>
      <c r="H4606" t="s">
        <v>1912</v>
      </c>
      <c r="I4606" t="s">
        <v>20</v>
      </c>
      <c r="J4606" t="s">
        <v>21</v>
      </c>
      <c r="L4606">
        <v>1997</v>
      </c>
      <c r="M4606">
        <v>5.6</v>
      </c>
    </row>
    <row r="4607" spans="1:14" x14ac:dyDescent="0.3">
      <c r="A4607" t="s">
        <v>12924</v>
      </c>
      <c r="B4607">
        <v>97</v>
      </c>
      <c r="C4607" t="s">
        <v>12925</v>
      </c>
      <c r="E4607" t="s">
        <v>12926</v>
      </c>
      <c r="F4607" t="s">
        <v>12927</v>
      </c>
      <c r="G4607" t="s">
        <v>12928</v>
      </c>
      <c r="H4607" t="s">
        <v>12929</v>
      </c>
      <c r="I4607" t="s">
        <v>20</v>
      </c>
      <c r="J4607" t="s">
        <v>21</v>
      </c>
      <c r="K4607">
        <v>1000000</v>
      </c>
      <c r="L4607">
        <v>2005</v>
      </c>
      <c r="M4607">
        <v>1.9</v>
      </c>
      <c r="N4607">
        <v>1.78</v>
      </c>
    </row>
    <row r="4608" spans="1:14" x14ac:dyDescent="0.3">
      <c r="A4608" t="s">
        <v>6268</v>
      </c>
      <c r="B4608">
        <v>88</v>
      </c>
      <c r="C4608" t="s">
        <v>12930</v>
      </c>
      <c r="D4608">
        <v>721</v>
      </c>
      <c r="E4608" t="s">
        <v>526</v>
      </c>
      <c r="F4608" t="s">
        <v>2481</v>
      </c>
      <c r="G4608" t="s">
        <v>12931</v>
      </c>
      <c r="H4608" t="s">
        <v>12932</v>
      </c>
      <c r="I4608" t="s">
        <v>20</v>
      </c>
      <c r="J4608" t="s">
        <v>520</v>
      </c>
      <c r="K4608">
        <v>1000000</v>
      </c>
      <c r="L4608">
        <v>2006</v>
      </c>
      <c r="M4608">
        <v>4.0999999999999996</v>
      </c>
      <c r="N4608">
        <v>1.85</v>
      </c>
    </row>
    <row r="4609" spans="1:14" x14ac:dyDescent="0.3">
      <c r="A4609" t="s">
        <v>4609</v>
      </c>
      <c r="B4609">
        <v>96</v>
      </c>
      <c r="C4609" t="s">
        <v>4609</v>
      </c>
      <c r="D4609">
        <v>703</v>
      </c>
      <c r="E4609" t="s">
        <v>1649</v>
      </c>
      <c r="F4609" t="s">
        <v>6697</v>
      </c>
      <c r="G4609" t="s">
        <v>12933</v>
      </c>
      <c r="H4609" t="s">
        <v>12934</v>
      </c>
      <c r="I4609" t="s">
        <v>20</v>
      </c>
      <c r="J4609" t="s">
        <v>21</v>
      </c>
      <c r="K4609">
        <v>1500000</v>
      </c>
      <c r="L4609">
        <v>2001</v>
      </c>
      <c r="M4609">
        <v>5.4</v>
      </c>
      <c r="N4609">
        <v>1.85</v>
      </c>
    </row>
    <row r="4610" spans="1:14" x14ac:dyDescent="0.3">
      <c r="A4610" t="s">
        <v>12935</v>
      </c>
      <c r="B4610">
        <v>105</v>
      </c>
      <c r="C4610" t="s">
        <v>12936</v>
      </c>
      <c r="E4610" t="s">
        <v>3043</v>
      </c>
      <c r="F4610" t="s">
        <v>12937</v>
      </c>
      <c r="G4610" t="s">
        <v>12938</v>
      </c>
      <c r="H4610" t="s">
        <v>12939</v>
      </c>
      <c r="I4610" t="s">
        <v>1800</v>
      </c>
      <c r="J4610" t="s">
        <v>1890</v>
      </c>
      <c r="K4610">
        <v>1000000</v>
      </c>
      <c r="L4610">
        <v>2013</v>
      </c>
      <c r="M4610">
        <v>6.8</v>
      </c>
      <c r="N4610">
        <v>1.85</v>
      </c>
    </row>
    <row r="4611" spans="1:14" x14ac:dyDescent="0.3">
      <c r="A4611" t="s">
        <v>12940</v>
      </c>
      <c r="C4611" t="s">
        <v>12941</v>
      </c>
      <c r="E4611" t="s">
        <v>1974</v>
      </c>
      <c r="F4611" t="s">
        <v>12942</v>
      </c>
      <c r="G4611" t="s">
        <v>12943</v>
      </c>
      <c r="H4611" t="s">
        <v>12944</v>
      </c>
      <c r="I4611" t="s">
        <v>12945</v>
      </c>
      <c r="J4611" t="s">
        <v>12946</v>
      </c>
      <c r="K4611">
        <v>1000000</v>
      </c>
      <c r="L4611">
        <v>2015</v>
      </c>
      <c r="M4611">
        <v>7</v>
      </c>
    </row>
    <row r="4612" spans="1:14" x14ac:dyDescent="0.3">
      <c r="A4612" t="s">
        <v>12947</v>
      </c>
      <c r="B4612">
        <v>76</v>
      </c>
      <c r="C4612" t="s">
        <v>10872</v>
      </c>
      <c r="E4612" t="s">
        <v>146</v>
      </c>
      <c r="F4612" t="s">
        <v>12948</v>
      </c>
      <c r="G4612" t="s">
        <v>12949</v>
      </c>
      <c r="H4612" t="s">
        <v>12950</v>
      </c>
      <c r="I4612" t="s">
        <v>20</v>
      </c>
      <c r="J4612" t="s">
        <v>21</v>
      </c>
      <c r="K4612">
        <v>1000000</v>
      </c>
      <c r="L4612">
        <v>2006</v>
      </c>
      <c r="M4612">
        <v>6.7</v>
      </c>
      <c r="N4612">
        <v>1.85</v>
      </c>
    </row>
    <row r="4613" spans="1:14" x14ac:dyDescent="0.3">
      <c r="A4613" t="s">
        <v>12951</v>
      </c>
      <c r="B4613">
        <v>96</v>
      </c>
      <c r="C4613" t="s">
        <v>2357</v>
      </c>
      <c r="E4613" t="s">
        <v>1649</v>
      </c>
      <c r="F4613" t="s">
        <v>5682</v>
      </c>
      <c r="G4613" t="s">
        <v>12952</v>
      </c>
      <c r="H4613" t="s">
        <v>797</v>
      </c>
      <c r="I4613" t="s">
        <v>20</v>
      </c>
      <c r="J4613" t="s">
        <v>21</v>
      </c>
      <c r="K4613">
        <v>1000000</v>
      </c>
      <c r="L4613">
        <v>2014</v>
      </c>
      <c r="M4613">
        <v>5.8</v>
      </c>
      <c r="N4613">
        <v>1.78</v>
      </c>
    </row>
    <row r="4614" spans="1:14" x14ac:dyDescent="0.3">
      <c r="A4614" t="s">
        <v>12953</v>
      </c>
      <c r="B4614">
        <v>99</v>
      </c>
      <c r="C4614" t="s">
        <v>271</v>
      </c>
      <c r="E4614" t="s">
        <v>1392</v>
      </c>
      <c r="F4614" t="s">
        <v>12954</v>
      </c>
      <c r="G4614" t="s">
        <v>12955</v>
      </c>
      <c r="H4614" t="s">
        <v>12956</v>
      </c>
      <c r="I4614" t="s">
        <v>20</v>
      </c>
      <c r="J4614" t="s">
        <v>21</v>
      </c>
      <c r="K4614">
        <v>1000000</v>
      </c>
      <c r="L4614">
        <v>2006</v>
      </c>
      <c r="M4614">
        <v>6.2</v>
      </c>
    </row>
    <row r="4615" spans="1:14" x14ac:dyDescent="0.3">
      <c r="A4615" t="s">
        <v>12957</v>
      </c>
      <c r="B4615">
        <v>90</v>
      </c>
      <c r="C4615" t="s">
        <v>12958</v>
      </c>
      <c r="E4615" t="s">
        <v>1099</v>
      </c>
      <c r="F4615" t="s">
        <v>10390</v>
      </c>
      <c r="G4615" t="s">
        <v>12959</v>
      </c>
      <c r="H4615" t="s">
        <v>12960</v>
      </c>
      <c r="I4615" t="s">
        <v>20</v>
      </c>
      <c r="J4615" t="s">
        <v>21</v>
      </c>
      <c r="K4615">
        <v>1000000</v>
      </c>
      <c r="L4615">
        <v>2009</v>
      </c>
      <c r="M4615">
        <v>2.8</v>
      </c>
      <c r="N4615">
        <v>16</v>
      </c>
    </row>
    <row r="4616" spans="1:14" x14ac:dyDescent="0.3">
      <c r="A4616" t="s">
        <v>9651</v>
      </c>
      <c r="B4616">
        <v>94</v>
      </c>
      <c r="C4616" t="s">
        <v>8721</v>
      </c>
      <c r="E4616" t="s">
        <v>2190</v>
      </c>
      <c r="F4616" t="s">
        <v>1116</v>
      </c>
      <c r="G4616" t="s">
        <v>12961</v>
      </c>
      <c r="H4616" t="s">
        <v>12962</v>
      </c>
      <c r="I4616" t="s">
        <v>20</v>
      </c>
      <c r="J4616" t="s">
        <v>34</v>
      </c>
      <c r="L4616">
        <v>1965</v>
      </c>
      <c r="M4616">
        <v>7.3</v>
      </c>
      <c r="N4616">
        <v>1.37</v>
      </c>
    </row>
    <row r="4617" spans="1:14" x14ac:dyDescent="0.3">
      <c r="A4617" t="s">
        <v>12963</v>
      </c>
      <c r="B4617">
        <v>87</v>
      </c>
      <c r="C4617" t="s">
        <v>9997</v>
      </c>
      <c r="E4617" t="s">
        <v>2190</v>
      </c>
      <c r="F4617" t="s">
        <v>3985</v>
      </c>
      <c r="G4617" t="s">
        <v>12964</v>
      </c>
      <c r="H4617" t="s">
        <v>12965</v>
      </c>
      <c r="I4617" t="s">
        <v>20</v>
      </c>
      <c r="J4617" t="s">
        <v>21</v>
      </c>
      <c r="K4617">
        <v>1000000</v>
      </c>
      <c r="L4617">
        <v>2004</v>
      </c>
      <c r="M4617">
        <v>5.8</v>
      </c>
    </row>
    <row r="4618" spans="1:14" x14ac:dyDescent="0.3">
      <c r="A4618" t="s">
        <v>3893</v>
      </c>
      <c r="B4618">
        <v>93</v>
      </c>
      <c r="C4618" t="s">
        <v>332</v>
      </c>
      <c r="E4618" t="s">
        <v>2190</v>
      </c>
      <c r="F4618" t="s">
        <v>236</v>
      </c>
      <c r="G4618" t="s">
        <v>12966</v>
      </c>
      <c r="H4618" t="s">
        <v>1946</v>
      </c>
      <c r="I4618" t="s">
        <v>20</v>
      </c>
      <c r="J4618" t="s">
        <v>21</v>
      </c>
      <c r="L4618">
        <v>2008</v>
      </c>
      <c r="M4618">
        <v>6.5</v>
      </c>
      <c r="N4618">
        <v>1.85</v>
      </c>
    </row>
    <row r="4619" spans="1:14" x14ac:dyDescent="0.3">
      <c r="A4619" t="s">
        <v>12967</v>
      </c>
      <c r="B4619">
        <v>90</v>
      </c>
      <c r="C4619" t="s">
        <v>9726</v>
      </c>
      <c r="E4619" t="s">
        <v>2190</v>
      </c>
      <c r="F4619" t="s">
        <v>209</v>
      </c>
      <c r="G4619" t="s">
        <v>12968</v>
      </c>
      <c r="H4619" t="s">
        <v>12969</v>
      </c>
      <c r="I4619" t="s">
        <v>20</v>
      </c>
      <c r="J4619" t="s">
        <v>21</v>
      </c>
      <c r="K4619">
        <v>1000000</v>
      </c>
      <c r="L4619">
        <v>2008</v>
      </c>
      <c r="M4619">
        <v>6.1</v>
      </c>
    </row>
    <row r="4620" spans="1:14" x14ac:dyDescent="0.3">
      <c r="A4620" t="s">
        <v>12970</v>
      </c>
      <c r="B4620">
        <v>89</v>
      </c>
      <c r="C4620" t="s">
        <v>12971</v>
      </c>
      <c r="E4620" t="s">
        <v>7504</v>
      </c>
      <c r="F4620" t="s">
        <v>12972</v>
      </c>
      <c r="G4620" t="s">
        <v>12973</v>
      </c>
      <c r="H4620" t="s">
        <v>12970</v>
      </c>
      <c r="I4620" t="s">
        <v>20</v>
      </c>
      <c r="J4620" t="s">
        <v>21</v>
      </c>
      <c r="K4620">
        <v>500000</v>
      </c>
      <c r="L4620">
        <v>2009</v>
      </c>
      <c r="M4620">
        <v>5.0999999999999996</v>
      </c>
      <c r="N4620">
        <v>1.85</v>
      </c>
    </row>
    <row r="4621" spans="1:14" x14ac:dyDescent="0.3">
      <c r="A4621" t="s">
        <v>12974</v>
      </c>
      <c r="B4621">
        <v>83</v>
      </c>
      <c r="C4621" t="s">
        <v>9161</v>
      </c>
      <c r="E4621" t="s">
        <v>3960</v>
      </c>
      <c r="F4621" t="s">
        <v>12975</v>
      </c>
      <c r="G4621" t="s">
        <v>12976</v>
      </c>
      <c r="H4621" t="s">
        <v>12977</v>
      </c>
      <c r="I4621" t="s">
        <v>20</v>
      </c>
      <c r="J4621" t="s">
        <v>21</v>
      </c>
      <c r="K4621">
        <v>1000000</v>
      </c>
      <c r="L4621">
        <v>2012</v>
      </c>
      <c r="M4621">
        <v>2.2000000000000002</v>
      </c>
      <c r="N4621">
        <v>1.78</v>
      </c>
    </row>
    <row r="4622" spans="1:14" x14ac:dyDescent="0.3">
      <c r="A4622" t="s">
        <v>12978</v>
      </c>
      <c r="B4622">
        <v>96</v>
      </c>
      <c r="C4622" t="s">
        <v>12979</v>
      </c>
      <c r="E4622" t="s">
        <v>146</v>
      </c>
      <c r="F4622" t="s">
        <v>12980</v>
      </c>
      <c r="G4622" t="s">
        <v>12981</v>
      </c>
      <c r="H4622" t="s">
        <v>12982</v>
      </c>
      <c r="I4622" t="s">
        <v>1800</v>
      </c>
      <c r="J4622" t="s">
        <v>2292</v>
      </c>
      <c r="L4622">
        <v>2014</v>
      </c>
      <c r="M4622">
        <v>7.2</v>
      </c>
      <c r="N4622">
        <v>2.35</v>
      </c>
    </row>
    <row r="4623" spans="1:14" x14ac:dyDescent="0.3">
      <c r="A4623" t="s">
        <v>12983</v>
      </c>
      <c r="B4623">
        <v>90</v>
      </c>
      <c r="C4623" t="s">
        <v>12043</v>
      </c>
      <c r="E4623" t="s">
        <v>936</v>
      </c>
      <c r="F4623" t="s">
        <v>2151</v>
      </c>
      <c r="G4623" t="s">
        <v>12984</v>
      </c>
      <c r="H4623" t="s">
        <v>990</v>
      </c>
      <c r="I4623" t="s">
        <v>20</v>
      </c>
      <c r="J4623" t="s">
        <v>21</v>
      </c>
      <c r="K4623">
        <v>1000000</v>
      </c>
      <c r="L4623">
        <v>2011</v>
      </c>
      <c r="M4623">
        <v>5.7</v>
      </c>
      <c r="N4623">
        <v>1.66</v>
      </c>
    </row>
    <row r="4624" spans="1:14" x14ac:dyDescent="0.3">
      <c r="A4624" t="s">
        <v>12985</v>
      </c>
      <c r="B4624">
        <v>138</v>
      </c>
      <c r="C4624" t="s">
        <v>12986</v>
      </c>
      <c r="E4624" t="s">
        <v>3970</v>
      </c>
      <c r="F4624" t="s">
        <v>10174</v>
      </c>
      <c r="G4624" t="s">
        <v>12987</v>
      </c>
      <c r="H4624" t="s">
        <v>12988</v>
      </c>
      <c r="I4624" t="s">
        <v>20</v>
      </c>
      <c r="J4624" t="s">
        <v>21</v>
      </c>
      <c r="K4624">
        <v>1000000</v>
      </c>
      <c r="L4624">
        <v>2009</v>
      </c>
      <c r="M4624">
        <v>3.4</v>
      </c>
    </row>
    <row r="4625" spans="1:14" x14ac:dyDescent="0.3">
      <c r="A4625" t="s">
        <v>12974</v>
      </c>
      <c r="B4625">
        <v>84</v>
      </c>
      <c r="C4625" t="s">
        <v>3048</v>
      </c>
      <c r="E4625" t="s">
        <v>8819</v>
      </c>
      <c r="F4625" t="s">
        <v>6497</v>
      </c>
      <c r="G4625" t="s">
        <v>12989</v>
      </c>
      <c r="H4625" t="s">
        <v>12990</v>
      </c>
      <c r="I4625" t="s">
        <v>20</v>
      </c>
      <c r="J4625" t="s">
        <v>21</v>
      </c>
      <c r="K4625">
        <v>1000000</v>
      </c>
      <c r="L4625">
        <v>2014</v>
      </c>
      <c r="M4625">
        <v>3.8</v>
      </c>
      <c r="N4625">
        <v>1.78</v>
      </c>
    </row>
    <row r="4626" spans="1:14" x14ac:dyDescent="0.3">
      <c r="A4626" t="s">
        <v>9754</v>
      </c>
      <c r="B4626">
        <v>83</v>
      </c>
      <c r="C4626" t="s">
        <v>12991</v>
      </c>
      <c r="E4626" t="s">
        <v>3456</v>
      </c>
      <c r="F4626" t="s">
        <v>9754</v>
      </c>
      <c r="G4626" t="s">
        <v>12992</v>
      </c>
      <c r="H4626" t="s">
        <v>12993</v>
      </c>
      <c r="I4626" t="s">
        <v>20</v>
      </c>
      <c r="J4626" t="s">
        <v>21</v>
      </c>
      <c r="L4626">
        <v>2012</v>
      </c>
      <c r="M4626">
        <v>4.7</v>
      </c>
      <c r="N4626">
        <v>1.85</v>
      </c>
    </row>
    <row r="4627" spans="1:14" x14ac:dyDescent="0.3">
      <c r="A4627" t="s">
        <v>12994</v>
      </c>
      <c r="B4627">
        <v>96</v>
      </c>
      <c r="C4627" t="s">
        <v>12995</v>
      </c>
      <c r="E4627" t="s">
        <v>3197</v>
      </c>
      <c r="F4627" t="s">
        <v>12996</v>
      </c>
      <c r="G4627" t="s">
        <v>12997</v>
      </c>
      <c r="H4627" t="s">
        <v>12998</v>
      </c>
      <c r="I4627" t="s">
        <v>20</v>
      </c>
      <c r="J4627" t="s">
        <v>34</v>
      </c>
      <c r="K4627">
        <v>1000000</v>
      </c>
      <c r="L4627">
        <v>2012</v>
      </c>
      <c r="M4627">
        <v>5.6</v>
      </c>
      <c r="N4627">
        <v>2.35</v>
      </c>
    </row>
    <row r="4628" spans="1:14" x14ac:dyDescent="0.3">
      <c r="A4628" t="s">
        <v>12999</v>
      </c>
      <c r="B4628">
        <v>94</v>
      </c>
      <c r="C4628" t="s">
        <v>13000</v>
      </c>
      <c r="E4628" t="s">
        <v>2588</v>
      </c>
      <c r="F4628" t="s">
        <v>13001</v>
      </c>
      <c r="G4628" t="s">
        <v>13002</v>
      </c>
      <c r="H4628" t="s">
        <v>13003</v>
      </c>
      <c r="I4628" t="s">
        <v>20</v>
      </c>
      <c r="J4628" t="s">
        <v>21</v>
      </c>
      <c r="K4628">
        <v>1000000</v>
      </c>
      <c r="L4628">
        <v>2006</v>
      </c>
      <c r="M4628">
        <v>3.9</v>
      </c>
    </row>
    <row r="4629" spans="1:14" x14ac:dyDescent="0.3">
      <c r="A4629" t="s">
        <v>13004</v>
      </c>
      <c r="B4629">
        <v>90</v>
      </c>
      <c r="C4629" t="s">
        <v>13005</v>
      </c>
      <c r="E4629" t="s">
        <v>13006</v>
      </c>
      <c r="F4629" t="s">
        <v>12398</v>
      </c>
      <c r="G4629" t="s">
        <v>13007</v>
      </c>
      <c r="H4629" t="s">
        <v>13008</v>
      </c>
      <c r="I4629" t="s">
        <v>20</v>
      </c>
      <c r="J4629" t="s">
        <v>182</v>
      </c>
      <c r="K4629">
        <v>1000000</v>
      </c>
      <c r="L4629">
        <v>2014</v>
      </c>
      <c r="M4629">
        <v>5.4</v>
      </c>
    </row>
    <row r="4630" spans="1:14" x14ac:dyDescent="0.3">
      <c r="A4630" t="s">
        <v>13009</v>
      </c>
      <c r="B4630">
        <v>95</v>
      </c>
      <c r="C4630" t="s">
        <v>7714</v>
      </c>
      <c r="E4630" t="s">
        <v>3960</v>
      </c>
      <c r="F4630" t="s">
        <v>13010</v>
      </c>
      <c r="G4630" t="s">
        <v>13011</v>
      </c>
      <c r="H4630" t="s">
        <v>13012</v>
      </c>
      <c r="I4630" t="s">
        <v>20</v>
      </c>
      <c r="J4630" t="s">
        <v>21</v>
      </c>
      <c r="K4630">
        <v>1000000</v>
      </c>
      <c r="L4630">
        <v>2015</v>
      </c>
      <c r="M4630">
        <v>5.2</v>
      </c>
      <c r="N4630">
        <v>2.35</v>
      </c>
    </row>
    <row r="4631" spans="1:14" x14ac:dyDescent="0.3">
      <c r="A4631" t="s">
        <v>13013</v>
      </c>
      <c r="B4631">
        <v>93</v>
      </c>
      <c r="C4631" t="s">
        <v>13014</v>
      </c>
      <c r="E4631" t="s">
        <v>5175</v>
      </c>
      <c r="F4631" t="s">
        <v>13015</v>
      </c>
      <c r="G4631" t="s">
        <v>13016</v>
      </c>
      <c r="H4631" t="s">
        <v>13017</v>
      </c>
      <c r="I4631" t="s">
        <v>20</v>
      </c>
      <c r="J4631" t="s">
        <v>21</v>
      </c>
      <c r="K4631">
        <v>1000000</v>
      </c>
      <c r="L4631">
        <v>2013</v>
      </c>
      <c r="M4631">
        <v>3.5</v>
      </c>
      <c r="N4631">
        <v>2.35</v>
      </c>
    </row>
    <row r="4632" spans="1:14" x14ac:dyDescent="0.3">
      <c r="A4632" t="s">
        <v>13018</v>
      </c>
      <c r="B4632">
        <v>111</v>
      </c>
      <c r="C4632" t="s">
        <v>9088</v>
      </c>
      <c r="E4632" t="s">
        <v>2190</v>
      </c>
      <c r="F4632" t="s">
        <v>13019</v>
      </c>
      <c r="G4632" t="s">
        <v>13020</v>
      </c>
      <c r="H4632" t="s">
        <v>4350</v>
      </c>
      <c r="I4632" t="s">
        <v>45</v>
      </c>
      <c r="J4632" t="s">
        <v>21</v>
      </c>
      <c r="K4632">
        <v>1000000</v>
      </c>
      <c r="L4632">
        <v>2014</v>
      </c>
      <c r="M4632">
        <v>5.3</v>
      </c>
    </row>
    <row r="4633" spans="1:14" x14ac:dyDescent="0.3">
      <c r="A4633" t="s">
        <v>3308</v>
      </c>
      <c r="B4633">
        <v>101</v>
      </c>
      <c r="C4633" t="s">
        <v>2869</v>
      </c>
      <c r="D4633">
        <v>2319187</v>
      </c>
      <c r="E4633" t="s">
        <v>1403</v>
      </c>
      <c r="F4633" t="s">
        <v>661</v>
      </c>
      <c r="G4633" t="s">
        <v>7460</v>
      </c>
      <c r="H4633" t="s">
        <v>7461</v>
      </c>
      <c r="I4633" t="s">
        <v>20</v>
      </c>
      <c r="J4633" t="s">
        <v>34</v>
      </c>
      <c r="K4633">
        <v>20000000</v>
      </c>
      <c r="L4633">
        <v>2013</v>
      </c>
      <c r="M4633">
        <v>7</v>
      </c>
      <c r="N4633">
        <v>2.35</v>
      </c>
    </row>
    <row r="4634" spans="1:14" x14ac:dyDescent="0.3">
      <c r="A4634" t="s">
        <v>13021</v>
      </c>
      <c r="B4634">
        <v>103</v>
      </c>
      <c r="C4634" t="s">
        <v>6194</v>
      </c>
      <c r="E4634" t="s">
        <v>3429</v>
      </c>
      <c r="F4634" t="s">
        <v>4122</v>
      </c>
      <c r="G4634" t="s">
        <v>13022</v>
      </c>
      <c r="H4634" t="s">
        <v>13023</v>
      </c>
      <c r="I4634" t="s">
        <v>20</v>
      </c>
      <c r="J4634" t="s">
        <v>21</v>
      </c>
      <c r="L4634">
        <v>1968</v>
      </c>
      <c r="M4634">
        <v>7.1</v>
      </c>
      <c r="N4634">
        <v>2.35</v>
      </c>
    </row>
    <row r="4635" spans="1:14" x14ac:dyDescent="0.3">
      <c r="A4635" t="s">
        <v>13024</v>
      </c>
      <c r="B4635">
        <v>87</v>
      </c>
      <c r="C4635" t="s">
        <v>2149</v>
      </c>
      <c r="E4635" t="s">
        <v>3456</v>
      </c>
      <c r="F4635" t="s">
        <v>13025</v>
      </c>
      <c r="G4635" t="s">
        <v>13026</v>
      </c>
      <c r="H4635" t="s">
        <v>13027</v>
      </c>
      <c r="I4635" t="s">
        <v>20</v>
      </c>
      <c r="J4635" t="s">
        <v>520</v>
      </c>
      <c r="K4635">
        <v>950000</v>
      </c>
      <c r="L4635">
        <v>2013</v>
      </c>
      <c r="M4635">
        <v>5.5</v>
      </c>
    </row>
    <row r="4636" spans="1:14" x14ac:dyDescent="0.3">
      <c r="A4636" t="s">
        <v>45</v>
      </c>
      <c r="B4636">
        <v>30</v>
      </c>
      <c r="C4636" t="s">
        <v>13028</v>
      </c>
      <c r="E4636" t="s">
        <v>1099</v>
      </c>
      <c r="F4636" t="s">
        <v>2344</v>
      </c>
      <c r="G4636" t="s">
        <v>13029</v>
      </c>
      <c r="H4636" t="s">
        <v>13030</v>
      </c>
      <c r="I4636" t="s">
        <v>20</v>
      </c>
      <c r="J4636" t="s">
        <v>21</v>
      </c>
      <c r="M4636">
        <v>5.9</v>
      </c>
    </row>
    <row r="4637" spans="1:14" x14ac:dyDescent="0.3">
      <c r="A4637" t="s">
        <v>13031</v>
      </c>
      <c r="B4637">
        <v>100</v>
      </c>
      <c r="C4637" t="s">
        <v>13032</v>
      </c>
      <c r="E4637" t="s">
        <v>2190</v>
      </c>
      <c r="F4637" t="s">
        <v>2422</v>
      </c>
      <c r="G4637" t="s">
        <v>13033</v>
      </c>
      <c r="H4637" t="s">
        <v>5974</v>
      </c>
      <c r="I4637" t="s">
        <v>20</v>
      </c>
      <c r="J4637" t="s">
        <v>21</v>
      </c>
      <c r="K4637">
        <v>950000</v>
      </c>
      <c r="L4637">
        <v>2014</v>
      </c>
      <c r="M4637">
        <v>6</v>
      </c>
    </row>
    <row r="4638" spans="1:14" x14ac:dyDescent="0.3">
      <c r="A4638" t="s">
        <v>13034</v>
      </c>
      <c r="B4638">
        <v>90</v>
      </c>
      <c r="C4638" t="s">
        <v>4961</v>
      </c>
      <c r="E4638" t="s">
        <v>1106</v>
      </c>
      <c r="F4638" t="s">
        <v>1156</v>
      </c>
      <c r="G4638" t="s">
        <v>13035</v>
      </c>
      <c r="H4638" t="s">
        <v>1169</v>
      </c>
      <c r="I4638" t="s">
        <v>20</v>
      </c>
      <c r="J4638" t="s">
        <v>21</v>
      </c>
      <c r="K4638">
        <v>989000</v>
      </c>
      <c r="L4638">
        <v>2007</v>
      </c>
      <c r="M4638">
        <v>4.8</v>
      </c>
    </row>
    <row r="4639" spans="1:14" x14ac:dyDescent="0.3">
      <c r="A4639" t="s">
        <v>13036</v>
      </c>
      <c r="B4639">
        <v>83</v>
      </c>
      <c r="C4639" t="s">
        <v>13037</v>
      </c>
      <c r="E4639" t="s">
        <v>13038</v>
      </c>
      <c r="F4639" t="s">
        <v>13039</v>
      </c>
      <c r="G4639" t="s">
        <v>13040</v>
      </c>
      <c r="H4639" t="s">
        <v>13041</v>
      </c>
      <c r="I4639" t="s">
        <v>20</v>
      </c>
      <c r="J4639" t="s">
        <v>21</v>
      </c>
      <c r="K4639">
        <v>913000</v>
      </c>
      <c r="L4639">
        <v>2014</v>
      </c>
      <c r="M4639">
        <v>7.1</v>
      </c>
    </row>
    <row r="4640" spans="1:14" x14ac:dyDescent="0.3">
      <c r="A4640" t="s">
        <v>11899</v>
      </c>
      <c r="B4640">
        <v>108</v>
      </c>
      <c r="C4640" t="s">
        <v>7438</v>
      </c>
      <c r="D4640">
        <v>9600000</v>
      </c>
      <c r="E4640" t="s">
        <v>3043</v>
      </c>
      <c r="F4640" t="s">
        <v>81</v>
      </c>
      <c r="G4640" t="s">
        <v>13042</v>
      </c>
      <c r="H4640" t="s">
        <v>3611</v>
      </c>
      <c r="I4640" t="s">
        <v>20</v>
      </c>
      <c r="J4640" t="s">
        <v>21</v>
      </c>
      <c r="K4640">
        <v>910000</v>
      </c>
      <c r="L4640">
        <v>1954</v>
      </c>
      <c r="M4640">
        <v>8.1999999999999993</v>
      </c>
      <c r="N4640">
        <v>1.85</v>
      </c>
    </row>
    <row r="4641" spans="1:14" x14ac:dyDescent="0.3">
      <c r="A4641" t="s">
        <v>13043</v>
      </c>
      <c r="B4641">
        <v>100</v>
      </c>
      <c r="C4641" t="s">
        <v>6552</v>
      </c>
      <c r="D4641">
        <v>20186</v>
      </c>
      <c r="E4641" t="s">
        <v>1099</v>
      </c>
      <c r="F4641" t="s">
        <v>7473</v>
      </c>
      <c r="G4641" t="s">
        <v>13044</v>
      </c>
      <c r="H4641" t="s">
        <v>4301</v>
      </c>
      <c r="I4641" t="s">
        <v>20</v>
      </c>
      <c r="J4641" t="s">
        <v>21</v>
      </c>
      <c r="K4641">
        <v>930000</v>
      </c>
      <c r="L4641">
        <v>2011</v>
      </c>
      <c r="M4641">
        <v>5.7</v>
      </c>
      <c r="N4641">
        <v>2.35</v>
      </c>
    </row>
    <row r="4642" spans="1:14" x14ac:dyDescent="0.3">
      <c r="A4642" t="s">
        <v>13045</v>
      </c>
      <c r="B4642">
        <v>113</v>
      </c>
      <c r="C4642" t="s">
        <v>13046</v>
      </c>
      <c r="D4642">
        <v>1185783</v>
      </c>
      <c r="E4642" t="s">
        <v>2190</v>
      </c>
      <c r="F4642" t="s">
        <v>13047</v>
      </c>
      <c r="G4642" t="s">
        <v>13048</v>
      </c>
      <c r="H4642" t="s">
        <v>13049</v>
      </c>
      <c r="I4642" t="s">
        <v>13050</v>
      </c>
      <c r="J4642" t="s">
        <v>5340</v>
      </c>
      <c r="K4642">
        <v>590000</v>
      </c>
      <c r="L4642">
        <v>2007</v>
      </c>
      <c r="M4642">
        <v>7.9</v>
      </c>
      <c r="N4642">
        <v>1.85</v>
      </c>
    </row>
    <row r="4643" spans="1:14" x14ac:dyDescent="0.3">
      <c r="A4643" t="s">
        <v>13051</v>
      </c>
      <c r="B4643">
        <v>97</v>
      </c>
      <c r="C4643" t="s">
        <v>13051</v>
      </c>
      <c r="E4643" t="s">
        <v>3960</v>
      </c>
      <c r="F4643" t="s">
        <v>3897</v>
      </c>
      <c r="G4643" t="s">
        <v>13052</v>
      </c>
      <c r="H4643" t="s">
        <v>6507</v>
      </c>
      <c r="I4643" t="s">
        <v>20</v>
      </c>
      <c r="J4643" t="s">
        <v>21</v>
      </c>
      <c r="K4643">
        <v>3000000</v>
      </c>
      <c r="L4643">
        <v>2015</v>
      </c>
      <c r="M4643">
        <v>7.3</v>
      </c>
    </row>
    <row r="4644" spans="1:14" x14ac:dyDescent="0.3">
      <c r="A4644" t="s">
        <v>2274</v>
      </c>
      <c r="B4644">
        <v>104</v>
      </c>
      <c r="C4644" t="s">
        <v>13053</v>
      </c>
      <c r="D4644">
        <v>1007962</v>
      </c>
      <c r="E4644" t="s">
        <v>1392</v>
      </c>
      <c r="F4644" t="s">
        <v>13054</v>
      </c>
      <c r="G4644" t="s">
        <v>13055</v>
      </c>
      <c r="H4644" t="s">
        <v>13056</v>
      </c>
      <c r="I4644" t="s">
        <v>20</v>
      </c>
      <c r="J4644" t="s">
        <v>21</v>
      </c>
      <c r="K4644">
        <v>950000</v>
      </c>
      <c r="L4644">
        <v>2005</v>
      </c>
      <c r="M4644">
        <v>7.1</v>
      </c>
      <c r="N4644">
        <v>2.35</v>
      </c>
    </row>
    <row r="4645" spans="1:14" x14ac:dyDescent="0.3">
      <c r="A4645" t="s">
        <v>12576</v>
      </c>
      <c r="B4645">
        <v>91</v>
      </c>
      <c r="C4645" t="s">
        <v>4823</v>
      </c>
      <c r="D4645">
        <v>381186</v>
      </c>
      <c r="E4645" t="s">
        <v>2588</v>
      </c>
      <c r="F4645" t="s">
        <v>1689</v>
      </c>
      <c r="G4645" t="s">
        <v>13057</v>
      </c>
      <c r="H4645" t="s">
        <v>10170</v>
      </c>
      <c r="I4645" t="s">
        <v>20</v>
      </c>
      <c r="J4645" t="s">
        <v>21</v>
      </c>
      <c r="K4645">
        <v>900000</v>
      </c>
      <c r="L4645">
        <v>2005</v>
      </c>
      <c r="M4645">
        <v>6.4</v>
      </c>
      <c r="N4645">
        <v>2.35</v>
      </c>
    </row>
    <row r="4646" spans="1:14" x14ac:dyDescent="0.3">
      <c r="A4646" t="s">
        <v>13058</v>
      </c>
      <c r="B4646">
        <v>107</v>
      </c>
      <c r="C4646" t="s">
        <v>13059</v>
      </c>
      <c r="D4646">
        <v>439958</v>
      </c>
      <c r="E4646" t="s">
        <v>2190</v>
      </c>
      <c r="F4646" t="s">
        <v>13060</v>
      </c>
      <c r="G4646" t="s">
        <v>13061</v>
      </c>
      <c r="H4646" t="s">
        <v>13062</v>
      </c>
      <c r="I4646" t="s">
        <v>13063</v>
      </c>
      <c r="J4646" t="s">
        <v>966</v>
      </c>
      <c r="L4646">
        <v>2011</v>
      </c>
      <c r="M4646">
        <v>5.9</v>
      </c>
      <c r="N4646">
        <v>2.35</v>
      </c>
    </row>
    <row r="4647" spans="1:14" x14ac:dyDescent="0.3">
      <c r="A4647" t="s">
        <v>4370</v>
      </c>
      <c r="B4647">
        <v>85</v>
      </c>
      <c r="C4647" t="s">
        <v>6691</v>
      </c>
      <c r="D4647">
        <v>16097842</v>
      </c>
      <c r="E4647" t="s">
        <v>3919</v>
      </c>
      <c r="F4647" t="s">
        <v>13064</v>
      </c>
      <c r="G4647" t="s">
        <v>13065</v>
      </c>
      <c r="H4647" t="s">
        <v>13066</v>
      </c>
      <c r="I4647" t="s">
        <v>20</v>
      </c>
      <c r="J4647" t="s">
        <v>21</v>
      </c>
      <c r="K4647">
        <v>900000</v>
      </c>
      <c r="L4647">
        <v>2013</v>
      </c>
      <c r="M4647">
        <v>7.5</v>
      </c>
      <c r="N4647">
        <v>1.85</v>
      </c>
    </row>
    <row r="4648" spans="1:14" x14ac:dyDescent="0.3">
      <c r="A4648" t="s">
        <v>13067</v>
      </c>
      <c r="B4648">
        <v>101</v>
      </c>
      <c r="C4648" t="s">
        <v>1503</v>
      </c>
      <c r="D4648">
        <v>6643</v>
      </c>
      <c r="E4648" t="s">
        <v>13068</v>
      </c>
      <c r="F4648" t="s">
        <v>424</v>
      </c>
      <c r="G4648" t="s">
        <v>13069</v>
      </c>
      <c r="H4648" t="s">
        <v>3138</v>
      </c>
      <c r="I4648" t="s">
        <v>20</v>
      </c>
      <c r="J4648" t="s">
        <v>21</v>
      </c>
      <c r="K4648">
        <v>900000</v>
      </c>
      <c r="L4648">
        <v>2012</v>
      </c>
      <c r="M4648">
        <v>6.4</v>
      </c>
      <c r="N4648">
        <v>2.35</v>
      </c>
    </row>
    <row r="4649" spans="1:14" x14ac:dyDescent="0.3">
      <c r="A4649" t="s">
        <v>1782</v>
      </c>
      <c r="B4649">
        <v>70</v>
      </c>
      <c r="C4649" t="s">
        <v>13070</v>
      </c>
      <c r="D4649">
        <v>102797150</v>
      </c>
      <c r="E4649" t="s">
        <v>13071</v>
      </c>
      <c r="F4649" t="s">
        <v>13072</v>
      </c>
      <c r="G4649" t="s">
        <v>13073</v>
      </c>
      <c r="H4649" t="s">
        <v>13074</v>
      </c>
      <c r="I4649" t="s">
        <v>20</v>
      </c>
      <c r="J4649" t="s">
        <v>21</v>
      </c>
      <c r="L4649">
        <v>1942</v>
      </c>
      <c r="M4649">
        <v>7.4</v>
      </c>
      <c r="N4649">
        <v>1.33</v>
      </c>
    </row>
    <row r="4650" spans="1:14" x14ac:dyDescent="0.3">
      <c r="A4650" t="s">
        <v>5708</v>
      </c>
      <c r="B4650">
        <v>88</v>
      </c>
      <c r="C4650" t="s">
        <v>13075</v>
      </c>
      <c r="D4650">
        <v>442638</v>
      </c>
      <c r="E4650" t="s">
        <v>2487</v>
      </c>
      <c r="F4650" t="s">
        <v>8560</v>
      </c>
      <c r="G4650" t="s">
        <v>13076</v>
      </c>
      <c r="H4650" t="s">
        <v>12385</v>
      </c>
      <c r="I4650" t="s">
        <v>20</v>
      </c>
      <c r="J4650" t="s">
        <v>21</v>
      </c>
      <c r="K4650">
        <v>850000</v>
      </c>
      <c r="L4650">
        <v>2007</v>
      </c>
      <c r="M4650">
        <v>7.3</v>
      </c>
    </row>
    <row r="4651" spans="1:14" x14ac:dyDescent="0.3">
      <c r="A4651" t="s">
        <v>7576</v>
      </c>
      <c r="B4651">
        <v>112</v>
      </c>
      <c r="C4651" t="s">
        <v>1819</v>
      </c>
      <c r="D4651">
        <v>42919096</v>
      </c>
      <c r="E4651" t="s">
        <v>622</v>
      </c>
      <c r="F4651" t="s">
        <v>719</v>
      </c>
      <c r="G4651" t="s">
        <v>7577</v>
      </c>
      <c r="H4651" t="s">
        <v>3927</v>
      </c>
      <c r="I4651" t="s">
        <v>20</v>
      </c>
      <c r="J4651" t="s">
        <v>21</v>
      </c>
      <c r="K4651">
        <v>15000000</v>
      </c>
      <c r="L4651">
        <v>2013</v>
      </c>
      <c r="M4651">
        <v>6.5</v>
      </c>
      <c r="N4651">
        <v>2.35</v>
      </c>
    </row>
    <row r="4652" spans="1:14" x14ac:dyDescent="0.3">
      <c r="A4652" t="s">
        <v>13077</v>
      </c>
      <c r="B4652">
        <v>107</v>
      </c>
      <c r="C4652" t="s">
        <v>5584</v>
      </c>
      <c r="D4652">
        <v>819939</v>
      </c>
      <c r="E4652" t="s">
        <v>936</v>
      </c>
      <c r="F4652" t="s">
        <v>40</v>
      </c>
      <c r="G4652" t="s">
        <v>13078</v>
      </c>
      <c r="H4652" t="s">
        <v>3547</v>
      </c>
      <c r="I4652" t="s">
        <v>20</v>
      </c>
      <c r="J4652" t="s">
        <v>21</v>
      </c>
      <c r="K4652">
        <v>850000</v>
      </c>
      <c r="L4652">
        <v>2003</v>
      </c>
      <c r="M4652">
        <v>7.2</v>
      </c>
      <c r="N4652">
        <v>1.85</v>
      </c>
    </row>
    <row r="4653" spans="1:14" x14ac:dyDescent="0.3">
      <c r="A4653" t="s">
        <v>13079</v>
      </c>
      <c r="B4653">
        <v>78</v>
      </c>
      <c r="C4653" t="s">
        <v>13080</v>
      </c>
      <c r="E4653" t="s">
        <v>2190</v>
      </c>
      <c r="F4653" t="s">
        <v>13081</v>
      </c>
      <c r="G4653" t="s">
        <v>13082</v>
      </c>
      <c r="H4653" t="s">
        <v>13083</v>
      </c>
      <c r="I4653" t="s">
        <v>965</v>
      </c>
      <c r="J4653" t="s">
        <v>966</v>
      </c>
      <c r="K4653">
        <v>900000</v>
      </c>
      <c r="L4653">
        <v>2011</v>
      </c>
      <c r="M4653">
        <v>6.7</v>
      </c>
      <c r="N4653">
        <v>16</v>
      </c>
    </row>
    <row r="4654" spans="1:14" x14ac:dyDescent="0.3">
      <c r="A4654" t="s">
        <v>13084</v>
      </c>
      <c r="B4654">
        <v>90</v>
      </c>
      <c r="C4654" t="s">
        <v>1132</v>
      </c>
      <c r="E4654" t="s">
        <v>2190</v>
      </c>
      <c r="F4654" t="s">
        <v>1946</v>
      </c>
      <c r="G4654" t="s">
        <v>13085</v>
      </c>
      <c r="H4654" t="s">
        <v>4457</v>
      </c>
      <c r="I4654" t="s">
        <v>20</v>
      </c>
      <c r="J4654" t="s">
        <v>21</v>
      </c>
      <c r="K4654">
        <v>1000000</v>
      </c>
      <c r="L4654">
        <v>2013</v>
      </c>
      <c r="M4654">
        <v>7.1</v>
      </c>
    </row>
    <row r="4655" spans="1:14" x14ac:dyDescent="0.3">
      <c r="A4655" t="s">
        <v>13086</v>
      </c>
      <c r="B4655">
        <v>88</v>
      </c>
      <c r="C4655" t="s">
        <v>5828</v>
      </c>
      <c r="D4655">
        <v>1243961</v>
      </c>
      <c r="E4655" t="s">
        <v>1099</v>
      </c>
      <c r="F4655" t="s">
        <v>6534</v>
      </c>
      <c r="G4655" t="s">
        <v>13087</v>
      </c>
      <c r="H4655" t="s">
        <v>6722</v>
      </c>
      <c r="I4655" t="s">
        <v>20</v>
      </c>
      <c r="J4655" t="s">
        <v>21</v>
      </c>
      <c r="K4655">
        <v>850000</v>
      </c>
      <c r="L4655">
        <v>2012</v>
      </c>
      <c r="M4655">
        <v>6</v>
      </c>
      <c r="N4655">
        <v>2.35</v>
      </c>
    </row>
    <row r="4656" spans="1:14" x14ac:dyDescent="0.3">
      <c r="A4656" t="s">
        <v>5070</v>
      </c>
      <c r="B4656">
        <v>92</v>
      </c>
      <c r="C4656" t="s">
        <v>13088</v>
      </c>
      <c r="D4656">
        <v>3094687</v>
      </c>
      <c r="E4656" t="s">
        <v>936</v>
      </c>
      <c r="F4656" t="s">
        <v>5828</v>
      </c>
      <c r="G4656" t="s">
        <v>13089</v>
      </c>
      <c r="H4656" t="s">
        <v>8866</v>
      </c>
      <c r="I4656" t="s">
        <v>20</v>
      </c>
      <c r="J4656" t="s">
        <v>21</v>
      </c>
      <c r="L4656">
        <v>2012</v>
      </c>
      <c r="M4656">
        <v>6.7</v>
      </c>
      <c r="N4656">
        <v>2.35</v>
      </c>
    </row>
    <row r="4657" spans="1:14" x14ac:dyDescent="0.3">
      <c r="A4657" t="s">
        <v>13090</v>
      </c>
      <c r="B4657">
        <v>95</v>
      </c>
      <c r="C4657" t="s">
        <v>13091</v>
      </c>
      <c r="D4657">
        <v>15278</v>
      </c>
      <c r="E4657" t="s">
        <v>13092</v>
      </c>
      <c r="F4657" t="s">
        <v>3840</v>
      </c>
      <c r="G4657" t="s">
        <v>13093</v>
      </c>
      <c r="H4657" t="s">
        <v>13094</v>
      </c>
      <c r="I4657" t="s">
        <v>20</v>
      </c>
      <c r="J4657" t="s">
        <v>21</v>
      </c>
      <c r="K4657">
        <v>825000</v>
      </c>
      <c r="L4657">
        <v>2002</v>
      </c>
      <c r="M4657">
        <v>5.6</v>
      </c>
      <c r="N4657">
        <v>1.85</v>
      </c>
    </row>
    <row r="4658" spans="1:14" x14ac:dyDescent="0.3">
      <c r="A4658" t="s">
        <v>10572</v>
      </c>
      <c r="B4658">
        <v>85</v>
      </c>
      <c r="C4658" t="s">
        <v>13095</v>
      </c>
      <c r="E4658" t="s">
        <v>1392</v>
      </c>
      <c r="F4658" t="s">
        <v>12041</v>
      </c>
      <c r="G4658" t="s">
        <v>13096</v>
      </c>
      <c r="H4658" t="s">
        <v>10576</v>
      </c>
      <c r="I4658" t="s">
        <v>20</v>
      </c>
      <c r="J4658" t="s">
        <v>34</v>
      </c>
      <c r="K4658">
        <v>500000</v>
      </c>
      <c r="L4658">
        <v>2006</v>
      </c>
      <c r="M4658">
        <v>7</v>
      </c>
      <c r="N4658">
        <v>2.35</v>
      </c>
    </row>
    <row r="4659" spans="1:14" x14ac:dyDescent="0.3">
      <c r="A4659" t="s">
        <v>10780</v>
      </c>
      <c r="B4659">
        <v>86</v>
      </c>
      <c r="C4659" t="s">
        <v>13097</v>
      </c>
      <c r="E4659" t="s">
        <v>13098</v>
      </c>
      <c r="F4659" t="s">
        <v>5765</v>
      </c>
      <c r="G4659" t="s">
        <v>13099</v>
      </c>
      <c r="H4659" t="s">
        <v>13100</v>
      </c>
      <c r="I4659" t="s">
        <v>20</v>
      </c>
      <c r="J4659" t="s">
        <v>21</v>
      </c>
      <c r="K4659">
        <v>990000</v>
      </c>
      <c r="L4659">
        <v>2015</v>
      </c>
      <c r="M4659">
        <v>4.9000000000000004</v>
      </c>
    </row>
    <row r="4660" spans="1:14" x14ac:dyDescent="0.3">
      <c r="A4660" t="s">
        <v>13101</v>
      </c>
      <c r="B4660">
        <v>90</v>
      </c>
      <c r="C4660" t="s">
        <v>5435</v>
      </c>
      <c r="E4660" t="s">
        <v>575</v>
      </c>
      <c r="F4660" t="s">
        <v>13102</v>
      </c>
      <c r="G4660" t="s">
        <v>13103</v>
      </c>
      <c r="H4660" t="s">
        <v>11453</v>
      </c>
      <c r="I4660" t="s">
        <v>20</v>
      </c>
      <c r="J4660" t="s">
        <v>21</v>
      </c>
      <c r="K4660">
        <v>100000</v>
      </c>
      <c r="L4660">
        <v>2015</v>
      </c>
      <c r="M4660">
        <v>3.2</v>
      </c>
    </row>
    <row r="4661" spans="1:14" x14ac:dyDescent="0.3">
      <c r="A4661" t="s">
        <v>13104</v>
      </c>
      <c r="B4661">
        <v>123</v>
      </c>
      <c r="C4661" t="s">
        <v>13105</v>
      </c>
      <c r="D4661">
        <v>7098492</v>
      </c>
      <c r="E4661" t="s">
        <v>4913</v>
      </c>
      <c r="F4661" t="s">
        <v>13106</v>
      </c>
      <c r="G4661" t="s">
        <v>13107</v>
      </c>
      <c r="H4661" t="s">
        <v>13108</v>
      </c>
      <c r="I4661" t="s">
        <v>13063</v>
      </c>
      <c r="J4661" t="s">
        <v>8005</v>
      </c>
      <c r="K4661">
        <v>500000</v>
      </c>
      <c r="L4661">
        <v>2011</v>
      </c>
      <c r="M4661">
        <v>8.4</v>
      </c>
      <c r="N4661">
        <v>1.85</v>
      </c>
    </row>
    <row r="4662" spans="1:14" x14ac:dyDescent="0.3">
      <c r="A4662" t="s">
        <v>13109</v>
      </c>
      <c r="B4662">
        <v>93</v>
      </c>
      <c r="C4662" t="s">
        <v>13110</v>
      </c>
      <c r="E4662" t="s">
        <v>6241</v>
      </c>
      <c r="F4662" t="s">
        <v>13111</v>
      </c>
      <c r="G4662" t="s">
        <v>13112</v>
      </c>
      <c r="H4662" t="s">
        <v>13113</v>
      </c>
      <c r="I4662" t="s">
        <v>20</v>
      </c>
      <c r="J4662" t="s">
        <v>34</v>
      </c>
      <c r="L4662">
        <v>2009</v>
      </c>
      <c r="M4662">
        <v>6.9</v>
      </c>
    </row>
    <row r="4663" spans="1:14" x14ac:dyDescent="0.3">
      <c r="A4663" t="s">
        <v>10735</v>
      </c>
      <c r="B4663">
        <v>88</v>
      </c>
      <c r="C4663" t="s">
        <v>13114</v>
      </c>
      <c r="D4663">
        <v>4771000</v>
      </c>
      <c r="E4663" t="s">
        <v>1649</v>
      </c>
      <c r="F4663" t="s">
        <v>4949</v>
      </c>
      <c r="G4663" t="s">
        <v>13115</v>
      </c>
      <c r="H4663" t="s">
        <v>13116</v>
      </c>
      <c r="I4663" t="s">
        <v>20</v>
      </c>
      <c r="J4663" t="s">
        <v>21</v>
      </c>
      <c r="K4663">
        <v>800000</v>
      </c>
      <c r="L4663">
        <v>1995</v>
      </c>
      <c r="M4663">
        <v>7.5</v>
      </c>
      <c r="N4663">
        <v>1.85</v>
      </c>
    </row>
    <row r="4664" spans="1:14" x14ac:dyDescent="0.3">
      <c r="A4664" t="s">
        <v>11566</v>
      </c>
      <c r="B4664">
        <v>114</v>
      </c>
      <c r="C4664" t="s">
        <v>7983</v>
      </c>
      <c r="D4664">
        <v>1001437</v>
      </c>
      <c r="E4664" t="s">
        <v>146</v>
      </c>
      <c r="F4664" t="s">
        <v>13117</v>
      </c>
      <c r="G4664" t="s">
        <v>13118</v>
      </c>
      <c r="H4664" t="s">
        <v>13119</v>
      </c>
      <c r="I4664" t="s">
        <v>20</v>
      </c>
      <c r="J4664" t="s">
        <v>21</v>
      </c>
      <c r="K4664">
        <v>800000</v>
      </c>
      <c r="L4664">
        <v>1993</v>
      </c>
      <c r="M4664">
        <v>7.2</v>
      </c>
      <c r="N4664">
        <v>1.85</v>
      </c>
    </row>
    <row r="4665" spans="1:14" x14ac:dyDescent="0.3">
      <c r="A4665" t="s">
        <v>8761</v>
      </c>
      <c r="B4665">
        <v>88</v>
      </c>
      <c r="C4665" t="s">
        <v>6691</v>
      </c>
      <c r="D4665">
        <v>2073984</v>
      </c>
      <c r="E4665" t="s">
        <v>146</v>
      </c>
      <c r="F4665" t="s">
        <v>13120</v>
      </c>
      <c r="G4665" t="s">
        <v>13121</v>
      </c>
      <c r="H4665" t="s">
        <v>13122</v>
      </c>
      <c r="I4665" t="s">
        <v>20</v>
      </c>
      <c r="J4665" t="s">
        <v>966</v>
      </c>
      <c r="K4665">
        <v>800000</v>
      </c>
      <c r="L4665">
        <v>2002</v>
      </c>
      <c r="M4665">
        <v>7.2</v>
      </c>
      <c r="N4665">
        <v>1.85</v>
      </c>
    </row>
    <row r="4666" spans="1:14" x14ac:dyDescent="0.3">
      <c r="A4666" t="s">
        <v>13123</v>
      </c>
      <c r="B4666">
        <v>110</v>
      </c>
      <c r="C4666" t="s">
        <v>13124</v>
      </c>
      <c r="D4666">
        <v>9950</v>
      </c>
      <c r="E4666" t="s">
        <v>3043</v>
      </c>
      <c r="F4666" t="s">
        <v>13125</v>
      </c>
      <c r="G4666" t="s">
        <v>13126</v>
      </c>
      <c r="H4666" t="s">
        <v>13127</v>
      </c>
      <c r="I4666" t="s">
        <v>5288</v>
      </c>
      <c r="J4666" t="s">
        <v>520</v>
      </c>
      <c r="L4666">
        <v>1929</v>
      </c>
      <c r="M4666">
        <v>8</v>
      </c>
      <c r="N4666">
        <v>1.33</v>
      </c>
    </row>
    <row r="4667" spans="1:14" x14ac:dyDescent="0.3">
      <c r="A4667" t="s">
        <v>13128</v>
      </c>
      <c r="B4667">
        <v>95</v>
      </c>
      <c r="C4667" t="s">
        <v>13129</v>
      </c>
      <c r="E4667" t="s">
        <v>2190</v>
      </c>
      <c r="F4667" t="s">
        <v>2101</v>
      </c>
      <c r="G4667" t="s">
        <v>13130</v>
      </c>
      <c r="H4667" t="s">
        <v>13131</v>
      </c>
      <c r="I4667" t="s">
        <v>20</v>
      </c>
      <c r="J4667" t="s">
        <v>21</v>
      </c>
      <c r="K4667">
        <v>850000</v>
      </c>
      <c r="L4667">
        <v>2008</v>
      </c>
      <c r="M4667">
        <v>7.4</v>
      </c>
      <c r="N4667">
        <v>1.78</v>
      </c>
    </row>
    <row r="4668" spans="1:14" x14ac:dyDescent="0.3">
      <c r="A4668" t="s">
        <v>13132</v>
      </c>
      <c r="B4668">
        <v>83</v>
      </c>
      <c r="C4668" t="s">
        <v>13133</v>
      </c>
      <c r="E4668" t="s">
        <v>2190</v>
      </c>
      <c r="F4668" t="s">
        <v>13134</v>
      </c>
      <c r="G4668" t="s">
        <v>13135</v>
      </c>
      <c r="H4668" t="s">
        <v>13136</v>
      </c>
      <c r="I4668" t="s">
        <v>1800</v>
      </c>
      <c r="J4668" t="s">
        <v>11116</v>
      </c>
      <c r="K4668">
        <v>800000</v>
      </c>
      <c r="L4668">
        <v>2004</v>
      </c>
      <c r="M4668">
        <v>7.2</v>
      </c>
    </row>
    <row r="4669" spans="1:14" x14ac:dyDescent="0.3">
      <c r="A4669" t="s">
        <v>2754</v>
      </c>
      <c r="B4669">
        <v>104</v>
      </c>
      <c r="C4669" t="s">
        <v>8163</v>
      </c>
      <c r="D4669">
        <v>144583</v>
      </c>
      <c r="E4669" t="s">
        <v>2588</v>
      </c>
      <c r="F4669" t="s">
        <v>2085</v>
      </c>
      <c r="G4669" t="s">
        <v>13137</v>
      </c>
      <c r="H4669" t="s">
        <v>2525</v>
      </c>
      <c r="I4669" t="s">
        <v>20</v>
      </c>
      <c r="J4669" t="s">
        <v>966</v>
      </c>
      <c r="K4669">
        <v>800000</v>
      </c>
      <c r="L4669">
        <v>1999</v>
      </c>
      <c r="M4669">
        <v>6.5</v>
      </c>
      <c r="N4669">
        <v>1.85</v>
      </c>
    </row>
    <row r="4670" spans="1:14" x14ac:dyDescent="0.3">
      <c r="A4670" t="s">
        <v>13138</v>
      </c>
      <c r="B4670">
        <v>94</v>
      </c>
      <c r="C4670" t="s">
        <v>4959</v>
      </c>
      <c r="E4670" t="s">
        <v>3043</v>
      </c>
      <c r="F4670" t="s">
        <v>13139</v>
      </c>
      <c r="G4670" t="s">
        <v>13140</v>
      </c>
      <c r="H4670" t="s">
        <v>6768</v>
      </c>
      <c r="I4670" t="s">
        <v>20</v>
      </c>
      <c r="J4670" t="s">
        <v>21</v>
      </c>
      <c r="K4670">
        <v>800000</v>
      </c>
      <c r="L4670">
        <v>2003</v>
      </c>
      <c r="M4670">
        <v>7.2</v>
      </c>
    </row>
    <row r="4671" spans="1:14" x14ac:dyDescent="0.3">
      <c r="A4671" t="s">
        <v>13141</v>
      </c>
      <c r="B4671">
        <v>87</v>
      </c>
      <c r="C4671" t="s">
        <v>5557</v>
      </c>
      <c r="D4671">
        <v>58163</v>
      </c>
      <c r="E4671" t="s">
        <v>2190</v>
      </c>
      <c r="F4671" t="s">
        <v>1761</v>
      </c>
      <c r="G4671" t="s">
        <v>13142</v>
      </c>
      <c r="H4671" t="s">
        <v>13143</v>
      </c>
      <c r="I4671" t="s">
        <v>20</v>
      </c>
      <c r="J4671" t="s">
        <v>21</v>
      </c>
      <c r="L4671">
        <v>2000</v>
      </c>
      <c r="M4671">
        <v>4.2</v>
      </c>
    </row>
    <row r="4672" spans="1:14" x14ac:dyDescent="0.3">
      <c r="A4672" t="s">
        <v>13144</v>
      </c>
      <c r="B4672">
        <v>93</v>
      </c>
      <c r="C4672" t="s">
        <v>13145</v>
      </c>
      <c r="D4672">
        <v>35688</v>
      </c>
      <c r="E4672" t="s">
        <v>1099</v>
      </c>
      <c r="F4672" t="s">
        <v>13144</v>
      </c>
      <c r="G4672" t="s">
        <v>13146</v>
      </c>
      <c r="H4672" t="s">
        <v>13147</v>
      </c>
      <c r="I4672" t="s">
        <v>20</v>
      </c>
      <c r="J4672" t="s">
        <v>21</v>
      </c>
      <c r="K4672">
        <v>600000</v>
      </c>
      <c r="L4672">
        <v>2014</v>
      </c>
      <c r="M4672">
        <v>5.0999999999999996</v>
      </c>
    </row>
    <row r="4673" spans="1:14" x14ac:dyDescent="0.3">
      <c r="A4673" t="s">
        <v>3237</v>
      </c>
      <c r="B4673">
        <v>91</v>
      </c>
      <c r="C4673" t="s">
        <v>13148</v>
      </c>
      <c r="D4673">
        <v>41709</v>
      </c>
      <c r="E4673" t="s">
        <v>4639</v>
      </c>
      <c r="F4673" t="s">
        <v>9306</v>
      </c>
      <c r="G4673" t="s">
        <v>13149</v>
      </c>
      <c r="H4673" t="s">
        <v>13150</v>
      </c>
      <c r="I4673" t="s">
        <v>10255</v>
      </c>
      <c r="J4673" t="s">
        <v>7489</v>
      </c>
      <c r="K4673">
        <v>800000</v>
      </c>
      <c r="L4673">
        <v>2009</v>
      </c>
      <c r="M4673">
        <v>6.4</v>
      </c>
      <c r="N4673">
        <v>1.85</v>
      </c>
    </row>
    <row r="4674" spans="1:14" x14ac:dyDescent="0.3">
      <c r="A4674" t="s">
        <v>13151</v>
      </c>
      <c r="B4674">
        <v>90</v>
      </c>
      <c r="C4674" t="s">
        <v>5402</v>
      </c>
      <c r="D4674">
        <v>1310270</v>
      </c>
      <c r="E4674" t="s">
        <v>13152</v>
      </c>
      <c r="F4674" t="s">
        <v>13153</v>
      </c>
      <c r="G4674" t="s">
        <v>13154</v>
      </c>
      <c r="H4674" t="s">
        <v>11947</v>
      </c>
      <c r="I4674" t="s">
        <v>20</v>
      </c>
      <c r="J4674" t="s">
        <v>21</v>
      </c>
      <c r="K4674">
        <v>780000</v>
      </c>
      <c r="L4674">
        <v>2003</v>
      </c>
      <c r="M4674">
        <v>6.8</v>
      </c>
    </row>
    <row r="4675" spans="1:14" x14ac:dyDescent="0.3">
      <c r="A4675" t="s">
        <v>13155</v>
      </c>
      <c r="B4675">
        <v>14</v>
      </c>
      <c r="C4675" t="s">
        <v>13156</v>
      </c>
      <c r="E4675" t="s">
        <v>13157</v>
      </c>
      <c r="F4675" t="s">
        <v>13158</v>
      </c>
      <c r="G4675" t="s">
        <v>13159</v>
      </c>
      <c r="H4675" t="s">
        <v>13160</v>
      </c>
      <c r="I4675" t="s">
        <v>20</v>
      </c>
      <c r="J4675" t="s">
        <v>21</v>
      </c>
      <c r="L4675">
        <v>2012</v>
      </c>
      <c r="M4675">
        <v>6.2</v>
      </c>
    </row>
    <row r="4676" spans="1:14" x14ac:dyDescent="0.3">
      <c r="A4676" t="s">
        <v>947</v>
      </c>
      <c r="B4676">
        <v>112</v>
      </c>
      <c r="C4676" t="s">
        <v>573</v>
      </c>
      <c r="D4676">
        <v>115000000</v>
      </c>
      <c r="E4676" t="s">
        <v>3436</v>
      </c>
      <c r="F4676" t="s">
        <v>266</v>
      </c>
      <c r="G4676" t="s">
        <v>13161</v>
      </c>
      <c r="H4676" t="s">
        <v>13162</v>
      </c>
      <c r="I4676" t="s">
        <v>20</v>
      </c>
      <c r="J4676" t="s">
        <v>21</v>
      </c>
      <c r="K4676">
        <v>777000</v>
      </c>
      <c r="L4676">
        <v>1973</v>
      </c>
      <c r="M4676">
        <v>7.5</v>
      </c>
      <c r="N4676">
        <v>2.35</v>
      </c>
    </row>
    <row r="4677" spans="1:14" x14ac:dyDescent="0.3">
      <c r="A4677" t="s">
        <v>12410</v>
      </c>
      <c r="B4677">
        <v>75</v>
      </c>
      <c r="C4677" t="s">
        <v>13163</v>
      </c>
      <c r="E4677" t="s">
        <v>11952</v>
      </c>
      <c r="F4677" t="s">
        <v>13164</v>
      </c>
      <c r="G4677" t="s">
        <v>13165</v>
      </c>
      <c r="H4677" t="s">
        <v>13166</v>
      </c>
      <c r="I4677" t="s">
        <v>20</v>
      </c>
      <c r="J4677" t="s">
        <v>21</v>
      </c>
      <c r="K4677">
        <v>750000</v>
      </c>
      <c r="L4677">
        <v>2006</v>
      </c>
      <c r="M4677">
        <v>7.7</v>
      </c>
      <c r="N4677">
        <v>1.78</v>
      </c>
    </row>
    <row r="4678" spans="1:14" x14ac:dyDescent="0.3">
      <c r="A4678" t="s">
        <v>13167</v>
      </c>
      <c r="B4678">
        <v>86</v>
      </c>
      <c r="C4678" t="s">
        <v>9453</v>
      </c>
      <c r="D4678">
        <v>5518918</v>
      </c>
      <c r="E4678" t="s">
        <v>13168</v>
      </c>
      <c r="F4678" t="s">
        <v>3026</v>
      </c>
      <c r="G4678" t="s">
        <v>13169</v>
      </c>
      <c r="H4678" t="s">
        <v>7248</v>
      </c>
      <c r="I4678" t="s">
        <v>20</v>
      </c>
      <c r="J4678" t="s">
        <v>21</v>
      </c>
      <c r="K4678">
        <v>750000</v>
      </c>
      <c r="L4678">
        <v>2007</v>
      </c>
      <c r="M4678">
        <v>6.9</v>
      </c>
      <c r="N4678">
        <v>1.85</v>
      </c>
    </row>
    <row r="4679" spans="1:14" x14ac:dyDescent="0.3">
      <c r="A4679" t="s">
        <v>159</v>
      </c>
      <c r="B4679">
        <v>86</v>
      </c>
      <c r="C4679" t="s">
        <v>6391</v>
      </c>
      <c r="D4679">
        <v>4007792</v>
      </c>
      <c r="E4679" t="s">
        <v>936</v>
      </c>
      <c r="F4679" t="s">
        <v>3261</v>
      </c>
      <c r="G4679" t="s">
        <v>13170</v>
      </c>
      <c r="H4679" t="s">
        <v>285</v>
      </c>
      <c r="I4679" t="s">
        <v>20</v>
      </c>
      <c r="J4679" t="s">
        <v>21</v>
      </c>
      <c r="K4679">
        <v>750000</v>
      </c>
      <c r="L4679">
        <v>2012</v>
      </c>
      <c r="M4679">
        <v>7</v>
      </c>
      <c r="N4679">
        <v>2.35</v>
      </c>
    </row>
    <row r="4680" spans="1:14" x14ac:dyDescent="0.3">
      <c r="A4680" t="s">
        <v>11649</v>
      </c>
      <c r="B4680">
        <v>89</v>
      </c>
      <c r="C4680" t="s">
        <v>1444</v>
      </c>
      <c r="D4680">
        <v>7705974</v>
      </c>
      <c r="E4680" t="s">
        <v>10279</v>
      </c>
      <c r="F4680" t="s">
        <v>13171</v>
      </c>
      <c r="G4680" t="s">
        <v>13172</v>
      </c>
      <c r="H4680" t="s">
        <v>13173</v>
      </c>
      <c r="I4680" t="s">
        <v>20</v>
      </c>
      <c r="J4680" t="s">
        <v>21</v>
      </c>
      <c r="L4680">
        <v>2011</v>
      </c>
      <c r="M4680">
        <v>7.5</v>
      </c>
      <c r="N4680">
        <v>1.85</v>
      </c>
    </row>
    <row r="4681" spans="1:14" x14ac:dyDescent="0.3">
      <c r="A4681" t="s">
        <v>13174</v>
      </c>
      <c r="B4681">
        <v>95</v>
      </c>
      <c r="C4681" t="s">
        <v>6292</v>
      </c>
      <c r="D4681">
        <v>26297</v>
      </c>
      <c r="E4681" t="s">
        <v>4185</v>
      </c>
      <c r="F4681" t="s">
        <v>9687</v>
      </c>
      <c r="G4681" t="s">
        <v>13175</v>
      </c>
      <c r="H4681" t="s">
        <v>2261</v>
      </c>
      <c r="I4681" t="s">
        <v>20</v>
      </c>
      <c r="J4681" t="s">
        <v>34</v>
      </c>
      <c r="K4681">
        <v>500000</v>
      </c>
      <c r="L4681">
        <v>2011</v>
      </c>
      <c r="M4681">
        <v>6.3</v>
      </c>
      <c r="N4681">
        <v>2.35</v>
      </c>
    </row>
    <row r="4682" spans="1:14" x14ac:dyDescent="0.3">
      <c r="A4682" t="s">
        <v>12889</v>
      </c>
      <c r="B4682">
        <v>101</v>
      </c>
      <c r="C4682" t="s">
        <v>13176</v>
      </c>
      <c r="D4682">
        <v>77501</v>
      </c>
      <c r="E4682" t="s">
        <v>3960</v>
      </c>
      <c r="F4682" t="s">
        <v>12890</v>
      </c>
      <c r="G4682" t="s">
        <v>13177</v>
      </c>
      <c r="H4682" t="s">
        <v>13178</v>
      </c>
      <c r="I4682" t="s">
        <v>20</v>
      </c>
      <c r="J4682" t="s">
        <v>21</v>
      </c>
      <c r="K4682">
        <v>750000</v>
      </c>
      <c r="L4682">
        <v>2011</v>
      </c>
      <c r="M4682">
        <v>5.5</v>
      </c>
      <c r="N4682">
        <v>2.35</v>
      </c>
    </row>
    <row r="4683" spans="1:14" x14ac:dyDescent="0.3">
      <c r="A4683" t="s">
        <v>2396</v>
      </c>
      <c r="B4683">
        <v>89</v>
      </c>
      <c r="C4683" t="s">
        <v>4270</v>
      </c>
      <c r="D4683">
        <v>42638165</v>
      </c>
      <c r="E4683" t="s">
        <v>1371</v>
      </c>
      <c r="F4683" t="s">
        <v>301</v>
      </c>
      <c r="G4683" t="s">
        <v>7369</v>
      </c>
      <c r="H4683" t="s">
        <v>7370</v>
      </c>
      <c r="I4683" t="s">
        <v>20</v>
      </c>
      <c r="J4683" t="s">
        <v>21</v>
      </c>
      <c r="K4683">
        <v>16000000</v>
      </c>
      <c r="L4683">
        <v>2009</v>
      </c>
      <c r="M4683">
        <v>4.8</v>
      </c>
      <c r="N4683">
        <v>2.35</v>
      </c>
    </row>
    <row r="4684" spans="1:14" x14ac:dyDescent="0.3">
      <c r="A4684" t="s">
        <v>5751</v>
      </c>
      <c r="B4684">
        <v>106</v>
      </c>
      <c r="C4684" t="s">
        <v>13179</v>
      </c>
      <c r="E4684" t="s">
        <v>2190</v>
      </c>
      <c r="F4684" t="s">
        <v>9111</v>
      </c>
      <c r="G4684" t="s">
        <v>13180</v>
      </c>
      <c r="H4684" t="s">
        <v>13181</v>
      </c>
      <c r="I4684" t="s">
        <v>5895</v>
      </c>
      <c r="J4684" t="s">
        <v>4364</v>
      </c>
      <c r="K4684">
        <v>750000</v>
      </c>
      <c r="L4684">
        <v>1970</v>
      </c>
      <c r="M4684">
        <v>8.1</v>
      </c>
      <c r="N4684">
        <v>1.66</v>
      </c>
    </row>
    <row r="4685" spans="1:14" x14ac:dyDescent="0.3">
      <c r="A4685" t="s">
        <v>1560</v>
      </c>
      <c r="B4685">
        <v>88</v>
      </c>
      <c r="C4685" t="s">
        <v>13182</v>
      </c>
      <c r="D4685">
        <v>47329</v>
      </c>
      <c r="E4685" t="s">
        <v>2190</v>
      </c>
      <c r="F4685" t="s">
        <v>13183</v>
      </c>
      <c r="G4685" t="s">
        <v>13184</v>
      </c>
      <c r="H4685" t="s">
        <v>13185</v>
      </c>
      <c r="I4685" t="s">
        <v>20</v>
      </c>
      <c r="J4685" t="s">
        <v>21</v>
      </c>
      <c r="K4685">
        <v>750000</v>
      </c>
      <c r="L4685">
        <v>2002</v>
      </c>
      <c r="M4685">
        <v>6.6</v>
      </c>
      <c r="N4685">
        <v>1.78</v>
      </c>
    </row>
    <row r="4686" spans="1:14" x14ac:dyDescent="0.3">
      <c r="A4686" t="s">
        <v>13186</v>
      </c>
      <c r="B4686">
        <v>99</v>
      </c>
      <c r="C4686" t="s">
        <v>13187</v>
      </c>
      <c r="D4686">
        <v>18378</v>
      </c>
      <c r="E4686" t="s">
        <v>4102</v>
      </c>
      <c r="F4686" t="s">
        <v>8229</v>
      </c>
      <c r="G4686" t="s">
        <v>13188</v>
      </c>
      <c r="H4686" t="s">
        <v>6176</v>
      </c>
      <c r="I4686" t="s">
        <v>20</v>
      </c>
      <c r="J4686" t="s">
        <v>34</v>
      </c>
      <c r="K4686">
        <v>900000</v>
      </c>
      <c r="L4686">
        <v>2008</v>
      </c>
      <c r="M4686">
        <v>5.2</v>
      </c>
      <c r="N4686">
        <v>1.85</v>
      </c>
    </row>
    <row r="4687" spans="1:14" x14ac:dyDescent="0.3">
      <c r="A4687" t="s">
        <v>4982</v>
      </c>
      <c r="B4687">
        <v>90</v>
      </c>
      <c r="C4687" t="s">
        <v>12270</v>
      </c>
      <c r="E4687" t="s">
        <v>3960</v>
      </c>
      <c r="F4687" t="s">
        <v>3550</v>
      </c>
      <c r="G4687" t="s">
        <v>13189</v>
      </c>
      <c r="H4687" t="s">
        <v>13190</v>
      </c>
      <c r="I4687" t="s">
        <v>20</v>
      </c>
      <c r="J4687" t="s">
        <v>21</v>
      </c>
      <c r="K4687">
        <v>750000</v>
      </c>
      <c r="L4687">
        <v>2006</v>
      </c>
      <c r="M4687">
        <v>5.6</v>
      </c>
      <c r="N4687">
        <v>2.35</v>
      </c>
    </row>
    <row r="4688" spans="1:14" x14ac:dyDescent="0.3">
      <c r="A4688" t="s">
        <v>13191</v>
      </c>
      <c r="B4688">
        <v>95</v>
      </c>
      <c r="C4688" t="s">
        <v>13192</v>
      </c>
      <c r="E4688" t="s">
        <v>3960</v>
      </c>
      <c r="F4688" t="s">
        <v>8359</v>
      </c>
      <c r="G4688" t="s">
        <v>13193</v>
      </c>
      <c r="H4688" t="s">
        <v>13194</v>
      </c>
      <c r="I4688" t="s">
        <v>20</v>
      </c>
      <c r="J4688" t="s">
        <v>21</v>
      </c>
      <c r="K4688">
        <v>750000</v>
      </c>
      <c r="L4688">
        <v>2009</v>
      </c>
      <c r="M4688">
        <v>3.1</v>
      </c>
      <c r="N4688">
        <v>1.85</v>
      </c>
    </row>
    <row r="4689" spans="1:14" x14ac:dyDescent="0.3">
      <c r="A4689" t="s">
        <v>10110</v>
      </c>
      <c r="B4689">
        <v>85</v>
      </c>
      <c r="C4689" t="s">
        <v>11074</v>
      </c>
      <c r="E4689" t="s">
        <v>13195</v>
      </c>
      <c r="F4689" t="s">
        <v>10428</v>
      </c>
      <c r="G4689" t="s">
        <v>13196</v>
      </c>
      <c r="H4689" t="s">
        <v>13197</v>
      </c>
      <c r="I4689" t="s">
        <v>20</v>
      </c>
      <c r="J4689" t="s">
        <v>21</v>
      </c>
      <c r="K4689">
        <v>750000</v>
      </c>
      <c r="L4689">
        <v>1952</v>
      </c>
      <c r="M4689">
        <v>8.1</v>
      </c>
      <c r="N4689">
        <v>1.37</v>
      </c>
    </row>
    <row r="4690" spans="1:14" x14ac:dyDescent="0.3">
      <c r="A4690" t="s">
        <v>9485</v>
      </c>
      <c r="B4690">
        <v>170</v>
      </c>
      <c r="C4690" t="s">
        <v>13198</v>
      </c>
      <c r="D4690">
        <v>7830611</v>
      </c>
      <c r="E4690" t="s">
        <v>13199</v>
      </c>
      <c r="F4690" t="s">
        <v>13200</v>
      </c>
      <c r="G4690" t="s">
        <v>13201</v>
      </c>
      <c r="H4690" t="s">
        <v>13202</v>
      </c>
      <c r="I4690" t="s">
        <v>20</v>
      </c>
      <c r="J4690" t="s">
        <v>21</v>
      </c>
      <c r="K4690">
        <v>700000</v>
      </c>
      <c r="L4690">
        <v>1994</v>
      </c>
      <c r="M4690">
        <v>8.3000000000000007</v>
      </c>
      <c r="N4690">
        <v>1.33</v>
      </c>
    </row>
    <row r="4691" spans="1:14" x14ac:dyDescent="0.3">
      <c r="A4691" t="s">
        <v>13203</v>
      </c>
      <c r="B4691">
        <v>86</v>
      </c>
      <c r="C4691" t="s">
        <v>13204</v>
      </c>
      <c r="D4691">
        <v>3278611</v>
      </c>
      <c r="E4691" t="s">
        <v>2583</v>
      </c>
      <c r="F4691" t="s">
        <v>13205</v>
      </c>
      <c r="G4691" t="s">
        <v>13206</v>
      </c>
      <c r="H4691" t="s">
        <v>13207</v>
      </c>
      <c r="I4691" t="s">
        <v>20</v>
      </c>
      <c r="J4691" t="s">
        <v>21</v>
      </c>
      <c r="L4691">
        <v>2005</v>
      </c>
      <c r="M4691">
        <v>7.1</v>
      </c>
      <c r="N4691">
        <v>1.33</v>
      </c>
    </row>
    <row r="4692" spans="1:14" x14ac:dyDescent="0.3">
      <c r="A4692" t="s">
        <v>202</v>
      </c>
      <c r="C4692" t="s">
        <v>76</v>
      </c>
      <c r="E4692" t="s">
        <v>16</v>
      </c>
      <c r="F4692" t="s">
        <v>101</v>
      </c>
      <c r="G4692" t="s">
        <v>13208</v>
      </c>
      <c r="H4692" t="s">
        <v>1126</v>
      </c>
      <c r="I4692" t="s">
        <v>20</v>
      </c>
      <c r="J4692" t="s">
        <v>21</v>
      </c>
      <c r="L4692">
        <v>2014</v>
      </c>
      <c r="M4692">
        <v>8.1</v>
      </c>
    </row>
    <row r="4693" spans="1:14" x14ac:dyDescent="0.3">
      <c r="A4693" t="s">
        <v>10496</v>
      </c>
      <c r="B4693">
        <v>97</v>
      </c>
      <c r="C4693" t="s">
        <v>3595</v>
      </c>
      <c r="D4693">
        <v>1141829</v>
      </c>
      <c r="E4693" t="s">
        <v>1272</v>
      </c>
      <c r="F4693" t="s">
        <v>1868</v>
      </c>
      <c r="G4693" t="s">
        <v>13209</v>
      </c>
      <c r="H4693" t="s">
        <v>13210</v>
      </c>
      <c r="I4693" t="s">
        <v>20</v>
      </c>
      <c r="J4693" t="s">
        <v>21</v>
      </c>
      <c r="K4693">
        <v>700000</v>
      </c>
      <c r="L4693">
        <v>2001</v>
      </c>
      <c r="M4693">
        <v>7.2</v>
      </c>
      <c r="N4693">
        <v>1.85</v>
      </c>
    </row>
    <row r="4694" spans="1:14" x14ac:dyDescent="0.3">
      <c r="A4694" t="s">
        <v>13211</v>
      </c>
      <c r="B4694">
        <v>104</v>
      </c>
      <c r="C4694" t="s">
        <v>13212</v>
      </c>
      <c r="E4694" t="s">
        <v>1265</v>
      </c>
      <c r="F4694" t="s">
        <v>13213</v>
      </c>
      <c r="G4694" t="s">
        <v>13214</v>
      </c>
      <c r="H4694" t="s">
        <v>13215</v>
      </c>
      <c r="I4694" t="s">
        <v>20</v>
      </c>
      <c r="J4694" t="s">
        <v>21</v>
      </c>
      <c r="K4694">
        <v>1000000</v>
      </c>
      <c r="L4694">
        <v>2014</v>
      </c>
      <c r="M4694">
        <v>6.3</v>
      </c>
      <c r="N4694">
        <v>2.35</v>
      </c>
    </row>
    <row r="4695" spans="1:14" x14ac:dyDescent="0.3">
      <c r="A4695" t="s">
        <v>13216</v>
      </c>
      <c r="B4695">
        <v>88</v>
      </c>
      <c r="C4695" t="s">
        <v>10174</v>
      </c>
      <c r="E4695" t="s">
        <v>4790</v>
      </c>
      <c r="F4695" t="s">
        <v>4460</v>
      </c>
      <c r="G4695" t="s">
        <v>13217</v>
      </c>
      <c r="H4695" t="s">
        <v>2516</v>
      </c>
      <c r="I4695" t="s">
        <v>20</v>
      </c>
      <c r="J4695" t="s">
        <v>21</v>
      </c>
      <c r="L4695">
        <v>2009</v>
      </c>
      <c r="M4695">
        <v>4</v>
      </c>
    </row>
    <row r="4696" spans="1:14" x14ac:dyDescent="0.3">
      <c r="A4696" t="s">
        <v>115</v>
      </c>
      <c r="B4696">
        <v>201</v>
      </c>
      <c r="C4696" t="s">
        <v>140</v>
      </c>
      <c r="D4696">
        <v>218051260</v>
      </c>
      <c r="E4696" t="s">
        <v>141</v>
      </c>
      <c r="F4696" t="s">
        <v>142</v>
      </c>
      <c r="G4696" t="s">
        <v>143</v>
      </c>
      <c r="H4696" t="s">
        <v>144</v>
      </c>
      <c r="I4696" t="s">
        <v>20</v>
      </c>
      <c r="J4696" t="s">
        <v>121</v>
      </c>
      <c r="K4696">
        <v>207000000</v>
      </c>
      <c r="L4696">
        <v>2005</v>
      </c>
      <c r="M4696">
        <v>7.2</v>
      </c>
      <c r="N4696">
        <v>2.35</v>
      </c>
    </row>
    <row r="4697" spans="1:14" x14ac:dyDescent="0.3">
      <c r="A4697" t="s">
        <v>3210</v>
      </c>
      <c r="B4697">
        <v>108</v>
      </c>
      <c r="C4697" t="s">
        <v>4574</v>
      </c>
      <c r="D4697">
        <v>32048809</v>
      </c>
      <c r="E4697" t="s">
        <v>3960</v>
      </c>
      <c r="F4697" t="s">
        <v>3591</v>
      </c>
      <c r="G4697" t="s">
        <v>4575</v>
      </c>
      <c r="H4697" t="s">
        <v>4576</v>
      </c>
      <c r="I4697" t="s">
        <v>20</v>
      </c>
      <c r="J4697" t="s">
        <v>251</v>
      </c>
      <c r="K4697">
        <v>30000000</v>
      </c>
      <c r="L4697">
        <v>2005</v>
      </c>
      <c r="M4697">
        <v>5.3</v>
      </c>
      <c r="N4697">
        <v>1.85</v>
      </c>
    </row>
    <row r="4698" spans="1:14" x14ac:dyDescent="0.3">
      <c r="A4698" t="s">
        <v>13218</v>
      </c>
      <c r="B4698">
        <v>106</v>
      </c>
      <c r="C4698" t="s">
        <v>2855</v>
      </c>
      <c r="D4698">
        <v>2694973</v>
      </c>
      <c r="E4698" t="s">
        <v>2190</v>
      </c>
      <c r="F4698" t="s">
        <v>2670</v>
      </c>
      <c r="G4698" t="s">
        <v>13219</v>
      </c>
      <c r="H4698" t="s">
        <v>13220</v>
      </c>
      <c r="I4698" t="s">
        <v>20</v>
      </c>
      <c r="J4698" t="s">
        <v>21</v>
      </c>
      <c r="K4698">
        <v>700000</v>
      </c>
      <c r="L4698">
        <v>2006</v>
      </c>
      <c r="M4698">
        <v>7.2</v>
      </c>
      <c r="N4698">
        <v>1.85</v>
      </c>
    </row>
    <row r="4699" spans="1:14" x14ac:dyDescent="0.3">
      <c r="A4699" t="s">
        <v>13221</v>
      </c>
      <c r="B4699">
        <v>107</v>
      </c>
      <c r="C4699" t="s">
        <v>13222</v>
      </c>
      <c r="D4699">
        <v>10508</v>
      </c>
      <c r="E4699" t="s">
        <v>2190</v>
      </c>
      <c r="F4699" t="s">
        <v>2898</v>
      </c>
      <c r="G4699" t="s">
        <v>13223</v>
      </c>
      <c r="H4699" t="s">
        <v>13224</v>
      </c>
      <c r="I4699" t="s">
        <v>20</v>
      </c>
      <c r="J4699" t="s">
        <v>21</v>
      </c>
      <c r="K4699">
        <v>700000</v>
      </c>
      <c r="L4699">
        <v>1998</v>
      </c>
      <c r="M4699">
        <v>6.5</v>
      </c>
    </row>
    <row r="4700" spans="1:14" x14ac:dyDescent="0.3">
      <c r="A4700" t="s">
        <v>13225</v>
      </c>
      <c r="B4700">
        <v>84</v>
      </c>
      <c r="C4700" t="s">
        <v>13226</v>
      </c>
      <c r="D4700">
        <v>2301777</v>
      </c>
      <c r="E4700" t="s">
        <v>1099</v>
      </c>
      <c r="F4700" t="s">
        <v>3091</v>
      </c>
      <c r="G4700" t="s">
        <v>13227</v>
      </c>
      <c r="H4700" t="s">
        <v>13228</v>
      </c>
      <c r="I4700" t="s">
        <v>20</v>
      </c>
      <c r="J4700" t="s">
        <v>21</v>
      </c>
      <c r="K4700">
        <v>650000</v>
      </c>
      <c r="L4700">
        <v>1997</v>
      </c>
      <c r="M4700">
        <v>6.5</v>
      </c>
    </row>
    <row r="4701" spans="1:14" x14ac:dyDescent="0.3">
      <c r="A4701" t="s">
        <v>13229</v>
      </c>
      <c r="B4701">
        <v>91</v>
      </c>
      <c r="C4701" t="s">
        <v>13230</v>
      </c>
      <c r="E4701" t="s">
        <v>1392</v>
      </c>
      <c r="F4701" t="s">
        <v>5061</v>
      </c>
      <c r="G4701" t="s">
        <v>13231</v>
      </c>
      <c r="H4701" t="s">
        <v>13232</v>
      </c>
      <c r="I4701" t="s">
        <v>20</v>
      </c>
      <c r="J4701" t="s">
        <v>21</v>
      </c>
      <c r="K4701">
        <v>750000</v>
      </c>
      <c r="L4701">
        <v>2015</v>
      </c>
      <c r="M4701">
        <v>4.9000000000000004</v>
      </c>
      <c r="N4701">
        <v>2.35</v>
      </c>
    </row>
    <row r="4702" spans="1:14" x14ac:dyDescent="0.3">
      <c r="A4702" t="s">
        <v>13233</v>
      </c>
      <c r="B4702">
        <v>90</v>
      </c>
      <c r="C4702" t="s">
        <v>13234</v>
      </c>
      <c r="D4702">
        <v>169719</v>
      </c>
      <c r="E4702" t="s">
        <v>4536</v>
      </c>
      <c r="F4702" t="s">
        <v>13235</v>
      </c>
      <c r="G4702" t="s">
        <v>13236</v>
      </c>
      <c r="H4702" t="s">
        <v>13237</v>
      </c>
      <c r="I4702" t="s">
        <v>20</v>
      </c>
      <c r="J4702" t="s">
        <v>21</v>
      </c>
      <c r="L4702">
        <v>2013</v>
      </c>
      <c r="M4702">
        <v>5.2</v>
      </c>
      <c r="N4702">
        <v>1.85</v>
      </c>
    </row>
    <row r="4703" spans="1:14" x14ac:dyDescent="0.3">
      <c r="A4703" t="s">
        <v>13238</v>
      </c>
      <c r="B4703">
        <v>103</v>
      </c>
      <c r="C4703" t="s">
        <v>9023</v>
      </c>
      <c r="E4703" t="s">
        <v>43</v>
      </c>
      <c r="F4703" t="s">
        <v>3435</v>
      </c>
      <c r="G4703" t="s">
        <v>13239</v>
      </c>
      <c r="H4703" t="s">
        <v>1309</v>
      </c>
      <c r="I4703" t="s">
        <v>20</v>
      </c>
      <c r="J4703" t="s">
        <v>34</v>
      </c>
      <c r="K4703">
        <v>400000</v>
      </c>
      <c r="L4703">
        <v>2009</v>
      </c>
      <c r="M4703">
        <v>7.4</v>
      </c>
    </row>
    <row r="4704" spans="1:14" x14ac:dyDescent="0.3">
      <c r="A4704" t="s">
        <v>13240</v>
      </c>
      <c r="B4704">
        <v>71</v>
      </c>
      <c r="C4704" t="s">
        <v>13241</v>
      </c>
      <c r="E4704" t="s">
        <v>43</v>
      </c>
      <c r="F4704" t="s">
        <v>819</v>
      </c>
      <c r="G4704" t="s">
        <v>13242</v>
      </c>
      <c r="H4704" t="s">
        <v>11169</v>
      </c>
      <c r="I4704" t="s">
        <v>20</v>
      </c>
      <c r="J4704" t="s">
        <v>21</v>
      </c>
      <c r="K4704">
        <v>650000</v>
      </c>
      <c r="L4704">
        <v>2014</v>
      </c>
      <c r="M4704">
        <v>7.4</v>
      </c>
    </row>
    <row r="4705" spans="1:14" x14ac:dyDescent="0.3">
      <c r="A4705" t="s">
        <v>13243</v>
      </c>
      <c r="B4705">
        <v>90</v>
      </c>
      <c r="C4705" t="s">
        <v>13244</v>
      </c>
      <c r="E4705" t="s">
        <v>1727</v>
      </c>
      <c r="F4705" t="s">
        <v>782</v>
      </c>
      <c r="G4705" t="s">
        <v>13245</v>
      </c>
      <c r="H4705" t="s">
        <v>13246</v>
      </c>
      <c r="I4705" t="s">
        <v>20</v>
      </c>
      <c r="J4705" t="s">
        <v>21</v>
      </c>
      <c r="K4705">
        <v>650000</v>
      </c>
      <c r="L4705">
        <v>2012</v>
      </c>
      <c r="M4705">
        <v>5.4</v>
      </c>
      <c r="N4705">
        <v>2.35</v>
      </c>
    </row>
    <row r="4706" spans="1:14" x14ac:dyDescent="0.3">
      <c r="A4706" t="s">
        <v>13247</v>
      </c>
      <c r="B4706">
        <v>67</v>
      </c>
      <c r="C4706" t="s">
        <v>13248</v>
      </c>
      <c r="E4706" t="s">
        <v>2588</v>
      </c>
      <c r="F4706" t="s">
        <v>12325</v>
      </c>
      <c r="G4706" t="s">
        <v>13249</v>
      </c>
      <c r="H4706" t="s">
        <v>1944</v>
      </c>
      <c r="I4706" t="s">
        <v>20</v>
      </c>
      <c r="J4706" t="s">
        <v>21</v>
      </c>
      <c r="K4706">
        <v>625000</v>
      </c>
      <c r="L4706">
        <v>2013</v>
      </c>
      <c r="M4706">
        <v>3.9</v>
      </c>
    </row>
    <row r="4707" spans="1:14" x14ac:dyDescent="0.3">
      <c r="A4707" t="s">
        <v>13250</v>
      </c>
      <c r="B4707">
        <v>94</v>
      </c>
      <c r="C4707" t="s">
        <v>7473</v>
      </c>
      <c r="E4707" t="s">
        <v>1649</v>
      </c>
      <c r="F4707" t="s">
        <v>1457</v>
      </c>
      <c r="G4707" t="s">
        <v>13251</v>
      </c>
      <c r="H4707" t="s">
        <v>1729</v>
      </c>
      <c r="I4707" t="s">
        <v>20</v>
      </c>
      <c r="J4707" t="s">
        <v>21</v>
      </c>
      <c r="K4707">
        <v>700000</v>
      </c>
      <c r="L4707">
        <v>2015</v>
      </c>
      <c r="M4707">
        <v>5.3</v>
      </c>
    </row>
    <row r="4708" spans="1:14" x14ac:dyDescent="0.3">
      <c r="A4708" t="s">
        <v>13252</v>
      </c>
      <c r="B4708">
        <v>81</v>
      </c>
      <c r="C4708" t="s">
        <v>13253</v>
      </c>
      <c r="D4708">
        <v>3000000</v>
      </c>
      <c r="E4708" t="s">
        <v>6706</v>
      </c>
      <c r="F4708" t="s">
        <v>13254</v>
      </c>
      <c r="G4708" t="s">
        <v>13255</v>
      </c>
      <c r="H4708" t="s">
        <v>13256</v>
      </c>
      <c r="I4708" t="s">
        <v>20</v>
      </c>
      <c r="J4708" t="s">
        <v>21</v>
      </c>
      <c r="K4708">
        <v>609000</v>
      </c>
      <c r="L4708">
        <v>1935</v>
      </c>
      <c r="M4708">
        <v>7.8</v>
      </c>
      <c r="N4708">
        <v>1.37</v>
      </c>
    </row>
    <row r="4709" spans="1:14" x14ac:dyDescent="0.3">
      <c r="A4709" t="s">
        <v>13257</v>
      </c>
      <c r="B4709">
        <v>81</v>
      </c>
      <c r="C4709" t="s">
        <v>13258</v>
      </c>
      <c r="D4709">
        <v>140530114</v>
      </c>
      <c r="E4709" t="s">
        <v>3960</v>
      </c>
      <c r="F4709" t="s">
        <v>13259</v>
      </c>
      <c r="G4709" t="s">
        <v>13260</v>
      </c>
      <c r="H4709" t="s">
        <v>13261</v>
      </c>
      <c r="I4709" t="s">
        <v>20</v>
      </c>
      <c r="J4709" t="s">
        <v>21</v>
      </c>
      <c r="K4709">
        <v>60000</v>
      </c>
      <c r="L4709">
        <v>1999</v>
      </c>
      <c r="M4709">
        <v>6.4</v>
      </c>
      <c r="N4709">
        <v>1.33</v>
      </c>
    </row>
    <row r="4710" spans="1:14" x14ac:dyDescent="0.3">
      <c r="A4710" t="s">
        <v>13262</v>
      </c>
      <c r="B4710">
        <v>215</v>
      </c>
      <c r="C4710" t="s">
        <v>13263</v>
      </c>
      <c r="D4710">
        <v>13300000</v>
      </c>
      <c r="E4710" t="s">
        <v>13264</v>
      </c>
      <c r="F4710" t="s">
        <v>13265</v>
      </c>
      <c r="G4710" t="s">
        <v>13266</v>
      </c>
      <c r="H4710" t="s">
        <v>13267</v>
      </c>
      <c r="I4710" t="s">
        <v>20</v>
      </c>
      <c r="J4710" t="s">
        <v>21</v>
      </c>
      <c r="K4710">
        <v>600000</v>
      </c>
      <c r="L4710">
        <v>1970</v>
      </c>
      <c r="M4710">
        <v>8.1</v>
      </c>
      <c r="N4710">
        <v>2.2000000000000002</v>
      </c>
    </row>
    <row r="4711" spans="1:14" x14ac:dyDescent="0.3">
      <c r="A4711" t="s">
        <v>3282</v>
      </c>
      <c r="B4711">
        <v>83</v>
      </c>
      <c r="C4711" t="s">
        <v>13268</v>
      </c>
      <c r="E4711" t="s">
        <v>1099</v>
      </c>
      <c r="F4711" t="s">
        <v>3552</v>
      </c>
      <c r="G4711" t="s">
        <v>13269</v>
      </c>
      <c r="H4711" t="s">
        <v>13270</v>
      </c>
      <c r="I4711" t="s">
        <v>20</v>
      </c>
      <c r="J4711" t="s">
        <v>21</v>
      </c>
      <c r="K4711">
        <v>650000</v>
      </c>
      <c r="L4711">
        <v>1977</v>
      </c>
      <c r="M4711">
        <v>6.5</v>
      </c>
      <c r="N4711">
        <v>1.85</v>
      </c>
    </row>
    <row r="4712" spans="1:14" x14ac:dyDescent="0.3">
      <c r="A4712" t="s">
        <v>11774</v>
      </c>
      <c r="B4712">
        <v>106</v>
      </c>
      <c r="C4712" t="s">
        <v>13271</v>
      </c>
      <c r="D4712">
        <v>171988</v>
      </c>
      <c r="E4712" t="s">
        <v>8886</v>
      </c>
      <c r="F4712" t="s">
        <v>876</v>
      </c>
      <c r="G4712" t="s">
        <v>13272</v>
      </c>
      <c r="H4712" t="s">
        <v>13273</v>
      </c>
      <c r="I4712" t="s">
        <v>20</v>
      </c>
      <c r="J4712" t="s">
        <v>21</v>
      </c>
      <c r="K4712">
        <v>600000</v>
      </c>
      <c r="L4712">
        <v>2000</v>
      </c>
      <c r="M4712">
        <v>5.6</v>
      </c>
      <c r="N4712">
        <v>1.85</v>
      </c>
    </row>
    <row r="4713" spans="1:14" x14ac:dyDescent="0.3">
      <c r="A4713" t="s">
        <v>13274</v>
      </c>
      <c r="B4713">
        <v>103</v>
      </c>
      <c r="C4713" t="s">
        <v>13275</v>
      </c>
      <c r="D4713">
        <v>23616</v>
      </c>
      <c r="E4713" t="s">
        <v>575</v>
      </c>
      <c r="F4713" t="s">
        <v>13276</v>
      </c>
      <c r="G4713" t="s">
        <v>13277</v>
      </c>
      <c r="H4713" t="s">
        <v>13278</v>
      </c>
      <c r="I4713" t="s">
        <v>20</v>
      </c>
      <c r="J4713" t="s">
        <v>21</v>
      </c>
      <c r="K4713">
        <v>600000</v>
      </c>
      <c r="L4713">
        <v>2007</v>
      </c>
      <c r="M4713">
        <v>5.6</v>
      </c>
      <c r="N4713">
        <v>1.78</v>
      </c>
    </row>
    <row r="4714" spans="1:14" x14ac:dyDescent="0.3">
      <c r="A4714" t="s">
        <v>13279</v>
      </c>
      <c r="B4714">
        <v>90</v>
      </c>
      <c r="C4714" t="s">
        <v>6340</v>
      </c>
      <c r="D4714">
        <v>13493</v>
      </c>
      <c r="E4714" t="s">
        <v>2190</v>
      </c>
      <c r="F4714" t="s">
        <v>1490</v>
      </c>
      <c r="G4714" t="s">
        <v>13280</v>
      </c>
      <c r="H4714" t="s">
        <v>13281</v>
      </c>
      <c r="I4714" t="s">
        <v>20</v>
      </c>
      <c r="J4714" t="s">
        <v>21</v>
      </c>
      <c r="K4714">
        <v>600000</v>
      </c>
      <c r="L4714">
        <v>1998</v>
      </c>
      <c r="M4714">
        <v>6.6</v>
      </c>
      <c r="N4714">
        <v>1.85</v>
      </c>
    </row>
    <row r="4715" spans="1:14" x14ac:dyDescent="0.3">
      <c r="A4715" t="s">
        <v>13282</v>
      </c>
      <c r="B4715">
        <v>88</v>
      </c>
      <c r="C4715" t="s">
        <v>13283</v>
      </c>
      <c r="D4715">
        <v>79043</v>
      </c>
      <c r="E4715" t="s">
        <v>1272</v>
      </c>
      <c r="F4715" t="s">
        <v>5801</v>
      </c>
      <c r="G4715" t="s">
        <v>13284</v>
      </c>
      <c r="H4715" t="s">
        <v>13285</v>
      </c>
      <c r="I4715" t="s">
        <v>20</v>
      </c>
      <c r="J4715" t="s">
        <v>21</v>
      </c>
      <c r="L4715">
        <v>2013</v>
      </c>
      <c r="M4715">
        <v>6.3</v>
      </c>
    </row>
    <row r="4716" spans="1:14" x14ac:dyDescent="0.3">
      <c r="A4716" t="s">
        <v>13286</v>
      </c>
      <c r="B4716">
        <v>105</v>
      </c>
      <c r="C4716" t="s">
        <v>13287</v>
      </c>
      <c r="E4716" t="s">
        <v>43</v>
      </c>
      <c r="F4716" t="s">
        <v>13288</v>
      </c>
      <c r="G4716" t="s">
        <v>13289</v>
      </c>
      <c r="H4716" t="s">
        <v>13290</v>
      </c>
      <c r="I4716" t="s">
        <v>965</v>
      </c>
      <c r="J4716" t="s">
        <v>34</v>
      </c>
      <c r="K4716">
        <v>400000</v>
      </c>
      <c r="L4716">
        <v>2015</v>
      </c>
      <c r="M4716">
        <v>7.7</v>
      </c>
    </row>
    <row r="4717" spans="1:14" x14ac:dyDescent="0.3">
      <c r="A4717" t="s">
        <v>13291</v>
      </c>
      <c r="B4717">
        <v>115</v>
      </c>
      <c r="C4717" t="s">
        <v>13292</v>
      </c>
      <c r="E4717" t="s">
        <v>43</v>
      </c>
      <c r="F4717" t="s">
        <v>13293</v>
      </c>
      <c r="G4717" t="s">
        <v>13294</v>
      </c>
      <c r="H4717" t="s">
        <v>13295</v>
      </c>
      <c r="I4717" t="s">
        <v>20</v>
      </c>
      <c r="J4717" t="s">
        <v>21</v>
      </c>
      <c r="K4717">
        <v>750000</v>
      </c>
      <c r="L4717">
        <v>2002</v>
      </c>
      <c r="M4717">
        <v>7</v>
      </c>
    </row>
    <row r="4718" spans="1:14" x14ac:dyDescent="0.3">
      <c r="A4718" t="s">
        <v>13296</v>
      </c>
      <c r="B4718">
        <v>90</v>
      </c>
      <c r="C4718" t="s">
        <v>9137</v>
      </c>
      <c r="E4718" t="s">
        <v>622</v>
      </c>
      <c r="F4718" t="s">
        <v>343</v>
      </c>
      <c r="G4718" t="s">
        <v>13297</v>
      </c>
      <c r="H4718" t="s">
        <v>13298</v>
      </c>
      <c r="I4718" t="s">
        <v>20</v>
      </c>
      <c r="J4718" t="s">
        <v>21</v>
      </c>
      <c r="K4718">
        <v>600000</v>
      </c>
      <c r="L4718">
        <v>2014</v>
      </c>
      <c r="M4718">
        <v>8</v>
      </c>
    </row>
    <row r="4719" spans="1:14" x14ac:dyDescent="0.3">
      <c r="A4719" t="s">
        <v>13299</v>
      </c>
      <c r="B4719">
        <v>102</v>
      </c>
      <c r="C4719" t="s">
        <v>13300</v>
      </c>
      <c r="E4719" t="s">
        <v>1649</v>
      </c>
      <c r="F4719" t="s">
        <v>4249</v>
      </c>
      <c r="G4719" t="s">
        <v>13301</v>
      </c>
      <c r="H4719" t="s">
        <v>13302</v>
      </c>
      <c r="I4719" t="s">
        <v>965</v>
      </c>
      <c r="J4719" t="s">
        <v>966</v>
      </c>
      <c r="L4719">
        <v>2016</v>
      </c>
      <c r="M4719">
        <v>7.2</v>
      </c>
    </row>
    <row r="4720" spans="1:14" x14ac:dyDescent="0.3">
      <c r="A4720" t="s">
        <v>13303</v>
      </c>
      <c r="B4720">
        <v>98</v>
      </c>
      <c r="C4720" t="s">
        <v>1802</v>
      </c>
      <c r="E4720" t="s">
        <v>6241</v>
      </c>
      <c r="F4720" t="s">
        <v>5605</v>
      </c>
      <c r="G4720" t="s">
        <v>13304</v>
      </c>
      <c r="H4720" t="s">
        <v>13305</v>
      </c>
      <c r="I4720" t="s">
        <v>20</v>
      </c>
      <c r="J4720" t="s">
        <v>21</v>
      </c>
      <c r="K4720">
        <v>600000</v>
      </c>
      <c r="L4720">
        <v>2013</v>
      </c>
      <c r="M4720">
        <v>4.5</v>
      </c>
    </row>
    <row r="4721" spans="1:14" x14ac:dyDescent="0.3">
      <c r="A4721" t="s">
        <v>3065</v>
      </c>
      <c r="B4721">
        <v>87</v>
      </c>
      <c r="C4721" t="s">
        <v>13306</v>
      </c>
      <c r="D4721">
        <v>515005</v>
      </c>
      <c r="E4721" t="s">
        <v>3684</v>
      </c>
      <c r="F4721" t="s">
        <v>13307</v>
      </c>
      <c r="G4721" t="s">
        <v>13308</v>
      </c>
      <c r="H4721" t="s">
        <v>13309</v>
      </c>
      <c r="I4721" t="s">
        <v>20</v>
      </c>
      <c r="J4721" t="s">
        <v>34</v>
      </c>
      <c r="K4721">
        <v>560000</v>
      </c>
      <c r="L4721">
        <v>1964</v>
      </c>
      <c r="M4721">
        <v>7.7</v>
      </c>
      <c r="N4721">
        <v>1.75</v>
      </c>
    </row>
    <row r="4722" spans="1:14" x14ac:dyDescent="0.3">
      <c r="A4722" t="s">
        <v>13310</v>
      </c>
      <c r="B4722">
        <v>80</v>
      </c>
      <c r="C4722" t="s">
        <v>45</v>
      </c>
      <c r="D4722">
        <v>2245</v>
      </c>
      <c r="E4722" t="s">
        <v>43</v>
      </c>
      <c r="F4722" t="s">
        <v>45</v>
      </c>
      <c r="G4722" t="s">
        <v>13311</v>
      </c>
      <c r="H4722" t="s">
        <v>45</v>
      </c>
      <c r="I4722" t="s">
        <v>20</v>
      </c>
      <c r="J4722" t="s">
        <v>21</v>
      </c>
      <c r="K4722">
        <v>560000</v>
      </c>
      <c r="L4722">
        <v>2011</v>
      </c>
      <c r="M4722">
        <v>7.2</v>
      </c>
    </row>
    <row r="4723" spans="1:14" x14ac:dyDescent="0.3">
      <c r="A4723" t="s">
        <v>13312</v>
      </c>
      <c r="B4723">
        <v>88</v>
      </c>
      <c r="C4723" t="s">
        <v>3944</v>
      </c>
      <c r="E4723" t="s">
        <v>146</v>
      </c>
      <c r="F4723" t="s">
        <v>1139</v>
      </c>
      <c r="G4723" t="s">
        <v>13313</v>
      </c>
      <c r="H4723" t="s">
        <v>10025</v>
      </c>
      <c r="I4723" t="s">
        <v>20</v>
      </c>
      <c r="J4723" t="s">
        <v>21</v>
      </c>
      <c r="K4723">
        <v>550000</v>
      </c>
      <c r="L4723">
        <v>1983</v>
      </c>
      <c r="M4723">
        <v>6.1</v>
      </c>
    </row>
    <row r="4724" spans="1:14" x14ac:dyDescent="0.3">
      <c r="A4724" t="s">
        <v>13314</v>
      </c>
      <c r="B4724">
        <v>83</v>
      </c>
      <c r="C4724" t="s">
        <v>13315</v>
      </c>
      <c r="E4724" t="s">
        <v>1099</v>
      </c>
      <c r="F4724" t="s">
        <v>13316</v>
      </c>
      <c r="G4724" t="s">
        <v>13317</v>
      </c>
      <c r="H4724" t="s">
        <v>13318</v>
      </c>
      <c r="I4724" t="s">
        <v>13319</v>
      </c>
      <c r="J4724" t="s">
        <v>13320</v>
      </c>
      <c r="K4724">
        <v>500000</v>
      </c>
      <c r="L4724">
        <v>2015</v>
      </c>
      <c r="M4724">
        <v>6.4</v>
      </c>
      <c r="N4724">
        <v>2.35</v>
      </c>
    </row>
    <row r="4725" spans="1:14" x14ac:dyDescent="0.3">
      <c r="A4725" t="s">
        <v>10718</v>
      </c>
      <c r="B4725">
        <v>122</v>
      </c>
      <c r="C4725" t="s">
        <v>13321</v>
      </c>
      <c r="D4725">
        <v>33451479</v>
      </c>
      <c r="E4725" t="s">
        <v>146</v>
      </c>
      <c r="F4725" t="s">
        <v>13322</v>
      </c>
      <c r="G4725" t="s">
        <v>13323</v>
      </c>
      <c r="H4725" t="s">
        <v>13324</v>
      </c>
      <c r="I4725" t="s">
        <v>20</v>
      </c>
      <c r="J4725" t="s">
        <v>21</v>
      </c>
      <c r="K4725">
        <v>500000</v>
      </c>
      <c r="L4725">
        <v>2008</v>
      </c>
      <c r="M4725">
        <v>6.5</v>
      </c>
      <c r="N4725">
        <v>1.85</v>
      </c>
    </row>
    <row r="4726" spans="1:14" x14ac:dyDescent="0.3">
      <c r="A4726" t="s">
        <v>13325</v>
      </c>
      <c r="B4726">
        <v>115</v>
      </c>
      <c r="C4726" t="s">
        <v>13326</v>
      </c>
      <c r="E4726" t="s">
        <v>13327</v>
      </c>
      <c r="F4726" t="s">
        <v>13328</v>
      </c>
      <c r="G4726" t="s">
        <v>13329</v>
      </c>
      <c r="H4726" t="s">
        <v>13330</v>
      </c>
      <c r="I4726" t="s">
        <v>3497</v>
      </c>
      <c r="J4726" t="s">
        <v>3498</v>
      </c>
      <c r="K4726">
        <v>550000</v>
      </c>
      <c r="L4726">
        <v>2013</v>
      </c>
      <c r="M4726">
        <v>7</v>
      </c>
      <c r="N4726">
        <v>1.85</v>
      </c>
    </row>
    <row r="4727" spans="1:14" x14ac:dyDescent="0.3">
      <c r="A4727" t="s">
        <v>13331</v>
      </c>
      <c r="B4727">
        <v>86</v>
      </c>
      <c r="C4727" t="s">
        <v>13332</v>
      </c>
      <c r="D4727">
        <v>39552600</v>
      </c>
      <c r="E4727" t="s">
        <v>13333</v>
      </c>
      <c r="F4727" t="s">
        <v>13334</v>
      </c>
      <c r="G4727" t="s">
        <v>13335</v>
      </c>
      <c r="H4727" t="s">
        <v>13336</v>
      </c>
      <c r="I4727" t="s">
        <v>20</v>
      </c>
      <c r="J4727" t="s">
        <v>21</v>
      </c>
      <c r="K4727">
        <v>500000</v>
      </c>
      <c r="L4727">
        <v>1974</v>
      </c>
      <c r="M4727">
        <v>6.1</v>
      </c>
      <c r="N4727">
        <v>1.85</v>
      </c>
    </row>
    <row r="4728" spans="1:14" x14ac:dyDescent="0.3">
      <c r="A4728" t="s">
        <v>11864</v>
      </c>
      <c r="B4728">
        <v>79</v>
      </c>
      <c r="C4728" t="s">
        <v>13337</v>
      </c>
      <c r="D4728">
        <v>30500882</v>
      </c>
      <c r="E4728" t="s">
        <v>13338</v>
      </c>
      <c r="F4728" t="s">
        <v>13339</v>
      </c>
      <c r="G4728" t="s">
        <v>13340</v>
      </c>
      <c r="H4728" t="s">
        <v>13341</v>
      </c>
      <c r="I4728" t="s">
        <v>20</v>
      </c>
      <c r="J4728" t="s">
        <v>21</v>
      </c>
      <c r="K4728">
        <v>500000</v>
      </c>
      <c r="L4728">
        <v>2003</v>
      </c>
      <c r="M4728">
        <v>5.7</v>
      </c>
      <c r="N4728">
        <v>1.85</v>
      </c>
    </row>
    <row r="4729" spans="1:14" x14ac:dyDescent="0.3">
      <c r="A4729" t="s">
        <v>2357</v>
      </c>
      <c r="B4729">
        <v>87</v>
      </c>
      <c r="C4729" t="s">
        <v>784</v>
      </c>
      <c r="E4729" t="s">
        <v>1099</v>
      </c>
      <c r="F4729" t="s">
        <v>426</v>
      </c>
      <c r="G4729" t="s">
        <v>13342</v>
      </c>
      <c r="H4729" t="s">
        <v>13343</v>
      </c>
      <c r="I4729" t="s">
        <v>20</v>
      </c>
      <c r="J4729" t="s">
        <v>21</v>
      </c>
      <c r="L4729">
        <v>2011</v>
      </c>
      <c r="M4729">
        <v>5.4</v>
      </c>
    </row>
    <row r="4730" spans="1:14" x14ac:dyDescent="0.3">
      <c r="A4730" t="s">
        <v>13344</v>
      </c>
      <c r="B4730">
        <v>97</v>
      </c>
      <c r="C4730" t="s">
        <v>13345</v>
      </c>
      <c r="D4730">
        <v>17000000</v>
      </c>
      <c r="E4730" t="s">
        <v>6131</v>
      </c>
      <c r="F4730" t="s">
        <v>10457</v>
      </c>
      <c r="G4730" t="s">
        <v>13346</v>
      </c>
      <c r="H4730" t="s">
        <v>13347</v>
      </c>
      <c r="I4730" t="s">
        <v>20</v>
      </c>
      <c r="J4730" t="s">
        <v>21</v>
      </c>
      <c r="K4730">
        <v>500000</v>
      </c>
      <c r="L4730">
        <v>1977</v>
      </c>
      <c r="M4730">
        <v>5.9</v>
      </c>
      <c r="N4730">
        <v>1.85</v>
      </c>
    </row>
    <row r="4731" spans="1:14" x14ac:dyDescent="0.3">
      <c r="A4731" t="s">
        <v>13348</v>
      </c>
      <c r="B4731">
        <v>105</v>
      </c>
      <c r="C4731" t="s">
        <v>13349</v>
      </c>
      <c r="D4731">
        <v>8044906</v>
      </c>
      <c r="E4731" t="s">
        <v>13350</v>
      </c>
      <c r="F4731" t="s">
        <v>13351</v>
      </c>
      <c r="G4731" t="s">
        <v>13352</v>
      </c>
      <c r="H4731" t="s">
        <v>13353</v>
      </c>
      <c r="I4731" t="s">
        <v>20</v>
      </c>
      <c r="J4731" t="s">
        <v>21</v>
      </c>
      <c r="L4731">
        <v>2005</v>
      </c>
      <c r="M4731">
        <v>7.5</v>
      </c>
      <c r="N4731">
        <v>1.85</v>
      </c>
    </row>
    <row r="4732" spans="1:14" x14ac:dyDescent="0.3">
      <c r="A4732" t="s">
        <v>295</v>
      </c>
      <c r="B4732">
        <v>89</v>
      </c>
      <c r="C4732" t="s">
        <v>426</v>
      </c>
      <c r="D4732">
        <v>5739376</v>
      </c>
      <c r="E4732" t="s">
        <v>1649</v>
      </c>
      <c r="F4732" t="s">
        <v>101</v>
      </c>
      <c r="G4732" t="s">
        <v>13354</v>
      </c>
      <c r="H4732" t="s">
        <v>5605</v>
      </c>
      <c r="I4732" t="s">
        <v>20</v>
      </c>
      <c r="J4732" t="s">
        <v>21</v>
      </c>
      <c r="K4732">
        <v>500000</v>
      </c>
      <c r="L4732">
        <v>2003</v>
      </c>
      <c r="M4732">
        <v>7.7</v>
      </c>
      <c r="N4732">
        <v>1.85</v>
      </c>
    </row>
    <row r="4733" spans="1:14" x14ac:dyDescent="0.3">
      <c r="A4733" t="s">
        <v>13355</v>
      </c>
      <c r="B4733">
        <v>120</v>
      </c>
      <c r="C4733" t="s">
        <v>9431</v>
      </c>
      <c r="D4733">
        <v>3773863</v>
      </c>
      <c r="E4733" t="s">
        <v>2190</v>
      </c>
      <c r="F4733" t="s">
        <v>10390</v>
      </c>
      <c r="G4733" t="s">
        <v>13356</v>
      </c>
      <c r="H4733" t="s">
        <v>13091</v>
      </c>
      <c r="I4733" t="s">
        <v>20</v>
      </c>
      <c r="J4733" t="s">
        <v>21</v>
      </c>
      <c r="K4733">
        <v>1000000</v>
      </c>
      <c r="L4733">
        <v>2009</v>
      </c>
      <c r="M4733">
        <v>7.1</v>
      </c>
      <c r="N4733">
        <v>2.35</v>
      </c>
    </row>
    <row r="4734" spans="1:14" x14ac:dyDescent="0.3">
      <c r="A4734" t="s">
        <v>13357</v>
      </c>
      <c r="B4734">
        <v>94</v>
      </c>
      <c r="C4734" t="s">
        <v>9177</v>
      </c>
      <c r="D4734">
        <v>3117666</v>
      </c>
      <c r="E4734" t="s">
        <v>43</v>
      </c>
      <c r="F4734" t="s">
        <v>13358</v>
      </c>
      <c r="G4734" t="s">
        <v>13359</v>
      </c>
      <c r="H4734" t="s">
        <v>13360</v>
      </c>
      <c r="I4734" t="s">
        <v>20</v>
      </c>
      <c r="J4734" t="s">
        <v>21</v>
      </c>
      <c r="L4734">
        <v>2006</v>
      </c>
      <c r="M4734">
        <v>7.4</v>
      </c>
      <c r="N4734">
        <v>1.66</v>
      </c>
    </row>
    <row r="4735" spans="1:14" x14ac:dyDescent="0.3">
      <c r="A4735" t="s">
        <v>13361</v>
      </c>
      <c r="B4735">
        <v>108</v>
      </c>
      <c r="C4735" t="s">
        <v>13362</v>
      </c>
      <c r="D4735">
        <v>2047570</v>
      </c>
      <c r="E4735" t="s">
        <v>13363</v>
      </c>
      <c r="F4735" t="s">
        <v>13364</v>
      </c>
      <c r="G4735" t="s">
        <v>13365</v>
      </c>
      <c r="H4735" t="s">
        <v>13366</v>
      </c>
      <c r="I4735" t="s">
        <v>20</v>
      </c>
      <c r="J4735" t="s">
        <v>21</v>
      </c>
      <c r="K4735">
        <v>500000</v>
      </c>
      <c r="L4735">
        <v>1999</v>
      </c>
      <c r="M4735">
        <v>7.6</v>
      </c>
      <c r="N4735">
        <v>1.85</v>
      </c>
    </row>
    <row r="4736" spans="1:14" x14ac:dyDescent="0.3">
      <c r="A4736" t="s">
        <v>13367</v>
      </c>
      <c r="B4736">
        <v>102</v>
      </c>
      <c r="C4736" t="s">
        <v>13368</v>
      </c>
      <c r="D4736">
        <v>1250798</v>
      </c>
      <c r="E4736" t="s">
        <v>936</v>
      </c>
      <c r="F4736" t="s">
        <v>11947</v>
      </c>
      <c r="G4736" t="s">
        <v>13369</v>
      </c>
      <c r="H4736" t="s">
        <v>13370</v>
      </c>
      <c r="I4736" t="s">
        <v>20</v>
      </c>
      <c r="J4736" t="s">
        <v>21</v>
      </c>
      <c r="K4736">
        <v>500000</v>
      </c>
      <c r="L4736">
        <v>2002</v>
      </c>
      <c r="M4736">
        <v>6.4</v>
      </c>
    </row>
    <row r="4737" spans="1:14" x14ac:dyDescent="0.3">
      <c r="A4737" t="s">
        <v>13371</v>
      </c>
      <c r="B4737">
        <v>83</v>
      </c>
      <c r="C4737" t="s">
        <v>13372</v>
      </c>
      <c r="D4737">
        <v>1127331</v>
      </c>
      <c r="E4737" t="s">
        <v>2190</v>
      </c>
      <c r="F4737" t="s">
        <v>13373</v>
      </c>
      <c r="G4737" t="s">
        <v>13374</v>
      </c>
      <c r="H4737" t="s">
        <v>13375</v>
      </c>
      <c r="I4737" t="s">
        <v>6633</v>
      </c>
      <c r="J4737" t="s">
        <v>13376</v>
      </c>
      <c r="K4737">
        <v>46000</v>
      </c>
      <c r="L4737">
        <v>2003</v>
      </c>
      <c r="M4737">
        <v>7.4</v>
      </c>
      <c r="N4737">
        <v>1.85</v>
      </c>
    </row>
    <row r="4738" spans="1:14" x14ac:dyDescent="0.3">
      <c r="A4738" t="s">
        <v>13377</v>
      </c>
      <c r="B4738">
        <v>93</v>
      </c>
      <c r="C4738" t="s">
        <v>13378</v>
      </c>
      <c r="D4738">
        <v>906666</v>
      </c>
      <c r="E4738" t="s">
        <v>43</v>
      </c>
      <c r="F4738" t="s">
        <v>7293</v>
      </c>
      <c r="G4738" t="s">
        <v>13379</v>
      </c>
      <c r="H4738" t="s">
        <v>13380</v>
      </c>
      <c r="I4738" t="s">
        <v>20</v>
      </c>
      <c r="J4738" t="s">
        <v>21</v>
      </c>
      <c r="K4738">
        <v>500000</v>
      </c>
      <c r="L4738">
        <v>2011</v>
      </c>
      <c r="M4738">
        <v>6.8</v>
      </c>
      <c r="N4738">
        <v>16</v>
      </c>
    </row>
    <row r="4739" spans="1:14" x14ac:dyDescent="0.3">
      <c r="A4739" t="s">
        <v>13381</v>
      </c>
      <c r="B4739">
        <v>86</v>
      </c>
      <c r="C4739" t="s">
        <v>13382</v>
      </c>
      <c r="D4739">
        <v>1114943</v>
      </c>
      <c r="E4739" t="s">
        <v>3846</v>
      </c>
      <c r="F4739" t="s">
        <v>7640</v>
      </c>
      <c r="G4739" t="s">
        <v>13383</v>
      </c>
      <c r="H4739" t="s">
        <v>13384</v>
      </c>
      <c r="I4739" t="s">
        <v>20</v>
      </c>
      <c r="J4739" t="s">
        <v>21</v>
      </c>
      <c r="K4739">
        <v>500000</v>
      </c>
      <c r="L4739">
        <v>2000</v>
      </c>
      <c r="M4739">
        <v>6.5</v>
      </c>
      <c r="N4739">
        <v>1.85</v>
      </c>
    </row>
    <row r="4740" spans="1:14" x14ac:dyDescent="0.3">
      <c r="A4740" t="s">
        <v>13367</v>
      </c>
      <c r="B4740">
        <v>101</v>
      </c>
      <c r="C4740" t="s">
        <v>13385</v>
      </c>
      <c r="D4740">
        <v>1111615</v>
      </c>
      <c r="E4740" t="s">
        <v>8368</v>
      </c>
      <c r="F4740" t="s">
        <v>11947</v>
      </c>
      <c r="G4740" t="s">
        <v>13386</v>
      </c>
      <c r="H4740" t="s">
        <v>13387</v>
      </c>
      <c r="I4740" t="s">
        <v>20</v>
      </c>
      <c r="J4740" t="s">
        <v>21</v>
      </c>
      <c r="K4740">
        <v>500000</v>
      </c>
      <c r="L4740">
        <v>2003</v>
      </c>
      <c r="M4740">
        <v>6</v>
      </c>
    </row>
    <row r="4741" spans="1:14" x14ac:dyDescent="0.3">
      <c r="A4741" t="s">
        <v>8134</v>
      </c>
      <c r="B4741">
        <v>111</v>
      </c>
      <c r="C4741" t="s">
        <v>13388</v>
      </c>
      <c r="D4741">
        <v>985341</v>
      </c>
      <c r="E4741" t="s">
        <v>2190</v>
      </c>
      <c r="F4741" t="s">
        <v>7057</v>
      </c>
      <c r="G4741" t="s">
        <v>13389</v>
      </c>
      <c r="H4741" t="s">
        <v>3485</v>
      </c>
      <c r="I4741" t="s">
        <v>20</v>
      </c>
      <c r="J4741" t="s">
        <v>21</v>
      </c>
      <c r="K4741">
        <v>500000</v>
      </c>
      <c r="L4741">
        <v>1999</v>
      </c>
      <c r="M4741">
        <v>7.3</v>
      </c>
      <c r="N4741">
        <v>1.85</v>
      </c>
    </row>
    <row r="4742" spans="1:14" x14ac:dyDescent="0.3">
      <c r="A4742" t="s">
        <v>13390</v>
      </c>
      <c r="B4742">
        <v>90</v>
      </c>
      <c r="C4742" t="s">
        <v>5878</v>
      </c>
      <c r="D4742">
        <v>603943</v>
      </c>
      <c r="E4742" t="s">
        <v>1272</v>
      </c>
      <c r="F4742" t="s">
        <v>2118</v>
      </c>
      <c r="G4742" t="s">
        <v>13391</v>
      </c>
      <c r="H4742" t="s">
        <v>1332</v>
      </c>
      <c r="I4742" t="s">
        <v>20</v>
      </c>
      <c r="J4742" t="s">
        <v>21</v>
      </c>
      <c r="K4742">
        <v>500000</v>
      </c>
      <c r="L4742">
        <v>2004</v>
      </c>
      <c r="M4742">
        <v>7.3</v>
      </c>
      <c r="N4742">
        <v>1.85</v>
      </c>
    </row>
    <row r="4743" spans="1:14" x14ac:dyDescent="0.3">
      <c r="A4743" t="s">
        <v>10542</v>
      </c>
      <c r="B4743">
        <v>86</v>
      </c>
      <c r="C4743" t="s">
        <v>4949</v>
      </c>
      <c r="D4743">
        <v>334041</v>
      </c>
      <c r="E4743" t="s">
        <v>3043</v>
      </c>
      <c r="F4743" t="s">
        <v>10170</v>
      </c>
      <c r="G4743" t="s">
        <v>13392</v>
      </c>
      <c r="H4743" t="s">
        <v>6697</v>
      </c>
      <c r="I4743" t="s">
        <v>20</v>
      </c>
      <c r="J4743" t="s">
        <v>21</v>
      </c>
      <c r="K4743">
        <v>500000</v>
      </c>
      <c r="L4743">
        <v>1997</v>
      </c>
      <c r="M4743">
        <v>6.5</v>
      </c>
      <c r="N4743">
        <v>1.85</v>
      </c>
    </row>
    <row r="4744" spans="1:14" x14ac:dyDescent="0.3">
      <c r="A4744" t="s">
        <v>13393</v>
      </c>
      <c r="B4744">
        <v>98</v>
      </c>
      <c r="C4744" t="s">
        <v>3187</v>
      </c>
      <c r="D4744">
        <v>295468</v>
      </c>
      <c r="E4744" t="s">
        <v>1106</v>
      </c>
      <c r="F4744" t="s">
        <v>101</v>
      </c>
      <c r="G4744" t="s">
        <v>13394</v>
      </c>
      <c r="H4744" t="s">
        <v>1808</v>
      </c>
      <c r="I4744" t="s">
        <v>20</v>
      </c>
      <c r="J4744" t="s">
        <v>21</v>
      </c>
      <c r="K4744">
        <v>500000</v>
      </c>
      <c r="L4744">
        <v>2001</v>
      </c>
      <c r="M4744">
        <v>6</v>
      </c>
      <c r="N4744">
        <v>1.85</v>
      </c>
    </row>
    <row r="4745" spans="1:14" x14ac:dyDescent="0.3">
      <c r="A4745" t="s">
        <v>13395</v>
      </c>
      <c r="B4745">
        <v>91</v>
      </c>
      <c r="C4745" t="s">
        <v>5776</v>
      </c>
      <c r="D4745">
        <v>243347</v>
      </c>
      <c r="E4745" t="s">
        <v>1392</v>
      </c>
      <c r="F4745" t="s">
        <v>10355</v>
      </c>
      <c r="G4745" t="s">
        <v>13396</v>
      </c>
      <c r="H4745" t="s">
        <v>11354</v>
      </c>
      <c r="I4745" t="s">
        <v>20</v>
      </c>
      <c r="J4745" t="s">
        <v>21</v>
      </c>
      <c r="K4745">
        <v>500000</v>
      </c>
      <c r="L4745">
        <v>2002</v>
      </c>
      <c r="M4745">
        <v>5.3</v>
      </c>
      <c r="N4745">
        <v>1.85</v>
      </c>
    </row>
    <row r="4746" spans="1:14" x14ac:dyDescent="0.3">
      <c r="A4746" t="s">
        <v>186</v>
      </c>
      <c r="B4746">
        <v>91</v>
      </c>
      <c r="C4746" t="s">
        <v>2996</v>
      </c>
      <c r="D4746">
        <v>154077</v>
      </c>
      <c r="E4746" t="s">
        <v>1649</v>
      </c>
      <c r="F4746" t="s">
        <v>2766</v>
      </c>
      <c r="G4746" t="s">
        <v>13397</v>
      </c>
      <c r="H4746" t="s">
        <v>409</v>
      </c>
      <c r="I4746" t="s">
        <v>20</v>
      </c>
      <c r="J4746" t="s">
        <v>21</v>
      </c>
      <c r="K4746">
        <v>500000</v>
      </c>
      <c r="L4746">
        <v>2005</v>
      </c>
      <c r="M4746">
        <v>6.6</v>
      </c>
      <c r="N4746">
        <v>1.85</v>
      </c>
    </row>
    <row r="4747" spans="1:14" x14ac:dyDescent="0.3">
      <c r="A4747" t="s">
        <v>13398</v>
      </c>
      <c r="B4747">
        <v>90</v>
      </c>
      <c r="C4747" t="s">
        <v>1602</v>
      </c>
      <c r="D4747">
        <v>342936</v>
      </c>
      <c r="E4747" t="s">
        <v>936</v>
      </c>
      <c r="F4747" t="s">
        <v>203</v>
      </c>
      <c r="G4747" t="s">
        <v>13399</v>
      </c>
      <c r="H4747" t="s">
        <v>12889</v>
      </c>
      <c r="I4747" t="s">
        <v>20</v>
      </c>
      <c r="J4747" t="s">
        <v>21</v>
      </c>
      <c r="L4747">
        <v>2013</v>
      </c>
      <c r="M4747">
        <v>6.1</v>
      </c>
      <c r="N4747">
        <v>2.35</v>
      </c>
    </row>
    <row r="4748" spans="1:14" x14ac:dyDescent="0.3">
      <c r="A4748" t="s">
        <v>13400</v>
      </c>
      <c r="B4748">
        <v>88</v>
      </c>
      <c r="C4748" t="s">
        <v>13401</v>
      </c>
      <c r="D4748">
        <v>151389</v>
      </c>
      <c r="E4748" t="s">
        <v>43</v>
      </c>
      <c r="F4748" t="s">
        <v>1263</v>
      </c>
      <c r="G4748" t="s">
        <v>13402</v>
      </c>
      <c r="H4748" t="s">
        <v>13403</v>
      </c>
      <c r="I4748" t="s">
        <v>20</v>
      </c>
      <c r="J4748" t="s">
        <v>21</v>
      </c>
      <c r="K4748">
        <v>500000</v>
      </c>
      <c r="L4748">
        <v>2012</v>
      </c>
      <c r="M4748">
        <v>7.1</v>
      </c>
    </row>
    <row r="4749" spans="1:14" x14ac:dyDescent="0.3">
      <c r="A4749" t="s">
        <v>8518</v>
      </c>
      <c r="B4749">
        <v>202</v>
      </c>
      <c r="C4749" t="s">
        <v>13404</v>
      </c>
      <c r="D4749">
        <v>269061</v>
      </c>
      <c r="E4749" t="s">
        <v>688</v>
      </c>
      <c r="F4749" t="s">
        <v>13405</v>
      </c>
      <c r="G4749" t="s">
        <v>13406</v>
      </c>
      <c r="H4749" t="s">
        <v>13407</v>
      </c>
      <c r="I4749" t="s">
        <v>460</v>
      </c>
      <c r="J4749" t="s">
        <v>461</v>
      </c>
      <c r="K4749">
        <v>2000000</v>
      </c>
      <c r="L4749">
        <v>1954</v>
      </c>
      <c r="M4749">
        <v>8.6999999999999993</v>
      </c>
      <c r="N4749">
        <v>1.37</v>
      </c>
    </row>
    <row r="4750" spans="1:14" x14ac:dyDescent="0.3">
      <c r="A4750" t="s">
        <v>13408</v>
      </c>
      <c r="B4750">
        <v>89</v>
      </c>
      <c r="C4750" t="s">
        <v>13409</v>
      </c>
      <c r="D4750">
        <v>133778</v>
      </c>
      <c r="E4750" t="s">
        <v>9691</v>
      </c>
      <c r="F4750" t="s">
        <v>13410</v>
      </c>
      <c r="G4750" t="s">
        <v>13411</v>
      </c>
      <c r="H4750" t="s">
        <v>13412</v>
      </c>
      <c r="I4750" t="s">
        <v>20</v>
      </c>
      <c r="J4750" t="s">
        <v>21</v>
      </c>
      <c r="K4750">
        <v>500000</v>
      </c>
      <c r="L4750">
        <v>2012</v>
      </c>
      <c r="M4750">
        <v>8.4</v>
      </c>
    </row>
    <row r="4751" spans="1:14" x14ac:dyDescent="0.3">
      <c r="A4751" t="s">
        <v>13413</v>
      </c>
      <c r="B4751">
        <v>97</v>
      </c>
      <c r="C4751" t="s">
        <v>13414</v>
      </c>
      <c r="E4751" t="s">
        <v>4042</v>
      </c>
      <c r="F4751" t="s">
        <v>231</v>
      </c>
      <c r="G4751" t="s">
        <v>13415</v>
      </c>
      <c r="H4751" t="s">
        <v>13416</v>
      </c>
      <c r="I4751" t="s">
        <v>20</v>
      </c>
      <c r="J4751" t="s">
        <v>5297</v>
      </c>
      <c r="K4751">
        <v>500000</v>
      </c>
      <c r="L4751">
        <v>1991</v>
      </c>
      <c r="M4751">
        <v>5.8</v>
      </c>
      <c r="N4751">
        <v>1.85</v>
      </c>
    </row>
    <row r="4752" spans="1:14" x14ac:dyDescent="0.3">
      <c r="A4752" t="s">
        <v>277</v>
      </c>
      <c r="B4752">
        <v>84</v>
      </c>
      <c r="C4752" t="s">
        <v>13417</v>
      </c>
      <c r="D4752">
        <v>52850</v>
      </c>
      <c r="E4752" t="s">
        <v>1099</v>
      </c>
      <c r="F4752" t="s">
        <v>2587</v>
      </c>
      <c r="G4752" t="s">
        <v>13418</v>
      </c>
      <c r="H4752" t="s">
        <v>13419</v>
      </c>
      <c r="I4752" t="s">
        <v>20</v>
      </c>
      <c r="J4752" t="s">
        <v>21</v>
      </c>
      <c r="K4752">
        <v>500000</v>
      </c>
      <c r="L4752">
        <v>2007</v>
      </c>
      <c r="M4752">
        <v>6.2</v>
      </c>
      <c r="N4752">
        <v>1.85</v>
      </c>
    </row>
    <row r="4753" spans="1:14" x14ac:dyDescent="0.3">
      <c r="A4753" t="s">
        <v>13420</v>
      </c>
      <c r="B4753">
        <v>82</v>
      </c>
      <c r="C4753" t="s">
        <v>5994</v>
      </c>
      <c r="D4753">
        <v>98017</v>
      </c>
      <c r="E4753" t="s">
        <v>595</v>
      </c>
      <c r="F4753" t="s">
        <v>2931</v>
      </c>
      <c r="G4753" t="s">
        <v>13421</v>
      </c>
      <c r="H4753" t="s">
        <v>13422</v>
      </c>
      <c r="I4753" t="s">
        <v>20</v>
      </c>
      <c r="J4753" t="s">
        <v>966</v>
      </c>
      <c r="K4753">
        <v>500000</v>
      </c>
      <c r="L4753">
        <v>2010</v>
      </c>
      <c r="M4753">
        <v>5.8</v>
      </c>
      <c r="N4753">
        <v>1.85</v>
      </c>
    </row>
    <row r="4754" spans="1:14" x14ac:dyDescent="0.3">
      <c r="A4754" t="s">
        <v>783</v>
      </c>
      <c r="B4754">
        <v>94</v>
      </c>
      <c r="C4754" t="s">
        <v>784</v>
      </c>
      <c r="D4754">
        <v>177343675</v>
      </c>
      <c r="E4754" t="s">
        <v>785</v>
      </c>
      <c r="F4754" t="s">
        <v>786</v>
      </c>
      <c r="G4754" t="s">
        <v>787</v>
      </c>
      <c r="H4754" t="s">
        <v>788</v>
      </c>
      <c r="I4754" t="s">
        <v>20</v>
      </c>
      <c r="J4754" t="s">
        <v>21</v>
      </c>
      <c r="K4754">
        <v>135000000</v>
      </c>
      <c r="L4754">
        <v>2015</v>
      </c>
      <c r="M4754">
        <v>6.7</v>
      </c>
      <c r="N4754">
        <v>1.85</v>
      </c>
    </row>
    <row r="4755" spans="1:14" x14ac:dyDescent="0.3">
      <c r="A4755" t="s">
        <v>13077</v>
      </c>
      <c r="B4755">
        <v>100</v>
      </c>
      <c r="C4755" t="s">
        <v>13423</v>
      </c>
      <c r="D4755">
        <v>31937</v>
      </c>
      <c r="E4755" t="s">
        <v>1106</v>
      </c>
      <c r="F4755" t="s">
        <v>13424</v>
      </c>
      <c r="G4755" t="s">
        <v>13425</v>
      </c>
      <c r="H4755" t="s">
        <v>13426</v>
      </c>
      <c r="I4755" t="s">
        <v>20</v>
      </c>
      <c r="J4755" t="s">
        <v>21</v>
      </c>
      <c r="K4755">
        <v>500000</v>
      </c>
      <c r="L4755">
        <v>2007</v>
      </c>
      <c r="M4755">
        <v>5.7</v>
      </c>
      <c r="N4755">
        <v>1.85</v>
      </c>
    </row>
    <row r="4756" spans="1:14" x14ac:dyDescent="0.3">
      <c r="A4756" t="s">
        <v>13427</v>
      </c>
      <c r="B4756">
        <v>112</v>
      </c>
      <c r="C4756" t="s">
        <v>3732</v>
      </c>
      <c r="D4756">
        <v>13134</v>
      </c>
      <c r="E4756" t="s">
        <v>2423</v>
      </c>
      <c r="F4756" t="s">
        <v>2670</v>
      </c>
      <c r="G4756" t="s">
        <v>13428</v>
      </c>
      <c r="H4756" t="s">
        <v>13429</v>
      </c>
      <c r="I4756" t="s">
        <v>20</v>
      </c>
      <c r="J4756" t="s">
        <v>21</v>
      </c>
      <c r="K4756">
        <v>500000</v>
      </c>
      <c r="L4756">
        <v>2002</v>
      </c>
      <c r="M4756">
        <v>6.1</v>
      </c>
      <c r="N4756">
        <v>2.35</v>
      </c>
    </row>
    <row r="4757" spans="1:14" x14ac:dyDescent="0.3">
      <c r="A4757" t="s">
        <v>13430</v>
      </c>
      <c r="B4757">
        <v>94</v>
      </c>
      <c r="C4757" t="s">
        <v>13190</v>
      </c>
      <c r="D4757">
        <v>237301</v>
      </c>
      <c r="E4757" t="s">
        <v>1740</v>
      </c>
      <c r="F4757" t="s">
        <v>3212</v>
      </c>
      <c r="G4757" t="s">
        <v>13431</v>
      </c>
      <c r="H4757" t="s">
        <v>13432</v>
      </c>
      <c r="I4757" t="s">
        <v>20</v>
      </c>
      <c r="J4757" t="s">
        <v>34</v>
      </c>
      <c r="K4757">
        <v>500000</v>
      </c>
      <c r="L4757">
        <v>2010</v>
      </c>
      <c r="M4757">
        <v>6.4</v>
      </c>
      <c r="N4757">
        <v>2.35</v>
      </c>
    </row>
    <row r="4758" spans="1:14" x14ac:dyDescent="0.3">
      <c r="A4758" t="s">
        <v>13433</v>
      </c>
      <c r="B4758">
        <v>87</v>
      </c>
      <c r="C4758" t="s">
        <v>6659</v>
      </c>
      <c r="E4758" t="s">
        <v>2190</v>
      </c>
      <c r="F4758" t="s">
        <v>10668</v>
      </c>
      <c r="G4758" t="s">
        <v>13434</v>
      </c>
      <c r="H4758" t="s">
        <v>4849</v>
      </c>
      <c r="I4758" t="s">
        <v>20</v>
      </c>
      <c r="J4758" t="s">
        <v>21</v>
      </c>
      <c r="L4758">
        <v>2005</v>
      </c>
      <c r="M4758">
        <v>5</v>
      </c>
      <c r="N4758">
        <v>1.85</v>
      </c>
    </row>
    <row r="4759" spans="1:14" x14ac:dyDescent="0.3">
      <c r="A4759" t="s">
        <v>13435</v>
      </c>
      <c r="B4759">
        <v>91</v>
      </c>
      <c r="C4759" t="s">
        <v>13436</v>
      </c>
      <c r="D4759">
        <v>12055</v>
      </c>
      <c r="E4759" t="s">
        <v>1099</v>
      </c>
      <c r="F4759" t="s">
        <v>4644</v>
      </c>
      <c r="G4759" t="s">
        <v>13437</v>
      </c>
      <c r="H4759" t="s">
        <v>13438</v>
      </c>
      <c r="I4759" t="s">
        <v>20</v>
      </c>
      <c r="J4759" t="s">
        <v>21</v>
      </c>
      <c r="K4759">
        <v>500000</v>
      </c>
      <c r="L4759">
        <v>2007</v>
      </c>
      <c r="M4759">
        <v>6.5</v>
      </c>
    </row>
    <row r="4760" spans="1:14" x14ac:dyDescent="0.3">
      <c r="A4760" t="s">
        <v>13439</v>
      </c>
      <c r="B4760">
        <v>87</v>
      </c>
      <c r="C4760" t="s">
        <v>5014</v>
      </c>
      <c r="D4760">
        <v>1332</v>
      </c>
      <c r="E4760" t="s">
        <v>4639</v>
      </c>
      <c r="F4760" t="s">
        <v>8157</v>
      </c>
      <c r="G4760" t="s">
        <v>13440</v>
      </c>
      <c r="H4760" t="s">
        <v>13441</v>
      </c>
      <c r="I4760" t="s">
        <v>20</v>
      </c>
      <c r="J4760" t="s">
        <v>21</v>
      </c>
      <c r="K4760">
        <v>500000</v>
      </c>
      <c r="L4760">
        <v>2012</v>
      </c>
      <c r="M4760">
        <v>4.5999999999999996</v>
      </c>
      <c r="N4760">
        <v>2.35</v>
      </c>
    </row>
    <row r="4761" spans="1:14" x14ac:dyDescent="0.3">
      <c r="A4761" t="s">
        <v>11621</v>
      </c>
      <c r="B4761">
        <v>98</v>
      </c>
      <c r="C4761" t="s">
        <v>11624</v>
      </c>
      <c r="E4761" t="s">
        <v>678</v>
      </c>
      <c r="F4761" t="s">
        <v>11622</v>
      </c>
      <c r="G4761" t="s">
        <v>13442</v>
      </c>
      <c r="H4761" t="s">
        <v>13443</v>
      </c>
      <c r="I4761" t="s">
        <v>1279</v>
      </c>
      <c r="J4761" t="s">
        <v>601</v>
      </c>
      <c r="K4761">
        <v>3000000</v>
      </c>
      <c r="L4761">
        <v>2006</v>
      </c>
      <c r="M4761">
        <v>7.7</v>
      </c>
      <c r="N4761">
        <v>2.35</v>
      </c>
    </row>
    <row r="4762" spans="1:14" x14ac:dyDescent="0.3">
      <c r="A4762" t="s">
        <v>13444</v>
      </c>
      <c r="B4762">
        <v>95</v>
      </c>
      <c r="C4762" t="s">
        <v>13445</v>
      </c>
      <c r="E4762" t="s">
        <v>12763</v>
      </c>
      <c r="F4762" t="s">
        <v>13446</v>
      </c>
      <c r="G4762" t="s">
        <v>13447</v>
      </c>
      <c r="H4762" t="s">
        <v>13448</v>
      </c>
      <c r="I4762" t="s">
        <v>20</v>
      </c>
      <c r="J4762" t="s">
        <v>34</v>
      </c>
      <c r="K4762">
        <v>500000</v>
      </c>
      <c r="L4762">
        <v>2006</v>
      </c>
      <c r="M4762">
        <v>7.3</v>
      </c>
      <c r="N4762">
        <v>1.85</v>
      </c>
    </row>
    <row r="4763" spans="1:14" x14ac:dyDescent="0.3">
      <c r="A4763" t="s">
        <v>85</v>
      </c>
      <c r="B4763">
        <v>87</v>
      </c>
      <c r="C4763" t="s">
        <v>1506</v>
      </c>
      <c r="E4763" t="s">
        <v>2190</v>
      </c>
      <c r="F4763" t="s">
        <v>2170</v>
      </c>
      <c r="G4763" t="s">
        <v>13449</v>
      </c>
      <c r="H4763" t="s">
        <v>2053</v>
      </c>
      <c r="I4763" t="s">
        <v>20</v>
      </c>
      <c r="J4763" t="s">
        <v>21</v>
      </c>
      <c r="K4763">
        <v>100000</v>
      </c>
      <c r="L4763">
        <v>2000</v>
      </c>
      <c r="M4763">
        <v>6.6</v>
      </c>
      <c r="N4763">
        <v>1.85</v>
      </c>
    </row>
    <row r="4764" spans="1:14" x14ac:dyDescent="0.3">
      <c r="A4764" t="s">
        <v>3344</v>
      </c>
      <c r="B4764">
        <v>102</v>
      </c>
      <c r="C4764" t="s">
        <v>572</v>
      </c>
      <c r="D4764">
        <v>316842</v>
      </c>
      <c r="E4764" t="s">
        <v>2588</v>
      </c>
      <c r="F4764" t="s">
        <v>239</v>
      </c>
      <c r="G4764" t="s">
        <v>13450</v>
      </c>
      <c r="H4764" t="s">
        <v>13451</v>
      </c>
      <c r="I4764" t="s">
        <v>20</v>
      </c>
      <c r="J4764" t="s">
        <v>21</v>
      </c>
      <c r="L4764">
        <v>2014</v>
      </c>
      <c r="M4764">
        <v>6.4</v>
      </c>
      <c r="N4764">
        <v>2.35</v>
      </c>
    </row>
    <row r="4765" spans="1:14" x14ac:dyDescent="0.3">
      <c r="A4765" t="s">
        <v>13452</v>
      </c>
      <c r="B4765">
        <v>127</v>
      </c>
      <c r="C4765" t="s">
        <v>13453</v>
      </c>
      <c r="E4765" t="s">
        <v>6241</v>
      </c>
      <c r="F4765" t="s">
        <v>13452</v>
      </c>
      <c r="G4765" t="s">
        <v>13454</v>
      </c>
      <c r="H4765" t="s">
        <v>13455</v>
      </c>
      <c r="I4765" t="s">
        <v>20</v>
      </c>
      <c r="J4765" t="s">
        <v>21</v>
      </c>
      <c r="K4765">
        <v>500000</v>
      </c>
      <c r="L4765">
        <v>2005</v>
      </c>
      <c r="M4765">
        <v>5.8</v>
      </c>
      <c r="N4765">
        <v>1.33</v>
      </c>
    </row>
    <row r="4766" spans="1:14" x14ac:dyDescent="0.3">
      <c r="A4766" t="s">
        <v>13291</v>
      </c>
      <c r="B4766">
        <v>96</v>
      </c>
      <c r="C4766" t="s">
        <v>13456</v>
      </c>
      <c r="E4766" t="s">
        <v>43</v>
      </c>
      <c r="F4766" t="s">
        <v>13457</v>
      </c>
      <c r="G4766" t="s">
        <v>13458</v>
      </c>
      <c r="H4766" t="s">
        <v>13459</v>
      </c>
      <c r="I4766" t="s">
        <v>20</v>
      </c>
      <c r="J4766" t="s">
        <v>21</v>
      </c>
      <c r="K4766">
        <v>500000</v>
      </c>
      <c r="L4766">
        <v>2014</v>
      </c>
      <c r="M4766">
        <v>7.2</v>
      </c>
      <c r="N4766">
        <v>1.33</v>
      </c>
    </row>
    <row r="4767" spans="1:14" x14ac:dyDescent="0.3">
      <c r="A4767" t="s">
        <v>9550</v>
      </c>
      <c r="B4767">
        <v>103</v>
      </c>
      <c r="C4767" t="s">
        <v>1326</v>
      </c>
      <c r="E4767" t="s">
        <v>146</v>
      </c>
      <c r="F4767" t="s">
        <v>2184</v>
      </c>
      <c r="G4767" t="s">
        <v>13460</v>
      </c>
      <c r="H4767" t="s">
        <v>1494</v>
      </c>
      <c r="I4767" t="s">
        <v>20</v>
      </c>
      <c r="J4767" t="s">
        <v>34</v>
      </c>
      <c r="L4767">
        <v>2012</v>
      </c>
      <c r="M4767">
        <v>7.2</v>
      </c>
      <c r="N4767">
        <v>2.35</v>
      </c>
    </row>
    <row r="4768" spans="1:14" x14ac:dyDescent="0.3">
      <c r="A4768" t="s">
        <v>13461</v>
      </c>
      <c r="B4768">
        <v>104</v>
      </c>
      <c r="C4768" t="s">
        <v>13462</v>
      </c>
      <c r="E4768" t="s">
        <v>4639</v>
      </c>
      <c r="F4768" t="s">
        <v>13463</v>
      </c>
      <c r="G4768" t="s">
        <v>13464</v>
      </c>
      <c r="H4768" t="s">
        <v>13465</v>
      </c>
      <c r="I4768" t="s">
        <v>20</v>
      </c>
      <c r="J4768" t="s">
        <v>21</v>
      </c>
      <c r="K4768">
        <v>500000</v>
      </c>
      <c r="L4768">
        <v>2012</v>
      </c>
      <c r="M4768">
        <v>3.5</v>
      </c>
      <c r="N4768">
        <v>2.35</v>
      </c>
    </row>
    <row r="4769" spans="1:14" x14ac:dyDescent="0.3">
      <c r="A4769" t="s">
        <v>13466</v>
      </c>
      <c r="B4769">
        <v>90</v>
      </c>
      <c r="C4769" t="s">
        <v>2932</v>
      </c>
      <c r="E4769" t="s">
        <v>13467</v>
      </c>
      <c r="F4769" t="s">
        <v>9663</v>
      </c>
      <c r="G4769" t="s">
        <v>13468</v>
      </c>
      <c r="H4769" t="s">
        <v>4961</v>
      </c>
      <c r="I4769" t="s">
        <v>20</v>
      </c>
      <c r="J4769" t="s">
        <v>21</v>
      </c>
      <c r="L4769">
        <v>2015</v>
      </c>
      <c r="M4769">
        <v>7.5</v>
      </c>
    </row>
    <row r="4770" spans="1:14" x14ac:dyDescent="0.3">
      <c r="A4770" t="s">
        <v>13469</v>
      </c>
      <c r="B4770">
        <v>122</v>
      </c>
      <c r="C4770" t="s">
        <v>12977</v>
      </c>
      <c r="E4770" t="s">
        <v>772</v>
      </c>
      <c r="F4770" t="s">
        <v>13470</v>
      </c>
      <c r="G4770" t="s">
        <v>13471</v>
      </c>
      <c r="H4770" t="s">
        <v>13472</v>
      </c>
      <c r="I4770" t="s">
        <v>20</v>
      </c>
      <c r="J4770" t="s">
        <v>21</v>
      </c>
      <c r="L4770">
        <v>2015</v>
      </c>
      <c r="M4770">
        <v>2.2000000000000002</v>
      </c>
    </row>
    <row r="4771" spans="1:14" x14ac:dyDescent="0.3">
      <c r="A4771" t="s">
        <v>8305</v>
      </c>
      <c r="B4771">
        <v>93</v>
      </c>
      <c r="C4771" t="s">
        <v>8306</v>
      </c>
      <c r="D4771">
        <v>37188667</v>
      </c>
      <c r="E4771" t="s">
        <v>1649</v>
      </c>
      <c r="F4771" t="s">
        <v>8307</v>
      </c>
      <c r="G4771" t="s">
        <v>8308</v>
      </c>
      <c r="H4771" t="s">
        <v>8309</v>
      </c>
      <c r="I4771" t="s">
        <v>20</v>
      </c>
      <c r="J4771" t="s">
        <v>21</v>
      </c>
      <c r="K4771">
        <v>12000000</v>
      </c>
      <c r="L4771">
        <v>2002</v>
      </c>
      <c r="M4771">
        <v>3.3</v>
      </c>
      <c r="N4771">
        <v>1.85</v>
      </c>
    </row>
    <row r="4772" spans="1:14" x14ac:dyDescent="0.3">
      <c r="A4772" t="s">
        <v>13473</v>
      </c>
      <c r="B4772">
        <v>90</v>
      </c>
      <c r="C4772" t="s">
        <v>6728</v>
      </c>
      <c r="E4772" t="s">
        <v>575</v>
      </c>
      <c r="F4772" t="s">
        <v>6496</v>
      </c>
      <c r="G4772" t="s">
        <v>13474</v>
      </c>
      <c r="H4772" t="s">
        <v>13475</v>
      </c>
      <c r="I4772" t="s">
        <v>20</v>
      </c>
      <c r="J4772" t="s">
        <v>21</v>
      </c>
      <c r="K4772">
        <v>500000</v>
      </c>
      <c r="L4772">
        <v>2011</v>
      </c>
      <c r="M4772">
        <v>6.6</v>
      </c>
    </row>
    <row r="4773" spans="1:14" x14ac:dyDescent="0.3">
      <c r="A4773" t="s">
        <v>13476</v>
      </c>
      <c r="B4773">
        <v>101</v>
      </c>
      <c r="C4773" t="s">
        <v>13477</v>
      </c>
      <c r="E4773" t="s">
        <v>1272</v>
      </c>
      <c r="F4773" t="s">
        <v>11972</v>
      </c>
      <c r="G4773" t="s">
        <v>13478</v>
      </c>
      <c r="H4773" t="s">
        <v>13479</v>
      </c>
      <c r="I4773" t="s">
        <v>1800</v>
      </c>
      <c r="J4773" t="s">
        <v>13480</v>
      </c>
      <c r="K4773">
        <v>500000</v>
      </c>
      <c r="L4773">
        <v>2012</v>
      </c>
      <c r="M4773">
        <v>6.9</v>
      </c>
      <c r="N4773">
        <v>16</v>
      </c>
    </row>
    <row r="4774" spans="1:14" x14ac:dyDescent="0.3">
      <c r="A4774" t="s">
        <v>13481</v>
      </c>
      <c r="B4774">
        <v>94</v>
      </c>
      <c r="C4774" t="s">
        <v>12990</v>
      </c>
      <c r="E4774" t="s">
        <v>13482</v>
      </c>
      <c r="F4774" t="s">
        <v>5937</v>
      </c>
      <c r="G4774" t="s">
        <v>13483</v>
      </c>
      <c r="H4774" t="s">
        <v>13484</v>
      </c>
      <c r="I4774" t="s">
        <v>20</v>
      </c>
      <c r="J4774" t="s">
        <v>21</v>
      </c>
      <c r="K4774">
        <v>150000</v>
      </c>
      <c r="L4774">
        <v>2016</v>
      </c>
      <c r="M4774">
        <v>4</v>
      </c>
    </row>
    <row r="4775" spans="1:14" x14ac:dyDescent="0.3">
      <c r="A4775" t="s">
        <v>8705</v>
      </c>
      <c r="B4775">
        <v>97</v>
      </c>
      <c r="C4775" t="s">
        <v>7036</v>
      </c>
      <c r="E4775" t="s">
        <v>13485</v>
      </c>
      <c r="F4775" t="s">
        <v>4685</v>
      </c>
      <c r="G4775" t="s">
        <v>13486</v>
      </c>
      <c r="H4775" t="s">
        <v>13487</v>
      </c>
      <c r="I4775" t="s">
        <v>20</v>
      </c>
      <c r="J4775" t="s">
        <v>21</v>
      </c>
      <c r="K4775">
        <v>500000</v>
      </c>
      <c r="L4775">
        <v>2016</v>
      </c>
      <c r="M4775">
        <v>7.4</v>
      </c>
      <c r="N4775">
        <v>1.78</v>
      </c>
    </row>
    <row r="4776" spans="1:14" x14ac:dyDescent="0.3">
      <c r="A4776" t="s">
        <v>13488</v>
      </c>
      <c r="B4776">
        <v>90</v>
      </c>
      <c r="C4776" t="s">
        <v>13489</v>
      </c>
      <c r="E4776" t="s">
        <v>13490</v>
      </c>
      <c r="F4776" t="s">
        <v>13491</v>
      </c>
      <c r="G4776" t="s">
        <v>13492</v>
      </c>
      <c r="H4776" t="s">
        <v>13493</v>
      </c>
      <c r="I4776" t="s">
        <v>20</v>
      </c>
      <c r="J4776" t="s">
        <v>21</v>
      </c>
      <c r="L4776">
        <v>2014</v>
      </c>
      <c r="M4776">
        <v>8.3000000000000007</v>
      </c>
    </row>
    <row r="4777" spans="1:14" x14ac:dyDescent="0.3">
      <c r="A4777" t="s">
        <v>13494</v>
      </c>
      <c r="B4777">
        <v>108</v>
      </c>
      <c r="C4777" t="s">
        <v>13494</v>
      </c>
      <c r="E4777" t="s">
        <v>10608</v>
      </c>
      <c r="F4777" t="s">
        <v>13495</v>
      </c>
      <c r="G4777" t="s">
        <v>13496</v>
      </c>
      <c r="H4777" t="s">
        <v>13497</v>
      </c>
      <c r="I4777" t="s">
        <v>20</v>
      </c>
      <c r="J4777" t="s">
        <v>21</v>
      </c>
      <c r="K4777">
        <v>500000</v>
      </c>
      <c r="L4777">
        <v>2016</v>
      </c>
      <c r="M4777">
        <v>5.7</v>
      </c>
    </row>
    <row r="4778" spans="1:14" x14ac:dyDescent="0.3">
      <c r="A4778" t="s">
        <v>13498</v>
      </c>
      <c r="B4778">
        <v>82</v>
      </c>
      <c r="C4778" t="s">
        <v>13499</v>
      </c>
      <c r="D4778">
        <v>21199</v>
      </c>
      <c r="E4778" t="s">
        <v>13500</v>
      </c>
      <c r="F4778" t="s">
        <v>13501</v>
      </c>
      <c r="G4778" t="s">
        <v>13502</v>
      </c>
      <c r="H4778" t="s">
        <v>13503</v>
      </c>
      <c r="I4778" t="s">
        <v>20</v>
      </c>
      <c r="J4778" t="s">
        <v>21</v>
      </c>
      <c r="K4778">
        <v>500000</v>
      </c>
      <c r="L4778">
        <v>2014</v>
      </c>
      <c r="M4778">
        <v>6.8</v>
      </c>
    </row>
    <row r="4779" spans="1:14" x14ac:dyDescent="0.3">
      <c r="A4779" t="s">
        <v>13504</v>
      </c>
      <c r="B4779">
        <v>84</v>
      </c>
      <c r="C4779" t="s">
        <v>13505</v>
      </c>
      <c r="E4779" t="s">
        <v>10608</v>
      </c>
      <c r="F4779" t="s">
        <v>13506</v>
      </c>
      <c r="G4779" t="s">
        <v>13507</v>
      </c>
      <c r="H4779" t="s">
        <v>13508</v>
      </c>
      <c r="I4779" t="s">
        <v>20</v>
      </c>
      <c r="J4779" t="s">
        <v>21</v>
      </c>
      <c r="K4779">
        <v>500000</v>
      </c>
      <c r="L4779">
        <v>2016</v>
      </c>
      <c r="M4779">
        <v>5.2</v>
      </c>
      <c r="N4779">
        <v>16</v>
      </c>
    </row>
    <row r="4780" spans="1:14" x14ac:dyDescent="0.3">
      <c r="A4780" t="s">
        <v>52</v>
      </c>
      <c r="B4780">
        <v>130</v>
      </c>
      <c r="C4780" t="s">
        <v>197</v>
      </c>
      <c r="D4780">
        <v>234903076</v>
      </c>
      <c r="E4780" t="s">
        <v>136</v>
      </c>
      <c r="F4780" t="s">
        <v>198</v>
      </c>
      <c r="G4780" t="s">
        <v>199</v>
      </c>
      <c r="H4780" t="s">
        <v>53</v>
      </c>
      <c r="I4780" t="s">
        <v>20</v>
      </c>
      <c r="J4780" t="s">
        <v>21</v>
      </c>
      <c r="K4780">
        <v>215000000</v>
      </c>
      <c r="L4780">
        <v>2013</v>
      </c>
      <c r="M4780">
        <v>6.4</v>
      </c>
      <c r="N4780">
        <v>2.35</v>
      </c>
    </row>
    <row r="4781" spans="1:14" x14ac:dyDescent="0.3">
      <c r="A4781" t="s">
        <v>11834</v>
      </c>
      <c r="B4781">
        <v>91</v>
      </c>
      <c r="C4781" t="s">
        <v>13509</v>
      </c>
      <c r="E4781" t="s">
        <v>11836</v>
      </c>
      <c r="F4781" t="s">
        <v>2637</v>
      </c>
      <c r="G4781" t="s">
        <v>13510</v>
      </c>
      <c r="H4781" t="s">
        <v>13511</v>
      </c>
      <c r="I4781" t="s">
        <v>20</v>
      </c>
      <c r="J4781" t="s">
        <v>21</v>
      </c>
      <c r="K4781">
        <v>475000</v>
      </c>
      <c r="L4781">
        <v>1984</v>
      </c>
      <c r="M4781">
        <v>6.2</v>
      </c>
      <c r="N4781">
        <v>1.85</v>
      </c>
    </row>
    <row r="4782" spans="1:14" x14ac:dyDescent="0.3">
      <c r="A4782" t="s">
        <v>9454</v>
      </c>
      <c r="B4782">
        <v>91</v>
      </c>
      <c r="C4782" t="s">
        <v>13512</v>
      </c>
      <c r="D4782">
        <v>2712293</v>
      </c>
      <c r="E4782" t="s">
        <v>1272</v>
      </c>
      <c r="F4782" t="s">
        <v>10053</v>
      </c>
      <c r="G4782" t="s">
        <v>13513</v>
      </c>
      <c r="H4782" t="s">
        <v>9454</v>
      </c>
      <c r="I4782" t="s">
        <v>20</v>
      </c>
      <c r="J4782" t="s">
        <v>21</v>
      </c>
      <c r="K4782">
        <v>450000</v>
      </c>
      <c r="L4782">
        <v>1991</v>
      </c>
      <c r="M4782">
        <v>5.9</v>
      </c>
      <c r="N4782">
        <v>1.85</v>
      </c>
    </row>
    <row r="4783" spans="1:14" x14ac:dyDescent="0.3">
      <c r="A4783" t="s">
        <v>771</v>
      </c>
      <c r="B4783">
        <v>107</v>
      </c>
      <c r="C4783" t="s">
        <v>13514</v>
      </c>
      <c r="D4783">
        <v>768045</v>
      </c>
      <c r="E4783" t="s">
        <v>1290</v>
      </c>
      <c r="F4783" t="s">
        <v>120</v>
      </c>
      <c r="G4783" t="s">
        <v>13515</v>
      </c>
      <c r="H4783" t="s">
        <v>13516</v>
      </c>
      <c r="I4783" t="s">
        <v>20</v>
      </c>
      <c r="J4783" t="s">
        <v>34</v>
      </c>
      <c r="K4783">
        <v>2000000</v>
      </c>
      <c r="L4783">
        <v>2002</v>
      </c>
      <c r="M4783">
        <v>7.7</v>
      </c>
      <c r="N4783">
        <v>1.85</v>
      </c>
    </row>
    <row r="4784" spans="1:14" x14ac:dyDescent="0.3">
      <c r="A4784" t="s">
        <v>13517</v>
      </c>
      <c r="B4784">
        <v>82</v>
      </c>
      <c r="C4784" t="s">
        <v>13518</v>
      </c>
      <c r="E4784" t="s">
        <v>878</v>
      </c>
      <c r="F4784" t="s">
        <v>13519</v>
      </c>
      <c r="G4784" t="s">
        <v>13520</v>
      </c>
      <c r="H4784" t="s">
        <v>8068</v>
      </c>
      <c r="I4784" t="s">
        <v>20</v>
      </c>
      <c r="J4784" t="s">
        <v>21</v>
      </c>
      <c r="K4784">
        <v>500000</v>
      </c>
      <c r="L4784">
        <v>2015</v>
      </c>
      <c r="M4784">
        <v>4.3</v>
      </c>
    </row>
    <row r="4785" spans="1:14" x14ac:dyDescent="0.3">
      <c r="A4785" t="s">
        <v>13521</v>
      </c>
      <c r="B4785">
        <v>84</v>
      </c>
      <c r="C4785" t="s">
        <v>3165</v>
      </c>
      <c r="D4785">
        <v>379122</v>
      </c>
      <c r="E4785" t="s">
        <v>936</v>
      </c>
      <c r="F4785" t="s">
        <v>203</v>
      </c>
      <c r="G4785" t="s">
        <v>13522</v>
      </c>
      <c r="H4785" t="s">
        <v>6786</v>
      </c>
      <c r="I4785" t="s">
        <v>20</v>
      </c>
      <c r="J4785" t="s">
        <v>34</v>
      </c>
      <c r="K4785">
        <v>450000</v>
      </c>
      <c r="L4785">
        <v>2005</v>
      </c>
      <c r="M4785">
        <v>7.1</v>
      </c>
      <c r="N4785">
        <v>2.39</v>
      </c>
    </row>
    <row r="4786" spans="1:14" x14ac:dyDescent="0.3">
      <c r="A4786" t="s">
        <v>13523</v>
      </c>
      <c r="B4786">
        <v>103</v>
      </c>
      <c r="C4786" t="s">
        <v>13523</v>
      </c>
      <c r="D4786">
        <v>23000</v>
      </c>
      <c r="E4786" t="s">
        <v>12663</v>
      </c>
      <c r="F4786" t="s">
        <v>13524</v>
      </c>
      <c r="G4786" t="s">
        <v>13525</v>
      </c>
      <c r="H4786" t="s">
        <v>13526</v>
      </c>
      <c r="I4786" t="s">
        <v>20</v>
      </c>
      <c r="J4786" t="s">
        <v>21</v>
      </c>
      <c r="K4786">
        <v>500000</v>
      </c>
      <c r="L4786">
        <v>2006</v>
      </c>
      <c r="M4786">
        <v>6.2</v>
      </c>
      <c r="N4786">
        <v>1.85</v>
      </c>
    </row>
    <row r="4787" spans="1:14" x14ac:dyDescent="0.3">
      <c r="A4787" t="s">
        <v>13527</v>
      </c>
      <c r="B4787">
        <v>86</v>
      </c>
      <c r="C4787" t="s">
        <v>13528</v>
      </c>
      <c r="E4787" t="s">
        <v>1106</v>
      </c>
      <c r="F4787" t="s">
        <v>13529</v>
      </c>
      <c r="G4787" t="s">
        <v>13530</v>
      </c>
      <c r="H4787" t="s">
        <v>13531</v>
      </c>
      <c r="I4787" t="s">
        <v>20</v>
      </c>
      <c r="J4787" t="s">
        <v>21</v>
      </c>
      <c r="K4787">
        <v>450000</v>
      </c>
      <c r="L4787">
        <v>2013</v>
      </c>
      <c r="M4787">
        <v>6.8</v>
      </c>
    </row>
    <row r="4788" spans="1:14" x14ac:dyDescent="0.3">
      <c r="A4788" t="s">
        <v>13532</v>
      </c>
      <c r="B4788">
        <v>89</v>
      </c>
      <c r="C4788" t="s">
        <v>13533</v>
      </c>
      <c r="D4788">
        <v>2300000</v>
      </c>
      <c r="E4788" t="s">
        <v>6706</v>
      </c>
      <c r="F4788" t="s">
        <v>13254</v>
      </c>
      <c r="G4788" t="s">
        <v>13534</v>
      </c>
      <c r="H4788" t="s">
        <v>13535</v>
      </c>
      <c r="I4788" t="s">
        <v>20</v>
      </c>
      <c r="J4788" t="s">
        <v>21</v>
      </c>
      <c r="K4788">
        <v>439000</v>
      </c>
      <c r="L4788">
        <v>1933</v>
      </c>
      <c r="M4788">
        <v>7.7</v>
      </c>
      <c r="N4788">
        <v>1.37</v>
      </c>
    </row>
    <row r="4789" spans="1:14" x14ac:dyDescent="0.3">
      <c r="A4789" t="s">
        <v>13536</v>
      </c>
      <c r="B4789">
        <v>52</v>
      </c>
      <c r="C4789" t="s">
        <v>13537</v>
      </c>
      <c r="E4789" t="s">
        <v>43</v>
      </c>
      <c r="F4789" t="s">
        <v>13538</v>
      </c>
      <c r="G4789" t="s">
        <v>13539</v>
      </c>
      <c r="H4789" t="s">
        <v>13540</v>
      </c>
      <c r="I4789" t="s">
        <v>20</v>
      </c>
      <c r="J4789" t="s">
        <v>21</v>
      </c>
      <c r="K4789">
        <v>450000</v>
      </c>
      <c r="L4789">
        <v>2014</v>
      </c>
      <c r="M4789">
        <v>8.1999999999999993</v>
      </c>
    </row>
    <row r="4790" spans="1:14" x14ac:dyDescent="0.3">
      <c r="A4790" t="s">
        <v>11428</v>
      </c>
      <c r="B4790">
        <v>98</v>
      </c>
      <c r="C4790" t="s">
        <v>13541</v>
      </c>
      <c r="D4790">
        <v>2938208</v>
      </c>
      <c r="E4790" t="s">
        <v>936</v>
      </c>
      <c r="F4790" t="s">
        <v>13542</v>
      </c>
      <c r="G4790" t="s">
        <v>13543</v>
      </c>
      <c r="H4790" t="s">
        <v>13544</v>
      </c>
      <c r="I4790" t="s">
        <v>20</v>
      </c>
      <c r="J4790" t="s">
        <v>21</v>
      </c>
      <c r="K4790">
        <v>225000</v>
      </c>
      <c r="L4790">
        <v>1990</v>
      </c>
      <c r="M4790">
        <v>7.5</v>
      </c>
      <c r="N4790">
        <v>1.66</v>
      </c>
    </row>
    <row r="4791" spans="1:14" x14ac:dyDescent="0.3">
      <c r="A4791" t="s">
        <v>13545</v>
      </c>
      <c r="B4791">
        <v>133</v>
      </c>
      <c r="C4791" t="s">
        <v>13546</v>
      </c>
      <c r="D4791">
        <v>9910</v>
      </c>
      <c r="E4791" t="s">
        <v>3602</v>
      </c>
      <c r="F4791" t="s">
        <v>671</v>
      </c>
      <c r="G4791" t="s">
        <v>13547</v>
      </c>
      <c r="H4791" t="s">
        <v>13548</v>
      </c>
      <c r="I4791" t="s">
        <v>7407</v>
      </c>
      <c r="J4791" t="s">
        <v>7408</v>
      </c>
      <c r="K4791">
        <v>25000000</v>
      </c>
      <c r="L4791">
        <v>2004</v>
      </c>
      <c r="M4791">
        <v>7.6</v>
      </c>
      <c r="N4791">
        <v>1.85</v>
      </c>
    </row>
    <row r="4792" spans="1:14" x14ac:dyDescent="0.3">
      <c r="A4792" t="s">
        <v>13549</v>
      </c>
      <c r="B4792">
        <v>81</v>
      </c>
      <c r="C4792" t="s">
        <v>13550</v>
      </c>
      <c r="E4792" t="s">
        <v>3805</v>
      </c>
      <c r="F4792" t="s">
        <v>13551</v>
      </c>
      <c r="G4792" t="s">
        <v>13552</v>
      </c>
      <c r="H4792" t="s">
        <v>13156</v>
      </c>
      <c r="I4792" t="s">
        <v>20</v>
      </c>
      <c r="J4792" t="s">
        <v>21</v>
      </c>
      <c r="L4792">
        <v>2013</v>
      </c>
      <c r="M4792">
        <v>4.0999999999999996</v>
      </c>
      <c r="N4792">
        <v>16</v>
      </c>
    </row>
    <row r="4793" spans="1:14" x14ac:dyDescent="0.3">
      <c r="A4793" t="s">
        <v>4828</v>
      </c>
      <c r="B4793">
        <v>92</v>
      </c>
      <c r="C4793" t="s">
        <v>581</v>
      </c>
      <c r="D4793">
        <v>44540956</v>
      </c>
      <c r="E4793" t="s">
        <v>1099</v>
      </c>
      <c r="F4793" t="s">
        <v>1284</v>
      </c>
      <c r="G4793" t="s">
        <v>13553</v>
      </c>
      <c r="H4793" t="s">
        <v>3485</v>
      </c>
      <c r="I4793" t="s">
        <v>20</v>
      </c>
      <c r="J4793" t="s">
        <v>21</v>
      </c>
      <c r="K4793">
        <v>400000</v>
      </c>
      <c r="L4793">
        <v>2004</v>
      </c>
      <c r="M4793">
        <v>6.9</v>
      </c>
      <c r="N4793">
        <v>1.85</v>
      </c>
    </row>
    <row r="4794" spans="1:14" x14ac:dyDescent="0.3">
      <c r="A4794" t="s">
        <v>10503</v>
      </c>
      <c r="B4794">
        <v>90</v>
      </c>
      <c r="C4794" t="s">
        <v>13554</v>
      </c>
      <c r="D4794">
        <v>258113</v>
      </c>
      <c r="E4794" t="s">
        <v>1392</v>
      </c>
      <c r="F4794" t="s">
        <v>1822</v>
      </c>
      <c r="G4794" t="s">
        <v>13555</v>
      </c>
      <c r="H4794" t="s">
        <v>13556</v>
      </c>
      <c r="I4794" t="s">
        <v>20</v>
      </c>
      <c r="J4794" t="s">
        <v>21</v>
      </c>
      <c r="K4794">
        <v>1066167</v>
      </c>
      <c r="L4794">
        <v>2013</v>
      </c>
      <c r="M4794">
        <v>7.1</v>
      </c>
      <c r="N4794">
        <v>2.35</v>
      </c>
    </row>
    <row r="4795" spans="1:14" x14ac:dyDescent="0.3">
      <c r="A4795" t="s">
        <v>10563</v>
      </c>
      <c r="B4795">
        <v>84</v>
      </c>
      <c r="C4795" t="s">
        <v>13557</v>
      </c>
      <c r="D4795">
        <v>107917283</v>
      </c>
      <c r="E4795" t="s">
        <v>3960</v>
      </c>
      <c r="F4795" t="s">
        <v>11260</v>
      </c>
      <c r="G4795" t="s">
        <v>13558</v>
      </c>
      <c r="H4795" t="s">
        <v>13559</v>
      </c>
      <c r="I4795" t="s">
        <v>20</v>
      </c>
      <c r="J4795" t="s">
        <v>21</v>
      </c>
      <c r="K4795">
        <v>15000</v>
      </c>
      <c r="L4795">
        <v>2007</v>
      </c>
      <c r="M4795">
        <v>6.3</v>
      </c>
      <c r="N4795">
        <v>1.85</v>
      </c>
    </row>
    <row r="4796" spans="1:14" x14ac:dyDescent="0.3">
      <c r="A4796" t="s">
        <v>11611</v>
      </c>
      <c r="B4796">
        <v>91</v>
      </c>
      <c r="C4796" t="s">
        <v>13560</v>
      </c>
      <c r="D4796">
        <v>1293295</v>
      </c>
      <c r="E4796" t="s">
        <v>9691</v>
      </c>
      <c r="F4796" t="s">
        <v>13561</v>
      </c>
      <c r="G4796" t="s">
        <v>13562</v>
      </c>
      <c r="H4796" t="s">
        <v>13563</v>
      </c>
      <c r="I4796" t="s">
        <v>20</v>
      </c>
      <c r="J4796" t="s">
        <v>21</v>
      </c>
      <c r="L4796">
        <v>2001</v>
      </c>
      <c r="M4796">
        <v>7.7</v>
      </c>
      <c r="N4796">
        <v>1.37</v>
      </c>
    </row>
    <row r="4797" spans="1:14" x14ac:dyDescent="0.3">
      <c r="A4797" t="s">
        <v>1809</v>
      </c>
      <c r="B4797">
        <v>91</v>
      </c>
      <c r="C4797" t="s">
        <v>1582</v>
      </c>
      <c r="D4797">
        <v>1229197</v>
      </c>
      <c r="E4797" t="s">
        <v>3385</v>
      </c>
      <c r="F4797" t="s">
        <v>490</v>
      </c>
      <c r="G4797" t="s">
        <v>13564</v>
      </c>
      <c r="H4797" t="s">
        <v>13565</v>
      </c>
      <c r="I4797" t="s">
        <v>20</v>
      </c>
      <c r="J4797" t="s">
        <v>34</v>
      </c>
      <c r="K4797">
        <v>229575</v>
      </c>
      <c r="L4797">
        <v>1975</v>
      </c>
      <c r="M4797">
        <v>8.3000000000000007</v>
      </c>
      <c r="N4797">
        <v>1.66</v>
      </c>
    </row>
    <row r="4798" spans="1:14" x14ac:dyDescent="0.3">
      <c r="A4798" t="s">
        <v>10364</v>
      </c>
      <c r="B4798">
        <v>90</v>
      </c>
      <c r="C4798" t="s">
        <v>9116</v>
      </c>
      <c r="D4798">
        <v>1689999</v>
      </c>
      <c r="E4798" t="s">
        <v>2190</v>
      </c>
      <c r="F4798" t="s">
        <v>13566</v>
      </c>
      <c r="G4798" t="s">
        <v>13567</v>
      </c>
      <c r="H4798" t="s">
        <v>13568</v>
      </c>
      <c r="I4798" t="s">
        <v>1800</v>
      </c>
      <c r="J4798" t="s">
        <v>21</v>
      </c>
      <c r="K4798">
        <v>400000</v>
      </c>
      <c r="L4798">
        <v>2006</v>
      </c>
      <c r="M4798">
        <v>7.1</v>
      </c>
      <c r="N4798">
        <v>2.35</v>
      </c>
    </row>
    <row r="4799" spans="1:14" x14ac:dyDescent="0.3">
      <c r="A4799" t="s">
        <v>13569</v>
      </c>
      <c r="B4799">
        <v>96</v>
      </c>
      <c r="C4799" t="s">
        <v>13569</v>
      </c>
      <c r="D4799">
        <v>11798</v>
      </c>
      <c r="E4799" t="s">
        <v>13570</v>
      </c>
      <c r="F4799" t="s">
        <v>13571</v>
      </c>
      <c r="G4799" t="s">
        <v>13572</v>
      </c>
      <c r="H4799" t="s">
        <v>13573</v>
      </c>
      <c r="I4799" t="s">
        <v>20</v>
      </c>
      <c r="J4799" t="s">
        <v>21</v>
      </c>
      <c r="K4799">
        <v>100000</v>
      </c>
      <c r="L4799">
        <v>2003</v>
      </c>
      <c r="M4799">
        <v>4.7</v>
      </c>
      <c r="N4799">
        <v>1.78</v>
      </c>
    </row>
    <row r="4800" spans="1:14" x14ac:dyDescent="0.3">
      <c r="A4800" t="s">
        <v>45</v>
      </c>
      <c r="B4800">
        <v>60</v>
      </c>
      <c r="C4800" t="s">
        <v>3785</v>
      </c>
      <c r="E4800" t="s">
        <v>13574</v>
      </c>
      <c r="F4800" t="s">
        <v>9079</v>
      </c>
      <c r="G4800" t="s">
        <v>13575</v>
      </c>
      <c r="H4800" t="s">
        <v>1447</v>
      </c>
      <c r="I4800" t="s">
        <v>20</v>
      </c>
      <c r="J4800" t="s">
        <v>21</v>
      </c>
      <c r="M4800">
        <v>7.7</v>
      </c>
      <c r="N4800">
        <v>16</v>
      </c>
    </row>
    <row r="4801" spans="1:14" x14ac:dyDescent="0.3">
      <c r="A4801" t="s">
        <v>13576</v>
      </c>
      <c r="B4801">
        <v>88</v>
      </c>
      <c r="C4801" t="s">
        <v>13576</v>
      </c>
      <c r="D4801">
        <v>592014</v>
      </c>
      <c r="E4801" t="s">
        <v>13577</v>
      </c>
      <c r="F4801" t="s">
        <v>13578</v>
      </c>
      <c r="G4801" t="s">
        <v>13579</v>
      </c>
      <c r="H4801" t="s">
        <v>13580</v>
      </c>
      <c r="I4801" t="s">
        <v>20</v>
      </c>
      <c r="J4801" t="s">
        <v>21</v>
      </c>
      <c r="K4801">
        <v>218</v>
      </c>
      <c r="L4801">
        <v>2003</v>
      </c>
      <c r="M4801">
        <v>7.2</v>
      </c>
      <c r="N4801">
        <v>1.37</v>
      </c>
    </row>
    <row r="4802" spans="1:14" x14ac:dyDescent="0.3">
      <c r="A4802" t="s">
        <v>13581</v>
      </c>
      <c r="B4802">
        <v>92</v>
      </c>
      <c r="C4802" t="s">
        <v>13582</v>
      </c>
      <c r="D4802">
        <v>425899</v>
      </c>
      <c r="E4802" t="s">
        <v>43</v>
      </c>
      <c r="F4802" t="s">
        <v>13583</v>
      </c>
      <c r="G4802" t="s">
        <v>13584</v>
      </c>
      <c r="H4802" t="s">
        <v>13585</v>
      </c>
      <c r="I4802" t="s">
        <v>20</v>
      </c>
      <c r="J4802" t="s">
        <v>21</v>
      </c>
      <c r="K4802">
        <v>400000</v>
      </c>
      <c r="L4802">
        <v>2010</v>
      </c>
      <c r="M4802">
        <v>5.0999999999999996</v>
      </c>
      <c r="N4802">
        <v>1.78</v>
      </c>
    </row>
    <row r="4803" spans="1:14" x14ac:dyDescent="0.3">
      <c r="A4803" t="s">
        <v>13586</v>
      </c>
      <c r="B4803">
        <v>97</v>
      </c>
      <c r="C4803" t="s">
        <v>13587</v>
      </c>
      <c r="E4803" t="s">
        <v>4639</v>
      </c>
      <c r="F4803" t="s">
        <v>7968</v>
      </c>
      <c r="G4803" t="s">
        <v>13588</v>
      </c>
      <c r="H4803" t="s">
        <v>13589</v>
      </c>
      <c r="I4803" t="s">
        <v>20</v>
      </c>
      <c r="J4803" t="s">
        <v>21</v>
      </c>
      <c r="K4803">
        <v>500000</v>
      </c>
      <c r="L4803">
        <v>2014</v>
      </c>
      <c r="M4803">
        <v>5.4</v>
      </c>
    </row>
    <row r="4804" spans="1:14" x14ac:dyDescent="0.3">
      <c r="A4804" t="s">
        <v>13590</v>
      </c>
      <c r="B4804">
        <v>82</v>
      </c>
      <c r="C4804" t="s">
        <v>13591</v>
      </c>
      <c r="D4804">
        <v>126387</v>
      </c>
      <c r="E4804" t="s">
        <v>3960</v>
      </c>
      <c r="F4804" t="s">
        <v>13592</v>
      </c>
      <c r="G4804" t="s">
        <v>13593</v>
      </c>
      <c r="H4804" t="s">
        <v>13594</v>
      </c>
      <c r="I4804" t="s">
        <v>5895</v>
      </c>
      <c r="J4804" t="s">
        <v>4364</v>
      </c>
      <c r="K4804">
        <v>400000</v>
      </c>
      <c r="L4804">
        <v>1981</v>
      </c>
      <c r="M4804">
        <v>6.9</v>
      </c>
      <c r="N4804">
        <v>2.35</v>
      </c>
    </row>
    <row r="4805" spans="1:14" x14ac:dyDescent="0.3">
      <c r="A4805" t="s">
        <v>45</v>
      </c>
      <c r="B4805">
        <v>22</v>
      </c>
      <c r="C4805" t="s">
        <v>13595</v>
      </c>
      <c r="E4805" t="s">
        <v>11882</v>
      </c>
      <c r="F4805" t="s">
        <v>13596</v>
      </c>
      <c r="G4805" t="s">
        <v>13597</v>
      </c>
      <c r="H4805" t="s">
        <v>13598</v>
      </c>
      <c r="I4805" t="s">
        <v>20</v>
      </c>
      <c r="J4805" t="s">
        <v>21</v>
      </c>
      <c r="M4805">
        <v>8.1999999999999993</v>
      </c>
      <c r="N4805">
        <v>1.33</v>
      </c>
    </row>
    <row r="4806" spans="1:14" x14ac:dyDescent="0.3">
      <c r="A4806" t="s">
        <v>4939</v>
      </c>
      <c r="B4806">
        <v>101</v>
      </c>
      <c r="C4806" t="s">
        <v>4179</v>
      </c>
      <c r="D4806">
        <v>80276912</v>
      </c>
      <c r="E4806" t="s">
        <v>1106</v>
      </c>
      <c r="F4806" t="s">
        <v>2667</v>
      </c>
      <c r="G4806" t="s">
        <v>13599</v>
      </c>
      <c r="H4806" t="s">
        <v>13600</v>
      </c>
      <c r="I4806" t="s">
        <v>20</v>
      </c>
      <c r="J4806" t="s">
        <v>21</v>
      </c>
      <c r="K4806">
        <v>35000000</v>
      </c>
      <c r="L4806">
        <v>2008</v>
      </c>
      <c r="M4806">
        <v>6.1</v>
      </c>
      <c r="N4806">
        <v>2.35</v>
      </c>
    </row>
    <row r="4807" spans="1:14" x14ac:dyDescent="0.3">
      <c r="A4807" t="s">
        <v>13601</v>
      </c>
      <c r="B4807">
        <v>80</v>
      </c>
      <c r="C4807" t="s">
        <v>13602</v>
      </c>
      <c r="E4807" t="s">
        <v>3456</v>
      </c>
      <c r="F4807" t="s">
        <v>13603</v>
      </c>
      <c r="G4807" t="s">
        <v>13604</v>
      </c>
      <c r="H4807" t="s">
        <v>13605</v>
      </c>
      <c r="I4807" t="s">
        <v>20</v>
      </c>
      <c r="J4807" t="s">
        <v>182</v>
      </c>
      <c r="K4807">
        <v>500000</v>
      </c>
      <c r="L4807">
        <v>2005</v>
      </c>
      <c r="M4807">
        <v>6.1</v>
      </c>
      <c r="N4807">
        <v>1.85</v>
      </c>
    </row>
    <row r="4808" spans="1:14" x14ac:dyDescent="0.3">
      <c r="A4808" t="s">
        <v>3520</v>
      </c>
      <c r="B4808">
        <v>97</v>
      </c>
      <c r="C4808" t="s">
        <v>13606</v>
      </c>
      <c r="E4808" t="s">
        <v>936</v>
      </c>
      <c r="F4808" t="s">
        <v>11789</v>
      </c>
      <c r="G4808" t="s">
        <v>13607</v>
      </c>
      <c r="H4808" t="s">
        <v>13608</v>
      </c>
      <c r="I4808" t="s">
        <v>20</v>
      </c>
      <c r="J4808" t="s">
        <v>34</v>
      </c>
      <c r="K4808">
        <v>650000</v>
      </c>
      <c r="L4808">
        <v>1985</v>
      </c>
      <c r="M4808">
        <v>6.9</v>
      </c>
      <c r="N4808">
        <v>1.66</v>
      </c>
    </row>
    <row r="4809" spans="1:14" x14ac:dyDescent="0.3">
      <c r="A4809" t="s">
        <v>13609</v>
      </c>
      <c r="B4809">
        <v>84</v>
      </c>
      <c r="C4809" t="s">
        <v>1868</v>
      </c>
      <c r="D4809">
        <v>25918</v>
      </c>
      <c r="E4809" t="s">
        <v>3805</v>
      </c>
      <c r="F4809" t="s">
        <v>13610</v>
      </c>
      <c r="G4809" t="s">
        <v>13611</v>
      </c>
      <c r="H4809" t="s">
        <v>13612</v>
      </c>
      <c r="I4809" t="s">
        <v>20</v>
      </c>
      <c r="J4809" t="s">
        <v>21</v>
      </c>
      <c r="L4809">
        <v>2002</v>
      </c>
      <c r="M4809">
        <v>5.8</v>
      </c>
      <c r="N4809">
        <v>1.78</v>
      </c>
    </row>
    <row r="4810" spans="1:14" x14ac:dyDescent="0.3">
      <c r="A4810" t="s">
        <v>13613</v>
      </c>
      <c r="B4810">
        <v>97</v>
      </c>
      <c r="C4810" t="s">
        <v>4265</v>
      </c>
      <c r="E4810" t="s">
        <v>2588</v>
      </c>
      <c r="F4810" t="s">
        <v>5683</v>
      </c>
      <c r="G4810" t="s">
        <v>13614</v>
      </c>
      <c r="H4810" t="s">
        <v>13615</v>
      </c>
      <c r="I4810" t="s">
        <v>965</v>
      </c>
      <c r="J4810" t="s">
        <v>182</v>
      </c>
      <c r="K4810">
        <v>900000</v>
      </c>
      <c r="L4810">
        <v>2004</v>
      </c>
      <c r="M4810">
        <v>6</v>
      </c>
      <c r="N4810">
        <v>1.78</v>
      </c>
    </row>
    <row r="4811" spans="1:14" x14ac:dyDescent="0.3">
      <c r="A4811" t="s">
        <v>13616</v>
      </c>
      <c r="B4811">
        <v>91</v>
      </c>
      <c r="C4811" t="s">
        <v>13617</v>
      </c>
      <c r="E4811" t="s">
        <v>2190</v>
      </c>
      <c r="F4811" t="s">
        <v>10262</v>
      </c>
      <c r="G4811" t="s">
        <v>13618</v>
      </c>
      <c r="H4811" t="s">
        <v>13619</v>
      </c>
      <c r="I4811" t="s">
        <v>7407</v>
      </c>
      <c r="J4811" t="s">
        <v>7408</v>
      </c>
      <c r="K4811">
        <v>400000</v>
      </c>
      <c r="L4811">
        <v>1972</v>
      </c>
      <c r="M4811">
        <v>8.1999999999999993</v>
      </c>
      <c r="N4811">
        <v>1.66</v>
      </c>
    </row>
    <row r="4812" spans="1:14" x14ac:dyDescent="0.3">
      <c r="A4812" t="s">
        <v>13620</v>
      </c>
      <c r="B4812">
        <v>123</v>
      </c>
      <c r="C4812" t="s">
        <v>13621</v>
      </c>
      <c r="E4812" t="s">
        <v>1290</v>
      </c>
      <c r="F4812" t="s">
        <v>9991</v>
      </c>
      <c r="G4812" t="s">
        <v>13622</v>
      </c>
      <c r="H4812" t="s">
        <v>13623</v>
      </c>
      <c r="I4812" t="s">
        <v>45</v>
      </c>
      <c r="J4812" t="s">
        <v>21</v>
      </c>
      <c r="K4812">
        <v>385907</v>
      </c>
      <c r="L4812">
        <v>1916</v>
      </c>
      <c r="M4812">
        <v>8</v>
      </c>
      <c r="N4812">
        <v>1.33</v>
      </c>
    </row>
    <row r="4813" spans="1:14" x14ac:dyDescent="0.3">
      <c r="A4813" t="s">
        <v>13624</v>
      </c>
      <c r="B4813">
        <v>86</v>
      </c>
      <c r="C4813" t="s">
        <v>13625</v>
      </c>
      <c r="D4813">
        <v>617172</v>
      </c>
      <c r="E4813" t="s">
        <v>43</v>
      </c>
      <c r="F4813" t="s">
        <v>4473</v>
      </c>
      <c r="G4813" t="s">
        <v>13626</v>
      </c>
      <c r="H4813" t="s">
        <v>13627</v>
      </c>
      <c r="I4813" t="s">
        <v>20</v>
      </c>
      <c r="J4813" t="s">
        <v>21</v>
      </c>
      <c r="K4813">
        <v>375000</v>
      </c>
      <c r="L4813">
        <v>1997</v>
      </c>
      <c r="M4813">
        <v>7</v>
      </c>
    </row>
    <row r="4814" spans="1:14" x14ac:dyDescent="0.3">
      <c r="A4814" t="s">
        <v>13628</v>
      </c>
      <c r="B4814">
        <v>100</v>
      </c>
      <c r="C4814" t="s">
        <v>13629</v>
      </c>
      <c r="D4814">
        <v>2808000</v>
      </c>
      <c r="E4814" t="s">
        <v>9948</v>
      </c>
      <c r="F4814" t="s">
        <v>13630</v>
      </c>
      <c r="G4814" t="s">
        <v>13631</v>
      </c>
      <c r="H4814" t="s">
        <v>13632</v>
      </c>
      <c r="I4814" t="s">
        <v>20</v>
      </c>
      <c r="J4814" t="s">
        <v>21</v>
      </c>
      <c r="K4814">
        <v>379000</v>
      </c>
      <c r="L4814">
        <v>1929</v>
      </c>
      <c r="M4814">
        <v>6.3</v>
      </c>
      <c r="N4814">
        <v>1.37</v>
      </c>
    </row>
    <row r="4815" spans="1:14" x14ac:dyDescent="0.3">
      <c r="A4815" t="s">
        <v>52</v>
      </c>
      <c r="B4815">
        <v>96</v>
      </c>
      <c r="C4815" t="s">
        <v>13633</v>
      </c>
      <c r="E4815" t="s">
        <v>4536</v>
      </c>
      <c r="F4815" t="s">
        <v>8724</v>
      </c>
      <c r="G4815" t="s">
        <v>13634</v>
      </c>
      <c r="H4815" t="s">
        <v>7290</v>
      </c>
      <c r="I4815" t="s">
        <v>20</v>
      </c>
      <c r="J4815" t="s">
        <v>21</v>
      </c>
      <c r="K4815">
        <v>375000</v>
      </c>
      <c r="L4815">
        <v>1981</v>
      </c>
      <c r="M4815">
        <v>7.6</v>
      </c>
      <c r="N4815">
        <v>1.37</v>
      </c>
    </row>
    <row r="4816" spans="1:14" x14ac:dyDescent="0.3">
      <c r="A4816" t="s">
        <v>13635</v>
      </c>
      <c r="B4816">
        <v>89</v>
      </c>
      <c r="C4816" t="s">
        <v>13636</v>
      </c>
      <c r="D4816">
        <v>12843</v>
      </c>
      <c r="E4816" t="s">
        <v>3456</v>
      </c>
      <c r="F4816" t="s">
        <v>13637</v>
      </c>
      <c r="G4816" t="s">
        <v>13638</v>
      </c>
      <c r="H4816" t="s">
        <v>13639</v>
      </c>
      <c r="I4816" t="s">
        <v>20</v>
      </c>
      <c r="J4816" t="s">
        <v>966</v>
      </c>
      <c r="K4816">
        <v>6000000</v>
      </c>
      <c r="L4816">
        <v>2012</v>
      </c>
      <c r="M4816">
        <v>6.1</v>
      </c>
      <c r="N4816">
        <v>2.35</v>
      </c>
    </row>
    <row r="4817" spans="1:14" x14ac:dyDescent="0.3">
      <c r="A4817" t="s">
        <v>13640</v>
      </c>
      <c r="B4817">
        <v>84</v>
      </c>
      <c r="C4817" t="s">
        <v>45</v>
      </c>
      <c r="D4817">
        <v>34151</v>
      </c>
      <c r="E4817" t="s">
        <v>11962</v>
      </c>
      <c r="F4817" t="s">
        <v>13641</v>
      </c>
      <c r="G4817" t="s">
        <v>13642</v>
      </c>
      <c r="H4817" t="s">
        <v>45</v>
      </c>
      <c r="I4817" t="s">
        <v>6965</v>
      </c>
      <c r="J4817" t="s">
        <v>11945</v>
      </c>
      <c r="K4817">
        <v>450000</v>
      </c>
      <c r="L4817">
        <v>2015</v>
      </c>
      <c r="M4817">
        <v>7.2</v>
      </c>
      <c r="N4817">
        <v>1.78</v>
      </c>
    </row>
    <row r="4818" spans="1:14" x14ac:dyDescent="0.3">
      <c r="A4818" t="s">
        <v>13643</v>
      </c>
      <c r="B4818">
        <v>88</v>
      </c>
      <c r="C4818" t="s">
        <v>13644</v>
      </c>
      <c r="D4818">
        <v>1523883</v>
      </c>
      <c r="E4818" t="s">
        <v>9691</v>
      </c>
      <c r="F4818" t="s">
        <v>13645</v>
      </c>
      <c r="G4818" t="s">
        <v>13646</v>
      </c>
      <c r="H4818" t="s">
        <v>13647</v>
      </c>
      <c r="I4818" t="s">
        <v>20</v>
      </c>
      <c r="J4818" t="s">
        <v>21</v>
      </c>
      <c r="K4818">
        <v>1750211</v>
      </c>
      <c r="L4818">
        <v>2005</v>
      </c>
      <c r="M4818">
        <v>7.8</v>
      </c>
      <c r="N4818">
        <v>1.85</v>
      </c>
    </row>
    <row r="4819" spans="1:14" x14ac:dyDescent="0.3">
      <c r="A4819" t="s">
        <v>13648</v>
      </c>
      <c r="B4819">
        <v>90</v>
      </c>
      <c r="C4819" t="s">
        <v>9485</v>
      </c>
      <c r="D4819">
        <v>4000000</v>
      </c>
      <c r="E4819" t="s">
        <v>526</v>
      </c>
      <c r="F4819" t="s">
        <v>10613</v>
      </c>
      <c r="G4819" t="s">
        <v>13649</v>
      </c>
      <c r="H4819" t="s">
        <v>13650</v>
      </c>
      <c r="I4819" t="s">
        <v>20</v>
      </c>
      <c r="J4819" t="s">
        <v>21</v>
      </c>
      <c r="K4819">
        <v>350000</v>
      </c>
      <c r="L4819">
        <v>1987</v>
      </c>
      <c r="M4819">
        <v>4.7</v>
      </c>
      <c r="N4819">
        <v>1.85</v>
      </c>
    </row>
    <row r="4820" spans="1:14" x14ac:dyDescent="0.3">
      <c r="A4820" t="s">
        <v>13651</v>
      </c>
      <c r="B4820">
        <v>90</v>
      </c>
      <c r="C4820" t="s">
        <v>13652</v>
      </c>
      <c r="D4820">
        <v>84689</v>
      </c>
      <c r="E4820" t="s">
        <v>43</v>
      </c>
      <c r="F4820" t="s">
        <v>13653</v>
      </c>
      <c r="G4820" t="s">
        <v>13654</v>
      </c>
      <c r="H4820" t="s">
        <v>13655</v>
      </c>
      <c r="I4820" t="s">
        <v>20</v>
      </c>
      <c r="J4820" t="s">
        <v>520</v>
      </c>
      <c r="L4820">
        <v>2005</v>
      </c>
      <c r="M4820">
        <v>7.5</v>
      </c>
    </row>
    <row r="4821" spans="1:14" x14ac:dyDescent="0.3">
      <c r="A4821" t="s">
        <v>45</v>
      </c>
      <c r="B4821">
        <v>43</v>
      </c>
      <c r="C4821" t="s">
        <v>13656</v>
      </c>
      <c r="E4821" t="s">
        <v>388</v>
      </c>
      <c r="F4821" t="s">
        <v>2575</v>
      </c>
      <c r="G4821" t="s">
        <v>13657</v>
      </c>
      <c r="H4821" t="s">
        <v>5397</v>
      </c>
      <c r="I4821" t="s">
        <v>20</v>
      </c>
      <c r="J4821" t="s">
        <v>21</v>
      </c>
      <c r="M4821">
        <v>6.7</v>
      </c>
      <c r="N4821">
        <v>16</v>
      </c>
    </row>
    <row r="4822" spans="1:14" x14ac:dyDescent="0.3">
      <c r="A4822" t="s">
        <v>13658</v>
      </c>
      <c r="B4822">
        <v>98</v>
      </c>
      <c r="C4822" t="s">
        <v>13659</v>
      </c>
      <c r="E4822" t="s">
        <v>8671</v>
      </c>
      <c r="F4822" t="s">
        <v>13660</v>
      </c>
      <c r="G4822" t="s">
        <v>13661</v>
      </c>
      <c r="H4822" t="s">
        <v>13662</v>
      </c>
      <c r="I4822" t="s">
        <v>20</v>
      </c>
      <c r="J4822" t="s">
        <v>21</v>
      </c>
      <c r="K4822">
        <v>350000</v>
      </c>
      <c r="L4822">
        <v>2015</v>
      </c>
      <c r="M4822">
        <v>3.4</v>
      </c>
      <c r="N4822">
        <v>2.35</v>
      </c>
    </row>
    <row r="4823" spans="1:14" x14ac:dyDescent="0.3">
      <c r="A4823" t="s">
        <v>3354</v>
      </c>
      <c r="B4823">
        <v>101</v>
      </c>
      <c r="C4823" t="s">
        <v>6110</v>
      </c>
      <c r="D4823">
        <v>47000000</v>
      </c>
      <c r="E4823" t="s">
        <v>3456</v>
      </c>
      <c r="F4823" t="s">
        <v>1139</v>
      </c>
      <c r="G4823" t="s">
        <v>7237</v>
      </c>
      <c r="H4823" t="s">
        <v>3457</v>
      </c>
      <c r="I4823" t="s">
        <v>20</v>
      </c>
      <c r="J4823" t="s">
        <v>21</v>
      </c>
      <c r="K4823">
        <v>300000</v>
      </c>
      <c r="L4823">
        <v>1978</v>
      </c>
      <c r="M4823">
        <v>7.9</v>
      </c>
      <c r="N4823">
        <v>2.35</v>
      </c>
    </row>
    <row r="4824" spans="1:14" x14ac:dyDescent="0.3">
      <c r="A4824" t="s">
        <v>6090</v>
      </c>
      <c r="B4824">
        <v>96</v>
      </c>
      <c r="C4824" t="s">
        <v>8264</v>
      </c>
      <c r="E4824" t="s">
        <v>1272</v>
      </c>
      <c r="F4824" t="s">
        <v>7362</v>
      </c>
      <c r="G4824" t="s">
        <v>13663</v>
      </c>
      <c r="H4824" t="s">
        <v>1171</v>
      </c>
      <c r="I4824" t="s">
        <v>20</v>
      </c>
      <c r="J4824" t="s">
        <v>21</v>
      </c>
      <c r="K4824">
        <v>350000</v>
      </c>
      <c r="L4824">
        <v>1957</v>
      </c>
      <c r="M4824">
        <v>8.9</v>
      </c>
      <c r="N4824">
        <v>1.66</v>
      </c>
    </row>
    <row r="4825" spans="1:14" x14ac:dyDescent="0.3">
      <c r="A4825" t="s">
        <v>13664</v>
      </c>
      <c r="B4825">
        <v>83</v>
      </c>
      <c r="C4825" t="s">
        <v>2178</v>
      </c>
      <c r="D4825">
        <v>246574</v>
      </c>
      <c r="E4825" t="s">
        <v>13665</v>
      </c>
      <c r="F4825" t="s">
        <v>2467</v>
      </c>
      <c r="G4825" t="s">
        <v>13666</v>
      </c>
      <c r="H4825" t="s">
        <v>7459</v>
      </c>
      <c r="I4825" t="s">
        <v>20</v>
      </c>
      <c r="J4825" t="s">
        <v>21</v>
      </c>
      <c r="L4825">
        <v>2009</v>
      </c>
      <c r="M4825">
        <v>6.9</v>
      </c>
      <c r="N4825">
        <v>1.85</v>
      </c>
    </row>
    <row r="4826" spans="1:14" x14ac:dyDescent="0.3">
      <c r="A4826" t="s">
        <v>11252</v>
      </c>
      <c r="B4826">
        <v>65</v>
      </c>
      <c r="C4826" t="s">
        <v>13667</v>
      </c>
      <c r="E4826" t="s">
        <v>1106</v>
      </c>
      <c r="F4826" t="s">
        <v>11879</v>
      </c>
      <c r="G4826" t="s">
        <v>13668</v>
      </c>
      <c r="H4826" t="s">
        <v>13669</v>
      </c>
      <c r="I4826" t="s">
        <v>20</v>
      </c>
      <c r="J4826" t="s">
        <v>21</v>
      </c>
      <c r="K4826">
        <v>325000</v>
      </c>
      <c r="L4826">
        <v>1934</v>
      </c>
      <c r="M4826">
        <v>8.1999999999999993</v>
      </c>
      <c r="N4826">
        <v>1.37</v>
      </c>
    </row>
    <row r="4827" spans="1:14" x14ac:dyDescent="0.3">
      <c r="A4827" t="s">
        <v>13670</v>
      </c>
      <c r="B4827">
        <v>94</v>
      </c>
      <c r="C4827" t="s">
        <v>13671</v>
      </c>
      <c r="D4827">
        <v>110197</v>
      </c>
      <c r="E4827" t="s">
        <v>2588</v>
      </c>
      <c r="F4827" t="s">
        <v>13672</v>
      </c>
      <c r="G4827" t="s">
        <v>13673</v>
      </c>
      <c r="H4827" t="s">
        <v>13674</v>
      </c>
      <c r="I4827" t="s">
        <v>13675</v>
      </c>
      <c r="J4827" t="s">
        <v>7138</v>
      </c>
      <c r="L4827">
        <v>2009</v>
      </c>
      <c r="M4827">
        <v>7.3</v>
      </c>
      <c r="N4827">
        <v>2.35</v>
      </c>
    </row>
    <row r="4828" spans="1:14" x14ac:dyDescent="0.3">
      <c r="A4828" t="s">
        <v>13676</v>
      </c>
      <c r="B4828">
        <v>112</v>
      </c>
      <c r="C4828" t="s">
        <v>6744</v>
      </c>
      <c r="D4828">
        <v>7707563</v>
      </c>
      <c r="E4828" t="s">
        <v>12763</v>
      </c>
      <c r="F4828" t="s">
        <v>13677</v>
      </c>
      <c r="G4828" t="s">
        <v>13678</v>
      </c>
      <c r="H4828" t="s">
        <v>13679</v>
      </c>
      <c r="I4828" t="s">
        <v>20</v>
      </c>
      <c r="J4828" t="s">
        <v>21</v>
      </c>
      <c r="L4828">
        <v>2003</v>
      </c>
      <c r="M4828">
        <v>8</v>
      </c>
      <c r="N4828">
        <v>1.85</v>
      </c>
    </row>
    <row r="4829" spans="1:14" x14ac:dyDescent="0.3">
      <c r="A4829" t="s">
        <v>5190</v>
      </c>
      <c r="B4829">
        <v>102</v>
      </c>
      <c r="C4829" t="s">
        <v>9224</v>
      </c>
      <c r="D4829">
        <v>1281176</v>
      </c>
      <c r="E4829" t="s">
        <v>1649</v>
      </c>
      <c r="F4829" t="s">
        <v>6369</v>
      </c>
      <c r="G4829" t="s">
        <v>13680</v>
      </c>
      <c r="H4829" t="s">
        <v>7903</v>
      </c>
      <c r="I4829" t="s">
        <v>20</v>
      </c>
      <c r="J4829" t="s">
        <v>21</v>
      </c>
      <c r="K4829">
        <v>312000</v>
      </c>
      <c r="L4829">
        <v>1999</v>
      </c>
      <c r="M4829">
        <v>6.7</v>
      </c>
      <c r="N4829">
        <v>1.85</v>
      </c>
    </row>
    <row r="4830" spans="1:14" x14ac:dyDescent="0.3">
      <c r="A4830" t="s">
        <v>13681</v>
      </c>
      <c r="B4830">
        <v>98</v>
      </c>
      <c r="C4830" t="s">
        <v>1857</v>
      </c>
      <c r="D4830">
        <v>16115878</v>
      </c>
      <c r="E4830" t="s">
        <v>13682</v>
      </c>
      <c r="F4830" t="s">
        <v>1830</v>
      </c>
      <c r="G4830" t="s">
        <v>13683</v>
      </c>
      <c r="H4830" t="s">
        <v>1729</v>
      </c>
      <c r="I4830" t="s">
        <v>20</v>
      </c>
      <c r="J4830" t="s">
        <v>21</v>
      </c>
      <c r="K4830">
        <v>8000000</v>
      </c>
      <c r="L4830">
        <v>1995</v>
      </c>
      <c r="M4830">
        <v>6.6</v>
      </c>
      <c r="N4830">
        <v>2.35</v>
      </c>
    </row>
    <row r="4831" spans="1:14" x14ac:dyDescent="0.3">
      <c r="A4831" t="s">
        <v>10138</v>
      </c>
      <c r="B4831">
        <v>91</v>
      </c>
      <c r="C4831" t="s">
        <v>10673</v>
      </c>
      <c r="D4831">
        <v>1652472</v>
      </c>
      <c r="E4831" t="s">
        <v>1106</v>
      </c>
      <c r="F4831" t="s">
        <v>13684</v>
      </c>
      <c r="G4831" t="s">
        <v>13685</v>
      </c>
      <c r="H4831" t="s">
        <v>13686</v>
      </c>
      <c r="I4831" t="s">
        <v>965</v>
      </c>
      <c r="J4831" t="s">
        <v>966</v>
      </c>
      <c r="K4831">
        <v>300000</v>
      </c>
      <c r="L4831">
        <v>1996</v>
      </c>
      <c r="M4831">
        <v>6.9</v>
      </c>
      <c r="N4831">
        <v>1.66</v>
      </c>
    </row>
    <row r="4832" spans="1:14" x14ac:dyDescent="0.3">
      <c r="A4832" t="s">
        <v>4013</v>
      </c>
      <c r="B4832">
        <v>80</v>
      </c>
      <c r="C4832" t="s">
        <v>1384</v>
      </c>
      <c r="D4832">
        <v>2360184</v>
      </c>
      <c r="E4832" t="s">
        <v>1649</v>
      </c>
      <c r="F4832" t="s">
        <v>293</v>
      </c>
      <c r="G4832" t="s">
        <v>13687</v>
      </c>
      <c r="H4832" t="s">
        <v>5063</v>
      </c>
      <c r="I4832" t="s">
        <v>20</v>
      </c>
      <c r="J4832" t="s">
        <v>21</v>
      </c>
      <c r="K4832">
        <v>300000</v>
      </c>
      <c r="L4832">
        <v>2003</v>
      </c>
      <c r="M4832">
        <v>7.1</v>
      </c>
      <c r="N4832">
        <v>1.85</v>
      </c>
    </row>
    <row r="4833" spans="1:14" x14ac:dyDescent="0.3">
      <c r="A4833" t="s">
        <v>13688</v>
      </c>
      <c r="B4833">
        <v>114</v>
      </c>
      <c r="C4833" t="s">
        <v>13689</v>
      </c>
      <c r="E4833" t="s">
        <v>2190</v>
      </c>
      <c r="F4833" t="s">
        <v>13690</v>
      </c>
      <c r="G4833" t="s">
        <v>13691</v>
      </c>
      <c r="H4833" t="s">
        <v>13692</v>
      </c>
      <c r="I4833" t="s">
        <v>20</v>
      </c>
      <c r="J4833" t="s">
        <v>34</v>
      </c>
      <c r="L4833">
        <v>1998</v>
      </c>
      <c r="M4833">
        <v>5.6</v>
      </c>
      <c r="N4833">
        <v>1.33</v>
      </c>
    </row>
    <row r="4834" spans="1:14" x14ac:dyDescent="0.3">
      <c r="A4834" t="s">
        <v>11966</v>
      </c>
      <c r="B4834">
        <v>76</v>
      </c>
      <c r="C4834" t="s">
        <v>3882</v>
      </c>
      <c r="D4834">
        <v>255352</v>
      </c>
      <c r="E4834" t="s">
        <v>2190</v>
      </c>
      <c r="F4834" t="s">
        <v>13693</v>
      </c>
      <c r="G4834" t="s">
        <v>13694</v>
      </c>
      <c r="H4834" t="s">
        <v>13695</v>
      </c>
      <c r="I4834" t="s">
        <v>20</v>
      </c>
      <c r="J4834" t="s">
        <v>21</v>
      </c>
      <c r="K4834">
        <v>300000</v>
      </c>
      <c r="L4834">
        <v>2006</v>
      </c>
      <c r="M4834">
        <v>6.7</v>
      </c>
      <c r="N4834">
        <v>1.66</v>
      </c>
    </row>
    <row r="4835" spans="1:14" x14ac:dyDescent="0.3">
      <c r="A4835" t="s">
        <v>11966</v>
      </c>
      <c r="B4835">
        <v>80</v>
      </c>
      <c r="C4835" t="s">
        <v>3882</v>
      </c>
      <c r="D4835">
        <v>856942</v>
      </c>
      <c r="E4835" t="s">
        <v>2190</v>
      </c>
      <c r="F4835" t="s">
        <v>11498</v>
      </c>
      <c r="G4835" t="s">
        <v>13696</v>
      </c>
      <c r="H4835" t="s">
        <v>13695</v>
      </c>
      <c r="I4835" t="s">
        <v>20</v>
      </c>
      <c r="J4835" t="s">
        <v>21</v>
      </c>
      <c r="K4835">
        <v>200000</v>
      </c>
      <c r="L4835">
        <v>2008</v>
      </c>
      <c r="M4835">
        <v>7.1</v>
      </c>
      <c r="N4835">
        <v>1.85</v>
      </c>
    </row>
    <row r="4836" spans="1:14" x14ac:dyDescent="0.3">
      <c r="A4836" t="s">
        <v>13697</v>
      </c>
      <c r="B4836">
        <v>88</v>
      </c>
      <c r="C4836" t="s">
        <v>10170</v>
      </c>
      <c r="E4836" t="s">
        <v>2190</v>
      </c>
      <c r="F4836" t="s">
        <v>5669</v>
      </c>
      <c r="G4836" t="s">
        <v>13698</v>
      </c>
      <c r="H4836" t="s">
        <v>8344</v>
      </c>
      <c r="I4836" t="s">
        <v>20</v>
      </c>
      <c r="J4836" t="s">
        <v>21</v>
      </c>
      <c r="K4836">
        <v>300000</v>
      </c>
      <c r="L4836">
        <v>2010</v>
      </c>
      <c r="M4836">
        <v>5.2</v>
      </c>
    </row>
    <row r="4837" spans="1:14" x14ac:dyDescent="0.3">
      <c r="A4837" t="s">
        <v>13699</v>
      </c>
      <c r="B4837">
        <v>110</v>
      </c>
      <c r="C4837" t="s">
        <v>13700</v>
      </c>
      <c r="E4837" t="s">
        <v>3043</v>
      </c>
      <c r="F4837" t="s">
        <v>12296</v>
      </c>
      <c r="G4837" t="s">
        <v>13701</v>
      </c>
      <c r="H4837" t="s">
        <v>13702</v>
      </c>
      <c r="I4837" t="s">
        <v>965</v>
      </c>
      <c r="J4837" t="s">
        <v>966</v>
      </c>
      <c r="K4837">
        <v>300000</v>
      </c>
      <c r="L4837">
        <v>1965</v>
      </c>
      <c r="M4837">
        <v>7.7</v>
      </c>
      <c r="N4837">
        <v>2.35</v>
      </c>
    </row>
    <row r="4838" spans="1:14" x14ac:dyDescent="0.3">
      <c r="A4838" t="s">
        <v>13703</v>
      </c>
      <c r="B4838">
        <v>104</v>
      </c>
      <c r="C4838" t="s">
        <v>13704</v>
      </c>
      <c r="D4838">
        <v>32631</v>
      </c>
      <c r="E4838" t="s">
        <v>43</v>
      </c>
      <c r="F4838" t="s">
        <v>13705</v>
      </c>
      <c r="G4838" t="s">
        <v>13706</v>
      </c>
      <c r="H4838" t="s">
        <v>45</v>
      </c>
      <c r="I4838" t="s">
        <v>20</v>
      </c>
      <c r="J4838" t="s">
        <v>13707</v>
      </c>
      <c r="L4838">
        <v>2005</v>
      </c>
      <c r="M4838">
        <v>7.5</v>
      </c>
    </row>
    <row r="4839" spans="1:14" x14ac:dyDescent="0.3">
      <c r="A4839" t="s">
        <v>13325</v>
      </c>
      <c r="B4839">
        <v>102</v>
      </c>
      <c r="C4839" t="s">
        <v>45</v>
      </c>
      <c r="D4839">
        <v>16892</v>
      </c>
      <c r="E4839" t="s">
        <v>43</v>
      </c>
      <c r="F4839" t="s">
        <v>45</v>
      </c>
      <c r="G4839" t="s">
        <v>13708</v>
      </c>
      <c r="H4839" t="s">
        <v>45</v>
      </c>
      <c r="I4839" t="s">
        <v>20</v>
      </c>
      <c r="J4839" t="s">
        <v>3498</v>
      </c>
      <c r="K4839">
        <v>300000</v>
      </c>
      <c r="L4839">
        <v>2001</v>
      </c>
      <c r="M4839">
        <v>7.6</v>
      </c>
      <c r="N4839">
        <v>1.85</v>
      </c>
    </row>
    <row r="4840" spans="1:14" x14ac:dyDescent="0.3">
      <c r="A4840" t="s">
        <v>13709</v>
      </c>
      <c r="B4840">
        <v>95</v>
      </c>
      <c r="C4840" t="s">
        <v>2336</v>
      </c>
      <c r="D4840">
        <v>12438</v>
      </c>
      <c r="E4840" t="s">
        <v>146</v>
      </c>
      <c r="F4840" t="s">
        <v>5090</v>
      </c>
      <c r="G4840" t="s">
        <v>13710</v>
      </c>
      <c r="H4840" t="s">
        <v>13711</v>
      </c>
      <c r="I4840" t="s">
        <v>20</v>
      </c>
      <c r="J4840" t="s">
        <v>21</v>
      </c>
      <c r="K4840">
        <v>160000</v>
      </c>
      <c r="L4840">
        <v>1964</v>
      </c>
      <c r="M4840">
        <v>8.1</v>
      </c>
    </row>
    <row r="4841" spans="1:14" x14ac:dyDescent="0.3">
      <c r="A4841" t="s">
        <v>10351</v>
      </c>
      <c r="B4841">
        <v>94</v>
      </c>
      <c r="C4841" t="s">
        <v>13712</v>
      </c>
      <c r="D4841">
        <v>40542</v>
      </c>
      <c r="E4841" t="s">
        <v>146</v>
      </c>
      <c r="F4841" t="s">
        <v>4807</v>
      </c>
      <c r="G4841" t="s">
        <v>13713</v>
      </c>
      <c r="H4841" t="s">
        <v>12803</v>
      </c>
      <c r="I4841" t="s">
        <v>20</v>
      </c>
      <c r="J4841" t="s">
        <v>21</v>
      </c>
      <c r="K4841">
        <v>300000</v>
      </c>
      <c r="L4841">
        <v>1997</v>
      </c>
      <c r="M4841">
        <v>5.5</v>
      </c>
    </row>
    <row r="4842" spans="1:14" x14ac:dyDescent="0.3">
      <c r="A4842" t="s">
        <v>13714</v>
      </c>
      <c r="B4842">
        <v>109</v>
      </c>
      <c r="C4842" t="s">
        <v>8798</v>
      </c>
      <c r="D4842">
        <v>5199</v>
      </c>
      <c r="E4842" t="s">
        <v>2423</v>
      </c>
      <c r="F4842" t="s">
        <v>13715</v>
      </c>
      <c r="G4842" t="s">
        <v>13716</v>
      </c>
      <c r="H4842" t="s">
        <v>13717</v>
      </c>
      <c r="I4842" t="s">
        <v>20</v>
      </c>
      <c r="J4842" t="s">
        <v>21</v>
      </c>
      <c r="K4842">
        <v>200000</v>
      </c>
      <c r="L4842">
        <v>2004</v>
      </c>
      <c r="M4842">
        <v>6.6</v>
      </c>
      <c r="N4842">
        <v>2.35</v>
      </c>
    </row>
    <row r="4843" spans="1:14" x14ac:dyDescent="0.3">
      <c r="A4843" t="s">
        <v>13718</v>
      </c>
      <c r="B4843">
        <v>90</v>
      </c>
      <c r="C4843" t="s">
        <v>13719</v>
      </c>
      <c r="E4843" t="s">
        <v>37</v>
      </c>
      <c r="F4843" t="s">
        <v>13720</v>
      </c>
      <c r="G4843" t="s">
        <v>13721</v>
      </c>
      <c r="H4843" t="s">
        <v>13722</v>
      </c>
      <c r="I4843" t="s">
        <v>20</v>
      </c>
      <c r="J4843" t="s">
        <v>21</v>
      </c>
      <c r="K4843">
        <v>350000</v>
      </c>
      <c r="L4843">
        <v>2009</v>
      </c>
      <c r="M4843">
        <v>3.2</v>
      </c>
    </row>
    <row r="4844" spans="1:14" x14ac:dyDescent="0.3">
      <c r="A4844" t="s">
        <v>3656</v>
      </c>
      <c r="B4844">
        <v>133</v>
      </c>
      <c r="C4844" t="s">
        <v>3657</v>
      </c>
      <c r="D4844">
        <v>24343673</v>
      </c>
      <c r="E4844" t="s">
        <v>3658</v>
      </c>
      <c r="F4844" t="s">
        <v>1215</v>
      </c>
      <c r="G4844" t="s">
        <v>3659</v>
      </c>
      <c r="H4844" t="s">
        <v>3660</v>
      </c>
      <c r="I4844" t="s">
        <v>20</v>
      </c>
      <c r="J4844" t="s">
        <v>21</v>
      </c>
      <c r="K4844">
        <v>45000000</v>
      </c>
      <c r="L4844">
        <v>2007</v>
      </c>
      <c r="M4844">
        <v>7.4</v>
      </c>
      <c r="N4844">
        <v>2.35</v>
      </c>
    </row>
    <row r="4845" spans="1:14" x14ac:dyDescent="0.3">
      <c r="A4845" t="s">
        <v>13723</v>
      </c>
      <c r="B4845">
        <v>110</v>
      </c>
      <c r="C4845" t="s">
        <v>13724</v>
      </c>
      <c r="D4845">
        <v>1711</v>
      </c>
      <c r="E4845" t="s">
        <v>3846</v>
      </c>
      <c r="F4845" t="s">
        <v>13725</v>
      </c>
      <c r="G4845" t="s">
        <v>13726</v>
      </c>
      <c r="H4845" t="s">
        <v>13727</v>
      </c>
      <c r="I4845" t="s">
        <v>20</v>
      </c>
      <c r="J4845" t="s">
        <v>21</v>
      </c>
      <c r="L4845">
        <v>2015</v>
      </c>
      <c r="M4845">
        <v>6.6</v>
      </c>
    </row>
    <row r="4846" spans="1:14" x14ac:dyDescent="0.3">
      <c r="A4846" t="s">
        <v>13728</v>
      </c>
      <c r="B4846">
        <v>80</v>
      </c>
      <c r="C4846" t="s">
        <v>2935</v>
      </c>
      <c r="E4846" t="s">
        <v>13729</v>
      </c>
      <c r="F4846" t="s">
        <v>1173</v>
      </c>
      <c r="G4846" t="s">
        <v>13730</v>
      </c>
      <c r="H4846" t="s">
        <v>3741</v>
      </c>
      <c r="I4846" t="s">
        <v>20</v>
      </c>
      <c r="J4846" t="s">
        <v>21</v>
      </c>
      <c r="K4846">
        <v>300000</v>
      </c>
      <c r="L4846">
        <v>1975</v>
      </c>
      <c r="M4846">
        <v>6.2</v>
      </c>
      <c r="N4846">
        <v>1.85</v>
      </c>
    </row>
    <row r="4847" spans="1:14" x14ac:dyDescent="0.3">
      <c r="A4847" t="s">
        <v>13731</v>
      </c>
      <c r="B4847">
        <v>95</v>
      </c>
      <c r="C4847" t="s">
        <v>2924</v>
      </c>
      <c r="D4847">
        <v>2468</v>
      </c>
      <c r="E4847" t="s">
        <v>6241</v>
      </c>
      <c r="F4847" t="s">
        <v>5498</v>
      </c>
      <c r="G4847" t="s">
        <v>13732</v>
      </c>
      <c r="H4847" t="s">
        <v>7447</v>
      </c>
      <c r="I4847" t="s">
        <v>20</v>
      </c>
      <c r="J4847" t="s">
        <v>21</v>
      </c>
      <c r="K4847">
        <v>300000</v>
      </c>
      <c r="L4847">
        <v>2014</v>
      </c>
      <c r="M4847">
        <v>4.8</v>
      </c>
      <c r="N4847">
        <v>1.85</v>
      </c>
    </row>
    <row r="4848" spans="1:14" x14ac:dyDescent="0.3">
      <c r="A4848" t="s">
        <v>13733</v>
      </c>
      <c r="B4848">
        <v>94</v>
      </c>
      <c r="C4848" t="s">
        <v>13734</v>
      </c>
      <c r="E4848" t="s">
        <v>3960</v>
      </c>
      <c r="F4848" t="s">
        <v>13735</v>
      </c>
      <c r="G4848" t="s">
        <v>13736</v>
      </c>
      <c r="H4848" t="s">
        <v>13737</v>
      </c>
      <c r="I4848" t="s">
        <v>20</v>
      </c>
      <c r="J4848" t="s">
        <v>21</v>
      </c>
      <c r="L4848">
        <v>1990</v>
      </c>
      <c r="M4848">
        <v>4.5</v>
      </c>
    </row>
    <row r="4849" spans="1:14" x14ac:dyDescent="0.3">
      <c r="A4849" t="s">
        <v>13738</v>
      </c>
      <c r="B4849">
        <v>98</v>
      </c>
      <c r="C4849" t="s">
        <v>13739</v>
      </c>
      <c r="E4849" t="s">
        <v>936</v>
      </c>
      <c r="F4849" t="s">
        <v>6410</v>
      </c>
      <c r="G4849" t="s">
        <v>13740</v>
      </c>
      <c r="H4849" t="s">
        <v>13741</v>
      </c>
      <c r="I4849" t="s">
        <v>20</v>
      </c>
      <c r="J4849" t="s">
        <v>21</v>
      </c>
      <c r="K4849">
        <v>300000</v>
      </c>
      <c r="L4849">
        <v>2010</v>
      </c>
      <c r="M4849">
        <v>7.2</v>
      </c>
    </row>
    <row r="4850" spans="1:14" x14ac:dyDescent="0.3">
      <c r="A4850" t="s">
        <v>13742</v>
      </c>
      <c r="B4850">
        <v>98</v>
      </c>
      <c r="C4850" t="s">
        <v>13743</v>
      </c>
      <c r="E4850" t="s">
        <v>1848</v>
      </c>
      <c r="F4850" t="s">
        <v>13744</v>
      </c>
      <c r="G4850" t="s">
        <v>13745</v>
      </c>
      <c r="H4850" t="s">
        <v>13746</v>
      </c>
      <c r="I4850" t="s">
        <v>20</v>
      </c>
      <c r="J4850" t="s">
        <v>966</v>
      </c>
      <c r="K4850">
        <v>500000</v>
      </c>
      <c r="L4850">
        <v>2015</v>
      </c>
      <c r="M4850">
        <v>4.3</v>
      </c>
      <c r="N4850">
        <v>1.78</v>
      </c>
    </row>
    <row r="4851" spans="1:14" x14ac:dyDescent="0.3">
      <c r="A4851" t="s">
        <v>13747</v>
      </c>
      <c r="B4851">
        <v>96</v>
      </c>
      <c r="C4851" t="s">
        <v>11823</v>
      </c>
      <c r="E4851" t="s">
        <v>3197</v>
      </c>
      <c r="F4851" t="s">
        <v>9940</v>
      </c>
      <c r="G4851" t="s">
        <v>13748</v>
      </c>
      <c r="H4851" t="s">
        <v>13749</v>
      </c>
      <c r="I4851" t="s">
        <v>20</v>
      </c>
      <c r="J4851" t="s">
        <v>21</v>
      </c>
      <c r="K4851">
        <v>250000</v>
      </c>
      <c r="L4851">
        <v>1981</v>
      </c>
      <c r="M4851">
        <v>4.5</v>
      </c>
      <c r="N4851">
        <v>1.85</v>
      </c>
    </row>
    <row r="4852" spans="1:14" x14ac:dyDescent="0.3">
      <c r="A4852" t="s">
        <v>13750</v>
      </c>
      <c r="B4852">
        <v>97</v>
      </c>
      <c r="C4852" t="s">
        <v>7036</v>
      </c>
      <c r="E4852" t="s">
        <v>13751</v>
      </c>
      <c r="F4852" t="s">
        <v>2766</v>
      </c>
      <c r="G4852" t="s">
        <v>13752</v>
      </c>
      <c r="H4852" t="s">
        <v>13753</v>
      </c>
      <c r="I4852" t="s">
        <v>20</v>
      </c>
      <c r="J4852" t="s">
        <v>21</v>
      </c>
      <c r="K4852">
        <v>300000</v>
      </c>
      <c r="L4852">
        <v>2011</v>
      </c>
      <c r="M4852">
        <v>6.4</v>
      </c>
      <c r="N4852">
        <v>1.85</v>
      </c>
    </row>
    <row r="4853" spans="1:14" x14ac:dyDescent="0.3">
      <c r="A4853" t="s">
        <v>13754</v>
      </c>
      <c r="B4853">
        <v>90</v>
      </c>
      <c r="C4853" t="s">
        <v>7341</v>
      </c>
      <c r="D4853">
        <v>318622</v>
      </c>
      <c r="E4853" t="s">
        <v>3542</v>
      </c>
      <c r="F4853" t="s">
        <v>5658</v>
      </c>
      <c r="G4853" t="s">
        <v>13755</v>
      </c>
      <c r="H4853" t="s">
        <v>13756</v>
      </c>
      <c r="I4853" t="s">
        <v>20</v>
      </c>
      <c r="J4853" t="s">
        <v>21</v>
      </c>
      <c r="K4853">
        <v>270000</v>
      </c>
      <c r="L4853">
        <v>2012</v>
      </c>
      <c r="M4853">
        <v>6.4</v>
      </c>
      <c r="N4853">
        <v>2.35</v>
      </c>
    </row>
    <row r="4854" spans="1:14" x14ac:dyDescent="0.3">
      <c r="A4854" t="s">
        <v>4390</v>
      </c>
      <c r="B4854">
        <v>113</v>
      </c>
      <c r="C4854" t="s">
        <v>1365</v>
      </c>
      <c r="D4854">
        <v>12006514</v>
      </c>
      <c r="E4854" t="s">
        <v>936</v>
      </c>
      <c r="F4854" t="s">
        <v>773</v>
      </c>
      <c r="G4854" t="s">
        <v>13757</v>
      </c>
      <c r="H4854" t="s">
        <v>4930</v>
      </c>
      <c r="I4854" t="s">
        <v>20</v>
      </c>
      <c r="J4854" t="s">
        <v>21</v>
      </c>
      <c r="K4854">
        <v>250000</v>
      </c>
      <c r="L4854">
        <v>1997</v>
      </c>
      <c r="M4854">
        <v>7.3</v>
      </c>
      <c r="N4854">
        <v>1.85</v>
      </c>
    </row>
    <row r="4855" spans="1:14" x14ac:dyDescent="0.3">
      <c r="A4855" t="s">
        <v>9448</v>
      </c>
      <c r="B4855">
        <v>91</v>
      </c>
      <c r="C4855" t="s">
        <v>5049</v>
      </c>
      <c r="D4855">
        <v>4186931</v>
      </c>
      <c r="E4855" t="s">
        <v>936</v>
      </c>
      <c r="F4855" t="s">
        <v>5141</v>
      </c>
      <c r="G4855" t="s">
        <v>13758</v>
      </c>
      <c r="H4855" t="s">
        <v>13759</v>
      </c>
      <c r="I4855" t="s">
        <v>20</v>
      </c>
      <c r="J4855" t="s">
        <v>21</v>
      </c>
      <c r="K4855">
        <v>250000</v>
      </c>
      <c r="L4855">
        <v>2001</v>
      </c>
      <c r="M4855">
        <v>6.9</v>
      </c>
      <c r="N4855">
        <v>1.85</v>
      </c>
    </row>
    <row r="4856" spans="1:14" x14ac:dyDescent="0.3">
      <c r="A4856" t="s">
        <v>13760</v>
      </c>
      <c r="B4856">
        <v>90</v>
      </c>
      <c r="C4856" t="s">
        <v>6642</v>
      </c>
      <c r="E4856" t="s">
        <v>13761</v>
      </c>
      <c r="F4856" t="s">
        <v>13762</v>
      </c>
      <c r="G4856" t="s">
        <v>13763</v>
      </c>
      <c r="H4856" t="s">
        <v>13764</v>
      </c>
      <c r="I4856" t="s">
        <v>20</v>
      </c>
      <c r="J4856" t="s">
        <v>21</v>
      </c>
      <c r="K4856">
        <v>290000</v>
      </c>
      <c r="L4856">
        <v>2010</v>
      </c>
      <c r="M4856">
        <v>4.3</v>
      </c>
      <c r="N4856">
        <v>1.85</v>
      </c>
    </row>
    <row r="4857" spans="1:14" x14ac:dyDescent="0.3">
      <c r="A4857" t="s">
        <v>277</v>
      </c>
      <c r="B4857">
        <v>98</v>
      </c>
      <c r="C4857" t="s">
        <v>13765</v>
      </c>
      <c r="D4857">
        <v>3799339</v>
      </c>
      <c r="E4857" t="s">
        <v>3043</v>
      </c>
      <c r="F4857" t="s">
        <v>13766</v>
      </c>
      <c r="G4857" t="s">
        <v>13767</v>
      </c>
      <c r="H4857" t="s">
        <v>13768</v>
      </c>
      <c r="I4857" t="s">
        <v>20</v>
      </c>
      <c r="J4857" t="s">
        <v>21</v>
      </c>
      <c r="K4857">
        <v>250000</v>
      </c>
      <c r="L4857">
        <v>2002</v>
      </c>
      <c r="M4857">
        <v>7.2</v>
      </c>
      <c r="N4857">
        <v>1.85</v>
      </c>
    </row>
    <row r="4858" spans="1:14" x14ac:dyDescent="0.3">
      <c r="A4858" t="s">
        <v>13769</v>
      </c>
      <c r="B4858">
        <v>94</v>
      </c>
      <c r="C4858" t="s">
        <v>9486</v>
      </c>
      <c r="D4858">
        <v>1977544</v>
      </c>
      <c r="E4858" t="s">
        <v>936</v>
      </c>
      <c r="F4858" t="s">
        <v>7650</v>
      </c>
      <c r="G4858" t="s">
        <v>13770</v>
      </c>
      <c r="H4858" t="s">
        <v>13771</v>
      </c>
      <c r="I4858" t="s">
        <v>20</v>
      </c>
      <c r="J4858" t="s">
        <v>21</v>
      </c>
      <c r="K4858">
        <v>250000</v>
      </c>
      <c r="L4858">
        <v>1995</v>
      </c>
      <c r="M4858">
        <v>6.5</v>
      </c>
      <c r="N4858">
        <v>1.85</v>
      </c>
    </row>
    <row r="4859" spans="1:14" x14ac:dyDescent="0.3">
      <c r="A4859" t="s">
        <v>5413</v>
      </c>
      <c r="B4859">
        <v>96</v>
      </c>
      <c r="C4859" t="s">
        <v>6394</v>
      </c>
      <c r="D4859">
        <v>1050600</v>
      </c>
      <c r="E4859" t="s">
        <v>1649</v>
      </c>
      <c r="F4859" t="s">
        <v>3151</v>
      </c>
      <c r="G4859" t="s">
        <v>13772</v>
      </c>
      <c r="H4859" t="s">
        <v>134</v>
      </c>
      <c r="I4859" t="s">
        <v>20</v>
      </c>
      <c r="J4859" t="s">
        <v>21</v>
      </c>
      <c r="K4859">
        <v>250000</v>
      </c>
      <c r="L4859">
        <v>2000</v>
      </c>
      <c r="M4859">
        <v>6.6</v>
      </c>
      <c r="N4859">
        <v>1.85</v>
      </c>
    </row>
    <row r="4860" spans="1:14" x14ac:dyDescent="0.3">
      <c r="A4860" t="s">
        <v>13773</v>
      </c>
      <c r="B4860">
        <v>100</v>
      </c>
      <c r="C4860" t="s">
        <v>13774</v>
      </c>
      <c r="D4860">
        <v>902835</v>
      </c>
      <c r="E4860" t="s">
        <v>936</v>
      </c>
      <c r="F4860" t="s">
        <v>13775</v>
      </c>
      <c r="G4860" t="s">
        <v>13776</v>
      </c>
      <c r="H4860" t="s">
        <v>13777</v>
      </c>
      <c r="I4860" t="s">
        <v>20</v>
      </c>
      <c r="J4860" t="s">
        <v>21</v>
      </c>
      <c r="K4860">
        <v>250000</v>
      </c>
      <c r="L4860">
        <v>2001</v>
      </c>
      <c r="M4860">
        <v>6.7</v>
      </c>
      <c r="N4860">
        <v>1.85</v>
      </c>
    </row>
    <row r="4861" spans="1:14" x14ac:dyDescent="0.3">
      <c r="A4861" t="s">
        <v>13778</v>
      </c>
      <c r="B4861">
        <v>90</v>
      </c>
      <c r="C4861" t="s">
        <v>13779</v>
      </c>
      <c r="E4861" t="s">
        <v>8886</v>
      </c>
      <c r="F4861" t="s">
        <v>13780</v>
      </c>
      <c r="G4861" t="s">
        <v>13781</v>
      </c>
      <c r="H4861" t="s">
        <v>13782</v>
      </c>
      <c r="I4861" t="s">
        <v>20</v>
      </c>
      <c r="J4861" t="s">
        <v>21</v>
      </c>
      <c r="K4861">
        <v>300000</v>
      </c>
      <c r="L4861">
        <v>2014</v>
      </c>
      <c r="M4861">
        <v>4.3</v>
      </c>
    </row>
    <row r="4862" spans="1:14" x14ac:dyDescent="0.3">
      <c r="A4862" t="s">
        <v>5182</v>
      </c>
      <c r="B4862">
        <v>90</v>
      </c>
      <c r="C4862" t="s">
        <v>4853</v>
      </c>
      <c r="D4862">
        <v>489220</v>
      </c>
      <c r="E4862" t="s">
        <v>3158</v>
      </c>
      <c r="F4862" t="s">
        <v>5183</v>
      </c>
      <c r="G4862" t="s">
        <v>13783</v>
      </c>
      <c r="H4862" t="s">
        <v>7734</v>
      </c>
      <c r="I4862" t="s">
        <v>20</v>
      </c>
      <c r="J4862" t="s">
        <v>182</v>
      </c>
      <c r="K4862">
        <v>365000</v>
      </c>
      <c r="L4862">
        <v>1997</v>
      </c>
      <c r="M4862">
        <v>7.3</v>
      </c>
      <c r="N4862">
        <v>1.85</v>
      </c>
    </row>
    <row r="4863" spans="1:14" x14ac:dyDescent="0.3">
      <c r="A4863" t="s">
        <v>13784</v>
      </c>
      <c r="B4863">
        <v>76</v>
      </c>
      <c r="C4863" t="s">
        <v>2426</v>
      </c>
      <c r="D4863">
        <v>212285</v>
      </c>
      <c r="E4863" t="s">
        <v>1106</v>
      </c>
      <c r="F4863" t="s">
        <v>2170</v>
      </c>
      <c r="G4863" t="s">
        <v>13785</v>
      </c>
      <c r="H4863" t="s">
        <v>13786</v>
      </c>
      <c r="I4863" t="s">
        <v>20</v>
      </c>
      <c r="J4863" t="s">
        <v>251</v>
      </c>
      <c r="K4863">
        <v>250000</v>
      </c>
      <c r="L4863">
        <v>1996</v>
      </c>
      <c r="M4863">
        <v>6.4</v>
      </c>
    </row>
    <row r="4864" spans="1:14" x14ac:dyDescent="0.3">
      <c r="A4864" t="s">
        <v>13787</v>
      </c>
      <c r="B4864">
        <v>75</v>
      </c>
      <c r="C4864" t="s">
        <v>13788</v>
      </c>
      <c r="D4864">
        <v>203134</v>
      </c>
      <c r="E4864" t="s">
        <v>13789</v>
      </c>
      <c r="F4864" t="s">
        <v>13790</v>
      </c>
      <c r="G4864" t="s">
        <v>13791</v>
      </c>
      <c r="H4864" t="s">
        <v>13792</v>
      </c>
      <c r="I4864" t="s">
        <v>20</v>
      </c>
      <c r="J4864" t="s">
        <v>21</v>
      </c>
      <c r="K4864">
        <v>250000</v>
      </c>
      <c r="L4864">
        <v>1997</v>
      </c>
      <c r="M4864">
        <v>7</v>
      </c>
      <c r="N4864">
        <v>1.85</v>
      </c>
    </row>
    <row r="4865" spans="1:14" x14ac:dyDescent="0.3">
      <c r="A4865" t="s">
        <v>13381</v>
      </c>
      <c r="B4865">
        <v>78</v>
      </c>
      <c r="C4865" t="s">
        <v>4097</v>
      </c>
      <c r="D4865">
        <v>191309</v>
      </c>
      <c r="E4865" t="s">
        <v>1265</v>
      </c>
      <c r="F4865" t="s">
        <v>13793</v>
      </c>
      <c r="G4865" t="s">
        <v>13794</v>
      </c>
      <c r="H4865" t="s">
        <v>4873</v>
      </c>
      <c r="I4865" t="s">
        <v>20</v>
      </c>
      <c r="J4865" t="s">
        <v>21</v>
      </c>
      <c r="K4865">
        <v>150000</v>
      </c>
      <c r="L4865">
        <v>2004</v>
      </c>
      <c r="M4865">
        <v>5.5</v>
      </c>
      <c r="N4865">
        <v>1.85</v>
      </c>
    </row>
    <row r="4866" spans="1:14" x14ac:dyDescent="0.3">
      <c r="A4866" t="s">
        <v>13795</v>
      </c>
      <c r="B4866">
        <v>90</v>
      </c>
      <c r="C4866" t="s">
        <v>13796</v>
      </c>
      <c r="D4866">
        <v>3388210</v>
      </c>
      <c r="E4866" t="s">
        <v>146</v>
      </c>
      <c r="F4866" t="s">
        <v>236</v>
      </c>
      <c r="G4866" t="s">
        <v>13797</v>
      </c>
      <c r="H4866" t="s">
        <v>13798</v>
      </c>
      <c r="I4866" t="s">
        <v>20</v>
      </c>
      <c r="J4866" t="s">
        <v>21</v>
      </c>
      <c r="K4866">
        <v>250000</v>
      </c>
      <c r="L4866">
        <v>2011</v>
      </c>
      <c r="M4866">
        <v>6.7</v>
      </c>
      <c r="N4866">
        <v>1.78</v>
      </c>
    </row>
    <row r="4867" spans="1:14" x14ac:dyDescent="0.3">
      <c r="A4867" t="s">
        <v>13799</v>
      </c>
      <c r="B4867">
        <v>96</v>
      </c>
      <c r="C4867" t="s">
        <v>13230</v>
      </c>
      <c r="E4867" t="s">
        <v>3960</v>
      </c>
      <c r="F4867" t="s">
        <v>13800</v>
      </c>
      <c r="G4867" t="s">
        <v>13801</v>
      </c>
      <c r="H4867" t="s">
        <v>13802</v>
      </c>
      <c r="I4867" t="s">
        <v>20</v>
      </c>
      <c r="J4867" t="s">
        <v>21</v>
      </c>
      <c r="K4867">
        <v>300000</v>
      </c>
      <c r="L4867">
        <v>2015</v>
      </c>
      <c r="M4867">
        <v>4.3</v>
      </c>
      <c r="N4867">
        <v>16</v>
      </c>
    </row>
    <row r="4868" spans="1:14" x14ac:dyDescent="0.3">
      <c r="A4868" t="s">
        <v>10892</v>
      </c>
      <c r="B4868">
        <v>92</v>
      </c>
      <c r="C4868" t="s">
        <v>4667</v>
      </c>
      <c r="D4868">
        <v>177840</v>
      </c>
      <c r="E4868" t="s">
        <v>3970</v>
      </c>
      <c r="F4868" t="s">
        <v>8281</v>
      </c>
      <c r="G4868" t="s">
        <v>13803</v>
      </c>
      <c r="H4868" t="s">
        <v>5965</v>
      </c>
      <c r="I4868" t="s">
        <v>20</v>
      </c>
      <c r="J4868" t="s">
        <v>34</v>
      </c>
      <c r="K4868">
        <v>250000</v>
      </c>
      <c r="L4868">
        <v>1999</v>
      </c>
      <c r="M4868">
        <v>6.1</v>
      </c>
    </row>
    <row r="4869" spans="1:14" x14ac:dyDescent="0.3">
      <c r="A4869" t="s">
        <v>13804</v>
      </c>
      <c r="B4869">
        <v>75</v>
      </c>
      <c r="C4869" t="s">
        <v>13805</v>
      </c>
      <c r="D4869">
        <v>47111</v>
      </c>
      <c r="E4869" t="s">
        <v>1649</v>
      </c>
      <c r="F4869" t="s">
        <v>13806</v>
      </c>
      <c r="G4869" t="s">
        <v>13807</v>
      </c>
      <c r="H4869" t="s">
        <v>13808</v>
      </c>
      <c r="I4869" t="s">
        <v>4449</v>
      </c>
      <c r="J4869" t="s">
        <v>21</v>
      </c>
      <c r="L4869">
        <v>2005</v>
      </c>
      <c r="M4869">
        <v>6.8</v>
      </c>
      <c r="N4869">
        <v>1.85</v>
      </c>
    </row>
    <row r="4870" spans="1:14" x14ac:dyDescent="0.3">
      <c r="A4870" t="s">
        <v>8225</v>
      </c>
      <c r="B4870">
        <v>99</v>
      </c>
      <c r="C4870" t="s">
        <v>3758</v>
      </c>
      <c r="D4870">
        <v>49494</v>
      </c>
      <c r="E4870" t="s">
        <v>2588</v>
      </c>
      <c r="F4870" t="s">
        <v>4339</v>
      </c>
      <c r="G4870" t="s">
        <v>13809</v>
      </c>
      <c r="H4870" t="s">
        <v>13810</v>
      </c>
      <c r="I4870" t="s">
        <v>20</v>
      </c>
      <c r="J4870" t="s">
        <v>21</v>
      </c>
      <c r="K4870">
        <v>250000</v>
      </c>
      <c r="L4870">
        <v>2013</v>
      </c>
      <c r="M4870">
        <v>3.9</v>
      </c>
      <c r="N4870">
        <v>2.35</v>
      </c>
    </row>
    <row r="4871" spans="1:14" x14ac:dyDescent="0.3">
      <c r="A4871" t="s">
        <v>45</v>
      </c>
      <c r="B4871">
        <v>58</v>
      </c>
      <c r="C4871" t="s">
        <v>13811</v>
      </c>
      <c r="E4871" t="s">
        <v>1272</v>
      </c>
      <c r="F4871" t="s">
        <v>1499</v>
      </c>
      <c r="G4871" t="s">
        <v>13812</v>
      </c>
      <c r="H4871" t="s">
        <v>13813</v>
      </c>
      <c r="I4871" t="s">
        <v>20</v>
      </c>
      <c r="J4871" t="s">
        <v>34</v>
      </c>
      <c r="M4871">
        <v>8.5</v>
      </c>
      <c r="N4871">
        <v>16</v>
      </c>
    </row>
    <row r="4872" spans="1:14" x14ac:dyDescent="0.3">
      <c r="A4872" t="s">
        <v>13814</v>
      </c>
      <c r="B4872">
        <v>86</v>
      </c>
      <c r="C4872" t="s">
        <v>13815</v>
      </c>
      <c r="E4872" t="s">
        <v>2190</v>
      </c>
      <c r="F4872" t="s">
        <v>13122</v>
      </c>
      <c r="G4872" t="s">
        <v>13816</v>
      </c>
      <c r="H4872" t="s">
        <v>13817</v>
      </c>
      <c r="I4872" t="s">
        <v>20</v>
      </c>
      <c r="J4872" t="s">
        <v>21</v>
      </c>
      <c r="L4872">
        <v>2004</v>
      </c>
      <c r="M4872">
        <v>6.9</v>
      </c>
    </row>
    <row r="4873" spans="1:14" x14ac:dyDescent="0.3">
      <c r="A4873" t="s">
        <v>7135</v>
      </c>
      <c r="B4873">
        <v>92</v>
      </c>
      <c r="C4873" t="s">
        <v>13818</v>
      </c>
      <c r="D4873">
        <v>45661</v>
      </c>
      <c r="E4873" t="s">
        <v>2588</v>
      </c>
      <c r="F4873" t="s">
        <v>13819</v>
      </c>
      <c r="G4873" t="s">
        <v>13820</v>
      </c>
      <c r="H4873" t="s">
        <v>13821</v>
      </c>
      <c r="I4873" t="s">
        <v>20</v>
      </c>
      <c r="J4873" t="s">
        <v>21</v>
      </c>
      <c r="L4873">
        <v>2007</v>
      </c>
      <c r="M4873">
        <v>7.3</v>
      </c>
      <c r="N4873">
        <v>2.35</v>
      </c>
    </row>
    <row r="4874" spans="1:14" x14ac:dyDescent="0.3">
      <c r="A4874" t="s">
        <v>13822</v>
      </c>
      <c r="B4874">
        <v>101</v>
      </c>
      <c r="C4874" t="s">
        <v>5127</v>
      </c>
      <c r="E4874" t="s">
        <v>575</v>
      </c>
      <c r="F4874" t="s">
        <v>648</v>
      </c>
      <c r="G4874" t="s">
        <v>13823</v>
      </c>
      <c r="H4874" t="s">
        <v>13824</v>
      </c>
      <c r="I4874" t="s">
        <v>20</v>
      </c>
      <c r="J4874" t="s">
        <v>34</v>
      </c>
      <c r="L4874">
        <v>2009</v>
      </c>
      <c r="M4874">
        <v>6.9</v>
      </c>
      <c r="N4874">
        <v>2.35</v>
      </c>
    </row>
    <row r="4875" spans="1:14" x14ac:dyDescent="0.3">
      <c r="A4875" t="s">
        <v>13825</v>
      </c>
      <c r="B4875">
        <v>81</v>
      </c>
      <c r="C4875" t="s">
        <v>13826</v>
      </c>
      <c r="D4875">
        <v>18195</v>
      </c>
      <c r="E4875" t="s">
        <v>7329</v>
      </c>
      <c r="F4875" t="s">
        <v>11888</v>
      </c>
      <c r="G4875" t="s">
        <v>13827</v>
      </c>
      <c r="H4875" t="s">
        <v>13828</v>
      </c>
      <c r="I4875" t="s">
        <v>20</v>
      </c>
      <c r="J4875" t="s">
        <v>21</v>
      </c>
      <c r="K4875">
        <v>250000</v>
      </c>
      <c r="L4875">
        <v>1997</v>
      </c>
      <c r="M4875">
        <v>6.3</v>
      </c>
      <c r="N4875">
        <v>1.85</v>
      </c>
    </row>
    <row r="4876" spans="1:14" x14ac:dyDescent="0.3">
      <c r="A4876" t="s">
        <v>13829</v>
      </c>
      <c r="B4876">
        <v>93</v>
      </c>
      <c r="C4876" t="s">
        <v>13830</v>
      </c>
      <c r="E4876" t="s">
        <v>10710</v>
      </c>
      <c r="F4876" t="s">
        <v>3899</v>
      </c>
      <c r="G4876" t="s">
        <v>13831</v>
      </c>
      <c r="H4876" t="s">
        <v>13832</v>
      </c>
      <c r="I4876" t="s">
        <v>20</v>
      </c>
      <c r="J4876" t="s">
        <v>21</v>
      </c>
      <c r="L4876">
        <v>2008</v>
      </c>
      <c r="M4876">
        <v>2.5</v>
      </c>
      <c r="N4876">
        <v>1.85</v>
      </c>
    </row>
    <row r="4877" spans="1:14" x14ac:dyDescent="0.3">
      <c r="A4877" t="s">
        <v>7780</v>
      </c>
      <c r="B4877">
        <v>95</v>
      </c>
      <c r="C4877" t="s">
        <v>13833</v>
      </c>
      <c r="E4877" t="s">
        <v>2190</v>
      </c>
      <c r="F4877" t="s">
        <v>7780</v>
      </c>
      <c r="G4877" t="s">
        <v>13834</v>
      </c>
      <c r="H4877" t="s">
        <v>13835</v>
      </c>
      <c r="I4877" t="s">
        <v>20</v>
      </c>
      <c r="J4877" t="s">
        <v>182</v>
      </c>
      <c r="K4877">
        <v>250000</v>
      </c>
      <c r="L4877">
        <v>2010</v>
      </c>
      <c r="M4877">
        <v>5.7</v>
      </c>
      <c r="N4877">
        <v>1.78</v>
      </c>
    </row>
    <row r="4878" spans="1:14" x14ac:dyDescent="0.3">
      <c r="A4878" t="s">
        <v>13836</v>
      </c>
      <c r="B4878">
        <v>107</v>
      </c>
      <c r="C4878" t="s">
        <v>13837</v>
      </c>
      <c r="E4878" t="s">
        <v>13838</v>
      </c>
      <c r="F4878" t="s">
        <v>13839</v>
      </c>
      <c r="G4878" t="s">
        <v>13840</v>
      </c>
      <c r="H4878" t="s">
        <v>13841</v>
      </c>
      <c r="I4878" t="s">
        <v>20</v>
      </c>
      <c r="J4878" t="s">
        <v>21</v>
      </c>
      <c r="L4878">
        <v>2009</v>
      </c>
      <c r="M4878">
        <v>7</v>
      </c>
      <c r="N4878">
        <v>1.78</v>
      </c>
    </row>
    <row r="4879" spans="1:14" x14ac:dyDescent="0.3">
      <c r="A4879" t="s">
        <v>13842</v>
      </c>
      <c r="B4879">
        <v>98</v>
      </c>
      <c r="C4879" t="s">
        <v>13843</v>
      </c>
      <c r="E4879" t="s">
        <v>4396</v>
      </c>
      <c r="F4879" t="s">
        <v>13844</v>
      </c>
      <c r="G4879" t="s">
        <v>13845</v>
      </c>
      <c r="H4879" t="s">
        <v>13846</v>
      </c>
      <c r="I4879" t="s">
        <v>20</v>
      </c>
      <c r="J4879" t="s">
        <v>21</v>
      </c>
      <c r="K4879">
        <v>250000</v>
      </c>
      <c r="L4879">
        <v>2010</v>
      </c>
      <c r="M4879">
        <v>6.2</v>
      </c>
    </row>
    <row r="4880" spans="1:14" x14ac:dyDescent="0.3">
      <c r="A4880" t="s">
        <v>13847</v>
      </c>
      <c r="B4880">
        <v>35</v>
      </c>
      <c r="C4880" t="s">
        <v>13848</v>
      </c>
      <c r="E4880" t="s">
        <v>13849</v>
      </c>
      <c r="F4880" t="s">
        <v>13850</v>
      </c>
      <c r="G4880" t="s">
        <v>13851</v>
      </c>
      <c r="H4880" t="s">
        <v>13852</v>
      </c>
      <c r="I4880" t="s">
        <v>20</v>
      </c>
      <c r="J4880" t="s">
        <v>21</v>
      </c>
      <c r="L4880">
        <v>2007</v>
      </c>
      <c r="M4880">
        <v>6.9</v>
      </c>
    </row>
    <row r="4881" spans="1:14" x14ac:dyDescent="0.3">
      <c r="A4881" t="s">
        <v>13853</v>
      </c>
      <c r="B4881">
        <v>108</v>
      </c>
      <c r="C4881" t="s">
        <v>1768</v>
      </c>
      <c r="E4881" t="s">
        <v>1272</v>
      </c>
      <c r="F4881" t="s">
        <v>876</v>
      </c>
      <c r="G4881" t="s">
        <v>13854</v>
      </c>
      <c r="H4881" t="s">
        <v>13855</v>
      </c>
      <c r="I4881" t="s">
        <v>20</v>
      </c>
      <c r="J4881" t="s">
        <v>21</v>
      </c>
      <c r="L4881">
        <v>1982</v>
      </c>
      <c r="M4881">
        <v>4.5</v>
      </c>
      <c r="N4881">
        <v>1.85</v>
      </c>
    </row>
    <row r="4882" spans="1:14" x14ac:dyDescent="0.3">
      <c r="A4882" t="s">
        <v>13856</v>
      </c>
      <c r="B4882">
        <v>66</v>
      </c>
      <c r="C4882" t="s">
        <v>13857</v>
      </c>
      <c r="E4882" t="s">
        <v>43</v>
      </c>
      <c r="F4882" t="s">
        <v>13858</v>
      </c>
      <c r="G4882" t="s">
        <v>13859</v>
      </c>
      <c r="H4882" t="s">
        <v>13860</v>
      </c>
      <c r="I4882" t="s">
        <v>20</v>
      </c>
      <c r="J4882" t="s">
        <v>21</v>
      </c>
      <c r="K4882">
        <v>250000</v>
      </c>
      <c r="L4882">
        <v>2013</v>
      </c>
      <c r="M4882">
        <v>7.8</v>
      </c>
    </row>
    <row r="4883" spans="1:14" x14ac:dyDescent="0.3">
      <c r="A4883" t="s">
        <v>13861</v>
      </c>
      <c r="B4883">
        <v>95</v>
      </c>
      <c r="C4883" t="s">
        <v>13862</v>
      </c>
      <c r="E4883" t="s">
        <v>3456</v>
      </c>
      <c r="F4883" t="s">
        <v>11455</v>
      </c>
      <c r="G4883" t="s">
        <v>13863</v>
      </c>
      <c r="H4883" t="s">
        <v>13864</v>
      </c>
      <c r="I4883" t="s">
        <v>20</v>
      </c>
      <c r="J4883" t="s">
        <v>21</v>
      </c>
      <c r="K4883">
        <v>250000</v>
      </c>
      <c r="L4883">
        <v>2012</v>
      </c>
      <c r="M4883">
        <v>4.4000000000000004</v>
      </c>
    </row>
    <row r="4884" spans="1:14" x14ac:dyDescent="0.3">
      <c r="A4884" t="s">
        <v>7753</v>
      </c>
      <c r="B4884">
        <v>99</v>
      </c>
      <c r="C4884" t="s">
        <v>1268</v>
      </c>
      <c r="E4884" t="s">
        <v>6414</v>
      </c>
      <c r="F4884" t="s">
        <v>1699</v>
      </c>
      <c r="G4884" t="s">
        <v>7754</v>
      </c>
      <c r="H4884" t="s">
        <v>7755</v>
      </c>
      <c r="I4884" t="s">
        <v>20</v>
      </c>
      <c r="J4884" t="s">
        <v>21</v>
      </c>
      <c r="L4884">
        <v>1998</v>
      </c>
      <c r="M4884">
        <v>7.4</v>
      </c>
      <c r="N4884">
        <v>1.33</v>
      </c>
    </row>
    <row r="4885" spans="1:14" x14ac:dyDescent="0.3">
      <c r="A4885" t="s">
        <v>13494</v>
      </c>
      <c r="B4885">
        <v>108</v>
      </c>
      <c r="C4885" t="s">
        <v>13865</v>
      </c>
      <c r="E4885" t="s">
        <v>10608</v>
      </c>
      <c r="F4885" t="s">
        <v>13866</v>
      </c>
      <c r="G4885" t="s">
        <v>13867</v>
      </c>
      <c r="H4885" t="s">
        <v>13868</v>
      </c>
      <c r="I4885" t="s">
        <v>20</v>
      </c>
      <c r="J4885" t="s">
        <v>21</v>
      </c>
      <c r="K4885">
        <v>250000</v>
      </c>
      <c r="L4885">
        <v>2014</v>
      </c>
      <c r="M4885">
        <v>6.6</v>
      </c>
    </row>
    <row r="4886" spans="1:14" x14ac:dyDescent="0.3">
      <c r="A4886" t="s">
        <v>13869</v>
      </c>
      <c r="B4886">
        <v>90</v>
      </c>
      <c r="C4886" t="s">
        <v>3812</v>
      </c>
      <c r="E4886" t="s">
        <v>43</v>
      </c>
      <c r="F4886" t="s">
        <v>6825</v>
      </c>
      <c r="G4886" t="s">
        <v>13870</v>
      </c>
      <c r="H4886" t="s">
        <v>6353</v>
      </c>
      <c r="I4886" t="s">
        <v>20</v>
      </c>
      <c r="J4886" t="s">
        <v>21</v>
      </c>
      <c r="K4886">
        <v>250000</v>
      </c>
      <c r="L4886">
        <v>2014</v>
      </c>
      <c r="M4886">
        <v>8</v>
      </c>
    </row>
    <row r="4887" spans="1:14" x14ac:dyDescent="0.3">
      <c r="A4887" t="s">
        <v>9990</v>
      </c>
      <c r="B4887">
        <v>151</v>
      </c>
      <c r="C4887" t="s">
        <v>13871</v>
      </c>
      <c r="E4887" t="s">
        <v>3493</v>
      </c>
      <c r="F4887" t="s">
        <v>13872</v>
      </c>
      <c r="G4887" t="s">
        <v>13873</v>
      </c>
      <c r="H4887" t="s">
        <v>13874</v>
      </c>
      <c r="I4887" t="s">
        <v>45</v>
      </c>
      <c r="J4887" t="s">
        <v>21</v>
      </c>
      <c r="K4887">
        <v>245000</v>
      </c>
      <c r="L4887">
        <v>1925</v>
      </c>
      <c r="M4887">
        <v>8.3000000000000007</v>
      </c>
      <c r="N4887">
        <v>1.33</v>
      </c>
    </row>
    <row r="4888" spans="1:14" x14ac:dyDescent="0.3">
      <c r="A4888" t="s">
        <v>13875</v>
      </c>
      <c r="B4888">
        <v>83</v>
      </c>
      <c r="C4888" t="s">
        <v>13876</v>
      </c>
      <c r="E4888" t="s">
        <v>1099</v>
      </c>
      <c r="F4888" t="s">
        <v>8295</v>
      </c>
      <c r="G4888" t="s">
        <v>13877</v>
      </c>
      <c r="H4888" t="s">
        <v>13878</v>
      </c>
      <c r="I4888" t="s">
        <v>20</v>
      </c>
      <c r="J4888" t="s">
        <v>21</v>
      </c>
      <c r="K4888">
        <v>240000</v>
      </c>
      <c r="L4888">
        <v>2006</v>
      </c>
      <c r="M4888">
        <v>6.5</v>
      </c>
    </row>
    <row r="4889" spans="1:14" x14ac:dyDescent="0.3">
      <c r="A4889" t="s">
        <v>13879</v>
      </c>
      <c r="B4889">
        <v>108</v>
      </c>
      <c r="C4889" t="s">
        <v>13880</v>
      </c>
      <c r="E4889" t="s">
        <v>4042</v>
      </c>
      <c r="F4889" t="s">
        <v>13881</v>
      </c>
      <c r="G4889" t="s">
        <v>13882</v>
      </c>
      <c r="H4889" t="s">
        <v>13883</v>
      </c>
      <c r="I4889" t="s">
        <v>20</v>
      </c>
      <c r="J4889" t="s">
        <v>21</v>
      </c>
      <c r="K4889">
        <v>250000</v>
      </c>
      <c r="L4889">
        <v>2013</v>
      </c>
      <c r="M4889">
        <v>7.1</v>
      </c>
      <c r="N4889">
        <v>1.85</v>
      </c>
    </row>
    <row r="4890" spans="1:14" x14ac:dyDescent="0.3">
      <c r="A4890" t="s">
        <v>7613</v>
      </c>
      <c r="B4890">
        <v>92</v>
      </c>
      <c r="C4890" t="s">
        <v>13884</v>
      </c>
      <c r="D4890">
        <v>104792</v>
      </c>
      <c r="E4890" t="s">
        <v>5283</v>
      </c>
      <c r="F4890" t="s">
        <v>38</v>
      </c>
      <c r="G4890" t="s">
        <v>13885</v>
      </c>
      <c r="H4890" t="s">
        <v>13886</v>
      </c>
      <c r="I4890" t="s">
        <v>20</v>
      </c>
      <c r="J4890" t="s">
        <v>34</v>
      </c>
      <c r="L4890">
        <v>2008</v>
      </c>
      <c r="M4890">
        <v>7.1</v>
      </c>
      <c r="N4890">
        <v>1.85</v>
      </c>
    </row>
    <row r="4891" spans="1:14" x14ac:dyDescent="0.3">
      <c r="A4891" t="s">
        <v>13887</v>
      </c>
      <c r="B4891">
        <v>105</v>
      </c>
      <c r="C4891" t="s">
        <v>13888</v>
      </c>
      <c r="E4891" t="s">
        <v>13889</v>
      </c>
      <c r="F4891" t="s">
        <v>13890</v>
      </c>
      <c r="G4891" t="s">
        <v>13891</v>
      </c>
      <c r="H4891" t="s">
        <v>13892</v>
      </c>
      <c r="I4891" t="s">
        <v>20</v>
      </c>
      <c r="J4891" t="s">
        <v>21</v>
      </c>
      <c r="K4891">
        <v>250000</v>
      </c>
      <c r="L4891">
        <v>2015</v>
      </c>
      <c r="M4891">
        <v>4</v>
      </c>
    </row>
    <row r="4892" spans="1:14" x14ac:dyDescent="0.3">
      <c r="A4892" t="s">
        <v>13893</v>
      </c>
      <c r="B4892">
        <v>86</v>
      </c>
      <c r="C4892" t="s">
        <v>13894</v>
      </c>
      <c r="D4892">
        <v>111300</v>
      </c>
      <c r="E4892" t="s">
        <v>43</v>
      </c>
      <c r="F4892" t="s">
        <v>13895</v>
      </c>
      <c r="G4892" t="s">
        <v>13896</v>
      </c>
      <c r="H4892" t="s">
        <v>13897</v>
      </c>
      <c r="I4892" t="s">
        <v>20</v>
      </c>
      <c r="J4892" t="s">
        <v>21</v>
      </c>
      <c r="K4892">
        <v>225000</v>
      </c>
      <c r="L4892">
        <v>2012</v>
      </c>
      <c r="M4892">
        <v>7.5</v>
      </c>
      <c r="N4892">
        <v>2.35</v>
      </c>
    </row>
    <row r="4893" spans="1:14" x14ac:dyDescent="0.3">
      <c r="A4893" t="s">
        <v>13898</v>
      </c>
      <c r="B4893">
        <v>106</v>
      </c>
      <c r="C4893" t="s">
        <v>2521</v>
      </c>
      <c r="D4893">
        <v>1027119</v>
      </c>
      <c r="E4893" t="s">
        <v>2190</v>
      </c>
      <c r="F4893" t="s">
        <v>7746</v>
      </c>
      <c r="G4893" t="s">
        <v>13899</v>
      </c>
      <c r="H4893" t="s">
        <v>13900</v>
      </c>
      <c r="I4893" t="s">
        <v>20</v>
      </c>
      <c r="J4893" t="s">
        <v>21</v>
      </c>
      <c r="K4893">
        <v>225000</v>
      </c>
      <c r="L4893">
        <v>2000</v>
      </c>
      <c r="M4893">
        <v>7</v>
      </c>
      <c r="N4893">
        <v>1.85</v>
      </c>
    </row>
    <row r="4894" spans="1:14" x14ac:dyDescent="0.3">
      <c r="A4894" t="s">
        <v>13901</v>
      </c>
      <c r="B4894">
        <v>93</v>
      </c>
      <c r="C4894" t="s">
        <v>13902</v>
      </c>
      <c r="E4894" t="s">
        <v>1649</v>
      </c>
      <c r="F4894" t="s">
        <v>13903</v>
      </c>
      <c r="G4894" t="s">
        <v>13904</v>
      </c>
      <c r="H4894" t="s">
        <v>13905</v>
      </c>
      <c r="I4894" t="s">
        <v>20</v>
      </c>
      <c r="J4894" t="s">
        <v>21</v>
      </c>
      <c r="K4894">
        <v>100000</v>
      </c>
      <c r="L4894">
        <v>1969</v>
      </c>
      <c r="M4894">
        <v>4</v>
      </c>
      <c r="N4894">
        <v>1.37</v>
      </c>
    </row>
    <row r="4895" spans="1:14" x14ac:dyDescent="0.3">
      <c r="A4895" t="s">
        <v>13906</v>
      </c>
      <c r="B4895">
        <v>80</v>
      </c>
      <c r="C4895" t="s">
        <v>13907</v>
      </c>
      <c r="D4895">
        <v>5000000</v>
      </c>
      <c r="E4895" t="s">
        <v>13908</v>
      </c>
      <c r="F4895" t="s">
        <v>13909</v>
      </c>
      <c r="G4895" t="s">
        <v>13910</v>
      </c>
      <c r="H4895" t="s">
        <v>13911</v>
      </c>
      <c r="I4895" t="s">
        <v>20</v>
      </c>
      <c r="J4895" t="s">
        <v>21</v>
      </c>
      <c r="K4895">
        <v>210000</v>
      </c>
      <c r="L4895">
        <v>1953</v>
      </c>
      <c r="M4895">
        <v>6.7</v>
      </c>
      <c r="N4895">
        <v>1.37</v>
      </c>
    </row>
    <row r="4896" spans="1:14" x14ac:dyDescent="0.3">
      <c r="A4896" t="s">
        <v>5817</v>
      </c>
      <c r="B4896">
        <v>127</v>
      </c>
      <c r="C4896" t="s">
        <v>10309</v>
      </c>
      <c r="E4896" t="s">
        <v>10310</v>
      </c>
      <c r="F4896" t="s">
        <v>3044</v>
      </c>
      <c r="G4896" t="s">
        <v>10311</v>
      </c>
      <c r="H4896" t="s">
        <v>10312</v>
      </c>
      <c r="I4896" t="s">
        <v>20</v>
      </c>
      <c r="J4896" t="s">
        <v>21</v>
      </c>
      <c r="K4896">
        <v>5000000</v>
      </c>
      <c r="L4896">
        <v>1954</v>
      </c>
      <c r="M4896">
        <v>7.2</v>
      </c>
      <c r="N4896">
        <v>1.37</v>
      </c>
    </row>
    <row r="4897" spans="1:14" x14ac:dyDescent="0.3">
      <c r="A4897" t="s">
        <v>570</v>
      </c>
      <c r="B4897">
        <v>93</v>
      </c>
      <c r="C4897" t="s">
        <v>250</v>
      </c>
      <c r="E4897" t="s">
        <v>155</v>
      </c>
      <c r="F4897" t="s">
        <v>13912</v>
      </c>
      <c r="G4897" t="s">
        <v>13913</v>
      </c>
      <c r="H4897" t="s">
        <v>13914</v>
      </c>
      <c r="I4897" t="s">
        <v>20</v>
      </c>
      <c r="J4897" t="s">
        <v>251</v>
      </c>
      <c r="K4897">
        <v>200000</v>
      </c>
      <c r="L4897">
        <v>1979</v>
      </c>
      <c r="M4897">
        <v>7</v>
      </c>
      <c r="N4897">
        <v>2.35</v>
      </c>
    </row>
    <row r="4898" spans="1:14" x14ac:dyDescent="0.3">
      <c r="A4898" t="s">
        <v>354</v>
      </c>
      <c r="B4898">
        <v>96</v>
      </c>
      <c r="C4898" t="s">
        <v>13915</v>
      </c>
      <c r="D4898">
        <v>4505922</v>
      </c>
      <c r="E4898" t="s">
        <v>1649</v>
      </c>
      <c r="F4898" t="s">
        <v>170</v>
      </c>
      <c r="G4898" t="s">
        <v>13916</v>
      </c>
      <c r="H4898" t="s">
        <v>13917</v>
      </c>
      <c r="I4898" t="s">
        <v>20</v>
      </c>
      <c r="J4898" t="s">
        <v>21</v>
      </c>
      <c r="K4898">
        <v>200000</v>
      </c>
      <c r="L4898">
        <v>1996</v>
      </c>
      <c r="M4898">
        <v>7.4</v>
      </c>
      <c r="N4898">
        <v>1.85</v>
      </c>
    </row>
    <row r="4899" spans="1:14" x14ac:dyDescent="0.3">
      <c r="A4899" t="s">
        <v>5247</v>
      </c>
      <c r="B4899">
        <v>99</v>
      </c>
      <c r="C4899" t="s">
        <v>13918</v>
      </c>
      <c r="D4899">
        <v>3500000</v>
      </c>
      <c r="E4899" t="s">
        <v>6063</v>
      </c>
      <c r="F4899" t="s">
        <v>2363</v>
      </c>
      <c r="G4899" t="s">
        <v>13919</v>
      </c>
      <c r="H4899" t="s">
        <v>13920</v>
      </c>
      <c r="I4899" t="s">
        <v>5895</v>
      </c>
      <c r="J4899" t="s">
        <v>4364</v>
      </c>
      <c r="K4899">
        <v>200000</v>
      </c>
      <c r="L4899">
        <v>1964</v>
      </c>
      <c r="M4899">
        <v>8</v>
      </c>
      <c r="N4899">
        <v>2.35</v>
      </c>
    </row>
    <row r="4900" spans="1:14" x14ac:dyDescent="0.3">
      <c r="A4900" t="s">
        <v>13921</v>
      </c>
      <c r="B4900">
        <v>66</v>
      </c>
      <c r="C4900" t="s">
        <v>13922</v>
      </c>
      <c r="E4900" t="s">
        <v>13923</v>
      </c>
      <c r="F4900" t="s">
        <v>13924</v>
      </c>
      <c r="G4900" t="s">
        <v>13925</v>
      </c>
      <c r="H4900" t="s">
        <v>13926</v>
      </c>
      <c r="I4900" t="s">
        <v>20</v>
      </c>
      <c r="J4900" t="s">
        <v>21</v>
      </c>
      <c r="K4900">
        <v>200000</v>
      </c>
      <c r="L4900">
        <v>1933</v>
      </c>
      <c r="M4900">
        <v>6.5</v>
      </c>
      <c r="N4900">
        <v>1.37</v>
      </c>
    </row>
    <row r="4901" spans="1:14" x14ac:dyDescent="0.3">
      <c r="A4901" t="s">
        <v>13927</v>
      </c>
      <c r="B4901">
        <v>85</v>
      </c>
      <c r="C4901" t="s">
        <v>13928</v>
      </c>
      <c r="D4901">
        <v>381225</v>
      </c>
      <c r="E4901" t="s">
        <v>43</v>
      </c>
      <c r="F4901" t="s">
        <v>13929</v>
      </c>
      <c r="G4901" t="s">
        <v>13930</v>
      </c>
      <c r="H4901" t="s">
        <v>13931</v>
      </c>
      <c r="I4901" t="s">
        <v>20</v>
      </c>
      <c r="J4901" t="s">
        <v>21</v>
      </c>
      <c r="K4901">
        <v>200000</v>
      </c>
      <c r="L4901">
        <v>2004</v>
      </c>
      <c r="M4901">
        <v>7.2</v>
      </c>
      <c r="N4901">
        <v>1.78</v>
      </c>
    </row>
    <row r="4902" spans="1:14" x14ac:dyDescent="0.3">
      <c r="A4902" t="s">
        <v>13932</v>
      </c>
      <c r="B4902">
        <v>101</v>
      </c>
      <c r="C4902" t="s">
        <v>13933</v>
      </c>
      <c r="D4902">
        <v>2428241</v>
      </c>
      <c r="E4902" t="s">
        <v>2190</v>
      </c>
      <c r="F4902" t="s">
        <v>13934</v>
      </c>
      <c r="G4902" t="s">
        <v>13935</v>
      </c>
      <c r="H4902" t="s">
        <v>13936</v>
      </c>
      <c r="I4902" t="s">
        <v>20</v>
      </c>
      <c r="J4902" t="s">
        <v>21</v>
      </c>
      <c r="K4902">
        <v>200000</v>
      </c>
      <c r="L4902">
        <v>2010</v>
      </c>
      <c r="M4902">
        <v>6.4</v>
      </c>
    </row>
    <row r="4903" spans="1:14" x14ac:dyDescent="0.3">
      <c r="A4903" t="s">
        <v>6430</v>
      </c>
      <c r="B4903">
        <v>97</v>
      </c>
      <c r="C4903" t="s">
        <v>1337</v>
      </c>
      <c r="D4903">
        <v>78030</v>
      </c>
      <c r="E4903" t="s">
        <v>2190</v>
      </c>
      <c r="F4903" t="s">
        <v>3696</v>
      </c>
      <c r="G4903" t="s">
        <v>13937</v>
      </c>
      <c r="H4903" t="s">
        <v>13938</v>
      </c>
      <c r="I4903" t="s">
        <v>20</v>
      </c>
      <c r="J4903" t="s">
        <v>21</v>
      </c>
      <c r="K4903">
        <v>200000</v>
      </c>
      <c r="L4903">
        <v>2012</v>
      </c>
      <c r="M4903">
        <v>6.5</v>
      </c>
      <c r="N4903">
        <v>2.35</v>
      </c>
    </row>
    <row r="4904" spans="1:14" x14ac:dyDescent="0.3">
      <c r="A4904" t="s">
        <v>1214</v>
      </c>
      <c r="B4904">
        <v>119</v>
      </c>
      <c r="C4904" t="s">
        <v>13939</v>
      </c>
      <c r="D4904">
        <v>59774</v>
      </c>
      <c r="E4904" t="s">
        <v>936</v>
      </c>
      <c r="F4904" t="s">
        <v>13940</v>
      </c>
      <c r="G4904" t="s">
        <v>13941</v>
      </c>
      <c r="H4904" t="s">
        <v>13942</v>
      </c>
      <c r="I4904" t="s">
        <v>5288</v>
      </c>
      <c r="J4904" t="s">
        <v>520</v>
      </c>
      <c r="L4904">
        <v>2010</v>
      </c>
      <c r="M4904">
        <v>6.8</v>
      </c>
      <c r="N4904">
        <v>2.35</v>
      </c>
    </row>
    <row r="4905" spans="1:14" x14ac:dyDescent="0.3">
      <c r="A4905" t="s">
        <v>13943</v>
      </c>
      <c r="B4905">
        <v>103</v>
      </c>
      <c r="C4905" t="s">
        <v>13944</v>
      </c>
      <c r="D4905">
        <v>174682</v>
      </c>
      <c r="E4905" t="s">
        <v>3846</v>
      </c>
      <c r="F4905" t="s">
        <v>13945</v>
      </c>
      <c r="G4905" t="s">
        <v>13946</v>
      </c>
      <c r="H4905" t="s">
        <v>13947</v>
      </c>
      <c r="I4905" t="s">
        <v>20</v>
      </c>
      <c r="J4905" t="s">
        <v>21</v>
      </c>
      <c r="K4905">
        <v>200000</v>
      </c>
      <c r="L4905">
        <v>2002</v>
      </c>
      <c r="M4905">
        <v>6.9</v>
      </c>
    </row>
    <row r="4906" spans="1:14" x14ac:dyDescent="0.3">
      <c r="A4906" t="s">
        <v>13948</v>
      </c>
      <c r="B4906">
        <v>86</v>
      </c>
      <c r="C4906" t="s">
        <v>13949</v>
      </c>
      <c r="D4906">
        <v>215185</v>
      </c>
      <c r="E4906" t="s">
        <v>13264</v>
      </c>
      <c r="F4906" t="s">
        <v>13950</v>
      </c>
      <c r="G4906" t="s">
        <v>13951</v>
      </c>
      <c r="H4906" t="s">
        <v>13952</v>
      </c>
      <c r="I4906" t="s">
        <v>20</v>
      </c>
      <c r="J4906" t="s">
        <v>21</v>
      </c>
      <c r="K4906">
        <v>200000</v>
      </c>
      <c r="L4906">
        <v>2008</v>
      </c>
      <c r="M4906">
        <v>7.5</v>
      </c>
    </row>
    <row r="4907" spans="1:14" x14ac:dyDescent="0.3">
      <c r="A4907" t="s">
        <v>1005</v>
      </c>
      <c r="B4907">
        <v>106</v>
      </c>
      <c r="C4907" t="s">
        <v>3255</v>
      </c>
      <c r="D4907">
        <v>32154410</v>
      </c>
      <c r="E4907" t="s">
        <v>1392</v>
      </c>
      <c r="F4907" t="s">
        <v>303</v>
      </c>
      <c r="G4907" t="s">
        <v>5123</v>
      </c>
      <c r="H4907" t="s">
        <v>5124</v>
      </c>
      <c r="I4907" t="s">
        <v>20</v>
      </c>
      <c r="J4907" t="s">
        <v>21</v>
      </c>
      <c r="K4907">
        <v>30000000</v>
      </c>
      <c r="L4907">
        <v>2013</v>
      </c>
      <c r="M4907">
        <v>7.1</v>
      </c>
      <c r="N4907">
        <v>1.85</v>
      </c>
    </row>
    <row r="4908" spans="1:14" x14ac:dyDescent="0.3">
      <c r="A4908" t="s">
        <v>13953</v>
      </c>
      <c r="B4908">
        <v>90</v>
      </c>
      <c r="C4908" t="s">
        <v>13953</v>
      </c>
      <c r="E4908" t="s">
        <v>3049</v>
      </c>
      <c r="F4908" t="s">
        <v>13610</v>
      </c>
      <c r="G4908" t="s">
        <v>13954</v>
      </c>
      <c r="H4908" t="s">
        <v>13955</v>
      </c>
      <c r="I4908" t="s">
        <v>20</v>
      </c>
      <c r="J4908" t="s">
        <v>21</v>
      </c>
      <c r="K4908">
        <v>200000</v>
      </c>
      <c r="L4908">
        <v>2003</v>
      </c>
      <c r="M4908">
        <v>5.0999999999999996</v>
      </c>
      <c r="N4908">
        <v>1.33</v>
      </c>
    </row>
    <row r="4909" spans="1:14" x14ac:dyDescent="0.3">
      <c r="A4909" t="s">
        <v>7444</v>
      </c>
      <c r="B4909">
        <v>95</v>
      </c>
      <c r="C4909" t="s">
        <v>7444</v>
      </c>
      <c r="E4909" t="s">
        <v>1649</v>
      </c>
      <c r="F4909" t="s">
        <v>13956</v>
      </c>
      <c r="G4909" t="s">
        <v>13957</v>
      </c>
      <c r="H4909" t="s">
        <v>13958</v>
      </c>
      <c r="I4909" t="s">
        <v>20</v>
      </c>
      <c r="J4909" t="s">
        <v>21</v>
      </c>
      <c r="K4909">
        <v>250000</v>
      </c>
      <c r="L4909">
        <v>2015</v>
      </c>
      <c r="M4909">
        <v>6.2</v>
      </c>
    </row>
    <row r="4910" spans="1:14" x14ac:dyDescent="0.3">
      <c r="A4910" t="s">
        <v>6527</v>
      </c>
      <c r="B4910">
        <v>94</v>
      </c>
      <c r="C4910" t="s">
        <v>13959</v>
      </c>
      <c r="E4910" t="s">
        <v>2743</v>
      </c>
      <c r="F4910" t="s">
        <v>13960</v>
      </c>
      <c r="G4910" t="s">
        <v>13961</v>
      </c>
      <c r="H4910" t="s">
        <v>13962</v>
      </c>
      <c r="I4910" t="s">
        <v>20</v>
      </c>
      <c r="J4910" t="s">
        <v>21</v>
      </c>
      <c r="K4910">
        <v>13000000</v>
      </c>
      <c r="L4910">
        <v>2010</v>
      </c>
      <c r="M4910">
        <v>3.9</v>
      </c>
      <c r="N4910">
        <v>2.35</v>
      </c>
    </row>
    <row r="4911" spans="1:14" x14ac:dyDescent="0.3">
      <c r="A4911" t="s">
        <v>8906</v>
      </c>
      <c r="B4911">
        <v>84</v>
      </c>
      <c r="C4911" t="s">
        <v>13529</v>
      </c>
      <c r="D4911">
        <v>140016</v>
      </c>
      <c r="E4911" t="s">
        <v>9078</v>
      </c>
      <c r="F4911" t="s">
        <v>5713</v>
      </c>
      <c r="G4911" t="s">
        <v>13963</v>
      </c>
      <c r="H4911" t="s">
        <v>13964</v>
      </c>
      <c r="I4911" t="s">
        <v>20</v>
      </c>
      <c r="J4911" t="s">
        <v>21</v>
      </c>
      <c r="L4911">
        <v>2008</v>
      </c>
      <c r="M4911">
        <v>6</v>
      </c>
      <c r="N4911">
        <v>1.85</v>
      </c>
    </row>
    <row r="4912" spans="1:14" x14ac:dyDescent="0.3">
      <c r="A4912" t="s">
        <v>13965</v>
      </c>
      <c r="B4912">
        <v>89</v>
      </c>
      <c r="C4912" t="s">
        <v>13966</v>
      </c>
      <c r="E4912" t="s">
        <v>13967</v>
      </c>
      <c r="F4912" t="s">
        <v>13968</v>
      </c>
      <c r="G4912" t="s">
        <v>13969</v>
      </c>
      <c r="H4912" t="s">
        <v>13970</v>
      </c>
      <c r="I4912" t="s">
        <v>20</v>
      </c>
      <c r="J4912" t="s">
        <v>21</v>
      </c>
      <c r="L4912">
        <v>2014</v>
      </c>
      <c r="M4912">
        <v>6.8</v>
      </c>
    </row>
    <row r="4913" spans="1:14" x14ac:dyDescent="0.3">
      <c r="A4913" t="s">
        <v>13971</v>
      </c>
      <c r="B4913">
        <v>59</v>
      </c>
      <c r="C4913" t="s">
        <v>13972</v>
      </c>
      <c r="E4913" t="s">
        <v>43</v>
      </c>
      <c r="F4913" t="s">
        <v>13973</v>
      </c>
      <c r="G4913" t="s">
        <v>13974</v>
      </c>
      <c r="H4913" t="s">
        <v>13975</v>
      </c>
      <c r="I4913" t="s">
        <v>965</v>
      </c>
      <c r="J4913" t="s">
        <v>966</v>
      </c>
      <c r="K4913">
        <v>150000</v>
      </c>
      <c r="L4913">
        <v>2004</v>
      </c>
      <c r="M4913">
        <v>7.4</v>
      </c>
      <c r="N4913">
        <v>1.37</v>
      </c>
    </row>
    <row r="4914" spans="1:14" x14ac:dyDescent="0.3">
      <c r="A4914" t="s">
        <v>13976</v>
      </c>
      <c r="B4914">
        <v>126</v>
      </c>
      <c r="C4914" t="s">
        <v>13977</v>
      </c>
      <c r="E4914" t="s">
        <v>3329</v>
      </c>
      <c r="F4914" t="s">
        <v>13978</v>
      </c>
      <c r="G4914" t="s">
        <v>13979</v>
      </c>
      <c r="H4914" t="s">
        <v>13980</v>
      </c>
      <c r="I4914" t="s">
        <v>9256</v>
      </c>
      <c r="J4914" t="s">
        <v>4713</v>
      </c>
      <c r="L4914">
        <v>1955</v>
      </c>
      <c r="M4914">
        <v>8.1</v>
      </c>
      <c r="N4914">
        <v>1.37</v>
      </c>
    </row>
    <row r="4915" spans="1:14" x14ac:dyDescent="0.3">
      <c r="A4915" t="s">
        <v>13981</v>
      </c>
      <c r="B4915">
        <v>86</v>
      </c>
      <c r="C4915" t="s">
        <v>5474</v>
      </c>
      <c r="D4915">
        <v>15542</v>
      </c>
      <c r="E4915" t="s">
        <v>936</v>
      </c>
      <c r="F4915" t="s">
        <v>161</v>
      </c>
      <c r="G4915" t="s">
        <v>13982</v>
      </c>
      <c r="H4915" t="s">
        <v>5682</v>
      </c>
      <c r="I4915" t="s">
        <v>20</v>
      </c>
      <c r="J4915" t="s">
        <v>21</v>
      </c>
      <c r="L4915">
        <v>2008</v>
      </c>
      <c r="M4915">
        <v>6.5</v>
      </c>
      <c r="N4915">
        <v>1.85</v>
      </c>
    </row>
    <row r="4916" spans="1:14" x14ac:dyDescent="0.3">
      <c r="A4916" t="s">
        <v>13034</v>
      </c>
      <c r="B4916">
        <v>87</v>
      </c>
      <c r="C4916" t="s">
        <v>3301</v>
      </c>
      <c r="E4916" t="s">
        <v>3429</v>
      </c>
      <c r="F4916" t="s">
        <v>13388</v>
      </c>
      <c r="G4916" t="s">
        <v>13983</v>
      </c>
      <c r="H4916" t="s">
        <v>13984</v>
      </c>
      <c r="I4916" t="s">
        <v>20</v>
      </c>
      <c r="J4916" t="s">
        <v>21</v>
      </c>
      <c r="K4916">
        <v>200000</v>
      </c>
      <c r="L4916">
        <v>2007</v>
      </c>
      <c r="M4916">
        <v>8</v>
      </c>
      <c r="N4916">
        <v>1.78</v>
      </c>
    </row>
    <row r="4917" spans="1:14" x14ac:dyDescent="0.3">
      <c r="A4917" t="s">
        <v>13985</v>
      </c>
      <c r="B4917">
        <v>106</v>
      </c>
      <c r="C4917" t="s">
        <v>13986</v>
      </c>
      <c r="D4917">
        <v>1111</v>
      </c>
      <c r="E4917" t="s">
        <v>11918</v>
      </c>
      <c r="F4917" t="s">
        <v>13987</v>
      </c>
      <c r="G4917" t="s">
        <v>13988</v>
      </c>
      <c r="H4917" t="s">
        <v>13989</v>
      </c>
      <c r="I4917" t="s">
        <v>20</v>
      </c>
      <c r="J4917" t="s">
        <v>21</v>
      </c>
      <c r="K4917">
        <v>200000</v>
      </c>
      <c r="L4917">
        <v>2006</v>
      </c>
      <c r="M4917">
        <v>7.7</v>
      </c>
      <c r="N4917">
        <v>1.66</v>
      </c>
    </row>
    <row r="4918" spans="1:14" x14ac:dyDescent="0.3">
      <c r="A4918" t="s">
        <v>13990</v>
      </c>
      <c r="B4918">
        <v>86</v>
      </c>
      <c r="C4918" t="s">
        <v>13991</v>
      </c>
      <c r="E4918" t="s">
        <v>4396</v>
      </c>
      <c r="F4918" t="s">
        <v>1869</v>
      </c>
      <c r="G4918" t="s">
        <v>13992</v>
      </c>
      <c r="H4918" t="s">
        <v>13993</v>
      </c>
      <c r="I4918" t="s">
        <v>20</v>
      </c>
      <c r="J4918" t="s">
        <v>21</v>
      </c>
      <c r="K4918">
        <v>200000</v>
      </c>
      <c r="L4918">
        <v>2004</v>
      </c>
      <c r="M4918">
        <v>7.2</v>
      </c>
      <c r="N4918">
        <v>1.33</v>
      </c>
    </row>
    <row r="4919" spans="1:14" x14ac:dyDescent="0.3">
      <c r="A4919" t="s">
        <v>13994</v>
      </c>
      <c r="B4919">
        <v>89</v>
      </c>
      <c r="C4919" t="s">
        <v>13995</v>
      </c>
      <c r="E4919" t="s">
        <v>13996</v>
      </c>
      <c r="F4919" t="s">
        <v>13997</v>
      </c>
      <c r="G4919" t="s">
        <v>13998</v>
      </c>
      <c r="H4919" t="s">
        <v>13999</v>
      </c>
      <c r="I4919" t="s">
        <v>20</v>
      </c>
      <c r="J4919" t="s">
        <v>21</v>
      </c>
      <c r="K4919">
        <v>2500000</v>
      </c>
      <c r="L4919">
        <v>2008</v>
      </c>
      <c r="M4919">
        <v>5.4</v>
      </c>
      <c r="N4919">
        <v>1.78</v>
      </c>
    </row>
    <row r="4920" spans="1:14" x14ac:dyDescent="0.3">
      <c r="A4920" t="s">
        <v>14000</v>
      </c>
      <c r="B4920">
        <v>105</v>
      </c>
      <c r="C4920" t="s">
        <v>14001</v>
      </c>
      <c r="E4920" t="s">
        <v>3436</v>
      </c>
      <c r="F4920" t="s">
        <v>14002</v>
      </c>
      <c r="G4920" t="s">
        <v>14003</v>
      </c>
      <c r="H4920" t="s">
        <v>14004</v>
      </c>
      <c r="I4920" t="s">
        <v>20</v>
      </c>
      <c r="J4920" t="s">
        <v>21</v>
      </c>
      <c r="K4920">
        <v>200000</v>
      </c>
      <c r="L4920">
        <v>2012</v>
      </c>
      <c r="M4920">
        <v>6.7</v>
      </c>
    </row>
    <row r="4921" spans="1:14" x14ac:dyDescent="0.3">
      <c r="A4921" t="s">
        <v>14005</v>
      </c>
      <c r="B4921">
        <v>93</v>
      </c>
      <c r="C4921" t="s">
        <v>14006</v>
      </c>
      <c r="E4921" t="s">
        <v>1740</v>
      </c>
      <c r="F4921" t="s">
        <v>14007</v>
      </c>
      <c r="G4921" t="s">
        <v>14008</v>
      </c>
      <c r="H4921" t="s">
        <v>3125</v>
      </c>
      <c r="I4921" t="s">
        <v>20</v>
      </c>
      <c r="J4921" t="s">
        <v>21</v>
      </c>
      <c r="L4921">
        <v>2014</v>
      </c>
      <c r="M4921">
        <v>6.3</v>
      </c>
    </row>
    <row r="4922" spans="1:14" x14ac:dyDescent="0.3">
      <c r="A4922" t="s">
        <v>14009</v>
      </c>
      <c r="B4922">
        <v>94</v>
      </c>
      <c r="C4922" t="s">
        <v>14010</v>
      </c>
      <c r="E4922" t="s">
        <v>2190</v>
      </c>
      <c r="F4922" t="s">
        <v>3944</v>
      </c>
      <c r="G4922" t="s">
        <v>14011</v>
      </c>
      <c r="H4922" t="s">
        <v>14002</v>
      </c>
      <c r="I4922" t="s">
        <v>20</v>
      </c>
      <c r="J4922" t="s">
        <v>21</v>
      </c>
      <c r="K4922">
        <v>200000</v>
      </c>
      <c r="L4922">
        <v>2012</v>
      </c>
      <c r="M4922">
        <v>8.1</v>
      </c>
      <c r="N4922">
        <v>1.78</v>
      </c>
    </row>
    <row r="4923" spans="1:14" x14ac:dyDescent="0.3">
      <c r="A4923" t="s">
        <v>14012</v>
      </c>
      <c r="B4923">
        <v>89</v>
      </c>
      <c r="C4923" t="s">
        <v>14013</v>
      </c>
      <c r="D4923">
        <v>925402</v>
      </c>
      <c r="E4923" t="s">
        <v>4396</v>
      </c>
      <c r="F4923" t="s">
        <v>14014</v>
      </c>
      <c r="G4923" t="s">
        <v>14015</v>
      </c>
      <c r="H4923" t="s">
        <v>14016</v>
      </c>
      <c r="I4923" t="s">
        <v>13063</v>
      </c>
      <c r="J4923" t="s">
        <v>8005</v>
      </c>
      <c r="K4923">
        <v>180000</v>
      </c>
      <c r="L4923">
        <v>1997</v>
      </c>
      <c r="M4923">
        <v>8.5</v>
      </c>
      <c r="N4923">
        <v>1.85</v>
      </c>
    </row>
    <row r="4924" spans="1:14" x14ac:dyDescent="0.3">
      <c r="A4924" t="s">
        <v>14017</v>
      </c>
      <c r="B4924">
        <v>97</v>
      </c>
      <c r="C4924" t="s">
        <v>14018</v>
      </c>
      <c r="D4924">
        <v>469947</v>
      </c>
      <c r="E4924" t="s">
        <v>146</v>
      </c>
      <c r="F4924" t="s">
        <v>8662</v>
      </c>
      <c r="G4924" t="s">
        <v>14019</v>
      </c>
      <c r="H4924" t="s">
        <v>14020</v>
      </c>
      <c r="I4924" t="s">
        <v>20</v>
      </c>
      <c r="J4924" t="s">
        <v>34</v>
      </c>
      <c r="K4924">
        <v>120000</v>
      </c>
      <c r="L4924">
        <v>2011</v>
      </c>
      <c r="M4924">
        <v>7.7</v>
      </c>
      <c r="N4924">
        <v>1.85</v>
      </c>
    </row>
    <row r="4925" spans="1:14" x14ac:dyDescent="0.3">
      <c r="A4925" t="s">
        <v>3182</v>
      </c>
      <c r="B4925">
        <v>88</v>
      </c>
      <c r="C4925" t="s">
        <v>14021</v>
      </c>
      <c r="D4925">
        <v>7137502</v>
      </c>
      <c r="E4925" t="s">
        <v>1106</v>
      </c>
      <c r="F4925" t="s">
        <v>1129</v>
      </c>
      <c r="G4925" t="s">
        <v>14022</v>
      </c>
      <c r="H4925" t="s">
        <v>14023</v>
      </c>
      <c r="I4925" t="s">
        <v>20</v>
      </c>
      <c r="J4925" t="s">
        <v>21</v>
      </c>
      <c r="K4925">
        <v>175000</v>
      </c>
      <c r="L4925">
        <v>1986</v>
      </c>
      <c r="M4925">
        <v>6.5</v>
      </c>
      <c r="N4925">
        <v>1.85</v>
      </c>
    </row>
    <row r="4926" spans="1:14" x14ac:dyDescent="0.3">
      <c r="A4926" t="s">
        <v>14024</v>
      </c>
      <c r="B4926">
        <v>78</v>
      </c>
      <c r="C4926" t="s">
        <v>14025</v>
      </c>
      <c r="E4926" t="s">
        <v>43</v>
      </c>
      <c r="F4926" t="s">
        <v>14026</v>
      </c>
      <c r="G4926" t="s">
        <v>14027</v>
      </c>
      <c r="H4926" t="s">
        <v>14028</v>
      </c>
      <c r="I4926" t="s">
        <v>20</v>
      </c>
      <c r="J4926" t="s">
        <v>21</v>
      </c>
      <c r="K4926">
        <v>180000</v>
      </c>
      <c r="L4926">
        <v>2014</v>
      </c>
      <c r="M4926">
        <v>8.6999999999999993</v>
      </c>
    </row>
    <row r="4927" spans="1:14" x14ac:dyDescent="0.3">
      <c r="A4927" t="s">
        <v>14029</v>
      </c>
      <c r="B4927">
        <v>104</v>
      </c>
      <c r="C4927" t="s">
        <v>14030</v>
      </c>
      <c r="E4927" t="s">
        <v>2190</v>
      </c>
      <c r="F4927" t="s">
        <v>14031</v>
      </c>
      <c r="G4927" t="s">
        <v>14032</v>
      </c>
      <c r="H4927" t="s">
        <v>14033</v>
      </c>
      <c r="I4927" t="s">
        <v>13050</v>
      </c>
      <c r="J4927" t="s">
        <v>5340</v>
      </c>
      <c r="K4927">
        <v>168000</v>
      </c>
      <c r="L4927">
        <v>2015</v>
      </c>
      <c r="M4927">
        <v>6.5</v>
      </c>
    </row>
    <row r="4928" spans="1:14" x14ac:dyDescent="0.3">
      <c r="A4928" t="s">
        <v>12846</v>
      </c>
      <c r="B4928">
        <v>92</v>
      </c>
      <c r="C4928" t="s">
        <v>5545</v>
      </c>
      <c r="D4928">
        <v>1316074</v>
      </c>
      <c r="E4928" t="s">
        <v>3429</v>
      </c>
      <c r="F4928" t="s">
        <v>14034</v>
      </c>
      <c r="G4928" t="s">
        <v>14035</v>
      </c>
      <c r="H4928" t="s">
        <v>14036</v>
      </c>
      <c r="I4928" t="s">
        <v>20</v>
      </c>
      <c r="J4928" t="s">
        <v>21</v>
      </c>
      <c r="K4928">
        <v>100000</v>
      </c>
      <c r="L4928">
        <v>2011</v>
      </c>
      <c r="M4928">
        <v>7</v>
      </c>
      <c r="N4928">
        <v>1.85</v>
      </c>
    </row>
    <row r="4929" spans="1:14" x14ac:dyDescent="0.3">
      <c r="A4929" t="s">
        <v>11751</v>
      </c>
      <c r="B4929">
        <v>108</v>
      </c>
      <c r="C4929" t="s">
        <v>4745</v>
      </c>
      <c r="E4929" t="s">
        <v>6241</v>
      </c>
      <c r="F4929" t="s">
        <v>4000</v>
      </c>
      <c r="G4929" t="s">
        <v>11752</v>
      </c>
      <c r="H4929" t="s">
        <v>1222</v>
      </c>
      <c r="I4929" t="s">
        <v>20</v>
      </c>
      <c r="J4929" t="s">
        <v>21</v>
      </c>
      <c r="L4929">
        <v>2014</v>
      </c>
      <c r="M4929">
        <v>5.8</v>
      </c>
    </row>
    <row r="4930" spans="1:14" x14ac:dyDescent="0.3">
      <c r="A4930" t="s">
        <v>14037</v>
      </c>
      <c r="B4930">
        <v>97</v>
      </c>
      <c r="C4930" t="s">
        <v>5629</v>
      </c>
      <c r="D4930">
        <v>15180000</v>
      </c>
      <c r="E4930" t="s">
        <v>1392</v>
      </c>
      <c r="F4930" t="s">
        <v>2142</v>
      </c>
      <c r="G4930" t="s">
        <v>14038</v>
      </c>
      <c r="H4930" t="s">
        <v>14037</v>
      </c>
      <c r="I4930" t="s">
        <v>20</v>
      </c>
      <c r="J4930" t="s">
        <v>21</v>
      </c>
      <c r="K4930">
        <v>500000</v>
      </c>
      <c r="L4930">
        <v>1971</v>
      </c>
      <c r="M4930">
        <v>5.5</v>
      </c>
      <c r="N4930">
        <v>1.37</v>
      </c>
    </row>
    <row r="4931" spans="1:14" x14ac:dyDescent="0.3">
      <c r="A4931" t="s">
        <v>14039</v>
      </c>
      <c r="B4931">
        <v>109</v>
      </c>
      <c r="C4931" t="s">
        <v>14040</v>
      </c>
      <c r="E4931" t="s">
        <v>2190</v>
      </c>
      <c r="F4931" t="s">
        <v>14041</v>
      </c>
      <c r="G4931" t="s">
        <v>14042</v>
      </c>
      <c r="H4931" t="s">
        <v>14043</v>
      </c>
      <c r="I4931" t="s">
        <v>20</v>
      </c>
      <c r="J4931" t="s">
        <v>21</v>
      </c>
      <c r="K4931">
        <v>200000</v>
      </c>
      <c r="L4931">
        <v>2014</v>
      </c>
      <c r="M4931">
        <v>7</v>
      </c>
    </row>
    <row r="4932" spans="1:14" x14ac:dyDescent="0.3">
      <c r="A4932" t="s">
        <v>1667</v>
      </c>
      <c r="B4932">
        <v>78</v>
      </c>
      <c r="C4932" t="s">
        <v>855</v>
      </c>
      <c r="D4932">
        <v>2882062</v>
      </c>
      <c r="E4932" t="s">
        <v>936</v>
      </c>
      <c r="F4932" t="s">
        <v>5894</v>
      </c>
      <c r="G4932" t="s">
        <v>14044</v>
      </c>
      <c r="H4932" t="s">
        <v>2182</v>
      </c>
      <c r="I4932" t="s">
        <v>20</v>
      </c>
      <c r="J4932" t="s">
        <v>21</v>
      </c>
      <c r="K4932">
        <v>150000</v>
      </c>
      <c r="L4932">
        <v>2000</v>
      </c>
      <c r="M4932">
        <v>6.3</v>
      </c>
      <c r="N4932">
        <v>1.85</v>
      </c>
    </row>
    <row r="4933" spans="1:14" x14ac:dyDescent="0.3">
      <c r="A4933" t="s">
        <v>9497</v>
      </c>
      <c r="B4933">
        <v>85</v>
      </c>
      <c r="C4933" t="s">
        <v>14045</v>
      </c>
      <c r="D4933">
        <v>9437933</v>
      </c>
      <c r="E4933" t="s">
        <v>4790</v>
      </c>
      <c r="F4933" t="s">
        <v>14046</v>
      </c>
      <c r="G4933" t="s">
        <v>14047</v>
      </c>
      <c r="H4933" t="s">
        <v>14048</v>
      </c>
      <c r="I4933" t="s">
        <v>20</v>
      </c>
      <c r="J4933" t="s">
        <v>4874</v>
      </c>
      <c r="K4933">
        <v>180000</v>
      </c>
      <c r="L4933">
        <v>2007</v>
      </c>
      <c r="M4933">
        <v>7.9</v>
      </c>
      <c r="N4933">
        <v>1.85</v>
      </c>
    </row>
    <row r="4934" spans="1:14" x14ac:dyDescent="0.3">
      <c r="A4934" t="s">
        <v>14049</v>
      </c>
      <c r="B4934">
        <v>88</v>
      </c>
      <c r="C4934" t="s">
        <v>14050</v>
      </c>
      <c r="D4934">
        <v>110720</v>
      </c>
      <c r="E4934" t="s">
        <v>1099</v>
      </c>
      <c r="F4934" t="s">
        <v>14051</v>
      </c>
      <c r="G4934" t="s">
        <v>14052</v>
      </c>
      <c r="H4934" t="s">
        <v>14053</v>
      </c>
      <c r="I4934" t="s">
        <v>20</v>
      </c>
      <c r="J4934" t="s">
        <v>21</v>
      </c>
      <c r="K4934">
        <v>1200000</v>
      </c>
      <c r="L4934">
        <v>1999</v>
      </c>
      <c r="M4934">
        <v>7.3</v>
      </c>
    </row>
    <row r="4935" spans="1:14" x14ac:dyDescent="0.3">
      <c r="A4935" t="s">
        <v>14054</v>
      </c>
      <c r="B4935">
        <v>93</v>
      </c>
      <c r="C4935" t="s">
        <v>14055</v>
      </c>
      <c r="D4935">
        <v>155984</v>
      </c>
      <c r="E4935" t="s">
        <v>43</v>
      </c>
      <c r="F4935" t="s">
        <v>14056</v>
      </c>
      <c r="G4935" t="s">
        <v>14057</v>
      </c>
      <c r="H4935" t="s">
        <v>14058</v>
      </c>
      <c r="I4935" t="s">
        <v>20</v>
      </c>
      <c r="J4935" t="s">
        <v>21</v>
      </c>
      <c r="K4935">
        <v>160000</v>
      </c>
      <c r="L4935">
        <v>2009</v>
      </c>
      <c r="M4935">
        <v>7.4</v>
      </c>
      <c r="N4935">
        <v>1.85</v>
      </c>
    </row>
    <row r="4936" spans="1:14" x14ac:dyDescent="0.3">
      <c r="A4936" t="s">
        <v>14059</v>
      </c>
      <c r="B4936">
        <v>86</v>
      </c>
      <c r="C4936" t="s">
        <v>14060</v>
      </c>
      <c r="E4936" t="s">
        <v>3960</v>
      </c>
      <c r="F4936" t="s">
        <v>14061</v>
      </c>
      <c r="G4936" t="s">
        <v>14062</v>
      </c>
      <c r="H4936" t="s">
        <v>14063</v>
      </c>
      <c r="I4936" t="s">
        <v>20</v>
      </c>
      <c r="J4936" t="s">
        <v>34</v>
      </c>
      <c r="L4936">
        <v>2012</v>
      </c>
      <c r="M4936">
        <v>5.4</v>
      </c>
      <c r="N4936">
        <v>2.35</v>
      </c>
    </row>
    <row r="4937" spans="1:14" x14ac:dyDescent="0.3">
      <c r="A4937" t="s">
        <v>14064</v>
      </c>
      <c r="B4937">
        <v>98</v>
      </c>
      <c r="C4937" t="s">
        <v>14065</v>
      </c>
      <c r="E4937" t="s">
        <v>2104</v>
      </c>
      <c r="F4937" t="s">
        <v>14066</v>
      </c>
      <c r="G4937" t="s">
        <v>14067</v>
      </c>
      <c r="H4937" t="s">
        <v>14068</v>
      </c>
      <c r="I4937" t="s">
        <v>20</v>
      </c>
      <c r="J4937" t="s">
        <v>21</v>
      </c>
      <c r="L4937">
        <v>2015</v>
      </c>
      <c r="M4937">
        <v>7.1</v>
      </c>
    </row>
    <row r="4938" spans="1:14" x14ac:dyDescent="0.3">
      <c r="A4938" t="s">
        <v>4534</v>
      </c>
      <c r="B4938">
        <v>88</v>
      </c>
      <c r="C4938" t="s">
        <v>9152</v>
      </c>
      <c r="D4938">
        <v>30859000</v>
      </c>
      <c r="E4938" t="s">
        <v>3456</v>
      </c>
      <c r="F4938" t="s">
        <v>6494</v>
      </c>
      <c r="G4938" t="s">
        <v>9153</v>
      </c>
      <c r="H4938" t="s">
        <v>9154</v>
      </c>
      <c r="I4938" t="s">
        <v>20</v>
      </c>
      <c r="J4938" t="s">
        <v>21</v>
      </c>
      <c r="K4938">
        <v>83532</v>
      </c>
      <c r="L4938">
        <v>1974</v>
      </c>
      <c r="M4938">
        <v>7.5</v>
      </c>
      <c r="N4938">
        <v>1.85</v>
      </c>
    </row>
    <row r="4939" spans="1:14" x14ac:dyDescent="0.3">
      <c r="A4939" t="s">
        <v>1262</v>
      </c>
      <c r="B4939">
        <v>25</v>
      </c>
      <c r="C4939" t="s">
        <v>1262</v>
      </c>
      <c r="E4939" t="s">
        <v>1921</v>
      </c>
      <c r="F4939" t="s">
        <v>14069</v>
      </c>
      <c r="G4939" t="s">
        <v>14070</v>
      </c>
      <c r="H4939" t="s">
        <v>14071</v>
      </c>
      <c r="I4939" t="s">
        <v>20</v>
      </c>
      <c r="J4939" t="s">
        <v>21</v>
      </c>
      <c r="K4939">
        <v>150000</v>
      </c>
      <c r="L4939">
        <v>1965</v>
      </c>
      <c r="M4939">
        <v>8.4</v>
      </c>
      <c r="N4939">
        <v>1.33</v>
      </c>
    </row>
    <row r="4940" spans="1:14" x14ac:dyDescent="0.3">
      <c r="A4940" t="s">
        <v>14072</v>
      </c>
      <c r="B4940">
        <v>72</v>
      </c>
      <c r="C4940" t="s">
        <v>14073</v>
      </c>
      <c r="D4940">
        <v>4914</v>
      </c>
      <c r="E4940" t="s">
        <v>14074</v>
      </c>
      <c r="F4940" t="s">
        <v>14075</v>
      </c>
      <c r="G4940" t="s">
        <v>14076</v>
      </c>
      <c r="H4940" t="s">
        <v>14077</v>
      </c>
      <c r="I4940" t="s">
        <v>20</v>
      </c>
      <c r="J4940" t="s">
        <v>21</v>
      </c>
      <c r="K4940">
        <v>150000</v>
      </c>
      <c r="L4940">
        <v>2015</v>
      </c>
      <c r="M4940">
        <v>7</v>
      </c>
    </row>
    <row r="4941" spans="1:14" x14ac:dyDescent="0.3">
      <c r="A4941" t="s">
        <v>14078</v>
      </c>
      <c r="B4941">
        <v>66</v>
      </c>
      <c r="C4941" t="s">
        <v>14079</v>
      </c>
      <c r="E4941" t="s">
        <v>43</v>
      </c>
      <c r="F4941" t="s">
        <v>14080</v>
      </c>
      <c r="G4941" t="s">
        <v>14081</v>
      </c>
      <c r="H4941" t="s">
        <v>14082</v>
      </c>
      <c r="I4941" t="s">
        <v>20</v>
      </c>
      <c r="J4941" t="s">
        <v>21</v>
      </c>
      <c r="K4941">
        <v>150000</v>
      </c>
      <c r="L4941">
        <v>2013</v>
      </c>
      <c r="M4941">
        <v>5.3</v>
      </c>
    </row>
    <row r="4942" spans="1:14" x14ac:dyDescent="0.3">
      <c r="A4942" t="s">
        <v>14083</v>
      </c>
      <c r="B4942">
        <v>80</v>
      </c>
      <c r="C4942" t="s">
        <v>14084</v>
      </c>
      <c r="D4942">
        <v>5858</v>
      </c>
      <c r="E4942" t="s">
        <v>43</v>
      </c>
      <c r="F4942" t="s">
        <v>14085</v>
      </c>
      <c r="G4942" t="s">
        <v>14086</v>
      </c>
      <c r="H4942" t="s">
        <v>14087</v>
      </c>
      <c r="I4942" t="s">
        <v>20</v>
      </c>
      <c r="J4942" t="s">
        <v>21</v>
      </c>
      <c r="K4942">
        <v>150000</v>
      </c>
      <c r="L4942">
        <v>2014</v>
      </c>
      <c r="M4942">
        <v>7.1</v>
      </c>
    </row>
    <row r="4943" spans="1:14" x14ac:dyDescent="0.3">
      <c r="A4943" t="s">
        <v>2429</v>
      </c>
      <c r="B4943">
        <v>91</v>
      </c>
      <c r="C4943" t="s">
        <v>14088</v>
      </c>
      <c r="D4943">
        <v>6706368</v>
      </c>
      <c r="E4943" t="s">
        <v>43</v>
      </c>
      <c r="F4943" t="s">
        <v>2429</v>
      </c>
      <c r="G4943" t="s">
        <v>14089</v>
      </c>
      <c r="H4943" t="s">
        <v>14090</v>
      </c>
      <c r="I4943" t="s">
        <v>20</v>
      </c>
      <c r="J4943" t="s">
        <v>21</v>
      </c>
      <c r="K4943">
        <v>160000</v>
      </c>
      <c r="L4943">
        <v>1989</v>
      </c>
      <c r="M4943">
        <v>7.5</v>
      </c>
      <c r="N4943">
        <v>1.66</v>
      </c>
    </row>
    <row r="4944" spans="1:14" x14ac:dyDescent="0.3">
      <c r="A4944" t="s">
        <v>8225</v>
      </c>
      <c r="B4944">
        <v>93</v>
      </c>
      <c r="C4944" t="s">
        <v>1132</v>
      </c>
      <c r="E4944" t="s">
        <v>5870</v>
      </c>
      <c r="F4944" t="s">
        <v>655</v>
      </c>
      <c r="G4944" t="s">
        <v>8226</v>
      </c>
      <c r="H4944" t="s">
        <v>2061</v>
      </c>
      <c r="I4944" t="s">
        <v>20</v>
      </c>
      <c r="J4944" t="s">
        <v>21</v>
      </c>
      <c r="K4944">
        <v>18000000</v>
      </c>
      <c r="L4944">
        <v>1982</v>
      </c>
      <c r="M4944">
        <v>6.1</v>
      </c>
      <c r="N4944">
        <v>1.85</v>
      </c>
    </row>
    <row r="4945" spans="1:14" x14ac:dyDescent="0.3">
      <c r="A4945" t="s">
        <v>14091</v>
      </c>
      <c r="B4945">
        <v>89</v>
      </c>
      <c r="C4945" t="s">
        <v>14092</v>
      </c>
      <c r="E4945" t="s">
        <v>2190</v>
      </c>
      <c r="F4945" t="s">
        <v>14093</v>
      </c>
      <c r="G4945" t="s">
        <v>14094</v>
      </c>
      <c r="H4945" t="s">
        <v>14095</v>
      </c>
      <c r="I4945" t="s">
        <v>20</v>
      </c>
      <c r="J4945" t="s">
        <v>21</v>
      </c>
      <c r="K4945">
        <v>125000</v>
      </c>
      <c r="L4945">
        <v>2014</v>
      </c>
      <c r="M4945">
        <v>7.2</v>
      </c>
    </row>
    <row r="4946" spans="1:14" x14ac:dyDescent="0.3">
      <c r="A4946" t="s">
        <v>9917</v>
      </c>
      <c r="B4946">
        <v>85</v>
      </c>
      <c r="C4946" t="s">
        <v>11888</v>
      </c>
      <c r="D4946">
        <v>405614</v>
      </c>
      <c r="E4946" t="s">
        <v>1442</v>
      </c>
      <c r="F4946" t="s">
        <v>13475</v>
      </c>
      <c r="G4946" t="s">
        <v>14096</v>
      </c>
      <c r="H4946" t="s">
        <v>14097</v>
      </c>
      <c r="I4946" t="s">
        <v>20</v>
      </c>
      <c r="J4946" t="s">
        <v>21</v>
      </c>
      <c r="L4946">
        <v>2011</v>
      </c>
      <c r="M4946">
        <v>6.7</v>
      </c>
      <c r="N4946">
        <v>1.85</v>
      </c>
    </row>
    <row r="4947" spans="1:14" x14ac:dyDescent="0.3">
      <c r="A4947" t="s">
        <v>14098</v>
      </c>
      <c r="B4947">
        <v>62</v>
      </c>
      <c r="C4947" t="s">
        <v>45</v>
      </c>
      <c r="E4947" t="s">
        <v>14099</v>
      </c>
      <c r="F4947" t="s">
        <v>45</v>
      </c>
      <c r="G4947" t="s">
        <v>14100</v>
      </c>
      <c r="H4947" t="s">
        <v>45</v>
      </c>
      <c r="I4947" t="s">
        <v>9359</v>
      </c>
      <c r="J4947" t="s">
        <v>14101</v>
      </c>
      <c r="K4947">
        <v>125000</v>
      </c>
      <c r="L4947">
        <v>2013</v>
      </c>
      <c r="M4947">
        <v>8.1999999999999993</v>
      </c>
    </row>
    <row r="4948" spans="1:14" x14ac:dyDescent="0.3">
      <c r="A4948" t="s">
        <v>14102</v>
      </c>
      <c r="B4948">
        <v>90</v>
      </c>
      <c r="C4948" t="s">
        <v>45</v>
      </c>
      <c r="E4948" t="s">
        <v>11952</v>
      </c>
      <c r="F4948" t="s">
        <v>45</v>
      </c>
      <c r="G4948" t="s">
        <v>14103</v>
      </c>
      <c r="H4948" t="s">
        <v>45</v>
      </c>
      <c r="I4948" t="s">
        <v>20</v>
      </c>
      <c r="J4948" t="s">
        <v>21</v>
      </c>
      <c r="K4948">
        <v>120000</v>
      </c>
      <c r="L4948">
        <v>2005</v>
      </c>
      <c r="M4948">
        <v>6.6</v>
      </c>
      <c r="N4948">
        <v>1.66</v>
      </c>
    </row>
    <row r="4949" spans="1:14" x14ac:dyDescent="0.3">
      <c r="A4949" t="s">
        <v>14104</v>
      </c>
      <c r="B4949">
        <v>90</v>
      </c>
      <c r="C4949" t="s">
        <v>14105</v>
      </c>
      <c r="D4949">
        <v>1573712</v>
      </c>
      <c r="E4949" t="s">
        <v>1649</v>
      </c>
      <c r="F4949" t="s">
        <v>6391</v>
      </c>
      <c r="G4949" t="s">
        <v>14106</v>
      </c>
      <c r="H4949" t="s">
        <v>14107</v>
      </c>
      <c r="I4949" t="s">
        <v>20</v>
      </c>
      <c r="J4949" t="s">
        <v>21</v>
      </c>
      <c r="K4949">
        <v>125000</v>
      </c>
      <c r="L4949">
        <v>2011</v>
      </c>
      <c r="M4949">
        <v>6.7</v>
      </c>
    </row>
    <row r="4950" spans="1:14" x14ac:dyDescent="0.3">
      <c r="A4950" t="s">
        <v>8788</v>
      </c>
      <c r="C4950" t="s">
        <v>8788</v>
      </c>
      <c r="E4950" t="s">
        <v>11576</v>
      </c>
      <c r="F4950" t="s">
        <v>14108</v>
      </c>
      <c r="G4950" t="s">
        <v>14109</v>
      </c>
      <c r="H4950" t="s">
        <v>45</v>
      </c>
      <c r="I4950" t="s">
        <v>20</v>
      </c>
      <c r="J4950" t="s">
        <v>21</v>
      </c>
      <c r="K4950">
        <v>125000</v>
      </c>
      <c r="L4950">
        <v>2015</v>
      </c>
      <c r="M4950">
        <v>5.0999999999999996</v>
      </c>
    </row>
    <row r="4951" spans="1:14" x14ac:dyDescent="0.3">
      <c r="A4951" t="s">
        <v>5183</v>
      </c>
      <c r="B4951">
        <v>88</v>
      </c>
      <c r="C4951" t="s">
        <v>5183</v>
      </c>
      <c r="E4951" t="s">
        <v>1099</v>
      </c>
      <c r="F4951" t="s">
        <v>2941</v>
      </c>
      <c r="G4951" t="s">
        <v>14110</v>
      </c>
      <c r="H4951" t="s">
        <v>12137</v>
      </c>
      <c r="I4951" t="s">
        <v>20</v>
      </c>
      <c r="J4951" t="s">
        <v>182</v>
      </c>
      <c r="K4951">
        <v>120000</v>
      </c>
      <c r="L4951">
        <v>2007</v>
      </c>
      <c r="M4951">
        <v>7</v>
      </c>
      <c r="N4951">
        <v>1.78</v>
      </c>
    </row>
    <row r="4952" spans="1:14" x14ac:dyDescent="0.3">
      <c r="A4952" t="s">
        <v>5183</v>
      </c>
      <c r="B4952">
        <v>88</v>
      </c>
      <c r="C4952" t="s">
        <v>5183</v>
      </c>
      <c r="E4952" t="s">
        <v>1099</v>
      </c>
      <c r="F4952" t="s">
        <v>2941</v>
      </c>
      <c r="G4952" t="s">
        <v>14110</v>
      </c>
      <c r="H4952" t="s">
        <v>12137</v>
      </c>
      <c r="I4952" t="s">
        <v>20</v>
      </c>
      <c r="J4952" t="s">
        <v>182</v>
      </c>
      <c r="K4952">
        <v>120000</v>
      </c>
      <c r="L4952">
        <v>2007</v>
      </c>
      <c r="M4952">
        <v>7</v>
      </c>
      <c r="N4952">
        <v>1.78</v>
      </c>
    </row>
    <row r="4953" spans="1:14" x14ac:dyDescent="0.3">
      <c r="A4953" t="s">
        <v>1629</v>
      </c>
      <c r="B4953">
        <v>96</v>
      </c>
      <c r="C4953" t="s">
        <v>10814</v>
      </c>
      <c r="E4953" t="s">
        <v>10815</v>
      </c>
      <c r="F4953" t="s">
        <v>10816</v>
      </c>
      <c r="G4953" t="s">
        <v>10817</v>
      </c>
      <c r="H4953" t="s">
        <v>10818</v>
      </c>
      <c r="I4953" t="s">
        <v>20</v>
      </c>
      <c r="J4953" t="s">
        <v>21</v>
      </c>
      <c r="K4953">
        <v>114000</v>
      </c>
      <c r="L4953">
        <v>1968</v>
      </c>
      <c r="M4953">
        <v>8</v>
      </c>
      <c r="N4953">
        <v>1.85</v>
      </c>
    </row>
    <row r="4954" spans="1:14" x14ac:dyDescent="0.3">
      <c r="A4954" t="s">
        <v>13699</v>
      </c>
      <c r="B4954">
        <v>94</v>
      </c>
      <c r="C4954" t="s">
        <v>14111</v>
      </c>
      <c r="E4954" t="s">
        <v>2190</v>
      </c>
      <c r="F4954" t="s">
        <v>14112</v>
      </c>
      <c r="G4954" t="s">
        <v>14113</v>
      </c>
      <c r="H4954" t="s">
        <v>14114</v>
      </c>
      <c r="I4954" t="s">
        <v>965</v>
      </c>
      <c r="J4954" t="s">
        <v>966</v>
      </c>
      <c r="K4954">
        <v>120000</v>
      </c>
      <c r="L4954">
        <v>1964</v>
      </c>
      <c r="M4954">
        <v>7.4</v>
      </c>
      <c r="N4954">
        <v>1.37</v>
      </c>
    </row>
    <row r="4955" spans="1:14" x14ac:dyDescent="0.3">
      <c r="A4955" t="s">
        <v>2853</v>
      </c>
      <c r="B4955">
        <v>120</v>
      </c>
      <c r="C4955" t="s">
        <v>2853</v>
      </c>
      <c r="E4955" t="s">
        <v>1017</v>
      </c>
      <c r="F4955" t="s">
        <v>14115</v>
      </c>
      <c r="G4955" t="s">
        <v>14116</v>
      </c>
      <c r="H4955" t="s">
        <v>5141</v>
      </c>
      <c r="I4955" t="s">
        <v>20</v>
      </c>
      <c r="J4955" t="s">
        <v>21</v>
      </c>
      <c r="K4955">
        <v>10000000</v>
      </c>
      <c r="L4955">
        <v>2016</v>
      </c>
      <c r="M4955">
        <v>5.4</v>
      </c>
      <c r="N4955">
        <v>2.35</v>
      </c>
    </row>
    <row r="4956" spans="1:14" x14ac:dyDescent="0.3">
      <c r="A4956" t="s">
        <v>14117</v>
      </c>
      <c r="B4956">
        <v>77</v>
      </c>
      <c r="C4956" t="s">
        <v>12821</v>
      </c>
      <c r="E4956" t="s">
        <v>1099</v>
      </c>
      <c r="F4956" t="s">
        <v>14118</v>
      </c>
      <c r="G4956" t="s">
        <v>14119</v>
      </c>
      <c r="H4956" t="s">
        <v>14120</v>
      </c>
      <c r="I4956" t="s">
        <v>20</v>
      </c>
      <c r="J4956" t="s">
        <v>21</v>
      </c>
      <c r="K4956">
        <v>103000</v>
      </c>
      <c r="L4956">
        <v>2003</v>
      </c>
      <c r="M4956">
        <v>5.7</v>
      </c>
    </row>
    <row r="4957" spans="1:14" x14ac:dyDescent="0.3">
      <c r="A4957" t="s">
        <v>10718</v>
      </c>
      <c r="B4957">
        <v>111</v>
      </c>
      <c r="C4957" t="s">
        <v>13324</v>
      </c>
      <c r="D4957">
        <v>10174663</v>
      </c>
      <c r="E4957" t="s">
        <v>2423</v>
      </c>
      <c r="F4957" t="s">
        <v>10718</v>
      </c>
      <c r="G4957" t="s">
        <v>14121</v>
      </c>
      <c r="H4957" t="s">
        <v>14122</v>
      </c>
      <c r="I4957" t="s">
        <v>20</v>
      </c>
      <c r="J4957" t="s">
        <v>21</v>
      </c>
      <c r="K4957">
        <v>100000</v>
      </c>
      <c r="L4957">
        <v>2006</v>
      </c>
      <c r="M4957">
        <v>6.7</v>
      </c>
      <c r="N4957">
        <v>1.85</v>
      </c>
    </row>
    <row r="4958" spans="1:14" x14ac:dyDescent="0.3">
      <c r="A4958" t="s">
        <v>14123</v>
      </c>
      <c r="B4958">
        <v>81</v>
      </c>
      <c r="C4958" t="s">
        <v>14124</v>
      </c>
      <c r="D4958">
        <v>22757819</v>
      </c>
      <c r="E4958" t="s">
        <v>3456</v>
      </c>
      <c r="F4958" t="s">
        <v>14125</v>
      </c>
      <c r="G4958" t="s">
        <v>14126</v>
      </c>
      <c r="H4958" t="s">
        <v>14127</v>
      </c>
      <c r="I4958" t="s">
        <v>20</v>
      </c>
      <c r="J4958" t="s">
        <v>21</v>
      </c>
      <c r="K4958">
        <v>100000</v>
      </c>
      <c r="L4958">
        <v>2015</v>
      </c>
      <c r="M4958">
        <v>4.2</v>
      </c>
      <c r="N4958">
        <v>1.85</v>
      </c>
    </row>
    <row r="4959" spans="1:14" x14ac:dyDescent="0.3">
      <c r="A4959" t="s">
        <v>3653</v>
      </c>
      <c r="B4959">
        <v>89</v>
      </c>
      <c r="C4959" t="s">
        <v>14128</v>
      </c>
      <c r="E4959" t="s">
        <v>8767</v>
      </c>
      <c r="F4959" t="s">
        <v>10936</v>
      </c>
      <c r="G4959" t="s">
        <v>14129</v>
      </c>
      <c r="H4959" t="s">
        <v>14130</v>
      </c>
      <c r="I4959" t="s">
        <v>20</v>
      </c>
      <c r="J4959" t="s">
        <v>21</v>
      </c>
      <c r="K4959">
        <v>20000</v>
      </c>
      <c r="L4959">
        <v>1977</v>
      </c>
      <c r="M4959">
        <v>7.4</v>
      </c>
      <c r="N4959">
        <v>1.37</v>
      </c>
    </row>
    <row r="4960" spans="1:14" x14ac:dyDescent="0.3">
      <c r="A4960" t="s">
        <v>14131</v>
      </c>
      <c r="B4960">
        <v>110</v>
      </c>
      <c r="C4960" t="s">
        <v>14132</v>
      </c>
      <c r="D4960">
        <v>3000000</v>
      </c>
      <c r="E4960" t="s">
        <v>1272</v>
      </c>
      <c r="F4960" t="s">
        <v>14133</v>
      </c>
      <c r="G4960" t="s">
        <v>14134</v>
      </c>
      <c r="H4960" t="s">
        <v>14135</v>
      </c>
      <c r="I4960" t="s">
        <v>45</v>
      </c>
      <c r="J4960" t="s">
        <v>21</v>
      </c>
      <c r="K4960">
        <v>100000</v>
      </c>
      <c r="L4960">
        <v>1920</v>
      </c>
      <c r="M4960">
        <v>4.8</v>
      </c>
      <c r="N4960">
        <v>1.33</v>
      </c>
    </row>
    <row r="4961" spans="1:14" x14ac:dyDescent="0.3">
      <c r="A4961" t="s">
        <v>11157</v>
      </c>
      <c r="B4961">
        <v>81</v>
      </c>
      <c r="C4961" t="s">
        <v>2475</v>
      </c>
      <c r="D4961">
        <v>5228617</v>
      </c>
      <c r="E4961" t="s">
        <v>1099</v>
      </c>
      <c r="F4961" t="s">
        <v>11157</v>
      </c>
      <c r="G4961" t="s">
        <v>14136</v>
      </c>
      <c r="H4961" t="s">
        <v>10336</v>
      </c>
      <c r="I4961" t="s">
        <v>20</v>
      </c>
      <c r="J4961" t="s">
        <v>21</v>
      </c>
      <c r="K4961">
        <v>100000</v>
      </c>
      <c r="L4961">
        <v>1987</v>
      </c>
      <c r="M4961">
        <v>7</v>
      </c>
      <c r="N4961">
        <v>1.85</v>
      </c>
    </row>
    <row r="4962" spans="1:14" x14ac:dyDescent="0.3">
      <c r="A4962" t="s">
        <v>1104</v>
      </c>
      <c r="B4962">
        <v>100</v>
      </c>
      <c r="C4962" t="s">
        <v>1706</v>
      </c>
      <c r="D4962">
        <v>2643689</v>
      </c>
      <c r="E4962" t="s">
        <v>1649</v>
      </c>
      <c r="F4962" t="s">
        <v>1600</v>
      </c>
      <c r="G4962" t="s">
        <v>14137</v>
      </c>
      <c r="H4962" t="s">
        <v>4010</v>
      </c>
      <c r="I4962" t="s">
        <v>20</v>
      </c>
      <c r="J4962" t="s">
        <v>21</v>
      </c>
      <c r="L4962">
        <v>1998</v>
      </c>
      <c r="M4962">
        <v>7.3</v>
      </c>
      <c r="N4962">
        <v>1.85</v>
      </c>
    </row>
    <row r="4963" spans="1:14" x14ac:dyDescent="0.3">
      <c r="A4963" t="s">
        <v>14138</v>
      </c>
      <c r="B4963">
        <v>99</v>
      </c>
      <c r="C4963" t="s">
        <v>14139</v>
      </c>
      <c r="E4963" t="s">
        <v>5115</v>
      </c>
      <c r="F4963" t="s">
        <v>14140</v>
      </c>
      <c r="G4963" t="s">
        <v>14141</v>
      </c>
      <c r="H4963" t="s">
        <v>14142</v>
      </c>
      <c r="I4963" t="s">
        <v>20</v>
      </c>
      <c r="J4963" t="s">
        <v>21</v>
      </c>
      <c r="K4963">
        <v>100000</v>
      </c>
      <c r="L4963">
        <v>1979</v>
      </c>
      <c r="M4963">
        <v>5.8</v>
      </c>
      <c r="N4963">
        <v>1.85</v>
      </c>
    </row>
    <row r="4964" spans="1:14" x14ac:dyDescent="0.3">
      <c r="A4964" t="s">
        <v>14143</v>
      </c>
      <c r="B4964">
        <v>90</v>
      </c>
      <c r="C4964" t="s">
        <v>14144</v>
      </c>
      <c r="D4964">
        <v>110536</v>
      </c>
      <c r="E4964" t="s">
        <v>7504</v>
      </c>
      <c r="F4964" t="s">
        <v>14145</v>
      </c>
      <c r="G4964" t="s">
        <v>14146</v>
      </c>
      <c r="H4964" t="s">
        <v>14143</v>
      </c>
      <c r="I4964" t="s">
        <v>20</v>
      </c>
      <c r="J4964" t="s">
        <v>21</v>
      </c>
      <c r="K4964">
        <v>40000</v>
      </c>
      <c r="L4964">
        <v>2001</v>
      </c>
      <c r="M4964">
        <v>7</v>
      </c>
      <c r="N4964">
        <v>1.85</v>
      </c>
    </row>
    <row r="4965" spans="1:14" x14ac:dyDescent="0.3">
      <c r="A4965" t="s">
        <v>14147</v>
      </c>
      <c r="B4965">
        <v>82</v>
      </c>
      <c r="C4965" t="s">
        <v>14148</v>
      </c>
      <c r="E4965" t="s">
        <v>10608</v>
      </c>
      <c r="F4965" t="s">
        <v>14149</v>
      </c>
      <c r="G4965" t="s">
        <v>14150</v>
      </c>
      <c r="H4965" t="s">
        <v>14151</v>
      </c>
      <c r="I4965" t="s">
        <v>20</v>
      </c>
      <c r="J4965" t="s">
        <v>21</v>
      </c>
      <c r="K4965">
        <v>20000</v>
      </c>
      <c r="L4965">
        <v>2014</v>
      </c>
      <c r="M4965">
        <v>3.2</v>
      </c>
      <c r="N4965">
        <v>1.85</v>
      </c>
    </row>
    <row r="4966" spans="1:14" x14ac:dyDescent="0.3">
      <c r="A4966" t="s">
        <v>14152</v>
      </c>
      <c r="B4966">
        <v>88</v>
      </c>
      <c r="C4966" t="s">
        <v>1713</v>
      </c>
      <c r="D4966">
        <v>59379</v>
      </c>
      <c r="E4966" t="s">
        <v>14153</v>
      </c>
      <c r="F4966" t="s">
        <v>8073</v>
      </c>
      <c r="G4966" t="s">
        <v>14154</v>
      </c>
      <c r="H4966" t="s">
        <v>14155</v>
      </c>
      <c r="I4966" t="s">
        <v>20</v>
      </c>
      <c r="J4966" t="s">
        <v>21</v>
      </c>
      <c r="K4966">
        <v>200000</v>
      </c>
      <c r="L4966">
        <v>2013</v>
      </c>
      <c r="M4966">
        <v>6.8</v>
      </c>
      <c r="N4966">
        <v>2.35</v>
      </c>
    </row>
    <row r="4967" spans="1:14" x14ac:dyDescent="0.3">
      <c r="A4967" t="s">
        <v>14156</v>
      </c>
      <c r="B4967">
        <v>103</v>
      </c>
      <c r="C4967" t="s">
        <v>14157</v>
      </c>
      <c r="E4967" t="s">
        <v>43</v>
      </c>
      <c r="F4967" t="s">
        <v>14158</v>
      </c>
      <c r="G4967" t="s">
        <v>14159</v>
      </c>
      <c r="H4967" t="s">
        <v>14160</v>
      </c>
      <c r="I4967" t="s">
        <v>20</v>
      </c>
      <c r="J4967" t="s">
        <v>182</v>
      </c>
      <c r="K4967">
        <v>100000</v>
      </c>
      <c r="L4967">
        <v>2012</v>
      </c>
      <c r="M4967">
        <v>7.7</v>
      </c>
      <c r="N4967">
        <v>16</v>
      </c>
    </row>
    <row r="4968" spans="1:14" x14ac:dyDescent="0.3">
      <c r="A4968" t="s">
        <v>14161</v>
      </c>
      <c r="B4968">
        <v>80</v>
      </c>
      <c r="C4968" t="s">
        <v>14162</v>
      </c>
      <c r="E4968" t="s">
        <v>6241</v>
      </c>
      <c r="F4968" t="s">
        <v>8999</v>
      </c>
      <c r="G4968" t="s">
        <v>14163</v>
      </c>
      <c r="H4968" t="s">
        <v>246</v>
      </c>
      <c r="I4968" t="s">
        <v>20</v>
      </c>
      <c r="J4968" t="s">
        <v>34</v>
      </c>
      <c r="K4968">
        <v>1800000</v>
      </c>
      <c r="L4968">
        <v>2007</v>
      </c>
      <c r="M4968">
        <v>5.6</v>
      </c>
      <c r="N4968">
        <v>1.85</v>
      </c>
    </row>
    <row r="4969" spans="1:14" x14ac:dyDescent="0.3">
      <c r="A4969" t="s">
        <v>14164</v>
      </c>
      <c r="B4969">
        <v>68</v>
      </c>
      <c r="C4969" t="s">
        <v>7286</v>
      </c>
      <c r="E4969" t="s">
        <v>1272</v>
      </c>
      <c r="F4969" t="s">
        <v>14165</v>
      </c>
      <c r="G4969" t="s">
        <v>14166</v>
      </c>
      <c r="H4969" t="s">
        <v>14167</v>
      </c>
      <c r="I4969" t="s">
        <v>20</v>
      </c>
      <c r="J4969" t="s">
        <v>21</v>
      </c>
      <c r="L4969">
        <v>1948</v>
      </c>
      <c r="M4969">
        <v>7.1</v>
      </c>
      <c r="N4969">
        <v>1.37</v>
      </c>
    </row>
    <row r="4970" spans="1:14" x14ac:dyDescent="0.3">
      <c r="A4970" t="s">
        <v>14168</v>
      </c>
      <c r="B4970">
        <v>81</v>
      </c>
      <c r="C4970" t="s">
        <v>14169</v>
      </c>
      <c r="E4970" t="s">
        <v>919</v>
      </c>
      <c r="F4970" t="s">
        <v>14170</v>
      </c>
      <c r="G4970" t="s">
        <v>14171</v>
      </c>
      <c r="H4970" t="s">
        <v>14172</v>
      </c>
      <c r="I4970" t="s">
        <v>20</v>
      </c>
      <c r="J4970" t="s">
        <v>21</v>
      </c>
      <c r="K4970">
        <v>100000</v>
      </c>
      <c r="L4970">
        <v>2013</v>
      </c>
      <c r="M4970">
        <v>3.6</v>
      </c>
      <c r="N4970">
        <v>1.78</v>
      </c>
    </row>
    <row r="4971" spans="1:14" x14ac:dyDescent="0.3">
      <c r="A4971" t="s">
        <v>14173</v>
      </c>
      <c r="B4971">
        <v>106</v>
      </c>
      <c r="C4971" t="s">
        <v>14174</v>
      </c>
      <c r="E4971" t="s">
        <v>4185</v>
      </c>
      <c r="F4971" t="s">
        <v>10262</v>
      </c>
      <c r="G4971" t="s">
        <v>14175</v>
      </c>
      <c r="H4971" t="s">
        <v>14176</v>
      </c>
      <c r="I4971" t="s">
        <v>20</v>
      </c>
      <c r="J4971" t="s">
        <v>21</v>
      </c>
      <c r="L4971">
        <v>1971</v>
      </c>
      <c r="M4971">
        <v>6.8</v>
      </c>
    </row>
    <row r="4972" spans="1:14" x14ac:dyDescent="0.3">
      <c r="A4972" t="s">
        <v>14177</v>
      </c>
      <c r="B4972">
        <v>77</v>
      </c>
      <c r="C4972" t="s">
        <v>14178</v>
      </c>
      <c r="E4972" t="s">
        <v>12763</v>
      </c>
      <c r="F4972" t="s">
        <v>14179</v>
      </c>
      <c r="G4972" t="s">
        <v>14180</v>
      </c>
      <c r="H4972" t="s">
        <v>14181</v>
      </c>
      <c r="I4972" t="s">
        <v>20</v>
      </c>
      <c r="J4972" t="s">
        <v>21</v>
      </c>
      <c r="K4972">
        <v>100000</v>
      </c>
      <c r="L4972">
        <v>2014</v>
      </c>
      <c r="M4972">
        <v>7.6</v>
      </c>
      <c r="N4972">
        <v>1.78</v>
      </c>
    </row>
    <row r="4973" spans="1:14" x14ac:dyDescent="0.3">
      <c r="A4973" t="s">
        <v>7603</v>
      </c>
      <c r="B4973">
        <v>114</v>
      </c>
      <c r="C4973" t="s">
        <v>1709</v>
      </c>
      <c r="D4973">
        <v>32721635</v>
      </c>
      <c r="E4973" t="s">
        <v>4185</v>
      </c>
      <c r="F4973" t="s">
        <v>683</v>
      </c>
      <c r="G4973" t="s">
        <v>7604</v>
      </c>
      <c r="H4973" t="s">
        <v>7605</v>
      </c>
      <c r="I4973" t="s">
        <v>20</v>
      </c>
      <c r="J4973" t="s">
        <v>21</v>
      </c>
      <c r="K4973">
        <v>15000000</v>
      </c>
      <c r="L4973">
        <v>2009</v>
      </c>
      <c r="M4973">
        <v>6.6</v>
      </c>
      <c r="N4973">
        <v>1.85</v>
      </c>
    </row>
    <row r="4974" spans="1:14" x14ac:dyDescent="0.3">
      <c r="A4974" t="s">
        <v>14182</v>
      </c>
      <c r="B4974">
        <v>80</v>
      </c>
      <c r="C4974" t="s">
        <v>14183</v>
      </c>
      <c r="E4974" t="s">
        <v>43</v>
      </c>
      <c r="F4974" t="s">
        <v>10115</v>
      </c>
      <c r="G4974" t="s">
        <v>14184</v>
      </c>
      <c r="H4974" t="s">
        <v>14185</v>
      </c>
      <c r="I4974" t="s">
        <v>20</v>
      </c>
      <c r="J4974" t="s">
        <v>21</v>
      </c>
      <c r="K4974">
        <v>70000</v>
      </c>
      <c r="L4974">
        <v>2004</v>
      </c>
      <c r="M4974">
        <v>8.3000000000000007</v>
      </c>
    </row>
    <row r="4975" spans="1:14" x14ac:dyDescent="0.3">
      <c r="A4975" t="s">
        <v>802</v>
      </c>
      <c r="B4975">
        <v>84</v>
      </c>
      <c r="C4975" t="s">
        <v>14186</v>
      </c>
      <c r="D4975">
        <v>3216970</v>
      </c>
      <c r="E4975" t="s">
        <v>1265</v>
      </c>
      <c r="F4975" t="s">
        <v>1197</v>
      </c>
      <c r="G4975" t="s">
        <v>14187</v>
      </c>
      <c r="H4975" t="s">
        <v>14188</v>
      </c>
      <c r="I4975" t="s">
        <v>20</v>
      </c>
      <c r="J4975" t="s">
        <v>21</v>
      </c>
      <c r="K4975">
        <v>60000</v>
      </c>
      <c r="L4975">
        <v>1998</v>
      </c>
      <c r="M4975">
        <v>7.5</v>
      </c>
      <c r="N4975">
        <v>1.66</v>
      </c>
    </row>
    <row r="4976" spans="1:14" x14ac:dyDescent="0.3">
      <c r="A4976" t="s">
        <v>14189</v>
      </c>
      <c r="B4976">
        <v>86</v>
      </c>
      <c r="C4976" t="s">
        <v>14190</v>
      </c>
      <c r="D4976">
        <v>33598</v>
      </c>
      <c r="E4976" t="s">
        <v>1106</v>
      </c>
      <c r="F4976" t="s">
        <v>8546</v>
      </c>
      <c r="G4976" t="s">
        <v>14191</v>
      </c>
      <c r="H4976" t="s">
        <v>14192</v>
      </c>
      <c r="I4976" t="s">
        <v>20</v>
      </c>
      <c r="J4976" t="s">
        <v>21</v>
      </c>
      <c r="L4976">
        <v>1997</v>
      </c>
      <c r="M4976">
        <v>5.4</v>
      </c>
    </row>
    <row r="4977" spans="1:14" x14ac:dyDescent="0.3">
      <c r="A4977" t="s">
        <v>14193</v>
      </c>
      <c r="B4977">
        <v>87</v>
      </c>
      <c r="C4977" t="s">
        <v>14194</v>
      </c>
      <c r="D4977">
        <v>536767</v>
      </c>
      <c r="E4977" t="s">
        <v>4436</v>
      </c>
      <c r="F4977" t="s">
        <v>1137</v>
      </c>
      <c r="G4977" t="s">
        <v>14195</v>
      </c>
      <c r="H4977" t="s">
        <v>14196</v>
      </c>
      <c r="I4977" t="s">
        <v>20</v>
      </c>
      <c r="J4977" t="s">
        <v>21</v>
      </c>
      <c r="K4977">
        <v>60000</v>
      </c>
      <c r="L4977">
        <v>1998</v>
      </c>
      <c r="M4977">
        <v>5.3</v>
      </c>
      <c r="N4977">
        <v>1.85</v>
      </c>
    </row>
    <row r="4978" spans="1:14" x14ac:dyDescent="0.3">
      <c r="A4978" t="s">
        <v>14197</v>
      </c>
      <c r="B4978">
        <v>80</v>
      </c>
      <c r="C4978" t="s">
        <v>14198</v>
      </c>
      <c r="E4978" t="s">
        <v>1823</v>
      </c>
      <c r="F4978" t="s">
        <v>14199</v>
      </c>
      <c r="G4978" t="s">
        <v>14200</v>
      </c>
      <c r="H4978" t="s">
        <v>14201</v>
      </c>
      <c r="I4978" t="s">
        <v>20</v>
      </c>
      <c r="J4978" t="s">
        <v>21</v>
      </c>
      <c r="K4978">
        <v>75000</v>
      </c>
      <c r="L4978">
        <v>2015</v>
      </c>
      <c r="M4978">
        <v>4.5</v>
      </c>
    </row>
    <row r="4979" spans="1:14" x14ac:dyDescent="0.3">
      <c r="A4979" t="s">
        <v>8827</v>
      </c>
      <c r="B4979">
        <v>100</v>
      </c>
      <c r="C4979" t="s">
        <v>14202</v>
      </c>
      <c r="D4979">
        <v>11529368</v>
      </c>
      <c r="E4979" t="s">
        <v>14203</v>
      </c>
      <c r="F4979" t="s">
        <v>14204</v>
      </c>
      <c r="G4979" t="s">
        <v>14205</v>
      </c>
      <c r="H4979" t="s">
        <v>14206</v>
      </c>
      <c r="I4979" t="s">
        <v>20</v>
      </c>
      <c r="J4979" t="s">
        <v>21</v>
      </c>
      <c r="K4979">
        <v>65000</v>
      </c>
      <c r="L4979">
        <v>2004</v>
      </c>
      <c r="M4979">
        <v>7.3</v>
      </c>
      <c r="N4979">
        <v>1.78</v>
      </c>
    </row>
    <row r="4980" spans="1:14" x14ac:dyDescent="0.3">
      <c r="A4980" t="s">
        <v>14207</v>
      </c>
      <c r="B4980">
        <v>82</v>
      </c>
      <c r="C4980" t="s">
        <v>14208</v>
      </c>
      <c r="D4980">
        <v>40557</v>
      </c>
      <c r="E4980" t="s">
        <v>1099</v>
      </c>
      <c r="F4980" t="s">
        <v>258</v>
      </c>
      <c r="G4980" t="s">
        <v>14209</v>
      </c>
      <c r="H4980" t="s">
        <v>14210</v>
      </c>
      <c r="I4980" t="s">
        <v>20</v>
      </c>
      <c r="J4980" t="s">
        <v>21</v>
      </c>
      <c r="K4980">
        <v>60000</v>
      </c>
      <c r="L4980">
        <v>2011</v>
      </c>
      <c r="M4980">
        <v>5.6</v>
      </c>
      <c r="N4980">
        <v>2.35</v>
      </c>
    </row>
    <row r="4981" spans="1:14" x14ac:dyDescent="0.3">
      <c r="A4981" t="s">
        <v>13398</v>
      </c>
      <c r="B4981">
        <v>82</v>
      </c>
      <c r="C4981" t="s">
        <v>12890</v>
      </c>
      <c r="D4981">
        <v>30084</v>
      </c>
      <c r="E4981" t="s">
        <v>1649</v>
      </c>
      <c r="F4981" t="s">
        <v>1602</v>
      </c>
      <c r="G4981" t="s">
        <v>14211</v>
      </c>
      <c r="H4981" t="s">
        <v>6840</v>
      </c>
      <c r="I4981" t="s">
        <v>20</v>
      </c>
      <c r="J4981" t="s">
        <v>21</v>
      </c>
      <c r="K4981">
        <v>70000</v>
      </c>
      <c r="L4981">
        <v>2014</v>
      </c>
      <c r="M4981">
        <v>5.6</v>
      </c>
      <c r="N4981">
        <v>1.85</v>
      </c>
    </row>
    <row r="4982" spans="1:14" x14ac:dyDescent="0.3">
      <c r="A4982" t="s">
        <v>14212</v>
      </c>
      <c r="B4982">
        <v>70</v>
      </c>
      <c r="C4982" t="s">
        <v>14213</v>
      </c>
      <c r="E4982" t="s">
        <v>6131</v>
      </c>
      <c r="F4982" t="s">
        <v>14214</v>
      </c>
      <c r="G4982" t="s">
        <v>14215</v>
      </c>
      <c r="H4982" t="s">
        <v>14216</v>
      </c>
      <c r="I4982" t="s">
        <v>20</v>
      </c>
      <c r="J4982" t="s">
        <v>21</v>
      </c>
      <c r="K4982">
        <v>62000</v>
      </c>
      <c r="L4982">
        <v>1962</v>
      </c>
      <c r="M4982">
        <v>4.0999999999999996</v>
      </c>
      <c r="N4982">
        <v>1.66</v>
      </c>
    </row>
    <row r="4983" spans="1:14" x14ac:dyDescent="0.3">
      <c r="A4983" t="s">
        <v>14217</v>
      </c>
      <c r="B4983">
        <v>75</v>
      </c>
      <c r="C4983" t="s">
        <v>14218</v>
      </c>
      <c r="E4983" t="s">
        <v>2190</v>
      </c>
      <c r="F4983" t="s">
        <v>14219</v>
      </c>
      <c r="G4983" t="s">
        <v>14220</v>
      </c>
      <c r="H4983" t="s">
        <v>14221</v>
      </c>
      <c r="I4983" t="s">
        <v>20</v>
      </c>
      <c r="J4983" t="s">
        <v>21</v>
      </c>
      <c r="K4983">
        <v>100000</v>
      </c>
      <c r="L4983">
        <v>2014</v>
      </c>
      <c r="M4983">
        <v>6.8</v>
      </c>
      <c r="N4983">
        <v>1.78</v>
      </c>
    </row>
    <row r="4984" spans="1:14" x14ac:dyDescent="0.3">
      <c r="A4984" t="s">
        <v>14222</v>
      </c>
      <c r="B4984">
        <v>87</v>
      </c>
      <c r="C4984" t="s">
        <v>2766</v>
      </c>
      <c r="E4984" t="s">
        <v>1099</v>
      </c>
      <c r="F4984" t="s">
        <v>12890</v>
      </c>
      <c r="G4984" t="s">
        <v>14223</v>
      </c>
      <c r="H4984" t="s">
        <v>8620</v>
      </c>
      <c r="I4984" t="s">
        <v>20</v>
      </c>
      <c r="J4984" t="s">
        <v>21</v>
      </c>
      <c r="L4984">
        <v>2012</v>
      </c>
      <c r="M4984">
        <v>6.3</v>
      </c>
    </row>
    <row r="4985" spans="1:14" x14ac:dyDescent="0.3">
      <c r="A4985" t="s">
        <v>10324</v>
      </c>
      <c r="B4985">
        <v>87</v>
      </c>
      <c r="C4985" t="s">
        <v>14224</v>
      </c>
      <c r="E4985" t="s">
        <v>10815</v>
      </c>
      <c r="F4985" t="s">
        <v>14225</v>
      </c>
      <c r="G4985" t="s">
        <v>14226</v>
      </c>
      <c r="H4985" t="s">
        <v>14227</v>
      </c>
      <c r="I4985" t="s">
        <v>20</v>
      </c>
      <c r="J4985" t="s">
        <v>21</v>
      </c>
      <c r="K4985">
        <v>70000</v>
      </c>
      <c r="L4985">
        <v>2011</v>
      </c>
      <c r="M4985">
        <v>5.8</v>
      </c>
      <c r="N4985">
        <v>1.78</v>
      </c>
    </row>
    <row r="4986" spans="1:14" x14ac:dyDescent="0.3">
      <c r="A4986" t="s">
        <v>10999</v>
      </c>
      <c r="B4986">
        <v>98</v>
      </c>
      <c r="C4986" t="s">
        <v>11110</v>
      </c>
      <c r="D4986">
        <v>10246600</v>
      </c>
      <c r="E4986" t="s">
        <v>936</v>
      </c>
      <c r="F4986" t="s">
        <v>14228</v>
      </c>
      <c r="G4986" t="s">
        <v>14229</v>
      </c>
      <c r="H4986" t="s">
        <v>14230</v>
      </c>
      <c r="I4986" t="s">
        <v>20</v>
      </c>
      <c r="J4986" t="s">
        <v>21</v>
      </c>
      <c r="K4986">
        <v>25000</v>
      </c>
      <c r="L4986">
        <v>1995</v>
      </c>
      <c r="M4986">
        <v>6.6</v>
      </c>
      <c r="N4986">
        <v>1.85</v>
      </c>
    </row>
    <row r="4987" spans="1:14" x14ac:dyDescent="0.3">
      <c r="A4987" t="s">
        <v>14231</v>
      </c>
      <c r="B4987">
        <v>83</v>
      </c>
      <c r="C4987" t="s">
        <v>14232</v>
      </c>
      <c r="E4987" t="s">
        <v>1392</v>
      </c>
      <c r="F4987" t="s">
        <v>14233</v>
      </c>
      <c r="G4987" t="s">
        <v>14234</v>
      </c>
      <c r="H4987" t="s">
        <v>14231</v>
      </c>
      <c r="I4987" t="s">
        <v>20</v>
      </c>
      <c r="J4987" t="s">
        <v>182</v>
      </c>
      <c r="L4987">
        <v>2013</v>
      </c>
      <c r="M4987">
        <v>6.7</v>
      </c>
    </row>
    <row r="4988" spans="1:14" x14ac:dyDescent="0.3">
      <c r="A4988" t="s">
        <v>14235</v>
      </c>
      <c r="B4988">
        <v>99</v>
      </c>
      <c r="C4988" t="s">
        <v>4318</v>
      </c>
      <c r="E4988" t="s">
        <v>936</v>
      </c>
      <c r="F4988" t="s">
        <v>14236</v>
      </c>
      <c r="G4988" t="s">
        <v>14237</v>
      </c>
      <c r="H4988" t="s">
        <v>14238</v>
      </c>
      <c r="I4988" t="s">
        <v>8544</v>
      </c>
      <c r="J4988" t="s">
        <v>7731</v>
      </c>
      <c r="L4988">
        <v>1983</v>
      </c>
      <c r="M4988">
        <v>6.4</v>
      </c>
      <c r="N4988">
        <v>2.35</v>
      </c>
    </row>
    <row r="4989" spans="1:14" x14ac:dyDescent="0.3">
      <c r="A4989" t="s">
        <v>12890</v>
      </c>
      <c r="B4989">
        <v>98</v>
      </c>
      <c r="C4989" t="s">
        <v>2117</v>
      </c>
      <c r="D4989">
        <v>389804</v>
      </c>
      <c r="E4989" t="s">
        <v>936</v>
      </c>
      <c r="F4989" t="s">
        <v>12890</v>
      </c>
      <c r="G4989" t="s">
        <v>14239</v>
      </c>
      <c r="H4989" t="s">
        <v>14240</v>
      </c>
      <c r="I4989" t="s">
        <v>20</v>
      </c>
      <c r="J4989" t="s">
        <v>21</v>
      </c>
      <c r="K4989">
        <v>65000</v>
      </c>
      <c r="L4989">
        <v>2010</v>
      </c>
      <c r="M4989">
        <v>6.3</v>
      </c>
      <c r="N4989">
        <v>2.35</v>
      </c>
    </row>
    <row r="4990" spans="1:14" x14ac:dyDescent="0.3">
      <c r="A4990" t="s">
        <v>14241</v>
      </c>
      <c r="B4990">
        <v>93</v>
      </c>
      <c r="C4990" t="s">
        <v>14242</v>
      </c>
      <c r="E4990" t="s">
        <v>14243</v>
      </c>
      <c r="F4990" t="s">
        <v>1840</v>
      </c>
      <c r="G4990" t="s">
        <v>14244</v>
      </c>
      <c r="H4990" t="s">
        <v>14245</v>
      </c>
      <c r="I4990" t="s">
        <v>20</v>
      </c>
      <c r="J4990" t="s">
        <v>21</v>
      </c>
      <c r="K4990">
        <v>60000</v>
      </c>
      <c r="L4990">
        <v>2012</v>
      </c>
      <c r="M4990">
        <v>3.4</v>
      </c>
      <c r="N4990">
        <v>1.78</v>
      </c>
    </row>
    <row r="4991" spans="1:14" x14ac:dyDescent="0.3">
      <c r="A4991" t="s">
        <v>14246</v>
      </c>
      <c r="C4991" t="s">
        <v>14247</v>
      </c>
      <c r="E4991" t="s">
        <v>1649</v>
      </c>
      <c r="F4991" t="s">
        <v>7780</v>
      </c>
      <c r="G4991" t="s">
        <v>14248</v>
      </c>
      <c r="H4991" t="s">
        <v>14249</v>
      </c>
      <c r="I4991" t="s">
        <v>20</v>
      </c>
      <c r="J4991" t="s">
        <v>21</v>
      </c>
      <c r="L4991">
        <v>2006</v>
      </c>
      <c r="M4991">
        <v>4.7</v>
      </c>
    </row>
    <row r="4992" spans="1:14" x14ac:dyDescent="0.3">
      <c r="A4992" t="s">
        <v>14250</v>
      </c>
      <c r="B4992">
        <v>111</v>
      </c>
      <c r="C4992" t="s">
        <v>45</v>
      </c>
      <c r="E4992" t="s">
        <v>43</v>
      </c>
      <c r="F4992" t="s">
        <v>45</v>
      </c>
      <c r="G4992" t="s">
        <v>14251</v>
      </c>
      <c r="H4992" t="s">
        <v>45</v>
      </c>
      <c r="I4992" t="s">
        <v>20</v>
      </c>
      <c r="J4992" t="s">
        <v>21</v>
      </c>
      <c r="K4992">
        <v>50000</v>
      </c>
      <c r="L4992">
        <v>2015</v>
      </c>
      <c r="M4992">
        <v>6</v>
      </c>
      <c r="N4992">
        <v>1.78</v>
      </c>
    </row>
    <row r="4993" spans="1:14" x14ac:dyDescent="0.3">
      <c r="A4993" t="s">
        <v>14252</v>
      </c>
      <c r="B4993">
        <v>47</v>
      </c>
      <c r="C4993" t="s">
        <v>14253</v>
      </c>
      <c r="E4993" t="s">
        <v>1727</v>
      </c>
      <c r="F4993" t="s">
        <v>14254</v>
      </c>
      <c r="G4993" t="s">
        <v>14255</v>
      </c>
      <c r="H4993" t="s">
        <v>14256</v>
      </c>
      <c r="I4993" t="s">
        <v>20</v>
      </c>
      <c r="J4993" t="s">
        <v>21</v>
      </c>
      <c r="K4993">
        <v>50000</v>
      </c>
      <c r="L4993">
        <v>2005</v>
      </c>
      <c r="M4993">
        <v>7.3</v>
      </c>
      <c r="N4993">
        <v>1.33</v>
      </c>
    </row>
    <row r="4994" spans="1:14" x14ac:dyDescent="0.3">
      <c r="A4994" t="s">
        <v>14257</v>
      </c>
      <c r="B4994">
        <v>92</v>
      </c>
      <c r="C4994" t="s">
        <v>45</v>
      </c>
      <c r="E4994" t="s">
        <v>43</v>
      </c>
      <c r="F4994" t="s">
        <v>14258</v>
      </c>
      <c r="G4994" t="s">
        <v>14259</v>
      </c>
      <c r="H4994" t="s">
        <v>45</v>
      </c>
      <c r="I4994" t="s">
        <v>20</v>
      </c>
      <c r="J4994" t="s">
        <v>21</v>
      </c>
      <c r="K4994">
        <v>50000</v>
      </c>
      <c r="L4994">
        <v>2013</v>
      </c>
      <c r="M4994">
        <v>7.9</v>
      </c>
      <c r="N4994">
        <v>16</v>
      </c>
    </row>
    <row r="4995" spans="1:14" x14ac:dyDescent="0.3">
      <c r="A4995" t="s">
        <v>14260</v>
      </c>
      <c r="B4995">
        <v>97</v>
      </c>
      <c r="C4995" t="s">
        <v>14261</v>
      </c>
      <c r="E4995" t="s">
        <v>1913</v>
      </c>
      <c r="F4995" t="s">
        <v>4496</v>
      </c>
      <c r="G4995" t="s">
        <v>14262</v>
      </c>
      <c r="H4995" t="s">
        <v>14263</v>
      </c>
      <c r="I4995" t="s">
        <v>20</v>
      </c>
      <c r="J4995" t="s">
        <v>21</v>
      </c>
      <c r="K4995">
        <v>4000000</v>
      </c>
      <c r="L4995">
        <v>2014</v>
      </c>
      <c r="M4995">
        <v>6.1</v>
      </c>
      <c r="N4995">
        <v>2.35</v>
      </c>
    </row>
    <row r="4996" spans="1:14" x14ac:dyDescent="0.3">
      <c r="A4996" t="s">
        <v>14264</v>
      </c>
      <c r="B4996">
        <v>81</v>
      </c>
      <c r="C4996" t="s">
        <v>14265</v>
      </c>
      <c r="E4996" t="s">
        <v>13577</v>
      </c>
      <c r="F4996" t="s">
        <v>14266</v>
      </c>
      <c r="G4996" t="s">
        <v>14267</v>
      </c>
      <c r="H4996" t="s">
        <v>14268</v>
      </c>
      <c r="I4996" t="s">
        <v>20</v>
      </c>
      <c r="J4996" t="s">
        <v>21</v>
      </c>
      <c r="K4996">
        <v>50000</v>
      </c>
      <c r="L4996">
        <v>2014</v>
      </c>
      <c r="M4996">
        <v>7.4</v>
      </c>
    </row>
    <row r="4997" spans="1:14" x14ac:dyDescent="0.3">
      <c r="A4997" t="s">
        <v>14269</v>
      </c>
      <c r="B4997">
        <v>83</v>
      </c>
      <c r="C4997" t="s">
        <v>14270</v>
      </c>
      <c r="E4997" t="s">
        <v>2190</v>
      </c>
      <c r="F4997" t="s">
        <v>14271</v>
      </c>
      <c r="G4997" t="s">
        <v>14272</v>
      </c>
      <c r="H4997" t="s">
        <v>14273</v>
      </c>
      <c r="I4997" t="s">
        <v>20</v>
      </c>
      <c r="J4997" t="s">
        <v>21</v>
      </c>
      <c r="K4997">
        <v>42000</v>
      </c>
      <c r="L4997">
        <v>2013</v>
      </c>
      <c r="M4997">
        <v>6.6</v>
      </c>
      <c r="N4997">
        <v>16</v>
      </c>
    </row>
    <row r="4998" spans="1:14" x14ac:dyDescent="0.3">
      <c r="A4998" t="s">
        <v>2837</v>
      </c>
      <c r="B4998">
        <v>96</v>
      </c>
      <c r="C4998" t="s">
        <v>3485</v>
      </c>
      <c r="E4998" t="s">
        <v>1099</v>
      </c>
      <c r="F4998" t="s">
        <v>6939</v>
      </c>
      <c r="G4998" t="s">
        <v>14274</v>
      </c>
      <c r="H4998" t="s">
        <v>14275</v>
      </c>
      <c r="I4998" t="s">
        <v>20</v>
      </c>
      <c r="J4998" t="s">
        <v>21</v>
      </c>
      <c r="K4998">
        <v>45000</v>
      </c>
      <c r="L4998">
        <v>2013</v>
      </c>
      <c r="M4998">
        <v>5.5</v>
      </c>
      <c r="N4998">
        <v>2.35</v>
      </c>
    </row>
    <row r="4999" spans="1:14" x14ac:dyDescent="0.3">
      <c r="A4999" t="s">
        <v>3384</v>
      </c>
      <c r="B4999">
        <v>90</v>
      </c>
      <c r="C4999" t="s">
        <v>4199</v>
      </c>
      <c r="D4999">
        <v>241816</v>
      </c>
      <c r="E4999" t="s">
        <v>2190</v>
      </c>
      <c r="F4999" t="s">
        <v>6999</v>
      </c>
      <c r="G4999" t="s">
        <v>14276</v>
      </c>
      <c r="H4999" t="s">
        <v>14277</v>
      </c>
      <c r="I4999" t="s">
        <v>20</v>
      </c>
      <c r="J4999" t="s">
        <v>21</v>
      </c>
      <c r="K4999">
        <v>42000</v>
      </c>
      <c r="L4999">
        <v>2000</v>
      </c>
      <c r="M4999">
        <v>7.5</v>
      </c>
      <c r="N4999">
        <v>2.35</v>
      </c>
    </row>
    <row r="5000" spans="1:14" x14ac:dyDescent="0.3">
      <c r="A5000" t="s">
        <v>14278</v>
      </c>
      <c r="B5000">
        <v>90</v>
      </c>
      <c r="C5000" t="s">
        <v>14279</v>
      </c>
      <c r="D5000">
        <v>277233</v>
      </c>
      <c r="E5000" t="s">
        <v>1106</v>
      </c>
      <c r="F5000" t="s">
        <v>12126</v>
      </c>
      <c r="G5000" t="s">
        <v>14280</v>
      </c>
      <c r="H5000" t="s">
        <v>14281</v>
      </c>
      <c r="I5000" t="s">
        <v>20</v>
      </c>
      <c r="J5000" t="s">
        <v>21</v>
      </c>
      <c r="K5000">
        <v>40000</v>
      </c>
      <c r="L5000">
        <v>1999</v>
      </c>
      <c r="M5000">
        <v>7.6</v>
      </c>
      <c r="N5000">
        <v>1.85</v>
      </c>
    </row>
    <row r="5001" spans="1:14" x14ac:dyDescent="0.3">
      <c r="A5001" t="s">
        <v>14282</v>
      </c>
      <c r="B5001">
        <v>95</v>
      </c>
      <c r="C5001" t="s">
        <v>14283</v>
      </c>
      <c r="E5001" t="s">
        <v>1740</v>
      </c>
      <c r="F5001" t="s">
        <v>2878</v>
      </c>
      <c r="G5001" t="s">
        <v>14284</v>
      </c>
      <c r="H5001" t="s">
        <v>14285</v>
      </c>
      <c r="I5001" t="s">
        <v>20</v>
      </c>
      <c r="J5001" t="s">
        <v>21</v>
      </c>
      <c r="K5001">
        <v>75000</v>
      </c>
      <c r="L5001">
        <v>2014</v>
      </c>
      <c r="M5001">
        <v>5</v>
      </c>
    </row>
    <row r="5002" spans="1:14" x14ac:dyDescent="0.3">
      <c r="A5002" t="s">
        <v>14286</v>
      </c>
      <c r="B5002">
        <v>83</v>
      </c>
      <c r="C5002" t="s">
        <v>14287</v>
      </c>
      <c r="E5002" t="s">
        <v>3960</v>
      </c>
      <c r="F5002" t="s">
        <v>14155</v>
      </c>
      <c r="G5002" t="s">
        <v>14288</v>
      </c>
      <c r="H5002" t="s">
        <v>14289</v>
      </c>
      <c r="I5002" t="s">
        <v>20</v>
      </c>
      <c r="J5002" t="s">
        <v>21</v>
      </c>
      <c r="K5002">
        <v>40000</v>
      </c>
      <c r="L5002">
        <v>2011</v>
      </c>
      <c r="M5002">
        <v>3.2</v>
      </c>
      <c r="N5002">
        <v>2.35</v>
      </c>
    </row>
    <row r="5003" spans="1:14" x14ac:dyDescent="0.3">
      <c r="A5003" t="s">
        <v>330</v>
      </c>
      <c r="B5003">
        <v>117</v>
      </c>
      <c r="C5003" t="s">
        <v>7543</v>
      </c>
      <c r="D5003">
        <v>321952</v>
      </c>
      <c r="E5003" t="s">
        <v>2583</v>
      </c>
      <c r="F5003" t="s">
        <v>13306</v>
      </c>
      <c r="G5003" t="s">
        <v>14290</v>
      </c>
      <c r="H5003" t="s">
        <v>10647</v>
      </c>
      <c r="I5003" t="s">
        <v>20</v>
      </c>
      <c r="J5003" t="s">
        <v>21</v>
      </c>
      <c r="L5003">
        <v>1978</v>
      </c>
      <c r="M5003">
        <v>8.1999999999999993</v>
      </c>
      <c r="N5003">
        <v>1.85</v>
      </c>
    </row>
    <row r="5004" spans="1:14" x14ac:dyDescent="0.3">
      <c r="A5004" t="s">
        <v>14291</v>
      </c>
      <c r="B5004">
        <v>75</v>
      </c>
      <c r="C5004" t="s">
        <v>14292</v>
      </c>
      <c r="E5004" t="s">
        <v>3456</v>
      </c>
      <c r="F5004" t="s">
        <v>14293</v>
      </c>
      <c r="G5004" t="s">
        <v>14294</v>
      </c>
      <c r="H5004" t="s">
        <v>14295</v>
      </c>
      <c r="I5004" t="s">
        <v>20</v>
      </c>
      <c r="J5004" t="s">
        <v>21</v>
      </c>
      <c r="K5004">
        <v>50000</v>
      </c>
      <c r="L5004">
        <v>2012</v>
      </c>
      <c r="M5004">
        <v>3.7</v>
      </c>
      <c r="N5004">
        <v>2.35</v>
      </c>
    </row>
    <row r="5005" spans="1:14" x14ac:dyDescent="0.3">
      <c r="A5005" t="s">
        <v>14296</v>
      </c>
      <c r="B5005">
        <v>79</v>
      </c>
      <c r="C5005" t="s">
        <v>5082</v>
      </c>
      <c r="D5005">
        <v>24705</v>
      </c>
      <c r="E5005" t="s">
        <v>2190</v>
      </c>
      <c r="F5005" t="s">
        <v>1553</v>
      </c>
      <c r="G5005" t="s">
        <v>14297</v>
      </c>
      <c r="H5005" t="s">
        <v>14298</v>
      </c>
      <c r="I5005" t="s">
        <v>20</v>
      </c>
      <c r="J5005" t="s">
        <v>21</v>
      </c>
      <c r="L5005">
        <v>2009</v>
      </c>
      <c r="M5005">
        <v>6.3</v>
      </c>
    </row>
    <row r="5006" spans="1:14" x14ac:dyDescent="0.3">
      <c r="A5006" t="s">
        <v>14299</v>
      </c>
      <c r="B5006">
        <v>78</v>
      </c>
      <c r="C5006" t="s">
        <v>14300</v>
      </c>
      <c r="D5006">
        <v>243768</v>
      </c>
      <c r="E5006" t="s">
        <v>8819</v>
      </c>
      <c r="F5006" t="s">
        <v>14301</v>
      </c>
      <c r="G5006" t="s">
        <v>14302</v>
      </c>
      <c r="H5006" t="s">
        <v>14303</v>
      </c>
      <c r="I5006" t="s">
        <v>20</v>
      </c>
      <c r="J5006" t="s">
        <v>21</v>
      </c>
      <c r="K5006">
        <v>30000</v>
      </c>
      <c r="L5006">
        <v>2007</v>
      </c>
      <c r="M5006">
        <v>4.0999999999999996</v>
      </c>
      <c r="N5006">
        <v>2.35</v>
      </c>
    </row>
    <row r="5007" spans="1:14" x14ac:dyDescent="0.3">
      <c r="A5007" t="s">
        <v>14304</v>
      </c>
      <c r="B5007">
        <v>109</v>
      </c>
      <c r="C5007" t="s">
        <v>14305</v>
      </c>
      <c r="E5007" t="s">
        <v>1099</v>
      </c>
      <c r="F5007" t="s">
        <v>14304</v>
      </c>
      <c r="G5007" t="s">
        <v>14306</v>
      </c>
      <c r="H5007" t="s">
        <v>14307</v>
      </c>
      <c r="I5007" t="s">
        <v>20</v>
      </c>
      <c r="J5007" t="s">
        <v>21</v>
      </c>
      <c r="L5007">
        <v>2005</v>
      </c>
      <c r="M5007">
        <v>6.9</v>
      </c>
      <c r="N5007">
        <v>1.66</v>
      </c>
    </row>
    <row r="5008" spans="1:14" x14ac:dyDescent="0.3">
      <c r="A5008" t="s">
        <v>14308</v>
      </c>
      <c r="B5008">
        <v>89</v>
      </c>
      <c r="C5008" t="s">
        <v>14309</v>
      </c>
      <c r="E5008" t="s">
        <v>3960</v>
      </c>
      <c r="F5008" t="s">
        <v>14310</v>
      </c>
      <c r="G5008" t="s">
        <v>14311</v>
      </c>
      <c r="H5008" t="s">
        <v>14312</v>
      </c>
      <c r="I5008" t="s">
        <v>20</v>
      </c>
      <c r="J5008" t="s">
        <v>21</v>
      </c>
      <c r="K5008">
        <v>60000</v>
      </c>
      <c r="L5008">
        <v>2013</v>
      </c>
      <c r="M5008">
        <v>5.4</v>
      </c>
    </row>
    <row r="5009" spans="1:14" x14ac:dyDescent="0.3">
      <c r="A5009" t="s">
        <v>13174</v>
      </c>
      <c r="B5009">
        <v>93</v>
      </c>
      <c r="C5009" t="s">
        <v>14313</v>
      </c>
      <c r="D5009">
        <v>9609</v>
      </c>
      <c r="E5009" t="s">
        <v>5554</v>
      </c>
      <c r="F5009" t="s">
        <v>2454</v>
      </c>
      <c r="G5009" t="s">
        <v>14314</v>
      </c>
      <c r="H5009" t="s">
        <v>14315</v>
      </c>
      <c r="I5009" t="s">
        <v>20</v>
      </c>
      <c r="J5009" t="s">
        <v>34</v>
      </c>
      <c r="L5009">
        <v>2009</v>
      </c>
      <c r="M5009">
        <v>6.5</v>
      </c>
    </row>
    <row r="5010" spans="1:14" x14ac:dyDescent="0.3">
      <c r="A5010" t="s">
        <v>4390</v>
      </c>
      <c r="B5010">
        <v>102</v>
      </c>
      <c r="C5010" t="s">
        <v>10329</v>
      </c>
      <c r="D5010">
        <v>3151130</v>
      </c>
      <c r="E5010" t="s">
        <v>1099</v>
      </c>
      <c r="F5010" t="s">
        <v>6252</v>
      </c>
      <c r="G5010" t="s">
        <v>14316</v>
      </c>
      <c r="H5010" t="s">
        <v>6076</v>
      </c>
      <c r="I5010" t="s">
        <v>20</v>
      </c>
      <c r="J5010" t="s">
        <v>21</v>
      </c>
      <c r="K5010">
        <v>230000</v>
      </c>
      <c r="L5010">
        <v>1994</v>
      </c>
      <c r="M5010">
        <v>7.8</v>
      </c>
      <c r="N5010">
        <v>1.37</v>
      </c>
    </row>
    <row r="5011" spans="1:14" x14ac:dyDescent="0.3">
      <c r="A5011" t="s">
        <v>14317</v>
      </c>
      <c r="B5011">
        <v>65</v>
      </c>
      <c r="C5011" t="s">
        <v>14318</v>
      </c>
      <c r="D5011">
        <v>8231</v>
      </c>
      <c r="E5011" t="s">
        <v>3329</v>
      </c>
      <c r="F5011" t="s">
        <v>14319</v>
      </c>
      <c r="G5011" t="s">
        <v>14320</v>
      </c>
      <c r="H5011" t="s">
        <v>45</v>
      </c>
      <c r="I5011" t="s">
        <v>20</v>
      </c>
      <c r="J5011" t="s">
        <v>21</v>
      </c>
      <c r="K5011">
        <v>27000</v>
      </c>
      <c r="L5011">
        <v>1971</v>
      </c>
      <c r="M5011">
        <v>6.7</v>
      </c>
      <c r="N5011">
        <v>1.37</v>
      </c>
    </row>
    <row r="5012" spans="1:14" x14ac:dyDescent="0.3">
      <c r="A5012" t="s">
        <v>14304</v>
      </c>
      <c r="B5012">
        <v>85</v>
      </c>
      <c r="C5012" t="s">
        <v>14305</v>
      </c>
      <c r="E5012" t="s">
        <v>1649</v>
      </c>
      <c r="F5012" t="s">
        <v>14304</v>
      </c>
      <c r="G5012" t="s">
        <v>14321</v>
      </c>
      <c r="H5012" t="s">
        <v>14307</v>
      </c>
      <c r="I5012" t="s">
        <v>20</v>
      </c>
      <c r="J5012" t="s">
        <v>21</v>
      </c>
      <c r="L5012">
        <v>2002</v>
      </c>
      <c r="M5012">
        <v>6.4</v>
      </c>
      <c r="N5012">
        <v>1.37</v>
      </c>
    </row>
    <row r="5013" spans="1:14" x14ac:dyDescent="0.3">
      <c r="A5013" t="s">
        <v>6079</v>
      </c>
      <c r="B5013">
        <v>97</v>
      </c>
      <c r="C5013" t="s">
        <v>3593</v>
      </c>
      <c r="D5013">
        <v>2856622</v>
      </c>
      <c r="E5013" t="s">
        <v>1649</v>
      </c>
      <c r="F5013" t="s">
        <v>14322</v>
      </c>
      <c r="G5013" t="s">
        <v>14323</v>
      </c>
      <c r="H5013" t="s">
        <v>14324</v>
      </c>
      <c r="I5013" t="s">
        <v>20</v>
      </c>
      <c r="J5013" t="s">
        <v>182</v>
      </c>
      <c r="K5013">
        <v>25000</v>
      </c>
      <c r="L5013">
        <v>1997</v>
      </c>
      <c r="M5013">
        <v>7.3</v>
      </c>
      <c r="N5013">
        <v>1.85</v>
      </c>
    </row>
    <row r="5014" spans="1:14" x14ac:dyDescent="0.3">
      <c r="A5014" t="s">
        <v>344</v>
      </c>
      <c r="B5014">
        <v>109</v>
      </c>
      <c r="C5014" t="s">
        <v>2694</v>
      </c>
      <c r="D5014">
        <v>10499968</v>
      </c>
      <c r="E5014" t="s">
        <v>315</v>
      </c>
      <c r="F5014" t="s">
        <v>235</v>
      </c>
      <c r="G5014" t="s">
        <v>4689</v>
      </c>
      <c r="H5014" t="s">
        <v>4690</v>
      </c>
      <c r="I5014" t="s">
        <v>20</v>
      </c>
      <c r="J5014" t="s">
        <v>21</v>
      </c>
      <c r="K5014">
        <v>35000000</v>
      </c>
      <c r="L5014">
        <v>2014</v>
      </c>
      <c r="M5014">
        <v>5.7</v>
      </c>
      <c r="N5014">
        <v>1.85</v>
      </c>
    </row>
    <row r="5015" spans="1:14" x14ac:dyDescent="0.3">
      <c r="A5015" t="s">
        <v>14325</v>
      </c>
      <c r="B5015">
        <v>79</v>
      </c>
      <c r="C5015" t="s">
        <v>14326</v>
      </c>
      <c r="E5015" t="s">
        <v>4396</v>
      </c>
      <c r="F5015" t="s">
        <v>10219</v>
      </c>
      <c r="G5015" t="s">
        <v>14327</v>
      </c>
      <c r="H5015" t="s">
        <v>14328</v>
      </c>
      <c r="I5015" t="s">
        <v>20</v>
      </c>
      <c r="J5015" t="s">
        <v>21</v>
      </c>
      <c r="K5015">
        <v>24000</v>
      </c>
      <c r="L5015">
        <v>2002</v>
      </c>
      <c r="M5015">
        <v>7</v>
      </c>
      <c r="N5015">
        <v>1.78</v>
      </c>
    </row>
    <row r="5016" spans="1:14" x14ac:dyDescent="0.3">
      <c r="A5016" t="s">
        <v>2791</v>
      </c>
      <c r="B5016">
        <v>80</v>
      </c>
      <c r="C5016" t="s">
        <v>5683</v>
      </c>
      <c r="E5016" t="s">
        <v>227</v>
      </c>
      <c r="F5016" t="s">
        <v>706</v>
      </c>
      <c r="G5016" t="s">
        <v>14329</v>
      </c>
      <c r="H5016" t="s">
        <v>6007</v>
      </c>
      <c r="I5016" t="s">
        <v>20</v>
      </c>
      <c r="J5016" t="s">
        <v>182</v>
      </c>
      <c r="L5016">
        <v>2009</v>
      </c>
      <c r="M5016">
        <v>6.3</v>
      </c>
      <c r="N5016">
        <v>2.35</v>
      </c>
    </row>
    <row r="5017" spans="1:14" x14ac:dyDescent="0.3">
      <c r="A5017" t="s">
        <v>5537</v>
      </c>
      <c r="B5017">
        <v>100</v>
      </c>
      <c r="C5017" t="s">
        <v>5537</v>
      </c>
      <c r="D5017">
        <v>1227508</v>
      </c>
      <c r="E5017" t="s">
        <v>1649</v>
      </c>
      <c r="F5017" t="s">
        <v>14330</v>
      </c>
      <c r="G5017" t="s">
        <v>14331</v>
      </c>
      <c r="H5017" t="s">
        <v>14332</v>
      </c>
      <c r="I5017" t="s">
        <v>20</v>
      </c>
      <c r="J5017" t="s">
        <v>21</v>
      </c>
      <c r="K5017">
        <v>23000</v>
      </c>
      <c r="L5017">
        <v>1991</v>
      </c>
      <c r="M5017">
        <v>7.1</v>
      </c>
      <c r="N5017">
        <v>1.37</v>
      </c>
    </row>
    <row r="5018" spans="1:14" x14ac:dyDescent="0.3">
      <c r="A5018" t="s">
        <v>14333</v>
      </c>
      <c r="B5018">
        <v>90</v>
      </c>
      <c r="C5018" t="s">
        <v>14334</v>
      </c>
      <c r="E5018" t="s">
        <v>1392</v>
      </c>
      <c r="F5018" t="s">
        <v>14335</v>
      </c>
      <c r="G5018" t="s">
        <v>14336</v>
      </c>
      <c r="H5018" t="s">
        <v>14337</v>
      </c>
      <c r="I5018" t="s">
        <v>20</v>
      </c>
      <c r="J5018" t="s">
        <v>21</v>
      </c>
      <c r="K5018">
        <v>25000</v>
      </c>
      <c r="L5018">
        <v>2015</v>
      </c>
      <c r="M5018">
        <v>4.8</v>
      </c>
    </row>
    <row r="5019" spans="1:14" x14ac:dyDescent="0.3">
      <c r="A5019" t="s">
        <v>14286</v>
      </c>
      <c r="B5019">
        <v>90</v>
      </c>
      <c r="C5019" t="s">
        <v>14338</v>
      </c>
      <c r="E5019" t="s">
        <v>1106</v>
      </c>
      <c r="F5019" t="s">
        <v>14339</v>
      </c>
      <c r="G5019" t="s">
        <v>14340</v>
      </c>
      <c r="H5019" t="s">
        <v>14286</v>
      </c>
      <c r="I5019" t="s">
        <v>20</v>
      </c>
      <c r="J5019" t="s">
        <v>21</v>
      </c>
      <c r="K5019">
        <v>22000</v>
      </c>
      <c r="L5019">
        <v>2013</v>
      </c>
      <c r="M5019">
        <v>3.3</v>
      </c>
      <c r="N5019">
        <v>1.78</v>
      </c>
    </row>
    <row r="5020" spans="1:14" x14ac:dyDescent="0.3">
      <c r="A5020" t="s">
        <v>10718</v>
      </c>
      <c r="B5020">
        <v>120</v>
      </c>
      <c r="C5020" t="s">
        <v>14341</v>
      </c>
      <c r="E5020" t="s">
        <v>2190</v>
      </c>
      <c r="F5020" t="s">
        <v>14122</v>
      </c>
      <c r="G5020" t="s">
        <v>14342</v>
      </c>
      <c r="H5020" t="s">
        <v>14343</v>
      </c>
      <c r="I5020" t="s">
        <v>20</v>
      </c>
      <c r="J5020" t="s">
        <v>21</v>
      </c>
      <c r="K5020">
        <v>20000</v>
      </c>
      <c r="L5020">
        <v>2003</v>
      </c>
      <c r="M5020">
        <v>6.9</v>
      </c>
      <c r="N5020">
        <v>1.85</v>
      </c>
    </row>
    <row r="5021" spans="1:14" x14ac:dyDescent="0.3">
      <c r="A5021" t="s">
        <v>14344</v>
      </c>
      <c r="B5021">
        <v>91</v>
      </c>
      <c r="C5021" t="s">
        <v>3358</v>
      </c>
      <c r="E5021" t="s">
        <v>1959</v>
      </c>
      <c r="F5021" t="s">
        <v>14345</v>
      </c>
      <c r="G5021" t="s">
        <v>14346</v>
      </c>
      <c r="H5021" t="s">
        <v>14347</v>
      </c>
      <c r="I5021" t="s">
        <v>20</v>
      </c>
      <c r="J5021" t="s">
        <v>21</v>
      </c>
      <c r="L5021">
        <v>2015</v>
      </c>
      <c r="M5021">
        <v>4.5999999999999996</v>
      </c>
      <c r="N5021">
        <v>1.85</v>
      </c>
    </row>
    <row r="5022" spans="1:14" x14ac:dyDescent="0.3">
      <c r="A5022" t="s">
        <v>14348</v>
      </c>
      <c r="B5022">
        <v>143</v>
      </c>
      <c r="C5022" t="s">
        <v>14349</v>
      </c>
      <c r="E5022" t="s">
        <v>2777</v>
      </c>
      <c r="F5022" t="s">
        <v>14350</v>
      </c>
      <c r="G5022" t="s">
        <v>14351</v>
      </c>
      <c r="H5022" t="s">
        <v>14348</v>
      </c>
      <c r="I5022" t="s">
        <v>20</v>
      </c>
      <c r="J5022" t="s">
        <v>21</v>
      </c>
      <c r="K5022">
        <v>17350</v>
      </c>
      <c r="L5022">
        <v>2011</v>
      </c>
      <c r="M5022">
        <v>3</v>
      </c>
    </row>
    <row r="5023" spans="1:14" x14ac:dyDescent="0.3">
      <c r="A5023" t="s">
        <v>8906</v>
      </c>
      <c r="B5023">
        <v>85</v>
      </c>
      <c r="C5023" t="s">
        <v>9754</v>
      </c>
      <c r="D5023">
        <v>192467</v>
      </c>
      <c r="E5023" t="s">
        <v>936</v>
      </c>
      <c r="F5023" t="s">
        <v>6391</v>
      </c>
      <c r="G5023" t="s">
        <v>14352</v>
      </c>
      <c r="H5023" t="s">
        <v>14353</v>
      </c>
      <c r="I5023" t="s">
        <v>20</v>
      </c>
      <c r="J5023" t="s">
        <v>21</v>
      </c>
      <c r="K5023">
        <v>15000</v>
      </c>
      <c r="L5023">
        <v>2005</v>
      </c>
      <c r="M5023">
        <v>6.6</v>
      </c>
    </row>
    <row r="5024" spans="1:14" x14ac:dyDescent="0.3">
      <c r="A5024" t="s">
        <v>14354</v>
      </c>
      <c r="B5024">
        <v>60</v>
      </c>
      <c r="C5024" t="s">
        <v>14355</v>
      </c>
      <c r="E5024" t="s">
        <v>2190</v>
      </c>
      <c r="F5024" t="s">
        <v>14356</v>
      </c>
      <c r="G5024" t="s">
        <v>14357</v>
      </c>
      <c r="H5024" t="s">
        <v>14358</v>
      </c>
      <c r="I5024" t="s">
        <v>14359</v>
      </c>
      <c r="J5024" t="s">
        <v>14360</v>
      </c>
      <c r="K5024">
        <v>15000</v>
      </c>
      <c r="L5024">
        <v>2014</v>
      </c>
      <c r="M5024">
        <v>7.4</v>
      </c>
    </row>
    <row r="5025" spans="1:14" x14ac:dyDescent="0.3">
      <c r="A5025" t="s">
        <v>14361</v>
      </c>
      <c r="B5025">
        <v>88</v>
      </c>
      <c r="C5025" t="s">
        <v>3561</v>
      </c>
      <c r="D5025">
        <v>76382</v>
      </c>
      <c r="E5025" t="s">
        <v>11576</v>
      </c>
      <c r="F5025" t="s">
        <v>14362</v>
      </c>
      <c r="G5025" t="s">
        <v>14363</v>
      </c>
      <c r="H5025" t="s">
        <v>4008</v>
      </c>
      <c r="I5025" t="s">
        <v>20</v>
      </c>
      <c r="J5025" t="s">
        <v>21</v>
      </c>
      <c r="K5025">
        <v>15000</v>
      </c>
      <c r="L5025">
        <v>2009</v>
      </c>
      <c r="M5025">
        <v>6.2</v>
      </c>
      <c r="N5025">
        <v>2.35</v>
      </c>
    </row>
    <row r="5026" spans="1:14" x14ac:dyDescent="0.3">
      <c r="A5026" t="s">
        <v>14364</v>
      </c>
      <c r="B5026">
        <v>78</v>
      </c>
      <c r="C5026" t="s">
        <v>14364</v>
      </c>
      <c r="E5026" t="s">
        <v>1913</v>
      </c>
      <c r="F5026" t="s">
        <v>14208</v>
      </c>
      <c r="G5026" t="s">
        <v>14365</v>
      </c>
      <c r="H5026" t="s">
        <v>14366</v>
      </c>
      <c r="I5026" t="s">
        <v>20</v>
      </c>
      <c r="J5026" t="s">
        <v>21</v>
      </c>
      <c r="K5026">
        <v>20000</v>
      </c>
      <c r="L5026">
        <v>2011</v>
      </c>
      <c r="M5026">
        <v>4</v>
      </c>
      <c r="N5026">
        <v>2.35</v>
      </c>
    </row>
    <row r="5027" spans="1:14" x14ac:dyDescent="0.3">
      <c r="A5027" t="s">
        <v>8141</v>
      </c>
      <c r="B5027">
        <v>108</v>
      </c>
      <c r="C5027" t="s">
        <v>14367</v>
      </c>
      <c r="D5027">
        <v>180483</v>
      </c>
      <c r="E5027" t="s">
        <v>14368</v>
      </c>
      <c r="F5027" t="s">
        <v>14369</v>
      </c>
      <c r="G5027" t="s">
        <v>14370</v>
      </c>
      <c r="H5027" t="s">
        <v>14371</v>
      </c>
      <c r="I5027" t="s">
        <v>20</v>
      </c>
      <c r="J5027" t="s">
        <v>21</v>
      </c>
      <c r="K5027">
        <v>10000</v>
      </c>
      <c r="L5027">
        <v>1972</v>
      </c>
      <c r="M5027">
        <v>6.1</v>
      </c>
      <c r="N5027">
        <v>1.37</v>
      </c>
    </row>
    <row r="5028" spans="1:14" x14ac:dyDescent="0.3">
      <c r="A5028" t="s">
        <v>8160</v>
      </c>
      <c r="B5028">
        <v>110</v>
      </c>
      <c r="C5028" t="s">
        <v>14372</v>
      </c>
      <c r="D5028">
        <v>136007</v>
      </c>
      <c r="E5028" t="s">
        <v>4790</v>
      </c>
      <c r="F5028" t="s">
        <v>3827</v>
      </c>
      <c r="G5028" t="s">
        <v>14373</v>
      </c>
      <c r="H5028" t="s">
        <v>6002</v>
      </c>
      <c r="I5028" t="s">
        <v>965</v>
      </c>
      <c r="J5028" t="s">
        <v>966</v>
      </c>
      <c r="K5028">
        <v>4500</v>
      </c>
      <c r="L5028">
        <v>2004</v>
      </c>
      <c r="M5028">
        <v>6.9</v>
      </c>
      <c r="N5028">
        <v>2.35</v>
      </c>
    </row>
    <row r="5029" spans="1:14" x14ac:dyDescent="0.3">
      <c r="A5029" t="s">
        <v>14374</v>
      </c>
      <c r="B5029">
        <v>90</v>
      </c>
      <c r="C5029" t="s">
        <v>14375</v>
      </c>
      <c r="D5029">
        <v>673780</v>
      </c>
      <c r="E5029" t="s">
        <v>2190</v>
      </c>
      <c r="F5029" t="s">
        <v>14376</v>
      </c>
      <c r="G5029" t="s">
        <v>14377</v>
      </c>
      <c r="H5029" t="s">
        <v>14378</v>
      </c>
      <c r="I5029" t="s">
        <v>13063</v>
      </c>
      <c r="J5029" t="s">
        <v>8005</v>
      </c>
      <c r="K5029">
        <v>10000</v>
      </c>
      <c r="L5029">
        <v>2000</v>
      </c>
      <c r="M5029">
        <v>7.5</v>
      </c>
      <c r="N5029">
        <v>1.85</v>
      </c>
    </row>
    <row r="5030" spans="1:14" x14ac:dyDescent="0.3">
      <c r="A5030" t="s">
        <v>14379</v>
      </c>
      <c r="B5030">
        <v>83</v>
      </c>
      <c r="C5030" t="s">
        <v>14380</v>
      </c>
      <c r="E5030" t="s">
        <v>3960</v>
      </c>
      <c r="F5030" t="s">
        <v>14381</v>
      </c>
      <c r="G5030" t="s">
        <v>14382</v>
      </c>
      <c r="H5030" t="s">
        <v>14383</v>
      </c>
      <c r="I5030" t="s">
        <v>20</v>
      </c>
      <c r="J5030" t="s">
        <v>4874</v>
      </c>
      <c r="K5030">
        <v>10000</v>
      </c>
      <c r="L5030">
        <v>2007</v>
      </c>
      <c r="M5030">
        <v>6.7</v>
      </c>
      <c r="N5030">
        <v>1.33</v>
      </c>
    </row>
    <row r="5031" spans="1:14" x14ac:dyDescent="0.3">
      <c r="A5031" t="s">
        <v>14384</v>
      </c>
      <c r="B5031">
        <v>111</v>
      </c>
      <c r="C5031" t="s">
        <v>14385</v>
      </c>
      <c r="D5031">
        <v>94596</v>
      </c>
      <c r="E5031" t="s">
        <v>3049</v>
      </c>
      <c r="F5031" t="s">
        <v>14386</v>
      </c>
      <c r="G5031" t="s">
        <v>14387</v>
      </c>
      <c r="H5031" t="s">
        <v>14388</v>
      </c>
      <c r="I5031" t="s">
        <v>460</v>
      </c>
      <c r="J5031" t="s">
        <v>461</v>
      </c>
      <c r="K5031">
        <v>1000000</v>
      </c>
      <c r="L5031">
        <v>1997</v>
      </c>
      <c r="M5031">
        <v>7.4</v>
      </c>
      <c r="N5031">
        <v>1.85</v>
      </c>
    </row>
    <row r="5032" spans="1:14" x14ac:dyDescent="0.3">
      <c r="A5032" t="s">
        <v>14389</v>
      </c>
      <c r="B5032">
        <v>84</v>
      </c>
      <c r="C5032" t="s">
        <v>14390</v>
      </c>
      <c r="E5032" t="s">
        <v>2190</v>
      </c>
      <c r="F5032" t="s">
        <v>14391</v>
      </c>
      <c r="G5032" t="s">
        <v>14392</v>
      </c>
      <c r="H5032" t="s">
        <v>14393</v>
      </c>
      <c r="I5032" t="s">
        <v>20</v>
      </c>
      <c r="J5032" t="s">
        <v>21</v>
      </c>
      <c r="L5032">
        <v>2004</v>
      </c>
      <c r="M5032">
        <v>6.1</v>
      </c>
    </row>
    <row r="5033" spans="1:14" x14ac:dyDescent="0.3">
      <c r="A5033" t="s">
        <v>14394</v>
      </c>
      <c r="B5033">
        <v>82</v>
      </c>
      <c r="C5033" t="s">
        <v>14395</v>
      </c>
      <c r="E5033" t="s">
        <v>7608</v>
      </c>
      <c r="F5033" t="s">
        <v>14396</v>
      </c>
      <c r="G5033" t="s">
        <v>14397</v>
      </c>
      <c r="H5033" t="s">
        <v>14398</v>
      </c>
      <c r="I5033" t="s">
        <v>20</v>
      </c>
      <c r="J5033" t="s">
        <v>21</v>
      </c>
      <c r="K5033">
        <v>200000</v>
      </c>
      <c r="L5033">
        <v>2012</v>
      </c>
      <c r="M5033">
        <v>5.4</v>
      </c>
      <c r="N5033">
        <v>16</v>
      </c>
    </row>
    <row r="5034" spans="1:14" x14ac:dyDescent="0.3">
      <c r="A5034" t="s">
        <v>14399</v>
      </c>
      <c r="B5034">
        <v>98</v>
      </c>
      <c r="C5034" t="s">
        <v>14188</v>
      </c>
      <c r="E5034" t="s">
        <v>1272</v>
      </c>
      <c r="F5034" t="s">
        <v>2635</v>
      </c>
      <c r="G5034" t="s">
        <v>14400</v>
      </c>
      <c r="H5034" t="s">
        <v>14401</v>
      </c>
      <c r="I5034" t="s">
        <v>20</v>
      </c>
      <c r="J5034" t="s">
        <v>21</v>
      </c>
      <c r="L5034">
        <v>1995</v>
      </c>
      <c r="M5034">
        <v>6.4</v>
      </c>
    </row>
    <row r="5035" spans="1:14" x14ac:dyDescent="0.3">
      <c r="A5035" t="s">
        <v>14402</v>
      </c>
      <c r="B5035">
        <v>77</v>
      </c>
      <c r="C5035" t="s">
        <v>14403</v>
      </c>
      <c r="D5035">
        <v>424760</v>
      </c>
      <c r="E5035" t="s">
        <v>1740</v>
      </c>
      <c r="F5035" t="s">
        <v>14402</v>
      </c>
      <c r="G5035" t="s">
        <v>14404</v>
      </c>
      <c r="H5035" t="s">
        <v>14405</v>
      </c>
      <c r="I5035" t="s">
        <v>20</v>
      </c>
      <c r="J5035" t="s">
        <v>21</v>
      </c>
      <c r="K5035">
        <v>7000</v>
      </c>
      <c r="L5035">
        <v>2004</v>
      </c>
      <c r="M5035">
        <v>7</v>
      </c>
      <c r="N5035">
        <v>1.85</v>
      </c>
    </row>
    <row r="5036" spans="1:14" x14ac:dyDescent="0.3">
      <c r="A5036" t="s">
        <v>14406</v>
      </c>
      <c r="B5036">
        <v>80</v>
      </c>
      <c r="C5036" t="s">
        <v>14407</v>
      </c>
      <c r="D5036">
        <v>70071</v>
      </c>
      <c r="E5036" t="s">
        <v>6241</v>
      </c>
      <c r="F5036" t="s">
        <v>14408</v>
      </c>
      <c r="G5036" t="s">
        <v>14409</v>
      </c>
      <c r="H5036" t="s">
        <v>14410</v>
      </c>
      <c r="I5036" t="s">
        <v>20</v>
      </c>
      <c r="J5036" t="s">
        <v>14411</v>
      </c>
      <c r="K5036">
        <v>7000</v>
      </c>
      <c r="L5036">
        <v>2005</v>
      </c>
      <c r="M5036">
        <v>6.3</v>
      </c>
    </row>
    <row r="5037" spans="1:14" x14ac:dyDescent="0.3">
      <c r="A5037" t="s">
        <v>3085</v>
      </c>
      <c r="B5037">
        <v>81</v>
      </c>
      <c r="C5037" t="s">
        <v>14412</v>
      </c>
      <c r="D5037">
        <v>2040920</v>
      </c>
      <c r="E5037" t="s">
        <v>3612</v>
      </c>
      <c r="F5037" t="s">
        <v>14413</v>
      </c>
      <c r="G5037" t="s">
        <v>14414</v>
      </c>
      <c r="H5037" t="s">
        <v>14415</v>
      </c>
      <c r="I5037" t="s">
        <v>1800</v>
      </c>
      <c r="J5037" t="s">
        <v>21</v>
      </c>
      <c r="K5037">
        <v>7000</v>
      </c>
      <c r="L5037">
        <v>1992</v>
      </c>
      <c r="M5037">
        <v>6.9</v>
      </c>
      <c r="N5037">
        <v>1.37</v>
      </c>
    </row>
    <row r="5038" spans="1:14" x14ac:dyDescent="0.3">
      <c r="A5038" t="s">
        <v>14416</v>
      </c>
      <c r="B5038">
        <v>84</v>
      </c>
      <c r="C5038" t="s">
        <v>14417</v>
      </c>
      <c r="E5038" t="s">
        <v>1272</v>
      </c>
      <c r="F5038" t="s">
        <v>14418</v>
      </c>
      <c r="G5038" t="s">
        <v>14419</v>
      </c>
      <c r="H5038" t="s">
        <v>14420</v>
      </c>
      <c r="I5038" t="s">
        <v>20</v>
      </c>
      <c r="J5038" t="s">
        <v>21</v>
      </c>
      <c r="K5038">
        <v>3250</v>
      </c>
      <c r="L5038">
        <v>2005</v>
      </c>
      <c r="M5038">
        <v>7.8</v>
      </c>
    </row>
    <row r="5039" spans="1:14" x14ac:dyDescent="0.3">
      <c r="A5039" t="s">
        <v>10999</v>
      </c>
      <c r="B5039">
        <v>95</v>
      </c>
      <c r="C5039" t="s">
        <v>14421</v>
      </c>
      <c r="D5039">
        <v>4584</v>
      </c>
      <c r="E5039" t="s">
        <v>1649</v>
      </c>
      <c r="F5039" t="s">
        <v>14422</v>
      </c>
      <c r="G5039" t="s">
        <v>14423</v>
      </c>
      <c r="H5039" t="s">
        <v>14424</v>
      </c>
      <c r="I5039" t="s">
        <v>20</v>
      </c>
      <c r="J5039" t="s">
        <v>21</v>
      </c>
      <c r="K5039">
        <v>9000</v>
      </c>
      <c r="L5039">
        <v>2011</v>
      </c>
      <c r="M5039">
        <v>6.4</v>
      </c>
    </row>
    <row r="5040" spans="1:14" x14ac:dyDescent="0.3">
      <c r="A5040" t="s">
        <v>14425</v>
      </c>
      <c r="B5040">
        <v>87</v>
      </c>
      <c r="C5040" t="s">
        <v>14426</v>
      </c>
      <c r="E5040" t="s">
        <v>1649</v>
      </c>
      <c r="F5040" t="s">
        <v>8567</v>
      </c>
      <c r="G5040" t="s">
        <v>14427</v>
      </c>
      <c r="H5040" t="s">
        <v>3528</v>
      </c>
      <c r="I5040" t="s">
        <v>20</v>
      </c>
      <c r="J5040" t="s">
        <v>182</v>
      </c>
      <c r="L5040">
        <v>2013</v>
      </c>
      <c r="M5040">
        <v>7.7</v>
      </c>
    </row>
    <row r="5041" spans="1:14" x14ac:dyDescent="0.3">
      <c r="A5041" t="s">
        <v>45</v>
      </c>
      <c r="B5041">
        <v>43</v>
      </c>
      <c r="C5041" t="s">
        <v>14428</v>
      </c>
      <c r="E5041" t="s">
        <v>1403</v>
      </c>
      <c r="F5041" t="s">
        <v>14429</v>
      </c>
      <c r="G5041" t="s">
        <v>14430</v>
      </c>
      <c r="H5041" t="s">
        <v>14431</v>
      </c>
      <c r="I5041" t="s">
        <v>20</v>
      </c>
      <c r="J5041" t="s">
        <v>21</v>
      </c>
      <c r="M5041">
        <v>7.5</v>
      </c>
      <c r="N5041">
        <v>16</v>
      </c>
    </row>
    <row r="5042" spans="1:14" x14ac:dyDescent="0.3">
      <c r="A5042" t="s">
        <v>14432</v>
      </c>
      <c r="B5042">
        <v>76</v>
      </c>
      <c r="C5042" t="s">
        <v>14433</v>
      </c>
      <c r="E5042" t="s">
        <v>2777</v>
      </c>
      <c r="F5042" t="s">
        <v>14434</v>
      </c>
      <c r="G5042" t="s">
        <v>14435</v>
      </c>
      <c r="H5042" t="s">
        <v>14436</v>
      </c>
      <c r="I5042" t="s">
        <v>20</v>
      </c>
      <c r="J5042" t="s">
        <v>21</v>
      </c>
      <c r="K5042">
        <v>1400</v>
      </c>
      <c r="L5042">
        <v>2013</v>
      </c>
      <c r="M5042">
        <v>6.3</v>
      </c>
    </row>
    <row r="5043" spans="1:14" x14ac:dyDescent="0.3">
      <c r="A5043" t="s">
        <v>14437</v>
      </c>
      <c r="B5043">
        <v>100</v>
      </c>
      <c r="C5043" t="s">
        <v>416</v>
      </c>
      <c r="D5043">
        <v>10443</v>
      </c>
      <c r="E5043" t="s">
        <v>936</v>
      </c>
      <c r="F5043" t="s">
        <v>1506</v>
      </c>
      <c r="G5043" t="s">
        <v>14438</v>
      </c>
      <c r="H5043" t="s">
        <v>7965</v>
      </c>
      <c r="I5043" t="s">
        <v>20</v>
      </c>
      <c r="J5043" t="s">
        <v>21</v>
      </c>
      <c r="L5043">
        <v>2012</v>
      </c>
      <c r="M5043">
        <v>6.3</v>
      </c>
      <c r="N5043">
        <v>2.35</v>
      </c>
    </row>
    <row r="5044" spans="1:14" x14ac:dyDescent="0.3">
      <c r="A5044" t="s">
        <v>11774</v>
      </c>
      <c r="B5044">
        <v>90</v>
      </c>
      <c r="C5044" t="s">
        <v>14439</v>
      </c>
      <c r="D5044">
        <v>85222</v>
      </c>
      <c r="E5044" t="s">
        <v>43</v>
      </c>
      <c r="F5044" t="s">
        <v>14440</v>
      </c>
      <c r="G5044" t="s">
        <v>14441</v>
      </c>
      <c r="H5044" t="s">
        <v>11774</v>
      </c>
      <c r="I5044" t="s">
        <v>20</v>
      </c>
      <c r="J5044" t="s">
        <v>21</v>
      </c>
      <c r="K5044">
        <v>1100</v>
      </c>
      <c r="L5044">
        <v>2004</v>
      </c>
      <c r="M5044">
        <v>6.6</v>
      </c>
      <c r="N5044">
        <v>1.85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67FF2-BEB8-427F-8D55-4A9F8796EDBA}">
  <dimension ref="A1:J4818"/>
  <sheetViews>
    <sheetView topLeftCell="D1" workbookViewId="0">
      <selection activeCell="D6" sqref="D6"/>
    </sheetView>
  </sheetViews>
  <sheetFormatPr defaultRowHeight="14.4" x14ac:dyDescent="0.3"/>
  <cols>
    <col min="1" max="1" width="30.21875" bestFit="1" customWidth="1"/>
    <col min="2" max="2" width="10.33203125" bestFit="1" customWidth="1"/>
    <col min="3" max="3" width="9.77734375" bestFit="1" customWidth="1"/>
    <col min="4" max="4" width="63.88671875" bestFit="1" customWidth="1"/>
    <col min="5" max="5" width="72.21875" bestFit="1" customWidth="1"/>
    <col min="6" max="6" width="10.5546875" bestFit="1" customWidth="1"/>
    <col min="7" max="7" width="18.77734375" bestFit="1" customWidth="1"/>
    <col min="8" max="8" width="11.77734375" bestFit="1" customWidth="1"/>
    <col min="9" max="9" width="11.109375" bestFit="1" customWidth="1"/>
    <col min="10" max="10" width="12.77734375" bestFit="1" customWidth="1"/>
  </cols>
  <sheetData>
    <row r="1" spans="1:10" x14ac:dyDescent="0.3">
      <c r="A1" t="s">
        <v>0</v>
      </c>
      <c r="B1" t="s">
        <v>1</v>
      </c>
      <c r="C1" t="s">
        <v>3</v>
      </c>
      <c r="D1" t="s">
        <v>4</v>
      </c>
      <c r="E1" t="s">
        <v>6</v>
      </c>
      <c r="F1" t="s">
        <v>8</v>
      </c>
      <c r="G1" t="s">
        <v>9</v>
      </c>
      <c r="H1" t="s">
        <v>10</v>
      </c>
      <c r="I1" t="s">
        <v>11</v>
      </c>
      <c r="J1" t="s">
        <v>12</v>
      </c>
    </row>
    <row r="2" spans="1:10" x14ac:dyDescent="0.3">
      <c r="A2" t="s">
        <v>14</v>
      </c>
      <c r="B2">
        <v>178</v>
      </c>
      <c r="C2">
        <v>760505847</v>
      </c>
      <c r="D2" t="s">
        <v>16</v>
      </c>
      <c r="E2" t="s">
        <v>18</v>
      </c>
      <c r="F2" t="s">
        <v>20</v>
      </c>
      <c r="G2" t="s">
        <v>21</v>
      </c>
      <c r="H2">
        <v>237000000</v>
      </c>
      <c r="I2">
        <v>2009</v>
      </c>
      <c r="J2">
        <v>7.9</v>
      </c>
    </row>
    <row r="3" spans="1:10" x14ac:dyDescent="0.3">
      <c r="A3" t="s">
        <v>22</v>
      </c>
      <c r="B3">
        <v>169</v>
      </c>
      <c r="C3">
        <v>309404152</v>
      </c>
      <c r="D3" t="s">
        <v>24</v>
      </c>
      <c r="E3" t="s">
        <v>26</v>
      </c>
      <c r="F3" t="s">
        <v>20</v>
      </c>
      <c r="G3" t="s">
        <v>21</v>
      </c>
      <c r="H3">
        <v>300000000</v>
      </c>
      <c r="I3">
        <v>2007</v>
      </c>
      <c r="J3">
        <v>7.1</v>
      </c>
    </row>
    <row r="4" spans="1:10" x14ac:dyDescent="0.3">
      <c r="A4" t="s">
        <v>28</v>
      </c>
      <c r="B4">
        <v>148</v>
      </c>
      <c r="C4">
        <v>200074175</v>
      </c>
      <c r="D4" t="s">
        <v>30</v>
      </c>
      <c r="E4" t="s">
        <v>32</v>
      </c>
      <c r="F4" t="s">
        <v>20</v>
      </c>
      <c r="G4" t="s">
        <v>34</v>
      </c>
      <c r="H4">
        <v>245000000</v>
      </c>
      <c r="I4">
        <v>2015</v>
      </c>
      <c r="J4">
        <v>6.8</v>
      </c>
    </row>
    <row r="5" spans="1:10" x14ac:dyDescent="0.3">
      <c r="A5" t="s">
        <v>35</v>
      </c>
      <c r="B5">
        <v>164</v>
      </c>
      <c r="C5">
        <v>448130642</v>
      </c>
      <c r="D5" t="s">
        <v>37</v>
      </c>
      <c r="E5" t="s">
        <v>39</v>
      </c>
      <c r="F5" t="s">
        <v>20</v>
      </c>
      <c r="G5" t="s">
        <v>21</v>
      </c>
      <c r="H5">
        <v>250000000</v>
      </c>
      <c r="I5">
        <v>2012</v>
      </c>
      <c r="J5">
        <v>8.5</v>
      </c>
    </row>
    <row r="6" spans="1:10" x14ac:dyDescent="0.3">
      <c r="A6" t="s">
        <v>41</v>
      </c>
      <c r="B6">
        <v>104</v>
      </c>
      <c r="D6" t="s">
        <v>43</v>
      </c>
      <c r="E6" t="s">
        <v>44</v>
      </c>
      <c r="F6" t="s">
        <v>20</v>
      </c>
      <c r="G6" t="s">
        <v>21</v>
      </c>
      <c r="I6">
        <v>2016</v>
      </c>
      <c r="J6">
        <v>7.1</v>
      </c>
    </row>
    <row r="7" spans="1:10" x14ac:dyDescent="0.3">
      <c r="A7" t="s">
        <v>46</v>
      </c>
      <c r="B7">
        <v>132</v>
      </c>
      <c r="C7">
        <v>73058679</v>
      </c>
      <c r="D7" t="s">
        <v>48</v>
      </c>
      <c r="E7" t="s">
        <v>50</v>
      </c>
      <c r="F7" t="s">
        <v>20</v>
      </c>
      <c r="G7" t="s">
        <v>21</v>
      </c>
      <c r="H7">
        <v>263700000</v>
      </c>
      <c r="I7">
        <v>2012</v>
      </c>
      <c r="J7">
        <v>6.6</v>
      </c>
    </row>
    <row r="8" spans="1:10" x14ac:dyDescent="0.3">
      <c r="A8" t="s">
        <v>52</v>
      </c>
      <c r="B8">
        <v>156</v>
      </c>
      <c r="C8">
        <v>336530303</v>
      </c>
      <c r="D8" t="s">
        <v>54</v>
      </c>
      <c r="E8" t="s">
        <v>56</v>
      </c>
      <c r="F8" t="s">
        <v>20</v>
      </c>
      <c r="G8" t="s">
        <v>21</v>
      </c>
      <c r="H8">
        <v>258000000</v>
      </c>
      <c r="I8">
        <v>2007</v>
      </c>
      <c r="J8">
        <v>6.2</v>
      </c>
    </row>
    <row r="9" spans="1:10" x14ac:dyDescent="0.3">
      <c r="A9" t="s">
        <v>58</v>
      </c>
      <c r="B9">
        <v>100</v>
      </c>
      <c r="C9">
        <v>200807262</v>
      </c>
      <c r="D9" t="s">
        <v>60</v>
      </c>
      <c r="E9" t="s">
        <v>62</v>
      </c>
      <c r="F9" t="s">
        <v>20</v>
      </c>
      <c r="G9" t="s">
        <v>21</v>
      </c>
      <c r="H9">
        <v>260000000</v>
      </c>
      <c r="I9">
        <v>2010</v>
      </c>
      <c r="J9">
        <v>7.8</v>
      </c>
    </row>
    <row r="10" spans="1:10" x14ac:dyDescent="0.3">
      <c r="A10" t="s">
        <v>64</v>
      </c>
      <c r="B10">
        <v>141</v>
      </c>
      <c r="C10">
        <v>458991599</v>
      </c>
      <c r="D10" t="s">
        <v>48</v>
      </c>
      <c r="E10" t="s">
        <v>67</v>
      </c>
      <c r="F10" t="s">
        <v>20</v>
      </c>
      <c r="G10" t="s">
        <v>21</v>
      </c>
      <c r="H10">
        <v>250000000</v>
      </c>
      <c r="I10">
        <v>2015</v>
      </c>
      <c r="J10">
        <v>7.5</v>
      </c>
    </row>
    <row r="11" spans="1:10" x14ac:dyDescent="0.3">
      <c r="A11" t="s">
        <v>69</v>
      </c>
      <c r="B11">
        <v>153</v>
      </c>
      <c r="C11">
        <v>301956980</v>
      </c>
      <c r="D11" t="s">
        <v>71</v>
      </c>
      <c r="E11" t="s">
        <v>73</v>
      </c>
      <c r="F11" t="s">
        <v>20</v>
      </c>
      <c r="G11" t="s">
        <v>34</v>
      </c>
      <c r="H11">
        <v>250000000</v>
      </c>
      <c r="I11">
        <v>2009</v>
      </c>
      <c r="J11">
        <v>7.5</v>
      </c>
    </row>
    <row r="12" spans="1:10" x14ac:dyDescent="0.3">
      <c r="A12" t="s">
        <v>75</v>
      </c>
      <c r="B12">
        <v>183</v>
      </c>
      <c r="C12">
        <v>330249062</v>
      </c>
      <c r="D12" t="s">
        <v>48</v>
      </c>
      <c r="E12" t="s">
        <v>78</v>
      </c>
      <c r="F12" t="s">
        <v>20</v>
      </c>
      <c r="G12" t="s">
        <v>21</v>
      </c>
      <c r="H12">
        <v>250000000</v>
      </c>
      <c r="I12">
        <v>2016</v>
      </c>
      <c r="J12">
        <v>6.9</v>
      </c>
    </row>
    <row r="13" spans="1:10" x14ac:dyDescent="0.3">
      <c r="A13" t="s">
        <v>80</v>
      </c>
      <c r="B13">
        <v>169</v>
      </c>
      <c r="C13">
        <v>200069408</v>
      </c>
      <c r="D13" t="s">
        <v>48</v>
      </c>
      <c r="E13" t="s">
        <v>83</v>
      </c>
      <c r="F13" t="s">
        <v>20</v>
      </c>
      <c r="G13" t="s">
        <v>21</v>
      </c>
      <c r="H13">
        <v>209000000</v>
      </c>
      <c r="I13">
        <v>2006</v>
      </c>
      <c r="J13">
        <v>6.1</v>
      </c>
    </row>
    <row r="14" spans="1:10" x14ac:dyDescent="0.3">
      <c r="A14" t="s">
        <v>85</v>
      </c>
      <c r="B14">
        <v>106</v>
      </c>
      <c r="C14">
        <v>168368427</v>
      </c>
      <c r="D14" t="s">
        <v>87</v>
      </c>
      <c r="E14" t="s">
        <v>89</v>
      </c>
      <c r="F14" t="s">
        <v>20</v>
      </c>
      <c r="G14" t="s">
        <v>34</v>
      </c>
      <c r="H14">
        <v>200000000</v>
      </c>
      <c r="I14">
        <v>2008</v>
      </c>
      <c r="J14">
        <v>6.7</v>
      </c>
    </row>
    <row r="15" spans="1:10" x14ac:dyDescent="0.3">
      <c r="A15" t="s">
        <v>22</v>
      </c>
      <c r="B15">
        <v>151</v>
      </c>
      <c r="C15">
        <v>423032628</v>
      </c>
      <c r="D15" t="s">
        <v>24</v>
      </c>
      <c r="E15" t="s">
        <v>90</v>
      </c>
      <c r="F15" t="s">
        <v>20</v>
      </c>
      <c r="G15" t="s">
        <v>21</v>
      </c>
      <c r="H15">
        <v>225000000</v>
      </c>
      <c r="I15">
        <v>2006</v>
      </c>
      <c r="J15">
        <v>7.3</v>
      </c>
    </row>
    <row r="16" spans="1:10" x14ac:dyDescent="0.3">
      <c r="A16" t="s">
        <v>22</v>
      </c>
      <c r="B16">
        <v>150</v>
      </c>
      <c r="C16">
        <v>89289910</v>
      </c>
      <c r="D16" t="s">
        <v>92</v>
      </c>
      <c r="E16" t="s">
        <v>93</v>
      </c>
      <c r="F16" t="s">
        <v>20</v>
      </c>
      <c r="G16" t="s">
        <v>21</v>
      </c>
      <c r="H16">
        <v>215000000</v>
      </c>
      <c r="I16">
        <v>2013</v>
      </c>
      <c r="J16">
        <v>6.5</v>
      </c>
    </row>
    <row r="17" spans="1:10" x14ac:dyDescent="0.3">
      <c r="A17" t="s">
        <v>75</v>
      </c>
      <c r="B17">
        <v>143</v>
      </c>
      <c r="C17">
        <v>291021565</v>
      </c>
      <c r="D17" t="s">
        <v>16</v>
      </c>
      <c r="E17" t="s">
        <v>96</v>
      </c>
      <c r="F17" t="s">
        <v>20</v>
      </c>
      <c r="G17" t="s">
        <v>21</v>
      </c>
      <c r="H17">
        <v>225000000</v>
      </c>
      <c r="I17">
        <v>2013</v>
      </c>
      <c r="J17">
        <v>7.2</v>
      </c>
    </row>
    <row r="18" spans="1:10" x14ac:dyDescent="0.3">
      <c r="A18" t="s">
        <v>98</v>
      </c>
      <c r="B18">
        <v>150</v>
      </c>
      <c r="C18">
        <v>141614023</v>
      </c>
      <c r="D18" t="s">
        <v>100</v>
      </c>
      <c r="E18" t="s">
        <v>102</v>
      </c>
      <c r="F18" t="s">
        <v>20</v>
      </c>
      <c r="G18" t="s">
        <v>21</v>
      </c>
      <c r="H18">
        <v>225000000</v>
      </c>
      <c r="I18">
        <v>2008</v>
      </c>
      <c r="J18">
        <v>6.6</v>
      </c>
    </row>
    <row r="19" spans="1:10" x14ac:dyDescent="0.3">
      <c r="A19" t="s">
        <v>64</v>
      </c>
      <c r="B19">
        <v>173</v>
      </c>
      <c r="C19">
        <v>623279547</v>
      </c>
      <c r="D19" t="s">
        <v>48</v>
      </c>
      <c r="E19" t="s">
        <v>104</v>
      </c>
      <c r="F19" t="s">
        <v>20</v>
      </c>
      <c r="G19" t="s">
        <v>21</v>
      </c>
      <c r="H19">
        <v>220000000</v>
      </c>
      <c r="I19">
        <v>2012</v>
      </c>
      <c r="J19">
        <v>8.1</v>
      </c>
    </row>
    <row r="20" spans="1:10" x14ac:dyDescent="0.3">
      <c r="A20" t="s">
        <v>105</v>
      </c>
      <c r="B20">
        <v>136</v>
      </c>
      <c r="C20">
        <v>241063875</v>
      </c>
      <c r="D20" t="s">
        <v>24</v>
      </c>
      <c r="E20" t="s">
        <v>107</v>
      </c>
      <c r="F20" t="s">
        <v>20</v>
      </c>
      <c r="G20" t="s">
        <v>21</v>
      </c>
      <c r="H20">
        <v>250000000</v>
      </c>
      <c r="I20">
        <v>2011</v>
      </c>
      <c r="J20">
        <v>6.7</v>
      </c>
    </row>
    <row r="21" spans="1:10" x14ac:dyDescent="0.3">
      <c r="A21" t="s">
        <v>109</v>
      </c>
      <c r="B21">
        <v>106</v>
      </c>
      <c r="C21">
        <v>179020854</v>
      </c>
      <c r="D21" t="s">
        <v>111</v>
      </c>
      <c r="E21" t="s">
        <v>113</v>
      </c>
      <c r="F21" t="s">
        <v>20</v>
      </c>
      <c r="G21" t="s">
        <v>21</v>
      </c>
      <c r="H21">
        <v>225000000</v>
      </c>
      <c r="I21">
        <v>2012</v>
      </c>
      <c r="J21">
        <v>6.8</v>
      </c>
    </row>
    <row r="22" spans="1:10" x14ac:dyDescent="0.3">
      <c r="A22" t="s">
        <v>115</v>
      </c>
      <c r="B22">
        <v>164</v>
      </c>
      <c r="C22">
        <v>255108370</v>
      </c>
      <c r="D22" t="s">
        <v>117</v>
      </c>
      <c r="E22" t="s">
        <v>119</v>
      </c>
      <c r="F22" t="s">
        <v>20</v>
      </c>
      <c r="G22" t="s">
        <v>121</v>
      </c>
      <c r="H22">
        <v>250000000</v>
      </c>
      <c r="I22">
        <v>2014</v>
      </c>
      <c r="J22">
        <v>7.5</v>
      </c>
    </row>
    <row r="23" spans="1:10" x14ac:dyDescent="0.3">
      <c r="A23" t="s">
        <v>122</v>
      </c>
      <c r="B23">
        <v>153</v>
      </c>
      <c r="C23">
        <v>262030663</v>
      </c>
      <c r="D23" t="s">
        <v>24</v>
      </c>
      <c r="E23" t="s">
        <v>125</v>
      </c>
      <c r="F23" t="s">
        <v>20</v>
      </c>
      <c r="G23" t="s">
        <v>21</v>
      </c>
      <c r="H23">
        <v>230000000</v>
      </c>
      <c r="I23">
        <v>2012</v>
      </c>
      <c r="J23">
        <v>7</v>
      </c>
    </row>
    <row r="24" spans="1:10" x14ac:dyDescent="0.3">
      <c r="A24" t="s">
        <v>127</v>
      </c>
      <c r="B24">
        <v>156</v>
      </c>
      <c r="C24">
        <v>105219735</v>
      </c>
      <c r="D24" t="s">
        <v>129</v>
      </c>
      <c r="E24" t="s">
        <v>131</v>
      </c>
      <c r="F24" t="s">
        <v>20</v>
      </c>
      <c r="G24" t="s">
        <v>21</v>
      </c>
      <c r="H24">
        <v>200000000</v>
      </c>
      <c r="I24">
        <v>2010</v>
      </c>
      <c r="J24">
        <v>6.7</v>
      </c>
    </row>
    <row r="25" spans="1:10" x14ac:dyDescent="0.3">
      <c r="A25" t="s">
        <v>115</v>
      </c>
      <c r="B25">
        <v>186</v>
      </c>
      <c r="C25">
        <v>258355354</v>
      </c>
      <c r="D25" t="s">
        <v>117</v>
      </c>
      <c r="E25" t="s">
        <v>133</v>
      </c>
      <c r="F25" t="s">
        <v>20</v>
      </c>
      <c r="G25" t="s">
        <v>21</v>
      </c>
      <c r="H25">
        <v>225000000</v>
      </c>
      <c r="I25">
        <v>2013</v>
      </c>
      <c r="J25">
        <v>7.9</v>
      </c>
    </row>
    <row r="26" spans="1:10" x14ac:dyDescent="0.3">
      <c r="A26" t="s">
        <v>134</v>
      </c>
      <c r="B26">
        <v>113</v>
      </c>
      <c r="C26">
        <v>70083519</v>
      </c>
      <c r="D26" t="s">
        <v>136</v>
      </c>
      <c r="E26" t="s">
        <v>138</v>
      </c>
      <c r="F26" t="s">
        <v>20</v>
      </c>
      <c r="G26" t="s">
        <v>21</v>
      </c>
      <c r="H26">
        <v>180000000</v>
      </c>
      <c r="I26">
        <v>2007</v>
      </c>
      <c r="J26">
        <v>6.1</v>
      </c>
    </row>
    <row r="27" spans="1:10" x14ac:dyDescent="0.3">
      <c r="A27" t="s">
        <v>115</v>
      </c>
      <c r="B27">
        <v>201</v>
      </c>
      <c r="C27">
        <v>218051260</v>
      </c>
      <c r="D27" t="s">
        <v>141</v>
      </c>
      <c r="E27" t="s">
        <v>143</v>
      </c>
      <c r="F27" t="s">
        <v>20</v>
      </c>
      <c r="G27" t="s">
        <v>121</v>
      </c>
      <c r="H27">
        <v>207000000</v>
      </c>
      <c r="I27">
        <v>2005</v>
      </c>
      <c r="J27">
        <v>7.2</v>
      </c>
    </row>
    <row r="28" spans="1:10" x14ac:dyDescent="0.3">
      <c r="A28" t="s">
        <v>14</v>
      </c>
      <c r="B28">
        <v>194</v>
      </c>
      <c r="C28">
        <v>658672302</v>
      </c>
      <c r="D28" t="s">
        <v>146</v>
      </c>
      <c r="E28" t="s">
        <v>148</v>
      </c>
      <c r="F28" t="s">
        <v>20</v>
      </c>
      <c r="G28" t="s">
        <v>21</v>
      </c>
      <c r="H28">
        <v>200000000</v>
      </c>
      <c r="I28">
        <v>1997</v>
      </c>
      <c r="J28">
        <v>7.7</v>
      </c>
    </row>
    <row r="29" spans="1:10" x14ac:dyDescent="0.3">
      <c r="A29" t="s">
        <v>150</v>
      </c>
      <c r="B29">
        <v>147</v>
      </c>
      <c r="C29">
        <v>407197282</v>
      </c>
      <c r="D29" t="s">
        <v>48</v>
      </c>
      <c r="E29" t="s">
        <v>151</v>
      </c>
      <c r="F29" t="s">
        <v>20</v>
      </c>
      <c r="G29" t="s">
        <v>21</v>
      </c>
      <c r="H29">
        <v>250000000</v>
      </c>
      <c r="I29">
        <v>2016</v>
      </c>
      <c r="J29">
        <v>8.1999999999999993</v>
      </c>
    </row>
    <row r="30" spans="1:10" x14ac:dyDescent="0.3">
      <c r="A30" t="s">
        <v>153</v>
      </c>
      <c r="B30">
        <v>131</v>
      </c>
      <c r="C30">
        <v>65173160</v>
      </c>
      <c r="D30" t="s">
        <v>155</v>
      </c>
      <c r="E30" t="s">
        <v>157</v>
      </c>
      <c r="F30" t="s">
        <v>20</v>
      </c>
      <c r="G30" t="s">
        <v>21</v>
      </c>
      <c r="H30">
        <v>209000000</v>
      </c>
      <c r="I30">
        <v>2012</v>
      </c>
      <c r="J30">
        <v>5.9</v>
      </c>
    </row>
    <row r="31" spans="1:10" x14ac:dyDescent="0.3">
      <c r="A31" t="s">
        <v>159</v>
      </c>
      <c r="B31">
        <v>124</v>
      </c>
      <c r="C31">
        <v>652177271</v>
      </c>
      <c r="D31" t="s">
        <v>155</v>
      </c>
      <c r="E31" t="s">
        <v>162</v>
      </c>
      <c r="F31" t="s">
        <v>20</v>
      </c>
      <c r="G31" t="s">
        <v>21</v>
      </c>
      <c r="H31">
        <v>150000000</v>
      </c>
      <c r="I31">
        <v>2015</v>
      </c>
      <c r="J31">
        <v>7</v>
      </c>
    </row>
    <row r="32" spans="1:10" x14ac:dyDescent="0.3">
      <c r="A32" t="s">
        <v>28</v>
      </c>
      <c r="B32">
        <v>143</v>
      </c>
      <c r="C32">
        <v>304360277</v>
      </c>
      <c r="D32" t="s">
        <v>30</v>
      </c>
      <c r="E32" t="s">
        <v>166</v>
      </c>
      <c r="F32" t="s">
        <v>20</v>
      </c>
      <c r="G32" t="s">
        <v>34</v>
      </c>
      <c r="H32">
        <v>200000000</v>
      </c>
      <c r="I32">
        <v>2012</v>
      </c>
      <c r="J32">
        <v>7.8</v>
      </c>
    </row>
    <row r="33" spans="1:10" x14ac:dyDescent="0.3">
      <c r="A33" t="s">
        <v>52</v>
      </c>
      <c r="B33">
        <v>135</v>
      </c>
      <c r="C33">
        <v>373377893</v>
      </c>
      <c r="D33" t="s">
        <v>167</v>
      </c>
      <c r="E33" t="s">
        <v>168</v>
      </c>
      <c r="F33" t="s">
        <v>20</v>
      </c>
      <c r="G33" t="s">
        <v>21</v>
      </c>
      <c r="H33">
        <v>200000000</v>
      </c>
      <c r="I33">
        <v>2004</v>
      </c>
      <c r="J33">
        <v>7.3</v>
      </c>
    </row>
    <row r="34" spans="1:10" x14ac:dyDescent="0.3">
      <c r="A34" t="s">
        <v>169</v>
      </c>
      <c r="B34">
        <v>195</v>
      </c>
      <c r="C34">
        <v>408992272</v>
      </c>
      <c r="D34" t="s">
        <v>48</v>
      </c>
      <c r="E34" t="s">
        <v>171</v>
      </c>
      <c r="F34" t="s">
        <v>20</v>
      </c>
      <c r="G34" t="s">
        <v>21</v>
      </c>
      <c r="H34">
        <v>200000000</v>
      </c>
      <c r="I34">
        <v>2013</v>
      </c>
      <c r="J34">
        <v>7.2</v>
      </c>
    </row>
    <row r="35" spans="1:10" x14ac:dyDescent="0.3">
      <c r="A35" t="s">
        <v>173</v>
      </c>
      <c r="B35">
        <v>108</v>
      </c>
      <c r="C35">
        <v>334185206</v>
      </c>
      <c r="D35" t="s">
        <v>136</v>
      </c>
      <c r="E35" t="s">
        <v>174</v>
      </c>
      <c r="F35" t="s">
        <v>20</v>
      </c>
      <c r="G35" t="s">
        <v>21</v>
      </c>
      <c r="H35">
        <v>200000000</v>
      </c>
      <c r="I35">
        <v>2010</v>
      </c>
      <c r="J35">
        <v>6.5</v>
      </c>
    </row>
    <row r="36" spans="1:10" x14ac:dyDescent="0.3">
      <c r="A36" t="s">
        <v>176</v>
      </c>
      <c r="B36">
        <v>104</v>
      </c>
      <c r="C36">
        <v>234360014</v>
      </c>
      <c r="D36" t="s">
        <v>178</v>
      </c>
      <c r="E36" t="s">
        <v>180</v>
      </c>
      <c r="F36" t="s">
        <v>20</v>
      </c>
      <c r="G36" t="s">
        <v>182</v>
      </c>
      <c r="H36">
        <v>210000000</v>
      </c>
      <c r="I36">
        <v>2006</v>
      </c>
      <c r="J36">
        <v>6.8</v>
      </c>
    </row>
    <row r="37" spans="1:10" x14ac:dyDescent="0.3">
      <c r="A37" t="s">
        <v>183</v>
      </c>
      <c r="B37">
        <v>104</v>
      </c>
      <c r="C37">
        <v>268488329</v>
      </c>
      <c r="D37" t="s">
        <v>185</v>
      </c>
      <c r="E37" t="s">
        <v>187</v>
      </c>
      <c r="F37" t="s">
        <v>20</v>
      </c>
      <c r="G37" t="s">
        <v>21</v>
      </c>
      <c r="H37">
        <v>200000000</v>
      </c>
      <c r="I37">
        <v>2013</v>
      </c>
      <c r="J37">
        <v>7.3</v>
      </c>
    </row>
    <row r="38" spans="1:10" x14ac:dyDescent="0.3">
      <c r="A38" t="s">
        <v>189</v>
      </c>
      <c r="B38">
        <v>150</v>
      </c>
      <c r="C38">
        <v>402076689</v>
      </c>
      <c r="D38" t="s">
        <v>48</v>
      </c>
      <c r="E38" t="s">
        <v>192</v>
      </c>
      <c r="F38" t="s">
        <v>20</v>
      </c>
      <c r="G38" t="s">
        <v>21</v>
      </c>
      <c r="H38">
        <v>200000000</v>
      </c>
      <c r="I38">
        <v>2009</v>
      </c>
      <c r="J38">
        <v>6</v>
      </c>
    </row>
    <row r="39" spans="1:10" x14ac:dyDescent="0.3">
      <c r="A39" t="s">
        <v>189</v>
      </c>
      <c r="B39">
        <v>165</v>
      </c>
      <c r="C39">
        <v>245428137</v>
      </c>
      <c r="D39" t="s">
        <v>48</v>
      </c>
      <c r="E39" t="s">
        <v>196</v>
      </c>
      <c r="F39" t="s">
        <v>20</v>
      </c>
      <c r="G39" t="s">
        <v>21</v>
      </c>
      <c r="H39">
        <v>210000000</v>
      </c>
      <c r="I39">
        <v>2014</v>
      </c>
      <c r="J39">
        <v>5.7</v>
      </c>
    </row>
    <row r="40" spans="1:10" x14ac:dyDescent="0.3">
      <c r="A40" t="s">
        <v>52</v>
      </c>
      <c r="B40">
        <v>130</v>
      </c>
      <c r="C40">
        <v>234903076</v>
      </c>
      <c r="D40" t="s">
        <v>136</v>
      </c>
      <c r="E40" t="s">
        <v>199</v>
      </c>
      <c r="F40" t="s">
        <v>20</v>
      </c>
      <c r="G40" t="s">
        <v>21</v>
      </c>
      <c r="H40">
        <v>215000000</v>
      </c>
      <c r="I40">
        <v>2013</v>
      </c>
      <c r="J40">
        <v>6.4</v>
      </c>
    </row>
    <row r="41" spans="1:10" x14ac:dyDescent="0.3">
      <c r="A41" t="s">
        <v>122</v>
      </c>
      <c r="B41">
        <v>142</v>
      </c>
      <c r="C41">
        <v>202853933</v>
      </c>
      <c r="D41" t="s">
        <v>16</v>
      </c>
      <c r="E41" t="s">
        <v>200</v>
      </c>
      <c r="F41" t="s">
        <v>20</v>
      </c>
      <c r="G41" t="s">
        <v>21</v>
      </c>
      <c r="H41">
        <v>200000000</v>
      </c>
      <c r="I41">
        <v>2014</v>
      </c>
      <c r="J41">
        <v>6.7</v>
      </c>
    </row>
    <row r="42" spans="1:10" x14ac:dyDescent="0.3">
      <c r="A42" t="s">
        <v>202</v>
      </c>
      <c r="B42">
        <v>125</v>
      </c>
      <c r="C42">
        <v>172051787</v>
      </c>
      <c r="D42" t="s">
        <v>48</v>
      </c>
      <c r="E42" t="s">
        <v>205</v>
      </c>
      <c r="F42" t="s">
        <v>20</v>
      </c>
      <c r="G42" t="s">
        <v>21</v>
      </c>
      <c r="H42">
        <v>170000000</v>
      </c>
      <c r="I42">
        <v>2010</v>
      </c>
      <c r="J42">
        <v>6.8</v>
      </c>
    </row>
    <row r="43" spans="1:10" x14ac:dyDescent="0.3">
      <c r="A43" t="s">
        <v>207</v>
      </c>
      <c r="B43">
        <v>106</v>
      </c>
      <c r="C43">
        <v>191450875</v>
      </c>
      <c r="D43" t="s">
        <v>208</v>
      </c>
      <c r="E43" t="s">
        <v>210</v>
      </c>
      <c r="F43" t="s">
        <v>20</v>
      </c>
      <c r="G43" t="s">
        <v>21</v>
      </c>
      <c r="H43">
        <v>200000000</v>
      </c>
      <c r="I43">
        <v>2011</v>
      </c>
      <c r="J43">
        <v>6.3</v>
      </c>
    </row>
    <row r="44" spans="1:10" x14ac:dyDescent="0.3">
      <c r="A44" t="s">
        <v>212</v>
      </c>
      <c r="B44">
        <v>123</v>
      </c>
      <c r="C44">
        <v>116593191</v>
      </c>
      <c r="D44" t="s">
        <v>48</v>
      </c>
      <c r="E44" t="s">
        <v>215</v>
      </c>
      <c r="F44" t="s">
        <v>20</v>
      </c>
      <c r="G44" t="s">
        <v>21</v>
      </c>
      <c r="H44">
        <v>200000000</v>
      </c>
      <c r="I44">
        <v>2011</v>
      </c>
      <c r="J44">
        <v>5.6</v>
      </c>
    </row>
    <row r="45" spans="1:10" x14ac:dyDescent="0.3">
      <c r="A45" t="s">
        <v>217</v>
      </c>
      <c r="B45">
        <v>103</v>
      </c>
      <c r="C45">
        <v>414984497</v>
      </c>
      <c r="D45" t="s">
        <v>185</v>
      </c>
      <c r="E45" t="s">
        <v>220</v>
      </c>
      <c r="F45" t="s">
        <v>20</v>
      </c>
      <c r="G45" t="s">
        <v>21</v>
      </c>
      <c r="H45">
        <v>200000000</v>
      </c>
      <c r="I45">
        <v>2010</v>
      </c>
      <c r="J45">
        <v>8.3000000000000007</v>
      </c>
    </row>
    <row r="46" spans="1:10" x14ac:dyDescent="0.3">
      <c r="A46" t="s">
        <v>222</v>
      </c>
      <c r="B46">
        <v>118</v>
      </c>
      <c r="C46">
        <v>125320003</v>
      </c>
      <c r="D46" t="s">
        <v>48</v>
      </c>
      <c r="E46" t="s">
        <v>223</v>
      </c>
      <c r="F46" t="s">
        <v>20</v>
      </c>
      <c r="G46" t="s">
        <v>21</v>
      </c>
      <c r="H46">
        <v>200000000</v>
      </c>
      <c r="I46">
        <v>2009</v>
      </c>
      <c r="J46">
        <v>6.6</v>
      </c>
    </row>
    <row r="47" spans="1:10" x14ac:dyDescent="0.3">
      <c r="A47" t="s">
        <v>225</v>
      </c>
      <c r="B47">
        <v>140</v>
      </c>
      <c r="C47">
        <v>350034110</v>
      </c>
      <c r="D47" t="s">
        <v>227</v>
      </c>
      <c r="E47" t="s">
        <v>229</v>
      </c>
      <c r="F47" t="s">
        <v>20</v>
      </c>
      <c r="G47" t="s">
        <v>21</v>
      </c>
      <c r="H47">
        <v>190000000</v>
      </c>
      <c r="I47">
        <v>2015</v>
      </c>
      <c r="J47">
        <v>7.2</v>
      </c>
    </row>
    <row r="48" spans="1:10" x14ac:dyDescent="0.3">
      <c r="A48" t="s">
        <v>85</v>
      </c>
      <c r="B48">
        <v>123</v>
      </c>
      <c r="C48">
        <v>202351611</v>
      </c>
      <c r="D48" t="s">
        <v>232</v>
      </c>
      <c r="E48" t="s">
        <v>234</v>
      </c>
      <c r="F48" t="s">
        <v>20</v>
      </c>
      <c r="G48" t="s">
        <v>21</v>
      </c>
      <c r="H48">
        <v>190000000</v>
      </c>
      <c r="I48">
        <v>2013</v>
      </c>
      <c r="J48">
        <v>7</v>
      </c>
    </row>
    <row r="49" spans="1:10" x14ac:dyDescent="0.3">
      <c r="A49" t="s">
        <v>80</v>
      </c>
      <c r="B49">
        <v>149</v>
      </c>
      <c r="C49">
        <v>233914986</v>
      </c>
      <c r="D49" t="s">
        <v>178</v>
      </c>
      <c r="E49" t="s">
        <v>237</v>
      </c>
      <c r="F49" t="s">
        <v>20</v>
      </c>
      <c r="G49" t="s">
        <v>21</v>
      </c>
      <c r="H49">
        <v>200000000</v>
      </c>
      <c r="I49">
        <v>2014</v>
      </c>
      <c r="J49">
        <v>8</v>
      </c>
    </row>
    <row r="50" spans="1:10" x14ac:dyDescent="0.3">
      <c r="A50" t="s">
        <v>238</v>
      </c>
      <c r="B50">
        <v>132</v>
      </c>
      <c r="C50">
        <v>228756232</v>
      </c>
      <c r="D50" t="s">
        <v>48</v>
      </c>
      <c r="E50" t="s">
        <v>241</v>
      </c>
      <c r="F50" t="s">
        <v>20</v>
      </c>
      <c r="G50" t="s">
        <v>21</v>
      </c>
      <c r="H50">
        <v>190000000</v>
      </c>
      <c r="I50">
        <v>2013</v>
      </c>
      <c r="J50">
        <v>7.8</v>
      </c>
    </row>
    <row r="51" spans="1:10" x14ac:dyDescent="0.3">
      <c r="A51" t="s">
        <v>80</v>
      </c>
      <c r="B51">
        <v>114</v>
      </c>
      <c r="C51">
        <v>65171860</v>
      </c>
      <c r="D51" t="s">
        <v>117</v>
      </c>
      <c r="E51" t="s">
        <v>245</v>
      </c>
      <c r="F51" t="s">
        <v>20</v>
      </c>
      <c r="G51" t="s">
        <v>21</v>
      </c>
      <c r="H51">
        <v>195000000</v>
      </c>
      <c r="I51">
        <v>2013</v>
      </c>
      <c r="J51">
        <v>6.3</v>
      </c>
    </row>
    <row r="52" spans="1:10" x14ac:dyDescent="0.3">
      <c r="A52" t="s">
        <v>247</v>
      </c>
      <c r="B52">
        <v>143</v>
      </c>
      <c r="C52">
        <v>144812796</v>
      </c>
      <c r="D52" t="s">
        <v>146</v>
      </c>
      <c r="E52" t="s">
        <v>249</v>
      </c>
      <c r="F52" t="s">
        <v>20</v>
      </c>
      <c r="G52" t="s">
        <v>251</v>
      </c>
      <c r="H52">
        <v>105000000</v>
      </c>
      <c r="I52">
        <v>2013</v>
      </c>
      <c r="J52">
        <v>7.3</v>
      </c>
    </row>
    <row r="53" spans="1:10" x14ac:dyDescent="0.3">
      <c r="A53" t="s">
        <v>252</v>
      </c>
      <c r="B53">
        <v>116</v>
      </c>
      <c r="C53">
        <v>90755643</v>
      </c>
      <c r="D53" t="s">
        <v>167</v>
      </c>
      <c r="E53" t="s">
        <v>255</v>
      </c>
      <c r="F53" t="s">
        <v>20</v>
      </c>
      <c r="G53" t="s">
        <v>21</v>
      </c>
      <c r="H53">
        <v>200000000</v>
      </c>
      <c r="I53">
        <v>2010</v>
      </c>
      <c r="J53">
        <v>6.6</v>
      </c>
    </row>
    <row r="54" spans="1:10" x14ac:dyDescent="0.3">
      <c r="A54" t="s">
        <v>257</v>
      </c>
      <c r="B54">
        <v>131</v>
      </c>
      <c r="C54">
        <v>101785482</v>
      </c>
      <c r="D54" t="s">
        <v>48</v>
      </c>
      <c r="E54" t="s">
        <v>260</v>
      </c>
      <c r="F54" t="s">
        <v>20</v>
      </c>
      <c r="G54" t="s">
        <v>21</v>
      </c>
      <c r="H54">
        <v>190000000</v>
      </c>
      <c r="I54">
        <v>2013</v>
      </c>
      <c r="J54">
        <v>7</v>
      </c>
    </row>
    <row r="55" spans="1:10" x14ac:dyDescent="0.3">
      <c r="A55" t="s">
        <v>189</v>
      </c>
      <c r="B55">
        <v>154</v>
      </c>
      <c r="C55">
        <v>352358779</v>
      </c>
      <c r="D55" t="s">
        <v>48</v>
      </c>
      <c r="E55" t="s">
        <v>263</v>
      </c>
      <c r="F55" t="s">
        <v>20</v>
      </c>
      <c r="G55" t="s">
        <v>21</v>
      </c>
      <c r="H55">
        <v>195000000</v>
      </c>
      <c r="I55">
        <v>2011</v>
      </c>
      <c r="J55">
        <v>6.3</v>
      </c>
    </row>
    <row r="56" spans="1:10" x14ac:dyDescent="0.3">
      <c r="A56" t="s">
        <v>264</v>
      </c>
      <c r="B56">
        <v>122</v>
      </c>
      <c r="C56">
        <v>317011114</v>
      </c>
      <c r="D56" t="s">
        <v>24</v>
      </c>
      <c r="E56" t="s">
        <v>267</v>
      </c>
      <c r="F56" t="s">
        <v>20</v>
      </c>
      <c r="G56" t="s">
        <v>21</v>
      </c>
      <c r="H56">
        <v>185000000</v>
      </c>
      <c r="I56">
        <v>2008</v>
      </c>
      <c r="J56">
        <v>6.2</v>
      </c>
    </row>
    <row r="57" spans="1:10" x14ac:dyDescent="0.3">
      <c r="A57" t="s">
        <v>269</v>
      </c>
      <c r="B57">
        <v>93</v>
      </c>
      <c r="C57">
        <v>123070338</v>
      </c>
      <c r="D57" t="s">
        <v>185</v>
      </c>
      <c r="E57" t="s">
        <v>272</v>
      </c>
      <c r="F57" t="s">
        <v>20</v>
      </c>
      <c r="G57" t="s">
        <v>21</v>
      </c>
      <c r="I57">
        <v>2015</v>
      </c>
      <c r="J57">
        <v>6.8</v>
      </c>
    </row>
    <row r="58" spans="1:10" x14ac:dyDescent="0.3">
      <c r="A58" t="s">
        <v>273</v>
      </c>
      <c r="B58">
        <v>93</v>
      </c>
      <c r="C58">
        <v>237282182</v>
      </c>
      <c r="D58" t="s">
        <v>185</v>
      </c>
      <c r="E58" t="s">
        <v>275</v>
      </c>
      <c r="F58" t="s">
        <v>20</v>
      </c>
      <c r="G58" t="s">
        <v>21</v>
      </c>
      <c r="H58">
        <v>185000000</v>
      </c>
      <c r="I58">
        <v>2012</v>
      </c>
      <c r="J58">
        <v>7.2</v>
      </c>
    </row>
    <row r="59" spans="1:10" x14ac:dyDescent="0.3">
      <c r="A59" t="s">
        <v>277</v>
      </c>
      <c r="B59">
        <v>122</v>
      </c>
      <c r="C59">
        <v>130468626</v>
      </c>
      <c r="D59" t="s">
        <v>155</v>
      </c>
      <c r="E59" t="s">
        <v>280</v>
      </c>
      <c r="F59" t="s">
        <v>20</v>
      </c>
      <c r="G59" t="s">
        <v>21</v>
      </c>
      <c r="H59">
        <v>185000000</v>
      </c>
      <c r="I59">
        <v>2016</v>
      </c>
      <c r="J59">
        <v>7.5</v>
      </c>
    </row>
    <row r="60" spans="1:10" x14ac:dyDescent="0.3">
      <c r="A60" t="s">
        <v>46</v>
      </c>
      <c r="B60">
        <v>98</v>
      </c>
      <c r="C60">
        <v>223806889</v>
      </c>
      <c r="D60" t="s">
        <v>283</v>
      </c>
      <c r="E60" t="s">
        <v>284</v>
      </c>
      <c r="F60" t="s">
        <v>20</v>
      </c>
      <c r="G60" t="s">
        <v>21</v>
      </c>
      <c r="H60">
        <v>180000000</v>
      </c>
      <c r="I60">
        <v>2008</v>
      </c>
      <c r="J60">
        <v>8.4</v>
      </c>
    </row>
    <row r="61" spans="1:10" x14ac:dyDescent="0.3">
      <c r="A61" t="s">
        <v>176</v>
      </c>
      <c r="B61">
        <v>91</v>
      </c>
      <c r="C61">
        <v>140080850</v>
      </c>
      <c r="D61" t="s">
        <v>287</v>
      </c>
      <c r="E61" t="s">
        <v>289</v>
      </c>
      <c r="F61" t="s">
        <v>20</v>
      </c>
      <c r="G61" t="s">
        <v>21</v>
      </c>
      <c r="H61">
        <v>140000000</v>
      </c>
      <c r="I61">
        <v>2007</v>
      </c>
      <c r="J61">
        <v>6.2</v>
      </c>
    </row>
    <row r="62" spans="1:10" x14ac:dyDescent="0.3">
      <c r="A62" t="s">
        <v>291</v>
      </c>
      <c r="B62">
        <v>158</v>
      </c>
      <c r="C62">
        <v>166112167</v>
      </c>
      <c r="D62" t="s">
        <v>48</v>
      </c>
      <c r="E62" t="s">
        <v>294</v>
      </c>
      <c r="F62" t="s">
        <v>20</v>
      </c>
      <c r="G62" t="s">
        <v>21</v>
      </c>
      <c r="H62">
        <v>200000000</v>
      </c>
      <c r="I62">
        <v>2009</v>
      </c>
      <c r="J62">
        <v>5.8</v>
      </c>
    </row>
    <row r="63" spans="1:10" x14ac:dyDescent="0.3">
      <c r="A63" t="s">
        <v>296</v>
      </c>
      <c r="B63">
        <v>96</v>
      </c>
      <c r="C63">
        <v>137850096</v>
      </c>
      <c r="D63" t="s">
        <v>298</v>
      </c>
      <c r="E63" t="s">
        <v>300</v>
      </c>
      <c r="F63" t="s">
        <v>20</v>
      </c>
      <c r="G63" t="s">
        <v>21</v>
      </c>
      <c r="H63">
        <v>200000000</v>
      </c>
      <c r="I63">
        <v>2009</v>
      </c>
      <c r="J63">
        <v>6.8</v>
      </c>
    </row>
    <row r="64" spans="1:10" x14ac:dyDescent="0.3">
      <c r="A64" t="s">
        <v>302</v>
      </c>
      <c r="B64">
        <v>127</v>
      </c>
      <c r="C64">
        <v>47375327</v>
      </c>
      <c r="D64" t="s">
        <v>48</v>
      </c>
      <c r="E64" t="s">
        <v>304</v>
      </c>
      <c r="F64" t="s">
        <v>20</v>
      </c>
      <c r="G64" t="s">
        <v>21</v>
      </c>
      <c r="H64">
        <v>176000000</v>
      </c>
      <c r="I64">
        <v>2015</v>
      </c>
      <c r="J64">
        <v>5.4</v>
      </c>
    </row>
    <row r="65" spans="1:10" x14ac:dyDescent="0.3">
      <c r="A65" t="s">
        <v>69</v>
      </c>
      <c r="B65">
        <v>110</v>
      </c>
      <c r="C65">
        <v>124051759</v>
      </c>
      <c r="D65" t="s">
        <v>141</v>
      </c>
      <c r="E65" t="s">
        <v>306</v>
      </c>
      <c r="F65" t="s">
        <v>20</v>
      </c>
      <c r="G65" t="s">
        <v>21</v>
      </c>
      <c r="H65">
        <v>180000000</v>
      </c>
      <c r="I65">
        <v>2016</v>
      </c>
      <c r="J65">
        <v>6.6</v>
      </c>
    </row>
    <row r="66" spans="1:10" x14ac:dyDescent="0.3">
      <c r="A66" t="s">
        <v>98</v>
      </c>
      <c r="B66">
        <v>150</v>
      </c>
      <c r="C66">
        <v>291709845</v>
      </c>
      <c r="D66" t="s">
        <v>136</v>
      </c>
      <c r="E66" t="s">
        <v>309</v>
      </c>
      <c r="F66" t="s">
        <v>20</v>
      </c>
      <c r="G66" t="s">
        <v>21</v>
      </c>
      <c r="H66">
        <v>180000000</v>
      </c>
      <c r="I66">
        <v>2005</v>
      </c>
      <c r="J66">
        <v>6.9</v>
      </c>
    </row>
    <row r="67" spans="1:10" x14ac:dyDescent="0.3">
      <c r="A67" t="s">
        <v>80</v>
      </c>
      <c r="B67">
        <v>144</v>
      </c>
      <c r="C67">
        <v>154985087</v>
      </c>
      <c r="D67" t="s">
        <v>48</v>
      </c>
      <c r="E67" t="s">
        <v>312</v>
      </c>
      <c r="F67" t="s">
        <v>20</v>
      </c>
      <c r="G67" t="s">
        <v>21</v>
      </c>
      <c r="H67">
        <v>178000000</v>
      </c>
      <c r="I67">
        <v>2016</v>
      </c>
      <c r="J67">
        <v>7.3</v>
      </c>
    </row>
    <row r="68" spans="1:10" x14ac:dyDescent="0.3">
      <c r="A68" t="s">
        <v>35</v>
      </c>
      <c r="B68">
        <v>152</v>
      </c>
      <c r="C68">
        <v>533316061</v>
      </c>
      <c r="D68" t="s">
        <v>315</v>
      </c>
      <c r="E68" t="s">
        <v>316</v>
      </c>
      <c r="F68" t="s">
        <v>20</v>
      </c>
      <c r="G68" t="s">
        <v>21</v>
      </c>
      <c r="H68">
        <v>185000000</v>
      </c>
      <c r="I68">
        <v>2008</v>
      </c>
      <c r="J68">
        <v>9</v>
      </c>
    </row>
    <row r="69" spans="1:10" x14ac:dyDescent="0.3">
      <c r="A69" t="s">
        <v>318</v>
      </c>
      <c r="B69">
        <v>96</v>
      </c>
      <c r="C69">
        <v>292979556</v>
      </c>
      <c r="D69" t="s">
        <v>320</v>
      </c>
      <c r="E69" t="s">
        <v>321</v>
      </c>
      <c r="F69" t="s">
        <v>20</v>
      </c>
      <c r="G69" t="s">
        <v>21</v>
      </c>
      <c r="H69">
        <v>175000000</v>
      </c>
      <c r="I69">
        <v>2009</v>
      </c>
      <c r="J69">
        <v>8.3000000000000007</v>
      </c>
    </row>
    <row r="70" spans="1:10" x14ac:dyDescent="0.3">
      <c r="A70" t="s">
        <v>323</v>
      </c>
      <c r="B70">
        <v>94</v>
      </c>
      <c r="C70">
        <v>198332128</v>
      </c>
      <c r="D70" t="s">
        <v>325</v>
      </c>
      <c r="E70" t="s">
        <v>327</v>
      </c>
      <c r="F70" t="s">
        <v>20</v>
      </c>
      <c r="G70" t="s">
        <v>21</v>
      </c>
      <c r="H70">
        <v>175000000</v>
      </c>
      <c r="I70">
        <v>2009</v>
      </c>
      <c r="J70">
        <v>6.5</v>
      </c>
    </row>
    <row r="71" spans="1:10" x14ac:dyDescent="0.3">
      <c r="A71" t="s">
        <v>170</v>
      </c>
      <c r="B71">
        <v>126</v>
      </c>
      <c r="C71">
        <v>318298180</v>
      </c>
      <c r="D71" t="s">
        <v>48</v>
      </c>
      <c r="E71" t="s">
        <v>329</v>
      </c>
      <c r="F71" t="s">
        <v>20</v>
      </c>
      <c r="G71" t="s">
        <v>21</v>
      </c>
      <c r="H71">
        <v>140000000</v>
      </c>
      <c r="I71">
        <v>2008</v>
      </c>
      <c r="J71">
        <v>7.9</v>
      </c>
    </row>
    <row r="72" spans="1:10" x14ac:dyDescent="0.3">
      <c r="A72" t="s">
        <v>330</v>
      </c>
      <c r="B72">
        <v>126</v>
      </c>
      <c r="C72">
        <v>73820094</v>
      </c>
      <c r="D72" t="s">
        <v>331</v>
      </c>
      <c r="E72" t="s">
        <v>333</v>
      </c>
      <c r="F72" t="s">
        <v>20</v>
      </c>
      <c r="G72" t="s">
        <v>21</v>
      </c>
      <c r="H72">
        <v>170000000</v>
      </c>
      <c r="I72">
        <v>2011</v>
      </c>
      <c r="J72">
        <v>7.5</v>
      </c>
    </row>
    <row r="73" spans="1:10" x14ac:dyDescent="0.3">
      <c r="A73" t="s">
        <v>109</v>
      </c>
      <c r="B73">
        <v>106</v>
      </c>
      <c r="C73">
        <v>113745408</v>
      </c>
      <c r="D73" t="s">
        <v>335</v>
      </c>
      <c r="E73" t="s">
        <v>336</v>
      </c>
      <c r="F73" t="s">
        <v>20</v>
      </c>
      <c r="G73" t="s">
        <v>21</v>
      </c>
      <c r="H73">
        <v>170000000</v>
      </c>
      <c r="I73">
        <v>1999</v>
      </c>
      <c r="J73">
        <v>4.8</v>
      </c>
    </row>
    <row r="74" spans="1:10" x14ac:dyDescent="0.3">
      <c r="A74" t="s">
        <v>338</v>
      </c>
      <c r="B74">
        <v>112</v>
      </c>
      <c r="C74">
        <v>102176165</v>
      </c>
      <c r="D74" t="s">
        <v>340</v>
      </c>
      <c r="E74" t="s">
        <v>342</v>
      </c>
      <c r="F74" t="s">
        <v>20</v>
      </c>
      <c r="G74" t="s">
        <v>21</v>
      </c>
      <c r="H74">
        <v>145000000</v>
      </c>
      <c r="I74">
        <v>2008</v>
      </c>
      <c r="J74">
        <v>5.2</v>
      </c>
    </row>
    <row r="75" spans="1:10" x14ac:dyDescent="0.3">
      <c r="A75" t="s">
        <v>344</v>
      </c>
      <c r="B75">
        <v>123</v>
      </c>
      <c r="C75">
        <v>161087183</v>
      </c>
      <c r="D75" t="s">
        <v>346</v>
      </c>
      <c r="E75" t="s">
        <v>347</v>
      </c>
      <c r="F75" t="s">
        <v>20</v>
      </c>
      <c r="G75" t="s">
        <v>21</v>
      </c>
      <c r="H75">
        <v>175000000</v>
      </c>
      <c r="I75">
        <v>2016</v>
      </c>
      <c r="J75">
        <v>6.9</v>
      </c>
    </row>
    <row r="76" spans="1:10" x14ac:dyDescent="0.3">
      <c r="A76" t="s">
        <v>349</v>
      </c>
      <c r="B76">
        <v>96</v>
      </c>
      <c r="C76">
        <v>100289690</v>
      </c>
      <c r="D76" t="s">
        <v>350</v>
      </c>
      <c r="E76" t="s">
        <v>352</v>
      </c>
      <c r="F76" t="s">
        <v>20</v>
      </c>
      <c r="G76" t="s">
        <v>21</v>
      </c>
      <c r="H76">
        <v>175000000</v>
      </c>
      <c r="I76">
        <v>2007</v>
      </c>
      <c r="J76">
        <v>5.4</v>
      </c>
    </row>
    <row r="77" spans="1:10" x14ac:dyDescent="0.3">
      <c r="A77" t="s">
        <v>354</v>
      </c>
      <c r="B77">
        <v>113</v>
      </c>
      <c r="C77">
        <v>100189501</v>
      </c>
      <c r="D77" t="s">
        <v>48</v>
      </c>
      <c r="E77" t="s">
        <v>357</v>
      </c>
      <c r="F77" t="s">
        <v>20</v>
      </c>
      <c r="G77" t="s">
        <v>21</v>
      </c>
      <c r="H77">
        <v>178000000</v>
      </c>
      <c r="I77">
        <v>2014</v>
      </c>
      <c r="J77">
        <v>7.9</v>
      </c>
    </row>
    <row r="78" spans="1:10" x14ac:dyDescent="0.3">
      <c r="A78" t="s">
        <v>359</v>
      </c>
      <c r="B78">
        <v>176</v>
      </c>
      <c r="C78">
        <v>88246220</v>
      </c>
      <c r="D78" t="s">
        <v>155</v>
      </c>
      <c r="E78" t="s">
        <v>362</v>
      </c>
      <c r="F78" t="s">
        <v>20</v>
      </c>
      <c r="G78" t="s">
        <v>21</v>
      </c>
      <c r="H78">
        <v>175000000</v>
      </c>
      <c r="I78">
        <v>1995</v>
      </c>
      <c r="J78">
        <v>6.1</v>
      </c>
    </row>
    <row r="79" spans="1:10" x14ac:dyDescent="0.3">
      <c r="A79" t="s">
        <v>364</v>
      </c>
      <c r="B79">
        <v>118</v>
      </c>
      <c r="C79">
        <v>150167630</v>
      </c>
      <c r="D79" t="s">
        <v>155</v>
      </c>
      <c r="E79" t="s">
        <v>366</v>
      </c>
      <c r="F79" t="s">
        <v>20</v>
      </c>
      <c r="G79" t="s">
        <v>21</v>
      </c>
      <c r="H79">
        <v>175000000</v>
      </c>
      <c r="I79">
        <v>2009</v>
      </c>
      <c r="J79">
        <v>5.8</v>
      </c>
    </row>
    <row r="80" spans="1:10" x14ac:dyDescent="0.3">
      <c r="A80" t="s">
        <v>318</v>
      </c>
      <c r="B80">
        <v>95</v>
      </c>
      <c r="C80">
        <v>356454367</v>
      </c>
      <c r="D80" t="s">
        <v>369</v>
      </c>
      <c r="E80" t="s">
        <v>370</v>
      </c>
      <c r="F80" t="s">
        <v>20</v>
      </c>
      <c r="G80" t="s">
        <v>21</v>
      </c>
      <c r="H80">
        <v>175000000</v>
      </c>
      <c r="I80">
        <v>2015</v>
      </c>
      <c r="J80">
        <v>8.3000000000000007</v>
      </c>
    </row>
    <row r="81" spans="1:10" x14ac:dyDescent="0.3">
      <c r="A81" t="s">
        <v>170</v>
      </c>
      <c r="B81">
        <v>106</v>
      </c>
      <c r="C81">
        <v>362645141</v>
      </c>
      <c r="D81" t="s">
        <v>373</v>
      </c>
      <c r="E81" t="s">
        <v>374</v>
      </c>
      <c r="F81" t="s">
        <v>20</v>
      </c>
      <c r="G81" t="s">
        <v>34</v>
      </c>
      <c r="H81">
        <v>175000000</v>
      </c>
      <c r="I81">
        <v>2016</v>
      </c>
      <c r="J81">
        <v>7.8</v>
      </c>
    </row>
    <row r="82" spans="1:10" x14ac:dyDescent="0.3">
      <c r="A82" t="s">
        <v>170</v>
      </c>
      <c r="B82">
        <v>124</v>
      </c>
      <c r="C82">
        <v>312057433</v>
      </c>
      <c r="D82" t="s">
        <v>48</v>
      </c>
      <c r="E82" t="s">
        <v>376</v>
      </c>
      <c r="F82" t="s">
        <v>20</v>
      </c>
      <c r="G82" t="s">
        <v>21</v>
      </c>
      <c r="H82">
        <v>200000000</v>
      </c>
      <c r="I82">
        <v>2010</v>
      </c>
      <c r="J82">
        <v>7</v>
      </c>
    </row>
    <row r="83" spans="1:10" x14ac:dyDescent="0.3">
      <c r="A83" t="s">
        <v>377</v>
      </c>
      <c r="B83">
        <v>132</v>
      </c>
      <c r="C83">
        <v>155111815</v>
      </c>
      <c r="D83" t="s">
        <v>379</v>
      </c>
      <c r="E83" t="s">
        <v>380</v>
      </c>
      <c r="F83" t="s">
        <v>20</v>
      </c>
      <c r="G83" t="s">
        <v>21</v>
      </c>
      <c r="H83">
        <v>170000000</v>
      </c>
      <c r="I83">
        <v>2012</v>
      </c>
      <c r="J83">
        <v>6.1</v>
      </c>
    </row>
    <row r="84" spans="1:10" x14ac:dyDescent="0.3">
      <c r="A84" t="s">
        <v>381</v>
      </c>
      <c r="B84">
        <v>97</v>
      </c>
      <c r="C84">
        <v>241407328</v>
      </c>
      <c r="D84" t="s">
        <v>383</v>
      </c>
      <c r="E84" t="s">
        <v>385</v>
      </c>
      <c r="F84" t="s">
        <v>20</v>
      </c>
      <c r="G84" t="s">
        <v>21</v>
      </c>
      <c r="H84">
        <v>180000000</v>
      </c>
      <c r="I84">
        <v>2014</v>
      </c>
      <c r="J84">
        <v>7</v>
      </c>
    </row>
    <row r="85" spans="1:10" x14ac:dyDescent="0.3">
      <c r="A85" t="s">
        <v>387</v>
      </c>
      <c r="B85">
        <v>130</v>
      </c>
      <c r="C85">
        <v>208543795</v>
      </c>
      <c r="D85" t="s">
        <v>388</v>
      </c>
      <c r="E85" t="s">
        <v>389</v>
      </c>
      <c r="F85" t="s">
        <v>20</v>
      </c>
      <c r="G85" t="s">
        <v>21</v>
      </c>
      <c r="H85">
        <v>170000000</v>
      </c>
      <c r="I85">
        <v>2014</v>
      </c>
      <c r="J85">
        <v>7.6</v>
      </c>
    </row>
    <row r="86" spans="1:10" x14ac:dyDescent="0.3">
      <c r="A86" t="s">
        <v>391</v>
      </c>
      <c r="B86">
        <v>109</v>
      </c>
      <c r="D86" t="s">
        <v>393</v>
      </c>
      <c r="E86" t="s">
        <v>395</v>
      </c>
      <c r="F86" t="s">
        <v>20</v>
      </c>
      <c r="G86" t="s">
        <v>397</v>
      </c>
      <c r="I86">
        <v>2015</v>
      </c>
      <c r="J86">
        <v>4.5</v>
      </c>
    </row>
    <row r="87" spans="1:10" x14ac:dyDescent="0.3">
      <c r="A87" t="s">
        <v>398</v>
      </c>
      <c r="B87">
        <v>128</v>
      </c>
      <c r="C87">
        <v>38297305</v>
      </c>
      <c r="D87" t="s">
        <v>379</v>
      </c>
      <c r="E87" t="s">
        <v>401</v>
      </c>
      <c r="F87" t="s">
        <v>20</v>
      </c>
      <c r="G87" t="s">
        <v>21</v>
      </c>
      <c r="H87">
        <v>175000000</v>
      </c>
      <c r="I87">
        <v>2013</v>
      </c>
      <c r="J87">
        <v>6.3</v>
      </c>
    </row>
    <row r="88" spans="1:10" x14ac:dyDescent="0.3">
      <c r="A88" t="s">
        <v>150</v>
      </c>
      <c r="B88">
        <v>136</v>
      </c>
      <c r="C88">
        <v>259746958</v>
      </c>
      <c r="D88" t="s">
        <v>48</v>
      </c>
      <c r="E88" t="s">
        <v>403</v>
      </c>
      <c r="F88" t="s">
        <v>20</v>
      </c>
      <c r="G88" t="s">
        <v>21</v>
      </c>
      <c r="H88">
        <v>170000000</v>
      </c>
      <c r="I88">
        <v>2014</v>
      </c>
      <c r="J88">
        <v>7.8</v>
      </c>
    </row>
    <row r="89" spans="1:10" x14ac:dyDescent="0.3">
      <c r="A89" t="s">
        <v>405</v>
      </c>
      <c r="B89">
        <v>93</v>
      </c>
      <c r="C89">
        <v>238371987</v>
      </c>
      <c r="D89" t="s">
        <v>185</v>
      </c>
      <c r="E89" t="s">
        <v>408</v>
      </c>
      <c r="F89" t="s">
        <v>20</v>
      </c>
      <c r="G89" t="s">
        <v>21</v>
      </c>
      <c r="H89">
        <v>165000000</v>
      </c>
      <c r="I89">
        <v>2010</v>
      </c>
      <c r="J89">
        <v>6.4</v>
      </c>
    </row>
    <row r="90" spans="1:10" x14ac:dyDescent="0.3">
      <c r="A90" t="s">
        <v>410</v>
      </c>
      <c r="B90">
        <v>130</v>
      </c>
      <c r="C90">
        <v>93417865</v>
      </c>
      <c r="D90" t="s">
        <v>412</v>
      </c>
      <c r="E90" t="s">
        <v>413</v>
      </c>
      <c r="F90" t="s">
        <v>20</v>
      </c>
      <c r="G90" t="s">
        <v>21</v>
      </c>
      <c r="H90">
        <v>190000000</v>
      </c>
      <c r="I90">
        <v>2015</v>
      </c>
      <c r="J90">
        <v>6.5</v>
      </c>
    </row>
    <row r="91" spans="1:10" x14ac:dyDescent="0.3">
      <c r="A91" t="s">
        <v>415</v>
      </c>
      <c r="B91">
        <v>102</v>
      </c>
      <c r="C91">
        <v>222487711</v>
      </c>
      <c r="D91" t="s">
        <v>417</v>
      </c>
      <c r="E91" t="s">
        <v>419</v>
      </c>
      <c r="F91" t="s">
        <v>20</v>
      </c>
      <c r="G91" t="s">
        <v>21</v>
      </c>
      <c r="H91">
        <v>165000000</v>
      </c>
      <c r="I91">
        <v>2014</v>
      </c>
      <c r="J91">
        <v>7.9</v>
      </c>
    </row>
    <row r="92" spans="1:10" x14ac:dyDescent="0.3">
      <c r="A92" t="s">
        <v>421</v>
      </c>
      <c r="B92">
        <v>101</v>
      </c>
      <c r="C92">
        <v>189412677</v>
      </c>
      <c r="D92" t="s">
        <v>423</v>
      </c>
      <c r="E92" t="s">
        <v>425</v>
      </c>
      <c r="F92" t="s">
        <v>20</v>
      </c>
      <c r="G92" t="s">
        <v>21</v>
      </c>
      <c r="H92">
        <v>165000000</v>
      </c>
      <c r="I92">
        <v>2012</v>
      </c>
      <c r="J92">
        <v>7.8</v>
      </c>
    </row>
    <row r="93" spans="1:10" x14ac:dyDescent="0.3">
      <c r="A93" t="s">
        <v>296</v>
      </c>
      <c r="B93">
        <v>100</v>
      </c>
      <c r="C93">
        <v>665426</v>
      </c>
      <c r="D93" t="s">
        <v>428</v>
      </c>
      <c r="E93" t="s">
        <v>429</v>
      </c>
      <c r="F93" t="s">
        <v>20</v>
      </c>
      <c r="G93" t="s">
        <v>21</v>
      </c>
      <c r="H93">
        <v>165000000</v>
      </c>
      <c r="I93">
        <v>2004</v>
      </c>
      <c r="J93">
        <v>6.6</v>
      </c>
    </row>
    <row r="94" spans="1:10" x14ac:dyDescent="0.3">
      <c r="A94" t="s">
        <v>291</v>
      </c>
      <c r="B94">
        <v>120</v>
      </c>
      <c r="C94">
        <v>102315545</v>
      </c>
      <c r="D94" t="s">
        <v>48</v>
      </c>
      <c r="E94" t="s">
        <v>433</v>
      </c>
      <c r="F94" t="s">
        <v>20</v>
      </c>
      <c r="G94" t="s">
        <v>21</v>
      </c>
      <c r="H94">
        <v>165000000</v>
      </c>
      <c r="I94">
        <v>2016</v>
      </c>
      <c r="J94">
        <v>5.5</v>
      </c>
    </row>
    <row r="95" spans="1:10" x14ac:dyDescent="0.3">
      <c r="A95" t="s">
        <v>435</v>
      </c>
      <c r="B95">
        <v>98</v>
      </c>
      <c r="C95">
        <v>217387997</v>
      </c>
      <c r="D95" t="s">
        <v>428</v>
      </c>
      <c r="E95" t="s">
        <v>438</v>
      </c>
      <c r="F95" t="s">
        <v>20</v>
      </c>
      <c r="G95" t="s">
        <v>21</v>
      </c>
      <c r="H95">
        <v>165000000</v>
      </c>
      <c r="I95">
        <v>2010</v>
      </c>
      <c r="J95">
        <v>8.1999999999999993</v>
      </c>
    </row>
    <row r="96" spans="1:10" x14ac:dyDescent="0.3">
      <c r="A96" t="s">
        <v>440</v>
      </c>
      <c r="B96">
        <v>109</v>
      </c>
      <c r="C96">
        <v>150350192</v>
      </c>
      <c r="D96" t="s">
        <v>441</v>
      </c>
      <c r="E96" t="s">
        <v>443</v>
      </c>
      <c r="F96" t="s">
        <v>20</v>
      </c>
      <c r="G96" t="s">
        <v>21</v>
      </c>
      <c r="H96">
        <v>200000000</v>
      </c>
      <c r="I96">
        <v>2003</v>
      </c>
      <c r="J96">
        <v>6.4</v>
      </c>
    </row>
    <row r="97" spans="1:10" x14ac:dyDescent="0.3">
      <c r="A97" t="s">
        <v>445</v>
      </c>
      <c r="B97">
        <v>121</v>
      </c>
      <c r="C97">
        <v>333130696</v>
      </c>
      <c r="D97" t="s">
        <v>48</v>
      </c>
      <c r="E97" t="s">
        <v>447</v>
      </c>
      <c r="F97" t="s">
        <v>20</v>
      </c>
      <c r="G97" t="s">
        <v>21</v>
      </c>
      <c r="H97">
        <v>170000000</v>
      </c>
      <c r="I97">
        <v>2014</v>
      </c>
      <c r="J97">
        <v>8.1</v>
      </c>
    </row>
    <row r="98" spans="1:10" x14ac:dyDescent="0.3">
      <c r="A98" t="s">
        <v>35</v>
      </c>
      <c r="B98">
        <v>169</v>
      </c>
      <c r="C98">
        <v>187991439</v>
      </c>
      <c r="D98" t="s">
        <v>449</v>
      </c>
      <c r="E98" t="s">
        <v>451</v>
      </c>
      <c r="F98" t="s">
        <v>20</v>
      </c>
      <c r="G98" t="s">
        <v>21</v>
      </c>
      <c r="H98">
        <v>165000000</v>
      </c>
      <c r="I98">
        <v>2014</v>
      </c>
      <c r="J98">
        <v>8.6</v>
      </c>
    </row>
    <row r="99" spans="1:10" x14ac:dyDescent="0.3">
      <c r="A99" t="s">
        <v>35</v>
      </c>
      <c r="B99">
        <v>148</v>
      </c>
      <c r="C99">
        <v>292568851</v>
      </c>
      <c r="D99" t="s">
        <v>155</v>
      </c>
      <c r="E99" t="s">
        <v>453</v>
      </c>
      <c r="F99" t="s">
        <v>20</v>
      </c>
      <c r="G99" t="s">
        <v>21</v>
      </c>
      <c r="H99">
        <v>160000000</v>
      </c>
      <c r="I99">
        <v>2010</v>
      </c>
      <c r="J99">
        <v>8.8000000000000007</v>
      </c>
    </row>
    <row r="100" spans="1:10" x14ac:dyDescent="0.3">
      <c r="A100" t="s">
        <v>454</v>
      </c>
      <c r="B100">
        <v>120</v>
      </c>
      <c r="D100" t="s">
        <v>456</v>
      </c>
      <c r="E100" t="s">
        <v>458</v>
      </c>
      <c r="F100" t="s">
        <v>460</v>
      </c>
      <c r="G100" t="s">
        <v>461</v>
      </c>
      <c r="I100">
        <v>2016</v>
      </c>
      <c r="J100">
        <v>8.1999999999999993</v>
      </c>
    </row>
    <row r="101" spans="1:10" x14ac:dyDescent="0.3">
      <c r="A101" t="s">
        <v>115</v>
      </c>
      <c r="B101">
        <v>182</v>
      </c>
      <c r="C101">
        <v>303001229</v>
      </c>
      <c r="D101" t="s">
        <v>117</v>
      </c>
      <c r="E101" t="s">
        <v>462</v>
      </c>
      <c r="F101" t="s">
        <v>20</v>
      </c>
      <c r="G101" t="s">
        <v>21</v>
      </c>
      <c r="H101">
        <v>180000000</v>
      </c>
      <c r="I101">
        <v>2012</v>
      </c>
      <c r="J101">
        <v>7.9</v>
      </c>
    </row>
    <row r="102" spans="1:10" x14ac:dyDescent="0.3">
      <c r="A102" t="s">
        <v>338</v>
      </c>
      <c r="B102">
        <v>106</v>
      </c>
      <c r="C102">
        <v>144512310</v>
      </c>
      <c r="D102" t="s">
        <v>227</v>
      </c>
      <c r="E102" t="s">
        <v>463</v>
      </c>
      <c r="F102" t="s">
        <v>20</v>
      </c>
      <c r="G102" t="s">
        <v>21</v>
      </c>
      <c r="H102">
        <v>38000000</v>
      </c>
      <c r="I102">
        <v>2001</v>
      </c>
      <c r="J102">
        <v>6.7</v>
      </c>
    </row>
    <row r="103" spans="1:10" x14ac:dyDescent="0.3">
      <c r="A103" t="s">
        <v>465</v>
      </c>
      <c r="B103">
        <v>166</v>
      </c>
      <c r="C103">
        <v>127490802</v>
      </c>
      <c r="D103" t="s">
        <v>467</v>
      </c>
      <c r="E103" t="s">
        <v>468</v>
      </c>
      <c r="F103" t="s">
        <v>20</v>
      </c>
      <c r="G103" t="s">
        <v>21</v>
      </c>
      <c r="H103">
        <v>150000000</v>
      </c>
      <c r="I103">
        <v>2008</v>
      </c>
      <c r="J103">
        <v>7.8</v>
      </c>
    </row>
    <row r="104" spans="1:10" x14ac:dyDescent="0.3">
      <c r="A104" t="s">
        <v>470</v>
      </c>
      <c r="B104">
        <v>132</v>
      </c>
      <c r="C104">
        <v>146405371</v>
      </c>
      <c r="D104" t="s">
        <v>48</v>
      </c>
      <c r="E104" t="s">
        <v>471</v>
      </c>
      <c r="F104" t="s">
        <v>20</v>
      </c>
      <c r="G104" t="s">
        <v>21</v>
      </c>
      <c r="H104">
        <v>160000000</v>
      </c>
      <c r="I104">
        <v>2011</v>
      </c>
      <c r="J104">
        <v>7.8</v>
      </c>
    </row>
    <row r="105" spans="1:10" x14ac:dyDescent="0.3">
      <c r="A105" t="s">
        <v>472</v>
      </c>
      <c r="B105">
        <v>137</v>
      </c>
      <c r="C105">
        <v>281666058</v>
      </c>
      <c r="D105" t="s">
        <v>474</v>
      </c>
      <c r="E105" t="s">
        <v>475</v>
      </c>
      <c r="F105" t="s">
        <v>20</v>
      </c>
      <c r="G105" t="s">
        <v>21</v>
      </c>
      <c r="H105">
        <v>160000000</v>
      </c>
      <c r="I105">
        <v>2015</v>
      </c>
      <c r="J105">
        <v>6.6</v>
      </c>
    </row>
    <row r="106" spans="1:10" x14ac:dyDescent="0.3">
      <c r="A106" t="s">
        <v>477</v>
      </c>
      <c r="B106">
        <v>109</v>
      </c>
      <c r="C106">
        <v>63143812</v>
      </c>
      <c r="D106" t="s">
        <v>100</v>
      </c>
      <c r="E106" t="s">
        <v>480</v>
      </c>
      <c r="F106" t="s">
        <v>20</v>
      </c>
      <c r="G106" t="s">
        <v>21</v>
      </c>
      <c r="H106">
        <v>150000000</v>
      </c>
      <c r="I106">
        <v>2010</v>
      </c>
      <c r="J106">
        <v>6.1</v>
      </c>
    </row>
    <row r="107" spans="1:10" x14ac:dyDescent="0.3">
      <c r="A107" t="s">
        <v>482</v>
      </c>
      <c r="B107">
        <v>98</v>
      </c>
      <c r="C107">
        <v>60655503</v>
      </c>
      <c r="D107" t="s">
        <v>484</v>
      </c>
      <c r="E107" t="s">
        <v>485</v>
      </c>
      <c r="F107" t="s">
        <v>20</v>
      </c>
      <c r="G107" t="s">
        <v>21</v>
      </c>
      <c r="H107">
        <v>160000000</v>
      </c>
      <c r="I107">
        <v>2006</v>
      </c>
      <c r="J107">
        <v>5.6</v>
      </c>
    </row>
    <row r="108" spans="1:10" x14ac:dyDescent="0.3">
      <c r="A108" t="s">
        <v>487</v>
      </c>
      <c r="B108">
        <v>113</v>
      </c>
      <c r="C108">
        <v>76846624</v>
      </c>
      <c r="D108" t="s">
        <v>136</v>
      </c>
      <c r="E108" t="s">
        <v>488</v>
      </c>
      <c r="F108" t="s">
        <v>20</v>
      </c>
      <c r="G108" t="s">
        <v>21</v>
      </c>
      <c r="H108">
        <v>170000000</v>
      </c>
      <c r="I108">
        <v>2016</v>
      </c>
      <c r="J108">
        <v>6.4</v>
      </c>
    </row>
    <row r="109" spans="1:10" x14ac:dyDescent="0.3">
      <c r="A109" t="s">
        <v>489</v>
      </c>
      <c r="B109">
        <v>93</v>
      </c>
      <c r="C109">
        <v>320706665</v>
      </c>
      <c r="D109" t="s">
        <v>185</v>
      </c>
      <c r="E109" t="s">
        <v>492</v>
      </c>
      <c r="F109" t="s">
        <v>20</v>
      </c>
      <c r="G109" t="s">
        <v>21</v>
      </c>
      <c r="H109">
        <v>160000000</v>
      </c>
      <c r="I109">
        <v>2007</v>
      </c>
      <c r="J109">
        <v>6.1</v>
      </c>
    </row>
    <row r="110" spans="1:10" x14ac:dyDescent="0.3">
      <c r="A110" t="s">
        <v>494</v>
      </c>
      <c r="B110">
        <v>123</v>
      </c>
      <c r="C110">
        <v>46978995</v>
      </c>
      <c r="D110" t="s">
        <v>24</v>
      </c>
      <c r="E110" t="s">
        <v>497</v>
      </c>
      <c r="F110" t="s">
        <v>20</v>
      </c>
      <c r="G110" t="s">
        <v>21</v>
      </c>
      <c r="H110">
        <v>160000000</v>
      </c>
      <c r="I110">
        <v>2016</v>
      </c>
      <c r="J110">
        <v>7.3</v>
      </c>
    </row>
    <row r="111" spans="1:10" x14ac:dyDescent="0.3">
      <c r="A111" t="s">
        <v>499</v>
      </c>
      <c r="B111">
        <v>126</v>
      </c>
      <c r="C111">
        <v>89732035</v>
      </c>
      <c r="D111" t="s">
        <v>48</v>
      </c>
      <c r="E111" t="s">
        <v>501</v>
      </c>
      <c r="F111" t="s">
        <v>20</v>
      </c>
      <c r="G111" t="s">
        <v>21</v>
      </c>
      <c r="H111">
        <v>155000000</v>
      </c>
      <c r="I111">
        <v>2015</v>
      </c>
      <c r="J111">
        <v>6.6</v>
      </c>
    </row>
    <row r="112" spans="1:10" x14ac:dyDescent="0.3">
      <c r="A112" t="s">
        <v>503</v>
      </c>
      <c r="B112">
        <v>113</v>
      </c>
      <c r="C112">
        <v>104383624</v>
      </c>
      <c r="D112" t="s">
        <v>136</v>
      </c>
      <c r="E112" t="s">
        <v>505</v>
      </c>
      <c r="F112" t="s">
        <v>20</v>
      </c>
      <c r="G112" t="s">
        <v>21</v>
      </c>
      <c r="H112">
        <v>155000000</v>
      </c>
      <c r="I112">
        <v>2010</v>
      </c>
      <c r="J112">
        <v>6.3</v>
      </c>
    </row>
    <row r="113" spans="1:10" x14ac:dyDescent="0.3">
      <c r="A113" t="s">
        <v>189</v>
      </c>
      <c r="B113">
        <v>184</v>
      </c>
      <c r="C113">
        <v>198539855</v>
      </c>
      <c r="D113" t="s">
        <v>508</v>
      </c>
      <c r="E113" t="s">
        <v>510</v>
      </c>
      <c r="F113" t="s">
        <v>20</v>
      </c>
      <c r="G113" t="s">
        <v>21</v>
      </c>
      <c r="H113">
        <v>140000000</v>
      </c>
      <c r="I113">
        <v>2001</v>
      </c>
      <c r="J113">
        <v>6.1</v>
      </c>
    </row>
    <row r="114" spans="1:10" x14ac:dyDescent="0.3">
      <c r="A114" t="s">
        <v>189</v>
      </c>
      <c r="B114">
        <v>144</v>
      </c>
      <c r="C114">
        <v>318759914</v>
      </c>
      <c r="D114" t="s">
        <v>48</v>
      </c>
      <c r="E114" t="s">
        <v>514</v>
      </c>
      <c r="F114" t="s">
        <v>20</v>
      </c>
      <c r="G114" t="s">
        <v>21</v>
      </c>
      <c r="H114">
        <v>150000000</v>
      </c>
      <c r="I114">
        <v>2007</v>
      </c>
      <c r="J114">
        <v>7.1</v>
      </c>
    </row>
    <row r="115" spans="1:10" x14ac:dyDescent="0.3">
      <c r="A115" t="s">
        <v>515</v>
      </c>
      <c r="B115">
        <v>206</v>
      </c>
      <c r="C115">
        <v>34293771</v>
      </c>
      <c r="D115" t="s">
        <v>516</v>
      </c>
      <c r="E115" t="s">
        <v>518</v>
      </c>
      <c r="F115" t="s">
        <v>20</v>
      </c>
      <c r="G115" t="s">
        <v>520</v>
      </c>
      <c r="H115">
        <v>155000000</v>
      </c>
      <c r="I115">
        <v>2004</v>
      </c>
      <c r="J115">
        <v>5.5</v>
      </c>
    </row>
    <row r="116" spans="1:10" x14ac:dyDescent="0.3">
      <c r="A116" t="s">
        <v>69</v>
      </c>
      <c r="B116">
        <v>138</v>
      </c>
      <c r="C116">
        <v>292000866</v>
      </c>
      <c r="D116" t="s">
        <v>71</v>
      </c>
      <c r="E116" t="s">
        <v>522</v>
      </c>
      <c r="F116" t="s">
        <v>20</v>
      </c>
      <c r="G116" t="s">
        <v>34</v>
      </c>
      <c r="H116">
        <v>150000000</v>
      </c>
      <c r="I116">
        <v>2007</v>
      </c>
      <c r="J116">
        <v>7.5</v>
      </c>
    </row>
    <row r="117" spans="1:10" x14ac:dyDescent="0.3">
      <c r="A117" t="s">
        <v>252</v>
      </c>
      <c r="B117">
        <v>157</v>
      </c>
      <c r="C117">
        <v>289994397</v>
      </c>
      <c r="D117" t="s">
        <v>71</v>
      </c>
      <c r="E117" t="s">
        <v>524</v>
      </c>
      <c r="F117" t="s">
        <v>20</v>
      </c>
      <c r="G117" t="s">
        <v>34</v>
      </c>
      <c r="H117">
        <v>150000000</v>
      </c>
      <c r="I117">
        <v>2005</v>
      </c>
      <c r="J117">
        <v>7.6</v>
      </c>
    </row>
    <row r="118" spans="1:10" x14ac:dyDescent="0.3">
      <c r="A118" t="s">
        <v>153</v>
      </c>
      <c r="B118">
        <v>102</v>
      </c>
      <c r="C118">
        <v>227946274</v>
      </c>
      <c r="D118" t="s">
        <v>526</v>
      </c>
      <c r="E118" t="s">
        <v>527</v>
      </c>
      <c r="F118" t="s">
        <v>20</v>
      </c>
      <c r="G118" t="s">
        <v>21</v>
      </c>
      <c r="H118">
        <v>150000000</v>
      </c>
      <c r="I118">
        <v>2008</v>
      </c>
      <c r="J118">
        <v>6.4</v>
      </c>
    </row>
    <row r="119" spans="1:10" x14ac:dyDescent="0.3">
      <c r="A119" t="s">
        <v>472</v>
      </c>
      <c r="B119">
        <v>104</v>
      </c>
      <c r="C119">
        <v>256386216</v>
      </c>
      <c r="D119" t="s">
        <v>529</v>
      </c>
      <c r="E119" t="s">
        <v>530</v>
      </c>
      <c r="F119" t="s">
        <v>20</v>
      </c>
      <c r="G119" t="s">
        <v>21</v>
      </c>
      <c r="H119">
        <v>150000000</v>
      </c>
      <c r="I119">
        <v>2007</v>
      </c>
      <c r="J119">
        <v>7.2</v>
      </c>
    </row>
    <row r="120" spans="1:10" x14ac:dyDescent="0.3">
      <c r="A120" t="s">
        <v>173</v>
      </c>
      <c r="B120">
        <v>115</v>
      </c>
      <c r="C120">
        <v>206456431</v>
      </c>
      <c r="D120" t="s">
        <v>532</v>
      </c>
      <c r="E120" t="s">
        <v>533</v>
      </c>
      <c r="F120" t="s">
        <v>20</v>
      </c>
      <c r="G120" t="s">
        <v>21</v>
      </c>
      <c r="H120">
        <v>150000000</v>
      </c>
      <c r="I120">
        <v>2005</v>
      </c>
      <c r="J120">
        <v>6.7</v>
      </c>
    </row>
    <row r="121" spans="1:10" x14ac:dyDescent="0.3">
      <c r="A121" t="s">
        <v>410</v>
      </c>
      <c r="B121">
        <v>111</v>
      </c>
      <c r="C121">
        <v>206435493</v>
      </c>
      <c r="D121" t="s">
        <v>535</v>
      </c>
      <c r="E121" t="s">
        <v>537</v>
      </c>
      <c r="F121" t="s">
        <v>20</v>
      </c>
      <c r="G121" t="s">
        <v>21</v>
      </c>
      <c r="H121">
        <v>150000000</v>
      </c>
      <c r="I121">
        <v>2007</v>
      </c>
      <c r="J121">
        <v>8</v>
      </c>
    </row>
    <row r="122" spans="1:10" x14ac:dyDescent="0.3">
      <c r="A122" t="s">
        <v>35</v>
      </c>
      <c r="B122">
        <v>128</v>
      </c>
      <c r="C122">
        <v>205343774</v>
      </c>
      <c r="D122" t="s">
        <v>87</v>
      </c>
      <c r="E122" t="s">
        <v>539</v>
      </c>
      <c r="F122" t="s">
        <v>20</v>
      </c>
      <c r="G122" t="s">
        <v>21</v>
      </c>
      <c r="H122">
        <v>150000000</v>
      </c>
      <c r="I122">
        <v>2005</v>
      </c>
      <c r="J122">
        <v>8.3000000000000007</v>
      </c>
    </row>
    <row r="123" spans="1:10" x14ac:dyDescent="0.3">
      <c r="A123" t="s">
        <v>540</v>
      </c>
      <c r="B123">
        <v>89</v>
      </c>
      <c r="C123">
        <v>179982968</v>
      </c>
      <c r="D123" t="s">
        <v>542</v>
      </c>
      <c r="E123" t="s">
        <v>544</v>
      </c>
      <c r="F123" t="s">
        <v>20</v>
      </c>
      <c r="G123" t="s">
        <v>21</v>
      </c>
      <c r="H123">
        <v>150000000</v>
      </c>
      <c r="I123">
        <v>2008</v>
      </c>
      <c r="J123">
        <v>6.7</v>
      </c>
    </row>
    <row r="124" spans="1:10" x14ac:dyDescent="0.3">
      <c r="A124" t="s">
        <v>546</v>
      </c>
      <c r="B124">
        <v>105</v>
      </c>
      <c r="C124">
        <v>177243721</v>
      </c>
      <c r="D124" t="s">
        <v>532</v>
      </c>
      <c r="E124" t="s">
        <v>549</v>
      </c>
      <c r="F124" t="s">
        <v>20</v>
      </c>
      <c r="G124" t="s">
        <v>21</v>
      </c>
      <c r="H124">
        <v>150000000</v>
      </c>
      <c r="I124">
        <v>2009</v>
      </c>
      <c r="J124">
        <v>5.9</v>
      </c>
    </row>
    <row r="125" spans="1:10" x14ac:dyDescent="0.3">
      <c r="A125" t="s">
        <v>551</v>
      </c>
      <c r="B125">
        <v>119</v>
      </c>
      <c r="C125">
        <v>179883016</v>
      </c>
      <c r="D125" t="s">
        <v>178</v>
      </c>
      <c r="E125" t="s">
        <v>552</v>
      </c>
      <c r="F125" t="s">
        <v>20</v>
      </c>
      <c r="G125" t="s">
        <v>21</v>
      </c>
      <c r="H125">
        <v>150000000</v>
      </c>
      <c r="I125">
        <v>2009</v>
      </c>
      <c r="J125">
        <v>6.7</v>
      </c>
    </row>
    <row r="126" spans="1:10" x14ac:dyDescent="0.3">
      <c r="A126" t="s">
        <v>302</v>
      </c>
      <c r="B126">
        <v>129</v>
      </c>
      <c r="C126">
        <v>139259759</v>
      </c>
      <c r="D126" t="s">
        <v>441</v>
      </c>
      <c r="E126" t="s">
        <v>556</v>
      </c>
      <c r="F126" t="s">
        <v>20</v>
      </c>
      <c r="G126" t="s">
        <v>251</v>
      </c>
      <c r="H126">
        <v>150000000</v>
      </c>
      <c r="I126">
        <v>2003</v>
      </c>
      <c r="J126">
        <v>6.7</v>
      </c>
    </row>
    <row r="127" spans="1:10" x14ac:dyDescent="0.3">
      <c r="A127" t="s">
        <v>558</v>
      </c>
      <c r="B127">
        <v>102</v>
      </c>
      <c r="C127">
        <v>400736600</v>
      </c>
      <c r="D127" t="s">
        <v>560</v>
      </c>
      <c r="E127" t="s">
        <v>562</v>
      </c>
      <c r="F127" t="s">
        <v>20</v>
      </c>
      <c r="G127" t="s">
        <v>21</v>
      </c>
      <c r="H127">
        <v>150000000</v>
      </c>
      <c r="I127">
        <v>2013</v>
      </c>
      <c r="J127">
        <v>7.6</v>
      </c>
    </row>
    <row r="128" spans="1:10" x14ac:dyDescent="0.3">
      <c r="A128" t="s">
        <v>302</v>
      </c>
      <c r="B128">
        <v>138</v>
      </c>
      <c r="C128">
        <v>281492479</v>
      </c>
      <c r="D128" t="s">
        <v>441</v>
      </c>
      <c r="E128" t="s">
        <v>566</v>
      </c>
      <c r="F128" t="s">
        <v>20</v>
      </c>
      <c r="G128" t="s">
        <v>21</v>
      </c>
      <c r="H128">
        <v>150000000</v>
      </c>
      <c r="I128">
        <v>2003</v>
      </c>
      <c r="J128">
        <v>7.2</v>
      </c>
    </row>
    <row r="129" spans="1:10" x14ac:dyDescent="0.3">
      <c r="A129" t="s">
        <v>499</v>
      </c>
      <c r="B129">
        <v>112</v>
      </c>
      <c r="C129">
        <v>206360018</v>
      </c>
      <c r="D129" t="s">
        <v>24</v>
      </c>
      <c r="E129" t="s">
        <v>569</v>
      </c>
      <c r="F129" t="s">
        <v>20</v>
      </c>
      <c r="G129" t="s">
        <v>21</v>
      </c>
      <c r="H129">
        <v>170000000</v>
      </c>
      <c r="I129">
        <v>2013</v>
      </c>
      <c r="J129">
        <v>7.1</v>
      </c>
    </row>
    <row r="130" spans="1:10" x14ac:dyDescent="0.3">
      <c r="A130" t="s">
        <v>570</v>
      </c>
      <c r="B130">
        <v>120</v>
      </c>
      <c r="C130">
        <v>153629485</v>
      </c>
      <c r="D130" t="s">
        <v>155</v>
      </c>
      <c r="E130" t="s">
        <v>571</v>
      </c>
      <c r="F130" t="s">
        <v>20</v>
      </c>
      <c r="G130" t="s">
        <v>251</v>
      </c>
      <c r="H130">
        <v>150000000</v>
      </c>
      <c r="I130">
        <v>2015</v>
      </c>
      <c r="J130">
        <v>8.1</v>
      </c>
    </row>
    <row r="131" spans="1:10" x14ac:dyDescent="0.3">
      <c r="A131" t="s">
        <v>573</v>
      </c>
      <c r="B131">
        <v>146</v>
      </c>
      <c r="C131">
        <v>133375846</v>
      </c>
      <c r="D131" t="s">
        <v>575</v>
      </c>
      <c r="E131" t="s">
        <v>576</v>
      </c>
      <c r="F131" t="s">
        <v>20</v>
      </c>
      <c r="G131" t="s">
        <v>21</v>
      </c>
      <c r="H131">
        <v>150000000</v>
      </c>
      <c r="I131">
        <v>2009</v>
      </c>
      <c r="J131">
        <v>6.7</v>
      </c>
    </row>
    <row r="132" spans="1:10" x14ac:dyDescent="0.3">
      <c r="A132" t="s">
        <v>578</v>
      </c>
      <c r="B132">
        <v>115</v>
      </c>
      <c r="C132">
        <v>181015141</v>
      </c>
      <c r="D132" t="s">
        <v>24</v>
      </c>
      <c r="E132" t="s">
        <v>579</v>
      </c>
      <c r="F132" t="s">
        <v>20</v>
      </c>
      <c r="G132" t="s">
        <v>21</v>
      </c>
      <c r="H132">
        <v>150000000</v>
      </c>
      <c r="I132">
        <v>2011</v>
      </c>
      <c r="J132">
        <v>7</v>
      </c>
    </row>
    <row r="133" spans="1:10" x14ac:dyDescent="0.3">
      <c r="A133" t="s">
        <v>580</v>
      </c>
      <c r="B133">
        <v>96</v>
      </c>
      <c r="C133">
        <v>114053579</v>
      </c>
      <c r="D133" t="s">
        <v>582</v>
      </c>
      <c r="E133" t="s">
        <v>583</v>
      </c>
      <c r="F133" t="s">
        <v>20</v>
      </c>
      <c r="G133" t="s">
        <v>21</v>
      </c>
      <c r="H133">
        <v>150000000</v>
      </c>
      <c r="I133">
        <v>2008</v>
      </c>
      <c r="J133">
        <v>6.9</v>
      </c>
    </row>
    <row r="134" spans="1:10" x14ac:dyDescent="0.3">
      <c r="A134" t="s">
        <v>585</v>
      </c>
      <c r="B134">
        <v>88</v>
      </c>
      <c r="C134">
        <v>119420252</v>
      </c>
      <c r="D134" t="s">
        <v>587</v>
      </c>
      <c r="E134" t="s">
        <v>589</v>
      </c>
      <c r="F134" t="s">
        <v>20</v>
      </c>
      <c r="G134" t="s">
        <v>21</v>
      </c>
      <c r="H134">
        <v>150000000</v>
      </c>
      <c r="I134">
        <v>2009</v>
      </c>
      <c r="J134">
        <v>5.0999999999999996</v>
      </c>
    </row>
    <row r="135" spans="1:10" x14ac:dyDescent="0.3">
      <c r="A135" t="s">
        <v>591</v>
      </c>
      <c r="B135">
        <v>99</v>
      </c>
      <c r="C135">
        <v>83640426</v>
      </c>
      <c r="D135" t="s">
        <v>24</v>
      </c>
      <c r="E135" t="s">
        <v>593</v>
      </c>
      <c r="F135" t="s">
        <v>20</v>
      </c>
      <c r="G135" t="s">
        <v>21</v>
      </c>
      <c r="H135">
        <v>150000000</v>
      </c>
      <c r="I135">
        <v>2012</v>
      </c>
      <c r="J135">
        <v>5.8</v>
      </c>
    </row>
    <row r="136" spans="1:10" x14ac:dyDescent="0.3">
      <c r="A136" t="s">
        <v>173</v>
      </c>
      <c r="B136">
        <v>113</v>
      </c>
      <c r="C136">
        <v>79711678</v>
      </c>
      <c r="D136" t="s">
        <v>595</v>
      </c>
      <c r="E136" t="s">
        <v>596</v>
      </c>
      <c r="F136" t="s">
        <v>20</v>
      </c>
      <c r="G136" t="s">
        <v>21</v>
      </c>
      <c r="H136">
        <v>100000000</v>
      </c>
      <c r="I136">
        <v>2012</v>
      </c>
      <c r="J136">
        <v>6.2</v>
      </c>
    </row>
    <row r="137" spans="1:10" x14ac:dyDescent="0.3">
      <c r="A137" t="s">
        <v>597</v>
      </c>
      <c r="B137">
        <v>131</v>
      </c>
      <c r="C137">
        <v>195000874</v>
      </c>
      <c r="D137" t="s">
        <v>30</v>
      </c>
      <c r="E137" t="s">
        <v>599</v>
      </c>
      <c r="F137" t="s">
        <v>20</v>
      </c>
      <c r="G137" t="s">
        <v>601</v>
      </c>
      <c r="H137">
        <v>150000000</v>
      </c>
      <c r="I137">
        <v>2015</v>
      </c>
      <c r="J137">
        <v>7.4</v>
      </c>
    </row>
    <row r="138" spans="1:10" x14ac:dyDescent="0.3">
      <c r="A138" t="s">
        <v>602</v>
      </c>
      <c r="B138">
        <v>119</v>
      </c>
      <c r="C138">
        <v>61937495</v>
      </c>
      <c r="D138" t="s">
        <v>604</v>
      </c>
      <c r="E138" t="s">
        <v>605</v>
      </c>
      <c r="F138" t="s">
        <v>20</v>
      </c>
      <c r="G138" t="s">
        <v>21</v>
      </c>
      <c r="H138">
        <v>150000000</v>
      </c>
      <c r="I138">
        <v>2010</v>
      </c>
      <c r="J138">
        <v>5.8</v>
      </c>
    </row>
    <row r="139" spans="1:10" x14ac:dyDescent="0.3">
      <c r="A139" t="s">
        <v>607</v>
      </c>
      <c r="B139">
        <v>91</v>
      </c>
      <c r="C139">
        <v>126597121</v>
      </c>
      <c r="D139" t="s">
        <v>320</v>
      </c>
      <c r="E139" t="s">
        <v>610</v>
      </c>
      <c r="F139" t="s">
        <v>20</v>
      </c>
      <c r="G139" t="s">
        <v>21</v>
      </c>
      <c r="H139">
        <v>150000000</v>
      </c>
      <c r="I139">
        <v>2007</v>
      </c>
      <c r="J139">
        <v>6.2</v>
      </c>
    </row>
    <row r="140" spans="1:10" x14ac:dyDescent="0.3">
      <c r="A140" t="s">
        <v>612</v>
      </c>
      <c r="B140">
        <v>90</v>
      </c>
      <c r="C140">
        <v>165230261</v>
      </c>
      <c r="D140" t="s">
        <v>542</v>
      </c>
      <c r="E140" t="s">
        <v>613</v>
      </c>
      <c r="F140" t="s">
        <v>20</v>
      </c>
      <c r="G140" t="s">
        <v>21</v>
      </c>
      <c r="H140">
        <v>150000000</v>
      </c>
      <c r="I140">
        <v>2011</v>
      </c>
      <c r="J140">
        <v>7.3</v>
      </c>
    </row>
    <row r="141" spans="1:10" x14ac:dyDescent="0.3">
      <c r="A141" t="s">
        <v>615</v>
      </c>
      <c r="B141">
        <v>103</v>
      </c>
      <c r="C141">
        <v>131564731</v>
      </c>
      <c r="D141" t="s">
        <v>100</v>
      </c>
      <c r="E141" t="s">
        <v>618</v>
      </c>
      <c r="F141" t="s">
        <v>20</v>
      </c>
      <c r="G141" t="s">
        <v>21</v>
      </c>
      <c r="H141">
        <v>150000000</v>
      </c>
      <c r="I141">
        <v>2010</v>
      </c>
      <c r="J141">
        <v>4.2</v>
      </c>
    </row>
    <row r="142" spans="1:10" x14ac:dyDescent="0.3">
      <c r="A142" t="s">
        <v>238</v>
      </c>
      <c r="B142">
        <v>124</v>
      </c>
      <c r="C142">
        <v>133382309</v>
      </c>
      <c r="D142" t="s">
        <v>30</v>
      </c>
      <c r="E142" t="s">
        <v>620</v>
      </c>
      <c r="F142" t="s">
        <v>20</v>
      </c>
      <c r="G142" t="s">
        <v>21</v>
      </c>
      <c r="H142">
        <v>150000000</v>
      </c>
      <c r="I142">
        <v>2006</v>
      </c>
      <c r="J142">
        <v>6.9</v>
      </c>
    </row>
    <row r="143" spans="1:10" x14ac:dyDescent="0.3">
      <c r="A143" t="s">
        <v>291</v>
      </c>
      <c r="B143">
        <v>131</v>
      </c>
      <c r="C143">
        <v>73103784</v>
      </c>
      <c r="D143" t="s">
        <v>622</v>
      </c>
      <c r="E143" t="s">
        <v>623</v>
      </c>
      <c r="F143" t="s">
        <v>20</v>
      </c>
      <c r="G143" t="s">
        <v>21</v>
      </c>
      <c r="H143">
        <v>150000000</v>
      </c>
      <c r="I143">
        <v>2013</v>
      </c>
      <c r="J143">
        <v>6.4</v>
      </c>
    </row>
    <row r="144" spans="1:10" x14ac:dyDescent="0.3">
      <c r="A144" t="s">
        <v>625</v>
      </c>
      <c r="B144">
        <v>88</v>
      </c>
      <c r="C144">
        <v>21379315</v>
      </c>
      <c r="D144" t="s">
        <v>325</v>
      </c>
      <c r="E144" t="s">
        <v>628</v>
      </c>
      <c r="F144" t="s">
        <v>20</v>
      </c>
      <c r="G144" t="s">
        <v>21</v>
      </c>
      <c r="H144">
        <v>150000000</v>
      </c>
      <c r="I144">
        <v>2011</v>
      </c>
      <c r="J144">
        <v>5.4</v>
      </c>
    </row>
    <row r="145" spans="1:10" x14ac:dyDescent="0.3">
      <c r="A145" t="s">
        <v>630</v>
      </c>
      <c r="B145">
        <v>85</v>
      </c>
      <c r="C145">
        <v>64459316</v>
      </c>
      <c r="D145" t="s">
        <v>320</v>
      </c>
      <c r="E145" t="s">
        <v>631</v>
      </c>
      <c r="F145" t="s">
        <v>20</v>
      </c>
      <c r="G145" t="s">
        <v>34</v>
      </c>
      <c r="H145">
        <v>149000000</v>
      </c>
      <c r="I145">
        <v>2006</v>
      </c>
      <c r="J145">
        <v>6.7</v>
      </c>
    </row>
    <row r="146" spans="1:10" x14ac:dyDescent="0.3">
      <c r="A146" t="s">
        <v>633</v>
      </c>
      <c r="B146">
        <v>111</v>
      </c>
      <c r="C146">
        <v>34964818</v>
      </c>
      <c r="D146" t="s">
        <v>136</v>
      </c>
      <c r="E146" t="s">
        <v>635</v>
      </c>
      <c r="F146" t="s">
        <v>20</v>
      </c>
      <c r="G146" t="s">
        <v>21</v>
      </c>
      <c r="H146">
        <v>150000000</v>
      </c>
      <c r="I146">
        <v>2015</v>
      </c>
      <c r="J146">
        <v>5.8</v>
      </c>
    </row>
    <row r="147" spans="1:10" x14ac:dyDescent="0.3">
      <c r="A147" t="s">
        <v>637</v>
      </c>
      <c r="B147">
        <v>92</v>
      </c>
      <c r="C147">
        <v>111505642</v>
      </c>
      <c r="D147" t="s">
        <v>423</v>
      </c>
      <c r="E147" t="s">
        <v>640</v>
      </c>
      <c r="F147" t="s">
        <v>20</v>
      </c>
      <c r="G147" t="s">
        <v>21</v>
      </c>
      <c r="H147">
        <v>145000000</v>
      </c>
      <c r="I147">
        <v>2014</v>
      </c>
      <c r="J147">
        <v>6.9</v>
      </c>
    </row>
    <row r="148" spans="1:10" x14ac:dyDescent="0.3">
      <c r="A148" t="s">
        <v>482</v>
      </c>
      <c r="B148">
        <v>196</v>
      </c>
      <c r="C148">
        <v>133228348</v>
      </c>
      <c r="D148" t="s">
        <v>642</v>
      </c>
      <c r="E148" t="s">
        <v>643</v>
      </c>
      <c r="F148" t="s">
        <v>20</v>
      </c>
      <c r="G148" t="s">
        <v>21</v>
      </c>
      <c r="H148">
        <v>175000000</v>
      </c>
      <c r="I148">
        <v>2004</v>
      </c>
      <c r="J148">
        <v>7.2</v>
      </c>
    </row>
    <row r="149" spans="1:10" x14ac:dyDescent="0.3">
      <c r="A149" t="s">
        <v>540</v>
      </c>
      <c r="B149">
        <v>93</v>
      </c>
      <c r="C149">
        <v>216366733</v>
      </c>
      <c r="D149" t="s">
        <v>320</v>
      </c>
      <c r="E149" t="s">
        <v>646</v>
      </c>
      <c r="F149" t="s">
        <v>20</v>
      </c>
      <c r="G149" t="s">
        <v>21</v>
      </c>
      <c r="H149">
        <v>145000000</v>
      </c>
      <c r="I149">
        <v>2012</v>
      </c>
      <c r="J149">
        <v>6.9</v>
      </c>
    </row>
    <row r="150" spans="1:10" x14ac:dyDescent="0.3">
      <c r="A150" t="s">
        <v>647</v>
      </c>
      <c r="B150">
        <v>133</v>
      </c>
      <c r="C150">
        <v>160201106</v>
      </c>
      <c r="D150" t="s">
        <v>30</v>
      </c>
      <c r="E150" t="s">
        <v>650</v>
      </c>
      <c r="F150" t="s">
        <v>20</v>
      </c>
      <c r="G150" t="s">
        <v>34</v>
      </c>
      <c r="H150">
        <v>142000000</v>
      </c>
      <c r="I150">
        <v>2002</v>
      </c>
      <c r="J150">
        <v>6.1</v>
      </c>
    </row>
    <row r="151" spans="1:10" x14ac:dyDescent="0.3">
      <c r="A151" t="s">
        <v>652</v>
      </c>
      <c r="B151">
        <v>116</v>
      </c>
      <c r="C151">
        <v>118099659</v>
      </c>
      <c r="D151" t="s">
        <v>654</v>
      </c>
      <c r="E151" t="s">
        <v>656</v>
      </c>
      <c r="F151" t="s">
        <v>20</v>
      </c>
      <c r="G151" t="s">
        <v>21</v>
      </c>
      <c r="H151">
        <v>144000000</v>
      </c>
      <c r="I151">
        <v>2016</v>
      </c>
      <c r="J151">
        <v>5.5</v>
      </c>
    </row>
    <row r="152" spans="1:10" x14ac:dyDescent="0.3">
      <c r="A152" t="s">
        <v>189</v>
      </c>
      <c r="B152">
        <v>153</v>
      </c>
      <c r="C152">
        <v>201573391</v>
      </c>
      <c r="D152" t="s">
        <v>155</v>
      </c>
      <c r="E152" t="s">
        <v>659</v>
      </c>
      <c r="F152" t="s">
        <v>20</v>
      </c>
      <c r="G152" t="s">
        <v>21</v>
      </c>
      <c r="H152">
        <v>140000000</v>
      </c>
      <c r="I152">
        <v>1998</v>
      </c>
      <c r="J152">
        <v>6.6</v>
      </c>
    </row>
    <row r="153" spans="1:10" x14ac:dyDescent="0.3">
      <c r="A153" t="s">
        <v>109</v>
      </c>
      <c r="B153">
        <v>88</v>
      </c>
      <c r="C153">
        <v>190418803</v>
      </c>
      <c r="D153" t="s">
        <v>662</v>
      </c>
      <c r="E153" t="s">
        <v>663</v>
      </c>
      <c r="F153" t="s">
        <v>20</v>
      </c>
      <c r="G153" t="s">
        <v>21</v>
      </c>
      <c r="H153">
        <v>140000000</v>
      </c>
      <c r="I153">
        <v>2002</v>
      </c>
      <c r="J153">
        <v>6.1</v>
      </c>
    </row>
    <row r="154" spans="1:10" x14ac:dyDescent="0.3">
      <c r="A154" t="s">
        <v>296</v>
      </c>
      <c r="B154">
        <v>115</v>
      </c>
      <c r="C154">
        <v>82161969</v>
      </c>
      <c r="D154" t="s">
        <v>664</v>
      </c>
      <c r="E154" t="s">
        <v>665</v>
      </c>
      <c r="F154" t="s">
        <v>20</v>
      </c>
      <c r="G154" t="s">
        <v>21</v>
      </c>
      <c r="H154">
        <v>150000000</v>
      </c>
      <c r="I154">
        <v>2007</v>
      </c>
      <c r="J154">
        <v>6.3</v>
      </c>
    </row>
    <row r="155" spans="1:10" x14ac:dyDescent="0.3">
      <c r="A155" t="s">
        <v>667</v>
      </c>
      <c r="B155">
        <v>95</v>
      </c>
      <c r="C155">
        <v>143523463</v>
      </c>
      <c r="D155" t="s">
        <v>542</v>
      </c>
      <c r="E155" t="s">
        <v>668</v>
      </c>
      <c r="F155" t="s">
        <v>20</v>
      </c>
      <c r="G155" t="s">
        <v>21</v>
      </c>
      <c r="H155">
        <v>145000000</v>
      </c>
      <c r="I155">
        <v>2016</v>
      </c>
      <c r="J155">
        <v>7.2</v>
      </c>
    </row>
    <row r="156" spans="1:10" x14ac:dyDescent="0.3">
      <c r="A156" t="s">
        <v>410</v>
      </c>
      <c r="B156">
        <v>133</v>
      </c>
      <c r="C156">
        <v>209364921</v>
      </c>
      <c r="D156" t="s">
        <v>30</v>
      </c>
      <c r="E156" t="s">
        <v>670</v>
      </c>
      <c r="F156" t="s">
        <v>20</v>
      </c>
      <c r="G156" t="s">
        <v>21</v>
      </c>
      <c r="H156">
        <v>145000000</v>
      </c>
      <c r="I156">
        <v>2011</v>
      </c>
      <c r="J156">
        <v>7.4</v>
      </c>
    </row>
    <row r="157" spans="1:10" x14ac:dyDescent="0.3">
      <c r="A157" t="s">
        <v>672</v>
      </c>
      <c r="B157">
        <v>97</v>
      </c>
      <c r="C157">
        <v>103400692</v>
      </c>
      <c r="D157" t="s">
        <v>428</v>
      </c>
      <c r="E157" t="s">
        <v>674</v>
      </c>
      <c r="F157" t="s">
        <v>20</v>
      </c>
      <c r="G157" t="s">
        <v>21</v>
      </c>
      <c r="H157">
        <v>145000000</v>
      </c>
      <c r="I157">
        <v>2012</v>
      </c>
      <c r="J157">
        <v>7.3</v>
      </c>
    </row>
    <row r="158" spans="1:10" x14ac:dyDescent="0.3">
      <c r="A158" t="s">
        <v>676</v>
      </c>
      <c r="B158">
        <v>90</v>
      </c>
      <c r="C158">
        <v>110332737</v>
      </c>
      <c r="D158" t="s">
        <v>678</v>
      </c>
      <c r="E158" t="s">
        <v>680</v>
      </c>
      <c r="F158" t="s">
        <v>20</v>
      </c>
      <c r="G158" t="s">
        <v>21</v>
      </c>
      <c r="H158">
        <v>100000000</v>
      </c>
      <c r="I158">
        <v>2005</v>
      </c>
      <c r="J158">
        <v>6.1</v>
      </c>
    </row>
    <row r="159" spans="1:10" x14ac:dyDescent="0.3">
      <c r="A159" t="s">
        <v>682</v>
      </c>
      <c r="B159">
        <v>154</v>
      </c>
      <c r="C159">
        <v>111110575</v>
      </c>
      <c r="D159" t="s">
        <v>684</v>
      </c>
      <c r="E159" t="s">
        <v>685</v>
      </c>
      <c r="F159" t="s">
        <v>20</v>
      </c>
      <c r="G159" t="s">
        <v>21</v>
      </c>
      <c r="H159">
        <v>140000000</v>
      </c>
      <c r="I159">
        <v>2003</v>
      </c>
      <c r="J159">
        <v>7.7</v>
      </c>
    </row>
    <row r="160" spans="1:10" x14ac:dyDescent="0.3">
      <c r="A160" t="s">
        <v>127</v>
      </c>
      <c r="B160">
        <v>150</v>
      </c>
      <c r="C160">
        <v>65007045</v>
      </c>
      <c r="D160" t="s">
        <v>688</v>
      </c>
      <c r="E160" t="s">
        <v>689</v>
      </c>
      <c r="F160" t="s">
        <v>20</v>
      </c>
      <c r="G160" t="s">
        <v>34</v>
      </c>
      <c r="H160">
        <v>140000000</v>
      </c>
      <c r="I160">
        <v>2014</v>
      </c>
      <c r="J160">
        <v>6.1</v>
      </c>
    </row>
    <row r="161" spans="1:10" x14ac:dyDescent="0.3">
      <c r="A161" t="s">
        <v>238</v>
      </c>
      <c r="B161">
        <v>127</v>
      </c>
      <c r="C161">
        <v>257704099</v>
      </c>
      <c r="D161" t="s">
        <v>48</v>
      </c>
      <c r="E161" t="s">
        <v>692</v>
      </c>
      <c r="F161" t="s">
        <v>20</v>
      </c>
      <c r="G161" t="s">
        <v>21</v>
      </c>
      <c r="H161">
        <v>150000000</v>
      </c>
      <c r="I161">
        <v>2009</v>
      </c>
      <c r="J161">
        <v>8</v>
      </c>
    </row>
    <row r="162" spans="1:10" x14ac:dyDescent="0.3">
      <c r="A162" t="s">
        <v>52</v>
      </c>
      <c r="B162">
        <v>121</v>
      </c>
      <c r="C162">
        <v>403706375</v>
      </c>
      <c r="D162" t="s">
        <v>167</v>
      </c>
      <c r="E162" t="s">
        <v>693</v>
      </c>
      <c r="F162" t="s">
        <v>20</v>
      </c>
      <c r="G162" t="s">
        <v>21</v>
      </c>
      <c r="H162">
        <v>139000000</v>
      </c>
      <c r="I162">
        <v>2002</v>
      </c>
      <c r="J162">
        <v>7.3</v>
      </c>
    </row>
    <row r="163" spans="1:10" x14ac:dyDescent="0.3">
      <c r="A163" t="s">
        <v>435</v>
      </c>
      <c r="B163">
        <v>102</v>
      </c>
      <c r="C163">
        <v>176997107</v>
      </c>
      <c r="D163" t="s">
        <v>694</v>
      </c>
      <c r="E163" t="s">
        <v>695</v>
      </c>
      <c r="F163" t="s">
        <v>20</v>
      </c>
      <c r="G163" t="s">
        <v>21</v>
      </c>
      <c r="H163">
        <v>145000000</v>
      </c>
      <c r="I163">
        <v>2014</v>
      </c>
      <c r="J163">
        <v>7.9</v>
      </c>
    </row>
    <row r="164" spans="1:10" x14ac:dyDescent="0.3">
      <c r="A164" t="s">
        <v>696</v>
      </c>
      <c r="B164">
        <v>126</v>
      </c>
      <c r="C164">
        <v>31141074</v>
      </c>
      <c r="D164" t="s">
        <v>24</v>
      </c>
      <c r="E164" t="s">
        <v>698</v>
      </c>
      <c r="F164" t="s">
        <v>20</v>
      </c>
      <c r="G164" t="s">
        <v>21</v>
      </c>
      <c r="H164">
        <v>140000000</v>
      </c>
      <c r="I164">
        <v>2016</v>
      </c>
      <c r="J164">
        <v>5.5</v>
      </c>
    </row>
    <row r="165" spans="1:10" x14ac:dyDescent="0.3">
      <c r="A165" t="s">
        <v>338</v>
      </c>
      <c r="B165">
        <v>121</v>
      </c>
      <c r="C165">
        <v>31704416</v>
      </c>
      <c r="D165" t="s">
        <v>155</v>
      </c>
      <c r="E165" t="s">
        <v>702</v>
      </c>
      <c r="F165" t="s">
        <v>20</v>
      </c>
      <c r="G165" t="s">
        <v>21</v>
      </c>
      <c r="H165">
        <v>135000000</v>
      </c>
      <c r="I165">
        <v>2005</v>
      </c>
      <c r="J165">
        <v>5</v>
      </c>
    </row>
    <row r="166" spans="1:10" x14ac:dyDescent="0.3">
      <c r="A166" t="s">
        <v>75</v>
      </c>
      <c r="B166">
        <v>215</v>
      </c>
      <c r="C166">
        <v>107503316</v>
      </c>
      <c r="D166" t="s">
        <v>705</v>
      </c>
      <c r="E166" t="s">
        <v>707</v>
      </c>
      <c r="F166" t="s">
        <v>20</v>
      </c>
      <c r="G166" t="s">
        <v>21</v>
      </c>
      <c r="H166">
        <v>130000000</v>
      </c>
      <c r="I166">
        <v>2009</v>
      </c>
      <c r="J166">
        <v>7.7</v>
      </c>
    </row>
    <row r="167" spans="1:10" x14ac:dyDescent="0.3">
      <c r="A167" t="s">
        <v>709</v>
      </c>
      <c r="B167">
        <v>127</v>
      </c>
      <c r="C167">
        <v>129734803</v>
      </c>
      <c r="D167" t="s">
        <v>227</v>
      </c>
      <c r="E167" t="s">
        <v>711</v>
      </c>
      <c r="F167" t="s">
        <v>20</v>
      </c>
      <c r="G167" t="s">
        <v>21</v>
      </c>
      <c r="H167">
        <v>140000000</v>
      </c>
      <c r="I167">
        <v>1998</v>
      </c>
      <c r="J167">
        <v>6.6</v>
      </c>
    </row>
    <row r="168" spans="1:10" x14ac:dyDescent="0.3">
      <c r="A168" t="s">
        <v>713</v>
      </c>
      <c r="B168">
        <v>138</v>
      </c>
      <c r="C168">
        <v>132122995</v>
      </c>
      <c r="D168" t="s">
        <v>441</v>
      </c>
      <c r="E168" t="s">
        <v>716</v>
      </c>
      <c r="F168" t="s">
        <v>20</v>
      </c>
      <c r="G168" t="s">
        <v>21</v>
      </c>
      <c r="H168">
        <v>137000000</v>
      </c>
      <c r="I168">
        <v>2003</v>
      </c>
      <c r="J168">
        <v>5.7</v>
      </c>
    </row>
    <row r="169" spans="1:10" x14ac:dyDescent="0.3">
      <c r="A169" t="s">
        <v>718</v>
      </c>
      <c r="B169">
        <v>122</v>
      </c>
      <c r="C169">
        <v>122512052</v>
      </c>
      <c r="D169" t="s">
        <v>155</v>
      </c>
      <c r="E169" t="s">
        <v>720</v>
      </c>
      <c r="F169" t="s">
        <v>20</v>
      </c>
      <c r="G169" t="s">
        <v>21</v>
      </c>
      <c r="H169">
        <v>130000000</v>
      </c>
      <c r="I169">
        <v>2013</v>
      </c>
      <c r="J169">
        <v>5.8</v>
      </c>
    </row>
    <row r="170" spans="1:10" x14ac:dyDescent="0.3">
      <c r="A170" t="s">
        <v>721</v>
      </c>
      <c r="B170">
        <v>124</v>
      </c>
      <c r="C170">
        <v>68642452</v>
      </c>
      <c r="D170" t="s">
        <v>722</v>
      </c>
      <c r="E170" t="s">
        <v>723</v>
      </c>
      <c r="F170" t="s">
        <v>20</v>
      </c>
      <c r="G170" t="s">
        <v>34</v>
      </c>
      <c r="H170">
        <v>130000000</v>
      </c>
      <c r="I170">
        <v>2005</v>
      </c>
      <c r="J170">
        <v>6</v>
      </c>
    </row>
    <row r="171" spans="1:10" x14ac:dyDescent="0.3">
      <c r="A171" t="s">
        <v>724</v>
      </c>
      <c r="B171">
        <v>106</v>
      </c>
      <c r="C171">
        <v>32131830</v>
      </c>
      <c r="D171" t="s">
        <v>726</v>
      </c>
      <c r="E171" t="s">
        <v>727</v>
      </c>
      <c r="F171" t="s">
        <v>20</v>
      </c>
      <c r="G171" t="s">
        <v>21</v>
      </c>
      <c r="H171">
        <v>137000000</v>
      </c>
      <c r="I171">
        <v>2001</v>
      </c>
      <c r="J171">
        <v>6.4</v>
      </c>
    </row>
    <row r="172" spans="1:10" x14ac:dyDescent="0.3">
      <c r="A172" t="s">
        <v>602</v>
      </c>
      <c r="B172">
        <v>124</v>
      </c>
      <c r="C172">
        <v>176636816</v>
      </c>
      <c r="D172" t="s">
        <v>48</v>
      </c>
      <c r="E172" t="s">
        <v>729</v>
      </c>
      <c r="F172" t="s">
        <v>20</v>
      </c>
      <c r="G172" t="s">
        <v>21</v>
      </c>
      <c r="H172">
        <v>140000000</v>
      </c>
      <c r="I172">
        <v>2011</v>
      </c>
      <c r="J172">
        <v>6.9</v>
      </c>
    </row>
    <row r="173" spans="1:10" x14ac:dyDescent="0.3">
      <c r="A173" t="s">
        <v>503</v>
      </c>
      <c r="B173">
        <v>128</v>
      </c>
      <c r="C173">
        <v>126930660</v>
      </c>
      <c r="D173" t="s">
        <v>30</v>
      </c>
      <c r="E173" t="s">
        <v>731</v>
      </c>
      <c r="F173" t="s">
        <v>20</v>
      </c>
      <c r="G173" t="s">
        <v>34</v>
      </c>
      <c r="H173">
        <v>135000000</v>
      </c>
      <c r="I173">
        <v>1999</v>
      </c>
      <c r="J173">
        <v>6.4</v>
      </c>
    </row>
    <row r="174" spans="1:10" x14ac:dyDescent="0.3">
      <c r="A174" t="s">
        <v>733</v>
      </c>
      <c r="B174">
        <v>138</v>
      </c>
      <c r="C174">
        <v>93926386</v>
      </c>
      <c r="D174" t="s">
        <v>735</v>
      </c>
      <c r="E174" t="s">
        <v>737</v>
      </c>
      <c r="F174" t="s">
        <v>20</v>
      </c>
      <c r="G174" t="s">
        <v>21</v>
      </c>
      <c r="H174">
        <v>150000000</v>
      </c>
      <c r="I174">
        <v>2003</v>
      </c>
      <c r="J174">
        <v>7.4</v>
      </c>
    </row>
    <row r="175" spans="1:10" x14ac:dyDescent="0.3">
      <c r="A175" t="s">
        <v>739</v>
      </c>
      <c r="B175">
        <v>115</v>
      </c>
      <c r="C175">
        <v>292298923</v>
      </c>
      <c r="D175" t="s">
        <v>740</v>
      </c>
      <c r="E175" t="s">
        <v>741</v>
      </c>
      <c r="F175" t="s">
        <v>20</v>
      </c>
      <c r="G175" t="s">
        <v>21</v>
      </c>
      <c r="H175">
        <v>120000000</v>
      </c>
      <c r="I175">
        <v>2012</v>
      </c>
      <c r="J175">
        <v>5.5</v>
      </c>
    </row>
    <row r="176" spans="1:10" x14ac:dyDescent="0.3">
      <c r="A176" t="s">
        <v>570</v>
      </c>
      <c r="B176">
        <v>100</v>
      </c>
      <c r="C176">
        <v>63992328</v>
      </c>
      <c r="D176" t="s">
        <v>743</v>
      </c>
      <c r="E176" t="s">
        <v>744</v>
      </c>
      <c r="F176" t="s">
        <v>20</v>
      </c>
      <c r="G176" t="s">
        <v>251</v>
      </c>
      <c r="H176">
        <v>135000000</v>
      </c>
      <c r="I176">
        <v>2011</v>
      </c>
      <c r="J176">
        <v>5.9</v>
      </c>
    </row>
    <row r="177" spans="1:10" x14ac:dyDescent="0.3">
      <c r="A177" t="s">
        <v>745</v>
      </c>
      <c r="B177">
        <v>135</v>
      </c>
      <c r="C177">
        <v>134518390</v>
      </c>
      <c r="D177" t="s">
        <v>48</v>
      </c>
      <c r="E177" t="s">
        <v>747</v>
      </c>
      <c r="F177" t="s">
        <v>20</v>
      </c>
      <c r="G177" t="s">
        <v>21</v>
      </c>
      <c r="H177">
        <v>150000000</v>
      </c>
      <c r="I177">
        <v>2008</v>
      </c>
      <c r="J177">
        <v>6.8</v>
      </c>
    </row>
    <row r="178" spans="1:10" x14ac:dyDescent="0.3">
      <c r="A178" t="s">
        <v>264</v>
      </c>
      <c r="B178">
        <v>117</v>
      </c>
      <c r="C178">
        <v>52792307</v>
      </c>
      <c r="D178" t="s">
        <v>136</v>
      </c>
      <c r="E178" t="s">
        <v>755</v>
      </c>
      <c r="F178" t="s">
        <v>20</v>
      </c>
      <c r="G178" t="s">
        <v>34</v>
      </c>
      <c r="H178">
        <v>140000000</v>
      </c>
      <c r="I178">
        <v>2016</v>
      </c>
      <c r="J178">
        <v>6.8</v>
      </c>
    </row>
    <row r="179" spans="1:10" x14ac:dyDescent="0.3">
      <c r="A179" t="s">
        <v>757</v>
      </c>
      <c r="B179">
        <v>156</v>
      </c>
      <c r="C179">
        <v>183635922</v>
      </c>
      <c r="D179" t="s">
        <v>758</v>
      </c>
      <c r="E179" t="s">
        <v>759</v>
      </c>
      <c r="F179" t="s">
        <v>20</v>
      </c>
      <c r="G179" t="s">
        <v>21</v>
      </c>
      <c r="H179">
        <v>135000000</v>
      </c>
      <c r="I179">
        <v>2015</v>
      </c>
      <c r="J179">
        <v>8.1</v>
      </c>
    </row>
    <row r="180" spans="1:10" x14ac:dyDescent="0.3">
      <c r="A180" t="s">
        <v>761</v>
      </c>
      <c r="B180">
        <v>96</v>
      </c>
      <c r="C180">
        <v>83024900</v>
      </c>
      <c r="D180" t="s">
        <v>208</v>
      </c>
      <c r="E180" t="s">
        <v>763</v>
      </c>
      <c r="F180" t="s">
        <v>20</v>
      </c>
      <c r="G180" t="s">
        <v>21</v>
      </c>
      <c r="H180">
        <v>135000000</v>
      </c>
      <c r="I180">
        <v>2013</v>
      </c>
      <c r="J180">
        <v>6.5</v>
      </c>
    </row>
    <row r="181" spans="1:10" x14ac:dyDescent="0.3">
      <c r="A181" t="s">
        <v>22</v>
      </c>
      <c r="B181">
        <v>107</v>
      </c>
      <c r="C181">
        <v>123207194</v>
      </c>
      <c r="D181" t="s">
        <v>765</v>
      </c>
      <c r="E181" t="s">
        <v>766</v>
      </c>
      <c r="F181" t="s">
        <v>20</v>
      </c>
      <c r="G181" t="s">
        <v>21</v>
      </c>
      <c r="H181">
        <v>135000000</v>
      </c>
      <c r="I181">
        <v>2011</v>
      </c>
      <c r="J181">
        <v>7.2</v>
      </c>
    </row>
    <row r="182" spans="1:10" x14ac:dyDescent="0.3">
      <c r="A182" t="s">
        <v>540</v>
      </c>
      <c r="B182">
        <v>92</v>
      </c>
      <c r="C182">
        <v>83348920</v>
      </c>
      <c r="D182" t="s">
        <v>320</v>
      </c>
      <c r="E182" t="s">
        <v>769</v>
      </c>
      <c r="F182" t="s">
        <v>20</v>
      </c>
      <c r="G182" t="s">
        <v>21</v>
      </c>
      <c r="H182">
        <v>132000000</v>
      </c>
      <c r="I182">
        <v>2014</v>
      </c>
      <c r="J182">
        <v>6.7</v>
      </c>
    </row>
    <row r="183" spans="1:10" x14ac:dyDescent="0.3">
      <c r="A183" t="s">
        <v>771</v>
      </c>
      <c r="B183">
        <v>115</v>
      </c>
      <c r="C183">
        <v>227137090</v>
      </c>
      <c r="D183" t="s">
        <v>772</v>
      </c>
      <c r="E183" t="s">
        <v>774</v>
      </c>
      <c r="F183" t="s">
        <v>20</v>
      </c>
      <c r="G183" t="s">
        <v>21</v>
      </c>
      <c r="H183">
        <v>110000000</v>
      </c>
      <c r="I183">
        <v>2007</v>
      </c>
      <c r="J183">
        <v>8.1</v>
      </c>
    </row>
    <row r="184" spans="1:10" x14ac:dyDescent="0.3">
      <c r="A184" t="s">
        <v>775</v>
      </c>
      <c r="B184">
        <v>92</v>
      </c>
      <c r="C184">
        <v>215395021</v>
      </c>
      <c r="D184" t="s">
        <v>542</v>
      </c>
      <c r="E184" t="s">
        <v>776</v>
      </c>
      <c r="F184" t="s">
        <v>20</v>
      </c>
      <c r="G184" t="s">
        <v>21</v>
      </c>
      <c r="H184">
        <v>130000000</v>
      </c>
      <c r="I184">
        <v>2008</v>
      </c>
      <c r="J184">
        <v>7.6</v>
      </c>
    </row>
    <row r="185" spans="1:10" x14ac:dyDescent="0.3">
      <c r="A185" t="s">
        <v>777</v>
      </c>
      <c r="B185">
        <v>117</v>
      </c>
      <c r="C185">
        <v>180191634</v>
      </c>
      <c r="D185" t="s">
        <v>346</v>
      </c>
      <c r="E185" t="s">
        <v>778</v>
      </c>
      <c r="F185" t="s">
        <v>20</v>
      </c>
      <c r="G185" t="s">
        <v>21</v>
      </c>
      <c r="H185">
        <v>130000000</v>
      </c>
      <c r="I185">
        <v>2015</v>
      </c>
      <c r="J185">
        <v>7.4</v>
      </c>
    </row>
    <row r="186" spans="1:10" x14ac:dyDescent="0.3">
      <c r="A186" t="s">
        <v>472</v>
      </c>
      <c r="B186">
        <v>146</v>
      </c>
      <c r="C186">
        <v>424645577</v>
      </c>
      <c r="D186" t="s">
        <v>780</v>
      </c>
      <c r="E186" t="s">
        <v>781</v>
      </c>
      <c r="F186" t="s">
        <v>20</v>
      </c>
      <c r="G186" t="s">
        <v>21</v>
      </c>
      <c r="H186">
        <v>130000000</v>
      </c>
      <c r="I186">
        <v>2013</v>
      </c>
      <c r="J186">
        <v>7.6</v>
      </c>
    </row>
    <row r="187" spans="1:10" x14ac:dyDescent="0.3">
      <c r="A187" t="s">
        <v>783</v>
      </c>
      <c r="B187">
        <v>94</v>
      </c>
      <c r="C187">
        <v>177343675</v>
      </c>
      <c r="D187" t="s">
        <v>785</v>
      </c>
      <c r="E187" t="s">
        <v>787</v>
      </c>
      <c r="F187" t="s">
        <v>20</v>
      </c>
      <c r="G187" t="s">
        <v>21</v>
      </c>
      <c r="H187">
        <v>135000000</v>
      </c>
      <c r="I187">
        <v>2015</v>
      </c>
      <c r="J187">
        <v>6.7</v>
      </c>
    </row>
    <row r="188" spans="1:10" x14ac:dyDescent="0.3">
      <c r="A188" t="s">
        <v>264</v>
      </c>
      <c r="B188">
        <v>116</v>
      </c>
      <c r="C188">
        <v>234277056</v>
      </c>
      <c r="D188" t="s">
        <v>780</v>
      </c>
      <c r="E188" t="s">
        <v>790</v>
      </c>
      <c r="F188" t="s">
        <v>20</v>
      </c>
      <c r="G188" t="s">
        <v>21</v>
      </c>
      <c r="H188">
        <v>132000000</v>
      </c>
      <c r="I188">
        <v>2005</v>
      </c>
      <c r="J188">
        <v>6.5</v>
      </c>
    </row>
    <row r="189" spans="1:10" x14ac:dyDescent="0.3">
      <c r="A189" t="s">
        <v>189</v>
      </c>
      <c r="B189">
        <v>147</v>
      </c>
      <c r="C189">
        <v>138396624</v>
      </c>
      <c r="D189" t="s">
        <v>287</v>
      </c>
      <c r="E189" t="s">
        <v>793</v>
      </c>
      <c r="F189" t="s">
        <v>20</v>
      </c>
      <c r="G189" t="s">
        <v>21</v>
      </c>
      <c r="H189">
        <v>130000000</v>
      </c>
      <c r="I189">
        <v>2003</v>
      </c>
      <c r="J189">
        <v>6.6</v>
      </c>
    </row>
    <row r="190" spans="1:10" x14ac:dyDescent="0.3">
      <c r="A190" t="s">
        <v>489</v>
      </c>
      <c r="B190">
        <v>90</v>
      </c>
      <c r="C190">
        <v>149234747</v>
      </c>
      <c r="D190" t="s">
        <v>694</v>
      </c>
      <c r="E190" t="s">
        <v>796</v>
      </c>
      <c r="F190" t="s">
        <v>20</v>
      </c>
      <c r="G190" t="s">
        <v>21</v>
      </c>
      <c r="H190">
        <v>130000000</v>
      </c>
      <c r="I190">
        <v>2011</v>
      </c>
      <c r="J190">
        <v>6.7</v>
      </c>
    </row>
    <row r="191" spans="1:10" x14ac:dyDescent="0.3">
      <c r="A191" t="s">
        <v>798</v>
      </c>
      <c r="B191">
        <v>101</v>
      </c>
      <c r="C191">
        <v>118311368</v>
      </c>
      <c r="D191" t="s">
        <v>799</v>
      </c>
      <c r="E191" t="s">
        <v>800</v>
      </c>
      <c r="F191" t="s">
        <v>20</v>
      </c>
      <c r="G191" t="s">
        <v>21</v>
      </c>
      <c r="H191">
        <v>110000000</v>
      </c>
      <c r="I191">
        <v>2010</v>
      </c>
      <c r="J191">
        <v>6.4</v>
      </c>
    </row>
    <row r="192" spans="1:10" x14ac:dyDescent="0.3">
      <c r="A192" t="s">
        <v>802</v>
      </c>
      <c r="B192">
        <v>138</v>
      </c>
      <c r="C192">
        <v>101160529</v>
      </c>
      <c r="D192" t="s">
        <v>688</v>
      </c>
      <c r="E192" t="s">
        <v>804</v>
      </c>
      <c r="F192" t="s">
        <v>20</v>
      </c>
      <c r="G192" t="s">
        <v>21</v>
      </c>
      <c r="H192">
        <v>125000000</v>
      </c>
      <c r="I192">
        <v>2014</v>
      </c>
      <c r="J192">
        <v>5.8</v>
      </c>
    </row>
    <row r="193" spans="1:10" x14ac:dyDescent="0.3">
      <c r="A193" t="s">
        <v>264</v>
      </c>
      <c r="B193">
        <v>107</v>
      </c>
      <c r="C193">
        <v>77564037</v>
      </c>
      <c r="D193" t="s">
        <v>807</v>
      </c>
      <c r="E193" t="s">
        <v>809</v>
      </c>
      <c r="F193" t="s">
        <v>20</v>
      </c>
      <c r="G193" t="s">
        <v>21</v>
      </c>
      <c r="H193">
        <v>135000000</v>
      </c>
      <c r="I193">
        <v>2011</v>
      </c>
      <c r="J193">
        <v>7.4</v>
      </c>
    </row>
    <row r="194" spans="1:10" x14ac:dyDescent="0.3">
      <c r="A194" t="s">
        <v>811</v>
      </c>
      <c r="B194">
        <v>142</v>
      </c>
      <c r="C194">
        <v>249358727</v>
      </c>
      <c r="D194" t="s">
        <v>71</v>
      </c>
      <c r="E194" t="s">
        <v>812</v>
      </c>
      <c r="F194" t="s">
        <v>20</v>
      </c>
      <c r="G194" t="s">
        <v>34</v>
      </c>
      <c r="H194">
        <v>130000000</v>
      </c>
      <c r="I194">
        <v>2004</v>
      </c>
      <c r="J194">
        <v>7.8</v>
      </c>
    </row>
    <row r="195" spans="1:10" x14ac:dyDescent="0.3">
      <c r="A195" t="s">
        <v>247</v>
      </c>
      <c r="B195">
        <v>165</v>
      </c>
      <c r="C195">
        <v>49551662</v>
      </c>
      <c r="D195" t="s">
        <v>813</v>
      </c>
      <c r="E195" t="s">
        <v>251</v>
      </c>
      <c r="F195" t="s">
        <v>20</v>
      </c>
      <c r="G195" t="s">
        <v>251</v>
      </c>
      <c r="H195">
        <v>130000000</v>
      </c>
      <c r="I195">
        <v>2008</v>
      </c>
      <c r="J195">
        <v>6.6</v>
      </c>
    </row>
    <row r="196" spans="1:10" x14ac:dyDescent="0.3">
      <c r="A196" t="s">
        <v>615</v>
      </c>
      <c r="B196">
        <v>100</v>
      </c>
      <c r="C196">
        <v>60522097</v>
      </c>
      <c r="D196" t="s">
        <v>48</v>
      </c>
      <c r="E196" t="s">
        <v>815</v>
      </c>
      <c r="F196" t="s">
        <v>20</v>
      </c>
      <c r="G196" t="s">
        <v>21</v>
      </c>
      <c r="H196">
        <v>130000000</v>
      </c>
      <c r="I196">
        <v>2013</v>
      </c>
      <c r="J196">
        <v>4.9000000000000004</v>
      </c>
    </row>
    <row r="197" spans="1:10" x14ac:dyDescent="0.3">
      <c r="A197" t="s">
        <v>816</v>
      </c>
      <c r="B197">
        <v>82</v>
      </c>
      <c r="C197">
        <v>137748063</v>
      </c>
      <c r="D197" t="s">
        <v>818</v>
      </c>
      <c r="E197" t="s">
        <v>820</v>
      </c>
      <c r="F197" t="s">
        <v>20</v>
      </c>
      <c r="G197" t="s">
        <v>21</v>
      </c>
      <c r="H197">
        <v>127500000</v>
      </c>
      <c r="I197">
        <v>2000</v>
      </c>
      <c r="J197">
        <v>6.5</v>
      </c>
    </row>
    <row r="198" spans="1:10" x14ac:dyDescent="0.3">
      <c r="A198" t="s">
        <v>822</v>
      </c>
      <c r="B198">
        <v>104</v>
      </c>
      <c r="D198" t="s">
        <v>824</v>
      </c>
      <c r="E198" t="s">
        <v>825</v>
      </c>
      <c r="F198" t="s">
        <v>20</v>
      </c>
      <c r="G198" t="s">
        <v>34</v>
      </c>
      <c r="I198">
        <v>2011</v>
      </c>
      <c r="J198">
        <v>7.5</v>
      </c>
    </row>
    <row r="199" spans="1:10" x14ac:dyDescent="0.3">
      <c r="A199" t="s">
        <v>546</v>
      </c>
      <c r="B199">
        <v>98</v>
      </c>
      <c r="C199">
        <v>113733726</v>
      </c>
      <c r="D199" t="s">
        <v>532</v>
      </c>
      <c r="E199" t="s">
        <v>827</v>
      </c>
      <c r="F199" t="s">
        <v>20</v>
      </c>
      <c r="G199" t="s">
        <v>21</v>
      </c>
      <c r="H199">
        <v>127000000</v>
      </c>
      <c r="I199">
        <v>2014</v>
      </c>
      <c r="J199">
        <v>6.2</v>
      </c>
    </row>
    <row r="200" spans="1:10" x14ac:dyDescent="0.3">
      <c r="A200" t="s">
        <v>828</v>
      </c>
      <c r="B200">
        <v>95</v>
      </c>
      <c r="C200">
        <v>148337537</v>
      </c>
      <c r="D200" t="s">
        <v>829</v>
      </c>
      <c r="E200" t="s">
        <v>830</v>
      </c>
      <c r="F200" t="s">
        <v>20</v>
      </c>
      <c r="G200" t="s">
        <v>21</v>
      </c>
      <c r="H200">
        <v>130000000</v>
      </c>
      <c r="I200">
        <v>2010</v>
      </c>
      <c r="J200">
        <v>7.3</v>
      </c>
    </row>
    <row r="201" spans="1:10" x14ac:dyDescent="0.3">
      <c r="A201" t="s">
        <v>832</v>
      </c>
      <c r="B201">
        <v>159</v>
      </c>
      <c r="C201">
        <v>317557891</v>
      </c>
      <c r="D201" t="s">
        <v>136</v>
      </c>
      <c r="E201" t="s">
        <v>833</v>
      </c>
      <c r="F201" t="s">
        <v>20</v>
      </c>
      <c r="G201" t="s">
        <v>34</v>
      </c>
      <c r="H201">
        <v>125000000</v>
      </c>
      <c r="I201">
        <v>2001</v>
      </c>
      <c r="J201">
        <v>7.5</v>
      </c>
    </row>
    <row r="202" spans="1:10" x14ac:dyDescent="0.3">
      <c r="A202" t="s">
        <v>835</v>
      </c>
      <c r="B202">
        <v>96</v>
      </c>
      <c r="C202">
        <v>33592415</v>
      </c>
      <c r="D202" t="s">
        <v>836</v>
      </c>
      <c r="E202" t="s">
        <v>837</v>
      </c>
      <c r="F202" t="s">
        <v>20</v>
      </c>
      <c r="G202" t="s">
        <v>21</v>
      </c>
      <c r="H202">
        <v>130000000</v>
      </c>
      <c r="I202">
        <v>2013</v>
      </c>
      <c r="J202">
        <v>5.6</v>
      </c>
    </row>
    <row r="203" spans="1:10" x14ac:dyDescent="0.3">
      <c r="A203" t="s">
        <v>22</v>
      </c>
      <c r="B203">
        <v>143</v>
      </c>
      <c r="C203">
        <v>305388685</v>
      </c>
      <c r="D203" t="s">
        <v>24</v>
      </c>
      <c r="E203" t="s">
        <v>839</v>
      </c>
      <c r="F203" t="s">
        <v>20</v>
      </c>
      <c r="G203" t="s">
        <v>21</v>
      </c>
      <c r="H203">
        <v>140000000</v>
      </c>
      <c r="I203">
        <v>2003</v>
      </c>
      <c r="J203">
        <v>8.1</v>
      </c>
    </row>
    <row r="204" spans="1:10" x14ac:dyDescent="0.3">
      <c r="A204" t="s">
        <v>822</v>
      </c>
      <c r="B204">
        <v>104</v>
      </c>
      <c r="D204" t="s">
        <v>840</v>
      </c>
      <c r="E204" t="s">
        <v>841</v>
      </c>
      <c r="F204" t="s">
        <v>20</v>
      </c>
      <c r="G204" t="s">
        <v>34</v>
      </c>
      <c r="I204">
        <v>2010</v>
      </c>
      <c r="J204">
        <v>6.4</v>
      </c>
    </row>
    <row r="205" spans="1:10" x14ac:dyDescent="0.3">
      <c r="A205" t="s">
        <v>472</v>
      </c>
      <c r="B205">
        <v>123</v>
      </c>
      <c r="C205">
        <v>337103873</v>
      </c>
      <c r="D205" t="s">
        <v>780</v>
      </c>
      <c r="E205" t="s">
        <v>843</v>
      </c>
      <c r="F205" t="s">
        <v>20</v>
      </c>
      <c r="G205" t="s">
        <v>21</v>
      </c>
      <c r="H205">
        <v>125000000</v>
      </c>
      <c r="I205">
        <v>2014</v>
      </c>
      <c r="J205">
        <v>6.7</v>
      </c>
    </row>
    <row r="206" spans="1:10" x14ac:dyDescent="0.3">
      <c r="A206" t="s">
        <v>573</v>
      </c>
      <c r="B206">
        <v>174</v>
      </c>
      <c r="C206">
        <v>217536138</v>
      </c>
      <c r="D206" t="s">
        <v>575</v>
      </c>
      <c r="E206" t="s">
        <v>845</v>
      </c>
      <c r="F206" t="s">
        <v>20</v>
      </c>
      <c r="G206" t="s">
        <v>21</v>
      </c>
      <c r="H206">
        <v>125000000</v>
      </c>
      <c r="I206">
        <v>2006</v>
      </c>
      <c r="J206">
        <v>6.6</v>
      </c>
    </row>
    <row r="207" spans="1:10" x14ac:dyDescent="0.3">
      <c r="A207" t="s">
        <v>847</v>
      </c>
      <c r="B207">
        <v>101</v>
      </c>
      <c r="C207">
        <v>131536019</v>
      </c>
      <c r="D207" t="s">
        <v>849</v>
      </c>
      <c r="E207" t="s">
        <v>851</v>
      </c>
      <c r="F207" t="s">
        <v>20</v>
      </c>
      <c r="G207" t="s">
        <v>21</v>
      </c>
      <c r="H207">
        <v>103000000</v>
      </c>
      <c r="I207">
        <v>2014</v>
      </c>
      <c r="J207">
        <v>6.4</v>
      </c>
    </row>
    <row r="208" spans="1:10" x14ac:dyDescent="0.3">
      <c r="A208" t="s">
        <v>80</v>
      </c>
      <c r="B208">
        <v>134</v>
      </c>
      <c r="C208">
        <v>214948780</v>
      </c>
      <c r="D208" t="s">
        <v>178</v>
      </c>
      <c r="E208" t="s">
        <v>854</v>
      </c>
      <c r="F208" t="s">
        <v>20</v>
      </c>
      <c r="G208" t="s">
        <v>182</v>
      </c>
      <c r="H208">
        <v>110000000</v>
      </c>
      <c r="I208">
        <v>2003</v>
      </c>
      <c r="J208">
        <v>7.5</v>
      </c>
    </row>
    <row r="209" spans="1:10" x14ac:dyDescent="0.3">
      <c r="A209" t="s">
        <v>277</v>
      </c>
      <c r="B209">
        <v>132</v>
      </c>
      <c r="C209">
        <v>209805005</v>
      </c>
      <c r="D209" t="s">
        <v>227</v>
      </c>
      <c r="E209" t="s">
        <v>856</v>
      </c>
      <c r="F209" t="s">
        <v>20</v>
      </c>
      <c r="G209" t="s">
        <v>21</v>
      </c>
      <c r="H209">
        <v>125000000</v>
      </c>
      <c r="I209">
        <v>2011</v>
      </c>
      <c r="J209">
        <v>7.3</v>
      </c>
    </row>
    <row r="210" spans="1:10" x14ac:dyDescent="0.3">
      <c r="A210" t="s">
        <v>857</v>
      </c>
      <c r="B210">
        <v>129</v>
      </c>
      <c r="C210">
        <v>186830669</v>
      </c>
      <c r="D210" t="s">
        <v>858</v>
      </c>
      <c r="E210" t="s">
        <v>859</v>
      </c>
      <c r="F210" t="s">
        <v>20</v>
      </c>
      <c r="G210" t="s">
        <v>21</v>
      </c>
      <c r="H210">
        <v>125000000</v>
      </c>
      <c r="I210">
        <v>2011</v>
      </c>
      <c r="J210">
        <v>7.5</v>
      </c>
    </row>
    <row r="211" spans="1:10" x14ac:dyDescent="0.3">
      <c r="A211" t="s">
        <v>745</v>
      </c>
      <c r="B211">
        <v>106</v>
      </c>
      <c r="C211">
        <v>163192114</v>
      </c>
      <c r="D211" t="s">
        <v>24</v>
      </c>
      <c r="E211" t="s">
        <v>861</v>
      </c>
      <c r="F211" t="s">
        <v>20</v>
      </c>
      <c r="G211" t="s">
        <v>21</v>
      </c>
      <c r="H211">
        <v>125000000</v>
      </c>
      <c r="I211">
        <v>2010</v>
      </c>
      <c r="J211">
        <v>5.8</v>
      </c>
    </row>
    <row r="212" spans="1:10" x14ac:dyDescent="0.3">
      <c r="A212" t="s">
        <v>863</v>
      </c>
      <c r="B212">
        <v>113</v>
      </c>
      <c r="C212">
        <v>119412921</v>
      </c>
      <c r="D212" t="s">
        <v>441</v>
      </c>
      <c r="E212" t="s">
        <v>866</v>
      </c>
      <c r="F212" t="s">
        <v>20</v>
      </c>
      <c r="G212" t="s">
        <v>21</v>
      </c>
      <c r="H212">
        <v>65000000</v>
      </c>
      <c r="I212">
        <v>1990</v>
      </c>
      <c r="J212">
        <v>7.5</v>
      </c>
    </row>
    <row r="213" spans="1:10" x14ac:dyDescent="0.3">
      <c r="A213" t="s">
        <v>868</v>
      </c>
      <c r="B213">
        <v>102</v>
      </c>
      <c r="C213">
        <v>32694788</v>
      </c>
      <c r="D213" t="s">
        <v>870</v>
      </c>
      <c r="E213" t="s">
        <v>871</v>
      </c>
      <c r="F213" t="s">
        <v>20</v>
      </c>
      <c r="G213" t="s">
        <v>21</v>
      </c>
      <c r="H213">
        <v>85000000</v>
      </c>
      <c r="I213">
        <v>1999</v>
      </c>
      <c r="J213">
        <v>6.6</v>
      </c>
    </row>
    <row r="214" spans="1:10" x14ac:dyDescent="0.3">
      <c r="A214" t="s">
        <v>873</v>
      </c>
      <c r="B214">
        <v>135</v>
      </c>
      <c r="C214">
        <v>113165635</v>
      </c>
      <c r="D214" t="s">
        <v>30</v>
      </c>
      <c r="E214" t="s">
        <v>875</v>
      </c>
      <c r="F214" t="s">
        <v>20</v>
      </c>
      <c r="G214" t="s">
        <v>21</v>
      </c>
      <c r="H214">
        <v>125000000</v>
      </c>
      <c r="I214">
        <v>2012</v>
      </c>
      <c r="J214">
        <v>6.7</v>
      </c>
    </row>
    <row r="215" spans="1:10" x14ac:dyDescent="0.3">
      <c r="A215" t="s">
        <v>877</v>
      </c>
      <c r="B215">
        <v>125</v>
      </c>
      <c r="C215">
        <v>107285004</v>
      </c>
      <c r="D215" t="s">
        <v>878</v>
      </c>
      <c r="E215" t="s">
        <v>880</v>
      </c>
      <c r="F215" t="s">
        <v>20</v>
      </c>
      <c r="G215" t="s">
        <v>21</v>
      </c>
      <c r="H215">
        <v>125000000</v>
      </c>
      <c r="I215">
        <v>1997</v>
      </c>
      <c r="J215">
        <v>3.7</v>
      </c>
    </row>
    <row r="216" spans="1:10" x14ac:dyDescent="0.3">
      <c r="A216" t="s">
        <v>573</v>
      </c>
      <c r="B216">
        <v>110</v>
      </c>
      <c r="C216">
        <v>260031035</v>
      </c>
      <c r="D216" t="s">
        <v>350</v>
      </c>
      <c r="E216" t="s">
        <v>884</v>
      </c>
      <c r="F216" t="s">
        <v>20</v>
      </c>
      <c r="G216" t="s">
        <v>21</v>
      </c>
      <c r="H216">
        <v>123000000</v>
      </c>
      <c r="I216">
        <v>2000</v>
      </c>
      <c r="J216">
        <v>6</v>
      </c>
    </row>
    <row r="217" spans="1:10" x14ac:dyDescent="0.3">
      <c r="A217" t="s">
        <v>291</v>
      </c>
      <c r="B217">
        <v>124</v>
      </c>
      <c r="C217">
        <v>186739919</v>
      </c>
      <c r="D217" t="s">
        <v>155</v>
      </c>
      <c r="E217" t="s">
        <v>886</v>
      </c>
      <c r="F217" t="s">
        <v>20</v>
      </c>
      <c r="G217" t="s">
        <v>21</v>
      </c>
      <c r="H217">
        <v>125000000</v>
      </c>
      <c r="I217">
        <v>2004</v>
      </c>
      <c r="J217">
        <v>6.4</v>
      </c>
    </row>
    <row r="218" spans="1:10" x14ac:dyDescent="0.3">
      <c r="A218" t="s">
        <v>887</v>
      </c>
      <c r="B218">
        <v>123</v>
      </c>
      <c r="C218">
        <v>215397307</v>
      </c>
      <c r="D218" t="s">
        <v>30</v>
      </c>
      <c r="E218" t="s">
        <v>889</v>
      </c>
      <c r="F218" t="s">
        <v>20</v>
      </c>
      <c r="G218" t="s">
        <v>21</v>
      </c>
      <c r="H218">
        <v>125000000</v>
      </c>
      <c r="I218">
        <v>2000</v>
      </c>
      <c r="J218">
        <v>6.1</v>
      </c>
    </row>
    <row r="219" spans="1:10" x14ac:dyDescent="0.3">
      <c r="A219" t="s">
        <v>482</v>
      </c>
      <c r="B219">
        <v>130</v>
      </c>
      <c r="C219">
        <v>182618434</v>
      </c>
      <c r="D219" t="s">
        <v>484</v>
      </c>
      <c r="E219" t="s">
        <v>892</v>
      </c>
      <c r="F219" t="s">
        <v>20</v>
      </c>
      <c r="G219" t="s">
        <v>21</v>
      </c>
      <c r="H219">
        <v>140000000</v>
      </c>
      <c r="I219">
        <v>2000</v>
      </c>
      <c r="J219">
        <v>6.4</v>
      </c>
    </row>
    <row r="220" spans="1:10" x14ac:dyDescent="0.3">
      <c r="A220" t="s">
        <v>894</v>
      </c>
      <c r="B220">
        <v>92</v>
      </c>
      <c r="C220">
        <v>131920333</v>
      </c>
      <c r="D220" t="s">
        <v>155</v>
      </c>
      <c r="E220" t="s">
        <v>896</v>
      </c>
      <c r="F220" t="s">
        <v>20</v>
      </c>
      <c r="G220" t="s">
        <v>21</v>
      </c>
      <c r="H220">
        <v>130000000</v>
      </c>
      <c r="I220">
        <v>2007</v>
      </c>
      <c r="J220">
        <v>5.6</v>
      </c>
    </row>
    <row r="221" spans="1:10" x14ac:dyDescent="0.3">
      <c r="A221" t="s">
        <v>713</v>
      </c>
      <c r="B221">
        <v>127</v>
      </c>
      <c r="C221">
        <v>124976634</v>
      </c>
      <c r="D221" t="s">
        <v>897</v>
      </c>
      <c r="E221" t="s">
        <v>899</v>
      </c>
      <c r="F221" t="s">
        <v>20</v>
      </c>
      <c r="G221" t="s">
        <v>21</v>
      </c>
      <c r="H221">
        <v>120000000</v>
      </c>
      <c r="I221">
        <v>2012</v>
      </c>
      <c r="J221">
        <v>8</v>
      </c>
    </row>
    <row r="222" spans="1:10" x14ac:dyDescent="0.3">
      <c r="A222" t="s">
        <v>901</v>
      </c>
      <c r="B222">
        <v>123</v>
      </c>
      <c r="C222">
        <v>115802596</v>
      </c>
      <c r="D222" t="s">
        <v>903</v>
      </c>
      <c r="E222" t="s">
        <v>904</v>
      </c>
      <c r="F222" t="s">
        <v>20</v>
      </c>
      <c r="G222" t="s">
        <v>21</v>
      </c>
      <c r="H222">
        <v>110000000</v>
      </c>
      <c r="I222">
        <v>2007</v>
      </c>
      <c r="J222">
        <v>5.2</v>
      </c>
    </row>
    <row r="223" spans="1:10" x14ac:dyDescent="0.3">
      <c r="A223" t="s">
        <v>771</v>
      </c>
      <c r="B223">
        <v>123</v>
      </c>
      <c r="C223">
        <v>108521835</v>
      </c>
      <c r="D223" t="s">
        <v>37</v>
      </c>
      <c r="E223" t="s">
        <v>907</v>
      </c>
      <c r="F223" t="s">
        <v>20</v>
      </c>
      <c r="G223" t="s">
        <v>34</v>
      </c>
      <c r="H223">
        <v>120000000</v>
      </c>
      <c r="I223">
        <v>2016</v>
      </c>
      <c r="J223">
        <v>7.1</v>
      </c>
    </row>
    <row r="224" spans="1:10" x14ac:dyDescent="0.3">
      <c r="A224" t="s">
        <v>222</v>
      </c>
      <c r="B224">
        <v>107</v>
      </c>
      <c r="C224">
        <v>100685880</v>
      </c>
      <c r="D224" t="s">
        <v>909</v>
      </c>
      <c r="E224" t="s">
        <v>911</v>
      </c>
      <c r="F224" t="s">
        <v>20</v>
      </c>
      <c r="G224" t="s">
        <v>21</v>
      </c>
      <c r="H224">
        <v>120000000</v>
      </c>
      <c r="I224">
        <v>2003</v>
      </c>
      <c r="J224">
        <v>4.8</v>
      </c>
    </row>
    <row r="225" spans="1:10" x14ac:dyDescent="0.3">
      <c r="A225" t="s">
        <v>127</v>
      </c>
      <c r="B225">
        <v>124</v>
      </c>
      <c r="C225">
        <v>126464904</v>
      </c>
      <c r="D225" t="s">
        <v>913</v>
      </c>
      <c r="E225" t="s">
        <v>914</v>
      </c>
      <c r="F225" t="s">
        <v>20</v>
      </c>
      <c r="G225" t="s">
        <v>21</v>
      </c>
      <c r="H225">
        <v>130000000</v>
      </c>
      <c r="I225">
        <v>2012</v>
      </c>
      <c r="J225">
        <v>7</v>
      </c>
    </row>
    <row r="226" spans="1:10" x14ac:dyDescent="0.3">
      <c r="A226" t="s">
        <v>637</v>
      </c>
      <c r="B226">
        <v>77</v>
      </c>
      <c r="C226">
        <v>64736114</v>
      </c>
      <c r="D226" t="s">
        <v>185</v>
      </c>
      <c r="E226" t="s">
        <v>916</v>
      </c>
      <c r="F226" t="s">
        <v>20</v>
      </c>
      <c r="G226" t="s">
        <v>21</v>
      </c>
      <c r="H226">
        <v>120000000</v>
      </c>
      <c r="I226">
        <v>2002</v>
      </c>
      <c r="J226">
        <v>5.4</v>
      </c>
    </row>
    <row r="227" spans="1:10" x14ac:dyDescent="0.3">
      <c r="A227" t="s">
        <v>918</v>
      </c>
      <c r="B227">
        <v>109</v>
      </c>
      <c r="C227">
        <v>93050117</v>
      </c>
      <c r="D227" t="s">
        <v>919</v>
      </c>
      <c r="E227" t="s">
        <v>920</v>
      </c>
      <c r="F227" t="s">
        <v>20</v>
      </c>
      <c r="G227" t="s">
        <v>21</v>
      </c>
      <c r="H227">
        <v>115000000</v>
      </c>
      <c r="I227">
        <v>2013</v>
      </c>
      <c r="J227">
        <v>6.6</v>
      </c>
    </row>
    <row r="228" spans="1:10" x14ac:dyDescent="0.3">
      <c r="A228" t="s">
        <v>921</v>
      </c>
      <c r="B228">
        <v>134</v>
      </c>
      <c r="C228">
        <v>57637485</v>
      </c>
      <c r="D228" t="s">
        <v>155</v>
      </c>
      <c r="E228" t="s">
        <v>922</v>
      </c>
      <c r="F228" t="s">
        <v>20</v>
      </c>
      <c r="G228" t="s">
        <v>21</v>
      </c>
      <c r="H228">
        <v>105000000</v>
      </c>
      <c r="I228">
        <v>2004</v>
      </c>
      <c r="J228">
        <v>6.7</v>
      </c>
    </row>
    <row r="229" spans="1:10" x14ac:dyDescent="0.3">
      <c r="A229" t="s">
        <v>924</v>
      </c>
      <c r="B229">
        <v>117</v>
      </c>
      <c r="C229">
        <v>58607007</v>
      </c>
      <c r="D229" t="s">
        <v>926</v>
      </c>
      <c r="E229" t="s">
        <v>927</v>
      </c>
      <c r="F229" t="s">
        <v>20</v>
      </c>
      <c r="G229" t="s">
        <v>21</v>
      </c>
      <c r="H229">
        <v>100000000</v>
      </c>
      <c r="I229">
        <v>2014</v>
      </c>
      <c r="J229">
        <v>6.2</v>
      </c>
    </row>
    <row r="230" spans="1:10" x14ac:dyDescent="0.3">
      <c r="A230" t="s">
        <v>302</v>
      </c>
      <c r="B230">
        <v>135</v>
      </c>
      <c r="C230">
        <v>43929341</v>
      </c>
      <c r="D230" t="s">
        <v>930</v>
      </c>
      <c r="E230" t="s">
        <v>932</v>
      </c>
      <c r="F230" t="s">
        <v>20</v>
      </c>
      <c r="G230" t="s">
        <v>21</v>
      </c>
      <c r="H230">
        <v>120000000</v>
      </c>
      <c r="I230">
        <v>2008</v>
      </c>
      <c r="J230">
        <v>6.1</v>
      </c>
    </row>
    <row r="231" spans="1:10" x14ac:dyDescent="0.3">
      <c r="A231" t="s">
        <v>934</v>
      </c>
      <c r="B231">
        <v>121</v>
      </c>
      <c r="C231">
        <v>30212620</v>
      </c>
      <c r="D231" t="s">
        <v>936</v>
      </c>
      <c r="E231" t="s">
        <v>938</v>
      </c>
      <c r="F231" t="s">
        <v>20</v>
      </c>
      <c r="G231" t="s">
        <v>21</v>
      </c>
      <c r="H231">
        <v>120000000</v>
      </c>
      <c r="I231">
        <v>2010</v>
      </c>
      <c r="J231">
        <v>5.3</v>
      </c>
    </row>
    <row r="232" spans="1:10" x14ac:dyDescent="0.3">
      <c r="A232" t="s">
        <v>940</v>
      </c>
      <c r="B232">
        <v>117</v>
      </c>
      <c r="C232">
        <v>76418654</v>
      </c>
      <c r="D232" t="s">
        <v>942</v>
      </c>
      <c r="E232" t="s">
        <v>943</v>
      </c>
      <c r="F232" t="s">
        <v>20</v>
      </c>
      <c r="G232" t="s">
        <v>21</v>
      </c>
      <c r="H232">
        <v>117000000</v>
      </c>
      <c r="I232">
        <v>2010</v>
      </c>
      <c r="J232">
        <v>6.3</v>
      </c>
    </row>
    <row r="233" spans="1:10" x14ac:dyDescent="0.3">
      <c r="A233" t="s">
        <v>202</v>
      </c>
      <c r="B233">
        <v>124</v>
      </c>
      <c r="C233">
        <v>89021735</v>
      </c>
      <c r="D233" t="s">
        <v>944</v>
      </c>
      <c r="E233" t="s">
        <v>945</v>
      </c>
      <c r="F233" t="s">
        <v>20</v>
      </c>
      <c r="G233" t="s">
        <v>21</v>
      </c>
      <c r="H233">
        <v>120000000</v>
      </c>
      <c r="I233">
        <v>2013</v>
      </c>
      <c r="J233">
        <v>7</v>
      </c>
    </row>
    <row r="234" spans="1:10" x14ac:dyDescent="0.3">
      <c r="A234" t="s">
        <v>947</v>
      </c>
      <c r="B234">
        <v>140</v>
      </c>
      <c r="C234">
        <v>380262555</v>
      </c>
      <c r="D234" t="s">
        <v>16</v>
      </c>
      <c r="E234" t="s">
        <v>948</v>
      </c>
      <c r="F234" t="s">
        <v>20</v>
      </c>
      <c r="G234" t="s">
        <v>21</v>
      </c>
      <c r="H234">
        <v>113000000</v>
      </c>
      <c r="I234">
        <v>2005</v>
      </c>
      <c r="J234">
        <v>7.6</v>
      </c>
    </row>
    <row r="235" spans="1:10" x14ac:dyDescent="0.3">
      <c r="A235" t="s">
        <v>947</v>
      </c>
      <c r="B235">
        <v>142</v>
      </c>
      <c r="C235">
        <v>310675583</v>
      </c>
      <c r="D235" t="s">
        <v>16</v>
      </c>
      <c r="E235" t="s">
        <v>950</v>
      </c>
      <c r="F235" t="s">
        <v>20</v>
      </c>
      <c r="G235" t="s">
        <v>21</v>
      </c>
      <c r="H235">
        <v>115000000</v>
      </c>
      <c r="I235">
        <v>2002</v>
      </c>
      <c r="J235">
        <v>6.7</v>
      </c>
    </row>
    <row r="236" spans="1:10" x14ac:dyDescent="0.3">
      <c r="A236" t="s">
        <v>318</v>
      </c>
      <c r="B236">
        <v>92</v>
      </c>
      <c r="C236">
        <v>289907418</v>
      </c>
      <c r="D236" t="s">
        <v>185</v>
      </c>
      <c r="E236" t="s">
        <v>951</v>
      </c>
      <c r="F236" t="s">
        <v>20</v>
      </c>
      <c r="G236" t="s">
        <v>21</v>
      </c>
      <c r="H236">
        <v>115000000</v>
      </c>
      <c r="I236">
        <v>2001</v>
      </c>
      <c r="J236">
        <v>8.1</v>
      </c>
    </row>
    <row r="237" spans="1:10" x14ac:dyDescent="0.3">
      <c r="A237" t="s">
        <v>940</v>
      </c>
      <c r="B237">
        <v>138</v>
      </c>
      <c r="C237">
        <v>132550960</v>
      </c>
      <c r="D237" t="s">
        <v>155</v>
      </c>
      <c r="E237" t="s">
        <v>954</v>
      </c>
      <c r="F237" t="s">
        <v>20</v>
      </c>
      <c r="G237" t="s">
        <v>21</v>
      </c>
      <c r="H237">
        <v>120000000</v>
      </c>
      <c r="I237">
        <v>2013</v>
      </c>
      <c r="J237">
        <v>6.7</v>
      </c>
    </row>
    <row r="238" spans="1:10" x14ac:dyDescent="0.3">
      <c r="A238" t="s">
        <v>947</v>
      </c>
      <c r="B238">
        <v>136</v>
      </c>
      <c r="C238">
        <v>474544677</v>
      </c>
      <c r="D238" t="s">
        <v>16</v>
      </c>
      <c r="E238" t="s">
        <v>956</v>
      </c>
      <c r="F238" t="s">
        <v>20</v>
      </c>
      <c r="G238" t="s">
        <v>21</v>
      </c>
      <c r="H238">
        <v>115000000</v>
      </c>
      <c r="I238">
        <v>1999</v>
      </c>
      <c r="J238">
        <v>6.5</v>
      </c>
    </row>
    <row r="239" spans="1:10" x14ac:dyDescent="0.3">
      <c r="A239" t="s">
        <v>958</v>
      </c>
      <c r="B239">
        <v>98</v>
      </c>
      <c r="C239">
        <v>187165546</v>
      </c>
      <c r="D239" t="s">
        <v>185</v>
      </c>
      <c r="E239" t="s">
        <v>959</v>
      </c>
      <c r="F239" t="s">
        <v>20</v>
      </c>
      <c r="G239" t="s">
        <v>21</v>
      </c>
      <c r="H239">
        <v>135000000</v>
      </c>
      <c r="I239">
        <v>2013</v>
      </c>
      <c r="J239">
        <v>7.3</v>
      </c>
    </row>
    <row r="240" spans="1:10" x14ac:dyDescent="0.3">
      <c r="A240" t="s">
        <v>960</v>
      </c>
      <c r="B240">
        <v>116</v>
      </c>
      <c r="D240" t="s">
        <v>532</v>
      </c>
      <c r="E240" t="s">
        <v>963</v>
      </c>
      <c r="F240" t="s">
        <v>965</v>
      </c>
      <c r="G240" t="s">
        <v>966</v>
      </c>
      <c r="H240">
        <v>78000000</v>
      </c>
      <c r="I240">
        <v>2008</v>
      </c>
      <c r="J240">
        <v>5.0999999999999996</v>
      </c>
    </row>
    <row r="241" spans="1:10" x14ac:dyDescent="0.3">
      <c r="A241" t="s">
        <v>887</v>
      </c>
      <c r="B241">
        <v>153</v>
      </c>
      <c r="C241">
        <v>40911830</v>
      </c>
      <c r="D241" t="s">
        <v>968</v>
      </c>
      <c r="E241" t="s">
        <v>969</v>
      </c>
      <c r="F241" t="s">
        <v>20</v>
      </c>
      <c r="G241" t="s">
        <v>21</v>
      </c>
      <c r="H241">
        <v>115000000</v>
      </c>
      <c r="I241">
        <v>2002</v>
      </c>
      <c r="J241">
        <v>6</v>
      </c>
    </row>
    <row r="242" spans="1:10" x14ac:dyDescent="0.3">
      <c r="A242" t="s">
        <v>971</v>
      </c>
      <c r="B242">
        <v>120</v>
      </c>
      <c r="C242">
        <v>47952020</v>
      </c>
      <c r="D242" t="s">
        <v>379</v>
      </c>
      <c r="E242" t="s">
        <v>972</v>
      </c>
      <c r="F242" t="s">
        <v>20</v>
      </c>
      <c r="G242" t="s">
        <v>21</v>
      </c>
      <c r="H242">
        <v>115000000</v>
      </c>
      <c r="I242">
        <v>2016</v>
      </c>
      <c r="J242">
        <v>6.1</v>
      </c>
    </row>
    <row r="243" spans="1:10" x14ac:dyDescent="0.3">
      <c r="A243" t="s">
        <v>591</v>
      </c>
      <c r="B243">
        <v>101</v>
      </c>
      <c r="C243">
        <v>190871240</v>
      </c>
      <c r="D243" t="s">
        <v>346</v>
      </c>
      <c r="E243" t="s">
        <v>975</v>
      </c>
      <c r="F243" t="s">
        <v>20</v>
      </c>
      <c r="G243" t="s">
        <v>21</v>
      </c>
      <c r="H243">
        <v>125000000</v>
      </c>
      <c r="I243">
        <v>2014</v>
      </c>
      <c r="J243">
        <v>5.9</v>
      </c>
    </row>
    <row r="244" spans="1:10" x14ac:dyDescent="0.3">
      <c r="A244" t="s">
        <v>811</v>
      </c>
      <c r="B244">
        <v>91</v>
      </c>
      <c r="C244">
        <v>274084951</v>
      </c>
      <c r="D244" t="s">
        <v>978</v>
      </c>
      <c r="E244" t="s">
        <v>980</v>
      </c>
      <c r="F244" t="s">
        <v>20</v>
      </c>
      <c r="G244" t="s">
        <v>34</v>
      </c>
      <c r="H244">
        <v>100000000</v>
      </c>
      <c r="I244">
        <v>2013</v>
      </c>
      <c r="J244">
        <v>7.8</v>
      </c>
    </row>
    <row r="245" spans="1:10" x14ac:dyDescent="0.3">
      <c r="A245" t="s">
        <v>982</v>
      </c>
      <c r="B245">
        <v>108</v>
      </c>
      <c r="C245">
        <v>67155742</v>
      </c>
      <c r="D245" t="s">
        <v>30</v>
      </c>
      <c r="E245" t="s">
        <v>985</v>
      </c>
      <c r="F245" t="s">
        <v>20</v>
      </c>
      <c r="G245" t="s">
        <v>21</v>
      </c>
      <c r="H245">
        <v>116000000</v>
      </c>
      <c r="I245">
        <v>1997</v>
      </c>
      <c r="J245">
        <v>5.8</v>
      </c>
    </row>
    <row r="246" spans="1:10" x14ac:dyDescent="0.3">
      <c r="A246" t="s">
        <v>986</v>
      </c>
      <c r="B246">
        <v>112</v>
      </c>
      <c r="C246">
        <v>81638674</v>
      </c>
      <c r="D246" t="s">
        <v>346</v>
      </c>
      <c r="E246" t="s">
        <v>988</v>
      </c>
      <c r="F246" t="s">
        <v>20</v>
      </c>
      <c r="G246" t="s">
        <v>21</v>
      </c>
      <c r="H246">
        <v>135000000</v>
      </c>
      <c r="I246">
        <v>2016</v>
      </c>
      <c r="J246">
        <v>6.3</v>
      </c>
    </row>
    <row r="247" spans="1:10" x14ac:dyDescent="0.3">
      <c r="A247" t="s">
        <v>989</v>
      </c>
      <c r="B247">
        <v>100</v>
      </c>
      <c r="C247">
        <v>56114221</v>
      </c>
      <c r="D247" t="s">
        <v>48</v>
      </c>
      <c r="E247" t="s">
        <v>992</v>
      </c>
      <c r="F247" t="s">
        <v>20</v>
      </c>
      <c r="G247" t="s">
        <v>21</v>
      </c>
      <c r="H247">
        <v>120000000</v>
      </c>
      <c r="I247">
        <v>2015</v>
      </c>
      <c r="J247">
        <v>4.3</v>
      </c>
    </row>
    <row r="248" spans="1:10" x14ac:dyDescent="0.3">
      <c r="A248" t="s">
        <v>546</v>
      </c>
      <c r="B248">
        <v>108</v>
      </c>
      <c r="C248">
        <v>250863268</v>
      </c>
      <c r="D248" t="s">
        <v>994</v>
      </c>
      <c r="E248" t="s">
        <v>995</v>
      </c>
      <c r="F248" t="s">
        <v>20</v>
      </c>
      <c r="G248" t="s">
        <v>21</v>
      </c>
      <c r="H248">
        <v>110000000</v>
      </c>
      <c r="I248">
        <v>2006</v>
      </c>
      <c r="J248">
        <v>6.4</v>
      </c>
    </row>
    <row r="249" spans="1:10" x14ac:dyDescent="0.3">
      <c r="A249" t="s">
        <v>996</v>
      </c>
      <c r="B249">
        <v>114</v>
      </c>
      <c r="C249">
        <v>155181732</v>
      </c>
      <c r="D249" t="s">
        <v>484</v>
      </c>
      <c r="E249" t="s">
        <v>997</v>
      </c>
      <c r="F249" t="s">
        <v>20</v>
      </c>
      <c r="G249" t="s">
        <v>21</v>
      </c>
      <c r="H249">
        <v>110000000</v>
      </c>
      <c r="I249">
        <v>2015</v>
      </c>
      <c r="J249">
        <v>6.1</v>
      </c>
    </row>
    <row r="250" spans="1:10" x14ac:dyDescent="0.3">
      <c r="A250" t="s">
        <v>999</v>
      </c>
      <c r="B250">
        <v>119</v>
      </c>
      <c r="C250">
        <v>125332007</v>
      </c>
      <c r="D250" t="s">
        <v>30</v>
      </c>
      <c r="E250" t="s">
        <v>1001</v>
      </c>
      <c r="F250" t="s">
        <v>20</v>
      </c>
      <c r="G250" t="s">
        <v>34</v>
      </c>
      <c r="H250">
        <v>110000000</v>
      </c>
      <c r="I250">
        <v>1997</v>
      </c>
      <c r="J250">
        <v>6.5</v>
      </c>
    </row>
    <row r="251" spans="1:10" x14ac:dyDescent="0.3">
      <c r="A251" t="s">
        <v>291</v>
      </c>
      <c r="B251">
        <v>142</v>
      </c>
      <c r="C251">
        <v>113330342</v>
      </c>
      <c r="D251" t="s">
        <v>684</v>
      </c>
      <c r="E251" t="s">
        <v>1004</v>
      </c>
      <c r="F251" t="s">
        <v>20</v>
      </c>
      <c r="G251" t="s">
        <v>21</v>
      </c>
      <c r="H251">
        <v>110000000</v>
      </c>
      <c r="I251">
        <v>2000</v>
      </c>
      <c r="J251">
        <v>7.1</v>
      </c>
    </row>
    <row r="252" spans="1:10" x14ac:dyDescent="0.3">
      <c r="A252" t="s">
        <v>1005</v>
      </c>
      <c r="B252">
        <v>125</v>
      </c>
      <c r="C252">
        <v>125531634</v>
      </c>
      <c r="D252" t="s">
        <v>1007</v>
      </c>
      <c r="E252" t="s">
        <v>1008</v>
      </c>
      <c r="F252" t="s">
        <v>20</v>
      </c>
      <c r="G252" t="s">
        <v>21</v>
      </c>
      <c r="H252">
        <v>110000000</v>
      </c>
      <c r="I252">
        <v>2004</v>
      </c>
      <c r="J252">
        <v>6.4</v>
      </c>
    </row>
    <row r="253" spans="1:10" x14ac:dyDescent="0.3">
      <c r="A253" t="s">
        <v>354</v>
      </c>
      <c r="B253">
        <v>126</v>
      </c>
      <c r="C253">
        <v>186336103</v>
      </c>
      <c r="D253" t="s">
        <v>1010</v>
      </c>
      <c r="E253" t="s">
        <v>1011</v>
      </c>
      <c r="F253" t="s">
        <v>20</v>
      </c>
      <c r="G253" t="s">
        <v>21</v>
      </c>
      <c r="H253">
        <v>120000000</v>
      </c>
      <c r="I253">
        <v>2005</v>
      </c>
      <c r="J253">
        <v>6.5</v>
      </c>
    </row>
    <row r="254" spans="1:10" x14ac:dyDescent="0.3">
      <c r="A254" t="s">
        <v>835</v>
      </c>
      <c r="B254">
        <v>119</v>
      </c>
      <c r="C254">
        <v>129995817</v>
      </c>
      <c r="D254" t="s">
        <v>780</v>
      </c>
      <c r="E254" t="s">
        <v>1014</v>
      </c>
      <c r="F254" t="s">
        <v>20</v>
      </c>
      <c r="G254" t="s">
        <v>21</v>
      </c>
      <c r="H254">
        <v>110000000</v>
      </c>
      <c r="I254">
        <v>2015</v>
      </c>
      <c r="J254">
        <v>6.3</v>
      </c>
    </row>
    <row r="255" spans="1:10" x14ac:dyDescent="0.3">
      <c r="A255" t="s">
        <v>330</v>
      </c>
      <c r="B255">
        <v>170</v>
      </c>
      <c r="C255">
        <v>102608827</v>
      </c>
      <c r="D255" t="s">
        <v>1017</v>
      </c>
      <c r="E255" t="s">
        <v>1018</v>
      </c>
      <c r="F255" t="s">
        <v>20</v>
      </c>
      <c r="G255" t="s">
        <v>21</v>
      </c>
      <c r="H255">
        <v>110000000</v>
      </c>
      <c r="I255">
        <v>2004</v>
      </c>
      <c r="J255">
        <v>7.5</v>
      </c>
    </row>
    <row r="256" spans="1:10" x14ac:dyDescent="0.3">
      <c r="A256" t="s">
        <v>323</v>
      </c>
      <c r="B256">
        <v>85</v>
      </c>
      <c r="C256">
        <v>42776259</v>
      </c>
      <c r="D256" t="s">
        <v>532</v>
      </c>
      <c r="E256" t="s">
        <v>1022</v>
      </c>
      <c r="F256" t="s">
        <v>20</v>
      </c>
      <c r="G256" t="s">
        <v>21</v>
      </c>
      <c r="H256">
        <v>112000000</v>
      </c>
      <c r="I256">
        <v>2010</v>
      </c>
      <c r="J256">
        <v>4.9000000000000004</v>
      </c>
    </row>
    <row r="257" spans="1:10" x14ac:dyDescent="0.3">
      <c r="A257" t="s">
        <v>1024</v>
      </c>
      <c r="B257">
        <v>119</v>
      </c>
      <c r="C257">
        <v>98780042</v>
      </c>
      <c r="D257" t="s">
        <v>1025</v>
      </c>
      <c r="E257" t="s">
        <v>1026</v>
      </c>
      <c r="F257" t="s">
        <v>20</v>
      </c>
      <c r="G257" t="s">
        <v>21</v>
      </c>
      <c r="H257">
        <v>120000000</v>
      </c>
      <c r="I257">
        <v>2011</v>
      </c>
      <c r="J257">
        <v>5.8</v>
      </c>
    </row>
    <row r="258" spans="1:10" x14ac:dyDescent="0.3">
      <c r="A258" t="s">
        <v>1033</v>
      </c>
      <c r="B258">
        <v>102</v>
      </c>
      <c r="C258">
        <v>106369117</v>
      </c>
      <c r="D258" t="s">
        <v>1035</v>
      </c>
      <c r="E258" t="s">
        <v>1036</v>
      </c>
      <c r="F258" t="s">
        <v>20</v>
      </c>
      <c r="G258" t="s">
        <v>21</v>
      </c>
      <c r="H258">
        <v>110000000</v>
      </c>
      <c r="I258">
        <v>2014</v>
      </c>
      <c r="J258">
        <v>6.2</v>
      </c>
    </row>
    <row r="259" spans="1:10" x14ac:dyDescent="0.3">
      <c r="A259" t="s">
        <v>1037</v>
      </c>
      <c r="B259">
        <v>103</v>
      </c>
      <c r="C259">
        <v>142614158</v>
      </c>
      <c r="D259" t="s">
        <v>185</v>
      </c>
      <c r="E259" t="s">
        <v>1040</v>
      </c>
      <c r="F259" t="s">
        <v>20</v>
      </c>
      <c r="G259" t="s">
        <v>21</v>
      </c>
      <c r="H259">
        <v>110000000</v>
      </c>
      <c r="I259">
        <v>2011</v>
      </c>
      <c r="J259">
        <v>5.5</v>
      </c>
    </row>
    <row r="260" spans="1:10" x14ac:dyDescent="0.3">
      <c r="A260" t="s">
        <v>1042</v>
      </c>
      <c r="B260">
        <v>76</v>
      </c>
      <c r="C260">
        <v>50026353</v>
      </c>
      <c r="D260" t="s">
        <v>1044</v>
      </c>
      <c r="E260" t="s">
        <v>1045</v>
      </c>
      <c r="F260" t="s">
        <v>20</v>
      </c>
      <c r="G260" t="s">
        <v>21</v>
      </c>
      <c r="H260">
        <v>110000000</v>
      </c>
      <c r="I260">
        <v>2004</v>
      </c>
      <c r="J260">
        <v>5.4</v>
      </c>
    </row>
    <row r="261" spans="1:10" x14ac:dyDescent="0.3">
      <c r="A261" t="s">
        <v>835</v>
      </c>
      <c r="B261">
        <v>120</v>
      </c>
      <c r="C261">
        <v>66002193</v>
      </c>
      <c r="D261" t="s">
        <v>1047</v>
      </c>
      <c r="E261" t="s">
        <v>1048</v>
      </c>
      <c r="F261" t="s">
        <v>20</v>
      </c>
      <c r="G261" t="s">
        <v>21</v>
      </c>
      <c r="H261">
        <v>110000000</v>
      </c>
      <c r="I261">
        <v>2016</v>
      </c>
      <c r="J261">
        <v>5.8</v>
      </c>
    </row>
    <row r="262" spans="1:10" x14ac:dyDescent="0.3">
      <c r="A262" t="s">
        <v>546</v>
      </c>
      <c r="B262">
        <v>127</v>
      </c>
      <c r="C262">
        <v>85463309</v>
      </c>
      <c r="D262" t="s">
        <v>1050</v>
      </c>
      <c r="E262" t="s">
        <v>1051</v>
      </c>
      <c r="F262" t="s">
        <v>20</v>
      </c>
      <c r="G262" t="s">
        <v>21</v>
      </c>
      <c r="H262">
        <v>110000000</v>
      </c>
      <c r="I262">
        <v>2011</v>
      </c>
      <c r="J262">
        <v>7.1</v>
      </c>
    </row>
    <row r="263" spans="1:10" x14ac:dyDescent="0.3">
      <c r="A263" t="s">
        <v>1037</v>
      </c>
      <c r="B263">
        <v>105</v>
      </c>
      <c r="C263">
        <v>71017784</v>
      </c>
      <c r="D263" t="s">
        <v>185</v>
      </c>
      <c r="E263" t="s">
        <v>1055</v>
      </c>
      <c r="F263" t="s">
        <v>20</v>
      </c>
      <c r="G263" t="s">
        <v>21</v>
      </c>
      <c r="H263">
        <v>105000000</v>
      </c>
      <c r="I263">
        <v>2013</v>
      </c>
      <c r="J263">
        <v>5.4</v>
      </c>
    </row>
    <row r="264" spans="1:10" x14ac:dyDescent="0.3">
      <c r="A264" t="s">
        <v>1057</v>
      </c>
      <c r="B264">
        <v>121</v>
      </c>
      <c r="C264">
        <v>48068396</v>
      </c>
      <c r="D264" t="s">
        <v>1058</v>
      </c>
      <c r="E264" t="s">
        <v>1060</v>
      </c>
      <c r="F264" t="s">
        <v>20</v>
      </c>
      <c r="G264" t="s">
        <v>21</v>
      </c>
      <c r="H264">
        <v>160000000</v>
      </c>
      <c r="I264">
        <v>1997</v>
      </c>
      <c r="J264">
        <v>3.7</v>
      </c>
    </row>
    <row r="265" spans="1:10" x14ac:dyDescent="0.3">
      <c r="A265" t="s">
        <v>551</v>
      </c>
      <c r="B265">
        <v>114</v>
      </c>
      <c r="C265">
        <v>61656849</v>
      </c>
      <c r="D265" t="s">
        <v>441</v>
      </c>
      <c r="E265" t="s">
        <v>1063</v>
      </c>
      <c r="F265" t="s">
        <v>20</v>
      </c>
      <c r="G265" t="s">
        <v>21</v>
      </c>
      <c r="H265">
        <v>110000000</v>
      </c>
      <c r="I265">
        <v>2013</v>
      </c>
      <c r="J265">
        <v>6.7</v>
      </c>
    </row>
    <row r="266" spans="1:10" x14ac:dyDescent="0.3">
      <c r="A266" t="s">
        <v>1065</v>
      </c>
      <c r="B266">
        <v>129</v>
      </c>
      <c r="C266">
        <v>134520804</v>
      </c>
      <c r="D266" t="s">
        <v>30</v>
      </c>
      <c r="E266" t="s">
        <v>1067</v>
      </c>
      <c r="F266" t="s">
        <v>20</v>
      </c>
      <c r="G266" t="s">
        <v>21</v>
      </c>
      <c r="H266">
        <v>110000000</v>
      </c>
      <c r="I266">
        <v>2007</v>
      </c>
      <c r="J266">
        <v>7.2</v>
      </c>
    </row>
    <row r="267" spans="1:10" x14ac:dyDescent="0.3">
      <c r="A267" t="s">
        <v>115</v>
      </c>
      <c r="B267">
        <v>171</v>
      </c>
      <c r="C267">
        <v>313837577</v>
      </c>
      <c r="D267" t="s">
        <v>379</v>
      </c>
      <c r="E267" t="s">
        <v>1069</v>
      </c>
      <c r="F267" t="s">
        <v>20</v>
      </c>
      <c r="G267" t="s">
        <v>121</v>
      </c>
      <c r="H267">
        <v>93000000</v>
      </c>
      <c r="I267">
        <v>2001</v>
      </c>
      <c r="J267">
        <v>8.8000000000000007</v>
      </c>
    </row>
    <row r="268" spans="1:10" x14ac:dyDescent="0.3">
      <c r="A268" t="s">
        <v>1071</v>
      </c>
      <c r="B268">
        <v>120</v>
      </c>
      <c r="C268">
        <v>24004159</v>
      </c>
      <c r="D268" t="s">
        <v>1072</v>
      </c>
      <c r="E268" t="s">
        <v>1073</v>
      </c>
      <c r="F268" t="s">
        <v>20</v>
      </c>
      <c r="G268" t="s">
        <v>21</v>
      </c>
      <c r="H268">
        <v>110000000</v>
      </c>
      <c r="I268">
        <v>2004</v>
      </c>
      <c r="J268">
        <v>5.8</v>
      </c>
    </row>
    <row r="269" spans="1:10" x14ac:dyDescent="0.3">
      <c r="A269" t="s">
        <v>1075</v>
      </c>
      <c r="B269">
        <v>165</v>
      </c>
      <c r="C269">
        <v>58183966</v>
      </c>
      <c r="D269" t="s">
        <v>1076</v>
      </c>
      <c r="E269" t="s">
        <v>1077</v>
      </c>
      <c r="F269" t="s">
        <v>20</v>
      </c>
      <c r="G269" t="s">
        <v>21</v>
      </c>
      <c r="H269">
        <v>107000000</v>
      </c>
      <c r="I269">
        <v>2001</v>
      </c>
      <c r="J269">
        <v>6.8</v>
      </c>
    </row>
    <row r="270" spans="1:10" x14ac:dyDescent="0.3">
      <c r="A270" t="s">
        <v>1078</v>
      </c>
      <c r="B270">
        <v>82</v>
      </c>
      <c r="C270">
        <v>100446895</v>
      </c>
      <c r="D270" t="s">
        <v>532</v>
      </c>
      <c r="E270" t="s">
        <v>1080</v>
      </c>
      <c r="F270" t="s">
        <v>20</v>
      </c>
      <c r="G270" t="s">
        <v>21</v>
      </c>
      <c r="H270">
        <v>109000000</v>
      </c>
      <c r="I270">
        <v>2003</v>
      </c>
      <c r="J270">
        <v>3.8</v>
      </c>
    </row>
    <row r="271" spans="1:10" x14ac:dyDescent="0.3">
      <c r="A271" t="s">
        <v>696</v>
      </c>
      <c r="B271">
        <v>115</v>
      </c>
      <c r="C271">
        <v>144795350</v>
      </c>
      <c r="D271" t="s">
        <v>1082</v>
      </c>
      <c r="E271" t="s">
        <v>1083</v>
      </c>
      <c r="F271" t="s">
        <v>20</v>
      </c>
      <c r="G271" t="s">
        <v>21</v>
      </c>
      <c r="H271">
        <v>120000000</v>
      </c>
      <c r="I271">
        <v>2004</v>
      </c>
      <c r="J271">
        <v>7.1</v>
      </c>
    </row>
    <row r="272" spans="1:10" x14ac:dyDescent="0.3">
      <c r="A272" t="s">
        <v>127</v>
      </c>
      <c r="B272">
        <v>194</v>
      </c>
      <c r="C272">
        <v>47396698</v>
      </c>
      <c r="D272" t="s">
        <v>735</v>
      </c>
      <c r="E272" t="s">
        <v>1085</v>
      </c>
      <c r="F272" t="s">
        <v>20</v>
      </c>
      <c r="G272" t="s">
        <v>21</v>
      </c>
      <c r="H272">
        <v>130000000</v>
      </c>
      <c r="I272">
        <v>2005</v>
      </c>
      <c r="J272">
        <v>7.2</v>
      </c>
    </row>
    <row r="273" spans="1:10" x14ac:dyDescent="0.3">
      <c r="A273" t="s">
        <v>637</v>
      </c>
      <c r="B273">
        <v>84</v>
      </c>
      <c r="C273">
        <v>140015224</v>
      </c>
      <c r="D273" t="s">
        <v>532</v>
      </c>
      <c r="E273" t="s">
        <v>1088</v>
      </c>
      <c r="F273" t="s">
        <v>20</v>
      </c>
      <c r="G273" t="s">
        <v>520</v>
      </c>
      <c r="H273">
        <v>133000000</v>
      </c>
      <c r="I273">
        <v>1999</v>
      </c>
      <c r="J273">
        <v>5.9</v>
      </c>
    </row>
    <row r="274" spans="1:10" x14ac:dyDescent="0.3">
      <c r="A274" t="s">
        <v>1090</v>
      </c>
      <c r="B274">
        <v>97</v>
      </c>
      <c r="C274">
        <v>104374107</v>
      </c>
      <c r="D274" t="s">
        <v>1092</v>
      </c>
      <c r="E274" t="s">
        <v>1093</v>
      </c>
      <c r="F274" t="s">
        <v>20</v>
      </c>
      <c r="G274" t="s">
        <v>21</v>
      </c>
      <c r="H274">
        <v>105000000</v>
      </c>
      <c r="I274">
        <v>2009</v>
      </c>
      <c r="J274">
        <v>7.1</v>
      </c>
    </row>
    <row r="275" spans="1:10" x14ac:dyDescent="0.3">
      <c r="A275" t="s">
        <v>127</v>
      </c>
      <c r="B275">
        <v>151</v>
      </c>
      <c r="C275">
        <v>228430993</v>
      </c>
      <c r="D275" t="s">
        <v>449</v>
      </c>
      <c r="E275" t="s">
        <v>1096</v>
      </c>
      <c r="F275" t="s">
        <v>20</v>
      </c>
      <c r="G275" t="s">
        <v>21</v>
      </c>
      <c r="H275">
        <v>108000000</v>
      </c>
      <c r="I275">
        <v>2015</v>
      </c>
      <c r="J275">
        <v>8.1</v>
      </c>
    </row>
    <row r="276" spans="1:10" x14ac:dyDescent="0.3">
      <c r="A276" t="s">
        <v>1098</v>
      </c>
      <c r="B276">
        <v>22</v>
      </c>
      <c r="D276" t="s">
        <v>1099</v>
      </c>
      <c r="E276" t="s">
        <v>1101</v>
      </c>
      <c r="F276" t="s">
        <v>20</v>
      </c>
      <c r="G276" t="s">
        <v>21</v>
      </c>
      <c r="I276">
        <v>2016</v>
      </c>
      <c r="J276">
        <v>7.2</v>
      </c>
    </row>
    <row r="277" spans="1:10" x14ac:dyDescent="0.3">
      <c r="A277" t="s">
        <v>189</v>
      </c>
      <c r="B277">
        <v>136</v>
      </c>
      <c r="C277">
        <v>35799026</v>
      </c>
      <c r="D277" t="s">
        <v>1102</v>
      </c>
      <c r="E277" t="s">
        <v>1103</v>
      </c>
      <c r="F277" t="s">
        <v>20</v>
      </c>
      <c r="G277" t="s">
        <v>21</v>
      </c>
      <c r="H277">
        <v>126000000</v>
      </c>
      <c r="I277">
        <v>2005</v>
      </c>
      <c r="J277">
        <v>6.9</v>
      </c>
    </row>
    <row r="278" spans="1:10" x14ac:dyDescent="0.3">
      <c r="A278" t="s">
        <v>1104</v>
      </c>
      <c r="B278">
        <v>104</v>
      </c>
      <c r="C278">
        <v>6712451</v>
      </c>
      <c r="D278" t="s">
        <v>1106</v>
      </c>
      <c r="E278" t="s">
        <v>1108</v>
      </c>
      <c r="F278" t="s">
        <v>20</v>
      </c>
      <c r="G278" t="s">
        <v>1109</v>
      </c>
      <c r="H278">
        <v>90000000</v>
      </c>
      <c r="I278">
        <v>2001</v>
      </c>
      <c r="J278">
        <v>4.4000000000000004</v>
      </c>
    </row>
    <row r="279" spans="1:10" x14ac:dyDescent="0.3">
      <c r="A279" t="s">
        <v>1110</v>
      </c>
      <c r="B279">
        <v>127</v>
      </c>
      <c r="C279">
        <v>101643008</v>
      </c>
      <c r="D279" t="s">
        <v>227</v>
      </c>
      <c r="E279" t="s">
        <v>1111</v>
      </c>
      <c r="F279" t="s">
        <v>20</v>
      </c>
      <c r="G279" t="s">
        <v>21</v>
      </c>
      <c r="H279">
        <v>90000000</v>
      </c>
      <c r="I279">
        <v>2000</v>
      </c>
      <c r="J279">
        <v>6.5</v>
      </c>
    </row>
    <row r="280" spans="1:10" x14ac:dyDescent="0.3">
      <c r="A280" t="s">
        <v>127</v>
      </c>
      <c r="B280">
        <v>171</v>
      </c>
      <c r="C280">
        <v>187670866</v>
      </c>
      <c r="D280" t="s">
        <v>1114</v>
      </c>
      <c r="E280" t="s">
        <v>1115</v>
      </c>
      <c r="F280" t="s">
        <v>20</v>
      </c>
      <c r="G280" t="s">
        <v>21</v>
      </c>
      <c r="H280">
        <v>103000000</v>
      </c>
      <c r="I280">
        <v>2000</v>
      </c>
      <c r="J280">
        <v>8.5</v>
      </c>
    </row>
    <row r="281" spans="1:10" x14ac:dyDescent="0.3">
      <c r="A281" t="s">
        <v>264</v>
      </c>
      <c r="B281">
        <v>145</v>
      </c>
      <c r="C281">
        <v>132014112</v>
      </c>
      <c r="D281" t="s">
        <v>1082</v>
      </c>
      <c r="E281" t="s">
        <v>1118</v>
      </c>
      <c r="F281" t="s">
        <v>20</v>
      </c>
      <c r="G281" t="s">
        <v>21</v>
      </c>
      <c r="H281">
        <v>102000000</v>
      </c>
      <c r="I281">
        <v>2002</v>
      </c>
      <c r="J281">
        <v>7.7</v>
      </c>
    </row>
    <row r="282" spans="1:10" x14ac:dyDescent="0.3">
      <c r="A282" t="s">
        <v>832</v>
      </c>
      <c r="B282">
        <v>174</v>
      </c>
      <c r="C282">
        <v>261970615</v>
      </c>
      <c r="D282" t="s">
        <v>71</v>
      </c>
      <c r="E282" t="s">
        <v>1120</v>
      </c>
      <c r="F282" t="s">
        <v>20</v>
      </c>
      <c r="G282" t="s">
        <v>34</v>
      </c>
      <c r="H282">
        <v>100000000</v>
      </c>
      <c r="I282">
        <v>2002</v>
      </c>
      <c r="J282">
        <v>7.4</v>
      </c>
    </row>
    <row r="283" spans="1:10" x14ac:dyDescent="0.3">
      <c r="A283" t="s">
        <v>212</v>
      </c>
      <c r="B283">
        <v>144</v>
      </c>
      <c r="C283">
        <v>167007184</v>
      </c>
      <c r="D283" t="s">
        <v>30</v>
      </c>
      <c r="E283" t="s">
        <v>1122</v>
      </c>
      <c r="F283" t="s">
        <v>20</v>
      </c>
      <c r="G283" t="s">
        <v>34</v>
      </c>
      <c r="H283">
        <v>150000000</v>
      </c>
      <c r="I283">
        <v>2006</v>
      </c>
      <c r="J283">
        <v>8</v>
      </c>
    </row>
    <row r="284" spans="1:10" x14ac:dyDescent="0.3">
      <c r="A284" t="s">
        <v>173</v>
      </c>
      <c r="B284">
        <v>119</v>
      </c>
      <c r="C284">
        <v>180011740</v>
      </c>
      <c r="D284" t="s">
        <v>155</v>
      </c>
      <c r="E284" t="s">
        <v>1125</v>
      </c>
      <c r="F284" t="s">
        <v>20</v>
      </c>
      <c r="G284" t="s">
        <v>21</v>
      </c>
      <c r="H284">
        <v>100000000</v>
      </c>
      <c r="I284">
        <v>2001</v>
      </c>
      <c r="J284">
        <v>5.7</v>
      </c>
    </row>
    <row r="285" spans="1:10" x14ac:dyDescent="0.3">
      <c r="A285" t="s">
        <v>14</v>
      </c>
      <c r="B285">
        <v>153</v>
      </c>
      <c r="C285">
        <v>204843350</v>
      </c>
      <c r="D285" t="s">
        <v>441</v>
      </c>
      <c r="E285" t="s">
        <v>1128</v>
      </c>
      <c r="F285" t="s">
        <v>20</v>
      </c>
      <c r="G285" t="s">
        <v>21</v>
      </c>
      <c r="H285">
        <v>102000000</v>
      </c>
      <c r="I285">
        <v>1991</v>
      </c>
      <c r="J285">
        <v>8.5</v>
      </c>
    </row>
    <row r="286" spans="1:10" x14ac:dyDescent="0.3">
      <c r="A286" t="s">
        <v>1075</v>
      </c>
      <c r="B286">
        <v>140</v>
      </c>
      <c r="C286">
        <v>97030725</v>
      </c>
      <c r="D286" t="s">
        <v>1130</v>
      </c>
      <c r="E286" t="s">
        <v>1131</v>
      </c>
      <c r="F286" t="s">
        <v>20</v>
      </c>
      <c r="G286" t="s">
        <v>21</v>
      </c>
      <c r="H286">
        <v>100000000</v>
      </c>
      <c r="I286">
        <v>2009</v>
      </c>
      <c r="J286">
        <v>7</v>
      </c>
    </row>
    <row r="287" spans="1:10" x14ac:dyDescent="0.3">
      <c r="A287" t="s">
        <v>127</v>
      </c>
      <c r="B287">
        <v>176</v>
      </c>
      <c r="C287">
        <v>130127620</v>
      </c>
      <c r="D287" t="s">
        <v>1133</v>
      </c>
      <c r="E287" t="s">
        <v>1135</v>
      </c>
      <c r="F287" t="s">
        <v>20</v>
      </c>
      <c r="G287" t="s">
        <v>21</v>
      </c>
      <c r="H287">
        <v>100000000</v>
      </c>
      <c r="I287">
        <v>2007</v>
      </c>
      <c r="J287">
        <v>7.8</v>
      </c>
    </row>
    <row r="288" spans="1:10" x14ac:dyDescent="0.3">
      <c r="A288" t="s">
        <v>14</v>
      </c>
      <c r="B288">
        <v>141</v>
      </c>
      <c r="C288">
        <v>146282411</v>
      </c>
      <c r="D288" t="s">
        <v>1138</v>
      </c>
      <c r="E288" t="s">
        <v>1140</v>
      </c>
      <c r="F288" t="s">
        <v>20</v>
      </c>
      <c r="G288" t="s">
        <v>21</v>
      </c>
      <c r="H288">
        <v>115000000</v>
      </c>
      <c r="I288">
        <v>1994</v>
      </c>
      <c r="J288">
        <v>7.2</v>
      </c>
    </row>
    <row r="289" spans="1:10" x14ac:dyDescent="0.3">
      <c r="A289" t="s">
        <v>1142</v>
      </c>
      <c r="B289">
        <v>106</v>
      </c>
      <c r="C289">
        <v>65452312</v>
      </c>
      <c r="D289" t="s">
        <v>227</v>
      </c>
      <c r="E289" t="s">
        <v>1143</v>
      </c>
      <c r="F289" t="s">
        <v>20</v>
      </c>
      <c r="G289" t="s">
        <v>21</v>
      </c>
      <c r="H289">
        <v>100000000</v>
      </c>
      <c r="I289">
        <v>2009</v>
      </c>
      <c r="J289">
        <v>6.4</v>
      </c>
    </row>
    <row r="290" spans="1:10" x14ac:dyDescent="0.3">
      <c r="A290" t="s">
        <v>1145</v>
      </c>
      <c r="B290">
        <v>98</v>
      </c>
      <c r="C290">
        <v>148383780</v>
      </c>
      <c r="D290" t="s">
        <v>1106</v>
      </c>
      <c r="E290" t="s">
        <v>1148</v>
      </c>
      <c r="F290" t="s">
        <v>20</v>
      </c>
      <c r="G290" t="s">
        <v>21</v>
      </c>
      <c r="H290">
        <v>100000000</v>
      </c>
      <c r="I290">
        <v>2010</v>
      </c>
      <c r="J290">
        <v>5.5</v>
      </c>
    </row>
    <row r="291" spans="1:10" x14ac:dyDescent="0.3">
      <c r="A291" t="s">
        <v>1150</v>
      </c>
      <c r="B291">
        <v>116</v>
      </c>
      <c r="C291">
        <v>119219978</v>
      </c>
      <c r="D291" t="s">
        <v>1151</v>
      </c>
      <c r="E291" t="s">
        <v>1152</v>
      </c>
      <c r="F291" t="s">
        <v>20</v>
      </c>
      <c r="G291" t="s">
        <v>21</v>
      </c>
      <c r="H291">
        <v>100000000</v>
      </c>
      <c r="I291">
        <v>2010</v>
      </c>
      <c r="J291">
        <v>6.7</v>
      </c>
    </row>
    <row r="292" spans="1:10" x14ac:dyDescent="0.3">
      <c r="A292" t="s">
        <v>1154</v>
      </c>
      <c r="B292">
        <v>115</v>
      </c>
      <c r="C292">
        <v>101228120</v>
      </c>
      <c r="D292" t="s">
        <v>1155</v>
      </c>
      <c r="E292" t="s">
        <v>1157</v>
      </c>
      <c r="F292" t="s">
        <v>20</v>
      </c>
      <c r="G292" t="s">
        <v>21</v>
      </c>
      <c r="H292">
        <v>100000000</v>
      </c>
      <c r="I292">
        <v>1996</v>
      </c>
      <c r="J292">
        <v>6.1</v>
      </c>
    </row>
    <row r="293" spans="1:10" x14ac:dyDescent="0.3">
      <c r="A293" t="s">
        <v>1159</v>
      </c>
      <c r="B293">
        <v>165</v>
      </c>
      <c r="C293">
        <v>162804648</v>
      </c>
      <c r="D293" t="s">
        <v>1160</v>
      </c>
      <c r="E293" t="s">
        <v>1161</v>
      </c>
      <c r="F293" t="s">
        <v>20</v>
      </c>
      <c r="G293" t="s">
        <v>21</v>
      </c>
      <c r="H293">
        <v>100000000</v>
      </c>
      <c r="I293">
        <v>2012</v>
      </c>
      <c r="J293">
        <v>8.5</v>
      </c>
    </row>
    <row r="294" spans="1:10" x14ac:dyDescent="0.3">
      <c r="A294" t="s">
        <v>1162</v>
      </c>
      <c r="B294">
        <v>91</v>
      </c>
      <c r="C294">
        <v>100117603</v>
      </c>
      <c r="D294" t="s">
        <v>1164</v>
      </c>
      <c r="E294" t="s">
        <v>1165</v>
      </c>
      <c r="F294" t="s">
        <v>20</v>
      </c>
      <c r="G294" t="s">
        <v>21</v>
      </c>
      <c r="H294">
        <v>100000000</v>
      </c>
      <c r="I294">
        <v>1996</v>
      </c>
      <c r="J294">
        <v>6.9</v>
      </c>
    </row>
    <row r="295" spans="1:10" x14ac:dyDescent="0.3">
      <c r="A295" t="s">
        <v>1167</v>
      </c>
      <c r="B295">
        <v>78</v>
      </c>
      <c r="C295">
        <v>89296573</v>
      </c>
      <c r="D295" t="s">
        <v>185</v>
      </c>
      <c r="E295" t="s">
        <v>1170</v>
      </c>
      <c r="F295" t="s">
        <v>20</v>
      </c>
      <c r="G295" t="s">
        <v>21</v>
      </c>
      <c r="H295">
        <v>100000000</v>
      </c>
      <c r="I295">
        <v>2000</v>
      </c>
      <c r="J295">
        <v>7.3</v>
      </c>
    </row>
    <row r="296" spans="1:10" x14ac:dyDescent="0.3">
      <c r="A296" t="s">
        <v>1172</v>
      </c>
      <c r="B296">
        <v>103</v>
      </c>
      <c r="C296">
        <v>85017401</v>
      </c>
      <c r="D296" t="s">
        <v>30</v>
      </c>
      <c r="E296" t="s">
        <v>1174</v>
      </c>
      <c r="F296" t="s">
        <v>20</v>
      </c>
      <c r="G296" t="s">
        <v>21</v>
      </c>
      <c r="H296">
        <v>92000000</v>
      </c>
      <c r="I296">
        <v>2012</v>
      </c>
      <c r="J296">
        <v>6.7</v>
      </c>
    </row>
    <row r="297" spans="1:10" x14ac:dyDescent="0.3">
      <c r="A297" t="s">
        <v>477</v>
      </c>
      <c r="B297">
        <v>131</v>
      </c>
      <c r="C297">
        <v>173005002</v>
      </c>
      <c r="D297" t="s">
        <v>1176</v>
      </c>
      <c r="E297" t="s">
        <v>1177</v>
      </c>
      <c r="F297" t="s">
        <v>20</v>
      </c>
      <c r="G297" t="s">
        <v>21</v>
      </c>
      <c r="H297">
        <v>100000000</v>
      </c>
      <c r="I297">
        <v>2004</v>
      </c>
      <c r="J297">
        <v>6.9</v>
      </c>
    </row>
    <row r="298" spans="1:10" x14ac:dyDescent="0.3">
      <c r="A298" t="s">
        <v>1179</v>
      </c>
      <c r="B298">
        <v>104</v>
      </c>
      <c r="C298">
        <v>75030163</v>
      </c>
      <c r="D298" t="s">
        <v>100</v>
      </c>
      <c r="E298" t="s">
        <v>1181</v>
      </c>
      <c r="F298" t="s">
        <v>20</v>
      </c>
      <c r="G298" t="s">
        <v>21</v>
      </c>
      <c r="H298">
        <v>100000000</v>
      </c>
      <c r="I298">
        <v>2006</v>
      </c>
      <c r="J298">
        <v>5.0999999999999996</v>
      </c>
    </row>
    <row r="299" spans="1:10" x14ac:dyDescent="0.3">
      <c r="A299" t="s">
        <v>1183</v>
      </c>
      <c r="B299">
        <v>101</v>
      </c>
      <c r="C299">
        <v>77222184</v>
      </c>
      <c r="D299" t="s">
        <v>373</v>
      </c>
      <c r="E299" t="s">
        <v>1186</v>
      </c>
      <c r="F299" t="s">
        <v>20</v>
      </c>
      <c r="G299" t="s">
        <v>520</v>
      </c>
      <c r="H299">
        <v>100000000</v>
      </c>
      <c r="I299">
        <v>2009</v>
      </c>
      <c r="J299">
        <v>6.8</v>
      </c>
    </row>
    <row r="300" spans="1:10" x14ac:dyDescent="0.3">
      <c r="A300" t="s">
        <v>1188</v>
      </c>
      <c r="B300">
        <v>102</v>
      </c>
      <c r="C300">
        <v>107515297</v>
      </c>
      <c r="D300" t="s">
        <v>428</v>
      </c>
      <c r="E300" t="s">
        <v>1190</v>
      </c>
      <c r="F300" t="s">
        <v>20</v>
      </c>
      <c r="G300" t="s">
        <v>21</v>
      </c>
      <c r="H300">
        <v>100000000</v>
      </c>
      <c r="I300">
        <v>2013</v>
      </c>
      <c r="J300">
        <v>6.7</v>
      </c>
    </row>
    <row r="301" spans="1:10" x14ac:dyDescent="0.3">
      <c r="A301" t="s">
        <v>1192</v>
      </c>
      <c r="B301">
        <v>103</v>
      </c>
      <c r="C301">
        <v>67631157</v>
      </c>
      <c r="D301" t="s">
        <v>1193</v>
      </c>
      <c r="E301" t="s">
        <v>1194</v>
      </c>
      <c r="F301" t="s">
        <v>20</v>
      </c>
      <c r="G301" t="s">
        <v>21</v>
      </c>
      <c r="H301">
        <v>100000000</v>
      </c>
      <c r="I301">
        <v>2010</v>
      </c>
      <c r="J301">
        <v>6</v>
      </c>
    </row>
    <row r="302" spans="1:10" x14ac:dyDescent="0.3">
      <c r="A302" t="s">
        <v>1196</v>
      </c>
      <c r="B302">
        <v>121</v>
      </c>
      <c r="C302">
        <v>66862068</v>
      </c>
      <c r="D302" t="s">
        <v>1198</v>
      </c>
      <c r="E302" t="s">
        <v>1199</v>
      </c>
      <c r="F302" t="s">
        <v>20</v>
      </c>
      <c r="G302" t="s">
        <v>21</v>
      </c>
      <c r="H302">
        <v>83000000</v>
      </c>
      <c r="I302">
        <v>1999</v>
      </c>
      <c r="J302">
        <v>5.7</v>
      </c>
    </row>
    <row r="303" spans="1:10" x14ac:dyDescent="0.3">
      <c r="A303" t="s">
        <v>682</v>
      </c>
      <c r="B303">
        <v>143</v>
      </c>
      <c r="C303">
        <v>57366262</v>
      </c>
      <c r="D303" t="s">
        <v>1201</v>
      </c>
      <c r="E303" t="s">
        <v>1202</v>
      </c>
      <c r="F303" t="s">
        <v>20</v>
      </c>
      <c r="G303" t="s">
        <v>520</v>
      </c>
      <c r="H303">
        <v>100000000</v>
      </c>
      <c r="I303">
        <v>2006</v>
      </c>
      <c r="J303">
        <v>8</v>
      </c>
    </row>
    <row r="304" spans="1:10" x14ac:dyDescent="0.3">
      <c r="A304" t="s">
        <v>330</v>
      </c>
      <c r="B304">
        <v>240</v>
      </c>
      <c r="C304">
        <v>116866727</v>
      </c>
      <c r="D304" t="s">
        <v>1204</v>
      </c>
      <c r="E304" t="s">
        <v>1205</v>
      </c>
      <c r="F304" t="s">
        <v>20</v>
      </c>
      <c r="G304" t="s">
        <v>21</v>
      </c>
      <c r="H304">
        <v>100000000</v>
      </c>
      <c r="I304">
        <v>2013</v>
      </c>
      <c r="J304">
        <v>8.1999999999999993</v>
      </c>
    </row>
    <row r="305" spans="1:10" x14ac:dyDescent="0.3">
      <c r="A305" t="s">
        <v>877</v>
      </c>
      <c r="B305">
        <v>121</v>
      </c>
      <c r="C305">
        <v>184031112</v>
      </c>
      <c r="D305" t="s">
        <v>24</v>
      </c>
      <c r="E305" t="s">
        <v>1207</v>
      </c>
      <c r="F305" t="s">
        <v>20</v>
      </c>
      <c r="G305" t="s">
        <v>21</v>
      </c>
      <c r="H305">
        <v>100000000</v>
      </c>
      <c r="I305">
        <v>1995</v>
      </c>
      <c r="J305">
        <v>5.4</v>
      </c>
    </row>
    <row r="306" spans="1:10" x14ac:dyDescent="0.3">
      <c r="A306" t="s">
        <v>863</v>
      </c>
      <c r="B306">
        <v>129</v>
      </c>
      <c r="C306">
        <v>54700065</v>
      </c>
      <c r="D306" t="s">
        <v>1210</v>
      </c>
      <c r="E306" t="s">
        <v>1212</v>
      </c>
      <c r="F306" t="s">
        <v>20</v>
      </c>
      <c r="G306" t="s">
        <v>21</v>
      </c>
      <c r="H306">
        <v>105000000</v>
      </c>
      <c r="I306">
        <v>1997</v>
      </c>
      <c r="J306">
        <v>7.2</v>
      </c>
    </row>
    <row r="307" spans="1:10" x14ac:dyDescent="0.3">
      <c r="A307" t="s">
        <v>1214</v>
      </c>
      <c r="B307">
        <v>172</v>
      </c>
      <c r="C307">
        <v>27098580</v>
      </c>
      <c r="D307" t="s">
        <v>1216</v>
      </c>
      <c r="E307" t="s">
        <v>1217</v>
      </c>
      <c r="F307" t="s">
        <v>20</v>
      </c>
      <c r="G307" t="s">
        <v>520</v>
      </c>
      <c r="H307">
        <v>102000000</v>
      </c>
      <c r="I307">
        <v>2012</v>
      </c>
      <c r="J307">
        <v>7.5</v>
      </c>
    </row>
    <row r="308" spans="1:10" x14ac:dyDescent="0.3">
      <c r="A308" t="s">
        <v>75</v>
      </c>
      <c r="B308">
        <v>101</v>
      </c>
      <c r="C308">
        <v>55673333</v>
      </c>
      <c r="D308" t="s">
        <v>1218</v>
      </c>
      <c r="E308" t="s">
        <v>1219</v>
      </c>
      <c r="F308" t="s">
        <v>20</v>
      </c>
      <c r="G308" t="s">
        <v>21</v>
      </c>
      <c r="H308">
        <v>80000000</v>
      </c>
      <c r="I308">
        <v>2010</v>
      </c>
      <c r="J308">
        <v>7</v>
      </c>
    </row>
    <row r="309" spans="1:10" x14ac:dyDescent="0.3">
      <c r="A309" t="s">
        <v>1221</v>
      </c>
      <c r="B309">
        <v>87</v>
      </c>
      <c r="C309">
        <v>40198710</v>
      </c>
      <c r="D309" t="s">
        <v>1223</v>
      </c>
      <c r="E309" t="s">
        <v>1224</v>
      </c>
      <c r="F309" t="s">
        <v>20</v>
      </c>
      <c r="G309" t="s">
        <v>21</v>
      </c>
      <c r="H309">
        <v>100000000</v>
      </c>
      <c r="I309">
        <v>2004</v>
      </c>
      <c r="J309">
        <v>3.3</v>
      </c>
    </row>
    <row r="310" spans="1:10" x14ac:dyDescent="0.3">
      <c r="A310" t="s">
        <v>176</v>
      </c>
      <c r="B310">
        <v>101</v>
      </c>
      <c r="C310">
        <v>72660029</v>
      </c>
      <c r="D310" t="s">
        <v>87</v>
      </c>
      <c r="E310" t="s">
        <v>1226</v>
      </c>
      <c r="F310" t="s">
        <v>20</v>
      </c>
      <c r="G310" t="s">
        <v>21</v>
      </c>
      <c r="H310">
        <v>100000000</v>
      </c>
      <c r="I310">
        <v>2014</v>
      </c>
      <c r="J310">
        <v>6</v>
      </c>
    </row>
    <row r="311" spans="1:10" x14ac:dyDescent="0.3">
      <c r="A311" t="s">
        <v>1090</v>
      </c>
      <c r="B311">
        <v>95</v>
      </c>
      <c r="C311">
        <v>38120554</v>
      </c>
      <c r="D311" t="s">
        <v>283</v>
      </c>
      <c r="E311" t="s">
        <v>1228</v>
      </c>
      <c r="F311" t="s">
        <v>20</v>
      </c>
      <c r="G311" t="s">
        <v>21</v>
      </c>
      <c r="H311">
        <v>140000000</v>
      </c>
      <c r="I311">
        <v>2002</v>
      </c>
      <c r="J311">
        <v>7.1</v>
      </c>
    </row>
    <row r="312" spans="1:10" x14ac:dyDescent="0.3">
      <c r="A312" t="s">
        <v>1230</v>
      </c>
      <c r="B312">
        <v>102</v>
      </c>
      <c r="C312">
        <v>49392095</v>
      </c>
      <c r="D312" t="s">
        <v>1232</v>
      </c>
      <c r="E312" t="s">
        <v>1233</v>
      </c>
      <c r="F312" t="s">
        <v>20</v>
      </c>
      <c r="G312" t="s">
        <v>21</v>
      </c>
      <c r="H312">
        <v>100000000</v>
      </c>
      <c r="I312">
        <v>2009</v>
      </c>
      <c r="J312">
        <v>5.4</v>
      </c>
    </row>
    <row r="313" spans="1:10" x14ac:dyDescent="0.3">
      <c r="A313" t="s">
        <v>1235</v>
      </c>
      <c r="B313">
        <v>131</v>
      </c>
      <c r="C313">
        <v>39292022</v>
      </c>
      <c r="D313" t="s">
        <v>30</v>
      </c>
      <c r="E313" t="s">
        <v>1236</v>
      </c>
      <c r="F313" t="s">
        <v>20</v>
      </c>
      <c r="G313" t="s">
        <v>21</v>
      </c>
      <c r="H313">
        <v>90000000</v>
      </c>
      <c r="I313">
        <v>2014</v>
      </c>
      <c r="J313">
        <v>6.1</v>
      </c>
    </row>
    <row r="314" spans="1:10" x14ac:dyDescent="0.3">
      <c r="A314" t="s">
        <v>1237</v>
      </c>
      <c r="B314">
        <v>114</v>
      </c>
      <c r="C314">
        <v>28772222</v>
      </c>
      <c r="D314" t="s">
        <v>1238</v>
      </c>
      <c r="E314" t="s">
        <v>1239</v>
      </c>
      <c r="F314" t="s">
        <v>20</v>
      </c>
      <c r="G314" t="s">
        <v>21</v>
      </c>
      <c r="H314">
        <v>105000000</v>
      </c>
      <c r="I314">
        <v>2015</v>
      </c>
      <c r="J314">
        <v>5.3</v>
      </c>
    </row>
    <row r="315" spans="1:10" x14ac:dyDescent="0.3">
      <c r="A315" t="s">
        <v>1240</v>
      </c>
      <c r="B315">
        <v>94</v>
      </c>
      <c r="C315">
        <v>17010646</v>
      </c>
      <c r="D315" t="s">
        <v>350</v>
      </c>
      <c r="E315" t="s">
        <v>1243</v>
      </c>
      <c r="F315" t="s">
        <v>20</v>
      </c>
      <c r="G315" t="s">
        <v>21</v>
      </c>
      <c r="H315">
        <v>84000000</v>
      </c>
      <c r="I315">
        <v>2005</v>
      </c>
      <c r="J315">
        <v>2.2000000000000002</v>
      </c>
    </row>
    <row r="316" spans="1:10" x14ac:dyDescent="0.3">
      <c r="A316" t="s">
        <v>573</v>
      </c>
      <c r="B316">
        <v>122</v>
      </c>
      <c r="C316">
        <v>24985612</v>
      </c>
      <c r="D316" t="s">
        <v>1246</v>
      </c>
      <c r="E316" t="s">
        <v>1247</v>
      </c>
      <c r="F316" t="s">
        <v>20</v>
      </c>
      <c r="G316" t="s">
        <v>21</v>
      </c>
      <c r="H316">
        <v>100000000</v>
      </c>
      <c r="I316">
        <v>2015</v>
      </c>
      <c r="J316">
        <v>7</v>
      </c>
    </row>
    <row r="317" spans="1:10" x14ac:dyDescent="0.3">
      <c r="A317" t="s">
        <v>1249</v>
      </c>
      <c r="B317">
        <v>95</v>
      </c>
      <c r="C317">
        <v>4411102</v>
      </c>
      <c r="D317" t="s">
        <v>1251</v>
      </c>
      <c r="E317" t="s">
        <v>1252</v>
      </c>
      <c r="F317" t="s">
        <v>20</v>
      </c>
      <c r="G317" t="s">
        <v>21</v>
      </c>
      <c r="H317">
        <v>100000000</v>
      </c>
      <c r="I317">
        <v>2002</v>
      </c>
      <c r="J317">
        <v>3.8</v>
      </c>
    </row>
    <row r="318" spans="1:10" x14ac:dyDescent="0.3">
      <c r="A318" t="s">
        <v>771</v>
      </c>
      <c r="B318">
        <v>115</v>
      </c>
      <c r="C318">
        <v>35024475</v>
      </c>
      <c r="D318" t="s">
        <v>1255</v>
      </c>
      <c r="E318" t="s">
        <v>1256</v>
      </c>
      <c r="F318" t="s">
        <v>20</v>
      </c>
      <c r="G318" t="s">
        <v>966</v>
      </c>
      <c r="H318">
        <v>100000000</v>
      </c>
      <c r="I318">
        <v>2010</v>
      </c>
      <c r="J318">
        <v>6.9</v>
      </c>
    </row>
    <row r="319" spans="1:10" x14ac:dyDescent="0.3">
      <c r="A319" t="s">
        <v>1258</v>
      </c>
      <c r="B319">
        <v>88</v>
      </c>
      <c r="C319">
        <v>130174897</v>
      </c>
      <c r="D319" t="s">
        <v>320</v>
      </c>
      <c r="E319" t="s">
        <v>1261</v>
      </c>
      <c r="F319" t="s">
        <v>20</v>
      </c>
      <c r="G319" t="s">
        <v>21</v>
      </c>
      <c r="H319">
        <v>99000000</v>
      </c>
      <c r="I319">
        <v>2015</v>
      </c>
      <c r="J319">
        <v>7.2</v>
      </c>
    </row>
    <row r="320" spans="1:10" x14ac:dyDescent="0.3">
      <c r="A320" t="s">
        <v>1263</v>
      </c>
      <c r="B320">
        <v>110</v>
      </c>
      <c r="C320">
        <v>10200000</v>
      </c>
      <c r="D320" t="s">
        <v>1265</v>
      </c>
      <c r="E320" t="s">
        <v>1267</v>
      </c>
      <c r="F320" t="s">
        <v>20</v>
      </c>
      <c r="G320" t="s">
        <v>21</v>
      </c>
      <c r="H320">
        <v>10000000</v>
      </c>
      <c r="I320">
        <v>1997</v>
      </c>
      <c r="J320">
        <v>7.3</v>
      </c>
    </row>
    <row r="321" spans="1:10" x14ac:dyDescent="0.3">
      <c r="A321" t="s">
        <v>364</v>
      </c>
      <c r="B321">
        <v>130</v>
      </c>
      <c r="C321">
        <v>202007640</v>
      </c>
      <c r="D321" t="s">
        <v>1269</v>
      </c>
      <c r="E321" t="s">
        <v>1270</v>
      </c>
      <c r="F321" t="s">
        <v>20</v>
      </c>
      <c r="G321" t="s">
        <v>21</v>
      </c>
      <c r="H321">
        <v>98000000</v>
      </c>
      <c r="I321">
        <v>2001</v>
      </c>
      <c r="J321">
        <v>6.3</v>
      </c>
    </row>
    <row r="322" spans="1:10" x14ac:dyDescent="0.3">
      <c r="A322" t="s">
        <v>330</v>
      </c>
      <c r="B322">
        <v>216</v>
      </c>
      <c r="C322">
        <v>77679638</v>
      </c>
      <c r="D322" t="s">
        <v>1272</v>
      </c>
      <c r="E322" t="s">
        <v>1273</v>
      </c>
      <c r="F322" t="s">
        <v>20</v>
      </c>
      <c r="G322" t="s">
        <v>21</v>
      </c>
      <c r="H322">
        <v>100000000</v>
      </c>
      <c r="I322">
        <v>2002</v>
      </c>
      <c r="J322">
        <v>7.5</v>
      </c>
    </row>
    <row r="323" spans="1:10" x14ac:dyDescent="0.3">
      <c r="A323" t="s">
        <v>1274</v>
      </c>
      <c r="B323">
        <v>146</v>
      </c>
      <c r="C323">
        <v>9213</v>
      </c>
      <c r="D323" t="s">
        <v>1276</v>
      </c>
      <c r="E323" t="s">
        <v>1277</v>
      </c>
      <c r="F323" t="s">
        <v>1279</v>
      </c>
      <c r="G323" t="s">
        <v>601</v>
      </c>
      <c r="H323">
        <v>94000000</v>
      </c>
      <c r="I323">
        <v>2011</v>
      </c>
      <c r="J323">
        <v>7.6</v>
      </c>
    </row>
    <row r="324" spans="1:10" x14ac:dyDescent="0.3">
      <c r="A324" t="s">
        <v>1280</v>
      </c>
      <c r="B324">
        <v>85</v>
      </c>
      <c r="C324">
        <v>58867694</v>
      </c>
      <c r="D324" t="s">
        <v>1282</v>
      </c>
      <c r="E324" t="s">
        <v>1283</v>
      </c>
      <c r="F324" t="s">
        <v>20</v>
      </c>
      <c r="G324" t="s">
        <v>21</v>
      </c>
      <c r="H324">
        <v>100000000</v>
      </c>
      <c r="I324">
        <v>2007</v>
      </c>
      <c r="J324">
        <v>6.8</v>
      </c>
    </row>
    <row r="325" spans="1:10" x14ac:dyDescent="0.3">
      <c r="A325" t="s">
        <v>1285</v>
      </c>
      <c r="B325">
        <v>93</v>
      </c>
      <c r="C325">
        <v>59475623</v>
      </c>
      <c r="D325" t="s">
        <v>1286</v>
      </c>
      <c r="E325" t="s">
        <v>1288</v>
      </c>
      <c r="F325" t="s">
        <v>20</v>
      </c>
      <c r="G325" t="s">
        <v>21</v>
      </c>
      <c r="H325">
        <v>90000000</v>
      </c>
      <c r="I325">
        <v>2004</v>
      </c>
      <c r="J325">
        <v>5.2</v>
      </c>
    </row>
    <row r="326" spans="1:10" x14ac:dyDescent="0.3">
      <c r="A326" t="s">
        <v>127</v>
      </c>
      <c r="B326">
        <v>152</v>
      </c>
      <c r="C326">
        <v>108638745</v>
      </c>
      <c r="D326" t="s">
        <v>1290</v>
      </c>
      <c r="E326" t="s">
        <v>1291</v>
      </c>
      <c r="F326" t="s">
        <v>20</v>
      </c>
      <c r="G326" t="s">
        <v>21</v>
      </c>
      <c r="H326">
        <v>92000000</v>
      </c>
      <c r="I326">
        <v>2001</v>
      </c>
      <c r="J326">
        <v>7.7</v>
      </c>
    </row>
    <row r="327" spans="1:10" x14ac:dyDescent="0.3">
      <c r="A327" t="s">
        <v>1292</v>
      </c>
      <c r="B327">
        <v>85</v>
      </c>
      <c r="C327">
        <v>86897182</v>
      </c>
      <c r="D327" t="s">
        <v>1099</v>
      </c>
      <c r="E327" t="s">
        <v>1294</v>
      </c>
      <c r="F327" t="s">
        <v>20</v>
      </c>
      <c r="G327" t="s">
        <v>21</v>
      </c>
      <c r="H327">
        <v>95000000</v>
      </c>
      <c r="I327">
        <v>2012</v>
      </c>
      <c r="J327">
        <v>6.2</v>
      </c>
    </row>
    <row r="328" spans="1:10" x14ac:dyDescent="0.3">
      <c r="A328" t="s">
        <v>1296</v>
      </c>
      <c r="B328">
        <v>126</v>
      </c>
      <c r="C328">
        <v>63540020</v>
      </c>
      <c r="D328" t="s">
        <v>48</v>
      </c>
      <c r="E328" t="s">
        <v>1298</v>
      </c>
      <c r="F328" t="s">
        <v>20</v>
      </c>
      <c r="G328" t="s">
        <v>966</v>
      </c>
      <c r="H328">
        <v>93000000</v>
      </c>
      <c r="I328">
        <v>1997</v>
      </c>
      <c r="J328">
        <v>7.7</v>
      </c>
    </row>
    <row r="329" spans="1:10" x14ac:dyDescent="0.3">
      <c r="A329" t="s">
        <v>1299</v>
      </c>
      <c r="B329">
        <v>146</v>
      </c>
      <c r="C329">
        <v>95328937</v>
      </c>
      <c r="D329" t="s">
        <v>936</v>
      </c>
      <c r="E329" t="s">
        <v>1302</v>
      </c>
      <c r="F329" t="s">
        <v>20</v>
      </c>
      <c r="G329" t="s">
        <v>21</v>
      </c>
      <c r="H329">
        <v>100000000</v>
      </c>
      <c r="I329">
        <v>2010</v>
      </c>
      <c r="J329">
        <v>4.3</v>
      </c>
    </row>
    <row r="330" spans="1:10" x14ac:dyDescent="0.3">
      <c r="A330" t="s">
        <v>1304</v>
      </c>
      <c r="B330">
        <v>89</v>
      </c>
      <c r="C330">
        <v>50802661</v>
      </c>
      <c r="D330" t="s">
        <v>1306</v>
      </c>
      <c r="E330" t="s">
        <v>1308</v>
      </c>
      <c r="F330" t="s">
        <v>20</v>
      </c>
      <c r="G330" t="s">
        <v>21</v>
      </c>
      <c r="H330">
        <v>95000000</v>
      </c>
      <c r="I330">
        <v>2000</v>
      </c>
      <c r="J330">
        <v>6.9</v>
      </c>
    </row>
    <row r="331" spans="1:10" x14ac:dyDescent="0.3">
      <c r="A331" t="s">
        <v>1258</v>
      </c>
      <c r="B331">
        <v>88</v>
      </c>
      <c r="C331">
        <v>161317423</v>
      </c>
      <c r="D331" t="s">
        <v>320</v>
      </c>
      <c r="E331" t="s">
        <v>1310</v>
      </c>
      <c r="F331" t="s">
        <v>20</v>
      </c>
      <c r="G331" t="s">
        <v>21</v>
      </c>
      <c r="H331">
        <v>95000000</v>
      </c>
      <c r="I331">
        <v>2012</v>
      </c>
      <c r="J331">
        <v>6.6</v>
      </c>
    </row>
    <row r="332" spans="1:10" x14ac:dyDescent="0.3">
      <c r="A332" t="s">
        <v>578</v>
      </c>
      <c r="B332">
        <v>105</v>
      </c>
      <c r="C332">
        <v>201148159</v>
      </c>
      <c r="D332" t="s">
        <v>1313</v>
      </c>
      <c r="E332" t="s">
        <v>1314</v>
      </c>
      <c r="F332" t="s">
        <v>20</v>
      </c>
      <c r="G332" t="s">
        <v>21</v>
      </c>
      <c r="H332">
        <v>95000000</v>
      </c>
      <c r="I332">
        <v>2015</v>
      </c>
      <c r="J332">
        <v>7</v>
      </c>
    </row>
    <row r="333" spans="1:10" x14ac:dyDescent="0.3">
      <c r="A333" t="s">
        <v>115</v>
      </c>
      <c r="B333">
        <v>135</v>
      </c>
      <c r="C333">
        <v>43982842</v>
      </c>
      <c r="D333" t="s">
        <v>1316</v>
      </c>
      <c r="E333" t="s">
        <v>1318</v>
      </c>
      <c r="F333" t="s">
        <v>20</v>
      </c>
      <c r="G333" t="s">
        <v>21</v>
      </c>
      <c r="H333">
        <v>65000000</v>
      </c>
      <c r="I333">
        <v>2009</v>
      </c>
      <c r="J333">
        <v>6.7</v>
      </c>
    </row>
    <row r="334" spans="1:10" x14ac:dyDescent="0.3">
      <c r="A334" t="s">
        <v>46</v>
      </c>
      <c r="B334">
        <v>100</v>
      </c>
      <c r="C334">
        <v>380838870</v>
      </c>
      <c r="D334" t="s">
        <v>320</v>
      </c>
      <c r="E334" t="s">
        <v>1320</v>
      </c>
      <c r="F334" t="s">
        <v>20</v>
      </c>
      <c r="G334" t="s">
        <v>21</v>
      </c>
      <c r="H334">
        <v>94000000</v>
      </c>
      <c r="I334">
        <v>2003</v>
      </c>
      <c r="J334">
        <v>8.1999999999999993</v>
      </c>
    </row>
    <row r="335" spans="1:10" x14ac:dyDescent="0.3">
      <c r="A335" t="s">
        <v>115</v>
      </c>
      <c r="B335">
        <v>192</v>
      </c>
      <c r="C335">
        <v>377019252</v>
      </c>
      <c r="D335" t="s">
        <v>379</v>
      </c>
      <c r="E335" t="s">
        <v>1321</v>
      </c>
      <c r="F335" t="s">
        <v>20</v>
      </c>
      <c r="G335" t="s">
        <v>21</v>
      </c>
      <c r="H335">
        <v>94000000</v>
      </c>
      <c r="I335">
        <v>2003</v>
      </c>
      <c r="J335">
        <v>8.9</v>
      </c>
    </row>
    <row r="336" spans="1:10" x14ac:dyDescent="0.3">
      <c r="A336" t="s">
        <v>115</v>
      </c>
      <c r="B336">
        <v>172</v>
      </c>
      <c r="C336">
        <v>340478898</v>
      </c>
      <c r="D336" t="s">
        <v>379</v>
      </c>
      <c r="E336" t="s">
        <v>1323</v>
      </c>
      <c r="F336" t="s">
        <v>20</v>
      </c>
      <c r="G336" t="s">
        <v>21</v>
      </c>
      <c r="H336">
        <v>94000000</v>
      </c>
      <c r="I336">
        <v>2002</v>
      </c>
      <c r="J336">
        <v>8.6999999999999993</v>
      </c>
    </row>
    <row r="337" spans="1:10" x14ac:dyDescent="0.3">
      <c r="A337" t="s">
        <v>1324</v>
      </c>
      <c r="B337">
        <v>102</v>
      </c>
      <c r="C337">
        <v>17176900</v>
      </c>
      <c r="D337" t="s">
        <v>24</v>
      </c>
      <c r="E337" t="s">
        <v>1325</v>
      </c>
      <c r="F337" t="s">
        <v>20</v>
      </c>
      <c r="G337" t="s">
        <v>21</v>
      </c>
      <c r="H337">
        <v>95000000</v>
      </c>
      <c r="I337">
        <v>2014</v>
      </c>
      <c r="J337">
        <v>5.5</v>
      </c>
    </row>
    <row r="338" spans="1:10" x14ac:dyDescent="0.3">
      <c r="A338" t="s">
        <v>1172</v>
      </c>
      <c r="B338">
        <v>100</v>
      </c>
      <c r="C338">
        <v>131144183</v>
      </c>
      <c r="D338" t="s">
        <v>1269</v>
      </c>
      <c r="E338" t="s">
        <v>1327</v>
      </c>
      <c r="F338" t="s">
        <v>20</v>
      </c>
      <c r="G338" t="s">
        <v>21</v>
      </c>
      <c r="H338">
        <v>115000000</v>
      </c>
      <c r="I338">
        <v>2001</v>
      </c>
      <c r="J338">
        <v>5.7</v>
      </c>
    </row>
    <row r="339" spans="1:10" x14ac:dyDescent="0.3">
      <c r="A339" t="s">
        <v>1329</v>
      </c>
      <c r="B339">
        <v>119</v>
      </c>
      <c r="C339">
        <v>23014504</v>
      </c>
      <c r="D339" t="s">
        <v>1330</v>
      </c>
      <c r="E339" t="s">
        <v>1331</v>
      </c>
      <c r="F339" t="s">
        <v>20</v>
      </c>
      <c r="G339" t="s">
        <v>34</v>
      </c>
      <c r="H339">
        <v>100000000</v>
      </c>
      <c r="I339">
        <v>2014</v>
      </c>
      <c r="J339">
        <v>6.3</v>
      </c>
    </row>
    <row r="340" spans="1:10" x14ac:dyDescent="0.3">
      <c r="A340" t="s">
        <v>602</v>
      </c>
      <c r="B340">
        <v>92</v>
      </c>
      <c r="C340">
        <v>181166115</v>
      </c>
      <c r="D340" t="s">
        <v>155</v>
      </c>
      <c r="E340" t="s">
        <v>1334</v>
      </c>
      <c r="F340" t="s">
        <v>20</v>
      </c>
      <c r="G340" t="s">
        <v>21</v>
      </c>
      <c r="H340">
        <v>93000000</v>
      </c>
      <c r="I340">
        <v>2001</v>
      </c>
      <c r="J340">
        <v>5.9</v>
      </c>
    </row>
    <row r="341" spans="1:10" x14ac:dyDescent="0.3">
      <c r="A341" t="s">
        <v>1336</v>
      </c>
      <c r="B341">
        <v>105</v>
      </c>
      <c r="C341">
        <v>176740650</v>
      </c>
      <c r="D341" t="s">
        <v>919</v>
      </c>
      <c r="E341" t="s">
        <v>1338</v>
      </c>
      <c r="F341" t="s">
        <v>20</v>
      </c>
      <c r="G341" t="s">
        <v>21</v>
      </c>
      <c r="H341">
        <v>93000000</v>
      </c>
      <c r="I341">
        <v>2011</v>
      </c>
      <c r="J341">
        <v>7.6</v>
      </c>
    </row>
    <row r="342" spans="1:10" x14ac:dyDescent="0.3">
      <c r="A342" t="s">
        <v>1339</v>
      </c>
      <c r="B342">
        <v>107</v>
      </c>
      <c r="C342">
        <v>71148699</v>
      </c>
      <c r="D342" t="s">
        <v>136</v>
      </c>
      <c r="E342" t="s">
        <v>1341</v>
      </c>
      <c r="F342" t="s">
        <v>20</v>
      </c>
      <c r="G342" t="s">
        <v>21</v>
      </c>
      <c r="H342">
        <v>90000000</v>
      </c>
      <c r="I342">
        <v>2008</v>
      </c>
      <c r="J342">
        <v>6.6</v>
      </c>
    </row>
    <row r="343" spans="1:10" x14ac:dyDescent="0.3">
      <c r="A343" t="s">
        <v>1343</v>
      </c>
      <c r="B343">
        <v>101</v>
      </c>
      <c r="C343">
        <v>67344392</v>
      </c>
      <c r="D343" t="s">
        <v>37</v>
      </c>
      <c r="E343" t="s">
        <v>1345</v>
      </c>
      <c r="F343" t="s">
        <v>20</v>
      </c>
      <c r="G343" t="s">
        <v>21</v>
      </c>
      <c r="H343">
        <v>92000000</v>
      </c>
      <c r="I343">
        <v>2013</v>
      </c>
      <c r="J343">
        <v>5.3</v>
      </c>
    </row>
    <row r="344" spans="1:10" x14ac:dyDescent="0.3">
      <c r="A344" t="s">
        <v>1347</v>
      </c>
      <c r="B344">
        <v>137</v>
      </c>
      <c r="C344">
        <v>22406362</v>
      </c>
      <c r="D344" t="s">
        <v>1348</v>
      </c>
      <c r="E344" t="s">
        <v>1349</v>
      </c>
      <c r="F344" t="s">
        <v>20</v>
      </c>
      <c r="G344" t="s">
        <v>21</v>
      </c>
      <c r="H344">
        <v>107000000</v>
      </c>
      <c r="I344">
        <v>2004</v>
      </c>
      <c r="J344">
        <v>6</v>
      </c>
    </row>
    <row r="345" spans="1:10" x14ac:dyDescent="0.3">
      <c r="A345" t="s">
        <v>410</v>
      </c>
      <c r="B345">
        <v>115</v>
      </c>
      <c r="C345">
        <v>261437578</v>
      </c>
      <c r="D345" t="s">
        <v>1351</v>
      </c>
      <c r="E345" t="s">
        <v>1353</v>
      </c>
      <c r="F345" t="s">
        <v>20</v>
      </c>
      <c r="G345" t="s">
        <v>21</v>
      </c>
      <c r="H345">
        <v>92000000</v>
      </c>
      <c r="I345">
        <v>2004</v>
      </c>
      <c r="J345">
        <v>8</v>
      </c>
    </row>
    <row r="346" spans="1:10" x14ac:dyDescent="0.3">
      <c r="A346" t="s">
        <v>1355</v>
      </c>
      <c r="B346">
        <v>124</v>
      </c>
      <c r="C346">
        <v>11000000</v>
      </c>
      <c r="D346" t="s">
        <v>1072</v>
      </c>
      <c r="E346" t="s">
        <v>1357</v>
      </c>
      <c r="F346" t="s">
        <v>20</v>
      </c>
      <c r="G346" t="s">
        <v>21</v>
      </c>
      <c r="H346">
        <v>98000000</v>
      </c>
      <c r="I346">
        <v>1995</v>
      </c>
      <c r="J346">
        <v>5.6</v>
      </c>
    </row>
    <row r="347" spans="1:10" x14ac:dyDescent="0.3">
      <c r="A347" t="s">
        <v>832</v>
      </c>
      <c r="B347">
        <v>118</v>
      </c>
      <c r="C347">
        <v>88761720</v>
      </c>
      <c r="D347" t="s">
        <v>136</v>
      </c>
      <c r="E347" t="s">
        <v>1359</v>
      </c>
      <c r="F347" t="s">
        <v>20</v>
      </c>
      <c r="G347" t="s">
        <v>34</v>
      </c>
      <c r="H347">
        <v>95000000</v>
      </c>
      <c r="I347">
        <v>2010</v>
      </c>
      <c r="J347">
        <v>5.9</v>
      </c>
    </row>
    <row r="348" spans="1:10" x14ac:dyDescent="0.3">
      <c r="A348" t="s">
        <v>109</v>
      </c>
      <c r="B348">
        <v>98</v>
      </c>
      <c r="C348">
        <v>250147615</v>
      </c>
      <c r="D348" t="s">
        <v>1360</v>
      </c>
      <c r="E348" t="s">
        <v>1361</v>
      </c>
      <c r="F348" t="s">
        <v>20</v>
      </c>
      <c r="G348" t="s">
        <v>21</v>
      </c>
      <c r="H348">
        <v>90000000</v>
      </c>
      <c r="I348">
        <v>1997</v>
      </c>
      <c r="J348">
        <v>7.3</v>
      </c>
    </row>
    <row r="349" spans="1:10" x14ac:dyDescent="0.3">
      <c r="A349" t="s">
        <v>207</v>
      </c>
      <c r="B349">
        <v>82</v>
      </c>
      <c r="C349">
        <v>245823397</v>
      </c>
      <c r="D349" t="s">
        <v>185</v>
      </c>
      <c r="E349" t="s">
        <v>1363</v>
      </c>
      <c r="F349" t="s">
        <v>20</v>
      </c>
      <c r="G349" t="s">
        <v>21</v>
      </c>
      <c r="H349">
        <v>90000000</v>
      </c>
      <c r="I349">
        <v>1999</v>
      </c>
      <c r="J349">
        <v>7.9</v>
      </c>
    </row>
    <row r="350" spans="1:10" x14ac:dyDescent="0.3">
      <c r="A350" t="s">
        <v>1142</v>
      </c>
      <c r="B350">
        <v>98</v>
      </c>
      <c r="C350">
        <v>81557479</v>
      </c>
      <c r="D350" t="s">
        <v>37</v>
      </c>
      <c r="E350" t="s">
        <v>1364</v>
      </c>
      <c r="F350" t="s">
        <v>20</v>
      </c>
      <c r="G350" t="s">
        <v>21</v>
      </c>
      <c r="H350">
        <v>100000000</v>
      </c>
      <c r="I350">
        <v>2010</v>
      </c>
      <c r="J350">
        <v>6.8</v>
      </c>
    </row>
    <row r="351" spans="1:10" x14ac:dyDescent="0.3">
      <c r="A351" t="s">
        <v>176</v>
      </c>
      <c r="B351">
        <v>90</v>
      </c>
      <c r="C351">
        <v>226138454</v>
      </c>
      <c r="D351" t="s">
        <v>287</v>
      </c>
      <c r="E351" t="s">
        <v>1368</v>
      </c>
      <c r="F351" t="s">
        <v>20</v>
      </c>
      <c r="G351" t="s">
        <v>21</v>
      </c>
      <c r="H351">
        <v>90000000</v>
      </c>
      <c r="I351">
        <v>2001</v>
      </c>
      <c r="J351">
        <v>6.6</v>
      </c>
    </row>
    <row r="352" spans="1:10" x14ac:dyDescent="0.3">
      <c r="A352" t="s">
        <v>296</v>
      </c>
      <c r="B352">
        <v>130</v>
      </c>
      <c r="C352">
        <v>155370362</v>
      </c>
      <c r="D352" t="s">
        <v>1371</v>
      </c>
      <c r="E352" t="s">
        <v>1372</v>
      </c>
      <c r="F352" t="s">
        <v>20</v>
      </c>
      <c r="G352" t="s">
        <v>21</v>
      </c>
      <c r="H352">
        <v>100000000</v>
      </c>
      <c r="I352">
        <v>2000</v>
      </c>
      <c r="J352">
        <v>6.6</v>
      </c>
    </row>
    <row r="353" spans="1:10" x14ac:dyDescent="0.3">
      <c r="A353" t="s">
        <v>1374</v>
      </c>
      <c r="B353">
        <v>90</v>
      </c>
      <c r="C353">
        <v>124870275</v>
      </c>
      <c r="D353" t="s">
        <v>1375</v>
      </c>
      <c r="E353" t="s">
        <v>1377</v>
      </c>
      <c r="F353" t="s">
        <v>20</v>
      </c>
      <c r="G353" t="s">
        <v>21</v>
      </c>
      <c r="H353">
        <v>100000000</v>
      </c>
      <c r="I353">
        <v>2009</v>
      </c>
      <c r="J353">
        <v>7</v>
      </c>
    </row>
    <row r="354" spans="1:10" x14ac:dyDescent="0.3">
      <c r="A354" t="s">
        <v>847</v>
      </c>
      <c r="B354">
        <v>94</v>
      </c>
      <c r="C354">
        <v>196573705</v>
      </c>
      <c r="D354" t="s">
        <v>542</v>
      </c>
      <c r="E354" t="s">
        <v>1381</v>
      </c>
      <c r="F354" t="s">
        <v>20</v>
      </c>
      <c r="G354" t="s">
        <v>21</v>
      </c>
      <c r="H354">
        <v>90000000</v>
      </c>
      <c r="I354">
        <v>2009</v>
      </c>
      <c r="J354">
        <v>7</v>
      </c>
    </row>
    <row r="355" spans="1:10" x14ac:dyDescent="0.3">
      <c r="A355" t="s">
        <v>1383</v>
      </c>
      <c r="B355">
        <v>114</v>
      </c>
      <c r="C355">
        <v>58229120</v>
      </c>
      <c r="D355" t="s">
        <v>1385</v>
      </c>
      <c r="E355" t="s">
        <v>1386</v>
      </c>
      <c r="F355" t="s">
        <v>20</v>
      </c>
      <c r="G355" t="s">
        <v>21</v>
      </c>
      <c r="H355">
        <v>90000000</v>
      </c>
      <c r="I355">
        <v>2013</v>
      </c>
      <c r="J355">
        <v>7.3</v>
      </c>
    </row>
    <row r="356" spans="1:10" x14ac:dyDescent="0.3">
      <c r="A356" t="s">
        <v>222</v>
      </c>
      <c r="B356">
        <v>94</v>
      </c>
      <c r="C356">
        <v>125305545</v>
      </c>
      <c r="D356" t="s">
        <v>1389</v>
      </c>
      <c r="E356" t="s">
        <v>1390</v>
      </c>
      <c r="F356" t="s">
        <v>20</v>
      </c>
      <c r="G356" t="s">
        <v>21</v>
      </c>
      <c r="H356">
        <v>92000000</v>
      </c>
      <c r="I356">
        <v>2000</v>
      </c>
      <c r="J356">
        <v>5.5</v>
      </c>
    </row>
    <row r="357" spans="1:10" x14ac:dyDescent="0.3">
      <c r="A357" t="s">
        <v>330</v>
      </c>
      <c r="B357">
        <v>151</v>
      </c>
      <c r="C357">
        <v>132373442</v>
      </c>
      <c r="D357" t="s">
        <v>1392</v>
      </c>
      <c r="E357" t="s">
        <v>1393</v>
      </c>
      <c r="F357" t="s">
        <v>20</v>
      </c>
      <c r="G357" t="s">
        <v>21</v>
      </c>
      <c r="H357">
        <v>90000000</v>
      </c>
      <c r="I357">
        <v>2006</v>
      </c>
      <c r="J357">
        <v>8.5</v>
      </c>
    </row>
    <row r="358" spans="1:10" x14ac:dyDescent="0.3">
      <c r="A358" t="s">
        <v>1394</v>
      </c>
      <c r="B358">
        <v>88</v>
      </c>
      <c r="C358">
        <v>120618403</v>
      </c>
      <c r="D358" t="s">
        <v>1396</v>
      </c>
      <c r="E358" t="s">
        <v>1397</v>
      </c>
      <c r="F358" t="s">
        <v>20</v>
      </c>
      <c r="G358" t="s">
        <v>21</v>
      </c>
      <c r="H358">
        <v>90000000</v>
      </c>
      <c r="I358">
        <v>1998</v>
      </c>
      <c r="J358">
        <v>7.5</v>
      </c>
    </row>
    <row r="359" spans="1:10" x14ac:dyDescent="0.3">
      <c r="A359" t="s">
        <v>1383</v>
      </c>
      <c r="B359">
        <v>121</v>
      </c>
      <c r="C359">
        <v>110416702</v>
      </c>
      <c r="D359" t="s">
        <v>1399</v>
      </c>
      <c r="E359" t="s">
        <v>1400</v>
      </c>
      <c r="F359" t="s">
        <v>20</v>
      </c>
      <c r="G359" t="s">
        <v>21</v>
      </c>
      <c r="H359">
        <v>92000000</v>
      </c>
      <c r="I359">
        <v>2008</v>
      </c>
      <c r="J359">
        <v>7</v>
      </c>
    </row>
    <row r="360" spans="1:10" x14ac:dyDescent="0.3">
      <c r="A360" t="s">
        <v>465</v>
      </c>
      <c r="B360">
        <v>158</v>
      </c>
      <c r="C360">
        <v>102515793</v>
      </c>
      <c r="D360" t="s">
        <v>1403</v>
      </c>
      <c r="E360" t="s">
        <v>1404</v>
      </c>
      <c r="F360" t="s">
        <v>20</v>
      </c>
      <c r="G360" t="s">
        <v>21</v>
      </c>
      <c r="H360">
        <v>90000000</v>
      </c>
      <c r="I360">
        <v>2011</v>
      </c>
      <c r="J360">
        <v>7.8</v>
      </c>
    </row>
    <row r="361" spans="1:10" x14ac:dyDescent="0.3">
      <c r="A361" t="s">
        <v>868</v>
      </c>
      <c r="B361">
        <v>128</v>
      </c>
      <c r="C361">
        <v>100012500</v>
      </c>
      <c r="D361" t="s">
        <v>30</v>
      </c>
      <c r="E361" t="s">
        <v>1407</v>
      </c>
      <c r="F361" t="s">
        <v>20</v>
      </c>
      <c r="G361" t="s">
        <v>21</v>
      </c>
      <c r="H361">
        <v>90000000</v>
      </c>
      <c r="I361">
        <v>1995</v>
      </c>
      <c r="J361">
        <v>7.6</v>
      </c>
    </row>
    <row r="362" spans="1:10" x14ac:dyDescent="0.3">
      <c r="A362" t="s">
        <v>857</v>
      </c>
      <c r="B362">
        <v>128</v>
      </c>
      <c r="C362">
        <v>209019489</v>
      </c>
      <c r="D362" t="s">
        <v>858</v>
      </c>
      <c r="E362" t="s">
        <v>1409</v>
      </c>
      <c r="F362" t="s">
        <v>20</v>
      </c>
      <c r="G362" t="s">
        <v>21</v>
      </c>
      <c r="H362">
        <v>90000000</v>
      </c>
      <c r="I362">
        <v>2009</v>
      </c>
      <c r="J362">
        <v>7.6</v>
      </c>
    </row>
    <row r="363" spans="1:10" x14ac:dyDescent="0.3">
      <c r="A363" t="s">
        <v>1411</v>
      </c>
      <c r="B363">
        <v>141</v>
      </c>
      <c r="D363" t="s">
        <v>1412</v>
      </c>
      <c r="E363" t="s">
        <v>1413</v>
      </c>
      <c r="F363" t="s">
        <v>20</v>
      </c>
      <c r="G363" t="s">
        <v>21</v>
      </c>
      <c r="I363">
        <v>2016</v>
      </c>
      <c r="J363">
        <v>6.1</v>
      </c>
    </row>
    <row r="364" spans="1:10" x14ac:dyDescent="0.3">
      <c r="A364" t="s">
        <v>1162</v>
      </c>
      <c r="B364">
        <v>95</v>
      </c>
      <c r="C364">
        <v>84037039</v>
      </c>
      <c r="D364" t="s">
        <v>1415</v>
      </c>
      <c r="E364" t="s">
        <v>1416</v>
      </c>
      <c r="F364" t="s">
        <v>20</v>
      </c>
      <c r="G364" t="s">
        <v>21</v>
      </c>
      <c r="H364">
        <v>120000000</v>
      </c>
      <c r="I364">
        <v>2001</v>
      </c>
      <c r="J364">
        <v>6.8</v>
      </c>
    </row>
    <row r="365" spans="1:10" x14ac:dyDescent="0.3">
      <c r="A365" t="s">
        <v>1418</v>
      </c>
      <c r="B365">
        <v>92</v>
      </c>
      <c r="C365">
        <v>85884815</v>
      </c>
      <c r="D365" t="s">
        <v>1420</v>
      </c>
      <c r="E365" t="s">
        <v>1422</v>
      </c>
      <c r="F365" t="s">
        <v>20</v>
      </c>
      <c r="G365" t="s">
        <v>21</v>
      </c>
      <c r="H365">
        <v>90000000</v>
      </c>
      <c r="I365">
        <v>2015</v>
      </c>
      <c r="J365">
        <v>5</v>
      </c>
    </row>
    <row r="366" spans="1:10" x14ac:dyDescent="0.3">
      <c r="A366" t="s">
        <v>80</v>
      </c>
      <c r="B366">
        <v>121</v>
      </c>
      <c r="C366">
        <v>83077470</v>
      </c>
      <c r="D366" t="s">
        <v>1424</v>
      </c>
      <c r="E366" t="s">
        <v>1425</v>
      </c>
      <c r="F366" t="s">
        <v>20</v>
      </c>
      <c r="G366" t="s">
        <v>21</v>
      </c>
      <c r="H366">
        <v>75000000</v>
      </c>
      <c r="I366">
        <v>2008</v>
      </c>
      <c r="J366">
        <v>7.1</v>
      </c>
    </row>
    <row r="367" spans="1:10" x14ac:dyDescent="0.3">
      <c r="A367" t="s">
        <v>1426</v>
      </c>
      <c r="B367">
        <v>113</v>
      </c>
      <c r="C367">
        <v>100018837</v>
      </c>
      <c r="D367" t="s">
        <v>1399</v>
      </c>
      <c r="E367" t="s">
        <v>1429</v>
      </c>
      <c r="F367" t="s">
        <v>20</v>
      </c>
      <c r="G367" t="s">
        <v>21</v>
      </c>
      <c r="H367">
        <v>90000000</v>
      </c>
      <c r="I367">
        <v>2008</v>
      </c>
      <c r="J367">
        <v>5.5</v>
      </c>
    </row>
    <row r="368" spans="1:10" x14ac:dyDescent="0.3">
      <c r="A368" t="s">
        <v>832</v>
      </c>
      <c r="B368">
        <v>106</v>
      </c>
      <c r="C368">
        <v>78747585</v>
      </c>
      <c r="D368" t="s">
        <v>1431</v>
      </c>
      <c r="E368" t="s">
        <v>1432</v>
      </c>
      <c r="F368" t="s">
        <v>20</v>
      </c>
      <c r="G368" t="s">
        <v>21</v>
      </c>
      <c r="H368">
        <v>88000000</v>
      </c>
      <c r="I368">
        <v>2015</v>
      </c>
      <c r="J368">
        <v>5.6</v>
      </c>
    </row>
    <row r="369" spans="1:10" x14ac:dyDescent="0.3">
      <c r="A369" t="s">
        <v>264</v>
      </c>
      <c r="B369">
        <v>146</v>
      </c>
      <c r="C369">
        <v>78616689</v>
      </c>
      <c r="D369" t="s">
        <v>449</v>
      </c>
      <c r="E369" t="s">
        <v>1434</v>
      </c>
      <c r="F369" t="s">
        <v>20</v>
      </c>
      <c r="G369" t="s">
        <v>21</v>
      </c>
      <c r="H369">
        <v>100000000</v>
      </c>
      <c r="I369">
        <v>2001</v>
      </c>
      <c r="J369">
        <v>7.1</v>
      </c>
    </row>
    <row r="370" spans="1:10" x14ac:dyDescent="0.3">
      <c r="A370" t="s">
        <v>637</v>
      </c>
      <c r="B370">
        <v>88</v>
      </c>
      <c r="C370">
        <v>75817994</v>
      </c>
      <c r="D370" t="s">
        <v>1437</v>
      </c>
      <c r="E370" t="s">
        <v>1439</v>
      </c>
      <c r="F370" t="s">
        <v>20</v>
      </c>
      <c r="G370" t="s">
        <v>21</v>
      </c>
      <c r="H370">
        <v>90000000</v>
      </c>
      <c r="I370">
        <v>2003</v>
      </c>
      <c r="J370">
        <v>4.9000000000000004</v>
      </c>
    </row>
    <row r="371" spans="1:10" x14ac:dyDescent="0.3">
      <c r="A371" t="s">
        <v>296</v>
      </c>
      <c r="B371">
        <v>150</v>
      </c>
      <c r="C371">
        <v>100853835</v>
      </c>
      <c r="D371" t="s">
        <v>1442</v>
      </c>
      <c r="E371" t="s">
        <v>1443</v>
      </c>
      <c r="F371" t="s">
        <v>20</v>
      </c>
      <c r="G371" t="s">
        <v>21</v>
      </c>
      <c r="H371">
        <v>90000000</v>
      </c>
      <c r="I371">
        <v>1997</v>
      </c>
      <c r="J371">
        <v>7.4</v>
      </c>
    </row>
    <row r="372" spans="1:10" x14ac:dyDescent="0.3">
      <c r="A372" t="s">
        <v>863</v>
      </c>
      <c r="B372">
        <v>119</v>
      </c>
      <c r="C372">
        <v>73209340</v>
      </c>
      <c r="D372" t="s">
        <v>1446</v>
      </c>
      <c r="E372" t="s">
        <v>1448</v>
      </c>
      <c r="F372" t="s">
        <v>20</v>
      </c>
      <c r="G372" t="s">
        <v>21</v>
      </c>
      <c r="H372">
        <v>95000000</v>
      </c>
      <c r="I372">
        <v>2000</v>
      </c>
      <c r="J372">
        <v>5.7</v>
      </c>
    </row>
    <row r="373" spans="1:10" x14ac:dyDescent="0.3">
      <c r="A373" t="s">
        <v>1449</v>
      </c>
      <c r="B373">
        <v>128</v>
      </c>
      <c r="C373">
        <v>72515360</v>
      </c>
      <c r="D373" t="s">
        <v>1451</v>
      </c>
      <c r="E373" t="s">
        <v>1453</v>
      </c>
      <c r="F373" t="s">
        <v>1455</v>
      </c>
      <c r="G373" t="s">
        <v>34</v>
      </c>
      <c r="H373">
        <v>80000000</v>
      </c>
      <c r="I373">
        <v>2005</v>
      </c>
      <c r="J373">
        <v>6.4</v>
      </c>
    </row>
    <row r="374" spans="1:10" x14ac:dyDescent="0.3">
      <c r="A374" t="s">
        <v>1456</v>
      </c>
      <c r="B374">
        <v>106</v>
      </c>
      <c r="C374">
        <v>68558662</v>
      </c>
      <c r="D374" t="s">
        <v>136</v>
      </c>
      <c r="E374" t="s">
        <v>1458</v>
      </c>
      <c r="F374" t="s">
        <v>20</v>
      </c>
      <c r="G374" t="s">
        <v>21</v>
      </c>
      <c r="H374">
        <v>90000000</v>
      </c>
      <c r="I374">
        <v>2013</v>
      </c>
      <c r="J374">
        <v>5.9</v>
      </c>
    </row>
    <row r="375" spans="1:10" x14ac:dyDescent="0.3">
      <c r="A375" t="s">
        <v>1057</v>
      </c>
      <c r="B375">
        <v>117</v>
      </c>
      <c r="C375">
        <v>65653758</v>
      </c>
      <c r="D375" t="s">
        <v>24</v>
      </c>
      <c r="E375" t="s">
        <v>1459</v>
      </c>
      <c r="F375" t="s">
        <v>20</v>
      </c>
      <c r="G375" t="s">
        <v>21</v>
      </c>
      <c r="H375">
        <v>95000000</v>
      </c>
      <c r="I375">
        <v>2003</v>
      </c>
      <c r="J375">
        <v>5.5</v>
      </c>
    </row>
    <row r="376" spans="1:10" x14ac:dyDescent="0.3">
      <c r="A376" t="s">
        <v>718</v>
      </c>
      <c r="B376">
        <v>129</v>
      </c>
      <c r="C376">
        <v>64685359</v>
      </c>
      <c r="D376" t="s">
        <v>1460</v>
      </c>
      <c r="E376" t="s">
        <v>1461</v>
      </c>
      <c r="F376" t="s">
        <v>20</v>
      </c>
      <c r="G376" t="s">
        <v>21</v>
      </c>
      <c r="H376">
        <v>90000000</v>
      </c>
      <c r="I376">
        <v>2016</v>
      </c>
      <c r="J376">
        <v>6.9</v>
      </c>
    </row>
    <row r="377" spans="1:10" x14ac:dyDescent="0.3">
      <c r="A377" t="s">
        <v>798</v>
      </c>
      <c r="B377">
        <v>116</v>
      </c>
      <c r="C377">
        <v>61355436</v>
      </c>
      <c r="D377" t="s">
        <v>1102</v>
      </c>
      <c r="E377" t="s">
        <v>1465</v>
      </c>
      <c r="F377" t="s">
        <v>20</v>
      </c>
      <c r="G377" t="s">
        <v>21</v>
      </c>
      <c r="H377">
        <v>68000000</v>
      </c>
      <c r="I377">
        <v>1997</v>
      </c>
      <c r="J377">
        <v>6.2</v>
      </c>
    </row>
    <row r="378" spans="1:10" x14ac:dyDescent="0.3">
      <c r="A378" t="s">
        <v>1142</v>
      </c>
      <c r="B378">
        <v>114</v>
      </c>
      <c r="C378">
        <v>26871</v>
      </c>
      <c r="D378" t="s">
        <v>227</v>
      </c>
      <c r="E378" t="s">
        <v>1468</v>
      </c>
      <c r="F378" t="s">
        <v>20</v>
      </c>
      <c r="G378" t="s">
        <v>520</v>
      </c>
      <c r="H378">
        <v>92000000</v>
      </c>
      <c r="I378">
        <v>2001</v>
      </c>
      <c r="J378">
        <v>7</v>
      </c>
    </row>
    <row r="379" spans="1:10" x14ac:dyDescent="0.3">
      <c r="A379" t="s">
        <v>1470</v>
      </c>
      <c r="B379">
        <v>114</v>
      </c>
      <c r="C379">
        <v>60874615</v>
      </c>
      <c r="D379" t="s">
        <v>780</v>
      </c>
      <c r="E379" t="s">
        <v>1471</v>
      </c>
      <c r="F379" t="s">
        <v>20</v>
      </c>
      <c r="G379" t="s">
        <v>21</v>
      </c>
      <c r="H379">
        <v>90000000</v>
      </c>
      <c r="I379">
        <v>2000</v>
      </c>
      <c r="J379">
        <v>5.6</v>
      </c>
    </row>
    <row r="380" spans="1:10" x14ac:dyDescent="0.3">
      <c r="A380" t="s">
        <v>847</v>
      </c>
      <c r="B380">
        <v>96</v>
      </c>
      <c r="C380">
        <v>143618384</v>
      </c>
      <c r="D380" t="s">
        <v>849</v>
      </c>
      <c r="E380" t="s">
        <v>1474</v>
      </c>
      <c r="F380" t="s">
        <v>20</v>
      </c>
      <c r="G380" t="s">
        <v>21</v>
      </c>
      <c r="H380">
        <v>90000000</v>
      </c>
      <c r="I380">
        <v>2011</v>
      </c>
      <c r="J380">
        <v>7</v>
      </c>
    </row>
    <row r="381" spans="1:10" x14ac:dyDescent="0.3">
      <c r="A381" t="s">
        <v>832</v>
      </c>
      <c r="B381">
        <v>132</v>
      </c>
      <c r="C381">
        <v>58220776</v>
      </c>
      <c r="D381" t="s">
        <v>1476</v>
      </c>
      <c r="E381" t="s">
        <v>1477</v>
      </c>
      <c r="F381" t="s">
        <v>20</v>
      </c>
      <c r="G381" t="s">
        <v>21</v>
      </c>
      <c r="H381">
        <v>100000000</v>
      </c>
      <c r="I381">
        <v>1999</v>
      </c>
      <c r="J381">
        <v>6.8</v>
      </c>
    </row>
    <row r="382" spans="1:10" x14ac:dyDescent="0.3">
      <c r="A382" t="s">
        <v>1478</v>
      </c>
      <c r="B382">
        <v>104</v>
      </c>
      <c r="C382">
        <v>47474112</v>
      </c>
      <c r="D382" t="s">
        <v>919</v>
      </c>
      <c r="E382" t="s">
        <v>1480</v>
      </c>
      <c r="F382" t="s">
        <v>20</v>
      </c>
      <c r="G382" t="s">
        <v>21</v>
      </c>
      <c r="H382">
        <v>90000000</v>
      </c>
      <c r="I382">
        <v>1997</v>
      </c>
      <c r="J382">
        <v>5.4</v>
      </c>
    </row>
    <row r="383" spans="1:10" x14ac:dyDescent="0.3">
      <c r="A383" t="s">
        <v>1482</v>
      </c>
      <c r="B383">
        <v>111</v>
      </c>
      <c r="C383">
        <v>42877165</v>
      </c>
      <c r="D383" t="s">
        <v>315</v>
      </c>
      <c r="E383" t="s">
        <v>1483</v>
      </c>
      <c r="F383" t="s">
        <v>20</v>
      </c>
      <c r="G383" t="s">
        <v>21</v>
      </c>
      <c r="H383">
        <v>86000000</v>
      </c>
      <c r="I383">
        <v>1997</v>
      </c>
      <c r="J383">
        <v>6.1</v>
      </c>
    </row>
    <row r="384" spans="1:10" x14ac:dyDescent="0.3">
      <c r="A384" t="s">
        <v>1485</v>
      </c>
      <c r="B384">
        <v>138</v>
      </c>
      <c r="C384">
        <v>35168677</v>
      </c>
      <c r="D384" t="s">
        <v>1424</v>
      </c>
      <c r="E384" t="s">
        <v>1487</v>
      </c>
      <c r="F384" t="s">
        <v>20</v>
      </c>
      <c r="G384" t="s">
        <v>34</v>
      </c>
      <c r="H384">
        <v>100000000</v>
      </c>
      <c r="I384">
        <v>2002</v>
      </c>
      <c r="J384">
        <v>6.7</v>
      </c>
    </row>
    <row r="385" spans="1:10" x14ac:dyDescent="0.3">
      <c r="A385" t="s">
        <v>1489</v>
      </c>
      <c r="B385">
        <v>129</v>
      </c>
      <c r="C385">
        <v>37567440</v>
      </c>
      <c r="D385" t="s">
        <v>117</v>
      </c>
      <c r="E385" t="s">
        <v>1491</v>
      </c>
      <c r="F385" t="s">
        <v>20</v>
      </c>
      <c r="G385" t="s">
        <v>21</v>
      </c>
      <c r="H385">
        <v>20000000</v>
      </c>
      <c r="I385">
        <v>1982</v>
      </c>
      <c r="J385">
        <v>6.9</v>
      </c>
    </row>
    <row r="386" spans="1:10" x14ac:dyDescent="0.3">
      <c r="A386" t="s">
        <v>573</v>
      </c>
      <c r="B386">
        <v>144</v>
      </c>
      <c r="C386">
        <v>61644321</v>
      </c>
      <c r="D386" t="s">
        <v>1076</v>
      </c>
      <c r="E386" t="s">
        <v>1495</v>
      </c>
      <c r="F386" t="s">
        <v>20</v>
      </c>
      <c r="G386" t="s">
        <v>21</v>
      </c>
      <c r="H386">
        <v>88000000</v>
      </c>
      <c r="I386">
        <v>2005</v>
      </c>
      <c r="J386">
        <v>8</v>
      </c>
    </row>
    <row r="387" spans="1:10" x14ac:dyDescent="0.3">
      <c r="A387" t="s">
        <v>1497</v>
      </c>
      <c r="B387">
        <v>110</v>
      </c>
      <c r="C387">
        <v>190562</v>
      </c>
      <c r="D387" t="s">
        <v>1498</v>
      </c>
      <c r="E387" t="s">
        <v>1500</v>
      </c>
      <c r="F387" t="s">
        <v>20</v>
      </c>
      <c r="G387" t="s">
        <v>34</v>
      </c>
      <c r="H387">
        <v>90000000</v>
      </c>
      <c r="I387">
        <v>2010</v>
      </c>
      <c r="J387">
        <v>4.4000000000000004</v>
      </c>
    </row>
    <row r="388" spans="1:10" x14ac:dyDescent="0.3">
      <c r="A388" t="s">
        <v>1502</v>
      </c>
      <c r="B388">
        <v>140</v>
      </c>
      <c r="C388">
        <v>120147445</v>
      </c>
      <c r="D388" t="s">
        <v>1504</v>
      </c>
      <c r="E388" t="s">
        <v>1505</v>
      </c>
      <c r="F388" t="s">
        <v>20</v>
      </c>
      <c r="G388" t="s">
        <v>21</v>
      </c>
      <c r="H388">
        <v>87000000</v>
      </c>
      <c r="I388">
        <v>2003</v>
      </c>
      <c r="J388">
        <v>7.3</v>
      </c>
    </row>
    <row r="389" spans="1:10" x14ac:dyDescent="0.3">
      <c r="A389" t="s">
        <v>1057</v>
      </c>
      <c r="B389">
        <v>113</v>
      </c>
      <c r="C389">
        <v>241688385</v>
      </c>
      <c r="D389" t="s">
        <v>484</v>
      </c>
      <c r="E389" t="s">
        <v>1507</v>
      </c>
      <c r="F389" t="s">
        <v>20</v>
      </c>
      <c r="G389" t="s">
        <v>21</v>
      </c>
      <c r="H389">
        <v>92000000</v>
      </c>
      <c r="I389">
        <v>1996</v>
      </c>
      <c r="J389">
        <v>6.3</v>
      </c>
    </row>
    <row r="390" spans="1:10" x14ac:dyDescent="0.3">
      <c r="A390" t="s">
        <v>296</v>
      </c>
      <c r="B390">
        <v>143</v>
      </c>
      <c r="C390">
        <v>233630478</v>
      </c>
      <c r="D390" t="s">
        <v>1510</v>
      </c>
      <c r="E390" t="s">
        <v>1511</v>
      </c>
      <c r="F390" t="s">
        <v>20</v>
      </c>
      <c r="G390" t="s">
        <v>21</v>
      </c>
      <c r="H390">
        <v>90000000</v>
      </c>
      <c r="I390">
        <v>2000</v>
      </c>
      <c r="J390">
        <v>7.7</v>
      </c>
    </row>
    <row r="391" spans="1:10" x14ac:dyDescent="0.3">
      <c r="A391" t="s">
        <v>570</v>
      </c>
      <c r="B391">
        <v>108</v>
      </c>
      <c r="C391">
        <v>197992827</v>
      </c>
      <c r="D391" t="s">
        <v>1513</v>
      </c>
      <c r="E391" t="s">
        <v>1514</v>
      </c>
      <c r="F391" t="s">
        <v>20</v>
      </c>
      <c r="G391" t="s">
        <v>21</v>
      </c>
      <c r="H391">
        <v>100000000</v>
      </c>
      <c r="I391">
        <v>2006</v>
      </c>
      <c r="J391">
        <v>6.5</v>
      </c>
    </row>
    <row r="392" spans="1:10" x14ac:dyDescent="0.3">
      <c r="A392" t="s">
        <v>771</v>
      </c>
      <c r="B392">
        <v>108</v>
      </c>
      <c r="C392">
        <v>176049130</v>
      </c>
      <c r="D392" t="s">
        <v>772</v>
      </c>
      <c r="E392" t="s">
        <v>1517</v>
      </c>
      <c r="F392" t="s">
        <v>20</v>
      </c>
      <c r="G392" t="s">
        <v>21</v>
      </c>
      <c r="H392">
        <v>75000000</v>
      </c>
      <c r="I392">
        <v>2004</v>
      </c>
      <c r="J392">
        <v>7.8</v>
      </c>
    </row>
    <row r="393" spans="1:10" x14ac:dyDescent="0.3">
      <c r="A393" t="s">
        <v>482</v>
      </c>
      <c r="B393">
        <v>124</v>
      </c>
      <c r="C393">
        <v>172620724</v>
      </c>
      <c r="D393" t="s">
        <v>484</v>
      </c>
      <c r="E393" t="s">
        <v>1519</v>
      </c>
      <c r="F393" t="s">
        <v>20</v>
      </c>
      <c r="G393" t="s">
        <v>21</v>
      </c>
      <c r="H393">
        <v>85000000</v>
      </c>
      <c r="I393">
        <v>1997</v>
      </c>
      <c r="J393">
        <v>6.4</v>
      </c>
    </row>
    <row r="394" spans="1:10" x14ac:dyDescent="0.3">
      <c r="A394" t="s">
        <v>1005</v>
      </c>
      <c r="B394">
        <v>116</v>
      </c>
      <c r="C394">
        <v>183405771</v>
      </c>
      <c r="D394" t="s">
        <v>1007</v>
      </c>
      <c r="E394" t="s">
        <v>1521</v>
      </c>
      <c r="F394" t="s">
        <v>20</v>
      </c>
      <c r="G394" t="s">
        <v>21</v>
      </c>
      <c r="H394">
        <v>85000000</v>
      </c>
      <c r="I394">
        <v>2001</v>
      </c>
      <c r="J394">
        <v>7.8</v>
      </c>
    </row>
    <row r="395" spans="1:10" x14ac:dyDescent="0.3">
      <c r="A395" t="s">
        <v>1523</v>
      </c>
      <c r="B395">
        <v>110</v>
      </c>
      <c r="C395">
        <v>20315324</v>
      </c>
      <c r="D395" t="s">
        <v>54</v>
      </c>
      <c r="E395" t="s">
        <v>1524</v>
      </c>
      <c r="F395" t="s">
        <v>20</v>
      </c>
      <c r="G395" t="s">
        <v>520</v>
      </c>
      <c r="H395">
        <v>75000000</v>
      </c>
      <c r="I395">
        <v>2011</v>
      </c>
      <c r="J395">
        <v>5.8</v>
      </c>
    </row>
    <row r="396" spans="1:10" x14ac:dyDescent="0.3">
      <c r="A396" t="s">
        <v>1525</v>
      </c>
      <c r="B396">
        <v>91</v>
      </c>
      <c r="C396">
        <v>148313048</v>
      </c>
      <c r="D396" t="s">
        <v>535</v>
      </c>
      <c r="E396" t="s">
        <v>1526</v>
      </c>
      <c r="F396" t="s">
        <v>20</v>
      </c>
      <c r="G396" t="s">
        <v>21</v>
      </c>
      <c r="H396">
        <v>85000000</v>
      </c>
      <c r="I396">
        <v>2012</v>
      </c>
      <c r="J396">
        <v>7.1</v>
      </c>
    </row>
    <row r="397" spans="1:10" x14ac:dyDescent="0.3">
      <c r="A397" t="s">
        <v>1527</v>
      </c>
      <c r="B397">
        <v>107</v>
      </c>
      <c r="C397">
        <v>127706877</v>
      </c>
      <c r="D397" t="s">
        <v>1529</v>
      </c>
      <c r="E397" t="s">
        <v>1531</v>
      </c>
      <c r="F397" t="s">
        <v>20</v>
      </c>
      <c r="G397" t="s">
        <v>21</v>
      </c>
      <c r="H397">
        <v>85000000</v>
      </c>
      <c r="I397">
        <v>2007</v>
      </c>
      <c r="J397">
        <v>7.1</v>
      </c>
    </row>
    <row r="398" spans="1:10" x14ac:dyDescent="0.3">
      <c r="A398" t="s">
        <v>1538</v>
      </c>
      <c r="B398">
        <v>115</v>
      </c>
      <c r="C398">
        <v>126149655</v>
      </c>
      <c r="D398" t="s">
        <v>799</v>
      </c>
      <c r="E398" t="s">
        <v>1539</v>
      </c>
      <c r="F398" t="s">
        <v>20</v>
      </c>
      <c r="G398" t="s">
        <v>21</v>
      </c>
      <c r="H398">
        <v>85000000</v>
      </c>
      <c r="I398">
        <v>2012</v>
      </c>
      <c r="J398">
        <v>6.8</v>
      </c>
    </row>
    <row r="399" spans="1:10" x14ac:dyDescent="0.3">
      <c r="A399" t="s">
        <v>1527</v>
      </c>
      <c r="B399">
        <v>100</v>
      </c>
      <c r="C399">
        <v>66941559</v>
      </c>
      <c r="D399" t="s">
        <v>1540</v>
      </c>
      <c r="E399" t="s">
        <v>1541</v>
      </c>
      <c r="F399" t="s">
        <v>20</v>
      </c>
      <c r="G399" t="s">
        <v>21</v>
      </c>
      <c r="H399">
        <v>85000000</v>
      </c>
      <c r="I399">
        <v>2000</v>
      </c>
      <c r="J399">
        <v>4.8</v>
      </c>
    </row>
    <row r="400" spans="1:10" x14ac:dyDescent="0.3">
      <c r="A400" t="s">
        <v>176</v>
      </c>
      <c r="B400">
        <v>104</v>
      </c>
      <c r="C400">
        <v>78009155</v>
      </c>
      <c r="D400" t="s">
        <v>1151</v>
      </c>
      <c r="E400" t="s">
        <v>1544</v>
      </c>
      <c r="F400" t="s">
        <v>20</v>
      </c>
      <c r="G400" t="s">
        <v>21</v>
      </c>
      <c r="H400">
        <v>75000000</v>
      </c>
      <c r="I400">
        <v>2011</v>
      </c>
      <c r="J400">
        <v>6.2</v>
      </c>
    </row>
    <row r="401" spans="1:10" x14ac:dyDescent="0.3">
      <c r="A401" t="s">
        <v>1545</v>
      </c>
      <c r="B401">
        <v>138</v>
      </c>
      <c r="C401">
        <v>63224849</v>
      </c>
      <c r="D401" t="s">
        <v>1106</v>
      </c>
      <c r="E401" t="s">
        <v>1546</v>
      </c>
      <c r="F401" t="s">
        <v>20</v>
      </c>
      <c r="G401" t="s">
        <v>21</v>
      </c>
      <c r="H401">
        <v>85000000</v>
      </c>
      <c r="I401">
        <v>2006</v>
      </c>
      <c r="J401">
        <v>6.9</v>
      </c>
    </row>
    <row r="402" spans="1:10" x14ac:dyDescent="0.3">
      <c r="A402" t="s">
        <v>1142</v>
      </c>
      <c r="B402">
        <v>140</v>
      </c>
      <c r="C402">
        <v>111544445</v>
      </c>
      <c r="D402" t="s">
        <v>749</v>
      </c>
      <c r="E402" t="s">
        <v>1548</v>
      </c>
      <c r="F402" t="s">
        <v>20</v>
      </c>
      <c r="G402" t="s">
        <v>21</v>
      </c>
      <c r="H402">
        <v>90000000</v>
      </c>
      <c r="I402">
        <v>1998</v>
      </c>
      <c r="J402">
        <v>7.3</v>
      </c>
    </row>
    <row r="403" spans="1:10" x14ac:dyDescent="0.3">
      <c r="A403" t="s">
        <v>1545</v>
      </c>
      <c r="B403">
        <v>120</v>
      </c>
      <c r="C403">
        <v>112703470</v>
      </c>
      <c r="D403" t="s">
        <v>936</v>
      </c>
      <c r="E403" t="s">
        <v>1552</v>
      </c>
      <c r="F403" t="s">
        <v>20</v>
      </c>
      <c r="G403" t="s">
        <v>21</v>
      </c>
      <c r="H403">
        <v>85000000</v>
      </c>
      <c r="I403">
        <v>2009</v>
      </c>
      <c r="J403">
        <v>6.6</v>
      </c>
    </row>
    <row r="404" spans="1:10" x14ac:dyDescent="0.3">
      <c r="A404" t="s">
        <v>1005</v>
      </c>
      <c r="B404">
        <v>122</v>
      </c>
      <c r="C404">
        <v>117144465</v>
      </c>
      <c r="D404" t="s">
        <v>1007</v>
      </c>
      <c r="E404" t="s">
        <v>1555</v>
      </c>
      <c r="F404" t="s">
        <v>20</v>
      </c>
      <c r="G404" t="s">
        <v>21</v>
      </c>
      <c r="H404">
        <v>85000000</v>
      </c>
      <c r="I404">
        <v>2007</v>
      </c>
      <c r="J404">
        <v>6.9</v>
      </c>
    </row>
    <row r="405" spans="1:10" x14ac:dyDescent="0.3">
      <c r="A405" t="s">
        <v>1556</v>
      </c>
      <c r="B405">
        <v>83</v>
      </c>
      <c r="C405">
        <v>84303558</v>
      </c>
      <c r="D405" t="s">
        <v>320</v>
      </c>
      <c r="E405" t="s">
        <v>1558</v>
      </c>
      <c r="F405" t="s">
        <v>20</v>
      </c>
      <c r="G405" t="s">
        <v>21</v>
      </c>
      <c r="H405">
        <v>85000000</v>
      </c>
      <c r="I405">
        <v>2006</v>
      </c>
      <c r="J405">
        <v>6.2</v>
      </c>
    </row>
    <row r="406" spans="1:10" x14ac:dyDescent="0.3">
      <c r="A406" t="s">
        <v>1560</v>
      </c>
      <c r="B406">
        <v>139</v>
      </c>
      <c r="C406">
        <v>150832203</v>
      </c>
      <c r="D406" t="s">
        <v>913</v>
      </c>
      <c r="E406" t="s">
        <v>1561</v>
      </c>
      <c r="F406" t="s">
        <v>20</v>
      </c>
      <c r="G406" t="s">
        <v>21</v>
      </c>
      <c r="H406">
        <v>85000000</v>
      </c>
      <c r="I406">
        <v>2014</v>
      </c>
      <c r="J406">
        <v>6.7</v>
      </c>
    </row>
    <row r="407" spans="1:10" x14ac:dyDescent="0.3">
      <c r="A407" t="s">
        <v>1562</v>
      </c>
      <c r="B407">
        <v>131</v>
      </c>
      <c r="C407">
        <v>51396781</v>
      </c>
      <c r="D407" t="s">
        <v>1290</v>
      </c>
      <c r="E407" t="s">
        <v>1565</v>
      </c>
      <c r="F407" t="s">
        <v>20</v>
      </c>
      <c r="G407" t="s">
        <v>21</v>
      </c>
      <c r="H407">
        <v>68000000</v>
      </c>
      <c r="I407">
        <v>2001</v>
      </c>
      <c r="J407">
        <v>7.6</v>
      </c>
    </row>
    <row r="408" spans="1:10" x14ac:dyDescent="0.3">
      <c r="A408" t="s">
        <v>153</v>
      </c>
      <c r="B408">
        <v>104</v>
      </c>
      <c r="C408">
        <v>47592825</v>
      </c>
      <c r="D408" t="s">
        <v>722</v>
      </c>
      <c r="E408" t="s">
        <v>1567</v>
      </c>
      <c r="F408" t="s">
        <v>20</v>
      </c>
      <c r="G408" t="s">
        <v>21</v>
      </c>
      <c r="H408">
        <v>85000000</v>
      </c>
      <c r="I408">
        <v>2003</v>
      </c>
      <c r="J408">
        <v>6.7</v>
      </c>
    </row>
    <row r="409" spans="1:10" x14ac:dyDescent="0.3">
      <c r="A409" t="s">
        <v>868</v>
      </c>
      <c r="B409">
        <v>130</v>
      </c>
      <c r="C409">
        <v>50016394</v>
      </c>
      <c r="D409" t="s">
        <v>1569</v>
      </c>
      <c r="E409" t="s">
        <v>1571</v>
      </c>
      <c r="F409" t="s">
        <v>20</v>
      </c>
      <c r="G409" t="s">
        <v>21</v>
      </c>
      <c r="H409">
        <v>70000000</v>
      </c>
      <c r="I409">
        <v>1993</v>
      </c>
      <c r="J409">
        <v>6.2</v>
      </c>
    </row>
    <row r="410" spans="1:10" x14ac:dyDescent="0.3">
      <c r="A410" t="s">
        <v>105</v>
      </c>
      <c r="B410">
        <v>145</v>
      </c>
      <c r="C410">
        <v>57010853</v>
      </c>
      <c r="D410" t="s">
        <v>146</v>
      </c>
      <c r="E410" t="s">
        <v>1573</v>
      </c>
      <c r="F410" t="s">
        <v>20</v>
      </c>
      <c r="G410" t="s">
        <v>21</v>
      </c>
      <c r="H410">
        <v>85000000</v>
      </c>
      <c r="I410">
        <v>2005</v>
      </c>
      <c r="J410">
        <v>7.3</v>
      </c>
    </row>
    <row r="411" spans="1:10" x14ac:dyDescent="0.3">
      <c r="A411" t="s">
        <v>277</v>
      </c>
      <c r="B411">
        <v>104</v>
      </c>
      <c r="C411">
        <v>62494975</v>
      </c>
      <c r="D411" t="s">
        <v>227</v>
      </c>
      <c r="E411" t="s">
        <v>1577</v>
      </c>
      <c r="F411" t="s">
        <v>20</v>
      </c>
      <c r="G411" t="s">
        <v>21</v>
      </c>
      <c r="H411">
        <v>85000000</v>
      </c>
      <c r="I411">
        <v>2006</v>
      </c>
      <c r="J411">
        <v>6</v>
      </c>
    </row>
    <row r="412" spans="1:10" x14ac:dyDescent="0.3">
      <c r="A412" t="s">
        <v>1579</v>
      </c>
      <c r="B412">
        <v>97</v>
      </c>
      <c r="C412">
        <v>46440491</v>
      </c>
      <c r="D412" t="s">
        <v>185</v>
      </c>
      <c r="E412" t="s">
        <v>1581</v>
      </c>
      <c r="F412" t="s">
        <v>20</v>
      </c>
      <c r="G412" t="s">
        <v>34</v>
      </c>
      <c r="H412">
        <v>100000000</v>
      </c>
      <c r="I412">
        <v>2011</v>
      </c>
      <c r="J412">
        <v>7.1</v>
      </c>
    </row>
    <row r="413" spans="1:10" x14ac:dyDescent="0.3">
      <c r="A413" t="s">
        <v>1583</v>
      </c>
      <c r="B413">
        <v>178</v>
      </c>
      <c r="C413">
        <v>44606335</v>
      </c>
      <c r="D413" t="s">
        <v>467</v>
      </c>
      <c r="E413" t="s">
        <v>1584</v>
      </c>
      <c r="F413" t="s">
        <v>20</v>
      </c>
      <c r="G413" t="s">
        <v>21</v>
      </c>
      <c r="H413">
        <v>90000000</v>
      </c>
      <c r="I413">
        <v>1998</v>
      </c>
      <c r="J413">
        <v>7.1</v>
      </c>
    </row>
    <row r="414" spans="1:10" x14ac:dyDescent="0.3">
      <c r="A414" t="s">
        <v>1585</v>
      </c>
      <c r="B414">
        <v>108</v>
      </c>
      <c r="C414">
        <v>40048332</v>
      </c>
      <c r="D414" t="s">
        <v>622</v>
      </c>
      <c r="E414" t="s">
        <v>1588</v>
      </c>
      <c r="F414" t="s">
        <v>20</v>
      </c>
      <c r="G414" t="s">
        <v>21</v>
      </c>
      <c r="H414">
        <v>85000000</v>
      </c>
      <c r="I414">
        <v>2002</v>
      </c>
      <c r="J414">
        <v>5.5</v>
      </c>
    </row>
    <row r="415" spans="1:10" x14ac:dyDescent="0.3">
      <c r="A415" t="s">
        <v>1590</v>
      </c>
      <c r="B415">
        <v>123</v>
      </c>
      <c r="D415" t="s">
        <v>1592</v>
      </c>
      <c r="E415" t="s">
        <v>1594</v>
      </c>
      <c r="F415" t="s">
        <v>20</v>
      </c>
      <c r="G415" t="s">
        <v>21</v>
      </c>
      <c r="I415">
        <v>1979</v>
      </c>
      <c r="J415">
        <v>7.8</v>
      </c>
    </row>
    <row r="416" spans="1:10" x14ac:dyDescent="0.3">
      <c r="A416" t="s">
        <v>1596</v>
      </c>
      <c r="B416">
        <v>106</v>
      </c>
      <c r="C416">
        <v>64933670</v>
      </c>
      <c r="D416" t="s">
        <v>1597</v>
      </c>
      <c r="E416" t="s">
        <v>1598</v>
      </c>
      <c r="F416" t="s">
        <v>20</v>
      </c>
      <c r="G416" t="s">
        <v>21</v>
      </c>
      <c r="H416">
        <v>85000000</v>
      </c>
      <c r="I416">
        <v>2012</v>
      </c>
      <c r="J416">
        <v>5.6</v>
      </c>
    </row>
    <row r="417" spans="1:10" x14ac:dyDescent="0.3">
      <c r="A417" t="s">
        <v>1599</v>
      </c>
      <c r="B417">
        <v>112</v>
      </c>
      <c r="C417">
        <v>31494270</v>
      </c>
      <c r="D417" t="s">
        <v>1601</v>
      </c>
      <c r="E417" t="s">
        <v>1603</v>
      </c>
      <c r="F417" t="s">
        <v>20</v>
      </c>
      <c r="G417" t="s">
        <v>21</v>
      </c>
      <c r="H417">
        <v>60000000</v>
      </c>
      <c r="I417">
        <v>2010</v>
      </c>
      <c r="J417">
        <v>7.5</v>
      </c>
    </row>
    <row r="418" spans="1:10" x14ac:dyDescent="0.3">
      <c r="A418" t="s">
        <v>1605</v>
      </c>
      <c r="B418">
        <v>135</v>
      </c>
      <c r="C418">
        <v>31111260</v>
      </c>
      <c r="D418" t="s">
        <v>155</v>
      </c>
      <c r="E418" t="s">
        <v>1607</v>
      </c>
      <c r="F418" t="s">
        <v>20</v>
      </c>
      <c r="G418" t="s">
        <v>21</v>
      </c>
      <c r="H418">
        <v>60000000</v>
      </c>
      <c r="I418">
        <v>2003</v>
      </c>
      <c r="J418">
        <v>5.4</v>
      </c>
    </row>
    <row r="419" spans="1:10" x14ac:dyDescent="0.3">
      <c r="A419" t="s">
        <v>1609</v>
      </c>
      <c r="B419">
        <v>109</v>
      </c>
      <c r="C419">
        <v>123307945</v>
      </c>
      <c r="D419" t="s">
        <v>1611</v>
      </c>
      <c r="E419" t="s">
        <v>1613</v>
      </c>
      <c r="F419" t="s">
        <v>20</v>
      </c>
      <c r="G419" t="s">
        <v>21</v>
      </c>
      <c r="H419">
        <v>65000000</v>
      </c>
      <c r="I419">
        <v>2000</v>
      </c>
      <c r="J419">
        <v>4.3</v>
      </c>
    </row>
    <row r="420" spans="1:10" x14ac:dyDescent="0.3">
      <c r="A420" t="s">
        <v>1037</v>
      </c>
      <c r="B420">
        <v>86</v>
      </c>
      <c r="C420">
        <v>153288182</v>
      </c>
      <c r="D420" t="s">
        <v>1616</v>
      </c>
      <c r="E420" t="s">
        <v>1618</v>
      </c>
      <c r="F420" t="s">
        <v>20</v>
      </c>
      <c r="G420" t="s">
        <v>21</v>
      </c>
      <c r="H420">
        <v>84000000</v>
      </c>
      <c r="I420">
        <v>2002</v>
      </c>
      <c r="J420">
        <v>4.9000000000000004</v>
      </c>
    </row>
    <row r="421" spans="1:10" x14ac:dyDescent="0.3">
      <c r="A421" t="s">
        <v>1620</v>
      </c>
      <c r="B421">
        <v>95</v>
      </c>
      <c r="C421">
        <v>13401683</v>
      </c>
      <c r="D421" t="s">
        <v>441</v>
      </c>
      <c r="E421" t="s">
        <v>1623</v>
      </c>
      <c r="F421" t="s">
        <v>20</v>
      </c>
      <c r="G421" t="s">
        <v>34</v>
      </c>
      <c r="H421">
        <v>35000000</v>
      </c>
      <c r="I421">
        <v>2012</v>
      </c>
      <c r="J421">
        <v>7.1</v>
      </c>
    </row>
    <row r="422" spans="1:10" x14ac:dyDescent="0.3">
      <c r="A422" t="s">
        <v>1071</v>
      </c>
      <c r="B422">
        <v>107</v>
      </c>
      <c r="C422">
        <v>137340146</v>
      </c>
      <c r="D422" t="s">
        <v>1626</v>
      </c>
      <c r="E422" t="s">
        <v>1627</v>
      </c>
      <c r="F422" t="s">
        <v>20</v>
      </c>
      <c r="G422" t="s">
        <v>21</v>
      </c>
      <c r="H422">
        <v>70000000</v>
      </c>
      <c r="I422">
        <v>2006</v>
      </c>
      <c r="J422">
        <v>6.4</v>
      </c>
    </row>
    <row r="423" spans="1:10" x14ac:dyDescent="0.3">
      <c r="A423" t="s">
        <v>1629</v>
      </c>
      <c r="B423">
        <v>130</v>
      </c>
      <c r="D423" t="s">
        <v>595</v>
      </c>
      <c r="E423" t="s">
        <v>1632</v>
      </c>
      <c r="F423" t="s">
        <v>20</v>
      </c>
      <c r="G423" t="s">
        <v>21</v>
      </c>
      <c r="H423">
        <v>8000000</v>
      </c>
      <c r="I423">
        <v>1982</v>
      </c>
      <c r="J423">
        <v>6.9</v>
      </c>
    </row>
    <row r="424" spans="1:10" x14ac:dyDescent="0.3">
      <c r="A424" t="s">
        <v>996</v>
      </c>
      <c r="B424">
        <v>82</v>
      </c>
      <c r="C424">
        <v>43575716</v>
      </c>
      <c r="D424" t="s">
        <v>1634</v>
      </c>
      <c r="E424" t="s">
        <v>1635</v>
      </c>
      <c r="F424" t="s">
        <v>20</v>
      </c>
      <c r="G424" t="s">
        <v>21</v>
      </c>
      <c r="H424">
        <v>85000000</v>
      </c>
      <c r="I424">
        <v>2010</v>
      </c>
      <c r="J424">
        <v>4.3</v>
      </c>
    </row>
    <row r="425" spans="1:10" x14ac:dyDescent="0.3">
      <c r="A425" t="s">
        <v>354</v>
      </c>
      <c r="B425">
        <v>88</v>
      </c>
      <c r="C425">
        <v>80170146</v>
      </c>
      <c r="D425" t="s">
        <v>155</v>
      </c>
      <c r="E425" t="s">
        <v>1637</v>
      </c>
      <c r="F425" t="s">
        <v>20</v>
      </c>
      <c r="G425" t="s">
        <v>21</v>
      </c>
      <c r="H425">
        <v>85000000</v>
      </c>
      <c r="I425">
        <v>2008</v>
      </c>
      <c r="J425">
        <v>6.1</v>
      </c>
    </row>
    <row r="426" spans="1:10" x14ac:dyDescent="0.3">
      <c r="A426" t="s">
        <v>257</v>
      </c>
      <c r="B426">
        <v>120</v>
      </c>
      <c r="C426">
        <v>75754670</v>
      </c>
      <c r="D426" t="s">
        <v>1640</v>
      </c>
      <c r="E426" t="s">
        <v>1642</v>
      </c>
      <c r="F426" t="s">
        <v>20</v>
      </c>
      <c r="G426" t="s">
        <v>21</v>
      </c>
      <c r="H426">
        <v>85000000</v>
      </c>
      <c r="I426">
        <v>2008</v>
      </c>
      <c r="J426">
        <v>7</v>
      </c>
    </row>
    <row r="427" spans="1:10" x14ac:dyDescent="0.3">
      <c r="A427" t="s">
        <v>465</v>
      </c>
      <c r="B427">
        <v>162</v>
      </c>
      <c r="C427">
        <v>33048353</v>
      </c>
      <c r="D427" t="s">
        <v>1644</v>
      </c>
      <c r="E427" t="s">
        <v>1645</v>
      </c>
      <c r="F427" t="s">
        <v>20</v>
      </c>
      <c r="G427" t="s">
        <v>21</v>
      </c>
      <c r="H427">
        <v>65000000</v>
      </c>
      <c r="I427">
        <v>2007</v>
      </c>
      <c r="J427">
        <v>7.7</v>
      </c>
    </row>
    <row r="428" spans="1:10" x14ac:dyDescent="0.3">
      <c r="A428" t="s">
        <v>999</v>
      </c>
      <c r="B428">
        <v>123</v>
      </c>
      <c r="C428">
        <v>34543701</v>
      </c>
      <c r="D428" t="s">
        <v>1082</v>
      </c>
      <c r="E428" t="s">
        <v>1648</v>
      </c>
      <c r="F428" t="s">
        <v>20</v>
      </c>
      <c r="G428" t="s">
        <v>21</v>
      </c>
      <c r="H428">
        <v>82000000</v>
      </c>
      <c r="I428">
        <v>2000</v>
      </c>
      <c r="J428">
        <v>5.9</v>
      </c>
    </row>
    <row r="429" spans="1:10" x14ac:dyDescent="0.3">
      <c r="A429" t="s">
        <v>349</v>
      </c>
      <c r="B429">
        <v>101</v>
      </c>
      <c r="C429">
        <v>242589580</v>
      </c>
      <c r="D429" t="s">
        <v>1649</v>
      </c>
      <c r="E429" t="s">
        <v>1650</v>
      </c>
      <c r="F429" t="s">
        <v>20</v>
      </c>
      <c r="G429" t="s">
        <v>21</v>
      </c>
      <c r="H429">
        <v>81000000</v>
      </c>
      <c r="I429">
        <v>2003</v>
      </c>
      <c r="J429">
        <v>6.7</v>
      </c>
    </row>
    <row r="430" spans="1:10" x14ac:dyDescent="0.3">
      <c r="A430" t="s">
        <v>1173</v>
      </c>
      <c r="B430">
        <v>113</v>
      </c>
      <c r="C430">
        <v>102981571</v>
      </c>
      <c r="D430" t="s">
        <v>30</v>
      </c>
      <c r="E430" t="s">
        <v>1651</v>
      </c>
      <c r="F430" t="s">
        <v>20</v>
      </c>
      <c r="G430" t="s">
        <v>21</v>
      </c>
      <c r="H430">
        <v>80000000</v>
      </c>
      <c r="I430">
        <v>2010</v>
      </c>
      <c r="J430">
        <v>6.5</v>
      </c>
    </row>
    <row r="431" spans="1:10" x14ac:dyDescent="0.3">
      <c r="A431" t="s">
        <v>1470</v>
      </c>
      <c r="B431">
        <v>110</v>
      </c>
      <c r="C431">
        <v>180965237</v>
      </c>
      <c r="D431" t="s">
        <v>30</v>
      </c>
      <c r="E431" t="s">
        <v>1652</v>
      </c>
      <c r="F431" t="s">
        <v>20</v>
      </c>
      <c r="G431" t="s">
        <v>21</v>
      </c>
      <c r="H431">
        <v>80000000</v>
      </c>
      <c r="I431">
        <v>1996</v>
      </c>
      <c r="J431">
        <v>7.1</v>
      </c>
    </row>
    <row r="432" spans="1:10" x14ac:dyDescent="0.3">
      <c r="A432" t="s">
        <v>1502</v>
      </c>
      <c r="B432">
        <v>142</v>
      </c>
      <c r="C432">
        <v>407999255</v>
      </c>
      <c r="D432" t="s">
        <v>978</v>
      </c>
      <c r="E432" t="s">
        <v>1654</v>
      </c>
      <c r="F432" t="s">
        <v>20</v>
      </c>
      <c r="G432" t="s">
        <v>21</v>
      </c>
      <c r="H432">
        <v>78000000</v>
      </c>
      <c r="I432">
        <v>2012</v>
      </c>
      <c r="J432">
        <v>7.3</v>
      </c>
    </row>
    <row r="433" spans="1:10" x14ac:dyDescent="0.3">
      <c r="A433" t="s">
        <v>1656</v>
      </c>
      <c r="B433">
        <v>102</v>
      </c>
      <c r="C433">
        <v>254455986</v>
      </c>
      <c r="D433" t="s">
        <v>1099</v>
      </c>
      <c r="E433" t="s">
        <v>1658</v>
      </c>
      <c r="F433" t="s">
        <v>20</v>
      </c>
      <c r="G433" t="s">
        <v>21</v>
      </c>
      <c r="H433">
        <v>80000000</v>
      </c>
      <c r="I433">
        <v>2011</v>
      </c>
      <c r="J433">
        <v>6.5</v>
      </c>
    </row>
    <row r="434" spans="1:10" x14ac:dyDescent="0.3">
      <c r="A434" t="s">
        <v>173</v>
      </c>
      <c r="B434">
        <v>126</v>
      </c>
      <c r="C434">
        <v>162831698</v>
      </c>
      <c r="D434" t="s">
        <v>878</v>
      </c>
      <c r="E434" t="s">
        <v>1660</v>
      </c>
      <c r="F434" t="s">
        <v>20</v>
      </c>
      <c r="G434" t="s">
        <v>21</v>
      </c>
      <c r="H434">
        <v>80000000</v>
      </c>
      <c r="I434">
        <v>1992</v>
      </c>
      <c r="J434">
        <v>7</v>
      </c>
    </row>
    <row r="435" spans="1:10" x14ac:dyDescent="0.3">
      <c r="A435" t="s">
        <v>783</v>
      </c>
      <c r="B435">
        <v>83</v>
      </c>
      <c r="C435">
        <v>155019340</v>
      </c>
      <c r="D435" t="s">
        <v>320</v>
      </c>
      <c r="E435" t="s">
        <v>1662</v>
      </c>
      <c r="F435" t="s">
        <v>20</v>
      </c>
      <c r="G435" t="s">
        <v>21</v>
      </c>
      <c r="H435">
        <v>80000000</v>
      </c>
      <c r="I435">
        <v>2006</v>
      </c>
      <c r="J435">
        <v>6.8</v>
      </c>
    </row>
    <row r="436" spans="1:10" x14ac:dyDescent="0.3">
      <c r="A436" t="s">
        <v>435</v>
      </c>
      <c r="B436">
        <v>85</v>
      </c>
      <c r="C436">
        <v>145771527</v>
      </c>
      <c r="D436" t="s">
        <v>1664</v>
      </c>
      <c r="E436" t="s">
        <v>1665</v>
      </c>
      <c r="F436" t="s">
        <v>20</v>
      </c>
      <c r="G436" t="s">
        <v>21</v>
      </c>
      <c r="H436">
        <v>80000000</v>
      </c>
      <c r="I436">
        <v>2002</v>
      </c>
      <c r="J436">
        <v>7.2</v>
      </c>
    </row>
    <row r="437" spans="1:10" x14ac:dyDescent="0.3">
      <c r="A437" t="s">
        <v>1667</v>
      </c>
      <c r="B437">
        <v>97</v>
      </c>
      <c r="C437">
        <v>82506325</v>
      </c>
      <c r="D437" t="s">
        <v>350</v>
      </c>
      <c r="E437" t="s">
        <v>1668</v>
      </c>
      <c r="F437" t="s">
        <v>20</v>
      </c>
      <c r="G437" t="s">
        <v>21</v>
      </c>
      <c r="I437">
        <v>2006</v>
      </c>
      <c r="J437">
        <v>6.4</v>
      </c>
    </row>
    <row r="438" spans="1:10" x14ac:dyDescent="0.3">
      <c r="A438" t="s">
        <v>1669</v>
      </c>
      <c r="B438">
        <v>120</v>
      </c>
      <c r="C438">
        <v>140459099</v>
      </c>
      <c r="D438" t="s">
        <v>1670</v>
      </c>
      <c r="E438" t="s">
        <v>1671</v>
      </c>
      <c r="F438" t="s">
        <v>20</v>
      </c>
      <c r="G438" t="s">
        <v>21</v>
      </c>
      <c r="H438">
        <v>75000000</v>
      </c>
      <c r="I438">
        <v>1998</v>
      </c>
      <c r="J438">
        <v>6.1</v>
      </c>
    </row>
    <row r="439" spans="1:10" x14ac:dyDescent="0.3">
      <c r="A439" t="s">
        <v>676</v>
      </c>
      <c r="B439">
        <v>116</v>
      </c>
      <c r="C439">
        <v>53215979</v>
      </c>
      <c r="D439" t="s">
        <v>287</v>
      </c>
      <c r="E439" t="s">
        <v>1672</v>
      </c>
      <c r="F439" t="s">
        <v>20</v>
      </c>
      <c r="G439" t="s">
        <v>21</v>
      </c>
      <c r="H439">
        <v>84000000</v>
      </c>
      <c r="I439">
        <v>2013</v>
      </c>
      <c r="J439">
        <v>6.7</v>
      </c>
    </row>
    <row r="440" spans="1:10" x14ac:dyDescent="0.3">
      <c r="A440" t="s">
        <v>1609</v>
      </c>
      <c r="B440">
        <v>113</v>
      </c>
      <c r="C440">
        <v>158115031</v>
      </c>
      <c r="D440" t="s">
        <v>1675</v>
      </c>
      <c r="E440" t="s">
        <v>1676</v>
      </c>
      <c r="F440" t="s">
        <v>20</v>
      </c>
      <c r="G440" t="s">
        <v>21</v>
      </c>
      <c r="H440">
        <v>82000000</v>
      </c>
      <c r="I440">
        <v>2005</v>
      </c>
      <c r="J440">
        <v>6.4</v>
      </c>
    </row>
    <row r="441" spans="1:10" x14ac:dyDescent="0.3">
      <c r="A441" t="s">
        <v>405</v>
      </c>
      <c r="B441">
        <v>87</v>
      </c>
      <c r="C441">
        <v>133103929</v>
      </c>
      <c r="D441" t="s">
        <v>1420</v>
      </c>
      <c r="E441" t="s">
        <v>1678</v>
      </c>
      <c r="F441" t="s">
        <v>20</v>
      </c>
      <c r="G441" t="s">
        <v>21</v>
      </c>
      <c r="H441">
        <v>75000000</v>
      </c>
      <c r="I441">
        <v>2011</v>
      </c>
      <c r="J441">
        <v>4.4000000000000004</v>
      </c>
    </row>
    <row r="442" spans="1:10" x14ac:dyDescent="0.3">
      <c r="A442" t="s">
        <v>1426</v>
      </c>
      <c r="B442">
        <v>101</v>
      </c>
      <c r="C442">
        <v>133668525</v>
      </c>
      <c r="D442" t="s">
        <v>1099</v>
      </c>
      <c r="E442" t="s">
        <v>1680</v>
      </c>
      <c r="F442" t="s">
        <v>20</v>
      </c>
      <c r="G442" t="s">
        <v>21</v>
      </c>
      <c r="H442">
        <v>80000000</v>
      </c>
      <c r="I442">
        <v>2013</v>
      </c>
      <c r="J442">
        <v>5.4</v>
      </c>
    </row>
    <row r="443" spans="1:10" x14ac:dyDescent="0.3">
      <c r="A443" t="s">
        <v>1609</v>
      </c>
      <c r="B443">
        <v>110</v>
      </c>
      <c r="C443">
        <v>130313314</v>
      </c>
      <c r="D443" t="s">
        <v>1072</v>
      </c>
      <c r="E443" t="s">
        <v>1681</v>
      </c>
      <c r="F443" t="s">
        <v>20</v>
      </c>
      <c r="G443" t="s">
        <v>21</v>
      </c>
      <c r="H443">
        <v>80000000</v>
      </c>
      <c r="I443">
        <v>2008</v>
      </c>
      <c r="J443">
        <v>6.5</v>
      </c>
    </row>
    <row r="444" spans="1:10" x14ac:dyDescent="0.3">
      <c r="A444" t="s">
        <v>1545</v>
      </c>
      <c r="B444">
        <v>128</v>
      </c>
      <c r="C444">
        <v>124590960</v>
      </c>
      <c r="D444" t="s">
        <v>936</v>
      </c>
      <c r="E444" t="s">
        <v>1682</v>
      </c>
      <c r="F444" t="s">
        <v>20</v>
      </c>
      <c r="G444" t="s">
        <v>21</v>
      </c>
      <c r="H444">
        <v>80000000</v>
      </c>
      <c r="I444">
        <v>2003</v>
      </c>
      <c r="J444">
        <v>6.7</v>
      </c>
    </row>
    <row r="445" spans="1:10" x14ac:dyDescent="0.3">
      <c r="A445" t="s">
        <v>330</v>
      </c>
      <c r="B445">
        <v>138</v>
      </c>
      <c r="C445">
        <v>127968405</v>
      </c>
      <c r="D445" t="s">
        <v>575</v>
      </c>
      <c r="E445" t="s">
        <v>1685</v>
      </c>
      <c r="F445" t="s">
        <v>20</v>
      </c>
      <c r="G445" t="s">
        <v>21</v>
      </c>
      <c r="H445">
        <v>80000000</v>
      </c>
      <c r="I445">
        <v>2010</v>
      </c>
      <c r="J445">
        <v>8.1</v>
      </c>
    </row>
    <row r="446" spans="1:10" x14ac:dyDescent="0.3">
      <c r="A446" t="s">
        <v>1687</v>
      </c>
      <c r="B446">
        <v>88</v>
      </c>
      <c r="C446">
        <v>120136047</v>
      </c>
      <c r="D446" t="s">
        <v>936</v>
      </c>
      <c r="E446" t="s">
        <v>1688</v>
      </c>
      <c r="F446" t="s">
        <v>20</v>
      </c>
      <c r="G446" t="s">
        <v>520</v>
      </c>
      <c r="H446">
        <v>80000000</v>
      </c>
      <c r="I446">
        <v>2008</v>
      </c>
      <c r="J446">
        <v>5.6</v>
      </c>
    </row>
    <row r="447" spans="1:10" x14ac:dyDescent="0.3">
      <c r="A447" t="s">
        <v>1188</v>
      </c>
      <c r="B447">
        <v>91</v>
      </c>
      <c r="C447">
        <v>128200012</v>
      </c>
      <c r="D447" t="s">
        <v>423</v>
      </c>
      <c r="E447" t="s">
        <v>1691</v>
      </c>
      <c r="F447" t="s">
        <v>20</v>
      </c>
      <c r="G447" t="s">
        <v>21</v>
      </c>
      <c r="H447">
        <v>75000000</v>
      </c>
      <c r="I447">
        <v>2005</v>
      </c>
      <c r="J447">
        <v>6.3</v>
      </c>
    </row>
    <row r="448" spans="1:10" x14ac:dyDescent="0.3">
      <c r="A448" t="s">
        <v>887</v>
      </c>
      <c r="B448">
        <v>138</v>
      </c>
      <c r="C448">
        <v>112225777</v>
      </c>
      <c r="D448" t="s">
        <v>926</v>
      </c>
      <c r="E448" t="s">
        <v>1693</v>
      </c>
      <c r="F448" t="s">
        <v>20</v>
      </c>
      <c r="G448" t="s">
        <v>21</v>
      </c>
      <c r="H448">
        <v>80000000</v>
      </c>
      <c r="I448">
        <v>1997</v>
      </c>
      <c r="J448">
        <v>7.3</v>
      </c>
    </row>
    <row r="449" spans="1:10" x14ac:dyDescent="0.3">
      <c r="A449" t="s">
        <v>1694</v>
      </c>
      <c r="B449">
        <v>99</v>
      </c>
      <c r="C449">
        <v>109993847</v>
      </c>
      <c r="D449" t="s">
        <v>1696</v>
      </c>
      <c r="E449" t="s">
        <v>1697</v>
      </c>
      <c r="F449" t="s">
        <v>20</v>
      </c>
      <c r="G449" t="s">
        <v>21</v>
      </c>
      <c r="H449">
        <v>80000000</v>
      </c>
      <c r="I449">
        <v>2008</v>
      </c>
      <c r="J449">
        <v>6.1</v>
      </c>
    </row>
    <row r="450" spans="1:10" x14ac:dyDescent="0.3">
      <c r="A450" t="s">
        <v>28</v>
      </c>
      <c r="B450">
        <v>117</v>
      </c>
      <c r="C450">
        <v>104054514</v>
      </c>
      <c r="D450" t="s">
        <v>1392</v>
      </c>
      <c r="E450" t="s">
        <v>1700</v>
      </c>
      <c r="F450" t="s">
        <v>20</v>
      </c>
      <c r="G450" t="s">
        <v>21</v>
      </c>
      <c r="H450">
        <v>80000000</v>
      </c>
      <c r="I450">
        <v>2002</v>
      </c>
      <c r="J450">
        <v>7.7</v>
      </c>
    </row>
    <row r="451" spans="1:10" x14ac:dyDescent="0.3">
      <c r="A451" t="s">
        <v>1426</v>
      </c>
      <c r="B451">
        <v>117</v>
      </c>
      <c r="C451">
        <v>103028109</v>
      </c>
      <c r="D451" t="s">
        <v>1106</v>
      </c>
      <c r="E451" t="s">
        <v>1703</v>
      </c>
      <c r="F451" t="s">
        <v>20</v>
      </c>
      <c r="G451" t="s">
        <v>21</v>
      </c>
      <c r="H451">
        <v>80000000</v>
      </c>
      <c r="I451">
        <v>2011</v>
      </c>
      <c r="J451">
        <v>6.4</v>
      </c>
    </row>
    <row r="452" spans="1:10" x14ac:dyDescent="0.3">
      <c r="A452" t="s">
        <v>1172</v>
      </c>
      <c r="B452">
        <v>123</v>
      </c>
      <c r="C452">
        <v>101087161</v>
      </c>
      <c r="D452" t="s">
        <v>227</v>
      </c>
      <c r="E452" t="s">
        <v>1710</v>
      </c>
      <c r="F452" t="s">
        <v>20</v>
      </c>
      <c r="G452" t="s">
        <v>21</v>
      </c>
      <c r="H452">
        <v>75000000</v>
      </c>
      <c r="I452">
        <v>1997</v>
      </c>
      <c r="J452">
        <v>6.8</v>
      </c>
    </row>
    <row r="453" spans="1:10" x14ac:dyDescent="0.3">
      <c r="A453" t="s">
        <v>1712</v>
      </c>
      <c r="B453">
        <v>118</v>
      </c>
      <c r="C453">
        <v>101111837</v>
      </c>
      <c r="D453" t="s">
        <v>772</v>
      </c>
      <c r="E453" t="s">
        <v>1714</v>
      </c>
      <c r="F453" t="s">
        <v>20</v>
      </c>
      <c r="G453" t="s">
        <v>21</v>
      </c>
      <c r="H453">
        <v>80000000</v>
      </c>
      <c r="I453">
        <v>2008</v>
      </c>
      <c r="J453">
        <v>6.6</v>
      </c>
    </row>
    <row r="454" spans="1:10" x14ac:dyDescent="0.3">
      <c r="A454" t="s">
        <v>1716</v>
      </c>
      <c r="B454">
        <v>154</v>
      </c>
      <c r="C454">
        <v>95632614</v>
      </c>
      <c r="D454" t="s">
        <v>1717</v>
      </c>
      <c r="E454" t="s">
        <v>1718</v>
      </c>
      <c r="F454" t="s">
        <v>20</v>
      </c>
      <c r="G454" t="s">
        <v>21</v>
      </c>
      <c r="H454">
        <v>79000000</v>
      </c>
      <c r="I454">
        <v>2003</v>
      </c>
      <c r="J454">
        <v>7.2</v>
      </c>
    </row>
    <row r="455" spans="1:10" x14ac:dyDescent="0.3">
      <c r="A455" t="s">
        <v>1719</v>
      </c>
      <c r="B455">
        <v>118</v>
      </c>
      <c r="C455">
        <v>94822707</v>
      </c>
      <c r="D455" t="s">
        <v>484</v>
      </c>
      <c r="E455" t="s">
        <v>1720</v>
      </c>
      <c r="F455" t="s">
        <v>20</v>
      </c>
      <c r="G455" t="s">
        <v>21</v>
      </c>
      <c r="H455">
        <v>80000000</v>
      </c>
      <c r="I455">
        <v>2010</v>
      </c>
      <c r="J455">
        <v>6.9</v>
      </c>
    </row>
    <row r="456" spans="1:10" x14ac:dyDescent="0.3">
      <c r="A456" t="s">
        <v>1721</v>
      </c>
      <c r="B456">
        <v>90</v>
      </c>
      <c r="C456">
        <v>92969824</v>
      </c>
      <c r="D456" t="s">
        <v>1723</v>
      </c>
      <c r="E456" t="s">
        <v>1724</v>
      </c>
      <c r="F456" t="s">
        <v>20</v>
      </c>
      <c r="G456" t="s">
        <v>21</v>
      </c>
      <c r="H456">
        <v>80000000</v>
      </c>
      <c r="I456">
        <v>1997</v>
      </c>
      <c r="J456">
        <v>5.2</v>
      </c>
    </row>
    <row r="457" spans="1:10" x14ac:dyDescent="0.3">
      <c r="A457" t="s">
        <v>1057</v>
      </c>
      <c r="B457">
        <v>113</v>
      </c>
      <c r="C457">
        <v>91188905</v>
      </c>
      <c r="D457" t="s">
        <v>1727</v>
      </c>
      <c r="E457" t="s">
        <v>1728</v>
      </c>
      <c r="F457" t="s">
        <v>20</v>
      </c>
      <c r="G457" t="s">
        <v>21</v>
      </c>
      <c r="H457">
        <v>80000000</v>
      </c>
      <c r="I457">
        <v>1999</v>
      </c>
      <c r="J457">
        <v>4.9000000000000004</v>
      </c>
    </row>
    <row r="458" spans="1:10" x14ac:dyDescent="0.3">
      <c r="A458" t="s">
        <v>1730</v>
      </c>
      <c r="B458">
        <v>88</v>
      </c>
      <c r="C458">
        <v>90443603</v>
      </c>
      <c r="D458" t="s">
        <v>1731</v>
      </c>
      <c r="E458" t="s">
        <v>1732</v>
      </c>
      <c r="F458" t="s">
        <v>20</v>
      </c>
      <c r="G458" t="s">
        <v>21</v>
      </c>
      <c r="H458">
        <v>80000000</v>
      </c>
      <c r="I458">
        <v>1996</v>
      </c>
      <c r="J458">
        <v>6.3</v>
      </c>
    </row>
    <row r="459" spans="1:10" x14ac:dyDescent="0.3">
      <c r="A459" t="s">
        <v>546</v>
      </c>
      <c r="B459">
        <v>93</v>
      </c>
      <c r="C459">
        <v>82226474</v>
      </c>
      <c r="D459" t="s">
        <v>1735</v>
      </c>
      <c r="E459" t="s">
        <v>1737</v>
      </c>
      <c r="F459" t="s">
        <v>20</v>
      </c>
      <c r="G459" t="s">
        <v>21</v>
      </c>
      <c r="H459">
        <v>65000000</v>
      </c>
      <c r="I459">
        <v>2006</v>
      </c>
      <c r="J459">
        <v>5.6</v>
      </c>
    </row>
    <row r="460" spans="1:10" x14ac:dyDescent="0.3">
      <c r="A460" t="s">
        <v>1739</v>
      </c>
      <c r="B460">
        <v>104</v>
      </c>
      <c r="C460">
        <v>79363785</v>
      </c>
      <c r="D460" t="s">
        <v>1740</v>
      </c>
      <c r="E460" t="s">
        <v>1741</v>
      </c>
      <c r="F460" t="s">
        <v>20</v>
      </c>
      <c r="G460" t="s">
        <v>21</v>
      </c>
      <c r="H460">
        <v>80000000</v>
      </c>
      <c r="I460">
        <v>2008</v>
      </c>
      <c r="J460">
        <v>5.5</v>
      </c>
    </row>
    <row r="461" spans="1:10" x14ac:dyDescent="0.3">
      <c r="A461" t="s">
        <v>709</v>
      </c>
      <c r="B461">
        <v>135</v>
      </c>
      <c r="C461">
        <v>76081498</v>
      </c>
      <c r="D461" t="s">
        <v>1744</v>
      </c>
      <c r="E461" t="s">
        <v>1745</v>
      </c>
      <c r="F461" t="s">
        <v>20</v>
      </c>
      <c r="G461" t="s">
        <v>21</v>
      </c>
      <c r="H461">
        <v>75000000</v>
      </c>
      <c r="I461">
        <v>1997</v>
      </c>
      <c r="J461">
        <v>6.7</v>
      </c>
    </row>
    <row r="462" spans="1:10" x14ac:dyDescent="0.3">
      <c r="A462" t="s">
        <v>344</v>
      </c>
      <c r="B462">
        <v>134</v>
      </c>
      <c r="C462">
        <v>85707116</v>
      </c>
      <c r="D462" t="s">
        <v>968</v>
      </c>
      <c r="E462" t="s">
        <v>1747</v>
      </c>
      <c r="F462" t="s">
        <v>20</v>
      </c>
      <c r="G462" t="s">
        <v>21</v>
      </c>
      <c r="H462">
        <v>68000000</v>
      </c>
      <c r="I462">
        <v>2014</v>
      </c>
      <c r="J462">
        <v>7.6</v>
      </c>
    </row>
    <row r="463" spans="1:10" x14ac:dyDescent="0.3">
      <c r="A463" t="s">
        <v>1749</v>
      </c>
      <c r="B463">
        <v>98</v>
      </c>
      <c r="C463">
        <v>74329966</v>
      </c>
      <c r="D463" t="s">
        <v>1750</v>
      </c>
      <c r="E463" t="s">
        <v>1751</v>
      </c>
      <c r="F463" t="s">
        <v>20</v>
      </c>
      <c r="G463" t="s">
        <v>21</v>
      </c>
      <c r="H463">
        <v>70000000</v>
      </c>
      <c r="I463">
        <v>1998</v>
      </c>
      <c r="J463">
        <v>5.7</v>
      </c>
    </row>
    <row r="464" spans="1:10" x14ac:dyDescent="0.3">
      <c r="A464" t="s">
        <v>1752</v>
      </c>
      <c r="B464">
        <v>80</v>
      </c>
      <c r="C464">
        <v>100169068</v>
      </c>
      <c r="D464" t="s">
        <v>320</v>
      </c>
      <c r="E464" t="s">
        <v>1754</v>
      </c>
      <c r="F464" t="s">
        <v>20</v>
      </c>
      <c r="G464" t="s">
        <v>21</v>
      </c>
      <c r="H464">
        <v>80000000</v>
      </c>
      <c r="I464">
        <v>2010</v>
      </c>
      <c r="J464">
        <v>4.5999999999999996</v>
      </c>
    </row>
    <row r="465" spans="1:10" x14ac:dyDescent="0.3">
      <c r="A465" t="s">
        <v>1756</v>
      </c>
      <c r="B465">
        <v>83</v>
      </c>
      <c r="C465">
        <v>73215310</v>
      </c>
      <c r="D465" t="s">
        <v>1758</v>
      </c>
      <c r="E465" t="s">
        <v>1759</v>
      </c>
      <c r="F465" t="s">
        <v>20</v>
      </c>
      <c r="G465" t="s">
        <v>21</v>
      </c>
      <c r="H465">
        <v>80000000</v>
      </c>
      <c r="I465">
        <v>2002</v>
      </c>
      <c r="J465">
        <v>7</v>
      </c>
    </row>
    <row r="466" spans="1:10" x14ac:dyDescent="0.3">
      <c r="A466" t="s">
        <v>1071</v>
      </c>
      <c r="B466">
        <v>102</v>
      </c>
      <c r="C466">
        <v>80360866</v>
      </c>
      <c r="D466" t="s">
        <v>1762</v>
      </c>
      <c r="E466" t="s">
        <v>1763</v>
      </c>
      <c r="F466" t="s">
        <v>20</v>
      </c>
      <c r="G466" t="s">
        <v>21</v>
      </c>
      <c r="H466">
        <v>80000000</v>
      </c>
      <c r="I466">
        <v>2011</v>
      </c>
      <c r="J466">
        <v>5.2</v>
      </c>
    </row>
    <row r="467" spans="1:10" x14ac:dyDescent="0.3">
      <c r="A467" t="s">
        <v>1765</v>
      </c>
      <c r="B467">
        <v>130</v>
      </c>
      <c r="C467">
        <v>69102910</v>
      </c>
      <c r="D467" t="s">
        <v>1766</v>
      </c>
      <c r="E467" t="s">
        <v>1767</v>
      </c>
      <c r="F467" t="s">
        <v>20</v>
      </c>
      <c r="G467" t="s">
        <v>21</v>
      </c>
      <c r="H467">
        <v>80000000</v>
      </c>
      <c r="I467">
        <v>1998</v>
      </c>
      <c r="J467">
        <v>5.0999999999999996</v>
      </c>
    </row>
    <row r="468" spans="1:10" x14ac:dyDescent="0.3">
      <c r="A468" t="s">
        <v>1769</v>
      </c>
      <c r="B468">
        <v>129</v>
      </c>
      <c r="C468">
        <v>65948711</v>
      </c>
      <c r="D468" t="s">
        <v>1442</v>
      </c>
      <c r="E468" t="s">
        <v>1771</v>
      </c>
      <c r="F468" t="s">
        <v>20</v>
      </c>
      <c r="G468" t="s">
        <v>21</v>
      </c>
      <c r="H468">
        <v>80000000</v>
      </c>
      <c r="I468">
        <v>2004</v>
      </c>
      <c r="J468">
        <v>6.6</v>
      </c>
    </row>
    <row r="469" spans="1:10" x14ac:dyDescent="0.3">
      <c r="A469" t="s">
        <v>1773</v>
      </c>
      <c r="B469">
        <v>117</v>
      </c>
      <c r="C469">
        <v>821997</v>
      </c>
      <c r="D469" t="s">
        <v>146</v>
      </c>
      <c r="E469" t="s">
        <v>1774</v>
      </c>
      <c r="F469" t="s">
        <v>20</v>
      </c>
      <c r="G469" t="s">
        <v>21</v>
      </c>
      <c r="I469">
        <v>1997</v>
      </c>
      <c r="J469">
        <v>7</v>
      </c>
    </row>
    <row r="470" spans="1:10" x14ac:dyDescent="0.3">
      <c r="A470" t="s">
        <v>1525</v>
      </c>
      <c r="B470">
        <v>89</v>
      </c>
      <c r="C470">
        <v>169692572</v>
      </c>
      <c r="D470" t="s">
        <v>535</v>
      </c>
      <c r="E470" t="s">
        <v>1776</v>
      </c>
      <c r="F470" t="s">
        <v>20</v>
      </c>
      <c r="G470" t="s">
        <v>21</v>
      </c>
      <c r="H470">
        <v>80000000</v>
      </c>
      <c r="I470">
        <v>2015</v>
      </c>
      <c r="J470">
        <v>6.7</v>
      </c>
    </row>
    <row r="471" spans="1:10" x14ac:dyDescent="0.3">
      <c r="A471" t="s">
        <v>1782</v>
      </c>
      <c r="B471">
        <v>74</v>
      </c>
      <c r="C471">
        <v>60507228</v>
      </c>
      <c r="D471" t="s">
        <v>1784</v>
      </c>
      <c r="E471" t="s">
        <v>1786</v>
      </c>
      <c r="F471" t="s">
        <v>20</v>
      </c>
      <c r="G471" t="s">
        <v>21</v>
      </c>
      <c r="H471">
        <v>80000000</v>
      </c>
      <c r="I471">
        <v>1999</v>
      </c>
      <c r="J471">
        <v>7.3</v>
      </c>
    </row>
    <row r="472" spans="1:10" x14ac:dyDescent="0.3">
      <c r="A472" t="s">
        <v>625</v>
      </c>
      <c r="B472">
        <v>96</v>
      </c>
      <c r="C472">
        <v>56684819</v>
      </c>
      <c r="D472" t="s">
        <v>48</v>
      </c>
      <c r="E472" t="s">
        <v>1789</v>
      </c>
      <c r="F472" t="s">
        <v>20</v>
      </c>
      <c r="G472" t="s">
        <v>21</v>
      </c>
      <c r="H472">
        <v>80000000</v>
      </c>
      <c r="I472">
        <v>2002</v>
      </c>
      <c r="J472">
        <v>5.9</v>
      </c>
    </row>
    <row r="473" spans="1:10" x14ac:dyDescent="0.3">
      <c r="A473" t="s">
        <v>1249</v>
      </c>
      <c r="B473">
        <v>114</v>
      </c>
      <c r="C473">
        <v>50628009</v>
      </c>
      <c r="D473" t="s">
        <v>1792</v>
      </c>
      <c r="E473" t="s">
        <v>1793</v>
      </c>
      <c r="F473" t="s">
        <v>20</v>
      </c>
      <c r="G473" t="s">
        <v>21</v>
      </c>
      <c r="H473">
        <v>90000000</v>
      </c>
      <c r="I473">
        <v>1998</v>
      </c>
      <c r="J473">
        <v>5.6</v>
      </c>
    </row>
    <row r="474" spans="1:10" x14ac:dyDescent="0.3">
      <c r="A474" t="s">
        <v>1110</v>
      </c>
      <c r="B474">
        <v>99</v>
      </c>
      <c r="C474">
        <v>69772969</v>
      </c>
      <c r="D474" t="s">
        <v>227</v>
      </c>
      <c r="E474" t="s">
        <v>1795</v>
      </c>
      <c r="F474" t="s">
        <v>20</v>
      </c>
      <c r="G474" t="s">
        <v>21</v>
      </c>
      <c r="H474">
        <v>80000000</v>
      </c>
      <c r="I474">
        <v>2001</v>
      </c>
      <c r="J474">
        <v>6.5</v>
      </c>
    </row>
    <row r="475" spans="1:10" x14ac:dyDescent="0.3">
      <c r="A475" t="s">
        <v>212</v>
      </c>
      <c r="B475">
        <v>129</v>
      </c>
      <c r="C475">
        <v>45356386</v>
      </c>
      <c r="D475" t="s">
        <v>92</v>
      </c>
      <c r="E475" t="s">
        <v>1798</v>
      </c>
      <c r="F475" t="s">
        <v>1800</v>
      </c>
      <c r="G475" t="s">
        <v>21</v>
      </c>
      <c r="H475">
        <v>75000000</v>
      </c>
      <c r="I475">
        <v>2005</v>
      </c>
      <c r="J475">
        <v>5.9</v>
      </c>
    </row>
    <row r="476" spans="1:10" x14ac:dyDescent="0.3">
      <c r="A476" t="s">
        <v>1801</v>
      </c>
      <c r="B476">
        <v>113</v>
      </c>
      <c r="C476">
        <v>55350897</v>
      </c>
      <c r="D476" t="s">
        <v>467</v>
      </c>
      <c r="E476" t="s">
        <v>1803</v>
      </c>
      <c r="F476" t="s">
        <v>20</v>
      </c>
      <c r="G476" t="s">
        <v>21</v>
      </c>
      <c r="H476">
        <v>85000000</v>
      </c>
      <c r="I476">
        <v>1998</v>
      </c>
      <c r="J476">
        <v>7</v>
      </c>
    </row>
    <row r="477" spans="1:10" x14ac:dyDescent="0.3">
      <c r="A477" t="s">
        <v>1805</v>
      </c>
      <c r="B477">
        <v>90</v>
      </c>
      <c r="C477">
        <v>39442871</v>
      </c>
      <c r="D477" t="s">
        <v>1806</v>
      </c>
      <c r="E477" t="s">
        <v>1807</v>
      </c>
      <c r="F477" t="s">
        <v>20</v>
      </c>
      <c r="G477" t="s">
        <v>21</v>
      </c>
      <c r="H477">
        <v>80000000</v>
      </c>
      <c r="I477">
        <v>2000</v>
      </c>
      <c r="J477">
        <v>5.3</v>
      </c>
    </row>
    <row r="478" spans="1:10" x14ac:dyDescent="0.3">
      <c r="A478" t="s">
        <v>1809</v>
      </c>
      <c r="B478">
        <v>118</v>
      </c>
      <c r="C478">
        <v>37899638</v>
      </c>
      <c r="D478" t="s">
        <v>1810</v>
      </c>
      <c r="E478" t="s">
        <v>1811</v>
      </c>
      <c r="F478" t="s">
        <v>20</v>
      </c>
      <c r="G478" t="s">
        <v>21</v>
      </c>
      <c r="H478">
        <v>88000000</v>
      </c>
      <c r="I478">
        <v>2005</v>
      </c>
      <c r="J478">
        <v>5.9</v>
      </c>
    </row>
    <row r="479" spans="1:10" x14ac:dyDescent="0.3">
      <c r="A479" t="s">
        <v>173</v>
      </c>
      <c r="B479">
        <v>106</v>
      </c>
      <c r="C479">
        <v>37754208</v>
      </c>
      <c r="D479" t="s">
        <v>1251</v>
      </c>
      <c r="E479" t="s">
        <v>1812</v>
      </c>
      <c r="F479" t="s">
        <v>20</v>
      </c>
      <c r="G479" t="s">
        <v>21</v>
      </c>
      <c r="H479">
        <v>70000000</v>
      </c>
      <c r="I479">
        <v>1996</v>
      </c>
      <c r="J479">
        <v>6.3</v>
      </c>
    </row>
    <row r="480" spans="1:10" x14ac:dyDescent="0.3">
      <c r="A480" t="s">
        <v>1813</v>
      </c>
      <c r="B480">
        <v>81</v>
      </c>
      <c r="D480" t="s">
        <v>1815</v>
      </c>
      <c r="E480" t="s">
        <v>1817</v>
      </c>
      <c r="F480" t="s">
        <v>965</v>
      </c>
      <c r="G480" t="s">
        <v>966</v>
      </c>
      <c r="I480">
        <v>2015</v>
      </c>
      <c r="J480">
        <v>6.4</v>
      </c>
    </row>
    <row r="481" spans="1:10" x14ac:dyDescent="0.3">
      <c r="A481" t="s">
        <v>647</v>
      </c>
      <c r="B481">
        <v>117</v>
      </c>
      <c r="C481">
        <v>27779888</v>
      </c>
      <c r="D481" t="s">
        <v>484</v>
      </c>
      <c r="E481" t="s">
        <v>1820</v>
      </c>
      <c r="F481" t="s">
        <v>20</v>
      </c>
      <c r="G481" t="s">
        <v>21</v>
      </c>
      <c r="I481">
        <v>1997</v>
      </c>
      <c r="J481">
        <v>6.9</v>
      </c>
    </row>
    <row r="482" spans="1:10" x14ac:dyDescent="0.3">
      <c r="A482" t="s">
        <v>440</v>
      </c>
      <c r="B482">
        <v>89</v>
      </c>
      <c r="C482">
        <v>38542418</v>
      </c>
      <c r="D482" t="s">
        <v>1823</v>
      </c>
      <c r="E482" t="s">
        <v>1824</v>
      </c>
      <c r="F482" t="s">
        <v>20</v>
      </c>
      <c r="G482" t="s">
        <v>21</v>
      </c>
      <c r="H482">
        <v>80000000</v>
      </c>
      <c r="I482">
        <v>2009</v>
      </c>
      <c r="J482">
        <v>6.3</v>
      </c>
    </row>
    <row r="483" spans="1:10" x14ac:dyDescent="0.3">
      <c r="A483" t="s">
        <v>982</v>
      </c>
      <c r="B483">
        <v>145</v>
      </c>
      <c r="C483">
        <v>34566746</v>
      </c>
      <c r="D483" t="s">
        <v>1827</v>
      </c>
      <c r="E483" t="s">
        <v>1828</v>
      </c>
      <c r="F483" t="s">
        <v>20</v>
      </c>
      <c r="G483" t="s">
        <v>21</v>
      </c>
      <c r="H483">
        <v>80000000</v>
      </c>
      <c r="I483">
        <v>2000</v>
      </c>
      <c r="J483">
        <v>7.3</v>
      </c>
    </row>
    <row r="484" spans="1:10" x14ac:dyDescent="0.3">
      <c r="A484" t="s">
        <v>338</v>
      </c>
      <c r="B484">
        <v>114</v>
      </c>
      <c r="C484">
        <v>32885565</v>
      </c>
      <c r="D484" t="s">
        <v>484</v>
      </c>
      <c r="E484" t="s">
        <v>1831</v>
      </c>
      <c r="F484" t="s">
        <v>20</v>
      </c>
      <c r="G484" t="s">
        <v>21</v>
      </c>
      <c r="H484">
        <v>80000000</v>
      </c>
      <c r="I484">
        <v>1996</v>
      </c>
      <c r="J484">
        <v>5.8</v>
      </c>
    </row>
    <row r="485" spans="1:10" x14ac:dyDescent="0.3">
      <c r="A485" t="s">
        <v>1833</v>
      </c>
      <c r="B485">
        <v>87</v>
      </c>
      <c r="C485">
        <v>36073232</v>
      </c>
      <c r="D485" t="s">
        <v>1835</v>
      </c>
      <c r="E485" t="s">
        <v>1837</v>
      </c>
      <c r="F485" t="s">
        <v>20</v>
      </c>
      <c r="G485" t="s">
        <v>21</v>
      </c>
      <c r="H485">
        <v>80000000</v>
      </c>
      <c r="I485">
        <v>2013</v>
      </c>
      <c r="J485">
        <v>5.2</v>
      </c>
    </row>
    <row r="486" spans="1:10" x14ac:dyDescent="0.3">
      <c r="A486" t="s">
        <v>1839</v>
      </c>
      <c r="B486">
        <v>119</v>
      </c>
      <c r="C486">
        <v>21471685</v>
      </c>
      <c r="D486" t="s">
        <v>48</v>
      </c>
      <c r="E486" t="s">
        <v>1841</v>
      </c>
      <c r="F486" t="s">
        <v>20</v>
      </c>
      <c r="G486" t="s">
        <v>21</v>
      </c>
      <c r="H486">
        <v>44000000</v>
      </c>
      <c r="I486">
        <v>2000</v>
      </c>
      <c r="J486">
        <v>2.4</v>
      </c>
    </row>
    <row r="487" spans="1:10" x14ac:dyDescent="0.3">
      <c r="A487" t="s">
        <v>1843</v>
      </c>
      <c r="B487">
        <v>91</v>
      </c>
      <c r="C487">
        <v>20950820</v>
      </c>
      <c r="D487" t="s">
        <v>785</v>
      </c>
      <c r="E487" t="s">
        <v>1845</v>
      </c>
      <c r="F487" t="s">
        <v>20</v>
      </c>
      <c r="G487" t="s">
        <v>520</v>
      </c>
      <c r="H487">
        <v>80000000</v>
      </c>
      <c r="I487">
        <v>2003</v>
      </c>
      <c r="J487">
        <v>5.7</v>
      </c>
    </row>
    <row r="488" spans="1:10" x14ac:dyDescent="0.3">
      <c r="A488" t="s">
        <v>105</v>
      </c>
      <c r="B488">
        <v>118</v>
      </c>
      <c r="C488">
        <v>19673424</v>
      </c>
      <c r="D488" t="s">
        <v>1848</v>
      </c>
      <c r="E488" t="s">
        <v>1850</v>
      </c>
      <c r="F488" t="s">
        <v>20</v>
      </c>
      <c r="G488" t="s">
        <v>21</v>
      </c>
      <c r="H488">
        <v>80000000</v>
      </c>
      <c r="I488">
        <v>2009</v>
      </c>
      <c r="J488">
        <v>5.8</v>
      </c>
    </row>
    <row r="489" spans="1:10" x14ac:dyDescent="0.3">
      <c r="A489" t="s">
        <v>709</v>
      </c>
      <c r="B489">
        <v>116</v>
      </c>
      <c r="C489">
        <v>19480739</v>
      </c>
      <c r="D489" t="s">
        <v>48</v>
      </c>
      <c r="E489" t="s">
        <v>1852</v>
      </c>
      <c r="F489" t="s">
        <v>20</v>
      </c>
      <c r="G489" t="s">
        <v>21</v>
      </c>
      <c r="H489">
        <v>80000000</v>
      </c>
      <c r="I489">
        <v>2003</v>
      </c>
      <c r="J489">
        <v>5.6</v>
      </c>
    </row>
    <row r="490" spans="1:10" x14ac:dyDescent="0.3">
      <c r="A490" t="s">
        <v>1853</v>
      </c>
      <c r="B490">
        <v>177</v>
      </c>
      <c r="C490">
        <v>17593391</v>
      </c>
      <c r="D490" t="s">
        <v>388</v>
      </c>
      <c r="E490" t="s">
        <v>1855</v>
      </c>
      <c r="F490" t="s">
        <v>20</v>
      </c>
      <c r="G490" t="s">
        <v>21</v>
      </c>
      <c r="H490">
        <v>80000000</v>
      </c>
      <c r="I490">
        <v>1997</v>
      </c>
      <c r="J490">
        <v>6</v>
      </c>
    </row>
    <row r="491" spans="1:10" x14ac:dyDescent="0.3">
      <c r="A491" t="s">
        <v>570</v>
      </c>
      <c r="B491">
        <v>97</v>
      </c>
      <c r="C491">
        <v>18318000</v>
      </c>
      <c r="D491" t="s">
        <v>1597</v>
      </c>
      <c r="E491" t="s">
        <v>1858</v>
      </c>
      <c r="F491" t="s">
        <v>20</v>
      </c>
      <c r="G491" t="s">
        <v>251</v>
      </c>
      <c r="H491">
        <v>80000000</v>
      </c>
      <c r="I491">
        <v>1998</v>
      </c>
      <c r="J491">
        <v>5.8</v>
      </c>
    </row>
    <row r="492" spans="1:10" x14ac:dyDescent="0.3">
      <c r="A492" t="s">
        <v>721</v>
      </c>
      <c r="B492">
        <v>106</v>
      </c>
      <c r="C492">
        <v>27356090</v>
      </c>
      <c r="D492" t="s">
        <v>24</v>
      </c>
      <c r="E492" t="s">
        <v>1861</v>
      </c>
      <c r="F492" t="s">
        <v>20</v>
      </c>
      <c r="G492" t="s">
        <v>21</v>
      </c>
      <c r="H492">
        <v>90000000</v>
      </c>
      <c r="I492">
        <v>2015</v>
      </c>
      <c r="J492">
        <v>6</v>
      </c>
    </row>
    <row r="493" spans="1:10" x14ac:dyDescent="0.3">
      <c r="A493" t="s">
        <v>1863</v>
      </c>
      <c r="B493">
        <v>106</v>
      </c>
      <c r="C493">
        <v>17473245</v>
      </c>
      <c r="D493" t="s">
        <v>1823</v>
      </c>
      <c r="E493" t="s">
        <v>1866</v>
      </c>
      <c r="F493" t="s">
        <v>20</v>
      </c>
      <c r="G493" t="s">
        <v>21</v>
      </c>
      <c r="H493">
        <v>70000000</v>
      </c>
      <c r="I493">
        <v>2000</v>
      </c>
      <c r="J493">
        <v>5.7</v>
      </c>
    </row>
    <row r="494" spans="1:10" x14ac:dyDescent="0.3">
      <c r="A494" t="s">
        <v>1296</v>
      </c>
      <c r="B494">
        <v>94</v>
      </c>
      <c r="C494">
        <v>15131330</v>
      </c>
      <c r="D494" t="s">
        <v>428</v>
      </c>
      <c r="E494" t="s">
        <v>1870</v>
      </c>
      <c r="F494" t="s">
        <v>20</v>
      </c>
      <c r="G494" t="s">
        <v>966</v>
      </c>
      <c r="H494">
        <v>86000000</v>
      </c>
      <c r="I494">
        <v>2006</v>
      </c>
      <c r="J494">
        <v>6</v>
      </c>
    </row>
    <row r="495" spans="1:10" x14ac:dyDescent="0.3">
      <c r="A495" t="s">
        <v>1872</v>
      </c>
      <c r="B495">
        <v>104</v>
      </c>
      <c r="C495">
        <v>19406406</v>
      </c>
      <c r="D495" t="s">
        <v>1873</v>
      </c>
      <c r="E495" t="s">
        <v>1875</v>
      </c>
      <c r="F495" t="s">
        <v>965</v>
      </c>
      <c r="G495" t="s">
        <v>966</v>
      </c>
      <c r="H495">
        <v>40000000</v>
      </c>
      <c r="I495">
        <v>2009</v>
      </c>
      <c r="J495">
        <v>7.8</v>
      </c>
    </row>
    <row r="496" spans="1:10" x14ac:dyDescent="0.3">
      <c r="A496" t="s">
        <v>1196</v>
      </c>
      <c r="B496">
        <v>102</v>
      </c>
      <c r="C496">
        <v>1891821</v>
      </c>
      <c r="D496" t="s">
        <v>232</v>
      </c>
      <c r="E496" t="s">
        <v>1877</v>
      </c>
      <c r="F496" t="s">
        <v>20</v>
      </c>
      <c r="G496" t="s">
        <v>34</v>
      </c>
      <c r="H496">
        <v>52000000</v>
      </c>
      <c r="I496">
        <v>2005</v>
      </c>
      <c r="J496">
        <v>4.2</v>
      </c>
    </row>
    <row r="497" spans="1:10" x14ac:dyDescent="0.3">
      <c r="A497" t="s">
        <v>1523</v>
      </c>
      <c r="B497">
        <v>105</v>
      </c>
      <c r="C497">
        <v>23219748</v>
      </c>
      <c r="D497" t="s">
        <v>1880</v>
      </c>
      <c r="E497" t="s">
        <v>1882</v>
      </c>
      <c r="F497" t="s">
        <v>20</v>
      </c>
      <c r="G497" t="s">
        <v>182</v>
      </c>
      <c r="H497">
        <v>80000000</v>
      </c>
      <c r="I497">
        <v>2014</v>
      </c>
      <c r="J497">
        <v>5.6</v>
      </c>
    </row>
    <row r="498" spans="1:10" x14ac:dyDescent="0.3">
      <c r="A498" t="s">
        <v>1884</v>
      </c>
      <c r="B498">
        <v>89</v>
      </c>
      <c r="D498" t="s">
        <v>1886</v>
      </c>
      <c r="E498" t="s">
        <v>1888</v>
      </c>
      <c r="F498" t="s">
        <v>1800</v>
      </c>
      <c r="G498" t="s">
        <v>1890</v>
      </c>
      <c r="H498">
        <v>8000000</v>
      </c>
      <c r="I498">
        <v>2015</v>
      </c>
      <c r="J498">
        <v>4.4000000000000004</v>
      </c>
    </row>
    <row r="499" spans="1:10" x14ac:dyDescent="0.3">
      <c r="A499" t="s">
        <v>573</v>
      </c>
      <c r="B499">
        <v>135</v>
      </c>
      <c r="C499">
        <v>170708996</v>
      </c>
      <c r="D499" t="s">
        <v>1017</v>
      </c>
      <c r="E499" t="s">
        <v>1892</v>
      </c>
      <c r="F499" t="s">
        <v>20</v>
      </c>
      <c r="G499" t="s">
        <v>21</v>
      </c>
      <c r="H499">
        <v>58000000</v>
      </c>
      <c r="I499">
        <v>2001</v>
      </c>
      <c r="J499">
        <v>8.1999999999999993</v>
      </c>
    </row>
    <row r="500" spans="1:10" x14ac:dyDescent="0.3">
      <c r="A500" t="s">
        <v>1556</v>
      </c>
      <c r="B500">
        <v>73</v>
      </c>
      <c r="C500">
        <v>422783777</v>
      </c>
      <c r="D500" t="s">
        <v>1893</v>
      </c>
      <c r="E500" t="s">
        <v>1894</v>
      </c>
      <c r="F500" t="s">
        <v>20</v>
      </c>
      <c r="G500" t="s">
        <v>21</v>
      </c>
      <c r="H500">
        <v>45000000</v>
      </c>
      <c r="I500">
        <v>1994</v>
      </c>
      <c r="J500">
        <v>8.5</v>
      </c>
    </row>
    <row r="501" spans="1:10" x14ac:dyDescent="0.3">
      <c r="A501" t="s">
        <v>996</v>
      </c>
      <c r="B501">
        <v>94</v>
      </c>
      <c r="C501">
        <v>103812241</v>
      </c>
      <c r="D501" t="s">
        <v>111</v>
      </c>
      <c r="E501" t="s">
        <v>1896</v>
      </c>
      <c r="F501" t="s">
        <v>20</v>
      </c>
      <c r="G501" t="s">
        <v>21</v>
      </c>
      <c r="H501">
        <v>79000000</v>
      </c>
      <c r="I501">
        <v>2012</v>
      </c>
      <c r="J501">
        <v>5.8</v>
      </c>
    </row>
    <row r="502" spans="1:10" x14ac:dyDescent="0.3">
      <c r="A502" t="s">
        <v>1897</v>
      </c>
      <c r="B502">
        <v>95</v>
      </c>
      <c r="C502">
        <v>119793567</v>
      </c>
      <c r="D502" t="s">
        <v>1898</v>
      </c>
      <c r="E502" t="s">
        <v>1899</v>
      </c>
      <c r="F502" t="s">
        <v>20</v>
      </c>
      <c r="G502" t="s">
        <v>21</v>
      </c>
      <c r="H502">
        <v>78000000</v>
      </c>
      <c r="I502">
        <v>2013</v>
      </c>
      <c r="J502">
        <v>6.5</v>
      </c>
    </row>
    <row r="503" spans="1:10" x14ac:dyDescent="0.3">
      <c r="A503" t="s">
        <v>176</v>
      </c>
      <c r="B503">
        <v>124</v>
      </c>
      <c r="C503">
        <v>92930005</v>
      </c>
      <c r="D503" t="s">
        <v>1392</v>
      </c>
      <c r="E503" t="s">
        <v>1901</v>
      </c>
      <c r="F503" t="s">
        <v>20</v>
      </c>
      <c r="G503" t="s">
        <v>520</v>
      </c>
      <c r="H503">
        <v>78000000</v>
      </c>
      <c r="I503">
        <v>2002</v>
      </c>
      <c r="J503">
        <v>7.2</v>
      </c>
    </row>
    <row r="504" spans="1:10" x14ac:dyDescent="0.3">
      <c r="A504" t="s">
        <v>602</v>
      </c>
      <c r="B504">
        <v>136</v>
      </c>
      <c r="C504">
        <v>67286731</v>
      </c>
      <c r="D504" t="s">
        <v>92</v>
      </c>
      <c r="E504" t="s">
        <v>1903</v>
      </c>
      <c r="F504" t="s">
        <v>20</v>
      </c>
      <c r="G504" t="s">
        <v>21</v>
      </c>
      <c r="H504">
        <v>100000000</v>
      </c>
      <c r="I504">
        <v>2004</v>
      </c>
      <c r="J504">
        <v>6.7</v>
      </c>
    </row>
    <row r="505" spans="1:10" x14ac:dyDescent="0.3">
      <c r="A505" t="s">
        <v>1426</v>
      </c>
      <c r="B505">
        <v>91</v>
      </c>
      <c r="C505">
        <v>74158157</v>
      </c>
      <c r="D505" t="s">
        <v>1099</v>
      </c>
      <c r="E505" t="s">
        <v>1904</v>
      </c>
      <c r="F505" t="s">
        <v>20</v>
      </c>
      <c r="G505" t="s">
        <v>21</v>
      </c>
      <c r="H505">
        <v>79000000</v>
      </c>
      <c r="I505">
        <v>2011</v>
      </c>
      <c r="J505">
        <v>3.4</v>
      </c>
    </row>
    <row r="506" spans="1:10" x14ac:dyDescent="0.3">
      <c r="A506" t="s">
        <v>1906</v>
      </c>
      <c r="B506">
        <v>107</v>
      </c>
      <c r="C506">
        <v>127083765</v>
      </c>
      <c r="D506" t="s">
        <v>227</v>
      </c>
      <c r="E506" t="s">
        <v>1907</v>
      </c>
      <c r="F506" t="s">
        <v>20</v>
      </c>
      <c r="G506" t="s">
        <v>21</v>
      </c>
      <c r="H506">
        <v>76000000</v>
      </c>
      <c r="I506">
        <v>2003</v>
      </c>
      <c r="J506">
        <v>5.9</v>
      </c>
    </row>
    <row r="507" spans="1:10" x14ac:dyDescent="0.3">
      <c r="A507" t="s">
        <v>775</v>
      </c>
      <c r="B507">
        <v>108</v>
      </c>
      <c r="C507">
        <v>1339152</v>
      </c>
      <c r="D507" t="s">
        <v>1909</v>
      </c>
      <c r="E507" t="s">
        <v>1910</v>
      </c>
      <c r="F507" t="s">
        <v>20</v>
      </c>
      <c r="G507" t="s">
        <v>966</v>
      </c>
      <c r="H507">
        <v>81200000</v>
      </c>
      <c r="I507">
        <v>2015</v>
      </c>
      <c r="J507">
        <v>7.8</v>
      </c>
    </row>
    <row r="508" spans="1:10" x14ac:dyDescent="0.3">
      <c r="A508" t="s">
        <v>1911</v>
      </c>
      <c r="B508">
        <v>99</v>
      </c>
      <c r="C508">
        <v>15071514</v>
      </c>
      <c r="D508" t="s">
        <v>1913</v>
      </c>
      <c r="E508" t="s">
        <v>1914</v>
      </c>
      <c r="F508" t="s">
        <v>20</v>
      </c>
      <c r="G508" t="s">
        <v>21</v>
      </c>
      <c r="H508">
        <v>80000000</v>
      </c>
      <c r="I508">
        <v>2007</v>
      </c>
      <c r="J508">
        <v>5.9</v>
      </c>
    </row>
    <row r="509" spans="1:10" x14ac:dyDescent="0.3">
      <c r="A509" t="s">
        <v>1916</v>
      </c>
      <c r="B509">
        <v>92</v>
      </c>
      <c r="C509">
        <v>26000610</v>
      </c>
      <c r="D509" t="s">
        <v>185</v>
      </c>
      <c r="E509" t="s">
        <v>1917</v>
      </c>
      <c r="F509" t="s">
        <v>20</v>
      </c>
      <c r="G509" t="s">
        <v>21</v>
      </c>
      <c r="H509">
        <v>76000000</v>
      </c>
      <c r="I509">
        <v>2000</v>
      </c>
      <c r="J509">
        <v>4.0999999999999996</v>
      </c>
    </row>
    <row r="510" spans="1:10" x14ac:dyDescent="0.3">
      <c r="A510" t="s">
        <v>1919</v>
      </c>
      <c r="B510">
        <v>87</v>
      </c>
      <c r="C510">
        <v>323505540</v>
      </c>
      <c r="D510" t="s">
        <v>1921</v>
      </c>
      <c r="E510" t="s">
        <v>1922</v>
      </c>
      <c r="F510" t="s">
        <v>20</v>
      </c>
      <c r="G510" t="s">
        <v>461</v>
      </c>
      <c r="H510">
        <v>75000000</v>
      </c>
      <c r="I510">
        <v>2016</v>
      </c>
      <c r="J510">
        <v>6.8</v>
      </c>
    </row>
    <row r="511" spans="1:10" x14ac:dyDescent="0.3">
      <c r="A511" t="s">
        <v>1924</v>
      </c>
      <c r="B511">
        <v>110</v>
      </c>
      <c r="C511">
        <v>66462600</v>
      </c>
      <c r="D511" t="s">
        <v>16</v>
      </c>
      <c r="E511" t="s">
        <v>1926</v>
      </c>
      <c r="F511" t="s">
        <v>20</v>
      </c>
      <c r="G511" t="s">
        <v>21</v>
      </c>
      <c r="H511">
        <v>78000000</v>
      </c>
      <c r="I511">
        <v>2003</v>
      </c>
      <c r="J511">
        <v>5.8</v>
      </c>
    </row>
    <row r="512" spans="1:10" x14ac:dyDescent="0.3">
      <c r="A512" t="s">
        <v>1927</v>
      </c>
      <c r="B512">
        <v>98</v>
      </c>
      <c r="C512">
        <v>368049635</v>
      </c>
      <c r="D512" t="s">
        <v>1375</v>
      </c>
      <c r="E512" t="s">
        <v>1929</v>
      </c>
      <c r="F512" t="s">
        <v>20</v>
      </c>
      <c r="G512" t="s">
        <v>21</v>
      </c>
      <c r="H512">
        <v>76000000</v>
      </c>
      <c r="I512">
        <v>2013</v>
      </c>
      <c r="J512">
        <v>7.5</v>
      </c>
    </row>
    <row r="513" spans="1:10" x14ac:dyDescent="0.3">
      <c r="A513" t="s">
        <v>291</v>
      </c>
      <c r="B513">
        <v>154</v>
      </c>
      <c r="C513">
        <v>306124059</v>
      </c>
      <c r="D513" t="s">
        <v>48</v>
      </c>
      <c r="E513" t="s">
        <v>1930</v>
      </c>
      <c r="F513" t="s">
        <v>20</v>
      </c>
      <c r="G513" t="s">
        <v>21</v>
      </c>
      <c r="H513">
        <v>75000000</v>
      </c>
      <c r="I513">
        <v>1996</v>
      </c>
      <c r="J513">
        <v>6.9</v>
      </c>
    </row>
    <row r="514" spans="1:10" x14ac:dyDescent="0.3">
      <c r="A514" t="s">
        <v>264</v>
      </c>
      <c r="B514">
        <v>129</v>
      </c>
      <c r="C514">
        <v>229074524</v>
      </c>
      <c r="D514" t="s">
        <v>48</v>
      </c>
      <c r="E514" t="s">
        <v>1934</v>
      </c>
      <c r="F514" t="s">
        <v>20</v>
      </c>
      <c r="G514" t="s">
        <v>21</v>
      </c>
      <c r="H514">
        <v>73000000</v>
      </c>
      <c r="I514">
        <v>1997</v>
      </c>
      <c r="J514">
        <v>6.5</v>
      </c>
    </row>
    <row r="515" spans="1:10" x14ac:dyDescent="0.3">
      <c r="A515" t="s">
        <v>540</v>
      </c>
      <c r="B515">
        <v>86</v>
      </c>
      <c r="C515">
        <v>193136719</v>
      </c>
      <c r="D515" t="s">
        <v>320</v>
      </c>
      <c r="E515" t="s">
        <v>1936</v>
      </c>
      <c r="F515" t="s">
        <v>20</v>
      </c>
      <c r="G515" t="s">
        <v>21</v>
      </c>
      <c r="H515">
        <v>75000000</v>
      </c>
      <c r="I515">
        <v>2005</v>
      </c>
      <c r="J515">
        <v>6.9</v>
      </c>
    </row>
    <row r="516" spans="1:10" x14ac:dyDescent="0.3">
      <c r="A516" t="s">
        <v>811</v>
      </c>
      <c r="B516">
        <v>109</v>
      </c>
      <c r="C516">
        <v>35286428</v>
      </c>
      <c r="D516" t="s">
        <v>1740</v>
      </c>
      <c r="E516" t="s">
        <v>1938</v>
      </c>
      <c r="F516" t="s">
        <v>20</v>
      </c>
      <c r="G516" t="s">
        <v>21</v>
      </c>
      <c r="H516">
        <v>76000000</v>
      </c>
      <c r="I516">
        <v>2006</v>
      </c>
      <c r="J516">
        <v>7.9</v>
      </c>
    </row>
    <row r="517" spans="1:10" x14ac:dyDescent="0.3">
      <c r="A517" t="s">
        <v>80</v>
      </c>
      <c r="B517">
        <v>104</v>
      </c>
      <c r="C517">
        <v>157299717</v>
      </c>
      <c r="D517" t="s">
        <v>48</v>
      </c>
      <c r="E517" t="s">
        <v>1941</v>
      </c>
      <c r="F517" t="s">
        <v>20</v>
      </c>
      <c r="G517" t="s">
        <v>21</v>
      </c>
      <c r="H517">
        <v>75000000</v>
      </c>
      <c r="I517">
        <v>2000</v>
      </c>
      <c r="J517">
        <v>7.4</v>
      </c>
    </row>
    <row r="518" spans="1:10" x14ac:dyDescent="0.3">
      <c r="A518" t="s">
        <v>1411</v>
      </c>
      <c r="B518">
        <v>110</v>
      </c>
      <c r="C518">
        <v>134568845</v>
      </c>
      <c r="D518" t="s">
        <v>1942</v>
      </c>
      <c r="E518" t="s">
        <v>1943</v>
      </c>
      <c r="F518" t="s">
        <v>20</v>
      </c>
      <c r="G518" t="s">
        <v>21</v>
      </c>
      <c r="H518">
        <v>75000000</v>
      </c>
      <c r="I518">
        <v>2008</v>
      </c>
      <c r="J518">
        <v>6.7</v>
      </c>
    </row>
    <row r="519" spans="1:10" x14ac:dyDescent="0.3">
      <c r="A519" t="s">
        <v>189</v>
      </c>
      <c r="B519">
        <v>136</v>
      </c>
      <c r="C519">
        <v>134006721</v>
      </c>
      <c r="D519" t="s">
        <v>30</v>
      </c>
      <c r="E519" t="s">
        <v>1945</v>
      </c>
      <c r="F519" t="s">
        <v>20</v>
      </c>
      <c r="G519" t="s">
        <v>21</v>
      </c>
      <c r="H519">
        <v>75000000</v>
      </c>
      <c r="I519">
        <v>1996</v>
      </c>
      <c r="J519">
        <v>7.4</v>
      </c>
    </row>
    <row r="520" spans="1:10" x14ac:dyDescent="0.3">
      <c r="A520" t="s">
        <v>847</v>
      </c>
      <c r="B520">
        <v>115</v>
      </c>
      <c r="C520">
        <v>195329763</v>
      </c>
      <c r="D520" t="s">
        <v>694</v>
      </c>
      <c r="E520" t="s">
        <v>1948</v>
      </c>
      <c r="F520" t="s">
        <v>20</v>
      </c>
      <c r="G520" t="s">
        <v>21</v>
      </c>
      <c r="H520">
        <v>80000000</v>
      </c>
      <c r="I520">
        <v>2006</v>
      </c>
      <c r="J520">
        <v>6.9</v>
      </c>
    </row>
    <row r="521" spans="1:10" x14ac:dyDescent="0.3">
      <c r="A521" t="s">
        <v>1609</v>
      </c>
      <c r="B521">
        <v>99</v>
      </c>
      <c r="C521">
        <v>120776832</v>
      </c>
      <c r="D521" t="s">
        <v>1106</v>
      </c>
      <c r="E521" t="s">
        <v>1951</v>
      </c>
      <c r="F521" t="s">
        <v>20</v>
      </c>
      <c r="G521" t="s">
        <v>21</v>
      </c>
      <c r="H521">
        <v>75000000</v>
      </c>
      <c r="I521">
        <v>2004</v>
      </c>
      <c r="J521">
        <v>6.8</v>
      </c>
    </row>
    <row r="522" spans="1:10" x14ac:dyDescent="0.3">
      <c r="A522" t="s">
        <v>1694</v>
      </c>
      <c r="B522">
        <v>117</v>
      </c>
      <c r="C522">
        <v>118823091</v>
      </c>
      <c r="D522" t="s">
        <v>1954</v>
      </c>
      <c r="E522" t="s">
        <v>1956</v>
      </c>
      <c r="F522" t="s">
        <v>20</v>
      </c>
      <c r="G522" t="s">
        <v>21</v>
      </c>
      <c r="H522">
        <v>75000000</v>
      </c>
      <c r="I522">
        <v>2007</v>
      </c>
      <c r="J522">
        <v>6.7</v>
      </c>
    </row>
    <row r="523" spans="1:10" x14ac:dyDescent="0.3">
      <c r="A523" t="s">
        <v>1355</v>
      </c>
      <c r="B523">
        <v>125</v>
      </c>
      <c r="C523">
        <v>41814863</v>
      </c>
      <c r="D523" t="s">
        <v>1959</v>
      </c>
      <c r="E523" t="s">
        <v>1960</v>
      </c>
      <c r="F523" t="s">
        <v>20</v>
      </c>
      <c r="G523" t="s">
        <v>21</v>
      </c>
      <c r="H523">
        <v>50000000</v>
      </c>
      <c r="I523">
        <v>2004</v>
      </c>
      <c r="J523">
        <v>5.0999999999999996</v>
      </c>
    </row>
    <row r="524" spans="1:10" x14ac:dyDescent="0.3">
      <c r="A524" t="s">
        <v>1962</v>
      </c>
      <c r="B524">
        <v>110</v>
      </c>
      <c r="C524">
        <v>97360069</v>
      </c>
      <c r="D524" t="s">
        <v>1963</v>
      </c>
      <c r="E524" t="s">
        <v>1964</v>
      </c>
      <c r="F524" t="s">
        <v>20</v>
      </c>
      <c r="G524" t="s">
        <v>21</v>
      </c>
      <c r="H524">
        <v>75000000</v>
      </c>
      <c r="I524">
        <v>1999</v>
      </c>
      <c r="J524">
        <v>4.0999999999999996</v>
      </c>
    </row>
    <row r="525" spans="1:10" x14ac:dyDescent="0.3">
      <c r="A525" t="s">
        <v>745</v>
      </c>
      <c r="B525">
        <v>125</v>
      </c>
      <c r="C525">
        <v>117698894</v>
      </c>
      <c r="D525" t="s">
        <v>1451</v>
      </c>
      <c r="E525" t="s">
        <v>1965</v>
      </c>
      <c r="F525" t="s">
        <v>20</v>
      </c>
      <c r="G525" t="s">
        <v>21</v>
      </c>
      <c r="H525">
        <v>75000000</v>
      </c>
      <c r="I525">
        <v>2013</v>
      </c>
      <c r="J525">
        <v>7.3</v>
      </c>
    </row>
    <row r="526" spans="1:10" x14ac:dyDescent="0.3">
      <c r="A526" t="s">
        <v>1426</v>
      </c>
      <c r="B526">
        <v>102</v>
      </c>
      <c r="C526">
        <v>162001186</v>
      </c>
      <c r="D526" t="s">
        <v>1099</v>
      </c>
      <c r="E526" t="s">
        <v>1967</v>
      </c>
      <c r="F526" t="s">
        <v>20</v>
      </c>
      <c r="G526" t="s">
        <v>21</v>
      </c>
      <c r="H526">
        <v>80000000</v>
      </c>
      <c r="I526">
        <v>2010</v>
      </c>
      <c r="J526">
        <v>6</v>
      </c>
    </row>
    <row r="527" spans="1:10" x14ac:dyDescent="0.3">
      <c r="A527" t="s">
        <v>264</v>
      </c>
      <c r="B527">
        <v>128</v>
      </c>
      <c r="C527">
        <v>77032279</v>
      </c>
      <c r="D527" t="s">
        <v>1649</v>
      </c>
      <c r="E527" t="s">
        <v>1968</v>
      </c>
      <c r="F527" t="s">
        <v>20</v>
      </c>
      <c r="G527" t="s">
        <v>21</v>
      </c>
      <c r="H527">
        <v>60000000</v>
      </c>
      <c r="I527">
        <v>2004</v>
      </c>
      <c r="J527">
        <v>7.3</v>
      </c>
    </row>
    <row r="528" spans="1:10" x14ac:dyDescent="0.3">
      <c r="A528" t="s">
        <v>1456</v>
      </c>
      <c r="B528">
        <v>100</v>
      </c>
      <c r="C528">
        <v>73023275</v>
      </c>
      <c r="D528" t="s">
        <v>1974</v>
      </c>
      <c r="E528" t="s">
        <v>1975</v>
      </c>
      <c r="F528" t="s">
        <v>20</v>
      </c>
      <c r="G528" t="s">
        <v>21</v>
      </c>
      <c r="H528">
        <v>35000000</v>
      </c>
      <c r="I528">
        <v>2009</v>
      </c>
      <c r="J528">
        <v>5.4</v>
      </c>
    </row>
    <row r="529" spans="1:10" x14ac:dyDescent="0.3">
      <c r="A529" t="s">
        <v>212</v>
      </c>
      <c r="B529">
        <v>124</v>
      </c>
      <c r="C529">
        <v>68473360</v>
      </c>
      <c r="D529" t="s">
        <v>484</v>
      </c>
      <c r="E529" t="s">
        <v>1978</v>
      </c>
      <c r="F529" t="s">
        <v>20</v>
      </c>
      <c r="G529" t="s">
        <v>21</v>
      </c>
      <c r="H529">
        <v>75000000</v>
      </c>
      <c r="I529">
        <v>2000</v>
      </c>
      <c r="J529">
        <v>5.9</v>
      </c>
    </row>
    <row r="530" spans="1:10" x14ac:dyDescent="0.3">
      <c r="A530" t="s">
        <v>1979</v>
      </c>
      <c r="B530">
        <v>102</v>
      </c>
      <c r="C530">
        <v>66636385</v>
      </c>
      <c r="D530" t="s">
        <v>1980</v>
      </c>
      <c r="E530" t="s">
        <v>1981</v>
      </c>
      <c r="F530" t="s">
        <v>20</v>
      </c>
      <c r="G530" t="s">
        <v>21</v>
      </c>
      <c r="H530">
        <v>75000000</v>
      </c>
      <c r="I530">
        <v>2007</v>
      </c>
      <c r="J530">
        <v>7.1</v>
      </c>
    </row>
    <row r="531" spans="1:10" x14ac:dyDescent="0.3">
      <c r="A531" t="s">
        <v>1304</v>
      </c>
      <c r="B531">
        <v>90</v>
      </c>
      <c r="C531">
        <v>160762022</v>
      </c>
      <c r="D531" t="s">
        <v>320</v>
      </c>
      <c r="E531" t="s">
        <v>1983</v>
      </c>
      <c r="F531" t="s">
        <v>20</v>
      </c>
      <c r="G531" t="s">
        <v>21</v>
      </c>
      <c r="H531">
        <v>75000000</v>
      </c>
      <c r="I531">
        <v>2004</v>
      </c>
      <c r="J531">
        <v>6</v>
      </c>
    </row>
    <row r="532" spans="1:10" x14ac:dyDescent="0.3">
      <c r="A532" t="s">
        <v>739</v>
      </c>
      <c r="B532">
        <v>130</v>
      </c>
      <c r="C532">
        <v>103338338</v>
      </c>
      <c r="D532" t="s">
        <v>1985</v>
      </c>
      <c r="E532" t="s">
        <v>1987</v>
      </c>
      <c r="F532" t="s">
        <v>20</v>
      </c>
      <c r="G532" t="s">
        <v>21</v>
      </c>
      <c r="H532">
        <v>70000000</v>
      </c>
      <c r="I532">
        <v>2006</v>
      </c>
      <c r="J532">
        <v>6.5</v>
      </c>
    </row>
    <row r="533" spans="1:10" x14ac:dyDescent="0.3">
      <c r="A533" t="s">
        <v>1993</v>
      </c>
      <c r="B533">
        <v>118</v>
      </c>
      <c r="C533">
        <v>55808744</v>
      </c>
      <c r="D533" t="s">
        <v>1995</v>
      </c>
      <c r="E533" t="s">
        <v>1996</v>
      </c>
      <c r="F533" t="s">
        <v>20</v>
      </c>
      <c r="G533" t="s">
        <v>21</v>
      </c>
      <c r="H533">
        <v>53000000</v>
      </c>
      <c r="I533">
        <v>2005</v>
      </c>
      <c r="J533">
        <v>5.7</v>
      </c>
    </row>
    <row r="534" spans="1:10" x14ac:dyDescent="0.3">
      <c r="A534" t="s">
        <v>264</v>
      </c>
      <c r="B534">
        <v>163</v>
      </c>
      <c r="C534">
        <v>47379090</v>
      </c>
      <c r="D534" t="s">
        <v>1827</v>
      </c>
      <c r="E534" t="s">
        <v>1998</v>
      </c>
      <c r="F534" t="s">
        <v>20</v>
      </c>
      <c r="G534" t="s">
        <v>966</v>
      </c>
      <c r="H534">
        <v>70000000</v>
      </c>
      <c r="I534">
        <v>2005</v>
      </c>
      <c r="J534">
        <v>7.6</v>
      </c>
    </row>
    <row r="535" spans="1:10" x14ac:dyDescent="0.3">
      <c r="A535" t="s">
        <v>1999</v>
      </c>
      <c r="B535">
        <v>142</v>
      </c>
      <c r="C535">
        <v>43426961</v>
      </c>
      <c r="D535" t="s">
        <v>1255</v>
      </c>
      <c r="E535" t="s">
        <v>2000</v>
      </c>
      <c r="F535" t="s">
        <v>20</v>
      </c>
      <c r="G535" t="s">
        <v>21</v>
      </c>
      <c r="H535">
        <v>70000000</v>
      </c>
      <c r="I535">
        <v>2003</v>
      </c>
      <c r="J535">
        <v>6.6</v>
      </c>
    </row>
    <row r="536" spans="1:10" x14ac:dyDescent="0.3">
      <c r="A536" t="s">
        <v>2001</v>
      </c>
      <c r="B536">
        <v>100</v>
      </c>
      <c r="C536">
        <v>47000485</v>
      </c>
      <c r="D536" t="s">
        <v>2002</v>
      </c>
      <c r="E536" t="s">
        <v>2004</v>
      </c>
      <c r="F536" t="s">
        <v>20</v>
      </c>
      <c r="G536" t="s">
        <v>21</v>
      </c>
      <c r="H536">
        <v>75000000</v>
      </c>
      <c r="I536">
        <v>2010</v>
      </c>
      <c r="J536">
        <v>5.4</v>
      </c>
    </row>
    <row r="537" spans="1:10" x14ac:dyDescent="0.3">
      <c r="A537" t="s">
        <v>857</v>
      </c>
      <c r="B537">
        <v>116</v>
      </c>
      <c r="C537">
        <v>45434443</v>
      </c>
      <c r="D537" t="s">
        <v>1072</v>
      </c>
      <c r="E537" t="s">
        <v>2005</v>
      </c>
      <c r="F537" t="s">
        <v>20</v>
      </c>
      <c r="G537" t="s">
        <v>21</v>
      </c>
      <c r="H537">
        <v>75000000</v>
      </c>
      <c r="I537">
        <v>2015</v>
      </c>
      <c r="J537">
        <v>7.3</v>
      </c>
    </row>
    <row r="538" spans="1:10" x14ac:dyDescent="0.3">
      <c r="A538" t="s">
        <v>934</v>
      </c>
      <c r="B538">
        <v>131</v>
      </c>
      <c r="C538">
        <v>42044321</v>
      </c>
      <c r="D538" t="s">
        <v>936</v>
      </c>
      <c r="E538" t="s">
        <v>2008</v>
      </c>
      <c r="F538" t="s">
        <v>20</v>
      </c>
      <c r="G538" t="s">
        <v>21</v>
      </c>
      <c r="H538">
        <v>80000000</v>
      </c>
      <c r="I538">
        <v>2004</v>
      </c>
      <c r="J538">
        <v>6.5</v>
      </c>
    </row>
    <row r="539" spans="1:10" x14ac:dyDescent="0.3">
      <c r="A539" t="s">
        <v>2010</v>
      </c>
      <c r="B539">
        <v>91</v>
      </c>
      <c r="C539">
        <v>73661010</v>
      </c>
      <c r="D539" t="s">
        <v>2011</v>
      </c>
      <c r="E539" t="s">
        <v>2012</v>
      </c>
      <c r="F539" t="s">
        <v>20</v>
      </c>
      <c r="G539" t="s">
        <v>21</v>
      </c>
      <c r="H539">
        <v>75000000</v>
      </c>
      <c r="I539">
        <v>2006</v>
      </c>
      <c r="J539">
        <v>6.6</v>
      </c>
    </row>
    <row r="540" spans="1:10" x14ac:dyDescent="0.3">
      <c r="A540" t="s">
        <v>2013</v>
      </c>
      <c r="B540">
        <v>123</v>
      </c>
      <c r="C540">
        <v>41523271</v>
      </c>
      <c r="D540" t="s">
        <v>2015</v>
      </c>
      <c r="E540" t="s">
        <v>2016</v>
      </c>
      <c r="F540" t="s">
        <v>20</v>
      </c>
      <c r="G540" t="s">
        <v>21</v>
      </c>
      <c r="H540">
        <v>80000000</v>
      </c>
      <c r="I540">
        <v>2001</v>
      </c>
      <c r="J540">
        <v>6.6</v>
      </c>
    </row>
    <row r="541" spans="1:10" x14ac:dyDescent="0.3">
      <c r="A541" t="s">
        <v>2018</v>
      </c>
      <c r="B541">
        <v>134</v>
      </c>
      <c r="C541">
        <v>37600435</v>
      </c>
      <c r="D541" t="s">
        <v>2020</v>
      </c>
      <c r="E541" t="s">
        <v>2021</v>
      </c>
      <c r="F541" t="s">
        <v>20</v>
      </c>
      <c r="G541" t="s">
        <v>21</v>
      </c>
      <c r="H541">
        <v>55000000</v>
      </c>
      <c r="I541">
        <v>1995</v>
      </c>
      <c r="J541">
        <v>5.9</v>
      </c>
    </row>
    <row r="542" spans="1:10" x14ac:dyDescent="0.3">
      <c r="A542" t="s">
        <v>2023</v>
      </c>
      <c r="B542">
        <v>148</v>
      </c>
      <c r="C542">
        <v>39251128</v>
      </c>
      <c r="D542" t="s">
        <v>2025</v>
      </c>
      <c r="E542" t="s">
        <v>2026</v>
      </c>
      <c r="F542" t="s">
        <v>20</v>
      </c>
      <c r="G542" t="s">
        <v>21</v>
      </c>
      <c r="H542">
        <v>75000000</v>
      </c>
      <c r="I542">
        <v>1999</v>
      </c>
      <c r="J542">
        <v>6.7</v>
      </c>
    </row>
    <row r="543" spans="1:10" x14ac:dyDescent="0.3">
      <c r="A543" t="s">
        <v>1596</v>
      </c>
      <c r="B543">
        <v>110</v>
      </c>
      <c r="C543">
        <v>83503161</v>
      </c>
      <c r="D543" t="s">
        <v>2029</v>
      </c>
      <c r="E543" t="s">
        <v>2030</v>
      </c>
      <c r="F543" t="s">
        <v>20</v>
      </c>
      <c r="G543" t="s">
        <v>21</v>
      </c>
      <c r="H543">
        <v>75000000</v>
      </c>
      <c r="I543">
        <v>2011</v>
      </c>
      <c r="J543">
        <v>6.1</v>
      </c>
    </row>
    <row r="544" spans="1:10" x14ac:dyDescent="0.3">
      <c r="A544" t="s">
        <v>2032</v>
      </c>
      <c r="B544">
        <v>113</v>
      </c>
      <c r="C544">
        <v>34636443</v>
      </c>
      <c r="D544" t="s">
        <v>749</v>
      </c>
      <c r="E544" t="s">
        <v>2033</v>
      </c>
      <c r="F544" t="s">
        <v>20</v>
      </c>
      <c r="G544" t="s">
        <v>21</v>
      </c>
      <c r="H544">
        <v>52000000</v>
      </c>
      <c r="I544">
        <v>2005</v>
      </c>
      <c r="J544">
        <v>6.6</v>
      </c>
    </row>
    <row r="545" spans="1:10" x14ac:dyDescent="0.3">
      <c r="A545" t="s">
        <v>2035</v>
      </c>
      <c r="B545">
        <v>94</v>
      </c>
      <c r="C545">
        <v>22751979</v>
      </c>
      <c r="D545" t="s">
        <v>2036</v>
      </c>
      <c r="E545" t="s">
        <v>2037</v>
      </c>
      <c r="F545" t="s">
        <v>20</v>
      </c>
      <c r="G545" t="s">
        <v>21</v>
      </c>
      <c r="H545">
        <v>75000000</v>
      </c>
      <c r="I545">
        <v>2000</v>
      </c>
      <c r="J545">
        <v>6.6</v>
      </c>
    </row>
    <row r="546" spans="1:10" x14ac:dyDescent="0.3">
      <c r="A546" t="s">
        <v>2038</v>
      </c>
      <c r="B546">
        <v>116</v>
      </c>
      <c r="C546">
        <v>30013346</v>
      </c>
      <c r="D546" t="s">
        <v>287</v>
      </c>
      <c r="E546" t="s">
        <v>2039</v>
      </c>
      <c r="F546" t="s">
        <v>20</v>
      </c>
      <c r="G546" t="s">
        <v>21</v>
      </c>
      <c r="H546">
        <v>75000000</v>
      </c>
      <c r="I546">
        <v>2003</v>
      </c>
      <c r="J546">
        <v>5.3</v>
      </c>
    </row>
    <row r="547" spans="1:10" x14ac:dyDescent="0.3">
      <c r="A547" t="s">
        <v>1523</v>
      </c>
      <c r="B547">
        <v>99</v>
      </c>
      <c r="C547">
        <v>14567883</v>
      </c>
      <c r="D547" t="s">
        <v>2042</v>
      </c>
      <c r="E547" t="s">
        <v>2043</v>
      </c>
      <c r="F547" t="s">
        <v>20</v>
      </c>
      <c r="G547" t="s">
        <v>34</v>
      </c>
      <c r="H547">
        <v>75000000</v>
      </c>
      <c r="I547">
        <v>1998</v>
      </c>
      <c r="J547">
        <v>6</v>
      </c>
    </row>
    <row r="548" spans="1:10" x14ac:dyDescent="0.3">
      <c r="A548" t="s">
        <v>2044</v>
      </c>
      <c r="B548">
        <v>84</v>
      </c>
      <c r="C548">
        <v>90820</v>
      </c>
      <c r="D548" t="s">
        <v>2046</v>
      </c>
      <c r="E548" t="s">
        <v>2047</v>
      </c>
      <c r="F548" t="s">
        <v>20</v>
      </c>
      <c r="G548" t="s">
        <v>21</v>
      </c>
      <c r="I548">
        <v>2009</v>
      </c>
      <c r="J548">
        <v>6</v>
      </c>
    </row>
    <row r="549" spans="1:10" x14ac:dyDescent="0.3">
      <c r="A549" t="s">
        <v>2049</v>
      </c>
      <c r="B549">
        <v>93</v>
      </c>
      <c r="C549">
        <v>5409517</v>
      </c>
      <c r="D549" t="s">
        <v>2051</v>
      </c>
      <c r="E549" t="s">
        <v>2052</v>
      </c>
      <c r="F549" t="s">
        <v>20</v>
      </c>
      <c r="G549" t="s">
        <v>21</v>
      </c>
      <c r="H549">
        <v>75000000</v>
      </c>
      <c r="I549">
        <v>2001</v>
      </c>
      <c r="J549">
        <v>4.7</v>
      </c>
    </row>
    <row r="550" spans="1:10" x14ac:dyDescent="0.3">
      <c r="A550" t="s">
        <v>1343</v>
      </c>
      <c r="B550">
        <v>113</v>
      </c>
      <c r="C550">
        <v>21009180</v>
      </c>
      <c r="D550" t="s">
        <v>484</v>
      </c>
      <c r="E550" t="s">
        <v>2054</v>
      </c>
      <c r="F550" t="s">
        <v>20</v>
      </c>
      <c r="G550" t="s">
        <v>21</v>
      </c>
      <c r="H550">
        <v>45000000</v>
      </c>
      <c r="I550">
        <v>2004</v>
      </c>
      <c r="J550">
        <v>6.1</v>
      </c>
    </row>
    <row r="551" spans="1:10" x14ac:dyDescent="0.3">
      <c r="A551" t="s">
        <v>615</v>
      </c>
      <c r="B551">
        <v>106</v>
      </c>
      <c r="C551">
        <v>94999143</v>
      </c>
      <c r="D551" t="s">
        <v>1442</v>
      </c>
      <c r="E551" t="s">
        <v>2055</v>
      </c>
      <c r="F551" t="s">
        <v>20</v>
      </c>
      <c r="G551" t="s">
        <v>21</v>
      </c>
      <c r="H551">
        <v>75000000</v>
      </c>
      <c r="I551">
        <v>2000</v>
      </c>
      <c r="J551">
        <v>7.2</v>
      </c>
    </row>
    <row r="552" spans="1:10" x14ac:dyDescent="0.3">
      <c r="A552" t="s">
        <v>2056</v>
      </c>
      <c r="B552">
        <v>91</v>
      </c>
      <c r="C552">
        <v>336029560</v>
      </c>
      <c r="D552" t="s">
        <v>829</v>
      </c>
      <c r="E552" t="s">
        <v>2057</v>
      </c>
      <c r="F552" t="s">
        <v>20</v>
      </c>
      <c r="G552" t="s">
        <v>21</v>
      </c>
      <c r="H552">
        <v>74000000</v>
      </c>
      <c r="I552">
        <v>2015</v>
      </c>
      <c r="J552">
        <v>6.4</v>
      </c>
    </row>
    <row r="553" spans="1:10" x14ac:dyDescent="0.3">
      <c r="A553" t="s">
        <v>75</v>
      </c>
      <c r="B553">
        <v>128</v>
      </c>
      <c r="C553">
        <v>36381716</v>
      </c>
      <c r="D553" t="s">
        <v>824</v>
      </c>
      <c r="E553" t="s">
        <v>2058</v>
      </c>
      <c r="F553" t="s">
        <v>20</v>
      </c>
      <c r="G553" t="s">
        <v>21</v>
      </c>
      <c r="H553">
        <v>82000000</v>
      </c>
      <c r="I553">
        <v>2011</v>
      </c>
      <c r="J553">
        <v>6.1</v>
      </c>
    </row>
    <row r="554" spans="1:10" x14ac:dyDescent="0.3">
      <c r="A554" t="s">
        <v>1470</v>
      </c>
      <c r="B554">
        <v>98</v>
      </c>
      <c r="C554">
        <v>55585389</v>
      </c>
      <c r="D554" t="s">
        <v>1451</v>
      </c>
      <c r="E554" t="s">
        <v>2060</v>
      </c>
      <c r="F554" t="s">
        <v>20</v>
      </c>
      <c r="G554" t="s">
        <v>21</v>
      </c>
      <c r="H554">
        <v>69000000</v>
      </c>
      <c r="I554">
        <v>1998</v>
      </c>
      <c r="J554">
        <v>5.9</v>
      </c>
    </row>
    <row r="555" spans="1:10" x14ac:dyDescent="0.3">
      <c r="A555" t="s">
        <v>2013</v>
      </c>
      <c r="B555">
        <v>134</v>
      </c>
      <c r="C555">
        <v>36976367</v>
      </c>
      <c r="D555" t="s">
        <v>1442</v>
      </c>
      <c r="E555" t="s">
        <v>2064</v>
      </c>
      <c r="F555" t="s">
        <v>20</v>
      </c>
      <c r="G555" t="s">
        <v>21</v>
      </c>
      <c r="H555">
        <v>75000000</v>
      </c>
      <c r="I555">
        <v>1998</v>
      </c>
      <c r="J555">
        <v>6</v>
      </c>
    </row>
    <row r="556" spans="1:10" x14ac:dyDescent="0.3">
      <c r="A556" t="s">
        <v>2066</v>
      </c>
      <c r="B556">
        <v>97</v>
      </c>
      <c r="C556">
        <v>107225164</v>
      </c>
      <c r="D556" t="s">
        <v>2067</v>
      </c>
      <c r="E556" t="s">
        <v>2068</v>
      </c>
      <c r="F556" t="s">
        <v>20</v>
      </c>
      <c r="G556" t="s">
        <v>21</v>
      </c>
      <c r="H556">
        <v>73000000</v>
      </c>
      <c r="I556">
        <v>2016</v>
      </c>
      <c r="J556">
        <v>6.3</v>
      </c>
    </row>
    <row r="557" spans="1:10" x14ac:dyDescent="0.3">
      <c r="A557" t="s">
        <v>2023</v>
      </c>
      <c r="B557">
        <v>112</v>
      </c>
      <c r="C557">
        <v>70224196</v>
      </c>
      <c r="D557" t="s">
        <v>2070</v>
      </c>
      <c r="E557" t="s">
        <v>2071</v>
      </c>
      <c r="F557" t="s">
        <v>20</v>
      </c>
      <c r="G557" t="s">
        <v>21</v>
      </c>
      <c r="H557">
        <v>70000000</v>
      </c>
      <c r="I557">
        <v>2008</v>
      </c>
      <c r="J557">
        <v>5.6</v>
      </c>
    </row>
    <row r="558" spans="1:10" x14ac:dyDescent="0.3">
      <c r="A558" t="s">
        <v>2073</v>
      </c>
      <c r="B558">
        <v>153</v>
      </c>
      <c r="C558">
        <v>51814190</v>
      </c>
      <c r="D558" t="s">
        <v>1649</v>
      </c>
      <c r="E558" t="s">
        <v>2074</v>
      </c>
      <c r="F558" t="s">
        <v>20</v>
      </c>
      <c r="G558" t="s">
        <v>21</v>
      </c>
      <c r="H558">
        <v>75000000</v>
      </c>
      <c r="I558">
        <v>2009</v>
      </c>
      <c r="J558">
        <v>6.4</v>
      </c>
    </row>
    <row r="559" spans="1:10" x14ac:dyDescent="0.3">
      <c r="A559" t="s">
        <v>153</v>
      </c>
      <c r="B559">
        <v>110</v>
      </c>
      <c r="C559">
        <v>47456450</v>
      </c>
      <c r="D559" t="s">
        <v>622</v>
      </c>
      <c r="E559" t="s">
        <v>2077</v>
      </c>
      <c r="F559" t="s">
        <v>20</v>
      </c>
      <c r="G559" t="s">
        <v>21</v>
      </c>
      <c r="H559">
        <v>70000000</v>
      </c>
      <c r="I559">
        <v>2007</v>
      </c>
      <c r="J559">
        <v>7.1</v>
      </c>
    </row>
    <row r="560" spans="1:10" x14ac:dyDescent="0.3">
      <c r="A560" t="s">
        <v>1150</v>
      </c>
      <c r="B560">
        <v>122</v>
      </c>
      <c r="C560">
        <v>148213377</v>
      </c>
      <c r="D560" t="s">
        <v>2079</v>
      </c>
      <c r="E560" t="s">
        <v>2080</v>
      </c>
      <c r="F560" t="s">
        <v>20</v>
      </c>
      <c r="G560" t="s">
        <v>21</v>
      </c>
      <c r="H560">
        <v>73000000</v>
      </c>
      <c r="I560">
        <v>2006</v>
      </c>
      <c r="J560">
        <v>6.6</v>
      </c>
    </row>
    <row r="561" spans="1:10" x14ac:dyDescent="0.3">
      <c r="A561" t="s">
        <v>2082</v>
      </c>
      <c r="B561">
        <v>87</v>
      </c>
      <c r="C561">
        <v>112950721</v>
      </c>
      <c r="D561" t="s">
        <v>350</v>
      </c>
      <c r="E561" t="s">
        <v>2084</v>
      </c>
      <c r="F561" t="s">
        <v>20</v>
      </c>
      <c r="G561" t="s">
        <v>21</v>
      </c>
      <c r="H561">
        <v>72000000</v>
      </c>
      <c r="I561">
        <v>2001</v>
      </c>
      <c r="J561">
        <v>4.5999999999999996</v>
      </c>
    </row>
    <row r="562" spans="1:10" x14ac:dyDescent="0.3">
      <c r="A562" t="s">
        <v>2086</v>
      </c>
      <c r="B562">
        <v>178</v>
      </c>
      <c r="C562">
        <v>75600000</v>
      </c>
      <c r="D562" t="s">
        <v>2088</v>
      </c>
      <c r="E562" t="s">
        <v>2090</v>
      </c>
      <c r="F562" t="s">
        <v>20</v>
      </c>
      <c r="G562" t="s">
        <v>21</v>
      </c>
      <c r="H562">
        <v>72000000</v>
      </c>
      <c r="I562">
        <v>1995</v>
      </c>
      <c r="J562">
        <v>8.4</v>
      </c>
    </row>
    <row r="563" spans="1:10" x14ac:dyDescent="0.3">
      <c r="A563" t="s">
        <v>28</v>
      </c>
      <c r="B563">
        <v>125</v>
      </c>
      <c r="C563">
        <v>62647540</v>
      </c>
      <c r="D563" t="s">
        <v>968</v>
      </c>
      <c r="E563" t="s">
        <v>2093</v>
      </c>
      <c r="F563" t="s">
        <v>20</v>
      </c>
      <c r="G563" t="s">
        <v>520</v>
      </c>
      <c r="H563">
        <v>70000000</v>
      </c>
      <c r="I563">
        <v>2005</v>
      </c>
      <c r="J563">
        <v>7.1</v>
      </c>
    </row>
    <row r="564" spans="1:10" x14ac:dyDescent="0.3">
      <c r="A564" t="s">
        <v>2095</v>
      </c>
      <c r="B564">
        <v>87</v>
      </c>
      <c r="C564">
        <v>183132370</v>
      </c>
      <c r="D564" t="s">
        <v>2097</v>
      </c>
      <c r="E564" t="s">
        <v>2098</v>
      </c>
      <c r="F564" t="s">
        <v>20</v>
      </c>
      <c r="G564" t="s">
        <v>21</v>
      </c>
      <c r="H564">
        <v>75000000</v>
      </c>
      <c r="I564">
        <v>2007</v>
      </c>
      <c r="J564">
        <v>7.4</v>
      </c>
    </row>
    <row r="565" spans="1:10" x14ac:dyDescent="0.3">
      <c r="A565" t="s">
        <v>2100</v>
      </c>
      <c r="B565">
        <v>152</v>
      </c>
      <c r="C565">
        <v>27796042</v>
      </c>
      <c r="D565" t="s">
        <v>146</v>
      </c>
      <c r="E565" t="s">
        <v>2102</v>
      </c>
      <c r="F565" t="s">
        <v>20</v>
      </c>
      <c r="G565" t="s">
        <v>21</v>
      </c>
      <c r="H565">
        <v>72000000</v>
      </c>
      <c r="I565">
        <v>2001</v>
      </c>
      <c r="J565">
        <v>6.9</v>
      </c>
    </row>
    <row r="566" spans="1:10" x14ac:dyDescent="0.3">
      <c r="A566" t="s">
        <v>1355</v>
      </c>
      <c r="B566">
        <v>116</v>
      </c>
      <c r="C566">
        <v>32616869</v>
      </c>
      <c r="D566" t="s">
        <v>2104</v>
      </c>
      <c r="E566" t="s">
        <v>2105</v>
      </c>
      <c r="F566" t="s">
        <v>20</v>
      </c>
      <c r="G566" t="s">
        <v>21</v>
      </c>
      <c r="H566">
        <v>72000000</v>
      </c>
      <c r="I566">
        <v>2001</v>
      </c>
      <c r="J566">
        <v>4.5</v>
      </c>
    </row>
    <row r="567" spans="1:10" x14ac:dyDescent="0.3">
      <c r="A567" t="s">
        <v>1562</v>
      </c>
      <c r="B567">
        <v>109</v>
      </c>
      <c r="C567">
        <v>18947630</v>
      </c>
      <c r="D567" t="s">
        <v>2108</v>
      </c>
      <c r="E567" t="s">
        <v>2110</v>
      </c>
      <c r="F567" t="s">
        <v>20</v>
      </c>
      <c r="G567" t="s">
        <v>966</v>
      </c>
      <c r="H567">
        <v>59660000</v>
      </c>
      <c r="I567">
        <v>2004</v>
      </c>
      <c r="J567">
        <v>7.1</v>
      </c>
    </row>
    <row r="568" spans="1:10" x14ac:dyDescent="0.3">
      <c r="A568" t="s">
        <v>615</v>
      </c>
      <c r="B568">
        <v>108</v>
      </c>
      <c r="C568">
        <v>114195633</v>
      </c>
      <c r="D568" t="s">
        <v>2112</v>
      </c>
      <c r="E568" t="s">
        <v>2113</v>
      </c>
      <c r="F568" t="s">
        <v>20</v>
      </c>
      <c r="G568" t="s">
        <v>21</v>
      </c>
      <c r="H568">
        <v>60000000</v>
      </c>
      <c r="I568">
        <v>2004</v>
      </c>
      <c r="J568">
        <v>6.5</v>
      </c>
    </row>
    <row r="569" spans="1:10" x14ac:dyDescent="0.3">
      <c r="A569" t="s">
        <v>2114</v>
      </c>
      <c r="B569">
        <v>85</v>
      </c>
      <c r="C569">
        <v>144156464</v>
      </c>
      <c r="D569" t="s">
        <v>350</v>
      </c>
      <c r="E569" t="s">
        <v>2115</v>
      </c>
      <c r="F569" t="s">
        <v>20</v>
      </c>
      <c r="G569" t="s">
        <v>21</v>
      </c>
      <c r="H569">
        <v>71500000</v>
      </c>
      <c r="I569">
        <v>1998</v>
      </c>
      <c r="J569">
        <v>5.3</v>
      </c>
    </row>
    <row r="570" spans="1:10" x14ac:dyDescent="0.3">
      <c r="A570" t="s">
        <v>615</v>
      </c>
      <c r="B570">
        <v>106</v>
      </c>
      <c r="C570">
        <v>227965690</v>
      </c>
      <c r="D570" t="s">
        <v>1740</v>
      </c>
      <c r="E570" t="s">
        <v>2119</v>
      </c>
      <c r="F570" t="s">
        <v>20</v>
      </c>
      <c r="G570" t="s">
        <v>21</v>
      </c>
      <c r="H570">
        <v>72000000</v>
      </c>
      <c r="I570">
        <v>2002</v>
      </c>
      <c r="J570">
        <v>6.7</v>
      </c>
    </row>
    <row r="571" spans="1:10" x14ac:dyDescent="0.3">
      <c r="A571" t="s">
        <v>98</v>
      </c>
      <c r="B571">
        <v>93</v>
      </c>
      <c r="C571">
        <v>436471036</v>
      </c>
      <c r="D571" t="s">
        <v>2122</v>
      </c>
      <c r="E571" t="s">
        <v>2123</v>
      </c>
      <c r="F571" t="s">
        <v>20</v>
      </c>
      <c r="G571" t="s">
        <v>21</v>
      </c>
      <c r="H571">
        <v>150000000</v>
      </c>
      <c r="I571">
        <v>2004</v>
      </c>
      <c r="J571">
        <v>7.2</v>
      </c>
    </row>
    <row r="572" spans="1:10" x14ac:dyDescent="0.3">
      <c r="A572" t="s">
        <v>207</v>
      </c>
      <c r="B572">
        <v>117</v>
      </c>
      <c r="C572">
        <v>244052771</v>
      </c>
      <c r="D572" t="s">
        <v>208</v>
      </c>
      <c r="E572" t="s">
        <v>2126</v>
      </c>
      <c r="F572" t="s">
        <v>20</v>
      </c>
      <c r="G572" t="s">
        <v>21</v>
      </c>
      <c r="H572">
        <v>120000000</v>
      </c>
      <c r="I572">
        <v>2006</v>
      </c>
      <c r="J572">
        <v>7.2</v>
      </c>
    </row>
    <row r="573" spans="1:10" x14ac:dyDescent="0.3">
      <c r="A573" t="s">
        <v>2128</v>
      </c>
      <c r="B573">
        <v>116</v>
      </c>
      <c r="C573">
        <v>152149590</v>
      </c>
      <c r="D573" t="s">
        <v>1106</v>
      </c>
      <c r="E573" t="s">
        <v>2129</v>
      </c>
      <c r="F573" t="s">
        <v>20</v>
      </c>
      <c r="G573" t="s">
        <v>21</v>
      </c>
      <c r="H573">
        <v>70000000</v>
      </c>
      <c r="I573">
        <v>1999</v>
      </c>
      <c r="J573">
        <v>5.5</v>
      </c>
    </row>
    <row r="574" spans="1:10" x14ac:dyDescent="0.3">
      <c r="A574" t="s">
        <v>338</v>
      </c>
      <c r="B574">
        <v>132</v>
      </c>
      <c r="C574">
        <v>141204016</v>
      </c>
      <c r="D574" t="s">
        <v>30</v>
      </c>
      <c r="E574" t="s">
        <v>2132</v>
      </c>
      <c r="F574" t="s">
        <v>20</v>
      </c>
      <c r="G574" t="s">
        <v>21</v>
      </c>
      <c r="H574">
        <v>70000000</v>
      </c>
      <c r="I574">
        <v>2002</v>
      </c>
      <c r="J574">
        <v>5.8</v>
      </c>
    </row>
    <row r="575" spans="1:10" x14ac:dyDescent="0.3">
      <c r="A575" t="s">
        <v>2134</v>
      </c>
      <c r="B575">
        <v>92</v>
      </c>
      <c r="C575">
        <v>162495848</v>
      </c>
      <c r="D575" t="s">
        <v>185</v>
      </c>
      <c r="E575" t="s">
        <v>2137</v>
      </c>
      <c r="F575" t="s">
        <v>20</v>
      </c>
      <c r="G575" t="s">
        <v>21</v>
      </c>
      <c r="H575">
        <v>74000000</v>
      </c>
      <c r="I575">
        <v>2015</v>
      </c>
      <c r="J575">
        <v>6</v>
      </c>
    </row>
    <row r="576" spans="1:10" x14ac:dyDescent="0.3">
      <c r="A576" t="s">
        <v>573</v>
      </c>
      <c r="B576">
        <v>139</v>
      </c>
      <c r="C576">
        <v>136448821</v>
      </c>
      <c r="D576" t="s">
        <v>1007</v>
      </c>
      <c r="E576" t="s">
        <v>2138</v>
      </c>
      <c r="F576" t="s">
        <v>20</v>
      </c>
      <c r="G576" t="s">
        <v>21</v>
      </c>
      <c r="H576">
        <v>80000000</v>
      </c>
      <c r="I576">
        <v>1996</v>
      </c>
      <c r="J576">
        <v>6.6</v>
      </c>
    </row>
    <row r="577" spans="1:10" x14ac:dyDescent="0.3">
      <c r="A577" t="s">
        <v>1159</v>
      </c>
      <c r="B577">
        <v>153</v>
      </c>
      <c r="C577">
        <v>120523073</v>
      </c>
      <c r="D577" t="s">
        <v>2139</v>
      </c>
      <c r="E577" t="s">
        <v>2140</v>
      </c>
      <c r="F577" t="s">
        <v>20</v>
      </c>
      <c r="G577" t="s">
        <v>21</v>
      </c>
      <c r="H577">
        <v>75000000</v>
      </c>
      <c r="I577">
        <v>2009</v>
      </c>
      <c r="J577">
        <v>8.3000000000000007</v>
      </c>
    </row>
    <row r="578" spans="1:10" x14ac:dyDescent="0.3">
      <c r="A578" t="s">
        <v>264</v>
      </c>
      <c r="B578">
        <v>142</v>
      </c>
      <c r="C578">
        <v>119654900</v>
      </c>
      <c r="D578" t="s">
        <v>532</v>
      </c>
      <c r="E578" t="s">
        <v>2141</v>
      </c>
      <c r="F578" t="s">
        <v>20</v>
      </c>
      <c r="G578" t="s">
        <v>21</v>
      </c>
      <c r="H578">
        <v>70000000</v>
      </c>
      <c r="I578">
        <v>1991</v>
      </c>
      <c r="J578">
        <v>6.7</v>
      </c>
    </row>
    <row r="579" spans="1:10" x14ac:dyDescent="0.3">
      <c r="A579" t="s">
        <v>1355</v>
      </c>
      <c r="B579">
        <v>124</v>
      </c>
      <c r="C579">
        <v>117541000</v>
      </c>
      <c r="D579" t="s">
        <v>37</v>
      </c>
      <c r="E579" t="s">
        <v>2143</v>
      </c>
      <c r="F579" t="s">
        <v>20</v>
      </c>
      <c r="G579" t="s">
        <v>21</v>
      </c>
      <c r="H579">
        <v>70000000</v>
      </c>
      <c r="I579">
        <v>1990</v>
      </c>
      <c r="J579">
        <v>7.1</v>
      </c>
    </row>
    <row r="580" spans="1:10" x14ac:dyDescent="0.3">
      <c r="A580" t="s">
        <v>2145</v>
      </c>
      <c r="B580">
        <v>117</v>
      </c>
      <c r="C580">
        <v>116643346</v>
      </c>
      <c r="D580" t="s">
        <v>2147</v>
      </c>
      <c r="E580" t="s">
        <v>2148</v>
      </c>
      <c r="F580" t="s">
        <v>20</v>
      </c>
      <c r="G580" t="s">
        <v>21</v>
      </c>
      <c r="H580">
        <v>80000000</v>
      </c>
      <c r="I580">
        <v>2003</v>
      </c>
      <c r="J580">
        <v>6</v>
      </c>
    </row>
    <row r="581" spans="1:10" x14ac:dyDescent="0.3">
      <c r="A581" t="s">
        <v>2154</v>
      </c>
      <c r="B581">
        <v>141</v>
      </c>
      <c r="C581">
        <v>100614858</v>
      </c>
      <c r="D581" t="s">
        <v>2155</v>
      </c>
      <c r="E581" t="s">
        <v>2156</v>
      </c>
      <c r="F581" t="s">
        <v>20</v>
      </c>
      <c r="G581" t="s">
        <v>21</v>
      </c>
      <c r="H581">
        <v>68000000</v>
      </c>
      <c r="I581">
        <v>2001</v>
      </c>
      <c r="J581">
        <v>6.9</v>
      </c>
    </row>
    <row r="582" spans="1:10" x14ac:dyDescent="0.3">
      <c r="A582" t="s">
        <v>615</v>
      </c>
      <c r="B582">
        <v>110</v>
      </c>
      <c r="C582">
        <v>42272747</v>
      </c>
      <c r="D582" t="s">
        <v>2158</v>
      </c>
      <c r="E582" t="s">
        <v>2159</v>
      </c>
      <c r="F582" t="s">
        <v>20</v>
      </c>
      <c r="G582" t="s">
        <v>21</v>
      </c>
      <c r="H582">
        <v>70000000</v>
      </c>
      <c r="I582">
        <v>2006</v>
      </c>
      <c r="J582">
        <v>5.6</v>
      </c>
    </row>
    <row r="583" spans="1:10" x14ac:dyDescent="0.3">
      <c r="A583" t="s">
        <v>1523</v>
      </c>
      <c r="B583">
        <v>109</v>
      </c>
      <c r="C583">
        <v>80281096</v>
      </c>
      <c r="D583" t="s">
        <v>1446</v>
      </c>
      <c r="E583" t="s">
        <v>2161</v>
      </c>
      <c r="F583" t="s">
        <v>20</v>
      </c>
      <c r="G583" t="s">
        <v>21</v>
      </c>
      <c r="H583">
        <v>60000000</v>
      </c>
      <c r="I583">
        <v>2004</v>
      </c>
      <c r="J583">
        <v>5.6</v>
      </c>
    </row>
    <row r="584" spans="1:10" x14ac:dyDescent="0.3">
      <c r="A584" t="s">
        <v>2114</v>
      </c>
      <c r="B584">
        <v>88</v>
      </c>
      <c r="C584">
        <v>219613391</v>
      </c>
      <c r="D584" t="s">
        <v>2164</v>
      </c>
      <c r="E584" t="s">
        <v>2165</v>
      </c>
      <c r="F584" t="s">
        <v>20</v>
      </c>
      <c r="G584" t="s">
        <v>21</v>
      </c>
      <c r="H584">
        <v>75000000</v>
      </c>
      <c r="I584">
        <v>2009</v>
      </c>
      <c r="J584">
        <v>4.5</v>
      </c>
    </row>
    <row r="585" spans="1:10" x14ac:dyDescent="0.3">
      <c r="A585" t="s">
        <v>2166</v>
      </c>
      <c r="B585">
        <v>124</v>
      </c>
      <c r="C585">
        <v>78120196</v>
      </c>
      <c r="D585" t="s">
        <v>684</v>
      </c>
      <c r="E585" t="s">
        <v>2167</v>
      </c>
      <c r="F585" t="s">
        <v>20</v>
      </c>
      <c r="G585" t="s">
        <v>21</v>
      </c>
      <c r="H585">
        <v>75000000</v>
      </c>
      <c r="I585">
        <v>2002</v>
      </c>
      <c r="J585">
        <v>7.1</v>
      </c>
    </row>
    <row r="586" spans="1:10" x14ac:dyDescent="0.3">
      <c r="A586" t="s">
        <v>1999</v>
      </c>
      <c r="B586">
        <v>119</v>
      </c>
      <c r="C586">
        <v>98895417</v>
      </c>
      <c r="D586" t="s">
        <v>37</v>
      </c>
      <c r="E586" t="s">
        <v>2169</v>
      </c>
      <c r="F586" t="s">
        <v>20</v>
      </c>
      <c r="G586" t="s">
        <v>21</v>
      </c>
      <c r="H586">
        <v>70000000</v>
      </c>
      <c r="I586">
        <v>2013</v>
      </c>
      <c r="J586">
        <v>6.5</v>
      </c>
    </row>
    <row r="587" spans="1:10" x14ac:dyDescent="0.3">
      <c r="A587" t="s">
        <v>2171</v>
      </c>
      <c r="B587">
        <v>103</v>
      </c>
      <c r="C587">
        <v>70117571</v>
      </c>
      <c r="D587" t="s">
        <v>155</v>
      </c>
      <c r="E587" t="s">
        <v>2173</v>
      </c>
      <c r="F587" t="s">
        <v>20</v>
      </c>
      <c r="G587" t="s">
        <v>21</v>
      </c>
      <c r="H587">
        <v>58000000</v>
      </c>
      <c r="I587">
        <v>1998</v>
      </c>
      <c r="J587">
        <v>6.4</v>
      </c>
    </row>
    <row r="588" spans="1:10" x14ac:dyDescent="0.3">
      <c r="A588" t="s">
        <v>591</v>
      </c>
      <c r="B588">
        <v>116</v>
      </c>
      <c r="C588">
        <v>83552429</v>
      </c>
      <c r="D588" t="s">
        <v>441</v>
      </c>
      <c r="E588" t="s">
        <v>2175</v>
      </c>
      <c r="F588" t="s">
        <v>20</v>
      </c>
      <c r="G588" t="s">
        <v>21</v>
      </c>
      <c r="H588">
        <v>70000000</v>
      </c>
      <c r="I588">
        <v>2011</v>
      </c>
      <c r="J588">
        <v>5.8</v>
      </c>
    </row>
    <row r="589" spans="1:10" x14ac:dyDescent="0.3">
      <c r="A589" t="s">
        <v>173</v>
      </c>
      <c r="B589">
        <v>125</v>
      </c>
      <c r="C589">
        <v>66257002</v>
      </c>
      <c r="D589" t="s">
        <v>897</v>
      </c>
      <c r="E589" t="s">
        <v>2177</v>
      </c>
      <c r="F589" t="s">
        <v>20</v>
      </c>
      <c r="G589" t="s">
        <v>21</v>
      </c>
      <c r="H589">
        <v>70000000</v>
      </c>
      <c r="I589">
        <v>2003</v>
      </c>
      <c r="J589">
        <v>8</v>
      </c>
    </row>
    <row r="590" spans="1:10" x14ac:dyDescent="0.3">
      <c r="A590" t="s">
        <v>1979</v>
      </c>
      <c r="B590">
        <v>125</v>
      </c>
      <c r="C590">
        <v>65012000</v>
      </c>
      <c r="D590" t="s">
        <v>2179</v>
      </c>
      <c r="E590" t="s">
        <v>2181</v>
      </c>
      <c r="F590" t="s">
        <v>20</v>
      </c>
      <c r="G590" t="s">
        <v>21</v>
      </c>
      <c r="H590">
        <v>70000000</v>
      </c>
      <c r="I590">
        <v>1994</v>
      </c>
      <c r="J590">
        <v>6.2</v>
      </c>
    </row>
    <row r="591" spans="1:10" x14ac:dyDescent="0.3">
      <c r="A591" t="s">
        <v>264</v>
      </c>
      <c r="B591">
        <v>146</v>
      </c>
      <c r="C591">
        <v>79883359</v>
      </c>
      <c r="D591" t="s">
        <v>2183</v>
      </c>
      <c r="E591" t="s">
        <v>2185</v>
      </c>
      <c r="F591" t="s">
        <v>20</v>
      </c>
      <c r="G591" t="s">
        <v>21</v>
      </c>
      <c r="H591">
        <v>66000000</v>
      </c>
      <c r="I591">
        <v>2011</v>
      </c>
      <c r="J591">
        <v>7.2</v>
      </c>
    </row>
    <row r="592" spans="1:10" x14ac:dyDescent="0.3">
      <c r="A592" t="s">
        <v>2186</v>
      </c>
      <c r="B592">
        <v>118</v>
      </c>
      <c r="C592">
        <v>78031620</v>
      </c>
      <c r="D592" t="s">
        <v>2183</v>
      </c>
      <c r="E592" t="s">
        <v>2187</v>
      </c>
      <c r="F592" t="s">
        <v>20</v>
      </c>
      <c r="G592" t="s">
        <v>21</v>
      </c>
      <c r="H592">
        <v>70000000</v>
      </c>
      <c r="I592">
        <v>2014</v>
      </c>
      <c r="J592">
        <v>6.1</v>
      </c>
    </row>
    <row r="593" spans="1:10" x14ac:dyDescent="0.3">
      <c r="A593" t="s">
        <v>14</v>
      </c>
      <c r="B593">
        <v>171</v>
      </c>
      <c r="C593">
        <v>54222000</v>
      </c>
      <c r="D593" t="s">
        <v>978</v>
      </c>
      <c r="E593" t="s">
        <v>2189</v>
      </c>
      <c r="F593" t="s">
        <v>20</v>
      </c>
      <c r="G593" t="s">
        <v>21</v>
      </c>
      <c r="H593">
        <v>69500000</v>
      </c>
      <c r="I593">
        <v>1989</v>
      </c>
      <c r="J593">
        <v>7.6</v>
      </c>
    </row>
    <row r="594" spans="1:10" x14ac:dyDescent="0.3">
      <c r="A594" t="s">
        <v>515</v>
      </c>
      <c r="B594">
        <v>136</v>
      </c>
      <c r="C594">
        <v>52474616</v>
      </c>
      <c r="D594" t="s">
        <v>2190</v>
      </c>
      <c r="E594" t="s">
        <v>2191</v>
      </c>
      <c r="F594" t="s">
        <v>20</v>
      </c>
      <c r="G594" t="s">
        <v>21</v>
      </c>
      <c r="H594">
        <v>70000000</v>
      </c>
      <c r="I594">
        <v>2010</v>
      </c>
      <c r="J594">
        <v>6.3</v>
      </c>
    </row>
    <row r="595" spans="1:10" x14ac:dyDescent="0.3">
      <c r="A595" t="s">
        <v>2193</v>
      </c>
      <c r="B595">
        <v>92</v>
      </c>
      <c r="C595">
        <v>55942830</v>
      </c>
      <c r="D595" t="s">
        <v>2195</v>
      </c>
      <c r="E595" t="s">
        <v>2196</v>
      </c>
      <c r="F595" t="s">
        <v>20</v>
      </c>
      <c r="G595" t="s">
        <v>21</v>
      </c>
      <c r="H595">
        <v>70000000</v>
      </c>
      <c r="I595">
        <v>2014</v>
      </c>
      <c r="J595">
        <v>6.3</v>
      </c>
    </row>
    <row r="596" spans="1:10" x14ac:dyDescent="0.3">
      <c r="A596" t="s">
        <v>682</v>
      </c>
      <c r="B596">
        <v>116</v>
      </c>
      <c r="C596">
        <v>40932372</v>
      </c>
      <c r="D596" t="s">
        <v>37</v>
      </c>
      <c r="E596" t="s">
        <v>2198</v>
      </c>
      <c r="F596" t="s">
        <v>20</v>
      </c>
      <c r="G596" t="s">
        <v>21</v>
      </c>
      <c r="H596">
        <v>70000000</v>
      </c>
      <c r="I596">
        <v>1998</v>
      </c>
      <c r="J596">
        <v>6.3</v>
      </c>
    </row>
    <row r="597" spans="1:10" x14ac:dyDescent="0.3">
      <c r="A597" t="s">
        <v>470</v>
      </c>
      <c r="B597">
        <v>127</v>
      </c>
      <c r="C597">
        <v>38345403</v>
      </c>
      <c r="D597" t="s">
        <v>2200</v>
      </c>
      <c r="E597" t="s">
        <v>2201</v>
      </c>
      <c r="F597" t="s">
        <v>20</v>
      </c>
      <c r="G597" t="s">
        <v>34</v>
      </c>
      <c r="H597">
        <v>70000000</v>
      </c>
      <c r="I597">
        <v>2007</v>
      </c>
      <c r="J597">
        <v>7.7</v>
      </c>
    </row>
    <row r="598" spans="1:10" x14ac:dyDescent="0.3">
      <c r="A598" t="s">
        <v>1562</v>
      </c>
      <c r="B598">
        <v>136</v>
      </c>
      <c r="C598">
        <v>37901509</v>
      </c>
      <c r="D598" t="s">
        <v>2203</v>
      </c>
      <c r="E598" t="s">
        <v>2204</v>
      </c>
      <c r="F598" t="s">
        <v>20</v>
      </c>
      <c r="G598" t="s">
        <v>21</v>
      </c>
      <c r="H598">
        <v>70000000</v>
      </c>
      <c r="I598">
        <v>1997</v>
      </c>
      <c r="J598">
        <v>7</v>
      </c>
    </row>
    <row r="599" spans="1:10" x14ac:dyDescent="0.3">
      <c r="A599" t="s">
        <v>573</v>
      </c>
      <c r="B599">
        <v>111</v>
      </c>
      <c r="C599">
        <v>48430355</v>
      </c>
      <c r="D599" t="s">
        <v>1649</v>
      </c>
      <c r="E599" t="s">
        <v>2206</v>
      </c>
      <c r="F599" t="s">
        <v>20</v>
      </c>
      <c r="G599" t="s">
        <v>21</v>
      </c>
      <c r="H599">
        <v>70000000</v>
      </c>
      <c r="I599">
        <v>2011</v>
      </c>
      <c r="J599">
        <v>5.3</v>
      </c>
    </row>
    <row r="600" spans="1:10" x14ac:dyDescent="0.3">
      <c r="A600" t="s">
        <v>877</v>
      </c>
      <c r="B600">
        <v>116</v>
      </c>
      <c r="C600">
        <v>30157016</v>
      </c>
      <c r="D600" t="s">
        <v>722</v>
      </c>
      <c r="E600" t="s">
        <v>2209</v>
      </c>
      <c r="F600" t="s">
        <v>20</v>
      </c>
      <c r="G600" t="s">
        <v>21</v>
      </c>
      <c r="H600">
        <v>70000000</v>
      </c>
      <c r="I600">
        <v>2002</v>
      </c>
      <c r="J600">
        <v>5.6</v>
      </c>
    </row>
    <row r="601" spans="1:10" x14ac:dyDescent="0.3">
      <c r="A601" t="s">
        <v>2211</v>
      </c>
      <c r="B601">
        <v>113</v>
      </c>
      <c r="C601">
        <v>28031250</v>
      </c>
      <c r="D601" t="s">
        <v>2213</v>
      </c>
      <c r="E601" t="s">
        <v>2214</v>
      </c>
      <c r="F601" t="s">
        <v>20</v>
      </c>
      <c r="G601" t="s">
        <v>34</v>
      </c>
      <c r="H601">
        <v>60000000</v>
      </c>
      <c r="I601">
        <v>2005</v>
      </c>
      <c r="J601">
        <v>5.2</v>
      </c>
    </row>
    <row r="602" spans="1:10" x14ac:dyDescent="0.3">
      <c r="A602" t="s">
        <v>2114</v>
      </c>
      <c r="B602">
        <v>97</v>
      </c>
      <c r="C602">
        <v>33105600</v>
      </c>
      <c r="D602" t="s">
        <v>722</v>
      </c>
      <c r="E602" t="s">
        <v>2217</v>
      </c>
      <c r="F602" t="s">
        <v>20</v>
      </c>
      <c r="G602" t="s">
        <v>21</v>
      </c>
      <c r="H602">
        <v>70000000</v>
      </c>
      <c r="I602">
        <v>2002</v>
      </c>
      <c r="J602">
        <v>5.4</v>
      </c>
    </row>
    <row r="603" spans="1:10" x14ac:dyDescent="0.3">
      <c r="A603" t="s">
        <v>2219</v>
      </c>
      <c r="B603">
        <v>88</v>
      </c>
      <c r="C603">
        <v>62321039</v>
      </c>
      <c r="D603" t="s">
        <v>2221</v>
      </c>
      <c r="E603" t="s">
        <v>2222</v>
      </c>
      <c r="F603" t="s">
        <v>20</v>
      </c>
      <c r="G603" t="s">
        <v>21</v>
      </c>
      <c r="H603">
        <v>70000000</v>
      </c>
      <c r="I603">
        <v>2012</v>
      </c>
      <c r="J603">
        <v>6.4</v>
      </c>
    </row>
    <row r="604" spans="1:10" x14ac:dyDescent="0.3">
      <c r="A604" t="s">
        <v>1694</v>
      </c>
      <c r="B604">
        <v>136</v>
      </c>
      <c r="C604">
        <v>38509342</v>
      </c>
      <c r="D604" t="s">
        <v>2225</v>
      </c>
      <c r="E604" t="s">
        <v>2227</v>
      </c>
      <c r="F604" t="s">
        <v>20</v>
      </c>
      <c r="G604" t="s">
        <v>21</v>
      </c>
      <c r="H604">
        <v>75000000</v>
      </c>
      <c r="I604">
        <v>2012</v>
      </c>
      <c r="J604">
        <v>5.9</v>
      </c>
    </row>
    <row r="605" spans="1:10" x14ac:dyDescent="0.3">
      <c r="A605" t="s">
        <v>2229</v>
      </c>
      <c r="B605">
        <v>125</v>
      </c>
      <c r="C605">
        <v>19076815</v>
      </c>
      <c r="D605" t="s">
        <v>2183</v>
      </c>
      <c r="E605" t="s">
        <v>2230</v>
      </c>
      <c r="F605" t="s">
        <v>20</v>
      </c>
      <c r="G605" t="s">
        <v>21</v>
      </c>
      <c r="H605">
        <v>60000000</v>
      </c>
      <c r="I605">
        <v>2002</v>
      </c>
      <c r="J605">
        <v>6.3</v>
      </c>
    </row>
    <row r="606" spans="1:10" x14ac:dyDescent="0.3">
      <c r="A606" t="s">
        <v>2232</v>
      </c>
      <c r="B606">
        <v>116</v>
      </c>
      <c r="C606">
        <v>25093607</v>
      </c>
      <c r="D606" t="s">
        <v>227</v>
      </c>
      <c r="E606" t="s">
        <v>2233</v>
      </c>
      <c r="F606" t="s">
        <v>20</v>
      </c>
      <c r="G606" t="s">
        <v>34</v>
      </c>
      <c r="H606">
        <v>35000000</v>
      </c>
      <c r="I606">
        <v>2011</v>
      </c>
      <c r="J606">
        <v>6.5</v>
      </c>
    </row>
    <row r="607" spans="1:10" x14ac:dyDescent="0.3">
      <c r="A607" t="s">
        <v>868</v>
      </c>
      <c r="B607">
        <v>98</v>
      </c>
      <c r="C607">
        <v>18990542</v>
      </c>
      <c r="D607" t="s">
        <v>2234</v>
      </c>
      <c r="E607" t="s">
        <v>2235</v>
      </c>
      <c r="F607" t="s">
        <v>20</v>
      </c>
      <c r="G607" t="s">
        <v>21</v>
      </c>
      <c r="H607">
        <v>70000000</v>
      </c>
      <c r="I607">
        <v>2002</v>
      </c>
      <c r="J607">
        <v>3</v>
      </c>
    </row>
    <row r="608" spans="1:10" x14ac:dyDescent="0.3">
      <c r="A608" t="s">
        <v>2236</v>
      </c>
      <c r="B608">
        <v>91</v>
      </c>
      <c r="C608">
        <v>14294842</v>
      </c>
      <c r="D608" t="s">
        <v>926</v>
      </c>
      <c r="E608" t="s">
        <v>2238</v>
      </c>
      <c r="F608" t="s">
        <v>20</v>
      </c>
      <c r="G608" t="s">
        <v>21</v>
      </c>
      <c r="H608">
        <v>70000000</v>
      </c>
      <c r="I608">
        <v>2002</v>
      </c>
      <c r="J608">
        <v>3.6</v>
      </c>
    </row>
    <row r="609" spans="1:10" x14ac:dyDescent="0.3">
      <c r="A609" t="s">
        <v>2240</v>
      </c>
      <c r="B609">
        <v>97</v>
      </c>
      <c r="C609">
        <v>19819494</v>
      </c>
      <c r="D609" t="s">
        <v>315</v>
      </c>
      <c r="E609" t="s">
        <v>2242</v>
      </c>
      <c r="F609" t="s">
        <v>20</v>
      </c>
      <c r="G609" t="s">
        <v>21</v>
      </c>
      <c r="H609">
        <v>70000000</v>
      </c>
      <c r="I609">
        <v>1998</v>
      </c>
      <c r="J609">
        <v>5.8</v>
      </c>
    </row>
    <row r="610" spans="1:10" x14ac:dyDescent="0.3">
      <c r="A610" t="s">
        <v>2243</v>
      </c>
      <c r="B610">
        <v>95</v>
      </c>
      <c r="C610">
        <v>13596911</v>
      </c>
      <c r="D610" t="s">
        <v>2245</v>
      </c>
      <c r="E610" t="s">
        <v>2246</v>
      </c>
      <c r="F610" t="s">
        <v>20</v>
      </c>
      <c r="G610" t="s">
        <v>21</v>
      </c>
      <c r="H610">
        <v>70000000</v>
      </c>
      <c r="I610">
        <v>2001</v>
      </c>
      <c r="J610">
        <v>6.2</v>
      </c>
    </row>
    <row r="611" spans="1:10" x14ac:dyDescent="0.3">
      <c r="A611" t="s">
        <v>1042</v>
      </c>
      <c r="B611">
        <v>88</v>
      </c>
      <c r="C611">
        <v>8460990</v>
      </c>
      <c r="D611" t="s">
        <v>2247</v>
      </c>
      <c r="E611" t="s">
        <v>2249</v>
      </c>
      <c r="F611" t="s">
        <v>20</v>
      </c>
      <c r="G611" t="s">
        <v>21</v>
      </c>
      <c r="H611">
        <v>70000000</v>
      </c>
      <c r="I611">
        <v>2013</v>
      </c>
      <c r="J611">
        <v>5.6</v>
      </c>
    </row>
    <row r="612" spans="1:10" x14ac:dyDescent="0.3">
      <c r="A612" t="s">
        <v>1075</v>
      </c>
      <c r="B612">
        <v>133</v>
      </c>
      <c r="C612">
        <v>7097125</v>
      </c>
      <c r="D612" t="s">
        <v>749</v>
      </c>
      <c r="E612" t="s">
        <v>2252</v>
      </c>
      <c r="F612" t="s">
        <v>20</v>
      </c>
      <c r="G612" t="s">
        <v>21</v>
      </c>
      <c r="H612">
        <v>70000000</v>
      </c>
      <c r="I612">
        <v>2015</v>
      </c>
      <c r="J612">
        <v>5.4</v>
      </c>
    </row>
    <row r="613" spans="1:10" x14ac:dyDescent="0.3">
      <c r="A613" t="s">
        <v>2254</v>
      </c>
      <c r="B613">
        <v>106</v>
      </c>
      <c r="C613">
        <v>37760080</v>
      </c>
      <c r="D613" t="s">
        <v>1047</v>
      </c>
      <c r="E613" t="s">
        <v>2256</v>
      </c>
      <c r="F613" t="s">
        <v>20</v>
      </c>
      <c r="G613" t="s">
        <v>21</v>
      </c>
      <c r="H613">
        <v>70000000</v>
      </c>
      <c r="I613">
        <v>2004</v>
      </c>
      <c r="J613">
        <v>6.1</v>
      </c>
    </row>
    <row r="614" spans="1:10" x14ac:dyDescent="0.3">
      <c r="A614" t="s">
        <v>2257</v>
      </c>
      <c r="B614">
        <v>116</v>
      </c>
      <c r="C614">
        <v>5851188</v>
      </c>
      <c r="D614" t="s">
        <v>1451</v>
      </c>
      <c r="E614" t="s">
        <v>2260</v>
      </c>
      <c r="F614" t="s">
        <v>20</v>
      </c>
      <c r="G614" t="s">
        <v>34</v>
      </c>
      <c r="H614">
        <v>70000000</v>
      </c>
      <c r="I614">
        <v>2006</v>
      </c>
      <c r="J614">
        <v>4.2</v>
      </c>
    </row>
    <row r="615" spans="1:10" x14ac:dyDescent="0.3">
      <c r="A615" t="s">
        <v>2262</v>
      </c>
      <c r="B615">
        <v>115</v>
      </c>
      <c r="C615">
        <v>25121291</v>
      </c>
      <c r="D615" t="s">
        <v>2264</v>
      </c>
      <c r="E615" t="s">
        <v>2265</v>
      </c>
      <c r="F615" t="s">
        <v>20</v>
      </c>
      <c r="G615" t="s">
        <v>21</v>
      </c>
      <c r="H615">
        <v>50000000</v>
      </c>
      <c r="I615">
        <v>2013</v>
      </c>
      <c r="J615">
        <v>6.7</v>
      </c>
    </row>
    <row r="616" spans="1:10" x14ac:dyDescent="0.3">
      <c r="A616" t="s">
        <v>1355</v>
      </c>
      <c r="B616">
        <v>99</v>
      </c>
      <c r="C616">
        <v>18821279</v>
      </c>
      <c r="D616" t="s">
        <v>24</v>
      </c>
      <c r="E616" t="s">
        <v>2269</v>
      </c>
      <c r="F616" t="s">
        <v>20</v>
      </c>
      <c r="G616" t="s">
        <v>21</v>
      </c>
      <c r="H616">
        <v>70000000</v>
      </c>
      <c r="I616">
        <v>2014</v>
      </c>
      <c r="J616">
        <v>4.2</v>
      </c>
    </row>
    <row r="617" spans="1:10" x14ac:dyDescent="0.3">
      <c r="A617" t="s">
        <v>2271</v>
      </c>
      <c r="B617">
        <v>124</v>
      </c>
      <c r="C617">
        <v>118471320</v>
      </c>
      <c r="D617" t="s">
        <v>622</v>
      </c>
      <c r="E617" t="s">
        <v>2272</v>
      </c>
      <c r="F617" t="s">
        <v>20</v>
      </c>
      <c r="G617" t="s">
        <v>21</v>
      </c>
      <c r="H617">
        <v>68000000</v>
      </c>
      <c r="I617">
        <v>2002</v>
      </c>
      <c r="J617">
        <v>6.4</v>
      </c>
    </row>
    <row r="618" spans="1:10" x14ac:dyDescent="0.3">
      <c r="A618" t="s">
        <v>2274</v>
      </c>
      <c r="B618">
        <v>124</v>
      </c>
      <c r="C618">
        <v>300523113</v>
      </c>
      <c r="D618" t="s">
        <v>740</v>
      </c>
      <c r="E618" t="s">
        <v>2275</v>
      </c>
      <c r="F618" t="s">
        <v>20</v>
      </c>
      <c r="G618" t="s">
        <v>21</v>
      </c>
      <c r="H618">
        <v>68000000</v>
      </c>
      <c r="I618">
        <v>2010</v>
      </c>
      <c r="J618">
        <v>4.9000000000000004</v>
      </c>
    </row>
    <row r="619" spans="1:10" x14ac:dyDescent="0.3">
      <c r="A619" t="s">
        <v>1285</v>
      </c>
      <c r="B619">
        <v>124</v>
      </c>
      <c r="C619">
        <v>71069884</v>
      </c>
      <c r="D619" t="s">
        <v>1392</v>
      </c>
      <c r="E619" t="s">
        <v>2276</v>
      </c>
      <c r="F619" t="s">
        <v>20</v>
      </c>
      <c r="G619" t="s">
        <v>21</v>
      </c>
      <c r="H619">
        <v>68000000</v>
      </c>
      <c r="I619">
        <v>2001</v>
      </c>
      <c r="J619">
        <v>6.8</v>
      </c>
    </row>
    <row r="620" spans="1:10" x14ac:dyDescent="0.3">
      <c r="A620" t="s">
        <v>1927</v>
      </c>
      <c r="B620">
        <v>87</v>
      </c>
      <c r="C620">
        <v>251501645</v>
      </c>
      <c r="D620" t="s">
        <v>1921</v>
      </c>
      <c r="E620" t="s">
        <v>2278</v>
      </c>
      <c r="F620" t="s">
        <v>20</v>
      </c>
      <c r="G620" t="s">
        <v>21</v>
      </c>
      <c r="H620">
        <v>69000000</v>
      </c>
      <c r="I620">
        <v>2010</v>
      </c>
      <c r="J620">
        <v>7.7</v>
      </c>
    </row>
    <row r="621" spans="1:10" x14ac:dyDescent="0.3">
      <c r="A621" t="s">
        <v>2279</v>
      </c>
      <c r="B621">
        <v>105</v>
      </c>
      <c r="C621">
        <v>35324232</v>
      </c>
      <c r="D621" t="s">
        <v>2281</v>
      </c>
      <c r="E621" t="s">
        <v>2283</v>
      </c>
      <c r="F621" t="s">
        <v>20</v>
      </c>
      <c r="G621" t="s">
        <v>21</v>
      </c>
      <c r="H621">
        <v>68000000</v>
      </c>
      <c r="I621">
        <v>1995</v>
      </c>
      <c r="J621">
        <v>5.6</v>
      </c>
    </row>
    <row r="622" spans="1:10" x14ac:dyDescent="0.3">
      <c r="A622" t="s">
        <v>1641</v>
      </c>
      <c r="B622">
        <v>125</v>
      </c>
      <c r="C622">
        <v>81257500</v>
      </c>
      <c r="D622" t="s">
        <v>1099</v>
      </c>
      <c r="E622" t="s">
        <v>2285</v>
      </c>
      <c r="F622" t="s">
        <v>20</v>
      </c>
      <c r="G622" t="s">
        <v>21</v>
      </c>
      <c r="H622">
        <v>68000000</v>
      </c>
      <c r="I622">
        <v>2015</v>
      </c>
      <c r="J622">
        <v>6.4</v>
      </c>
    </row>
    <row r="623" spans="1:10" x14ac:dyDescent="0.3">
      <c r="A623" t="s">
        <v>2286</v>
      </c>
      <c r="B623">
        <v>141</v>
      </c>
      <c r="C623">
        <v>617840</v>
      </c>
      <c r="D623" t="s">
        <v>2288</v>
      </c>
      <c r="E623" t="s">
        <v>2290</v>
      </c>
      <c r="F623" t="s">
        <v>20</v>
      </c>
      <c r="G623" t="s">
        <v>2292</v>
      </c>
      <c r="H623">
        <v>70000000</v>
      </c>
      <c r="I623">
        <v>2009</v>
      </c>
      <c r="J623">
        <v>7.2</v>
      </c>
    </row>
    <row r="624" spans="1:10" x14ac:dyDescent="0.3">
      <c r="A624" t="s">
        <v>2293</v>
      </c>
      <c r="B624">
        <v>121</v>
      </c>
      <c r="C624">
        <v>29655590</v>
      </c>
      <c r="D624" t="s">
        <v>654</v>
      </c>
      <c r="E624" t="s">
        <v>2294</v>
      </c>
      <c r="F624" t="s">
        <v>20</v>
      </c>
      <c r="G624" t="s">
        <v>21</v>
      </c>
      <c r="H624">
        <v>65000000</v>
      </c>
      <c r="I624">
        <v>1999</v>
      </c>
      <c r="J624">
        <v>6</v>
      </c>
    </row>
    <row r="625" spans="1:10" x14ac:dyDescent="0.3">
      <c r="A625" t="s">
        <v>2243</v>
      </c>
      <c r="B625">
        <v>111</v>
      </c>
      <c r="C625">
        <v>45045037</v>
      </c>
      <c r="D625" t="s">
        <v>1106</v>
      </c>
      <c r="E625" t="s">
        <v>2296</v>
      </c>
      <c r="F625" t="s">
        <v>20</v>
      </c>
      <c r="G625" t="s">
        <v>21</v>
      </c>
      <c r="H625">
        <v>36000000</v>
      </c>
      <c r="I625">
        <v>2011</v>
      </c>
      <c r="J625">
        <v>5.9</v>
      </c>
    </row>
    <row r="626" spans="1:10" x14ac:dyDescent="0.3">
      <c r="A626" t="s">
        <v>1075</v>
      </c>
      <c r="B626">
        <v>157</v>
      </c>
      <c r="C626">
        <v>28965197</v>
      </c>
      <c r="D626" t="s">
        <v>2298</v>
      </c>
      <c r="E626" t="s">
        <v>2299</v>
      </c>
      <c r="F626" t="s">
        <v>20</v>
      </c>
      <c r="G626" t="s">
        <v>21</v>
      </c>
      <c r="H626">
        <v>68000000</v>
      </c>
      <c r="I626">
        <v>1999</v>
      </c>
      <c r="J626">
        <v>7.9</v>
      </c>
    </row>
    <row r="627" spans="1:10" x14ac:dyDescent="0.3">
      <c r="A627" t="s">
        <v>2300</v>
      </c>
      <c r="B627">
        <v>117</v>
      </c>
      <c r="C627">
        <v>27550735</v>
      </c>
      <c r="D627" t="s">
        <v>2301</v>
      </c>
      <c r="E627" t="s">
        <v>2303</v>
      </c>
      <c r="F627" t="s">
        <v>20</v>
      </c>
      <c r="G627" t="s">
        <v>21</v>
      </c>
      <c r="I627">
        <v>2016</v>
      </c>
      <c r="J627">
        <v>6.8</v>
      </c>
    </row>
    <row r="628" spans="1:10" x14ac:dyDescent="0.3">
      <c r="A628" t="s">
        <v>127</v>
      </c>
      <c r="B628">
        <v>128</v>
      </c>
      <c r="C628">
        <v>39380442</v>
      </c>
      <c r="D628" t="s">
        <v>622</v>
      </c>
      <c r="E628" t="s">
        <v>2306</v>
      </c>
      <c r="F628" t="s">
        <v>20</v>
      </c>
      <c r="G628" t="s">
        <v>21</v>
      </c>
      <c r="H628">
        <v>70000000</v>
      </c>
      <c r="I628">
        <v>2008</v>
      </c>
      <c r="J628">
        <v>7.1</v>
      </c>
    </row>
    <row r="629" spans="1:10" x14ac:dyDescent="0.3">
      <c r="A629" t="s">
        <v>1292</v>
      </c>
      <c r="B629">
        <v>114</v>
      </c>
      <c r="C629">
        <v>72980108</v>
      </c>
      <c r="D629" t="s">
        <v>1099</v>
      </c>
      <c r="E629" t="s">
        <v>2308</v>
      </c>
      <c r="F629" t="s">
        <v>20</v>
      </c>
      <c r="G629" t="s">
        <v>21</v>
      </c>
      <c r="I629">
        <v>2010</v>
      </c>
      <c r="J629">
        <v>5.9</v>
      </c>
    </row>
    <row r="630" spans="1:10" x14ac:dyDescent="0.3">
      <c r="A630" t="s">
        <v>1411</v>
      </c>
      <c r="B630">
        <v>105</v>
      </c>
      <c r="C630">
        <v>37516013</v>
      </c>
      <c r="D630" t="s">
        <v>2221</v>
      </c>
      <c r="E630" t="s">
        <v>2309</v>
      </c>
      <c r="F630" t="s">
        <v>20</v>
      </c>
      <c r="G630" t="s">
        <v>21</v>
      </c>
      <c r="H630">
        <v>69000000</v>
      </c>
      <c r="I630">
        <v>2012</v>
      </c>
      <c r="J630">
        <v>5.9</v>
      </c>
    </row>
    <row r="631" spans="1:10" x14ac:dyDescent="0.3">
      <c r="A631" t="s">
        <v>1605</v>
      </c>
      <c r="B631">
        <v>113</v>
      </c>
      <c r="C631">
        <v>87704396</v>
      </c>
      <c r="D631" t="s">
        <v>1058</v>
      </c>
      <c r="E631" t="s">
        <v>2311</v>
      </c>
      <c r="F631" t="s">
        <v>20</v>
      </c>
      <c r="G631" t="s">
        <v>21</v>
      </c>
      <c r="H631">
        <v>66000000</v>
      </c>
      <c r="I631">
        <v>1999</v>
      </c>
      <c r="J631">
        <v>6.2</v>
      </c>
    </row>
    <row r="632" spans="1:10" x14ac:dyDescent="0.3">
      <c r="A632" t="s">
        <v>2316</v>
      </c>
      <c r="B632">
        <v>121</v>
      </c>
      <c r="C632">
        <v>83892374</v>
      </c>
      <c r="D632" t="s">
        <v>1442</v>
      </c>
      <c r="E632" t="s">
        <v>2318</v>
      </c>
      <c r="F632" t="s">
        <v>20</v>
      </c>
      <c r="G632" t="s">
        <v>21</v>
      </c>
      <c r="H632">
        <v>66000000</v>
      </c>
      <c r="I632">
        <v>1998</v>
      </c>
      <c r="J632">
        <v>7</v>
      </c>
    </row>
    <row r="633" spans="1:10" x14ac:dyDescent="0.3">
      <c r="A633" t="s">
        <v>2319</v>
      </c>
      <c r="B633">
        <v>102</v>
      </c>
      <c r="C633">
        <v>5932060</v>
      </c>
      <c r="D633" t="s">
        <v>2320</v>
      </c>
      <c r="E633" t="s">
        <v>2321</v>
      </c>
      <c r="F633" t="s">
        <v>20</v>
      </c>
      <c r="G633" t="s">
        <v>34</v>
      </c>
      <c r="H633">
        <v>35000000</v>
      </c>
      <c r="I633">
        <v>2007</v>
      </c>
      <c r="J633">
        <v>5.4</v>
      </c>
    </row>
    <row r="634" spans="1:10" x14ac:dyDescent="0.3">
      <c r="A634" t="s">
        <v>264</v>
      </c>
      <c r="B634">
        <v>169</v>
      </c>
      <c r="C634">
        <v>216119491</v>
      </c>
      <c r="D634" t="s">
        <v>968</v>
      </c>
      <c r="E634" t="s">
        <v>2323</v>
      </c>
      <c r="F634" t="s">
        <v>20</v>
      </c>
      <c r="G634" t="s">
        <v>21</v>
      </c>
      <c r="H634">
        <v>70000000</v>
      </c>
      <c r="I634">
        <v>1998</v>
      </c>
      <c r="J634">
        <v>8.6</v>
      </c>
    </row>
    <row r="635" spans="1:10" x14ac:dyDescent="0.3">
      <c r="A635" t="s">
        <v>2324</v>
      </c>
      <c r="B635">
        <v>132</v>
      </c>
      <c r="C635">
        <v>43568507</v>
      </c>
      <c r="D635" t="s">
        <v>315</v>
      </c>
      <c r="E635" t="s">
        <v>2325</v>
      </c>
      <c r="F635" t="s">
        <v>20</v>
      </c>
      <c r="G635" t="s">
        <v>21</v>
      </c>
      <c r="H635">
        <v>66000000</v>
      </c>
      <c r="I635">
        <v>2014</v>
      </c>
      <c r="J635">
        <v>6.5</v>
      </c>
    </row>
    <row r="636" spans="1:10" x14ac:dyDescent="0.3">
      <c r="A636" t="s">
        <v>1545</v>
      </c>
      <c r="B636">
        <v>127</v>
      </c>
      <c r="C636">
        <v>182805123</v>
      </c>
      <c r="D636" t="s">
        <v>2327</v>
      </c>
      <c r="E636" t="s">
        <v>2328</v>
      </c>
      <c r="F636" t="s">
        <v>20</v>
      </c>
      <c r="G636" t="s">
        <v>21</v>
      </c>
      <c r="H636">
        <v>70000000</v>
      </c>
      <c r="I636">
        <v>2000</v>
      </c>
      <c r="J636">
        <v>6.4</v>
      </c>
    </row>
    <row r="637" spans="1:10" x14ac:dyDescent="0.3">
      <c r="A637" t="s">
        <v>1188</v>
      </c>
      <c r="B637">
        <v>103</v>
      </c>
      <c r="C637">
        <v>176387405</v>
      </c>
      <c r="D637" t="s">
        <v>320</v>
      </c>
      <c r="E637" t="s">
        <v>2329</v>
      </c>
      <c r="F637" t="s">
        <v>20</v>
      </c>
      <c r="G637" t="s">
        <v>21</v>
      </c>
      <c r="H637">
        <v>59000000</v>
      </c>
      <c r="I637">
        <v>2002</v>
      </c>
      <c r="J637">
        <v>7.6</v>
      </c>
    </row>
    <row r="638" spans="1:10" x14ac:dyDescent="0.3">
      <c r="A638" t="s">
        <v>2330</v>
      </c>
      <c r="B638">
        <v>136</v>
      </c>
      <c r="C638">
        <v>33685268</v>
      </c>
      <c r="D638" t="s">
        <v>2046</v>
      </c>
      <c r="E638" t="s">
        <v>2331</v>
      </c>
      <c r="F638" t="s">
        <v>20</v>
      </c>
      <c r="G638" t="s">
        <v>21</v>
      </c>
      <c r="H638">
        <v>68000000</v>
      </c>
      <c r="I638">
        <v>2003</v>
      </c>
      <c r="J638">
        <v>5.5</v>
      </c>
    </row>
    <row r="639" spans="1:10" x14ac:dyDescent="0.3">
      <c r="A639" t="s">
        <v>264</v>
      </c>
      <c r="B639">
        <v>150</v>
      </c>
      <c r="C639">
        <v>182204440</v>
      </c>
      <c r="D639" t="s">
        <v>2088</v>
      </c>
      <c r="E639" t="s">
        <v>2333</v>
      </c>
      <c r="F639" t="s">
        <v>20</v>
      </c>
      <c r="G639" t="s">
        <v>21</v>
      </c>
      <c r="H639">
        <v>65000000</v>
      </c>
      <c r="I639">
        <v>2012</v>
      </c>
      <c r="J639">
        <v>7.4</v>
      </c>
    </row>
    <row r="640" spans="1:10" x14ac:dyDescent="0.3">
      <c r="A640" t="s">
        <v>302</v>
      </c>
      <c r="B640">
        <v>136</v>
      </c>
      <c r="C640">
        <v>171383253</v>
      </c>
      <c r="D640" t="s">
        <v>441</v>
      </c>
      <c r="E640" t="s">
        <v>2335</v>
      </c>
      <c r="F640" t="s">
        <v>20</v>
      </c>
      <c r="G640" t="s">
        <v>21</v>
      </c>
      <c r="H640">
        <v>63000000</v>
      </c>
      <c r="I640">
        <v>1999</v>
      </c>
      <c r="J640">
        <v>8.6999999999999993</v>
      </c>
    </row>
    <row r="641" spans="1:10" x14ac:dyDescent="0.3">
      <c r="A641" t="s">
        <v>573</v>
      </c>
      <c r="B641">
        <v>140</v>
      </c>
      <c r="C641">
        <v>172071312</v>
      </c>
      <c r="D641" t="s">
        <v>1412</v>
      </c>
      <c r="E641" t="s">
        <v>2338</v>
      </c>
      <c r="F641" t="s">
        <v>20</v>
      </c>
      <c r="G641" t="s">
        <v>21</v>
      </c>
      <c r="H641">
        <v>62000000</v>
      </c>
      <c r="I641">
        <v>1995</v>
      </c>
      <c r="J641">
        <v>7.6</v>
      </c>
    </row>
    <row r="642" spans="1:10" x14ac:dyDescent="0.3">
      <c r="A642" t="s">
        <v>2340</v>
      </c>
      <c r="B642">
        <v>104</v>
      </c>
      <c r="C642">
        <v>139225854</v>
      </c>
      <c r="D642" t="s">
        <v>350</v>
      </c>
      <c r="E642" t="s">
        <v>2343</v>
      </c>
      <c r="F642" t="s">
        <v>20</v>
      </c>
      <c r="G642" t="s">
        <v>21</v>
      </c>
      <c r="H642">
        <v>60000000</v>
      </c>
      <c r="I642">
        <v>2002</v>
      </c>
      <c r="J642">
        <v>5.5</v>
      </c>
    </row>
    <row r="643" spans="1:10" x14ac:dyDescent="0.3">
      <c r="A643" t="s">
        <v>2345</v>
      </c>
      <c r="B643">
        <v>158</v>
      </c>
      <c r="C643">
        <v>148775460</v>
      </c>
      <c r="D643" t="s">
        <v>1848</v>
      </c>
      <c r="E643" t="s">
        <v>2346</v>
      </c>
      <c r="F643" t="s">
        <v>20</v>
      </c>
      <c r="G643" t="s">
        <v>21</v>
      </c>
      <c r="H643">
        <v>61000000</v>
      </c>
      <c r="I643">
        <v>2012</v>
      </c>
      <c r="J643">
        <v>7.6</v>
      </c>
    </row>
    <row r="644" spans="1:10" x14ac:dyDescent="0.3">
      <c r="A644" t="s">
        <v>2347</v>
      </c>
      <c r="B644">
        <v>119</v>
      </c>
      <c r="C644">
        <v>115731542</v>
      </c>
      <c r="D644" t="s">
        <v>936</v>
      </c>
      <c r="E644" t="s">
        <v>2349</v>
      </c>
      <c r="F644" t="s">
        <v>20</v>
      </c>
      <c r="G644" t="s">
        <v>21</v>
      </c>
      <c r="H644">
        <v>65000000</v>
      </c>
      <c r="I644">
        <v>1998</v>
      </c>
      <c r="J644">
        <v>6.5</v>
      </c>
    </row>
    <row r="645" spans="1:10" x14ac:dyDescent="0.3">
      <c r="A645" t="s">
        <v>1150</v>
      </c>
      <c r="B645">
        <v>106</v>
      </c>
      <c r="C645">
        <v>100468793</v>
      </c>
      <c r="D645" t="s">
        <v>1099</v>
      </c>
      <c r="E645" t="s">
        <v>2350</v>
      </c>
      <c r="F645" t="s">
        <v>20</v>
      </c>
      <c r="G645" t="s">
        <v>21</v>
      </c>
      <c r="H645">
        <v>65000000</v>
      </c>
      <c r="I645">
        <v>2008</v>
      </c>
      <c r="J645">
        <v>6.9</v>
      </c>
    </row>
    <row r="646" spans="1:10" x14ac:dyDescent="0.3">
      <c r="A646" t="s">
        <v>212</v>
      </c>
      <c r="B646">
        <v>136</v>
      </c>
      <c r="C646">
        <v>93771072</v>
      </c>
      <c r="D646" t="s">
        <v>2353</v>
      </c>
      <c r="E646" t="s">
        <v>2354</v>
      </c>
      <c r="F646" t="s">
        <v>20</v>
      </c>
      <c r="G646" t="s">
        <v>21</v>
      </c>
      <c r="H646">
        <v>65000000</v>
      </c>
      <c r="I646">
        <v>1998</v>
      </c>
      <c r="J646">
        <v>6.7</v>
      </c>
    </row>
    <row r="647" spans="1:10" x14ac:dyDescent="0.3">
      <c r="A647" t="s">
        <v>1656</v>
      </c>
      <c r="B647">
        <v>95</v>
      </c>
      <c r="C647">
        <v>100448498</v>
      </c>
      <c r="D647" t="s">
        <v>1649</v>
      </c>
      <c r="E647" t="s">
        <v>2356</v>
      </c>
      <c r="F647" t="s">
        <v>20</v>
      </c>
      <c r="G647" t="s">
        <v>21</v>
      </c>
      <c r="H647">
        <v>65000000</v>
      </c>
      <c r="I647">
        <v>2010</v>
      </c>
      <c r="J647">
        <v>6.6</v>
      </c>
    </row>
    <row r="648" spans="1:10" x14ac:dyDescent="0.3">
      <c r="A648" t="s">
        <v>384</v>
      </c>
      <c r="B648">
        <v>137</v>
      </c>
      <c r="C648">
        <v>115603980</v>
      </c>
      <c r="D648" t="s">
        <v>2359</v>
      </c>
      <c r="E648" t="s">
        <v>2361</v>
      </c>
      <c r="F648" t="s">
        <v>20</v>
      </c>
      <c r="G648" t="s">
        <v>21</v>
      </c>
      <c r="H648">
        <v>65000000</v>
      </c>
      <c r="I648">
        <v>2014</v>
      </c>
      <c r="J648">
        <v>7.2</v>
      </c>
    </row>
    <row r="649" spans="1:10" x14ac:dyDescent="0.3">
      <c r="A649" t="s">
        <v>2363</v>
      </c>
      <c r="B649">
        <v>130</v>
      </c>
      <c r="C649">
        <v>90454043</v>
      </c>
      <c r="D649" t="s">
        <v>30</v>
      </c>
      <c r="E649" t="s">
        <v>2365</v>
      </c>
      <c r="F649" t="s">
        <v>20</v>
      </c>
      <c r="G649" t="s">
        <v>21</v>
      </c>
      <c r="H649">
        <v>65000000</v>
      </c>
      <c r="I649">
        <v>2000</v>
      </c>
      <c r="J649">
        <v>6.4</v>
      </c>
    </row>
    <row r="650" spans="1:10" x14ac:dyDescent="0.3">
      <c r="A650" t="s">
        <v>1355</v>
      </c>
      <c r="B650">
        <v>124</v>
      </c>
      <c r="C650">
        <v>84049211</v>
      </c>
      <c r="D650" t="s">
        <v>30</v>
      </c>
      <c r="E650" t="s">
        <v>2368</v>
      </c>
      <c r="F650" t="s">
        <v>20</v>
      </c>
      <c r="G650" t="s">
        <v>21</v>
      </c>
      <c r="H650">
        <v>70000000</v>
      </c>
      <c r="I650">
        <v>1993</v>
      </c>
      <c r="J650">
        <v>6.4</v>
      </c>
    </row>
    <row r="651" spans="1:10" x14ac:dyDescent="0.3">
      <c r="A651" t="s">
        <v>887</v>
      </c>
      <c r="B651">
        <v>108</v>
      </c>
      <c r="C651">
        <v>70450000</v>
      </c>
      <c r="D651" t="s">
        <v>227</v>
      </c>
      <c r="E651" t="s">
        <v>2371</v>
      </c>
      <c r="F651" t="s">
        <v>20</v>
      </c>
      <c r="G651" t="s">
        <v>21</v>
      </c>
      <c r="H651">
        <v>50000000</v>
      </c>
      <c r="I651">
        <v>1996</v>
      </c>
      <c r="J651">
        <v>6</v>
      </c>
    </row>
    <row r="652" spans="1:10" x14ac:dyDescent="0.3">
      <c r="A652" t="s">
        <v>477</v>
      </c>
      <c r="B652">
        <v>104</v>
      </c>
      <c r="C652">
        <v>69688384</v>
      </c>
      <c r="D652" t="s">
        <v>350</v>
      </c>
      <c r="E652" t="s">
        <v>2373</v>
      </c>
      <c r="F652" t="s">
        <v>20</v>
      </c>
      <c r="G652" t="s">
        <v>21</v>
      </c>
      <c r="H652">
        <v>60000000</v>
      </c>
      <c r="I652">
        <v>2000</v>
      </c>
      <c r="J652">
        <v>6.1</v>
      </c>
    </row>
    <row r="653" spans="1:10" x14ac:dyDescent="0.3">
      <c r="A653" t="s">
        <v>515</v>
      </c>
      <c r="B653">
        <v>129</v>
      </c>
      <c r="C653">
        <v>70236496</v>
      </c>
      <c r="D653" t="s">
        <v>1827</v>
      </c>
      <c r="E653" t="s">
        <v>2376</v>
      </c>
      <c r="F653" t="s">
        <v>20</v>
      </c>
      <c r="G653" t="s">
        <v>21</v>
      </c>
      <c r="H653">
        <v>63000000</v>
      </c>
      <c r="I653">
        <v>2006</v>
      </c>
      <c r="J653">
        <v>6</v>
      </c>
    </row>
    <row r="654" spans="1:10" x14ac:dyDescent="0.3">
      <c r="A654" t="s">
        <v>252</v>
      </c>
      <c r="B654">
        <v>117</v>
      </c>
      <c r="C654">
        <v>63695760</v>
      </c>
      <c r="D654" t="s">
        <v>2190</v>
      </c>
      <c r="E654" t="s">
        <v>2377</v>
      </c>
      <c r="F654" t="s">
        <v>20</v>
      </c>
      <c r="G654" t="s">
        <v>21</v>
      </c>
      <c r="H654">
        <v>65000000</v>
      </c>
      <c r="I654">
        <v>2003</v>
      </c>
      <c r="J654">
        <v>6.4</v>
      </c>
    </row>
    <row r="655" spans="1:10" x14ac:dyDescent="0.3">
      <c r="A655" t="s">
        <v>2379</v>
      </c>
      <c r="B655">
        <v>99</v>
      </c>
      <c r="C655">
        <v>59617068</v>
      </c>
      <c r="D655" t="s">
        <v>1106</v>
      </c>
      <c r="E655" t="s">
        <v>2380</v>
      </c>
      <c r="F655" t="s">
        <v>20</v>
      </c>
      <c r="G655" t="s">
        <v>21</v>
      </c>
      <c r="H655">
        <v>65000000</v>
      </c>
      <c r="I655">
        <v>2012</v>
      </c>
      <c r="J655">
        <v>6.4</v>
      </c>
    </row>
    <row r="656" spans="1:10" x14ac:dyDescent="0.3">
      <c r="A656" t="s">
        <v>2382</v>
      </c>
      <c r="B656">
        <v>159</v>
      </c>
      <c r="C656">
        <v>55637680</v>
      </c>
      <c r="D656" t="s">
        <v>1265</v>
      </c>
      <c r="E656" t="s">
        <v>2384</v>
      </c>
      <c r="F656" t="s">
        <v>20</v>
      </c>
      <c r="G656" t="s">
        <v>34</v>
      </c>
      <c r="H656">
        <v>65000000</v>
      </c>
      <c r="I656">
        <v>1999</v>
      </c>
      <c r="J656">
        <v>7.3</v>
      </c>
    </row>
    <row r="657" spans="1:10" x14ac:dyDescent="0.3">
      <c r="A657" t="s">
        <v>2385</v>
      </c>
      <c r="B657">
        <v>118</v>
      </c>
      <c r="C657">
        <v>85911262</v>
      </c>
      <c r="D657" t="s">
        <v>2386</v>
      </c>
      <c r="E657" t="s">
        <v>2388</v>
      </c>
      <c r="F657" t="s">
        <v>20</v>
      </c>
      <c r="G657" t="s">
        <v>21</v>
      </c>
      <c r="H657">
        <v>65000000</v>
      </c>
      <c r="I657">
        <v>2014</v>
      </c>
      <c r="J657">
        <v>5.2</v>
      </c>
    </row>
    <row r="658" spans="1:10" x14ac:dyDescent="0.3">
      <c r="A658" t="s">
        <v>2390</v>
      </c>
      <c r="B658">
        <v>105</v>
      </c>
      <c r="C658">
        <v>53846915</v>
      </c>
      <c r="D658" t="s">
        <v>2015</v>
      </c>
      <c r="E658" t="s">
        <v>2391</v>
      </c>
      <c r="F658" t="s">
        <v>20</v>
      </c>
      <c r="G658" t="s">
        <v>21</v>
      </c>
      <c r="H658">
        <v>50100000</v>
      </c>
      <c r="I658">
        <v>2015</v>
      </c>
      <c r="J658">
        <v>6.6</v>
      </c>
    </row>
    <row r="659" spans="1:10" x14ac:dyDescent="0.3">
      <c r="A659" t="s">
        <v>222</v>
      </c>
      <c r="B659">
        <v>103</v>
      </c>
      <c r="C659">
        <v>54758461</v>
      </c>
      <c r="D659" t="s">
        <v>942</v>
      </c>
      <c r="E659" t="s">
        <v>2394</v>
      </c>
      <c r="F659" t="s">
        <v>20</v>
      </c>
      <c r="G659" t="s">
        <v>21</v>
      </c>
      <c r="H659">
        <v>65000000</v>
      </c>
      <c r="I659">
        <v>2012</v>
      </c>
      <c r="J659">
        <v>6.3</v>
      </c>
    </row>
    <row r="660" spans="1:10" x14ac:dyDescent="0.3">
      <c r="A660" t="s">
        <v>2396</v>
      </c>
      <c r="B660">
        <v>122</v>
      </c>
      <c r="C660">
        <v>52397389</v>
      </c>
      <c r="D660" t="s">
        <v>2398</v>
      </c>
      <c r="E660" t="s">
        <v>2399</v>
      </c>
      <c r="F660" t="s">
        <v>20</v>
      </c>
      <c r="G660" t="s">
        <v>21</v>
      </c>
      <c r="H660">
        <v>65000000</v>
      </c>
      <c r="I660">
        <v>2004</v>
      </c>
      <c r="J660">
        <v>5.9</v>
      </c>
    </row>
    <row r="661" spans="1:10" x14ac:dyDescent="0.3">
      <c r="A661" t="s">
        <v>1489</v>
      </c>
      <c r="B661">
        <v>114</v>
      </c>
      <c r="D661" t="s">
        <v>968</v>
      </c>
      <c r="E661" t="s">
        <v>2402</v>
      </c>
      <c r="F661" t="s">
        <v>20</v>
      </c>
      <c r="G661" t="s">
        <v>21</v>
      </c>
      <c r="H661">
        <v>16900000</v>
      </c>
      <c r="I661">
        <v>1984</v>
      </c>
      <c r="J661">
        <v>6.4</v>
      </c>
    </row>
    <row r="662" spans="1:10" x14ac:dyDescent="0.3">
      <c r="A662" t="s">
        <v>1979</v>
      </c>
      <c r="B662">
        <v>143</v>
      </c>
      <c r="C662">
        <v>38966057</v>
      </c>
      <c r="D662" t="s">
        <v>1649</v>
      </c>
      <c r="E662" t="s">
        <v>2405</v>
      </c>
      <c r="F662" t="s">
        <v>20</v>
      </c>
      <c r="G662" t="s">
        <v>966</v>
      </c>
      <c r="H662">
        <v>65000000</v>
      </c>
      <c r="I662">
        <v>1998</v>
      </c>
      <c r="J662">
        <v>6.7</v>
      </c>
    </row>
    <row r="663" spans="1:10" x14ac:dyDescent="0.3">
      <c r="A663" t="s">
        <v>1523</v>
      </c>
      <c r="B663">
        <v>96</v>
      </c>
      <c r="C663">
        <v>42345531</v>
      </c>
      <c r="D663" t="s">
        <v>1446</v>
      </c>
      <c r="E663" t="s">
        <v>2407</v>
      </c>
      <c r="F663" t="s">
        <v>20</v>
      </c>
      <c r="G663" t="s">
        <v>520</v>
      </c>
      <c r="H663">
        <v>65000000</v>
      </c>
      <c r="I663">
        <v>2012</v>
      </c>
      <c r="J663">
        <v>5.4</v>
      </c>
    </row>
    <row r="664" spans="1:10" x14ac:dyDescent="0.3">
      <c r="A664" t="s">
        <v>1523</v>
      </c>
      <c r="B664">
        <v>111</v>
      </c>
      <c r="C664">
        <v>36064910</v>
      </c>
      <c r="D664" t="s">
        <v>1823</v>
      </c>
      <c r="E664" t="s">
        <v>2408</v>
      </c>
      <c r="F664" t="s">
        <v>20</v>
      </c>
      <c r="G664" t="s">
        <v>21</v>
      </c>
      <c r="H664">
        <v>45000000</v>
      </c>
      <c r="I664">
        <v>2008</v>
      </c>
      <c r="J664">
        <v>6.4</v>
      </c>
    </row>
    <row r="665" spans="1:10" x14ac:dyDescent="0.3">
      <c r="A665" t="s">
        <v>1355</v>
      </c>
      <c r="B665">
        <v>121</v>
      </c>
      <c r="C665">
        <v>33328051</v>
      </c>
      <c r="D665" t="s">
        <v>749</v>
      </c>
      <c r="E665" t="s">
        <v>2411</v>
      </c>
      <c r="F665" t="s">
        <v>20</v>
      </c>
      <c r="G665" t="s">
        <v>21</v>
      </c>
      <c r="H665">
        <v>65000000</v>
      </c>
      <c r="I665">
        <v>1996</v>
      </c>
      <c r="J665">
        <v>6.7</v>
      </c>
    </row>
    <row r="666" spans="1:10" x14ac:dyDescent="0.3">
      <c r="A666" t="s">
        <v>2413</v>
      </c>
      <c r="B666">
        <v>135</v>
      </c>
      <c r="C666">
        <v>32598931</v>
      </c>
      <c r="D666" t="s">
        <v>622</v>
      </c>
      <c r="E666" t="s">
        <v>2415</v>
      </c>
      <c r="F666" t="s">
        <v>20</v>
      </c>
      <c r="G666" t="s">
        <v>21</v>
      </c>
      <c r="H666">
        <v>65000000</v>
      </c>
      <c r="I666">
        <v>2000</v>
      </c>
      <c r="J666">
        <v>6.2</v>
      </c>
    </row>
    <row r="667" spans="1:10" x14ac:dyDescent="0.3">
      <c r="A667" t="s">
        <v>170</v>
      </c>
      <c r="B667">
        <v>101</v>
      </c>
      <c r="C667">
        <v>28045540</v>
      </c>
      <c r="D667" t="s">
        <v>111</v>
      </c>
      <c r="E667" t="s">
        <v>2417</v>
      </c>
      <c r="F667" t="s">
        <v>20</v>
      </c>
      <c r="G667" t="s">
        <v>21</v>
      </c>
      <c r="H667">
        <v>65000000</v>
      </c>
      <c r="I667">
        <v>2005</v>
      </c>
      <c r="J667">
        <v>6.1</v>
      </c>
    </row>
    <row r="668" spans="1:10" x14ac:dyDescent="0.3">
      <c r="A668" t="s">
        <v>465</v>
      </c>
      <c r="B668">
        <v>151</v>
      </c>
      <c r="C668">
        <v>37023395</v>
      </c>
      <c r="D668" t="s">
        <v>2190</v>
      </c>
      <c r="E668" t="s">
        <v>2420</v>
      </c>
      <c r="F668" t="s">
        <v>20</v>
      </c>
      <c r="G668" t="s">
        <v>21</v>
      </c>
      <c r="H668">
        <v>63000000</v>
      </c>
      <c r="I668">
        <v>1999</v>
      </c>
      <c r="J668">
        <v>8.8000000000000007</v>
      </c>
    </row>
    <row r="669" spans="1:10" x14ac:dyDescent="0.3">
      <c r="A669" t="s">
        <v>222</v>
      </c>
      <c r="B669">
        <v>131</v>
      </c>
      <c r="C669">
        <v>43532294</v>
      </c>
      <c r="D669" t="s">
        <v>2423</v>
      </c>
      <c r="E669" t="s">
        <v>2424</v>
      </c>
      <c r="F669" t="s">
        <v>20</v>
      </c>
      <c r="G669" t="s">
        <v>21</v>
      </c>
      <c r="H669">
        <v>65000000</v>
      </c>
      <c r="I669">
        <v>2006</v>
      </c>
      <c r="J669">
        <v>7.1</v>
      </c>
    </row>
    <row r="670" spans="1:10" x14ac:dyDescent="0.3">
      <c r="A670" t="s">
        <v>2427</v>
      </c>
      <c r="B670">
        <v>100</v>
      </c>
      <c r="C670">
        <v>17218080</v>
      </c>
      <c r="D670" t="s">
        <v>1072</v>
      </c>
      <c r="E670" t="s">
        <v>2428</v>
      </c>
      <c r="F670" t="s">
        <v>20</v>
      </c>
      <c r="G670" t="s">
        <v>21</v>
      </c>
      <c r="H670">
        <v>70000000</v>
      </c>
      <c r="I670">
        <v>1991</v>
      </c>
      <c r="J670">
        <v>5.7</v>
      </c>
    </row>
    <row r="671" spans="1:10" x14ac:dyDescent="0.3">
      <c r="A671" t="s">
        <v>2347</v>
      </c>
      <c r="B671">
        <v>105</v>
      </c>
      <c r="C671">
        <v>10014234</v>
      </c>
      <c r="D671" t="s">
        <v>678</v>
      </c>
      <c r="E671" t="s">
        <v>2430</v>
      </c>
      <c r="F671" t="s">
        <v>20</v>
      </c>
      <c r="G671" t="s">
        <v>966</v>
      </c>
      <c r="H671">
        <v>65000000</v>
      </c>
      <c r="I671">
        <v>2000</v>
      </c>
      <c r="J671">
        <v>5</v>
      </c>
    </row>
    <row r="672" spans="1:10" x14ac:dyDescent="0.3">
      <c r="A672" t="s">
        <v>2431</v>
      </c>
      <c r="B672">
        <v>92</v>
      </c>
      <c r="C672">
        <v>19059018</v>
      </c>
      <c r="D672" t="s">
        <v>2433</v>
      </c>
      <c r="E672" t="s">
        <v>2435</v>
      </c>
      <c r="F672" t="s">
        <v>20</v>
      </c>
      <c r="G672" t="s">
        <v>251</v>
      </c>
      <c r="H672">
        <v>65000000</v>
      </c>
      <c r="I672">
        <v>2014</v>
      </c>
      <c r="J672">
        <v>5.0999999999999996</v>
      </c>
    </row>
    <row r="673" spans="1:10" x14ac:dyDescent="0.3">
      <c r="A673" t="s">
        <v>2436</v>
      </c>
      <c r="B673">
        <v>130</v>
      </c>
      <c r="C673">
        <v>1987287</v>
      </c>
      <c r="D673" t="s">
        <v>1272</v>
      </c>
      <c r="E673" t="s">
        <v>2439</v>
      </c>
      <c r="F673" t="s">
        <v>20</v>
      </c>
      <c r="G673" t="s">
        <v>34</v>
      </c>
      <c r="H673">
        <v>50000000</v>
      </c>
      <c r="I673">
        <v>2005</v>
      </c>
      <c r="J673">
        <v>6.9</v>
      </c>
    </row>
    <row r="674" spans="1:10" x14ac:dyDescent="0.3">
      <c r="A674" t="s">
        <v>2316</v>
      </c>
      <c r="B674">
        <v>100</v>
      </c>
      <c r="C674">
        <v>24407944</v>
      </c>
      <c r="D674" t="s">
        <v>1942</v>
      </c>
      <c r="E674" t="s">
        <v>2441</v>
      </c>
      <c r="F674" t="s">
        <v>20</v>
      </c>
      <c r="G674" t="s">
        <v>182</v>
      </c>
      <c r="H674">
        <v>43000000</v>
      </c>
      <c r="I674">
        <v>2005</v>
      </c>
      <c r="J674">
        <v>4.8</v>
      </c>
    </row>
    <row r="675" spans="1:10" x14ac:dyDescent="0.3">
      <c r="A675" t="s">
        <v>2442</v>
      </c>
      <c r="B675">
        <v>102</v>
      </c>
      <c r="C675">
        <v>13750556</v>
      </c>
      <c r="D675" t="s">
        <v>227</v>
      </c>
      <c r="E675" t="s">
        <v>2443</v>
      </c>
      <c r="F675" t="s">
        <v>20</v>
      </c>
      <c r="G675" t="s">
        <v>21</v>
      </c>
      <c r="H675">
        <v>65000000</v>
      </c>
      <c r="I675">
        <v>2014</v>
      </c>
      <c r="J675">
        <v>6.5</v>
      </c>
    </row>
    <row r="676" spans="1:10" x14ac:dyDescent="0.3">
      <c r="A676" t="s">
        <v>1449</v>
      </c>
      <c r="B676">
        <v>133</v>
      </c>
      <c r="C676">
        <v>31054924</v>
      </c>
      <c r="D676" t="s">
        <v>2444</v>
      </c>
      <c r="E676" t="s">
        <v>2445</v>
      </c>
      <c r="F676" t="s">
        <v>20</v>
      </c>
      <c r="G676" t="s">
        <v>21</v>
      </c>
      <c r="H676">
        <v>64000000</v>
      </c>
      <c r="I676">
        <v>1999</v>
      </c>
      <c r="J676">
        <v>5.0999999999999996</v>
      </c>
    </row>
    <row r="677" spans="1:10" x14ac:dyDescent="0.3">
      <c r="A677" t="s">
        <v>2447</v>
      </c>
      <c r="B677">
        <v>121</v>
      </c>
      <c r="C677">
        <v>43247140</v>
      </c>
      <c r="D677" t="s">
        <v>2449</v>
      </c>
      <c r="E677" t="s">
        <v>2450</v>
      </c>
      <c r="F677" t="s">
        <v>20</v>
      </c>
      <c r="G677" t="s">
        <v>34</v>
      </c>
      <c r="H677">
        <v>55000000</v>
      </c>
      <c r="I677">
        <v>2015</v>
      </c>
      <c r="J677">
        <v>7.1</v>
      </c>
    </row>
    <row r="678" spans="1:10" x14ac:dyDescent="0.3">
      <c r="A678" t="s">
        <v>1214</v>
      </c>
      <c r="B678">
        <v>147</v>
      </c>
      <c r="C678">
        <v>2208939</v>
      </c>
      <c r="D678" t="s">
        <v>2453</v>
      </c>
      <c r="E678" t="s">
        <v>2455</v>
      </c>
      <c r="F678" t="s">
        <v>20</v>
      </c>
      <c r="G678" t="s">
        <v>520</v>
      </c>
      <c r="H678">
        <v>50000000</v>
      </c>
      <c r="I678">
        <v>2006</v>
      </c>
      <c r="J678">
        <v>7.5</v>
      </c>
    </row>
    <row r="679" spans="1:10" x14ac:dyDescent="0.3">
      <c r="A679" t="s">
        <v>1292</v>
      </c>
      <c r="B679">
        <v>94</v>
      </c>
      <c r="C679">
        <v>213079163</v>
      </c>
      <c r="D679" t="s">
        <v>1151</v>
      </c>
      <c r="E679" t="s">
        <v>2458</v>
      </c>
      <c r="F679" t="s">
        <v>20</v>
      </c>
      <c r="G679" t="s">
        <v>21</v>
      </c>
      <c r="H679">
        <v>63000000</v>
      </c>
      <c r="I679">
        <v>2002</v>
      </c>
      <c r="J679">
        <v>6.2</v>
      </c>
    </row>
    <row r="680" spans="1:10" x14ac:dyDescent="0.3">
      <c r="A680" t="s">
        <v>630</v>
      </c>
      <c r="B680">
        <v>94</v>
      </c>
      <c r="C680">
        <v>19548064</v>
      </c>
      <c r="D680" t="s">
        <v>829</v>
      </c>
      <c r="E680" t="s">
        <v>2460</v>
      </c>
      <c r="F680" t="s">
        <v>20</v>
      </c>
      <c r="G680" t="s">
        <v>2462</v>
      </c>
      <c r="H680">
        <v>65000000</v>
      </c>
      <c r="I680">
        <v>2009</v>
      </c>
      <c r="J680">
        <v>6.3</v>
      </c>
    </row>
    <row r="681" spans="1:10" x14ac:dyDescent="0.3">
      <c r="A681" t="s">
        <v>264</v>
      </c>
      <c r="B681">
        <v>127</v>
      </c>
      <c r="C681">
        <v>356784000</v>
      </c>
      <c r="D681" t="s">
        <v>780</v>
      </c>
      <c r="E681" t="s">
        <v>2463</v>
      </c>
      <c r="F681" t="s">
        <v>20</v>
      </c>
      <c r="G681" t="s">
        <v>21</v>
      </c>
      <c r="H681">
        <v>63000000</v>
      </c>
      <c r="I681">
        <v>1993</v>
      </c>
      <c r="J681">
        <v>8.1</v>
      </c>
    </row>
    <row r="682" spans="1:10" x14ac:dyDescent="0.3">
      <c r="A682" t="s">
        <v>2330</v>
      </c>
      <c r="B682">
        <v>212</v>
      </c>
      <c r="C682">
        <v>25052000</v>
      </c>
      <c r="D682" t="s">
        <v>2465</v>
      </c>
      <c r="E682" t="s">
        <v>2466</v>
      </c>
      <c r="F682" t="s">
        <v>20</v>
      </c>
      <c r="G682" t="s">
        <v>21</v>
      </c>
      <c r="H682">
        <v>63000000</v>
      </c>
      <c r="I682">
        <v>1994</v>
      </c>
      <c r="J682">
        <v>6.6</v>
      </c>
    </row>
    <row r="683" spans="1:10" x14ac:dyDescent="0.3">
      <c r="A683" t="s">
        <v>798</v>
      </c>
      <c r="B683">
        <v>141</v>
      </c>
      <c r="C683">
        <v>122012710</v>
      </c>
      <c r="D683" t="s">
        <v>315</v>
      </c>
      <c r="E683" t="s">
        <v>2469</v>
      </c>
      <c r="F683" t="s">
        <v>20</v>
      </c>
      <c r="G683" t="s">
        <v>21</v>
      </c>
      <c r="H683">
        <v>62000000</v>
      </c>
      <c r="I683">
        <v>1994</v>
      </c>
      <c r="J683">
        <v>6.9</v>
      </c>
    </row>
    <row r="684" spans="1:10" x14ac:dyDescent="0.3">
      <c r="A684" t="s">
        <v>2470</v>
      </c>
      <c r="B684">
        <v>103</v>
      </c>
      <c r="C684">
        <v>72413</v>
      </c>
      <c r="D684" t="s">
        <v>129</v>
      </c>
      <c r="E684" t="s">
        <v>2473</v>
      </c>
      <c r="F684" t="s">
        <v>1279</v>
      </c>
      <c r="G684" t="s">
        <v>601</v>
      </c>
      <c r="H684">
        <v>65000000</v>
      </c>
      <c r="I684">
        <v>2015</v>
      </c>
      <c r="J684">
        <v>6.1</v>
      </c>
    </row>
    <row r="685" spans="1:10" x14ac:dyDescent="0.3">
      <c r="A685" t="s">
        <v>2475</v>
      </c>
      <c r="B685">
        <v>98</v>
      </c>
      <c r="C685">
        <v>58255287</v>
      </c>
      <c r="D685" t="s">
        <v>678</v>
      </c>
      <c r="E685" t="s">
        <v>2477</v>
      </c>
      <c r="F685" t="s">
        <v>20</v>
      </c>
      <c r="G685" t="s">
        <v>21</v>
      </c>
      <c r="H685">
        <v>64000000</v>
      </c>
      <c r="I685">
        <v>2006</v>
      </c>
      <c r="J685">
        <v>4.3</v>
      </c>
    </row>
    <row r="686" spans="1:10" x14ac:dyDescent="0.3">
      <c r="A686" t="s">
        <v>440</v>
      </c>
      <c r="B686">
        <v>116</v>
      </c>
      <c r="C686">
        <v>77086030</v>
      </c>
      <c r="D686" t="s">
        <v>2479</v>
      </c>
      <c r="E686" t="s">
        <v>2480</v>
      </c>
      <c r="F686" t="s">
        <v>20</v>
      </c>
      <c r="G686" t="s">
        <v>966</v>
      </c>
      <c r="H686">
        <v>62000000</v>
      </c>
      <c r="I686">
        <v>2000</v>
      </c>
      <c r="J686">
        <v>6.6</v>
      </c>
    </row>
    <row r="687" spans="1:10" x14ac:dyDescent="0.3">
      <c r="A687" t="s">
        <v>2482</v>
      </c>
      <c r="B687">
        <v>114</v>
      </c>
      <c r="C687">
        <v>65000000</v>
      </c>
      <c r="D687" t="s">
        <v>936</v>
      </c>
      <c r="E687" t="s">
        <v>2484</v>
      </c>
      <c r="F687" t="s">
        <v>20</v>
      </c>
      <c r="G687" t="s">
        <v>21</v>
      </c>
      <c r="H687">
        <v>62000000</v>
      </c>
      <c r="I687">
        <v>1995</v>
      </c>
      <c r="J687">
        <v>6.8</v>
      </c>
    </row>
    <row r="688" spans="1:10" x14ac:dyDescent="0.3">
      <c r="A688" t="s">
        <v>2485</v>
      </c>
      <c r="B688">
        <v>87</v>
      </c>
      <c r="C688">
        <v>32178777</v>
      </c>
      <c r="D688" t="s">
        <v>2487</v>
      </c>
      <c r="E688" t="s">
        <v>2488</v>
      </c>
      <c r="F688" t="s">
        <v>20</v>
      </c>
      <c r="G688" t="s">
        <v>21</v>
      </c>
      <c r="H688">
        <v>62000000</v>
      </c>
      <c r="I688">
        <v>2008</v>
      </c>
      <c r="J688">
        <v>3.8</v>
      </c>
    </row>
    <row r="689" spans="1:10" x14ac:dyDescent="0.3">
      <c r="A689" t="s">
        <v>2489</v>
      </c>
      <c r="B689">
        <v>125</v>
      </c>
      <c r="C689">
        <v>15738632</v>
      </c>
      <c r="D689" t="s">
        <v>287</v>
      </c>
      <c r="E689" t="s">
        <v>2490</v>
      </c>
      <c r="F689" t="s">
        <v>20</v>
      </c>
      <c r="G689" t="s">
        <v>21</v>
      </c>
      <c r="H689">
        <v>42000000</v>
      </c>
      <c r="I689">
        <v>2001</v>
      </c>
      <c r="J689">
        <v>5.9</v>
      </c>
    </row>
    <row r="690" spans="1:10" x14ac:dyDescent="0.3">
      <c r="A690" t="s">
        <v>1159</v>
      </c>
      <c r="B690">
        <v>187</v>
      </c>
      <c r="C690">
        <v>54116191</v>
      </c>
      <c r="D690" t="s">
        <v>2492</v>
      </c>
      <c r="E690" t="s">
        <v>2494</v>
      </c>
      <c r="F690" t="s">
        <v>20</v>
      </c>
      <c r="G690" t="s">
        <v>21</v>
      </c>
      <c r="H690">
        <v>44000000</v>
      </c>
      <c r="I690">
        <v>2015</v>
      </c>
      <c r="J690">
        <v>7.9</v>
      </c>
    </row>
    <row r="691" spans="1:10" x14ac:dyDescent="0.3">
      <c r="A691" t="s">
        <v>2495</v>
      </c>
      <c r="B691">
        <v>93</v>
      </c>
      <c r="C691">
        <v>118153533</v>
      </c>
      <c r="D691" t="s">
        <v>2496</v>
      </c>
      <c r="E691" t="s">
        <v>2497</v>
      </c>
      <c r="F691" t="s">
        <v>20</v>
      </c>
      <c r="G691" t="s">
        <v>21</v>
      </c>
      <c r="H691">
        <v>61000000</v>
      </c>
      <c r="I691">
        <v>2007</v>
      </c>
      <c r="J691">
        <v>6.3</v>
      </c>
    </row>
    <row r="692" spans="1:10" x14ac:dyDescent="0.3">
      <c r="A692" t="s">
        <v>2498</v>
      </c>
      <c r="B692">
        <v>95</v>
      </c>
      <c r="C692">
        <v>108012170</v>
      </c>
      <c r="D692" t="s">
        <v>185</v>
      </c>
      <c r="E692" t="s">
        <v>2500</v>
      </c>
      <c r="F692" t="s">
        <v>20</v>
      </c>
      <c r="G692" t="s">
        <v>21</v>
      </c>
      <c r="H692">
        <v>63000000</v>
      </c>
      <c r="I692">
        <v>2011</v>
      </c>
      <c r="J692">
        <v>5.5</v>
      </c>
    </row>
    <row r="693" spans="1:10" x14ac:dyDescent="0.3">
      <c r="A693" t="s">
        <v>75</v>
      </c>
      <c r="B693">
        <v>117</v>
      </c>
      <c r="C693">
        <v>210592590</v>
      </c>
      <c r="D693" t="s">
        <v>1035</v>
      </c>
      <c r="E693" t="s">
        <v>2502</v>
      </c>
      <c r="F693" t="s">
        <v>20</v>
      </c>
      <c r="G693" t="s">
        <v>21</v>
      </c>
      <c r="H693">
        <v>65000000</v>
      </c>
      <c r="I693">
        <v>2006</v>
      </c>
      <c r="J693">
        <v>7.7</v>
      </c>
    </row>
    <row r="694" spans="1:10" x14ac:dyDescent="0.3">
      <c r="A694" t="s">
        <v>1292</v>
      </c>
      <c r="B694">
        <v>106</v>
      </c>
      <c r="C694">
        <v>279167575</v>
      </c>
      <c r="D694" t="s">
        <v>1106</v>
      </c>
      <c r="E694" t="s">
        <v>2504</v>
      </c>
      <c r="F694" t="s">
        <v>20</v>
      </c>
      <c r="G694" t="s">
        <v>21</v>
      </c>
      <c r="H694">
        <v>80000000</v>
      </c>
      <c r="I694">
        <v>2004</v>
      </c>
      <c r="J694">
        <v>6.3</v>
      </c>
    </row>
    <row r="695" spans="1:10" x14ac:dyDescent="0.3">
      <c r="A695" t="s">
        <v>2505</v>
      </c>
      <c r="B695">
        <v>115</v>
      </c>
      <c r="C695">
        <v>143151473</v>
      </c>
      <c r="D695" t="s">
        <v>2507</v>
      </c>
      <c r="E695" t="s">
        <v>2509</v>
      </c>
      <c r="F695" t="s">
        <v>20</v>
      </c>
      <c r="G695" t="s">
        <v>21</v>
      </c>
      <c r="H695">
        <v>60000000</v>
      </c>
      <c r="I695">
        <v>2008</v>
      </c>
      <c r="J695">
        <v>7.1</v>
      </c>
    </row>
    <row r="696" spans="1:10" x14ac:dyDescent="0.3">
      <c r="A696" t="s">
        <v>2100</v>
      </c>
      <c r="B696">
        <v>189</v>
      </c>
      <c r="C696">
        <v>136801374</v>
      </c>
      <c r="D696" t="s">
        <v>2511</v>
      </c>
      <c r="E696" t="s">
        <v>2512</v>
      </c>
      <c r="F696" t="s">
        <v>20</v>
      </c>
      <c r="G696" t="s">
        <v>21</v>
      </c>
      <c r="H696">
        <v>60000000</v>
      </c>
      <c r="I696">
        <v>1999</v>
      </c>
      <c r="J696">
        <v>8.5</v>
      </c>
    </row>
    <row r="697" spans="1:10" x14ac:dyDescent="0.3">
      <c r="A697" t="s">
        <v>1418</v>
      </c>
      <c r="B697">
        <v>100</v>
      </c>
      <c r="C697">
        <v>168213584</v>
      </c>
      <c r="D697" t="s">
        <v>1072</v>
      </c>
      <c r="E697" t="s">
        <v>2515</v>
      </c>
      <c r="F697" t="s">
        <v>20</v>
      </c>
      <c r="G697" t="s">
        <v>21</v>
      </c>
      <c r="I697">
        <v>2007</v>
      </c>
      <c r="J697">
        <v>5.9</v>
      </c>
    </row>
    <row r="698" spans="1:10" x14ac:dyDescent="0.3">
      <c r="A698" t="s">
        <v>1167</v>
      </c>
      <c r="B698">
        <v>81</v>
      </c>
      <c r="C698">
        <v>135381507</v>
      </c>
      <c r="D698" t="s">
        <v>423</v>
      </c>
      <c r="E698" t="s">
        <v>2517</v>
      </c>
      <c r="F698" t="s">
        <v>20</v>
      </c>
      <c r="G698" t="s">
        <v>21</v>
      </c>
      <c r="H698">
        <v>150000000</v>
      </c>
      <c r="I698">
        <v>2005</v>
      </c>
      <c r="J698">
        <v>5.8</v>
      </c>
    </row>
    <row r="699" spans="1:10" x14ac:dyDescent="0.3">
      <c r="A699" t="s">
        <v>465</v>
      </c>
      <c r="B699">
        <v>149</v>
      </c>
      <c r="C699">
        <v>167735396</v>
      </c>
      <c r="D699" t="s">
        <v>1403</v>
      </c>
      <c r="E699" t="s">
        <v>2519</v>
      </c>
      <c r="F699" t="s">
        <v>20</v>
      </c>
      <c r="G699" t="s">
        <v>21</v>
      </c>
      <c r="H699">
        <v>61000000</v>
      </c>
      <c r="I699">
        <v>2014</v>
      </c>
      <c r="J699">
        <v>8.1</v>
      </c>
    </row>
    <row r="700" spans="1:10" x14ac:dyDescent="0.3">
      <c r="A700" t="s">
        <v>354</v>
      </c>
      <c r="B700">
        <v>119</v>
      </c>
      <c r="C700">
        <v>121468960</v>
      </c>
      <c r="D700" t="s">
        <v>772</v>
      </c>
      <c r="E700" t="s">
        <v>2522</v>
      </c>
      <c r="F700" t="s">
        <v>20</v>
      </c>
      <c r="G700" t="s">
        <v>21</v>
      </c>
      <c r="H700">
        <v>60000000</v>
      </c>
      <c r="I700">
        <v>2002</v>
      </c>
      <c r="J700">
        <v>7.9</v>
      </c>
    </row>
    <row r="701" spans="1:10" x14ac:dyDescent="0.3">
      <c r="A701" t="s">
        <v>212</v>
      </c>
      <c r="B701">
        <v>130</v>
      </c>
      <c r="C701">
        <v>106635996</v>
      </c>
      <c r="D701" t="s">
        <v>30</v>
      </c>
      <c r="E701" t="s">
        <v>2524</v>
      </c>
      <c r="F701" t="s">
        <v>20</v>
      </c>
      <c r="G701" t="s">
        <v>34</v>
      </c>
      <c r="H701">
        <v>58000000</v>
      </c>
      <c r="I701">
        <v>1995</v>
      </c>
      <c r="J701">
        <v>7.2</v>
      </c>
    </row>
    <row r="702" spans="1:10" x14ac:dyDescent="0.3">
      <c r="A702" t="s">
        <v>1172</v>
      </c>
      <c r="B702">
        <v>116</v>
      </c>
      <c r="C702">
        <v>102678089</v>
      </c>
      <c r="D702" t="s">
        <v>1265</v>
      </c>
      <c r="E702" t="s">
        <v>2526</v>
      </c>
      <c r="F702" t="s">
        <v>20</v>
      </c>
      <c r="G702" t="s">
        <v>21</v>
      </c>
      <c r="H702">
        <v>95000000</v>
      </c>
      <c r="I702">
        <v>1999</v>
      </c>
      <c r="J702">
        <v>6.3</v>
      </c>
    </row>
    <row r="703" spans="1:10" x14ac:dyDescent="0.3">
      <c r="A703" t="s">
        <v>733</v>
      </c>
      <c r="B703">
        <v>103</v>
      </c>
      <c r="C703">
        <v>125603360</v>
      </c>
      <c r="D703" t="s">
        <v>1476</v>
      </c>
      <c r="E703" t="s">
        <v>2528</v>
      </c>
      <c r="F703" t="s">
        <v>20</v>
      </c>
      <c r="G703" t="s">
        <v>21</v>
      </c>
      <c r="H703">
        <v>60000000</v>
      </c>
      <c r="I703">
        <v>1998</v>
      </c>
      <c r="J703">
        <v>8.1</v>
      </c>
    </row>
    <row r="704" spans="1:10" x14ac:dyDescent="0.3">
      <c r="A704" t="s">
        <v>2530</v>
      </c>
      <c r="B704">
        <v>99</v>
      </c>
      <c r="C704">
        <v>101217900</v>
      </c>
      <c r="D704" t="s">
        <v>2532</v>
      </c>
      <c r="E704" t="s">
        <v>2533</v>
      </c>
      <c r="F704" t="s">
        <v>20</v>
      </c>
      <c r="G704" t="s">
        <v>21</v>
      </c>
      <c r="H704">
        <v>70000000</v>
      </c>
      <c r="I704">
        <v>1998</v>
      </c>
      <c r="J704">
        <v>7</v>
      </c>
    </row>
    <row r="705" spans="1:10" x14ac:dyDescent="0.3">
      <c r="A705" t="s">
        <v>2082</v>
      </c>
      <c r="B705">
        <v>92</v>
      </c>
      <c r="C705">
        <v>104148781</v>
      </c>
      <c r="D705" t="s">
        <v>1974</v>
      </c>
      <c r="E705" t="s">
        <v>2536</v>
      </c>
      <c r="F705" t="s">
        <v>20</v>
      </c>
      <c r="G705" t="s">
        <v>21</v>
      </c>
      <c r="H705">
        <v>60000000</v>
      </c>
      <c r="I705">
        <v>2003</v>
      </c>
      <c r="J705">
        <v>5.5</v>
      </c>
    </row>
    <row r="706" spans="1:10" x14ac:dyDescent="0.3">
      <c r="A706" t="s">
        <v>2447</v>
      </c>
      <c r="B706">
        <v>109</v>
      </c>
      <c r="C706">
        <v>75573300</v>
      </c>
      <c r="D706" t="s">
        <v>2281</v>
      </c>
      <c r="E706" t="s">
        <v>2538</v>
      </c>
      <c r="F706" t="s">
        <v>20</v>
      </c>
      <c r="G706" t="s">
        <v>21</v>
      </c>
      <c r="H706">
        <v>61000000</v>
      </c>
      <c r="I706">
        <v>2013</v>
      </c>
      <c r="J706">
        <v>6.7</v>
      </c>
    </row>
    <row r="707" spans="1:10" x14ac:dyDescent="0.3">
      <c r="A707" t="s">
        <v>1240</v>
      </c>
      <c r="B707">
        <v>87</v>
      </c>
      <c r="C707">
        <v>93375151</v>
      </c>
      <c r="D707" t="s">
        <v>1634</v>
      </c>
      <c r="E707" t="s">
        <v>2541</v>
      </c>
      <c r="F707" t="s">
        <v>20</v>
      </c>
      <c r="G707" t="s">
        <v>21</v>
      </c>
      <c r="H707">
        <v>60000000</v>
      </c>
      <c r="I707">
        <v>2001</v>
      </c>
      <c r="J707">
        <v>5.2</v>
      </c>
    </row>
    <row r="708" spans="1:10" x14ac:dyDescent="0.3">
      <c r="A708" t="s">
        <v>1993</v>
      </c>
      <c r="B708">
        <v>111</v>
      </c>
      <c r="C708">
        <v>106126012</v>
      </c>
      <c r="D708" t="s">
        <v>227</v>
      </c>
      <c r="E708" t="s">
        <v>2543</v>
      </c>
      <c r="F708" t="s">
        <v>20</v>
      </c>
      <c r="G708" t="s">
        <v>21</v>
      </c>
      <c r="H708">
        <v>60000000</v>
      </c>
      <c r="I708">
        <v>2003</v>
      </c>
      <c r="J708">
        <v>7</v>
      </c>
    </row>
    <row r="709" spans="1:10" x14ac:dyDescent="0.3">
      <c r="A709" t="s">
        <v>2545</v>
      </c>
      <c r="B709">
        <v>101</v>
      </c>
      <c r="C709">
        <v>93307796</v>
      </c>
      <c r="D709" t="s">
        <v>1106</v>
      </c>
      <c r="E709" t="s">
        <v>2547</v>
      </c>
      <c r="F709" t="s">
        <v>20</v>
      </c>
      <c r="G709" t="s">
        <v>21</v>
      </c>
      <c r="H709">
        <v>60000000</v>
      </c>
      <c r="I709">
        <v>2002</v>
      </c>
      <c r="J709">
        <v>6.1</v>
      </c>
    </row>
    <row r="710" spans="1:10" x14ac:dyDescent="0.3">
      <c r="A710" t="s">
        <v>540</v>
      </c>
      <c r="B710">
        <v>83</v>
      </c>
      <c r="C710">
        <v>90646554</v>
      </c>
      <c r="D710" t="s">
        <v>320</v>
      </c>
      <c r="E710" t="s">
        <v>2549</v>
      </c>
      <c r="F710" t="s">
        <v>20</v>
      </c>
      <c r="G710" t="s">
        <v>21</v>
      </c>
      <c r="H710">
        <v>105000000</v>
      </c>
      <c r="I710">
        <v>1998</v>
      </c>
      <c r="J710">
        <v>6.6</v>
      </c>
    </row>
    <row r="711" spans="1:10" x14ac:dyDescent="0.3">
      <c r="A711" t="s">
        <v>2551</v>
      </c>
      <c r="B711">
        <v>113</v>
      </c>
      <c r="C711">
        <v>109176215</v>
      </c>
      <c r="D711" t="s">
        <v>1099</v>
      </c>
      <c r="E711" t="s">
        <v>2552</v>
      </c>
      <c r="F711" t="s">
        <v>20</v>
      </c>
      <c r="G711" t="s">
        <v>21</v>
      </c>
      <c r="H711">
        <v>60000000</v>
      </c>
      <c r="I711">
        <v>2009</v>
      </c>
      <c r="J711">
        <v>5.5</v>
      </c>
    </row>
    <row r="712" spans="1:10" x14ac:dyDescent="0.3">
      <c r="A712" t="s">
        <v>1142</v>
      </c>
      <c r="B712">
        <v>107</v>
      </c>
      <c r="C712">
        <v>82670733</v>
      </c>
      <c r="D712" t="s">
        <v>2104</v>
      </c>
      <c r="E712" t="s">
        <v>2554</v>
      </c>
      <c r="F712" t="s">
        <v>20</v>
      </c>
      <c r="G712" t="s">
        <v>21</v>
      </c>
      <c r="H712">
        <v>60000000</v>
      </c>
      <c r="I712">
        <v>1990</v>
      </c>
      <c r="J712">
        <v>5.9</v>
      </c>
    </row>
    <row r="713" spans="1:10" x14ac:dyDescent="0.3">
      <c r="A713" t="s">
        <v>1694</v>
      </c>
      <c r="B713">
        <v>94</v>
      </c>
      <c r="C713">
        <v>82569532</v>
      </c>
      <c r="D713" t="s">
        <v>1540</v>
      </c>
      <c r="E713" t="s">
        <v>2556</v>
      </c>
      <c r="F713" t="s">
        <v>20</v>
      </c>
      <c r="G713" t="s">
        <v>21</v>
      </c>
      <c r="H713">
        <v>60000000</v>
      </c>
      <c r="I713">
        <v>2005</v>
      </c>
      <c r="J713">
        <v>5.4</v>
      </c>
    </row>
    <row r="714" spans="1:10" x14ac:dyDescent="0.3">
      <c r="A714" t="s">
        <v>2558</v>
      </c>
      <c r="B714">
        <v>132</v>
      </c>
      <c r="C714">
        <v>81687587</v>
      </c>
      <c r="D714" t="s">
        <v>1823</v>
      </c>
      <c r="E714" t="s">
        <v>2560</v>
      </c>
      <c r="F714" t="s">
        <v>20</v>
      </c>
      <c r="G714" t="s">
        <v>21</v>
      </c>
      <c r="H714">
        <v>61000000</v>
      </c>
      <c r="I714">
        <v>2015</v>
      </c>
      <c r="J714">
        <v>6.4</v>
      </c>
    </row>
    <row r="715" spans="1:10" x14ac:dyDescent="0.3">
      <c r="A715" t="s">
        <v>2562</v>
      </c>
      <c r="B715">
        <v>140</v>
      </c>
      <c r="C715">
        <v>80574010</v>
      </c>
      <c r="D715" t="s">
        <v>146</v>
      </c>
      <c r="E715" t="s">
        <v>2563</v>
      </c>
      <c r="F715" t="s">
        <v>20</v>
      </c>
      <c r="G715" t="s">
        <v>21</v>
      </c>
      <c r="H715">
        <v>60000000</v>
      </c>
      <c r="I715">
        <v>2010</v>
      </c>
      <c r="J715">
        <v>5.7</v>
      </c>
    </row>
    <row r="716" spans="1:10" x14ac:dyDescent="0.3">
      <c r="A716" t="s">
        <v>176</v>
      </c>
      <c r="B716">
        <v>125</v>
      </c>
      <c r="C716">
        <v>75764085</v>
      </c>
      <c r="D716" t="s">
        <v>1626</v>
      </c>
      <c r="E716" t="s">
        <v>2564</v>
      </c>
      <c r="F716" t="s">
        <v>20</v>
      </c>
      <c r="G716" t="s">
        <v>21</v>
      </c>
      <c r="H716">
        <v>60000000</v>
      </c>
      <c r="I716">
        <v>2000</v>
      </c>
      <c r="J716">
        <v>6.7</v>
      </c>
    </row>
    <row r="717" spans="1:10" x14ac:dyDescent="0.3">
      <c r="A717" t="s">
        <v>835</v>
      </c>
      <c r="B717">
        <v>111</v>
      </c>
      <c r="C717">
        <v>90356857</v>
      </c>
      <c r="D717" t="s">
        <v>287</v>
      </c>
      <c r="E717" t="s">
        <v>2565</v>
      </c>
      <c r="F717" t="s">
        <v>20</v>
      </c>
      <c r="G717" t="s">
        <v>21</v>
      </c>
      <c r="H717">
        <v>58000000</v>
      </c>
      <c r="I717">
        <v>2010</v>
      </c>
      <c r="J717">
        <v>7.1</v>
      </c>
    </row>
    <row r="718" spans="1:10" x14ac:dyDescent="0.3">
      <c r="A718" t="s">
        <v>515</v>
      </c>
      <c r="B718">
        <v>156</v>
      </c>
      <c r="C718">
        <v>75530832</v>
      </c>
      <c r="D718" t="s">
        <v>2423</v>
      </c>
      <c r="E718" t="s">
        <v>2567</v>
      </c>
      <c r="F718" t="s">
        <v>20</v>
      </c>
      <c r="G718" t="s">
        <v>21</v>
      </c>
      <c r="H718">
        <v>55000000</v>
      </c>
      <c r="I718">
        <v>1999</v>
      </c>
      <c r="J718">
        <v>6.8</v>
      </c>
    </row>
    <row r="719" spans="1:10" x14ac:dyDescent="0.3">
      <c r="A719" t="s">
        <v>2568</v>
      </c>
      <c r="B719">
        <v>170</v>
      </c>
      <c r="C719">
        <v>75370763</v>
      </c>
      <c r="D719" t="s">
        <v>2569</v>
      </c>
      <c r="E719" t="s">
        <v>2570</v>
      </c>
      <c r="F719" t="s">
        <v>20</v>
      </c>
      <c r="G719" t="s">
        <v>21</v>
      </c>
      <c r="H719">
        <v>60000000</v>
      </c>
      <c r="I719">
        <v>1998</v>
      </c>
      <c r="J719">
        <v>6.5</v>
      </c>
    </row>
    <row r="720" spans="1:10" x14ac:dyDescent="0.3">
      <c r="A720" t="s">
        <v>1075</v>
      </c>
      <c r="B720">
        <v>120</v>
      </c>
      <c r="C720">
        <v>100003492</v>
      </c>
      <c r="D720" t="s">
        <v>1392</v>
      </c>
      <c r="E720" t="s">
        <v>2572</v>
      </c>
      <c r="F720" t="s">
        <v>20</v>
      </c>
      <c r="G720" t="s">
        <v>21</v>
      </c>
      <c r="H720">
        <v>65000000</v>
      </c>
      <c r="I720">
        <v>2004</v>
      </c>
      <c r="J720">
        <v>7.6</v>
      </c>
    </row>
    <row r="721" spans="1:10" x14ac:dyDescent="0.3">
      <c r="A721" t="s">
        <v>1154</v>
      </c>
      <c r="B721">
        <v>100</v>
      </c>
      <c r="C721">
        <v>90341670</v>
      </c>
      <c r="D721" t="s">
        <v>1269</v>
      </c>
      <c r="E721" t="s">
        <v>2573</v>
      </c>
      <c r="F721" t="s">
        <v>20</v>
      </c>
      <c r="G721" t="s">
        <v>21</v>
      </c>
      <c r="H721">
        <v>60000000</v>
      </c>
      <c r="I721">
        <v>2002</v>
      </c>
      <c r="J721">
        <v>5.5</v>
      </c>
    </row>
    <row r="722" spans="1:10" x14ac:dyDescent="0.3">
      <c r="A722" t="s">
        <v>2574</v>
      </c>
      <c r="B722">
        <v>115</v>
      </c>
      <c r="C722">
        <v>74540762</v>
      </c>
      <c r="D722" t="s">
        <v>622</v>
      </c>
      <c r="E722" t="s">
        <v>2576</v>
      </c>
      <c r="F722" t="s">
        <v>20</v>
      </c>
      <c r="G722" t="s">
        <v>21</v>
      </c>
      <c r="H722">
        <v>55000000</v>
      </c>
      <c r="I722">
        <v>2004</v>
      </c>
      <c r="J722">
        <v>6.5</v>
      </c>
    </row>
    <row r="723" spans="1:10" x14ac:dyDescent="0.3">
      <c r="A723" t="s">
        <v>597</v>
      </c>
      <c r="B723">
        <v>130</v>
      </c>
      <c r="C723">
        <v>80033643</v>
      </c>
      <c r="D723" t="s">
        <v>799</v>
      </c>
      <c r="E723" t="s">
        <v>2578</v>
      </c>
      <c r="F723" t="s">
        <v>20</v>
      </c>
      <c r="G723" t="s">
        <v>21</v>
      </c>
      <c r="H723">
        <v>60000000</v>
      </c>
      <c r="I723">
        <v>2012</v>
      </c>
      <c r="J723">
        <v>7</v>
      </c>
    </row>
    <row r="724" spans="1:10" x14ac:dyDescent="0.3">
      <c r="A724" t="s">
        <v>1355</v>
      </c>
      <c r="B724">
        <v>105</v>
      </c>
      <c r="C724">
        <v>73648142</v>
      </c>
      <c r="D724" t="s">
        <v>1823</v>
      </c>
      <c r="E724" t="s">
        <v>2579</v>
      </c>
      <c r="F724" t="s">
        <v>20</v>
      </c>
      <c r="G724" t="s">
        <v>21</v>
      </c>
      <c r="H724">
        <v>60000000</v>
      </c>
      <c r="I724">
        <v>1999</v>
      </c>
      <c r="J724">
        <v>5.8</v>
      </c>
    </row>
    <row r="725" spans="1:10" x14ac:dyDescent="0.3">
      <c r="A725" t="s">
        <v>2581</v>
      </c>
      <c r="B725">
        <v>111</v>
      </c>
      <c r="C725">
        <v>71844424</v>
      </c>
      <c r="D725" t="s">
        <v>2583</v>
      </c>
      <c r="E725" t="s">
        <v>2585</v>
      </c>
      <c r="F725" t="s">
        <v>20</v>
      </c>
      <c r="G725" t="s">
        <v>21</v>
      </c>
      <c r="H725">
        <v>60000000</v>
      </c>
      <c r="I725">
        <v>2009</v>
      </c>
      <c r="J725">
        <v>7.3</v>
      </c>
    </row>
    <row r="726" spans="1:10" x14ac:dyDescent="0.3">
      <c r="A726" t="s">
        <v>1005</v>
      </c>
      <c r="B726">
        <v>106</v>
      </c>
      <c r="C726">
        <v>75638743</v>
      </c>
      <c r="D726" t="s">
        <v>2588</v>
      </c>
      <c r="E726" t="s">
        <v>2589</v>
      </c>
      <c r="F726" t="s">
        <v>20</v>
      </c>
      <c r="G726" t="s">
        <v>21</v>
      </c>
      <c r="H726">
        <v>60000000</v>
      </c>
      <c r="I726">
        <v>2011</v>
      </c>
      <c r="J726">
        <v>6.6</v>
      </c>
    </row>
    <row r="727" spans="1:10" x14ac:dyDescent="0.3">
      <c r="A727" t="s">
        <v>2591</v>
      </c>
      <c r="B727">
        <v>89</v>
      </c>
      <c r="C727">
        <v>66734992</v>
      </c>
      <c r="D727" t="s">
        <v>909</v>
      </c>
      <c r="E727" t="s">
        <v>2593</v>
      </c>
      <c r="F727" t="s">
        <v>20</v>
      </c>
      <c r="G727" t="s">
        <v>21</v>
      </c>
      <c r="H727">
        <v>60000000</v>
      </c>
      <c r="I727">
        <v>2003</v>
      </c>
      <c r="J727">
        <v>4.4000000000000004</v>
      </c>
    </row>
    <row r="728" spans="1:10" x14ac:dyDescent="0.3">
      <c r="A728" t="s">
        <v>2049</v>
      </c>
      <c r="B728">
        <v>100</v>
      </c>
      <c r="C728">
        <v>75280058</v>
      </c>
      <c r="D728" t="s">
        <v>2596</v>
      </c>
      <c r="E728" t="s">
        <v>2597</v>
      </c>
      <c r="F728" t="s">
        <v>20</v>
      </c>
      <c r="G728" t="s">
        <v>21</v>
      </c>
      <c r="H728">
        <v>60000000</v>
      </c>
      <c r="I728">
        <v>2009</v>
      </c>
      <c r="J728">
        <v>7.7</v>
      </c>
    </row>
    <row r="729" spans="1:10" x14ac:dyDescent="0.3">
      <c r="A729" t="s">
        <v>615</v>
      </c>
      <c r="B729">
        <v>91</v>
      </c>
      <c r="C729">
        <v>64505912</v>
      </c>
      <c r="D729" t="s">
        <v>1913</v>
      </c>
      <c r="E729" t="s">
        <v>2599</v>
      </c>
      <c r="F729" t="s">
        <v>20</v>
      </c>
      <c r="G729" t="s">
        <v>21</v>
      </c>
      <c r="H729">
        <v>48000000</v>
      </c>
      <c r="I729">
        <v>2008</v>
      </c>
      <c r="J729">
        <v>5</v>
      </c>
    </row>
    <row r="730" spans="1:10" x14ac:dyDescent="0.3">
      <c r="A730" t="s">
        <v>1142</v>
      </c>
      <c r="B730">
        <v>146</v>
      </c>
      <c r="C730">
        <v>77862546</v>
      </c>
      <c r="D730" t="s">
        <v>315</v>
      </c>
      <c r="E730" t="s">
        <v>2601</v>
      </c>
      <c r="F730" t="s">
        <v>20</v>
      </c>
      <c r="G730" t="s">
        <v>21</v>
      </c>
      <c r="H730">
        <v>70000000</v>
      </c>
      <c r="I730">
        <v>2004</v>
      </c>
      <c r="J730">
        <v>7.7</v>
      </c>
    </row>
    <row r="731" spans="1:10" x14ac:dyDescent="0.3">
      <c r="A731" t="s">
        <v>2602</v>
      </c>
      <c r="B731">
        <v>98</v>
      </c>
      <c r="C731">
        <v>61112916</v>
      </c>
      <c r="D731" t="s">
        <v>350</v>
      </c>
      <c r="E731" t="s">
        <v>2603</v>
      </c>
      <c r="F731" t="s">
        <v>20</v>
      </c>
      <c r="G731" t="s">
        <v>21</v>
      </c>
      <c r="H731">
        <v>50000000</v>
      </c>
      <c r="I731">
        <v>2006</v>
      </c>
      <c r="J731">
        <v>4.4000000000000004</v>
      </c>
    </row>
    <row r="732" spans="1:10" x14ac:dyDescent="0.3">
      <c r="A732" t="s">
        <v>1656</v>
      </c>
      <c r="B732">
        <v>101</v>
      </c>
      <c r="C732">
        <v>88200225</v>
      </c>
      <c r="D732" t="s">
        <v>678</v>
      </c>
      <c r="E732" t="s">
        <v>2604</v>
      </c>
      <c r="F732" t="s">
        <v>20</v>
      </c>
      <c r="G732" t="s">
        <v>21</v>
      </c>
      <c r="H732">
        <v>60000000</v>
      </c>
      <c r="I732">
        <v>2004</v>
      </c>
      <c r="J732">
        <v>6.1</v>
      </c>
    </row>
    <row r="733" spans="1:10" x14ac:dyDescent="0.3">
      <c r="A733" t="s">
        <v>2606</v>
      </c>
      <c r="B733">
        <v>94</v>
      </c>
      <c r="C733">
        <v>60573641</v>
      </c>
      <c r="D733" t="s">
        <v>1974</v>
      </c>
      <c r="E733" t="s">
        <v>2608</v>
      </c>
      <c r="F733" t="s">
        <v>20</v>
      </c>
      <c r="G733" t="s">
        <v>21</v>
      </c>
      <c r="H733">
        <v>60000000</v>
      </c>
      <c r="I733">
        <v>1996</v>
      </c>
      <c r="J733">
        <v>5.4</v>
      </c>
    </row>
    <row r="734" spans="1:10" x14ac:dyDescent="0.3">
      <c r="A734" t="s">
        <v>257</v>
      </c>
      <c r="B734">
        <v>132</v>
      </c>
      <c r="C734">
        <v>59035104</v>
      </c>
      <c r="D734" t="s">
        <v>2610</v>
      </c>
      <c r="E734" t="s">
        <v>2612</v>
      </c>
      <c r="F734" t="s">
        <v>20</v>
      </c>
      <c r="G734" t="s">
        <v>21</v>
      </c>
      <c r="H734">
        <v>66000000</v>
      </c>
      <c r="I734">
        <v>2004</v>
      </c>
      <c r="J734">
        <v>6.8</v>
      </c>
    </row>
    <row r="735" spans="1:10" x14ac:dyDescent="0.3">
      <c r="A735" t="s">
        <v>2613</v>
      </c>
      <c r="B735">
        <v>115</v>
      </c>
      <c r="C735">
        <v>56702901</v>
      </c>
      <c r="D735" t="s">
        <v>2190</v>
      </c>
      <c r="E735" t="s">
        <v>2614</v>
      </c>
      <c r="F735" t="s">
        <v>20</v>
      </c>
      <c r="G735" t="s">
        <v>21</v>
      </c>
      <c r="H735">
        <v>60000000</v>
      </c>
      <c r="I735">
        <v>1998</v>
      </c>
      <c r="J735">
        <v>6.5</v>
      </c>
    </row>
    <row r="736" spans="1:10" x14ac:dyDescent="0.3">
      <c r="A736" t="s">
        <v>2615</v>
      </c>
      <c r="B736">
        <v>92</v>
      </c>
      <c r="C736">
        <v>55994557</v>
      </c>
      <c r="D736" t="s">
        <v>185</v>
      </c>
      <c r="E736" t="s">
        <v>2616</v>
      </c>
      <c r="F736" t="s">
        <v>20</v>
      </c>
      <c r="G736" t="s">
        <v>21</v>
      </c>
      <c r="H736">
        <v>60000000</v>
      </c>
      <c r="I736">
        <v>2012</v>
      </c>
      <c r="J736">
        <v>7</v>
      </c>
    </row>
    <row r="737" spans="1:10" x14ac:dyDescent="0.3">
      <c r="A737" t="s">
        <v>2257</v>
      </c>
      <c r="B737">
        <v>124</v>
      </c>
      <c r="C737">
        <v>54910560</v>
      </c>
      <c r="D737" t="s">
        <v>2147</v>
      </c>
      <c r="E737" t="s">
        <v>2618</v>
      </c>
      <c r="F737" t="s">
        <v>20</v>
      </c>
      <c r="G737" t="s">
        <v>21</v>
      </c>
      <c r="H737">
        <v>60000000</v>
      </c>
      <c r="I737">
        <v>1997</v>
      </c>
      <c r="J737">
        <v>6.3</v>
      </c>
    </row>
    <row r="738" spans="1:10" x14ac:dyDescent="0.3">
      <c r="A738" t="s">
        <v>887</v>
      </c>
      <c r="B738">
        <v>119</v>
      </c>
      <c r="C738">
        <v>53789313</v>
      </c>
      <c r="D738" t="s">
        <v>1082</v>
      </c>
      <c r="E738" t="s">
        <v>2620</v>
      </c>
      <c r="F738" t="s">
        <v>20</v>
      </c>
      <c r="G738" t="s">
        <v>21</v>
      </c>
      <c r="H738">
        <v>60000000</v>
      </c>
      <c r="I738">
        <v>2003</v>
      </c>
      <c r="J738">
        <v>6.3</v>
      </c>
    </row>
    <row r="739" spans="1:10" x14ac:dyDescent="0.3">
      <c r="A739" t="s">
        <v>2621</v>
      </c>
      <c r="B739">
        <v>124</v>
      </c>
      <c r="C739">
        <v>51045801</v>
      </c>
      <c r="D739" t="s">
        <v>146</v>
      </c>
      <c r="E739" t="s">
        <v>2623</v>
      </c>
      <c r="F739" t="s">
        <v>20</v>
      </c>
      <c r="G739" t="s">
        <v>21</v>
      </c>
      <c r="H739">
        <v>60000000</v>
      </c>
      <c r="I739">
        <v>1996</v>
      </c>
      <c r="J739">
        <v>6.1</v>
      </c>
    </row>
    <row r="740" spans="1:10" x14ac:dyDescent="0.3">
      <c r="A740" t="s">
        <v>2624</v>
      </c>
      <c r="B740">
        <v>93</v>
      </c>
      <c r="C740">
        <v>50818750</v>
      </c>
      <c r="D740" t="s">
        <v>185</v>
      </c>
      <c r="E740" t="s">
        <v>2625</v>
      </c>
      <c r="F740" t="s">
        <v>20</v>
      </c>
      <c r="G740" t="s">
        <v>34</v>
      </c>
      <c r="H740">
        <v>60000000</v>
      </c>
      <c r="I740">
        <v>2008</v>
      </c>
      <c r="J740">
        <v>6.1</v>
      </c>
    </row>
    <row r="741" spans="1:10" x14ac:dyDescent="0.3">
      <c r="A741" t="s">
        <v>2630</v>
      </c>
      <c r="B741">
        <v>98</v>
      </c>
      <c r="C741">
        <v>50189179</v>
      </c>
      <c r="D741" t="s">
        <v>1251</v>
      </c>
      <c r="E741" t="s">
        <v>2631</v>
      </c>
      <c r="F741" t="s">
        <v>20</v>
      </c>
      <c r="G741" t="s">
        <v>21</v>
      </c>
      <c r="H741">
        <v>60000000</v>
      </c>
      <c r="I741">
        <v>2002</v>
      </c>
      <c r="J741">
        <v>5.3</v>
      </c>
    </row>
    <row r="742" spans="1:10" x14ac:dyDescent="0.3">
      <c r="A742" t="s">
        <v>2633</v>
      </c>
      <c r="B742">
        <v>92</v>
      </c>
      <c r="C742">
        <v>50024083</v>
      </c>
      <c r="D742" t="s">
        <v>37</v>
      </c>
      <c r="E742" t="s">
        <v>2636</v>
      </c>
      <c r="F742" t="s">
        <v>20</v>
      </c>
      <c r="G742" t="s">
        <v>21</v>
      </c>
      <c r="H742">
        <v>60000000</v>
      </c>
      <c r="I742">
        <v>1995</v>
      </c>
      <c r="J742">
        <v>5.4</v>
      </c>
    </row>
    <row r="743" spans="1:10" x14ac:dyDescent="0.3">
      <c r="A743" t="s">
        <v>578</v>
      </c>
      <c r="B743">
        <v>105</v>
      </c>
      <c r="C743">
        <v>50549107</v>
      </c>
      <c r="D743" t="s">
        <v>622</v>
      </c>
      <c r="E743" t="s">
        <v>2639</v>
      </c>
      <c r="F743" t="s">
        <v>20</v>
      </c>
      <c r="G743" t="s">
        <v>21</v>
      </c>
      <c r="H743">
        <v>60000000</v>
      </c>
      <c r="I743">
        <v>2014</v>
      </c>
      <c r="J743">
        <v>6.2</v>
      </c>
    </row>
    <row r="744" spans="1:10" x14ac:dyDescent="0.3">
      <c r="A744" t="s">
        <v>2641</v>
      </c>
      <c r="B744">
        <v>124</v>
      </c>
      <c r="C744">
        <v>56443482</v>
      </c>
      <c r="D744" t="s">
        <v>2642</v>
      </c>
      <c r="E744" t="s">
        <v>2643</v>
      </c>
      <c r="F744" t="s">
        <v>20</v>
      </c>
      <c r="G744" t="s">
        <v>21</v>
      </c>
      <c r="H744">
        <v>60000000</v>
      </c>
      <c r="I744">
        <v>2015</v>
      </c>
      <c r="J744">
        <v>6.6</v>
      </c>
    </row>
    <row r="745" spans="1:10" x14ac:dyDescent="0.3">
      <c r="A745" t="s">
        <v>2644</v>
      </c>
      <c r="B745">
        <v>99</v>
      </c>
      <c r="C745">
        <v>62401264</v>
      </c>
      <c r="D745" t="s">
        <v>315</v>
      </c>
      <c r="E745" t="s">
        <v>2645</v>
      </c>
      <c r="F745" t="s">
        <v>20</v>
      </c>
      <c r="G745" t="s">
        <v>34</v>
      </c>
      <c r="H745">
        <v>60000000</v>
      </c>
      <c r="I745">
        <v>2016</v>
      </c>
      <c r="J745">
        <v>5.9</v>
      </c>
    </row>
    <row r="746" spans="1:10" x14ac:dyDescent="0.3">
      <c r="A746" t="s">
        <v>2647</v>
      </c>
      <c r="B746">
        <v>116</v>
      </c>
      <c r="C746">
        <v>47748610</v>
      </c>
      <c r="D746" t="s">
        <v>2648</v>
      </c>
      <c r="E746" t="s">
        <v>2650</v>
      </c>
      <c r="F746" t="s">
        <v>20</v>
      </c>
      <c r="G746" t="s">
        <v>21</v>
      </c>
      <c r="H746">
        <v>75000000</v>
      </c>
      <c r="I746">
        <v>1997</v>
      </c>
      <c r="J746">
        <v>6.3</v>
      </c>
    </row>
    <row r="747" spans="1:10" x14ac:dyDescent="0.3">
      <c r="A747" t="s">
        <v>1999</v>
      </c>
      <c r="B747">
        <v>124</v>
      </c>
      <c r="C747">
        <v>46975183</v>
      </c>
      <c r="D747" t="s">
        <v>749</v>
      </c>
      <c r="E747" t="s">
        <v>2653</v>
      </c>
      <c r="F747" t="s">
        <v>20</v>
      </c>
      <c r="G747" t="s">
        <v>21</v>
      </c>
      <c r="H747">
        <v>61000000</v>
      </c>
      <c r="I747">
        <v>2007</v>
      </c>
      <c r="J747">
        <v>7.2</v>
      </c>
    </row>
    <row r="748" spans="1:10" x14ac:dyDescent="0.3">
      <c r="A748" t="s">
        <v>2655</v>
      </c>
      <c r="B748">
        <v>96</v>
      </c>
      <c r="C748">
        <v>50807639</v>
      </c>
      <c r="D748" t="s">
        <v>185</v>
      </c>
      <c r="E748" t="s">
        <v>2657</v>
      </c>
      <c r="F748" t="s">
        <v>20</v>
      </c>
      <c r="G748" t="s">
        <v>21</v>
      </c>
      <c r="H748">
        <v>60000000</v>
      </c>
      <c r="I748">
        <v>2014</v>
      </c>
      <c r="J748">
        <v>6.8</v>
      </c>
    </row>
    <row r="749" spans="1:10" x14ac:dyDescent="0.3">
      <c r="A749" t="s">
        <v>2659</v>
      </c>
      <c r="B749">
        <v>104</v>
      </c>
      <c r="C749">
        <v>46611204</v>
      </c>
      <c r="D749" t="s">
        <v>1626</v>
      </c>
      <c r="E749" t="s">
        <v>2661</v>
      </c>
      <c r="F749" t="s">
        <v>20</v>
      </c>
      <c r="G749" t="s">
        <v>21</v>
      </c>
      <c r="H749">
        <v>48000000</v>
      </c>
      <c r="I749">
        <v>1998</v>
      </c>
      <c r="J749">
        <v>6.1</v>
      </c>
    </row>
    <row r="750" spans="1:10" x14ac:dyDescent="0.3">
      <c r="A750" t="s">
        <v>1374</v>
      </c>
      <c r="B750">
        <v>100</v>
      </c>
      <c r="C750">
        <v>257756197</v>
      </c>
      <c r="D750" t="s">
        <v>694</v>
      </c>
      <c r="E750" t="s">
        <v>2662</v>
      </c>
      <c r="F750" t="s">
        <v>20</v>
      </c>
      <c r="G750" t="s">
        <v>251</v>
      </c>
      <c r="H750">
        <v>60000000</v>
      </c>
      <c r="I750">
        <v>2014</v>
      </c>
      <c r="J750">
        <v>7.8</v>
      </c>
    </row>
    <row r="751" spans="1:10" x14ac:dyDescent="0.3">
      <c r="A751" t="s">
        <v>2664</v>
      </c>
      <c r="B751">
        <v>115</v>
      </c>
      <c r="C751">
        <v>48472213</v>
      </c>
      <c r="D751" t="s">
        <v>1151</v>
      </c>
      <c r="E751" t="s">
        <v>2666</v>
      </c>
      <c r="F751" t="s">
        <v>20</v>
      </c>
      <c r="G751" t="s">
        <v>21</v>
      </c>
      <c r="H751">
        <v>45000000</v>
      </c>
      <c r="I751">
        <v>2005</v>
      </c>
      <c r="J751">
        <v>5</v>
      </c>
    </row>
    <row r="752" spans="1:10" x14ac:dyDescent="0.3">
      <c r="A752" t="s">
        <v>2316</v>
      </c>
      <c r="B752">
        <v>101</v>
      </c>
      <c r="C752">
        <v>43060566</v>
      </c>
      <c r="D752" t="s">
        <v>178</v>
      </c>
      <c r="E752" t="s">
        <v>2668</v>
      </c>
      <c r="F752" t="s">
        <v>20</v>
      </c>
      <c r="G752" t="s">
        <v>21</v>
      </c>
      <c r="H752">
        <v>60000000</v>
      </c>
      <c r="I752">
        <v>2002</v>
      </c>
      <c r="J752">
        <v>6.2</v>
      </c>
    </row>
    <row r="753" spans="1:10" x14ac:dyDescent="0.3">
      <c r="A753" t="s">
        <v>2669</v>
      </c>
      <c r="B753">
        <v>113</v>
      </c>
      <c r="C753">
        <v>45996718</v>
      </c>
      <c r="D753" t="s">
        <v>315</v>
      </c>
      <c r="E753" t="s">
        <v>2671</v>
      </c>
      <c r="F753" t="s">
        <v>20</v>
      </c>
      <c r="G753" t="s">
        <v>21</v>
      </c>
      <c r="H753">
        <v>60000000</v>
      </c>
      <c r="I753">
        <v>2013</v>
      </c>
      <c r="J753">
        <v>6.7</v>
      </c>
    </row>
    <row r="754" spans="1:10" x14ac:dyDescent="0.3">
      <c r="A754" t="s">
        <v>2673</v>
      </c>
      <c r="B754">
        <v>100</v>
      </c>
      <c r="C754">
        <v>43337279</v>
      </c>
      <c r="D754" t="s">
        <v>2674</v>
      </c>
      <c r="E754" t="s">
        <v>2675</v>
      </c>
      <c r="F754" t="s">
        <v>20</v>
      </c>
      <c r="G754" t="s">
        <v>21</v>
      </c>
      <c r="H754">
        <v>60000000</v>
      </c>
      <c r="I754">
        <v>2009</v>
      </c>
      <c r="J754">
        <v>4.9000000000000004</v>
      </c>
    </row>
    <row r="755" spans="1:10" x14ac:dyDescent="0.3">
      <c r="A755" t="s">
        <v>2363</v>
      </c>
      <c r="B755">
        <v>134</v>
      </c>
      <c r="C755">
        <v>37479778</v>
      </c>
      <c r="D755" t="s">
        <v>2677</v>
      </c>
      <c r="E755" t="s">
        <v>2678</v>
      </c>
      <c r="F755" t="s">
        <v>20</v>
      </c>
      <c r="G755" t="s">
        <v>21</v>
      </c>
      <c r="H755">
        <v>60000000</v>
      </c>
      <c r="I755">
        <v>2009</v>
      </c>
      <c r="J755">
        <v>7.4</v>
      </c>
    </row>
    <row r="756" spans="1:10" x14ac:dyDescent="0.3">
      <c r="A756" t="s">
        <v>2680</v>
      </c>
      <c r="B756">
        <v>127</v>
      </c>
      <c r="C756">
        <v>36965395</v>
      </c>
      <c r="D756" t="s">
        <v>1403</v>
      </c>
      <c r="E756" t="s">
        <v>2681</v>
      </c>
      <c r="F756" t="s">
        <v>20</v>
      </c>
      <c r="G756" t="s">
        <v>21</v>
      </c>
      <c r="I756">
        <v>2009</v>
      </c>
      <c r="J756">
        <v>7.1</v>
      </c>
    </row>
    <row r="757" spans="1:10" x14ac:dyDescent="0.3">
      <c r="A757" t="s">
        <v>873</v>
      </c>
      <c r="B757">
        <v>125</v>
      </c>
      <c r="C757">
        <v>40559930</v>
      </c>
      <c r="D757" t="s">
        <v>2683</v>
      </c>
      <c r="E757" t="s">
        <v>2684</v>
      </c>
      <c r="F757" t="s">
        <v>20</v>
      </c>
      <c r="G757" t="s">
        <v>21</v>
      </c>
      <c r="H757">
        <v>60000000</v>
      </c>
      <c r="I757">
        <v>2009</v>
      </c>
      <c r="J757">
        <v>6.2</v>
      </c>
    </row>
    <row r="758" spans="1:10" x14ac:dyDescent="0.3">
      <c r="A758" t="s">
        <v>2686</v>
      </c>
      <c r="B758">
        <v>94</v>
      </c>
      <c r="C758">
        <v>36830057</v>
      </c>
      <c r="D758" t="s">
        <v>1723</v>
      </c>
      <c r="E758" t="s">
        <v>2689</v>
      </c>
      <c r="F758" t="s">
        <v>20</v>
      </c>
      <c r="G758" t="s">
        <v>21</v>
      </c>
      <c r="H758">
        <v>65000000</v>
      </c>
      <c r="I758">
        <v>1999</v>
      </c>
      <c r="J758">
        <v>4.9000000000000004</v>
      </c>
    </row>
    <row r="759" spans="1:10" x14ac:dyDescent="0.3">
      <c r="A759" t="s">
        <v>2145</v>
      </c>
      <c r="B759">
        <v>107</v>
      </c>
      <c r="C759">
        <v>36279230</v>
      </c>
      <c r="D759" t="s">
        <v>227</v>
      </c>
      <c r="E759" t="s">
        <v>2693</v>
      </c>
      <c r="F759" t="s">
        <v>20</v>
      </c>
      <c r="G759" t="s">
        <v>21</v>
      </c>
      <c r="H759">
        <v>60000000</v>
      </c>
      <c r="I759">
        <v>2006</v>
      </c>
      <c r="J759">
        <v>6.1</v>
      </c>
    </row>
    <row r="760" spans="1:10" x14ac:dyDescent="0.3">
      <c r="A760" t="s">
        <v>2695</v>
      </c>
      <c r="B760">
        <v>91</v>
      </c>
      <c r="C760">
        <v>42194060</v>
      </c>
      <c r="D760" t="s">
        <v>423</v>
      </c>
      <c r="E760" t="s">
        <v>2696</v>
      </c>
      <c r="F760" t="s">
        <v>20</v>
      </c>
      <c r="G760" t="s">
        <v>2292</v>
      </c>
      <c r="H760">
        <v>70000000</v>
      </c>
      <c r="I760">
        <v>2009</v>
      </c>
      <c r="J760">
        <v>6.1</v>
      </c>
    </row>
    <row r="761" spans="1:10" x14ac:dyDescent="0.3">
      <c r="A761" t="s">
        <v>2697</v>
      </c>
      <c r="B761">
        <v>116</v>
      </c>
      <c r="C761">
        <v>43119879</v>
      </c>
      <c r="D761" t="s">
        <v>155</v>
      </c>
      <c r="E761" t="s">
        <v>2698</v>
      </c>
      <c r="F761" t="s">
        <v>20</v>
      </c>
      <c r="G761" t="s">
        <v>21</v>
      </c>
      <c r="H761">
        <v>60000000</v>
      </c>
      <c r="I761">
        <v>2002</v>
      </c>
      <c r="J761">
        <v>6.4</v>
      </c>
    </row>
    <row r="762" spans="1:10" x14ac:dyDescent="0.3">
      <c r="A762" t="s">
        <v>2699</v>
      </c>
      <c r="B762">
        <v>100</v>
      </c>
      <c r="C762">
        <v>35096190</v>
      </c>
      <c r="D762" t="s">
        <v>2701</v>
      </c>
      <c r="E762" t="s">
        <v>2702</v>
      </c>
      <c r="F762" t="s">
        <v>20</v>
      </c>
      <c r="G762" t="s">
        <v>21</v>
      </c>
      <c r="H762">
        <v>60000000</v>
      </c>
      <c r="I762">
        <v>2003</v>
      </c>
      <c r="J762">
        <v>6.3</v>
      </c>
    </row>
    <row r="763" spans="1:10" x14ac:dyDescent="0.3">
      <c r="A763" t="s">
        <v>2704</v>
      </c>
      <c r="B763">
        <v>111</v>
      </c>
      <c r="C763">
        <v>35754555</v>
      </c>
      <c r="D763" t="s">
        <v>2423</v>
      </c>
      <c r="E763" t="s">
        <v>2706</v>
      </c>
      <c r="F763" t="s">
        <v>20</v>
      </c>
      <c r="G763" t="s">
        <v>21</v>
      </c>
      <c r="I763">
        <v>2012</v>
      </c>
      <c r="J763">
        <v>6.8</v>
      </c>
    </row>
    <row r="764" spans="1:10" x14ac:dyDescent="0.3">
      <c r="A764" t="s">
        <v>212</v>
      </c>
      <c r="B764">
        <v>117</v>
      </c>
      <c r="C764">
        <v>43290977</v>
      </c>
      <c r="D764" t="s">
        <v>1403</v>
      </c>
      <c r="E764" t="s">
        <v>2708</v>
      </c>
      <c r="F764" t="s">
        <v>20</v>
      </c>
      <c r="G764" t="s">
        <v>34</v>
      </c>
      <c r="H764">
        <v>80000000</v>
      </c>
      <c r="I764">
        <v>2010</v>
      </c>
      <c r="J764">
        <v>6.6</v>
      </c>
    </row>
    <row r="765" spans="1:10" x14ac:dyDescent="0.3">
      <c r="A765" t="s">
        <v>1196</v>
      </c>
      <c r="B765">
        <v>110</v>
      </c>
      <c r="C765">
        <v>33927476</v>
      </c>
      <c r="D765" t="s">
        <v>2710</v>
      </c>
      <c r="E765" t="s">
        <v>2712</v>
      </c>
      <c r="F765" t="s">
        <v>20</v>
      </c>
      <c r="G765" t="s">
        <v>34</v>
      </c>
      <c r="H765">
        <v>40000000</v>
      </c>
      <c r="I765">
        <v>1997</v>
      </c>
      <c r="J765">
        <v>5.7</v>
      </c>
    </row>
    <row r="766" spans="1:10" x14ac:dyDescent="0.3">
      <c r="A766" t="s">
        <v>2673</v>
      </c>
      <c r="B766">
        <v>96</v>
      </c>
      <c r="C766">
        <v>32122249</v>
      </c>
      <c r="D766" t="s">
        <v>678</v>
      </c>
      <c r="E766" t="s">
        <v>2715</v>
      </c>
      <c r="F766" t="s">
        <v>20</v>
      </c>
      <c r="G766" t="s">
        <v>21</v>
      </c>
      <c r="H766">
        <v>60000000</v>
      </c>
      <c r="I766">
        <v>2002</v>
      </c>
      <c r="J766">
        <v>5.9</v>
      </c>
    </row>
    <row r="767" spans="1:10" x14ac:dyDescent="0.3">
      <c r="A767" t="s">
        <v>2621</v>
      </c>
      <c r="B767">
        <v>101</v>
      </c>
      <c r="C767">
        <v>40076438</v>
      </c>
      <c r="D767" t="s">
        <v>749</v>
      </c>
      <c r="E767" t="s">
        <v>2717</v>
      </c>
      <c r="F767" t="s">
        <v>20</v>
      </c>
      <c r="G767" t="s">
        <v>21</v>
      </c>
      <c r="H767">
        <v>60000000</v>
      </c>
      <c r="I767">
        <v>2008</v>
      </c>
      <c r="J767">
        <v>6</v>
      </c>
    </row>
    <row r="768" spans="1:10" x14ac:dyDescent="0.3">
      <c r="A768" t="s">
        <v>2718</v>
      </c>
      <c r="B768">
        <v>111</v>
      </c>
      <c r="C768">
        <v>32940507</v>
      </c>
      <c r="D768" t="s">
        <v>315</v>
      </c>
      <c r="E768" t="s">
        <v>2719</v>
      </c>
      <c r="F768" t="s">
        <v>20</v>
      </c>
      <c r="G768" t="s">
        <v>21</v>
      </c>
      <c r="H768">
        <v>60000000</v>
      </c>
      <c r="I768">
        <v>1998</v>
      </c>
      <c r="J768">
        <v>6.1</v>
      </c>
    </row>
    <row r="769" spans="1:10" x14ac:dyDescent="0.3">
      <c r="A769" t="s">
        <v>633</v>
      </c>
      <c r="B769">
        <v>117</v>
      </c>
      <c r="C769">
        <v>31670931</v>
      </c>
      <c r="D769" t="s">
        <v>2721</v>
      </c>
      <c r="E769" t="s">
        <v>2722</v>
      </c>
      <c r="F769" t="s">
        <v>20</v>
      </c>
      <c r="G769" t="s">
        <v>34</v>
      </c>
      <c r="H769">
        <v>60000000</v>
      </c>
      <c r="I769">
        <v>2009</v>
      </c>
      <c r="J769">
        <v>6.7</v>
      </c>
    </row>
    <row r="770" spans="1:10" x14ac:dyDescent="0.3">
      <c r="A770" t="s">
        <v>2568</v>
      </c>
      <c r="B770">
        <v>126</v>
      </c>
      <c r="C770">
        <v>30695227</v>
      </c>
      <c r="D770" t="s">
        <v>2723</v>
      </c>
      <c r="E770" t="s">
        <v>2724</v>
      </c>
      <c r="F770" t="s">
        <v>20</v>
      </c>
      <c r="G770" t="s">
        <v>21</v>
      </c>
      <c r="H770">
        <v>60000000</v>
      </c>
      <c r="I770">
        <v>2000</v>
      </c>
      <c r="J770">
        <v>6.7</v>
      </c>
    </row>
    <row r="771" spans="1:10" x14ac:dyDescent="0.3">
      <c r="A771" t="s">
        <v>2154</v>
      </c>
      <c r="B771">
        <v>152</v>
      </c>
      <c r="C771">
        <v>32522352</v>
      </c>
      <c r="D771" t="s">
        <v>2725</v>
      </c>
      <c r="E771" t="s">
        <v>2726</v>
      </c>
      <c r="F771" t="s">
        <v>20</v>
      </c>
      <c r="G771" t="s">
        <v>21</v>
      </c>
      <c r="H771">
        <v>60000000</v>
      </c>
      <c r="I771">
        <v>2000</v>
      </c>
      <c r="J771">
        <v>7.9</v>
      </c>
    </row>
    <row r="772" spans="1:10" x14ac:dyDescent="0.3">
      <c r="A772" t="s">
        <v>2498</v>
      </c>
      <c r="B772">
        <v>86</v>
      </c>
      <c r="C772">
        <v>28424210</v>
      </c>
      <c r="D772" t="s">
        <v>535</v>
      </c>
      <c r="E772" t="s">
        <v>2727</v>
      </c>
      <c r="F772" t="s">
        <v>20</v>
      </c>
      <c r="G772" t="s">
        <v>34</v>
      </c>
      <c r="I772">
        <v>2006</v>
      </c>
      <c r="J772">
        <v>5</v>
      </c>
    </row>
    <row r="773" spans="1:10" x14ac:dyDescent="0.3">
      <c r="A773" t="s">
        <v>647</v>
      </c>
      <c r="B773">
        <v>101</v>
      </c>
      <c r="C773">
        <v>26082914</v>
      </c>
      <c r="D773" t="s">
        <v>2147</v>
      </c>
      <c r="E773" t="s">
        <v>2730</v>
      </c>
      <c r="F773" t="s">
        <v>20</v>
      </c>
      <c r="G773" t="s">
        <v>21</v>
      </c>
      <c r="H773">
        <v>87000000</v>
      </c>
      <c r="I773">
        <v>2005</v>
      </c>
      <c r="J773">
        <v>4.3</v>
      </c>
    </row>
    <row r="774" spans="1:10" x14ac:dyDescent="0.3">
      <c r="A774" t="s">
        <v>2732</v>
      </c>
      <c r="B774">
        <v>87</v>
      </c>
      <c r="C774">
        <v>29136626</v>
      </c>
      <c r="D774" t="s">
        <v>2734</v>
      </c>
      <c r="E774" t="s">
        <v>2736</v>
      </c>
      <c r="F774" t="s">
        <v>20</v>
      </c>
      <c r="G774" t="s">
        <v>21</v>
      </c>
      <c r="H774">
        <v>60000000</v>
      </c>
      <c r="I774">
        <v>2011</v>
      </c>
      <c r="J774">
        <v>5.7</v>
      </c>
    </row>
    <row r="775" spans="1:10" x14ac:dyDescent="0.3">
      <c r="A775" t="s">
        <v>2738</v>
      </c>
      <c r="B775">
        <v>85</v>
      </c>
      <c r="C775">
        <v>26288320</v>
      </c>
      <c r="D775" t="s">
        <v>2740</v>
      </c>
      <c r="E775" t="s">
        <v>2741</v>
      </c>
      <c r="F775" t="s">
        <v>20</v>
      </c>
      <c r="G775" t="s">
        <v>21</v>
      </c>
      <c r="H775">
        <v>60000000</v>
      </c>
      <c r="I775">
        <v>2003</v>
      </c>
      <c r="J775">
        <v>6.7</v>
      </c>
    </row>
    <row r="776" spans="1:10" x14ac:dyDescent="0.3">
      <c r="A776" t="s">
        <v>1523</v>
      </c>
      <c r="B776">
        <v>130</v>
      </c>
      <c r="C776">
        <v>26616590</v>
      </c>
      <c r="D776" t="s">
        <v>2743</v>
      </c>
      <c r="E776" t="s">
        <v>2744</v>
      </c>
      <c r="F776" t="s">
        <v>20</v>
      </c>
      <c r="G776" t="s">
        <v>34</v>
      </c>
      <c r="H776">
        <v>60000000</v>
      </c>
      <c r="I776">
        <v>1997</v>
      </c>
      <c r="J776">
        <v>6.7</v>
      </c>
    </row>
    <row r="777" spans="1:10" x14ac:dyDescent="0.3">
      <c r="A777" t="s">
        <v>349</v>
      </c>
      <c r="B777">
        <v>104</v>
      </c>
      <c r="C777">
        <v>30063805</v>
      </c>
      <c r="D777" t="s">
        <v>2746</v>
      </c>
      <c r="E777" t="s">
        <v>2747</v>
      </c>
      <c r="F777" t="s">
        <v>20</v>
      </c>
      <c r="G777" t="s">
        <v>21</v>
      </c>
      <c r="H777">
        <v>60000000</v>
      </c>
      <c r="I777">
        <v>2002</v>
      </c>
      <c r="J777">
        <v>6.1</v>
      </c>
    </row>
    <row r="778" spans="1:10" x14ac:dyDescent="0.3">
      <c r="A778" t="s">
        <v>1470</v>
      </c>
      <c r="B778">
        <v>121</v>
      </c>
      <c r="C778">
        <v>22518325</v>
      </c>
      <c r="D778" t="s">
        <v>1403</v>
      </c>
      <c r="E778" t="s">
        <v>2749</v>
      </c>
      <c r="F778" t="s">
        <v>20</v>
      </c>
      <c r="G778" t="s">
        <v>520</v>
      </c>
      <c r="H778">
        <v>50000000</v>
      </c>
      <c r="I778">
        <v>2006</v>
      </c>
      <c r="J778">
        <v>5.6</v>
      </c>
    </row>
    <row r="779" spans="1:10" x14ac:dyDescent="0.3">
      <c r="A779" t="s">
        <v>2750</v>
      </c>
      <c r="B779">
        <v>140</v>
      </c>
      <c r="C779">
        <v>13082288</v>
      </c>
      <c r="D779" t="s">
        <v>2751</v>
      </c>
      <c r="E779" t="s">
        <v>2752</v>
      </c>
      <c r="F779" t="s">
        <v>20</v>
      </c>
      <c r="G779" t="s">
        <v>34</v>
      </c>
      <c r="H779">
        <v>60000000</v>
      </c>
      <c r="I779">
        <v>2006</v>
      </c>
      <c r="J779">
        <v>6.6</v>
      </c>
    </row>
    <row r="780" spans="1:10" x14ac:dyDescent="0.3">
      <c r="A780" t="s">
        <v>2754</v>
      </c>
      <c r="B780">
        <v>131</v>
      </c>
      <c r="C780">
        <v>18208078</v>
      </c>
      <c r="D780" t="s">
        <v>622</v>
      </c>
      <c r="E780" t="s">
        <v>2755</v>
      </c>
      <c r="F780" t="s">
        <v>20</v>
      </c>
      <c r="G780" t="s">
        <v>21</v>
      </c>
      <c r="H780">
        <v>60000000</v>
      </c>
      <c r="I780">
        <v>2001</v>
      </c>
      <c r="J780">
        <v>6.9</v>
      </c>
    </row>
    <row r="781" spans="1:10" x14ac:dyDescent="0.3">
      <c r="A781" t="s">
        <v>2757</v>
      </c>
      <c r="B781">
        <v>91</v>
      </c>
      <c r="C781">
        <v>14218868</v>
      </c>
      <c r="D781" t="s">
        <v>2743</v>
      </c>
      <c r="E781" t="s">
        <v>2760</v>
      </c>
      <c r="F781" t="s">
        <v>20</v>
      </c>
      <c r="G781" t="s">
        <v>21</v>
      </c>
      <c r="H781">
        <v>65000000</v>
      </c>
      <c r="I781">
        <v>2000</v>
      </c>
      <c r="J781">
        <v>4.8</v>
      </c>
    </row>
    <row r="782" spans="1:10" x14ac:dyDescent="0.3">
      <c r="A782" t="s">
        <v>2762</v>
      </c>
      <c r="B782">
        <v>118</v>
      </c>
      <c r="C782">
        <v>22451</v>
      </c>
      <c r="D782" t="s">
        <v>2763</v>
      </c>
      <c r="E782" t="s">
        <v>2765</v>
      </c>
      <c r="F782" t="s">
        <v>20</v>
      </c>
      <c r="G782" t="s">
        <v>21</v>
      </c>
      <c r="H782">
        <v>60000000</v>
      </c>
      <c r="I782">
        <v>2014</v>
      </c>
      <c r="J782">
        <v>6.2</v>
      </c>
    </row>
    <row r="783" spans="1:10" x14ac:dyDescent="0.3">
      <c r="A783" t="s">
        <v>2767</v>
      </c>
      <c r="B783">
        <v>130</v>
      </c>
      <c r="C783">
        <v>31165421</v>
      </c>
      <c r="D783" t="s">
        <v>2769</v>
      </c>
      <c r="E783" t="s">
        <v>2770</v>
      </c>
      <c r="F783" t="s">
        <v>20</v>
      </c>
      <c r="G783" t="s">
        <v>21</v>
      </c>
      <c r="H783">
        <v>60000000</v>
      </c>
      <c r="I783">
        <v>2013</v>
      </c>
      <c r="J783">
        <v>6</v>
      </c>
    </row>
    <row r="784" spans="1:10" x14ac:dyDescent="0.3">
      <c r="A784" t="s">
        <v>2602</v>
      </c>
      <c r="B784">
        <v>90</v>
      </c>
      <c r="C784">
        <v>11802056</v>
      </c>
      <c r="D784" t="s">
        <v>2772</v>
      </c>
      <c r="E784" t="s">
        <v>2773</v>
      </c>
      <c r="F784" t="s">
        <v>20</v>
      </c>
      <c r="G784" t="s">
        <v>21</v>
      </c>
      <c r="H784">
        <v>60000000</v>
      </c>
      <c r="I784">
        <v>2008</v>
      </c>
      <c r="J784">
        <v>4.9000000000000004</v>
      </c>
    </row>
    <row r="785" spans="1:10" x14ac:dyDescent="0.3">
      <c r="A785" t="s">
        <v>2775</v>
      </c>
      <c r="B785">
        <v>103</v>
      </c>
      <c r="C785">
        <v>25472967</v>
      </c>
      <c r="D785" t="s">
        <v>2777</v>
      </c>
      <c r="E785" t="s">
        <v>2778</v>
      </c>
      <c r="F785" t="s">
        <v>20</v>
      </c>
      <c r="G785" t="s">
        <v>21</v>
      </c>
      <c r="H785">
        <v>30000000</v>
      </c>
      <c r="I785">
        <v>2005</v>
      </c>
      <c r="J785">
        <v>5.6</v>
      </c>
    </row>
    <row r="786" spans="1:10" x14ac:dyDescent="0.3">
      <c r="A786" t="s">
        <v>573</v>
      </c>
      <c r="B786">
        <v>122</v>
      </c>
      <c r="C786">
        <v>22362500</v>
      </c>
      <c r="D786" t="s">
        <v>1649</v>
      </c>
      <c r="E786" t="s">
        <v>2780</v>
      </c>
      <c r="F786" t="s">
        <v>20</v>
      </c>
      <c r="G786" t="s">
        <v>21</v>
      </c>
      <c r="H786">
        <v>55000000</v>
      </c>
      <c r="I786">
        <v>1999</v>
      </c>
      <c r="J786">
        <v>6.1</v>
      </c>
    </row>
    <row r="787" spans="1:10" x14ac:dyDescent="0.3">
      <c r="A787" t="s">
        <v>2781</v>
      </c>
      <c r="B787">
        <v>106</v>
      </c>
      <c r="C787">
        <v>17281832</v>
      </c>
      <c r="D787" t="s">
        <v>136</v>
      </c>
      <c r="E787" t="s">
        <v>2782</v>
      </c>
      <c r="F787" t="s">
        <v>20</v>
      </c>
      <c r="G787" t="s">
        <v>520</v>
      </c>
      <c r="H787">
        <v>60000000</v>
      </c>
      <c r="I787">
        <v>2008</v>
      </c>
      <c r="J787">
        <v>6.1</v>
      </c>
    </row>
    <row r="788" spans="1:10" x14ac:dyDescent="0.3">
      <c r="A788" t="s">
        <v>2442</v>
      </c>
      <c r="B788">
        <v>103</v>
      </c>
      <c r="C788">
        <v>19781879</v>
      </c>
      <c r="D788" t="s">
        <v>1942</v>
      </c>
      <c r="E788" t="s">
        <v>2784</v>
      </c>
      <c r="F788" t="s">
        <v>20</v>
      </c>
      <c r="G788" t="s">
        <v>21</v>
      </c>
      <c r="H788">
        <v>60000000</v>
      </c>
      <c r="I788">
        <v>2008</v>
      </c>
      <c r="J788">
        <v>4.8</v>
      </c>
    </row>
    <row r="789" spans="1:10" x14ac:dyDescent="0.3">
      <c r="A789" t="s">
        <v>2786</v>
      </c>
      <c r="B789">
        <v>107</v>
      </c>
      <c r="C789">
        <v>7605668</v>
      </c>
      <c r="D789" t="s">
        <v>2788</v>
      </c>
      <c r="E789" t="s">
        <v>2789</v>
      </c>
      <c r="F789" t="s">
        <v>20</v>
      </c>
      <c r="G789" t="s">
        <v>34</v>
      </c>
      <c r="H789">
        <v>60000000</v>
      </c>
      <c r="I789">
        <v>2015</v>
      </c>
      <c r="J789">
        <v>5.5</v>
      </c>
    </row>
    <row r="790" spans="1:10" x14ac:dyDescent="0.3">
      <c r="A790" t="s">
        <v>2791</v>
      </c>
      <c r="B790">
        <v>156</v>
      </c>
      <c r="C790">
        <v>4535117</v>
      </c>
      <c r="D790" t="s">
        <v>1269</v>
      </c>
      <c r="E790" t="s">
        <v>2793</v>
      </c>
      <c r="F790" t="s">
        <v>20</v>
      </c>
      <c r="G790" t="s">
        <v>520</v>
      </c>
      <c r="H790">
        <v>60000000</v>
      </c>
      <c r="I790">
        <v>2007</v>
      </c>
      <c r="J790">
        <v>3.8</v>
      </c>
    </row>
    <row r="791" spans="1:10" x14ac:dyDescent="0.3">
      <c r="A791" t="s">
        <v>212</v>
      </c>
      <c r="B791">
        <v>127</v>
      </c>
      <c r="C791">
        <v>4426297</v>
      </c>
      <c r="D791" t="s">
        <v>813</v>
      </c>
      <c r="E791" t="s">
        <v>2795</v>
      </c>
      <c r="F791" t="s">
        <v>20</v>
      </c>
      <c r="G791" t="s">
        <v>21</v>
      </c>
      <c r="H791">
        <v>35000000</v>
      </c>
      <c r="I791">
        <v>2003</v>
      </c>
      <c r="J791">
        <v>6.5</v>
      </c>
    </row>
    <row r="792" spans="1:10" x14ac:dyDescent="0.3">
      <c r="A792" t="s">
        <v>2796</v>
      </c>
      <c r="B792">
        <v>119</v>
      </c>
      <c r="D792" t="s">
        <v>24</v>
      </c>
      <c r="E792" t="s">
        <v>2798</v>
      </c>
      <c r="F792" t="s">
        <v>20</v>
      </c>
      <c r="G792" t="s">
        <v>601</v>
      </c>
      <c r="H792">
        <v>68005000</v>
      </c>
      <c r="I792">
        <v>2016</v>
      </c>
      <c r="J792">
        <v>6</v>
      </c>
    </row>
    <row r="793" spans="1:10" x14ac:dyDescent="0.3">
      <c r="A793" t="s">
        <v>2800</v>
      </c>
      <c r="B793">
        <v>132</v>
      </c>
      <c r="C793">
        <v>10166502</v>
      </c>
      <c r="D793" t="s">
        <v>968</v>
      </c>
      <c r="E793" t="s">
        <v>2802</v>
      </c>
      <c r="F793" t="s">
        <v>2804</v>
      </c>
      <c r="G793" t="s">
        <v>21</v>
      </c>
      <c r="H793">
        <v>80000000</v>
      </c>
      <c r="I793">
        <v>2005</v>
      </c>
      <c r="J793">
        <v>6.7</v>
      </c>
    </row>
    <row r="794" spans="1:10" x14ac:dyDescent="0.3">
      <c r="A794" t="s">
        <v>2805</v>
      </c>
      <c r="B794">
        <v>108</v>
      </c>
      <c r="C794">
        <v>363024263</v>
      </c>
      <c r="D794" t="s">
        <v>2807</v>
      </c>
      <c r="E794" t="s">
        <v>2808</v>
      </c>
      <c r="F794" t="s">
        <v>20</v>
      </c>
      <c r="G794" t="s">
        <v>21</v>
      </c>
      <c r="H794">
        <v>58000000</v>
      </c>
      <c r="I794">
        <v>2016</v>
      </c>
      <c r="J794">
        <v>8.1</v>
      </c>
    </row>
    <row r="795" spans="1:10" x14ac:dyDescent="0.3">
      <c r="A795" t="s">
        <v>2810</v>
      </c>
      <c r="B795">
        <v>114</v>
      </c>
      <c r="C795">
        <v>12065985</v>
      </c>
      <c r="D795" t="s">
        <v>1649</v>
      </c>
      <c r="E795" t="s">
        <v>2812</v>
      </c>
      <c r="F795" t="s">
        <v>20</v>
      </c>
      <c r="G795" t="s">
        <v>21</v>
      </c>
      <c r="H795">
        <v>60000000</v>
      </c>
      <c r="I795">
        <v>1998</v>
      </c>
      <c r="J795">
        <v>4.9000000000000004</v>
      </c>
    </row>
    <row r="796" spans="1:10" x14ac:dyDescent="0.3">
      <c r="A796" t="s">
        <v>2363</v>
      </c>
      <c r="B796">
        <v>133</v>
      </c>
      <c r="C796">
        <v>350123553</v>
      </c>
      <c r="D796" t="s">
        <v>2815</v>
      </c>
      <c r="E796" t="s">
        <v>2816</v>
      </c>
      <c r="F796" t="s">
        <v>20</v>
      </c>
      <c r="G796" t="s">
        <v>21</v>
      </c>
      <c r="H796">
        <v>58800000</v>
      </c>
      <c r="I796">
        <v>2014</v>
      </c>
      <c r="J796">
        <v>7.3</v>
      </c>
    </row>
    <row r="797" spans="1:10" x14ac:dyDescent="0.3">
      <c r="A797" t="s">
        <v>323</v>
      </c>
      <c r="B797">
        <v>103</v>
      </c>
      <c r="C797">
        <v>80021740</v>
      </c>
      <c r="D797" t="s">
        <v>2819</v>
      </c>
      <c r="E797" t="s">
        <v>2821</v>
      </c>
      <c r="F797" t="s">
        <v>20</v>
      </c>
      <c r="G797" t="s">
        <v>21</v>
      </c>
      <c r="H797">
        <v>58000000</v>
      </c>
      <c r="I797">
        <v>2015</v>
      </c>
      <c r="J797">
        <v>6.4</v>
      </c>
    </row>
    <row r="798" spans="1:10" x14ac:dyDescent="0.3">
      <c r="A798" t="s">
        <v>1339</v>
      </c>
      <c r="B798">
        <v>95</v>
      </c>
      <c r="C798">
        <v>48291624</v>
      </c>
      <c r="D798" t="s">
        <v>2327</v>
      </c>
      <c r="E798" t="s">
        <v>2827</v>
      </c>
      <c r="F798" t="s">
        <v>20</v>
      </c>
      <c r="G798" t="s">
        <v>21</v>
      </c>
      <c r="H798">
        <v>58000000</v>
      </c>
      <c r="I798">
        <v>2005</v>
      </c>
      <c r="J798">
        <v>6.7</v>
      </c>
    </row>
    <row r="799" spans="1:10" x14ac:dyDescent="0.3">
      <c r="A799" t="s">
        <v>2606</v>
      </c>
      <c r="B799">
        <v>90</v>
      </c>
      <c r="C799">
        <v>35231365</v>
      </c>
      <c r="D799" t="s">
        <v>2829</v>
      </c>
      <c r="E799" t="s">
        <v>2831</v>
      </c>
      <c r="F799" t="s">
        <v>20</v>
      </c>
      <c r="G799" t="s">
        <v>21</v>
      </c>
      <c r="H799">
        <v>60000000</v>
      </c>
      <c r="I799">
        <v>2000</v>
      </c>
      <c r="J799">
        <v>3.6</v>
      </c>
    </row>
    <row r="800" spans="1:10" x14ac:dyDescent="0.3">
      <c r="A800" t="s">
        <v>2832</v>
      </c>
      <c r="B800">
        <v>87</v>
      </c>
      <c r="C800">
        <v>53715611</v>
      </c>
      <c r="D800" t="s">
        <v>2834</v>
      </c>
      <c r="E800" t="s">
        <v>2835</v>
      </c>
      <c r="F800" t="s">
        <v>20</v>
      </c>
      <c r="G800" t="s">
        <v>21</v>
      </c>
      <c r="H800">
        <v>63000000</v>
      </c>
      <c r="I800">
        <v>1988</v>
      </c>
      <c r="J800">
        <v>5.7</v>
      </c>
    </row>
    <row r="801" spans="1:10" x14ac:dyDescent="0.3">
      <c r="A801" t="s">
        <v>2186</v>
      </c>
      <c r="B801">
        <v>114</v>
      </c>
      <c r="C801">
        <v>31199215</v>
      </c>
      <c r="D801" t="s">
        <v>2838</v>
      </c>
      <c r="E801" t="s">
        <v>2840</v>
      </c>
      <c r="F801" t="s">
        <v>20</v>
      </c>
      <c r="G801" t="s">
        <v>21</v>
      </c>
      <c r="H801">
        <v>58000000</v>
      </c>
      <c r="I801">
        <v>2008</v>
      </c>
      <c r="J801">
        <v>6</v>
      </c>
    </row>
    <row r="802" spans="1:10" x14ac:dyDescent="0.3">
      <c r="A802" t="s">
        <v>1071</v>
      </c>
      <c r="B802">
        <v>119</v>
      </c>
      <c r="D802" t="s">
        <v>2842</v>
      </c>
      <c r="E802" t="s">
        <v>2843</v>
      </c>
      <c r="F802" t="s">
        <v>20</v>
      </c>
      <c r="G802" t="s">
        <v>21</v>
      </c>
      <c r="I802">
        <v>2015</v>
      </c>
      <c r="J802">
        <v>4.9000000000000004</v>
      </c>
    </row>
    <row r="803" spans="1:10" x14ac:dyDescent="0.3">
      <c r="A803" t="s">
        <v>2545</v>
      </c>
      <c r="B803">
        <v>103</v>
      </c>
      <c r="C803">
        <v>29580087</v>
      </c>
      <c r="D803" t="s">
        <v>936</v>
      </c>
      <c r="E803" t="s">
        <v>2845</v>
      </c>
      <c r="F803" t="s">
        <v>20</v>
      </c>
      <c r="G803" t="s">
        <v>21</v>
      </c>
      <c r="H803">
        <v>58000000</v>
      </c>
      <c r="I803">
        <v>2009</v>
      </c>
      <c r="J803">
        <v>4.7</v>
      </c>
    </row>
    <row r="804" spans="1:10" x14ac:dyDescent="0.3">
      <c r="A804" t="s">
        <v>546</v>
      </c>
      <c r="B804">
        <v>125</v>
      </c>
      <c r="C804">
        <v>44665963</v>
      </c>
      <c r="D804" t="s">
        <v>1099</v>
      </c>
      <c r="E804" t="s">
        <v>2848</v>
      </c>
      <c r="F804" t="s">
        <v>20</v>
      </c>
      <c r="G804" t="s">
        <v>21</v>
      </c>
      <c r="H804">
        <v>58000000</v>
      </c>
      <c r="I804">
        <v>2013</v>
      </c>
      <c r="J804">
        <v>6.3</v>
      </c>
    </row>
    <row r="805" spans="1:10" x14ac:dyDescent="0.3">
      <c r="A805" t="s">
        <v>1523</v>
      </c>
      <c r="B805">
        <v>97</v>
      </c>
      <c r="C805">
        <v>60128566</v>
      </c>
      <c r="D805" t="s">
        <v>2213</v>
      </c>
      <c r="E805" t="s">
        <v>2850</v>
      </c>
      <c r="F805" t="s">
        <v>20</v>
      </c>
      <c r="G805" t="s">
        <v>520</v>
      </c>
      <c r="H805">
        <v>60000000</v>
      </c>
      <c r="I805">
        <v>2010</v>
      </c>
      <c r="J805">
        <v>5.9</v>
      </c>
    </row>
    <row r="806" spans="1:10" x14ac:dyDescent="0.3">
      <c r="A806" t="s">
        <v>2852</v>
      </c>
      <c r="B806">
        <v>125</v>
      </c>
      <c r="C806">
        <v>49875589</v>
      </c>
      <c r="D806" t="s">
        <v>735</v>
      </c>
      <c r="E806" t="s">
        <v>2854</v>
      </c>
      <c r="F806" t="s">
        <v>20</v>
      </c>
      <c r="G806" t="s">
        <v>21</v>
      </c>
      <c r="H806">
        <v>58000000</v>
      </c>
      <c r="I806">
        <v>2012</v>
      </c>
      <c r="J806">
        <v>5.9</v>
      </c>
    </row>
    <row r="807" spans="1:10" x14ac:dyDescent="0.3">
      <c r="A807" t="s">
        <v>2413</v>
      </c>
      <c r="B807">
        <v>136</v>
      </c>
      <c r="C807">
        <v>60984028</v>
      </c>
      <c r="D807" t="s">
        <v>1265</v>
      </c>
      <c r="E807" t="s">
        <v>2858</v>
      </c>
      <c r="F807" t="s">
        <v>20</v>
      </c>
      <c r="G807" t="s">
        <v>21</v>
      </c>
      <c r="H807">
        <v>57000000</v>
      </c>
      <c r="I807">
        <v>1997</v>
      </c>
      <c r="J807">
        <v>7.5</v>
      </c>
    </row>
    <row r="808" spans="1:10" x14ac:dyDescent="0.3">
      <c r="A808" t="s">
        <v>2859</v>
      </c>
      <c r="B808">
        <v>116</v>
      </c>
      <c r="C808">
        <v>36931089</v>
      </c>
      <c r="D808" t="s">
        <v>1099</v>
      </c>
      <c r="E808" t="s">
        <v>2861</v>
      </c>
      <c r="F808" t="s">
        <v>20</v>
      </c>
      <c r="G808" t="s">
        <v>21</v>
      </c>
      <c r="H808">
        <v>70000000</v>
      </c>
      <c r="I808">
        <v>2012</v>
      </c>
      <c r="J808">
        <v>5.6</v>
      </c>
    </row>
    <row r="809" spans="1:10" x14ac:dyDescent="0.3">
      <c r="A809" t="s">
        <v>338</v>
      </c>
      <c r="B809">
        <v>103</v>
      </c>
      <c r="C809">
        <v>51317350</v>
      </c>
      <c r="D809" t="s">
        <v>24</v>
      </c>
      <c r="E809" t="s">
        <v>2863</v>
      </c>
      <c r="F809" t="s">
        <v>20</v>
      </c>
      <c r="G809" t="s">
        <v>21</v>
      </c>
      <c r="H809">
        <v>57000000</v>
      </c>
      <c r="I809">
        <v>1996</v>
      </c>
      <c r="J809">
        <v>6.4</v>
      </c>
    </row>
    <row r="810" spans="1:10" x14ac:dyDescent="0.3">
      <c r="A810" t="s">
        <v>176</v>
      </c>
      <c r="B810">
        <v>97</v>
      </c>
      <c r="C810">
        <v>28328132</v>
      </c>
      <c r="D810" t="s">
        <v>2865</v>
      </c>
      <c r="E810" t="s">
        <v>2866</v>
      </c>
      <c r="F810" t="s">
        <v>20</v>
      </c>
      <c r="G810" t="s">
        <v>21</v>
      </c>
      <c r="H810">
        <v>58000000</v>
      </c>
      <c r="I810">
        <v>2004</v>
      </c>
      <c r="J810">
        <v>6.3</v>
      </c>
    </row>
    <row r="811" spans="1:10" x14ac:dyDescent="0.3">
      <c r="A811" t="s">
        <v>2868</v>
      </c>
      <c r="B811">
        <v>96</v>
      </c>
      <c r="C811">
        <v>51774002</v>
      </c>
      <c r="D811" t="s">
        <v>903</v>
      </c>
      <c r="E811" t="s">
        <v>2870</v>
      </c>
      <c r="F811" t="s">
        <v>20</v>
      </c>
      <c r="G811" t="s">
        <v>21</v>
      </c>
      <c r="H811">
        <v>57000000</v>
      </c>
      <c r="I811">
        <v>2011</v>
      </c>
      <c r="J811">
        <v>4.3</v>
      </c>
    </row>
    <row r="812" spans="1:10" x14ac:dyDescent="0.3">
      <c r="A812" t="s">
        <v>2872</v>
      </c>
      <c r="B812">
        <v>131</v>
      </c>
      <c r="C812">
        <v>25528495</v>
      </c>
      <c r="D812" t="s">
        <v>2874</v>
      </c>
      <c r="E812" t="s">
        <v>2875</v>
      </c>
      <c r="F812" t="s">
        <v>20</v>
      </c>
      <c r="G812" t="s">
        <v>34</v>
      </c>
      <c r="H812">
        <v>57000000</v>
      </c>
      <c r="I812">
        <v>2001</v>
      </c>
      <c r="J812">
        <v>5.9</v>
      </c>
    </row>
    <row r="813" spans="1:10" x14ac:dyDescent="0.3">
      <c r="A813" t="s">
        <v>1694</v>
      </c>
      <c r="B813">
        <v>95</v>
      </c>
      <c r="C813">
        <v>113006880</v>
      </c>
      <c r="D813" t="s">
        <v>2881</v>
      </c>
      <c r="E813" t="s">
        <v>2882</v>
      </c>
      <c r="F813" t="s">
        <v>20</v>
      </c>
      <c r="G813" t="s">
        <v>182</v>
      </c>
      <c r="H813">
        <v>56000000</v>
      </c>
      <c r="I813">
        <v>2005</v>
      </c>
      <c r="J813">
        <v>5.5</v>
      </c>
    </row>
    <row r="814" spans="1:10" x14ac:dyDescent="0.3">
      <c r="A814" t="s">
        <v>2883</v>
      </c>
      <c r="B814">
        <v>86</v>
      </c>
      <c r="C814">
        <v>45860039</v>
      </c>
      <c r="D814" t="s">
        <v>2885</v>
      </c>
      <c r="E814" t="s">
        <v>2886</v>
      </c>
      <c r="F814" t="s">
        <v>20</v>
      </c>
      <c r="G814" t="s">
        <v>21</v>
      </c>
      <c r="H814">
        <v>56000000</v>
      </c>
      <c r="I814">
        <v>2004</v>
      </c>
      <c r="J814">
        <v>6.2</v>
      </c>
    </row>
    <row r="815" spans="1:10" x14ac:dyDescent="0.3">
      <c r="A815" t="s">
        <v>296</v>
      </c>
      <c r="B815">
        <v>142</v>
      </c>
      <c r="C815">
        <v>329691196</v>
      </c>
      <c r="D815" t="s">
        <v>1649</v>
      </c>
      <c r="E815" t="s">
        <v>2889</v>
      </c>
      <c r="F815" t="s">
        <v>20</v>
      </c>
      <c r="G815" t="s">
        <v>21</v>
      </c>
      <c r="H815">
        <v>55000000</v>
      </c>
      <c r="I815">
        <v>1994</v>
      </c>
      <c r="J815">
        <v>8.8000000000000007</v>
      </c>
    </row>
    <row r="816" spans="1:10" x14ac:dyDescent="0.3">
      <c r="A816" t="s">
        <v>2498</v>
      </c>
      <c r="B816">
        <v>92</v>
      </c>
      <c r="C816">
        <v>217326336</v>
      </c>
      <c r="D816" t="s">
        <v>2164</v>
      </c>
      <c r="E816" t="s">
        <v>2892</v>
      </c>
      <c r="F816" t="s">
        <v>20</v>
      </c>
      <c r="G816" t="s">
        <v>21</v>
      </c>
      <c r="H816">
        <v>60000000</v>
      </c>
      <c r="I816">
        <v>2007</v>
      </c>
      <c r="J816">
        <v>5.2</v>
      </c>
    </row>
    <row r="817" spans="1:10" x14ac:dyDescent="0.3">
      <c r="A817" t="s">
        <v>1292</v>
      </c>
      <c r="B817">
        <v>108</v>
      </c>
      <c r="C817">
        <v>166225040</v>
      </c>
      <c r="D817" t="s">
        <v>1099</v>
      </c>
      <c r="E817" t="s">
        <v>2894</v>
      </c>
      <c r="F817" t="s">
        <v>20</v>
      </c>
      <c r="G817" t="s">
        <v>21</v>
      </c>
      <c r="H817">
        <v>55000000</v>
      </c>
      <c r="I817">
        <v>2000</v>
      </c>
      <c r="J817">
        <v>7</v>
      </c>
    </row>
    <row r="818" spans="1:10" x14ac:dyDescent="0.3">
      <c r="A818" t="s">
        <v>2895</v>
      </c>
      <c r="B818">
        <v>84</v>
      </c>
      <c r="C818">
        <v>141600000</v>
      </c>
      <c r="D818" t="s">
        <v>2896</v>
      </c>
      <c r="E818" t="s">
        <v>2897</v>
      </c>
      <c r="F818" t="s">
        <v>20</v>
      </c>
      <c r="G818" t="s">
        <v>21</v>
      </c>
      <c r="H818">
        <v>55000000</v>
      </c>
      <c r="I818">
        <v>1995</v>
      </c>
      <c r="J818">
        <v>6.6</v>
      </c>
    </row>
    <row r="819" spans="1:10" x14ac:dyDescent="0.3">
      <c r="A819" t="s">
        <v>709</v>
      </c>
      <c r="B819">
        <v>188</v>
      </c>
      <c r="C819">
        <v>134218018</v>
      </c>
      <c r="D819" t="s">
        <v>2900</v>
      </c>
      <c r="E819" t="s">
        <v>2901</v>
      </c>
      <c r="F819" t="s">
        <v>20</v>
      </c>
      <c r="G819" t="s">
        <v>21</v>
      </c>
      <c r="H819">
        <v>55000000</v>
      </c>
      <c r="I819">
        <v>1978</v>
      </c>
      <c r="J819">
        <v>7.3</v>
      </c>
    </row>
    <row r="820" spans="1:10" x14ac:dyDescent="0.3">
      <c r="A820" t="s">
        <v>349</v>
      </c>
      <c r="B820">
        <v>95</v>
      </c>
      <c r="C820">
        <v>128769345</v>
      </c>
      <c r="D820" t="s">
        <v>1611</v>
      </c>
      <c r="E820" t="s">
        <v>2902</v>
      </c>
      <c r="F820" t="s">
        <v>20</v>
      </c>
      <c r="G820" t="s">
        <v>21</v>
      </c>
      <c r="H820">
        <v>54000000</v>
      </c>
      <c r="I820">
        <v>1996</v>
      </c>
      <c r="J820">
        <v>5.6</v>
      </c>
    </row>
    <row r="821" spans="1:10" x14ac:dyDescent="0.3">
      <c r="A821" t="s">
        <v>2023</v>
      </c>
      <c r="B821">
        <v>118</v>
      </c>
      <c r="C821">
        <v>177575142</v>
      </c>
      <c r="D821" t="s">
        <v>1106</v>
      </c>
      <c r="E821" t="s">
        <v>2903</v>
      </c>
      <c r="F821" t="s">
        <v>20</v>
      </c>
      <c r="G821" t="s">
        <v>21</v>
      </c>
      <c r="H821">
        <v>70000000</v>
      </c>
      <c r="I821">
        <v>2005</v>
      </c>
      <c r="J821">
        <v>6.6</v>
      </c>
    </row>
    <row r="822" spans="1:10" x14ac:dyDescent="0.3">
      <c r="A822" t="s">
        <v>2904</v>
      </c>
      <c r="B822">
        <v>92</v>
      </c>
      <c r="C822">
        <v>105263257</v>
      </c>
      <c r="D822" t="s">
        <v>2905</v>
      </c>
      <c r="E822" t="s">
        <v>2906</v>
      </c>
      <c r="F822" t="s">
        <v>20</v>
      </c>
      <c r="G822" t="s">
        <v>21</v>
      </c>
      <c r="H822">
        <v>55000000</v>
      </c>
      <c r="I822">
        <v>1997</v>
      </c>
      <c r="J822">
        <v>5.4</v>
      </c>
    </row>
    <row r="823" spans="1:10" x14ac:dyDescent="0.3">
      <c r="A823" t="s">
        <v>2908</v>
      </c>
      <c r="B823">
        <v>74</v>
      </c>
      <c r="C823">
        <v>104354205</v>
      </c>
      <c r="D823" t="s">
        <v>1106</v>
      </c>
      <c r="E823" t="s">
        <v>2911</v>
      </c>
      <c r="F823" t="s">
        <v>20</v>
      </c>
      <c r="G823" t="s">
        <v>21</v>
      </c>
      <c r="H823">
        <v>55000000</v>
      </c>
      <c r="I823">
        <v>2003</v>
      </c>
      <c r="J823">
        <v>6.3</v>
      </c>
    </row>
    <row r="824" spans="1:10" x14ac:dyDescent="0.3">
      <c r="A824" t="s">
        <v>771</v>
      </c>
      <c r="B824">
        <v>134</v>
      </c>
      <c r="C824">
        <v>107100855</v>
      </c>
      <c r="D824" t="s">
        <v>2298</v>
      </c>
      <c r="E824" t="s">
        <v>2913</v>
      </c>
      <c r="F824" t="s">
        <v>20</v>
      </c>
      <c r="G824" t="s">
        <v>21</v>
      </c>
      <c r="H824">
        <v>55000000</v>
      </c>
      <c r="I824">
        <v>2013</v>
      </c>
      <c r="J824">
        <v>7.9</v>
      </c>
    </row>
    <row r="825" spans="1:10" x14ac:dyDescent="0.3">
      <c r="A825" t="s">
        <v>546</v>
      </c>
      <c r="B825">
        <v>101</v>
      </c>
      <c r="C825">
        <v>98711404</v>
      </c>
      <c r="D825" t="s">
        <v>2683</v>
      </c>
      <c r="E825" t="s">
        <v>2915</v>
      </c>
      <c r="F825" t="s">
        <v>20</v>
      </c>
      <c r="G825" t="s">
        <v>21</v>
      </c>
      <c r="H825">
        <v>55000000</v>
      </c>
      <c r="I825">
        <v>2010</v>
      </c>
      <c r="J825">
        <v>6.3</v>
      </c>
    </row>
    <row r="826" spans="1:10" x14ac:dyDescent="0.3">
      <c r="A826" t="s">
        <v>1230</v>
      </c>
      <c r="B826">
        <v>100</v>
      </c>
      <c r="C826">
        <v>100328194</v>
      </c>
      <c r="D826" t="s">
        <v>350</v>
      </c>
      <c r="E826" t="s">
        <v>2917</v>
      </c>
      <c r="F826" t="s">
        <v>20</v>
      </c>
      <c r="G826" t="s">
        <v>21</v>
      </c>
      <c r="H826">
        <v>50000000</v>
      </c>
      <c r="I826">
        <v>1995</v>
      </c>
      <c r="J826">
        <v>6</v>
      </c>
    </row>
    <row r="827" spans="1:10" x14ac:dyDescent="0.3">
      <c r="A827" t="s">
        <v>1999</v>
      </c>
      <c r="B827">
        <v>132</v>
      </c>
      <c r="C827">
        <v>101530738</v>
      </c>
      <c r="D827" t="s">
        <v>227</v>
      </c>
      <c r="E827" t="s">
        <v>2918</v>
      </c>
      <c r="F827" t="s">
        <v>20</v>
      </c>
      <c r="G827" t="s">
        <v>21</v>
      </c>
      <c r="H827">
        <v>55000000</v>
      </c>
      <c r="I827">
        <v>2014</v>
      </c>
      <c r="J827">
        <v>7.2</v>
      </c>
    </row>
    <row r="828" spans="1:10" x14ac:dyDescent="0.3">
      <c r="A828" t="s">
        <v>2920</v>
      </c>
      <c r="B828">
        <v>105</v>
      </c>
      <c r="C828">
        <v>93815117</v>
      </c>
      <c r="D828" t="s">
        <v>936</v>
      </c>
      <c r="E828" t="s">
        <v>2921</v>
      </c>
      <c r="F828" t="s">
        <v>20</v>
      </c>
      <c r="G828" t="s">
        <v>21</v>
      </c>
      <c r="H828">
        <v>55000000</v>
      </c>
      <c r="I828">
        <v>2002</v>
      </c>
      <c r="J828">
        <v>5.0999999999999996</v>
      </c>
    </row>
    <row r="829" spans="1:10" x14ac:dyDescent="0.3">
      <c r="A829" t="s">
        <v>1142</v>
      </c>
      <c r="B829">
        <v>123</v>
      </c>
      <c r="C829">
        <v>91400000</v>
      </c>
      <c r="D829" t="s">
        <v>1255</v>
      </c>
      <c r="E829" t="s">
        <v>2923</v>
      </c>
      <c r="F829" t="s">
        <v>20</v>
      </c>
      <c r="G829" t="s">
        <v>21</v>
      </c>
      <c r="H829">
        <v>53000000</v>
      </c>
      <c r="I829">
        <v>1995</v>
      </c>
      <c r="J829">
        <v>7.3</v>
      </c>
    </row>
    <row r="830" spans="1:10" x14ac:dyDescent="0.3">
      <c r="A830" t="s">
        <v>2925</v>
      </c>
      <c r="B830">
        <v>117</v>
      </c>
      <c r="C830">
        <v>162586036</v>
      </c>
      <c r="D830" t="s">
        <v>1017</v>
      </c>
      <c r="E830" t="s">
        <v>2927</v>
      </c>
      <c r="F830" t="s">
        <v>20</v>
      </c>
      <c r="G830" t="s">
        <v>21</v>
      </c>
      <c r="H830">
        <v>55000000</v>
      </c>
      <c r="I830">
        <v>2006</v>
      </c>
      <c r="J830">
        <v>8</v>
      </c>
    </row>
    <row r="831" spans="1:10" x14ac:dyDescent="0.3">
      <c r="A831" t="s">
        <v>835</v>
      </c>
      <c r="B831">
        <v>98</v>
      </c>
      <c r="C831">
        <v>89706988</v>
      </c>
      <c r="D831" t="s">
        <v>1265</v>
      </c>
      <c r="E831" t="s">
        <v>2930</v>
      </c>
      <c r="F831" t="s">
        <v>20</v>
      </c>
      <c r="G831" t="s">
        <v>21</v>
      </c>
      <c r="H831">
        <v>55000000</v>
      </c>
      <c r="I831">
        <v>2005</v>
      </c>
      <c r="J831">
        <v>6.2</v>
      </c>
    </row>
    <row r="832" spans="1:10" x14ac:dyDescent="0.3">
      <c r="A832" t="s">
        <v>2013</v>
      </c>
      <c r="B832">
        <v>128</v>
      </c>
      <c r="C832">
        <v>83000000</v>
      </c>
      <c r="D832" t="s">
        <v>2588</v>
      </c>
      <c r="E832" t="s">
        <v>2933</v>
      </c>
      <c r="F832" t="s">
        <v>20</v>
      </c>
      <c r="G832" t="s">
        <v>21</v>
      </c>
      <c r="H832">
        <v>55000000</v>
      </c>
      <c r="I832">
        <v>1994</v>
      </c>
      <c r="J832">
        <v>6</v>
      </c>
    </row>
    <row r="833" spans="1:10" x14ac:dyDescent="0.3">
      <c r="A833" t="s">
        <v>1230</v>
      </c>
      <c r="B833">
        <v>114</v>
      </c>
      <c r="C833">
        <v>78745923</v>
      </c>
      <c r="D833" t="s">
        <v>467</v>
      </c>
      <c r="E833" t="s">
        <v>2934</v>
      </c>
      <c r="F833" t="s">
        <v>20</v>
      </c>
      <c r="G833" t="s">
        <v>520</v>
      </c>
      <c r="H833">
        <v>55000000</v>
      </c>
      <c r="I833">
        <v>1998</v>
      </c>
      <c r="J833">
        <v>6.7</v>
      </c>
    </row>
    <row r="834" spans="1:10" x14ac:dyDescent="0.3">
      <c r="A834" t="s">
        <v>1159</v>
      </c>
      <c r="B834">
        <v>111</v>
      </c>
      <c r="C834">
        <v>70098138</v>
      </c>
      <c r="D834" t="s">
        <v>878</v>
      </c>
      <c r="E834" t="s">
        <v>2936</v>
      </c>
      <c r="F834" t="s">
        <v>20</v>
      </c>
      <c r="G834" t="s">
        <v>21</v>
      </c>
      <c r="H834">
        <v>30000000</v>
      </c>
      <c r="I834">
        <v>2003</v>
      </c>
      <c r="J834">
        <v>8.1</v>
      </c>
    </row>
    <row r="835" spans="1:10" x14ac:dyDescent="0.3">
      <c r="A835" t="s">
        <v>1285</v>
      </c>
      <c r="B835">
        <v>85</v>
      </c>
      <c r="C835">
        <v>66365290</v>
      </c>
      <c r="D835" t="s">
        <v>1099</v>
      </c>
      <c r="E835" t="s">
        <v>2939</v>
      </c>
      <c r="F835" t="s">
        <v>20</v>
      </c>
      <c r="G835" t="s">
        <v>21</v>
      </c>
      <c r="H835">
        <v>55000000</v>
      </c>
      <c r="I835">
        <v>1999</v>
      </c>
      <c r="J835">
        <v>6.4</v>
      </c>
    </row>
    <row r="836" spans="1:10" x14ac:dyDescent="0.3">
      <c r="A836" t="s">
        <v>1159</v>
      </c>
      <c r="B836">
        <v>137</v>
      </c>
      <c r="C836">
        <v>66207920</v>
      </c>
      <c r="D836" t="s">
        <v>315</v>
      </c>
      <c r="E836" t="s">
        <v>2945</v>
      </c>
      <c r="F836" t="s">
        <v>20</v>
      </c>
      <c r="G836" t="s">
        <v>21</v>
      </c>
      <c r="H836">
        <v>30000000</v>
      </c>
      <c r="I836">
        <v>2004</v>
      </c>
      <c r="J836">
        <v>8</v>
      </c>
    </row>
    <row r="837" spans="1:10" x14ac:dyDescent="0.3">
      <c r="A837" t="s">
        <v>1497</v>
      </c>
      <c r="B837">
        <v>97</v>
      </c>
      <c r="C837">
        <v>63408614</v>
      </c>
      <c r="D837" t="s">
        <v>287</v>
      </c>
      <c r="E837" t="s">
        <v>2947</v>
      </c>
      <c r="F837" t="s">
        <v>20</v>
      </c>
      <c r="G837" t="s">
        <v>21</v>
      </c>
      <c r="H837">
        <v>55000000</v>
      </c>
      <c r="I837">
        <v>1989</v>
      </c>
      <c r="J837">
        <v>6.3</v>
      </c>
    </row>
    <row r="838" spans="1:10" x14ac:dyDescent="0.3">
      <c r="A838" t="s">
        <v>296</v>
      </c>
      <c r="B838">
        <v>104</v>
      </c>
      <c r="C838">
        <v>58422650</v>
      </c>
      <c r="D838" t="s">
        <v>595</v>
      </c>
      <c r="E838" t="s">
        <v>2949</v>
      </c>
      <c r="F838" t="s">
        <v>20</v>
      </c>
      <c r="G838" t="s">
        <v>21</v>
      </c>
      <c r="H838">
        <v>55000000</v>
      </c>
      <c r="I838">
        <v>1992</v>
      </c>
      <c r="J838">
        <v>6.4</v>
      </c>
    </row>
    <row r="839" spans="1:10" x14ac:dyDescent="0.3">
      <c r="A839" t="s">
        <v>2950</v>
      </c>
      <c r="B839">
        <v>110</v>
      </c>
      <c r="C839">
        <v>56932305</v>
      </c>
      <c r="D839" t="s">
        <v>2952</v>
      </c>
      <c r="E839" t="s">
        <v>2953</v>
      </c>
      <c r="F839" t="s">
        <v>20</v>
      </c>
      <c r="G839" t="s">
        <v>21</v>
      </c>
      <c r="H839">
        <v>55000000</v>
      </c>
      <c r="I839">
        <v>2000</v>
      </c>
      <c r="J839">
        <v>6.6</v>
      </c>
    </row>
    <row r="840" spans="1:10" x14ac:dyDescent="0.3">
      <c r="A840" t="s">
        <v>2697</v>
      </c>
      <c r="B840">
        <v>133</v>
      </c>
      <c r="C840">
        <v>68750000</v>
      </c>
      <c r="D840" t="s">
        <v>30</v>
      </c>
      <c r="E840" t="s">
        <v>2955</v>
      </c>
      <c r="F840" t="s">
        <v>20</v>
      </c>
      <c r="G840" t="s">
        <v>21</v>
      </c>
      <c r="H840">
        <v>55000000</v>
      </c>
      <c r="I840">
        <v>1996</v>
      </c>
      <c r="J840">
        <v>6.4</v>
      </c>
    </row>
    <row r="841" spans="1:10" x14ac:dyDescent="0.3">
      <c r="A841" t="s">
        <v>1339</v>
      </c>
      <c r="B841">
        <v>94</v>
      </c>
      <c r="C841">
        <v>68218041</v>
      </c>
      <c r="D841" t="s">
        <v>350</v>
      </c>
      <c r="E841" t="s">
        <v>2959</v>
      </c>
      <c r="F841" t="s">
        <v>20</v>
      </c>
      <c r="G841" t="s">
        <v>21</v>
      </c>
      <c r="H841">
        <v>55000000</v>
      </c>
      <c r="I841">
        <v>2011</v>
      </c>
      <c r="J841">
        <v>6</v>
      </c>
    </row>
    <row r="842" spans="1:10" x14ac:dyDescent="0.3">
      <c r="A842" t="s">
        <v>637</v>
      </c>
      <c r="B842">
        <v>104</v>
      </c>
      <c r="C842">
        <v>25040293</v>
      </c>
      <c r="D842" t="s">
        <v>24</v>
      </c>
      <c r="E842" t="s">
        <v>2961</v>
      </c>
      <c r="F842" t="s">
        <v>20</v>
      </c>
      <c r="G842" t="s">
        <v>21</v>
      </c>
      <c r="H842">
        <v>55000000</v>
      </c>
      <c r="I842">
        <v>2008</v>
      </c>
      <c r="J842">
        <v>6.6</v>
      </c>
    </row>
    <row r="843" spans="1:10" x14ac:dyDescent="0.3">
      <c r="A843" t="s">
        <v>2962</v>
      </c>
      <c r="B843">
        <v>91</v>
      </c>
      <c r="C843">
        <v>55747724</v>
      </c>
      <c r="D843" t="s">
        <v>320</v>
      </c>
      <c r="E843" t="s">
        <v>2964</v>
      </c>
      <c r="F843" t="s">
        <v>20</v>
      </c>
      <c r="G843" t="s">
        <v>21</v>
      </c>
      <c r="H843">
        <v>55000000</v>
      </c>
      <c r="I843">
        <v>2013</v>
      </c>
      <c r="J843">
        <v>5.9</v>
      </c>
    </row>
    <row r="844" spans="1:10" x14ac:dyDescent="0.3">
      <c r="A844" t="s">
        <v>465</v>
      </c>
      <c r="B844">
        <v>145</v>
      </c>
      <c r="C844">
        <v>55473600</v>
      </c>
      <c r="D844" t="s">
        <v>2648</v>
      </c>
      <c r="E844" t="s">
        <v>2967</v>
      </c>
      <c r="F844" t="s">
        <v>20</v>
      </c>
      <c r="G844" t="s">
        <v>21</v>
      </c>
      <c r="H844">
        <v>50000000</v>
      </c>
      <c r="I844">
        <v>1992</v>
      </c>
      <c r="J844">
        <v>6.4</v>
      </c>
    </row>
    <row r="845" spans="1:10" x14ac:dyDescent="0.3">
      <c r="A845" t="s">
        <v>2969</v>
      </c>
      <c r="B845">
        <v>135</v>
      </c>
      <c r="C845">
        <v>49994804</v>
      </c>
      <c r="D845" t="s">
        <v>2971</v>
      </c>
      <c r="E845" t="s">
        <v>2973</v>
      </c>
      <c r="F845" t="s">
        <v>20</v>
      </c>
      <c r="G845" t="s">
        <v>21</v>
      </c>
      <c r="H845">
        <v>55000000</v>
      </c>
      <c r="I845">
        <v>1996</v>
      </c>
      <c r="J845">
        <v>6.3</v>
      </c>
    </row>
    <row r="846" spans="1:10" x14ac:dyDescent="0.3">
      <c r="A846" t="s">
        <v>2975</v>
      </c>
      <c r="B846">
        <v>122</v>
      </c>
      <c r="C846">
        <v>41609593</v>
      </c>
      <c r="D846" t="s">
        <v>2147</v>
      </c>
      <c r="E846" t="s">
        <v>2976</v>
      </c>
      <c r="F846" t="s">
        <v>20</v>
      </c>
      <c r="G846" t="s">
        <v>34</v>
      </c>
      <c r="H846">
        <v>55000000</v>
      </c>
      <c r="I846">
        <v>1998</v>
      </c>
      <c r="J846">
        <v>7.3</v>
      </c>
    </row>
    <row r="847" spans="1:10" x14ac:dyDescent="0.3">
      <c r="A847" t="s">
        <v>1765</v>
      </c>
      <c r="B847">
        <v>110</v>
      </c>
      <c r="C847">
        <v>38553833</v>
      </c>
      <c r="D847" t="s">
        <v>2978</v>
      </c>
      <c r="E847" t="s">
        <v>2979</v>
      </c>
      <c r="F847" t="s">
        <v>20</v>
      </c>
      <c r="G847" t="s">
        <v>21</v>
      </c>
      <c r="H847">
        <v>55000000</v>
      </c>
      <c r="I847">
        <v>1996</v>
      </c>
      <c r="J847">
        <v>6.8</v>
      </c>
    </row>
    <row r="848" spans="1:10" x14ac:dyDescent="0.3">
      <c r="A848" t="s">
        <v>2981</v>
      </c>
      <c r="B848">
        <v>95</v>
      </c>
      <c r="C848">
        <v>76137505</v>
      </c>
      <c r="D848" t="s">
        <v>535</v>
      </c>
      <c r="E848" t="s">
        <v>2983</v>
      </c>
      <c r="F848" t="s">
        <v>20</v>
      </c>
      <c r="G848" t="s">
        <v>34</v>
      </c>
      <c r="H848">
        <v>55000000</v>
      </c>
      <c r="I848">
        <v>2014</v>
      </c>
      <c r="J848">
        <v>7.2</v>
      </c>
    </row>
    <row r="849" spans="1:10" x14ac:dyDescent="0.3">
      <c r="A849" t="s">
        <v>2985</v>
      </c>
      <c r="B849">
        <v>102</v>
      </c>
      <c r="C849">
        <v>34350553</v>
      </c>
      <c r="D849" t="s">
        <v>1251</v>
      </c>
      <c r="E849" t="s">
        <v>2987</v>
      </c>
      <c r="F849" t="s">
        <v>20</v>
      </c>
      <c r="G849" t="s">
        <v>21</v>
      </c>
      <c r="H849">
        <v>68000000</v>
      </c>
      <c r="I849">
        <v>2012</v>
      </c>
      <c r="J849">
        <v>5.7</v>
      </c>
    </row>
    <row r="850" spans="1:10" x14ac:dyDescent="0.3">
      <c r="A850" t="s">
        <v>2988</v>
      </c>
      <c r="B850">
        <v>94</v>
      </c>
      <c r="C850">
        <v>34238611</v>
      </c>
      <c r="D850" t="s">
        <v>315</v>
      </c>
      <c r="E850" t="s">
        <v>2990</v>
      </c>
      <c r="F850" t="s">
        <v>20</v>
      </c>
      <c r="G850" t="s">
        <v>21</v>
      </c>
      <c r="H850">
        <v>55000000</v>
      </c>
      <c r="I850">
        <v>2003</v>
      </c>
      <c r="J850">
        <v>6</v>
      </c>
    </row>
    <row r="851" spans="1:10" x14ac:dyDescent="0.3">
      <c r="A851" t="s">
        <v>477</v>
      </c>
      <c r="B851">
        <v>126</v>
      </c>
      <c r="C851">
        <v>34098563</v>
      </c>
      <c r="D851" t="s">
        <v>2588</v>
      </c>
      <c r="E851" t="s">
        <v>2992</v>
      </c>
      <c r="F851" t="s">
        <v>20</v>
      </c>
      <c r="G851" t="s">
        <v>21</v>
      </c>
      <c r="H851">
        <v>55000000</v>
      </c>
      <c r="I851">
        <v>1999</v>
      </c>
      <c r="J851">
        <v>6.5</v>
      </c>
    </row>
    <row r="852" spans="1:10" x14ac:dyDescent="0.3">
      <c r="A852" t="s">
        <v>2243</v>
      </c>
      <c r="B852">
        <v>118</v>
      </c>
      <c r="C852">
        <v>33828318</v>
      </c>
      <c r="D852" t="s">
        <v>1099</v>
      </c>
      <c r="E852" t="s">
        <v>2995</v>
      </c>
      <c r="F852" t="s">
        <v>20</v>
      </c>
      <c r="G852" t="s">
        <v>21</v>
      </c>
      <c r="H852">
        <v>55000000</v>
      </c>
      <c r="I852">
        <v>2003</v>
      </c>
      <c r="J852">
        <v>5.8</v>
      </c>
    </row>
    <row r="853" spans="1:10" x14ac:dyDescent="0.3">
      <c r="A853" t="s">
        <v>2997</v>
      </c>
      <c r="B853">
        <v>99</v>
      </c>
      <c r="C853">
        <v>33472850</v>
      </c>
      <c r="D853" t="s">
        <v>2496</v>
      </c>
      <c r="E853" t="s">
        <v>2998</v>
      </c>
      <c r="F853" t="s">
        <v>20</v>
      </c>
      <c r="G853" t="s">
        <v>21</v>
      </c>
      <c r="H853">
        <v>55000000</v>
      </c>
      <c r="I853">
        <v>2008</v>
      </c>
      <c r="J853">
        <v>5.8</v>
      </c>
    </row>
    <row r="854" spans="1:10" x14ac:dyDescent="0.3">
      <c r="A854" t="s">
        <v>2999</v>
      </c>
      <c r="B854">
        <v>88</v>
      </c>
      <c r="C854">
        <v>31051126</v>
      </c>
      <c r="D854" t="s">
        <v>320</v>
      </c>
      <c r="E854" t="s">
        <v>3001</v>
      </c>
      <c r="F854" t="s">
        <v>20</v>
      </c>
      <c r="G854" t="s">
        <v>34</v>
      </c>
      <c r="H854">
        <v>55000000</v>
      </c>
      <c r="I854">
        <v>2012</v>
      </c>
      <c r="J854">
        <v>6.7</v>
      </c>
    </row>
    <row r="855" spans="1:10" x14ac:dyDescent="0.3">
      <c r="A855" t="s">
        <v>2363</v>
      </c>
      <c r="B855">
        <v>141</v>
      </c>
      <c r="C855">
        <v>35707327</v>
      </c>
      <c r="D855" t="s">
        <v>1403</v>
      </c>
      <c r="E855" t="s">
        <v>3002</v>
      </c>
      <c r="F855" t="s">
        <v>20</v>
      </c>
      <c r="G855" t="s">
        <v>21</v>
      </c>
      <c r="H855">
        <v>55000000</v>
      </c>
      <c r="I855">
        <v>2008</v>
      </c>
      <c r="J855">
        <v>7.8</v>
      </c>
    </row>
    <row r="856" spans="1:10" x14ac:dyDescent="0.3">
      <c r="A856" t="s">
        <v>1585</v>
      </c>
      <c r="B856">
        <v>107</v>
      </c>
      <c r="C856">
        <v>20550712</v>
      </c>
      <c r="D856" t="s">
        <v>919</v>
      </c>
      <c r="E856" t="s">
        <v>3003</v>
      </c>
      <c r="F856" t="s">
        <v>20</v>
      </c>
      <c r="G856" t="s">
        <v>21</v>
      </c>
      <c r="H856">
        <v>50000000</v>
      </c>
      <c r="I856">
        <v>1996</v>
      </c>
      <c r="J856">
        <v>5.6</v>
      </c>
    </row>
    <row r="857" spans="1:10" x14ac:dyDescent="0.3">
      <c r="A857" t="s">
        <v>1142</v>
      </c>
      <c r="B857">
        <v>116</v>
      </c>
      <c r="C857">
        <v>18573791</v>
      </c>
      <c r="D857" t="s">
        <v>3004</v>
      </c>
      <c r="E857" t="s">
        <v>3005</v>
      </c>
      <c r="F857" t="s">
        <v>20</v>
      </c>
      <c r="G857" t="s">
        <v>21</v>
      </c>
      <c r="H857">
        <v>55000000</v>
      </c>
      <c r="I857">
        <v>1996</v>
      </c>
      <c r="J857">
        <v>5.8</v>
      </c>
    </row>
    <row r="858" spans="1:10" x14ac:dyDescent="0.3">
      <c r="A858" t="s">
        <v>877</v>
      </c>
      <c r="B858">
        <v>143</v>
      </c>
      <c r="C858">
        <v>51225796</v>
      </c>
      <c r="D858" t="s">
        <v>3007</v>
      </c>
      <c r="E858" t="s">
        <v>3008</v>
      </c>
      <c r="F858" t="s">
        <v>20</v>
      </c>
      <c r="G858" t="s">
        <v>34</v>
      </c>
      <c r="H858">
        <v>70000000</v>
      </c>
      <c r="I858">
        <v>2004</v>
      </c>
      <c r="J858">
        <v>7.4</v>
      </c>
    </row>
    <row r="859" spans="1:10" x14ac:dyDescent="0.3">
      <c r="A859" t="s">
        <v>3010</v>
      </c>
      <c r="B859">
        <v>114</v>
      </c>
      <c r="C859">
        <v>16264475</v>
      </c>
      <c r="D859" t="s">
        <v>2088</v>
      </c>
      <c r="E859" t="s">
        <v>3011</v>
      </c>
      <c r="F859" t="s">
        <v>20</v>
      </c>
      <c r="G859" t="s">
        <v>34</v>
      </c>
      <c r="H859">
        <v>55000000</v>
      </c>
      <c r="I859">
        <v>2007</v>
      </c>
      <c r="J859">
        <v>6.9</v>
      </c>
    </row>
    <row r="860" spans="1:10" x14ac:dyDescent="0.3">
      <c r="A860" t="s">
        <v>3012</v>
      </c>
      <c r="B860">
        <v>93</v>
      </c>
      <c r="C860">
        <v>25857987</v>
      </c>
      <c r="D860" t="s">
        <v>441</v>
      </c>
      <c r="E860" t="s">
        <v>3013</v>
      </c>
      <c r="F860" t="s">
        <v>20</v>
      </c>
      <c r="G860" t="s">
        <v>21</v>
      </c>
      <c r="H860">
        <v>62000000</v>
      </c>
      <c r="I860">
        <v>2005</v>
      </c>
      <c r="J860">
        <v>5.5</v>
      </c>
    </row>
    <row r="861" spans="1:10" x14ac:dyDescent="0.3">
      <c r="A861" t="s">
        <v>3015</v>
      </c>
      <c r="B861">
        <v>280</v>
      </c>
      <c r="C861">
        <v>12870569</v>
      </c>
      <c r="D861" t="s">
        <v>1290</v>
      </c>
      <c r="E861" t="s">
        <v>3018</v>
      </c>
      <c r="F861" t="s">
        <v>20</v>
      </c>
      <c r="G861" t="s">
        <v>21</v>
      </c>
      <c r="H861">
        <v>56000000</v>
      </c>
      <c r="I861">
        <v>2003</v>
      </c>
      <c r="J861">
        <v>6.3</v>
      </c>
    </row>
    <row r="862" spans="1:10" x14ac:dyDescent="0.3">
      <c r="A862" t="s">
        <v>3020</v>
      </c>
      <c r="B862">
        <v>100</v>
      </c>
      <c r="C862">
        <v>11466088</v>
      </c>
      <c r="D862" t="s">
        <v>37</v>
      </c>
      <c r="E862" t="s">
        <v>3022</v>
      </c>
      <c r="F862" t="s">
        <v>20</v>
      </c>
      <c r="G862" t="s">
        <v>21</v>
      </c>
      <c r="H862">
        <v>71000000</v>
      </c>
      <c r="I862">
        <v>1997</v>
      </c>
      <c r="J862">
        <v>4.7</v>
      </c>
    </row>
    <row r="863" spans="1:10" x14ac:dyDescent="0.3">
      <c r="A863" t="s">
        <v>3023</v>
      </c>
      <c r="B863">
        <v>107</v>
      </c>
      <c r="C863">
        <v>16088610</v>
      </c>
      <c r="D863" t="s">
        <v>3024</v>
      </c>
      <c r="E863" t="s">
        <v>3025</v>
      </c>
      <c r="F863" t="s">
        <v>20</v>
      </c>
      <c r="G863" t="s">
        <v>21</v>
      </c>
      <c r="H863">
        <v>55000000</v>
      </c>
      <c r="I863">
        <v>2009</v>
      </c>
      <c r="J863">
        <v>5.6</v>
      </c>
    </row>
    <row r="864" spans="1:10" x14ac:dyDescent="0.3">
      <c r="A864" t="s">
        <v>487</v>
      </c>
      <c r="B864">
        <v>119</v>
      </c>
      <c r="C864">
        <v>51178893</v>
      </c>
      <c r="D864" t="s">
        <v>3027</v>
      </c>
      <c r="E864" t="s">
        <v>3028</v>
      </c>
      <c r="F864" t="s">
        <v>20</v>
      </c>
      <c r="G864" t="s">
        <v>21</v>
      </c>
      <c r="H864">
        <v>50000000</v>
      </c>
      <c r="I864">
        <v>2014</v>
      </c>
      <c r="J864">
        <v>6.4</v>
      </c>
    </row>
    <row r="865" spans="1:10" x14ac:dyDescent="0.3">
      <c r="A865" t="s">
        <v>2171</v>
      </c>
      <c r="B865">
        <v>95</v>
      </c>
      <c r="C865">
        <v>6768055</v>
      </c>
      <c r="D865" t="s">
        <v>1963</v>
      </c>
      <c r="E865" t="s">
        <v>3030</v>
      </c>
      <c r="F865" t="s">
        <v>20</v>
      </c>
      <c r="G865" t="s">
        <v>34</v>
      </c>
      <c r="H865">
        <v>57000000</v>
      </c>
      <c r="I865">
        <v>2004</v>
      </c>
      <c r="J865">
        <v>4.2</v>
      </c>
    </row>
    <row r="866" spans="1:10" x14ac:dyDescent="0.3">
      <c r="A866" t="s">
        <v>3032</v>
      </c>
      <c r="B866">
        <v>119</v>
      </c>
      <c r="C866">
        <v>39440655</v>
      </c>
      <c r="D866" t="s">
        <v>3034</v>
      </c>
      <c r="E866" t="s">
        <v>3035</v>
      </c>
      <c r="F866" t="s">
        <v>20</v>
      </c>
      <c r="G866" t="s">
        <v>21</v>
      </c>
      <c r="H866">
        <v>55000000</v>
      </c>
      <c r="I866">
        <v>2010</v>
      </c>
      <c r="J866">
        <v>6.4</v>
      </c>
    </row>
    <row r="867" spans="1:10" x14ac:dyDescent="0.3">
      <c r="A867" t="s">
        <v>2647</v>
      </c>
      <c r="B867">
        <v>133</v>
      </c>
      <c r="C867">
        <v>6167817</v>
      </c>
      <c r="D867" t="s">
        <v>3038</v>
      </c>
      <c r="E867" t="s">
        <v>3040</v>
      </c>
      <c r="F867" t="s">
        <v>965</v>
      </c>
      <c r="G867" t="s">
        <v>966</v>
      </c>
      <c r="H867">
        <v>47000000</v>
      </c>
      <c r="I867">
        <v>2004</v>
      </c>
      <c r="J867">
        <v>7.7</v>
      </c>
    </row>
    <row r="868" spans="1:10" x14ac:dyDescent="0.3">
      <c r="A868" t="s">
        <v>2382</v>
      </c>
      <c r="B868">
        <v>152</v>
      </c>
      <c r="D868" t="s">
        <v>3043</v>
      </c>
      <c r="E868" t="s">
        <v>3045</v>
      </c>
      <c r="F868" t="s">
        <v>20</v>
      </c>
      <c r="G868" t="s">
        <v>34</v>
      </c>
      <c r="H868">
        <v>2000000</v>
      </c>
      <c r="I868">
        <v>1962</v>
      </c>
      <c r="J868">
        <v>7.7</v>
      </c>
    </row>
    <row r="869" spans="1:10" x14ac:dyDescent="0.3">
      <c r="A869" t="s">
        <v>3047</v>
      </c>
      <c r="B869">
        <v>96</v>
      </c>
      <c r="D869" t="s">
        <v>3049</v>
      </c>
      <c r="E869" t="s">
        <v>3050</v>
      </c>
      <c r="F869" t="s">
        <v>20</v>
      </c>
      <c r="G869" t="s">
        <v>21</v>
      </c>
      <c r="H869">
        <v>55000000</v>
      </c>
      <c r="I869">
        <v>2002</v>
      </c>
      <c r="J869">
        <v>5.3</v>
      </c>
    </row>
    <row r="870" spans="1:10" x14ac:dyDescent="0.3">
      <c r="A870" t="s">
        <v>257</v>
      </c>
      <c r="B870">
        <v>117</v>
      </c>
      <c r="C870">
        <v>81645152</v>
      </c>
      <c r="D870" t="s">
        <v>1446</v>
      </c>
      <c r="E870" t="s">
        <v>3052</v>
      </c>
      <c r="F870" t="s">
        <v>20</v>
      </c>
      <c r="G870" t="s">
        <v>21</v>
      </c>
      <c r="H870">
        <v>54000000</v>
      </c>
      <c r="I870">
        <v>2002</v>
      </c>
      <c r="J870">
        <v>6.7</v>
      </c>
    </row>
    <row r="871" spans="1:10" x14ac:dyDescent="0.3">
      <c r="A871" t="s">
        <v>2925</v>
      </c>
      <c r="B871">
        <v>123</v>
      </c>
      <c r="C871">
        <v>69951824</v>
      </c>
      <c r="D871" t="s">
        <v>146</v>
      </c>
      <c r="E871" t="s">
        <v>3053</v>
      </c>
      <c r="F871" t="s">
        <v>20</v>
      </c>
      <c r="G871" t="s">
        <v>21</v>
      </c>
      <c r="H871">
        <v>55000000</v>
      </c>
      <c r="I871">
        <v>2008</v>
      </c>
      <c r="J871">
        <v>7.7</v>
      </c>
    </row>
    <row r="872" spans="1:10" x14ac:dyDescent="0.3">
      <c r="A872" t="s">
        <v>2757</v>
      </c>
      <c r="B872">
        <v>92</v>
      </c>
      <c r="C872">
        <v>9483821</v>
      </c>
      <c r="D872" t="s">
        <v>37</v>
      </c>
      <c r="E872" t="s">
        <v>3056</v>
      </c>
      <c r="F872" t="s">
        <v>20</v>
      </c>
      <c r="G872" t="s">
        <v>21</v>
      </c>
      <c r="H872">
        <v>55000000</v>
      </c>
      <c r="I872">
        <v>2012</v>
      </c>
      <c r="J872">
        <v>5.7</v>
      </c>
    </row>
    <row r="873" spans="1:10" x14ac:dyDescent="0.3">
      <c r="A873" t="s">
        <v>3058</v>
      </c>
      <c r="B873">
        <v>170</v>
      </c>
      <c r="C873">
        <v>66676062</v>
      </c>
      <c r="D873" t="s">
        <v>1272</v>
      </c>
      <c r="E873" t="s">
        <v>3059</v>
      </c>
      <c r="F873" t="s">
        <v>20</v>
      </c>
      <c r="G873" t="s">
        <v>21</v>
      </c>
      <c r="H873">
        <v>54000000</v>
      </c>
      <c r="I873">
        <v>1990</v>
      </c>
      <c r="J873">
        <v>7.6</v>
      </c>
    </row>
    <row r="874" spans="1:10" x14ac:dyDescent="0.3">
      <c r="A874" t="s">
        <v>2154</v>
      </c>
      <c r="B874">
        <v>123</v>
      </c>
      <c r="C874">
        <v>26838389</v>
      </c>
      <c r="D874" t="s">
        <v>936</v>
      </c>
      <c r="E874" t="s">
        <v>3060</v>
      </c>
      <c r="F874" t="s">
        <v>20</v>
      </c>
      <c r="G874" t="s">
        <v>21</v>
      </c>
      <c r="H874">
        <v>57000000</v>
      </c>
      <c r="I874">
        <v>2005</v>
      </c>
      <c r="J874">
        <v>6.4</v>
      </c>
    </row>
    <row r="875" spans="1:10" x14ac:dyDescent="0.3">
      <c r="A875" t="s">
        <v>150</v>
      </c>
      <c r="B875">
        <v>110</v>
      </c>
      <c r="C875">
        <v>75604320</v>
      </c>
      <c r="D875" t="s">
        <v>1106</v>
      </c>
      <c r="E875" t="s">
        <v>3063</v>
      </c>
      <c r="F875" t="s">
        <v>20</v>
      </c>
      <c r="G875" t="s">
        <v>21</v>
      </c>
      <c r="H875">
        <v>54000000</v>
      </c>
      <c r="I875">
        <v>2006</v>
      </c>
      <c r="J875">
        <v>5.6</v>
      </c>
    </row>
    <row r="876" spans="1:10" x14ac:dyDescent="0.3">
      <c r="A876" t="s">
        <v>3065</v>
      </c>
      <c r="B876">
        <v>116</v>
      </c>
      <c r="C876">
        <v>108200000</v>
      </c>
      <c r="D876" t="s">
        <v>393</v>
      </c>
      <c r="E876" t="s">
        <v>3066</v>
      </c>
      <c r="F876" t="s">
        <v>20</v>
      </c>
      <c r="G876" t="s">
        <v>21</v>
      </c>
      <c r="H876">
        <v>54000000</v>
      </c>
      <c r="I876">
        <v>1980</v>
      </c>
      <c r="J876">
        <v>6.8</v>
      </c>
    </row>
    <row r="877" spans="1:10" x14ac:dyDescent="0.3">
      <c r="A877" t="s">
        <v>1583</v>
      </c>
      <c r="B877">
        <v>121</v>
      </c>
      <c r="C877">
        <v>5660084</v>
      </c>
      <c r="D877" t="s">
        <v>2701</v>
      </c>
      <c r="E877" t="s">
        <v>3070</v>
      </c>
      <c r="F877" t="s">
        <v>20</v>
      </c>
      <c r="G877" t="s">
        <v>21</v>
      </c>
      <c r="H877">
        <v>54000000</v>
      </c>
      <c r="I877">
        <v>2003</v>
      </c>
      <c r="J877">
        <v>2.4</v>
      </c>
    </row>
    <row r="878" spans="1:10" x14ac:dyDescent="0.3">
      <c r="A878" t="s">
        <v>2613</v>
      </c>
      <c r="B878">
        <v>128</v>
      </c>
      <c r="C878">
        <v>7221458</v>
      </c>
      <c r="D878" t="s">
        <v>2588</v>
      </c>
      <c r="E878" t="s">
        <v>3072</v>
      </c>
      <c r="F878" t="s">
        <v>20</v>
      </c>
      <c r="G878" t="s">
        <v>520</v>
      </c>
      <c r="H878">
        <v>55000000</v>
      </c>
      <c r="I878">
        <v>2006</v>
      </c>
      <c r="J878">
        <v>6.2</v>
      </c>
    </row>
    <row r="879" spans="1:10" x14ac:dyDescent="0.3">
      <c r="A879" t="s">
        <v>1906</v>
      </c>
      <c r="B879">
        <v>99</v>
      </c>
      <c r="C879">
        <v>70327868</v>
      </c>
      <c r="D879" t="s">
        <v>227</v>
      </c>
      <c r="E879" t="s">
        <v>3073</v>
      </c>
      <c r="F879" t="s">
        <v>20</v>
      </c>
      <c r="G879" t="s">
        <v>520</v>
      </c>
      <c r="H879">
        <v>46000000</v>
      </c>
      <c r="I879">
        <v>2000</v>
      </c>
      <c r="J879">
        <v>5.9</v>
      </c>
    </row>
    <row r="880" spans="1:10" x14ac:dyDescent="0.3">
      <c r="A880" t="s">
        <v>2035</v>
      </c>
      <c r="B880">
        <v>94</v>
      </c>
      <c r="C880">
        <v>58297830</v>
      </c>
      <c r="D880" t="s">
        <v>3074</v>
      </c>
      <c r="E880" t="s">
        <v>3075</v>
      </c>
      <c r="F880" t="s">
        <v>20</v>
      </c>
      <c r="G880" t="s">
        <v>21</v>
      </c>
      <c r="H880">
        <v>50000000</v>
      </c>
      <c r="I880">
        <v>1997</v>
      </c>
      <c r="J880">
        <v>7.1</v>
      </c>
    </row>
    <row r="881" spans="1:10" x14ac:dyDescent="0.3">
      <c r="A881" t="s">
        <v>247</v>
      </c>
      <c r="B881">
        <v>127</v>
      </c>
      <c r="C881">
        <v>57386369</v>
      </c>
      <c r="D881" t="s">
        <v>1848</v>
      </c>
      <c r="E881" t="s">
        <v>3078</v>
      </c>
      <c r="F881" t="s">
        <v>20</v>
      </c>
      <c r="G881" t="s">
        <v>21</v>
      </c>
      <c r="H881">
        <v>52500000</v>
      </c>
      <c r="I881">
        <v>2001</v>
      </c>
      <c r="J881">
        <v>7.6</v>
      </c>
    </row>
    <row r="882" spans="1:10" x14ac:dyDescent="0.3">
      <c r="A882" t="s">
        <v>2718</v>
      </c>
      <c r="B882">
        <v>89</v>
      </c>
      <c r="C882">
        <v>45207112</v>
      </c>
      <c r="D882" t="s">
        <v>1451</v>
      </c>
      <c r="E882" t="s">
        <v>3079</v>
      </c>
      <c r="F882" t="s">
        <v>20</v>
      </c>
      <c r="G882" t="s">
        <v>21</v>
      </c>
      <c r="H882">
        <v>53000000</v>
      </c>
      <c r="I882">
        <v>2001</v>
      </c>
      <c r="J882">
        <v>5.5</v>
      </c>
    </row>
    <row r="883" spans="1:10" x14ac:dyDescent="0.3">
      <c r="A883" t="s">
        <v>3081</v>
      </c>
      <c r="B883">
        <v>123</v>
      </c>
      <c r="C883">
        <v>62563543</v>
      </c>
      <c r="D883" t="s">
        <v>1133</v>
      </c>
      <c r="E883" t="s">
        <v>3082</v>
      </c>
      <c r="F883" t="s">
        <v>20</v>
      </c>
      <c r="G883" t="s">
        <v>21</v>
      </c>
      <c r="H883">
        <v>53000000</v>
      </c>
      <c r="I883">
        <v>2015</v>
      </c>
      <c r="J883">
        <v>7</v>
      </c>
    </row>
    <row r="884" spans="1:10" x14ac:dyDescent="0.3">
      <c r="A884" t="s">
        <v>2363</v>
      </c>
      <c r="B884">
        <v>135</v>
      </c>
      <c r="C884">
        <v>33574332</v>
      </c>
      <c r="D884" t="s">
        <v>1290</v>
      </c>
      <c r="E884" t="s">
        <v>3083</v>
      </c>
      <c r="F884" t="s">
        <v>20</v>
      </c>
      <c r="G884" t="s">
        <v>21</v>
      </c>
      <c r="H884">
        <v>90000000</v>
      </c>
      <c r="I884">
        <v>2006</v>
      </c>
      <c r="J884">
        <v>7.1</v>
      </c>
    </row>
    <row r="885" spans="1:10" x14ac:dyDescent="0.3">
      <c r="A885" t="s">
        <v>1993</v>
      </c>
      <c r="B885">
        <v>118</v>
      </c>
      <c r="C885">
        <v>73343413</v>
      </c>
      <c r="D885" t="s">
        <v>1392</v>
      </c>
      <c r="E885" t="s">
        <v>3084</v>
      </c>
      <c r="F885" t="s">
        <v>20</v>
      </c>
      <c r="G885" t="s">
        <v>21</v>
      </c>
      <c r="H885">
        <v>50000000</v>
      </c>
      <c r="I885">
        <v>2009</v>
      </c>
      <c r="J885">
        <v>7.4</v>
      </c>
    </row>
    <row r="886" spans="1:10" x14ac:dyDescent="0.3">
      <c r="A886" t="s">
        <v>3085</v>
      </c>
      <c r="B886">
        <v>189</v>
      </c>
      <c r="C886">
        <v>25031037</v>
      </c>
      <c r="D886" t="s">
        <v>3086</v>
      </c>
      <c r="E886" t="s">
        <v>3087</v>
      </c>
      <c r="F886" t="s">
        <v>20</v>
      </c>
      <c r="G886" t="s">
        <v>21</v>
      </c>
      <c r="H886">
        <v>53000000</v>
      </c>
      <c r="I886">
        <v>2007</v>
      </c>
      <c r="J886">
        <v>7.6</v>
      </c>
    </row>
    <row r="887" spans="1:10" x14ac:dyDescent="0.3">
      <c r="A887" t="s">
        <v>1769</v>
      </c>
      <c r="B887">
        <v>172</v>
      </c>
      <c r="C887">
        <v>22843047</v>
      </c>
      <c r="D887" t="s">
        <v>3089</v>
      </c>
      <c r="E887" t="s">
        <v>3090</v>
      </c>
      <c r="F887" t="s">
        <v>20</v>
      </c>
      <c r="G887" t="s">
        <v>21</v>
      </c>
      <c r="H887">
        <v>55000000</v>
      </c>
      <c r="I887">
        <v>1998</v>
      </c>
      <c r="J887">
        <v>5.9</v>
      </c>
    </row>
    <row r="888" spans="1:10" x14ac:dyDescent="0.3">
      <c r="A888" t="s">
        <v>3092</v>
      </c>
      <c r="B888">
        <v>124</v>
      </c>
      <c r="C888">
        <v>5755286</v>
      </c>
      <c r="D888" t="s">
        <v>3093</v>
      </c>
      <c r="E888" t="s">
        <v>3094</v>
      </c>
      <c r="F888" t="s">
        <v>20</v>
      </c>
      <c r="G888" t="s">
        <v>21</v>
      </c>
      <c r="H888">
        <v>55000000</v>
      </c>
      <c r="I888">
        <v>2007</v>
      </c>
      <c r="J888">
        <v>5.9</v>
      </c>
    </row>
    <row r="889" spans="1:10" x14ac:dyDescent="0.3">
      <c r="A889" t="s">
        <v>264</v>
      </c>
      <c r="B889">
        <v>141</v>
      </c>
      <c r="C889">
        <v>164435221</v>
      </c>
      <c r="D889" t="s">
        <v>1133</v>
      </c>
      <c r="E889" t="s">
        <v>3096</v>
      </c>
      <c r="F889" t="s">
        <v>20</v>
      </c>
      <c r="G889" t="s">
        <v>21</v>
      </c>
      <c r="H889">
        <v>52000000</v>
      </c>
      <c r="I889">
        <v>2002</v>
      </c>
      <c r="J889">
        <v>8</v>
      </c>
    </row>
    <row r="890" spans="1:10" x14ac:dyDescent="0.3">
      <c r="A890" t="s">
        <v>1485</v>
      </c>
      <c r="B890">
        <v>157</v>
      </c>
      <c r="C890">
        <v>95720716</v>
      </c>
      <c r="D890" t="s">
        <v>1827</v>
      </c>
      <c r="E890" t="s">
        <v>3097</v>
      </c>
      <c r="F890" t="s">
        <v>20</v>
      </c>
      <c r="G890" t="s">
        <v>21</v>
      </c>
      <c r="H890">
        <v>40000000</v>
      </c>
      <c r="I890">
        <v>2012</v>
      </c>
      <c r="J890">
        <v>7.4</v>
      </c>
    </row>
    <row r="891" spans="1:10" x14ac:dyDescent="0.3">
      <c r="A891" t="s">
        <v>777</v>
      </c>
      <c r="B891">
        <v>106</v>
      </c>
      <c r="C891">
        <v>118683135</v>
      </c>
      <c r="D891" t="s">
        <v>936</v>
      </c>
      <c r="E891" t="s">
        <v>3099</v>
      </c>
      <c r="F891" t="s">
        <v>20</v>
      </c>
      <c r="G891" t="s">
        <v>21</v>
      </c>
      <c r="H891">
        <v>52000000</v>
      </c>
      <c r="I891">
        <v>2006</v>
      </c>
      <c r="J891">
        <v>5.8</v>
      </c>
    </row>
    <row r="892" spans="1:10" x14ac:dyDescent="0.3">
      <c r="A892" t="s">
        <v>3101</v>
      </c>
      <c r="B892">
        <v>108</v>
      </c>
      <c r="C892">
        <v>143704210</v>
      </c>
      <c r="D892" t="s">
        <v>3102</v>
      </c>
      <c r="E892" t="s">
        <v>3103</v>
      </c>
      <c r="F892" t="s">
        <v>20</v>
      </c>
      <c r="G892" t="s">
        <v>21</v>
      </c>
      <c r="H892">
        <v>52000000</v>
      </c>
      <c r="I892">
        <v>2008</v>
      </c>
      <c r="J892">
        <v>6.3</v>
      </c>
    </row>
    <row r="893" spans="1:10" x14ac:dyDescent="0.3">
      <c r="A893" t="s">
        <v>2128</v>
      </c>
      <c r="B893">
        <v>125</v>
      </c>
      <c r="C893">
        <v>110476776</v>
      </c>
      <c r="D893" t="s">
        <v>1106</v>
      </c>
      <c r="E893" t="s">
        <v>3104</v>
      </c>
      <c r="F893" t="s">
        <v>20</v>
      </c>
      <c r="G893" t="s">
        <v>21</v>
      </c>
      <c r="H893">
        <v>52000000</v>
      </c>
      <c r="I893">
        <v>2010</v>
      </c>
      <c r="J893">
        <v>5.7</v>
      </c>
    </row>
    <row r="894" spans="1:10" x14ac:dyDescent="0.3">
      <c r="A894" t="s">
        <v>3105</v>
      </c>
      <c r="B894">
        <v>107</v>
      </c>
      <c r="C894">
        <v>80270227</v>
      </c>
      <c r="D894" t="s">
        <v>1072</v>
      </c>
      <c r="E894" t="s">
        <v>3108</v>
      </c>
      <c r="F894" t="s">
        <v>20</v>
      </c>
      <c r="G894" t="s">
        <v>21</v>
      </c>
      <c r="H894">
        <v>50000000</v>
      </c>
      <c r="I894">
        <v>2005</v>
      </c>
      <c r="J894">
        <v>5.0999999999999996</v>
      </c>
    </row>
    <row r="895" spans="1:10" x14ac:dyDescent="0.3">
      <c r="A895" t="s">
        <v>3109</v>
      </c>
      <c r="B895">
        <v>215</v>
      </c>
      <c r="C895">
        <v>36385763</v>
      </c>
      <c r="D895" t="s">
        <v>2183</v>
      </c>
      <c r="E895" t="s">
        <v>3110</v>
      </c>
      <c r="F895" t="s">
        <v>20</v>
      </c>
      <c r="G895" t="s">
        <v>21</v>
      </c>
      <c r="H895">
        <v>52000000</v>
      </c>
      <c r="I895">
        <v>1998</v>
      </c>
      <c r="J895">
        <v>7.6</v>
      </c>
    </row>
    <row r="896" spans="1:10" x14ac:dyDescent="0.3">
      <c r="A896" t="s">
        <v>3112</v>
      </c>
      <c r="B896">
        <v>118</v>
      </c>
      <c r="C896">
        <v>37035845</v>
      </c>
      <c r="D896" t="s">
        <v>1806</v>
      </c>
      <c r="E896" t="s">
        <v>3113</v>
      </c>
      <c r="F896" t="s">
        <v>20</v>
      </c>
      <c r="G896" t="s">
        <v>21</v>
      </c>
      <c r="H896">
        <v>52000000</v>
      </c>
      <c r="I896">
        <v>2011</v>
      </c>
      <c r="J896">
        <v>6.4</v>
      </c>
    </row>
    <row r="897" spans="1:10" x14ac:dyDescent="0.3">
      <c r="A897" t="s">
        <v>3115</v>
      </c>
      <c r="B897">
        <v>118</v>
      </c>
      <c r="C897">
        <v>34580635</v>
      </c>
      <c r="D897" t="s">
        <v>2642</v>
      </c>
      <c r="E897" t="s">
        <v>3118</v>
      </c>
      <c r="F897" t="s">
        <v>20</v>
      </c>
      <c r="G897" t="s">
        <v>34</v>
      </c>
      <c r="H897">
        <v>52000000</v>
      </c>
      <c r="I897">
        <v>1999</v>
      </c>
      <c r="J897">
        <v>7.4</v>
      </c>
    </row>
    <row r="898" spans="1:10" x14ac:dyDescent="0.3">
      <c r="A898" t="s">
        <v>330</v>
      </c>
      <c r="B898">
        <v>178</v>
      </c>
      <c r="C898">
        <v>42438300</v>
      </c>
      <c r="D898" t="s">
        <v>1133</v>
      </c>
      <c r="E898" t="s">
        <v>3120</v>
      </c>
      <c r="F898" t="s">
        <v>20</v>
      </c>
      <c r="G898" t="s">
        <v>21</v>
      </c>
      <c r="H898">
        <v>52000000</v>
      </c>
      <c r="I898">
        <v>1995</v>
      </c>
      <c r="J898">
        <v>8.1999999999999993</v>
      </c>
    </row>
    <row r="899" spans="1:10" x14ac:dyDescent="0.3">
      <c r="A899" t="s">
        <v>3121</v>
      </c>
      <c r="B899">
        <v>92</v>
      </c>
      <c r="C899">
        <v>23324666</v>
      </c>
      <c r="D899" t="s">
        <v>37</v>
      </c>
      <c r="E899" t="s">
        <v>3124</v>
      </c>
      <c r="F899" t="s">
        <v>20</v>
      </c>
      <c r="G899" t="s">
        <v>966</v>
      </c>
      <c r="H899">
        <v>52000000</v>
      </c>
      <c r="I899">
        <v>2010</v>
      </c>
      <c r="J899">
        <v>6.5</v>
      </c>
    </row>
    <row r="900" spans="1:10" x14ac:dyDescent="0.3">
      <c r="A900" t="s">
        <v>3126</v>
      </c>
      <c r="B900">
        <v>104</v>
      </c>
      <c r="C900">
        <v>23020488</v>
      </c>
      <c r="D900" t="s">
        <v>836</v>
      </c>
      <c r="E900" t="s">
        <v>3127</v>
      </c>
      <c r="F900" t="s">
        <v>20</v>
      </c>
      <c r="G900" t="s">
        <v>21</v>
      </c>
      <c r="H900">
        <v>52000000</v>
      </c>
      <c r="I900">
        <v>2003</v>
      </c>
      <c r="J900">
        <v>5.5</v>
      </c>
    </row>
    <row r="901" spans="1:10" x14ac:dyDescent="0.3">
      <c r="A901" t="s">
        <v>2243</v>
      </c>
      <c r="B901">
        <v>116</v>
      </c>
      <c r="C901">
        <v>90567722</v>
      </c>
      <c r="D901" t="s">
        <v>1099</v>
      </c>
      <c r="E901" t="s">
        <v>3130</v>
      </c>
      <c r="F901" t="s">
        <v>20</v>
      </c>
      <c r="G901" t="s">
        <v>21</v>
      </c>
      <c r="H901">
        <v>51000000</v>
      </c>
      <c r="I901">
        <v>2000</v>
      </c>
      <c r="J901">
        <v>6.5</v>
      </c>
    </row>
    <row r="902" spans="1:10" x14ac:dyDescent="0.3">
      <c r="A902" t="s">
        <v>3132</v>
      </c>
      <c r="B902">
        <v>90</v>
      </c>
      <c r="C902">
        <v>72601713</v>
      </c>
      <c r="D902" t="s">
        <v>1921</v>
      </c>
      <c r="E902" t="s">
        <v>3134</v>
      </c>
      <c r="F902" t="s">
        <v>20</v>
      </c>
      <c r="G902" t="s">
        <v>520</v>
      </c>
      <c r="H902">
        <v>51000000</v>
      </c>
      <c r="I902">
        <v>2006</v>
      </c>
      <c r="J902">
        <v>5.6</v>
      </c>
    </row>
    <row r="903" spans="1:10" x14ac:dyDescent="0.3">
      <c r="A903" t="s">
        <v>3135</v>
      </c>
      <c r="B903">
        <v>93</v>
      </c>
      <c r="C903">
        <v>35092918</v>
      </c>
      <c r="D903" t="s">
        <v>1974</v>
      </c>
      <c r="E903" t="s">
        <v>3137</v>
      </c>
      <c r="F903" t="s">
        <v>20</v>
      </c>
      <c r="G903" t="s">
        <v>21</v>
      </c>
      <c r="I903">
        <v>2006</v>
      </c>
      <c r="J903">
        <v>4.9000000000000004</v>
      </c>
    </row>
    <row r="904" spans="1:10" x14ac:dyDescent="0.3">
      <c r="A904" t="s">
        <v>134</v>
      </c>
      <c r="B904">
        <v>130</v>
      </c>
      <c r="C904">
        <v>296623634</v>
      </c>
      <c r="D904" t="s">
        <v>740</v>
      </c>
      <c r="E904" t="s">
        <v>3139</v>
      </c>
      <c r="F904" t="s">
        <v>20</v>
      </c>
      <c r="G904" t="s">
        <v>21</v>
      </c>
      <c r="H904">
        <v>50000000</v>
      </c>
      <c r="I904">
        <v>2009</v>
      </c>
      <c r="J904">
        <v>4.5999999999999996</v>
      </c>
    </row>
    <row r="905" spans="1:10" x14ac:dyDescent="0.3">
      <c r="A905" t="s">
        <v>98</v>
      </c>
      <c r="B905">
        <v>90</v>
      </c>
      <c r="C905">
        <v>267652016</v>
      </c>
      <c r="D905" t="s">
        <v>185</v>
      </c>
      <c r="E905" t="s">
        <v>3141</v>
      </c>
      <c r="F905" t="s">
        <v>20</v>
      </c>
      <c r="G905" t="s">
        <v>21</v>
      </c>
      <c r="H905">
        <v>60000000</v>
      </c>
      <c r="I905">
        <v>2001</v>
      </c>
      <c r="J905">
        <v>7.9</v>
      </c>
    </row>
    <row r="906" spans="1:10" x14ac:dyDescent="0.3">
      <c r="A906" t="s">
        <v>3143</v>
      </c>
      <c r="B906">
        <v>106</v>
      </c>
      <c r="C906">
        <v>62453315</v>
      </c>
      <c r="D906" t="s">
        <v>3144</v>
      </c>
      <c r="E906" t="s">
        <v>3145</v>
      </c>
      <c r="F906" t="s">
        <v>20</v>
      </c>
      <c r="G906" t="s">
        <v>21</v>
      </c>
      <c r="H906">
        <v>50200000</v>
      </c>
      <c r="I906">
        <v>2011</v>
      </c>
      <c r="J906">
        <v>7.1</v>
      </c>
    </row>
    <row r="907" spans="1:10" x14ac:dyDescent="0.3">
      <c r="A907" t="s">
        <v>359</v>
      </c>
      <c r="B907">
        <v>155</v>
      </c>
      <c r="C907">
        <v>165500000</v>
      </c>
      <c r="D907" t="s">
        <v>141</v>
      </c>
      <c r="E907" t="s">
        <v>3147</v>
      </c>
      <c r="F907" t="s">
        <v>20</v>
      </c>
      <c r="G907" t="s">
        <v>21</v>
      </c>
      <c r="H907">
        <v>48000000</v>
      </c>
      <c r="I907">
        <v>1991</v>
      </c>
      <c r="J907">
        <v>6.9</v>
      </c>
    </row>
    <row r="908" spans="1:10" x14ac:dyDescent="0.3">
      <c r="A908" t="s">
        <v>2154</v>
      </c>
      <c r="B908">
        <v>139</v>
      </c>
      <c r="C908">
        <v>153620822</v>
      </c>
      <c r="D908" t="s">
        <v>2838</v>
      </c>
      <c r="E908" t="s">
        <v>3148</v>
      </c>
      <c r="F908" t="s">
        <v>20</v>
      </c>
      <c r="G908" t="s">
        <v>21</v>
      </c>
      <c r="H908">
        <v>50000000</v>
      </c>
      <c r="I908">
        <v>1996</v>
      </c>
      <c r="J908">
        <v>7.3</v>
      </c>
    </row>
    <row r="909" spans="1:10" x14ac:dyDescent="0.3">
      <c r="A909" t="s">
        <v>1641</v>
      </c>
      <c r="B909">
        <v>112</v>
      </c>
      <c r="C909">
        <v>218628680</v>
      </c>
      <c r="D909" t="s">
        <v>1806</v>
      </c>
      <c r="E909" t="s">
        <v>3150</v>
      </c>
      <c r="F909" t="s">
        <v>20</v>
      </c>
      <c r="G909" t="s">
        <v>21</v>
      </c>
      <c r="H909">
        <v>50000000</v>
      </c>
      <c r="I909">
        <v>2012</v>
      </c>
      <c r="J909">
        <v>7</v>
      </c>
    </row>
    <row r="910" spans="1:10" x14ac:dyDescent="0.3">
      <c r="A910" t="s">
        <v>934</v>
      </c>
      <c r="B910">
        <v>139</v>
      </c>
      <c r="C910">
        <v>147637474</v>
      </c>
      <c r="D910" t="s">
        <v>936</v>
      </c>
      <c r="E910" t="s">
        <v>3152</v>
      </c>
      <c r="F910" t="s">
        <v>20</v>
      </c>
      <c r="G910" t="s">
        <v>21</v>
      </c>
      <c r="H910">
        <v>50000000</v>
      </c>
      <c r="I910">
        <v>1997</v>
      </c>
      <c r="J910">
        <v>7.7</v>
      </c>
    </row>
    <row r="911" spans="1:10" x14ac:dyDescent="0.3">
      <c r="A911" t="s">
        <v>349</v>
      </c>
      <c r="B911">
        <v>115</v>
      </c>
      <c r="C911">
        <v>135014968</v>
      </c>
      <c r="D911" t="s">
        <v>3154</v>
      </c>
      <c r="E911" t="s">
        <v>3155</v>
      </c>
      <c r="F911" t="s">
        <v>20</v>
      </c>
      <c r="G911" t="s">
        <v>21</v>
      </c>
      <c r="H911">
        <v>50000000</v>
      </c>
      <c r="I911">
        <v>1998</v>
      </c>
      <c r="J911">
        <v>6.7</v>
      </c>
    </row>
    <row r="912" spans="1:10" x14ac:dyDescent="0.3">
      <c r="A912" t="s">
        <v>1150</v>
      </c>
      <c r="B912">
        <v>143</v>
      </c>
      <c r="C912">
        <v>2175312</v>
      </c>
      <c r="D912" t="s">
        <v>1099</v>
      </c>
      <c r="E912" t="s">
        <v>3156</v>
      </c>
      <c r="F912" t="s">
        <v>20</v>
      </c>
      <c r="G912" t="s">
        <v>21</v>
      </c>
      <c r="H912">
        <v>50000000</v>
      </c>
      <c r="I912">
        <v>2013</v>
      </c>
      <c r="J912">
        <v>6.3</v>
      </c>
    </row>
    <row r="913" spans="1:10" x14ac:dyDescent="0.3">
      <c r="A913" t="s">
        <v>1805</v>
      </c>
      <c r="B913">
        <v>96</v>
      </c>
      <c r="C913">
        <v>126203320</v>
      </c>
      <c r="D913" t="s">
        <v>1106</v>
      </c>
      <c r="E913" t="s">
        <v>3157</v>
      </c>
      <c r="F913" t="s">
        <v>20</v>
      </c>
      <c r="G913" t="s">
        <v>21</v>
      </c>
      <c r="H913">
        <v>50000000</v>
      </c>
      <c r="I913">
        <v>2002</v>
      </c>
      <c r="J913">
        <v>5.8</v>
      </c>
    </row>
    <row r="914" spans="1:10" x14ac:dyDescent="0.3">
      <c r="A914" t="s">
        <v>238</v>
      </c>
      <c r="B914">
        <v>112</v>
      </c>
      <c r="C914">
        <v>126975169</v>
      </c>
      <c r="D914" t="s">
        <v>3158</v>
      </c>
      <c r="E914" t="s">
        <v>3160</v>
      </c>
      <c r="F914" t="s">
        <v>20</v>
      </c>
      <c r="G914" t="s">
        <v>21</v>
      </c>
      <c r="H914">
        <v>50000000</v>
      </c>
      <c r="I914">
        <v>2011</v>
      </c>
      <c r="J914">
        <v>7.1</v>
      </c>
    </row>
    <row r="915" spans="1:10" x14ac:dyDescent="0.3">
      <c r="A915" t="s">
        <v>1005</v>
      </c>
      <c r="B915">
        <v>131</v>
      </c>
      <c r="C915">
        <v>125548685</v>
      </c>
      <c r="D915" t="s">
        <v>1017</v>
      </c>
      <c r="E915" t="s">
        <v>3162</v>
      </c>
      <c r="F915" t="s">
        <v>20</v>
      </c>
      <c r="G915" t="s">
        <v>21</v>
      </c>
      <c r="H915">
        <v>52000000</v>
      </c>
      <c r="I915">
        <v>2000</v>
      </c>
      <c r="J915">
        <v>7.3</v>
      </c>
    </row>
    <row r="916" spans="1:10" x14ac:dyDescent="0.3">
      <c r="A916" t="s">
        <v>2686</v>
      </c>
      <c r="B916">
        <v>116</v>
      </c>
      <c r="C916">
        <v>105807520</v>
      </c>
      <c r="D916" t="s">
        <v>1106</v>
      </c>
      <c r="E916" t="s">
        <v>3164</v>
      </c>
      <c r="F916" t="s">
        <v>20</v>
      </c>
      <c r="G916" t="s">
        <v>21</v>
      </c>
      <c r="H916">
        <v>50000000</v>
      </c>
      <c r="I916">
        <v>2003</v>
      </c>
      <c r="J916">
        <v>6.4</v>
      </c>
    </row>
    <row r="917" spans="1:10" x14ac:dyDescent="0.3">
      <c r="A917" t="s">
        <v>1374</v>
      </c>
      <c r="B917">
        <v>112</v>
      </c>
      <c r="C917">
        <v>191616238</v>
      </c>
      <c r="D917" t="s">
        <v>1151</v>
      </c>
      <c r="E917" t="s">
        <v>3167</v>
      </c>
      <c r="F917" t="s">
        <v>20</v>
      </c>
      <c r="G917" t="s">
        <v>21</v>
      </c>
      <c r="H917">
        <v>50000000</v>
      </c>
      <c r="I917">
        <v>2014</v>
      </c>
      <c r="J917">
        <v>7.1</v>
      </c>
    </row>
    <row r="918" spans="1:10" x14ac:dyDescent="0.3">
      <c r="A918" t="s">
        <v>3168</v>
      </c>
      <c r="B918">
        <v>123</v>
      </c>
      <c r="C918">
        <v>105264608</v>
      </c>
      <c r="D918" t="s">
        <v>3169</v>
      </c>
      <c r="E918" t="s">
        <v>3170</v>
      </c>
      <c r="F918" t="s">
        <v>20</v>
      </c>
      <c r="G918" t="s">
        <v>21</v>
      </c>
      <c r="H918">
        <v>60000000</v>
      </c>
      <c r="I918">
        <v>1994</v>
      </c>
      <c r="J918">
        <v>7.6</v>
      </c>
    </row>
    <row r="919" spans="1:10" x14ac:dyDescent="0.3">
      <c r="A919" t="s">
        <v>777</v>
      </c>
      <c r="B919">
        <v>104</v>
      </c>
      <c r="C919">
        <v>97680195</v>
      </c>
      <c r="D919" t="s">
        <v>1106</v>
      </c>
      <c r="E919" t="s">
        <v>3171</v>
      </c>
      <c r="F919" t="s">
        <v>20</v>
      </c>
      <c r="G919" t="s">
        <v>21</v>
      </c>
      <c r="H919">
        <v>70000000</v>
      </c>
      <c r="I919">
        <v>2008</v>
      </c>
      <c r="J919">
        <v>6.8</v>
      </c>
    </row>
    <row r="920" spans="1:10" x14ac:dyDescent="0.3">
      <c r="A920" t="s">
        <v>3173</v>
      </c>
      <c r="B920">
        <v>107</v>
      </c>
      <c r="C920">
        <v>126088877</v>
      </c>
      <c r="D920" t="s">
        <v>1151</v>
      </c>
      <c r="E920" t="s">
        <v>3174</v>
      </c>
      <c r="F920" t="s">
        <v>20</v>
      </c>
      <c r="G920" t="s">
        <v>21</v>
      </c>
      <c r="H920">
        <v>50000000</v>
      </c>
      <c r="I920">
        <v>2016</v>
      </c>
      <c r="J920">
        <v>6.6</v>
      </c>
    </row>
    <row r="921" spans="1:10" x14ac:dyDescent="0.3">
      <c r="A921" t="s">
        <v>832</v>
      </c>
      <c r="B921">
        <v>124</v>
      </c>
      <c r="C921">
        <v>91030827</v>
      </c>
      <c r="D921" t="s">
        <v>1649</v>
      </c>
      <c r="E921" t="s">
        <v>3176</v>
      </c>
      <c r="F921" t="s">
        <v>20</v>
      </c>
      <c r="G921" t="s">
        <v>21</v>
      </c>
      <c r="H921">
        <v>50000000</v>
      </c>
      <c r="I921">
        <v>1998</v>
      </c>
      <c r="J921">
        <v>6.7</v>
      </c>
    </row>
    <row r="922" spans="1:10" x14ac:dyDescent="0.3">
      <c r="A922" t="s">
        <v>2859</v>
      </c>
      <c r="B922">
        <v>96</v>
      </c>
      <c r="C922">
        <v>150315155</v>
      </c>
      <c r="D922" t="s">
        <v>1974</v>
      </c>
      <c r="E922" t="s">
        <v>3178</v>
      </c>
      <c r="F922" t="s">
        <v>20</v>
      </c>
      <c r="G922" t="s">
        <v>21</v>
      </c>
      <c r="H922">
        <v>50000000</v>
      </c>
      <c r="I922">
        <v>2015</v>
      </c>
      <c r="J922">
        <v>6.1</v>
      </c>
    </row>
    <row r="923" spans="1:10" x14ac:dyDescent="0.3">
      <c r="A923" t="s">
        <v>105</v>
      </c>
      <c r="B923">
        <v>125</v>
      </c>
      <c r="C923">
        <v>127997349</v>
      </c>
      <c r="D923" t="s">
        <v>3180</v>
      </c>
      <c r="E923" t="s">
        <v>3181</v>
      </c>
      <c r="F923" t="s">
        <v>20</v>
      </c>
      <c r="G923" t="s">
        <v>21</v>
      </c>
      <c r="H923">
        <v>50000000</v>
      </c>
      <c r="I923">
        <v>2014</v>
      </c>
      <c r="J923">
        <v>6</v>
      </c>
    </row>
    <row r="924" spans="1:10" x14ac:dyDescent="0.3">
      <c r="A924" t="s">
        <v>3182</v>
      </c>
      <c r="B924">
        <v>129</v>
      </c>
      <c r="C924">
        <v>88504640</v>
      </c>
      <c r="D924" t="s">
        <v>1403</v>
      </c>
      <c r="E924" t="s">
        <v>3184</v>
      </c>
      <c r="F924" t="s">
        <v>20</v>
      </c>
      <c r="G924" t="s">
        <v>21</v>
      </c>
      <c r="H924">
        <v>45000000</v>
      </c>
      <c r="I924">
        <v>2006</v>
      </c>
      <c r="J924">
        <v>7.6</v>
      </c>
    </row>
    <row r="925" spans="1:10" x14ac:dyDescent="0.3">
      <c r="A925" t="s">
        <v>3185</v>
      </c>
      <c r="B925">
        <v>90</v>
      </c>
      <c r="C925">
        <v>81517441</v>
      </c>
      <c r="D925" t="s">
        <v>315</v>
      </c>
      <c r="E925" t="s">
        <v>3188</v>
      </c>
      <c r="F925" t="s">
        <v>20</v>
      </c>
      <c r="G925" t="s">
        <v>21</v>
      </c>
      <c r="H925">
        <v>50000000</v>
      </c>
      <c r="I925">
        <v>1999</v>
      </c>
      <c r="J925">
        <v>7.1</v>
      </c>
    </row>
    <row r="926" spans="1:10" x14ac:dyDescent="0.3">
      <c r="A926" t="s">
        <v>3189</v>
      </c>
      <c r="B926">
        <v>109</v>
      </c>
      <c r="C926">
        <v>81022333</v>
      </c>
      <c r="D926" t="s">
        <v>944</v>
      </c>
      <c r="E926" t="s">
        <v>3191</v>
      </c>
      <c r="F926" t="s">
        <v>20</v>
      </c>
      <c r="G926" t="s">
        <v>21</v>
      </c>
      <c r="H926">
        <v>50000000</v>
      </c>
      <c r="I926">
        <v>1995</v>
      </c>
      <c r="J926">
        <v>5</v>
      </c>
    </row>
    <row r="927" spans="1:10" x14ac:dyDescent="0.3">
      <c r="A927" t="s">
        <v>2154</v>
      </c>
      <c r="B927">
        <v>124</v>
      </c>
      <c r="C927">
        <v>75621915</v>
      </c>
      <c r="D927" t="s">
        <v>2507</v>
      </c>
      <c r="E927" t="s">
        <v>3192</v>
      </c>
      <c r="F927" t="s">
        <v>20</v>
      </c>
      <c r="G927" t="s">
        <v>21</v>
      </c>
      <c r="I927">
        <v>2011</v>
      </c>
      <c r="J927">
        <v>7.1</v>
      </c>
    </row>
    <row r="928" spans="1:10" x14ac:dyDescent="0.3">
      <c r="A928" t="s">
        <v>696</v>
      </c>
      <c r="B928">
        <v>121</v>
      </c>
      <c r="C928">
        <v>79948113</v>
      </c>
      <c r="D928" t="s">
        <v>1442</v>
      </c>
      <c r="E928" t="s">
        <v>3193</v>
      </c>
      <c r="F928" t="s">
        <v>20</v>
      </c>
      <c r="G928" t="s">
        <v>21</v>
      </c>
      <c r="H928">
        <v>50000000</v>
      </c>
      <c r="I928">
        <v>2009</v>
      </c>
      <c r="J928">
        <v>6.2</v>
      </c>
    </row>
    <row r="929" spans="1:10" x14ac:dyDescent="0.3">
      <c r="A929" t="s">
        <v>2950</v>
      </c>
      <c r="B929">
        <v>95</v>
      </c>
      <c r="C929">
        <v>88658172</v>
      </c>
      <c r="D929" t="s">
        <v>1106</v>
      </c>
      <c r="E929" t="s">
        <v>3195</v>
      </c>
      <c r="F929" t="s">
        <v>20</v>
      </c>
      <c r="G929" t="s">
        <v>21</v>
      </c>
      <c r="H929">
        <v>50000000</v>
      </c>
      <c r="I929">
        <v>2006</v>
      </c>
      <c r="J929">
        <v>5.6</v>
      </c>
    </row>
    <row r="930" spans="1:10" x14ac:dyDescent="0.3">
      <c r="A930" t="s">
        <v>3196</v>
      </c>
      <c r="B930">
        <v>128</v>
      </c>
      <c r="C930">
        <v>75888270</v>
      </c>
      <c r="D930" t="s">
        <v>3197</v>
      </c>
      <c r="E930" t="s">
        <v>3198</v>
      </c>
      <c r="F930" t="s">
        <v>20</v>
      </c>
      <c r="G930" t="s">
        <v>21</v>
      </c>
      <c r="I930">
        <v>2005</v>
      </c>
      <c r="J930">
        <v>5.4</v>
      </c>
    </row>
    <row r="931" spans="1:10" x14ac:dyDescent="0.3">
      <c r="A931" t="s">
        <v>2390</v>
      </c>
      <c r="B931">
        <v>118</v>
      </c>
      <c r="C931">
        <v>84244877</v>
      </c>
      <c r="D931" t="s">
        <v>936</v>
      </c>
      <c r="E931" t="s">
        <v>3200</v>
      </c>
      <c r="F931" t="s">
        <v>20</v>
      </c>
      <c r="G931" t="s">
        <v>21</v>
      </c>
      <c r="H931">
        <v>50000000</v>
      </c>
      <c r="I931">
        <v>2011</v>
      </c>
      <c r="J931">
        <v>7.4</v>
      </c>
    </row>
    <row r="932" spans="1:10" x14ac:dyDescent="0.3">
      <c r="A932" t="s">
        <v>3201</v>
      </c>
      <c r="B932">
        <v>80</v>
      </c>
      <c r="C932">
        <v>75367693</v>
      </c>
      <c r="D932" t="s">
        <v>535</v>
      </c>
      <c r="E932" t="s">
        <v>3203</v>
      </c>
      <c r="F932" t="s">
        <v>20</v>
      </c>
      <c r="G932" t="s">
        <v>21</v>
      </c>
      <c r="H932">
        <v>35000000</v>
      </c>
      <c r="I932">
        <v>2004</v>
      </c>
      <c r="J932">
        <v>5</v>
      </c>
    </row>
    <row r="933" spans="1:10" x14ac:dyDescent="0.3">
      <c r="A933" t="s">
        <v>3205</v>
      </c>
      <c r="B933">
        <v>99</v>
      </c>
      <c r="C933">
        <v>73701902</v>
      </c>
      <c r="D933" t="s">
        <v>1974</v>
      </c>
      <c r="E933" t="s">
        <v>3206</v>
      </c>
      <c r="F933" t="s">
        <v>20</v>
      </c>
      <c r="G933" t="s">
        <v>21</v>
      </c>
      <c r="H933">
        <v>60000000</v>
      </c>
      <c r="I933">
        <v>2004</v>
      </c>
      <c r="J933">
        <v>5.2</v>
      </c>
    </row>
    <row r="934" spans="1:10" x14ac:dyDescent="0.3">
      <c r="A934" t="s">
        <v>3207</v>
      </c>
      <c r="B934">
        <v>133</v>
      </c>
      <c r="C934">
        <v>75605492</v>
      </c>
      <c r="D934" t="s">
        <v>1076</v>
      </c>
      <c r="E934" t="s">
        <v>3208</v>
      </c>
      <c r="F934" t="s">
        <v>20</v>
      </c>
      <c r="G934" t="s">
        <v>21</v>
      </c>
      <c r="H934">
        <v>50000000</v>
      </c>
      <c r="I934">
        <v>2011</v>
      </c>
      <c r="J934">
        <v>7.6</v>
      </c>
    </row>
    <row r="935" spans="1:10" x14ac:dyDescent="0.3">
      <c r="A935" t="s">
        <v>482</v>
      </c>
      <c r="B935">
        <v>127</v>
      </c>
      <c r="C935">
        <v>67823573</v>
      </c>
      <c r="D935" t="s">
        <v>622</v>
      </c>
      <c r="E935" t="s">
        <v>3209</v>
      </c>
      <c r="F935" t="s">
        <v>20</v>
      </c>
      <c r="G935" t="s">
        <v>21</v>
      </c>
      <c r="H935">
        <v>50000000</v>
      </c>
      <c r="I935">
        <v>1995</v>
      </c>
      <c r="J935">
        <v>6.6</v>
      </c>
    </row>
    <row r="936" spans="1:10" x14ac:dyDescent="0.3">
      <c r="A936" t="s">
        <v>3210</v>
      </c>
      <c r="B936">
        <v>106</v>
      </c>
      <c r="C936">
        <v>91439400</v>
      </c>
      <c r="D936" t="s">
        <v>772</v>
      </c>
      <c r="E936" t="s">
        <v>3211</v>
      </c>
      <c r="F936" t="s">
        <v>20</v>
      </c>
      <c r="G936" t="s">
        <v>34</v>
      </c>
      <c r="H936">
        <v>50000000</v>
      </c>
      <c r="I936">
        <v>2014</v>
      </c>
      <c r="J936">
        <v>7</v>
      </c>
    </row>
    <row r="937" spans="1:10" x14ac:dyDescent="0.3">
      <c r="A937" t="s">
        <v>3213</v>
      </c>
      <c r="B937">
        <v>98</v>
      </c>
      <c r="C937">
        <v>67128202</v>
      </c>
      <c r="D937" t="s">
        <v>3215</v>
      </c>
      <c r="E937" t="s">
        <v>3216</v>
      </c>
      <c r="F937" t="s">
        <v>20</v>
      </c>
      <c r="G937" t="s">
        <v>21</v>
      </c>
      <c r="H937">
        <v>65000000</v>
      </c>
      <c r="I937">
        <v>2009</v>
      </c>
      <c r="J937">
        <v>5.7</v>
      </c>
    </row>
    <row r="938" spans="1:10" x14ac:dyDescent="0.3">
      <c r="A938" t="s">
        <v>3217</v>
      </c>
      <c r="B938">
        <v>132</v>
      </c>
      <c r="C938">
        <v>70496802</v>
      </c>
      <c r="D938" t="s">
        <v>622</v>
      </c>
      <c r="E938" t="s">
        <v>3218</v>
      </c>
      <c r="F938" t="s">
        <v>20</v>
      </c>
      <c r="G938" t="s">
        <v>21</v>
      </c>
      <c r="H938">
        <v>54000000</v>
      </c>
      <c r="I938">
        <v>2005</v>
      </c>
      <c r="J938">
        <v>8.1999999999999993</v>
      </c>
    </row>
    <row r="939" spans="1:10" x14ac:dyDescent="0.3">
      <c r="A939" t="s">
        <v>3112</v>
      </c>
      <c r="B939">
        <v>114</v>
      </c>
      <c r="C939">
        <v>60470220</v>
      </c>
      <c r="D939" t="s">
        <v>1072</v>
      </c>
      <c r="E939" t="s">
        <v>3222</v>
      </c>
      <c r="F939" t="s">
        <v>20</v>
      </c>
      <c r="G939" t="s">
        <v>21</v>
      </c>
      <c r="H939">
        <v>50000000</v>
      </c>
      <c r="I939">
        <v>2003</v>
      </c>
      <c r="J939">
        <v>6.2</v>
      </c>
    </row>
    <row r="940" spans="1:10" x14ac:dyDescent="0.3">
      <c r="A940" t="s">
        <v>3227</v>
      </c>
      <c r="B940">
        <v>78</v>
      </c>
      <c r="C940">
        <v>58336565</v>
      </c>
      <c r="D940" t="s">
        <v>320</v>
      </c>
      <c r="E940" t="s">
        <v>3228</v>
      </c>
      <c r="F940" t="s">
        <v>20</v>
      </c>
      <c r="G940" t="s">
        <v>21</v>
      </c>
      <c r="H940">
        <v>50000000</v>
      </c>
      <c r="I940">
        <v>2006</v>
      </c>
      <c r="J940">
        <v>6.6</v>
      </c>
    </row>
    <row r="941" spans="1:10" x14ac:dyDescent="0.3">
      <c r="A941" t="s">
        <v>3229</v>
      </c>
      <c r="B941">
        <v>101</v>
      </c>
      <c r="C941">
        <v>66002004</v>
      </c>
      <c r="D941" t="s">
        <v>3230</v>
      </c>
      <c r="E941" t="s">
        <v>3231</v>
      </c>
      <c r="F941" t="s">
        <v>20</v>
      </c>
      <c r="G941" t="s">
        <v>21</v>
      </c>
      <c r="H941">
        <v>50000000</v>
      </c>
      <c r="I941">
        <v>2005</v>
      </c>
      <c r="J941">
        <v>4.7</v>
      </c>
    </row>
    <row r="942" spans="1:10" x14ac:dyDescent="0.3">
      <c r="A942" t="s">
        <v>3233</v>
      </c>
      <c r="B942">
        <v>113</v>
      </c>
      <c r="C942">
        <v>54997476</v>
      </c>
      <c r="D942" t="s">
        <v>1403</v>
      </c>
      <c r="E942" t="s">
        <v>3235</v>
      </c>
      <c r="F942" t="s">
        <v>20</v>
      </c>
      <c r="G942" t="s">
        <v>21</v>
      </c>
      <c r="H942">
        <v>50000000</v>
      </c>
      <c r="I942">
        <v>2001</v>
      </c>
      <c r="J942">
        <v>6.3</v>
      </c>
    </row>
    <row r="943" spans="1:10" x14ac:dyDescent="0.3">
      <c r="A943" t="s">
        <v>3237</v>
      </c>
      <c r="B943">
        <v>98</v>
      </c>
      <c r="C943">
        <v>55682070</v>
      </c>
      <c r="D943" t="s">
        <v>2221</v>
      </c>
      <c r="E943" t="s">
        <v>3239</v>
      </c>
      <c r="F943" t="s">
        <v>20</v>
      </c>
      <c r="G943" t="s">
        <v>520</v>
      </c>
      <c r="H943">
        <v>50000000</v>
      </c>
      <c r="I943">
        <v>2013</v>
      </c>
      <c r="J943">
        <v>6.1</v>
      </c>
    </row>
    <row r="944" spans="1:10" x14ac:dyDescent="0.3">
      <c r="A944" t="s">
        <v>3240</v>
      </c>
      <c r="B944">
        <v>124</v>
      </c>
      <c r="C944">
        <v>52752475</v>
      </c>
      <c r="D944" t="s">
        <v>2588</v>
      </c>
      <c r="E944" t="s">
        <v>3243</v>
      </c>
      <c r="F944" t="s">
        <v>20</v>
      </c>
      <c r="G944" t="s">
        <v>21</v>
      </c>
      <c r="H944">
        <v>50000000</v>
      </c>
      <c r="I944">
        <v>2002</v>
      </c>
      <c r="J944">
        <v>6.7</v>
      </c>
    </row>
    <row r="945" spans="1:10" x14ac:dyDescent="0.3">
      <c r="A945" t="s">
        <v>1712</v>
      </c>
      <c r="B945">
        <v>109</v>
      </c>
      <c r="C945">
        <v>55092830</v>
      </c>
      <c r="D945" t="s">
        <v>155</v>
      </c>
      <c r="E945" t="s">
        <v>3247</v>
      </c>
      <c r="F945" t="s">
        <v>20</v>
      </c>
      <c r="G945" t="s">
        <v>21</v>
      </c>
      <c r="H945">
        <v>60000000</v>
      </c>
      <c r="I945">
        <v>2011</v>
      </c>
      <c r="J945">
        <v>6.1</v>
      </c>
    </row>
    <row r="946" spans="1:10" x14ac:dyDescent="0.3">
      <c r="A946" t="s">
        <v>3249</v>
      </c>
      <c r="B946">
        <v>128</v>
      </c>
      <c r="C946">
        <v>50815288</v>
      </c>
      <c r="D946" t="s">
        <v>2588</v>
      </c>
      <c r="E946" t="s">
        <v>3251</v>
      </c>
      <c r="F946" t="s">
        <v>20</v>
      </c>
      <c r="G946" t="s">
        <v>21</v>
      </c>
      <c r="H946">
        <v>50000000</v>
      </c>
      <c r="I946">
        <v>2005</v>
      </c>
      <c r="J946">
        <v>7</v>
      </c>
    </row>
    <row r="947" spans="1:10" x14ac:dyDescent="0.3">
      <c r="A947" t="s">
        <v>189</v>
      </c>
      <c r="B947">
        <v>144</v>
      </c>
      <c r="C947">
        <v>52822418</v>
      </c>
      <c r="D947" t="s">
        <v>1255</v>
      </c>
      <c r="E947" t="s">
        <v>3254</v>
      </c>
      <c r="F947" t="s">
        <v>20</v>
      </c>
      <c r="G947" t="s">
        <v>21</v>
      </c>
      <c r="H947">
        <v>50000000</v>
      </c>
      <c r="I947">
        <v>2016</v>
      </c>
      <c r="J947">
        <v>7.4</v>
      </c>
    </row>
    <row r="948" spans="1:10" x14ac:dyDescent="0.3">
      <c r="A948" t="s">
        <v>3256</v>
      </c>
      <c r="B948">
        <v>95</v>
      </c>
      <c r="C948">
        <v>50150619</v>
      </c>
      <c r="D948" t="s">
        <v>2122</v>
      </c>
      <c r="E948" t="s">
        <v>3257</v>
      </c>
      <c r="F948" t="s">
        <v>20</v>
      </c>
      <c r="G948" t="s">
        <v>21</v>
      </c>
      <c r="H948">
        <v>50000000</v>
      </c>
      <c r="I948">
        <v>2014</v>
      </c>
      <c r="J948">
        <v>7.3</v>
      </c>
    </row>
    <row r="949" spans="1:10" x14ac:dyDescent="0.3">
      <c r="A949" t="s">
        <v>3259</v>
      </c>
      <c r="B949">
        <v>105</v>
      </c>
      <c r="C949">
        <v>48745150</v>
      </c>
      <c r="D949" t="s">
        <v>1007</v>
      </c>
      <c r="E949" t="s">
        <v>3260</v>
      </c>
      <c r="F949" t="s">
        <v>20</v>
      </c>
      <c r="G949" t="s">
        <v>21</v>
      </c>
      <c r="H949">
        <v>50000000</v>
      </c>
      <c r="I949">
        <v>2006</v>
      </c>
      <c r="J949">
        <v>5.8</v>
      </c>
    </row>
    <row r="950" spans="1:10" x14ac:dyDescent="0.3">
      <c r="A950" t="s">
        <v>2363</v>
      </c>
      <c r="B950">
        <v>121</v>
      </c>
      <c r="C950">
        <v>50007168</v>
      </c>
      <c r="D950" t="s">
        <v>315</v>
      </c>
      <c r="E950" t="s">
        <v>3262</v>
      </c>
      <c r="F950" t="s">
        <v>20</v>
      </c>
      <c r="G950" t="s">
        <v>21</v>
      </c>
      <c r="H950">
        <v>50000000</v>
      </c>
      <c r="I950">
        <v>1997</v>
      </c>
      <c r="J950">
        <v>6.7</v>
      </c>
    </row>
    <row r="951" spans="1:10" x14ac:dyDescent="0.3">
      <c r="A951" t="s">
        <v>127</v>
      </c>
      <c r="B951">
        <v>125</v>
      </c>
      <c r="C951">
        <v>48154732</v>
      </c>
      <c r="D951" t="s">
        <v>968</v>
      </c>
      <c r="E951" t="s">
        <v>3263</v>
      </c>
      <c r="F951" t="s">
        <v>20</v>
      </c>
      <c r="G951" t="s">
        <v>21</v>
      </c>
      <c r="H951">
        <v>50000000</v>
      </c>
      <c r="I951">
        <v>1997</v>
      </c>
      <c r="J951">
        <v>5.8</v>
      </c>
    </row>
    <row r="952" spans="1:10" x14ac:dyDescent="0.3">
      <c r="A952" t="s">
        <v>465</v>
      </c>
      <c r="B952">
        <v>129</v>
      </c>
      <c r="C952">
        <v>48265581</v>
      </c>
      <c r="D952" t="s">
        <v>1265</v>
      </c>
      <c r="E952" t="s">
        <v>3264</v>
      </c>
      <c r="F952" t="s">
        <v>20</v>
      </c>
      <c r="G952" t="s">
        <v>21</v>
      </c>
      <c r="H952">
        <v>50000000</v>
      </c>
      <c r="I952">
        <v>1997</v>
      </c>
      <c r="J952">
        <v>7.8</v>
      </c>
    </row>
    <row r="953" spans="1:10" x14ac:dyDescent="0.3">
      <c r="A953" t="s">
        <v>3266</v>
      </c>
      <c r="B953">
        <v>132</v>
      </c>
      <c r="C953">
        <v>46982632</v>
      </c>
      <c r="D953" t="s">
        <v>3267</v>
      </c>
      <c r="E953" t="s">
        <v>3268</v>
      </c>
      <c r="F953" t="s">
        <v>20</v>
      </c>
      <c r="G953" t="s">
        <v>182</v>
      </c>
      <c r="H953">
        <v>50000000</v>
      </c>
      <c r="I953">
        <v>2006</v>
      </c>
      <c r="J953">
        <v>6.6</v>
      </c>
    </row>
    <row r="954" spans="1:10" x14ac:dyDescent="0.3">
      <c r="A954" t="s">
        <v>3270</v>
      </c>
      <c r="B954">
        <v>118</v>
      </c>
      <c r="C954">
        <v>44737059</v>
      </c>
      <c r="D954" t="s">
        <v>2496</v>
      </c>
      <c r="E954" t="s">
        <v>3271</v>
      </c>
      <c r="F954" t="s">
        <v>20</v>
      </c>
      <c r="G954" t="s">
        <v>21</v>
      </c>
      <c r="H954">
        <v>50000000</v>
      </c>
      <c r="I954">
        <v>2000</v>
      </c>
      <c r="J954">
        <v>6.5</v>
      </c>
    </row>
    <row r="955" spans="1:10" x14ac:dyDescent="0.3">
      <c r="A955" t="s">
        <v>3273</v>
      </c>
      <c r="B955">
        <v>113</v>
      </c>
      <c r="C955">
        <v>56724080</v>
      </c>
      <c r="D955" t="s">
        <v>1099</v>
      </c>
      <c r="E955" t="s">
        <v>3275</v>
      </c>
      <c r="F955" t="s">
        <v>20</v>
      </c>
      <c r="G955" t="s">
        <v>21</v>
      </c>
      <c r="H955">
        <v>50000000</v>
      </c>
      <c r="I955">
        <v>2012</v>
      </c>
      <c r="J955">
        <v>6.7</v>
      </c>
    </row>
    <row r="956" spans="1:10" x14ac:dyDescent="0.3">
      <c r="A956" t="s">
        <v>1993</v>
      </c>
      <c r="B956">
        <v>140</v>
      </c>
      <c r="C956">
        <v>44484065</v>
      </c>
      <c r="D956" t="s">
        <v>749</v>
      </c>
      <c r="E956" t="s">
        <v>3277</v>
      </c>
      <c r="F956" t="s">
        <v>20</v>
      </c>
      <c r="G956" t="s">
        <v>520</v>
      </c>
      <c r="H956">
        <v>50000000</v>
      </c>
      <c r="I956">
        <v>1998</v>
      </c>
      <c r="J956">
        <v>7.3</v>
      </c>
    </row>
    <row r="957" spans="1:10" x14ac:dyDescent="0.3">
      <c r="A957" t="s">
        <v>3278</v>
      </c>
      <c r="B957">
        <v>89</v>
      </c>
      <c r="C957">
        <v>47553512</v>
      </c>
      <c r="D957" t="s">
        <v>37</v>
      </c>
      <c r="E957" t="s">
        <v>3280</v>
      </c>
      <c r="F957" t="s">
        <v>20</v>
      </c>
      <c r="G957" t="s">
        <v>21</v>
      </c>
      <c r="H957">
        <v>50000000</v>
      </c>
      <c r="I957">
        <v>2014</v>
      </c>
      <c r="J957">
        <v>5.8</v>
      </c>
    </row>
    <row r="958" spans="1:10" x14ac:dyDescent="0.3">
      <c r="A958" t="s">
        <v>3282</v>
      </c>
      <c r="B958">
        <v>104</v>
      </c>
      <c r="C958">
        <v>42610000</v>
      </c>
      <c r="D958" t="s">
        <v>287</v>
      </c>
      <c r="E958" t="s">
        <v>3284</v>
      </c>
      <c r="F958" t="s">
        <v>20</v>
      </c>
      <c r="G958" t="s">
        <v>21</v>
      </c>
      <c r="H958">
        <v>55000000</v>
      </c>
      <c r="I958">
        <v>1994</v>
      </c>
      <c r="J958">
        <v>5.5</v>
      </c>
    </row>
    <row r="959" spans="1:10" x14ac:dyDescent="0.3">
      <c r="A959" t="s">
        <v>1843</v>
      </c>
      <c r="B959">
        <v>106</v>
      </c>
      <c r="C959">
        <v>41482207</v>
      </c>
      <c r="D959" t="s">
        <v>595</v>
      </c>
      <c r="E959" t="s">
        <v>3287</v>
      </c>
      <c r="F959" t="s">
        <v>20</v>
      </c>
      <c r="G959" t="s">
        <v>21</v>
      </c>
      <c r="H959">
        <v>50000000</v>
      </c>
      <c r="I959">
        <v>1990</v>
      </c>
      <c r="J959">
        <v>6.3</v>
      </c>
    </row>
    <row r="960" spans="1:10" x14ac:dyDescent="0.3">
      <c r="A960" t="s">
        <v>3112</v>
      </c>
      <c r="B960">
        <v>141</v>
      </c>
      <c r="C960">
        <v>47105085</v>
      </c>
      <c r="D960" t="s">
        <v>1272</v>
      </c>
      <c r="E960" t="s">
        <v>3289</v>
      </c>
      <c r="F960" t="s">
        <v>20</v>
      </c>
      <c r="G960" t="s">
        <v>21</v>
      </c>
      <c r="H960">
        <v>50000000</v>
      </c>
      <c r="I960">
        <v>2014</v>
      </c>
      <c r="J960">
        <v>7.4</v>
      </c>
    </row>
    <row r="961" spans="1:10" x14ac:dyDescent="0.3">
      <c r="A961" t="s">
        <v>1669</v>
      </c>
      <c r="B961">
        <v>124</v>
      </c>
      <c r="C961">
        <v>41256277</v>
      </c>
      <c r="D961" t="s">
        <v>37</v>
      </c>
      <c r="E961" t="s">
        <v>3290</v>
      </c>
      <c r="F961" t="s">
        <v>20</v>
      </c>
      <c r="G961" t="s">
        <v>21</v>
      </c>
      <c r="H961">
        <v>50000000</v>
      </c>
      <c r="I961">
        <v>1997</v>
      </c>
      <c r="J961">
        <v>5.9</v>
      </c>
    </row>
    <row r="962" spans="1:10" x14ac:dyDescent="0.3">
      <c r="A962" t="s">
        <v>3292</v>
      </c>
      <c r="B962">
        <v>98</v>
      </c>
      <c r="C962">
        <v>50740078</v>
      </c>
      <c r="D962" t="s">
        <v>1446</v>
      </c>
      <c r="E962" t="s">
        <v>3293</v>
      </c>
      <c r="F962" t="s">
        <v>20</v>
      </c>
      <c r="G962" t="s">
        <v>520</v>
      </c>
      <c r="H962">
        <v>45000000</v>
      </c>
      <c r="I962">
        <v>2004</v>
      </c>
      <c r="J962">
        <v>6.2</v>
      </c>
    </row>
    <row r="963" spans="1:10" x14ac:dyDescent="0.3">
      <c r="A963" t="s">
        <v>3295</v>
      </c>
      <c r="B963">
        <v>108</v>
      </c>
      <c r="C963">
        <v>40203020</v>
      </c>
      <c r="D963" t="s">
        <v>936</v>
      </c>
      <c r="E963" t="s">
        <v>3296</v>
      </c>
      <c r="F963" t="s">
        <v>20</v>
      </c>
      <c r="G963" t="s">
        <v>34</v>
      </c>
      <c r="H963">
        <v>40000000</v>
      </c>
      <c r="I963">
        <v>2004</v>
      </c>
      <c r="J963">
        <v>5.9</v>
      </c>
    </row>
    <row r="964" spans="1:10" x14ac:dyDescent="0.3">
      <c r="A964" t="s">
        <v>3298</v>
      </c>
      <c r="B964">
        <v>114</v>
      </c>
      <c r="C964">
        <v>40905277</v>
      </c>
      <c r="D964" t="s">
        <v>3299</v>
      </c>
      <c r="E964" t="s">
        <v>3300</v>
      </c>
      <c r="F964" t="s">
        <v>20</v>
      </c>
      <c r="G964" t="s">
        <v>21</v>
      </c>
      <c r="H964">
        <v>50000000</v>
      </c>
      <c r="I964">
        <v>2003</v>
      </c>
      <c r="J964">
        <v>6.5</v>
      </c>
    </row>
    <row r="965" spans="1:10" x14ac:dyDescent="0.3">
      <c r="A965" t="s">
        <v>3302</v>
      </c>
      <c r="B965">
        <v>101</v>
      </c>
      <c r="C965">
        <v>38590500</v>
      </c>
      <c r="D965" t="s">
        <v>30</v>
      </c>
      <c r="E965" t="s">
        <v>3304</v>
      </c>
      <c r="F965" t="s">
        <v>20</v>
      </c>
      <c r="G965" t="s">
        <v>21</v>
      </c>
      <c r="H965">
        <v>50000000</v>
      </c>
      <c r="I965">
        <v>1994</v>
      </c>
      <c r="J965">
        <v>4.4000000000000004</v>
      </c>
    </row>
    <row r="966" spans="1:10" x14ac:dyDescent="0.3">
      <c r="A966" t="s">
        <v>3085</v>
      </c>
      <c r="B966">
        <v>93</v>
      </c>
      <c r="C966">
        <v>39177541</v>
      </c>
      <c r="D966" t="s">
        <v>100</v>
      </c>
      <c r="E966" t="s">
        <v>3306</v>
      </c>
      <c r="F966" t="s">
        <v>20</v>
      </c>
      <c r="G966" t="s">
        <v>21</v>
      </c>
      <c r="H966">
        <v>50000000</v>
      </c>
      <c r="I966">
        <v>2005</v>
      </c>
      <c r="J966">
        <v>3.5</v>
      </c>
    </row>
    <row r="967" spans="1:10" x14ac:dyDescent="0.3">
      <c r="A967" t="s">
        <v>3308</v>
      </c>
      <c r="B967">
        <v>119</v>
      </c>
      <c r="C967">
        <v>39778599</v>
      </c>
      <c r="D967" t="s">
        <v>1201</v>
      </c>
      <c r="E967" t="s">
        <v>3310</v>
      </c>
      <c r="F967" t="s">
        <v>20</v>
      </c>
      <c r="G967" t="s">
        <v>21</v>
      </c>
      <c r="H967">
        <v>50000000</v>
      </c>
      <c r="I967">
        <v>2000</v>
      </c>
      <c r="J967">
        <v>6.6</v>
      </c>
    </row>
    <row r="968" spans="1:10" x14ac:dyDescent="0.3">
      <c r="A968" t="s">
        <v>2128</v>
      </c>
      <c r="B968">
        <v>119</v>
      </c>
      <c r="C968">
        <v>37486138</v>
      </c>
      <c r="D968" t="s">
        <v>936</v>
      </c>
      <c r="E968" t="s">
        <v>3312</v>
      </c>
      <c r="F968" t="s">
        <v>20</v>
      </c>
      <c r="G968" t="s">
        <v>21</v>
      </c>
      <c r="H968">
        <v>50000000</v>
      </c>
      <c r="I968">
        <v>2004</v>
      </c>
      <c r="J968">
        <v>6</v>
      </c>
    </row>
    <row r="969" spans="1:10" x14ac:dyDescent="0.3">
      <c r="A969" t="s">
        <v>3217</v>
      </c>
      <c r="B969">
        <v>99</v>
      </c>
      <c r="C969">
        <v>38105077</v>
      </c>
      <c r="D969" t="s">
        <v>227</v>
      </c>
      <c r="E969" t="s">
        <v>3315</v>
      </c>
      <c r="F969" t="s">
        <v>20</v>
      </c>
      <c r="G969" t="s">
        <v>21</v>
      </c>
      <c r="H969">
        <v>40000000</v>
      </c>
      <c r="I969">
        <v>2009</v>
      </c>
      <c r="J969">
        <v>6.4</v>
      </c>
    </row>
    <row r="970" spans="1:10" x14ac:dyDescent="0.3">
      <c r="A970" t="s">
        <v>52</v>
      </c>
      <c r="B970">
        <v>137</v>
      </c>
      <c r="C970">
        <v>35168395</v>
      </c>
      <c r="D970" t="s">
        <v>3093</v>
      </c>
      <c r="E970" t="s">
        <v>3317</v>
      </c>
      <c r="F970" t="s">
        <v>20</v>
      </c>
      <c r="G970" t="s">
        <v>21</v>
      </c>
      <c r="H970">
        <v>50000000</v>
      </c>
      <c r="I970">
        <v>1999</v>
      </c>
      <c r="J970">
        <v>6.5</v>
      </c>
    </row>
    <row r="971" spans="1:10" x14ac:dyDescent="0.3">
      <c r="A971" t="s">
        <v>3323</v>
      </c>
      <c r="B971">
        <v>117</v>
      </c>
      <c r="C971">
        <v>32800000</v>
      </c>
      <c r="D971" t="s">
        <v>3325</v>
      </c>
      <c r="E971" t="s">
        <v>3326</v>
      </c>
      <c r="F971" t="s">
        <v>20</v>
      </c>
      <c r="G971" t="s">
        <v>21</v>
      </c>
      <c r="H971">
        <v>40000000</v>
      </c>
      <c r="I971">
        <v>1996</v>
      </c>
      <c r="J971">
        <v>4.3</v>
      </c>
    </row>
    <row r="972" spans="1:10" x14ac:dyDescent="0.3">
      <c r="A972" t="s">
        <v>2950</v>
      </c>
      <c r="B972">
        <v>87</v>
      </c>
      <c r="C972">
        <v>33643461</v>
      </c>
      <c r="D972" t="s">
        <v>1974</v>
      </c>
      <c r="E972" t="s">
        <v>3327</v>
      </c>
      <c r="F972" t="s">
        <v>20</v>
      </c>
      <c r="G972" t="s">
        <v>21</v>
      </c>
      <c r="H972">
        <v>50000000</v>
      </c>
      <c r="I972">
        <v>2010</v>
      </c>
      <c r="J972">
        <v>4.2</v>
      </c>
    </row>
    <row r="973" spans="1:10" x14ac:dyDescent="0.3">
      <c r="A973" t="s">
        <v>2363</v>
      </c>
      <c r="B973">
        <v>129</v>
      </c>
      <c r="C973">
        <v>32741596</v>
      </c>
      <c r="D973" t="s">
        <v>3329</v>
      </c>
      <c r="E973" t="s">
        <v>3330</v>
      </c>
      <c r="F973" t="s">
        <v>20</v>
      </c>
      <c r="G973" t="s">
        <v>21</v>
      </c>
      <c r="H973">
        <v>50000000</v>
      </c>
      <c r="I973">
        <v>2010</v>
      </c>
      <c r="J973">
        <v>6.5</v>
      </c>
    </row>
    <row r="974" spans="1:10" x14ac:dyDescent="0.3">
      <c r="A974" t="s">
        <v>3331</v>
      </c>
      <c r="B974">
        <v>115</v>
      </c>
      <c r="C974">
        <v>31874869</v>
      </c>
      <c r="D974" t="s">
        <v>1451</v>
      </c>
      <c r="E974" t="s">
        <v>3332</v>
      </c>
      <c r="F974" t="s">
        <v>20</v>
      </c>
      <c r="G974" t="s">
        <v>21</v>
      </c>
      <c r="H974">
        <v>50000000</v>
      </c>
      <c r="I974">
        <v>2002</v>
      </c>
      <c r="J974">
        <v>6.1</v>
      </c>
    </row>
    <row r="975" spans="1:10" x14ac:dyDescent="0.3">
      <c r="A975" t="s">
        <v>709</v>
      </c>
      <c r="B975">
        <v>132</v>
      </c>
      <c r="C975">
        <v>30306268</v>
      </c>
      <c r="D975" t="s">
        <v>227</v>
      </c>
      <c r="E975" t="s">
        <v>3335</v>
      </c>
      <c r="F975" t="s">
        <v>20</v>
      </c>
      <c r="G975" t="s">
        <v>966</v>
      </c>
      <c r="H975">
        <v>50000000</v>
      </c>
      <c r="I975">
        <v>1995</v>
      </c>
      <c r="J975">
        <v>6.3</v>
      </c>
    </row>
    <row r="976" spans="1:10" x14ac:dyDescent="0.3">
      <c r="A976" t="s">
        <v>3337</v>
      </c>
      <c r="B976">
        <v>131</v>
      </c>
      <c r="C976">
        <v>27667947</v>
      </c>
      <c r="D976" t="s">
        <v>1392</v>
      </c>
      <c r="E976" t="s">
        <v>3339</v>
      </c>
      <c r="F976" t="s">
        <v>20</v>
      </c>
      <c r="G976" t="s">
        <v>34</v>
      </c>
      <c r="H976">
        <v>50000000</v>
      </c>
      <c r="I976">
        <v>2007</v>
      </c>
      <c r="J976">
        <v>6.2</v>
      </c>
    </row>
    <row r="977" spans="1:10" x14ac:dyDescent="0.3">
      <c r="A977" t="s">
        <v>2482</v>
      </c>
      <c r="B977">
        <v>95</v>
      </c>
      <c r="C977">
        <v>27067160</v>
      </c>
      <c r="D977" t="s">
        <v>936</v>
      </c>
      <c r="E977" t="s">
        <v>3342</v>
      </c>
      <c r="F977" t="s">
        <v>20</v>
      </c>
      <c r="G977" t="s">
        <v>21</v>
      </c>
      <c r="H977">
        <v>50000000</v>
      </c>
      <c r="I977">
        <v>1999</v>
      </c>
      <c r="J977">
        <v>5.9</v>
      </c>
    </row>
    <row r="978" spans="1:10" x14ac:dyDescent="0.3">
      <c r="A978" t="s">
        <v>3344</v>
      </c>
      <c r="B978">
        <v>125</v>
      </c>
      <c r="C978">
        <v>26616999</v>
      </c>
      <c r="D978" t="s">
        <v>1102</v>
      </c>
      <c r="E978" t="s">
        <v>3346</v>
      </c>
      <c r="F978" t="s">
        <v>20</v>
      </c>
      <c r="G978" t="s">
        <v>21</v>
      </c>
      <c r="H978">
        <v>40000000</v>
      </c>
      <c r="I978">
        <v>2013</v>
      </c>
      <c r="J978">
        <v>5.9</v>
      </c>
    </row>
    <row r="979" spans="1:10" x14ac:dyDescent="0.3">
      <c r="A979" t="s">
        <v>868</v>
      </c>
      <c r="B979">
        <v>98</v>
      </c>
      <c r="C979">
        <v>26536120</v>
      </c>
      <c r="D979" t="s">
        <v>749</v>
      </c>
      <c r="E979" t="s">
        <v>3349</v>
      </c>
      <c r="F979" t="s">
        <v>20</v>
      </c>
      <c r="G979" t="s">
        <v>520</v>
      </c>
      <c r="H979">
        <v>50000000</v>
      </c>
      <c r="I979">
        <v>2003</v>
      </c>
      <c r="J979">
        <v>6.5</v>
      </c>
    </row>
    <row r="980" spans="1:10" x14ac:dyDescent="0.3">
      <c r="A980" t="s">
        <v>2363</v>
      </c>
      <c r="B980">
        <v>110</v>
      </c>
      <c r="C980">
        <v>26199517</v>
      </c>
      <c r="D980" t="s">
        <v>749</v>
      </c>
      <c r="E980" t="s">
        <v>3351</v>
      </c>
      <c r="F980" t="s">
        <v>20</v>
      </c>
      <c r="G980" t="s">
        <v>21</v>
      </c>
      <c r="H980">
        <v>50000000</v>
      </c>
      <c r="I980">
        <v>2002</v>
      </c>
      <c r="J980">
        <v>6.4</v>
      </c>
    </row>
    <row r="981" spans="1:10" x14ac:dyDescent="0.3">
      <c r="A981" t="s">
        <v>1214</v>
      </c>
      <c r="B981">
        <v>118</v>
      </c>
      <c r="C981">
        <v>25450527</v>
      </c>
      <c r="D981" t="s">
        <v>749</v>
      </c>
      <c r="E981" t="s">
        <v>3353</v>
      </c>
      <c r="F981" t="s">
        <v>20</v>
      </c>
      <c r="G981" t="s">
        <v>21</v>
      </c>
      <c r="H981">
        <v>50000000</v>
      </c>
      <c r="I981">
        <v>2009</v>
      </c>
      <c r="J981">
        <v>6.5</v>
      </c>
    </row>
    <row r="982" spans="1:10" x14ac:dyDescent="0.3">
      <c r="A982" t="s">
        <v>3354</v>
      </c>
      <c r="B982">
        <v>101</v>
      </c>
      <c r="C982">
        <v>25407250</v>
      </c>
      <c r="D982" t="s">
        <v>155</v>
      </c>
      <c r="E982" t="s">
        <v>3356</v>
      </c>
      <c r="F982" t="s">
        <v>20</v>
      </c>
      <c r="G982" t="s">
        <v>21</v>
      </c>
      <c r="H982">
        <v>50000000</v>
      </c>
      <c r="I982">
        <v>1996</v>
      </c>
      <c r="J982">
        <v>5.7</v>
      </c>
    </row>
    <row r="983" spans="1:10" x14ac:dyDescent="0.3">
      <c r="A983" t="s">
        <v>410</v>
      </c>
      <c r="B983">
        <v>90</v>
      </c>
      <c r="C983">
        <v>23159305</v>
      </c>
      <c r="D983" t="s">
        <v>417</v>
      </c>
      <c r="E983" t="s">
        <v>3362</v>
      </c>
      <c r="F983" t="s">
        <v>20</v>
      </c>
      <c r="G983" t="s">
        <v>21</v>
      </c>
      <c r="H983">
        <v>70000000</v>
      </c>
      <c r="I983">
        <v>1999</v>
      </c>
      <c r="J983">
        <v>8</v>
      </c>
    </row>
    <row r="984" spans="1:10" x14ac:dyDescent="0.3">
      <c r="A984" t="s">
        <v>3364</v>
      </c>
      <c r="B984">
        <v>119</v>
      </c>
      <c r="C984">
        <v>24006726</v>
      </c>
      <c r="D984" t="s">
        <v>3365</v>
      </c>
      <c r="E984" t="s">
        <v>3366</v>
      </c>
      <c r="F984" t="s">
        <v>20</v>
      </c>
      <c r="G984" t="s">
        <v>21</v>
      </c>
      <c r="H984">
        <v>50000000</v>
      </c>
      <c r="I984">
        <v>2004</v>
      </c>
      <c r="J984">
        <v>7.3</v>
      </c>
    </row>
    <row r="985" spans="1:10" x14ac:dyDescent="0.3">
      <c r="A985" t="s">
        <v>1502</v>
      </c>
      <c r="B985">
        <v>139</v>
      </c>
      <c r="C985">
        <v>20389967</v>
      </c>
      <c r="D985" t="s">
        <v>3368</v>
      </c>
      <c r="E985" t="s">
        <v>3369</v>
      </c>
      <c r="F985" t="s">
        <v>20</v>
      </c>
      <c r="G985" t="s">
        <v>21</v>
      </c>
      <c r="H985">
        <v>50000000</v>
      </c>
      <c r="I985">
        <v>2016</v>
      </c>
      <c r="J985">
        <v>6.7</v>
      </c>
    </row>
    <row r="986" spans="1:10" x14ac:dyDescent="0.3">
      <c r="A986" t="s">
        <v>2969</v>
      </c>
      <c r="B986">
        <v>130</v>
      </c>
      <c r="C986">
        <v>19593740</v>
      </c>
      <c r="D986" t="s">
        <v>1392</v>
      </c>
      <c r="E986" t="s">
        <v>3371</v>
      </c>
      <c r="F986" t="s">
        <v>20</v>
      </c>
      <c r="G986" t="s">
        <v>21</v>
      </c>
      <c r="H986">
        <v>50000000</v>
      </c>
      <c r="I986">
        <v>2003</v>
      </c>
      <c r="J986">
        <v>7.5</v>
      </c>
    </row>
    <row r="987" spans="1:10" x14ac:dyDescent="0.3">
      <c r="A987" t="s">
        <v>2810</v>
      </c>
      <c r="B987">
        <v>100</v>
      </c>
      <c r="C987">
        <v>19118247</v>
      </c>
      <c r="D987" t="s">
        <v>1399</v>
      </c>
      <c r="E987" t="s">
        <v>3373</v>
      </c>
      <c r="F987" t="s">
        <v>20</v>
      </c>
      <c r="G987" t="s">
        <v>21</v>
      </c>
      <c r="H987">
        <v>40000000</v>
      </c>
      <c r="I987">
        <v>2005</v>
      </c>
      <c r="J987">
        <v>5.4</v>
      </c>
    </row>
    <row r="988" spans="1:10" x14ac:dyDescent="0.3">
      <c r="A988" t="s">
        <v>3210</v>
      </c>
      <c r="B988">
        <v>114</v>
      </c>
      <c r="C988">
        <v>26442251</v>
      </c>
      <c r="D988" t="s">
        <v>315</v>
      </c>
      <c r="E988" t="s">
        <v>3374</v>
      </c>
      <c r="F988" t="s">
        <v>20</v>
      </c>
      <c r="G988" t="s">
        <v>21</v>
      </c>
      <c r="H988">
        <v>50000000</v>
      </c>
      <c r="I988">
        <v>2015</v>
      </c>
      <c r="J988">
        <v>6.6</v>
      </c>
    </row>
    <row r="989" spans="1:10" x14ac:dyDescent="0.3">
      <c r="A989" t="s">
        <v>3375</v>
      </c>
      <c r="B989">
        <v>96</v>
      </c>
      <c r="C989">
        <v>17114882</v>
      </c>
      <c r="D989" t="s">
        <v>1451</v>
      </c>
      <c r="E989" t="s">
        <v>3376</v>
      </c>
      <c r="F989" t="s">
        <v>20</v>
      </c>
      <c r="G989" t="s">
        <v>21</v>
      </c>
      <c r="H989">
        <v>25000000</v>
      </c>
      <c r="I989">
        <v>2007</v>
      </c>
      <c r="J989">
        <v>7.7</v>
      </c>
    </row>
    <row r="990" spans="1:10" x14ac:dyDescent="0.3">
      <c r="A990" t="s">
        <v>3378</v>
      </c>
      <c r="B990">
        <v>110</v>
      </c>
      <c r="C990">
        <v>18472363</v>
      </c>
      <c r="D990" t="s">
        <v>2147</v>
      </c>
      <c r="E990" t="s">
        <v>3379</v>
      </c>
      <c r="F990" t="s">
        <v>20</v>
      </c>
      <c r="G990" t="s">
        <v>21</v>
      </c>
      <c r="H990">
        <v>50000000</v>
      </c>
      <c r="I990">
        <v>2005</v>
      </c>
      <c r="J990">
        <v>5.8</v>
      </c>
    </row>
    <row r="991" spans="1:10" x14ac:dyDescent="0.3">
      <c r="A991" t="s">
        <v>1296</v>
      </c>
      <c r="B991">
        <v>158</v>
      </c>
      <c r="C991">
        <v>14131298</v>
      </c>
      <c r="D991" t="s">
        <v>2203</v>
      </c>
      <c r="E991" t="s">
        <v>3382</v>
      </c>
      <c r="F991" t="s">
        <v>20</v>
      </c>
      <c r="G991" t="s">
        <v>966</v>
      </c>
      <c r="H991">
        <v>390000000</v>
      </c>
      <c r="I991">
        <v>1999</v>
      </c>
      <c r="J991">
        <v>6.4</v>
      </c>
    </row>
    <row r="992" spans="1:10" x14ac:dyDescent="0.3">
      <c r="A992" t="s">
        <v>3384</v>
      </c>
      <c r="B992">
        <v>102</v>
      </c>
      <c r="C992">
        <v>21557240</v>
      </c>
      <c r="D992" t="s">
        <v>3385</v>
      </c>
      <c r="E992" t="s">
        <v>3386</v>
      </c>
      <c r="F992" t="s">
        <v>20</v>
      </c>
      <c r="G992" t="s">
        <v>21</v>
      </c>
      <c r="H992">
        <v>49900000</v>
      </c>
      <c r="I992">
        <v>2011</v>
      </c>
      <c r="J992">
        <v>5.6</v>
      </c>
    </row>
    <row r="993" spans="1:10" x14ac:dyDescent="0.3">
      <c r="A993" t="s">
        <v>3387</v>
      </c>
      <c r="B993">
        <v>84</v>
      </c>
      <c r="C993">
        <v>21283440</v>
      </c>
      <c r="D993" t="s">
        <v>1265</v>
      </c>
      <c r="E993" t="s">
        <v>3389</v>
      </c>
      <c r="F993" t="s">
        <v>20</v>
      </c>
      <c r="G993" t="s">
        <v>21</v>
      </c>
      <c r="H993">
        <v>55000000</v>
      </c>
      <c r="I993">
        <v>2011</v>
      </c>
      <c r="J993">
        <v>6</v>
      </c>
    </row>
    <row r="994" spans="1:10" x14ac:dyDescent="0.3">
      <c r="A994" t="s">
        <v>3390</v>
      </c>
      <c r="B994">
        <v>115</v>
      </c>
      <c r="C994">
        <v>10556196</v>
      </c>
      <c r="D994" t="s">
        <v>1392</v>
      </c>
      <c r="E994" t="s">
        <v>3391</v>
      </c>
      <c r="F994" t="s">
        <v>20</v>
      </c>
      <c r="G994" t="s">
        <v>21</v>
      </c>
      <c r="H994">
        <v>50000000</v>
      </c>
      <c r="I994">
        <v>1997</v>
      </c>
      <c r="J994">
        <v>6.2</v>
      </c>
    </row>
    <row r="995" spans="1:10" x14ac:dyDescent="0.3">
      <c r="A995" t="s">
        <v>3393</v>
      </c>
      <c r="B995">
        <v>99</v>
      </c>
      <c r="C995">
        <v>16671505</v>
      </c>
      <c r="D995" t="s">
        <v>3395</v>
      </c>
      <c r="E995" t="s">
        <v>3396</v>
      </c>
      <c r="F995" t="s">
        <v>20</v>
      </c>
      <c r="G995" t="s">
        <v>21</v>
      </c>
      <c r="H995">
        <v>50000000</v>
      </c>
      <c r="I995">
        <v>1994</v>
      </c>
      <c r="J995">
        <v>5.9</v>
      </c>
    </row>
    <row r="996" spans="1:10" x14ac:dyDescent="0.3">
      <c r="A996" t="s">
        <v>391</v>
      </c>
      <c r="B996">
        <v>135</v>
      </c>
      <c r="C996">
        <v>10400000</v>
      </c>
      <c r="D996" t="s">
        <v>146</v>
      </c>
      <c r="E996" t="s">
        <v>3397</v>
      </c>
      <c r="F996" t="s">
        <v>20</v>
      </c>
      <c r="G996" t="s">
        <v>21</v>
      </c>
      <c r="H996">
        <v>50000000</v>
      </c>
      <c r="I996">
        <v>1995</v>
      </c>
      <c r="J996">
        <v>5.0999999999999996</v>
      </c>
    </row>
    <row r="997" spans="1:10" x14ac:dyDescent="0.3">
      <c r="A997" t="s">
        <v>354</v>
      </c>
      <c r="B997">
        <v>108</v>
      </c>
      <c r="C997">
        <v>9528092</v>
      </c>
      <c r="D997" t="s">
        <v>2298</v>
      </c>
      <c r="E997" t="s">
        <v>3398</v>
      </c>
      <c r="F997" t="s">
        <v>20</v>
      </c>
      <c r="G997" t="s">
        <v>21</v>
      </c>
      <c r="H997">
        <v>22000000</v>
      </c>
      <c r="I997">
        <v>2010</v>
      </c>
      <c r="J997">
        <v>6.8</v>
      </c>
    </row>
    <row r="998" spans="1:10" x14ac:dyDescent="0.3">
      <c r="A998" t="s">
        <v>1142</v>
      </c>
      <c r="B998">
        <v>127</v>
      </c>
      <c r="C998">
        <v>10137232</v>
      </c>
      <c r="D998" t="s">
        <v>3403</v>
      </c>
      <c r="E998" t="s">
        <v>3405</v>
      </c>
      <c r="F998" t="s">
        <v>20</v>
      </c>
      <c r="G998" t="s">
        <v>966</v>
      </c>
      <c r="H998">
        <v>50000000</v>
      </c>
      <c r="I998">
        <v>2005</v>
      </c>
      <c r="J998">
        <v>6</v>
      </c>
    </row>
    <row r="999" spans="1:10" x14ac:dyDescent="0.3">
      <c r="A999" t="s">
        <v>2988</v>
      </c>
      <c r="B999">
        <v>107</v>
      </c>
      <c r="C999">
        <v>9795017</v>
      </c>
      <c r="D999" t="s">
        <v>1392</v>
      </c>
      <c r="E999" t="s">
        <v>3406</v>
      </c>
      <c r="F999" t="s">
        <v>20</v>
      </c>
      <c r="G999" t="s">
        <v>21</v>
      </c>
      <c r="H999">
        <v>50000000</v>
      </c>
      <c r="I999">
        <v>1995</v>
      </c>
      <c r="J999">
        <v>5.0999999999999996</v>
      </c>
    </row>
    <row r="1000" spans="1:10" x14ac:dyDescent="0.3">
      <c r="A1000" t="s">
        <v>2868</v>
      </c>
      <c r="B1000">
        <v>95</v>
      </c>
      <c r="C1000">
        <v>20488579</v>
      </c>
      <c r="D1000" t="s">
        <v>1823</v>
      </c>
      <c r="E1000" t="s">
        <v>3407</v>
      </c>
      <c r="F1000" t="s">
        <v>20</v>
      </c>
      <c r="G1000" t="s">
        <v>21</v>
      </c>
      <c r="H1000">
        <v>50000000</v>
      </c>
      <c r="I1000">
        <v>2009</v>
      </c>
      <c r="J1000">
        <v>5.8</v>
      </c>
    </row>
    <row r="1001" spans="1:10" x14ac:dyDescent="0.3">
      <c r="A1001" t="s">
        <v>3408</v>
      </c>
      <c r="B1001">
        <v>124</v>
      </c>
      <c r="C1001">
        <v>19445217</v>
      </c>
      <c r="D1001" t="s">
        <v>467</v>
      </c>
      <c r="E1001" t="s">
        <v>3411</v>
      </c>
      <c r="F1001" t="s">
        <v>20</v>
      </c>
      <c r="G1001" t="s">
        <v>21</v>
      </c>
      <c r="H1001">
        <v>60000000</v>
      </c>
      <c r="I1001">
        <v>2013</v>
      </c>
      <c r="J1001">
        <v>6.2</v>
      </c>
    </row>
    <row r="1002" spans="1:10" x14ac:dyDescent="0.3">
      <c r="A1002" t="s">
        <v>3413</v>
      </c>
      <c r="B1002">
        <v>109</v>
      </c>
      <c r="C1002">
        <v>8355815</v>
      </c>
      <c r="D1002" t="s">
        <v>3325</v>
      </c>
      <c r="E1002" t="s">
        <v>3414</v>
      </c>
      <c r="F1002" t="s">
        <v>20</v>
      </c>
      <c r="G1002" t="s">
        <v>34</v>
      </c>
      <c r="H1002">
        <v>55000000</v>
      </c>
      <c r="I1002">
        <v>2002</v>
      </c>
      <c r="J1002">
        <v>6.4</v>
      </c>
    </row>
    <row r="1003" spans="1:10" x14ac:dyDescent="0.3">
      <c r="A1003" t="s">
        <v>1383</v>
      </c>
      <c r="B1003">
        <v>102</v>
      </c>
      <c r="C1003">
        <v>28837115</v>
      </c>
      <c r="D1003" t="s">
        <v>1099</v>
      </c>
      <c r="E1003" t="s">
        <v>3415</v>
      </c>
      <c r="F1003" t="s">
        <v>20</v>
      </c>
      <c r="G1003" t="s">
        <v>21</v>
      </c>
      <c r="H1003">
        <v>50000000</v>
      </c>
      <c r="I1003">
        <v>2016</v>
      </c>
      <c r="J1003">
        <v>4.8</v>
      </c>
    </row>
    <row r="1004" spans="1:10" x14ac:dyDescent="0.3">
      <c r="A1004" t="s">
        <v>3416</v>
      </c>
      <c r="B1004">
        <v>88</v>
      </c>
      <c r="C1004">
        <v>6471394</v>
      </c>
      <c r="D1004" t="s">
        <v>678</v>
      </c>
      <c r="E1004" t="s">
        <v>3418</v>
      </c>
      <c r="F1004" t="s">
        <v>20</v>
      </c>
      <c r="G1004" t="s">
        <v>21</v>
      </c>
      <c r="H1004">
        <v>50000000</v>
      </c>
      <c r="I1004">
        <v>2004</v>
      </c>
      <c r="J1004">
        <v>4.9000000000000004</v>
      </c>
    </row>
    <row r="1005" spans="1:10" x14ac:dyDescent="0.3">
      <c r="A1005" t="s">
        <v>1979</v>
      </c>
      <c r="B1005">
        <v>87</v>
      </c>
      <c r="C1005">
        <v>6291602</v>
      </c>
      <c r="D1005" t="s">
        <v>3420</v>
      </c>
      <c r="E1005" t="s">
        <v>3421</v>
      </c>
      <c r="F1005" t="s">
        <v>20</v>
      </c>
      <c r="G1005" t="s">
        <v>21</v>
      </c>
      <c r="H1005">
        <v>50000000</v>
      </c>
      <c r="I1005">
        <v>2000</v>
      </c>
      <c r="J1005">
        <v>5.6</v>
      </c>
    </row>
    <row r="1006" spans="1:10" x14ac:dyDescent="0.3">
      <c r="A1006" t="s">
        <v>3422</v>
      </c>
      <c r="B1006">
        <v>104</v>
      </c>
      <c r="C1006">
        <v>10706786</v>
      </c>
      <c r="D1006" t="s">
        <v>903</v>
      </c>
      <c r="E1006" t="s">
        <v>3423</v>
      </c>
      <c r="F1006" t="s">
        <v>20</v>
      </c>
      <c r="G1006" t="s">
        <v>21</v>
      </c>
      <c r="H1006">
        <v>50000000</v>
      </c>
      <c r="I1006">
        <v>2011</v>
      </c>
      <c r="J1006">
        <v>5.5</v>
      </c>
    </row>
    <row r="1007" spans="1:10" x14ac:dyDescent="0.3">
      <c r="A1007" t="s">
        <v>2211</v>
      </c>
      <c r="B1007">
        <v>96</v>
      </c>
      <c r="C1007">
        <v>8742261</v>
      </c>
      <c r="D1007" t="s">
        <v>749</v>
      </c>
      <c r="E1007" t="s">
        <v>3425</v>
      </c>
      <c r="F1007" t="s">
        <v>20</v>
      </c>
      <c r="G1007" t="s">
        <v>182</v>
      </c>
      <c r="H1007">
        <v>18000000</v>
      </c>
      <c r="I1007">
        <v>2009</v>
      </c>
      <c r="J1007">
        <v>3.7</v>
      </c>
    </row>
    <row r="1008" spans="1:10" x14ac:dyDescent="0.3">
      <c r="A1008" t="s">
        <v>3427</v>
      </c>
      <c r="B1008">
        <v>85</v>
      </c>
      <c r="C1008">
        <v>43905746</v>
      </c>
      <c r="D1008" t="s">
        <v>1823</v>
      </c>
      <c r="E1008" t="s">
        <v>3428</v>
      </c>
      <c r="F1008" t="s">
        <v>20</v>
      </c>
      <c r="G1008" t="s">
        <v>21</v>
      </c>
      <c r="H1008">
        <v>49000000</v>
      </c>
      <c r="I1008">
        <v>2001</v>
      </c>
      <c r="J1008">
        <v>5.9</v>
      </c>
    </row>
    <row r="1009" spans="1:10" x14ac:dyDescent="0.3">
      <c r="A1009" t="s">
        <v>1355</v>
      </c>
      <c r="B1009">
        <v>104</v>
      </c>
      <c r="C1009">
        <v>21413502</v>
      </c>
      <c r="D1009" t="s">
        <v>3432</v>
      </c>
      <c r="E1009" t="s">
        <v>3433</v>
      </c>
      <c r="F1009" t="s">
        <v>20</v>
      </c>
      <c r="G1009" t="s">
        <v>21</v>
      </c>
      <c r="H1009">
        <v>40000000</v>
      </c>
      <c r="I1009">
        <v>1990</v>
      </c>
      <c r="J1009">
        <v>6.3</v>
      </c>
    </row>
    <row r="1010" spans="1:10" x14ac:dyDescent="0.3">
      <c r="A1010" t="s">
        <v>3435</v>
      </c>
      <c r="B1010">
        <v>135</v>
      </c>
      <c r="C1010">
        <v>7994115</v>
      </c>
      <c r="D1010" t="s">
        <v>3436</v>
      </c>
      <c r="E1010" t="s">
        <v>3437</v>
      </c>
      <c r="F1010" t="s">
        <v>20</v>
      </c>
      <c r="G1010" t="s">
        <v>34</v>
      </c>
      <c r="I1010">
        <v>2009</v>
      </c>
      <c r="J1010">
        <v>7.4</v>
      </c>
    </row>
    <row r="1011" spans="1:10" x14ac:dyDescent="0.3">
      <c r="A1011" t="s">
        <v>1005</v>
      </c>
      <c r="B1011">
        <v>190</v>
      </c>
      <c r="C1011">
        <v>124107476</v>
      </c>
      <c r="D1011" t="s">
        <v>1392</v>
      </c>
      <c r="E1011" t="s">
        <v>3440</v>
      </c>
      <c r="F1011" t="s">
        <v>20</v>
      </c>
      <c r="G1011" t="s">
        <v>21</v>
      </c>
      <c r="H1011">
        <v>48000000</v>
      </c>
      <c r="I1011">
        <v>2000</v>
      </c>
      <c r="J1011">
        <v>7.6</v>
      </c>
    </row>
    <row r="1012" spans="1:10" x14ac:dyDescent="0.3">
      <c r="A1012" t="s">
        <v>264</v>
      </c>
      <c r="B1012">
        <v>127</v>
      </c>
      <c r="C1012">
        <v>197171806</v>
      </c>
      <c r="D1012" t="s">
        <v>24</v>
      </c>
      <c r="E1012" t="s">
        <v>3442</v>
      </c>
      <c r="F1012" t="s">
        <v>20</v>
      </c>
      <c r="G1012" t="s">
        <v>21</v>
      </c>
      <c r="H1012">
        <v>48000000</v>
      </c>
      <c r="I1012">
        <v>1989</v>
      </c>
      <c r="J1012">
        <v>8.3000000000000007</v>
      </c>
    </row>
    <row r="1013" spans="1:10" x14ac:dyDescent="0.3">
      <c r="A1013" t="s">
        <v>633</v>
      </c>
      <c r="B1013">
        <v>129</v>
      </c>
      <c r="C1013">
        <v>12802907</v>
      </c>
      <c r="D1013" t="s">
        <v>146</v>
      </c>
      <c r="E1013" t="s">
        <v>3445</v>
      </c>
      <c r="F1013" t="s">
        <v>20</v>
      </c>
      <c r="G1013" t="s">
        <v>34</v>
      </c>
      <c r="I1013">
        <v>2012</v>
      </c>
      <c r="J1013">
        <v>6.6</v>
      </c>
    </row>
    <row r="1014" spans="1:10" x14ac:dyDescent="0.3">
      <c r="A1014" t="s">
        <v>918</v>
      </c>
      <c r="B1014">
        <v>120</v>
      </c>
      <c r="C1014">
        <v>31569268</v>
      </c>
      <c r="D1014" t="s">
        <v>3447</v>
      </c>
      <c r="E1014" t="s">
        <v>3448</v>
      </c>
      <c r="F1014" t="s">
        <v>20</v>
      </c>
      <c r="G1014" t="s">
        <v>21</v>
      </c>
      <c r="H1014">
        <v>49000000</v>
      </c>
      <c r="I1014">
        <v>2015</v>
      </c>
      <c r="J1014">
        <v>6.9</v>
      </c>
    </row>
    <row r="1015" spans="1:10" x14ac:dyDescent="0.3">
      <c r="A1015" t="s">
        <v>798</v>
      </c>
      <c r="B1015">
        <v>118</v>
      </c>
      <c r="C1015">
        <v>66488090</v>
      </c>
      <c r="D1015" t="s">
        <v>1403</v>
      </c>
      <c r="E1015" t="s">
        <v>3449</v>
      </c>
      <c r="F1015" t="s">
        <v>20</v>
      </c>
      <c r="G1015" t="s">
        <v>21</v>
      </c>
      <c r="H1015">
        <v>48000000</v>
      </c>
      <c r="I1015">
        <v>1999</v>
      </c>
      <c r="J1015">
        <v>6.7</v>
      </c>
    </row>
    <row r="1016" spans="1:10" x14ac:dyDescent="0.3">
      <c r="A1016" t="s">
        <v>465</v>
      </c>
      <c r="B1016">
        <v>112</v>
      </c>
      <c r="C1016">
        <v>95308367</v>
      </c>
      <c r="D1016" t="s">
        <v>1392</v>
      </c>
      <c r="E1016" t="s">
        <v>3452</v>
      </c>
      <c r="F1016" t="s">
        <v>20</v>
      </c>
      <c r="G1016" t="s">
        <v>21</v>
      </c>
      <c r="H1016">
        <v>48000000</v>
      </c>
      <c r="I1016">
        <v>2002</v>
      </c>
      <c r="J1016">
        <v>6.8</v>
      </c>
    </row>
    <row r="1017" spans="1:10" x14ac:dyDescent="0.3">
      <c r="A1017" t="s">
        <v>3454</v>
      </c>
      <c r="B1017">
        <v>89</v>
      </c>
      <c r="D1017" t="s">
        <v>3456</v>
      </c>
      <c r="E1017" t="s">
        <v>3458</v>
      </c>
      <c r="F1017" t="s">
        <v>20</v>
      </c>
      <c r="G1017" t="s">
        <v>21</v>
      </c>
      <c r="H1017">
        <v>1500000</v>
      </c>
      <c r="I1017">
        <v>2006</v>
      </c>
      <c r="J1017">
        <v>4.5999999999999996</v>
      </c>
    </row>
    <row r="1018" spans="1:10" x14ac:dyDescent="0.3">
      <c r="A1018" t="s">
        <v>2641</v>
      </c>
      <c r="B1018">
        <v>114</v>
      </c>
      <c r="C1018">
        <v>60652036</v>
      </c>
      <c r="D1018" t="s">
        <v>3460</v>
      </c>
      <c r="E1018" t="s">
        <v>3461</v>
      </c>
      <c r="F1018" t="s">
        <v>20</v>
      </c>
      <c r="G1018" t="s">
        <v>21</v>
      </c>
      <c r="H1018">
        <v>48000000</v>
      </c>
      <c r="I1018">
        <v>1999</v>
      </c>
      <c r="J1018">
        <v>7.1</v>
      </c>
    </row>
    <row r="1019" spans="1:10" x14ac:dyDescent="0.3">
      <c r="A1019" t="s">
        <v>1538</v>
      </c>
      <c r="B1019">
        <v>137</v>
      </c>
      <c r="C1019">
        <v>1206135</v>
      </c>
      <c r="D1019" t="s">
        <v>1392</v>
      </c>
      <c r="E1019" t="s">
        <v>3464</v>
      </c>
      <c r="F1019" t="s">
        <v>20</v>
      </c>
      <c r="G1019" t="s">
        <v>3466</v>
      </c>
      <c r="H1019">
        <v>50000000</v>
      </c>
      <c r="I1019">
        <v>2015</v>
      </c>
      <c r="J1019">
        <v>6.4</v>
      </c>
    </row>
    <row r="1020" spans="1:10" x14ac:dyDescent="0.3">
      <c r="A1020" t="s">
        <v>2018</v>
      </c>
      <c r="B1020">
        <v>112</v>
      </c>
      <c r="C1020">
        <v>56607223</v>
      </c>
      <c r="D1020" t="s">
        <v>2674</v>
      </c>
      <c r="E1020" t="s">
        <v>3469</v>
      </c>
      <c r="F1020" t="s">
        <v>20</v>
      </c>
      <c r="G1020" t="s">
        <v>182</v>
      </c>
      <c r="H1020">
        <v>48000000</v>
      </c>
      <c r="I1020">
        <v>2001</v>
      </c>
      <c r="J1020">
        <v>6.4</v>
      </c>
    </row>
    <row r="1021" spans="1:10" x14ac:dyDescent="0.3">
      <c r="A1021" t="s">
        <v>2781</v>
      </c>
      <c r="B1021">
        <v>120</v>
      </c>
      <c r="C1021">
        <v>50173190</v>
      </c>
      <c r="D1021" t="s">
        <v>3471</v>
      </c>
      <c r="E1021" t="s">
        <v>3472</v>
      </c>
      <c r="F1021" t="s">
        <v>20</v>
      </c>
      <c r="G1021" t="s">
        <v>21</v>
      </c>
      <c r="H1021">
        <v>48000000</v>
      </c>
      <c r="I1021">
        <v>2001</v>
      </c>
      <c r="J1021">
        <v>7.4</v>
      </c>
    </row>
    <row r="1022" spans="1:10" x14ac:dyDescent="0.3">
      <c r="A1022" t="s">
        <v>940</v>
      </c>
      <c r="B1022">
        <v>123</v>
      </c>
      <c r="C1022">
        <v>47095453</v>
      </c>
      <c r="D1022" t="s">
        <v>2327</v>
      </c>
      <c r="E1022" t="s">
        <v>3473</v>
      </c>
      <c r="F1022" t="s">
        <v>20</v>
      </c>
      <c r="G1022" t="s">
        <v>21</v>
      </c>
      <c r="H1022">
        <v>48000000</v>
      </c>
      <c r="I1022">
        <v>2001</v>
      </c>
      <c r="J1022">
        <v>6.4</v>
      </c>
    </row>
    <row r="1023" spans="1:10" x14ac:dyDescent="0.3">
      <c r="A1023" t="s">
        <v>2673</v>
      </c>
      <c r="B1023">
        <v>93</v>
      </c>
      <c r="C1023">
        <v>37879996</v>
      </c>
      <c r="D1023" t="s">
        <v>2327</v>
      </c>
      <c r="E1023" t="s">
        <v>3475</v>
      </c>
      <c r="F1023" t="s">
        <v>20</v>
      </c>
      <c r="G1023" t="s">
        <v>21</v>
      </c>
      <c r="H1023">
        <v>48000000</v>
      </c>
      <c r="I1023">
        <v>2000</v>
      </c>
      <c r="J1023">
        <v>6</v>
      </c>
    </row>
    <row r="1024" spans="1:10" x14ac:dyDescent="0.3">
      <c r="A1024" t="s">
        <v>3058</v>
      </c>
      <c r="B1024">
        <v>123</v>
      </c>
      <c r="C1024">
        <v>25900000</v>
      </c>
      <c r="D1024" t="s">
        <v>3477</v>
      </c>
      <c r="E1024" t="s">
        <v>3478</v>
      </c>
      <c r="F1024" t="s">
        <v>20</v>
      </c>
      <c r="G1024" t="s">
        <v>21</v>
      </c>
      <c r="H1024">
        <v>58000000</v>
      </c>
      <c r="I1024">
        <v>1984</v>
      </c>
      <c r="J1024">
        <v>6.5</v>
      </c>
    </row>
    <row r="1025" spans="1:10" x14ac:dyDescent="0.3">
      <c r="A1025" t="s">
        <v>940</v>
      </c>
      <c r="B1025">
        <v>122</v>
      </c>
      <c r="C1025">
        <v>53574088</v>
      </c>
      <c r="D1025" t="s">
        <v>3480</v>
      </c>
      <c r="E1025" t="s">
        <v>3481</v>
      </c>
      <c r="F1025" t="s">
        <v>20</v>
      </c>
      <c r="G1025" t="s">
        <v>21</v>
      </c>
      <c r="H1025">
        <v>55000000</v>
      </c>
      <c r="I1025">
        <v>2007</v>
      </c>
      <c r="J1025">
        <v>7.8</v>
      </c>
    </row>
    <row r="1026" spans="1:10" x14ac:dyDescent="0.3">
      <c r="A1026" t="s">
        <v>3483</v>
      </c>
      <c r="B1026">
        <v>115</v>
      </c>
      <c r="C1026">
        <v>89253340</v>
      </c>
      <c r="D1026" t="s">
        <v>37</v>
      </c>
      <c r="E1026" t="s">
        <v>3484</v>
      </c>
      <c r="F1026" t="s">
        <v>20</v>
      </c>
      <c r="G1026" t="s">
        <v>966</v>
      </c>
      <c r="H1026">
        <v>48000000</v>
      </c>
      <c r="I1026">
        <v>2014</v>
      </c>
      <c r="J1026">
        <v>6</v>
      </c>
    </row>
    <row r="1027" spans="1:10" x14ac:dyDescent="0.3">
      <c r="A1027" t="s">
        <v>1005</v>
      </c>
      <c r="B1027">
        <v>123</v>
      </c>
      <c r="C1027">
        <v>37339525</v>
      </c>
      <c r="D1027" t="s">
        <v>3299</v>
      </c>
      <c r="E1027" t="s">
        <v>3486</v>
      </c>
      <c r="F1027" t="s">
        <v>20</v>
      </c>
      <c r="G1027" t="s">
        <v>21</v>
      </c>
      <c r="H1027">
        <v>48000000</v>
      </c>
      <c r="I1027">
        <v>1998</v>
      </c>
      <c r="J1027">
        <v>7</v>
      </c>
    </row>
    <row r="1028" spans="1:10" x14ac:dyDescent="0.3">
      <c r="A1028" t="s">
        <v>1383</v>
      </c>
      <c r="B1028">
        <v>96</v>
      </c>
      <c r="C1028">
        <v>60154431</v>
      </c>
      <c r="D1028" t="s">
        <v>3488</v>
      </c>
      <c r="E1028" t="s">
        <v>3489</v>
      </c>
      <c r="F1028" t="s">
        <v>20</v>
      </c>
      <c r="G1028" t="s">
        <v>21</v>
      </c>
      <c r="H1028">
        <v>47000000</v>
      </c>
      <c r="I1028">
        <v>1996</v>
      </c>
      <c r="J1028">
        <v>6</v>
      </c>
    </row>
    <row r="1029" spans="1:10" x14ac:dyDescent="0.3">
      <c r="A1029" t="s">
        <v>3491</v>
      </c>
      <c r="B1029">
        <v>110</v>
      </c>
      <c r="C1029">
        <v>528972</v>
      </c>
      <c r="D1029" t="s">
        <v>3493</v>
      </c>
      <c r="E1029" t="s">
        <v>3495</v>
      </c>
      <c r="F1029" t="s">
        <v>3497</v>
      </c>
      <c r="G1029" t="s">
        <v>3498</v>
      </c>
      <c r="I1029">
        <v>1998</v>
      </c>
      <c r="J1029">
        <v>7.8</v>
      </c>
    </row>
    <row r="1030" spans="1:10" x14ac:dyDescent="0.3">
      <c r="A1030" t="s">
        <v>1105</v>
      </c>
      <c r="B1030">
        <v>105</v>
      </c>
      <c r="C1030">
        <v>103738726</v>
      </c>
      <c r="D1030" t="s">
        <v>3499</v>
      </c>
      <c r="E1030" t="s">
        <v>3501</v>
      </c>
      <c r="F1030" t="s">
        <v>20</v>
      </c>
      <c r="G1030" t="s">
        <v>21</v>
      </c>
      <c r="H1030">
        <v>100000000</v>
      </c>
      <c r="I1030">
        <v>1990</v>
      </c>
      <c r="J1030">
        <v>6.1</v>
      </c>
    </row>
    <row r="1031" spans="1:10" x14ac:dyDescent="0.3">
      <c r="A1031" t="s">
        <v>868</v>
      </c>
      <c r="B1031">
        <v>113</v>
      </c>
      <c r="C1031">
        <v>69304264</v>
      </c>
      <c r="D1031" t="s">
        <v>3503</v>
      </c>
      <c r="E1031" t="s">
        <v>3504</v>
      </c>
      <c r="F1031" t="s">
        <v>20</v>
      </c>
      <c r="G1031" t="s">
        <v>21</v>
      </c>
      <c r="H1031">
        <v>48000000</v>
      </c>
      <c r="I1031">
        <v>1999</v>
      </c>
      <c r="J1031">
        <v>6.8</v>
      </c>
    </row>
    <row r="1032" spans="1:10" x14ac:dyDescent="0.3">
      <c r="A1032" t="s">
        <v>3505</v>
      </c>
      <c r="B1032">
        <v>132</v>
      </c>
      <c r="C1032">
        <v>29781453</v>
      </c>
      <c r="D1032" t="s">
        <v>2642</v>
      </c>
      <c r="E1032" t="s">
        <v>3507</v>
      </c>
      <c r="F1032" t="s">
        <v>20</v>
      </c>
      <c r="G1032" t="s">
        <v>21</v>
      </c>
      <c r="H1032">
        <v>48000000</v>
      </c>
      <c r="I1032">
        <v>2001</v>
      </c>
      <c r="J1032">
        <v>6.4</v>
      </c>
    </row>
    <row r="1033" spans="1:10" x14ac:dyDescent="0.3">
      <c r="A1033" t="s">
        <v>3509</v>
      </c>
      <c r="B1033">
        <v>93</v>
      </c>
      <c r="D1033" t="s">
        <v>688</v>
      </c>
      <c r="E1033" t="s">
        <v>3510</v>
      </c>
      <c r="F1033" t="s">
        <v>20</v>
      </c>
      <c r="G1033" t="s">
        <v>21</v>
      </c>
      <c r="H1033">
        <v>14000000</v>
      </c>
      <c r="I1033">
        <v>1982</v>
      </c>
      <c r="J1033">
        <v>7.7</v>
      </c>
    </row>
    <row r="1034" spans="1:10" x14ac:dyDescent="0.3">
      <c r="A1034" t="s">
        <v>3511</v>
      </c>
      <c r="B1034">
        <v>115</v>
      </c>
      <c r="D1034" t="s">
        <v>3471</v>
      </c>
      <c r="E1034" t="s">
        <v>3514</v>
      </c>
      <c r="F1034" t="s">
        <v>3516</v>
      </c>
      <c r="G1034" t="s">
        <v>3517</v>
      </c>
      <c r="H1034">
        <v>1000000</v>
      </c>
      <c r="I1034">
        <v>1972</v>
      </c>
      <c r="J1034">
        <v>8.1</v>
      </c>
    </row>
    <row r="1035" spans="1:10" x14ac:dyDescent="0.3">
      <c r="A1035" t="s">
        <v>3518</v>
      </c>
      <c r="B1035">
        <v>75</v>
      </c>
      <c r="C1035">
        <v>15519841</v>
      </c>
      <c r="D1035" t="s">
        <v>185</v>
      </c>
      <c r="E1035" t="s">
        <v>3519</v>
      </c>
      <c r="F1035" t="s">
        <v>20</v>
      </c>
      <c r="G1035" t="s">
        <v>21</v>
      </c>
      <c r="H1035">
        <v>47000000</v>
      </c>
      <c r="I1035">
        <v>2006</v>
      </c>
      <c r="J1035">
        <v>4.5</v>
      </c>
    </row>
    <row r="1036" spans="1:10" x14ac:dyDescent="0.3">
      <c r="A1036" t="s">
        <v>3520</v>
      </c>
      <c r="B1036">
        <v>108</v>
      </c>
      <c r="C1036">
        <v>5600000</v>
      </c>
      <c r="D1036" t="s">
        <v>2179</v>
      </c>
      <c r="E1036" t="s">
        <v>3522</v>
      </c>
      <c r="F1036" t="s">
        <v>20</v>
      </c>
      <c r="G1036" t="s">
        <v>21</v>
      </c>
      <c r="H1036">
        <v>47000000</v>
      </c>
      <c r="I1036">
        <v>1996</v>
      </c>
      <c r="J1036">
        <v>5.8</v>
      </c>
    </row>
    <row r="1037" spans="1:10" x14ac:dyDescent="0.3">
      <c r="A1037" t="s">
        <v>3524</v>
      </c>
      <c r="B1037">
        <v>105</v>
      </c>
      <c r="C1037">
        <v>126805112</v>
      </c>
      <c r="D1037" t="s">
        <v>1106</v>
      </c>
      <c r="E1037" t="s">
        <v>3525</v>
      </c>
      <c r="F1037" t="s">
        <v>20</v>
      </c>
      <c r="G1037" t="s">
        <v>21</v>
      </c>
      <c r="H1037">
        <v>46000000</v>
      </c>
      <c r="I1037">
        <v>1997</v>
      </c>
      <c r="J1037">
        <v>6.3</v>
      </c>
    </row>
    <row r="1038" spans="1:10" x14ac:dyDescent="0.3">
      <c r="A1038" t="s">
        <v>3205</v>
      </c>
      <c r="B1038">
        <v>102</v>
      </c>
      <c r="C1038">
        <v>93607673</v>
      </c>
      <c r="D1038" t="s">
        <v>1106</v>
      </c>
      <c r="E1038" t="s">
        <v>3526</v>
      </c>
      <c r="F1038" t="s">
        <v>20</v>
      </c>
      <c r="G1038" t="s">
        <v>21</v>
      </c>
      <c r="H1038">
        <v>48000000</v>
      </c>
      <c r="I1038">
        <v>2001</v>
      </c>
      <c r="J1038">
        <v>5.7</v>
      </c>
    </row>
    <row r="1039" spans="1:10" x14ac:dyDescent="0.3">
      <c r="A1039" t="s">
        <v>35</v>
      </c>
      <c r="B1039">
        <v>118</v>
      </c>
      <c r="C1039">
        <v>67263182</v>
      </c>
      <c r="D1039" t="s">
        <v>1265</v>
      </c>
      <c r="E1039" t="s">
        <v>3527</v>
      </c>
      <c r="F1039" t="s">
        <v>20</v>
      </c>
      <c r="G1039" t="s">
        <v>21</v>
      </c>
      <c r="H1039">
        <v>46000000</v>
      </c>
      <c r="I1039">
        <v>2002</v>
      </c>
      <c r="J1039">
        <v>7.2</v>
      </c>
    </row>
    <row r="1040" spans="1:10" x14ac:dyDescent="0.3">
      <c r="A1040" t="s">
        <v>2171</v>
      </c>
      <c r="B1040">
        <v>111</v>
      </c>
      <c r="C1040">
        <v>92001027</v>
      </c>
      <c r="D1040" t="s">
        <v>3529</v>
      </c>
      <c r="E1040" t="s">
        <v>3530</v>
      </c>
      <c r="F1040" t="s">
        <v>20</v>
      </c>
      <c r="G1040" t="s">
        <v>21</v>
      </c>
      <c r="H1040">
        <v>45000000</v>
      </c>
      <c r="I1040">
        <v>1996</v>
      </c>
      <c r="J1040">
        <v>7.6</v>
      </c>
    </row>
    <row r="1041" spans="1:10" x14ac:dyDescent="0.3">
      <c r="A1041" t="s">
        <v>2962</v>
      </c>
      <c r="B1041">
        <v>81</v>
      </c>
      <c r="C1041">
        <v>10539414</v>
      </c>
      <c r="D1041" t="s">
        <v>3532</v>
      </c>
      <c r="E1041" t="s">
        <v>3533</v>
      </c>
      <c r="F1041" t="s">
        <v>20</v>
      </c>
      <c r="G1041" t="s">
        <v>21</v>
      </c>
      <c r="H1041">
        <v>47000000</v>
      </c>
      <c r="I1041">
        <v>2010</v>
      </c>
      <c r="J1041">
        <v>4.7</v>
      </c>
    </row>
    <row r="1042" spans="1:10" x14ac:dyDescent="0.3">
      <c r="A1042" t="s">
        <v>682</v>
      </c>
      <c r="B1042">
        <v>116</v>
      </c>
      <c r="C1042">
        <v>58918501</v>
      </c>
      <c r="D1042" t="s">
        <v>3535</v>
      </c>
      <c r="E1042" t="s">
        <v>3536</v>
      </c>
      <c r="F1042" t="s">
        <v>20</v>
      </c>
      <c r="G1042" t="s">
        <v>21</v>
      </c>
      <c r="H1042">
        <v>46000000</v>
      </c>
      <c r="I1042">
        <v>1996</v>
      </c>
      <c r="J1042">
        <v>6.6</v>
      </c>
    </row>
    <row r="1043" spans="1:10" x14ac:dyDescent="0.3">
      <c r="A1043" t="s">
        <v>349</v>
      </c>
      <c r="B1043">
        <v>86</v>
      </c>
      <c r="C1043">
        <v>181395380</v>
      </c>
      <c r="D1043" t="s">
        <v>2327</v>
      </c>
      <c r="E1043" t="s">
        <v>3538</v>
      </c>
      <c r="F1043" t="s">
        <v>20</v>
      </c>
      <c r="G1043" t="s">
        <v>21</v>
      </c>
      <c r="H1043">
        <v>45000000</v>
      </c>
      <c r="I1043">
        <v>1997</v>
      </c>
      <c r="J1043">
        <v>6.8</v>
      </c>
    </row>
    <row r="1044" spans="1:10" x14ac:dyDescent="0.3">
      <c r="A1044" t="s">
        <v>3540</v>
      </c>
      <c r="B1044">
        <v>127</v>
      </c>
      <c r="C1044">
        <v>14946229</v>
      </c>
      <c r="D1044" t="s">
        <v>3542</v>
      </c>
      <c r="E1044" t="s">
        <v>3543</v>
      </c>
      <c r="F1044" t="s">
        <v>20</v>
      </c>
      <c r="G1044" t="s">
        <v>34</v>
      </c>
      <c r="H1044">
        <v>25000000</v>
      </c>
      <c r="I1044">
        <v>2016</v>
      </c>
      <c r="J1044">
        <v>7.3</v>
      </c>
    </row>
    <row r="1045" spans="1:10" x14ac:dyDescent="0.3">
      <c r="A1045" t="s">
        <v>3545</v>
      </c>
      <c r="B1045">
        <v>140</v>
      </c>
      <c r="D1045" t="s">
        <v>1290</v>
      </c>
      <c r="E1045" t="s">
        <v>3546</v>
      </c>
      <c r="F1045" t="s">
        <v>20</v>
      </c>
      <c r="G1045" t="s">
        <v>3548</v>
      </c>
      <c r="H1045">
        <v>48000000</v>
      </c>
      <c r="I1045">
        <v>1981</v>
      </c>
      <c r="J1045">
        <v>2.7</v>
      </c>
    </row>
    <row r="1046" spans="1:10" x14ac:dyDescent="0.3">
      <c r="A1046" t="s">
        <v>2606</v>
      </c>
      <c r="B1046">
        <v>91</v>
      </c>
      <c r="C1046">
        <v>130512915</v>
      </c>
      <c r="D1046" t="s">
        <v>350</v>
      </c>
      <c r="E1046" t="s">
        <v>3549</v>
      </c>
      <c r="F1046" t="s">
        <v>20</v>
      </c>
      <c r="G1046" t="s">
        <v>21</v>
      </c>
      <c r="H1046">
        <v>45000000</v>
      </c>
      <c r="I1046">
        <v>1994</v>
      </c>
      <c r="J1046">
        <v>4.8</v>
      </c>
    </row>
    <row r="1047" spans="1:10" x14ac:dyDescent="0.3">
      <c r="A1047" t="s">
        <v>3483</v>
      </c>
      <c r="B1047">
        <v>98</v>
      </c>
      <c r="C1047">
        <v>139852971</v>
      </c>
      <c r="D1047" t="s">
        <v>227</v>
      </c>
      <c r="E1047" t="s">
        <v>3551</v>
      </c>
      <c r="F1047" t="s">
        <v>20</v>
      </c>
      <c r="G1047" t="s">
        <v>966</v>
      </c>
      <c r="H1047">
        <v>45000000</v>
      </c>
      <c r="I1047">
        <v>2012</v>
      </c>
      <c r="J1047">
        <v>6.3</v>
      </c>
    </row>
    <row r="1048" spans="1:10" x14ac:dyDescent="0.3">
      <c r="A1048" t="s">
        <v>3552</v>
      </c>
      <c r="B1048">
        <v>84</v>
      </c>
      <c r="C1048">
        <v>110000082</v>
      </c>
      <c r="D1048" t="s">
        <v>1099</v>
      </c>
      <c r="E1048" t="s">
        <v>3555</v>
      </c>
      <c r="F1048" t="s">
        <v>20</v>
      </c>
      <c r="G1048" t="s">
        <v>21</v>
      </c>
      <c r="H1048">
        <v>48000000</v>
      </c>
      <c r="I1048">
        <v>2003</v>
      </c>
      <c r="J1048">
        <v>5.5</v>
      </c>
    </row>
    <row r="1049" spans="1:10" x14ac:dyDescent="0.3">
      <c r="A1049" t="s">
        <v>2686</v>
      </c>
      <c r="B1049">
        <v>109</v>
      </c>
      <c r="C1049">
        <v>106807667</v>
      </c>
      <c r="D1049" t="s">
        <v>3558</v>
      </c>
      <c r="E1049" t="s">
        <v>3560</v>
      </c>
      <c r="F1049" t="s">
        <v>20</v>
      </c>
      <c r="G1049" t="s">
        <v>21</v>
      </c>
      <c r="H1049">
        <v>45000000</v>
      </c>
      <c r="I1049">
        <v>2000</v>
      </c>
      <c r="J1049">
        <v>6.2</v>
      </c>
    </row>
    <row r="1050" spans="1:10" x14ac:dyDescent="0.3">
      <c r="A1050" t="s">
        <v>1752</v>
      </c>
      <c r="B1050">
        <v>93</v>
      </c>
      <c r="C1050">
        <v>101702060</v>
      </c>
      <c r="D1050" t="s">
        <v>3562</v>
      </c>
      <c r="E1050" t="s">
        <v>3563</v>
      </c>
      <c r="F1050" t="s">
        <v>20</v>
      </c>
      <c r="G1050" t="s">
        <v>21</v>
      </c>
      <c r="H1050">
        <v>45000000</v>
      </c>
      <c r="I1050">
        <v>2008</v>
      </c>
      <c r="J1050">
        <v>5.8</v>
      </c>
    </row>
    <row r="1051" spans="1:10" x14ac:dyDescent="0.3">
      <c r="A1051" t="s">
        <v>2128</v>
      </c>
      <c r="B1051">
        <v>113</v>
      </c>
      <c r="C1051">
        <v>95149435</v>
      </c>
      <c r="D1051" t="s">
        <v>1762</v>
      </c>
      <c r="E1051" t="s">
        <v>3565</v>
      </c>
      <c r="F1051" t="s">
        <v>20</v>
      </c>
      <c r="G1051" t="s">
        <v>21</v>
      </c>
      <c r="H1051">
        <v>40000000</v>
      </c>
      <c r="I1051">
        <v>2004</v>
      </c>
      <c r="J1051">
        <v>5.7</v>
      </c>
    </row>
    <row r="1052" spans="1:10" x14ac:dyDescent="0.3">
      <c r="A1052" t="s">
        <v>1482</v>
      </c>
      <c r="B1052">
        <v>141</v>
      </c>
      <c r="C1052">
        <v>100768056</v>
      </c>
      <c r="D1052" t="s">
        <v>1403</v>
      </c>
      <c r="E1052" t="s">
        <v>3566</v>
      </c>
      <c r="F1052" t="s">
        <v>20</v>
      </c>
      <c r="G1052" t="s">
        <v>21</v>
      </c>
      <c r="H1052">
        <v>45000000</v>
      </c>
      <c r="I1052">
        <v>1993</v>
      </c>
      <c r="J1052">
        <v>6.5</v>
      </c>
    </row>
    <row r="1053" spans="1:10" x14ac:dyDescent="0.3">
      <c r="A1053" t="s">
        <v>877</v>
      </c>
      <c r="B1053">
        <v>119</v>
      </c>
      <c r="C1053">
        <v>92115211</v>
      </c>
      <c r="D1053" t="s">
        <v>1403</v>
      </c>
      <c r="E1053" t="s">
        <v>3567</v>
      </c>
      <c r="F1053" t="s">
        <v>20</v>
      </c>
      <c r="G1053" t="s">
        <v>21</v>
      </c>
      <c r="H1053">
        <v>45000000</v>
      </c>
      <c r="I1053">
        <v>1994</v>
      </c>
      <c r="J1053">
        <v>6.7</v>
      </c>
    </row>
    <row r="1054" spans="1:10" x14ac:dyDescent="0.3">
      <c r="A1054" t="s">
        <v>2482</v>
      </c>
      <c r="B1054">
        <v>97</v>
      </c>
      <c r="C1054">
        <v>93452056</v>
      </c>
      <c r="D1054" t="s">
        <v>3365</v>
      </c>
      <c r="E1054" t="s">
        <v>3570</v>
      </c>
      <c r="F1054" t="s">
        <v>20</v>
      </c>
      <c r="G1054" t="s">
        <v>21</v>
      </c>
      <c r="H1054">
        <v>45000000</v>
      </c>
      <c r="I1054">
        <v>2007</v>
      </c>
      <c r="J1054">
        <v>7.4</v>
      </c>
    </row>
    <row r="1055" spans="1:10" x14ac:dyDescent="0.3">
      <c r="A1055" t="s">
        <v>798</v>
      </c>
      <c r="B1055">
        <v>117</v>
      </c>
      <c r="C1055">
        <v>83287363</v>
      </c>
      <c r="D1055" t="s">
        <v>37</v>
      </c>
      <c r="E1055" t="s">
        <v>3571</v>
      </c>
      <c r="F1055" t="s">
        <v>20</v>
      </c>
      <c r="G1055" t="s">
        <v>21</v>
      </c>
      <c r="H1055">
        <v>45000000</v>
      </c>
      <c r="I1055">
        <v>1992</v>
      </c>
      <c r="J1055">
        <v>6.9</v>
      </c>
    </row>
    <row r="1056" spans="1:10" x14ac:dyDescent="0.3">
      <c r="A1056" t="s">
        <v>2001</v>
      </c>
      <c r="B1056">
        <v>101</v>
      </c>
      <c r="C1056">
        <v>82931301</v>
      </c>
      <c r="D1056" t="s">
        <v>1106</v>
      </c>
      <c r="E1056" t="s">
        <v>3574</v>
      </c>
      <c r="F1056" t="s">
        <v>20</v>
      </c>
      <c r="G1056" t="s">
        <v>520</v>
      </c>
      <c r="H1056">
        <v>60000000</v>
      </c>
      <c r="I1056">
        <v>2005</v>
      </c>
      <c r="J1056">
        <v>5.5</v>
      </c>
    </row>
    <row r="1057" spans="1:10" x14ac:dyDescent="0.3">
      <c r="A1057" t="s">
        <v>3575</v>
      </c>
      <c r="B1057">
        <v>153</v>
      </c>
      <c r="C1057">
        <v>60962878</v>
      </c>
      <c r="D1057" t="s">
        <v>1403</v>
      </c>
      <c r="E1057" t="s">
        <v>3576</v>
      </c>
      <c r="F1057" t="s">
        <v>20</v>
      </c>
      <c r="G1057" t="s">
        <v>21</v>
      </c>
      <c r="H1057">
        <v>46000000</v>
      </c>
      <c r="I1057">
        <v>2013</v>
      </c>
      <c r="J1057">
        <v>8.1</v>
      </c>
    </row>
    <row r="1058" spans="1:10" x14ac:dyDescent="0.3">
      <c r="A1058" t="s">
        <v>1999</v>
      </c>
      <c r="B1058">
        <v>122</v>
      </c>
      <c r="C1058">
        <v>76261036</v>
      </c>
      <c r="D1058" t="s">
        <v>1392</v>
      </c>
      <c r="E1058" t="s">
        <v>3577</v>
      </c>
      <c r="F1058" t="s">
        <v>20</v>
      </c>
      <c r="G1058" t="s">
        <v>21</v>
      </c>
      <c r="H1058">
        <v>45000000</v>
      </c>
      <c r="I1058">
        <v>2001</v>
      </c>
      <c r="J1058">
        <v>7.7</v>
      </c>
    </row>
    <row r="1059" spans="1:10" x14ac:dyDescent="0.3">
      <c r="A1059" t="s">
        <v>676</v>
      </c>
      <c r="B1059">
        <v>102</v>
      </c>
      <c r="C1059">
        <v>71423726</v>
      </c>
      <c r="D1059" t="s">
        <v>1232</v>
      </c>
      <c r="E1059" t="s">
        <v>3579</v>
      </c>
      <c r="F1059" t="s">
        <v>20</v>
      </c>
      <c r="G1059" t="s">
        <v>21</v>
      </c>
      <c r="H1059">
        <v>45000000</v>
      </c>
      <c r="I1059">
        <v>1999</v>
      </c>
      <c r="J1059">
        <v>7.3</v>
      </c>
    </row>
    <row r="1060" spans="1:10" x14ac:dyDescent="0.3">
      <c r="A1060" t="s">
        <v>2475</v>
      </c>
      <c r="B1060">
        <v>83</v>
      </c>
      <c r="C1060">
        <v>71277420</v>
      </c>
      <c r="D1060" t="s">
        <v>1099</v>
      </c>
      <c r="E1060" t="s">
        <v>3581</v>
      </c>
      <c r="F1060" t="s">
        <v>20</v>
      </c>
      <c r="G1060" t="s">
        <v>21</v>
      </c>
      <c r="H1060">
        <v>45000000</v>
      </c>
      <c r="I1060">
        <v>2001</v>
      </c>
      <c r="J1060">
        <v>5.2</v>
      </c>
    </row>
    <row r="1061" spans="1:10" x14ac:dyDescent="0.3">
      <c r="A1061" t="s">
        <v>487</v>
      </c>
      <c r="B1061">
        <v>103</v>
      </c>
      <c r="C1061">
        <v>88625922</v>
      </c>
      <c r="D1061" t="s">
        <v>3583</v>
      </c>
      <c r="E1061" t="s">
        <v>3584</v>
      </c>
      <c r="F1061" t="s">
        <v>20</v>
      </c>
      <c r="G1061" t="s">
        <v>21</v>
      </c>
      <c r="H1061">
        <v>45000000</v>
      </c>
      <c r="I1061">
        <v>2011</v>
      </c>
      <c r="J1061">
        <v>7.1</v>
      </c>
    </row>
    <row r="1062" spans="1:10" x14ac:dyDescent="0.3">
      <c r="A1062" t="s">
        <v>1924</v>
      </c>
      <c r="B1062">
        <v>110</v>
      </c>
      <c r="C1062">
        <v>70001065</v>
      </c>
      <c r="D1062" t="s">
        <v>3587</v>
      </c>
      <c r="E1062" t="s">
        <v>3588</v>
      </c>
      <c r="F1062" t="s">
        <v>20</v>
      </c>
      <c r="G1062" t="s">
        <v>21</v>
      </c>
      <c r="H1062">
        <v>45000000</v>
      </c>
      <c r="I1062">
        <v>1998</v>
      </c>
      <c r="J1062">
        <v>7.1</v>
      </c>
    </row>
    <row r="1063" spans="1:10" x14ac:dyDescent="0.3">
      <c r="A1063" t="s">
        <v>3589</v>
      </c>
      <c r="B1063">
        <v>136</v>
      </c>
      <c r="C1063">
        <v>67253092</v>
      </c>
      <c r="D1063" t="s">
        <v>2423</v>
      </c>
      <c r="E1063" t="s">
        <v>3590</v>
      </c>
      <c r="F1063" t="s">
        <v>20</v>
      </c>
      <c r="G1063" t="s">
        <v>21</v>
      </c>
      <c r="H1063">
        <v>30000000</v>
      </c>
      <c r="I1063">
        <v>2005</v>
      </c>
      <c r="J1063">
        <v>7.2</v>
      </c>
    </row>
    <row r="1064" spans="1:10" x14ac:dyDescent="0.3">
      <c r="A1064" t="s">
        <v>3592</v>
      </c>
      <c r="B1064">
        <v>91</v>
      </c>
      <c r="C1064">
        <v>66790248</v>
      </c>
      <c r="D1064" t="s">
        <v>2588</v>
      </c>
      <c r="E1064" t="s">
        <v>3594</v>
      </c>
      <c r="F1064" t="s">
        <v>20</v>
      </c>
      <c r="G1064" t="s">
        <v>21</v>
      </c>
      <c r="H1064">
        <v>45000000</v>
      </c>
      <c r="I1064">
        <v>2002</v>
      </c>
      <c r="J1064">
        <v>6.5</v>
      </c>
    </row>
    <row r="1065" spans="1:10" x14ac:dyDescent="0.3">
      <c r="A1065" t="s">
        <v>3596</v>
      </c>
      <c r="B1065">
        <v>89</v>
      </c>
      <c r="C1065">
        <v>65557989</v>
      </c>
      <c r="D1065" t="s">
        <v>3598</v>
      </c>
      <c r="E1065" t="s">
        <v>3599</v>
      </c>
      <c r="F1065" t="s">
        <v>20</v>
      </c>
      <c r="G1065" t="s">
        <v>21</v>
      </c>
      <c r="H1065">
        <v>45000000</v>
      </c>
      <c r="I1065">
        <v>1997</v>
      </c>
      <c r="J1065">
        <v>4.5999999999999996</v>
      </c>
    </row>
    <row r="1066" spans="1:10" x14ac:dyDescent="0.3">
      <c r="A1066" t="s">
        <v>2591</v>
      </c>
      <c r="B1066">
        <v>107</v>
      </c>
      <c r="C1066">
        <v>60786269</v>
      </c>
      <c r="D1066" t="s">
        <v>3602</v>
      </c>
      <c r="E1066" t="s">
        <v>3603</v>
      </c>
      <c r="F1066" t="s">
        <v>20</v>
      </c>
      <c r="G1066" t="s">
        <v>21</v>
      </c>
      <c r="H1066">
        <v>45000000</v>
      </c>
      <c r="I1066">
        <v>2000</v>
      </c>
      <c r="J1066">
        <v>5.6</v>
      </c>
    </row>
    <row r="1067" spans="1:10" x14ac:dyDescent="0.3">
      <c r="A1067" t="s">
        <v>3435</v>
      </c>
      <c r="B1067">
        <v>129</v>
      </c>
      <c r="C1067">
        <v>59365105</v>
      </c>
      <c r="D1067" t="s">
        <v>936</v>
      </c>
      <c r="E1067" t="s">
        <v>3605</v>
      </c>
      <c r="F1067" t="s">
        <v>20</v>
      </c>
      <c r="G1067" t="s">
        <v>34</v>
      </c>
      <c r="H1067">
        <v>45000000</v>
      </c>
      <c r="I1067">
        <v>2003</v>
      </c>
      <c r="J1067">
        <v>7.7</v>
      </c>
    </row>
    <row r="1068" spans="1:10" x14ac:dyDescent="0.3">
      <c r="A1068" t="s">
        <v>207</v>
      </c>
      <c r="B1068">
        <v>95</v>
      </c>
      <c r="C1068">
        <v>162792677</v>
      </c>
      <c r="D1068" t="s">
        <v>185</v>
      </c>
      <c r="E1068" t="s">
        <v>3608</v>
      </c>
      <c r="F1068" t="s">
        <v>20</v>
      </c>
      <c r="G1068" t="s">
        <v>21</v>
      </c>
      <c r="H1068">
        <v>120000000</v>
      </c>
      <c r="I1068">
        <v>1998</v>
      </c>
      <c r="J1068">
        <v>7.2</v>
      </c>
    </row>
    <row r="1069" spans="1:10" x14ac:dyDescent="0.3">
      <c r="A1069" t="s">
        <v>1719</v>
      </c>
      <c r="B1069">
        <v>122</v>
      </c>
      <c r="C1069">
        <v>31598308</v>
      </c>
      <c r="D1069" t="s">
        <v>1959</v>
      </c>
      <c r="E1069" t="s">
        <v>3609</v>
      </c>
      <c r="F1069" t="s">
        <v>20</v>
      </c>
      <c r="G1069" t="s">
        <v>21</v>
      </c>
      <c r="H1069">
        <v>35000000</v>
      </c>
      <c r="I1069">
        <v>2001</v>
      </c>
      <c r="J1069">
        <v>6.8</v>
      </c>
    </row>
    <row r="1070" spans="1:10" x14ac:dyDescent="0.3">
      <c r="A1070" t="s">
        <v>3596</v>
      </c>
      <c r="B1070">
        <v>110</v>
      </c>
      <c r="C1070">
        <v>57362581</v>
      </c>
      <c r="D1070" t="s">
        <v>3612</v>
      </c>
      <c r="E1070" t="s">
        <v>3613</v>
      </c>
      <c r="F1070" t="s">
        <v>20</v>
      </c>
      <c r="G1070" t="s">
        <v>3615</v>
      </c>
      <c r="H1070">
        <v>45000000</v>
      </c>
      <c r="I1070">
        <v>1994</v>
      </c>
      <c r="J1070">
        <v>5.4</v>
      </c>
    </row>
    <row r="1071" spans="1:10" x14ac:dyDescent="0.3">
      <c r="A1071" t="s">
        <v>2038</v>
      </c>
      <c r="B1071">
        <v>135</v>
      </c>
      <c r="C1071">
        <v>53854588</v>
      </c>
      <c r="D1071" t="s">
        <v>2838</v>
      </c>
      <c r="E1071" t="s">
        <v>3616</v>
      </c>
      <c r="F1071" t="s">
        <v>20</v>
      </c>
      <c r="G1071" t="s">
        <v>21</v>
      </c>
      <c r="H1071">
        <v>45000000</v>
      </c>
      <c r="I1071">
        <v>1996</v>
      </c>
      <c r="J1071">
        <v>6.3</v>
      </c>
    </row>
    <row r="1072" spans="1:10" x14ac:dyDescent="0.3">
      <c r="A1072" t="s">
        <v>3617</v>
      </c>
      <c r="B1072">
        <v>111</v>
      </c>
      <c r="D1072" t="s">
        <v>1974</v>
      </c>
      <c r="E1072" t="s">
        <v>3620</v>
      </c>
      <c r="F1072" t="s">
        <v>20</v>
      </c>
      <c r="G1072" t="s">
        <v>21</v>
      </c>
      <c r="H1072">
        <v>2500000</v>
      </c>
      <c r="I1072">
        <v>1968</v>
      </c>
      <c r="J1072">
        <v>7.2</v>
      </c>
    </row>
    <row r="1073" spans="1:10" x14ac:dyDescent="0.3">
      <c r="A1073" t="s">
        <v>2908</v>
      </c>
      <c r="B1073">
        <v>95</v>
      </c>
      <c r="C1073">
        <v>52580895</v>
      </c>
      <c r="D1073" t="s">
        <v>3621</v>
      </c>
      <c r="E1073" t="s">
        <v>3622</v>
      </c>
      <c r="F1073" t="s">
        <v>20</v>
      </c>
      <c r="G1073" t="s">
        <v>21</v>
      </c>
      <c r="H1073">
        <v>45000000</v>
      </c>
      <c r="I1073">
        <v>2005</v>
      </c>
      <c r="J1073">
        <v>5.6</v>
      </c>
    </row>
    <row r="1074" spans="1:10" x14ac:dyDescent="0.3">
      <c r="A1074" t="s">
        <v>3623</v>
      </c>
      <c r="B1074">
        <v>109</v>
      </c>
      <c r="C1074">
        <v>51019112</v>
      </c>
      <c r="D1074" t="s">
        <v>1232</v>
      </c>
      <c r="E1074" t="s">
        <v>3624</v>
      </c>
      <c r="F1074" t="s">
        <v>20</v>
      </c>
      <c r="G1074" t="s">
        <v>21</v>
      </c>
      <c r="H1074">
        <v>50000000</v>
      </c>
      <c r="I1074">
        <v>2005</v>
      </c>
      <c r="J1074">
        <v>6.8</v>
      </c>
    </row>
    <row r="1075" spans="1:10" x14ac:dyDescent="0.3">
      <c r="A1075" t="s">
        <v>3625</v>
      </c>
      <c r="B1075">
        <v>93</v>
      </c>
      <c r="C1075">
        <v>48114556</v>
      </c>
      <c r="D1075" t="s">
        <v>1696</v>
      </c>
      <c r="E1075" t="s">
        <v>3627</v>
      </c>
      <c r="F1075" t="s">
        <v>20</v>
      </c>
      <c r="G1075" t="s">
        <v>21</v>
      </c>
      <c r="H1075">
        <v>26000000</v>
      </c>
      <c r="I1075">
        <v>2004</v>
      </c>
      <c r="J1075">
        <v>4.3</v>
      </c>
    </row>
    <row r="1076" spans="1:10" x14ac:dyDescent="0.3">
      <c r="A1076" t="s">
        <v>3628</v>
      </c>
      <c r="B1076">
        <v>94</v>
      </c>
      <c r="C1076">
        <v>50648679</v>
      </c>
      <c r="D1076" t="s">
        <v>1446</v>
      </c>
      <c r="E1076" t="s">
        <v>3629</v>
      </c>
      <c r="F1076" t="s">
        <v>20</v>
      </c>
      <c r="G1076" t="s">
        <v>966</v>
      </c>
      <c r="H1076">
        <v>45000000</v>
      </c>
      <c r="I1076">
        <v>2007</v>
      </c>
      <c r="J1076">
        <v>6.3</v>
      </c>
    </row>
    <row r="1077" spans="1:10" x14ac:dyDescent="0.3">
      <c r="A1077" t="s">
        <v>1071</v>
      </c>
      <c r="B1077">
        <v>117</v>
      </c>
      <c r="C1077">
        <v>46280507</v>
      </c>
      <c r="D1077" t="s">
        <v>1106</v>
      </c>
      <c r="E1077" t="s">
        <v>3631</v>
      </c>
      <c r="F1077" t="s">
        <v>20</v>
      </c>
      <c r="G1077" t="s">
        <v>21</v>
      </c>
      <c r="H1077">
        <v>40000000</v>
      </c>
      <c r="I1077">
        <v>2014</v>
      </c>
      <c r="J1077">
        <v>6.5</v>
      </c>
    </row>
    <row r="1078" spans="1:10" x14ac:dyDescent="0.3">
      <c r="A1078" t="s">
        <v>2920</v>
      </c>
      <c r="B1078">
        <v>112</v>
      </c>
      <c r="C1078">
        <v>38360195</v>
      </c>
      <c r="D1078" t="s">
        <v>3365</v>
      </c>
      <c r="E1078" t="s">
        <v>3633</v>
      </c>
      <c r="F1078" t="s">
        <v>20</v>
      </c>
      <c r="G1078" t="s">
        <v>21</v>
      </c>
      <c r="H1078">
        <v>45000000</v>
      </c>
      <c r="I1078">
        <v>2006</v>
      </c>
      <c r="J1078">
        <v>6.4</v>
      </c>
    </row>
    <row r="1079" spans="1:10" x14ac:dyDescent="0.3">
      <c r="A1079" t="s">
        <v>3092</v>
      </c>
      <c r="B1079">
        <v>111</v>
      </c>
      <c r="C1079">
        <v>46815748</v>
      </c>
      <c r="D1079" t="s">
        <v>2147</v>
      </c>
      <c r="E1079" t="s">
        <v>3634</v>
      </c>
      <c r="F1079" t="s">
        <v>20</v>
      </c>
      <c r="G1079" t="s">
        <v>21</v>
      </c>
      <c r="H1079">
        <v>45000000</v>
      </c>
      <c r="I1079">
        <v>1994</v>
      </c>
      <c r="J1079">
        <v>6.3</v>
      </c>
    </row>
    <row r="1080" spans="1:10" x14ac:dyDescent="0.3">
      <c r="A1080" t="s">
        <v>1285</v>
      </c>
      <c r="B1080">
        <v>96</v>
      </c>
      <c r="C1080">
        <v>35617599</v>
      </c>
      <c r="D1080" t="s">
        <v>3637</v>
      </c>
      <c r="E1080" t="s">
        <v>3638</v>
      </c>
      <c r="F1080" t="s">
        <v>20</v>
      </c>
      <c r="G1080" t="s">
        <v>21</v>
      </c>
      <c r="H1080">
        <v>45000000</v>
      </c>
      <c r="I1080">
        <v>1995</v>
      </c>
      <c r="J1080">
        <v>5.9</v>
      </c>
    </row>
    <row r="1081" spans="1:10" x14ac:dyDescent="0.3">
      <c r="A1081" t="s">
        <v>515</v>
      </c>
      <c r="B1081">
        <v>141</v>
      </c>
      <c r="C1081">
        <v>47307550</v>
      </c>
      <c r="D1081" t="s">
        <v>1392</v>
      </c>
      <c r="E1081" t="s">
        <v>3641</v>
      </c>
      <c r="F1081" t="s">
        <v>20</v>
      </c>
      <c r="G1081" t="s">
        <v>21</v>
      </c>
      <c r="H1081">
        <v>45000000</v>
      </c>
      <c r="I1081">
        <v>2012</v>
      </c>
      <c r="J1081">
        <v>6.5</v>
      </c>
    </row>
    <row r="1082" spans="1:10" x14ac:dyDescent="0.3">
      <c r="A1082" t="s">
        <v>3643</v>
      </c>
      <c r="B1082">
        <v>94</v>
      </c>
      <c r="C1082">
        <v>32003620</v>
      </c>
      <c r="D1082" t="s">
        <v>227</v>
      </c>
      <c r="E1082" t="s">
        <v>3645</v>
      </c>
      <c r="F1082" t="s">
        <v>20</v>
      </c>
      <c r="G1082" t="s">
        <v>21</v>
      </c>
      <c r="H1082">
        <v>25000000</v>
      </c>
      <c r="I1082">
        <v>2004</v>
      </c>
      <c r="J1082">
        <v>6.5</v>
      </c>
    </row>
    <row r="1083" spans="1:10" x14ac:dyDescent="0.3">
      <c r="A1083" t="s">
        <v>3647</v>
      </c>
      <c r="B1083">
        <v>87</v>
      </c>
      <c r="C1083">
        <v>27972410</v>
      </c>
      <c r="D1083" t="s">
        <v>1072</v>
      </c>
      <c r="E1083" t="s">
        <v>3649</v>
      </c>
      <c r="F1083" t="s">
        <v>20</v>
      </c>
      <c r="G1083" t="s">
        <v>34</v>
      </c>
      <c r="H1083">
        <v>35000000</v>
      </c>
      <c r="I1083">
        <v>2003</v>
      </c>
      <c r="J1083">
        <v>6.1</v>
      </c>
    </row>
    <row r="1084" spans="1:10" x14ac:dyDescent="0.3">
      <c r="A1084" t="s">
        <v>3651</v>
      </c>
      <c r="B1084">
        <v>88</v>
      </c>
      <c r="C1084">
        <v>28133159</v>
      </c>
      <c r="D1084" t="s">
        <v>185</v>
      </c>
      <c r="E1084" t="s">
        <v>3652</v>
      </c>
      <c r="F1084" t="s">
        <v>20</v>
      </c>
      <c r="G1084" t="s">
        <v>21</v>
      </c>
      <c r="H1084">
        <v>50000000</v>
      </c>
      <c r="I1084">
        <v>2006</v>
      </c>
      <c r="J1084">
        <v>5.9</v>
      </c>
    </row>
    <row r="1085" spans="1:10" x14ac:dyDescent="0.3">
      <c r="A1085" t="s">
        <v>3653</v>
      </c>
      <c r="B1085">
        <v>177</v>
      </c>
      <c r="C1085">
        <v>27400000</v>
      </c>
      <c r="D1085" t="s">
        <v>48</v>
      </c>
      <c r="E1085" t="s">
        <v>3654</v>
      </c>
      <c r="F1085" t="s">
        <v>20</v>
      </c>
      <c r="G1085" t="s">
        <v>21</v>
      </c>
      <c r="H1085">
        <v>40000000</v>
      </c>
      <c r="I1085">
        <v>1984</v>
      </c>
      <c r="J1085">
        <v>6.6</v>
      </c>
    </row>
    <row r="1086" spans="1:10" x14ac:dyDescent="0.3">
      <c r="A1086" t="s">
        <v>3656</v>
      </c>
      <c r="B1086">
        <v>133</v>
      </c>
      <c r="C1086">
        <v>24343673</v>
      </c>
      <c r="D1086" t="s">
        <v>3658</v>
      </c>
      <c r="E1086" t="s">
        <v>3659</v>
      </c>
      <c r="F1086" t="s">
        <v>20</v>
      </c>
      <c r="G1086" t="s">
        <v>21</v>
      </c>
      <c r="H1086">
        <v>45000000</v>
      </c>
      <c r="I1086">
        <v>2007</v>
      </c>
      <c r="J1086">
        <v>7.4</v>
      </c>
    </row>
    <row r="1087" spans="1:10" x14ac:dyDescent="0.3">
      <c r="A1087" t="s">
        <v>28</v>
      </c>
      <c r="B1087">
        <v>119</v>
      </c>
      <c r="C1087">
        <v>22877808</v>
      </c>
      <c r="D1087" t="s">
        <v>146</v>
      </c>
      <c r="E1087" t="s">
        <v>3661</v>
      </c>
      <c r="F1087" t="s">
        <v>20</v>
      </c>
      <c r="G1087" t="s">
        <v>21</v>
      </c>
      <c r="H1087">
        <v>35000000</v>
      </c>
      <c r="I1087">
        <v>2008</v>
      </c>
      <c r="J1087">
        <v>7.3</v>
      </c>
    </row>
    <row r="1088" spans="1:10" x14ac:dyDescent="0.3">
      <c r="A1088" t="s">
        <v>709</v>
      </c>
      <c r="B1088">
        <v>102</v>
      </c>
      <c r="C1088">
        <v>36883539</v>
      </c>
      <c r="D1088" t="s">
        <v>315</v>
      </c>
      <c r="E1088" t="s">
        <v>3663</v>
      </c>
      <c r="F1088" t="s">
        <v>20</v>
      </c>
      <c r="G1088" t="s">
        <v>520</v>
      </c>
      <c r="H1088">
        <v>52000000</v>
      </c>
      <c r="I1088">
        <v>2006</v>
      </c>
      <c r="J1088">
        <v>6.6</v>
      </c>
    </row>
    <row r="1089" spans="1:10" x14ac:dyDescent="0.3">
      <c r="A1089" t="s">
        <v>3664</v>
      </c>
      <c r="B1089">
        <v>101</v>
      </c>
      <c r="C1089">
        <v>22531698</v>
      </c>
      <c r="D1089" t="s">
        <v>155</v>
      </c>
      <c r="E1089" t="s">
        <v>3665</v>
      </c>
      <c r="F1089" t="s">
        <v>20</v>
      </c>
      <c r="G1089" t="s">
        <v>966</v>
      </c>
      <c r="H1089">
        <v>70000000</v>
      </c>
      <c r="I1089">
        <v>2008</v>
      </c>
      <c r="J1089">
        <v>5.6</v>
      </c>
    </row>
    <row r="1090" spans="1:10" x14ac:dyDescent="0.3">
      <c r="A1090" t="s">
        <v>3667</v>
      </c>
      <c r="B1090">
        <v>91</v>
      </c>
      <c r="C1090">
        <v>20400913</v>
      </c>
      <c r="D1090" t="s">
        <v>2281</v>
      </c>
      <c r="E1090" t="s">
        <v>3669</v>
      </c>
      <c r="F1090" t="s">
        <v>20</v>
      </c>
      <c r="G1090" t="s">
        <v>21</v>
      </c>
      <c r="H1090">
        <v>45000000</v>
      </c>
      <c r="I1090">
        <v>1996</v>
      </c>
      <c r="J1090">
        <v>5.3</v>
      </c>
    </row>
    <row r="1091" spans="1:10" x14ac:dyDescent="0.3">
      <c r="A1091" t="s">
        <v>2673</v>
      </c>
      <c r="B1091">
        <v>117</v>
      </c>
      <c r="C1091">
        <v>20101861</v>
      </c>
      <c r="D1091" t="s">
        <v>1611</v>
      </c>
      <c r="E1091" t="s">
        <v>3671</v>
      </c>
      <c r="F1091" t="s">
        <v>20</v>
      </c>
      <c r="G1091" t="s">
        <v>21</v>
      </c>
      <c r="H1091">
        <v>45000000</v>
      </c>
      <c r="I1091">
        <v>1996</v>
      </c>
      <c r="J1091">
        <v>6</v>
      </c>
    </row>
    <row r="1092" spans="1:10" x14ac:dyDescent="0.3">
      <c r="A1092" t="s">
        <v>3673</v>
      </c>
      <c r="B1092">
        <v>86</v>
      </c>
      <c r="C1092">
        <v>25200412</v>
      </c>
      <c r="D1092" t="s">
        <v>3675</v>
      </c>
      <c r="E1092" t="s">
        <v>3677</v>
      </c>
      <c r="F1092" t="s">
        <v>20</v>
      </c>
      <c r="G1092" t="s">
        <v>21</v>
      </c>
      <c r="H1092">
        <v>45000000</v>
      </c>
      <c r="I1092">
        <v>2009</v>
      </c>
      <c r="J1092">
        <v>5.4</v>
      </c>
    </row>
    <row r="1093" spans="1:10" x14ac:dyDescent="0.3">
      <c r="A1093" t="s">
        <v>3678</v>
      </c>
      <c r="B1093">
        <v>124</v>
      </c>
      <c r="C1093">
        <v>19719930</v>
      </c>
      <c r="D1093" t="s">
        <v>1403</v>
      </c>
      <c r="E1093" t="s">
        <v>3681</v>
      </c>
      <c r="F1093" t="s">
        <v>20</v>
      </c>
      <c r="G1093" t="s">
        <v>21</v>
      </c>
      <c r="H1093">
        <v>45000000</v>
      </c>
      <c r="I1093">
        <v>2001</v>
      </c>
      <c r="J1093">
        <v>6.8</v>
      </c>
    </row>
    <row r="1094" spans="1:10" x14ac:dyDescent="0.3">
      <c r="A1094" t="s">
        <v>3683</v>
      </c>
      <c r="B1094">
        <v>134</v>
      </c>
      <c r="C1094">
        <v>19377727</v>
      </c>
      <c r="D1094" t="s">
        <v>3684</v>
      </c>
      <c r="E1094" t="s">
        <v>3685</v>
      </c>
      <c r="F1094" t="s">
        <v>20</v>
      </c>
      <c r="G1094" t="s">
        <v>21</v>
      </c>
      <c r="H1094">
        <v>45000000</v>
      </c>
      <c r="I1094">
        <v>2005</v>
      </c>
      <c r="J1094">
        <v>6.4</v>
      </c>
    </row>
    <row r="1095" spans="1:10" x14ac:dyDescent="0.3">
      <c r="A1095" t="s">
        <v>3686</v>
      </c>
      <c r="B1095">
        <v>100</v>
      </c>
      <c r="C1095">
        <v>17300889</v>
      </c>
      <c r="D1095" t="s">
        <v>1569</v>
      </c>
      <c r="E1095" t="s">
        <v>3687</v>
      </c>
      <c r="F1095" t="s">
        <v>20</v>
      </c>
      <c r="G1095" t="s">
        <v>251</v>
      </c>
      <c r="H1095">
        <v>45000000</v>
      </c>
      <c r="I1095">
        <v>1996</v>
      </c>
      <c r="J1095">
        <v>4.9000000000000004</v>
      </c>
    </row>
    <row r="1096" spans="1:10" x14ac:dyDescent="0.3">
      <c r="A1096" t="s">
        <v>3689</v>
      </c>
      <c r="B1096">
        <v>220</v>
      </c>
      <c r="C1096">
        <v>15527125</v>
      </c>
      <c r="D1096" t="s">
        <v>2569</v>
      </c>
      <c r="E1096" t="s">
        <v>3691</v>
      </c>
      <c r="F1096" t="s">
        <v>20</v>
      </c>
      <c r="G1096" t="s">
        <v>21</v>
      </c>
      <c r="H1096">
        <v>57000000</v>
      </c>
      <c r="I1096">
        <v>2000</v>
      </c>
      <c r="J1096">
        <v>5.8</v>
      </c>
    </row>
    <row r="1097" spans="1:10" x14ac:dyDescent="0.3">
      <c r="A1097" t="s">
        <v>515</v>
      </c>
      <c r="B1097">
        <v>212</v>
      </c>
      <c r="C1097">
        <v>13560960</v>
      </c>
      <c r="D1097" t="s">
        <v>3692</v>
      </c>
      <c r="E1097" t="s">
        <v>3693</v>
      </c>
      <c r="F1097" t="s">
        <v>20</v>
      </c>
      <c r="G1097" t="s">
        <v>21</v>
      </c>
      <c r="H1097">
        <v>50000000</v>
      </c>
      <c r="I1097">
        <v>1995</v>
      </c>
      <c r="J1097">
        <v>7.1</v>
      </c>
    </row>
    <row r="1098" spans="1:10" x14ac:dyDescent="0.3">
      <c r="A1098" t="s">
        <v>2436</v>
      </c>
      <c r="B1098">
        <v>128</v>
      </c>
      <c r="C1098">
        <v>15523168</v>
      </c>
      <c r="D1098" t="s">
        <v>575</v>
      </c>
      <c r="E1098" t="s">
        <v>3694</v>
      </c>
      <c r="F1098" t="s">
        <v>20</v>
      </c>
      <c r="G1098" t="s">
        <v>966</v>
      </c>
      <c r="H1098">
        <v>45000000</v>
      </c>
      <c r="I1098">
        <v>2010</v>
      </c>
      <c r="J1098">
        <v>7.2</v>
      </c>
    </row>
    <row r="1099" spans="1:10" x14ac:dyDescent="0.3">
      <c r="A1099" t="s">
        <v>364</v>
      </c>
      <c r="B1099">
        <v>106</v>
      </c>
      <c r="C1099">
        <v>11146409</v>
      </c>
      <c r="D1099" t="s">
        <v>2213</v>
      </c>
      <c r="E1099" t="s">
        <v>3695</v>
      </c>
      <c r="F1099" t="s">
        <v>20</v>
      </c>
      <c r="G1099" t="s">
        <v>21</v>
      </c>
      <c r="H1099">
        <v>45000000</v>
      </c>
      <c r="I1099">
        <v>1998</v>
      </c>
      <c r="J1099">
        <v>6</v>
      </c>
    </row>
    <row r="1100" spans="1:10" x14ac:dyDescent="0.3">
      <c r="A1100" t="s">
        <v>3182</v>
      </c>
      <c r="B1100">
        <v>160</v>
      </c>
      <c r="C1100">
        <v>7916887</v>
      </c>
      <c r="D1100" t="s">
        <v>3697</v>
      </c>
      <c r="E1100" t="s">
        <v>3698</v>
      </c>
      <c r="F1100" t="s">
        <v>20</v>
      </c>
      <c r="G1100" t="s">
        <v>21</v>
      </c>
      <c r="H1100">
        <v>45000000</v>
      </c>
      <c r="I1100">
        <v>2008</v>
      </c>
      <c r="J1100">
        <v>6</v>
      </c>
    </row>
    <row r="1101" spans="1:10" x14ac:dyDescent="0.3">
      <c r="A1101" t="s">
        <v>1274</v>
      </c>
      <c r="B1101">
        <v>114</v>
      </c>
      <c r="C1101">
        <v>6565495</v>
      </c>
      <c r="D1101" t="s">
        <v>146</v>
      </c>
      <c r="E1101" t="s">
        <v>3701</v>
      </c>
      <c r="F1101" t="s">
        <v>1279</v>
      </c>
      <c r="G1101" t="s">
        <v>601</v>
      </c>
      <c r="H1101">
        <v>45000000</v>
      </c>
      <c r="I1101">
        <v>2006</v>
      </c>
      <c r="J1101">
        <v>7</v>
      </c>
    </row>
    <row r="1102" spans="1:10" x14ac:dyDescent="0.3">
      <c r="A1102" t="s">
        <v>3703</v>
      </c>
      <c r="B1102">
        <v>99</v>
      </c>
      <c r="C1102">
        <v>15279680</v>
      </c>
      <c r="D1102" t="s">
        <v>227</v>
      </c>
      <c r="E1102" t="s">
        <v>3705</v>
      </c>
      <c r="F1102" t="s">
        <v>20</v>
      </c>
      <c r="G1102" t="s">
        <v>21</v>
      </c>
      <c r="H1102">
        <v>40000000</v>
      </c>
      <c r="I1102">
        <v>2008</v>
      </c>
      <c r="J1102">
        <v>5.4</v>
      </c>
    </row>
    <row r="1103" spans="1:10" x14ac:dyDescent="0.3">
      <c r="A1103" t="s">
        <v>109</v>
      </c>
      <c r="B1103">
        <v>74</v>
      </c>
      <c r="C1103">
        <v>7262288</v>
      </c>
      <c r="D1103" t="s">
        <v>3707</v>
      </c>
      <c r="E1103" t="s">
        <v>3708</v>
      </c>
      <c r="F1103" t="s">
        <v>20</v>
      </c>
      <c r="G1103" t="s">
        <v>21</v>
      </c>
      <c r="H1103">
        <v>40000000</v>
      </c>
      <c r="I1103">
        <v>2002</v>
      </c>
      <c r="J1103">
        <v>6.5</v>
      </c>
    </row>
    <row r="1104" spans="1:10" x14ac:dyDescent="0.3">
      <c r="A1104" t="s">
        <v>252</v>
      </c>
      <c r="B1104">
        <v>139</v>
      </c>
      <c r="C1104">
        <v>4584886</v>
      </c>
      <c r="D1104" t="s">
        <v>146</v>
      </c>
      <c r="E1104" t="s">
        <v>3712</v>
      </c>
      <c r="F1104" t="s">
        <v>20</v>
      </c>
      <c r="G1104" t="s">
        <v>21</v>
      </c>
      <c r="H1104">
        <v>45000000</v>
      </c>
      <c r="I1104">
        <v>2007</v>
      </c>
      <c r="J1104">
        <v>6.4</v>
      </c>
    </row>
    <row r="1105" spans="1:10" x14ac:dyDescent="0.3">
      <c r="A1105" t="s">
        <v>3719</v>
      </c>
      <c r="B1105">
        <v>103</v>
      </c>
      <c r="C1105">
        <v>2154540</v>
      </c>
      <c r="D1105" t="s">
        <v>37</v>
      </c>
      <c r="E1105" t="s">
        <v>3721</v>
      </c>
      <c r="F1105" t="s">
        <v>20</v>
      </c>
      <c r="G1105" t="s">
        <v>21</v>
      </c>
      <c r="H1105">
        <v>45000000</v>
      </c>
      <c r="I1105">
        <v>1997</v>
      </c>
      <c r="J1105">
        <v>4.9000000000000004</v>
      </c>
    </row>
    <row r="1106" spans="1:10" x14ac:dyDescent="0.3">
      <c r="A1106" t="s">
        <v>3722</v>
      </c>
      <c r="B1106">
        <v>101</v>
      </c>
      <c r="C1106">
        <v>8129455</v>
      </c>
      <c r="D1106" t="s">
        <v>909</v>
      </c>
      <c r="E1106" t="s">
        <v>3725</v>
      </c>
      <c r="F1106" t="s">
        <v>20</v>
      </c>
      <c r="G1106" t="s">
        <v>21</v>
      </c>
      <c r="H1106">
        <v>45000000</v>
      </c>
      <c r="I1106">
        <v>2011</v>
      </c>
      <c r="J1106">
        <v>6.3</v>
      </c>
    </row>
    <row r="1107" spans="1:10" x14ac:dyDescent="0.3">
      <c r="A1107" t="s">
        <v>3727</v>
      </c>
      <c r="B1107">
        <v>91</v>
      </c>
      <c r="D1107" t="s">
        <v>3728</v>
      </c>
      <c r="E1107" t="s">
        <v>3729</v>
      </c>
      <c r="F1107" t="s">
        <v>20</v>
      </c>
      <c r="G1107" t="s">
        <v>21</v>
      </c>
      <c r="H1107">
        <v>65000000</v>
      </c>
      <c r="I1107">
        <v>2012</v>
      </c>
      <c r="J1107">
        <v>1.7</v>
      </c>
    </row>
    <row r="1108" spans="1:10" x14ac:dyDescent="0.3">
      <c r="A1108" t="s">
        <v>3730</v>
      </c>
      <c r="B1108">
        <v>130</v>
      </c>
      <c r="C1108">
        <v>136019448</v>
      </c>
      <c r="D1108" t="s">
        <v>3731</v>
      </c>
      <c r="E1108" t="s">
        <v>3733</v>
      </c>
      <c r="F1108" t="s">
        <v>20</v>
      </c>
      <c r="G1108" t="s">
        <v>21</v>
      </c>
      <c r="H1108">
        <v>44500000</v>
      </c>
      <c r="I1108">
        <v>2012</v>
      </c>
      <c r="J1108">
        <v>7.7</v>
      </c>
    </row>
    <row r="1109" spans="1:10" x14ac:dyDescent="0.3">
      <c r="A1109" t="s">
        <v>1585</v>
      </c>
      <c r="B1109">
        <v>130</v>
      </c>
      <c r="C1109">
        <v>183875760</v>
      </c>
      <c r="D1109" t="s">
        <v>3735</v>
      </c>
      <c r="E1109" t="s">
        <v>3736</v>
      </c>
      <c r="F1109" t="s">
        <v>20</v>
      </c>
      <c r="G1109" t="s">
        <v>21</v>
      </c>
      <c r="H1109">
        <v>44000000</v>
      </c>
      <c r="I1109">
        <v>1993</v>
      </c>
      <c r="J1109">
        <v>7.8</v>
      </c>
    </row>
    <row r="1110" spans="1:10" x14ac:dyDescent="0.3">
      <c r="A1110" t="s">
        <v>2023</v>
      </c>
      <c r="B1110">
        <v>110</v>
      </c>
      <c r="C1110">
        <v>67061228</v>
      </c>
      <c r="D1110" t="s">
        <v>942</v>
      </c>
      <c r="E1110" t="s">
        <v>3737</v>
      </c>
      <c r="F1110" t="s">
        <v>20</v>
      </c>
      <c r="G1110" t="s">
        <v>21</v>
      </c>
      <c r="H1110">
        <v>40000000</v>
      </c>
      <c r="I1110">
        <v>2010</v>
      </c>
      <c r="J1110">
        <v>5.5</v>
      </c>
    </row>
    <row r="1111" spans="1:10" x14ac:dyDescent="0.3">
      <c r="A1111" t="s">
        <v>2013</v>
      </c>
      <c r="B1111">
        <v>147</v>
      </c>
      <c r="C1111">
        <v>53300852</v>
      </c>
      <c r="D1111" t="s">
        <v>1392</v>
      </c>
      <c r="E1111" t="s">
        <v>3738</v>
      </c>
      <c r="F1111" t="s">
        <v>20</v>
      </c>
      <c r="G1111" t="s">
        <v>21</v>
      </c>
      <c r="H1111">
        <v>44000000</v>
      </c>
      <c r="I1111">
        <v>1996</v>
      </c>
      <c r="J1111">
        <v>7.5</v>
      </c>
    </row>
    <row r="1112" spans="1:10" x14ac:dyDescent="0.3">
      <c r="A1112" t="s">
        <v>3719</v>
      </c>
      <c r="B1112">
        <v>96</v>
      </c>
      <c r="C1112">
        <v>150415432</v>
      </c>
      <c r="D1112" t="s">
        <v>2834</v>
      </c>
      <c r="E1112" t="s">
        <v>3740</v>
      </c>
      <c r="F1112" t="s">
        <v>20</v>
      </c>
      <c r="G1112" t="s">
        <v>21</v>
      </c>
      <c r="H1112">
        <v>44000000</v>
      </c>
      <c r="I1112">
        <v>1985</v>
      </c>
      <c r="J1112">
        <v>6.4</v>
      </c>
    </row>
    <row r="1113" spans="1:10" x14ac:dyDescent="0.3">
      <c r="A1113" t="s">
        <v>3742</v>
      </c>
      <c r="B1113">
        <v>118</v>
      </c>
      <c r="C1113">
        <v>44834712</v>
      </c>
      <c r="D1113" t="s">
        <v>2588</v>
      </c>
      <c r="E1113" t="s">
        <v>3743</v>
      </c>
      <c r="F1113" t="s">
        <v>20</v>
      </c>
      <c r="G1113" t="s">
        <v>21</v>
      </c>
      <c r="H1113">
        <v>44000000</v>
      </c>
      <c r="I1113">
        <v>1996</v>
      </c>
      <c r="J1113">
        <v>5.6</v>
      </c>
    </row>
    <row r="1114" spans="1:10" x14ac:dyDescent="0.3">
      <c r="A1114" t="s">
        <v>3744</v>
      </c>
      <c r="B1114">
        <v>88</v>
      </c>
      <c r="C1114">
        <v>84300000</v>
      </c>
      <c r="D1114" t="s">
        <v>3746</v>
      </c>
      <c r="E1114" t="s">
        <v>3748</v>
      </c>
      <c r="F1114" t="s">
        <v>20</v>
      </c>
      <c r="G1114" t="s">
        <v>21</v>
      </c>
      <c r="H1114">
        <v>2600000</v>
      </c>
      <c r="I1114">
        <v>1940</v>
      </c>
      <c r="J1114">
        <v>7.5</v>
      </c>
    </row>
    <row r="1115" spans="1:10" x14ac:dyDescent="0.3">
      <c r="A1115" t="s">
        <v>3750</v>
      </c>
      <c r="B1115">
        <v>325</v>
      </c>
      <c r="C1115">
        <v>1500000</v>
      </c>
      <c r="D1115" t="s">
        <v>3751</v>
      </c>
      <c r="E1115" t="s">
        <v>3752</v>
      </c>
      <c r="F1115" t="s">
        <v>20</v>
      </c>
      <c r="G1115" t="s">
        <v>21</v>
      </c>
      <c r="H1115">
        <v>44000000</v>
      </c>
      <c r="I1115">
        <v>1980</v>
      </c>
      <c r="J1115">
        <v>6.8</v>
      </c>
    </row>
    <row r="1116" spans="1:10" x14ac:dyDescent="0.3">
      <c r="A1116" t="s">
        <v>1065</v>
      </c>
      <c r="B1116">
        <v>102</v>
      </c>
      <c r="C1116">
        <v>62318875</v>
      </c>
      <c r="D1116" t="s">
        <v>178</v>
      </c>
      <c r="E1116" t="s">
        <v>3754</v>
      </c>
      <c r="F1116" t="s">
        <v>20</v>
      </c>
      <c r="G1116" t="s">
        <v>21</v>
      </c>
      <c r="H1116">
        <v>50000000</v>
      </c>
      <c r="I1116">
        <v>2006</v>
      </c>
      <c r="J1116">
        <v>6.8</v>
      </c>
    </row>
    <row r="1117" spans="1:10" x14ac:dyDescent="0.3">
      <c r="A1117" t="s">
        <v>3755</v>
      </c>
      <c r="B1117">
        <v>110</v>
      </c>
      <c r="C1117">
        <v>5773519</v>
      </c>
      <c r="D1117" t="s">
        <v>2046</v>
      </c>
      <c r="E1117" t="s">
        <v>3756</v>
      </c>
      <c r="F1117" t="s">
        <v>20</v>
      </c>
      <c r="G1117" t="s">
        <v>21</v>
      </c>
      <c r="H1117">
        <v>40000000</v>
      </c>
      <c r="I1117">
        <v>2015</v>
      </c>
      <c r="J1117">
        <v>6</v>
      </c>
    </row>
    <row r="1118" spans="1:10" x14ac:dyDescent="0.3">
      <c r="A1118" t="s">
        <v>3758</v>
      </c>
      <c r="B1118">
        <v>136</v>
      </c>
      <c r="C1118">
        <v>51768623</v>
      </c>
      <c r="D1118" t="s">
        <v>2190</v>
      </c>
      <c r="E1118" t="s">
        <v>3760</v>
      </c>
      <c r="F1118" t="s">
        <v>20</v>
      </c>
      <c r="G1118" t="s">
        <v>21</v>
      </c>
      <c r="H1118">
        <v>43000000</v>
      </c>
      <c r="I1118">
        <v>2000</v>
      </c>
      <c r="J1118">
        <v>7.3</v>
      </c>
    </row>
    <row r="1119" spans="1:10" x14ac:dyDescent="0.3">
      <c r="A1119" t="s">
        <v>2114</v>
      </c>
      <c r="B1119">
        <v>103</v>
      </c>
      <c r="C1119">
        <v>37035515</v>
      </c>
      <c r="D1119" t="s">
        <v>1649</v>
      </c>
      <c r="E1119" t="s">
        <v>3762</v>
      </c>
      <c r="F1119" t="s">
        <v>20</v>
      </c>
      <c r="G1119" t="s">
        <v>21</v>
      </c>
      <c r="H1119">
        <v>43000000</v>
      </c>
      <c r="I1119">
        <v>2000</v>
      </c>
      <c r="J1119">
        <v>6</v>
      </c>
    </row>
    <row r="1120" spans="1:10" x14ac:dyDescent="0.3">
      <c r="A1120" t="s">
        <v>745</v>
      </c>
      <c r="B1120">
        <v>103</v>
      </c>
      <c r="C1120">
        <v>24520892</v>
      </c>
      <c r="D1120" t="s">
        <v>315</v>
      </c>
      <c r="E1120" t="s">
        <v>3763</v>
      </c>
      <c r="F1120" t="s">
        <v>20</v>
      </c>
      <c r="G1120" t="s">
        <v>966</v>
      </c>
      <c r="H1120">
        <v>45000000</v>
      </c>
      <c r="I1120">
        <v>2005</v>
      </c>
      <c r="J1120">
        <v>7</v>
      </c>
    </row>
    <row r="1121" spans="1:10" x14ac:dyDescent="0.3">
      <c r="A1121" t="s">
        <v>3764</v>
      </c>
      <c r="B1121">
        <v>90</v>
      </c>
      <c r="C1121">
        <v>24430272</v>
      </c>
      <c r="D1121" t="s">
        <v>1106</v>
      </c>
      <c r="E1121" t="s">
        <v>3767</v>
      </c>
      <c r="F1121" t="s">
        <v>20</v>
      </c>
      <c r="G1121" t="s">
        <v>21</v>
      </c>
      <c r="H1121">
        <v>43000000</v>
      </c>
      <c r="I1121">
        <v>2002</v>
      </c>
      <c r="J1121">
        <v>5.0999999999999996</v>
      </c>
    </row>
    <row r="1122" spans="1:10" x14ac:dyDescent="0.3">
      <c r="A1122" t="s">
        <v>1449</v>
      </c>
      <c r="B1122">
        <v>154</v>
      </c>
      <c r="C1122">
        <v>158348400</v>
      </c>
      <c r="D1122" t="s">
        <v>1265</v>
      </c>
      <c r="E1122" t="s">
        <v>3769</v>
      </c>
      <c r="F1122" t="s">
        <v>20</v>
      </c>
      <c r="G1122" t="s">
        <v>21</v>
      </c>
      <c r="H1122">
        <v>42000000</v>
      </c>
      <c r="I1122">
        <v>1993</v>
      </c>
      <c r="J1122">
        <v>6.8</v>
      </c>
    </row>
    <row r="1123" spans="1:10" x14ac:dyDescent="0.3">
      <c r="A1123" t="s">
        <v>3771</v>
      </c>
      <c r="B1123">
        <v>99</v>
      </c>
      <c r="C1123">
        <v>31136950</v>
      </c>
      <c r="D1123" t="s">
        <v>467</v>
      </c>
      <c r="E1123" t="s">
        <v>3774</v>
      </c>
      <c r="F1123" t="s">
        <v>20</v>
      </c>
      <c r="G1123" t="s">
        <v>21</v>
      </c>
      <c r="H1123">
        <v>44000000</v>
      </c>
      <c r="I1123">
        <v>2010</v>
      </c>
      <c r="J1123">
        <v>6.5</v>
      </c>
    </row>
    <row r="1124" spans="1:10" x14ac:dyDescent="0.3">
      <c r="A1124" t="s">
        <v>1172</v>
      </c>
      <c r="B1124">
        <v>93</v>
      </c>
      <c r="C1124">
        <v>29113588</v>
      </c>
      <c r="D1124" t="s">
        <v>227</v>
      </c>
      <c r="E1124" t="s">
        <v>3776</v>
      </c>
      <c r="F1124" t="s">
        <v>20</v>
      </c>
      <c r="G1124" t="s">
        <v>21</v>
      </c>
      <c r="H1124">
        <v>40000000</v>
      </c>
      <c r="I1124">
        <v>2011</v>
      </c>
      <c r="J1124">
        <v>6.6</v>
      </c>
    </row>
    <row r="1125" spans="1:10" x14ac:dyDescent="0.3">
      <c r="A1125" t="s">
        <v>1374</v>
      </c>
      <c r="B1125">
        <v>109</v>
      </c>
      <c r="C1125">
        <v>138447667</v>
      </c>
      <c r="D1125" t="s">
        <v>1151</v>
      </c>
      <c r="E1125" t="s">
        <v>3778</v>
      </c>
      <c r="F1125" t="s">
        <v>20</v>
      </c>
      <c r="G1125" t="s">
        <v>21</v>
      </c>
      <c r="H1125">
        <v>42000000</v>
      </c>
      <c r="I1125">
        <v>2012</v>
      </c>
      <c r="J1125">
        <v>7.2</v>
      </c>
    </row>
    <row r="1126" spans="1:10" x14ac:dyDescent="0.3">
      <c r="A1126" t="s">
        <v>3592</v>
      </c>
      <c r="B1126">
        <v>124</v>
      </c>
      <c r="C1126">
        <v>116006080</v>
      </c>
      <c r="D1126" t="s">
        <v>936</v>
      </c>
      <c r="E1126" t="s">
        <v>3780</v>
      </c>
      <c r="F1126" t="s">
        <v>20</v>
      </c>
      <c r="G1126" t="s">
        <v>34</v>
      </c>
      <c r="H1126">
        <v>42000000</v>
      </c>
      <c r="I1126">
        <v>1999</v>
      </c>
      <c r="J1126">
        <v>7</v>
      </c>
    </row>
    <row r="1127" spans="1:10" x14ac:dyDescent="0.3">
      <c r="A1127" t="s">
        <v>2999</v>
      </c>
      <c r="B1127">
        <v>84</v>
      </c>
      <c r="C1127">
        <v>106793915</v>
      </c>
      <c r="D1127" t="s">
        <v>582</v>
      </c>
      <c r="E1127" t="s">
        <v>3782</v>
      </c>
      <c r="F1127" t="s">
        <v>20</v>
      </c>
      <c r="G1127" t="s">
        <v>34</v>
      </c>
      <c r="H1127">
        <v>45000000</v>
      </c>
      <c r="I1127">
        <v>2000</v>
      </c>
      <c r="J1127">
        <v>7</v>
      </c>
    </row>
    <row r="1128" spans="1:10" x14ac:dyDescent="0.3">
      <c r="A1128" t="s">
        <v>3784</v>
      </c>
      <c r="B1128">
        <v>90</v>
      </c>
      <c r="C1128">
        <v>87856565</v>
      </c>
      <c r="D1128" t="s">
        <v>1106</v>
      </c>
      <c r="E1128" t="s">
        <v>3786</v>
      </c>
      <c r="F1128" t="s">
        <v>20</v>
      </c>
      <c r="G1128" t="s">
        <v>21</v>
      </c>
      <c r="H1128">
        <v>42000000</v>
      </c>
      <c r="I1128">
        <v>2004</v>
      </c>
      <c r="J1128">
        <v>5.9</v>
      </c>
    </row>
    <row r="1129" spans="1:10" x14ac:dyDescent="0.3">
      <c r="A1129" t="s">
        <v>3787</v>
      </c>
      <c r="B1129">
        <v>117</v>
      </c>
      <c r="C1129">
        <v>70100000</v>
      </c>
      <c r="D1129" t="s">
        <v>936</v>
      </c>
      <c r="E1129" t="s">
        <v>3788</v>
      </c>
      <c r="F1129" t="s">
        <v>20</v>
      </c>
      <c r="G1129" t="s">
        <v>21</v>
      </c>
      <c r="H1129">
        <v>40000000</v>
      </c>
      <c r="I1129">
        <v>1992</v>
      </c>
      <c r="J1129">
        <v>5.4</v>
      </c>
    </row>
    <row r="1130" spans="1:10" x14ac:dyDescent="0.3">
      <c r="A1130" t="s">
        <v>652</v>
      </c>
      <c r="B1130">
        <v>123</v>
      </c>
      <c r="C1130">
        <v>159578352</v>
      </c>
      <c r="D1130" t="s">
        <v>1151</v>
      </c>
      <c r="E1130" t="s">
        <v>3791</v>
      </c>
      <c r="F1130" t="s">
        <v>20</v>
      </c>
      <c r="G1130" t="s">
        <v>21</v>
      </c>
      <c r="H1130">
        <v>43000000</v>
      </c>
      <c r="I1130">
        <v>2013</v>
      </c>
      <c r="J1130">
        <v>6.6</v>
      </c>
    </row>
    <row r="1131" spans="1:10" x14ac:dyDescent="0.3">
      <c r="A1131" t="s">
        <v>3792</v>
      </c>
      <c r="B1131">
        <v>251</v>
      </c>
      <c r="C1131">
        <v>57750000</v>
      </c>
      <c r="D1131" t="s">
        <v>3794</v>
      </c>
      <c r="E1131" t="s">
        <v>3795</v>
      </c>
      <c r="F1131" t="s">
        <v>20</v>
      </c>
      <c r="G1131" t="s">
        <v>34</v>
      </c>
      <c r="H1131">
        <v>31115000</v>
      </c>
      <c r="I1131">
        <v>1963</v>
      </c>
      <c r="J1131">
        <v>7</v>
      </c>
    </row>
    <row r="1132" spans="1:10" x14ac:dyDescent="0.3">
      <c r="A1132" t="s">
        <v>1071</v>
      </c>
      <c r="B1132">
        <v>105</v>
      </c>
      <c r="C1132">
        <v>45290318</v>
      </c>
      <c r="D1132" t="s">
        <v>2079</v>
      </c>
      <c r="E1132" t="s">
        <v>3798</v>
      </c>
      <c r="F1132" t="s">
        <v>20</v>
      </c>
      <c r="G1132" t="s">
        <v>21</v>
      </c>
      <c r="H1132">
        <v>42000000</v>
      </c>
      <c r="I1132">
        <v>2012</v>
      </c>
      <c r="J1132">
        <v>6.5</v>
      </c>
    </row>
    <row r="1133" spans="1:10" x14ac:dyDescent="0.3">
      <c r="A1133" t="s">
        <v>3298</v>
      </c>
      <c r="B1133">
        <v>115</v>
      </c>
      <c r="C1133">
        <v>41543207</v>
      </c>
      <c r="D1133" t="s">
        <v>1403</v>
      </c>
      <c r="E1133" t="s">
        <v>3800</v>
      </c>
      <c r="F1133" t="s">
        <v>20</v>
      </c>
      <c r="G1133" t="s">
        <v>21</v>
      </c>
      <c r="H1133">
        <v>42000000</v>
      </c>
      <c r="I1133">
        <v>2002</v>
      </c>
      <c r="J1133">
        <v>6.3</v>
      </c>
    </row>
    <row r="1134" spans="1:10" x14ac:dyDescent="0.3">
      <c r="A1134" t="s">
        <v>3801</v>
      </c>
      <c r="B1134">
        <v>122</v>
      </c>
      <c r="C1134">
        <v>41252428</v>
      </c>
      <c r="D1134" t="s">
        <v>936</v>
      </c>
      <c r="E1134" t="s">
        <v>3802</v>
      </c>
      <c r="F1134" t="s">
        <v>20</v>
      </c>
      <c r="G1134" t="s">
        <v>21</v>
      </c>
      <c r="H1134">
        <v>42000000</v>
      </c>
      <c r="I1134">
        <v>1996</v>
      </c>
      <c r="J1134">
        <v>6.5</v>
      </c>
    </row>
    <row r="1135" spans="1:10" x14ac:dyDescent="0.3">
      <c r="A1135" t="s">
        <v>3804</v>
      </c>
      <c r="B1135">
        <v>119</v>
      </c>
      <c r="C1135">
        <v>35228696</v>
      </c>
      <c r="D1135" t="s">
        <v>3805</v>
      </c>
      <c r="E1135" t="s">
        <v>3806</v>
      </c>
      <c r="F1135" t="s">
        <v>20</v>
      </c>
      <c r="G1135" t="s">
        <v>21</v>
      </c>
      <c r="H1135">
        <v>32000000</v>
      </c>
      <c r="I1135">
        <v>2002</v>
      </c>
      <c r="J1135">
        <v>6.5</v>
      </c>
    </row>
    <row r="1136" spans="1:10" x14ac:dyDescent="0.3">
      <c r="A1136" t="s">
        <v>2379</v>
      </c>
      <c r="B1136">
        <v>81</v>
      </c>
      <c r="C1136">
        <v>59992760</v>
      </c>
      <c r="D1136" t="s">
        <v>1099</v>
      </c>
      <c r="E1136" t="s">
        <v>3809</v>
      </c>
      <c r="F1136" t="s">
        <v>20</v>
      </c>
      <c r="G1136" t="s">
        <v>21</v>
      </c>
      <c r="H1136">
        <v>42000000</v>
      </c>
      <c r="I1136">
        <v>2009</v>
      </c>
      <c r="J1136">
        <v>5.8</v>
      </c>
    </row>
    <row r="1137" spans="1:10" x14ac:dyDescent="0.3">
      <c r="A1137" t="s">
        <v>3811</v>
      </c>
      <c r="B1137">
        <v>133</v>
      </c>
      <c r="C1137">
        <v>34667015</v>
      </c>
      <c r="D1137" t="s">
        <v>30</v>
      </c>
      <c r="E1137" t="s">
        <v>3813</v>
      </c>
      <c r="F1137" t="s">
        <v>20</v>
      </c>
      <c r="G1137" t="s">
        <v>34</v>
      </c>
      <c r="H1137">
        <v>32000000</v>
      </c>
      <c r="I1137">
        <v>1989</v>
      </c>
      <c r="J1137">
        <v>6.6</v>
      </c>
    </row>
    <row r="1138" spans="1:10" x14ac:dyDescent="0.3">
      <c r="A1138" t="s">
        <v>3815</v>
      </c>
      <c r="B1138">
        <v>100</v>
      </c>
      <c r="C1138">
        <v>37652565</v>
      </c>
      <c r="D1138" t="s">
        <v>1727</v>
      </c>
      <c r="E1138" t="s">
        <v>3816</v>
      </c>
      <c r="F1138" t="s">
        <v>20</v>
      </c>
      <c r="G1138" t="s">
        <v>21</v>
      </c>
      <c r="H1138">
        <v>42000000</v>
      </c>
      <c r="I1138">
        <v>2011</v>
      </c>
      <c r="J1138">
        <v>5.4</v>
      </c>
    </row>
    <row r="1139" spans="1:10" x14ac:dyDescent="0.3">
      <c r="A1139" t="s">
        <v>3817</v>
      </c>
      <c r="B1139">
        <v>120</v>
      </c>
      <c r="C1139">
        <v>24375436</v>
      </c>
      <c r="D1139" t="s">
        <v>315</v>
      </c>
      <c r="E1139" t="s">
        <v>3818</v>
      </c>
      <c r="F1139" t="s">
        <v>20</v>
      </c>
      <c r="G1139" t="s">
        <v>21</v>
      </c>
      <c r="H1139">
        <v>42000000</v>
      </c>
      <c r="I1139">
        <v>2001</v>
      </c>
      <c r="J1139">
        <v>6.1</v>
      </c>
    </row>
    <row r="1140" spans="1:10" x14ac:dyDescent="0.3">
      <c r="A1140" t="s">
        <v>3819</v>
      </c>
      <c r="B1140">
        <v>104</v>
      </c>
      <c r="C1140">
        <v>20915465</v>
      </c>
      <c r="D1140" t="s">
        <v>3675</v>
      </c>
      <c r="E1140" t="s">
        <v>3821</v>
      </c>
      <c r="F1140" t="s">
        <v>20</v>
      </c>
      <c r="G1140" t="s">
        <v>34</v>
      </c>
      <c r="H1140">
        <v>42000000</v>
      </c>
      <c r="I1140">
        <v>1993</v>
      </c>
      <c r="J1140">
        <v>4</v>
      </c>
    </row>
    <row r="1141" spans="1:10" x14ac:dyDescent="0.3">
      <c r="A1141" t="s">
        <v>3344</v>
      </c>
      <c r="B1141">
        <v>122</v>
      </c>
      <c r="C1141">
        <v>24127895</v>
      </c>
      <c r="D1141" t="s">
        <v>1392</v>
      </c>
      <c r="E1141" t="s">
        <v>3823</v>
      </c>
      <c r="F1141" t="s">
        <v>20</v>
      </c>
      <c r="G1141" t="s">
        <v>21</v>
      </c>
      <c r="H1141">
        <v>50000000</v>
      </c>
      <c r="I1141">
        <v>2005</v>
      </c>
      <c r="J1141">
        <v>7.6</v>
      </c>
    </row>
    <row r="1142" spans="1:10" x14ac:dyDescent="0.3">
      <c r="A1142" t="s">
        <v>1274</v>
      </c>
      <c r="B1142">
        <v>80</v>
      </c>
      <c r="C1142">
        <v>84961</v>
      </c>
      <c r="D1142" t="s">
        <v>870</v>
      </c>
      <c r="E1142" t="s">
        <v>3826</v>
      </c>
      <c r="F1142" t="s">
        <v>1279</v>
      </c>
      <c r="G1142" t="s">
        <v>601</v>
      </c>
      <c r="H1142">
        <v>31000000</v>
      </c>
      <c r="I1142">
        <v>2002</v>
      </c>
      <c r="J1142">
        <v>7.9</v>
      </c>
    </row>
    <row r="1143" spans="1:10" x14ac:dyDescent="0.3">
      <c r="A1143" t="s">
        <v>3828</v>
      </c>
      <c r="B1143">
        <v>91</v>
      </c>
      <c r="C1143">
        <v>26404753</v>
      </c>
      <c r="D1143" t="s">
        <v>1010</v>
      </c>
      <c r="E1143" t="s">
        <v>3830</v>
      </c>
      <c r="F1143" t="s">
        <v>20</v>
      </c>
      <c r="G1143" t="s">
        <v>21</v>
      </c>
      <c r="H1143">
        <v>40000000</v>
      </c>
      <c r="I1143">
        <v>2012</v>
      </c>
      <c r="J1143">
        <v>5.3</v>
      </c>
    </row>
    <row r="1144" spans="1:10" x14ac:dyDescent="0.3">
      <c r="A1144" t="s">
        <v>3831</v>
      </c>
      <c r="B1144">
        <v>112</v>
      </c>
      <c r="C1144">
        <v>6105175</v>
      </c>
      <c r="D1144" t="s">
        <v>1099</v>
      </c>
      <c r="E1144" t="s">
        <v>3833</v>
      </c>
      <c r="F1144" t="s">
        <v>20</v>
      </c>
      <c r="G1144" t="s">
        <v>21</v>
      </c>
      <c r="H1144">
        <v>44000000</v>
      </c>
      <c r="I1144">
        <v>2014</v>
      </c>
      <c r="J1144">
        <v>6.6</v>
      </c>
    </row>
    <row r="1145" spans="1:10" x14ac:dyDescent="0.3">
      <c r="A1145" t="s">
        <v>3835</v>
      </c>
      <c r="B1145">
        <v>100</v>
      </c>
      <c r="C1145">
        <v>5664251</v>
      </c>
      <c r="D1145" t="s">
        <v>3837</v>
      </c>
      <c r="E1145" t="s">
        <v>3838</v>
      </c>
      <c r="F1145" t="s">
        <v>20</v>
      </c>
      <c r="G1145" t="s">
        <v>121</v>
      </c>
      <c r="H1145">
        <v>45000000</v>
      </c>
      <c r="I1145">
        <v>2010</v>
      </c>
      <c r="J1145">
        <v>6.3</v>
      </c>
    </row>
    <row r="1146" spans="1:10" x14ac:dyDescent="0.3">
      <c r="A1146" t="s">
        <v>2647</v>
      </c>
      <c r="B1146">
        <v>105</v>
      </c>
      <c r="C1146">
        <v>1260917</v>
      </c>
      <c r="D1146" t="s">
        <v>1151</v>
      </c>
      <c r="E1146" t="s">
        <v>3845</v>
      </c>
      <c r="F1146" t="s">
        <v>965</v>
      </c>
      <c r="G1146" t="s">
        <v>966</v>
      </c>
      <c r="H1146">
        <v>27000000</v>
      </c>
      <c r="I1146">
        <v>2009</v>
      </c>
      <c r="J1146">
        <v>7.2</v>
      </c>
    </row>
    <row r="1147" spans="1:10" x14ac:dyDescent="0.3">
      <c r="A1147" t="s">
        <v>3092</v>
      </c>
      <c r="B1147">
        <v>110</v>
      </c>
      <c r="C1147">
        <v>116724075</v>
      </c>
      <c r="D1147" t="s">
        <v>3846</v>
      </c>
      <c r="E1147" t="s">
        <v>3847</v>
      </c>
      <c r="F1147" t="s">
        <v>20</v>
      </c>
      <c r="G1147" t="s">
        <v>21</v>
      </c>
      <c r="H1147">
        <v>41000000</v>
      </c>
      <c r="I1147">
        <v>2002</v>
      </c>
      <c r="J1147">
        <v>7</v>
      </c>
    </row>
    <row r="1148" spans="1:10" x14ac:dyDescent="0.3">
      <c r="A1148" t="s">
        <v>3849</v>
      </c>
      <c r="B1148">
        <v>101</v>
      </c>
      <c r="D1148" t="s">
        <v>320</v>
      </c>
      <c r="E1148" t="s">
        <v>3851</v>
      </c>
      <c r="F1148" t="s">
        <v>965</v>
      </c>
      <c r="G1148" t="s">
        <v>966</v>
      </c>
      <c r="I1148">
        <v>2015</v>
      </c>
      <c r="J1148">
        <v>4.9000000000000004</v>
      </c>
    </row>
    <row r="1149" spans="1:10" x14ac:dyDescent="0.3">
      <c r="A1149" t="s">
        <v>3185</v>
      </c>
      <c r="B1149">
        <v>144</v>
      </c>
      <c r="C1149">
        <v>56083966</v>
      </c>
      <c r="D1149" t="s">
        <v>54</v>
      </c>
      <c r="E1149" t="s">
        <v>3853</v>
      </c>
      <c r="F1149" t="s">
        <v>20</v>
      </c>
      <c r="G1149" t="s">
        <v>21</v>
      </c>
      <c r="H1149">
        <v>65000000</v>
      </c>
      <c r="I1149">
        <v>2001</v>
      </c>
      <c r="J1149">
        <v>6.9</v>
      </c>
    </row>
    <row r="1150" spans="1:10" x14ac:dyDescent="0.3">
      <c r="A1150" t="s">
        <v>3855</v>
      </c>
      <c r="B1150">
        <v>108</v>
      </c>
      <c r="C1150">
        <v>22108977</v>
      </c>
      <c r="D1150" t="s">
        <v>836</v>
      </c>
      <c r="E1150" t="s">
        <v>3858</v>
      </c>
      <c r="F1150" t="s">
        <v>20</v>
      </c>
      <c r="G1150" t="s">
        <v>2462</v>
      </c>
      <c r="H1150">
        <v>41000000</v>
      </c>
      <c r="I1150">
        <v>2003</v>
      </c>
      <c r="J1150">
        <v>5.2</v>
      </c>
    </row>
    <row r="1151" spans="1:10" x14ac:dyDescent="0.3">
      <c r="A1151" t="s">
        <v>615</v>
      </c>
      <c r="B1151">
        <v>107</v>
      </c>
      <c r="C1151">
        <v>293501675</v>
      </c>
      <c r="D1151" t="s">
        <v>1265</v>
      </c>
      <c r="E1151" t="s">
        <v>3860</v>
      </c>
      <c r="F1151" t="s">
        <v>20</v>
      </c>
      <c r="G1151" t="s">
        <v>21</v>
      </c>
      <c r="H1151">
        <v>40000000</v>
      </c>
      <c r="I1151">
        <v>1999</v>
      </c>
      <c r="J1151">
        <v>8.1</v>
      </c>
    </row>
    <row r="1152" spans="1:10" x14ac:dyDescent="0.3">
      <c r="A1152" t="s">
        <v>3861</v>
      </c>
      <c r="B1152">
        <v>102</v>
      </c>
      <c r="C1152">
        <v>18600911</v>
      </c>
      <c r="D1152" t="s">
        <v>227</v>
      </c>
      <c r="E1152" t="s">
        <v>3863</v>
      </c>
      <c r="F1152" t="s">
        <v>20</v>
      </c>
      <c r="G1152" t="s">
        <v>21</v>
      </c>
      <c r="H1152">
        <v>42000000</v>
      </c>
      <c r="I1152">
        <v>2012</v>
      </c>
      <c r="J1152">
        <v>6.6</v>
      </c>
    </row>
    <row r="1153" spans="1:10" x14ac:dyDescent="0.3">
      <c r="A1153" t="s">
        <v>2505</v>
      </c>
      <c r="B1153">
        <v>100</v>
      </c>
      <c r="C1153">
        <v>7204138</v>
      </c>
      <c r="D1153" t="s">
        <v>1099</v>
      </c>
      <c r="E1153" t="s">
        <v>3865</v>
      </c>
      <c r="F1153" t="s">
        <v>20</v>
      </c>
      <c r="G1153" t="s">
        <v>21</v>
      </c>
      <c r="H1153">
        <v>41000000</v>
      </c>
      <c r="I1153">
        <v>2011</v>
      </c>
      <c r="J1153">
        <v>6.2</v>
      </c>
    </row>
    <row r="1154" spans="1:10" x14ac:dyDescent="0.3">
      <c r="A1154" t="s">
        <v>3867</v>
      </c>
      <c r="B1154">
        <v>126</v>
      </c>
      <c r="C1154">
        <v>90800000</v>
      </c>
      <c r="D1154" t="s">
        <v>3869</v>
      </c>
      <c r="E1154" t="s">
        <v>3870</v>
      </c>
      <c r="F1154" t="s">
        <v>20</v>
      </c>
      <c r="G1154" t="s">
        <v>21</v>
      </c>
      <c r="H1154">
        <v>8000000</v>
      </c>
      <c r="I1154">
        <v>1984</v>
      </c>
      <c r="J1154">
        <v>7.2</v>
      </c>
    </row>
    <row r="1155" spans="1:10" x14ac:dyDescent="0.3">
      <c r="A1155" t="s">
        <v>2641</v>
      </c>
      <c r="B1155">
        <v>138</v>
      </c>
      <c r="C1155">
        <v>150117807</v>
      </c>
      <c r="D1155" t="s">
        <v>1272</v>
      </c>
      <c r="E1155" t="s">
        <v>3872</v>
      </c>
      <c r="F1155" t="s">
        <v>20</v>
      </c>
      <c r="G1155" t="s">
        <v>21</v>
      </c>
      <c r="H1155">
        <v>40000000</v>
      </c>
      <c r="I1155">
        <v>2013</v>
      </c>
      <c r="J1155">
        <v>7.3</v>
      </c>
    </row>
    <row r="1156" spans="1:10" x14ac:dyDescent="0.3">
      <c r="A1156" t="s">
        <v>3873</v>
      </c>
      <c r="B1156">
        <v>108</v>
      </c>
      <c r="C1156">
        <v>163947053</v>
      </c>
      <c r="D1156" t="s">
        <v>936</v>
      </c>
      <c r="E1156" t="s">
        <v>3874</v>
      </c>
      <c r="F1156" t="s">
        <v>20</v>
      </c>
      <c r="G1156" t="s">
        <v>21</v>
      </c>
      <c r="H1156">
        <v>40000000</v>
      </c>
      <c r="I1156">
        <v>2009</v>
      </c>
      <c r="J1156">
        <v>6.7</v>
      </c>
    </row>
    <row r="1157" spans="1:10" x14ac:dyDescent="0.3">
      <c r="A1157" t="s">
        <v>3875</v>
      </c>
      <c r="B1157">
        <v>105</v>
      </c>
      <c r="C1157">
        <v>116735231</v>
      </c>
      <c r="D1157" t="s">
        <v>1451</v>
      </c>
      <c r="E1157" t="s">
        <v>3877</v>
      </c>
      <c r="F1157" t="s">
        <v>20</v>
      </c>
      <c r="G1157" t="s">
        <v>21</v>
      </c>
      <c r="H1157">
        <v>70000000</v>
      </c>
      <c r="I1157">
        <v>1999</v>
      </c>
      <c r="J1157">
        <v>6.4</v>
      </c>
    </row>
    <row r="1158" spans="1:10" x14ac:dyDescent="0.3">
      <c r="A1158" t="s">
        <v>296</v>
      </c>
      <c r="B1158">
        <v>108</v>
      </c>
      <c r="C1158">
        <v>118500000</v>
      </c>
      <c r="D1158" t="s">
        <v>1232</v>
      </c>
      <c r="E1158" t="s">
        <v>3880</v>
      </c>
      <c r="F1158" t="s">
        <v>20</v>
      </c>
      <c r="G1158" t="s">
        <v>21</v>
      </c>
      <c r="H1158">
        <v>40000000</v>
      </c>
      <c r="I1158">
        <v>1989</v>
      </c>
      <c r="J1158">
        <v>7.8</v>
      </c>
    </row>
    <row r="1159" spans="1:10" x14ac:dyDescent="0.3">
      <c r="A1159" t="s">
        <v>1296</v>
      </c>
      <c r="B1159">
        <v>89</v>
      </c>
      <c r="C1159">
        <v>126546825</v>
      </c>
      <c r="D1159" t="s">
        <v>1823</v>
      </c>
      <c r="E1159" t="s">
        <v>3882</v>
      </c>
      <c r="F1159" t="s">
        <v>20</v>
      </c>
      <c r="G1159" t="s">
        <v>966</v>
      </c>
      <c r="H1159">
        <v>40000000</v>
      </c>
      <c r="I1159">
        <v>2014</v>
      </c>
      <c r="J1159">
        <v>6.4</v>
      </c>
    </row>
    <row r="1160" spans="1:10" x14ac:dyDescent="0.3">
      <c r="A1160" t="s">
        <v>3883</v>
      </c>
      <c r="B1160">
        <v>129</v>
      </c>
      <c r="C1160">
        <v>166147885</v>
      </c>
      <c r="D1160" t="s">
        <v>146</v>
      </c>
      <c r="E1160" t="s">
        <v>3884</v>
      </c>
      <c r="F1160" t="s">
        <v>20</v>
      </c>
      <c r="G1160" t="s">
        <v>21</v>
      </c>
      <c r="H1160">
        <v>40000000</v>
      </c>
      <c r="I1160">
        <v>2015</v>
      </c>
      <c r="J1160">
        <v>4.0999999999999996</v>
      </c>
    </row>
    <row r="1161" spans="1:10" x14ac:dyDescent="0.3">
      <c r="A1161" t="s">
        <v>3085</v>
      </c>
      <c r="B1161">
        <v>84</v>
      </c>
      <c r="C1161">
        <v>111760631</v>
      </c>
      <c r="D1161" t="s">
        <v>1963</v>
      </c>
      <c r="E1161" t="s">
        <v>3885</v>
      </c>
      <c r="F1161" t="s">
        <v>20</v>
      </c>
      <c r="G1161" t="s">
        <v>21</v>
      </c>
      <c r="H1161">
        <v>38000000</v>
      </c>
      <c r="I1161">
        <v>2003</v>
      </c>
      <c r="J1161">
        <v>4.0999999999999996</v>
      </c>
    </row>
    <row r="1162" spans="1:10" x14ac:dyDescent="0.3">
      <c r="A1162" t="s">
        <v>877</v>
      </c>
      <c r="B1162">
        <v>149</v>
      </c>
      <c r="C1162">
        <v>108706165</v>
      </c>
      <c r="D1162" t="s">
        <v>1392</v>
      </c>
      <c r="E1162" t="s">
        <v>3886</v>
      </c>
      <c r="F1162" t="s">
        <v>20</v>
      </c>
      <c r="G1162" t="s">
        <v>21</v>
      </c>
      <c r="H1162">
        <v>40000000</v>
      </c>
      <c r="I1162">
        <v>1996</v>
      </c>
      <c r="J1162">
        <v>7.4</v>
      </c>
    </row>
    <row r="1163" spans="1:10" x14ac:dyDescent="0.3">
      <c r="A1163" t="s">
        <v>546</v>
      </c>
      <c r="B1163">
        <v>94</v>
      </c>
      <c r="C1163">
        <v>138614544</v>
      </c>
      <c r="D1163" t="s">
        <v>1974</v>
      </c>
      <c r="E1163" t="s">
        <v>3887</v>
      </c>
      <c r="F1163" t="s">
        <v>20</v>
      </c>
      <c r="G1163" t="s">
        <v>21</v>
      </c>
      <c r="H1163">
        <v>40000000</v>
      </c>
      <c r="I1163">
        <v>2003</v>
      </c>
      <c r="J1163">
        <v>5.8</v>
      </c>
    </row>
    <row r="1164" spans="1:10" x14ac:dyDescent="0.3">
      <c r="A1164" t="s">
        <v>153</v>
      </c>
      <c r="B1164">
        <v>121</v>
      </c>
      <c r="C1164">
        <v>125069696</v>
      </c>
      <c r="D1164" t="s">
        <v>3889</v>
      </c>
      <c r="E1164" t="s">
        <v>3891</v>
      </c>
      <c r="F1164" t="s">
        <v>20</v>
      </c>
      <c r="G1164" t="s">
        <v>21</v>
      </c>
      <c r="H1164">
        <v>40000000</v>
      </c>
      <c r="I1164">
        <v>2013</v>
      </c>
      <c r="J1164">
        <v>7.6</v>
      </c>
    </row>
    <row r="1165" spans="1:10" x14ac:dyDescent="0.3">
      <c r="A1165" t="s">
        <v>3505</v>
      </c>
      <c r="B1165">
        <v>128</v>
      </c>
      <c r="C1165">
        <v>107458785</v>
      </c>
      <c r="D1165" t="s">
        <v>3894</v>
      </c>
      <c r="E1165" t="s">
        <v>3895</v>
      </c>
      <c r="F1165" t="s">
        <v>20</v>
      </c>
      <c r="G1165" t="s">
        <v>21</v>
      </c>
      <c r="H1165">
        <v>40000000</v>
      </c>
      <c r="I1165">
        <v>1992</v>
      </c>
      <c r="J1165">
        <v>7.2</v>
      </c>
    </row>
    <row r="1166" spans="1:10" x14ac:dyDescent="0.3">
      <c r="A1166" t="s">
        <v>225</v>
      </c>
      <c r="B1166">
        <v>134</v>
      </c>
      <c r="C1166">
        <v>102310175</v>
      </c>
      <c r="D1166" t="s">
        <v>1959</v>
      </c>
      <c r="E1166" t="s">
        <v>3898</v>
      </c>
      <c r="F1166" t="s">
        <v>20</v>
      </c>
      <c r="G1166" t="s">
        <v>21</v>
      </c>
      <c r="H1166">
        <v>40000000</v>
      </c>
      <c r="I1166">
        <v>2016</v>
      </c>
      <c r="J1166">
        <v>7.8</v>
      </c>
    </row>
    <row r="1167" spans="1:10" x14ac:dyDescent="0.3">
      <c r="A1167" t="s">
        <v>465</v>
      </c>
      <c r="B1167">
        <v>120</v>
      </c>
      <c r="C1167">
        <v>96917897</v>
      </c>
      <c r="D1167" t="s">
        <v>1017</v>
      </c>
      <c r="E1167" t="s">
        <v>3900</v>
      </c>
      <c r="F1167" t="s">
        <v>20</v>
      </c>
      <c r="G1167" t="s">
        <v>21</v>
      </c>
      <c r="H1167">
        <v>40000000</v>
      </c>
      <c r="I1167">
        <v>2010</v>
      </c>
      <c r="J1167">
        <v>7.7</v>
      </c>
    </row>
    <row r="1168" spans="1:10" x14ac:dyDescent="0.3">
      <c r="A1168" t="s">
        <v>3902</v>
      </c>
      <c r="B1168">
        <v>129</v>
      </c>
      <c r="C1168">
        <v>93952276</v>
      </c>
      <c r="D1168" t="s">
        <v>936</v>
      </c>
      <c r="E1168" t="s">
        <v>3905</v>
      </c>
      <c r="F1168" t="s">
        <v>20</v>
      </c>
      <c r="G1168" t="s">
        <v>21</v>
      </c>
      <c r="H1168">
        <v>40000000</v>
      </c>
      <c r="I1168">
        <v>2009</v>
      </c>
      <c r="J1168">
        <v>6.4</v>
      </c>
    </row>
    <row r="1169" spans="1:10" x14ac:dyDescent="0.3">
      <c r="A1169" t="s">
        <v>3552</v>
      </c>
      <c r="B1169">
        <v>89</v>
      </c>
      <c r="C1169">
        <v>90703745</v>
      </c>
      <c r="D1169" t="s">
        <v>1099</v>
      </c>
      <c r="E1169" t="s">
        <v>3908</v>
      </c>
      <c r="F1169" t="s">
        <v>20</v>
      </c>
      <c r="G1169" t="s">
        <v>21</v>
      </c>
      <c r="H1169">
        <v>45000000</v>
      </c>
      <c r="I1169">
        <v>2006</v>
      </c>
      <c r="J1169">
        <v>5.0999999999999996</v>
      </c>
    </row>
    <row r="1170" spans="1:10" x14ac:dyDescent="0.3">
      <c r="A1170" t="s">
        <v>3909</v>
      </c>
      <c r="B1170">
        <v>116</v>
      </c>
      <c r="C1170">
        <v>89138076</v>
      </c>
      <c r="D1170" t="s">
        <v>3197</v>
      </c>
      <c r="E1170" t="s">
        <v>3912</v>
      </c>
      <c r="F1170" t="s">
        <v>20</v>
      </c>
      <c r="G1170" t="s">
        <v>21</v>
      </c>
      <c r="H1170">
        <v>40000000</v>
      </c>
      <c r="I1170">
        <v>2000</v>
      </c>
      <c r="J1170">
        <v>5.5</v>
      </c>
    </row>
    <row r="1171" spans="1:10" x14ac:dyDescent="0.3">
      <c r="A1171" t="s">
        <v>296</v>
      </c>
      <c r="B1171">
        <v>118</v>
      </c>
      <c r="C1171">
        <v>87666629</v>
      </c>
      <c r="D1171" t="s">
        <v>3913</v>
      </c>
      <c r="E1171" t="s">
        <v>3914</v>
      </c>
      <c r="F1171" t="s">
        <v>20</v>
      </c>
      <c r="G1171" t="s">
        <v>21</v>
      </c>
      <c r="H1171">
        <v>40000000</v>
      </c>
      <c r="I1171">
        <v>1990</v>
      </c>
      <c r="J1171">
        <v>7.4</v>
      </c>
    </row>
    <row r="1172" spans="1:10" x14ac:dyDescent="0.3">
      <c r="A1172" t="s">
        <v>3915</v>
      </c>
      <c r="B1172">
        <v>107</v>
      </c>
      <c r="C1172">
        <v>90353764</v>
      </c>
      <c r="D1172" t="s">
        <v>678</v>
      </c>
      <c r="E1172" t="s">
        <v>3916</v>
      </c>
      <c r="F1172" t="s">
        <v>20</v>
      </c>
      <c r="G1172" t="s">
        <v>21</v>
      </c>
      <c r="H1172">
        <v>40000000</v>
      </c>
      <c r="I1172">
        <v>2015</v>
      </c>
      <c r="J1172">
        <v>6</v>
      </c>
    </row>
    <row r="1173" spans="1:10" x14ac:dyDescent="0.3">
      <c r="A1173" t="s">
        <v>3058</v>
      </c>
      <c r="B1173">
        <v>155</v>
      </c>
      <c r="C1173">
        <v>82522790</v>
      </c>
      <c r="D1173" t="s">
        <v>3917</v>
      </c>
      <c r="E1173" t="s">
        <v>3918</v>
      </c>
      <c r="F1173" t="s">
        <v>20</v>
      </c>
      <c r="G1173" t="s">
        <v>21</v>
      </c>
      <c r="H1173">
        <v>40000000</v>
      </c>
      <c r="I1173">
        <v>1992</v>
      </c>
      <c r="J1173">
        <v>7.5</v>
      </c>
    </row>
    <row r="1174" spans="1:10" x14ac:dyDescent="0.3">
      <c r="A1174" t="s">
        <v>2347</v>
      </c>
      <c r="B1174">
        <v>123</v>
      </c>
      <c r="C1174">
        <v>94125426</v>
      </c>
      <c r="D1174" t="s">
        <v>3919</v>
      </c>
      <c r="E1174" t="s">
        <v>3920</v>
      </c>
      <c r="F1174" t="s">
        <v>20</v>
      </c>
      <c r="G1174" t="s">
        <v>21</v>
      </c>
      <c r="H1174">
        <v>40000000</v>
      </c>
      <c r="I1174">
        <v>2009</v>
      </c>
      <c r="J1174">
        <v>7</v>
      </c>
    </row>
    <row r="1175" spans="1:10" x14ac:dyDescent="0.3">
      <c r="A1175" t="s">
        <v>3185</v>
      </c>
      <c r="B1175">
        <v>128</v>
      </c>
      <c r="C1175">
        <v>95001343</v>
      </c>
      <c r="D1175" t="s">
        <v>1076</v>
      </c>
      <c r="E1175" t="s">
        <v>3921</v>
      </c>
      <c r="F1175" t="s">
        <v>20</v>
      </c>
      <c r="G1175" t="s">
        <v>21</v>
      </c>
      <c r="H1175">
        <v>40000000</v>
      </c>
      <c r="I1175">
        <v>2013</v>
      </c>
      <c r="J1175">
        <v>7.5</v>
      </c>
    </row>
    <row r="1176" spans="1:10" x14ac:dyDescent="0.3">
      <c r="A1176" t="s">
        <v>1716</v>
      </c>
      <c r="B1176">
        <v>139</v>
      </c>
      <c r="C1176">
        <v>81292135</v>
      </c>
      <c r="D1176" t="s">
        <v>1392</v>
      </c>
      <c r="E1176" t="s">
        <v>3922</v>
      </c>
      <c r="F1176" t="s">
        <v>20</v>
      </c>
      <c r="G1176" t="s">
        <v>21</v>
      </c>
      <c r="H1176">
        <v>40000000</v>
      </c>
      <c r="I1176">
        <v>1999</v>
      </c>
      <c r="J1176">
        <v>7.3</v>
      </c>
    </row>
    <row r="1177" spans="1:10" x14ac:dyDescent="0.3">
      <c r="A1177" t="s">
        <v>2243</v>
      </c>
      <c r="B1177">
        <v>109</v>
      </c>
      <c r="C1177">
        <v>86208010</v>
      </c>
      <c r="D1177" t="s">
        <v>1099</v>
      </c>
      <c r="E1177" t="s">
        <v>3923</v>
      </c>
      <c r="F1177" t="s">
        <v>20</v>
      </c>
      <c r="G1177" t="s">
        <v>21</v>
      </c>
      <c r="H1177">
        <v>35000000</v>
      </c>
      <c r="I1177">
        <v>2014</v>
      </c>
      <c r="J1177">
        <v>5.7</v>
      </c>
    </row>
    <row r="1178" spans="1:10" x14ac:dyDescent="0.3">
      <c r="A1178" t="s">
        <v>3189</v>
      </c>
      <c r="B1178">
        <v>120</v>
      </c>
      <c r="C1178">
        <v>81593527</v>
      </c>
      <c r="D1178" t="s">
        <v>2108</v>
      </c>
      <c r="E1178" t="s">
        <v>3924</v>
      </c>
      <c r="F1178" t="s">
        <v>20</v>
      </c>
      <c r="G1178" t="s">
        <v>21</v>
      </c>
      <c r="H1178">
        <v>40000000</v>
      </c>
      <c r="I1178">
        <v>2006</v>
      </c>
      <c r="J1178">
        <v>7.3</v>
      </c>
    </row>
    <row r="1179" spans="1:10" x14ac:dyDescent="0.3">
      <c r="A1179" t="s">
        <v>1545</v>
      </c>
      <c r="B1179">
        <v>121</v>
      </c>
      <c r="C1179">
        <v>75274748</v>
      </c>
      <c r="D1179" t="s">
        <v>1649</v>
      </c>
      <c r="E1179" t="s">
        <v>3926</v>
      </c>
      <c r="F1179" t="s">
        <v>20</v>
      </c>
      <c r="G1179" t="s">
        <v>21</v>
      </c>
      <c r="H1179">
        <v>35000000</v>
      </c>
      <c r="I1179">
        <v>2015</v>
      </c>
      <c r="J1179">
        <v>7.2</v>
      </c>
    </row>
    <row r="1180" spans="1:10" x14ac:dyDescent="0.3">
      <c r="A1180" t="s">
        <v>894</v>
      </c>
      <c r="B1180">
        <v>102</v>
      </c>
      <c r="C1180">
        <v>90835030</v>
      </c>
      <c r="D1180" t="s">
        <v>1399</v>
      </c>
      <c r="E1180" t="s">
        <v>3928</v>
      </c>
      <c r="F1180" t="s">
        <v>20</v>
      </c>
      <c r="G1180" t="s">
        <v>21</v>
      </c>
      <c r="H1180">
        <v>40000000</v>
      </c>
      <c r="I1180">
        <v>2016</v>
      </c>
      <c r="J1180">
        <v>5.9</v>
      </c>
    </row>
    <row r="1181" spans="1:10" x14ac:dyDescent="0.3">
      <c r="A1181" t="s">
        <v>1075</v>
      </c>
      <c r="B1181">
        <v>117</v>
      </c>
      <c r="C1181">
        <v>72455275</v>
      </c>
      <c r="D1181" t="s">
        <v>3930</v>
      </c>
      <c r="E1181" t="s">
        <v>3931</v>
      </c>
      <c r="F1181" t="s">
        <v>20</v>
      </c>
      <c r="G1181" t="s">
        <v>21</v>
      </c>
      <c r="H1181">
        <v>40000000</v>
      </c>
      <c r="I1181">
        <v>1992</v>
      </c>
      <c r="J1181">
        <v>7.8</v>
      </c>
    </row>
    <row r="1182" spans="1:10" x14ac:dyDescent="0.3">
      <c r="A1182" t="s">
        <v>2413</v>
      </c>
      <c r="B1182">
        <v>178</v>
      </c>
      <c r="C1182">
        <v>75305995</v>
      </c>
      <c r="D1182" t="s">
        <v>2721</v>
      </c>
      <c r="E1182" t="s">
        <v>3934</v>
      </c>
      <c r="F1182" t="s">
        <v>20</v>
      </c>
      <c r="G1182" t="s">
        <v>21</v>
      </c>
      <c r="H1182">
        <v>40000000</v>
      </c>
      <c r="I1182">
        <v>2004</v>
      </c>
      <c r="J1182">
        <v>7.7</v>
      </c>
    </row>
    <row r="1183" spans="1:10" x14ac:dyDescent="0.3">
      <c r="A1183" t="s">
        <v>2442</v>
      </c>
      <c r="B1183">
        <v>147</v>
      </c>
      <c r="C1183">
        <v>74098862</v>
      </c>
      <c r="D1183" t="s">
        <v>1007</v>
      </c>
      <c r="E1183" t="s">
        <v>3936</v>
      </c>
      <c r="F1183" t="s">
        <v>20</v>
      </c>
      <c r="G1183" t="s">
        <v>21</v>
      </c>
      <c r="H1183">
        <v>40000000</v>
      </c>
      <c r="I1183">
        <v>2005</v>
      </c>
      <c r="J1183">
        <v>8.1</v>
      </c>
    </row>
    <row r="1184" spans="1:10" x14ac:dyDescent="0.3">
      <c r="A1184" t="s">
        <v>1620</v>
      </c>
      <c r="B1184">
        <v>90</v>
      </c>
      <c r="C1184">
        <v>72266306</v>
      </c>
      <c r="D1184" t="s">
        <v>1403</v>
      </c>
      <c r="E1184" t="s">
        <v>3938</v>
      </c>
      <c r="F1184" t="s">
        <v>20</v>
      </c>
      <c r="G1184" t="s">
        <v>21</v>
      </c>
      <c r="H1184">
        <v>40000000</v>
      </c>
      <c r="I1184">
        <v>2008</v>
      </c>
      <c r="J1184">
        <v>6.6</v>
      </c>
    </row>
    <row r="1185" spans="1:10" x14ac:dyDescent="0.3">
      <c r="A1185" t="s">
        <v>3784</v>
      </c>
      <c r="B1185">
        <v>105</v>
      </c>
      <c r="C1185">
        <v>71347010</v>
      </c>
      <c r="D1185" t="s">
        <v>1106</v>
      </c>
      <c r="E1185" t="s">
        <v>3939</v>
      </c>
      <c r="F1185" t="s">
        <v>20</v>
      </c>
      <c r="G1185" t="s">
        <v>21</v>
      </c>
      <c r="H1185">
        <v>40000000</v>
      </c>
      <c r="I1185">
        <v>2009</v>
      </c>
      <c r="J1185">
        <v>7.1</v>
      </c>
    </row>
    <row r="1186" spans="1:10" x14ac:dyDescent="0.3">
      <c r="A1186" t="s">
        <v>2243</v>
      </c>
      <c r="B1186">
        <v>114</v>
      </c>
      <c r="C1186">
        <v>70836296</v>
      </c>
      <c r="D1186" t="s">
        <v>1626</v>
      </c>
      <c r="E1186" t="s">
        <v>3941</v>
      </c>
      <c r="F1186" t="s">
        <v>20</v>
      </c>
      <c r="G1186" t="s">
        <v>21</v>
      </c>
      <c r="H1186">
        <v>40000000</v>
      </c>
      <c r="I1186">
        <v>2001</v>
      </c>
      <c r="J1186">
        <v>5.9</v>
      </c>
    </row>
    <row r="1187" spans="1:10" x14ac:dyDescent="0.3">
      <c r="A1187" t="s">
        <v>515</v>
      </c>
      <c r="B1187">
        <v>206</v>
      </c>
      <c r="C1187">
        <v>70405498</v>
      </c>
      <c r="D1187" t="s">
        <v>1827</v>
      </c>
      <c r="E1187" t="s">
        <v>3945</v>
      </c>
      <c r="F1187" t="s">
        <v>20</v>
      </c>
      <c r="G1187" t="s">
        <v>966</v>
      </c>
      <c r="H1187">
        <v>40000000</v>
      </c>
      <c r="I1187">
        <v>1991</v>
      </c>
      <c r="J1187">
        <v>8</v>
      </c>
    </row>
    <row r="1188" spans="1:10" x14ac:dyDescent="0.3">
      <c r="A1188" t="s">
        <v>3135</v>
      </c>
      <c r="B1188">
        <v>99</v>
      </c>
      <c r="C1188">
        <v>70163652</v>
      </c>
      <c r="D1188" t="s">
        <v>678</v>
      </c>
      <c r="E1188" t="s">
        <v>3948</v>
      </c>
      <c r="F1188" t="s">
        <v>20</v>
      </c>
      <c r="G1188" t="s">
        <v>21</v>
      </c>
      <c r="H1188">
        <v>40000000</v>
      </c>
      <c r="I1188">
        <v>2006</v>
      </c>
      <c r="J1188">
        <v>4.5999999999999996</v>
      </c>
    </row>
    <row r="1189" spans="1:10" x14ac:dyDescent="0.3">
      <c r="A1189" t="s">
        <v>22</v>
      </c>
      <c r="B1189">
        <v>123</v>
      </c>
      <c r="C1189">
        <v>66808615</v>
      </c>
      <c r="D1189" t="s">
        <v>3950</v>
      </c>
      <c r="E1189" t="s">
        <v>3951</v>
      </c>
      <c r="F1189" t="s">
        <v>20</v>
      </c>
      <c r="G1189" t="s">
        <v>21</v>
      </c>
      <c r="H1189">
        <v>34000000</v>
      </c>
      <c r="I1189">
        <v>2001</v>
      </c>
      <c r="J1189">
        <v>6.1</v>
      </c>
    </row>
    <row r="1190" spans="1:10" x14ac:dyDescent="0.3">
      <c r="A1190" t="s">
        <v>3771</v>
      </c>
      <c r="B1190">
        <v>102</v>
      </c>
      <c r="C1190">
        <v>64149837</v>
      </c>
      <c r="D1190" t="s">
        <v>3952</v>
      </c>
      <c r="E1190" t="s">
        <v>3954</v>
      </c>
      <c r="F1190" t="s">
        <v>20</v>
      </c>
      <c r="G1190" t="s">
        <v>21</v>
      </c>
      <c r="H1190">
        <v>20000000</v>
      </c>
      <c r="I1190">
        <v>2009</v>
      </c>
      <c r="J1190">
        <v>6.4</v>
      </c>
    </row>
    <row r="1191" spans="1:10" x14ac:dyDescent="0.3">
      <c r="A1191" t="s">
        <v>3955</v>
      </c>
      <c r="B1191">
        <v>109</v>
      </c>
      <c r="C1191">
        <v>83906114</v>
      </c>
      <c r="D1191" t="s">
        <v>1106</v>
      </c>
      <c r="E1191" t="s">
        <v>3957</v>
      </c>
      <c r="F1191" t="s">
        <v>20</v>
      </c>
      <c r="G1191" t="s">
        <v>21</v>
      </c>
      <c r="H1191">
        <v>40000000</v>
      </c>
      <c r="I1191">
        <v>2014</v>
      </c>
      <c r="J1191">
        <v>6</v>
      </c>
    </row>
    <row r="1192" spans="1:10" x14ac:dyDescent="0.3">
      <c r="A1192" t="s">
        <v>3643</v>
      </c>
      <c r="B1192">
        <v>82</v>
      </c>
      <c r="C1192">
        <v>66466372</v>
      </c>
      <c r="D1192" t="s">
        <v>3960</v>
      </c>
      <c r="E1192" t="s">
        <v>3962</v>
      </c>
      <c r="F1192" t="s">
        <v>20</v>
      </c>
      <c r="G1192" t="s">
        <v>21</v>
      </c>
      <c r="H1192">
        <v>40000000</v>
      </c>
      <c r="I1192">
        <v>2009</v>
      </c>
      <c r="J1192">
        <v>5.2</v>
      </c>
    </row>
    <row r="1193" spans="1:10" x14ac:dyDescent="0.3">
      <c r="A1193" t="s">
        <v>264</v>
      </c>
      <c r="B1193">
        <v>142</v>
      </c>
      <c r="C1193">
        <v>72306065</v>
      </c>
      <c r="D1193" t="s">
        <v>1827</v>
      </c>
      <c r="E1193" t="s">
        <v>3964</v>
      </c>
      <c r="F1193" t="s">
        <v>20</v>
      </c>
      <c r="G1193" t="s">
        <v>21</v>
      </c>
      <c r="H1193">
        <v>40000000</v>
      </c>
      <c r="I1193">
        <v>2015</v>
      </c>
      <c r="J1193">
        <v>7.6</v>
      </c>
    </row>
    <row r="1194" spans="1:10" x14ac:dyDescent="0.3">
      <c r="A1194" t="s">
        <v>1343</v>
      </c>
      <c r="B1194">
        <v>106</v>
      </c>
      <c r="C1194">
        <v>59068786</v>
      </c>
      <c r="D1194" t="s">
        <v>1255</v>
      </c>
      <c r="E1194" t="s">
        <v>3966</v>
      </c>
      <c r="F1194" t="s">
        <v>20</v>
      </c>
      <c r="G1194" t="s">
        <v>21</v>
      </c>
      <c r="H1194">
        <v>40000000</v>
      </c>
      <c r="I1194">
        <v>2001</v>
      </c>
      <c r="J1194">
        <v>6.4</v>
      </c>
    </row>
    <row r="1195" spans="1:10" x14ac:dyDescent="0.3">
      <c r="A1195" t="s">
        <v>3968</v>
      </c>
      <c r="B1195">
        <v>114</v>
      </c>
      <c r="C1195">
        <v>60923325</v>
      </c>
      <c r="D1195" t="s">
        <v>3970</v>
      </c>
      <c r="E1195" t="s">
        <v>3972</v>
      </c>
      <c r="F1195" t="s">
        <v>20</v>
      </c>
      <c r="G1195" t="s">
        <v>21</v>
      </c>
      <c r="I1195">
        <v>2010</v>
      </c>
      <c r="J1195">
        <v>6.4</v>
      </c>
    </row>
    <row r="1196" spans="1:10" x14ac:dyDescent="0.3">
      <c r="A1196" t="s">
        <v>1104</v>
      </c>
      <c r="B1196">
        <v>106</v>
      </c>
      <c r="C1196">
        <v>57887882</v>
      </c>
      <c r="D1196" t="s">
        <v>936</v>
      </c>
      <c r="E1196" t="s">
        <v>3975</v>
      </c>
      <c r="F1196" t="s">
        <v>20</v>
      </c>
      <c r="G1196" t="s">
        <v>21</v>
      </c>
      <c r="H1196">
        <v>50000000</v>
      </c>
      <c r="I1196">
        <v>2004</v>
      </c>
      <c r="J1196">
        <v>6.1</v>
      </c>
    </row>
    <row r="1197" spans="1:10" x14ac:dyDescent="0.3">
      <c r="A1197" t="s">
        <v>1843</v>
      </c>
      <c r="B1197">
        <v>108</v>
      </c>
      <c r="C1197">
        <v>53955614</v>
      </c>
      <c r="D1197" t="s">
        <v>1963</v>
      </c>
      <c r="E1197" t="s">
        <v>3976</v>
      </c>
      <c r="F1197" t="s">
        <v>20</v>
      </c>
      <c r="G1197" t="s">
        <v>21</v>
      </c>
      <c r="H1197">
        <v>40000000</v>
      </c>
      <c r="I1197">
        <v>1998</v>
      </c>
      <c r="J1197">
        <v>6.1</v>
      </c>
    </row>
    <row r="1198" spans="1:10" x14ac:dyDescent="0.3">
      <c r="A1198" t="s">
        <v>3977</v>
      </c>
      <c r="B1198">
        <v>98</v>
      </c>
      <c r="C1198">
        <v>54967359</v>
      </c>
      <c r="D1198" t="s">
        <v>3587</v>
      </c>
      <c r="E1198" t="s">
        <v>3979</v>
      </c>
      <c r="F1198" t="s">
        <v>20</v>
      </c>
      <c r="G1198" t="s">
        <v>21</v>
      </c>
      <c r="H1198">
        <v>40000000</v>
      </c>
      <c r="I1198">
        <v>1997</v>
      </c>
      <c r="J1198">
        <v>5.2</v>
      </c>
    </row>
    <row r="1199" spans="1:10" x14ac:dyDescent="0.3">
      <c r="A1199" t="s">
        <v>359</v>
      </c>
      <c r="B1199">
        <v>131</v>
      </c>
      <c r="C1199">
        <v>54228104</v>
      </c>
      <c r="D1199" t="s">
        <v>3980</v>
      </c>
      <c r="E1199" t="s">
        <v>3981</v>
      </c>
      <c r="F1199" t="s">
        <v>20</v>
      </c>
      <c r="G1199" t="s">
        <v>34</v>
      </c>
      <c r="H1199">
        <v>35000000</v>
      </c>
      <c r="I1199">
        <v>2002</v>
      </c>
      <c r="J1199">
        <v>7.7</v>
      </c>
    </row>
    <row r="1200" spans="1:10" x14ac:dyDescent="0.3">
      <c r="A1200" t="s">
        <v>3540</v>
      </c>
      <c r="B1200">
        <v>118</v>
      </c>
      <c r="C1200">
        <v>57981889</v>
      </c>
      <c r="D1200" t="s">
        <v>1392</v>
      </c>
      <c r="E1200" t="s">
        <v>3983</v>
      </c>
      <c r="F1200" t="s">
        <v>20</v>
      </c>
      <c r="G1200" t="s">
        <v>21</v>
      </c>
      <c r="H1200">
        <v>40000000</v>
      </c>
      <c r="I1200">
        <v>2011</v>
      </c>
      <c r="J1200">
        <v>7.3</v>
      </c>
    </row>
    <row r="1201" spans="1:10" x14ac:dyDescent="0.3">
      <c r="A1201" t="s">
        <v>3210</v>
      </c>
      <c r="B1201">
        <v>113</v>
      </c>
      <c r="C1201">
        <v>61094903</v>
      </c>
      <c r="D1201" t="s">
        <v>772</v>
      </c>
      <c r="E1201" t="s">
        <v>3984</v>
      </c>
      <c r="F1201" t="s">
        <v>20</v>
      </c>
      <c r="G1201" t="s">
        <v>34</v>
      </c>
      <c r="H1201">
        <v>30000000</v>
      </c>
      <c r="I1201">
        <v>2011</v>
      </c>
      <c r="J1201">
        <v>6.9</v>
      </c>
    </row>
    <row r="1202" spans="1:10" x14ac:dyDescent="0.3">
      <c r="A1202" t="s">
        <v>35</v>
      </c>
      <c r="B1202">
        <v>130</v>
      </c>
      <c r="C1202">
        <v>53082743</v>
      </c>
      <c r="D1202" t="s">
        <v>1442</v>
      </c>
      <c r="E1202" t="s">
        <v>3986</v>
      </c>
      <c r="F1202" t="s">
        <v>20</v>
      </c>
      <c r="G1202" t="s">
        <v>21</v>
      </c>
      <c r="H1202">
        <v>40000000</v>
      </c>
      <c r="I1202">
        <v>2006</v>
      </c>
      <c r="J1202">
        <v>8.5</v>
      </c>
    </row>
    <row r="1203" spans="1:10" x14ac:dyDescent="0.3">
      <c r="A1203" t="s">
        <v>2859</v>
      </c>
      <c r="B1203">
        <v>116</v>
      </c>
      <c r="C1203">
        <v>54414716</v>
      </c>
      <c r="D1203" t="s">
        <v>678</v>
      </c>
      <c r="E1203" t="s">
        <v>3987</v>
      </c>
      <c r="F1203" t="s">
        <v>20</v>
      </c>
      <c r="G1203" t="s">
        <v>21</v>
      </c>
      <c r="H1203">
        <v>42000000</v>
      </c>
      <c r="I1203">
        <v>2014</v>
      </c>
      <c r="J1203">
        <v>6.3</v>
      </c>
    </row>
    <row r="1204" spans="1:10" x14ac:dyDescent="0.3">
      <c r="A1204" t="s">
        <v>3989</v>
      </c>
      <c r="B1204">
        <v>89</v>
      </c>
      <c r="C1204">
        <v>57011847</v>
      </c>
      <c r="D1204" t="s">
        <v>423</v>
      </c>
      <c r="E1204" t="s">
        <v>3991</v>
      </c>
      <c r="F1204" t="s">
        <v>20</v>
      </c>
      <c r="G1204" t="s">
        <v>21</v>
      </c>
      <c r="H1204">
        <v>40000000</v>
      </c>
      <c r="I1204">
        <v>2013</v>
      </c>
      <c r="J1204">
        <v>5.9</v>
      </c>
    </row>
    <row r="1205" spans="1:10" x14ac:dyDescent="0.3">
      <c r="A1205" t="s">
        <v>2086</v>
      </c>
      <c r="B1205">
        <v>139</v>
      </c>
      <c r="C1205">
        <v>50859889</v>
      </c>
      <c r="D1205" t="s">
        <v>484</v>
      </c>
      <c r="E1205" t="s">
        <v>3995</v>
      </c>
      <c r="F1205" t="s">
        <v>3997</v>
      </c>
      <c r="G1205" t="s">
        <v>21</v>
      </c>
      <c r="H1205">
        <v>40000000</v>
      </c>
      <c r="I1205">
        <v>2006</v>
      </c>
      <c r="J1205">
        <v>7.8</v>
      </c>
    </row>
    <row r="1206" spans="1:10" x14ac:dyDescent="0.3">
      <c r="A1206" t="s">
        <v>3811</v>
      </c>
      <c r="B1206">
        <v>130</v>
      </c>
      <c r="C1206">
        <v>51185897</v>
      </c>
      <c r="D1206" t="s">
        <v>30</v>
      </c>
      <c r="E1206" t="s">
        <v>3998</v>
      </c>
      <c r="F1206" t="s">
        <v>20</v>
      </c>
      <c r="G1206" t="s">
        <v>34</v>
      </c>
      <c r="H1206">
        <v>30000000</v>
      </c>
      <c r="I1206">
        <v>1987</v>
      </c>
      <c r="J1206">
        <v>6.7</v>
      </c>
    </row>
    <row r="1207" spans="1:10" x14ac:dyDescent="0.3">
      <c r="A1207" t="s">
        <v>3999</v>
      </c>
      <c r="B1207">
        <v>107</v>
      </c>
      <c r="C1207">
        <v>52000688</v>
      </c>
      <c r="D1207" t="s">
        <v>155</v>
      </c>
      <c r="E1207" t="s">
        <v>4001</v>
      </c>
      <c r="F1207" t="s">
        <v>20</v>
      </c>
      <c r="G1207" t="s">
        <v>21</v>
      </c>
      <c r="H1207">
        <v>40000000</v>
      </c>
      <c r="I1207">
        <v>2010</v>
      </c>
      <c r="J1207">
        <v>6.4</v>
      </c>
    </row>
    <row r="1208" spans="1:10" x14ac:dyDescent="0.3">
      <c r="A1208" t="s">
        <v>1749</v>
      </c>
      <c r="B1208">
        <v>116</v>
      </c>
      <c r="C1208">
        <v>49851591</v>
      </c>
      <c r="D1208" t="s">
        <v>2701</v>
      </c>
      <c r="E1208" t="s">
        <v>4003</v>
      </c>
      <c r="F1208" t="s">
        <v>20</v>
      </c>
      <c r="G1208" t="s">
        <v>21</v>
      </c>
      <c r="H1208">
        <v>40000000</v>
      </c>
      <c r="I1208">
        <v>1986</v>
      </c>
      <c r="J1208">
        <v>5.9</v>
      </c>
    </row>
    <row r="1209" spans="1:10" x14ac:dyDescent="0.3">
      <c r="A1209" t="s">
        <v>2786</v>
      </c>
      <c r="B1209">
        <v>96</v>
      </c>
      <c r="C1209">
        <v>47781388</v>
      </c>
      <c r="D1209" t="s">
        <v>575</v>
      </c>
      <c r="E1209" t="s">
        <v>4005</v>
      </c>
      <c r="F1209" t="s">
        <v>20</v>
      </c>
      <c r="G1209" t="s">
        <v>21</v>
      </c>
      <c r="H1209">
        <v>40000000</v>
      </c>
      <c r="I1209">
        <v>2004</v>
      </c>
      <c r="J1209">
        <v>6.6</v>
      </c>
    </row>
    <row r="1210" spans="1:10" x14ac:dyDescent="0.3">
      <c r="A1210" t="s">
        <v>4006</v>
      </c>
      <c r="B1210">
        <v>99</v>
      </c>
      <c r="C1210">
        <v>52320979</v>
      </c>
      <c r="D1210" t="s">
        <v>467</v>
      </c>
      <c r="E1210" t="s">
        <v>4007</v>
      </c>
      <c r="F1210" t="s">
        <v>20</v>
      </c>
      <c r="G1210" t="s">
        <v>21</v>
      </c>
      <c r="H1210">
        <v>40000000</v>
      </c>
      <c r="I1210">
        <v>2006</v>
      </c>
      <c r="J1210">
        <v>6.8</v>
      </c>
    </row>
    <row r="1211" spans="1:10" x14ac:dyDescent="0.3">
      <c r="A1211" t="s">
        <v>2781</v>
      </c>
      <c r="B1211">
        <v>104</v>
      </c>
      <c r="C1211">
        <v>47806295</v>
      </c>
      <c r="D1211" t="s">
        <v>1959</v>
      </c>
      <c r="E1211" t="s">
        <v>4011</v>
      </c>
      <c r="F1211" t="s">
        <v>20</v>
      </c>
      <c r="G1211" t="s">
        <v>21</v>
      </c>
      <c r="H1211">
        <v>43000000</v>
      </c>
      <c r="I1211">
        <v>2005</v>
      </c>
      <c r="J1211">
        <v>6.5</v>
      </c>
    </row>
    <row r="1212" spans="1:10" x14ac:dyDescent="0.3">
      <c r="A1212" t="s">
        <v>4013</v>
      </c>
      <c r="B1212">
        <v>105</v>
      </c>
      <c r="C1212">
        <v>51853450</v>
      </c>
      <c r="D1212" t="s">
        <v>3024</v>
      </c>
      <c r="E1212" t="s">
        <v>4014</v>
      </c>
      <c r="F1212" t="s">
        <v>20</v>
      </c>
      <c r="G1212" t="s">
        <v>21</v>
      </c>
      <c r="H1212">
        <v>25000000</v>
      </c>
      <c r="I1212">
        <v>2012</v>
      </c>
      <c r="J1212">
        <v>6.6</v>
      </c>
    </row>
    <row r="1213" spans="1:10" x14ac:dyDescent="0.3">
      <c r="A1213" t="s">
        <v>4015</v>
      </c>
      <c r="B1213">
        <v>101</v>
      </c>
      <c r="C1213">
        <v>46012734</v>
      </c>
      <c r="D1213" t="s">
        <v>1106</v>
      </c>
      <c r="E1213" t="s">
        <v>4018</v>
      </c>
      <c r="F1213" t="s">
        <v>20</v>
      </c>
      <c r="G1213" t="s">
        <v>21</v>
      </c>
      <c r="H1213">
        <v>40000000</v>
      </c>
      <c r="I1213">
        <v>2008</v>
      </c>
      <c r="J1213">
        <v>5.8</v>
      </c>
    </row>
    <row r="1214" spans="1:10" x14ac:dyDescent="0.3">
      <c r="A1214" t="s">
        <v>2363</v>
      </c>
      <c r="B1214">
        <v>134</v>
      </c>
      <c r="C1214">
        <v>47034272</v>
      </c>
      <c r="D1214" t="s">
        <v>4020</v>
      </c>
      <c r="E1214" t="s">
        <v>4022</v>
      </c>
      <c r="F1214" t="s">
        <v>20</v>
      </c>
      <c r="G1214" t="s">
        <v>21</v>
      </c>
      <c r="H1214">
        <v>40000000</v>
      </c>
      <c r="I1214">
        <v>2014</v>
      </c>
      <c r="J1214">
        <v>6.9</v>
      </c>
    </row>
    <row r="1215" spans="1:10" x14ac:dyDescent="0.3">
      <c r="A1215" t="s">
        <v>3058</v>
      </c>
      <c r="B1215">
        <v>135</v>
      </c>
      <c r="C1215">
        <v>45856732</v>
      </c>
      <c r="D1215" t="s">
        <v>1392</v>
      </c>
      <c r="E1215" t="s">
        <v>4024</v>
      </c>
      <c r="F1215" t="s">
        <v>20</v>
      </c>
      <c r="G1215" t="s">
        <v>21</v>
      </c>
      <c r="H1215">
        <v>40000000</v>
      </c>
      <c r="I1215">
        <v>1997</v>
      </c>
      <c r="J1215">
        <v>7.1</v>
      </c>
    </row>
    <row r="1216" spans="1:10" x14ac:dyDescent="0.3">
      <c r="A1216" t="s">
        <v>3664</v>
      </c>
      <c r="B1216">
        <v>98</v>
      </c>
      <c r="C1216">
        <v>59588068</v>
      </c>
      <c r="D1216" t="s">
        <v>1959</v>
      </c>
      <c r="E1216" t="s">
        <v>4025</v>
      </c>
      <c r="F1216" t="s">
        <v>20</v>
      </c>
      <c r="G1216" t="s">
        <v>21</v>
      </c>
      <c r="H1216">
        <v>40000000</v>
      </c>
      <c r="I1216">
        <v>2003</v>
      </c>
      <c r="J1216">
        <v>5.8</v>
      </c>
    </row>
    <row r="1217" spans="1:10" x14ac:dyDescent="0.3">
      <c r="A1217" t="s">
        <v>264</v>
      </c>
      <c r="B1217">
        <v>155</v>
      </c>
      <c r="C1217">
        <v>44175394</v>
      </c>
      <c r="D1217" t="s">
        <v>4026</v>
      </c>
      <c r="E1217" t="s">
        <v>4027</v>
      </c>
      <c r="F1217" t="s">
        <v>20</v>
      </c>
      <c r="G1217" t="s">
        <v>21</v>
      </c>
      <c r="H1217">
        <v>36000000</v>
      </c>
      <c r="I1217">
        <v>1997</v>
      </c>
      <c r="J1217">
        <v>7.2</v>
      </c>
    </row>
    <row r="1218" spans="1:10" x14ac:dyDescent="0.3">
      <c r="A1218" t="s">
        <v>868</v>
      </c>
      <c r="B1218">
        <v>106</v>
      </c>
      <c r="C1218">
        <v>45500797</v>
      </c>
      <c r="D1218" t="s">
        <v>1510</v>
      </c>
      <c r="E1218" t="s">
        <v>4030</v>
      </c>
      <c r="F1218" t="s">
        <v>20</v>
      </c>
      <c r="G1218" t="s">
        <v>21</v>
      </c>
      <c r="H1218">
        <v>40000000</v>
      </c>
      <c r="I1218">
        <v>1992</v>
      </c>
      <c r="J1218">
        <v>6</v>
      </c>
    </row>
    <row r="1219" spans="1:10" x14ac:dyDescent="0.3">
      <c r="A1219" t="s">
        <v>4032</v>
      </c>
      <c r="B1219">
        <v>102</v>
      </c>
      <c r="C1219">
        <v>41797066</v>
      </c>
      <c r="D1219" t="s">
        <v>1446</v>
      </c>
      <c r="E1219" t="s">
        <v>4035</v>
      </c>
      <c r="F1219" t="s">
        <v>20</v>
      </c>
      <c r="G1219" t="s">
        <v>21</v>
      </c>
      <c r="H1219">
        <v>40000000</v>
      </c>
      <c r="I1219">
        <v>2007</v>
      </c>
      <c r="J1219">
        <v>4.7</v>
      </c>
    </row>
    <row r="1220" spans="1:10" x14ac:dyDescent="0.3">
      <c r="A1220" t="s">
        <v>2686</v>
      </c>
      <c r="B1220">
        <v>95</v>
      </c>
      <c r="C1220">
        <v>38087756</v>
      </c>
      <c r="D1220" t="s">
        <v>1974</v>
      </c>
      <c r="E1220" t="s">
        <v>4039</v>
      </c>
      <c r="F1220" t="s">
        <v>20</v>
      </c>
      <c r="G1220" t="s">
        <v>21</v>
      </c>
      <c r="H1220">
        <v>40000000</v>
      </c>
      <c r="I1220">
        <v>1994</v>
      </c>
      <c r="J1220">
        <v>5.2</v>
      </c>
    </row>
    <row r="1221" spans="1:10" x14ac:dyDescent="0.3">
      <c r="A1221" t="s">
        <v>3303</v>
      </c>
      <c r="B1221">
        <v>103</v>
      </c>
      <c r="C1221">
        <v>37752931</v>
      </c>
      <c r="D1221" t="s">
        <v>146</v>
      </c>
      <c r="E1221" t="s">
        <v>4041</v>
      </c>
      <c r="F1221" t="s">
        <v>20</v>
      </c>
      <c r="G1221" t="s">
        <v>21</v>
      </c>
      <c r="H1221">
        <v>40000000</v>
      </c>
      <c r="I1221">
        <v>2000</v>
      </c>
      <c r="J1221">
        <v>5.5</v>
      </c>
    </row>
    <row r="1222" spans="1:10" x14ac:dyDescent="0.3">
      <c r="A1222" t="s">
        <v>2545</v>
      </c>
      <c r="B1222">
        <v>95</v>
      </c>
      <c r="C1222">
        <v>50562555</v>
      </c>
      <c r="D1222" t="s">
        <v>4042</v>
      </c>
      <c r="E1222" t="s">
        <v>4043</v>
      </c>
      <c r="F1222" t="s">
        <v>20</v>
      </c>
      <c r="G1222" t="s">
        <v>21</v>
      </c>
      <c r="I1222">
        <v>2007</v>
      </c>
      <c r="J1222">
        <v>6.5</v>
      </c>
    </row>
    <row r="1223" spans="1:10" x14ac:dyDescent="0.3">
      <c r="A1223" t="s">
        <v>4044</v>
      </c>
      <c r="B1223">
        <v>109</v>
      </c>
      <c r="C1223">
        <v>37371385</v>
      </c>
      <c r="D1223" t="s">
        <v>1232</v>
      </c>
      <c r="E1223" t="s">
        <v>4047</v>
      </c>
      <c r="F1223" t="s">
        <v>20</v>
      </c>
      <c r="G1223" t="s">
        <v>21</v>
      </c>
      <c r="H1223">
        <v>40000000</v>
      </c>
      <c r="I1223">
        <v>2011</v>
      </c>
      <c r="J1223">
        <v>7</v>
      </c>
    </row>
    <row r="1224" spans="1:10" x14ac:dyDescent="0.3">
      <c r="A1224" t="s">
        <v>3873</v>
      </c>
      <c r="B1224">
        <v>95</v>
      </c>
      <c r="C1224">
        <v>37101011</v>
      </c>
      <c r="D1224" t="s">
        <v>1649</v>
      </c>
      <c r="E1224" t="s">
        <v>4050</v>
      </c>
      <c r="F1224" t="s">
        <v>20</v>
      </c>
      <c r="G1224" t="s">
        <v>21</v>
      </c>
      <c r="H1224">
        <v>40000000</v>
      </c>
      <c r="I1224">
        <v>2012</v>
      </c>
      <c r="J1224">
        <v>5.8</v>
      </c>
    </row>
    <row r="1225" spans="1:10" x14ac:dyDescent="0.3">
      <c r="A1225" t="s">
        <v>3909</v>
      </c>
      <c r="B1225">
        <v>111</v>
      </c>
      <c r="C1225">
        <v>38176892</v>
      </c>
      <c r="D1225" t="s">
        <v>3197</v>
      </c>
      <c r="E1225" t="s">
        <v>4053</v>
      </c>
      <c r="F1225" t="s">
        <v>20</v>
      </c>
      <c r="G1225" t="s">
        <v>21</v>
      </c>
      <c r="H1225">
        <v>40000000</v>
      </c>
      <c r="I1225">
        <v>2011</v>
      </c>
      <c r="J1225">
        <v>6.2</v>
      </c>
    </row>
    <row r="1226" spans="1:10" x14ac:dyDescent="0.3">
      <c r="A1226" t="s">
        <v>877</v>
      </c>
      <c r="B1226">
        <v>123</v>
      </c>
      <c r="C1226">
        <v>36283504</v>
      </c>
      <c r="D1226" t="s">
        <v>575</v>
      </c>
      <c r="E1226" t="s">
        <v>4055</v>
      </c>
      <c r="F1226" t="s">
        <v>20</v>
      </c>
      <c r="G1226" t="s">
        <v>520</v>
      </c>
      <c r="H1226">
        <v>40000000</v>
      </c>
      <c r="I1226">
        <v>1999</v>
      </c>
      <c r="J1226">
        <v>6.5</v>
      </c>
    </row>
    <row r="1227" spans="1:10" x14ac:dyDescent="0.3">
      <c r="A1227" t="s">
        <v>515</v>
      </c>
      <c r="B1227">
        <v>140</v>
      </c>
      <c r="C1227">
        <v>35183792</v>
      </c>
      <c r="D1227" t="s">
        <v>4020</v>
      </c>
      <c r="E1227" t="s">
        <v>4057</v>
      </c>
      <c r="F1227" t="s">
        <v>20</v>
      </c>
      <c r="G1227" t="s">
        <v>21</v>
      </c>
      <c r="H1227">
        <v>38000000</v>
      </c>
      <c r="I1227">
        <v>1991</v>
      </c>
      <c r="J1227">
        <v>7.2</v>
      </c>
    </row>
    <row r="1228" spans="1:10" x14ac:dyDescent="0.3">
      <c r="A1228" t="s">
        <v>4058</v>
      </c>
      <c r="B1228">
        <v>94</v>
      </c>
      <c r="C1228">
        <v>38543473</v>
      </c>
      <c r="D1228" t="s">
        <v>1099</v>
      </c>
      <c r="E1228" t="s">
        <v>4059</v>
      </c>
      <c r="F1228" t="s">
        <v>20</v>
      </c>
      <c r="G1228" t="s">
        <v>21</v>
      </c>
      <c r="H1228">
        <v>40000000</v>
      </c>
      <c r="I1228">
        <v>2014</v>
      </c>
      <c r="J1228">
        <v>5.0999999999999996</v>
      </c>
    </row>
    <row r="1229" spans="1:10" x14ac:dyDescent="0.3">
      <c r="A1229" t="s">
        <v>4061</v>
      </c>
      <c r="B1229">
        <v>94</v>
      </c>
      <c r="C1229">
        <v>36037909</v>
      </c>
      <c r="D1229" t="s">
        <v>1649</v>
      </c>
      <c r="E1229" t="s">
        <v>4062</v>
      </c>
      <c r="F1229" t="s">
        <v>20</v>
      </c>
      <c r="G1229" t="s">
        <v>520</v>
      </c>
      <c r="H1229">
        <v>60000000</v>
      </c>
      <c r="I1229">
        <v>2000</v>
      </c>
      <c r="J1229">
        <v>4.7</v>
      </c>
    </row>
    <row r="1230" spans="1:10" x14ac:dyDescent="0.3">
      <c r="A1230" t="s">
        <v>3278</v>
      </c>
      <c r="B1230">
        <v>92</v>
      </c>
      <c r="C1230">
        <v>42575718</v>
      </c>
      <c r="D1230" t="s">
        <v>3960</v>
      </c>
      <c r="E1230" t="s">
        <v>4066</v>
      </c>
      <c r="F1230" t="s">
        <v>20</v>
      </c>
      <c r="G1230" t="s">
        <v>21</v>
      </c>
      <c r="H1230">
        <v>40000000</v>
      </c>
      <c r="I1230">
        <v>2011</v>
      </c>
      <c r="J1230">
        <v>5.9</v>
      </c>
    </row>
    <row r="1231" spans="1:10" x14ac:dyDescent="0.3">
      <c r="A1231" t="s">
        <v>4067</v>
      </c>
      <c r="B1231">
        <v>102</v>
      </c>
      <c r="C1231">
        <v>33864342</v>
      </c>
      <c r="D1231" t="s">
        <v>2701</v>
      </c>
      <c r="E1231" t="s">
        <v>4068</v>
      </c>
      <c r="F1231" t="s">
        <v>20</v>
      </c>
      <c r="G1231" t="s">
        <v>34</v>
      </c>
      <c r="H1231">
        <v>40000000</v>
      </c>
      <c r="I1231">
        <v>1999</v>
      </c>
      <c r="J1231">
        <v>5.8</v>
      </c>
    </row>
    <row r="1232" spans="1:10" x14ac:dyDescent="0.3">
      <c r="A1232" t="s">
        <v>1669</v>
      </c>
      <c r="B1232">
        <v>123</v>
      </c>
      <c r="C1232">
        <v>33508922</v>
      </c>
      <c r="D1232" t="s">
        <v>2190</v>
      </c>
      <c r="E1232" t="s">
        <v>4069</v>
      </c>
      <c r="F1232" t="s">
        <v>20</v>
      </c>
      <c r="G1232" t="s">
        <v>21</v>
      </c>
      <c r="H1232">
        <v>40000000</v>
      </c>
      <c r="I1232">
        <v>2000</v>
      </c>
      <c r="J1232">
        <v>7.2</v>
      </c>
    </row>
    <row r="1233" spans="1:10" x14ac:dyDescent="0.3">
      <c r="A1233" t="s">
        <v>2243</v>
      </c>
      <c r="B1233">
        <v>104</v>
      </c>
      <c r="C1233">
        <v>42071069</v>
      </c>
      <c r="D1233" t="s">
        <v>2838</v>
      </c>
      <c r="E1233" t="s">
        <v>4073</v>
      </c>
      <c r="F1233" t="s">
        <v>20</v>
      </c>
      <c r="G1233" t="s">
        <v>21</v>
      </c>
      <c r="H1233">
        <v>30000000</v>
      </c>
      <c r="I1233">
        <v>2005</v>
      </c>
      <c r="J1233">
        <v>6.2</v>
      </c>
    </row>
    <row r="1234" spans="1:10" x14ac:dyDescent="0.3">
      <c r="A1234" t="s">
        <v>1805</v>
      </c>
      <c r="B1234">
        <v>102</v>
      </c>
      <c r="C1234">
        <v>32853640</v>
      </c>
      <c r="D1234" t="s">
        <v>1649</v>
      </c>
      <c r="E1234" t="s">
        <v>4080</v>
      </c>
      <c r="F1234" t="s">
        <v>20</v>
      </c>
      <c r="G1234" t="s">
        <v>21</v>
      </c>
      <c r="H1234">
        <v>40000000</v>
      </c>
      <c r="I1234">
        <v>2008</v>
      </c>
      <c r="J1234">
        <v>5.7</v>
      </c>
    </row>
    <row r="1235" spans="1:10" x14ac:dyDescent="0.3">
      <c r="A1235" t="s">
        <v>1641</v>
      </c>
      <c r="B1235">
        <v>136</v>
      </c>
      <c r="C1235">
        <v>42615685</v>
      </c>
      <c r="D1235" t="s">
        <v>2842</v>
      </c>
      <c r="E1235" t="s">
        <v>4081</v>
      </c>
      <c r="F1235" t="s">
        <v>20</v>
      </c>
      <c r="G1235" t="s">
        <v>21</v>
      </c>
      <c r="H1235">
        <v>40000000</v>
      </c>
      <c r="I1235">
        <v>2014</v>
      </c>
      <c r="J1235">
        <v>6.1</v>
      </c>
    </row>
    <row r="1236" spans="1:10" x14ac:dyDescent="0.3">
      <c r="A1236" t="s">
        <v>3628</v>
      </c>
      <c r="B1236">
        <v>93</v>
      </c>
      <c r="C1236">
        <v>32055248</v>
      </c>
      <c r="D1236" t="s">
        <v>4082</v>
      </c>
      <c r="E1236" t="s">
        <v>4083</v>
      </c>
      <c r="F1236" t="s">
        <v>20</v>
      </c>
      <c r="G1236" t="s">
        <v>21</v>
      </c>
      <c r="H1236">
        <v>25000000</v>
      </c>
      <c r="I1236">
        <v>1994</v>
      </c>
      <c r="J1236">
        <v>6</v>
      </c>
    </row>
    <row r="1237" spans="1:10" x14ac:dyDescent="0.3">
      <c r="A1237" t="s">
        <v>4084</v>
      </c>
      <c r="B1237">
        <v>129</v>
      </c>
      <c r="C1237">
        <v>31836745</v>
      </c>
      <c r="D1237" t="s">
        <v>4086</v>
      </c>
      <c r="E1237" t="s">
        <v>4087</v>
      </c>
      <c r="F1237" t="s">
        <v>20</v>
      </c>
      <c r="G1237" t="s">
        <v>21</v>
      </c>
      <c r="H1237">
        <v>40000000</v>
      </c>
      <c r="I1237">
        <v>2011</v>
      </c>
      <c r="J1237">
        <v>6.9</v>
      </c>
    </row>
    <row r="1238" spans="1:10" x14ac:dyDescent="0.3">
      <c r="A1238" t="s">
        <v>3592</v>
      </c>
      <c r="B1238">
        <v>107</v>
      </c>
      <c r="C1238">
        <v>30993544</v>
      </c>
      <c r="D1238" t="s">
        <v>936</v>
      </c>
      <c r="E1238" t="s">
        <v>4091</v>
      </c>
      <c r="F1238" t="s">
        <v>20</v>
      </c>
      <c r="G1238" t="s">
        <v>21</v>
      </c>
      <c r="H1238">
        <v>40000000</v>
      </c>
      <c r="I1238">
        <v>2010</v>
      </c>
      <c r="J1238">
        <v>6.5</v>
      </c>
    </row>
    <row r="1239" spans="1:10" x14ac:dyDescent="0.3">
      <c r="A1239" t="s">
        <v>3387</v>
      </c>
      <c r="B1239">
        <v>117</v>
      </c>
      <c r="C1239">
        <v>30981850</v>
      </c>
      <c r="D1239" t="s">
        <v>4093</v>
      </c>
      <c r="E1239" t="s">
        <v>4094</v>
      </c>
      <c r="F1239" t="s">
        <v>20</v>
      </c>
      <c r="G1239" t="s">
        <v>21</v>
      </c>
      <c r="H1239">
        <v>40000000</v>
      </c>
      <c r="I1239">
        <v>2005</v>
      </c>
      <c r="J1239">
        <v>5</v>
      </c>
    </row>
    <row r="1240" spans="1:10" x14ac:dyDescent="0.3">
      <c r="A1240" t="s">
        <v>4095</v>
      </c>
      <c r="B1240">
        <v>116</v>
      </c>
      <c r="C1240">
        <v>30199105</v>
      </c>
      <c r="D1240" t="s">
        <v>2147</v>
      </c>
      <c r="E1240" t="s">
        <v>4096</v>
      </c>
      <c r="F1240" t="s">
        <v>20</v>
      </c>
      <c r="G1240" t="s">
        <v>21</v>
      </c>
      <c r="H1240">
        <v>40000000</v>
      </c>
      <c r="I1240">
        <v>2000</v>
      </c>
      <c r="J1240">
        <v>5.7</v>
      </c>
    </row>
    <row r="1241" spans="1:10" x14ac:dyDescent="0.3">
      <c r="A1241" t="s">
        <v>832</v>
      </c>
      <c r="B1241">
        <v>135</v>
      </c>
      <c r="C1241">
        <v>29077547</v>
      </c>
      <c r="D1241" t="s">
        <v>1848</v>
      </c>
      <c r="E1241" t="s">
        <v>4099</v>
      </c>
      <c r="F1241" t="s">
        <v>20</v>
      </c>
      <c r="G1241" t="s">
        <v>21</v>
      </c>
      <c r="H1241">
        <v>40000000</v>
      </c>
      <c r="I1241">
        <v>2005</v>
      </c>
      <c r="J1241">
        <v>7</v>
      </c>
    </row>
    <row r="1242" spans="1:10" x14ac:dyDescent="0.3">
      <c r="A1242" t="s">
        <v>1154</v>
      </c>
      <c r="B1242">
        <v>107</v>
      </c>
      <c r="C1242">
        <v>29374178</v>
      </c>
      <c r="D1242" t="s">
        <v>4102</v>
      </c>
      <c r="E1242" t="s">
        <v>4103</v>
      </c>
      <c r="F1242" t="s">
        <v>20</v>
      </c>
      <c r="G1242" t="s">
        <v>21</v>
      </c>
      <c r="H1242">
        <v>40000000</v>
      </c>
      <c r="I1242">
        <v>2000</v>
      </c>
      <c r="J1242">
        <v>5.0999999999999996</v>
      </c>
    </row>
    <row r="1243" spans="1:10" x14ac:dyDescent="0.3">
      <c r="A1243" t="s">
        <v>2904</v>
      </c>
      <c r="B1243">
        <v>90</v>
      </c>
      <c r="C1243">
        <v>28535768</v>
      </c>
      <c r="D1243" t="s">
        <v>1099</v>
      </c>
      <c r="E1243" t="s">
        <v>4106</v>
      </c>
      <c r="F1243" t="s">
        <v>20</v>
      </c>
      <c r="G1243" t="s">
        <v>21</v>
      </c>
      <c r="H1243">
        <v>40000000</v>
      </c>
      <c r="I1243">
        <v>1999</v>
      </c>
      <c r="J1243">
        <v>5.3</v>
      </c>
    </row>
    <row r="1244" spans="1:10" x14ac:dyDescent="0.3">
      <c r="A1244" t="s">
        <v>2975</v>
      </c>
      <c r="B1244">
        <v>99</v>
      </c>
      <c r="C1244">
        <v>27663982</v>
      </c>
      <c r="D1244" t="s">
        <v>2743</v>
      </c>
      <c r="E1244" t="s">
        <v>4108</v>
      </c>
      <c r="F1244" t="s">
        <v>20</v>
      </c>
      <c r="G1244" t="s">
        <v>21</v>
      </c>
      <c r="H1244">
        <v>40000000</v>
      </c>
      <c r="I1244">
        <v>1996</v>
      </c>
      <c r="J1244">
        <v>4.4000000000000004</v>
      </c>
    </row>
    <row r="1245" spans="1:10" x14ac:dyDescent="0.3">
      <c r="A1245" t="s">
        <v>1196</v>
      </c>
      <c r="B1245">
        <v>104</v>
      </c>
      <c r="C1245">
        <v>27053815</v>
      </c>
      <c r="D1245" t="s">
        <v>54</v>
      </c>
      <c r="E1245" t="s">
        <v>4112</v>
      </c>
      <c r="F1245" t="s">
        <v>20</v>
      </c>
      <c r="G1245" t="s">
        <v>520</v>
      </c>
      <c r="H1245">
        <v>40000000</v>
      </c>
      <c r="I1245">
        <v>2001</v>
      </c>
      <c r="J1245">
        <v>4.7</v>
      </c>
    </row>
    <row r="1246" spans="1:10" x14ac:dyDescent="0.3">
      <c r="A1246" t="s">
        <v>4113</v>
      </c>
      <c r="B1246">
        <v>115</v>
      </c>
      <c r="C1246">
        <v>26814957</v>
      </c>
      <c r="D1246" t="s">
        <v>3794</v>
      </c>
      <c r="E1246" t="s">
        <v>4114</v>
      </c>
      <c r="F1246" t="s">
        <v>20</v>
      </c>
      <c r="G1246" t="s">
        <v>34</v>
      </c>
      <c r="H1246">
        <v>35000000</v>
      </c>
      <c r="I1246">
        <v>2008</v>
      </c>
      <c r="J1246">
        <v>6.7</v>
      </c>
    </row>
    <row r="1247" spans="1:10" x14ac:dyDescent="0.3">
      <c r="A1247" t="s">
        <v>4115</v>
      </c>
      <c r="B1247">
        <v>119</v>
      </c>
      <c r="C1247">
        <v>25178165</v>
      </c>
      <c r="D1247" t="s">
        <v>146</v>
      </c>
      <c r="E1247" t="s">
        <v>4116</v>
      </c>
      <c r="F1247" t="s">
        <v>20</v>
      </c>
      <c r="G1247" t="s">
        <v>21</v>
      </c>
      <c r="H1247">
        <v>40000000</v>
      </c>
      <c r="I1247">
        <v>2001</v>
      </c>
      <c r="J1247">
        <v>6.7</v>
      </c>
    </row>
    <row r="1248" spans="1:10" x14ac:dyDescent="0.3">
      <c r="A1248" t="s">
        <v>1765</v>
      </c>
      <c r="B1248">
        <v>99</v>
      </c>
      <c r="C1248">
        <v>25117498</v>
      </c>
      <c r="D1248" t="s">
        <v>3456</v>
      </c>
      <c r="E1248" t="s">
        <v>4118</v>
      </c>
      <c r="F1248" t="s">
        <v>20</v>
      </c>
      <c r="G1248" t="s">
        <v>21</v>
      </c>
      <c r="H1248">
        <v>40000000</v>
      </c>
      <c r="I1248">
        <v>2007</v>
      </c>
      <c r="J1248">
        <v>5.7</v>
      </c>
    </row>
    <row r="1249" spans="1:10" x14ac:dyDescent="0.3">
      <c r="A1249" t="s">
        <v>330</v>
      </c>
      <c r="B1249">
        <v>112</v>
      </c>
      <c r="C1249">
        <v>32645</v>
      </c>
      <c r="D1249" t="s">
        <v>3299</v>
      </c>
      <c r="E1249" t="s">
        <v>4120</v>
      </c>
      <c r="F1249" t="s">
        <v>20</v>
      </c>
      <c r="G1249" t="s">
        <v>21</v>
      </c>
      <c r="H1249">
        <v>500000</v>
      </c>
      <c r="I1249">
        <v>1973</v>
      </c>
      <c r="J1249">
        <v>7.4</v>
      </c>
    </row>
    <row r="1250" spans="1:10" x14ac:dyDescent="0.3">
      <c r="A1250" t="s">
        <v>3505</v>
      </c>
      <c r="B1250">
        <v>128</v>
      </c>
      <c r="C1250">
        <v>24332324</v>
      </c>
      <c r="D1250" t="s">
        <v>1649</v>
      </c>
      <c r="E1250" t="s">
        <v>4123</v>
      </c>
      <c r="F1250" t="s">
        <v>20</v>
      </c>
      <c r="G1250" t="s">
        <v>21</v>
      </c>
      <c r="H1250">
        <v>40000000</v>
      </c>
      <c r="I1250">
        <v>1994</v>
      </c>
      <c r="J1250">
        <v>6.1</v>
      </c>
    </row>
    <row r="1251" spans="1:10" x14ac:dyDescent="0.3">
      <c r="A1251" t="s">
        <v>3483</v>
      </c>
      <c r="B1251">
        <v>112</v>
      </c>
      <c r="C1251">
        <v>36665854</v>
      </c>
      <c r="D1251" t="s">
        <v>315</v>
      </c>
      <c r="E1251" t="s">
        <v>4126</v>
      </c>
      <c r="F1251" t="s">
        <v>20</v>
      </c>
      <c r="G1251" t="s">
        <v>966</v>
      </c>
      <c r="H1251">
        <v>40000000</v>
      </c>
      <c r="I1251">
        <v>2011</v>
      </c>
      <c r="J1251">
        <v>6.4</v>
      </c>
    </row>
    <row r="1252" spans="1:10" x14ac:dyDescent="0.3">
      <c r="A1252" t="s">
        <v>4128</v>
      </c>
      <c r="B1252">
        <v>86</v>
      </c>
      <c r="C1252">
        <v>22717758</v>
      </c>
      <c r="D1252" t="s">
        <v>4130</v>
      </c>
      <c r="E1252" t="s">
        <v>4131</v>
      </c>
      <c r="F1252" t="s">
        <v>20</v>
      </c>
      <c r="G1252" t="s">
        <v>21</v>
      </c>
      <c r="H1252">
        <v>40000000</v>
      </c>
      <c r="I1252">
        <v>1998</v>
      </c>
      <c r="J1252">
        <v>6.2</v>
      </c>
    </row>
    <row r="1253" spans="1:10" x14ac:dyDescent="0.3">
      <c r="A1253" t="s">
        <v>2257</v>
      </c>
      <c r="B1253">
        <v>108</v>
      </c>
      <c r="C1253">
        <v>22433915</v>
      </c>
      <c r="D1253" t="s">
        <v>1403</v>
      </c>
      <c r="E1253" t="s">
        <v>4132</v>
      </c>
      <c r="F1253" t="s">
        <v>20</v>
      </c>
      <c r="G1253" t="s">
        <v>21</v>
      </c>
      <c r="H1253">
        <v>60000000</v>
      </c>
      <c r="I1253">
        <v>2002</v>
      </c>
      <c r="J1253">
        <v>6.2</v>
      </c>
    </row>
    <row r="1254" spans="1:10" x14ac:dyDescent="0.3">
      <c r="A1254" t="s">
        <v>4134</v>
      </c>
      <c r="B1254">
        <v>128</v>
      </c>
      <c r="C1254">
        <v>22326247</v>
      </c>
      <c r="D1254" t="s">
        <v>146</v>
      </c>
      <c r="E1254" t="s">
        <v>4136</v>
      </c>
      <c r="F1254" t="s">
        <v>20</v>
      </c>
      <c r="G1254" t="s">
        <v>21</v>
      </c>
      <c r="H1254">
        <v>60000000</v>
      </c>
      <c r="I1254">
        <v>1999</v>
      </c>
      <c r="J1254">
        <v>5.9</v>
      </c>
    </row>
    <row r="1255" spans="1:10" x14ac:dyDescent="0.3">
      <c r="A1255" t="s">
        <v>4138</v>
      </c>
      <c r="B1255">
        <v>84</v>
      </c>
      <c r="C1255">
        <v>21176322</v>
      </c>
      <c r="D1255" t="s">
        <v>1151</v>
      </c>
      <c r="E1255" t="s">
        <v>4140</v>
      </c>
      <c r="F1255" t="s">
        <v>20</v>
      </c>
      <c r="G1255" t="s">
        <v>21</v>
      </c>
      <c r="H1255">
        <v>40000000</v>
      </c>
      <c r="I1255">
        <v>2004</v>
      </c>
      <c r="J1255">
        <v>4</v>
      </c>
    </row>
    <row r="1256" spans="1:10" x14ac:dyDescent="0.3">
      <c r="A1256" t="s">
        <v>2718</v>
      </c>
      <c r="B1256">
        <v>111</v>
      </c>
      <c r="C1256">
        <v>20300000</v>
      </c>
      <c r="D1256" t="s">
        <v>2588</v>
      </c>
      <c r="E1256" t="s">
        <v>4141</v>
      </c>
      <c r="F1256" t="s">
        <v>20</v>
      </c>
      <c r="G1256" t="s">
        <v>21</v>
      </c>
      <c r="H1256">
        <v>40000000</v>
      </c>
      <c r="I1256">
        <v>1996</v>
      </c>
      <c r="J1256">
        <v>6.2</v>
      </c>
    </row>
    <row r="1257" spans="1:10" x14ac:dyDescent="0.3">
      <c r="A1257" t="s">
        <v>863</v>
      </c>
      <c r="B1257">
        <v>131</v>
      </c>
      <c r="C1257">
        <v>20302961</v>
      </c>
      <c r="D1257" t="s">
        <v>2190</v>
      </c>
      <c r="E1257" t="s">
        <v>4144</v>
      </c>
      <c r="F1257" t="s">
        <v>20</v>
      </c>
      <c r="G1257" t="s">
        <v>966</v>
      </c>
      <c r="H1257">
        <v>45000000</v>
      </c>
      <c r="I1257">
        <v>1995</v>
      </c>
      <c r="J1257">
        <v>4.5999999999999996</v>
      </c>
    </row>
    <row r="1258" spans="1:10" x14ac:dyDescent="0.3">
      <c r="A1258" t="s">
        <v>4145</v>
      </c>
      <c r="B1258">
        <v>123</v>
      </c>
      <c r="C1258">
        <v>15962471</v>
      </c>
      <c r="D1258" t="s">
        <v>3794</v>
      </c>
      <c r="E1258" t="s">
        <v>4146</v>
      </c>
      <c r="F1258" t="s">
        <v>20</v>
      </c>
      <c r="G1258" t="s">
        <v>21</v>
      </c>
      <c r="H1258">
        <v>40000000</v>
      </c>
      <c r="I1258">
        <v>2006</v>
      </c>
      <c r="J1258">
        <v>6.4</v>
      </c>
    </row>
    <row r="1259" spans="1:10" x14ac:dyDescent="0.3">
      <c r="A1259" t="s">
        <v>3331</v>
      </c>
      <c r="B1259">
        <v>101</v>
      </c>
      <c r="C1259">
        <v>14942422</v>
      </c>
      <c r="D1259" t="s">
        <v>227</v>
      </c>
      <c r="E1259" t="s">
        <v>4147</v>
      </c>
      <c r="F1259" t="s">
        <v>20</v>
      </c>
      <c r="G1259" t="s">
        <v>21</v>
      </c>
      <c r="H1259">
        <v>40000000</v>
      </c>
      <c r="I1259">
        <v>1995</v>
      </c>
      <c r="J1259">
        <v>5.9</v>
      </c>
    </row>
    <row r="1260" spans="1:10" x14ac:dyDescent="0.3">
      <c r="A1260" t="s">
        <v>4148</v>
      </c>
      <c r="B1260">
        <v>102</v>
      </c>
      <c r="C1260">
        <v>14967182</v>
      </c>
      <c r="D1260" t="s">
        <v>315</v>
      </c>
      <c r="E1260" t="s">
        <v>4149</v>
      </c>
      <c r="F1260" t="s">
        <v>20</v>
      </c>
      <c r="G1260" t="s">
        <v>21</v>
      </c>
      <c r="H1260">
        <v>40000000</v>
      </c>
      <c r="I1260">
        <v>2000</v>
      </c>
      <c r="J1260">
        <v>5.0999999999999996</v>
      </c>
    </row>
    <row r="1261" spans="1:10" x14ac:dyDescent="0.3">
      <c r="A1261" t="s">
        <v>4151</v>
      </c>
      <c r="B1261">
        <v>114</v>
      </c>
      <c r="C1261">
        <v>18996755</v>
      </c>
      <c r="D1261" t="s">
        <v>2588</v>
      </c>
      <c r="E1261" t="s">
        <v>4153</v>
      </c>
      <c r="F1261" t="s">
        <v>20</v>
      </c>
      <c r="G1261" t="s">
        <v>2292</v>
      </c>
      <c r="H1261">
        <v>45000000</v>
      </c>
      <c r="I1261">
        <v>2012</v>
      </c>
      <c r="J1261">
        <v>7.6</v>
      </c>
    </row>
    <row r="1262" spans="1:10" x14ac:dyDescent="0.3">
      <c r="A1262" t="s">
        <v>4155</v>
      </c>
      <c r="B1262">
        <v>107</v>
      </c>
      <c r="C1262">
        <v>14375181</v>
      </c>
      <c r="D1262" t="s">
        <v>4156</v>
      </c>
      <c r="E1262" t="s">
        <v>4158</v>
      </c>
      <c r="F1262" t="s">
        <v>20</v>
      </c>
      <c r="G1262" t="s">
        <v>21</v>
      </c>
      <c r="H1262">
        <v>51000000</v>
      </c>
      <c r="I1262">
        <v>1987</v>
      </c>
      <c r="J1262">
        <v>4.2</v>
      </c>
    </row>
    <row r="1263" spans="1:10" x14ac:dyDescent="0.3">
      <c r="A1263" t="s">
        <v>3364</v>
      </c>
      <c r="B1263">
        <v>87</v>
      </c>
      <c r="C1263">
        <v>20999103</v>
      </c>
      <c r="D1263" t="s">
        <v>4160</v>
      </c>
      <c r="E1263" t="s">
        <v>4161</v>
      </c>
      <c r="F1263" t="s">
        <v>20</v>
      </c>
      <c r="G1263" t="s">
        <v>21</v>
      </c>
      <c r="H1263">
        <v>40000000</v>
      </c>
      <c r="I1263">
        <v>2009</v>
      </c>
      <c r="J1263">
        <v>7.8</v>
      </c>
    </row>
    <row r="1264" spans="1:10" x14ac:dyDescent="0.3">
      <c r="A1264" t="s">
        <v>2810</v>
      </c>
      <c r="B1264">
        <v>103</v>
      </c>
      <c r="C1264">
        <v>14448589</v>
      </c>
      <c r="D1264" t="s">
        <v>1106</v>
      </c>
      <c r="E1264" t="s">
        <v>4162</v>
      </c>
      <c r="F1264" t="s">
        <v>20</v>
      </c>
      <c r="G1264" t="s">
        <v>21</v>
      </c>
      <c r="H1264">
        <v>40000000</v>
      </c>
      <c r="I1264">
        <v>2002</v>
      </c>
      <c r="J1264">
        <v>5.8</v>
      </c>
    </row>
    <row r="1265" spans="1:10" x14ac:dyDescent="0.3">
      <c r="A1265" t="s">
        <v>3354</v>
      </c>
      <c r="B1265">
        <v>99</v>
      </c>
      <c r="C1265">
        <v>14358033</v>
      </c>
      <c r="D1265" t="s">
        <v>4164</v>
      </c>
      <c r="E1265" t="s">
        <v>4166</v>
      </c>
      <c r="F1265" t="s">
        <v>20</v>
      </c>
      <c r="G1265" t="s">
        <v>21</v>
      </c>
      <c r="H1265">
        <v>40000000</v>
      </c>
      <c r="I1265">
        <v>1992</v>
      </c>
      <c r="J1265">
        <v>5.9</v>
      </c>
    </row>
    <row r="1266" spans="1:10" x14ac:dyDescent="0.3">
      <c r="A1266" t="s">
        <v>2647</v>
      </c>
      <c r="B1266">
        <v>122</v>
      </c>
      <c r="C1266">
        <v>33201661</v>
      </c>
      <c r="D1266" t="s">
        <v>1106</v>
      </c>
      <c r="E1266" t="s">
        <v>4168</v>
      </c>
      <c r="F1266" t="s">
        <v>965</v>
      </c>
      <c r="G1266" t="s">
        <v>966</v>
      </c>
      <c r="H1266">
        <v>77000000</v>
      </c>
      <c r="I1266">
        <v>2001</v>
      </c>
      <c r="J1266">
        <v>8.4</v>
      </c>
    </row>
    <row r="1267" spans="1:10" x14ac:dyDescent="0.3">
      <c r="A1267" t="s">
        <v>4170</v>
      </c>
      <c r="B1267">
        <v>91</v>
      </c>
      <c r="C1267">
        <v>14018364</v>
      </c>
      <c r="D1267" t="s">
        <v>4172</v>
      </c>
      <c r="E1267" t="s">
        <v>4174</v>
      </c>
      <c r="F1267" t="s">
        <v>20</v>
      </c>
      <c r="G1267" t="s">
        <v>21</v>
      </c>
      <c r="H1267">
        <v>30000000</v>
      </c>
      <c r="I1267">
        <v>2004</v>
      </c>
      <c r="J1267">
        <v>4.8</v>
      </c>
    </row>
    <row r="1268" spans="1:10" x14ac:dyDescent="0.3">
      <c r="A1268" t="s">
        <v>4176</v>
      </c>
      <c r="B1268">
        <v>103</v>
      </c>
      <c r="C1268">
        <v>13395939</v>
      </c>
      <c r="D1268" t="s">
        <v>936</v>
      </c>
      <c r="E1268" t="s">
        <v>4177</v>
      </c>
      <c r="F1268" t="s">
        <v>20</v>
      </c>
      <c r="G1268" t="s">
        <v>34</v>
      </c>
      <c r="H1268">
        <v>60000000</v>
      </c>
      <c r="I1268">
        <v>2004</v>
      </c>
      <c r="J1268">
        <v>6.2</v>
      </c>
    </row>
    <row r="1269" spans="1:10" x14ac:dyDescent="0.3">
      <c r="A1269" t="s">
        <v>3902</v>
      </c>
      <c r="B1269">
        <v>107</v>
      </c>
      <c r="C1269">
        <v>20113965</v>
      </c>
      <c r="D1269" t="s">
        <v>3919</v>
      </c>
      <c r="E1269" t="s">
        <v>4178</v>
      </c>
      <c r="F1269" t="s">
        <v>20</v>
      </c>
      <c r="G1269" t="s">
        <v>21</v>
      </c>
      <c r="H1269">
        <v>40000000</v>
      </c>
      <c r="I1269">
        <v>2012</v>
      </c>
      <c r="J1269">
        <v>6.5</v>
      </c>
    </row>
    <row r="1270" spans="1:10" x14ac:dyDescent="0.3">
      <c r="A1270" t="s">
        <v>4180</v>
      </c>
      <c r="B1270">
        <v>106</v>
      </c>
      <c r="C1270">
        <v>13376506</v>
      </c>
      <c r="D1270" t="s">
        <v>2190</v>
      </c>
      <c r="E1270" t="s">
        <v>4181</v>
      </c>
      <c r="F1270" t="s">
        <v>20</v>
      </c>
      <c r="G1270" t="s">
        <v>21</v>
      </c>
      <c r="H1270">
        <v>40000000</v>
      </c>
      <c r="I1270">
        <v>1999</v>
      </c>
      <c r="J1270">
        <v>6.3</v>
      </c>
    </row>
    <row r="1271" spans="1:10" x14ac:dyDescent="0.3">
      <c r="A1271" t="s">
        <v>4183</v>
      </c>
      <c r="B1271">
        <v>101</v>
      </c>
      <c r="C1271">
        <v>13208023</v>
      </c>
      <c r="D1271" t="s">
        <v>4185</v>
      </c>
      <c r="E1271" t="s">
        <v>4186</v>
      </c>
      <c r="F1271" t="s">
        <v>20</v>
      </c>
      <c r="G1271" t="s">
        <v>34</v>
      </c>
      <c r="H1271">
        <v>42000000</v>
      </c>
      <c r="I1271">
        <v>2002</v>
      </c>
      <c r="J1271">
        <v>3.3</v>
      </c>
    </row>
    <row r="1272" spans="1:10" x14ac:dyDescent="0.3">
      <c r="A1272" t="s">
        <v>1145</v>
      </c>
      <c r="B1272">
        <v>109</v>
      </c>
      <c r="C1272">
        <v>13838130</v>
      </c>
      <c r="D1272" t="s">
        <v>1269</v>
      </c>
      <c r="E1272" t="s">
        <v>4187</v>
      </c>
      <c r="F1272" t="s">
        <v>20</v>
      </c>
      <c r="G1272" t="s">
        <v>21</v>
      </c>
      <c r="H1272">
        <v>40000000</v>
      </c>
      <c r="I1272">
        <v>2009</v>
      </c>
      <c r="J1272">
        <v>5.9</v>
      </c>
    </row>
    <row r="1273" spans="1:10" x14ac:dyDescent="0.3">
      <c r="A1273" t="s">
        <v>3413</v>
      </c>
      <c r="B1273">
        <v>89</v>
      </c>
      <c r="C1273">
        <v>9652000</v>
      </c>
      <c r="D1273" t="s">
        <v>1099</v>
      </c>
      <c r="E1273" t="s">
        <v>4188</v>
      </c>
      <c r="F1273" t="s">
        <v>20</v>
      </c>
      <c r="G1273" t="s">
        <v>21</v>
      </c>
      <c r="H1273">
        <v>40000000</v>
      </c>
      <c r="I1273">
        <v>2003</v>
      </c>
      <c r="J1273">
        <v>5.8</v>
      </c>
    </row>
    <row r="1274" spans="1:10" x14ac:dyDescent="0.3">
      <c r="A1274" t="s">
        <v>4189</v>
      </c>
      <c r="B1274">
        <v>100</v>
      </c>
      <c r="C1274">
        <v>12081447</v>
      </c>
      <c r="D1274" t="s">
        <v>3436</v>
      </c>
      <c r="E1274" t="s">
        <v>4190</v>
      </c>
      <c r="F1274" t="s">
        <v>20</v>
      </c>
      <c r="G1274" t="s">
        <v>21</v>
      </c>
      <c r="I1274">
        <v>2008</v>
      </c>
      <c r="J1274">
        <v>6.5</v>
      </c>
    </row>
    <row r="1275" spans="1:10" x14ac:dyDescent="0.3">
      <c r="A1275" t="s">
        <v>4191</v>
      </c>
      <c r="B1275">
        <v>119</v>
      </c>
      <c r="C1275">
        <v>7000000</v>
      </c>
      <c r="D1275" t="s">
        <v>484</v>
      </c>
      <c r="E1275" t="s">
        <v>4193</v>
      </c>
      <c r="F1275" t="s">
        <v>20</v>
      </c>
      <c r="G1275" t="s">
        <v>34</v>
      </c>
      <c r="H1275">
        <v>36000000</v>
      </c>
      <c r="I1275">
        <v>1980</v>
      </c>
      <c r="J1275">
        <v>4.7</v>
      </c>
    </row>
    <row r="1276" spans="1:10" x14ac:dyDescent="0.3">
      <c r="A1276" t="s">
        <v>4194</v>
      </c>
      <c r="B1276">
        <v>83</v>
      </c>
      <c r="C1276">
        <v>10431220</v>
      </c>
      <c r="D1276" t="s">
        <v>441</v>
      </c>
      <c r="E1276" t="s">
        <v>4195</v>
      </c>
      <c r="F1276" t="s">
        <v>20</v>
      </c>
      <c r="G1276" t="s">
        <v>21</v>
      </c>
      <c r="H1276">
        <v>24000000</v>
      </c>
      <c r="I1276">
        <v>1999</v>
      </c>
      <c r="J1276">
        <v>4.0999999999999996</v>
      </c>
    </row>
    <row r="1277" spans="1:10" x14ac:dyDescent="0.3">
      <c r="A1277" t="s">
        <v>4196</v>
      </c>
      <c r="B1277">
        <v>108</v>
      </c>
      <c r="C1277">
        <v>10326062</v>
      </c>
      <c r="D1277" t="s">
        <v>4197</v>
      </c>
      <c r="E1277" t="s">
        <v>4198</v>
      </c>
      <c r="F1277" t="s">
        <v>20</v>
      </c>
      <c r="G1277" t="s">
        <v>520</v>
      </c>
      <c r="H1277">
        <v>33000000</v>
      </c>
      <c r="I1277">
        <v>2009</v>
      </c>
      <c r="J1277">
        <v>6.8</v>
      </c>
    </row>
    <row r="1278" spans="1:10" x14ac:dyDescent="0.3">
      <c r="A1278" t="s">
        <v>3233</v>
      </c>
      <c r="B1278">
        <v>102</v>
      </c>
      <c r="C1278">
        <v>6114237</v>
      </c>
      <c r="D1278" t="s">
        <v>1442</v>
      </c>
      <c r="E1278" t="s">
        <v>4200</v>
      </c>
      <c r="F1278" t="s">
        <v>20</v>
      </c>
      <c r="G1278" t="s">
        <v>21</v>
      </c>
      <c r="H1278">
        <v>40000000</v>
      </c>
      <c r="I1278">
        <v>2001</v>
      </c>
      <c r="J1278">
        <v>6.2</v>
      </c>
    </row>
    <row r="1279" spans="1:10" x14ac:dyDescent="0.3">
      <c r="A1279" t="s">
        <v>4095</v>
      </c>
      <c r="B1279">
        <v>93</v>
      </c>
      <c r="C1279">
        <v>4835968</v>
      </c>
      <c r="D1279" t="s">
        <v>30</v>
      </c>
      <c r="E1279" t="s">
        <v>4203</v>
      </c>
      <c r="F1279" t="s">
        <v>20</v>
      </c>
      <c r="G1279" t="s">
        <v>34</v>
      </c>
      <c r="H1279">
        <v>40000000</v>
      </c>
      <c r="I1279">
        <v>2002</v>
      </c>
      <c r="J1279">
        <v>4.5</v>
      </c>
    </row>
    <row r="1280" spans="1:10" x14ac:dyDescent="0.3">
      <c r="A1280" t="s">
        <v>4204</v>
      </c>
      <c r="B1280">
        <v>84</v>
      </c>
      <c r="C1280">
        <v>4777007</v>
      </c>
      <c r="D1280" t="s">
        <v>4206</v>
      </c>
      <c r="E1280" t="s">
        <v>4207</v>
      </c>
      <c r="F1280" t="s">
        <v>20</v>
      </c>
      <c r="G1280" t="s">
        <v>966</v>
      </c>
      <c r="H1280">
        <v>40000000</v>
      </c>
      <c r="I1280">
        <v>2001</v>
      </c>
      <c r="J1280">
        <v>5.8</v>
      </c>
    </row>
    <row r="1281" spans="1:10" x14ac:dyDescent="0.3">
      <c r="A1281" t="s">
        <v>3308</v>
      </c>
      <c r="B1281">
        <v>107</v>
      </c>
      <c r="C1281">
        <v>3675072</v>
      </c>
      <c r="D1281" t="s">
        <v>780</v>
      </c>
      <c r="E1281" t="s">
        <v>4209</v>
      </c>
      <c r="F1281" t="s">
        <v>20</v>
      </c>
      <c r="G1281" t="s">
        <v>34</v>
      </c>
      <c r="H1281">
        <v>26000000</v>
      </c>
      <c r="I1281">
        <v>2007</v>
      </c>
      <c r="J1281">
        <v>7.3</v>
      </c>
    </row>
    <row r="1282" spans="1:10" x14ac:dyDescent="0.3">
      <c r="A1282" t="s">
        <v>2602</v>
      </c>
      <c r="B1282">
        <v>91</v>
      </c>
      <c r="C1282">
        <v>18438149</v>
      </c>
      <c r="D1282" t="s">
        <v>1649</v>
      </c>
      <c r="E1282" t="s">
        <v>4213</v>
      </c>
      <c r="F1282" t="s">
        <v>20</v>
      </c>
      <c r="G1282" t="s">
        <v>21</v>
      </c>
      <c r="H1282">
        <v>40000000</v>
      </c>
      <c r="I1282">
        <v>2012</v>
      </c>
      <c r="J1282">
        <v>5.9</v>
      </c>
    </row>
    <row r="1283" spans="1:10" x14ac:dyDescent="0.3">
      <c r="A1283" t="s">
        <v>4215</v>
      </c>
      <c r="B1283">
        <v>94</v>
      </c>
      <c r="C1283">
        <v>511920</v>
      </c>
      <c r="D1283" t="s">
        <v>4216</v>
      </c>
      <c r="E1283" t="s">
        <v>4217</v>
      </c>
      <c r="F1283" t="s">
        <v>20</v>
      </c>
      <c r="G1283" t="s">
        <v>21</v>
      </c>
      <c r="H1283">
        <v>40000000</v>
      </c>
      <c r="I1283">
        <v>2008</v>
      </c>
      <c r="J1283">
        <v>4.4000000000000004</v>
      </c>
    </row>
    <row r="1284" spans="1:10" x14ac:dyDescent="0.3">
      <c r="A1284" t="s">
        <v>3121</v>
      </c>
      <c r="B1284">
        <v>115</v>
      </c>
      <c r="C1284">
        <v>10640645</v>
      </c>
      <c r="D1284" t="s">
        <v>749</v>
      </c>
      <c r="E1284" t="s">
        <v>4219</v>
      </c>
      <c r="F1284" t="s">
        <v>20</v>
      </c>
      <c r="G1284" t="s">
        <v>21</v>
      </c>
      <c r="H1284">
        <v>40000000</v>
      </c>
      <c r="I1284">
        <v>2015</v>
      </c>
      <c r="J1284">
        <v>5.8</v>
      </c>
    </row>
    <row r="1285" spans="1:10" x14ac:dyDescent="0.3">
      <c r="A1285" t="s">
        <v>4221</v>
      </c>
      <c r="B1285">
        <v>93</v>
      </c>
      <c r="C1285">
        <v>652526</v>
      </c>
      <c r="D1285" t="s">
        <v>4222</v>
      </c>
      <c r="E1285" t="s">
        <v>4223</v>
      </c>
      <c r="F1285" t="s">
        <v>20</v>
      </c>
      <c r="G1285" t="s">
        <v>520</v>
      </c>
      <c r="H1285">
        <v>40000000</v>
      </c>
      <c r="I1285">
        <v>2006</v>
      </c>
      <c r="J1285">
        <v>5.0999999999999996</v>
      </c>
    </row>
    <row r="1286" spans="1:10" x14ac:dyDescent="0.3">
      <c r="A1286" t="s">
        <v>1712</v>
      </c>
      <c r="B1286">
        <v>105</v>
      </c>
      <c r="C1286">
        <v>80050171</v>
      </c>
      <c r="D1286" t="s">
        <v>1265</v>
      </c>
      <c r="E1286" t="s">
        <v>4227</v>
      </c>
      <c r="F1286" t="s">
        <v>20</v>
      </c>
      <c r="G1286" t="s">
        <v>21</v>
      </c>
      <c r="H1286">
        <v>20000000</v>
      </c>
      <c r="I1286">
        <v>2007</v>
      </c>
      <c r="J1286">
        <v>6.9</v>
      </c>
    </row>
    <row r="1287" spans="1:10" x14ac:dyDescent="0.3">
      <c r="A1287" t="s">
        <v>2781</v>
      </c>
      <c r="B1287">
        <v>107</v>
      </c>
      <c r="C1287">
        <v>7564000</v>
      </c>
      <c r="D1287" t="s">
        <v>3325</v>
      </c>
      <c r="E1287" t="s">
        <v>4228</v>
      </c>
      <c r="F1287" t="s">
        <v>20</v>
      </c>
      <c r="G1287" t="s">
        <v>21</v>
      </c>
      <c r="H1287">
        <v>20000000</v>
      </c>
      <c r="I1287">
        <v>1995</v>
      </c>
      <c r="J1287">
        <v>6.2</v>
      </c>
    </row>
    <row r="1288" spans="1:10" x14ac:dyDescent="0.3">
      <c r="A1288" t="s">
        <v>4229</v>
      </c>
      <c r="B1288">
        <v>101</v>
      </c>
      <c r="C1288">
        <v>876671</v>
      </c>
      <c r="D1288" t="s">
        <v>4231</v>
      </c>
      <c r="E1288" t="s">
        <v>4233</v>
      </c>
      <c r="F1288" t="s">
        <v>20</v>
      </c>
      <c r="G1288" t="s">
        <v>21</v>
      </c>
      <c r="H1288">
        <v>25000000</v>
      </c>
      <c r="I1288">
        <v>2007</v>
      </c>
      <c r="J1288">
        <v>6.9</v>
      </c>
    </row>
    <row r="1289" spans="1:10" x14ac:dyDescent="0.3">
      <c r="A1289" t="s">
        <v>2699</v>
      </c>
      <c r="B1289">
        <v>111</v>
      </c>
      <c r="C1289">
        <v>2869369</v>
      </c>
      <c r="D1289" t="s">
        <v>1806</v>
      </c>
      <c r="E1289" t="s">
        <v>4235</v>
      </c>
      <c r="F1289" t="s">
        <v>20</v>
      </c>
      <c r="G1289" t="s">
        <v>34</v>
      </c>
      <c r="H1289">
        <v>30000000</v>
      </c>
      <c r="I1289">
        <v>1994</v>
      </c>
      <c r="J1289">
        <v>7.3</v>
      </c>
    </row>
    <row r="1290" spans="1:10" x14ac:dyDescent="0.3">
      <c r="A1290" t="s">
        <v>4237</v>
      </c>
      <c r="B1290">
        <v>113</v>
      </c>
      <c r="C1290">
        <v>128978</v>
      </c>
      <c r="D1290" t="s">
        <v>508</v>
      </c>
      <c r="E1290" t="s">
        <v>4239</v>
      </c>
      <c r="F1290" t="s">
        <v>1279</v>
      </c>
      <c r="G1290" t="s">
        <v>2462</v>
      </c>
      <c r="H1290">
        <v>40000000</v>
      </c>
      <c r="I1290">
        <v>2007</v>
      </c>
      <c r="J1290">
        <v>7.1</v>
      </c>
    </row>
    <row r="1291" spans="1:10" x14ac:dyDescent="0.3">
      <c r="A1291" t="s">
        <v>1324</v>
      </c>
      <c r="B1291">
        <v>112</v>
      </c>
      <c r="C1291">
        <v>77231</v>
      </c>
      <c r="D1291" t="s">
        <v>1290</v>
      </c>
      <c r="E1291" t="s">
        <v>4242</v>
      </c>
      <c r="F1291" t="s">
        <v>4243</v>
      </c>
      <c r="G1291" t="s">
        <v>966</v>
      </c>
      <c r="H1291">
        <v>25000000</v>
      </c>
      <c r="I1291">
        <v>2005</v>
      </c>
      <c r="J1291">
        <v>6</v>
      </c>
    </row>
    <row r="1292" spans="1:10" x14ac:dyDescent="0.3">
      <c r="A1292" t="s">
        <v>4244</v>
      </c>
      <c r="B1292">
        <v>126</v>
      </c>
      <c r="C1292">
        <v>4563029</v>
      </c>
      <c r="D1292" t="s">
        <v>919</v>
      </c>
      <c r="E1292" t="s">
        <v>4245</v>
      </c>
      <c r="F1292" t="s">
        <v>20</v>
      </c>
      <c r="G1292" t="s">
        <v>3548</v>
      </c>
      <c r="H1292">
        <v>39200000</v>
      </c>
      <c r="I1292">
        <v>2013</v>
      </c>
      <c r="J1292">
        <v>7</v>
      </c>
    </row>
    <row r="1293" spans="1:10" x14ac:dyDescent="0.3">
      <c r="A1293" t="s">
        <v>1304</v>
      </c>
      <c r="B1293">
        <v>90</v>
      </c>
      <c r="D1293" t="s">
        <v>4247</v>
      </c>
      <c r="E1293" t="s">
        <v>4248</v>
      </c>
      <c r="F1293" t="s">
        <v>965</v>
      </c>
      <c r="G1293" t="s">
        <v>966</v>
      </c>
      <c r="H1293">
        <v>25000000</v>
      </c>
      <c r="I1293">
        <v>2011</v>
      </c>
      <c r="J1293">
        <v>6.8</v>
      </c>
    </row>
    <row r="1294" spans="1:10" x14ac:dyDescent="0.3">
      <c r="A1294" t="s">
        <v>4250</v>
      </c>
      <c r="B1294">
        <v>93</v>
      </c>
      <c r="C1294">
        <v>463730</v>
      </c>
      <c r="D1294" t="s">
        <v>1099</v>
      </c>
      <c r="E1294" t="s">
        <v>4251</v>
      </c>
      <c r="F1294" t="s">
        <v>20</v>
      </c>
      <c r="G1294" t="s">
        <v>21</v>
      </c>
      <c r="I1294">
        <v>2004</v>
      </c>
      <c r="J1294">
        <v>5.7</v>
      </c>
    </row>
    <row r="1295" spans="1:10" x14ac:dyDescent="0.3">
      <c r="A1295" t="s">
        <v>696</v>
      </c>
      <c r="B1295">
        <v>98</v>
      </c>
      <c r="C1295">
        <v>50693162</v>
      </c>
      <c r="D1295" t="s">
        <v>4252</v>
      </c>
      <c r="E1295" t="s">
        <v>4253</v>
      </c>
      <c r="F1295" t="s">
        <v>20</v>
      </c>
      <c r="G1295" t="s">
        <v>21</v>
      </c>
      <c r="H1295">
        <v>23000000</v>
      </c>
      <c r="I1295">
        <v>1994</v>
      </c>
      <c r="J1295">
        <v>7.6</v>
      </c>
    </row>
    <row r="1296" spans="1:10" x14ac:dyDescent="0.3">
      <c r="A1296" t="s">
        <v>4254</v>
      </c>
      <c r="B1296">
        <v>159</v>
      </c>
      <c r="C1296">
        <v>6498000</v>
      </c>
      <c r="D1296" t="s">
        <v>4256</v>
      </c>
      <c r="E1296" t="s">
        <v>4258</v>
      </c>
      <c r="F1296" t="s">
        <v>4260</v>
      </c>
      <c r="G1296" t="s">
        <v>3498</v>
      </c>
      <c r="H1296">
        <v>18026148</v>
      </c>
      <c r="I1296">
        <v>2015</v>
      </c>
      <c r="J1296">
        <v>8.4</v>
      </c>
    </row>
    <row r="1297" spans="1:10" x14ac:dyDescent="0.3">
      <c r="A1297" t="s">
        <v>835</v>
      </c>
      <c r="B1297">
        <v>107</v>
      </c>
      <c r="C1297">
        <v>63411478</v>
      </c>
      <c r="D1297" t="s">
        <v>4262</v>
      </c>
      <c r="E1297" t="s">
        <v>4264</v>
      </c>
      <c r="F1297" t="s">
        <v>20</v>
      </c>
      <c r="G1297" t="s">
        <v>21</v>
      </c>
      <c r="H1297">
        <v>39000000</v>
      </c>
      <c r="I1297">
        <v>2009</v>
      </c>
      <c r="J1297">
        <v>7.1</v>
      </c>
    </row>
    <row r="1298" spans="1:10" x14ac:dyDescent="0.3">
      <c r="A1298" t="s">
        <v>2427</v>
      </c>
      <c r="B1298">
        <v>102</v>
      </c>
      <c r="C1298">
        <v>42640890</v>
      </c>
      <c r="D1298" t="s">
        <v>1106</v>
      </c>
      <c r="E1298" t="s">
        <v>4267</v>
      </c>
      <c r="F1298" t="s">
        <v>20</v>
      </c>
      <c r="G1298" t="s">
        <v>21</v>
      </c>
      <c r="I1298">
        <v>2007</v>
      </c>
      <c r="J1298">
        <v>5.6</v>
      </c>
    </row>
    <row r="1299" spans="1:10" x14ac:dyDescent="0.3">
      <c r="A1299" t="s">
        <v>173</v>
      </c>
      <c r="B1299">
        <v>87</v>
      </c>
      <c r="C1299">
        <v>35287788</v>
      </c>
      <c r="D1299" t="s">
        <v>4268</v>
      </c>
      <c r="E1299" t="s">
        <v>4269</v>
      </c>
      <c r="F1299" t="s">
        <v>20</v>
      </c>
      <c r="G1299" t="s">
        <v>21</v>
      </c>
      <c r="H1299">
        <v>39000000</v>
      </c>
      <c r="I1299">
        <v>2012</v>
      </c>
      <c r="J1299">
        <v>7</v>
      </c>
    </row>
    <row r="1300" spans="1:10" x14ac:dyDescent="0.3">
      <c r="A1300" t="s">
        <v>64</v>
      </c>
      <c r="B1300">
        <v>119</v>
      </c>
      <c r="C1300">
        <v>25335935</v>
      </c>
      <c r="D1300" t="s">
        <v>155</v>
      </c>
      <c r="E1300" t="s">
        <v>4272</v>
      </c>
      <c r="F1300" t="s">
        <v>20</v>
      </c>
      <c r="G1300" t="s">
        <v>21</v>
      </c>
      <c r="H1300">
        <v>40000000</v>
      </c>
      <c r="I1300">
        <v>2005</v>
      </c>
      <c r="J1300">
        <v>8</v>
      </c>
    </row>
    <row r="1301" spans="1:10" x14ac:dyDescent="0.3">
      <c r="A1301" t="s">
        <v>2966</v>
      </c>
      <c r="B1301">
        <v>110</v>
      </c>
      <c r="C1301">
        <v>5881504</v>
      </c>
      <c r="D1301" t="s">
        <v>4274</v>
      </c>
      <c r="E1301" t="s">
        <v>4275</v>
      </c>
      <c r="F1301" t="s">
        <v>20</v>
      </c>
      <c r="G1301" t="s">
        <v>21</v>
      </c>
      <c r="H1301">
        <v>39000000</v>
      </c>
      <c r="I1301">
        <v>2004</v>
      </c>
      <c r="J1301">
        <v>5.3</v>
      </c>
    </row>
    <row r="1302" spans="1:10" x14ac:dyDescent="0.3">
      <c r="A1302" t="s">
        <v>3065</v>
      </c>
      <c r="B1302">
        <v>125</v>
      </c>
      <c r="C1302">
        <v>60000000</v>
      </c>
      <c r="D1302" t="s">
        <v>1251</v>
      </c>
      <c r="E1302" t="s">
        <v>4277</v>
      </c>
      <c r="F1302" t="s">
        <v>20</v>
      </c>
      <c r="G1302" t="s">
        <v>34</v>
      </c>
      <c r="H1302">
        <v>39000000</v>
      </c>
      <c r="I1302">
        <v>1983</v>
      </c>
      <c r="J1302">
        <v>4.9000000000000004</v>
      </c>
    </row>
    <row r="1303" spans="1:10" x14ac:dyDescent="0.3">
      <c r="A1303" t="s">
        <v>1609</v>
      </c>
      <c r="B1303">
        <v>113</v>
      </c>
      <c r="C1303">
        <v>29802761</v>
      </c>
      <c r="D1303" t="s">
        <v>2496</v>
      </c>
      <c r="E1303" t="s">
        <v>4278</v>
      </c>
      <c r="F1303" t="s">
        <v>20</v>
      </c>
      <c r="G1303" t="s">
        <v>21</v>
      </c>
      <c r="H1303">
        <v>40000000</v>
      </c>
      <c r="I1303">
        <v>2013</v>
      </c>
      <c r="J1303">
        <v>6.4</v>
      </c>
    </row>
    <row r="1304" spans="1:10" x14ac:dyDescent="0.3">
      <c r="A1304" t="s">
        <v>887</v>
      </c>
      <c r="B1304">
        <v>150</v>
      </c>
      <c r="C1304">
        <v>626809</v>
      </c>
      <c r="D1304" t="s">
        <v>735</v>
      </c>
      <c r="E1304" t="s">
        <v>4280</v>
      </c>
      <c r="F1304" t="s">
        <v>1279</v>
      </c>
      <c r="G1304" t="s">
        <v>601</v>
      </c>
      <c r="H1304">
        <v>553632000</v>
      </c>
      <c r="I1304">
        <v>2008</v>
      </c>
      <c r="J1304">
        <v>7.4</v>
      </c>
    </row>
    <row r="1305" spans="1:10" x14ac:dyDescent="0.3">
      <c r="A1305" t="s">
        <v>2023</v>
      </c>
      <c r="B1305">
        <v>108</v>
      </c>
      <c r="C1305">
        <v>127214072</v>
      </c>
      <c r="D1305" t="s">
        <v>1106</v>
      </c>
      <c r="E1305" t="s">
        <v>4282</v>
      </c>
      <c r="F1305" t="s">
        <v>20</v>
      </c>
      <c r="G1305" t="s">
        <v>21</v>
      </c>
      <c r="H1305">
        <v>38000000</v>
      </c>
      <c r="I1305">
        <v>2002</v>
      </c>
      <c r="J1305">
        <v>6.1</v>
      </c>
    </row>
    <row r="1306" spans="1:10" x14ac:dyDescent="0.3">
      <c r="A1306" t="s">
        <v>2001</v>
      </c>
      <c r="B1306">
        <v>96</v>
      </c>
      <c r="C1306">
        <v>88915214</v>
      </c>
      <c r="D1306" t="s">
        <v>1106</v>
      </c>
      <c r="E1306" t="s">
        <v>4284</v>
      </c>
      <c r="F1306" t="s">
        <v>20</v>
      </c>
      <c r="G1306" t="s">
        <v>21</v>
      </c>
      <c r="H1306">
        <v>38000000</v>
      </c>
      <c r="I1306">
        <v>2009</v>
      </c>
      <c r="J1306">
        <v>6.5</v>
      </c>
    </row>
    <row r="1307" spans="1:10" x14ac:dyDescent="0.3">
      <c r="A1307" t="s">
        <v>4286</v>
      </c>
      <c r="B1307">
        <v>93</v>
      </c>
      <c r="C1307">
        <v>30400000</v>
      </c>
      <c r="D1307" t="s">
        <v>1099</v>
      </c>
      <c r="E1307" t="s">
        <v>4288</v>
      </c>
      <c r="F1307" t="s">
        <v>20</v>
      </c>
      <c r="G1307" t="s">
        <v>21</v>
      </c>
      <c r="H1307">
        <v>39000000</v>
      </c>
      <c r="I1307">
        <v>1996</v>
      </c>
      <c r="J1307">
        <v>5.7</v>
      </c>
    </row>
    <row r="1308" spans="1:10" x14ac:dyDescent="0.3">
      <c r="A1308" t="s">
        <v>3085</v>
      </c>
      <c r="B1308">
        <v>100</v>
      </c>
      <c r="C1308">
        <v>85570368</v>
      </c>
      <c r="D1308" t="s">
        <v>1963</v>
      </c>
      <c r="E1308" t="s">
        <v>4290</v>
      </c>
      <c r="F1308" t="s">
        <v>20</v>
      </c>
      <c r="G1308" t="s">
        <v>21</v>
      </c>
      <c r="H1308">
        <v>38000000</v>
      </c>
      <c r="I1308">
        <v>2002</v>
      </c>
      <c r="J1308">
        <v>5.0999999999999996</v>
      </c>
    </row>
    <row r="1309" spans="1:10" x14ac:dyDescent="0.3">
      <c r="A1309" t="s">
        <v>4292</v>
      </c>
      <c r="B1309">
        <v>118</v>
      </c>
      <c r="C1309">
        <v>75668868</v>
      </c>
      <c r="D1309" t="s">
        <v>1047</v>
      </c>
      <c r="E1309" t="s">
        <v>4293</v>
      </c>
      <c r="F1309" t="s">
        <v>20</v>
      </c>
      <c r="G1309" t="s">
        <v>21</v>
      </c>
      <c r="H1309">
        <v>35000000</v>
      </c>
      <c r="I1309">
        <v>1994</v>
      </c>
      <c r="J1309">
        <v>6.6</v>
      </c>
    </row>
    <row r="1310" spans="1:10" x14ac:dyDescent="0.3">
      <c r="A1310" t="s">
        <v>4294</v>
      </c>
      <c r="B1310">
        <v>122</v>
      </c>
      <c r="C1310">
        <v>6594136</v>
      </c>
      <c r="D1310" t="s">
        <v>4296</v>
      </c>
      <c r="E1310" t="s">
        <v>4297</v>
      </c>
      <c r="F1310" t="s">
        <v>1279</v>
      </c>
      <c r="G1310" t="s">
        <v>2462</v>
      </c>
      <c r="H1310">
        <v>38600000</v>
      </c>
      <c r="I1310">
        <v>2013</v>
      </c>
      <c r="J1310">
        <v>6.5</v>
      </c>
    </row>
    <row r="1311" spans="1:10" x14ac:dyDescent="0.3">
      <c r="A1311" t="s">
        <v>472</v>
      </c>
      <c r="B1311">
        <v>120</v>
      </c>
      <c r="C1311">
        <v>58700247</v>
      </c>
      <c r="D1311" t="s">
        <v>146</v>
      </c>
      <c r="E1311" t="s">
        <v>4299</v>
      </c>
      <c r="F1311" t="s">
        <v>20</v>
      </c>
      <c r="G1311" t="s">
        <v>21</v>
      </c>
      <c r="H1311">
        <v>38000000</v>
      </c>
      <c r="I1311">
        <v>2011</v>
      </c>
      <c r="J1311">
        <v>6.9</v>
      </c>
    </row>
    <row r="1312" spans="1:10" x14ac:dyDescent="0.3">
      <c r="A1312" t="s">
        <v>4302</v>
      </c>
      <c r="B1312">
        <v>88</v>
      </c>
      <c r="D1312" t="s">
        <v>428</v>
      </c>
      <c r="E1312" t="s">
        <v>4305</v>
      </c>
      <c r="F1312" t="s">
        <v>20</v>
      </c>
      <c r="G1312" t="s">
        <v>601</v>
      </c>
      <c r="H1312">
        <v>40000000</v>
      </c>
      <c r="I1312">
        <v>2014</v>
      </c>
      <c r="J1312">
        <v>6.4</v>
      </c>
    </row>
    <row r="1313" spans="1:10" x14ac:dyDescent="0.3">
      <c r="A1313" t="s">
        <v>4307</v>
      </c>
      <c r="B1313">
        <v>146</v>
      </c>
      <c r="C1313">
        <v>50668906</v>
      </c>
      <c r="D1313" t="s">
        <v>1076</v>
      </c>
      <c r="E1313" t="s">
        <v>4308</v>
      </c>
      <c r="F1313" t="s">
        <v>20</v>
      </c>
      <c r="G1313" t="s">
        <v>21</v>
      </c>
      <c r="H1313">
        <v>38000000</v>
      </c>
      <c r="I1313">
        <v>1999</v>
      </c>
      <c r="J1313">
        <v>7.6</v>
      </c>
    </row>
    <row r="1314" spans="1:10" x14ac:dyDescent="0.3">
      <c r="A1314" t="s">
        <v>503</v>
      </c>
      <c r="B1314">
        <v>115</v>
      </c>
      <c r="C1314">
        <v>39177215</v>
      </c>
      <c r="D1314" t="s">
        <v>1392</v>
      </c>
      <c r="E1314" t="s">
        <v>4310</v>
      </c>
      <c r="F1314" t="s">
        <v>20</v>
      </c>
      <c r="G1314" t="s">
        <v>21</v>
      </c>
      <c r="H1314">
        <v>38000000</v>
      </c>
      <c r="I1314">
        <v>2002</v>
      </c>
      <c r="J1314">
        <v>5.6</v>
      </c>
    </row>
    <row r="1315" spans="1:10" x14ac:dyDescent="0.3">
      <c r="A1315" t="s">
        <v>4311</v>
      </c>
      <c r="B1315">
        <v>123</v>
      </c>
      <c r="C1315">
        <v>40334024</v>
      </c>
      <c r="D1315" t="s">
        <v>2701</v>
      </c>
      <c r="E1315" t="s">
        <v>4312</v>
      </c>
      <c r="F1315" t="s">
        <v>20</v>
      </c>
      <c r="G1315" t="s">
        <v>21</v>
      </c>
      <c r="H1315">
        <v>35000000</v>
      </c>
      <c r="I1315">
        <v>2001</v>
      </c>
      <c r="J1315">
        <v>6.2</v>
      </c>
    </row>
    <row r="1316" spans="1:10" x14ac:dyDescent="0.3">
      <c r="A1316" t="s">
        <v>3213</v>
      </c>
      <c r="B1316">
        <v>94</v>
      </c>
      <c r="C1316">
        <v>71038190</v>
      </c>
      <c r="D1316" t="s">
        <v>1151</v>
      </c>
      <c r="E1316" t="s">
        <v>4315</v>
      </c>
      <c r="F1316" t="s">
        <v>20</v>
      </c>
      <c r="G1316" t="s">
        <v>21</v>
      </c>
      <c r="H1316">
        <v>30000000</v>
      </c>
      <c r="I1316">
        <v>2015</v>
      </c>
      <c r="J1316">
        <v>4.4000000000000004</v>
      </c>
    </row>
    <row r="1317" spans="1:10" x14ac:dyDescent="0.3">
      <c r="A1317" t="s">
        <v>4317</v>
      </c>
      <c r="B1317">
        <v>102</v>
      </c>
      <c r="C1317">
        <v>24044532</v>
      </c>
      <c r="D1317" t="s">
        <v>146</v>
      </c>
      <c r="E1317" t="s">
        <v>4319</v>
      </c>
      <c r="F1317" t="s">
        <v>20</v>
      </c>
      <c r="G1317" t="s">
        <v>21</v>
      </c>
      <c r="H1317">
        <v>38000000</v>
      </c>
      <c r="I1317">
        <v>2001</v>
      </c>
      <c r="J1317">
        <v>5.6</v>
      </c>
    </row>
    <row r="1318" spans="1:10" x14ac:dyDescent="0.3">
      <c r="A1318" t="s">
        <v>2664</v>
      </c>
      <c r="B1318">
        <v>98</v>
      </c>
      <c r="C1318">
        <v>22770864</v>
      </c>
      <c r="D1318" t="s">
        <v>1649</v>
      </c>
      <c r="E1318" t="s">
        <v>4321</v>
      </c>
      <c r="F1318" t="s">
        <v>20</v>
      </c>
      <c r="G1318" t="s">
        <v>21</v>
      </c>
      <c r="H1318">
        <v>38000000</v>
      </c>
      <c r="I1318">
        <v>2001</v>
      </c>
      <c r="J1318">
        <v>5.5</v>
      </c>
    </row>
    <row r="1319" spans="1:10" x14ac:dyDescent="0.3">
      <c r="A1319" t="s">
        <v>2436</v>
      </c>
      <c r="B1319">
        <v>133</v>
      </c>
      <c r="C1319">
        <v>18653746</v>
      </c>
      <c r="D1319" t="s">
        <v>575</v>
      </c>
      <c r="E1319" t="s">
        <v>4322</v>
      </c>
      <c r="F1319" t="s">
        <v>20</v>
      </c>
      <c r="G1319" t="s">
        <v>2292</v>
      </c>
      <c r="H1319">
        <v>38000000</v>
      </c>
      <c r="I1319">
        <v>1999</v>
      </c>
      <c r="J1319">
        <v>6.7</v>
      </c>
    </row>
    <row r="1320" spans="1:10" x14ac:dyDescent="0.3">
      <c r="A1320" t="s">
        <v>503</v>
      </c>
      <c r="B1320">
        <v>118</v>
      </c>
      <c r="C1320">
        <v>17305211</v>
      </c>
      <c r="D1320" t="s">
        <v>1403</v>
      </c>
      <c r="E1320" t="s">
        <v>4323</v>
      </c>
      <c r="F1320" t="s">
        <v>20</v>
      </c>
      <c r="G1320" t="s">
        <v>21</v>
      </c>
      <c r="H1320">
        <v>38000000</v>
      </c>
      <c r="I1320">
        <v>1996</v>
      </c>
      <c r="J1320">
        <v>6.1</v>
      </c>
    </row>
    <row r="1321" spans="1:10" x14ac:dyDescent="0.3">
      <c r="A1321" t="s">
        <v>2810</v>
      </c>
      <c r="B1321">
        <v>105</v>
      </c>
      <c r="C1321">
        <v>16991902</v>
      </c>
      <c r="D1321" t="s">
        <v>3846</v>
      </c>
      <c r="E1321" t="s">
        <v>4327</v>
      </c>
      <c r="F1321" t="s">
        <v>20</v>
      </c>
      <c r="G1321" t="s">
        <v>21</v>
      </c>
      <c r="H1321">
        <v>57000000</v>
      </c>
      <c r="I1321">
        <v>2001</v>
      </c>
      <c r="J1321">
        <v>6.2</v>
      </c>
    </row>
    <row r="1322" spans="1:10" x14ac:dyDescent="0.3">
      <c r="A1322" t="s">
        <v>4329</v>
      </c>
      <c r="B1322">
        <v>109</v>
      </c>
      <c r="C1322">
        <v>47536959</v>
      </c>
      <c r="D1322" t="s">
        <v>2190</v>
      </c>
      <c r="E1322" t="s">
        <v>4330</v>
      </c>
      <c r="F1322" t="s">
        <v>20</v>
      </c>
      <c r="G1322" t="s">
        <v>21</v>
      </c>
      <c r="H1322">
        <v>10000000</v>
      </c>
      <c r="I1322">
        <v>2009</v>
      </c>
      <c r="J1322">
        <v>7.3</v>
      </c>
    </row>
    <row r="1323" spans="1:10" x14ac:dyDescent="0.3">
      <c r="A1323" t="s">
        <v>127</v>
      </c>
      <c r="B1323">
        <v>129</v>
      </c>
      <c r="C1323">
        <v>10300000</v>
      </c>
      <c r="D1323" t="s">
        <v>4333</v>
      </c>
      <c r="E1323" t="s">
        <v>4334</v>
      </c>
      <c r="F1323" t="s">
        <v>20</v>
      </c>
      <c r="G1323" t="s">
        <v>21</v>
      </c>
      <c r="H1323">
        <v>38000000</v>
      </c>
      <c r="I1323">
        <v>1996</v>
      </c>
      <c r="J1323">
        <v>6.6</v>
      </c>
    </row>
    <row r="1324" spans="1:10" x14ac:dyDescent="0.3">
      <c r="A1324" t="s">
        <v>3354</v>
      </c>
      <c r="B1324">
        <v>109</v>
      </c>
      <c r="C1324">
        <v>13782838</v>
      </c>
      <c r="D1324" t="s">
        <v>4336</v>
      </c>
      <c r="E1324" t="s">
        <v>4337</v>
      </c>
      <c r="F1324" t="s">
        <v>20</v>
      </c>
      <c r="G1324" t="s">
        <v>21</v>
      </c>
      <c r="H1324">
        <v>15000000</v>
      </c>
      <c r="I1324">
        <v>1982</v>
      </c>
      <c r="J1324">
        <v>8.1999999999999993</v>
      </c>
    </row>
    <row r="1325" spans="1:10" x14ac:dyDescent="0.3">
      <c r="A1325" t="s">
        <v>921</v>
      </c>
      <c r="B1325">
        <v>127</v>
      </c>
      <c r="C1325">
        <v>41997790</v>
      </c>
      <c r="D1325" t="s">
        <v>1823</v>
      </c>
      <c r="E1325" t="s">
        <v>4340</v>
      </c>
      <c r="F1325" t="s">
        <v>20</v>
      </c>
      <c r="G1325" t="s">
        <v>21</v>
      </c>
      <c r="H1325">
        <v>38000000</v>
      </c>
      <c r="I1325">
        <v>2013</v>
      </c>
      <c r="J1325">
        <v>6.4</v>
      </c>
    </row>
    <row r="1326" spans="1:10" x14ac:dyDescent="0.3">
      <c r="A1326" t="s">
        <v>4341</v>
      </c>
      <c r="B1326">
        <v>118</v>
      </c>
      <c r="C1326">
        <v>6482195</v>
      </c>
      <c r="D1326" t="s">
        <v>1451</v>
      </c>
      <c r="E1326" t="s">
        <v>4344</v>
      </c>
      <c r="F1326" t="s">
        <v>20</v>
      </c>
      <c r="G1326" t="s">
        <v>21</v>
      </c>
      <c r="H1326">
        <v>37000000</v>
      </c>
      <c r="I1326">
        <v>1997</v>
      </c>
      <c r="J1326">
        <v>6.4</v>
      </c>
    </row>
    <row r="1327" spans="1:10" x14ac:dyDescent="0.3">
      <c r="A1327" t="s">
        <v>4346</v>
      </c>
      <c r="B1327">
        <v>110</v>
      </c>
      <c r="C1327">
        <v>623374</v>
      </c>
      <c r="D1327" t="s">
        <v>4348</v>
      </c>
      <c r="E1327" t="s">
        <v>4349</v>
      </c>
      <c r="F1327" t="s">
        <v>20</v>
      </c>
      <c r="G1327" t="s">
        <v>21</v>
      </c>
      <c r="H1327">
        <v>38000000</v>
      </c>
      <c r="I1327">
        <v>2001</v>
      </c>
      <c r="J1327">
        <v>5.2</v>
      </c>
    </row>
    <row r="1328" spans="1:10" x14ac:dyDescent="0.3">
      <c r="A1328" t="s">
        <v>2010</v>
      </c>
      <c r="B1328">
        <v>90</v>
      </c>
      <c r="C1328">
        <v>7871693</v>
      </c>
      <c r="D1328" t="s">
        <v>4351</v>
      </c>
      <c r="E1328" t="s">
        <v>4352</v>
      </c>
      <c r="F1328" t="s">
        <v>20</v>
      </c>
      <c r="G1328" t="s">
        <v>21</v>
      </c>
      <c r="H1328">
        <v>55000000</v>
      </c>
      <c r="I1328">
        <v>2008</v>
      </c>
      <c r="J1328">
        <v>6.5</v>
      </c>
    </row>
    <row r="1329" spans="1:10" x14ac:dyDescent="0.3">
      <c r="A1329" t="s">
        <v>4354</v>
      </c>
      <c r="B1329">
        <v>144</v>
      </c>
      <c r="C1329">
        <v>16377274</v>
      </c>
      <c r="D1329" t="s">
        <v>2190</v>
      </c>
      <c r="E1329" t="s">
        <v>4357</v>
      </c>
      <c r="F1329" t="s">
        <v>20</v>
      </c>
      <c r="G1329" t="s">
        <v>21</v>
      </c>
      <c r="H1329">
        <v>32000000</v>
      </c>
      <c r="I1329">
        <v>2012</v>
      </c>
      <c r="J1329">
        <v>7.1</v>
      </c>
    </row>
    <row r="1330" spans="1:10" x14ac:dyDescent="0.3">
      <c r="A1330" t="s">
        <v>4359</v>
      </c>
      <c r="B1330">
        <v>97</v>
      </c>
      <c r="D1330" t="s">
        <v>4361</v>
      </c>
      <c r="E1330" t="s">
        <v>4362</v>
      </c>
      <c r="F1330" t="s">
        <v>20</v>
      </c>
      <c r="G1330" t="s">
        <v>4364</v>
      </c>
      <c r="H1330">
        <v>38000000</v>
      </c>
      <c r="I1330">
        <v>2007</v>
      </c>
      <c r="J1330">
        <v>4.8</v>
      </c>
    </row>
    <row r="1331" spans="1:10" x14ac:dyDescent="0.3">
      <c r="A1331" t="s">
        <v>3233</v>
      </c>
      <c r="B1331">
        <v>130</v>
      </c>
      <c r="C1331">
        <v>9589875</v>
      </c>
      <c r="D1331" t="s">
        <v>1076</v>
      </c>
      <c r="E1331" t="s">
        <v>4365</v>
      </c>
      <c r="F1331" t="s">
        <v>20</v>
      </c>
      <c r="G1331" t="s">
        <v>21</v>
      </c>
      <c r="H1331">
        <v>40000000</v>
      </c>
      <c r="I1331">
        <v>2008</v>
      </c>
      <c r="J1331">
        <v>7.3</v>
      </c>
    </row>
    <row r="1332" spans="1:10" x14ac:dyDescent="0.3">
      <c r="A1332" t="s">
        <v>4366</v>
      </c>
      <c r="B1332">
        <v>112</v>
      </c>
      <c r="C1332">
        <v>34912982</v>
      </c>
      <c r="D1332" t="s">
        <v>155</v>
      </c>
      <c r="E1332" t="s">
        <v>4368</v>
      </c>
      <c r="F1332" t="s">
        <v>20</v>
      </c>
      <c r="G1332" t="s">
        <v>21</v>
      </c>
      <c r="H1332">
        <v>38000000</v>
      </c>
      <c r="I1332">
        <v>2016</v>
      </c>
      <c r="J1332">
        <v>5.2</v>
      </c>
    </row>
    <row r="1333" spans="1:10" x14ac:dyDescent="0.3">
      <c r="A1333" t="s">
        <v>4370</v>
      </c>
      <c r="B1333">
        <v>133</v>
      </c>
      <c r="C1333">
        <v>109712885</v>
      </c>
      <c r="D1333" t="s">
        <v>2423</v>
      </c>
      <c r="E1333" t="s">
        <v>4372</v>
      </c>
      <c r="F1333" t="s">
        <v>20</v>
      </c>
      <c r="G1333" t="s">
        <v>21</v>
      </c>
      <c r="H1333">
        <v>35000000</v>
      </c>
      <c r="I1333">
        <v>2015</v>
      </c>
      <c r="J1333">
        <v>7.7</v>
      </c>
    </row>
    <row r="1334" spans="1:10" x14ac:dyDescent="0.3">
      <c r="A1334" t="s">
        <v>3730</v>
      </c>
      <c r="B1334">
        <v>150</v>
      </c>
      <c r="C1334">
        <v>92173235</v>
      </c>
      <c r="D1334" t="s">
        <v>1392</v>
      </c>
      <c r="E1334" t="s">
        <v>4373</v>
      </c>
      <c r="F1334" t="s">
        <v>20</v>
      </c>
      <c r="G1334" t="s">
        <v>21</v>
      </c>
      <c r="H1334">
        <v>37000000</v>
      </c>
      <c r="I1334">
        <v>2010</v>
      </c>
      <c r="J1334">
        <v>7.6</v>
      </c>
    </row>
    <row r="1335" spans="1:10" x14ac:dyDescent="0.3">
      <c r="A1335" t="s">
        <v>4375</v>
      </c>
      <c r="B1335">
        <v>110</v>
      </c>
      <c r="C1335">
        <v>41102171</v>
      </c>
      <c r="D1335" t="s">
        <v>936</v>
      </c>
      <c r="E1335" t="s">
        <v>4376</v>
      </c>
      <c r="F1335" t="s">
        <v>20</v>
      </c>
      <c r="G1335" t="s">
        <v>21</v>
      </c>
      <c r="H1335">
        <v>40000000</v>
      </c>
      <c r="I1335">
        <v>2012</v>
      </c>
      <c r="J1335">
        <v>5.7</v>
      </c>
    </row>
    <row r="1336" spans="1:10" x14ac:dyDescent="0.3">
      <c r="A1336" t="s">
        <v>4377</v>
      </c>
      <c r="B1336">
        <v>96</v>
      </c>
      <c r="C1336">
        <v>60338891</v>
      </c>
      <c r="D1336" t="s">
        <v>1649</v>
      </c>
      <c r="E1336" t="s">
        <v>4378</v>
      </c>
      <c r="F1336" t="s">
        <v>20</v>
      </c>
      <c r="G1336" t="s">
        <v>21</v>
      </c>
      <c r="H1336">
        <v>37000000</v>
      </c>
      <c r="I1336">
        <v>2008</v>
      </c>
      <c r="J1336">
        <v>7</v>
      </c>
    </row>
    <row r="1337" spans="1:10" x14ac:dyDescent="0.3">
      <c r="A1337" t="s">
        <v>4379</v>
      </c>
      <c r="B1337">
        <v>96</v>
      </c>
      <c r="C1337">
        <v>48006503</v>
      </c>
      <c r="D1337" t="s">
        <v>532</v>
      </c>
      <c r="E1337" t="s">
        <v>4381</v>
      </c>
      <c r="F1337" t="s">
        <v>20</v>
      </c>
      <c r="G1337" t="s">
        <v>21</v>
      </c>
      <c r="H1337">
        <v>37000000</v>
      </c>
      <c r="I1337">
        <v>2008</v>
      </c>
      <c r="J1337">
        <v>6</v>
      </c>
    </row>
    <row r="1338" spans="1:10" x14ac:dyDescent="0.3">
      <c r="A1338" t="s">
        <v>573</v>
      </c>
      <c r="B1338">
        <v>123</v>
      </c>
      <c r="C1338">
        <v>26903709</v>
      </c>
      <c r="D1338" t="s">
        <v>4383</v>
      </c>
      <c r="E1338" t="s">
        <v>4384</v>
      </c>
      <c r="F1338" t="s">
        <v>20</v>
      </c>
      <c r="G1338" t="s">
        <v>34</v>
      </c>
      <c r="H1338">
        <v>38000000</v>
      </c>
      <c r="I1338">
        <v>2013</v>
      </c>
      <c r="J1338">
        <v>8.1</v>
      </c>
    </row>
    <row r="1339" spans="1:10" x14ac:dyDescent="0.3">
      <c r="A1339" t="s">
        <v>4354</v>
      </c>
      <c r="B1339">
        <v>188</v>
      </c>
      <c r="C1339">
        <v>22450975</v>
      </c>
      <c r="D1339" t="s">
        <v>2190</v>
      </c>
      <c r="E1339" t="s">
        <v>4388</v>
      </c>
      <c r="F1339" t="s">
        <v>20</v>
      </c>
      <c r="G1339" t="s">
        <v>21</v>
      </c>
      <c r="H1339">
        <v>37000000</v>
      </c>
      <c r="I1339">
        <v>1999</v>
      </c>
      <c r="J1339">
        <v>8</v>
      </c>
    </row>
    <row r="1340" spans="1:10" x14ac:dyDescent="0.3">
      <c r="A1340" t="s">
        <v>4390</v>
      </c>
      <c r="B1340">
        <v>107</v>
      </c>
      <c r="C1340">
        <v>44867349</v>
      </c>
      <c r="D1340" t="s">
        <v>1151</v>
      </c>
      <c r="E1340" t="s">
        <v>4391</v>
      </c>
      <c r="F1340" t="s">
        <v>20</v>
      </c>
      <c r="G1340" t="s">
        <v>21</v>
      </c>
      <c r="H1340">
        <v>37000000</v>
      </c>
      <c r="I1340">
        <v>2010</v>
      </c>
      <c r="J1340">
        <v>5.6</v>
      </c>
    </row>
    <row r="1341" spans="1:10" x14ac:dyDescent="0.3">
      <c r="A1341" t="s">
        <v>4392</v>
      </c>
      <c r="B1341">
        <v>110</v>
      </c>
      <c r="C1341">
        <v>46813366</v>
      </c>
      <c r="D1341" t="s">
        <v>1106</v>
      </c>
      <c r="E1341" t="s">
        <v>4393</v>
      </c>
      <c r="F1341" t="s">
        <v>20</v>
      </c>
      <c r="G1341" t="s">
        <v>21</v>
      </c>
      <c r="H1341">
        <v>38000000</v>
      </c>
      <c r="I1341">
        <v>2016</v>
      </c>
      <c r="J1341">
        <v>6.1</v>
      </c>
    </row>
    <row r="1342" spans="1:10" x14ac:dyDescent="0.3">
      <c r="A1342" t="s">
        <v>4394</v>
      </c>
      <c r="B1342">
        <v>113</v>
      </c>
      <c r="C1342">
        <v>72279690</v>
      </c>
      <c r="D1342" t="s">
        <v>4396</v>
      </c>
      <c r="E1342" t="s">
        <v>4397</v>
      </c>
      <c r="F1342" t="s">
        <v>20</v>
      </c>
      <c r="G1342" t="s">
        <v>21</v>
      </c>
      <c r="H1342">
        <v>37000000</v>
      </c>
      <c r="I1342">
        <v>2011</v>
      </c>
      <c r="J1342">
        <v>6.9</v>
      </c>
    </row>
    <row r="1343" spans="1:10" x14ac:dyDescent="0.3">
      <c r="A1343" t="s">
        <v>3815</v>
      </c>
      <c r="B1343">
        <v>122</v>
      </c>
      <c r="C1343">
        <v>191449475</v>
      </c>
      <c r="D1343" t="s">
        <v>467</v>
      </c>
      <c r="E1343" t="s">
        <v>4398</v>
      </c>
      <c r="F1343" t="s">
        <v>20</v>
      </c>
      <c r="G1343" t="s">
        <v>21</v>
      </c>
      <c r="H1343">
        <v>37000000</v>
      </c>
      <c r="I1343">
        <v>2008</v>
      </c>
      <c r="J1343">
        <v>5.2</v>
      </c>
    </row>
    <row r="1344" spans="1:10" x14ac:dyDescent="0.3">
      <c r="A1344" t="s">
        <v>3955</v>
      </c>
      <c r="B1344">
        <v>116</v>
      </c>
      <c r="C1344">
        <v>71026631</v>
      </c>
      <c r="D1344" t="s">
        <v>1392</v>
      </c>
      <c r="E1344" t="s">
        <v>4400</v>
      </c>
      <c r="F1344" t="s">
        <v>20</v>
      </c>
      <c r="G1344" t="s">
        <v>21</v>
      </c>
      <c r="H1344">
        <v>36000000</v>
      </c>
      <c r="I1344">
        <v>2002</v>
      </c>
      <c r="J1344">
        <v>7</v>
      </c>
    </row>
    <row r="1345" spans="1:10" x14ac:dyDescent="0.3">
      <c r="A1345" t="s">
        <v>1721</v>
      </c>
      <c r="B1345">
        <v>93</v>
      </c>
      <c r="C1345">
        <v>68208190</v>
      </c>
      <c r="D1345" t="s">
        <v>287</v>
      </c>
      <c r="E1345" t="s">
        <v>4401</v>
      </c>
      <c r="F1345" t="s">
        <v>20</v>
      </c>
      <c r="G1345" t="s">
        <v>21</v>
      </c>
      <c r="H1345">
        <v>65000000</v>
      </c>
      <c r="I1345">
        <v>1999</v>
      </c>
      <c r="J1345">
        <v>6.3</v>
      </c>
    </row>
    <row r="1346" spans="1:10" x14ac:dyDescent="0.3">
      <c r="A1346" t="s">
        <v>3173</v>
      </c>
      <c r="B1346">
        <v>118</v>
      </c>
      <c r="C1346">
        <v>150368971</v>
      </c>
      <c r="D1346" t="s">
        <v>678</v>
      </c>
      <c r="E1346" t="s">
        <v>4405</v>
      </c>
      <c r="F1346" t="s">
        <v>20</v>
      </c>
      <c r="G1346" t="s">
        <v>21</v>
      </c>
      <c r="H1346">
        <v>37000000</v>
      </c>
      <c r="I1346">
        <v>2013</v>
      </c>
      <c r="J1346">
        <v>7</v>
      </c>
    </row>
    <row r="1347" spans="1:10" x14ac:dyDescent="0.3">
      <c r="A1347" t="s">
        <v>4406</v>
      </c>
      <c r="B1347">
        <v>115</v>
      </c>
      <c r="D1347" t="s">
        <v>48</v>
      </c>
      <c r="E1347" t="s">
        <v>4408</v>
      </c>
      <c r="F1347" t="s">
        <v>3516</v>
      </c>
      <c r="G1347" t="s">
        <v>4410</v>
      </c>
      <c r="H1347">
        <v>29500000</v>
      </c>
      <c r="I1347">
        <v>2009</v>
      </c>
      <c r="J1347">
        <v>5.3</v>
      </c>
    </row>
    <row r="1348" spans="1:10" x14ac:dyDescent="0.3">
      <c r="A1348" t="s">
        <v>440</v>
      </c>
      <c r="B1348">
        <v>93</v>
      </c>
      <c r="C1348">
        <v>50129186</v>
      </c>
      <c r="D1348" t="s">
        <v>749</v>
      </c>
      <c r="E1348" t="s">
        <v>4411</v>
      </c>
      <c r="F1348" t="s">
        <v>20</v>
      </c>
      <c r="G1348" t="s">
        <v>21</v>
      </c>
      <c r="H1348">
        <v>36000000</v>
      </c>
      <c r="I1348">
        <v>1997</v>
      </c>
      <c r="J1348">
        <v>6.9</v>
      </c>
    </row>
    <row r="1349" spans="1:10" x14ac:dyDescent="0.3">
      <c r="A1349" t="s">
        <v>4412</v>
      </c>
      <c r="B1349">
        <v>121</v>
      </c>
      <c r="C1349">
        <v>55500000</v>
      </c>
      <c r="D1349" t="s">
        <v>30</v>
      </c>
      <c r="E1349" t="s">
        <v>4415</v>
      </c>
      <c r="F1349" t="s">
        <v>20</v>
      </c>
      <c r="G1349" t="s">
        <v>34</v>
      </c>
      <c r="H1349">
        <v>36000000</v>
      </c>
      <c r="I1349">
        <v>1983</v>
      </c>
      <c r="J1349">
        <v>6.2</v>
      </c>
    </row>
    <row r="1350" spans="1:10" x14ac:dyDescent="0.3">
      <c r="A1350" t="s">
        <v>4417</v>
      </c>
      <c r="B1350">
        <v>101</v>
      </c>
      <c r="C1350">
        <v>50213619</v>
      </c>
      <c r="D1350" t="s">
        <v>3420</v>
      </c>
      <c r="E1350" t="s">
        <v>4420</v>
      </c>
      <c r="F1350" t="s">
        <v>20</v>
      </c>
      <c r="G1350" t="s">
        <v>21</v>
      </c>
      <c r="H1350">
        <v>36000000</v>
      </c>
      <c r="I1350">
        <v>2010</v>
      </c>
      <c r="J1350">
        <v>6.4</v>
      </c>
    </row>
    <row r="1351" spans="1:10" x14ac:dyDescent="0.3">
      <c r="A1351" t="s">
        <v>4394</v>
      </c>
      <c r="B1351">
        <v>107</v>
      </c>
      <c r="C1351">
        <v>42019483</v>
      </c>
      <c r="D1351" t="s">
        <v>4396</v>
      </c>
      <c r="E1351" t="s">
        <v>4422</v>
      </c>
      <c r="F1351" t="s">
        <v>20</v>
      </c>
      <c r="G1351" t="s">
        <v>21</v>
      </c>
      <c r="H1351">
        <v>36000000</v>
      </c>
      <c r="I1351">
        <v>2014</v>
      </c>
      <c r="J1351">
        <v>6.4</v>
      </c>
    </row>
    <row r="1352" spans="1:10" x14ac:dyDescent="0.3">
      <c r="A1352" t="s">
        <v>2975</v>
      </c>
      <c r="B1352">
        <v>124</v>
      </c>
      <c r="C1352">
        <v>23360779</v>
      </c>
      <c r="D1352" t="s">
        <v>4423</v>
      </c>
      <c r="E1352" t="s">
        <v>4424</v>
      </c>
      <c r="F1352" t="s">
        <v>20</v>
      </c>
      <c r="G1352" t="s">
        <v>21</v>
      </c>
      <c r="H1352">
        <v>34000000</v>
      </c>
      <c r="I1352">
        <v>2000</v>
      </c>
      <c r="J1352">
        <v>5.7</v>
      </c>
    </row>
    <row r="1353" spans="1:10" x14ac:dyDescent="0.3">
      <c r="A1353" t="s">
        <v>1993</v>
      </c>
      <c r="B1353">
        <v>109</v>
      </c>
      <c r="C1353">
        <v>26183197</v>
      </c>
      <c r="D1353" t="s">
        <v>315</v>
      </c>
      <c r="E1353" t="s">
        <v>4425</v>
      </c>
      <c r="F1353" t="s">
        <v>20</v>
      </c>
      <c r="G1353" t="s">
        <v>21</v>
      </c>
      <c r="H1353">
        <v>36000000</v>
      </c>
      <c r="I1353">
        <v>2003</v>
      </c>
      <c r="J1353">
        <v>6.1</v>
      </c>
    </row>
    <row r="1354" spans="1:10" x14ac:dyDescent="0.3">
      <c r="A1354" t="s">
        <v>2154</v>
      </c>
      <c r="B1354">
        <v>105</v>
      </c>
      <c r="C1354">
        <v>20991497</v>
      </c>
      <c r="D1354" t="s">
        <v>936</v>
      </c>
      <c r="E1354" t="s">
        <v>4426</v>
      </c>
      <c r="F1354" t="s">
        <v>20</v>
      </c>
      <c r="G1354" t="s">
        <v>21</v>
      </c>
      <c r="H1354">
        <v>37000000</v>
      </c>
      <c r="I1354">
        <v>2015</v>
      </c>
      <c r="J1354">
        <v>5.4</v>
      </c>
    </row>
    <row r="1355" spans="1:10" x14ac:dyDescent="0.3">
      <c r="A1355" t="s">
        <v>2482</v>
      </c>
      <c r="B1355">
        <v>130</v>
      </c>
      <c r="C1355">
        <v>13052741</v>
      </c>
      <c r="D1355" t="s">
        <v>4026</v>
      </c>
      <c r="E1355" t="s">
        <v>4427</v>
      </c>
      <c r="F1355" t="s">
        <v>20</v>
      </c>
      <c r="G1355" t="s">
        <v>21</v>
      </c>
      <c r="H1355">
        <v>36000000</v>
      </c>
      <c r="I1355">
        <v>1996</v>
      </c>
      <c r="J1355">
        <v>6.7</v>
      </c>
    </row>
    <row r="1356" spans="1:10" x14ac:dyDescent="0.3">
      <c r="A1356" t="s">
        <v>4428</v>
      </c>
      <c r="B1356">
        <v>127</v>
      </c>
      <c r="C1356">
        <v>14378353</v>
      </c>
      <c r="D1356" t="s">
        <v>2112</v>
      </c>
      <c r="E1356" t="s">
        <v>4430</v>
      </c>
      <c r="F1356" t="s">
        <v>20</v>
      </c>
      <c r="G1356" t="s">
        <v>21</v>
      </c>
      <c r="H1356">
        <v>36000000</v>
      </c>
      <c r="I1356">
        <v>1999</v>
      </c>
      <c r="J1356">
        <v>6.8</v>
      </c>
    </row>
    <row r="1357" spans="1:10" x14ac:dyDescent="0.3">
      <c r="A1357" t="s">
        <v>2262</v>
      </c>
      <c r="B1357">
        <v>114</v>
      </c>
      <c r="C1357">
        <v>33037754</v>
      </c>
      <c r="D1357" t="s">
        <v>3805</v>
      </c>
      <c r="E1357" t="s">
        <v>4432</v>
      </c>
      <c r="F1357" t="s">
        <v>20</v>
      </c>
      <c r="G1357" t="s">
        <v>21</v>
      </c>
      <c r="H1357">
        <v>37000000</v>
      </c>
      <c r="I1357">
        <v>2011</v>
      </c>
      <c r="J1357">
        <v>6</v>
      </c>
    </row>
    <row r="1358" spans="1:10" x14ac:dyDescent="0.3">
      <c r="A1358" t="s">
        <v>3344</v>
      </c>
      <c r="B1358">
        <v>106</v>
      </c>
      <c r="C1358">
        <v>12339633</v>
      </c>
      <c r="D1358" t="s">
        <v>1740</v>
      </c>
      <c r="E1358" t="s">
        <v>4434</v>
      </c>
      <c r="F1358" t="s">
        <v>20</v>
      </c>
      <c r="G1358" t="s">
        <v>21</v>
      </c>
      <c r="H1358">
        <v>36000000</v>
      </c>
      <c r="I1358">
        <v>1997</v>
      </c>
      <c r="J1358">
        <v>7.8</v>
      </c>
    </row>
    <row r="1359" spans="1:10" x14ac:dyDescent="0.3">
      <c r="A1359" t="s">
        <v>3323</v>
      </c>
      <c r="B1359">
        <v>95</v>
      </c>
      <c r="C1359">
        <v>2954405</v>
      </c>
      <c r="D1359" t="s">
        <v>4436</v>
      </c>
      <c r="E1359" t="s">
        <v>4437</v>
      </c>
      <c r="F1359" t="s">
        <v>20</v>
      </c>
      <c r="G1359" t="s">
        <v>21</v>
      </c>
      <c r="H1359">
        <v>36000000</v>
      </c>
      <c r="I1359">
        <v>2000</v>
      </c>
      <c r="J1359">
        <v>5.3</v>
      </c>
    </row>
    <row r="1360" spans="1:10" x14ac:dyDescent="0.3">
      <c r="A1360" t="s">
        <v>958</v>
      </c>
      <c r="B1360">
        <v>81</v>
      </c>
      <c r="C1360">
        <v>30105968</v>
      </c>
      <c r="D1360" t="s">
        <v>423</v>
      </c>
      <c r="E1360" t="s">
        <v>4439</v>
      </c>
      <c r="F1360" t="s">
        <v>20</v>
      </c>
      <c r="G1360" t="s">
        <v>21</v>
      </c>
      <c r="H1360">
        <v>37000000</v>
      </c>
      <c r="I1360">
        <v>2008</v>
      </c>
      <c r="J1360">
        <v>4.5</v>
      </c>
    </row>
    <row r="1361" spans="1:10" x14ac:dyDescent="0.3">
      <c r="A1361" t="s">
        <v>4441</v>
      </c>
      <c r="B1361">
        <v>95</v>
      </c>
      <c r="C1361">
        <v>37788228</v>
      </c>
      <c r="D1361" t="s">
        <v>1099</v>
      </c>
      <c r="E1361" t="s">
        <v>4442</v>
      </c>
      <c r="F1361" t="s">
        <v>20</v>
      </c>
      <c r="G1361" t="s">
        <v>21</v>
      </c>
      <c r="H1361">
        <v>35200000</v>
      </c>
      <c r="I1361">
        <v>2003</v>
      </c>
      <c r="J1361">
        <v>5.4</v>
      </c>
    </row>
    <row r="1362" spans="1:10" x14ac:dyDescent="0.3">
      <c r="A1362" t="s">
        <v>1656</v>
      </c>
      <c r="B1362">
        <v>108</v>
      </c>
      <c r="C1362">
        <v>277313371</v>
      </c>
      <c r="D1362" t="s">
        <v>1099</v>
      </c>
      <c r="E1362" t="s">
        <v>4443</v>
      </c>
      <c r="F1362" t="s">
        <v>20</v>
      </c>
      <c r="G1362" t="s">
        <v>21</v>
      </c>
      <c r="H1362">
        <v>35000000</v>
      </c>
      <c r="I1362">
        <v>2009</v>
      </c>
      <c r="J1362">
        <v>7.8</v>
      </c>
    </row>
    <row r="1363" spans="1:10" x14ac:dyDescent="0.3">
      <c r="A1363" t="s">
        <v>4444</v>
      </c>
      <c r="B1363">
        <v>105</v>
      </c>
      <c r="C1363">
        <v>2126511</v>
      </c>
      <c r="D1363" t="s">
        <v>4446</v>
      </c>
      <c r="E1363" t="s">
        <v>4447</v>
      </c>
      <c r="F1363" t="s">
        <v>4449</v>
      </c>
      <c r="G1363" t="s">
        <v>2462</v>
      </c>
      <c r="H1363">
        <v>36000000</v>
      </c>
      <c r="I1363">
        <v>2015</v>
      </c>
      <c r="J1363">
        <v>7.2</v>
      </c>
    </row>
    <row r="1364" spans="1:10" x14ac:dyDescent="0.3">
      <c r="A1364" t="s">
        <v>1292</v>
      </c>
      <c r="B1364">
        <v>95</v>
      </c>
      <c r="C1364">
        <v>205399422</v>
      </c>
      <c r="D1364" t="s">
        <v>909</v>
      </c>
      <c r="E1364" t="s">
        <v>4450</v>
      </c>
      <c r="F1364" t="s">
        <v>20</v>
      </c>
      <c r="G1364" t="s">
        <v>21</v>
      </c>
      <c r="H1364">
        <v>33000000</v>
      </c>
      <c r="I1364">
        <v>1999</v>
      </c>
      <c r="J1364">
        <v>6.6</v>
      </c>
    </row>
    <row r="1365" spans="1:10" x14ac:dyDescent="0.3">
      <c r="A1365" t="s">
        <v>173</v>
      </c>
      <c r="B1365">
        <v>126</v>
      </c>
      <c r="C1365">
        <v>251188924</v>
      </c>
      <c r="D1365" t="s">
        <v>87</v>
      </c>
      <c r="E1365" t="s">
        <v>4451</v>
      </c>
      <c r="F1365" t="s">
        <v>20</v>
      </c>
      <c r="G1365" t="s">
        <v>21</v>
      </c>
      <c r="H1365">
        <v>35000000</v>
      </c>
      <c r="I1365">
        <v>1989</v>
      </c>
      <c r="J1365">
        <v>7.6</v>
      </c>
    </row>
    <row r="1366" spans="1:10" x14ac:dyDescent="0.3">
      <c r="A1366" t="s">
        <v>391</v>
      </c>
      <c r="B1366">
        <v>102</v>
      </c>
      <c r="C1366">
        <v>1068392</v>
      </c>
      <c r="D1366" t="s">
        <v>4453</v>
      </c>
      <c r="E1366" t="s">
        <v>4454</v>
      </c>
      <c r="F1366" t="s">
        <v>20</v>
      </c>
      <c r="G1366" t="s">
        <v>2292</v>
      </c>
      <c r="H1366">
        <v>36000000</v>
      </c>
      <c r="I1366">
        <v>2011</v>
      </c>
      <c r="J1366">
        <v>5.9</v>
      </c>
    </row>
    <row r="1367" spans="1:10" x14ac:dyDescent="0.3">
      <c r="A1367" t="s">
        <v>709</v>
      </c>
      <c r="B1367">
        <v>121</v>
      </c>
      <c r="C1367">
        <v>144731527</v>
      </c>
      <c r="D1367" t="s">
        <v>227</v>
      </c>
      <c r="E1367" t="s">
        <v>4456</v>
      </c>
      <c r="F1367" t="s">
        <v>20</v>
      </c>
      <c r="G1367" t="s">
        <v>21</v>
      </c>
      <c r="H1367">
        <v>35000000</v>
      </c>
      <c r="I1367">
        <v>1992</v>
      </c>
      <c r="J1367">
        <v>6.7</v>
      </c>
    </row>
    <row r="1368" spans="1:10" x14ac:dyDescent="0.3">
      <c r="A1368" t="s">
        <v>1347</v>
      </c>
      <c r="B1368">
        <v>129</v>
      </c>
      <c r="C1368">
        <v>255950375</v>
      </c>
      <c r="D1368" t="s">
        <v>1076</v>
      </c>
      <c r="E1368" t="s">
        <v>4459</v>
      </c>
      <c r="F1368" t="s">
        <v>20</v>
      </c>
      <c r="G1368" t="s">
        <v>21</v>
      </c>
      <c r="H1368">
        <v>29000000</v>
      </c>
      <c r="I1368">
        <v>2009</v>
      </c>
      <c r="J1368">
        <v>7.7</v>
      </c>
    </row>
    <row r="1369" spans="1:10" x14ac:dyDescent="0.3">
      <c r="A1369" t="s">
        <v>3085</v>
      </c>
      <c r="B1369">
        <v>88</v>
      </c>
      <c r="C1369">
        <v>112692062</v>
      </c>
      <c r="D1369" t="s">
        <v>1963</v>
      </c>
      <c r="E1369" t="s">
        <v>4463</v>
      </c>
      <c r="F1369" t="s">
        <v>20</v>
      </c>
      <c r="G1369" t="s">
        <v>21</v>
      </c>
      <c r="H1369">
        <v>35000000</v>
      </c>
      <c r="I1369">
        <v>2001</v>
      </c>
      <c r="J1369">
        <v>5.4</v>
      </c>
    </row>
    <row r="1370" spans="1:10" x14ac:dyDescent="0.3">
      <c r="A1370" t="s">
        <v>1687</v>
      </c>
      <c r="B1370">
        <v>106</v>
      </c>
      <c r="C1370">
        <v>117528646</v>
      </c>
      <c r="D1370" t="s">
        <v>678</v>
      </c>
      <c r="E1370" t="s">
        <v>4464</v>
      </c>
      <c r="F1370" t="s">
        <v>20</v>
      </c>
      <c r="G1370" t="s">
        <v>21</v>
      </c>
      <c r="H1370">
        <v>35000000</v>
      </c>
      <c r="I1370">
        <v>2011</v>
      </c>
      <c r="J1370">
        <v>6.9</v>
      </c>
    </row>
    <row r="1371" spans="1:10" x14ac:dyDescent="0.3">
      <c r="A1371" t="s">
        <v>4377</v>
      </c>
      <c r="B1371">
        <v>110</v>
      </c>
      <c r="C1371">
        <v>171031347</v>
      </c>
      <c r="D1371" t="s">
        <v>3751</v>
      </c>
      <c r="E1371" t="s">
        <v>4466</v>
      </c>
      <c r="F1371" t="s">
        <v>20</v>
      </c>
      <c r="G1371" t="s">
        <v>21</v>
      </c>
      <c r="H1371">
        <v>38000000</v>
      </c>
      <c r="I1371">
        <v>2010</v>
      </c>
      <c r="J1371">
        <v>7.7</v>
      </c>
    </row>
    <row r="1372" spans="1:10" x14ac:dyDescent="0.3">
      <c r="A1372" t="s">
        <v>2505</v>
      </c>
      <c r="B1372">
        <v>109</v>
      </c>
      <c r="C1372">
        <v>124732962</v>
      </c>
      <c r="D1372" t="s">
        <v>936</v>
      </c>
      <c r="E1372" t="s">
        <v>4468</v>
      </c>
      <c r="F1372" t="s">
        <v>20</v>
      </c>
      <c r="G1372" t="s">
        <v>21</v>
      </c>
      <c r="H1372">
        <v>35000000</v>
      </c>
      <c r="I1372">
        <v>2006</v>
      </c>
      <c r="J1372">
        <v>6.8</v>
      </c>
    </row>
    <row r="1373" spans="1:10" x14ac:dyDescent="0.3">
      <c r="A1373" t="s">
        <v>4470</v>
      </c>
      <c r="B1373">
        <v>143</v>
      </c>
      <c r="C1373">
        <v>82300000</v>
      </c>
      <c r="D1373" t="s">
        <v>913</v>
      </c>
      <c r="E1373" t="s">
        <v>4472</v>
      </c>
      <c r="F1373" t="s">
        <v>20</v>
      </c>
      <c r="G1373" t="s">
        <v>21</v>
      </c>
      <c r="H1373">
        <v>35000000</v>
      </c>
      <c r="I1373">
        <v>1979</v>
      </c>
      <c r="J1373">
        <v>6.4</v>
      </c>
    </row>
    <row r="1374" spans="1:10" x14ac:dyDescent="0.3">
      <c r="A1374" t="s">
        <v>1687</v>
      </c>
      <c r="B1374">
        <v>120</v>
      </c>
      <c r="C1374">
        <v>134455175</v>
      </c>
      <c r="D1374" t="s">
        <v>678</v>
      </c>
      <c r="E1374" t="s">
        <v>4474</v>
      </c>
      <c r="F1374" t="s">
        <v>20</v>
      </c>
      <c r="G1374" t="s">
        <v>21</v>
      </c>
      <c r="H1374">
        <v>35000000</v>
      </c>
      <c r="I1374">
        <v>2013</v>
      </c>
      <c r="J1374">
        <v>5.7</v>
      </c>
    </row>
    <row r="1375" spans="1:10" x14ac:dyDescent="0.3">
      <c r="A1375" t="s">
        <v>330</v>
      </c>
      <c r="B1375">
        <v>128</v>
      </c>
      <c r="C1375">
        <v>79100000</v>
      </c>
      <c r="D1375" t="s">
        <v>1007</v>
      </c>
      <c r="E1375" t="s">
        <v>4476</v>
      </c>
      <c r="F1375" t="s">
        <v>20</v>
      </c>
      <c r="G1375" t="s">
        <v>21</v>
      </c>
      <c r="H1375">
        <v>35000000</v>
      </c>
      <c r="I1375">
        <v>1991</v>
      </c>
      <c r="J1375">
        <v>7.3</v>
      </c>
    </row>
    <row r="1376" spans="1:10" x14ac:dyDescent="0.3">
      <c r="A1376" t="s">
        <v>2001</v>
      </c>
      <c r="B1376">
        <v>123</v>
      </c>
      <c r="C1376">
        <v>81159365</v>
      </c>
      <c r="D1376" t="s">
        <v>1392</v>
      </c>
      <c r="E1376" t="s">
        <v>4477</v>
      </c>
      <c r="F1376" t="s">
        <v>20</v>
      </c>
      <c r="G1376" t="s">
        <v>21</v>
      </c>
      <c r="H1376">
        <v>35000000</v>
      </c>
      <c r="I1376">
        <v>2008</v>
      </c>
      <c r="J1376">
        <v>6.8</v>
      </c>
    </row>
    <row r="1377" spans="1:10" x14ac:dyDescent="0.3">
      <c r="A1377" t="s">
        <v>2073</v>
      </c>
      <c r="B1377">
        <v>129</v>
      </c>
      <c r="C1377">
        <v>110008260</v>
      </c>
      <c r="D1377" t="s">
        <v>1106</v>
      </c>
      <c r="E1377" t="s">
        <v>4479</v>
      </c>
      <c r="F1377" t="s">
        <v>20</v>
      </c>
      <c r="G1377" t="s">
        <v>461</v>
      </c>
      <c r="H1377">
        <v>35000000</v>
      </c>
      <c r="I1377">
        <v>2015</v>
      </c>
      <c r="J1377">
        <v>6.3</v>
      </c>
    </row>
    <row r="1378" spans="1:10" x14ac:dyDescent="0.3">
      <c r="A1378" t="s">
        <v>4481</v>
      </c>
      <c r="B1378">
        <v>105</v>
      </c>
      <c r="C1378">
        <v>67962333</v>
      </c>
      <c r="D1378" t="s">
        <v>1106</v>
      </c>
      <c r="E1378" t="s">
        <v>4483</v>
      </c>
      <c r="F1378" t="s">
        <v>20</v>
      </c>
      <c r="G1378" t="s">
        <v>21</v>
      </c>
      <c r="H1378">
        <v>35000000</v>
      </c>
      <c r="I1378">
        <v>2005</v>
      </c>
      <c r="J1378">
        <v>5.9</v>
      </c>
    </row>
    <row r="1379" spans="1:10" x14ac:dyDescent="0.3">
      <c r="A1379" t="s">
        <v>1716</v>
      </c>
      <c r="B1379">
        <v>162</v>
      </c>
      <c r="C1379">
        <v>78651430</v>
      </c>
      <c r="D1379" t="s">
        <v>3493</v>
      </c>
      <c r="E1379" t="s">
        <v>4485</v>
      </c>
      <c r="F1379" t="s">
        <v>20</v>
      </c>
      <c r="G1379" t="s">
        <v>21</v>
      </c>
      <c r="H1379">
        <v>27000000</v>
      </c>
      <c r="I1379">
        <v>1996</v>
      </c>
      <c r="J1379">
        <v>7.4</v>
      </c>
    </row>
    <row r="1380" spans="1:10" x14ac:dyDescent="0.3">
      <c r="A1380" t="s">
        <v>3092</v>
      </c>
      <c r="B1380">
        <v>138</v>
      </c>
      <c r="C1380">
        <v>64604977</v>
      </c>
      <c r="D1380" t="s">
        <v>1403</v>
      </c>
      <c r="E1380" t="s">
        <v>4487</v>
      </c>
      <c r="F1380" t="s">
        <v>20</v>
      </c>
      <c r="G1380" t="s">
        <v>21</v>
      </c>
      <c r="H1380">
        <v>35000000</v>
      </c>
      <c r="I1380">
        <v>1997</v>
      </c>
      <c r="J1380">
        <v>8.3000000000000007</v>
      </c>
    </row>
    <row r="1381" spans="1:10" x14ac:dyDescent="0.3">
      <c r="A1381" t="s">
        <v>405</v>
      </c>
      <c r="B1381">
        <v>100</v>
      </c>
      <c r="C1381">
        <v>63939454</v>
      </c>
      <c r="D1381" t="s">
        <v>4488</v>
      </c>
      <c r="E1381" t="s">
        <v>4489</v>
      </c>
      <c r="F1381" t="s">
        <v>20</v>
      </c>
      <c r="G1381" t="s">
        <v>21</v>
      </c>
      <c r="H1381">
        <v>35000000</v>
      </c>
      <c r="I1381">
        <v>2005</v>
      </c>
      <c r="J1381">
        <v>6.2</v>
      </c>
    </row>
    <row r="1382" spans="1:10" x14ac:dyDescent="0.3">
      <c r="A1382" t="s">
        <v>1285</v>
      </c>
      <c r="B1382">
        <v>90</v>
      </c>
      <c r="C1382">
        <v>63826569</v>
      </c>
      <c r="D1382" t="s">
        <v>1099</v>
      </c>
      <c r="E1382" t="s">
        <v>4490</v>
      </c>
      <c r="F1382" t="s">
        <v>20</v>
      </c>
      <c r="G1382" t="s">
        <v>21</v>
      </c>
      <c r="H1382">
        <v>35000000</v>
      </c>
      <c r="I1382">
        <v>1997</v>
      </c>
      <c r="J1382">
        <v>6.3</v>
      </c>
    </row>
    <row r="1383" spans="1:10" x14ac:dyDescent="0.3">
      <c r="A1383" t="s">
        <v>982</v>
      </c>
      <c r="B1383">
        <v>108</v>
      </c>
      <c r="C1383">
        <v>60054449</v>
      </c>
      <c r="D1383" t="s">
        <v>1446</v>
      </c>
      <c r="E1383" t="s">
        <v>4494</v>
      </c>
      <c r="F1383" t="s">
        <v>20</v>
      </c>
      <c r="G1383" t="s">
        <v>21</v>
      </c>
      <c r="H1383">
        <v>35000000</v>
      </c>
      <c r="I1383">
        <v>1995</v>
      </c>
      <c r="J1383">
        <v>5.8</v>
      </c>
    </row>
    <row r="1384" spans="1:10" x14ac:dyDescent="0.3">
      <c r="A1384" t="s">
        <v>3909</v>
      </c>
      <c r="B1384">
        <v>101</v>
      </c>
      <c r="C1384">
        <v>26505000</v>
      </c>
      <c r="D1384" t="s">
        <v>3960</v>
      </c>
      <c r="E1384" t="s">
        <v>4497</v>
      </c>
      <c r="F1384" t="s">
        <v>20</v>
      </c>
      <c r="G1384" t="s">
        <v>21</v>
      </c>
      <c r="H1384">
        <v>1800000</v>
      </c>
      <c r="I1384">
        <v>1984</v>
      </c>
      <c r="J1384">
        <v>7.5</v>
      </c>
    </row>
    <row r="1385" spans="1:10" x14ac:dyDescent="0.3">
      <c r="A1385" t="s">
        <v>1596</v>
      </c>
      <c r="B1385">
        <v>109</v>
      </c>
      <c r="C1385">
        <v>61280963</v>
      </c>
      <c r="D1385" t="s">
        <v>2743</v>
      </c>
      <c r="E1385" t="s">
        <v>4499</v>
      </c>
      <c r="F1385" t="s">
        <v>20</v>
      </c>
      <c r="G1385" t="s">
        <v>21</v>
      </c>
      <c r="H1385">
        <v>33000000</v>
      </c>
      <c r="I1385">
        <v>2000</v>
      </c>
      <c r="J1385">
        <v>6.3</v>
      </c>
    </row>
    <row r="1386" spans="1:10" x14ac:dyDescent="0.3">
      <c r="A1386" t="s">
        <v>2166</v>
      </c>
      <c r="B1386">
        <v>132</v>
      </c>
      <c r="C1386">
        <v>56876365</v>
      </c>
      <c r="D1386" t="s">
        <v>87</v>
      </c>
      <c r="E1386" t="s">
        <v>4501</v>
      </c>
      <c r="F1386" t="s">
        <v>20</v>
      </c>
      <c r="G1386" t="s">
        <v>21</v>
      </c>
      <c r="H1386">
        <v>35000000</v>
      </c>
      <c r="I1386">
        <v>1998</v>
      </c>
      <c r="J1386">
        <v>6.4</v>
      </c>
    </row>
    <row r="1387" spans="1:10" x14ac:dyDescent="0.3">
      <c r="A1387" t="s">
        <v>2166</v>
      </c>
      <c r="B1387">
        <v>123</v>
      </c>
      <c r="C1387">
        <v>59699513</v>
      </c>
      <c r="D1387" t="s">
        <v>4504</v>
      </c>
      <c r="E1387" t="s">
        <v>4505</v>
      </c>
      <c r="F1387" t="s">
        <v>20</v>
      </c>
      <c r="G1387" t="s">
        <v>21</v>
      </c>
      <c r="H1387">
        <v>35000000</v>
      </c>
      <c r="I1387">
        <v>2010</v>
      </c>
      <c r="J1387">
        <v>7.2</v>
      </c>
    </row>
    <row r="1388" spans="1:10" x14ac:dyDescent="0.3">
      <c r="A1388" t="s">
        <v>4506</v>
      </c>
      <c r="B1388">
        <v>87</v>
      </c>
      <c r="C1388">
        <v>54132596</v>
      </c>
      <c r="D1388" t="s">
        <v>587</v>
      </c>
      <c r="E1388" t="s">
        <v>4507</v>
      </c>
      <c r="F1388" t="s">
        <v>20</v>
      </c>
      <c r="G1388" t="s">
        <v>2462</v>
      </c>
      <c r="H1388">
        <v>34000000</v>
      </c>
      <c r="I1388">
        <v>2007</v>
      </c>
      <c r="J1388">
        <v>6.3</v>
      </c>
    </row>
    <row r="1389" spans="1:10" x14ac:dyDescent="0.3">
      <c r="A1389" t="s">
        <v>4508</v>
      </c>
      <c r="B1389">
        <v>109</v>
      </c>
      <c r="C1389">
        <v>52277485</v>
      </c>
      <c r="D1389" t="s">
        <v>1076</v>
      </c>
      <c r="E1389" t="s">
        <v>4509</v>
      </c>
      <c r="F1389" t="s">
        <v>20</v>
      </c>
      <c r="G1389" t="s">
        <v>21</v>
      </c>
      <c r="H1389">
        <v>35000000</v>
      </c>
      <c r="I1389">
        <v>2003</v>
      </c>
      <c r="J1389">
        <v>6.9</v>
      </c>
    </row>
    <row r="1390" spans="1:10" x14ac:dyDescent="0.3">
      <c r="A1390" t="s">
        <v>2385</v>
      </c>
      <c r="B1390">
        <v>109</v>
      </c>
      <c r="C1390">
        <v>55802754</v>
      </c>
      <c r="D1390" t="s">
        <v>1106</v>
      </c>
      <c r="E1390" t="s">
        <v>4510</v>
      </c>
      <c r="F1390" t="s">
        <v>20</v>
      </c>
      <c r="G1390" t="s">
        <v>21</v>
      </c>
      <c r="H1390">
        <v>35000000</v>
      </c>
      <c r="I1390">
        <v>2011</v>
      </c>
      <c r="J1390">
        <v>6.6</v>
      </c>
    </row>
    <row r="1391" spans="1:10" x14ac:dyDescent="0.3">
      <c r="A1391" t="s">
        <v>3968</v>
      </c>
      <c r="B1391">
        <v>92</v>
      </c>
      <c r="C1391">
        <v>55291815</v>
      </c>
      <c r="D1391" t="s">
        <v>1099</v>
      </c>
      <c r="E1391" t="s">
        <v>4511</v>
      </c>
      <c r="F1391" t="s">
        <v>20</v>
      </c>
      <c r="G1391" t="s">
        <v>21</v>
      </c>
      <c r="H1391">
        <v>35000000</v>
      </c>
      <c r="I1391">
        <v>2016</v>
      </c>
      <c r="J1391">
        <v>6</v>
      </c>
    </row>
    <row r="1392" spans="1:10" x14ac:dyDescent="0.3">
      <c r="A1392" t="s">
        <v>1347</v>
      </c>
      <c r="B1392">
        <v>125</v>
      </c>
      <c r="C1392">
        <v>83299761</v>
      </c>
      <c r="D1392" t="s">
        <v>4513</v>
      </c>
      <c r="E1392" t="s">
        <v>4514</v>
      </c>
      <c r="F1392" t="s">
        <v>20</v>
      </c>
      <c r="G1392" t="s">
        <v>21</v>
      </c>
      <c r="H1392">
        <v>35000000</v>
      </c>
      <c r="I1392">
        <v>2013</v>
      </c>
      <c r="J1392">
        <v>7.5</v>
      </c>
    </row>
    <row r="1393" spans="1:10" x14ac:dyDescent="0.3">
      <c r="A1393" t="s">
        <v>3182</v>
      </c>
      <c r="B1393">
        <v>202</v>
      </c>
      <c r="C1393">
        <v>48169908</v>
      </c>
      <c r="D1393" t="s">
        <v>3794</v>
      </c>
      <c r="E1393" t="s">
        <v>4515</v>
      </c>
      <c r="F1393" t="s">
        <v>20</v>
      </c>
      <c r="G1393" t="s">
        <v>21</v>
      </c>
      <c r="H1393">
        <v>33000000</v>
      </c>
      <c r="I1393">
        <v>1992</v>
      </c>
      <c r="J1393">
        <v>7.7</v>
      </c>
    </row>
    <row r="1394" spans="1:10" x14ac:dyDescent="0.3">
      <c r="A1394" t="s">
        <v>2073</v>
      </c>
      <c r="B1394">
        <v>134</v>
      </c>
      <c r="C1394">
        <v>67523385</v>
      </c>
      <c r="D1394" t="s">
        <v>1099</v>
      </c>
      <c r="E1394" t="s">
        <v>4518</v>
      </c>
      <c r="F1394" t="s">
        <v>20</v>
      </c>
      <c r="G1394" t="s">
        <v>21</v>
      </c>
      <c r="H1394">
        <v>35000000</v>
      </c>
      <c r="I1394">
        <v>2012</v>
      </c>
      <c r="J1394">
        <v>6.2</v>
      </c>
    </row>
    <row r="1395" spans="1:10" x14ac:dyDescent="0.3">
      <c r="A1395" t="s">
        <v>1418</v>
      </c>
      <c r="B1395">
        <v>88</v>
      </c>
      <c r="C1395">
        <v>49474048</v>
      </c>
      <c r="D1395" t="s">
        <v>1974</v>
      </c>
      <c r="E1395" t="s">
        <v>4520</v>
      </c>
      <c r="F1395" t="s">
        <v>20</v>
      </c>
      <c r="G1395" t="s">
        <v>21</v>
      </c>
      <c r="H1395">
        <v>35000000</v>
      </c>
      <c r="I1395">
        <v>2009</v>
      </c>
      <c r="J1395">
        <v>5.4</v>
      </c>
    </row>
    <row r="1396" spans="1:10" x14ac:dyDescent="0.3">
      <c r="A1396" t="s">
        <v>4521</v>
      </c>
      <c r="B1396">
        <v>92</v>
      </c>
      <c r="C1396">
        <v>45802315</v>
      </c>
      <c r="D1396" t="s">
        <v>178</v>
      </c>
      <c r="E1396" t="s">
        <v>4523</v>
      </c>
      <c r="F1396" t="s">
        <v>20</v>
      </c>
      <c r="G1396" t="s">
        <v>21</v>
      </c>
      <c r="H1396">
        <v>35000000</v>
      </c>
      <c r="I1396">
        <v>2009</v>
      </c>
      <c r="J1396">
        <v>6.6</v>
      </c>
    </row>
    <row r="1397" spans="1:10" x14ac:dyDescent="0.3">
      <c r="A1397" t="s">
        <v>3902</v>
      </c>
      <c r="B1397">
        <v>91</v>
      </c>
      <c r="C1397">
        <v>43792641</v>
      </c>
      <c r="D1397" t="s">
        <v>1106</v>
      </c>
      <c r="E1397" t="s">
        <v>4526</v>
      </c>
      <c r="F1397" t="s">
        <v>20</v>
      </c>
      <c r="G1397" t="s">
        <v>21</v>
      </c>
      <c r="H1397">
        <v>35000000</v>
      </c>
      <c r="I1397">
        <v>2007</v>
      </c>
      <c r="J1397">
        <v>5.3</v>
      </c>
    </row>
    <row r="1398" spans="1:10" x14ac:dyDescent="0.3">
      <c r="A1398" t="s">
        <v>1426</v>
      </c>
      <c r="B1398">
        <v>75</v>
      </c>
      <c r="C1398">
        <v>57651794</v>
      </c>
      <c r="D1398" t="s">
        <v>2487</v>
      </c>
      <c r="E1398" t="s">
        <v>4527</v>
      </c>
      <c r="F1398" t="s">
        <v>20</v>
      </c>
      <c r="G1398" t="s">
        <v>21</v>
      </c>
      <c r="H1398">
        <v>33000000</v>
      </c>
      <c r="I1398">
        <v>2006</v>
      </c>
      <c r="J1398">
        <v>5.6</v>
      </c>
    </row>
    <row r="1399" spans="1:10" x14ac:dyDescent="0.3">
      <c r="A1399" t="s">
        <v>4528</v>
      </c>
      <c r="B1399">
        <v>98</v>
      </c>
      <c r="C1399">
        <v>43894863</v>
      </c>
      <c r="D1399" t="s">
        <v>1106</v>
      </c>
      <c r="E1399" t="s">
        <v>4530</v>
      </c>
      <c r="F1399" t="s">
        <v>20</v>
      </c>
      <c r="G1399" t="s">
        <v>21</v>
      </c>
      <c r="H1399">
        <v>30000000</v>
      </c>
      <c r="I1399">
        <v>2005</v>
      </c>
      <c r="J1399">
        <v>5.9</v>
      </c>
    </row>
    <row r="1400" spans="1:10" x14ac:dyDescent="0.3">
      <c r="A1400" t="s">
        <v>252</v>
      </c>
      <c r="B1400">
        <v>147</v>
      </c>
      <c r="C1400">
        <v>41954997</v>
      </c>
      <c r="D1400" t="s">
        <v>1133</v>
      </c>
      <c r="E1400" t="s">
        <v>4531</v>
      </c>
      <c r="F1400" t="s">
        <v>20</v>
      </c>
      <c r="G1400" t="s">
        <v>21</v>
      </c>
      <c r="H1400">
        <v>35000000</v>
      </c>
      <c r="I1400">
        <v>1997</v>
      </c>
      <c r="J1400">
        <v>7.8</v>
      </c>
    </row>
    <row r="1401" spans="1:10" x14ac:dyDescent="0.3">
      <c r="A1401" t="s">
        <v>1523</v>
      </c>
      <c r="B1401">
        <v>100</v>
      </c>
      <c r="C1401">
        <v>39532308</v>
      </c>
      <c r="D1401" t="s">
        <v>2648</v>
      </c>
      <c r="E1401" t="s">
        <v>4533</v>
      </c>
      <c r="F1401" t="s">
        <v>20</v>
      </c>
      <c r="G1401" t="s">
        <v>34</v>
      </c>
      <c r="H1401">
        <v>33000000</v>
      </c>
      <c r="I1401">
        <v>2002</v>
      </c>
      <c r="J1401">
        <v>6.7</v>
      </c>
    </row>
    <row r="1402" spans="1:10" x14ac:dyDescent="0.3">
      <c r="A1402" t="s">
        <v>4534</v>
      </c>
      <c r="B1402">
        <v>120</v>
      </c>
      <c r="C1402">
        <v>76600000</v>
      </c>
      <c r="D1402" t="s">
        <v>4536</v>
      </c>
      <c r="E1402" t="s">
        <v>4538</v>
      </c>
      <c r="F1402" t="s">
        <v>20</v>
      </c>
      <c r="G1402" t="s">
        <v>21</v>
      </c>
      <c r="H1402">
        <v>10700000</v>
      </c>
      <c r="I1402">
        <v>1982</v>
      </c>
      <c r="J1402">
        <v>7.4</v>
      </c>
    </row>
    <row r="1403" spans="1:10" x14ac:dyDescent="0.3">
      <c r="A1403" t="s">
        <v>4377</v>
      </c>
      <c r="B1403">
        <v>104</v>
      </c>
      <c r="C1403">
        <v>39692139</v>
      </c>
      <c r="D1403" t="s">
        <v>3707</v>
      </c>
      <c r="E1403" t="s">
        <v>4539</v>
      </c>
      <c r="F1403" t="s">
        <v>20</v>
      </c>
      <c r="G1403" t="s">
        <v>21</v>
      </c>
      <c r="H1403">
        <v>35000000</v>
      </c>
      <c r="I1403">
        <v>2004</v>
      </c>
      <c r="J1403">
        <v>6.2</v>
      </c>
    </row>
    <row r="1404" spans="1:10" x14ac:dyDescent="0.3">
      <c r="A1404" t="s">
        <v>1343</v>
      </c>
      <c r="B1404">
        <v>103</v>
      </c>
      <c r="C1404">
        <v>40687294</v>
      </c>
      <c r="D1404" t="s">
        <v>749</v>
      </c>
      <c r="E1404" t="s">
        <v>4541</v>
      </c>
      <c r="F1404" t="s">
        <v>20</v>
      </c>
      <c r="G1404" t="s">
        <v>182</v>
      </c>
      <c r="H1404">
        <v>35000000</v>
      </c>
      <c r="I1404">
        <v>2008</v>
      </c>
      <c r="J1404">
        <v>5.4</v>
      </c>
    </row>
    <row r="1405" spans="1:10" x14ac:dyDescent="0.3">
      <c r="A1405" t="s">
        <v>3344</v>
      </c>
      <c r="B1405">
        <v>109</v>
      </c>
      <c r="C1405">
        <v>37553932</v>
      </c>
      <c r="D1405" t="s">
        <v>1823</v>
      </c>
      <c r="E1405" t="s">
        <v>4543</v>
      </c>
      <c r="F1405" t="s">
        <v>20</v>
      </c>
      <c r="G1405" t="s">
        <v>21</v>
      </c>
      <c r="H1405">
        <v>40000000</v>
      </c>
      <c r="I1405">
        <v>2011</v>
      </c>
      <c r="J1405">
        <v>6.7</v>
      </c>
    </row>
    <row r="1406" spans="1:10" x14ac:dyDescent="0.3">
      <c r="A1406" t="s">
        <v>4544</v>
      </c>
      <c r="B1406">
        <v>104</v>
      </c>
      <c r="C1406">
        <v>37481242</v>
      </c>
      <c r="D1406" t="s">
        <v>1106</v>
      </c>
      <c r="E1406" t="s">
        <v>4546</v>
      </c>
      <c r="F1406" t="s">
        <v>20</v>
      </c>
      <c r="G1406" t="s">
        <v>21</v>
      </c>
      <c r="H1406">
        <v>35000000</v>
      </c>
      <c r="I1406">
        <v>2010</v>
      </c>
      <c r="J1406">
        <v>5.3</v>
      </c>
    </row>
    <row r="1407" spans="1:10" x14ac:dyDescent="0.3">
      <c r="A1407" t="s">
        <v>4547</v>
      </c>
      <c r="B1407">
        <v>112</v>
      </c>
      <c r="C1407">
        <v>39026186</v>
      </c>
      <c r="D1407" t="s">
        <v>936</v>
      </c>
      <c r="E1407" t="s">
        <v>4550</v>
      </c>
      <c r="F1407" t="s">
        <v>20</v>
      </c>
      <c r="G1407" t="s">
        <v>21</v>
      </c>
      <c r="H1407">
        <v>35000000</v>
      </c>
      <c r="I1407">
        <v>2011</v>
      </c>
      <c r="J1407">
        <v>5.9</v>
      </c>
    </row>
    <row r="1408" spans="1:10" x14ac:dyDescent="0.3">
      <c r="A1408" t="s">
        <v>4555</v>
      </c>
      <c r="B1408">
        <v>95</v>
      </c>
      <c r="C1408">
        <v>33422806</v>
      </c>
      <c r="D1408" t="s">
        <v>3385</v>
      </c>
      <c r="E1408" t="s">
        <v>4556</v>
      </c>
      <c r="F1408" t="s">
        <v>20</v>
      </c>
      <c r="G1408" t="s">
        <v>21</v>
      </c>
      <c r="H1408">
        <v>50000000</v>
      </c>
      <c r="I1408">
        <v>2001</v>
      </c>
      <c r="J1408">
        <v>4.8</v>
      </c>
    </row>
    <row r="1409" spans="1:10" x14ac:dyDescent="0.3">
      <c r="A1409" t="s">
        <v>4557</v>
      </c>
      <c r="B1409">
        <v>102</v>
      </c>
      <c r="D1409" t="s">
        <v>4559</v>
      </c>
      <c r="E1409" t="s">
        <v>4561</v>
      </c>
      <c r="F1409" t="s">
        <v>20</v>
      </c>
      <c r="G1409" t="s">
        <v>21</v>
      </c>
      <c r="I1409">
        <v>1976</v>
      </c>
      <c r="J1409">
        <v>7.3</v>
      </c>
    </row>
    <row r="1410" spans="1:10" x14ac:dyDescent="0.3">
      <c r="A1410" t="s">
        <v>4563</v>
      </c>
      <c r="B1410">
        <v>102</v>
      </c>
      <c r="C1410">
        <v>33423521</v>
      </c>
      <c r="D1410" t="s">
        <v>722</v>
      </c>
      <c r="E1410" t="s">
        <v>4565</v>
      </c>
      <c r="F1410" t="s">
        <v>20</v>
      </c>
      <c r="G1410" t="s">
        <v>461</v>
      </c>
      <c r="H1410">
        <v>35000000</v>
      </c>
      <c r="I1410">
        <v>1994</v>
      </c>
      <c r="J1410">
        <v>3.8</v>
      </c>
    </row>
    <row r="1411" spans="1:10" x14ac:dyDescent="0.3">
      <c r="A1411" t="s">
        <v>2436</v>
      </c>
      <c r="B1411">
        <v>150</v>
      </c>
      <c r="C1411">
        <v>32519322</v>
      </c>
      <c r="D1411" t="s">
        <v>4453</v>
      </c>
      <c r="E1411" t="s">
        <v>4568</v>
      </c>
      <c r="F1411" t="s">
        <v>20</v>
      </c>
      <c r="G1411" t="s">
        <v>966</v>
      </c>
      <c r="H1411">
        <v>35000000</v>
      </c>
      <c r="I1411">
        <v>2002</v>
      </c>
      <c r="J1411">
        <v>8.5</v>
      </c>
    </row>
    <row r="1412" spans="1:10" x14ac:dyDescent="0.3">
      <c r="A1412" t="s">
        <v>3815</v>
      </c>
      <c r="B1412">
        <v>101</v>
      </c>
      <c r="C1412">
        <v>37617947</v>
      </c>
      <c r="D1412" t="s">
        <v>3637</v>
      </c>
      <c r="E1412" t="s">
        <v>4572</v>
      </c>
      <c r="F1412" t="s">
        <v>20</v>
      </c>
      <c r="G1412" t="s">
        <v>21</v>
      </c>
      <c r="H1412">
        <v>30000000</v>
      </c>
      <c r="I1412">
        <v>2006</v>
      </c>
      <c r="J1412">
        <v>6.8</v>
      </c>
    </row>
    <row r="1413" spans="1:10" x14ac:dyDescent="0.3">
      <c r="A1413" t="s">
        <v>3210</v>
      </c>
      <c r="B1413">
        <v>108</v>
      </c>
      <c r="C1413">
        <v>32048809</v>
      </c>
      <c r="D1413" t="s">
        <v>3960</v>
      </c>
      <c r="E1413" t="s">
        <v>4575</v>
      </c>
      <c r="F1413" t="s">
        <v>20</v>
      </c>
      <c r="G1413" t="s">
        <v>251</v>
      </c>
      <c r="H1413">
        <v>30000000</v>
      </c>
      <c r="I1413">
        <v>2005</v>
      </c>
      <c r="J1413">
        <v>5.3</v>
      </c>
    </row>
    <row r="1414" spans="1:10" x14ac:dyDescent="0.3">
      <c r="A1414" t="s">
        <v>1979</v>
      </c>
      <c r="B1414">
        <v>98</v>
      </c>
      <c r="C1414">
        <v>33987757</v>
      </c>
      <c r="D1414" t="s">
        <v>146</v>
      </c>
      <c r="E1414" t="s">
        <v>4577</v>
      </c>
      <c r="F1414" t="s">
        <v>20</v>
      </c>
      <c r="G1414" t="s">
        <v>21</v>
      </c>
      <c r="H1414">
        <v>27000000</v>
      </c>
      <c r="I1414">
        <v>2004</v>
      </c>
      <c r="J1414">
        <v>7.3</v>
      </c>
    </row>
    <row r="1415" spans="1:10" x14ac:dyDescent="0.3">
      <c r="A1415" t="s">
        <v>2363</v>
      </c>
      <c r="B1415">
        <v>137</v>
      </c>
      <c r="C1415">
        <v>37304950</v>
      </c>
      <c r="D1415" t="s">
        <v>1133</v>
      </c>
      <c r="E1415" t="s">
        <v>4579</v>
      </c>
      <c r="F1415" t="s">
        <v>20</v>
      </c>
      <c r="G1415" t="s">
        <v>21</v>
      </c>
      <c r="H1415">
        <v>35000000</v>
      </c>
      <c r="I1415">
        <v>2011</v>
      </c>
      <c r="J1415">
        <v>6.6</v>
      </c>
    </row>
    <row r="1416" spans="1:10" x14ac:dyDescent="0.3">
      <c r="A1416" t="s">
        <v>4580</v>
      </c>
      <c r="B1416">
        <v>112</v>
      </c>
      <c r="C1416">
        <v>30691439</v>
      </c>
      <c r="D1416" t="s">
        <v>3197</v>
      </c>
      <c r="E1416" t="s">
        <v>4581</v>
      </c>
      <c r="F1416" t="s">
        <v>20</v>
      </c>
      <c r="G1416" t="s">
        <v>21</v>
      </c>
      <c r="H1416">
        <v>35000000</v>
      </c>
      <c r="I1416">
        <v>2008</v>
      </c>
      <c r="J1416">
        <v>6.2</v>
      </c>
    </row>
    <row r="1417" spans="1:10" x14ac:dyDescent="0.3">
      <c r="A1417" t="s">
        <v>4582</v>
      </c>
      <c r="B1417">
        <v>101</v>
      </c>
      <c r="C1417">
        <v>30307804</v>
      </c>
      <c r="D1417" t="s">
        <v>3169</v>
      </c>
      <c r="E1417" t="s">
        <v>4584</v>
      </c>
      <c r="F1417" t="s">
        <v>20</v>
      </c>
      <c r="G1417" t="s">
        <v>21</v>
      </c>
      <c r="H1417">
        <v>35000000</v>
      </c>
      <c r="I1417">
        <v>2002</v>
      </c>
      <c r="J1417">
        <v>5.2</v>
      </c>
    </row>
    <row r="1418" spans="1:10" x14ac:dyDescent="0.3">
      <c r="A1418" t="s">
        <v>1765</v>
      </c>
      <c r="B1418">
        <v>103</v>
      </c>
      <c r="C1418">
        <v>30669413</v>
      </c>
      <c r="D1418" t="s">
        <v>2648</v>
      </c>
      <c r="E1418" t="s">
        <v>4585</v>
      </c>
      <c r="F1418" t="s">
        <v>20</v>
      </c>
      <c r="G1418" t="s">
        <v>21</v>
      </c>
      <c r="H1418">
        <v>35000000</v>
      </c>
      <c r="I1418">
        <v>1990</v>
      </c>
      <c r="J1418">
        <v>6.2</v>
      </c>
    </row>
    <row r="1419" spans="1:10" x14ac:dyDescent="0.3">
      <c r="A1419" t="s">
        <v>2229</v>
      </c>
      <c r="B1419">
        <v>101</v>
      </c>
      <c r="C1419">
        <v>28687835</v>
      </c>
      <c r="D1419" t="s">
        <v>1392</v>
      </c>
      <c r="E1419" t="s">
        <v>4588</v>
      </c>
      <c r="F1419" t="s">
        <v>20</v>
      </c>
      <c r="G1419" t="s">
        <v>21</v>
      </c>
      <c r="H1419">
        <v>35000000</v>
      </c>
      <c r="I1419">
        <v>2008</v>
      </c>
      <c r="J1419">
        <v>6.2</v>
      </c>
    </row>
    <row r="1420" spans="1:10" x14ac:dyDescent="0.3">
      <c r="A1420" t="s">
        <v>4590</v>
      </c>
      <c r="B1420">
        <v>112</v>
      </c>
      <c r="C1420">
        <v>26494611</v>
      </c>
      <c r="D1420" t="s">
        <v>4591</v>
      </c>
      <c r="E1420" t="s">
        <v>4592</v>
      </c>
      <c r="F1420" t="s">
        <v>20</v>
      </c>
      <c r="G1420" t="s">
        <v>21</v>
      </c>
      <c r="H1420">
        <v>35000000</v>
      </c>
      <c r="I1420">
        <v>1999</v>
      </c>
      <c r="J1420">
        <v>6.6</v>
      </c>
    </row>
    <row r="1421" spans="1:10" x14ac:dyDescent="0.3">
      <c r="A1421" t="s">
        <v>4594</v>
      </c>
      <c r="B1421">
        <v>111</v>
      </c>
      <c r="D1421" t="s">
        <v>48</v>
      </c>
      <c r="E1421" t="s">
        <v>4595</v>
      </c>
      <c r="F1421" t="s">
        <v>20</v>
      </c>
      <c r="G1421" t="s">
        <v>34</v>
      </c>
      <c r="H1421">
        <v>20000000</v>
      </c>
      <c r="I1421">
        <v>1980</v>
      </c>
      <c r="J1421">
        <v>6.4</v>
      </c>
    </row>
    <row r="1422" spans="1:10" x14ac:dyDescent="0.3">
      <c r="A1422" t="s">
        <v>4390</v>
      </c>
      <c r="B1422">
        <v>102</v>
      </c>
      <c r="C1422">
        <v>25266129</v>
      </c>
      <c r="D1422" t="s">
        <v>936</v>
      </c>
      <c r="E1422" t="s">
        <v>4597</v>
      </c>
      <c r="F1422" t="s">
        <v>20</v>
      </c>
      <c r="G1422" t="s">
        <v>21</v>
      </c>
      <c r="H1422">
        <v>35000000</v>
      </c>
      <c r="I1422">
        <v>2004</v>
      </c>
      <c r="J1422">
        <v>6.2</v>
      </c>
    </row>
    <row r="1423" spans="1:10" x14ac:dyDescent="0.3">
      <c r="A1423" t="s">
        <v>338</v>
      </c>
      <c r="B1423">
        <v>101</v>
      </c>
      <c r="C1423">
        <v>25863915</v>
      </c>
      <c r="D1423" t="s">
        <v>799</v>
      </c>
      <c r="E1423" t="s">
        <v>4599</v>
      </c>
      <c r="F1423" t="s">
        <v>20</v>
      </c>
      <c r="G1423" t="s">
        <v>21</v>
      </c>
      <c r="H1423">
        <v>35000000</v>
      </c>
      <c r="I1423">
        <v>2012</v>
      </c>
      <c r="J1423">
        <v>5.0999999999999996</v>
      </c>
    </row>
    <row r="1424" spans="1:10" x14ac:dyDescent="0.3">
      <c r="A1424" t="s">
        <v>2363</v>
      </c>
      <c r="B1424">
        <v>155</v>
      </c>
      <c r="C1424">
        <v>25078937</v>
      </c>
      <c r="D1424" t="s">
        <v>1403</v>
      </c>
      <c r="E1424" t="s">
        <v>4601</v>
      </c>
      <c r="F1424" t="s">
        <v>20</v>
      </c>
      <c r="G1424" t="s">
        <v>21</v>
      </c>
      <c r="H1424">
        <v>30000000</v>
      </c>
      <c r="I1424">
        <v>1997</v>
      </c>
      <c r="J1424">
        <v>6.6</v>
      </c>
    </row>
    <row r="1425" spans="1:10" x14ac:dyDescent="0.3">
      <c r="A1425" t="s">
        <v>4603</v>
      </c>
      <c r="B1425">
        <v>93</v>
      </c>
      <c r="D1425" t="s">
        <v>227</v>
      </c>
      <c r="E1425" t="s">
        <v>4604</v>
      </c>
      <c r="F1425" t="s">
        <v>20</v>
      </c>
      <c r="G1425" t="s">
        <v>21</v>
      </c>
      <c r="H1425">
        <v>19000000</v>
      </c>
      <c r="I1425">
        <v>2015</v>
      </c>
      <c r="J1425">
        <v>6.1</v>
      </c>
    </row>
    <row r="1426" spans="1:10" x14ac:dyDescent="0.3">
      <c r="A1426" t="s">
        <v>4605</v>
      </c>
      <c r="B1426">
        <v>109</v>
      </c>
      <c r="C1426">
        <v>28995450</v>
      </c>
      <c r="D1426" t="s">
        <v>350</v>
      </c>
      <c r="E1426" t="s">
        <v>4607</v>
      </c>
      <c r="F1426" t="s">
        <v>20</v>
      </c>
      <c r="G1426" t="s">
        <v>34</v>
      </c>
      <c r="H1426">
        <v>35000000</v>
      </c>
      <c r="I1426">
        <v>2010</v>
      </c>
      <c r="J1426">
        <v>6.1</v>
      </c>
    </row>
    <row r="1427" spans="1:10" x14ac:dyDescent="0.3">
      <c r="A1427" t="s">
        <v>3413</v>
      </c>
      <c r="B1427">
        <v>140</v>
      </c>
      <c r="C1427">
        <v>24276500</v>
      </c>
      <c r="D1427" t="s">
        <v>1133</v>
      </c>
      <c r="E1427" t="s">
        <v>4610</v>
      </c>
      <c r="F1427" t="s">
        <v>20</v>
      </c>
      <c r="G1427" t="s">
        <v>21</v>
      </c>
      <c r="H1427">
        <v>35000000</v>
      </c>
      <c r="I1427">
        <v>1992</v>
      </c>
      <c r="J1427">
        <v>6.6</v>
      </c>
    </row>
    <row r="1428" spans="1:10" x14ac:dyDescent="0.3">
      <c r="A1428" t="s">
        <v>4611</v>
      </c>
      <c r="B1428">
        <v>108</v>
      </c>
      <c r="C1428">
        <v>20981633</v>
      </c>
      <c r="D1428" t="s">
        <v>1442</v>
      </c>
      <c r="E1428" t="s">
        <v>4612</v>
      </c>
      <c r="F1428" t="s">
        <v>20</v>
      </c>
      <c r="G1428" t="s">
        <v>21</v>
      </c>
      <c r="H1428">
        <v>30000000</v>
      </c>
      <c r="I1428">
        <v>2008</v>
      </c>
      <c r="J1428">
        <v>5.9</v>
      </c>
    </row>
    <row r="1429" spans="1:10" x14ac:dyDescent="0.3">
      <c r="A1429" t="s">
        <v>4614</v>
      </c>
      <c r="B1429">
        <v>96</v>
      </c>
      <c r="C1429">
        <v>22913677</v>
      </c>
      <c r="D1429" t="s">
        <v>1696</v>
      </c>
      <c r="E1429" t="s">
        <v>4615</v>
      </c>
      <c r="F1429" t="s">
        <v>20</v>
      </c>
      <c r="G1429" t="s">
        <v>21</v>
      </c>
      <c r="H1429">
        <v>35000000</v>
      </c>
      <c r="I1429">
        <v>2004</v>
      </c>
      <c r="J1429">
        <v>6.3</v>
      </c>
    </row>
    <row r="1430" spans="1:10" x14ac:dyDescent="0.3">
      <c r="A1430" t="s">
        <v>4617</v>
      </c>
      <c r="B1430">
        <v>123</v>
      </c>
      <c r="C1430">
        <v>34531832</v>
      </c>
      <c r="D1430" t="s">
        <v>1076</v>
      </c>
      <c r="E1430" t="s">
        <v>4618</v>
      </c>
      <c r="F1430" t="s">
        <v>20</v>
      </c>
      <c r="G1430" t="s">
        <v>34</v>
      </c>
      <c r="H1430">
        <v>35000000</v>
      </c>
      <c r="I1430">
        <v>2015</v>
      </c>
      <c r="J1430">
        <v>7.1</v>
      </c>
    </row>
    <row r="1431" spans="1:10" x14ac:dyDescent="0.3">
      <c r="A1431" t="s">
        <v>1906</v>
      </c>
      <c r="B1431">
        <v>106</v>
      </c>
      <c r="C1431">
        <v>28064226</v>
      </c>
      <c r="D1431" t="s">
        <v>772</v>
      </c>
      <c r="E1431" t="s">
        <v>4621</v>
      </c>
      <c r="F1431" t="s">
        <v>20</v>
      </c>
      <c r="G1431" t="s">
        <v>21</v>
      </c>
      <c r="H1431">
        <v>35000000</v>
      </c>
      <c r="I1431">
        <v>2011</v>
      </c>
      <c r="J1431">
        <v>5</v>
      </c>
    </row>
    <row r="1432" spans="1:10" x14ac:dyDescent="0.3">
      <c r="A1432" t="s">
        <v>4623</v>
      </c>
      <c r="B1432">
        <v>76</v>
      </c>
      <c r="C1432">
        <v>19447478</v>
      </c>
      <c r="D1432" t="s">
        <v>4624</v>
      </c>
      <c r="E1432" t="s">
        <v>4625</v>
      </c>
      <c r="F1432" t="s">
        <v>20</v>
      </c>
      <c r="G1432" t="s">
        <v>34</v>
      </c>
      <c r="H1432">
        <v>35000000</v>
      </c>
      <c r="I1432">
        <v>2005</v>
      </c>
      <c r="J1432">
        <v>5.6</v>
      </c>
    </row>
    <row r="1433" spans="1:10" x14ac:dyDescent="0.3">
      <c r="A1433" t="s">
        <v>3092</v>
      </c>
      <c r="B1433">
        <v>107</v>
      </c>
      <c r="C1433">
        <v>19389454</v>
      </c>
      <c r="D1433" t="s">
        <v>1649</v>
      </c>
      <c r="E1433" t="s">
        <v>4627</v>
      </c>
      <c r="F1433" t="s">
        <v>20</v>
      </c>
      <c r="G1433" t="s">
        <v>21</v>
      </c>
      <c r="H1433">
        <v>55000000</v>
      </c>
      <c r="I1433">
        <v>2000</v>
      </c>
      <c r="J1433">
        <v>7.4</v>
      </c>
    </row>
    <row r="1434" spans="1:10" x14ac:dyDescent="0.3">
      <c r="A1434" t="s">
        <v>4629</v>
      </c>
      <c r="B1434">
        <v>82</v>
      </c>
      <c r="C1434">
        <v>25871834</v>
      </c>
      <c r="D1434" t="s">
        <v>4630</v>
      </c>
      <c r="E1434" t="s">
        <v>4632</v>
      </c>
      <c r="F1434" t="s">
        <v>20</v>
      </c>
      <c r="G1434" t="s">
        <v>21</v>
      </c>
      <c r="H1434">
        <v>35000000</v>
      </c>
      <c r="I1434">
        <v>2008</v>
      </c>
      <c r="J1434">
        <v>4.5</v>
      </c>
    </row>
    <row r="1435" spans="1:10" x14ac:dyDescent="0.3">
      <c r="A1435" t="s">
        <v>4634</v>
      </c>
      <c r="B1435">
        <v>109</v>
      </c>
      <c r="C1435">
        <v>19692608</v>
      </c>
      <c r="D1435" t="s">
        <v>1392</v>
      </c>
      <c r="E1435" t="s">
        <v>4636</v>
      </c>
      <c r="F1435" t="s">
        <v>20</v>
      </c>
      <c r="G1435" t="s">
        <v>21</v>
      </c>
      <c r="H1435">
        <v>35000000</v>
      </c>
      <c r="I1435">
        <v>2013</v>
      </c>
      <c r="J1435">
        <v>6.2</v>
      </c>
    </row>
    <row r="1436" spans="1:10" x14ac:dyDescent="0.3">
      <c r="A1436" t="s">
        <v>3909</v>
      </c>
      <c r="B1436">
        <v>99</v>
      </c>
      <c r="C1436">
        <v>19294901</v>
      </c>
      <c r="D1436" t="s">
        <v>4639</v>
      </c>
      <c r="E1436" t="s">
        <v>4641</v>
      </c>
      <c r="F1436" t="s">
        <v>20</v>
      </c>
      <c r="G1436" t="s">
        <v>21</v>
      </c>
      <c r="H1436">
        <v>35000000</v>
      </c>
      <c r="I1436">
        <v>2005</v>
      </c>
      <c r="J1436">
        <v>5</v>
      </c>
    </row>
    <row r="1437" spans="1:10" x14ac:dyDescent="0.3">
      <c r="A1437" t="s">
        <v>2786</v>
      </c>
      <c r="B1437">
        <v>91</v>
      </c>
      <c r="C1437">
        <v>20275446</v>
      </c>
      <c r="D1437" t="s">
        <v>227</v>
      </c>
      <c r="E1437" t="s">
        <v>4642</v>
      </c>
      <c r="F1437" t="s">
        <v>20</v>
      </c>
      <c r="G1437" t="s">
        <v>21</v>
      </c>
      <c r="H1437">
        <v>35000000</v>
      </c>
      <c r="I1437">
        <v>2012</v>
      </c>
      <c r="J1437">
        <v>6.5</v>
      </c>
    </row>
    <row r="1438" spans="1:10" x14ac:dyDescent="0.3">
      <c r="A1438" t="s">
        <v>3873</v>
      </c>
      <c r="B1438">
        <v>87</v>
      </c>
      <c r="C1438">
        <v>34507079</v>
      </c>
      <c r="D1438" t="s">
        <v>1151</v>
      </c>
      <c r="E1438" t="s">
        <v>4645</v>
      </c>
      <c r="F1438" t="s">
        <v>20</v>
      </c>
      <c r="G1438" t="s">
        <v>21</v>
      </c>
      <c r="H1438">
        <v>35000000</v>
      </c>
      <c r="I1438">
        <v>2015</v>
      </c>
      <c r="J1438">
        <v>5.0999999999999996</v>
      </c>
    </row>
    <row r="1439" spans="1:10" x14ac:dyDescent="0.3">
      <c r="A1439" t="s">
        <v>3010</v>
      </c>
      <c r="B1439">
        <v>125</v>
      </c>
      <c r="C1439">
        <v>18306166</v>
      </c>
      <c r="D1439" t="s">
        <v>813</v>
      </c>
      <c r="E1439" t="s">
        <v>4648</v>
      </c>
      <c r="F1439" t="s">
        <v>20</v>
      </c>
      <c r="G1439" t="s">
        <v>34</v>
      </c>
      <c r="H1439">
        <v>35000000</v>
      </c>
      <c r="I1439">
        <v>2002</v>
      </c>
      <c r="J1439">
        <v>6.5</v>
      </c>
    </row>
    <row r="1440" spans="1:10" x14ac:dyDescent="0.3">
      <c r="A1440" t="s">
        <v>2413</v>
      </c>
      <c r="B1440">
        <v>118</v>
      </c>
      <c r="C1440">
        <v>17609982</v>
      </c>
      <c r="D1440" t="s">
        <v>1058</v>
      </c>
      <c r="E1440" t="s">
        <v>4650</v>
      </c>
      <c r="F1440" t="s">
        <v>20</v>
      </c>
      <c r="G1440" t="s">
        <v>21</v>
      </c>
      <c r="H1440">
        <v>35000000</v>
      </c>
      <c r="I1440">
        <v>2013</v>
      </c>
      <c r="J1440">
        <v>6.2</v>
      </c>
    </row>
    <row r="1441" spans="1:10" x14ac:dyDescent="0.3">
      <c r="A1441" t="s">
        <v>3259</v>
      </c>
      <c r="B1441">
        <v>98</v>
      </c>
      <c r="C1441">
        <v>16831505</v>
      </c>
      <c r="D1441" t="s">
        <v>2487</v>
      </c>
      <c r="E1441" t="s">
        <v>4652</v>
      </c>
      <c r="F1441" t="s">
        <v>20</v>
      </c>
      <c r="G1441" t="s">
        <v>34</v>
      </c>
      <c r="H1441">
        <v>31000000</v>
      </c>
      <c r="I1441">
        <v>2004</v>
      </c>
      <c r="J1441">
        <v>6.3</v>
      </c>
    </row>
    <row r="1442" spans="1:10" x14ac:dyDescent="0.3">
      <c r="A1442" t="s">
        <v>3764</v>
      </c>
      <c r="B1442">
        <v>92</v>
      </c>
      <c r="C1442">
        <v>17596256</v>
      </c>
      <c r="D1442" t="s">
        <v>1974</v>
      </c>
      <c r="E1442" t="s">
        <v>4655</v>
      </c>
      <c r="F1442" t="s">
        <v>20</v>
      </c>
      <c r="G1442" t="s">
        <v>21</v>
      </c>
      <c r="H1442">
        <v>35000000</v>
      </c>
      <c r="I1442">
        <v>2010</v>
      </c>
      <c r="J1442">
        <v>3.8</v>
      </c>
    </row>
    <row r="1443" spans="1:10" x14ac:dyDescent="0.3">
      <c r="A1443" t="s">
        <v>4657</v>
      </c>
      <c r="B1443">
        <v>93</v>
      </c>
      <c r="D1443" t="s">
        <v>2648</v>
      </c>
      <c r="E1443" t="s">
        <v>4659</v>
      </c>
      <c r="F1443" t="s">
        <v>20</v>
      </c>
      <c r="G1443" t="s">
        <v>251</v>
      </c>
      <c r="H1443">
        <v>30000000</v>
      </c>
      <c r="I1443">
        <v>2012</v>
      </c>
      <c r="J1443">
        <v>5.2</v>
      </c>
    </row>
    <row r="1444" spans="1:10" x14ac:dyDescent="0.3">
      <c r="A1444" t="s">
        <v>4661</v>
      </c>
      <c r="B1444">
        <v>116</v>
      </c>
      <c r="D1444" t="s">
        <v>24</v>
      </c>
      <c r="E1444" t="s">
        <v>4662</v>
      </c>
      <c r="F1444" t="s">
        <v>20</v>
      </c>
      <c r="G1444" t="s">
        <v>34</v>
      </c>
      <c r="H1444">
        <v>27000000</v>
      </c>
      <c r="I1444">
        <v>1983</v>
      </c>
      <c r="J1444">
        <v>6</v>
      </c>
    </row>
    <row r="1445" spans="1:10" x14ac:dyDescent="0.3">
      <c r="A1445" t="s">
        <v>2568</v>
      </c>
      <c r="B1445">
        <v>92</v>
      </c>
      <c r="C1445">
        <v>14998070</v>
      </c>
      <c r="D1445" t="s">
        <v>4664</v>
      </c>
      <c r="E1445" t="s">
        <v>4665</v>
      </c>
      <c r="F1445" t="s">
        <v>20</v>
      </c>
      <c r="G1445" t="s">
        <v>21</v>
      </c>
      <c r="H1445">
        <v>35000000</v>
      </c>
      <c r="I1445">
        <v>2007</v>
      </c>
      <c r="J1445">
        <v>6.2</v>
      </c>
    </row>
    <row r="1446" spans="1:10" x14ac:dyDescent="0.3">
      <c r="A1446" t="s">
        <v>1489</v>
      </c>
      <c r="B1446">
        <v>115</v>
      </c>
      <c r="C1446">
        <v>14587732</v>
      </c>
      <c r="D1446" t="s">
        <v>1255</v>
      </c>
      <c r="E1446" t="s">
        <v>4668</v>
      </c>
      <c r="F1446" t="s">
        <v>20</v>
      </c>
      <c r="G1446" t="s">
        <v>21</v>
      </c>
      <c r="H1446">
        <v>35000000</v>
      </c>
      <c r="I1446">
        <v>1991</v>
      </c>
      <c r="J1446">
        <v>5.7</v>
      </c>
    </row>
    <row r="1447" spans="1:10" x14ac:dyDescent="0.3">
      <c r="A1447" t="s">
        <v>4058</v>
      </c>
      <c r="B1447">
        <v>120</v>
      </c>
      <c r="C1447">
        <v>18317151</v>
      </c>
      <c r="D1447" t="s">
        <v>3970</v>
      </c>
      <c r="E1447" t="s">
        <v>4670</v>
      </c>
      <c r="F1447" t="s">
        <v>20</v>
      </c>
      <c r="G1447" t="s">
        <v>21</v>
      </c>
      <c r="H1447">
        <v>35000000</v>
      </c>
      <c r="I1447">
        <v>2007</v>
      </c>
      <c r="J1447">
        <v>6.7</v>
      </c>
    </row>
    <row r="1448" spans="1:10" x14ac:dyDescent="0.3">
      <c r="A1448" t="s">
        <v>4671</v>
      </c>
      <c r="B1448">
        <v>111</v>
      </c>
      <c r="C1448">
        <v>11405825</v>
      </c>
      <c r="D1448" t="s">
        <v>2190</v>
      </c>
      <c r="E1448" t="s">
        <v>4672</v>
      </c>
      <c r="F1448" t="s">
        <v>20</v>
      </c>
      <c r="G1448" t="s">
        <v>21</v>
      </c>
      <c r="H1448">
        <v>35000000</v>
      </c>
      <c r="I1448">
        <v>2001</v>
      </c>
      <c r="J1448">
        <v>6.8</v>
      </c>
    </row>
    <row r="1449" spans="1:10" x14ac:dyDescent="0.3">
      <c r="A1449" t="s">
        <v>1721</v>
      </c>
      <c r="B1449">
        <v>94</v>
      </c>
      <c r="C1449">
        <v>13264986</v>
      </c>
      <c r="D1449" t="s">
        <v>4674</v>
      </c>
      <c r="E1449" t="s">
        <v>4675</v>
      </c>
      <c r="F1449" t="s">
        <v>20</v>
      </c>
      <c r="G1449" t="s">
        <v>21</v>
      </c>
      <c r="H1449">
        <v>35000000</v>
      </c>
      <c r="I1449">
        <v>2001</v>
      </c>
      <c r="J1449">
        <v>6</v>
      </c>
    </row>
    <row r="1450" spans="1:10" x14ac:dyDescent="0.3">
      <c r="A1450" t="s">
        <v>4676</v>
      </c>
      <c r="B1450">
        <v>100</v>
      </c>
      <c r="C1450">
        <v>10991381</v>
      </c>
      <c r="D1450" t="s">
        <v>3794</v>
      </c>
      <c r="E1450" t="s">
        <v>4678</v>
      </c>
      <c r="F1450" t="s">
        <v>20</v>
      </c>
      <c r="G1450" t="s">
        <v>34</v>
      </c>
      <c r="H1450">
        <v>35000000</v>
      </c>
      <c r="I1450">
        <v>2009</v>
      </c>
      <c r="J1450">
        <v>7.3</v>
      </c>
    </row>
    <row r="1451" spans="1:10" x14ac:dyDescent="0.3">
      <c r="A1451" t="s">
        <v>1110</v>
      </c>
      <c r="B1451">
        <v>101</v>
      </c>
      <c r="C1451">
        <v>10268846</v>
      </c>
      <c r="D1451" t="s">
        <v>799</v>
      </c>
      <c r="E1451" t="s">
        <v>4680</v>
      </c>
      <c r="F1451" t="s">
        <v>20</v>
      </c>
      <c r="G1451" t="s">
        <v>21</v>
      </c>
      <c r="H1451">
        <v>35000000</v>
      </c>
      <c r="I1451">
        <v>2009</v>
      </c>
      <c r="J1451">
        <v>5.5</v>
      </c>
    </row>
    <row r="1452" spans="1:10" x14ac:dyDescent="0.3">
      <c r="A1452" t="s">
        <v>3109</v>
      </c>
      <c r="B1452">
        <v>139</v>
      </c>
      <c r="C1452">
        <v>13303319</v>
      </c>
      <c r="D1452" t="s">
        <v>3329</v>
      </c>
      <c r="E1452" t="s">
        <v>4682</v>
      </c>
      <c r="F1452" t="s">
        <v>20</v>
      </c>
      <c r="G1452" t="s">
        <v>21</v>
      </c>
      <c r="H1452">
        <v>32000000</v>
      </c>
      <c r="I1452">
        <v>2011</v>
      </c>
      <c r="J1452">
        <v>6.7</v>
      </c>
    </row>
    <row r="1453" spans="1:10" x14ac:dyDescent="0.3">
      <c r="A1453" t="s">
        <v>4683</v>
      </c>
      <c r="B1453">
        <v>91</v>
      </c>
      <c r="C1453">
        <v>10076136</v>
      </c>
      <c r="D1453" t="s">
        <v>1138</v>
      </c>
      <c r="E1453" t="s">
        <v>4686</v>
      </c>
      <c r="F1453" t="s">
        <v>20</v>
      </c>
      <c r="G1453" t="s">
        <v>4688</v>
      </c>
      <c r="H1453">
        <v>35000000</v>
      </c>
      <c r="I1453">
        <v>1998</v>
      </c>
      <c r="J1453">
        <v>4.8</v>
      </c>
    </row>
    <row r="1454" spans="1:10" x14ac:dyDescent="0.3">
      <c r="A1454" t="s">
        <v>344</v>
      </c>
      <c r="B1454">
        <v>109</v>
      </c>
      <c r="C1454">
        <v>10499968</v>
      </c>
      <c r="D1454" t="s">
        <v>315</v>
      </c>
      <c r="E1454" t="s">
        <v>4689</v>
      </c>
      <c r="F1454" t="s">
        <v>20</v>
      </c>
      <c r="G1454" t="s">
        <v>21</v>
      </c>
      <c r="H1454">
        <v>35000000</v>
      </c>
      <c r="I1454">
        <v>2014</v>
      </c>
      <c r="J1454">
        <v>5.7</v>
      </c>
    </row>
    <row r="1455" spans="1:10" x14ac:dyDescent="0.3">
      <c r="A1455" t="s">
        <v>3185</v>
      </c>
      <c r="B1455">
        <v>102</v>
      </c>
      <c r="C1455">
        <v>7659747</v>
      </c>
      <c r="D1455" t="s">
        <v>772</v>
      </c>
      <c r="E1455" t="s">
        <v>4691</v>
      </c>
      <c r="F1455" t="s">
        <v>20</v>
      </c>
      <c r="G1455" t="s">
        <v>21</v>
      </c>
      <c r="H1455">
        <v>38000000</v>
      </c>
      <c r="I1455">
        <v>2003</v>
      </c>
      <c r="J1455">
        <v>5.0999999999999996</v>
      </c>
    </row>
    <row r="1456" spans="1:10" x14ac:dyDescent="0.3">
      <c r="A1456" t="s">
        <v>4693</v>
      </c>
      <c r="B1456">
        <v>103</v>
      </c>
      <c r="C1456">
        <v>7948159</v>
      </c>
      <c r="D1456" t="s">
        <v>315</v>
      </c>
      <c r="E1456" t="s">
        <v>4694</v>
      </c>
      <c r="F1456" t="s">
        <v>20</v>
      </c>
      <c r="G1456" t="s">
        <v>21</v>
      </c>
      <c r="H1456">
        <v>35000000</v>
      </c>
      <c r="I1456">
        <v>2008</v>
      </c>
      <c r="J1456">
        <v>6</v>
      </c>
    </row>
    <row r="1457" spans="1:10" x14ac:dyDescent="0.3">
      <c r="A1457" t="s">
        <v>3201</v>
      </c>
      <c r="B1457">
        <v>83</v>
      </c>
      <c r="C1457">
        <v>11631245</v>
      </c>
      <c r="D1457" t="s">
        <v>4695</v>
      </c>
      <c r="E1457" t="s">
        <v>4696</v>
      </c>
      <c r="F1457" t="s">
        <v>20</v>
      </c>
      <c r="G1457" t="s">
        <v>21</v>
      </c>
      <c r="H1457">
        <v>35000000</v>
      </c>
      <c r="I1457">
        <v>2006</v>
      </c>
      <c r="J1457">
        <v>4.2</v>
      </c>
    </row>
    <row r="1458" spans="1:10" x14ac:dyDescent="0.3">
      <c r="A1458" t="s">
        <v>296</v>
      </c>
      <c r="B1458">
        <v>123</v>
      </c>
      <c r="C1458">
        <v>10137502</v>
      </c>
      <c r="D1458" t="s">
        <v>4698</v>
      </c>
      <c r="E1458" t="s">
        <v>4699</v>
      </c>
      <c r="F1458" t="s">
        <v>20</v>
      </c>
      <c r="G1458" t="s">
        <v>21</v>
      </c>
      <c r="H1458">
        <v>35000000</v>
      </c>
      <c r="I1458">
        <v>2015</v>
      </c>
      <c r="J1458">
        <v>7.4</v>
      </c>
    </row>
    <row r="1459" spans="1:10" x14ac:dyDescent="0.3">
      <c r="A1459" t="s">
        <v>4701</v>
      </c>
      <c r="B1459">
        <v>101</v>
      </c>
      <c r="C1459">
        <v>6448817</v>
      </c>
      <c r="D1459" t="s">
        <v>24</v>
      </c>
      <c r="E1459" t="s">
        <v>4704</v>
      </c>
      <c r="F1459" t="s">
        <v>20</v>
      </c>
      <c r="G1459" t="s">
        <v>21</v>
      </c>
      <c r="H1459">
        <v>35000000</v>
      </c>
      <c r="I1459">
        <v>1997</v>
      </c>
      <c r="J1459">
        <v>4.5999999999999996</v>
      </c>
    </row>
    <row r="1460" spans="1:10" x14ac:dyDescent="0.3">
      <c r="A1460" t="s">
        <v>127</v>
      </c>
      <c r="B1460">
        <v>117</v>
      </c>
      <c r="C1460">
        <v>7458269</v>
      </c>
      <c r="D1460" t="s">
        <v>936</v>
      </c>
      <c r="E1460" t="s">
        <v>4706</v>
      </c>
      <c r="F1460" t="s">
        <v>20</v>
      </c>
      <c r="G1460" t="s">
        <v>21</v>
      </c>
      <c r="H1460">
        <v>35000000</v>
      </c>
      <c r="I1460">
        <v>2006</v>
      </c>
      <c r="J1460">
        <v>6.9</v>
      </c>
    </row>
    <row r="1461" spans="1:10" x14ac:dyDescent="0.3">
      <c r="A1461" t="s">
        <v>709</v>
      </c>
      <c r="B1461">
        <v>114</v>
      </c>
      <c r="C1461">
        <v>4651977</v>
      </c>
      <c r="D1461" t="s">
        <v>2190</v>
      </c>
      <c r="E1461" t="s">
        <v>4709</v>
      </c>
      <c r="F1461" t="s">
        <v>20</v>
      </c>
      <c r="G1461" t="s">
        <v>21</v>
      </c>
      <c r="H1461">
        <v>35000000</v>
      </c>
      <c r="I1461">
        <v>1992</v>
      </c>
      <c r="J1461">
        <v>6.9</v>
      </c>
    </row>
    <row r="1462" spans="1:10" x14ac:dyDescent="0.3">
      <c r="A1462" t="s">
        <v>2413</v>
      </c>
      <c r="B1462">
        <v>330</v>
      </c>
      <c r="C1462">
        <v>4496583</v>
      </c>
      <c r="D1462" t="s">
        <v>1272</v>
      </c>
      <c r="E1462" t="s">
        <v>4710</v>
      </c>
      <c r="F1462" t="s">
        <v>20</v>
      </c>
      <c r="G1462" t="s">
        <v>21</v>
      </c>
      <c r="H1462">
        <v>35000000</v>
      </c>
      <c r="I1462">
        <v>1993</v>
      </c>
      <c r="J1462">
        <v>8</v>
      </c>
    </row>
    <row r="1463" spans="1:10" x14ac:dyDescent="0.3">
      <c r="A1463" t="s">
        <v>4711</v>
      </c>
      <c r="B1463">
        <v>121</v>
      </c>
      <c r="C1463">
        <v>2221994</v>
      </c>
      <c r="D1463" t="s">
        <v>919</v>
      </c>
      <c r="E1463" t="s">
        <v>4712</v>
      </c>
      <c r="F1463" t="s">
        <v>20</v>
      </c>
      <c r="G1463" t="s">
        <v>4713</v>
      </c>
      <c r="H1463">
        <v>35000000</v>
      </c>
      <c r="I1463">
        <v>1997</v>
      </c>
      <c r="J1463">
        <v>6.4</v>
      </c>
    </row>
    <row r="1464" spans="1:10" x14ac:dyDescent="0.3">
      <c r="A1464" t="s">
        <v>1470</v>
      </c>
      <c r="B1464">
        <v>114</v>
      </c>
      <c r="C1464">
        <v>6592103</v>
      </c>
      <c r="D1464" t="s">
        <v>1403</v>
      </c>
      <c r="E1464" t="s">
        <v>4714</v>
      </c>
      <c r="F1464" t="s">
        <v>20</v>
      </c>
      <c r="G1464" t="s">
        <v>966</v>
      </c>
      <c r="H1464">
        <v>35000000</v>
      </c>
      <c r="I1464">
        <v>2002</v>
      </c>
      <c r="J1464">
        <v>6.3</v>
      </c>
    </row>
    <row r="1465" spans="1:10" x14ac:dyDescent="0.3">
      <c r="A1465" t="s">
        <v>4716</v>
      </c>
      <c r="B1465">
        <v>156</v>
      </c>
      <c r="D1465" t="s">
        <v>2088</v>
      </c>
      <c r="E1465" t="s">
        <v>4717</v>
      </c>
      <c r="F1465" t="s">
        <v>20</v>
      </c>
      <c r="G1465" t="s">
        <v>4718</v>
      </c>
      <c r="H1465">
        <v>35000000</v>
      </c>
      <c r="I1465">
        <v>1980</v>
      </c>
      <c r="J1465">
        <v>8.4</v>
      </c>
    </row>
    <row r="1466" spans="1:10" x14ac:dyDescent="0.3">
      <c r="A1466" t="s">
        <v>4719</v>
      </c>
      <c r="B1466">
        <v>135</v>
      </c>
      <c r="C1466">
        <v>1877179</v>
      </c>
      <c r="D1466" t="s">
        <v>813</v>
      </c>
      <c r="E1466" t="s">
        <v>4720</v>
      </c>
      <c r="F1466" t="s">
        <v>965</v>
      </c>
      <c r="G1466" t="s">
        <v>966</v>
      </c>
      <c r="I1466">
        <v>1995</v>
      </c>
      <c r="J1466">
        <v>7.1</v>
      </c>
    </row>
    <row r="1467" spans="1:10" x14ac:dyDescent="0.3">
      <c r="A1467" t="s">
        <v>713</v>
      </c>
      <c r="B1467">
        <v>148</v>
      </c>
      <c r="C1467">
        <v>630779</v>
      </c>
      <c r="D1467" t="s">
        <v>4723</v>
      </c>
      <c r="E1467" t="s">
        <v>4725</v>
      </c>
      <c r="F1467" t="s">
        <v>20</v>
      </c>
      <c r="G1467" t="s">
        <v>21</v>
      </c>
      <c r="H1467">
        <v>35000000</v>
      </c>
      <c r="I1467">
        <v>1999</v>
      </c>
      <c r="J1467">
        <v>6.8</v>
      </c>
    </row>
    <row r="1468" spans="1:10" x14ac:dyDescent="0.3">
      <c r="A1468" t="s">
        <v>757</v>
      </c>
      <c r="B1468">
        <v>148</v>
      </c>
      <c r="C1468">
        <v>5100937</v>
      </c>
      <c r="D1468" t="s">
        <v>2190</v>
      </c>
      <c r="E1468" t="s">
        <v>4729</v>
      </c>
      <c r="F1468" t="s">
        <v>1800</v>
      </c>
      <c r="G1468" t="s">
        <v>1890</v>
      </c>
      <c r="I1468">
        <v>2010</v>
      </c>
      <c r="J1468">
        <v>7.5</v>
      </c>
    </row>
    <row r="1469" spans="1:10" x14ac:dyDescent="0.3">
      <c r="A1469" t="s">
        <v>4731</v>
      </c>
      <c r="B1469">
        <v>93</v>
      </c>
      <c r="D1469" t="s">
        <v>4732</v>
      </c>
      <c r="E1469" t="s">
        <v>4733</v>
      </c>
      <c r="F1469" t="s">
        <v>20</v>
      </c>
      <c r="G1469" t="s">
        <v>966</v>
      </c>
      <c r="H1469">
        <v>32000000</v>
      </c>
      <c r="I1469">
        <v>2006</v>
      </c>
      <c r="J1469">
        <v>5.7</v>
      </c>
    </row>
    <row r="1470" spans="1:10" x14ac:dyDescent="0.3">
      <c r="A1470" t="s">
        <v>4734</v>
      </c>
      <c r="B1470">
        <v>104</v>
      </c>
      <c r="D1470" t="s">
        <v>1272</v>
      </c>
      <c r="E1470" t="s">
        <v>4735</v>
      </c>
      <c r="F1470" t="s">
        <v>20</v>
      </c>
      <c r="G1470" t="s">
        <v>21</v>
      </c>
      <c r="H1470">
        <v>23000000</v>
      </c>
      <c r="I1470">
        <v>2009</v>
      </c>
      <c r="J1470">
        <v>7.2</v>
      </c>
    </row>
    <row r="1471" spans="1:10" x14ac:dyDescent="0.3">
      <c r="A1471" t="s">
        <v>2558</v>
      </c>
      <c r="B1471">
        <v>113</v>
      </c>
      <c r="C1471">
        <v>102413606</v>
      </c>
      <c r="D1471" t="s">
        <v>1082</v>
      </c>
      <c r="E1471" t="s">
        <v>4738</v>
      </c>
      <c r="F1471" t="s">
        <v>20</v>
      </c>
      <c r="G1471" t="s">
        <v>21</v>
      </c>
      <c r="H1471">
        <v>34000000</v>
      </c>
      <c r="I1471">
        <v>2014</v>
      </c>
      <c r="J1471">
        <v>6.8</v>
      </c>
    </row>
    <row r="1472" spans="1:10" x14ac:dyDescent="0.3">
      <c r="A1472" t="s">
        <v>4740</v>
      </c>
      <c r="B1472">
        <v>91</v>
      </c>
      <c r="C1472">
        <v>10214013</v>
      </c>
      <c r="D1472" t="s">
        <v>1099</v>
      </c>
      <c r="E1472" t="s">
        <v>4742</v>
      </c>
      <c r="F1472" t="s">
        <v>20</v>
      </c>
      <c r="G1472" t="s">
        <v>21</v>
      </c>
      <c r="H1472">
        <v>35000000</v>
      </c>
      <c r="I1472">
        <v>2015</v>
      </c>
      <c r="J1472">
        <v>5.4</v>
      </c>
    </row>
    <row r="1473" spans="1:10" x14ac:dyDescent="0.3">
      <c r="A1473" t="s">
        <v>330</v>
      </c>
      <c r="B1473">
        <v>139</v>
      </c>
      <c r="C1473">
        <v>32000000</v>
      </c>
      <c r="D1473" t="s">
        <v>146</v>
      </c>
      <c r="E1473" t="s">
        <v>4744</v>
      </c>
      <c r="F1473" t="s">
        <v>20</v>
      </c>
      <c r="G1473" t="s">
        <v>21</v>
      </c>
      <c r="H1473">
        <v>30000000</v>
      </c>
      <c r="I1473">
        <v>1993</v>
      </c>
      <c r="J1473">
        <v>7.2</v>
      </c>
    </row>
    <row r="1474" spans="1:10" x14ac:dyDescent="0.3">
      <c r="A1474" t="s">
        <v>802</v>
      </c>
      <c r="B1474">
        <v>96</v>
      </c>
      <c r="C1474">
        <v>10139254</v>
      </c>
      <c r="D1474" t="s">
        <v>1216</v>
      </c>
      <c r="E1474" t="s">
        <v>4746</v>
      </c>
      <c r="F1474" t="s">
        <v>20</v>
      </c>
      <c r="G1474" t="s">
        <v>21</v>
      </c>
      <c r="H1474">
        <v>35000000</v>
      </c>
      <c r="I1474">
        <v>2006</v>
      </c>
      <c r="J1474">
        <v>7.3</v>
      </c>
    </row>
    <row r="1475" spans="1:10" x14ac:dyDescent="0.3">
      <c r="A1475" t="s">
        <v>4747</v>
      </c>
      <c r="B1475">
        <v>102</v>
      </c>
      <c r="C1475">
        <v>11227940</v>
      </c>
      <c r="D1475" t="s">
        <v>4749</v>
      </c>
      <c r="E1475" t="s">
        <v>4750</v>
      </c>
      <c r="F1475" t="s">
        <v>20</v>
      </c>
      <c r="G1475" t="s">
        <v>21</v>
      </c>
      <c r="H1475">
        <v>34000000</v>
      </c>
      <c r="I1475">
        <v>1999</v>
      </c>
      <c r="J1475">
        <v>5.2</v>
      </c>
    </row>
    <row r="1476" spans="1:10" x14ac:dyDescent="0.3">
      <c r="A1476" t="s">
        <v>1172</v>
      </c>
      <c r="B1476">
        <v>96</v>
      </c>
      <c r="C1476">
        <v>183125</v>
      </c>
      <c r="D1476" t="s">
        <v>315</v>
      </c>
      <c r="E1476" t="s">
        <v>4752</v>
      </c>
      <c r="F1476" t="s">
        <v>20</v>
      </c>
      <c r="G1476" t="s">
        <v>21</v>
      </c>
      <c r="H1476">
        <v>35000000</v>
      </c>
      <c r="I1476">
        <v>2012</v>
      </c>
      <c r="J1476">
        <v>5.5</v>
      </c>
    </row>
    <row r="1477" spans="1:10" x14ac:dyDescent="0.3">
      <c r="A1477" t="s">
        <v>4754</v>
      </c>
      <c r="B1477">
        <v>101</v>
      </c>
      <c r="C1477">
        <v>15081783</v>
      </c>
      <c r="D1477" t="s">
        <v>428</v>
      </c>
      <c r="E1477" t="s">
        <v>4757</v>
      </c>
      <c r="F1477" t="s">
        <v>460</v>
      </c>
      <c r="G1477" t="s">
        <v>461</v>
      </c>
      <c r="H1477">
        <v>34000000</v>
      </c>
      <c r="I1477">
        <v>2008</v>
      </c>
      <c r="J1477">
        <v>7.7</v>
      </c>
    </row>
    <row r="1478" spans="1:10" x14ac:dyDescent="0.3">
      <c r="A1478" t="s">
        <v>4759</v>
      </c>
      <c r="B1478">
        <v>128</v>
      </c>
      <c r="C1478">
        <v>37432299</v>
      </c>
      <c r="D1478" t="s">
        <v>146</v>
      </c>
      <c r="E1478" t="s">
        <v>4762</v>
      </c>
      <c r="F1478" t="s">
        <v>20</v>
      </c>
      <c r="G1478" t="s">
        <v>21</v>
      </c>
      <c r="H1478">
        <v>34000000</v>
      </c>
      <c r="I1478">
        <v>2015</v>
      </c>
      <c r="J1478">
        <v>7.1</v>
      </c>
    </row>
    <row r="1479" spans="1:10" x14ac:dyDescent="0.3">
      <c r="A1479" t="s">
        <v>4764</v>
      </c>
      <c r="B1479">
        <v>109</v>
      </c>
      <c r="C1479">
        <v>10654581</v>
      </c>
      <c r="D1479" t="s">
        <v>1740</v>
      </c>
      <c r="E1479" t="s">
        <v>4765</v>
      </c>
      <c r="F1479" t="s">
        <v>20</v>
      </c>
      <c r="G1479" t="s">
        <v>21</v>
      </c>
      <c r="H1479">
        <v>34000000</v>
      </c>
      <c r="I1479">
        <v>1999</v>
      </c>
      <c r="J1479">
        <v>5.3</v>
      </c>
    </row>
    <row r="1480" spans="1:10" x14ac:dyDescent="0.3">
      <c r="A1480" t="s">
        <v>4766</v>
      </c>
      <c r="B1480">
        <v>114</v>
      </c>
      <c r="C1480">
        <v>6543194</v>
      </c>
      <c r="D1480" t="s">
        <v>1510</v>
      </c>
      <c r="E1480" t="s">
        <v>4768</v>
      </c>
      <c r="F1480" t="s">
        <v>20</v>
      </c>
      <c r="G1480" t="s">
        <v>21</v>
      </c>
      <c r="H1480">
        <v>34000000</v>
      </c>
      <c r="I1480">
        <v>2000</v>
      </c>
      <c r="J1480">
        <v>5.6</v>
      </c>
    </row>
    <row r="1481" spans="1:10" x14ac:dyDescent="0.3">
      <c r="A1481" t="s">
        <v>2925</v>
      </c>
      <c r="B1481">
        <v>105</v>
      </c>
      <c r="C1481">
        <v>13101142</v>
      </c>
      <c r="D1481" t="s">
        <v>2487</v>
      </c>
      <c r="E1481" t="s">
        <v>4770</v>
      </c>
      <c r="F1481" t="s">
        <v>20</v>
      </c>
      <c r="G1481" t="s">
        <v>21</v>
      </c>
      <c r="H1481">
        <v>35000000</v>
      </c>
      <c r="I1481">
        <v>2012</v>
      </c>
      <c r="J1481">
        <v>5.7</v>
      </c>
    </row>
    <row r="1482" spans="1:10" x14ac:dyDescent="0.3">
      <c r="A1482" t="s">
        <v>4113</v>
      </c>
      <c r="B1482">
        <v>141</v>
      </c>
      <c r="C1482">
        <v>8324748</v>
      </c>
      <c r="D1482" t="s">
        <v>3692</v>
      </c>
      <c r="E1482" t="s">
        <v>4773</v>
      </c>
      <c r="F1482" t="s">
        <v>20</v>
      </c>
      <c r="G1482" t="s">
        <v>34</v>
      </c>
      <c r="H1482">
        <v>35000000</v>
      </c>
      <c r="I1482">
        <v>2013</v>
      </c>
      <c r="J1482">
        <v>7.1</v>
      </c>
    </row>
    <row r="1483" spans="1:10" x14ac:dyDescent="0.3">
      <c r="A1483" t="s">
        <v>1105</v>
      </c>
      <c r="B1483">
        <v>195</v>
      </c>
      <c r="D1483" t="s">
        <v>3794</v>
      </c>
      <c r="E1483" t="s">
        <v>4775</v>
      </c>
      <c r="F1483" t="s">
        <v>20</v>
      </c>
      <c r="G1483" t="s">
        <v>21</v>
      </c>
      <c r="H1483">
        <v>35000000</v>
      </c>
      <c r="I1483">
        <v>1981</v>
      </c>
      <c r="J1483">
        <v>7.5</v>
      </c>
    </row>
    <row r="1484" spans="1:10" x14ac:dyDescent="0.3">
      <c r="A1484" t="s">
        <v>2482</v>
      </c>
      <c r="B1484">
        <v>138</v>
      </c>
      <c r="C1484">
        <v>141340178</v>
      </c>
      <c r="D1484" t="s">
        <v>2588</v>
      </c>
      <c r="E1484" t="s">
        <v>4776</v>
      </c>
      <c r="F1484" t="s">
        <v>20</v>
      </c>
      <c r="G1484" t="s">
        <v>21</v>
      </c>
      <c r="H1484">
        <v>40000000</v>
      </c>
      <c r="I1484">
        <v>1992</v>
      </c>
      <c r="J1484">
        <v>7.6</v>
      </c>
    </row>
    <row r="1485" spans="1:10" x14ac:dyDescent="0.3">
      <c r="A1485" t="s">
        <v>2211</v>
      </c>
      <c r="B1485">
        <v>101</v>
      </c>
      <c r="C1485">
        <v>51758599</v>
      </c>
      <c r="D1485" t="s">
        <v>2281</v>
      </c>
      <c r="E1485" t="s">
        <v>4777</v>
      </c>
      <c r="F1485" t="s">
        <v>20</v>
      </c>
      <c r="G1485" t="s">
        <v>21</v>
      </c>
      <c r="H1485">
        <v>33000000</v>
      </c>
      <c r="I1485">
        <v>2001</v>
      </c>
      <c r="J1485">
        <v>5.5</v>
      </c>
    </row>
    <row r="1486" spans="1:10" x14ac:dyDescent="0.3">
      <c r="A1486" t="s">
        <v>1037</v>
      </c>
      <c r="B1486">
        <v>99</v>
      </c>
      <c r="C1486">
        <v>117559438</v>
      </c>
      <c r="D1486" t="s">
        <v>1151</v>
      </c>
      <c r="E1486" t="s">
        <v>4778</v>
      </c>
      <c r="F1486" t="s">
        <v>20</v>
      </c>
      <c r="G1486" t="s">
        <v>21</v>
      </c>
      <c r="H1486">
        <v>30000000</v>
      </c>
      <c r="I1486">
        <v>2000</v>
      </c>
      <c r="J1486">
        <v>5.0999999999999996</v>
      </c>
    </row>
    <row r="1487" spans="1:10" x14ac:dyDescent="0.3">
      <c r="A1487" t="s">
        <v>4779</v>
      </c>
      <c r="B1487">
        <v>85</v>
      </c>
      <c r="C1487">
        <v>4091</v>
      </c>
      <c r="D1487" t="s">
        <v>185</v>
      </c>
      <c r="E1487" t="s">
        <v>4782</v>
      </c>
      <c r="F1487" t="s">
        <v>20</v>
      </c>
      <c r="G1487" t="s">
        <v>397</v>
      </c>
      <c r="H1487">
        <v>34000000</v>
      </c>
      <c r="I1487">
        <v>2013</v>
      </c>
      <c r="J1487">
        <v>6.3</v>
      </c>
    </row>
    <row r="1488" spans="1:10" x14ac:dyDescent="0.3">
      <c r="A1488" t="s">
        <v>4784</v>
      </c>
      <c r="B1488">
        <v>89</v>
      </c>
      <c r="C1488">
        <v>21426805</v>
      </c>
      <c r="D1488" t="s">
        <v>232</v>
      </c>
      <c r="E1488" t="s">
        <v>4786</v>
      </c>
      <c r="F1488" t="s">
        <v>20</v>
      </c>
      <c r="G1488" t="s">
        <v>21</v>
      </c>
      <c r="H1488">
        <v>30000000</v>
      </c>
      <c r="I1488">
        <v>2011</v>
      </c>
      <c r="J1488">
        <v>4.9000000000000004</v>
      </c>
    </row>
    <row r="1489" spans="1:10" x14ac:dyDescent="0.3">
      <c r="A1489" t="s">
        <v>4788</v>
      </c>
      <c r="B1489">
        <v>99</v>
      </c>
      <c r="C1489">
        <v>35057332</v>
      </c>
      <c r="D1489" t="s">
        <v>4790</v>
      </c>
      <c r="E1489" t="s">
        <v>4792</v>
      </c>
      <c r="F1489" t="s">
        <v>20</v>
      </c>
      <c r="G1489" t="s">
        <v>21</v>
      </c>
      <c r="H1489">
        <v>33000000</v>
      </c>
      <c r="I1489">
        <v>2012</v>
      </c>
      <c r="J1489">
        <v>6.5</v>
      </c>
    </row>
    <row r="1490" spans="1:10" x14ac:dyDescent="0.3">
      <c r="A1490" t="s">
        <v>3643</v>
      </c>
      <c r="B1490">
        <v>105</v>
      </c>
      <c r="C1490">
        <v>34014398</v>
      </c>
      <c r="D1490" t="s">
        <v>4793</v>
      </c>
      <c r="E1490" t="s">
        <v>4794</v>
      </c>
      <c r="F1490" t="s">
        <v>20</v>
      </c>
      <c r="G1490" t="s">
        <v>520</v>
      </c>
      <c r="H1490">
        <v>33000000</v>
      </c>
      <c r="I1490">
        <v>2006</v>
      </c>
      <c r="J1490">
        <v>5.6</v>
      </c>
    </row>
    <row r="1491" spans="1:10" x14ac:dyDescent="0.3">
      <c r="A1491" t="s">
        <v>4796</v>
      </c>
      <c r="B1491">
        <v>97</v>
      </c>
      <c r="C1491">
        <v>28927720</v>
      </c>
      <c r="D1491" t="s">
        <v>3049</v>
      </c>
      <c r="E1491" t="s">
        <v>4797</v>
      </c>
      <c r="F1491" t="s">
        <v>20</v>
      </c>
      <c r="G1491" t="s">
        <v>21</v>
      </c>
      <c r="H1491">
        <v>33000000</v>
      </c>
      <c r="I1491">
        <v>2000</v>
      </c>
      <c r="J1491">
        <v>5.3</v>
      </c>
    </row>
    <row r="1492" spans="1:10" x14ac:dyDescent="0.3">
      <c r="A1492" t="s">
        <v>4799</v>
      </c>
      <c r="B1492">
        <v>140</v>
      </c>
      <c r="C1492">
        <v>33682273</v>
      </c>
      <c r="D1492" t="s">
        <v>315</v>
      </c>
      <c r="E1492" t="s">
        <v>4801</v>
      </c>
      <c r="F1492" t="s">
        <v>20</v>
      </c>
      <c r="G1492" t="s">
        <v>21</v>
      </c>
      <c r="H1492">
        <v>33000000</v>
      </c>
      <c r="I1492">
        <v>2004</v>
      </c>
      <c r="J1492">
        <v>6.5</v>
      </c>
    </row>
    <row r="1493" spans="1:10" x14ac:dyDescent="0.3">
      <c r="A1493" t="s">
        <v>4803</v>
      </c>
      <c r="B1493">
        <v>118</v>
      </c>
      <c r="C1493">
        <v>4280577</v>
      </c>
      <c r="D1493" t="s">
        <v>3093</v>
      </c>
      <c r="E1493" t="s">
        <v>4804</v>
      </c>
      <c r="F1493" t="s">
        <v>20</v>
      </c>
      <c r="G1493" t="s">
        <v>21</v>
      </c>
      <c r="H1493">
        <v>10000000</v>
      </c>
      <c r="I1493">
        <v>2005</v>
      </c>
      <c r="J1493">
        <v>6.8</v>
      </c>
    </row>
    <row r="1494" spans="1:10" x14ac:dyDescent="0.3">
      <c r="A1494" t="s">
        <v>4805</v>
      </c>
      <c r="B1494">
        <v>94</v>
      </c>
      <c r="C1494">
        <v>17120019</v>
      </c>
      <c r="D1494" t="s">
        <v>227</v>
      </c>
      <c r="E1494" t="s">
        <v>4806</v>
      </c>
      <c r="F1494" t="s">
        <v>20</v>
      </c>
      <c r="G1494" t="s">
        <v>21</v>
      </c>
      <c r="H1494">
        <v>30000000</v>
      </c>
      <c r="I1494">
        <v>2012</v>
      </c>
      <c r="J1494">
        <v>6.5</v>
      </c>
    </row>
    <row r="1495" spans="1:10" x14ac:dyDescent="0.3">
      <c r="A1495" t="s">
        <v>252</v>
      </c>
      <c r="B1495">
        <v>124</v>
      </c>
      <c r="C1495">
        <v>8406264</v>
      </c>
      <c r="D1495" t="s">
        <v>936</v>
      </c>
      <c r="E1495" t="s">
        <v>4808</v>
      </c>
      <c r="F1495" t="s">
        <v>20</v>
      </c>
      <c r="G1495" t="s">
        <v>21</v>
      </c>
      <c r="H1495">
        <v>38000000</v>
      </c>
      <c r="I1495">
        <v>1999</v>
      </c>
      <c r="J1495">
        <v>6</v>
      </c>
    </row>
    <row r="1496" spans="1:10" x14ac:dyDescent="0.3">
      <c r="A1496" t="s">
        <v>4809</v>
      </c>
      <c r="B1496">
        <v>134</v>
      </c>
      <c r="C1496">
        <v>309125409</v>
      </c>
      <c r="D1496" t="s">
        <v>16</v>
      </c>
      <c r="E1496" t="s">
        <v>4810</v>
      </c>
      <c r="F1496" t="s">
        <v>20</v>
      </c>
      <c r="G1496" t="s">
        <v>21</v>
      </c>
      <c r="H1496">
        <v>32500000</v>
      </c>
      <c r="I1496">
        <v>1983</v>
      </c>
      <c r="J1496">
        <v>8.4</v>
      </c>
    </row>
    <row r="1497" spans="1:10" x14ac:dyDescent="0.3">
      <c r="A1497" t="s">
        <v>4812</v>
      </c>
      <c r="B1497">
        <v>113</v>
      </c>
      <c r="C1497">
        <v>10955425</v>
      </c>
      <c r="D1497" t="s">
        <v>1823</v>
      </c>
      <c r="E1497" t="s">
        <v>4814</v>
      </c>
      <c r="F1497" t="s">
        <v>20</v>
      </c>
      <c r="G1497" t="s">
        <v>34</v>
      </c>
      <c r="H1497">
        <v>30000000</v>
      </c>
      <c r="I1497">
        <v>2008</v>
      </c>
      <c r="J1497">
        <v>6</v>
      </c>
    </row>
    <row r="1498" spans="1:10" x14ac:dyDescent="0.3">
      <c r="A1498" t="s">
        <v>4084</v>
      </c>
      <c r="B1498">
        <v>124</v>
      </c>
      <c r="C1498">
        <v>34180954</v>
      </c>
      <c r="D1498" t="s">
        <v>146</v>
      </c>
      <c r="E1498" t="s">
        <v>4816</v>
      </c>
      <c r="F1498" t="s">
        <v>20</v>
      </c>
      <c r="G1498" t="s">
        <v>21</v>
      </c>
      <c r="H1498">
        <v>32000000</v>
      </c>
      <c r="I1498">
        <v>2008</v>
      </c>
      <c r="J1498">
        <v>7.6</v>
      </c>
    </row>
    <row r="1499" spans="1:10" x14ac:dyDescent="0.3">
      <c r="A1499" t="s">
        <v>4818</v>
      </c>
      <c r="B1499">
        <v>98</v>
      </c>
      <c r="C1499">
        <v>17225675</v>
      </c>
      <c r="D1499" t="s">
        <v>1099</v>
      </c>
      <c r="E1499" t="s">
        <v>4819</v>
      </c>
      <c r="F1499" t="s">
        <v>20</v>
      </c>
      <c r="G1499" t="s">
        <v>21</v>
      </c>
      <c r="I1499">
        <v>2012</v>
      </c>
      <c r="J1499">
        <v>5.6</v>
      </c>
    </row>
    <row r="1500" spans="1:10" x14ac:dyDescent="0.3">
      <c r="A1500" t="s">
        <v>170</v>
      </c>
      <c r="B1500">
        <v>97</v>
      </c>
      <c r="C1500">
        <v>173381405</v>
      </c>
      <c r="D1500" t="s">
        <v>1696</v>
      </c>
      <c r="E1500" t="s">
        <v>4820</v>
      </c>
      <c r="F1500" t="s">
        <v>20</v>
      </c>
      <c r="G1500" t="s">
        <v>21</v>
      </c>
      <c r="H1500">
        <v>33000000</v>
      </c>
      <c r="I1500">
        <v>2003</v>
      </c>
      <c r="J1500">
        <v>6.9</v>
      </c>
    </row>
    <row r="1501" spans="1:10" x14ac:dyDescent="0.3">
      <c r="A1501" t="s">
        <v>477</v>
      </c>
      <c r="B1501">
        <v>123</v>
      </c>
      <c r="C1501">
        <v>104632573</v>
      </c>
      <c r="D1501" t="s">
        <v>4262</v>
      </c>
      <c r="E1501" t="s">
        <v>4822</v>
      </c>
      <c r="F1501" t="s">
        <v>20</v>
      </c>
      <c r="G1501" t="s">
        <v>21</v>
      </c>
      <c r="H1501">
        <v>32000000</v>
      </c>
      <c r="I1501">
        <v>1996</v>
      </c>
      <c r="J1501">
        <v>6.4</v>
      </c>
    </row>
    <row r="1502" spans="1:10" x14ac:dyDescent="0.3">
      <c r="A1502" t="s">
        <v>2606</v>
      </c>
      <c r="B1502">
        <v>99</v>
      </c>
      <c r="C1502">
        <v>81150692</v>
      </c>
      <c r="D1502" t="s">
        <v>4824</v>
      </c>
      <c r="E1502" t="s">
        <v>4825</v>
      </c>
      <c r="F1502" t="s">
        <v>20</v>
      </c>
      <c r="G1502" t="s">
        <v>182</v>
      </c>
      <c r="H1502">
        <v>35000000</v>
      </c>
      <c r="I1502">
        <v>2002</v>
      </c>
      <c r="J1502">
        <v>5.0999999999999996</v>
      </c>
    </row>
    <row r="1503" spans="1:10" x14ac:dyDescent="0.3">
      <c r="A1503" t="s">
        <v>709</v>
      </c>
      <c r="B1503">
        <v>101</v>
      </c>
      <c r="C1503">
        <v>60328558</v>
      </c>
      <c r="D1503" t="s">
        <v>4826</v>
      </c>
      <c r="E1503" t="s">
        <v>4827</v>
      </c>
      <c r="F1503" t="s">
        <v>20</v>
      </c>
      <c r="G1503" t="s">
        <v>21</v>
      </c>
      <c r="H1503">
        <v>32000000</v>
      </c>
      <c r="I1503">
        <v>1988</v>
      </c>
      <c r="J1503">
        <v>7</v>
      </c>
    </row>
    <row r="1504" spans="1:10" x14ac:dyDescent="0.3">
      <c r="A1504" t="s">
        <v>4828</v>
      </c>
      <c r="B1504">
        <v>92</v>
      </c>
      <c r="C1504">
        <v>80197993</v>
      </c>
      <c r="D1504" t="s">
        <v>4829</v>
      </c>
      <c r="E1504" t="s">
        <v>4830</v>
      </c>
      <c r="F1504" t="s">
        <v>20</v>
      </c>
      <c r="G1504" t="s">
        <v>520</v>
      </c>
      <c r="H1504">
        <v>32000000</v>
      </c>
      <c r="I1504">
        <v>2006</v>
      </c>
      <c r="J1504">
        <v>5.7</v>
      </c>
    </row>
    <row r="1505" spans="1:10" x14ac:dyDescent="0.3">
      <c r="A1505" t="s">
        <v>652</v>
      </c>
      <c r="B1505">
        <v>131</v>
      </c>
      <c r="C1505">
        <v>169076745</v>
      </c>
      <c r="D1505" t="s">
        <v>1106</v>
      </c>
      <c r="E1505" t="s">
        <v>4833</v>
      </c>
      <c r="F1505" t="s">
        <v>20</v>
      </c>
      <c r="G1505" t="s">
        <v>21</v>
      </c>
      <c r="H1505">
        <v>32500000</v>
      </c>
      <c r="I1505">
        <v>2011</v>
      </c>
      <c r="J1505">
        <v>6.8</v>
      </c>
    </row>
    <row r="1506" spans="1:10" x14ac:dyDescent="0.3">
      <c r="A1506" t="s">
        <v>3831</v>
      </c>
      <c r="B1506">
        <v>107</v>
      </c>
      <c r="C1506">
        <v>101470202</v>
      </c>
      <c r="D1506" t="s">
        <v>1806</v>
      </c>
      <c r="E1506" t="s">
        <v>4835</v>
      </c>
      <c r="F1506" t="s">
        <v>20</v>
      </c>
      <c r="G1506" t="s">
        <v>21</v>
      </c>
      <c r="H1506">
        <v>32000000</v>
      </c>
      <c r="I1506">
        <v>2013</v>
      </c>
      <c r="J1506">
        <v>6.7</v>
      </c>
    </row>
    <row r="1507" spans="1:10" x14ac:dyDescent="0.3">
      <c r="A1507" t="s">
        <v>4836</v>
      </c>
      <c r="B1507">
        <v>103</v>
      </c>
      <c r="C1507">
        <v>50041732</v>
      </c>
      <c r="D1507" t="s">
        <v>3960</v>
      </c>
      <c r="E1507" t="s">
        <v>4837</v>
      </c>
      <c r="F1507" t="s">
        <v>20</v>
      </c>
      <c r="G1507" t="s">
        <v>21</v>
      </c>
      <c r="H1507">
        <v>29000000</v>
      </c>
      <c r="I1507">
        <v>1999</v>
      </c>
      <c r="J1507">
        <v>6.2</v>
      </c>
    </row>
    <row r="1508" spans="1:10" x14ac:dyDescent="0.3">
      <c r="A1508" t="s">
        <v>4759</v>
      </c>
      <c r="B1508">
        <v>129</v>
      </c>
      <c r="C1508">
        <v>48814909</v>
      </c>
      <c r="D1508" t="s">
        <v>1017</v>
      </c>
      <c r="E1508" t="s">
        <v>4838</v>
      </c>
      <c r="F1508" t="s">
        <v>20</v>
      </c>
      <c r="G1508" t="s">
        <v>21</v>
      </c>
      <c r="H1508">
        <v>32000000</v>
      </c>
      <c r="I1508">
        <v>2000</v>
      </c>
      <c r="J1508">
        <v>7.2</v>
      </c>
    </row>
    <row r="1509" spans="1:10" x14ac:dyDescent="0.3">
      <c r="A1509" t="s">
        <v>4839</v>
      </c>
      <c r="B1509">
        <v>107</v>
      </c>
      <c r="C1509">
        <v>57744720</v>
      </c>
      <c r="D1509" t="s">
        <v>227</v>
      </c>
      <c r="E1509" t="s">
        <v>4840</v>
      </c>
      <c r="F1509" t="s">
        <v>20</v>
      </c>
      <c r="G1509" t="s">
        <v>21</v>
      </c>
      <c r="H1509">
        <v>20000000</v>
      </c>
      <c r="I1509">
        <v>2010</v>
      </c>
      <c r="J1509">
        <v>6.2</v>
      </c>
    </row>
    <row r="1510" spans="1:10" x14ac:dyDescent="0.3">
      <c r="A1510" t="s">
        <v>4841</v>
      </c>
      <c r="B1510">
        <v>89</v>
      </c>
      <c r="C1510">
        <v>21784432</v>
      </c>
      <c r="D1510" t="s">
        <v>1099</v>
      </c>
      <c r="E1510" t="s">
        <v>4842</v>
      </c>
      <c r="F1510" t="s">
        <v>20</v>
      </c>
      <c r="G1510" t="s">
        <v>21</v>
      </c>
      <c r="H1510">
        <v>35000000</v>
      </c>
      <c r="I1510">
        <v>2013</v>
      </c>
      <c r="J1510">
        <v>5.6</v>
      </c>
    </row>
    <row r="1511" spans="1:10" x14ac:dyDescent="0.3">
      <c r="A1511" t="s">
        <v>3135</v>
      </c>
      <c r="B1511">
        <v>113</v>
      </c>
      <c r="C1511">
        <v>37911876</v>
      </c>
      <c r="D1511" t="s">
        <v>1151</v>
      </c>
      <c r="E1511" t="s">
        <v>4843</v>
      </c>
      <c r="F1511" t="s">
        <v>20</v>
      </c>
      <c r="G1511" t="s">
        <v>21</v>
      </c>
      <c r="H1511">
        <v>32000000</v>
      </c>
      <c r="I1511">
        <v>2011</v>
      </c>
      <c r="J1511">
        <v>4.4000000000000004</v>
      </c>
    </row>
    <row r="1512" spans="1:10" x14ac:dyDescent="0.3">
      <c r="A1512" t="s">
        <v>494</v>
      </c>
      <c r="B1512">
        <v>93</v>
      </c>
      <c r="C1512">
        <v>54696902</v>
      </c>
      <c r="D1512" t="s">
        <v>3158</v>
      </c>
      <c r="E1512" t="s">
        <v>4846</v>
      </c>
      <c r="F1512" t="s">
        <v>20</v>
      </c>
      <c r="G1512" t="s">
        <v>21</v>
      </c>
      <c r="H1512">
        <v>32000000</v>
      </c>
      <c r="I1512">
        <v>2011</v>
      </c>
      <c r="J1512">
        <v>7.5</v>
      </c>
    </row>
    <row r="1513" spans="1:10" x14ac:dyDescent="0.3">
      <c r="A1513" t="s">
        <v>3189</v>
      </c>
      <c r="B1513">
        <v>120</v>
      </c>
      <c r="C1513">
        <v>36733909</v>
      </c>
      <c r="D1513" t="s">
        <v>4698</v>
      </c>
      <c r="E1513" t="s">
        <v>4850</v>
      </c>
      <c r="F1513" t="s">
        <v>20</v>
      </c>
      <c r="G1513" t="s">
        <v>21</v>
      </c>
      <c r="H1513">
        <v>32000000</v>
      </c>
      <c r="I1513">
        <v>1993</v>
      </c>
      <c r="J1513">
        <v>7.1</v>
      </c>
    </row>
    <row r="1514" spans="1:10" x14ac:dyDescent="0.3">
      <c r="A1514" t="s">
        <v>877</v>
      </c>
      <c r="B1514">
        <v>98</v>
      </c>
      <c r="C1514">
        <v>35063732</v>
      </c>
      <c r="D1514" t="s">
        <v>575</v>
      </c>
      <c r="E1514" t="s">
        <v>4852</v>
      </c>
      <c r="F1514" t="s">
        <v>20</v>
      </c>
      <c r="G1514" t="s">
        <v>21</v>
      </c>
      <c r="H1514">
        <v>32000000</v>
      </c>
      <c r="I1514">
        <v>2007</v>
      </c>
      <c r="J1514">
        <v>6.4</v>
      </c>
    </row>
    <row r="1515" spans="1:10" x14ac:dyDescent="0.3">
      <c r="A1515" t="s">
        <v>2647</v>
      </c>
      <c r="B1515">
        <v>105</v>
      </c>
      <c r="C1515">
        <v>99462</v>
      </c>
      <c r="D1515" t="s">
        <v>4854</v>
      </c>
      <c r="E1515" t="s">
        <v>4855</v>
      </c>
      <c r="F1515" t="s">
        <v>20</v>
      </c>
      <c r="G1515" t="s">
        <v>966</v>
      </c>
      <c r="H1515">
        <v>33000000</v>
      </c>
      <c r="I1515">
        <v>2013</v>
      </c>
      <c r="J1515">
        <v>7.1</v>
      </c>
    </row>
    <row r="1516" spans="1:10" x14ac:dyDescent="0.3">
      <c r="A1516" t="s">
        <v>264</v>
      </c>
      <c r="B1516">
        <v>142</v>
      </c>
      <c r="D1516" t="s">
        <v>4858</v>
      </c>
      <c r="E1516" t="s">
        <v>4859</v>
      </c>
      <c r="F1516" t="s">
        <v>20</v>
      </c>
      <c r="G1516" t="s">
        <v>21</v>
      </c>
      <c r="H1516">
        <v>35000000</v>
      </c>
      <c r="I1516">
        <v>1979</v>
      </c>
      <c r="J1516">
        <v>5.9</v>
      </c>
    </row>
    <row r="1517" spans="1:10" x14ac:dyDescent="0.3">
      <c r="A1517" t="s">
        <v>4212</v>
      </c>
      <c r="B1517">
        <v>98</v>
      </c>
      <c r="C1517">
        <v>32701088</v>
      </c>
      <c r="D1517" t="s">
        <v>4860</v>
      </c>
      <c r="E1517" t="s">
        <v>4862</v>
      </c>
      <c r="F1517" t="s">
        <v>20</v>
      </c>
      <c r="G1517" t="s">
        <v>21</v>
      </c>
      <c r="H1517">
        <v>32000000</v>
      </c>
      <c r="I1517">
        <v>2005</v>
      </c>
      <c r="J1517">
        <v>6.9</v>
      </c>
    </row>
    <row r="1518" spans="1:10" x14ac:dyDescent="0.3">
      <c r="A1518" t="s">
        <v>3375</v>
      </c>
      <c r="B1518">
        <v>96</v>
      </c>
      <c r="C1518">
        <v>31493782</v>
      </c>
      <c r="D1518" t="s">
        <v>1392</v>
      </c>
      <c r="E1518" t="s">
        <v>4865</v>
      </c>
      <c r="F1518" t="s">
        <v>20</v>
      </c>
      <c r="G1518" t="s">
        <v>21</v>
      </c>
      <c r="H1518">
        <v>32000000</v>
      </c>
      <c r="I1518">
        <v>2005</v>
      </c>
      <c r="J1518">
        <v>7.5</v>
      </c>
    </row>
    <row r="1519" spans="1:10" x14ac:dyDescent="0.3">
      <c r="A1519" t="s">
        <v>745</v>
      </c>
      <c r="B1519">
        <v>87</v>
      </c>
      <c r="C1519">
        <v>43095600</v>
      </c>
      <c r="D1519" t="s">
        <v>227</v>
      </c>
      <c r="E1519" t="s">
        <v>4866</v>
      </c>
      <c r="F1519" t="s">
        <v>20</v>
      </c>
      <c r="G1519" t="s">
        <v>966</v>
      </c>
      <c r="H1519">
        <v>32000000</v>
      </c>
      <c r="I1519">
        <v>2005</v>
      </c>
      <c r="J1519">
        <v>6.3</v>
      </c>
    </row>
    <row r="1520" spans="1:10" x14ac:dyDescent="0.3">
      <c r="A1520" t="s">
        <v>52</v>
      </c>
      <c r="B1520">
        <v>107</v>
      </c>
      <c r="C1520">
        <v>18636537</v>
      </c>
      <c r="D1520" t="s">
        <v>4868</v>
      </c>
      <c r="E1520" t="s">
        <v>4869</v>
      </c>
      <c r="F1520" t="s">
        <v>20</v>
      </c>
      <c r="G1520" t="s">
        <v>461</v>
      </c>
      <c r="H1520">
        <v>32000000</v>
      </c>
      <c r="I1520">
        <v>1995</v>
      </c>
      <c r="J1520">
        <v>6.4</v>
      </c>
    </row>
    <row r="1521" spans="1:10" x14ac:dyDescent="0.3">
      <c r="A1521" t="s">
        <v>3647</v>
      </c>
      <c r="B1521">
        <v>90</v>
      </c>
      <c r="C1521">
        <v>17848322</v>
      </c>
      <c r="D1521" t="s">
        <v>1106</v>
      </c>
      <c r="E1521" t="s">
        <v>4872</v>
      </c>
      <c r="F1521" t="s">
        <v>20</v>
      </c>
      <c r="G1521" t="s">
        <v>4874</v>
      </c>
      <c r="H1521">
        <v>28000000</v>
      </c>
      <c r="I1521">
        <v>2004</v>
      </c>
      <c r="J1521">
        <v>5.9</v>
      </c>
    </row>
    <row r="1522" spans="1:10" x14ac:dyDescent="0.3">
      <c r="A1522" t="s">
        <v>330</v>
      </c>
      <c r="B1522">
        <v>121</v>
      </c>
      <c r="C1522">
        <v>16640210</v>
      </c>
      <c r="D1522" t="s">
        <v>2588</v>
      </c>
      <c r="E1522" t="s">
        <v>4876</v>
      </c>
      <c r="F1522" t="s">
        <v>20</v>
      </c>
      <c r="G1522" t="s">
        <v>21</v>
      </c>
      <c r="H1522">
        <v>55000000</v>
      </c>
      <c r="I1522">
        <v>1999</v>
      </c>
      <c r="J1522">
        <v>6.8</v>
      </c>
    </row>
    <row r="1523" spans="1:10" x14ac:dyDescent="0.3">
      <c r="A1523" t="s">
        <v>4878</v>
      </c>
      <c r="B1523">
        <v>119</v>
      </c>
      <c r="C1523">
        <v>13763130</v>
      </c>
      <c r="D1523" t="s">
        <v>926</v>
      </c>
      <c r="E1523" t="s">
        <v>4879</v>
      </c>
      <c r="F1523" t="s">
        <v>20</v>
      </c>
      <c r="G1523" t="s">
        <v>21</v>
      </c>
      <c r="H1523">
        <v>32000000</v>
      </c>
      <c r="I1523">
        <v>2010</v>
      </c>
      <c r="J1523">
        <v>6.3</v>
      </c>
    </row>
    <row r="1524" spans="1:10" x14ac:dyDescent="0.3">
      <c r="A1524" t="s">
        <v>4880</v>
      </c>
      <c r="B1524">
        <v>107</v>
      </c>
      <c r="C1524">
        <v>10956379</v>
      </c>
      <c r="D1524" t="s">
        <v>4881</v>
      </c>
      <c r="E1524" t="s">
        <v>4882</v>
      </c>
      <c r="F1524" t="s">
        <v>20</v>
      </c>
      <c r="G1524" t="s">
        <v>3548</v>
      </c>
      <c r="H1524">
        <v>35000000</v>
      </c>
      <c r="I1524">
        <v>2007</v>
      </c>
      <c r="J1524">
        <v>3.6</v>
      </c>
    </row>
    <row r="1525" spans="1:10" x14ac:dyDescent="0.3">
      <c r="A1525" t="s">
        <v>4307</v>
      </c>
      <c r="B1525">
        <v>110</v>
      </c>
      <c r="C1525">
        <v>4357000</v>
      </c>
      <c r="D1525" t="s">
        <v>350</v>
      </c>
      <c r="E1525" t="s">
        <v>4883</v>
      </c>
      <c r="F1525" t="s">
        <v>20</v>
      </c>
      <c r="G1525" t="s">
        <v>21</v>
      </c>
      <c r="H1525">
        <v>30000000</v>
      </c>
      <c r="I1525">
        <v>1996</v>
      </c>
      <c r="J1525">
        <v>5.3</v>
      </c>
    </row>
    <row r="1526" spans="1:10" x14ac:dyDescent="0.3">
      <c r="A1526" t="s">
        <v>4885</v>
      </c>
      <c r="B1526">
        <v>100</v>
      </c>
      <c r="C1526">
        <v>22525921</v>
      </c>
      <c r="D1526" t="s">
        <v>1099</v>
      </c>
      <c r="E1526" t="s">
        <v>4886</v>
      </c>
      <c r="F1526" t="s">
        <v>20</v>
      </c>
      <c r="G1526" t="s">
        <v>21</v>
      </c>
      <c r="H1526">
        <v>30000000</v>
      </c>
      <c r="I1526">
        <v>2013</v>
      </c>
      <c r="J1526">
        <v>5.9</v>
      </c>
    </row>
    <row r="1527" spans="1:10" x14ac:dyDescent="0.3">
      <c r="A1527" t="s">
        <v>1167</v>
      </c>
      <c r="B1527">
        <v>75</v>
      </c>
      <c r="C1527">
        <v>3562749</v>
      </c>
      <c r="D1527" t="s">
        <v>4887</v>
      </c>
      <c r="E1527" t="s">
        <v>4889</v>
      </c>
      <c r="F1527" t="s">
        <v>20</v>
      </c>
      <c r="G1527" t="s">
        <v>21</v>
      </c>
      <c r="H1527">
        <v>32000000</v>
      </c>
      <c r="I1527">
        <v>1997</v>
      </c>
      <c r="J1527">
        <v>6.9</v>
      </c>
    </row>
    <row r="1528" spans="1:10" x14ac:dyDescent="0.3">
      <c r="A1528" t="s">
        <v>4890</v>
      </c>
      <c r="B1528">
        <v>132</v>
      </c>
      <c r="C1528">
        <v>2899970</v>
      </c>
      <c r="D1528" t="s">
        <v>2190</v>
      </c>
      <c r="E1528" t="s">
        <v>4891</v>
      </c>
      <c r="F1528" t="s">
        <v>20</v>
      </c>
      <c r="G1528" t="s">
        <v>21</v>
      </c>
      <c r="H1528">
        <v>32000000</v>
      </c>
      <c r="I1528">
        <v>1999</v>
      </c>
      <c r="J1528">
        <v>6.9</v>
      </c>
    </row>
    <row r="1529" spans="1:10" x14ac:dyDescent="0.3">
      <c r="A1529" t="s">
        <v>1005</v>
      </c>
      <c r="B1529">
        <v>105</v>
      </c>
      <c r="C1529">
        <v>1304837</v>
      </c>
      <c r="D1529" t="s">
        <v>1265</v>
      </c>
      <c r="E1529" t="s">
        <v>4892</v>
      </c>
      <c r="F1529" t="s">
        <v>20</v>
      </c>
      <c r="G1529" t="s">
        <v>21</v>
      </c>
      <c r="H1529">
        <v>32000000</v>
      </c>
      <c r="I1529">
        <v>2006</v>
      </c>
      <c r="J1529">
        <v>6.1</v>
      </c>
    </row>
    <row r="1530" spans="1:10" x14ac:dyDescent="0.3">
      <c r="A1530" t="s">
        <v>4893</v>
      </c>
      <c r="B1530">
        <v>93</v>
      </c>
      <c r="D1530" t="s">
        <v>4895</v>
      </c>
      <c r="E1530" t="s">
        <v>4896</v>
      </c>
      <c r="F1530" t="s">
        <v>20</v>
      </c>
      <c r="G1530" t="s">
        <v>21</v>
      </c>
      <c r="H1530">
        <v>32000000</v>
      </c>
      <c r="I1530">
        <v>2004</v>
      </c>
      <c r="J1530">
        <v>5.7</v>
      </c>
    </row>
    <row r="1531" spans="1:10" x14ac:dyDescent="0.3">
      <c r="A1531" t="s">
        <v>3058</v>
      </c>
      <c r="B1531">
        <v>289</v>
      </c>
      <c r="C1531">
        <v>78800000</v>
      </c>
      <c r="D1531" t="s">
        <v>2183</v>
      </c>
      <c r="E1531" t="s">
        <v>4898</v>
      </c>
      <c r="F1531" t="s">
        <v>20</v>
      </c>
      <c r="G1531" t="s">
        <v>21</v>
      </c>
      <c r="H1531">
        <v>31500000</v>
      </c>
      <c r="I1531">
        <v>1979</v>
      </c>
      <c r="J1531">
        <v>8.5</v>
      </c>
    </row>
    <row r="1532" spans="1:10" x14ac:dyDescent="0.3">
      <c r="A1532" t="s">
        <v>4899</v>
      </c>
      <c r="B1532">
        <v>102</v>
      </c>
      <c r="C1532">
        <v>17797316</v>
      </c>
      <c r="D1532" t="s">
        <v>1106</v>
      </c>
      <c r="E1532" t="s">
        <v>4900</v>
      </c>
      <c r="F1532" t="s">
        <v>20</v>
      </c>
      <c r="G1532" t="s">
        <v>21</v>
      </c>
      <c r="H1532">
        <v>32000000</v>
      </c>
      <c r="I1532">
        <v>2010</v>
      </c>
      <c r="J1532">
        <v>6.3</v>
      </c>
    </row>
    <row r="1533" spans="1:10" x14ac:dyDescent="0.3">
      <c r="A1533" t="s">
        <v>2810</v>
      </c>
      <c r="B1533">
        <v>143</v>
      </c>
      <c r="C1533">
        <v>82528097</v>
      </c>
      <c r="D1533" t="s">
        <v>3846</v>
      </c>
      <c r="E1533" t="s">
        <v>4901</v>
      </c>
      <c r="F1533" t="s">
        <v>20</v>
      </c>
      <c r="G1533" t="s">
        <v>21</v>
      </c>
      <c r="H1533">
        <v>6500000</v>
      </c>
      <c r="I1533">
        <v>1995</v>
      </c>
      <c r="J1533">
        <v>7.3</v>
      </c>
    </row>
    <row r="1534" spans="1:10" x14ac:dyDescent="0.3">
      <c r="A1534" t="s">
        <v>4903</v>
      </c>
      <c r="B1534">
        <v>113</v>
      </c>
      <c r="C1534">
        <v>14268533</v>
      </c>
      <c r="D1534" t="s">
        <v>4904</v>
      </c>
      <c r="E1534" t="s">
        <v>4905</v>
      </c>
      <c r="F1534" t="s">
        <v>20</v>
      </c>
      <c r="G1534" t="s">
        <v>34</v>
      </c>
      <c r="H1534">
        <v>31500000</v>
      </c>
      <c r="I1534">
        <v>2016</v>
      </c>
      <c r="J1534">
        <v>6.3</v>
      </c>
    </row>
    <row r="1535" spans="1:10" x14ac:dyDescent="0.3">
      <c r="A1535" t="s">
        <v>1449</v>
      </c>
      <c r="B1535">
        <v>161</v>
      </c>
      <c r="C1535">
        <v>87100000</v>
      </c>
      <c r="D1535" t="s">
        <v>3919</v>
      </c>
      <c r="E1535" t="s">
        <v>4907</v>
      </c>
      <c r="F1535" t="s">
        <v>20</v>
      </c>
      <c r="G1535" t="s">
        <v>21</v>
      </c>
      <c r="H1535">
        <v>31000000</v>
      </c>
      <c r="I1535">
        <v>1985</v>
      </c>
      <c r="J1535">
        <v>7.2</v>
      </c>
    </row>
    <row r="1536" spans="1:10" x14ac:dyDescent="0.3">
      <c r="A1536" t="s">
        <v>296</v>
      </c>
      <c r="B1536">
        <v>138</v>
      </c>
      <c r="C1536">
        <v>93749203</v>
      </c>
      <c r="D1536" t="s">
        <v>2588</v>
      </c>
      <c r="E1536" t="s">
        <v>4908</v>
      </c>
      <c r="F1536" t="s">
        <v>20</v>
      </c>
      <c r="G1536" t="s">
        <v>21</v>
      </c>
      <c r="H1536">
        <v>31000000</v>
      </c>
      <c r="I1536">
        <v>2012</v>
      </c>
      <c r="J1536">
        <v>7.3</v>
      </c>
    </row>
    <row r="1537" spans="1:10" x14ac:dyDescent="0.3">
      <c r="A1537" t="s">
        <v>4909</v>
      </c>
      <c r="B1537">
        <v>126</v>
      </c>
      <c r="C1537">
        <v>62700000</v>
      </c>
      <c r="D1537" t="s">
        <v>155</v>
      </c>
      <c r="E1537" t="s">
        <v>4910</v>
      </c>
      <c r="F1537" t="s">
        <v>20</v>
      </c>
      <c r="G1537" t="s">
        <v>34</v>
      </c>
      <c r="H1537">
        <v>34000000</v>
      </c>
      <c r="I1537">
        <v>1979</v>
      </c>
      <c r="J1537">
        <v>6.3</v>
      </c>
    </row>
    <row r="1538" spans="1:10" x14ac:dyDescent="0.3">
      <c r="A1538" t="s">
        <v>3364</v>
      </c>
      <c r="B1538">
        <v>99</v>
      </c>
      <c r="C1538">
        <v>59073773</v>
      </c>
      <c r="D1538" t="s">
        <v>4911</v>
      </c>
      <c r="E1538" t="s">
        <v>4912</v>
      </c>
      <c r="F1538" t="s">
        <v>20</v>
      </c>
      <c r="G1538" t="s">
        <v>21</v>
      </c>
      <c r="H1538">
        <v>25000000</v>
      </c>
      <c r="I1538">
        <v>2014</v>
      </c>
      <c r="J1538">
        <v>8.1</v>
      </c>
    </row>
    <row r="1539" spans="1:10" x14ac:dyDescent="0.3">
      <c r="A1539" t="s">
        <v>4428</v>
      </c>
      <c r="B1539">
        <v>101</v>
      </c>
      <c r="C1539">
        <v>24185781</v>
      </c>
      <c r="D1539" t="s">
        <v>4913</v>
      </c>
      <c r="E1539" t="s">
        <v>4914</v>
      </c>
      <c r="F1539" t="s">
        <v>20</v>
      </c>
      <c r="G1539" t="s">
        <v>21</v>
      </c>
      <c r="H1539">
        <v>31000000</v>
      </c>
      <c r="I1539">
        <v>2001</v>
      </c>
      <c r="J1539">
        <v>6.9</v>
      </c>
    </row>
    <row r="1540" spans="1:10" x14ac:dyDescent="0.3">
      <c r="A1540" t="s">
        <v>3189</v>
      </c>
      <c r="B1540">
        <v>103</v>
      </c>
      <c r="C1540">
        <v>53133888</v>
      </c>
      <c r="D1540" t="s">
        <v>4917</v>
      </c>
      <c r="E1540" t="s">
        <v>4918</v>
      </c>
      <c r="F1540" t="s">
        <v>20</v>
      </c>
      <c r="G1540" t="s">
        <v>21</v>
      </c>
      <c r="H1540">
        <v>31000000</v>
      </c>
      <c r="I1540">
        <v>1990</v>
      </c>
      <c r="J1540">
        <v>6.3</v>
      </c>
    </row>
    <row r="1541" spans="1:10" x14ac:dyDescent="0.3">
      <c r="A1541" t="s">
        <v>2229</v>
      </c>
      <c r="B1541">
        <v>118</v>
      </c>
      <c r="C1541">
        <v>44983704</v>
      </c>
      <c r="D1541" t="s">
        <v>4920</v>
      </c>
      <c r="E1541" t="s">
        <v>4921</v>
      </c>
      <c r="F1541" t="s">
        <v>20</v>
      </c>
      <c r="G1541" t="s">
        <v>21</v>
      </c>
      <c r="H1541">
        <v>31000000</v>
      </c>
      <c r="I1541">
        <v>2000</v>
      </c>
      <c r="J1541">
        <v>7.3</v>
      </c>
    </row>
    <row r="1542" spans="1:10" x14ac:dyDescent="0.3">
      <c r="A1542" t="s">
        <v>4922</v>
      </c>
      <c r="B1542">
        <v>99</v>
      </c>
      <c r="C1542">
        <v>58879132</v>
      </c>
      <c r="D1542" t="s">
        <v>2674</v>
      </c>
      <c r="E1542" t="s">
        <v>4923</v>
      </c>
      <c r="F1542" t="s">
        <v>20</v>
      </c>
      <c r="G1542" t="s">
        <v>21</v>
      </c>
      <c r="H1542">
        <v>31000000</v>
      </c>
      <c r="I1542">
        <v>2015</v>
      </c>
      <c r="J1542">
        <v>6.1</v>
      </c>
    </row>
    <row r="1543" spans="1:10" x14ac:dyDescent="0.3">
      <c r="A1543" t="s">
        <v>109</v>
      </c>
      <c r="B1543">
        <v>105</v>
      </c>
      <c r="C1543">
        <v>72077000</v>
      </c>
      <c r="D1543" t="s">
        <v>3707</v>
      </c>
      <c r="E1543" t="s">
        <v>4924</v>
      </c>
      <c r="F1543" t="s">
        <v>20</v>
      </c>
      <c r="G1543" t="s">
        <v>21</v>
      </c>
      <c r="H1543">
        <v>30250000</v>
      </c>
      <c r="I1543">
        <v>1995</v>
      </c>
      <c r="J1543">
        <v>6.9</v>
      </c>
    </row>
    <row r="1544" spans="1:10" x14ac:dyDescent="0.3">
      <c r="A1544" t="s">
        <v>105</v>
      </c>
      <c r="B1544">
        <v>113</v>
      </c>
      <c r="C1544">
        <v>170684505</v>
      </c>
      <c r="D1544" t="s">
        <v>4926</v>
      </c>
      <c r="E1544" t="s">
        <v>4927</v>
      </c>
      <c r="F1544" t="s">
        <v>20</v>
      </c>
      <c r="G1544" t="s">
        <v>21</v>
      </c>
      <c r="H1544">
        <v>45000000</v>
      </c>
      <c r="I1544">
        <v>2002</v>
      </c>
      <c r="J1544">
        <v>7.2</v>
      </c>
    </row>
    <row r="1545" spans="1:10" x14ac:dyDescent="0.3">
      <c r="A1545" t="s">
        <v>1426</v>
      </c>
      <c r="B1545">
        <v>93</v>
      </c>
      <c r="C1545">
        <v>163479795</v>
      </c>
      <c r="D1545" t="s">
        <v>1649</v>
      </c>
      <c r="E1545" t="s">
        <v>4929</v>
      </c>
      <c r="F1545" t="s">
        <v>20</v>
      </c>
      <c r="G1545" t="s">
        <v>21</v>
      </c>
      <c r="H1545">
        <v>34200000</v>
      </c>
      <c r="I1545">
        <v>1999</v>
      </c>
      <c r="J1545">
        <v>6.4</v>
      </c>
    </row>
    <row r="1546" spans="1:10" x14ac:dyDescent="0.3">
      <c r="A1546" t="s">
        <v>4931</v>
      </c>
      <c r="B1546">
        <v>108</v>
      </c>
      <c r="C1546">
        <v>145096820</v>
      </c>
      <c r="D1546" t="s">
        <v>1099</v>
      </c>
      <c r="E1546" t="s">
        <v>4932</v>
      </c>
      <c r="F1546" t="s">
        <v>20</v>
      </c>
      <c r="G1546" t="s">
        <v>21</v>
      </c>
      <c r="H1546">
        <v>30000000</v>
      </c>
      <c r="I1546">
        <v>2001</v>
      </c>
      <c r="J1546">
        <v>6.4</v>
      </c>
    </row>
    <row r="1547" spans="1:10" x14ac:dyDescent="0.3">
      <c r="A1547" t="s">
        <v>207</v>
      </c>
      <c r="B1547">
        <v>74</v>
      </c>
      <c r="C1547">
        <v>191796233</v>
      </c>
      <c r="D1547" t="s">
        <v>185</v>
      </c>
      <c r="E1547" t="s">
        <v>4933</v>
      </c>
      <c r="F1547" t="s">
        <v>20</v>
      </c>
      <c r="G1547" t="s">
        <v>21</v>
      </c>
      <c r="H1547">
        <v>30000000</v>
      </c>
      <c r="I1547">
        <v>1995</v>
      </c>
      <c r="J1547">
        <v>8.3000000000000007</v>
      </c>
    </row>
    <row r="1548" spans="1:10" x14ac:dyDescent="0.3">
      <c r="A1548" t="s">
        <v>1057</v>
      </c>
      <c r="B1548">
        <v>116</v>
      </c>
      <c r="C1548">
        <v>121248145</v>
      </c>
      <c r="D1548" t="s">
        <v>2147</v>
      </c>
      <c r="E1548" t="s">
        <v>4934</v>
      </c>
      <c r="F1548" t="s">
        <v>20</v>
      </c>
      <c r="G1548" t="s">
        <v>21</v>
      </c>
      <c r="H1548">
        <v>25000000</v>
      </c>
      <c r="I1548">
        <v>1994</v>
      </c>
      <c r="J1548">
        <v>7.2</v>
      </c>
    </row>
    <row r="1549" spans="1:10" x14ac:dyDescent="0.3">
      <c r="A1549" t="s">
        <v>4935</v>
      </c>
      <c r="B1549">
        <v>104</v>
      </c>
      <c r="C1549">
        <v>125014030</v>
      </c>
      <c r="D1549" t="s">
        <v>146</v>
      </c>
      <c r="E1549" t="s">
        <v>4937</v>
      </c>
      <c r="F1549" t="s">
        <v>20</v>
      </c>
      <c r="G1549" t="s">
        <v>21</v>
      </c>
      <c r="H1549">
        <v>30000000</v>
      </c>
      <c r="I1549">
        <v>2012</v>
      </c>
      <c r="J1549">
        <v>6.8</v>
      </c>
    </row>
    <row r="1550" spans="1:10" x14ac:dyDescent="0.3">
      <c r="A1550" t="s">
        <v>4939</v>
      </c>
      <c r="B1550">
        <v>106</v>
      </c>
      <c r="C1550">
        <v>11854694</v>
      </c>
      <c r="D1550" t="s">
        <v>2190</v>
      </c>
      <c r="E1550" t="s">
        <v>4940</v>
      </c>
      <c r="F1550" t="s">
        <v>20</v>
      </c>
      <c r="G1550" t="s">
        <v>21</v>
      </c>
      <c r="H1550">
        <v>31000000</v>
      </c>
      <c r="I1550">
        <v>2010</v>
      </c>
      <c r="J1550">
        <v>6.5</v>
      </c>
    </row>
    <row r="1551" spans="1:10" x14ac:dyDescent="0.3">
      <c r="A1551" t="s">
        <v>4805</v>
      </c>
      <c r="B1551">
        <v>120</v>
      </c>
      <c r="C1551">
        <v>115648585</v>
      </c>
      <c r="D1551" t="s">
        <v>1076</v>
      </c>
      <c r="E1551" t="s">
        <v>4941</v>
      </c>
      <c r="F1551" t="s">
        <v>20</v>
      </c>
      <c r="G1551" t="s">
        <v>21</v>
      </c>
      <c r="H1551">
        <v>30000000</v>
      </c>
      <c r="I1551">
        <v>2000</v>
      </c>
      <c r="J1551">
        <v>7.8</v>
      </c>
    </row>
    <row r="1552" spans="1:10" x14ac:dyDescent="0.3">
      <c r="A1552" t="s">
        <v>868</v>
      </c>
      <c r="B1552">
        <v>135</v>
      </c>
      <c r="C1552">
        <v>122012643</v>
      </c>
      <c r="D1552" t="s">
        <v>30</v>
      </c>
      <c r="E1552" t="s">
        <v>4942</v>
      </c>
      <c r="F1552" t="s">
        <v>20</v>
      </c>
      <c r="G1552" t="s">
        <v>21</v>
      </c>
      <c r="H1552">
        <v>30000000</v>
      </c>
      <c r="I1552">
        <v>1990</v>
      </c>
      <c r="J1552">
        <v>7.6</v>
      </c>
    </row>
    <row r="1553" spans="1:10" x14ac:dyDescent="0.3">
      <c r="A1553" t="s">
        <v>4329</v>
      </c>
      <c r="B1553">
        <v>132</v>
      </c>
      <c r="C1553">
        <v>116631310</v>
      </c>
      <c r="D1553" t="s">
        <v>1017</v>
      </c>
      <c r="E1553" t="s">
        <v>4943</v>
      </c>
      <c r="F1553" t="s">
        <v>20</v>
      </c>
      <c r="G1553" t="s">
        <v>21</v>
      </c>
      <c r="H1553">
        <v>30000000</v>
      </c>
      <c r="I1553">
        <v>2013</v>
      </c>
      <c r="J1553">
        <v>7.2</v>
      </c>
    </row>
    <row r="1554" spans="1:10" x14ac:dyDescent="0.3">
      <c r="A1554" t="s">
        <v>3173</v>
      </c>
      <c r="B1554">
        <v>92</v>
      </c>
      <c r="C1554">
        <v>114324072</v>
      </c>
      <c r="D1554" t="s">
        <v>2496</v>
      </c>
      <c r="E1554" t="s">
        <v>4944</v>
      </c>
      <c r="F1554" t="s">
        <v>20</v>
      </c>
      <c r="G1554" t="s">
        <v>21</v>
      </c>
      <c r="H1554">
        <v>20000000</v>
      </c>
      <c r="I1554">
        <v>2004</v>
      </c>
      <c r="J1554">
        <v>6.7</v>
      </c>
    </row>
    <row r="1555" spans="1:10" x14ac:dyDescent="0.3">
      <c r="A1555" t="s">
        <v>109</v>
      </c>
      <c r="B1555">
        <v>99</v>
      </c>
      <c r="C1555">
        <v>113502246</v>
      </c>
      <c r="D1555" t="s">
        <v>1806</v>
      </c>
      <c r="E1555" t="s">
        <v>4945</v>
      </c>
      <c r="F1555" t="s">
        <v>20</v>
      </c>
      <c r="G1555" t="s">
        <v>21</v>
      </c>
      <c r="H1555">
        <v>38000000</v>
      </c>
      <c r="I1555">
        <v>1991</v>
      </c>
      <c r="J1555">
        <v>6.8</v>
      </c>
    </row>
    <row r="1556" spans="1:10" x14ac:dyDescent="0.3">
      <c r="A1556" t="s">
        <v>3132</v>
      </c>
      <c r="B1556">
        <v>90</v>
      </c>
      <c r="C1556">
        <v>108360000</v>
      </c>
      <c r="D1556" t="s">
        <v>2674</v>
      </c>
      <c r="E1556" t="s">
        <v>4947</v>
      </c>
      <c r="F1556" t="s">
        <v>20</v>
      </c>
      <c r="G1556" t="s">
        <v>21</v>
      </c>
      <c r="H1556">
        <v>30000000</v>
      </c>
      <c r="I1556">
        <v>1995</v>
      </c>
      <c r="J1556">
        <v>6.3</v>
      </c>
    </row>
    <row r="1557" spans="1:10" x14ac:dyDescent="0.3">
      <c r="A1557" t="s">
        <v>2128</v>
      </c>
      <c r="B1557">
        <v>111</v>
      </c>
      <c r="C1557">
        <v>108244774</v>
      </c>
      <c r="D1557" t="s">
        <v>1762</v>
      </c>
      <c r="E1557" t="s">
        <v>4948</v>
      </c>
      <c r="F1557" t="s">
        <v>20</v>
      </c>
      <c r="G1557" t="s">
        <v>21</v>
      </c>
      <c r="H1557">
        <v>37000000</v>
      </c>
      <c r="I1557">
        <v>2001</v>
      </c>
      <c r="J1557">
        <v>6.2</v>
      </c>
    </row>
    <row r="1558" spans="1:10" x14ac:dyDescent="0.3">
      <c r="A1558" t="s">
        <v>4590</v>
      </c>
      <c r="B1558">
        <v>103</v>
      </c>
      <c r="C1558">
        <v>105444419</v>
      </c>
      <c r="D1558" t="s">
        <v>1099</v>
      </c>
      <c r="E1558" t="s">
        <v>4950</v>
      </c>
      <c r="F1558" t="s">
        <v>20</v>
      </c>
      <c r="G1558" t="s">
        <v>21</v>
      </c>
      <c r="H1558">
        <v>26000000</v>
      </c>
      <c r="I1558">
        <v>1996</v>
      </c>
      <c r="J1558">
        <v>6.2</v>
      </c>
    </row>
    <row r="1559" spans="1:10" x14ac:dyDescent="0.3">
      <c r="A1559" t="s">
        <v>465</v>
      </c>
      <c r="B1559">
        <v>127</v>
      </c>
      <c r="C1559">
        <v>100125340</v>
      </c>
      <c r="D1559" t="s">
        <v>1403</v>
      </c>
      <c r="E1559" t="s">
        <v>4951</v>
      </c>
      <c r="F1559" t="s">
        <v>20</v>
      </c>
      <c r="G1559" t="s">
        <v>21</v>
      </c>
      <c r="H1559">
        <v>33000000</v>
      </c>
      <c r="I1559">
        <v>1995</v>
      </c>
      <c r="J1559">
        <v>8.6</v>
      </c>
    </row>
    <row r="1560" spans="1:10" x14ac:dyDescent="0.3">
      <c r="A1560" t="s">
        <v>918</v>
      </c>
      <c r="B1560">
        <v>112</v>
      </c>
      <c r="C1560">
        <v>115646235</v>
      </c>
      <c r="D1560" t="s">
        <v>1823</v>
      </c>
      <c r="E1560" t="s">
        <v>4952</v>
      </c>
      <c r="F1560" t="s">
        <v>20</v>
      </c>
      <c r="G1560" t="s">
        <v>4953</v>
      </c>
      <c r="H1560">
        <v>30000000</v>
      </c>
      <c r="I1560">
        <v>2009</v>
      </c>
      <c r="J1560">
        <v>8</v>
      </c>
    </row>
    <row r="1561" spans="1:10" x14ac:dyDescent="0.3">
      <c r="A1561" t="s">
        <v>4954</v>
      </c>
      <c r="B1561">
        <v>87</v>
      </c>
      <c r="C1561">
        <v>85416609</v>
      </c>
      <c r="D1561" t="s">
        <v>185</v>
      </c>
      <c r="E1561" t="s">
        <v>4955</v>
      </c>
      <c r="F1561" t="s">
        <v>20</v>
      </c>
      <c r="G1561" t="s">
        <v>21</v>
      </c>
      <c r="H1561">
        <v>30000000</v>
      </c>
      <c r="I1561">
        <v>2004</v>
      </c>
      <c r="J1561">
        <v>7</v>
      </c>
    </row>
    <row r="1562" spans="1:10" x14ac:dyDescent="0.3">
      <c r="A1562" t="s">
        <v>2363</v>
      </c>
      <c r="B1562">
        <v>138</v>
      </c>
      <c r="C1562">
        <v>90135191</v>
      </c>
      <c r="D1562" t="s">
        <v>1403</v>
      </c>
      <c r="E1562" t="s">
        <v>4958</v>
      </c>
      <c r="F1562" t="s">
        <v>20</v>
      </c>
      <c r="G1562" t="s">
        <v>21</v>
      </c>
      <c r="H1562">
        <v>25000000</v>
      </c>
      <c r="I1562">
        <v>2003</v>
      </c>
      <c r="J1562">
        <v>8</v>
      </c>
    </row>
    <row r="1563" spans="1:10" x14ac:dyDescent="0.3">
      <c r="A1563" t="s">
        <v>2363</v>
      </c>
      <c r="B1563">
        <v>132</v>
      </c>
      <c r="C1563">
        <v>100422786</v>
      </c>
      <c r="D1563" t="s">
        <v>2423</v>
      </c>
      <c r="E1563" t="s">
        <v>4960</v>
      </c>
      <c r="F1563" t="s">
        <v>20</v>
      </c>
      <c r="G1563" t="s">
        <v>21</v>
      </c>
      <c r="H1563">
        <v>30000000</v>
      </c>
      <c r="I1563">
        <v>2004</v>
      </c>
      <c r="J1563">
        <v>8.1</v>
      </c>
    </row>
    <row r="1564" spans="1:10" x14ac:dyDescent="0.3">
      <c r="A1564" t="s">
        <v>2673</v>
      </c>
      <c r="B1564">
        <v>103</v>
      </c>
      <c r="C1564">
        <v>106694016</v>
      </c>
      <c r="D1564" t="s">
        <v>678</v>
      </c>
      <c r="E1564" t="s">
        <v>4962</v>
      </c>
      <c r="F1564" t="s">
        <v>20</v>
      </c>
      <c r="G1564" t="s">
        <v>21</v>
      </c>
      <c r="H1564">
        <v>30000000</v>
      </c>
      <c r="I1564">
        <v>1999</v>
      </c>
      <c r="J1564">
        <v>6.7</v>
      </c>
    </row>
    <row r="1565" spans="1:10" x14ac:dyDescent="0.3">
      <c r="A1565" t="s">
        <v>3955</v>
      </c>
      <c r="B1565">
        <v>123</v>
      </c>
      <c r="C1565">
        <v>64286</v>
      </c>
      <c r="D1565" t="s">
        <v>146</v>
      </c>
      <c r="E1565" t="s">
        <v>4963</v>
      </c>
      <c r="F1565" t="s">
        <v>20</v>
      </c>
      <c r="G1565" t="s">
        <v>21</v>
      </c>
      <c r="H1565">
        <v>29000000</v>
      </c>
      <c r="I1565">
        <v>2004</v>
      </c>
      <c r="J1565">
        <v>7.9</v>
      </c>
    </row>
    <row r="1566" spans="1:10" x14ac:dyDescent="0.3">
      <c r="A1566" t="s">
        <v>3873</v>
      </c>
      <c r="B1566">
        <v>111</v>
      </c>
      <c r="C1566">
        <v>76806312</v>
      </c>
      <c r="D1566" t="s">
        <v>1106</v>
      </c>
      <c r="E1566" t="s">
        <v>4965</v>
      </c>
      <c r="F1566" t="s">
        <v>20</v>
      </c>
      <c r="G1566" t="s">
        <v>21</v>
      </c>
      <c r="H1566">
        <v>30000000</v>
      </c>
      <c r="I1566">
        <v>2008</v>
      </c>
      <c r="J1566">
        <v>6.1</v>
      </c>
    </row>
    <row r="1567" spans="1:10" x14ac:dyDescent="0.3">
      <c r="A1567" t="s">
        <v>1104</v>
      </c>
      <c r="B1567">
        <v>102</v>
      </c>
      <c r="C1567">
        <v>79566871</v>
      </c>
      <c r="D1567" t="s">
        <v>4967</v>
      </c>
      <c r="E1567" t="s">
        <v>4968</v>
      </c>
      <c r="F1567" t="s">
        <v>20</v>
      </c>
      <c r="G1567" t="s">
        <v>21</v>
      </c>
      <c r="H1567">
        <v>30000000</v>
      </c>
      <c r="I1567">
        <v>2009</v>
      </c>
      <c r="J1567">
        <v>4.2</v>
      </c>
    </row>
    <row r="1568" spans="1:10" x14ac:dyDescent="0.3">
      <c r="A1568" t="s">
        <v>4969</v>
      </c>
      <c r="B1568">
        <v>78</v>
      </c>
      <c r="C1568">
        <v>76501438</v>
      </c>
      <c r="D1568" t="s">
        <v>1306</v>
      </c>
      <c r="E1568" t="s">
        <v>4971</v>
      </c>
      <c r="F1568" t="s">
        <v>20</v>
      </c>
      <c r="G1568" t="s">
        <v>520</v>
      </c>
      <c r="H1568">
        <v>30000000</v>
      </c>
      <c r="I1568">
        <v>2000</v>
      </c>
      <c r="J1568">
        <v>6.1</v>
      </c>
    </row>
    <row r="1569" spans="1:10" x14ac:dyDescent="0.3">
      <c r="A1569" t="s">
        <v>3801</v>
      </c>
      <c r="B1569">
        <v>132</v>
      </c>
      <c r="C1569">
        <v>74787599</v>
      </c>
      <c r="D1569" t="s">
        <v>146</v>
      </c>
      <c r="E1569" t="s">
        <v>4972</v>
      </c>
      <c r="F1569" t="s">
        <v>20</v>
      </c>
      <c r="G1569" t="s">
        <v>21</v>
      </c>
      <c r="H1569">
        <v>30000000</v>
      </c>
      <c r="I1569">
        <v>1991</v>
      </c>
      <c r="J1569">
        <v>6.6</v>
      </c>
    </row>
    <row r="1570" spans="1:10" x14ac:dyDescent="0.3">
      <c r="A1570" t="s">
        <v>682</v>
      </c>
      <c r="B1570">
        <v>133</v>
      </c>
      <c r="C1570">
        <v>66528842</v>
      </c>
      <c r="D1570" t="s">
        <v>4723</v>
      </c>
      <c r="E1570" t="s">
        <v>4974</v>
      </c>
      <c r="F1570" t="s">
        <v>20</v>
      </c>
      <c r="G1570" t="s">
        <v>21</v>
      </c>
      <c r="H1570">
        <v>30000000</v>
      </c>
      <c r="I1570">
        <v>1994</v>
      </c>
      <c r="J1570">
        <v>7.5</v>
      </c>
    </row>
    <row r="1571" spans="1:10" x14ac:dyDescent="0.3">
      <c r="A1571" t="s">
        <v>4975</v>
      </c>
      <c r="B1571">
        <v>108</v>
      </c>
      <c r="C1571">
        <v>83813460</v>
      </c>
      <c r="D1571" t="s">
        <v>146</v>
      </c>
      <c r="E1571" t="s">
        <v>4976</v>
      </c>
      <c r="F1571" t="s">
        <v>20</v>
      </c>
      <c r="G1571" t="s">
        <v>21</v>
      </c>
      <c r="H1571">
        <v>25000000</v>
      </c>
      <c r="I1571">
        <v>2009</v>
      </c>
      <c r="J1571">
        <v>7.4</v>
      </c>
    </row>
    <row r="1572" spans="1:10" x14ac:dyDescent="0.3">
      <c r="A1572" t="s">
        <v>4978</v>
      </c>
      <c r="B1572">
        <v>125</v>
      </c>
      <c r="C1572">
        <v>65010106</v>
      </c>
      <c r="D1572" t="s">
        <v>1649</v>
      </c>
      <c r="E1572" t="s">
        <v>4980</v>
      </c>
      <c r="F1572" t="s">
        <v>20</v>
      </c>
      <c r="G1572" t="s">
        <v>21</v>
      </c>
      <c r="H1572">
        <v>30000000</v>
      </c>
      <c r="I1572">
        <v>2002</v>
      </c>
      <c r="J1572">
        <v>7.2</v>
      </c>
    </row>
    <row r="1573" spans="1:10" x14ac:dyDescent="0.3">
      <c r="A1573" t="s">
        <v>4982</v>
      </c>
      <c r="B1573">
        <v>98</v>
      </c>
      <c r="C1573">
        <v>66359959</v>
      </c>
      <c r="D1573" t="s">
        <v>4984</v>
      </c>
      <c r="E1573" t="s">
        <v>4986</v>
      </c>
      <c r="F1573" t="s">
        <v>20</v>
      </c>
      <c r="G1573" t="s">
        <v>21</v>
      </c>
      <c r="H1573">
        <v>35000000</v>
      </c>
      <c r="I1573">
        <v>2013</v>
      </c>
      <c r="J1573">
        <v>6.9</v>
      </c>
    </row>
    <row r="1574" spans="1:10" x14ac:dyDescent="0.3">
      <c r="A1574" t="s">
        <v>4988</v>
      </c>
      <c r="B1574">
        <v>119</v>
      </c>
      <c r="C1574">
        <v>66468315</v>
      </c>
      <c r="D1574" t="s">
        <v>3447</v>
      </c>
      <c r="E1574" t="s">
        <v>4989</v>
      </c>
      <c r="F1574" t="s">
        <v>20</v>
      </c>
      <c r="G1574" t="s">
        <v>21</v>
      </c>
      <c r="H1574">
        <v>30000000</v>
      </c>
      <c r="I1574">
        <v>2012</v>
      </c>
      <c r="J1574">
        <v>7.4</v>
      </c>
    </row>
    <row r="1575" spans="1:10" x14ac:dyDescent="0.3">
      <c r="A1575" t="s">
        <v>134</v>
      </c>
      <c r="B1575">
        <v>87</v>
      </c>
      <c r="C1575">
        <v>64172251</v>
      </c>
      <c r="D1575" t="s">
        <v>1806</v>
      </c>
      <c r="E1575" t="s">
        <v>4991</v>
      </c>
      <c r="F1575" t="s">
        <v>20</v>
      </c>
      <c r="G1575" t="s">
        <v>21</v>
      </c>
      <c r="H1575">
        <v>30000000</v>
      </c>
      <c r="I1575">
        <v>2001</v>
      </c>
      <c r="J1575">
        <v>5.4</v>
      </c>
    </row>
    <row r="1576" spans="1:10" x14ac:dyDescent="0.3">
      <c r="A1576" t="s">
        <v>4992</v>
      </c>
      <c r="B1576">
        <v>91</v>
      </c>
      <c r="C1576">
        <v>66600000</v>
      </c>
      <c r="D1576" t="s">
        <v>2507</v>
      </c>
      <c r="E1576" t="s">
        <v>4994</v>
      </c>
      <c r="F1576" t="s">
        <v>20</v>
      </c>
      <c r="G1576" t="s">
        <v>251</v>
      </c>
      <c r="H1576">
        <v>30000000</v>
      </c>
      <c r="I1576">
        <v>1995</v>
      </c>
      <c r="J1576">
        <v>6.8</v>
      </c>
    </row>
    <row r="1577" spans="1:10" x14ac:dyDescent="0.3">
      <c r="A1577" t="s">
        <v>2505</v>
      </c>
      <c r="B1577">
        <v>100</v>
      </c>
      <c r="C1577">
        <v>63536011</v>
      </c>
      <c r="D1577" t="s">
        <v>936</v>
      </c>
      <c r="E1577" t="s">
        <v>4995</v>
      </c>
      <c r="F1577" t="s">
        <v>20</v>
      </c>
      <c r="G1577" t="s">
        <v>21</v>
      </c>
      <c r="H1577">
        <v>30000000</v>
      </c>
      <c r="I1577">
        <v>2012</v>
      </c>
      <c r="J1577">
        <v>6.3</v>
      </c>
    </row>
    <row r="1578" spans="1:10" x14ac:dyDescent="0.3">
      <c r="A1578" t="s">
        <v>3968</v>
      </c>
      <c r="B1578">
        <v>118</v>
      </c>
      <c r="C1578">
        <v>62877175</v>
      </c>
      <c r="D1578" t="s">
        <v>936</v>
      </c>
      <c r="E1578" t="s">
        <v>4997</v>
      </c>
      <c r="F1578" t="s">
        <v>20</v>
      </c>
      <c r="G1578" t="s">
        <v>21</v>
      </c>
      <c r="H1578">
        <v>30000000</v>
      </c>
      <c r="I1578">
        <v>2008</v>
      </c>
      <c r="J1578">
        <v>7.2</v>
      </c>
    </row>
    <row r="1579" spans="1:10" x14ac:dyDescent="0.3">
      <c r="A1579" t="s">
        <v>1906</v>
      </c>
      <c r="B1579">
        <v>109</v>
      </c>
      <c r="C1579">
        <v>74484168</v>
      </c>
      <c r="D1579" t="s">
        <v>749</v>
      </c>
      <c r="E1579" t="s">
        <v>5002</v>
      </c>
      <c r="F1579" t="s">
        <v>20</v>
      </c>
      <c r="G1579" t="s">
        <v>21</v>
      </c>
      <c r="H1579">
        <v>45000000</v>
      </c>
      <c r="I1579">
        <v>2005</v>
      </c>
      <c r="J1579">
        <v>6.9</v>
      </c>
    </row>
    <row r="1580" spans="1:10" x14ac:dyDescent="0.3">
      <c r="A1580" t="s">
        <v>5004</v>
      </c>
      <c r="B1580">
        <v>99</v>
      </c>
      <c r="C1580">
        <v>60269340</v>
      </c>
      <c r="D1580" t="s">
        <v>1106</v>
      </c>
      <c r="E1580" t="s">
        <v>5005</v>
      </c>
      <c r="F1580" t="s">
        <v>20</v>
      </c>
      <c r="G1580" t="s">
        <v>21</v>
      </c>
      <c r="H1580">
        <v>30000000</v>
      </c>
      <c r="I1580">
        <v>2008</v>
      </c>
      <c r="J1580">
        <v>6</v>
      </c>
    </row>
    <row r="1581" spans="1:10" x14ac:dyDescent="0.3">
      <c r="A1581" t="s">
        <v>5006</v>
      </c>
      <c r="B1581">
        <v>114</v>
      </c>
      <c r="C1581">
        <v>60033780</v>
      </c>
      <c r="D1581" t="s">
        <v>146</v>
      </c>
      <c r="E1581" t="s">
        <v>5007</v>
      </c>
      <c r="F1581" t="s">
        <v>20</v>
      </c>
      <c r="G1581" t="s">
        <v>21</v>
      </c>
      <c r="H1581">
        <v>30000000</v>
      </c>
      <c r="I1581">
        <v>1998</v>
      </c>
      <c r="J1581">
        <v>5.9</v>
      </c>
    </row>
    <row r="1582" spans="1:10" x14ac:dyDescent="0.3">
      <c r="A1582" t="s">
        <v>1667</v>
      </c>
      <c r="B1582">
        <v>89</v>
      </c>
      <c r="C1582">
        <v>58715510</v>
      </c>
      <c r="D1582" t="s">
        <v>1106</v>
      </c>
      <c r="E1582" t="s">
        <v>5008</v>
      </c>
      <c r="F1582" t="s">
        <v>20</v>
      </c>
      <c r="G1582" t="s">
        <v>21</v>
      </c>
      <c r="H1582">
        <v>30000000</v>
      </c>
      <c r="I1582">
        <v>2009</v>
      </c>
      <c r="J1582">
        <v>5.4</v>
      </c>
    </row>
    <row r="1583" spans="1:10" x14ac:dyDescent="0.3">
      <c r="A1583" t="s">
        <v>1805</v>
      </c>
      <c r="B1583">
        <v>95</v>
      </c>
      <c r="C1583">
        <v>58156435</v>
      </c>
      <c r="D1583" t="s">
        <v>1616</v>
      </c>
      <c r="E1583" t="s">
        <v>5011</v>
      </c>
      <c r="F1583" t="s">
        <v>20</v>
      </c>
      <c r="G1583" t="s">
        <v>21</v>
      </c>
      <c r="H1583">
        <v>19000000</v>
      </c>
      <c r="I1583">
        <v>2004</v>
      </c>
      <c r="J1583">
        <v>5.9</v>
      </c>
    </row>
    <row r="1584" spans="1:10" x14ac:dyDescent="0.3">
      <c r="A1584" t="s">
        <v>1667</v>
      </c>
      <c r="B1584">
        <v>98</v>
      </c>
      <c r="C1584">
        <v>56044241</v>
      </c>
      <c r="D1584" t="s">
        <v>2327</v>
      </c>
      <c r="E1584" t="s">
        <v>5013</v>
      </c>
      <c r="F1584" t="s">
        <v>20</v>
      </c>
      <c r="G1584" t="s">
        <v>21</v>
      </c>
      <c r="H1584">
        <v>37000000</v>
      </c>
      <c r="I1584">
        <v>2004</v>
      </c>
      <c r="J1584">
        <v>6.1</v>
      </c>
    </row>
    <row r="1585" spans="1:10" x14ac:dyDescent="0.3">
      <c r="A1585" t="s">
        <v>2548</v>
      </c>
      <c r="B1585">
        <v>94</v>
      </c>
      <c r="C1585">
        <v>56816662</v>
      </c>
      <c r="D1585" t="s">
        <v>2327</v>
      </c>
      <c r="E1585" t="s">
        <v>5016</v>
      </c>
      <c r="F1585" t="s">
        <v>20</v>
      </c>
      <c r="G1585" t="s">
        <v>2292</v>
      </c>
      <c r="H1585">
        <v>17000000</v>
      </c>
      <c r="I1585">
        <v>2011</v>
      </c>
      <c r="J1585">
        <v>7.7</v>
      </c>
    </row>
    <row r="1586" spans="1:10" x14ac:dyDescent="0.3">
      <c r="A1586" t="s">
        <v>5018</v>
      </c>
      <c r="B1586">
        <v>85</v>
      </c>
      <c r="C1586">
        <v>64238770</v>
      </c>
      <c r="D1586" t="s">
        <v>320</v>
      </c>
      <c r="E1586" t="s">
        <v>5019</v>
      </c>
      <c r="F1586" t="s">
        <v>20</v>
      </c>
      <c r="G1586" t="s">
        <v>182</v>
      </c>
      <c r="H1586">
        <v>42000000</v>
      </c>
      <c r="I1586">
        <v>2014</v>
      </c>
      <c r="J1586">
        <v>5.8</v>
      </c>
    </row>
    <row r="1587" spans="1:10" x14ac:dyDescent="0.3">
      <c r="A1587" t="s">
        <v>5020</v>
      </c>
      <c r="B1587">
        <v>124</v>
      </c>
      <c r="C1587">
        <v>52937130</v>
      </c>
      <c r="D1587" t="s">
        <v>1133</v>
      </c>
      <c r="E1587" t="s">
        <v>5021</v>
      </c>
      <c r="F1587" t="s">
        <v>20</v>
      </c>
      <c r="G1587" t="s">
        <v>21</v>
      </c>
      <c r="H1587">
        <v>30000000</v>
      </c>
      <c r="I1587">
        <v>2001</v>
      </c>
      <c r="J1587">
        <v>7.6</v>
      </c>
    </row>
    <row r="1588" spans="1:10" x14ac:dyDescent="0.3">
      <c r="A1588" t="s">
        <v>4317</v>
      </c>
      <c r="B1588">
        <v>131</v>
      </c>
      <c r="C1588">
        <v>52799004</v>
      </c>
      <c r="D1588" t="s">
        <v>146</v>
      </c>
      <c r="E1588" t="s">
        <v>5023</v>
      </c>
      <c r="F1588" t="s">
        <v>20</v>
      </c>
      <c r="G1588" t="s">
        <v>21</v>
      </c>
      <c r="H1588">
        <v>55000000</v>
      </c>
      <c r="I1588">
        <v>1999</v>
      </c>
      <c r="J1588">
        <v>6.1</v>
      </c>
    </row>
    <row r="1589" spans="1:10" x14ac:dyDescent="0.3">
      <c r="A1589" t="s">
        <v>5025</v>
      </c>
      <c r="B1589">
        <v>107</v>
      </c>
      <c r="C1589">
        <v>55210049</v>
      </c>
      <c r="D1589" t="s">
        <v>155</v>
      </c>
      <c r="E1589" t="s">
        <v>5026</v>
      </c>
      <c r="F1589" t="s">
        <v>20</v>
      </c>
      <c r="G1589" t="s">
        <v>21</v>
      </c>
      <c r="H1589">
        <v>27800000</v>
      </c>
      <c r="I1589">
        <v>1989</v>
      </c>
      <c r="J1589">
        <v>5.4</v>
      </c>
    </row>
    <row r="1590" spans="1:10" x14ac:dyDescent="0.3">
      <c r="A1590" t="s">
        <v>3673</v>
      </c>
      <c r="B1590">
        <v>99</v>
      </c>
      <c r="C1590">
        <v>51432423</v>
      </c>
      <c r="D1590" t="s">
        <v>5027</v>
      </c>
      <c r="E1590" t="s">
        <v>5029</v>
      </c>
      <c r="F1590" t="s">
        <v>20</v>
      </c>
      <c r="G1590" t="s">
        <v>21</v>
      </c>
      <c r="H1590">
        <v>30000000</v>
      </c>
      <c r="I1590">
        <v>2002</v>
      </c>
      <c r="J1590">
        <v>5.0999999999999996</v>
      </c>
    </row>
    <row r="1591" spans="1:10" x14ac:dyDescent="0.3">
      <c r="A1591" t="s">
        <v>1609</v>
      </c>
      <c r="B1591">
        <v>83</v>
      </c>
      <c r="C1591">
        <v>51109400</v>
      </c>
      <c r="D1591" t="s">
        <v>678</v>
      </c>
      <c r="E1591" t="s">
        <v>5031</v>
      </c>
      <c r="F1591" t="s">
        <v>20</v>
      </c>
      <c r="G1591" t="s">
        <v>21</v>
      </c>
      <c r="H1591">
        <v>30000000</v>
      </c>
      <c r="I1591">
        <v>1994</v>
      </c>
      <c r="J1591">
        <v>6.4</v>
      </c>
    </row>
    <row r="1592" spans="1:10" x14ac:dyDescent="0.3">
      <c r="A1592" t="s">
        <v>3811</v>
      </c>
      <c r="B1592">
        <v>131</v>
      </c>
      <c r="C1592">
        <v>50300000</v>
      </c>
      <c r="D1592" t="s">
        <v>30</v>
      </c>
      <c r="E1592" t="s">
        <v>5034</v>
      </c>
      <c r="F1592" t="s">
        <v>20</v>
      </c>
      <c r="G1592" t="s">
        <v>34</v>
      </c>
      <c r="H1592">
        <v>30000000</v>
      </c>
      <c r="I1592">
        <v>1985</v>
      </c>
      <c r="J1592">
        <v>6.3</v>
      </c>
    </row>
    <row r="1593" spans="1:10" x14ac:dyDescent="0.3">
      <c r="A1593" t="s">
        <v>5036</v>
      </c>
      <c r="B1593">
        <v>85</v>
      </c>
      <c r="C1593">
        <v>56068547</v>
      </c>
      <c r="D1593" t="s">
        <v>5038</v>
      </c>
      <c r="E1593" t="s">
        <v>5040</v>
      </c>
      <c r="F1593" t="s">
        <v>20</v>
      </c>
      <c r="G1593" t="s">
        <v>34</v>
      </c>
      <c r="H1593">
        <v>30000000</v>
      </c>
      <c r="I1593">
        <v>2005</v>
      </c>
      <c r="J1593">
        <v>7.5</v>
      </c>
    </row>
    <row r="1594" spans="1:10" x14ac:dyDescent="0.3">
      <c r="A1594" t="s">
        <v>3408</v>
      </c>
      <c r="B1594">
        <v>126</v>
      </c>
      <c r="C1594">
        <v>53680848</v>
      </c>
      <c r="D1594" t="s">
        <v>146</v>
      </c>
      <c r="E1594" t="s">
        <v>5042</v>
      </c>
      <c r="F1594" t="s">
        <v>20</v>
      </c>
      <c r="G1594" t="s">
        <v>21</v>
      </c>
      <c r="H1594">
        <v>30000000</v>
      </c>
      <c r="I1594">
        <v>2007</v>
      </c>
      <c r="J1594">
        <v>7.1</v>
      </c>
    </row>
    <row r="1595" spans="1:10" x14ac:dyDescent="0.3">
      <c r="A1595" t="s">
        <v>4128</v>
      </c>
      <c r="B1595">
        <v>102</v>
      </c>
      <c r="C1595">
        <v>49186871</v>
      </c>
      <c r="D1595" t="s">
        <v>5045</v>
      </c>
      <c r="E1595" t="s">
        <v>5046</v>
      </c>
      <c r="F1595" t="s">
        <v>20</v>
      </c>
      <c r="G1595" t="s">
        <v>21</v>
      </c>
      <c r="I1595">
        <v>2005</v>
      </c>
      <c r="J1595">
        <v>5.2</v>
      </c>
    </row>
    <row r="1596" spans="1:10" x14ac:dyDescent="0.3">
      <c r="A1596" t="s">
        <v>633</v>
      </c>
      <c r="B1596">
        <v>123</v>
      </c>
      <c r="C1596">
        <v>50921738</v>
      </c>
      <c r="D1596" t="s">
        <v>3038</v>
      </c>
      <c r="E1596" t="s">
        <v>5048</v>
      </c>
      <c r="F1596" t="s">
        <v>20</v>
      </c>
      <c r="G1596" t="s">
        <v>34</v>
      </c>
      <c r="H1596">
        <v>30000000</v>
      </c>
      <c r="I1596">
        <v>2007</v>
      </c>
      <c r="J1596">
        <v>7.8</v>
      </c>
    </row>
    <row r="1597" spans="1:10" x14ac:dyDescent="0.3">
      <c r="A1597" t="s">
        <v>1667</v>
      </c>
      <c r="B1597">
        <v>105</v>
      </c>
      <c r="C1597">
        <v>53021560</v>
      </c>
      <c r="D1597" t="s">
        <v>936</v>
      </c>
      <c r="E1597" t="s">
        <v>5051</v>
      </c>
      <c r="F1597" t="s">
        <v>20</v>
      </c>
      <c r="G1597" t="s">
        <v>21</v>
      </c>
      <c r="H1597">
        <v>30000000</v>
      </c>
      <c r="I1597">
        <v>2010</v>
      </c>
      <c r="J1597">
        <v>6.5</v>
      </c>
    </row>
    <row r="1598" spans="1:10" x14ac:dyDescent="0.3">
      <c r="A1598" t="s">
        <v>127</v>
      </c>
      <c r="B1598">
        <v>125</v>
      </c>
      <c r="C1598">
        <v>45645204</v>
      </c>
      <c r="D1598" t="s">
        <v>227</v>
      </c>
      <c r="E1598" t="s">
        <v>5054</v>
      </c>
      <c r="F1598" t="s">
        <v>20</v>
      </c>
      <c r="G1598" t="s">
        <v>21</v>
      </c>
      <c r="H1598">
        <v>30000000</v>
      </c>
      <c r="I1598">
        <v>1989</v>
      </c>
      <c r="J1598">
        <v>6.6</v>
      </c>
    </row>
    <row r="1599" spans="1:10" x14ac:dyDescent="0.3">
      <c r="A1599" t="s">
        <v>2243</v>
      </c>
      <c r="B1599">
        <v>92</v>
      </c>
      <c r="C1599">
        <v>44328238</v>
      </c>
      <c r="D1599" t="s">
        <v>1099</v>
      </c>
      <c r="E1599" t="s">
        <v>5057</v>
      </c>
      <c r="F1599" t="s">
        <v>20</v>
      </c>
      <c r="G1599" t="s">
        <v>21</v>
      </c>
      <c r="I1599">
        <v>2012</v>
      </c>
      <c r="J1599">
        <v>5.0999999999999996</v>
      </c>
    </row>
    <row r="1600" spans="1:10" x14ac:dyDescent="0.3">
      <c r="A1600" t="s">
        <v>173</v>
      </c>
      <c r="B1600">
        <v>77</v>
      </c>
      <c r="C1600">
        <v>53337608</v>
      </c>
      <c r="D1600" t="s">
        <v>5058</v>
      </c>
      <c r="E1600" t="s">
        <v>5059</v>
      </c>
      <c r="F1600" t="s">
        <v>20</v>
      </c>
      <c r="G1600" t="s">
        <v>21</v>
      </c>
      <c r="H1600">
        <v>40000000</v>
      </c>
      <c r="I1600">
        <v>2005</v>
      </c>
      <c r="J1600">
        <v>7.4</v>
      </c>
    </row>
    <row r="1601" spans="1:10" x14ac:dyDescent="0.3">
      <c r="A1601" t="s">
        <v>5060</v>
      </c>
      <c r="B1601">
        <v>118</v>
      </c>
      <c r="C1601">
        <v>42643187</v>
      </c>
      <c r="D1601" t="s">
        <v>1076</v>
      </c>
      <c r="E1601" t="s">
        <v>5062</v>
      </c>
      <c r="F1601" t="s">
        <v>20</v>
      </c>
      <c r="G1601" t="s">
        <v>21</v>
      </c>
      <c r="I1601">
        <v>2006</v>
      </c>
      <c r="J1601">
        <v>7.2</v>
      </c>
    </row>
    <row r="1602" spans="1:10" x14ac:dyDescent="0.3">
      <c r="A1602" t="s">
        <v>3575</v>
      </c>
      <c r="B1602">
        <v>121</v>
      </c>
      <c r="C1602">
        <v>46875468</v>
      </c>
      <c r="D1602" t="s">
        <v>749</v>
      </c>
      <c r="E1602" t="s">
        <v>5066</v>
      </c>
      <c r="F1602" t="s">
        <v>20</v>
      </c>
      <c r="G1602" t="s">
        <v>21</v>
      </c>
      <c r="H1602">
        <v>30000000</v>
      </c>
      <c r="I1602">
        <v>2015</v>
      </c>
      <c r="J1602">
        <v>7.6</v>
      </c>
    </row>
    <row r="1603" spans="1:10" x14ac:dyDescent="0.3">
      <c r="A1603" t="s">
        <v>1999</v>
      </c>
      <c r="B1603">
        <v>124</v>
      </c>
      <c r="C1603">
        <v>52418902</v>
      </c>
      <c r="D1603" t="s">
        <v>2423</v>
      </c>
      <c r="E1603" t="s">
        <v>5067</v>
      </c>
      <c r="F1603" t="s">
        <v>20</v>
      </c>
      <c r="G1603" t="s">
        <v>21</v>
      </c>
      <c r="H1603">
        <v>30000000</v>
      </c>
      <c r="I1603">
        <v>2015</v>
      </c>
      <c r="J1603">
        <v>7.5</v>
      </c>
    </row>
    <row r="1604" spans="1:10" x14ac:dyDescent="0.3">
      <c r="A1604" t="s">
        <v>52</v>
      </c>
      <c r="B1604">
        <v>99</v>
      </c>
      <c r="C1604">
        <v>42057340</v>
      </c>
      <c r="D1604" t="s">
        <v>3456</v>
      </c>
      <c r="E1604" t="s">
        <v>5069</v>
      </c>
      <c r="F1604" t="s">
        <v>20</v>
      </c>
      <c r="G1604" t="s">
        <v>21</v>
      </c>
      <c r="H1604">
        <v>30000000</v>
      </c>
      <c r="I1604">
        <v>2009</v>
      </c>
      <c r="J1604">
        <v>6.6</v>
      </c>
    </row>
    <row r="1605" spans="1:10" x14ac:dyDescent="0.3">
      <c r="A1605" t="s">
        <v>5070</v>
      </c>
      <c r="B1605">
        <v>112</v>
      </c>
      <c r="C1605">
        <v>42478175</v>
      </c>
      <c r="D1605" t="s">
        <v>467</v>
      </c>
      <c r="E1605" t="s">
        <v>5071</v>
      </c>
      <c r="F1605" t="s">
        <v>20</v>
      </c>
      <c r="G1605" t="s">
        <v>21</v>
      </c>
      <c r="H1605">
        <v>25000000</v>
      </c>
      <c r="I1605">
        <v>2015</v>
      </c>
      <c r="J1605">
        <v>7.2</v>
      </c>
    </row>
    <row r="1606" spans="1:10" x14ac:dyDescent="0.3">
      <c r="A1606" t="s">
        <v>5072</v>
      </c>
      <c r="B1606">
        <v>111</v>
      </c>
      <c r="C1606">
        <v>41407470</v>
      </c>
      <c r="D1606" t="s">
        <v>2507</v>
      </c>
      <c r="E1606" t="s">
        <v>5073</v>
      </c>
      <c r="F1606" t="s">
        <v>20</v>
      </c>
      <c r="G1606" t="s">
        <v>21</v>
      </c>
      <c r="H1606">
        <v>30000000</v>
      </c>
      <c r="I1606">
        <v>2003</v>
      </c>
      <c r="J1606">
        <v>7.6</v>
      </c>
    </row>
    <row r="1607" spans="1:10" x14ac:dyDescent="0.3">
      <c r="A1607" t="s">
        <v>718</v>
      </c>
      <c r="B1607">
        <v>107</v>
      </c>
      <c r="C1607">
        <v>42385520</v>
      </c>
      <c r="D1607" t="s">
        <v>4790</v>
      </c>
      <c r="E1607" t="s">
        <v>5075</v>
      </c>
      <c r="F1607" t="s">
        <v>20</v>
      </c>
      <c r="G1607" t="s">
        <v>21</v>
      </c>
      <c r="H1607">
        <v>30000000</v>
      </c>
      <c r="I1607">
        <v>2010</v>
      </c>
      <c r="J1607">
        <v>6.2</v>
      </c>
    </row>
    <row r="1608" spans="1:10" x14ac:dyDescent="0.3">
      <c r="A1608" t="s">
        <v>3378</v>
      </c>
      <c r="B1608">
        <v>104</v>
      </c>
      <c r="C1608">
        <v>40118420</v>
      </c>
      <c r="D1608" t="s">
        <v>3093</v>
      </c>
      <c r="E1608" t="s">
        <v>5077</v>
      </c>
      <c r="F1608" t="s">
        <v>20</v>
      </c>
      <c r="G1608" t="s">
        <v>21</v>
      </c>
      <c r="H1608">
        <v>30000000</v>
      </c>
      <c r="I1608">
        <v>2002</v>
      </c>
      <c r="J1608">
        <v>5.6</v>
      </c>
    </row>
    <row r="1609" spans="1:10" x14ac:dyDescent="0.3">
      <c r="A1609" t="s">
        <v>85</v>
      </c>
      <c r="B1609">
        <v>113</v>
      </c>
      <c r="C1609">
        <v>40137776</v>
      </c>
      <c r="D1609" t="s">
        <v>1626</v>
      </c>
      <c r="E1609" t="s">
        <v>5080</v>
      </c>
      <c r="F1609" t="s">
        <v>20</v>
      </c>
      <c r="G1609" t="s">
        <v>21</v>
      </c>
      <c r="H1609">
        <v>38000000</v>
      </c>
      <c r="I1609">
        <v>2006</v>
      </c>
      <c r="J1609">
        <v>7.6</v>
      </c>
    </row>
    <row r="1610" spans="1:10" x14ac:dyDescent="0.3">
      <c r="A1610" t="s">
        <v>2274</v>
      </c>
      <c r="B1610">
        <v>113</v>
      </c>
      <c r="C1610">
        <v>39568996</v>
      </c>
      <c r="D1610" t="s">
        <v>3960</v>
      </c>
      <c r="E1610" t="s">
        <v>5083</v>
      </c>
      <c r="F1610" t="s">
        <v>20</v>
      </c>
      <c r="G1610" t="s">
        <v>21</v>
      </c>
      <c r="H1610">
        <v>32000000</v>
      </c>
      <c r="I1610">
        <v>2007</v>
      </c>
      <c r="J1610">
        <v>6.6</v>
      </c>
    </row>
    <row r="1611" spans="1:10" x14ac:dyDescent="0.3">
      <c r="A1611" t="s">
        <v>5085</v>
      </c>
      <c r="B1611">
        <v>95</v>
      </c>
      <c r="C1611">
        <v>42043633</v>
      </c>
      <c r="D1611" t="s">
        <v>1727</v>
      </c>
      <c r="E1611" t="s">
        <v>5086</v>
      </c>
      <c r="F1611" t="s">
        <v>20</v>
      </c>
      <c r="G1611" t="s">
        <v>21</v>
      </c>
      <c r="H1611">
        <v>30000000</v>
      </c>
      <c r="I1611">
        <v>2012</v>
      </c>
      <c r="J1611">
        <v>7</v>
      </c>
    </row>
    <row r="1612" spans="1:10" x14ac:dyDescent="0.3">
      <c r="A1612" t="s">
        <v>5087</v>
      </c>
      <c r="B1612">
        <v>86</v>
      </c>
      <c r="C1612">
        <v>38232624</v>
      </c>
      <c r="D1612" t="s">
        <v>1099</v>
      </c>
      <c r="E1612" t="s">
        <v>5088</v>
      </c>
      <c r="F1612" t="s">
        <v>20</v>
      </c>
      <c r="G1612" t="s">
        <v>21</v>
      </c>
      <c r="H1612">
        <v>30000000</v>
      </c>
      <c r="I1612">
        <v>2008</v>
      </c>
      <c r="J1612">
        <v>2.7</v>
      </c>
    </row>
    <row r="1613" spans="1:10" x14ac:dyDescent="0.3">
      <c r="A1613" t="s">
        <v>1583</v>
      </c>
      <c r="B1613">
        <v>126</v>
      </c>
      <c r="C1613">
        <v>38413606</v>
      </c>
      <c r="D1613" t="s">
        <v>287</v>
      </c>
      <c r="E1613" t="s">
        <v>5091</v>
      </c>
      <c r="F1613" t="s">
        <v>20</v>
      </c>
      <c r="G1613" t="s">
        <v>21</v>
      </c>
      <c r="H1613">
        <v>30000000</v>
      </c>
      <c r="I1613">
        <v>1988</v>
      </c>
      <c r="J1613">
        <v>7.6</v>
      </c>
    </row>
    <row r="1614" spans="1:10" x14ac:dyDescent="0.3">
      <c r="A1614" t="s">
        <v>1683</v>
      </c>
      <c r="B1614">
        <v>101</v>
      </c>
      <c r="C1614">
        <v>38122105</v>
      </c>
      <c r="D1614" t="s">
        <v>926</v>
      </c>
      <c r="E1614" t="s">
        <v>5093</v>
      </c>
      <c r="F1614" t="s">
        <v>20</v>
      </c>
      <c r="G1614" t="s">
        <v>21</v>
      </c>
      <c r="H1614">
        <v>27000000</v>
      </c>
      <c r="I1614">
        <v>1987</v>
      </c>
      <c r="J1614">
        <v>6.6</v>
      </c>
    </row>
    <row r="1615" spans="1:10" x14ac:dyDescent="0.3">
      <c r="A1615" t="s">
        <v>1285</v>
      </c>
      <c r="B1615">
        <v>102</v>
      </c>
      <c r="C1615">
        <v>38747385</v>
      </c>
      <c r="D1615" t="s">
        <v>5095</v>
      </c>
      <c r="E1615" t="s">
        <v>5096</v>
      </c>
      <c r="F1615" t="s">
        <v>20</v>
      </c>
      <c r="G1615" t="s">
        <v>21</v>
      </c>
      <c r="H1615">
        <v>25000000</v>
      </c>
      <c r="I1615">
        <v>1986</v>
      </c>
      <c r="J1615">
        <v>6.9</v>
      </c>
    </row>
    <row r="1616" spans="1:10" x14ac:dyDescent="0.3">
      <c r="A1616" t="s">
        <v>633</v>
      </c>
      <c r="B1616">
        <v>111</v>
      </c>
      <c r="C1616">
        <v>40247512</v>
      </c>
      <c r="D1616" t="s">
        <v>622</v>
      </c>
      <c r="E1616" t="s">
        <v>5100</v>
      </c>
      <c r="F1616" t="s">
        <v>20</v>
      </c>
      <c r="G1616" t="s">
        <v>21</v>
      </c>
      <c r="H1616">
        <v>30000000</v>
      </c>
      <c r="I1616">
        <v>2011</v>
      </c>
      <c r="J1616">
        <v>6.8</v>
      </c>
    </row>
    <row r="1617" spans="1:10" x14ac:dyDescent="0.3">
      <c r="A1617" t="s">
        <v>5103</v>
      </c>
      <c r="B1617">
        <v>95</v>
      </c>
      <c r="C1617">
        <v>35927406</v>
      </c>
      <c r="D1617" t="s">
        <v>178</v>
      </c>
      <c r="E1617" t="s">
        <v>5104</v>
      </c>
      <c r="F1617" t="s">
        <v>20</v>
      </c>
      <c r="G1617" t="s">
        <v>21</v>
      </c>
      <c r="H1617">
        <v>30000000</v>
      </c>
      <c r="I1617">
        <v>1997</v>
      </c>
      <c r="J1617">
        <v>3.7</v>
      </c>
    </row>
    <row r="1618" spans="1:10" x14ac:dyDescent="0.3">
      <c r="A1618" t="s">
        <v>219</v>
      </c>
      <c r="B1618">
        <v>98</v>
      </c>
      <c r="C1618">
        <v>35565975</v>
      </c>
      <c r="D1618" t="s">
        <v>936</v>
      </c>
      <c r="E1618" t="s">
        <v>5105</v>
      </c>
      <c r="F1618" t="s">
        <v>20</v>
      </c>
      <c r="G1618" t="s">
        <v>21</v>
      </c>
      <c r="H1618">
        <v>30000000</v>
      </c>
      <c r="I1618">
        <v>2011</v>
      </c>
      <c r="J1618">
        <v>6.1</v>
      </c>
    </row>
    <row r="1619" spans="1:10" x14ac:dyDescent="0.3">
      <c r="A1619" t="s">
        <v>5106</v>
      </c>
      <c r="B1619">
        <v>100</v>
      </c>
      <c r="C1619">
        <v>35266619</v>
      </c>
      <c r="D1619" t="s">
        <v>3169</v>
      </c>
      <c r="E1619" t="s">
        <v>5107</v>
      </c>
      <c r="F1619" t="s">
        <v>20</v>
      </c>
      <c r="G1619" t="s">
        <v>21</v>
      </c>
      <c r="H1619">
        <v>30000000</v>
      </c>
      <c r="I1619">
        <v>2013</v>
      </c>
      <c r="J1619">
        <v>5.9</v>
      </c>
    </row>
    <row r="1620" spans="1:10" x14ac:dyDescent="0.3">
      <c r="A1620" t="s">
        <v>5108</v>
      </c>
      <c r="B1620">
        <v>118</v>
      </c>
      <c r="C1620">
        <v>34703228</v>
      </c>
      <c r="D1620" t="s">
        <v>3846</v>
      </c>
      <c r="E1620" t="s">
        <v>5110</v>
      </c>
      <c r="F1620" t="s">
        <v>20</v>
      </c>
      <c r="G1620" t="s">
        <v>21</v>
      </c>
      <c r="H1620">
        <v>30000000</v>
      </c>
      <c r="I1620">
        <v>2006</v>
      </c>
      <c r="J1620">
        <v>6.7</v>
      </c>
    </row>
    <row r="1621" spans="1:10" x14ac:dyDescent="0.3">
      <c r="A1621" t="s">
        <v>5113</v>
      </c>
      <c r="B1621">
        <v>125</v>
      </c>
      <c r="C1621">
        <v>38432823</v>
      </c>
      <c r="D1621" t="s">
        <v>5115</v>
      </c>
      <c r="E1621" t="s">
        <v>5116</v>
      </c>
      <c r="F1621" t="s">
        <v>20</v>
      </c>
      <c r="G1621" t="s">
        <v>21</v>
      </c>
      <c r="H1621">
        <v>30000000</v>
      </c>
      <c r="I1621">
        <v>2006</v>
      </c>
      <c r="J1621">
        <v>6.9</v>
      </c>
    </row>
    <row r="1622" spans="1:10" x14ac:dyDescent="0.3">
      <c r="A1622" t="s">
        <v>2904</v>
      </c>
      <c r="B1622">
        <v>94</v>
      </c>
      <c r="C1622">
        <v>32095318</v>
      </c>
      <c r="D1622" t="s">
        <v>678</v>
      </c>
      <c r="E1622" t="s">
        <v>5117</v>
      </c>
      <c r="F1622" t="s">
        <v>20</v>
      </c>
      <c r="G1622" t="s">
        <v>21</v>
      </c>
      <c r="H1622">
        <v>45000000</v>
      </c>
      <c r="I1622">
        <v>2001</v>
      </c>
      <c r="J1622">
        <v>5.5</v>
      </c>
    </row>
    <row r="1623" spans="1:10" x14ac:dyDescent="0.3">
      <c r="A1623" t="s">
        <v>5118</v>
      </c>
      <c r="B1623">
        <v>79</v>
      </c>
      <c r="C1623">
        <v>31743332</v>
      </c>
      <c r="D1623" t="s">
        <v>5120</v>
      </c>
      <c r="E1623" t="s">
        <v>5121</v>
      </c>
      <c r="F1623" t="s">
        <v>20</v>
      </c>
      <c r="G1623" t="s">
        <v>21</v>
      </c>
      <c r="H1623">
        <v>30000000</v>
      </c>
      <c r="I1623">
        <v>2009</v>
      </c>
      <c r="J1623">
        <v>7.1</v>
      </c>
    </row>
    <row r="1624" spans="1:10" x14ac:dyDescent="0.3">
      <c r="A1624" t="s">
        <v>1005</v>
      </c>
      <c r="B1624">
        <v>106</v>
      </c>
      <c r="C1624">
        <v>32154410</v>
      </c>
      <c r="D1624" t="s">
        <v>1392</v>
      </c>
      <c r="E1624" t="s">
        <v>5123</v>
      </c>
      <c r="F1624" t="s">
        <v>20</v>
      </c>
      <c r="G1624" t="s">
        <v>21</v>
      </c>
      <c r="H1624">
        <v>30000000</v>
      </c>
      <c r="I1624">
        <v>2013</v>
      </c>
      <c r="J1624">
        <v>7.1</v>
      </c>
    </row>
    <row r="1625" spans="1:10" x14ac:dyDescent="0.3">
      <c r="A1625" t="s">
        <v>5125</v>
      </c>
      <c r="B1625">
        <v>111</v>
      </c>
      <c r="C1625">
        <v>28165882</v>
      </c>
      <c r="D1625" t="s">
        <v>1762</v>
      </c>
      <c r="E1625" t="s">
        <v>5126</v>
      </c>
      <c r="F1625" t="s">
        <v>20</v>
      </c>
      <c r="G1625" t="s">
        <v>21</v>
      </c>
      <c r="I1625">
        <v>2004</v>
      </c>
      <c r="J1625">
        <v>5.9</v>
      </c>
    </row>
    <row r="1626" spans="1:10" x14ac:dyDescent="0.3">
      <c r="A1626" t="s">
        <v>5128</v>
      </c>
      <c r="B1626">
        <v>63</v>
      </c>
      <c r="C1626">
        <v>26687172</v>
      </c>
      <c r="D1626" t="s">
        <v>849</v>
      </c>
      <c r="E1626" t="s">
        <v>5130</v>
      </c>
      <c r="F1626" t="s">
        <v>20</v>
      </c>
      <c r="G1626" t="s">
        <v>21</v>
      </c>
      <c r="H1626">
        <v>30000000</v>
      </c>
      <c r="I1626">
        <v>2011</v>
      </c>
      <c r="J1626">
        <v>7.3</v>
      </c>
    </row>
    <row r="1627" spans="1:10" x14ac:dyDescent="0.3">
      <c r="A1627" t="s">
        <v>5132</v>
      </c>
      <c r="B1627">
        <v>85</v>
      </c>
      <c r="C1627">
        <v>26096584</v>
      </c>
      <c r="D1627" t="s">
        <v>1099</v>
      </c>
      <c r="E1627" t="s">
        <v>5133</v>
      </c>
      <c r="F1627" t="s">
        <v>20</v>
      </c>
      <c r="G1627" t="s">
        <v>21</v>
      </c>
      <c r="H1627">
        <v>19000000</v>
      </c>
      <c r="I1627">
        <v>2003</v>
      </c>
      <c r="J1627">
        <v>3.4</v>
      </c>
    </row>
    <row r="1628" spans="1:10" x14ac:dyDescent="0.3">
      <c r="A1628" t="s">
        <v>1105</v>
      </c>
      <c r="B1628">
        <v>108</v>
      </c>
      <c r="C1628">
        <v>26525834</v>
      </c>
      <c r="D1628" t="s">
        <v>936</v>
      </c>
      <c r="E1628" t="s">
        <v>5136</v>
      </c>
      <c r="F1628" t="s">
        <v>20</v>
      </c>
      <c r="G1628" t="s">
        <v>21</v>
      </c>
      <c r="H1628">
        <v>30000000</v>
      </c>
      <c r="I1628">
        <v>1998</v>
      </c>
      <c r="J1628">
        <v>6.8</v>
      </c>
    </row>
    <row r="1629" spans="1:10" x14ac:dyDescent="0.3">
      <c r="A1629" t="s">
        <v>2218</v>
      </c>
      <c r="B1629">
        <v>139</v>
      </c>
      <c r="C1629">
        <v>30513940</v>
      </c>
      <c r="D1629" t="s">
        <v>2721</v>
      </c>
      <c r="E1629" t="s">
        <v>5140</v>
      </c>
      <c r="F1629" t="s">
        <v>20</v>
      </c>
      <c r="G1629" t="s">
        <v>21</v>
      </c>
      <c r="H1629">
        <v>30000000</v>
      </c>
      <c r="I1629">
        <v>2014</v>
      </c>
      <c r="J1629">
        <v>6.9</v>
      </c>
    </row>
    <row r="1630" spans="1:10" x14ac:dyDescent="0.3">
      <c r="A1630" t="s">
        <v>3298</v>
      </c>
      <c r="B1630">
        <v>127</v>
      </c>
      <c r="C1630">
        <v>23209440</v>
      </c>
      <c r="D1630" t="s">
        <v>2190</v>
      </c>
      <c r="E1630" t="s">
        <v>5142</v>
      </c>
      <c r="F1630" t="s">
        <v>20</v>
      </c>
      <c r="G1630" t="s">
        <v>21</v>
      </c>
      <c r="H1630">
        <v>30000000</v>
      </c>
      <c r="I1630">
        <v>1998</v>
      </c>
      <c r="J1630">
        <v>7</v>
      </c>
    </row>
    <row r="1631" spans="1:10" x14ac:dyDescent="0.3">
      <c r="A1631" t="s">
        <v>5143</v>
      </c>
      <c r="B1631">
        <v>106</v>
      </c>
      <c r="C1631">
        <v>24048000</v>
      </c>
      <c r="D1631" t="s">
        <v>926</v>
      </c>
      <c r="E1631" t="s">
        <v>5144</v>
      </c>
      <c r="F1631" t="s">
        <v>20</v>
      </c>
      <c r="G1631" t="s">
        <v>21</v>
      </c>
      <c r="H1631">
        <v>30000000</v>
      </c>
      <c r="I1631">
        <v>1995</v>
      </c>
      <c r="J1631">
        <v>5.5</v>
      </c>
    </row>
    <row r="1632" spans="1:10" x14ac:dyDescent="0.3">
      <c r="A1632" t="s">
        <v>1749</v>
      </c>
      <c r="B1632">
        <v>95</v>
      </c>
      <c r="C1632">
        <v>22526144</v>
      </c>
      <c r="D1632" t="s">
        <v>1611</v>
      </c>
      <c r="E1632" t="s">
        <v>5145</v>
      </c>
      <c r="F1632" t="s">
        <v>20</v>
      </c>
      <c r="G1632" t="s">
        <v>21</v>
      </c>
      <c r="H1632">
        <v>30000000</v>
      </c>
      <c r="I1632">
        <v>2006</v>
      </c>
      <c r="J1632">
        <v>5.0999999999999996</v>
      </c>
    </row>
    <row r="1633" spans="1:10" x14ac:dyDescent="0.3">
      <c r="A1633" t="s">
        <v>1739</v>
      </c>
      <c r="B1633">
        <v>118</v>
      </c>
      <c r="C1633">
        <v>30523568</v>
      </c>
      <c r="D1633" t="s">
        <v>1959</v>
      </c>
      <c r="E1633" t="s">
        <v>5146</v>
      </c>
      <c r="F1633" t="s">
        <v>20</v>
      </c>
      <c r="G1633" t="s">
        <v>21</v>
      </c>
      <c r="H1633">
        <v>30000000</v>
      </c>
      <c r="I1633">
        <v>2014</v>
      </c>
      <c r="J1633">
        <v>6.2</v>
      </c>
    </row>
    <row r="1634" spans="1:10" x14ac:dyDescent="0.3">
      <c r="A1634" t="s">
        <v>5147</v>
      </c>
      <c r="B1634">
        <v>108</v>
      </c>
      <c r="C1634">
        <v>23070045</v>
      </c>
      <c r="D1634" t="s">
        <v>1201</v>
      </c>
      <c r="E1634" t="s">
        <v>5149</v>
      </c>
      <c r="F1634" t="s">
        <v>20</v>
      </c>
      <c r="G1634" t="s">
        <v>21</v>
      </c>
      <c r="H1634">
        <v>30000000</v>
      </c>
      <c r="I1634">
        <v>2011</v>
      </c>
      <c r="J1634">
        <v>5.9</v>
      </c>
    </row>
    <row r="1635" spans="1:10" x14ac:dyDescent="0.3">
      <c r="A1635" t="s">
        <v>5150</v>
      </c>
      <c r="B1635">
        <v>105</v>
      </c>
      <c r="C1635">
        <v>20422207</v>
      </c>
      <c r="D1635" t="s">
        <v>936</v>
      </c>
      <c r="E1635" t="s">
        <v>5151</v>
      </c>
      <c r="F1635" t="s">
        <v>20</v>
      </c>
      <c r="G1635" t="s">
        <v>21</v>
      </c>
      <c r="H1635">
        <v>35000000</v>
      </c>
      <c r="I1635">
        <v>2004</v>
      </c>
      <c r="J1635">
        <v>5.2</v>
      </c>
    </row>
    <row r="1636" spans="1:10" x14ac:dyDescent="0.3">
      <c r="A1636" t="s">
        <v>3968</v>
      </c>
      <c r="B1636">
        <v>131</v>
      </c>
      <c r="C1636">
        <v>28644770</v>
      </c>
      <c r="D1636" t="s">
        <v>1106</v>
      </c>
      <c r="E1636" t="s">
        <v>5154</v>
      </c>
      <c r="F1636" t="s">
        <v>20</v>
      </c>
      <c r="G1636" t="s">
        <v>21</v>
      </c>
      <c r="H1636">
        <v>30000000</v>
      </c>
      <c r="I1636">
        <v>2012</v>
      </c>
      <c r="J1636">
        <v>6.2</v>
      </c>
    </row>
    <row r="1637" spans="1:10" x14ac:dyDescent="0.3">
      <c r="A1637" t="s">
        <v>5155</v>
      </c>
      <c r="B1637">
        <v>104</v>
      </c>
      <c r="C1637">
        <v>21800302</v>
      </c>
      <c r="D1637" t="s">
        <v>2838</v>
      </c>
      <c r="E1637" t="s">
        <v>5156</v>
      </c>
      <c r="F1637" t="s">
        <v>20</v>
      </c>
      <c r="G1637" t="s">
        <v>21</v>
      </c>
      <c r="H1637">
        <v>30000000</v>
      </c>
      <c r="I1637">
        <v>2004</v>
      </c>
      <c r="J1637">
        <v>5.5</v>
      </c>
    </row>
    <row r="1638" spans="1:10" x14ac:dyDescent="0.3">
      <c r="A1638" t="s">
        <v>5157</v>
      </c>
      <c r="B1638">
        <v>133</v>
      </c>
      <c r="C1638">
        <v>21129348</v>
      </c>
      <c r="D1638" t="s">
        <v>3299</v>
      </c>
      <c r="E1638" t="s">
        <v>5159</v>
      </c>
      <c r="F1638" t="s">
        <v>20</v>
      </c>
      <c r="G1638" t="s">
        <v>21</v>
      </c>
      <c r="H1638">
        <v>35000000</v>
      </c>
      <c r="I1638">
        <v>2010</v>
      </c>
      <c r="J1638">
        <v>7.4</v>
      </c>
    </row>
    <row r="1639" spans="1:10" x14ac:dyDescent="0.3">
      <c r="A1639" t="s">
        <v>5161</v>
      </c>
      <c r="B1639">
        <v>94</v>
      </c>
      <c r="C1639">
        <v>18500966</v>
      </c>
      <c r="D1639" t="s">
        <v>1446</v>
      </c>
      <c r="E1639" t="s">
        <v>5163</v>
      </c>
      <c r="F1639" t="s">
        <v>20</v>
      </c>
      <c r="G1639" t="s">
        <v>21</v>
      </c>
      <c r="H1639">
        <v>30000000</v>
      </c>
      <c r="I1639">
        <v>2006</v>
      </c>
      <c r="J1639">
        <v>4.4000000000000004</v>
      </c>
    </row>
    <row r="1640" spans="1:10" x14ac:dyDescent="0.3">
      <c r="A1640" t="s">
        <v>5164</v>
      </c>
      <c r="B1640">
        <v>109</v>
      </c>
      <c r="C1640">
        <v>19976073</v>
      </c>
      <c r="D1640" t="s">
        <v>315</v>
      </c>
      <c r="E1640" t="s">
        <v>5166</v>
      </c>
      <c r="F1640" t="s">
        <v>20</v>
      </c>
      <c r="G1640" t="s">
        <v>21</v>
      </c>
      <c r="H1640">
        <v>20000000</v>
      </c>
      <c r="I1640">
        <v>2005</v>
      </c>
      <c r="J1640">
        <v>6.3</v>
      </c>
    </row>
    <row r="1641" spans="1:10" x14ac:dyDescent="0.3">
      <c r="A1641" t="s">
        <v>1999</v>
      </c>
      <c r="B1641">
        <v>96</v>
      </c>
      <c r="C1641">
        <v>18967571</v>
      </c>
      <c r="D1641" t="s">
        <v>227</v>
      </c>
      <c r="E1641" t="s">
        <v>5168</v>
      </c>
      <c r="F1641" t="s">
        <v>20</v>
      </c>
      <c r="G1641" t="s">
        <v>21</v>
      </c>
      <c r="H1641">
        <v>30000000</v>
      </c>
      <c r="I1641">
        <v>1998</v>
      </c>
      <c r="J1641">
        <v>6.1</v>
      </c>
    </row>
    <row r="1642" spans="1:10" x14ac:dyDescent="0.3">
      <c r="A1642" t="s">
        <v>5169</v>
      </c>
      <c r="B1642">
        <v>105</v>
      </c>
      <c r="C1642">
        <v>17100000</v>
      </c>
      <c r="D1642" t="s">
        <v>5171</v>
      </c>
      <c r="E1642" t="s">
        <v>5172</v>
      </c>
      <c r="F1642" t="s">
        <v>20</v>
      </c>
      <c r="G1642" t="s">
        <v>21</v>
      </c>
      <c r="H1642">
        <v>25000000</v>
      </c>
      <c r="I1642">
        <v>1996</v>
      </c>
      <c r="J1642">
        <v>5.3</v>
      </c>
    </row>
    <row r="1643" spans="1:10" x14ac:dyDescent="0.3">
      <c r="A1643" t="s">
        <v>5173</v>
      </c>
      <c r="B1643">
        <v>99</v>
      </c>
      <c r="C1643">
        <v>17266505</v>
      </c>
      <c r="D1643" t="s">
        <v>5175</v>
      </c>
      <c r="E1643" t="s">
        <v>5176</v>
      </c>
      <c r="F1643" t="s">
        <v>20</v>
      </c>
      <c r="G1643" t="s">
        <v>21</v>
      </c>
      <c r="H1643">
        <v>30000000</v>
      </c>
      <c r="I1643">
        <v>2002</v>
      </c>
      <c r="J1643">
        <v>5.4</v>
      </c>
    </row>
    <row r="1644" spans="1:10" x14ac:dyDescent="0.3">
      <c r="A1644" t="s">
        <v>682</v>
      </c>
      <c r="B1644">
        <v>112</v>
      </c>
      <c r="C1644">
        <v>32357532</v>
      </c>
      <c r="D1644" t="s">
        <v>936</v>
      </c>
      <c r="E1644" t="s">
        <v>5177</v>
      </c>
      <c r="F1644" t="s">
        <v>20</v>
      </c>
      <c r="G1644" t="s">
        <v>21</v>
      </c>
      <c r="H1644">
        <v>30000000</v>
      </c>
      <c r="I1644">
        <v>2010</v>
      </c>
      <c r="J1644">
        <v>6.7</v>
      </c>
    </row>
    <row r="1645" spans="1:10" x14ac:dyDescent="0.3">
      <c r="A1645" t="s">
        <v>2621</v>
      </c>
      <c r="B1645">
        <v>108</v>
      </c>
      <c r="C1645">
        <v>16930884</v>
      </c>
      <c r="D1645" t="s">
        <v>1403</v>
      </c>
      <c r="E1645" t="s">
        <v>5178</v>
      </c>
      <c r="F1645" t="s">
        <v>20</v>
      </c>
      <c r="G1645" t="s">
        <v>21</v>
      </c>
      <c r="H1645">
        <v>30000000</v>
      </c>
      <c r="I1645">
        <v>2007</v>
      </c>
      <c r="J1645">
        <v>5.9</v>
      </c>
    </row>
    <row r="1646" spans="1:10" x14ac:dyDescent="0.3">
      <c r="A1646" t="s">
        <v>5179</v>
      </c>
      <c r="B1646">
        <v>126</v>
      </c>
      <c r="C1646">
        <v>18324242</v>
      </c>
      <c r="D1646" t="s">
        <v>2190</v>
      </c>
      <c r="E1646" t="s">
        <v>5180</v>
      </c>
      <c r="F1646" t="s">
        <v>20</v>
      </c>
      <c r="G1646" t="s">
        <v>21</v>
      </c>
      <c r="H1646">
        <v>35000000</v>
      </c>
      <c r="I1646">
        <v>2005</v>
      </c>
      <c r="J1646">
        <v>7.3</v>
      </c>
    </row>
    <row r="1647" spans="1:10" x14ac:dyDescent="0.3">
      <c r="A1647" t="s">
        <v>3270</v>
      </c>
      <c r="B1647">
        <v>98</v>
      </c>
      <c r="C1647">
        <v>16323969</v>
      </c>
      <c r="D1647" t="s">
        <v>3707</v>
      </c>
      <c r="E1647" t="s">
        <v>5181</v>
      </c>
      <c r="F1647" t="s">
        <v>20</v>
      </c>
      <c r="G1647" t="s">
        <v>21</v>
      </c>
      <c r="H1647">
        <v>40000000</v>
      </c>
      <c r="I1647">
        <v>2004</v>
      </c>
      <c r="J1647">
        <v>5.5</v>
      </c>
    </row>
    <row r="1648" spans="1:10" x14ac:dyDescent="0.3">
      <c r="A1648" t="s">
        <v>5182</v>
      </c>
      <c r="B1648">
        <v>104</v>
      </c>
      <c r="C1648">
        <v>16999046</v>
      </c>
      <c r="D1648" t="s">
        <v>529</v>
      </c>
      <c r="E1648" t="s">
        <v>5185</v>
      </c>
      <c r="F1648" t="s">
        <v>20</v>
      </c>
      <c r="G1648" t="s">
        <v>182</v>
      </c>
      <c r="H1648">
        <v>26000000</v>
      </c>
      <c r="I1648">
        <v>2009</v>
      </c>
      <c r="J1648">
        <v>5.8</v>
      </c>
    </row>
    <row r="1649" spans="1:10" x14ac:dyDescent="0.3">
      <c r="A1649" t="s">
        <v>5187</v>
      </c>
      <c r="B1649">
        <v>110</v>
      </c>
      <c r="C1649">
        <v>16295774</v>
      </c>
      <c r="D1649" t="s">
        <v>2807</v>
      </c>
      <c r="E1649" t="s">
        <v>5188</v>
      </c>
      <c r="F1649" t="s">
        <v>20</v>
      </c>
      <c r="G1649" t="s">
        <v>21</v>
      </c>
      <c r="H1649">
        <v>35000000</v>
      </c>
      <c r="I1649">
        <v>1986</v>
      </c>
      <c r="J1649">
        <v>4.5999999999999996</v>
      </c>
    </row>
    <row r="1650" spans="1:10" x14ac:dyDescent="0.3">
      <c r="A1650" t="s">
        <v>5190</v>
      </c>
      <c r="B1650">
        <v>130</v>
      </c>
      <c r="C1650">
        <v>15709385</v>
      </c>
      <c r="D1650" t="s">
        <v>1392</v>
      </c>
      <c r="E1650" t="s">
        <v>5191</v>
      </c>
      <c r="F1650" t="s">
        <v>20</v>
      </c>
      <c r="G1650" t="s">
        <v>21</v>
      </c>
      <c r="H1650">
        <v>30000000</v>
      </c>
      <c r="I1650">
        <v>2008</v>
      </c>
      <c r="J1650">
        <v>6.7</v>
      </c>
    </row>
    <row r="1651" spans="1:10" x14ac:dyDescent="0.3">
      <c r="A1651" t="s">
        <v>5192</v>
      </c>
      <c r="B1651">
        <v>93</v>
      </c>
      <c r="C1651">
        <v>14888028</v>
      </c>
      <c r="D1651" t="s">
        <v>5193</v>
      </c>
      <c r="E1651" t="s">
        <v>5195</v>
      </c>
      <c r="F1651" t="s">
        <v>20</v>
      </c>
      <c r="G1651" t="s">
        <v>21</v>
      </c>
      <c r="H1651">
        <v>30000000</v>
      </c>
      <c r="I1651">
        <v>2005</v>
      </c>
      <c r="J1651">
        <v>5.0999999999999996</v>
      </c>
    </row>
    <row r="1652" spans="1:10" x14ac:dyDescent="0.3">
      <c r="A1652" t="s">
        <v>2482</v>
      </c>
      <c r="B1652">
        <v>96</v>
      </c>
      <c r="C1652">
        <v>14208384</v>
      </c>
      <c r="D1652" t="s">
        <v>1106</v>
      </c>
      <c r="E1652" t="s">
        <v>5197</v>
      </c>
      <c r="F1652" t="s">
        <v>20</v>
      </c>
      <c r="G1652" t="s">
        <v>21</v>
      </c>
      <c r="H1652">
        <v>30000000</v>
      </c>
      <c r="I1652">
        <v>2003</v>
      </c>
      <c r="J1652">
        <v>5.6</v>
      </c>
    </row>
    <row r="1653" spans="1:10" x14ac:dyDescent="0.3">
      <c r="A1653" t="s">
        <v>3755</v>
      </c>
      <c r="B1653">
        <v>114</v>
      </c>
      <c r="C1653">
        <v>12831121</v>
      </c>
      <c r="D1653" t="s">
        <v>2112</v>
      </c>
      <c r="E1653" t="s">
        <v>5201</v>
      </c>
      <c r="F1653" t="s">
        <v>20</v>
      </c>
      <c r="G1653" t="s">
        <v>21</v>
      </c>
      <c r="H1653">
        <v>30000000</v>
      </c>
      <c r="I1653">
        <v>2004</v>
      </c>
      <c r="J1653">
        <v>7</v>
      </c>
    </row>
    <row r="1654" spans="1:10" x14ac:dyDescent="0.3">
      <c r="A1654" t="s">
        <v>2300</v>
      </c>
      <c r="B1654">
        <v>106</v>
      </c>
      <c r="C1654">
        <v>18298649</v>
      </c>
      <c r="D1654" t="s">
        <v>4639</v>
      </c>
      <c r="E1654" t="s">
        <v>5205</v>
      </c>
      <c r="F1654" t="s">
        <v>20</v>
      </c>
      <c r="G1654" t="s">
        <v>21</v>
      </c>
      <c r="H1654">
        <v>30000000</v>
      </c>
      <c r="I1654">
        <v>2011</v>
      </c>
      <c r="J1654">
        <v>6.4</v>
      </c>
    </row>
    <row r="1655" spans="1:10" x14ac:dyDescent="0.3">
      <c r="A1655" t="s">
        <v>3109</v>
      </c>
      <c r="B1655">
        <v>150</v>
      </c>
      <c r="C1655">
        <v>12712093</v>
      </c>
      <c r="D1655" t="s">
        <v>3794</v>
      </c>
      <c r="E1655" t="s">
        <v>5208</v>
      </c>
      <c r="F1655" t="s">
        <v>20</v>
      </c>
      <c r="G1655" t="s">
        <v>21</v>
      </c>
      <c r="H1655">
        <v>30000000</v>
      </c>
      <c r="I1655">
        <v>2005</v>
      </c>
      <c r="J1655">
        <v>6.7</v>
      </c>
    </row>
    <row r="1656" spans="1:10" x14ac:dyDescent="0.3">
      <c r="A1656" t="s">
        <v>5209</v>
      </c>
      <c r="B1656">
        <v>100</v>
      </c>
      <c r="C1656">
        <v>11576087</v>
      </c>
      <c r="D1656" t="s">
        <v>48</v>
      </c>
      <c r="E1656" t="s">
        <v>5210</v>
      </c>
      <c r="F1656" t="s">
        <v>20</v>
      </c>
      <c r="G1656" t="s">
        <v>21</v>
      </c>
      <c r="H1656">
        <v>30000000</v>
      </c>
      <c r="I1656">
        <v>1999</v>
      </c>
      <c r="J1656">
        <v>4.0999999999999996</v>
      </c>
    </row>
    <row r="1657" spans="1:10" x14ac:dyDescent="0.3">
      <c r="A1657" t="s">
        <v>3168</v>
      </c>
      <c r="B1657">
        <v>100</v>
      </c>
      <c r="C1657">
        <v>11900000</v>
      </c>
      <c r="D1657" t="s">
        <v>1316</v>
      </c>
      <c r="E1657" t="s">
        <v>5211</v>
      </c>
      <c r="F1657" t="s">
        <v>20</v>
      </c>
      <c r="G1657" t="s">
        <v>21</v>
      </c>
      <c r="H1657">
        <v>30000000</v>
      </c>
      <c r="I1657">
        <v>1999</v>
      </c>
      <c r="J1657">
        <v>5.5</v>
      </c>
    </row>
    <row r="1658" spans="1:10" x14ac:dyDescent="0.3">
      <c r="A1658" t="s">
        <v>3427</v>
      </c>
      <c r="B1658">
        <v>100</v>
      </c>
      <c r="C1658">
        <v>9353573</v>
      </c>
      <c r="D1658" t="s">
        <v>178</v>
      </c>
      <c r="E1658" t="s">
        <v>5213</v>
      </c>
      <c r="F1658" t="s">
        <v>20</v>
      </c>
      <c r="G1658" t="s">
        <v>21</v>
      </c>
      <c r="H1658">
        <v>45000000</v>
      </c>
      <c r="I1658">
        <v>2009</v>
      </c>
      <c r="J1658">
        <v>2.7</v>
      </c>
    </row>
    <row r="1659" spans="1:10" x14ac:dyDescent="0.3">
      <c r="A1659" t="s">
        <v>5214</v>
      </c>
      <c r="B1659">
        <v>107</v>
      </c>
      <c r="C1659">
        <v>12026670</v>
      </c>
      <c r="D1659" t="s">
        <v>227</v>
      </c>
      <c r="E1659" t="s">
        <v>5216</v>
      </c>
      <c r="F1659" t="s">
        <v>20</v>
      </c>
      <c r="G1659" t="s">
        <v>21</v>
      </c>
      <c r="H1659">
        <v>45000000</v>
      </c>
      <c r="I1659">
        <v>2013</v>
      </c>
      <c r="J1659">
        <v>6.4</v>
      </c>
    </row>
    <row r="1660" spans="1:10" x14ac:dyDescent="0.3">
      <c r="A1660" t="s">
        <v>5218</v>
      </c>
      <c r="B1660">
        <v>102</v>
      </c>
      <c r="C1660">
        <v>14334645</v>
      </c>
      <c r="D1660" t="s">
        <v>2046</v>
      </c>
      <c r="E1660" t="s">
        <v>5219</v>
      </c>
      <c r="F1660" t="s">
        <v>20</v>
      </c>
      <c r="G1660" t="s">
        <v>21</v>
      </c>
      <c r="H1660">
        <v>25000000</v>
      </c>
      <c r="I1660">
        <v>2004</v>
      </c>
      <c r="J1660">
        <v>4.8</v>
      </c>
    </row>
    <row r="1661" spans="1:10" x14ac:dyDescent="0.3">
      <c r="A1661" t="s">
        <v>5221</v>
      </c>
      <c r="B1661">
        <v>101</v>
      </c>
      <c r="C1661">
        <v>12189514</v>
      </c>
      <c r="D1661" t="s">
        <v>1106</v>
      </c>
      <c r="E1661" t="s">
        <v>5223</v>
      </c>
      <c r="F1661" t="s">
        <v>20</v>
      </c>
      <c r="G1661" t="s">
        <v>21</v>
      </c>
      <c r="H1661">
        <v>23000000</v>
      </c>
      <c r="I1661">
        <v>2004</v>
      </c>
      <c r="J1661">
        <v>6.1</v>
      </c>
    </row>
    <row r="1662" spans="1:10" x14ac:dyDescent="0.3">
      <c r="A1662" t="s">
        <v>5225</v>
      </c>
      <c r="B1662">
        <v>86</v>
      </c>
      <c r="C1662">
        <v>10134754</v>
      </c>
      <c r="D1662" t="s">
        <v>1921</v>
      </c>
      <c r="E1662" t="s">
        <v>5227</v>
      </c>
      <c r="F1662" t="s">
        <v>20</v>
      </c>
      <c r="G1662" t="s">
        <v>21</v>
      </c>
      <c r="H1662">
        <v>30000000</v>
      </c>
      <c r="I1662">
        <v>2011</v>
      </c>
      <c r="J1662">
        <v>4.8</v>
      </c>
    </row>
    <row r="1663" spans="1:10" x14ac:dyDescent="0.3">
      <c r="A1663" t="s">
        <v>4671</v>
      </c>
      <c r="B1663">
        <v>108</v>
      </c>
      <c r="C1663">
        <v>8535575</v>
      </c>
      <c r="D1663" t="s">
        <v>2190</v>
      </c>
      <c r="E1663" t="s">
        <v>5228</v>
      </c>
      <c r="F1663" t="s">
        <v>20</v>
      </c>
      <c r="G1663" t="s">
        <v>21</v>
      </c>
      <c r="H1663">
        <v>30000000</v>
      </c>
      <c r="I1663">
        <v>2005</v>
      </c>
      <c r="J1663">
        <v>7</v>
      </c>
    </row>
    <row r="1664" spans="1:10" x14ac:dyDescent="0.3">
      <c r="A1664" t="s">
        <v>1809</v>
      </c>
      <c r="B1664">
        <v>123</v>
      </c>
      <c r="C1664">
        <v>7689458</v>
      </c>
      <c r="D1664" t="s">
        <v>5230</v>
      </c>
      <c r="E1664" t="s">
        <v>5231</v>
      </c>
      <c r="F1664" t="s">
        <v>20</v>
      </c>
      <c r="G1664" t="s">
        <v>34</v>
      </c>
      <c r="H1664">
        <v>40000000</v>
      </c>
      <c r="I1664">
        <v>2009</v>
      </c>
      <c r="J1664">
        <v>6.8</v>
      </c>
    </row>
    <row r="1665" spans="1:10" x14ac:dyDescent="0.3">
      <c r="A1665" t="s">
        <v>5232</v>
      </c>
      <c r="B1665">
        <v>134</v>
      </c>
      <c r="C1665">
        <v>7501404</v>
      </c>
      <c r="D1665" t="s">
        <v>1649</v>
      </c>
      <c r="E1665" t="s">
        <v>5234</v>
      </c>
      <c r="F1665" t="s">
        <v>20</v>
      </c>
      <c r="G1665" t="s">
        <v>182</v>
      </c>
      <c r="I1665">
        <v>2010</v>
      </c>
      <c r="J1665">
        <v>7.3</v>
      </c>
    </row>
    <row r="1666" spans="1:10" x14ac:dyDescent="0.3">
      <c r="A1666" t="s">
        <v>3540</v>
      </c>
      <c r="B1666">
        <v>88</v>
      </c>
      <c r="C1666">
        <v>19316646</v>
      </c>
      <c r="D1666" t="s">
        <v>1007</v>
      </c>
      <c r="E1666" t="s">
        <v>5242</v>
      </c>
      <c r="F1666" t="s">
        <v>20</v>
      </c>
      <c r="G1666" t="s">
        <v>21</v>
      </c>
      <c r="H1666">
        <v>30000000</v>
      </c>
      <c r="I1666">
        <v>2013</v>
      </c>
      <c r="J1666">
        <v>5.6</v>
      </c>
    </row>
    <row r="1667" spans="1:10" x14ac:dyDescent="0.3">
      <c r="A1667" t="s">
        <v>3647</v>
      </c>
      <c r="B1667">
        <v>109</v>
      </c>
      <c r="C1667">
        <v>10965209</v>
      </c>
      <c r="D1667" t="s">
        <v>315</v>
      </c>
      <c r="E1667" t="s">
        <v>5244</v>
      </c>
      <c r="F1667" t="s">
        <v>20</v>
      </c>
      <c r="G1667" t="s">
        <v>21</v>
      </c>
      <c r="H1667">
        <v>30000000</v>
      </c>
      <c r="I1667">
        <v>2001</v>
      </c>
      <c r="J1667">
        <v>6.1</v>
      </c>
    </row>
    <row r="1668" spans="1:10" x14ac:dyDescent="0.3">
      <c r="A1668" t="s">
        <v>682</v>
      </c>
      <c r="B1668">
        <v>122</v>
      </c>
      <c r="C1668">
        <v>26830000</v>
      </c>
      <c r="D1668" t="s">
        <v>1290</v>
      </c>
      <c r="E1668" t="s">
        <v>5246</v>
      </c>
      <c r="F1668" t="s">
        <v>20</v>
      </c>
      <c r="G1668" t="s">
        <v>21</v>
      </c>
      <c r="H1668">
        <v>18000000</v>
      </c>
      <c r="I1668">
        <v>1989</v>
      </c>
      <c r="J1668">
        <v>7.9</v>
      </c>
    </row>
    <row r="1669" spans="1:10" x14ac:dyDescent="0.3">
      <c r="A1669" t="s">
        <v>5247</v>
      </c>
      <c r="B1669">
        <v>251</v>
      </c>
      <c r="C1669">
        <v>5300000</v>
      </c>
      <c r="D1669" t="s">
        <v>1272</v>
      </c>
      <c r="E1669" t="s">
        <v>5248</v>
      </c>
      <c r="F1669" t="s">
        <v>20</v>
      </c>
      <c r="G1669" t="s">
        <v>4364</v>
      </c>
      <c r="H1669">
        <v>30000000</v>
      </c>
      <c r="I1669">
        <v>1984</v>
      </c>
      <c r="J1669">
        <v>8.4</v>
      </c>
    </row>
    <row r="1670" spans="1:10" x14ac:dyDescent="0.3">
      <c r="A1670" t="s">
        <v>5249</v>
      </c>
      <c r="B1670">
        <v>118</v>
      </c>
      <c r="C1670">
        <v>10880926</v>
      </c>
      <c r="D1670" t="s">
        <v>315</v>
      </c>
      <c r="E1670" t="s">
        <v>5250</v>
      </c>
      <c r="F1670" t="s">
        <v>20</v>
      </c>
      <c r="G1670" t="s">
        <v>21</v>
      </c>
      <c r="H1670">
        <v>30000000</v>
      </c>
      <c r="I1670">
        <v>2013</v>
      </c>
      <c r="J1670">
        <v>6.5</v>
      </c>
    </row>
    <row r="1671" spans="1:10" x14ac:dyDescent="0.3">
      <c r="A1671" t="s">
        <v>5252</v>
      </c>
      <c r="B1671">
        <v>131</v>
      </c>
      <c r="C1671">
        <v>3752725</v>
      </c>
      <c r="D1671" t="s">
        <v>146</v>
      </c>
      <c r="E1671" t="s">
        <v>5253</v>
      </c>
      <c r="F1671" t="s">
        <v>20</v>
      </c>
      <c r="G1671" t="s">
        <v>21</v>
      </c>
      <c r="H1671">
        <v>18000000</v>
      </c>
      <c r="I1671">
        <v>2004</v>
      </c>
      <c r="J1671">
        <v>7.1</v>
      </c>
    </row>
    <row r="1672" spans="1:10" x14ac:dyDescent="0.3">
      <c r="A1672" t="s">
        <v>3168</v>
      </c>
      <c r="B1672">
        <v>109</v>
      </c>
      <c r="C1672">
        <v>3517797</v>
      </c>
      <c r="D1672" t="s">
        <v>3612</v>
      </c>
      <c r="E1672" t="s">
        <v>5256</v>
      </c>
      <c r="F1672" t="s">
        <v>20</v>
      </c>
      <c r="G1672" t="s">
        <v>966</v>
      </c>
      <c r="H1672">
        <v>25000000</v>
      </c>
      <c r="I1672">
        <v>2002</v>
      </c>
      <c r="J1672">
        <v>6.6</v>
      </c>
    </row>
    <row r="1673" spans="1:10" x14ac:dyDescent="0.3">
      <c r="A1673" t="s">
        <v>5257</v>
      </c>
      <c r="B1673">
        <v>80</v>
      </c>
      <c r="C1673">
        <v>3101301</v>
      </c>
      <c r="D1673" t="s">
        <v>5258</v>
      </c>
      <c r="E1673" t="s">
        <v>5259</v>
      </c>
      <c r="F1673" t="s">
        <v>20</v>
      </c>
      <c r="G1673" t="s">
        <v>21</v>
      </c>
      <c r="I1673">
        <v>2005</v>
      </c>
      <c r="J1673">
        <v>4</v>
      </c>
    </row>
    <row r="1674" spans="1:10" x14ac:dyDescent="0.3">
      <c r="A1674" t="s">
        <v>4992</v>
      </c>
      <c r="B1674">
        <v>88</v>
      </c>
      <c r="C1674">
        <v>2975649</v>
      </c>
      <c r="D1674" t="s">
        <v>3919</v>
      </c>
      <c r="E1674" t="s">
        <v>5261</v>
      </c>
      <c r="F1674" t="s">
        <v>20</v>
      </c>
      <c r="G1674" t="s">
        <v>34</v>
      </c>
      <c r="H1674">
        <v>30000000</v>
      </c>
      <c r="I1674">
        <v>2006</v>
      </c>
      <c r="J1674">
        <v>7</v>
      </c>
    </row>
    <row r="1675" spans="1:10" x14ac:dyDescent="0.3">
      <c r="A1675" t="s">
        <v>5263</v>
      </c>
      <c r="B1675">
        <v>103</v>
      </c>
      <c r="C1675">
        <v>668171</v>
      </c>
      <c r="D1675" t="s">
        <v>4252</v>
      </c>
      <c r="E1675" t="s">
        <v>5265</v>
      </c>
      <c r="F1675" t="s">
        <v>1279</v>
      </c>
      <c r="G1675" t="s">
        <v>601</v>
      </c>
      <c r="H1675">
        <v>60000000</v>
      </c>
      <c r="I1675">
        <v>2005</v>
      </c>
      <c r="J1675">
        <v>5.6</v>
      </c>
    </row>
    <row r="1676" spans="1:10" x14ac:dyDescent="0.3">
      <c r="A1676" t="s">
        <v>5267</v>
      </c>
      <c r="B1676">
        <v>87</v>
      </c>
      <c r="C1676">
        <v>480314</v>
      </c>
      <c r="D1676" t="s">
        <v>87</v>
      </c>
      <c r="E1676" t="s">
        <v>5269</v>
      </c>
      <c r="F1676" t="s">
        <v>20</v>
      </c>
      <c r="G1676" t="s">
        <v>21</v>
      </c>
      <c r="H1676">
        <v>21000000</v>
      </c>
      <c r="I1676">
        <v>2006</v>
      </c>
      <c r="J1676">
        <v>4.8</v>
      </c>
    </row>
    <row r="1677" spans="1:10" x14ac:dyDescent="0.3">
      <c r="A1677" t="s">
        <v>5271</v>
      </c>
      <c r="B1677">
        <v>160</v>
      </c>
      <c r="C1677">
        <v>3904982</v>
      </c>
      <c r="D1677" t="s">
        <v>5272</v>
      </c>
      <c r="E1677" t="s">
        <v>5273</v>
      </c>
      <c r="F1677" t="s">
        <v>20</v>
      </c>
      <c r="G1677" t="s">
        <v>21</v>
      </c>
      <c r="H1677">
        <v>30000000</v>
      </c>
      <c r="I1677">
        <v>2007</v>
      </c>
      <c r="J1677">
        <v>7.5</v>
      </c>
    </row>
    <row r="1678" spans="1:10" x14ac:dyDescent="0.3">
      <c r="A1678" t="s">
        <v>5274</v>
      </c>
      <c r="B1678">
        <v>121</v>
      </c>
      <c r="C1678">
        <v>127437</v>
      </c>
      <c r="D1678" t="s">
        <v>735</v>
      </c>
      <c r="E1678" t="s">
        <v>5275</v>
      </c>
      <c r="F1678" t="s">
        <v>1279</v>
      </c>
      <c r="G1678" t="s">
        <v>601</v>
      </c>
      <c r="H1678">
        <v>18000000</v>
      </c>
      <c r="I1678">
        <v>2011</v>
      </c>
      <c r="J1678">
        <v>6</v>
      </c>
    </row>
    <row r="1679" spans="1:10" x14ac:dyDescent="0.3">
      <c r="A1679" t="s">
        <v>5277</v>
      </c>
      <c r="B1679">
        <v>91</v>
      </c>
      <c r="D1679" t="s">
        <v>1974</v>
      </c>
      <c r="E1679" t="s">
        <v>5280</v>
      </c>
      <c r="F1679" t="s">
        <v>965</v>
      </c>
      <c r="G1679" t="s">
        <v>966</v>
      </c>
      <c r="I1679">
        <v>2009</v>
      </c>
      <c r="J1679">
        <v>7.2</v>
      </c>
    </row>
    <row r="1680" spans="1:10" x14ac:dyDescent="0.3">
      <c r="A1680" t="s">
        <v>1172</v>
      </c>
      <c r="B1680">
        <v>92</v>
      </c>
      <c r="D1680" t="s">
        <v>315</v>
      </c>
      <c r="E1680" t="s">
        <v>5282</v>
      </c>
      <c r="F1680" t="s">
        <v>20</v>
      </c>
      <c r="G1680" t="s">
        <v>21</v>
      </c>
      <c r="H1680">
        <v>30000000</v>
      </c>
      <c r="I1680">
        <v>2015</v>
      </c>
      <c r="J1680">
        <v>5.6</v>
      </c>
    </row>
    <row r="1681" spans="1:10" x14ac:dyDescent="0.3">
      <c r="A1681" t="s">
        <v>85</v>
      </c>
      <c r="B1681">
        <v>129</v>
      </c>
      <c r="C1681">
        <v>537580</v>
      </c>
      <c r="D1681" t="s">
        <v>5283</v>
      </c>
      <c r="E1681" t="s">
        <v>5284</v>
      </c>
      <c r="F1681" t="s">
        <v>20</v>
      </c>
      <c r="G1681" t="s">
        <v>21</v>
      </c>
      <c r="H1681">
        <v>30000000</v>
      </c>
      <c r="I1681">
        <v>2011</v>
      </c>
      <c r="J1681">
        <v>6.8</v>
      </c>
    </row>
    <row r="1682" spans="1:10" x14ac:dyDescent="0.3">
      <c r="A1682" t="s">
        <v>5286</v>
      </c>
      <c r="B1682">
        <v>93</v>
      </c>
      <c r="D1682" t="s">
        <v>1921</v>
      </c>
      <c r="E1682" t="s">
        <v>5287</v>
      </c>
      <c r="F1682" t="s">
        <v>5288</v>
      </c>
      <c r="G1682" t="s">
        <v>520</v>
      </c>
      <c r="I1682">
        <v>2010</v>
      </c>
      <c r="J1682">
        <v>4.9000000000000004</v>
      </c>
    </row>
    <row r="1683" spans="1:10" x14ac:dyDescent="0.3">
      <c r="A1683" t="s">
        <v>4711</v>
      </c>
      <c r="B1683">
        <v>118</v>
      </c>
      <c r="D1683" t="s">
        <v>3692</v>
      </c>
      <c r="E1683" t="s">
        <v>5290</v>
      </c>
      <c r="F1683" t="s">
        <v>20</v>
      </c>
      <c r="G1683" t="s">
        <v>520</v>
      </c>
      <c r="H1683">
        <v>30000000</v>
      </c>
      <c r="I1683">
        <v>2007</v>
      </c>
      <c r="J1683">
        <v>7.1</v>
      </c>
    </row>
    <row r="1684" spans="1:10" x14ac:dyDescent="0.3">
      <c r="A1684" t="s">
        <v>5292</v>
      </c>
      <c r="B1684">
        <v>110</v>
      </c>
      <c r="D1684" t="s">
        <v>1504</v>
      </c>
      <c r="E1684" t="s">
        <v>5293</v>
      </c>
      <c r="F1684" t="s">
        <v>20</v>
      </c>
      <c r="G1684" t="s">
        <v>966</v>
      </c>
      <c r="H1684">
        <v>24000000</v>
      </c>
      <c r="I1684">
        <v>2014</v>
      </c>
      <c r="J1684">
        <v>2</v>
      </c>
    </row>
    <row r="1685" spans="1:10" x14ac:dyDescent="0.3">
      <c r="A1685" t="s">
        <v>5295</v>
      </c>
      <c r="B1685">
        <v>103</v>
      </c>
      <c r="D1685" t="s">
        <v>3919</v>
      </c>
      <c r="E1685" t="s">
        <v>5296</v>
      </c>
      <c r="F1685" t="s">
        <v>20</v>
      </c>
      <c r="G1685" t="s">
        <v>5297</v>
      </c>
      <c r="H1685">
        <v>30000000</v>
      </c>
      <c r="I1685">
        <v>2014</v>
      </c>
      <c r="J1685">
        <v>5.7</v>
      </c>
    </row>
    <row r="1686" spans="1:10" x14ac:dyDescent="0.3">
      <c r="A1686" t="s">
        <v>5298</v>
      </c>
      <c r="B1686">
        <v>85</v>
      </c>
      <c r="D1686" t="s">
        <v>5299</v>
      </c>
      <c r="E1686" t="s">
        <v>5301</v>
      </c>
      <c r="F1686" t="s">
        <v>3516</v>
      </c>
      <c r="G1686" t="s">
        <v>4410</v>
      </c>
      <c r="H1686">
        <v>30000000</v>
      </c>
      <c r="I1686">
        <v>2015</v>
      </c>
      <c r="J1686">
        <v>4.0999999999999996</v>
      </c>
    </row>
    <row r="1687" spans="1:10" x14ac:dyDescent="0.3">
      <c r="A1687" t="s">
        <v>5303</v>
      </c>
      <c r="B1687">
        <v>110</v>
      </c>
      <c r="D1687" t="s">
        <v>1403</v>
      </c>
      <c r="E1687" t="s">
        <v>5304</v>
      </c>
      <c r="F1687" t="s">
        <v>20</v>
      </c>
      <c r="G1687" t="s">
        <v>4364</v>
      </c>
      <c r="H1687">
        <v>30000000</v>
      </c>
      <c r="I1687">
        <v>2002</v>
      </c>
      <c r="J1687">
        <v>6.7</v>
      </c>
    </row>
    <row r="1688" spans="1:10" x14ac:dyDescent="0.3">
      <c r="A1688" t="s">
        <v>5306</v>
      </c>
      <c r="B1688">
        <v>89</v>
      </c>
      <c r="D1688" t="s">
        <v>5307</v>
      </c>
      <c r="E1688" t="s">
        <v>5308</v>
      </c>
      <c r="F1688" t="s">
        <v>20</v>
      </c>
      <c r="G1688" t="s">
        <v>21</v>
      </c>
      <c r="H1688">
        <v>19000000</v>
      </c>
      <c r="I1688">
        <v>2016</v>
      </c>
      <c r="J1688">
        <v>7.5</v>
      </c>
    </row>
    <row r="1689" spans="1:10" x14ac:dyDescent="0.3">
      <c r="A1689" t="s">
        <v>5309</v>
      </c>
      <c r="B1689">
        <v>115</v>
      </c>
      <c r="C1689">
        <v>183436380</v>
      </c>
      <c r="D1689" t="s">
        <v>3970</v>
      </c>
      <c r="E1689" t="s">
        <v>5311</v>
      </c>
      <c r="F1689" t="s">
        <v>20</v>
      </c>
      <c r="G1689" t="s">
        <v>21</v>
      </c>
      <c r="H1689">
        <v>29000000</v>
      </c>
      <c r="I1689">
        <v>2015</v>
      </c>
      <c r="J1689">
        <v>6.5</v>
      </c>
    </row>
    <row r="1690" spans="1:10" x14ac:dyDescent="0.3">
      <c r="A1690" t="s">
        <v>940</v>
      </c>
      <c r="B1690">
        <v>153</v>
      </c>
      <c r="C1690">
        <v>119518352</v>
      </c>
      <c r="D1690" t="s">
        <v>5314</v>
      </c>
      <c r="E1690" t="s">
        <v>5315</v>
      </c>
      <c r="F1690" t="s">
        <v>20</v>
      </c>
      <c r="G1690" t="s">
        <v>21</v>
      </c>
      <c r="H1690">
        <v>28000000</v>
      </c>
      <c r="I1690">
        <v>2005</v>
      </c>
      <c r="J1690">
        <v>7.9</v>
      </c>
    </row>
    <row r="1691" spans="1:10" x14ac:dyDescent="0.3">
      <c r="A1691" t="s">
        <v>5321</v>
      </c>
      <c r="B1691">
        <v>128</v>
      </c>
      <c r="C1691">
        <v>37036404</v>
      </c>
      <c r="D1691" t="s">
        <v>936</v>
      </c>
      <c r="E1691" t="s">
        <v>5322</v>
      </c>
      <c r="F1691" t="s">
        <v>20</v>
      </c>
      <c r="G1691" t="s">
        <v>21</v>
      </c>
      <c r="H1691">
        <v>30000000</v>
      </c>
      <c r="I1691">
        <v>2000</v>
      </c>
      <c r="J1691">
        <v>6.4</v>
      </c>
    </row>
    <row r="1692" spans="1:10" x14ac:dyDescent="0.3">
      <c r="A1692" t="s">
        <v>3201</v>
      </c>
      <c r="B1692">
        <v>89</v>
      </c>
      <c r="C1692">
        <v>22359293</v>
      </c>
      <c r="D1692" t="s">
        <v>532</v>
      </c>
      <c r="E1692" t="s">
        <v>5324</v>
      </c>
      <c r="F1692" t="s">
        <v>20</v>
      </c>
      <c r="G1692" t="s">
        <v>34</v>
      </c>
      <c r="H1692">
        <v>29000000</v>
      </c>
      <c r="I1692">
        <v>1997</v>
      </c>
      <c r="J1692">
        <v>5.8</v>
      </c>
    </row>
    <row r="1693" spans="1:10" x14ac:dyDescent="0.3">
      <c r="A1693" t="s">
        <v>573</v>
      </c>
      <c r="B1693">
        <v>122</v>
      </c>
      <c r="C1693">
        <v>18593156</v>
      </c>
      <c r="D1693" t="s">
        <v>2190</v>
      </c>
      <c r="E1693" t="s">
        <v>5326</v>
      </c>
      <c r="F1693" t="s">
        <v>20</v>
      </c>
      <c r="G1693" t="s">
        <v>21</v>
      </c>
      <c r="H1693">
        <v>35000000</v>
      </c>
      <c r="I1693">
        <v>2008</v>
      </c>
      <c r="J1693">
        <v>7.7</v>
      </c>
    </row>
    <row r="1694" spans="1:10" x14ac:dyDescent="0.3">
      <c r="A1694" t="s">
        <v>2186</v>
      </c>
      <c r="B1694">
        <v>113</v>
      </c>
      <c r="D1694" t="s">
        <v>5328</v>
      </c>
      <c r="E1694" t="s">
        <v>5330</v>
      </c>
      <c r="F1694" t="s">
        <v>20</v>
      </c>
      <c r="G1694" t="s">
        <v>21</v>
      </c>
      <c r="H1694">
        <v>29000000</v>
      </c>
      <c r="I1694">
        <v>2002</v>
      </c>
      <c r="J1694">
        <v>7.1</v>
      </c>
    </row>
    <row r="1695" spans="1:10" x14ac:dyDescent="0.3">
      <c r="A1695" t="s">
        <v>3787</v>
      </c>
      <c r="B1695">
        <v>99</v>
      </c>
      <c r="C1695">
        <v>16930185</v>
      </c>
      <c r="D1695" t="s">
        <v>1106</v>
      </c>
      <c r="E1695" t="s">
        <v>5332</v>
      </c>
      <c r="F1695" t="s">
        <v>20</v>
      </c>
      <c r="G1695" t="s">
        <v>520</v>
      </c>
      <c r="H1695">
        <v>29000000</v>
      </c>
      <c r="I1695">
        <v>2002</v>
      </c>
      <c r="J1695">
        <v>5.3</v>
      </c>
    </row>
    <row r="1696" spans="1:10" x14ac:dyDescent="0.3">
      <c r="A1696" t="s">
        <v>2728</v>
      </c>
      <c r="B1696">
        <v>99</v>
      </c>
      <c r="C1696">
        <v>63034755</v>
      </c>
      <c r="D1696" t="s">
        <v>1099</v>
      </c>
      <c r="E1696" t="s">
        <v>5333</v>
      </c>
      <c r="F1696" t="s">
        <v>20</v>
      </c>
      <c r="G1696" t="s">
        <v>21</v>
      </c>
      <c r="H1696">
        <v>29000000</v>
      </c>
      <c r="I1696">
        <v>2016</v>
      </c>
      <c r="J1696">
        <v>5.3</v>
      </c>
    </row>
    <row r="1697" spans="1:10" x14ac:dyDescent="0.3">
      <c r="A1697" t="s">
        <v>5334</v>
      </c>
      <c r="B1697">
        <v>147</v>
      </c>
      <c r="C1697">
        <v>5899797</v>
      </c>
      <c r="D1697" t="s">
        <v>3692</v>
      </c>
      <c r="E1697" t="s">
        <v>5335</v>
      </c>
      <c r="F1697" t="s">
        <v>20</v>
      </c>
      <c r="G1697" t="s">
        <v>34</v>
      </c>
      <c r="H1697">
        <v>29000000</v>
      </c>
      <c r="I1697">
        <v>1987</v>
      </c>
      <c r="J1697">
        <v>7.5</v>
      </c>
    </row>
    <row r="1698" spans="1:10" x14ac:dyDescent="0.3">
      <c r="A1698" t="s">
        <v>2330</v>
      </c>
      <c r="B1698">
        <v>112</v>
      </c>
      <c r="C1698">
        <v>4554569</v>
      </c>
      <c r="D1698" t="s">
        <v>1649</v>
      </c>
      <c r="E1698" t="s">
        <v>5336</v>
      </c>
      <c r="F1698" t="s">
        <v>20</v>
      </c>
      <c r="G1698" t="s">
        <v>21</v>
      </c>
      <c r="H1698">
        <v>28000000</v>
      </c>
      <c r="I1698">
        <v>1999</v>
      </c>
      <c r="J1698">
        <v>6.9</v>
      </c>
    </row>
    <row r="1699" spans="1:10" x14ac:dyDescent="0.3">
      <c r="A1699" t="s">
        <v>5337</v>
      </c>
      <c r="B1699">
        <v>88</v>
      </c>
      <c r="C1699">
        <v>17016190</v>
      </c>
      <c r="D1699" t="s">
        <v>4917</v>
      </c>
      <c r="E1699" t="s">
        <v>5338</v>
      </c>
      <c r="F1699" t="s">
        <v>20</v>
      </c>
      <c r="G1699" t="s">
        <v>5340</v>
      </c>
      <c r="H1699">
        <v>12000000</v>
      </c>
      <c r="I1699">
        <v>2004</v>
      </c>
      <c r="J1699">
        <v>4.9000000000000004</v>
      </c>
    </row>
    <row r="1700" spans="1:10" x14ac:dyDescent="0.3">
      <c r="A1700" t="s">
        <v>5341</v>
      </c>
      <c r="B1700">
        <v>94</v>
      </c>
      <c r="C1700">
        <v>6301131</v>
      </c>
      <c r="D1700" t="s">
        <v>1442</v>
      </c>
      <c r="E1700" t="s">
        <v>5343</v>
      </c>
      <c r="F1700" t="s">
        <v>20</v>
      </c>
      <c r="G1700" t="s">
        <v>21</v>
      </c>
      <c r="H1700">
        <v>29000000</v>
      </c>
      <c r="I1700">
        <v>2005</v>
      </c>
      <c r="J1700">
        <v>7.1</v>
      </c>
    </row>
    <row r="1701" spans="1:10" x14ac:dyDescent="0.3">
      <c r="A1701" t="s">
        <v>1090</v>
      </c>
      <c r="B1701">
        <v>90</v>
      </c>
      <c r="C1701">
        <v>217350219</v>
      </c>
      <c r="D1701" t="s">
        <v>60</v>
      </c>
      <c r="E1701" t="s">
        <v>5345</v>
      </c>
      <c r="F1701" t="s">
        <v>20</v>
      </c>
      <c r="G1701" t="s">
        <v>21</v>
      </c>
      <c r="H1701">
        <v>28000000</v>
      </c>
      <c r="I1701">
        <v>1992</v>
      </c>
      <c r="J1701">
        <v>8</v>
      </c>
    </row>
    <row r="1702" spans="1:10" x14ac:dyDescent="0.3">
      <c r="A1702" t="s">
        <v>1993</v>
      </c>
      <c r="B1702">
        <v>167</v>
      </c>
      <c r="C1702">
        <v>161029270</v>
      </c>
      <c r="D1702" t="s">
        <v>5348</v>
      </c>
      <c r="E1702" t="s">
        <v>5349</v>
      </c>
      <c r="F1702" t="s">
        <v>20</v>
      </c>
      <c r="G1702" t="s">
        <v>21</v>
      </c>
      <c r="H1702">
        <v>28000000</v>
      </c>
      <c r="I1702">
        <v>2015</v>
      </c>
      <c r="J1702">
        <v>7.9</v>
      </c>
    </row>
    <row r="1703" spans="1:10" x14ac:dyDescent="0.3">
      <c r="A1703" t="s">
        <v>264</v>
      </c>
      <c r="B1703">
        <v>118</v>
      </c>
      <c r="C1703">
        <v>179870271</v>
      </c>
      <c r="D1703" t="s">
        <v>87</v>
      </c>
      <c r="E1703" t="s">
        <v>5352</v>
      </c>
      <c r="F1703" t="s">
        <v>20</v>
      </c>
      <c r="G1703" t="s">
        <v>21</v>
      </c>
      <c r="H1703">
        <v>28000000</v>
      </c>
      <c r="I1703">
        <v>1984</v>
      </c>
      <c r="J1703">
        <v>7.6</v>
      </c>
    </row>
    <row r="1704" spans="1:10" x14ac:dyDescent="0.3">
      <c r="A1704" t="s">
        <v>5353</v>
      </c>
      <c r="B1704">
        <v>83</v>
      </c>
      <c r="C1704">
        <v>100491683</v>
      </c>
      <c r="D1704" t="s">
        <v>5354</v>
      </c>
      <c r="E1704" t="s">
        <v>5355</v>
      </c>
      <c r="F1704" t="s">
        <v>20</v>
      </c>
      <c r="G1704" t="s">
        <v>21</v>
      </c>
      <c r="H1704">
        <v>24000000</v>
      </c>
      <c r="I1704">
        <v>1998</v>
      </c>
      <c r="J1704">
        <v>5.9</v>
      </c>
    </row>
    <row r="1705" spans="1:10" x14ac:dyDescent="0.3">
      <c r="A1705" t="s">
        <v>647</v>
      </c>
      <c r="B1705">
        <v>104</v>
      </c>
      <c r="C1705">
        <v>74058698</v>
      </c>
      <c r="D1705" t="s">
        <v>1392</v>
      </c>
      <c r="E1705" t="s">
        <v>5356</v>
      </c>
      <c r="F1705" t="s">
        <v>20</v>
      </c>
      <c r="G1705" t="s">
        <v>21</v>
      </c>
      <c r="H1705">
        <v>60000000</v>
      </c>
      <c r="I1705">
        <v>2001</v>
      </c>
      <c r="J1705">
        <v>6.3</v>
      </c>
    </row>
    <row r="1706" spans="1:10" x14ac:dyDescent="0.3">
      <c r="A1706" t="s">
        <v>3520</v>
      </c>
      <c r="B1706">
        <v>110</v>
      </c>
      <c r="D1706" t="s">
        <v>5357</v>
      </c>
      <c r="E1706" t="s">
        <v>5358</v>
      </c>
      <c r="F1706" t="s">
        <v>20</v>
      </c>
      <c r="G1706" t="s">
        <v>34</v>
      </c>
      <c r="H1706">
        <v>29000000</v>
      </c>
      <c r="I1706">
        <v>2016</v>
      </c>
      <c r="J1706">
        <v>7.1</v>
      </c>
    </row>
    <row r="1707" spans="1:10" x14ac:dyDescent="0.3">
      <c r="A1707" t="s">
        <v>3085</v>
      </c>
      <c r="B1707">
        <v>102</v>
      </c>
      <c r="C1707">
        <v>55845943</v>
      </c>
      <c r="D1707" t="s">
        <v>227</v>
      </c>
      <c r="E1707" t="s">
        <v>5360</v>
      </c>
      <c r="F1707" t="s">
        <v>20</v>
      </c>
      <c r="G1707" t="s">
        <v>21</v>
      </c>
      <c r="H1707">
        <v>29000000</v>
      </c>
      <c r="I1707">
        <v>2003</v>
      </c>
      <c r="J1707">
        <v>6.4</v>
      </c>
    </row>
    <row r="1708" spans="1:10" x14ac:dyDescent="0.3">
      <c r="A1708" t="s">
        <v>868</v>
      </c>
      <c r="B1708">
        <v>131</v>
      </c>
      <c r="C1708">
        <v>81350242</v>
      </c>
      <c r="D1708" t="s">
        <v>37</v>
      </c>
      <c r="E1708" t="s">
        <v>5362</v>
      </c>
      <c r="F1708" t="s">
        <v>20</v>
      </c>
      <c r="G1708" t="s">
        <v>21</v>
      </c>
      <c r="H1708">
        <v>28000000</v>
      </c>
      <c r="I1708">
        <v>1988</v>
      </c>
      <c r="J1708">
        <v>8.1999999999999993</v>
      </c>
    </row>
    <row r="1709" spans="1:10" x14ac:dyDescent="0.3">
      <c r="A1709" t="s">
        <v>4818</v>
      </c>
      <c r="B1709">
        <v>101</v>
      </c>
      <c r="C1709">
        <v>67266300</v>
      </c>
      <c r="D1709" t="s">
        <v>1099</v>
      </c>
      <c r="E1709" t="s">
        <v>5364</v>
      </c>
      <c r="F1709" t="s">
        <v>20</v>
      </c>
      <c r="G1709" t="s">
        <v>520</v>
      </c>
      <c r="H1709">
        <v>28000000</v>
      </c>
      <c r="I1709">
        <v>2008</v>
      </c>
      <c r="J1709">
        <v>6.9</v>
      </c>
    </row>
    <row r="1710" spans="1:10" x14ac:dyDescent="0.3">
      <c r="A1710" t="s">
        <v>1150</v>
      </c>
      <c r="B1710">
        <v>130</v>
      </c>
      <c r="C1710">
        <v>70235322</v>
      </c>
      <c r="D1710" t="s">
        <v>1980</v>
      </c>
      <c r="E1710" t="s">
        <v>5365</v>
      </c>
      <c r="F1710" t="s">
        <v>20</v>
      </c>
      <c r="G1710" t="s">
        <v>21</v>
      </c>
      <c r="H1710">
        <v>28000000</v>
      </c>
      <c r="I1710">
        <v>2015</v>
      </c>
      <c r="J1710">
        <v>7.8</v>
      </c>
    </row>
    <row r="1711" spans="1:10" x14ac:dyDescent="0.3">
      <c r="A1711" t="s">
        <v>713</v>
      </c>
      <c r="B1711">
        <v>120</v>
      </c>
      <c r="C1711">
        <v>7443007</v>
      </c>
      <c r="D1711" t="s">
        <v>3436</v>
      </c>
      <c r="E1711" t="s">
        <v>5367</v>
      </c>
      <c r="F1711" t="s">
        <v>20</v>
      </c>
      <c r="G1711" t="s">
        <v>21</v>
      </c>
      <c r="H1711">
        <v>30000000</v>
      </c>
      <c r="I1711">
        <v>2009</v>
      </c>
      <c r="J1711">
        <v>6.7</v>
      </c>
    </row>
    <row r="1712" spans="1:10" x14ac:dyDescent="0.3">
      <c r="A1712" t="s">
        <v>5190</v>
      </c>
      <c r="B1712">
        <v>135</v>
      </c>
      <c r="C1712">
        <v>64371181</v>
      </c>
      <c r="D1712" t="s">
        <v>2677</v>
      </c>
      <c r="E1712" t="s">
        <v>5370</v>
      </c>
      <c r="F1712" t="s">
        <v>20</v>
      </c>
      <c r="G1712" t="s">
        <v>21</v>
      </c>
      <c r="H1712">
        <v>28000000</v>
      </c>
      <c r="I1712">
        <v>2004</v>
      </c>
      <c r="J1712">
        <v>7.5</v>
      </c>
    </row>
    <row r="1713" spans="1:10" x14ac:dyDescent="0.3">
      <c r="A1713" t="s">
        <v>75</v>
      </c>
      <c r="B1713">
        <v>110</v>
      </c>
      <c r="C1713">
        <v>58885635</v>
      </c>
      <c r="D1713" t="s">
        <v>3086</v>
      </c>
      <c r="E1713" t="s">
        <v>5372</v>
      </c>
      <c r="F1713" t="s">
        <v>20</v>
      </c>
      <c r="G1713" t="s">
        <v>21</v>
      </c>
      <c r="H1713">
        <v>26000000</v>
      </c>
      <c r="I1713">
        <v>2004</v>
      </c>
      <c r="J1713">
        <v>7.4</v>
      </c>
    </row>
    <row r="1714" spans="1:10" x14ac:dyDescent="0.3">
      <c r="A1714" t="s">
        <v>1694</v>
      </c>
      <c r="B1714">
        <v>103</v>
      </c>
      <c r="C1714">
        <v>60400856</v>
      </c>
      <c r="D1714" t="s">
        <v>1106</v>
      </c>
      <c r="E1714" t="s">
        <v>5373</v>
      </c>
      <c r="F1714" t="s">
        <v>20</v>
      </c>
      <c r="G1714" t="s">
        <v>520</v>
      </c>
      <c r="H1714">
        <v>35000000</v>
      </c>
      <c r="I1714">
        <v>2001</v>
      </c>
      <c r="J1714">
        <v>5.2</v>
      </c>
    </row>
    <row r="1715" spans="1:10" x14ac:dyDescent="0.3">
      <c r="A1715" t="s">
        <v>5375</v>
      </c>
      <c r="B1715">
        <v>115</v>
      </c>
      <c r="D1715" t="s">
        <v>5377</v>
      </c>
      <c r="E1715" t="s">
        <v>5379</v>
      </c>
      <c r="F1715" t="s">
        <v>460</v>
      </c>
      <c r="G1715" t="s">
        <v>461</v>
      </c>
      <c r="H1715">
        <v>30000000</v>
      </c>
      <c r="I1715">
        <v>2013</v>
      </c>
      <c r="J1715">
        <v>6.5</v>
      </c>
    </row>
    <row r="1716" spans="1:10" x14ac:dyDescent="0.3">
      <c r="A1716" t="s">
        <v>3364</v>
      </c>
      <c r="B1716">
        <v>110</v>
      </c>
      <c r="C1716">
        <v>52353636</v>
      </c>
      <c r="D1716" t="s">
        <v>1649</v>
      </c>
      <c r="E1716" t="s">
        <v>5381</v>
      </c>
      <c r="F1716" t="s">
        <v>20</v>
      </c>
      <c r="G1716" t="s">
        <v>21</v>
      </c>
      <c r="H1716">
        <v>21000000</v>
      </c>
      <c r="I1716">
        <v>2001</v>
      </c>
      <c r="J1716">
        <v>7.6</v>
      </c>
    </row>
    <row r="1717" spans="1:10" x14ac:dyDescent="0.3">
      <c r="A1717" t="s">
        <v>940</v>
      </c>
      <c r="B1717">
        <v>91</v>
      </c>
      <c r="C1717">
        <v>51475962</v>
      </c>
      <c r="D1717" t="s">
        <v>575</v>
      </c>
      <c r="E1717" t="s">
        <v>5383</v>
      </c>
      <c r="F1717" t="s">
        <v>20</v>
      </c>
      <c r="G1717" t="s">
        <v>21</v>
      </c>
      <c r="H1717">
        <v>30000000</v>
      </c>
      <c r="I1717">
        <v>2003</v>
      </c>
      <c r="J1717">
        <v>7.3</v>
      </c>
    </row>
    <row r="1718" spans="1:10" x14ac:dyDescent="0.3">
      <c r="A1718" t="s">
        <v>477</v>
      </c>
      <c r="B1718">
        <v>105</v>
      </c>
      <c r="C1718">
        <v>63910583</v>
      </c>
      <c r="D1718" t="s">
        <v>1106</v>
      </c>
      <c r="E1718" t="s">
        <v>5384</v>
      </c>
      <c r="F1718" t="s">
        <v>20</v>
      </c>
      <c r="G1718" t="s">
        <v>21</v>
      </c>
      <c r="H1718">
        <v>28000000</v>
      </c>
      <c r="I1718">
        <v>2013</v>
      </c>
      <c r="J1718">
        <v>6.6</v>
      </c>
    </row>
    <row r="1719" spans="1:10" x14ac:dyDescent="0.3">
      <c r="A1719" t="s">
        <v>3811</v>
      </c>
      <c r="B1719">
        <v>127</v>
      </c>
      <c r="C1719">
        <v>62300000</v>
      </c>
      <c r="D1719" t="s">
        <v>30</v>
      </c>
      <c r="E1719" t="s">
        <v>5386</v>
      </c>
      <c r="F1719" t="s">
        <v>20</v>
      </c>
      <c r="G1719" t="s">
        <v>34</v>
      </c>
      <c r="H1719">
        <v>28000000</v>
      </c>
      <c r="I1719">
        <v>1981</v>
      </c>
      <c r="J1719">
        <v>6.8</v>
      </c>
    </row>
    <row r="1720" spans="1:10" x14ac:dyDescent="0.3">
      <c r="A1720" t="s">
        <v>1104</v>
      </c>
      <c r="B1720">
        <v>82</v>
      </c>
      <c r="C1720">
        <v>49968653</v>
      </c>
      <c r="D1720" t="s">
        <v>1106</v>
      </c>
      <c r="E1720" t="s">
        <v>5389</v>
      </c>
      <c r="F1720" t="s">
        <v>20</v>
      </c>
      <c r="G1720" t="s">
        <v>21</v>
      </c>
      <c r="H1720">
        <v>28000000</v>
      </c>
      <c r="I1720">
        <v>2001</v>
      </c>
      <c r="J1720">
        <v>6.9</v>
      </c>
    </row>
    <row r="1721" spans="1:10" x14ac:dyDescent="0.3">
      <c r="A1721" t="s">
        <v>1196</v>
      </c>
      <c r="B1721">
        <v>99</v>
      </c>
      <c r="C1721">
        <v>44450000</v>
      </c>
      <c r="D1721" t="s">
        <v>926</v>
      </c>
      <c r="E1721" t="s">
        <v>5392</v>
      </c>
      <c r="F1721" t="s">
        <v>20</v>
      </c>
      <c r="G1721" t="s">
        <v>182</v>
      </c>
      <c r="H1721">
        <v>27000000</v>
      </c>
      <c r="I1721">
        <v>1994</v>
      </c>
      <c r="J1721">
        <v>5.8</v>
      </c>
    </row>
    <row r="1722" spans="1:10" x14ac:dyDescent="0.3">
      <c r="A1722" t="s">
        <v>1383</v>
      </c>
      <c r="B1722">
        <v>90</v>
      </c>
      <c r="C1722">
        <v>45162741</v>
      </c>
      <c r="D1722" t="s">
        <v>1099</v>
      </c>
      <c r="E1722" t="s">
        <v>5394</v>
      </c>
      <c r="F1722" t="s">
        <v>20</v>
      </c>
      <c r="G1722" t="s">
        <v>520</v>
      </c>
      <c r="H1722">
        <v>28000000</v>
      </c>
      <c r="I1722">
        <v>2001</v>
      </c>
      <c r="J1722">
        <v>6.6</v>
      </c>
    </row>
    <row r="1723" spans="1:10" x14ac:dyDescent="0.3">
      <c r="A1723" t="s">
        <v>4671</v>
      </c>
      <c r="B1723">
        <v>115</v>
      </c>
      <c r="C1723">
        <v>71346930</v>
      </c>
      <c r="D1723" t="s">
        <v>5396</v>
      </c>
      <c r="E1723" t="s">
        <v>5398</v>
      </c>
      <c r="F1723" t="s">
        <v>20</v>
      </c>
      <c r="G1723" t="s">
        <v>21</v>
      </c>
      <c r="H1723">
        <v>28000000</v>
      </c>
      <c r="I1723">
        <v>2013</v>
      </c>
      <c r="J1723">
        <v>6.7</v>
      </c>
    </row>
    <row r="1724" spans="1:10" x14ac:dyDescent="0.3">
      <c r="A1724" t="s">
        <v>2581</v>
      </c>
      <c r="B1724">
        <v>96</v>
      </c>
      <c r="C1724">
        <v>39514713</v>
      </c>
      <c r="D1724" t="s">
        <v>350</v>
      </c>
      <c r="E1724" t="s">
        <v>5401</v>
      </c>
      <c r="F1724" t="s">
        <v>20</v>
      </c>
      <c r="G1724" t="s">
        <v>21</v>
      </c>
      <c r="H1724">
        <v>28000000</v>
      </c>
      <c r="I1724">
        <v>1993</v>
      </c>
      <c r="J1724">
        <v>6.7</v>
      </c>
    </row>
    <row r="1725" spans="1:10" x14ac:dyDescent="0.3">
      <c r="A1725" t="s">
        <v>4428</v>
      </c>
      <c r="B1725">
        <v>104</v>
      </c>
      <c r="C1725">
        <v>43097652</v>
      </c>
      <c r="D1725" t="s">
        <v>936</v>
      </c>
      <c r="E1725" t="s">
        <v>5404</v>
      </c>
      <c r="F1725" t="s">
        <v>20</v>
      </c>
      <c r="G1725" t="s">
        <v>21</v>
      </c>
      <c r="H1725">
        <v>28000000</v>
      </c>
      <c r="I1725">
        <v>2007</v>
      </c>
      <c r="J1725">
        <v>6.3</v>
      </c>
    </row>
    <row r="1726" spans="1:10" x14ac:dyDescent="0.3">
      <c r="A1726" t="s">
        <v>470</v>
      </c>
      <c r="B1726">
        <v>117</v>
      </c>
      <c r="C1726">
        <v>48043505</v>
      </c>
      <c r="D1726" t="s">
        <v>1399</v>
      </c>
      <c r="E1726" t="s">
        <v>5407</v>
      </c>
      <c r="F1726" t="s">
        <v>20</v>
      </c>
      <c r="G1726" t="s">
        <v>34</v>
      </c>
      <c r="H1726">
        <v>30000000</v>
      </c>
      <c r="I1726">
        <v>2010</v>
      </c>
      <c r="J1726">
        <v>7.7</v>
      </c>
    </row>
    <row r="1727" spans="1:10" x14ac:dyDescent="0.3">
      <c r="A1727" t="s">
        <v>2669</v>
      </c>
      <c r="B1727">
        <v>83</v>
      </c>
      <c r="C1727">
        <v>37053924</v>
      </c>
      <c r="D1727" t="s">
        <v>1151</v>
      </c>
      <c r="E1727" t="s">
        <v>5409</v>
      </c>
      <c r="F1727" t="s">
        <v>20</v>
      </c>
      <c r="G1727" t="s">
        <v>520</v>
      </c>
      <c r="H1727">
        <v>28000000</v>
      </c>
      <c r="I1727">
        <v>2011</v>
      </c>
      <c r="J1727">
        <v>6.1</v>
      </c>
    </row>
    <row r="1728" spans="1:10" x14ac:dyDescent="0.3">
      <c r="A1728" t="s">
        <v>3422</v>
      </c>
      <c r="B1728">
        <v>99</v>
      </c>
      <c r="C1728">
        <v>33000377</v>
      </c>
      <c r="D1728" t="s">
        <v>5410</v>
      </c>
      <c r="E1728" t="s">
        <v>5411</v>
      </c>
      <c r="F1728" t="s">
        <v>20</v>
      </c>
      <c r="G1728" t="s">
        <v>21</v>
      </c>
      <c r="H1728">
        <v>28000000</v>
      </c>
      <c r="I1728">
        <v>2000</v>
      </c>
      <c r="J1728">
        <v>4.9000000000000004</v>
      </c>
    </row>
    <row r="1729" spans="1:10" x14ac:dyDescent="0.3">
      <c r="A1729" t="s">
        <v>5413</v>
      </c>
      <c r="B1729">
        <v>81</v>
      </c>
      <c r="C1729">
        <v>66950483</v>
      </c>
      <c r="D1729" t="s">
        <v>1974</v>
      </c>
      <c r="E1729" t="s">
        <v>5414</v>
      </c>
      <c r="F1729" t="s">
        <v>20</v>
      </c>
      <c r="G1729" t="s">
        <v>21</v>
      </c>
      <c r="H1729">
        <v>28000000</v>
      </c>
      <c r="I1729">
        <v>2014</v>
      </c>
      <c r="J1729">
        <v>6.2</v>
      </c>
    </row>
    <row r="1730" spans="1:10" x14ac:dyDescent="0.3">
      <c r="A1730" t="s">
        <v>633</v>
      </c>
      <c r="B1730">
        <v>135</v>
      </c>
      <c r="C1730">
        <v>38372662</v>
      </c>
      <c r="D1730" t="s">
        <v>146</v>
      </c>
      <c r="E1730" t="s">
        <v>5416</v>
      </c>
      <c r="F1730" t="s">
        <v>20</v>
      </c>
      <c r="G1730" t="s">
        <v>966</v>
      </c>
      <c r="H1730">
        <v>28000000</v>
      </c>
      <c r="I1730">
        <v>2005</v>
      </c>
      <c r="J1730">
        <v>7.8</v>
      </c>
    </row>
    <row r="1731" spans="1:10" x14ac:dyDescent="0.3">
      <c r="A1731" t="s">
        <v>127</v>
      </c>
      <c r="B1731">
        <v>117</v>
      </c>
      <c r="C1731">
        <v>27000000</v>
      </c>
      <c r="D1731" t="s">
        <v>1913</v>
      </c>
      <c r="E1731" t="s">
        <v>5419</v>
      </c>
      <c r="F1731" t="s">
        <v>20</v>
      </c>
      <c r="G1731" t="s">
        <v>21</v>
      </c>
      <c r="H1731">
        <v>28000000</v>
      </c>
      <c r="I1731">
        <v>1982</v>
      </c>
      <c r="J1731">
        <v>8.1999999999999993</v>
      </c>
    </row>
    <row r="1732" spans="1:10" x14ac:dyDescent="0.3">
      <c r="A1732" t="s">
        <v>2257</v>
      </c>
      <c r="B1732">
        <v>139</v>
      </c>
      <c r="C1732">
        <v>31600000</v>
      </c>
      <c r="D1732" t="s">
        <v>5420</v>
      </c>
      <c r="E1732" t="s">
        <v>5421</v>
      </c>
      <c r="F1732" t="s">
        <v>20</v>
      </c>
      <c r="G1732" t="s">
        <v>21</v>
      </c>
      <c r="H1732">
        <v>28000000</v>
      </c>
      <c r="I1732">
        <v>1995</v>
      </c>
      <c r="J1732">
        <v>6.9</v>
      </c>
    </row>
    <row r="1733" spans="1:10" x14ac:dyDescent="0.3">
      <c r="A1733" t="s">
        <v>222</v>
      </c>
      <c r="B1733">
        <v>123</v>
      </c>
      <c r="C1733">
        <v>30688364</v>
      </c>
      <c r="D1733" t="s">
        <v>622</v>
      </c>
      <c r="E1733" t="s">
        <v>5423</v>
      </c>
      <c r="F1733" t="s">
        <v>20</v>
      </c>
      <c r="G1733" t="s">
        <v>21</v>
      </c>
      <c r="H1733">
        <v>28000000</v>
      </c>
      <c r="I1733">
        <v>2014</v>
      </c>
      <c r="J1733">
        <v>6.2</v>
      </c>
    </row>
    <row r="1734" spans="1:10" x14ac:dyDescent="0.3">
      <c r="A1734" t="s">
        <v>5425</v>
      </c>
      <c r="B1734">
        <v>117</v>
      </c>
      <c r="C1734">
        <v>28563179</v>
      </c>
      <c r="D1734" t="s">
        <v>1392</v>
      </c>
      <c r="E1734" t="s">
        <v>5427</v>
      </c>
      <c r="F1734" t="s">
        <v>20</v>
      </c>
      <c r="G1734" t="s">
        <v>21</v>
      </c>
      <c r="H1734">
        <v>21000000</v>
      </c>
      <c r="I1734">
        <v>2007</v>
      </c>
      <c r="J1734">
        <v>6.9</v>
      </c>
    </row>
    <row r="1735" spans="1:10" x14ac:dyDescent="0.3">
      <c r="A1735" t="s">
        <v>5429</v>
      </c>
      <c r="B1735">
        <v>97</v>
      </c>
      <c r="C1735">
        <v>16779636</v>
      </c>
      <c r="D1735" t="s">
        <v>2777</v>
      </c>
      <c r="E1735" t="s">
        <v>5431</v>
      </c>
      <c r="F1735" t="s">
        <v>20</v>
      </c>
      <c r="G1735" t="s">
        <v>21</v>
      </c>
      <c r="H1735">
        <v>28000000</v>
      </c>
      <c r="I1735">
        <v>2000</v>
      </c>
      <c r="J1735">
        <v>4.8</v>
      </c>
    </row>
    <row r="1736" spans="1:10" x14ac:dyDescent="0.3">
      <c r="A1736" t="s">
        <v>1872</v>
      </c>
      <c r="B1736">
        <v>81</v>
      </c>
      <c r="C1736">
        <v>10762178</v>
      </c>
      <c r="D1736" t="s">
        <v>43</v>
      </c>
      <c r="E1736" t="s">
        <v>5434</v>
      </c>
      <c r="F1736" t="s">
        <v>20</v>
      </c>
      <c r="G1736" t="s">
        <v>966</v>
      </c>
      <c r="H1736">
        <v>160000000</v>
      </c>
      <c r="I1736">
        <v>2001</v>
      </c>
      <c r="J1736">
        <v>8</v>
      </c>
    </row>
    <row r="1737" spans="1:10" x14ac:dyDescent="0.3">
      <c r="A1737" t="s">
        <v>2686</v>
      </c>
      <c r="B1737">
        <v>103</v>
      </c>
      <c r="C1737">
        <v>17324744</v>
      </c>
      <c r="D1737" t="s">
        <v>2327</v>
      </c>
      <c r="E1737" t="s">
        <v>5436</v>
      </c>
      <c r="F1737" t="s">
        <v>20</v>
      </c>
      <c r="G1737" t="s">
        <v>21</v>
      </c>
      <c r="H1737">
        <v>28000000</v>
      </c>
      <c r="I1737">
        <v>2006</v>
      </c>
      <c r="J1737">
        <v>5.3</v>
      </c>
    </row>
    <row r="1738" spans="1:10" x14ac:dyDescent="0.3">
      <c r="A1738" t="s">
        <v>1292</v>
      </c>
      <c r="B1738">
        <v>119</v>
      </c>
      <c r="C1738">
        <v>8888143</v>
      </c>
      <c r="D1738" t="s">
        <v>3894</v>
      </c>
      <c r="E1738" t="s">
        <v>5438</v>
      </c>
      <c r="F1738" t="s">
        <v>20</v>
      </c>
      <c r="G1738" t="s">
        <v>182</v>
      </c>
      <c r="H1738">
        <v>28000000</v>
      </c>
      <c r="I1738">
        <v>1999</v>
      </c>
      <c r="J1738">
        <v>6.7</v>
      </c>
    </row>
    <row r="1739" spans="1:10" x14ac:dyDescent="0.3">
      <c r="A1739" t="s">
        <v>2606</v>
      </c>
      <c r="B1739">
        <v>94</v>
      </c>
      <c r="C1739">
        <v>24268828</v>
      </c>
      <c r="D1739" t="s">
        <v>5440</v>
      </c>
      <c r="E1739" t="s">
        <v>5441</v>
      </c>
      <c r="F1739" t="s">
        <v>20</v>
      </c>
      <c r="G1739" t="s">
        <v>21</v>
      </c>
      <c r="H1739">
        <v>28000000</v>
      </c>
      <c r="I1739">
        <v>2010</v>
      </c>
      <c r="J1739">
        <v>5.4</v>
      </c>
    </row>
    <row r="1740" spans="1:10" x14ac:dyDescent="0.3">
      <c r="A1740" t="s">
        <v>4557</v>
      </c>
      <c r="B1740">
        <v>89</v>
      </c>
      <c r="C1740">
        <v>8119205</v>
      </c>
      <c r="D1740" t="s">
        <v>350</v>
      </c>
      <c r="E1740" t="s">
        <v>5445</v>
      </c>
      <c r="F1740" t="s">
        <v>20</v>
      </c>
      <c r="G1740" t="s">
        <v>21</v>
      </c>
      <c r="H1740">
        <v>28000000</v>
      </c>
      <c r="I1740">
        <v>1997</v>
      </c>
      <c r="J1740">
        <v>5.4</v>
      </c>
    </row>
    <row r="1741" spans="1:10" x14ac:dyDescent="0.3">
      <c r="A1741" t="s">
        <v>3354</v>
      </c>
      <c r="B1741">
        <v>98</v>
      </c>
      <c r="C1741">
        <v>8434601</v>
      </c>
      <c r="D1741" t="s">
        <v>2648</v>
      </c>
      <c r="E1741" t="s">
        <v>5446</v>
      </c>
      <c r="F1741" t="s">
        <v>20</v>
      </c>
      <c r="G1741" t="s">
        <v>21</v>
      </c>
      <c r="H1741">
        <v>28000000</v>
      </c>
      <c r="I1741">
        <v>2001</v>
      </c>
      <c r="J1741">
        <v>4.9000000000000004</v>
      </c>
    </row>
    <row r="1742" spans="1:10" x14ac:dyDescent="0.3">
      <c r="A1742" t="s">
        <v>3384</v>
      </c>
      <c r="B1742">
        <v>107</v>
      </c>
      <c r="C1742">
        <v>6998324</v>
      </c>
      <c r="D1742" t="s">
        <v>1649</v>
      </c>
      <c r="E1742" t="s">
        <v>5448</v>
      </c>
      <c r="F1742" t="s">
        <v>20</v>
      </c>
      <c r="G1742" t="s">
        <v>21</v>
      </c>
      <c r="H1742">
        <v>28000000</v>
      </c>
      <c r="I1742">
        <v>2015</v>
      </c>
      <c r="J1742">
        <v>6.1</v>
      </c>
    </row>
    <row r="1743" spans="1:10" x14ac:dyDescent="0.3">
      <c r="A1743" t="s">
        <v>3771</v>
      </c>
      <c r="B1743">
        <v>108</v>
      </c>
      <c r="C1743">
        <v>10907291</v>
      </c>
      <c r="D1743" t="s">
        <v>5450</v>
      </c>
      <c r="E1743" t="s">
        <v>5451</v>
      </c>
      <c r="F1743" t="s">
        <v>20</v>
      </c>
      <c r="G1743" t="s">
        <v>21</v>
      </c>
      <c r="H1743">
        <v>28000000</v>
      </c>
      <c r="I1743">
        <v>2016</v>
      </c>
      <c r="J1743">
        <v>5.8</v>
      </c>
    </row>
    <row r="1744" spans="1:10" x14ac:dyDescent="0.3">
      <c r="A1744" t="s">
        <v>330</v>
      </c>
      <c r="B1744">
        <v>134</v>
      </c>
      <c r="C1744">
        <v>5532301</v>
      </c>
      <c r="D1744" t="s">
        <v>2088</v>
      </c>
      <c r="E1744" t="s">
        <v>5454</v>
      </c>
      <c r="F1744" t="s">
        <v>20</v>
      </c>
      <c r="G1744" t="s">
        <v>21</v>
      </c>
      <c r="H1744">
        <v>28000000</v>
      </c>
      <c r="I1744">
        <v>1997</v>
      </c>
      <c r="J1744">
        <v>7</v>
      </c>
    </row>
    <row r="1745" spans="1:10" x14ac:dyDescent="0.3">
      <c r="A1745" t="s">
        <v>5456</v>
      </c>
      <c r="B1745">
        <v>110</v>
      </c>
      <c r="C1745">
        <v>2775593</v>
      </c>
      <c r="D1745" t="s">
        <v>936</v>
      </c>
      <c r="E1745" t="s">
        <v>5458</v>
      </c>
      <c r="F1745" t="s">
        <v>20</v>
      </c>
      <c r="G1745" t="s">
        <v>34</v>
      </c>
      <c r="H1745">
        <v>27000000</v>
      </c>
      <c r="I1745">
        <v>2008</v>
      </c>
      <c r="J1745">
        <v>6.5</v>
      </c>
    </row>
    <row r="1746" spans="1:10" x14ac:dyDescent="0.3">
      <c r="A1746" t="s">
        <v>5460</v>
      </c>
      <c r="B1746">
        <v>103</v>
      </c>
      <c r="C1746">
        <v>28751715</v>
      </c>
      <c r="D1746" t="s">
        <v>1151</v>
      </c>
      <c r="E1746" t="s">
        <v>5462</v>
      </c>
      <c r="F1746" t="s">
        <v>20</v>
      </c>
      <c r="G1746" t="s">
        <v>21</v>
      </c>
      <c r="H1746">
        <v>28000000</v>
      </c>
      <c r="I1746">
        <v>2013</v>
      </c>
      <c r="J1746">
        <v>6.6</v>
      </c>
    </row>
    <row r="1747" spans="1:10" x14ac:dyDescent="0.3">
      <c r="A1747" t="s">
        <v>5463</v>
      </c>
      <c r="B1747">
        <v>145</v>
      </c>
      <c r="D1747" t="s">
        <v>5465</v>
      </c>
      <c r="E1747" t="s">
        <v>5466</v>
      </c>
      <c r="F1747" t="s">
        <v>1800</v>
      </c>
      <c r="G1747" t="s">
        <v>2292</v>
      </c>
      <c r="H1747">
        <v>24000000</v>
      </c>
      <c r="I1747">
        <v>2006</v>
      </c>
      <c r="J1747">
        <v>6.1</v>
      </c>
    </row>
    <row r="1748" spans="1:10" x14ac:dyDescent="0.3">
      <c r="A1748" t="s">
        <v>5468</v>
      </c>
      <c r="B1748">
        <v>100</v>
      </c>
      <c r="C1748">
        <v>20285518</v>
      </c>
      <c r="D1748" t="s">
        <v>315</v>
      </c>
      <c r="E1748" t="s">
        <v>5469</v>
      </c>
      <c r="F1748" t="s">
        <v>20</v>
      </c>
      <c r="G1748" t="s">
        <v>966</v>
      </c>
      <c r="H1748">
        <v>28000000</v>
      </c>
      <c r="I1748">
        <v>2014</v>
      </c>
      <c r="J1748">
        <v>5.7</v>
      </c>
    </row>
    <row r="1749" spans="1:10" x14ac:dyDescent="0.3">
      <c r="A1749" t="s">
        <v>3811</v>
      </c>
      <c r="B1749">
        <v>131</v>
      </c>
      <c r="C1749">
        <v>67900000</v>
      </c>
      <c r="D1749" t="s">
        <v>30</v>
      </c>
      <c r="E1749" t="s">
        <v>5472</v>
      </c>
      <c r="F1749" t="s">
        <v>20</v>
      </c>
      <c r="G1749" t="s">
        <v>34</v>
      </c>
      <c r="H1749">
        <v>27500000</v>
      </c>
      <c r="I1749">
        <v>1983</v>
      </c>
      <c r="J1749">
        <v>6.6</v>
      </c>
    </row>
    <row r="1750" spans="1:10" x14ac:dyDescent="0.3">
      <c r="A1750" t="s">
        <v>2073</v>
      </c>
      <c r="B1750">
        <v>133</v>
      </c>
      <c r="C1750">
        <v>148734225</v>
      </c>
      <c r="D1750" t="s">
        <v>1106</v>
      </c>
      <c r="E1750" t="s">
        <v>5475</v>
      </c>
      <c r="F1750" t="s">
        <v>20</v>
      </c>
      <c r="G1750" t="s">
        <v>21</v>
      </c>
      <c r="H1750">
        <v>30000000</v>
      </c>
      <c r="I1750">
        <v>2007</v>
      </c>
      <c r="J1750">
        <v>7</v>
      </c>
    </row>
    <row r="1751" spans="1:10" x14ac:dyDescent="0.3">
      <c r="A1751" t="s">
        <v>3955</v>
      </c>
      <c r="B1751">
        <v>109</v>
      </c>
      <c r="C1751">
        <v>49185998</v>
      </c>
      <c r="D1751" t="s">
        <v>2190</v>
      </c>
      <c r="E1751" t="s">
        <v>5477</v>
      </c>
      <c r="F1751" t="s">
        <v>20</v>
      </c>
      <c r="G1751" t="s">
        <v>21</v>
      </c>
      <c r="H1751">
        <v>30000000</v>
      </c>
      <c r="I1751">
        <v>2009</v>
      </c>
      <c r="J1751">
        <v>7.4</v>
      </c>
    </row>
    <row r="1752" spans="1:10" x14ac:dyDescent="0.3">
      <c r="A1752" t="s">
        <v>4189</v>
      </c>
      <c r="B1752">
        <v>114</v>
      </c>
      <c r="C1752">
        <v>42168445</v>
      </c>
      <c r="D1752" t="s">
        <v>936</v>
      </c>
      <c r="E1752" t="s">
        <v>5479</v>
      </c>
      <c r="F1752" t="s">
        <v>20</v>
      </c>
      <c r="G1752" t="s">
        <v>21</v>
      </c>
      <c r="H1752">
        <v>35000000</v>
      </c>
      <c r="I1752">
        <v>2008</v>
      </c>
      <c r="J1752">
        <v>5.3</v>
      </c>
    </row>
    <row r="1753" spans="1:10" x14ac:dyDescent="0.3">
      <c r="A1753" t="s">
        <v>5480</v>
      </c>
      <c r="B1753">
        <v>164</v>
      </c>
      <c r="C1753">
        <v>26400000</v>
      </c>
      <c r="D1753" t="s">
        <v>1412</v>
      </c>
      <c r="E1753" t="s">
        <v>5482</v>
      </c>
      <c r="F1753" t="s">
        <v>20</v>
      </c>
      <c r="G1753" t="s">
        <v>34</v>
      </c>
      <c r="H1753">
        <v>16000000</v>
      </c>
      <c r="I1753">
        <v>1984</v>
      </c>
      <c r="J1753">
        <v>7.4</v>
      </c>
    </row>
    <row r="1754" spans="1:10" x14ac:dyDescent="0.3">
      <c r="A1754" t="s">
        <v>5483</v>
      </c>
      <c r="B1754">
        <v>92</v>
      </c>
      <c r="C1754">
        <v>17508670</v>
      </c>
      <c r="D1754" t="s">
        <v>3299</v>
      </c>
      <c r="E1754" t="s">
        <v>5486</v>
      </c>
      <c r="F1754" t="s">
        <v>20</v>
      </c>
      <c r="G1754" t="s">
        <v>34</v>
      </c>
      <c r="H1754">
        <v>15000000</v>
      </c>
      <c r="I1754">
        <v>2006</v>
      </c>
      <c r="J1754">
        <v>7.4</v>
      </c>
    </row>
    <row r="1755" spans="1:10" x14ac:dyDescent="0.3">
      <c r="A1755" t="s">
        <v>551</v>
      </c>
      <c r="B1755">
        <v>122</v>
      </c>
      <c r="C1755">
        <v>9664316</v>
      </c>
      <c r="D1755" t="s">
        <v>2588</v>
      </c>
      <c r="E1755" t="s">
        <v>5488</v>
      </c>
      <c r="F1755" t="s">
        <v>20</v>
      </c>
      <c r="G1755" t="s">
        <v>21</v>
      </c>
      <c r="H1755">
        <v>27500000</v>
      </c>
      <c r="I1755">
        <v>2007</v>
      </c>
      <c r="J1755">
        <v>6.8</v>
      </c>
    </row>
    <row r="1756" spans="1:10" x14ac:dyDescent="0.3">
      <c r="A1756" t="s">
        <v>5492</v>
      </c>
      <c r="B1756">
        <v>110</v>
      </c>
      <c r="C1756">
        <v>74888996</v>
      </c>
      <c r="D1756" t="s">
        <v>155</v>
      </c>
      <c r="E1756" t="s">
        <v>5493</v>
      </c>
      <c r="F1756" t="s">
        <v>20</v>
      </c>
      <c r="G1756" t="s">
        <v>21</v>
      </c>
      <c r="H1756">
        <v>30000000</v>
      </c>
      <c r="I1756">
        <v>1991</v>
      </c>
      <c r="J1756">
        <v>7.2</v>
      </c>
    </row>
    <row r="1757" spans="1:10" x14ac:dyDescent="0.3">
      <c r="A1757" t="s">
        <v>5494</v>
      </c>
      <c r="B1757">
        <v>116</v>
      </c>
      <c r="C1757">
        <v>69586544</v>
      </c>
      <c r="D1757" t="s">
        <v>2190</v>
      </c>
      <c r="E1757" t="s">
        <v>5495</v>
      </c>
      <c r="F1757" t="s">
        <v>20</v>
      </c>
      <c r="G1757" t="s">
        <v>21</v>
      </c>
      <c r="H1757">
        <v>27000000</v>
      </c>
      <c r="I1757">
        <v>2002</v>
      </c>
      <c r="J1757">
        <v>6</v>
      </c>
    </row>
    <row r="1758" spans="1:10" x14ac:dyDescent="0.3">
      <c r="A1758" t="s">
        <v>3233</v>
      </c>
      <c r="B1758">
        <v>115</v>
      </c>
      <c r="C1758">
        <v>60491560</v>
      </c>
      <c r="D1758" t="s">
        <v>1403</v>
      </c>
      <c r="E1758" t="s">
        <v>5497</v>
      </c>
      <c r="F1758" t="s">
        <v>20</v>
      </c>
      <c r="G1758" t="s">
        <v>21</v>
      </c>
      <c r="H1758">
        <v>27000000</v>
      </c>
      <c r="I1758">
        <v>1997</v>
      </c>
      <c r="J1758">
        <v>6.6</v>
      </c>
    </row>
    <row r="1759" spans="1:10" x14ac:dyDescent="0.3">
      <c r="A1759" t="s">
        <v>3282</v>
      </c>
      <c r="B1759">
        <v>148</v>
      </c>
      <c r="C1759">
        <v>54200000</v>
      </c>
      <c r="D1759" t="s">
        <v>5500</v>
      </c>
      <c r="E1759" t="s">
        <v>5501</v>
      </c>
      <c r="F1759" t="s">
        <v>20</v>
      </c>
      <c r="G1759" t="s">
        <v>21</v>
      </c>
      <c r="H1759">
        <v>27000000</v>
      </c>
      <c r="I1759">
        <v>1980</v>
      </c>
      <c r="J1759">
        <v>7.9</v>
      </c>
    </row>
    <row r="1760" spans="1:10" x14ac:dyDescent="0.3">
      <c r="A1760" t="s">
        <v>5503</v>
      </c>
      <c r="B1760">
        <v>119</v>
      </c>
      <c r="C1760">
        <v>44087387</v>
      </c>
      <c r="D1760" t="s">
        <v>5504</v>
      </c>
      <c r="E1760" t="s">
        <v>5505</v>
      </c>
      <c r="F1760" t="s">
        <v>20</v>
      </c>
      <c r="G1760" t="s">
        <v>21</v>
      </c>
      <c r="I1760">
        <v>2008</v>
      </c>
      <c r="J1760">
        <v>6.2</v>
      </c>
    </row>
    <row r="1761" spans="1:10" x14ac:dyDescent="0.3">
      <c r="A1761" t="s">
        <v>2188</v>
      </c>
      <c r="B1761">
        <v>118</v>
      </c>
      <c r="C1761">
        <v>30920167</v>
      </c>
      <c r="D1761" t="s">
        <v>3970</v>
      </c>
      <c r="E1761" t="s">
        <v>5509</v>
      </c>
      <c r="F1761" t="s">
        <v>20</v>
      </c>
      <c r="G1761" t="s">
        <v>21</v>
      </c>
      <c r="H1761">
        <v>25000000</v>
      </c>
      <c r="I1761">
        <v>2012</v>
      </c>
      <c r="J1761">
        <v>5.7</v>
      </c>
    </row>
    <row r="1762" spans="1:10" x14ac:dyDescent="0.3">
      <c r="A1762" t="s">
        <v>134</v>
      </c>
      <c r="B1762">
        <v>101</v>
      </c>
      <c r="C1762">
        <v>40566655</v>
      </c>
      <c r="D1762" t="s">
        <v>936</v>
      </c>
      <c r="E1762" t="s">
        <v>5512</v>
      </c>
      <c r="F1762" t="s">
        <v>20</v>
      </c>
      <c r="G1762" t="s">
        <v>34</v>
      </c>
      <c r="H1762">
        <v>30000000</v>
      </c>
      <c r="I1762">
        <v>2002</v>
      </c>
      <c r="J1762">
        <v>7.1</v>
      </c>
    </row>
    <row r="1763" spans="1:10" x14ac:dyDescent="0.3">
      <c r="A1763" t="s">
        <v>4346</v>
      </c>
      <c r="B1763">
        <v>82</v>
      </c>
      <c r="C1763">
        <v>31768374</v>
      </c>
      <c r="D1763" t="s">
        <v>5175</v>
      </c>
      <c r="E1763" t="s">
        <v>5514</v>
      </c>
      <c r="F1763" t="s">
        <v>20</v>
      </c>
      <c r="G1763" t="s">
        <v>21</v>
      </c>
      <c r="H1763">
        <v>27000000</v>
      </c>
      <c r="I1763">
        <v>1999</v>
      </c>
      <c r="J1763">
        <v>5.6</v>
      </c>
    </row>
    <row r="1764" spans="1:10" x14ac:dyDescent="0.3">
      <c r="A1764" t="s">
        <v>3755</v>
      </c>
      <c r="B1764">
        <v>110</v>
      </c>
      <c r="C1764">
        <v>22494487</v>
      </c>
      <c r="D1764" t="s">
        <v>1403</v>
      </c>
      <c r="E1764" t="s">
        <v>5516</v>
      </c>
      <c r="F1764" t="s">
        <v>20</v>
      </c>
      <c r="G1764" t="s">
        <v>520</v>
      </c>
      <c r="H1764">
        <v>27000000</v>
      </c>
      <c r="I1764">
        <v>2006</v>
      </c>
      <c r="J1764">
        <v>7.8</v>
      </c>
    </row>
    <row r="1765" spans="1:10" x14ac:dyDescent="0.3">
      <c r="A1765" t="s">
        <v>5517</v>
      </c>
      <c r="B1765">
        <v>193</v>
      </c>
      <c r="C1765">
        <v>21500000</v>
      </c>
      <c r="D1765" t="s">
        <v>1412</v>
      </c>
      <c r="E1765" t="s">
        <v>5518</v>
      </c>
      <c r="F1765" t="s">
        <v>20</v>
      </c>
      <c r="G1765" t="s">
        <v>21</v>
      </c>
      <c r="H1765">
        <v>27000000</v>
      </c>
      <c r="I1765">
        <v>1983</v>
      </c>
      <c r="J1765">
        <v>7.9</v>
      </c>
    </row>
    <row r="1766" spans="1:10" x14ac:dyDescent="0.3">
      <c r="A1766" t="s">
        <v>291</v>
      </c>
      <c r="B1766">
        <v>130</v>
      </c>
      <c r="C1766">
        <v>4463292</v>
      </c>
      <c r="D1766" t="s">
        <v>1827</v>
      </c>
      <c r="E1766" t="s">
        <v>5519</v>
      </c>
      <c r="F1766" t="s">
        <v>20</v>
      </c>
      <c r="G1766" t="s">
        <v>34</v>
      </c>
      <c r="H1766">
        <v>30000000</v>
      </c>
      <c r="I1766">
        <v>2011</v>
      </c>
      <c r="J1766">
        <v>6.9</v>
      </c>
    </row>
    <row r="1767" spans="1:10" x14ac:dyDescent="0.3">
      <c r="A1767" t="s">
        <v>482</v>
      </c>
      <c r="B1767">
        <v>94</v>
      </c>
      <c r="D1767" t="s">
        <v>373</v>
      </c>
      <c r="E1767" t="s">
        <v>5521</v>
      </c>
      <c r="F1767" t="s">
        <v>20</v>
      </c>
      <c r="G1767" t="s">
        <v>5522</v>
      </c>
      <c r="H1767">
        <v>27000000</v>
      </c>
      <c r="I1767">
        <v>1984</v>
      </c>
      <c r="J1767">
        <v>7.4</v>
      </c>
    </row>
    <row r="1768" spans="1:10" x14ac:dyDescent="0.3">
      <c r="A1768" t="s">
        <v>696</v>
      </c>
      <c r="B1768">
        <v>111</v>
      </c>
      <c r="C1768">
        <v>14337579</v>
      </c>
      <c r="D1768" t="s">
        <v>5523</v>
      </c>
      <c r="E1768" t="s">
        <v>5524</v>
      </c>
      <c r="F1768" t="s">
        <v>20</v>
      </c>
      <c r="G1768" t="s">
        <v>251</v>
      </c>
      <c r="H1768">
        <v>27000000</v>
      </c>
      <c r="I1768">
        <v>1998</v>
      </c>
      <c r="J1768">
        <v>7.7</v>
      </c>
    </row>
    <row r="1769" spans="1:10" x14ac:dyDescent="0.3">
      <c r="A1769" t="s">
        <v>5525</v>
      </c>
      <c r="B1769">
        <v>110</v>
      </c>
      <c r="C1769">
        <v>13823741</v>
      </c>
      <c r="D1769" t="s">
        <v>3794</v>
      </c>
      <c r="E1769" t="s">
        <v>5526</v>
      </c>
      <c r="F1769" t="s">
        <v>20</v>
      </c>
      <c r="G1769" t="s">
        <v>34</v>
      </c>
      <c r="H1769">
        <v>13500000</v>
      </c>
      <c r="I1769">
        <v>2008</v>
      </c>
      <c r="J1769">
        <v>6.9</v>
      </c>
    </row>
    <row r="1770" spans="1:10" x14ac:dyDescent="0.3">
      <c r="A1770" t="s">
        <v>5531</v>
      </c>
      <c r="B1770">
        <v>109</v>
      </c>
      <c r="D1770" t="s">
        <v>5533</v>
      </c>
      <c r="E1770" t="s">
        <v>5535</v>
      </c>
      <c r="F1770" t="s">
        <v>20</v>
      </c>
      <c r="G1770" t="s">
        <v>34</v>
      </c>
      <c r="H1770">
        <v>25000000</v>
      </c>
      <c r="I1770">
        <v>1985</v>
      </c>
      <c r="J1770">
        <v>6.7</v>
      </c>
    </row>
    <row r="1771" spans="1:10" x14ac:dyDescent="0.3">
      <c r="A1771" t="s">
        <v>5537</v>
      </c>
      <c r="B1771">
        <v>123</v>
      </c>
      <c r="C1771">
        <v>10297897</v>
      </c>
      <c r="D1771" t="s">
        <v>5539</v>
      </c>
      <c r="E1771" t="s">
        <v>5540</v>
      </c>
      <c r="F1771" t="s">
        <v>20</v>
      </c>
      <c r="G1771" t="s">
        <v>21</v>
      </c>
      <c r="H1771">
        <v>27000000</v>
      </c>
      <c r="I1771">
        <v>1998</v>
      </c>
      <c r="J1771">
        <v>6</v>
      </c>
    </row>
    <row r="1772" spans="1:10" x14ac:dyDescent="0.3">
      <c r="A1772" t="s">
        <v>4196</v>
      </c>
      <c r="B1772">
        <v>109</v>
      </c>
      <c r="C1772">
        <v>13248477</v>
      </c>
      <c r="D1772" t="s">
        <v>1959</v>
      </c>
      <c r="E1772" t="s">
        <v>5541</v>
      </c>
      <c r="F1772" t="s">
        <v>20</v>
      </c>
      <c r="G1772" t="s">
        <v>21</v>
      </c>
      <c r="H1772">
        <v>27000000</v>
      </c>
      <c r="I1772">
        <v>2009</v>
      </c>
      <c r="J1772">
        <v>6.2</v>
      </c>
    </row>
    <row r="1773" spans="1:10" x14ac:dyDescent="0.3">
      <c r="A1773" t="s">
        <v>5543</v>
      </c>
      <c r="B1773">
        <v>99</v>
      </c>
      <c r="C1773">
        <v>8712564</v>
      </c>
      <c r="D1773" t="s">
        <v>1403</v>
      </c>
      <c r="E1773" t="s">
        <v>5544</v>
      </c>
      <c r="F1773" t="s">
        <v>20</v>
      </c>
      <c r="G1773" t="s">
        <v>21</v>
      </c>
      <c r="H1773">
        <v>27000000</v>
      </c>
      <c r="I1773">
        <v>2004</v>
      </c>
      <c r="J1773">
        <v>5.9</v>
      </c>
    </row>
    <row r="1774" spans="1:10" x14ac:dyDescent="0.3">
      <c r="A1774" t="s">
        <v>5546</v>
      </c>
      <c r="B1774">
        <v>106</v>
      </c>
      <c r="C1774">
        <v>7486906</v>
      </c>
      <c r="D1774" t="s">
        <v>2507</v>
      </c>
      <c r="E1774" t="s">
        <v>5547</v>
      </c>
      <c r="F1774" t="s">
        <v>20</v>
      </c>
      <c r="G1774" t="s">
        <v>21</v>
      </c>
      <c r="H1774">
        <v>27000000</v>
      </c>
      <c r="I1774">
        <v>2007</v>
      </c>
      <c r="J1774">
        <v>6.8</v>
      </c>
    </row>
    <row r="1775" spans="1:10" x14ac:dyDescent="0.3">
      <c r="A1775" t="s">
        <v>3085</v>
      </c>
      <c r="B1775">
        <v>89</v>
      </c>
      <c r="C1775">
        <v>38536376</v>
      </c>
      <c r="D1775" t="s">
        <v>1963</v>
      </c>
      <c r="E1775" t="s">
        <v>5548</v>
      </c>
      <c r="F1775" t="s">
        <v>20</v>
      </c>
      <c r="G1775" t="s">
        <v>21</v>
      </c>
      <c r="H1775">
        <v>27000000</v>
      </c>
      <c r="I1775">
        <v>2011</v>
      </c>
      <c r="J1775">
        <v>3.6</v>
      </c>
    </row>
    <row r="1776" spans="1:10" x14ac:dyDescent="0.3">
      <c r="A1776" t="s">
        <v>5549</v>
      </c>
      <c r="B1776">
        <v>98</v>
      </c>
      <c r="C1776">
        <v>41008532</v>
      </c>
      <c r="D1776" t="s">
        <v>1392</v>
      </c>
      <c r="E1776" t="s">
        <v>5550</v>
      </c>
      <c r="F1776" t="s">
        <v>20</v>
      </c>
      <c r="G1776" t="s">
        <v>21</v>
      </c>
      <c r="H1776">
        <v>27000000</v>
      </c>
      <c r="I1776">
        <v>2016</v>
      </c>
      <c r="J1776">
        <v>6.7</v>
      </c>
    </row>
    <row r="1777" spans="1:10" x14ac:dyDescent="0.3">
      <c r="A1777" t="s">
        <v>4701</v>
      </c>
      <c r="B1777">
        <v>93</v>
      </c>
      <c r="C1777">
        <v>5204007</v>
      </c>
      <c r="D1777" t="s">
        <v>287</v>
      </c>
      <c r="E1777" t="s">
        <v>5552</v>
      </c>
      <c r="F1777" t="s">
        <v>20</v>
      </c>
      <c r="G1777" t="s">
        <v>34</v>
      </c>
      <c r="H1777">
        <v>28000000</v>
      </c>
      <c r="I1777">
        <v>2001</v>
      </c>
      <c r="J1777">
        <v>6.3</v>
      </c>
    </row>
    <row r="1778" spans="1:10" x14ac:dyDescent="0.3">
      <c r="A1778" t="s">
        <v>877</v>
      </c>
      <c r="B1778">
        <v>112</v>
      </c>
      <c r="C1778">
        <v>4485485</v>
      </c>
      <c r="D1778" t="s">
        <v>5554</v>
      </c>
      <c r="E1778" t="s">
        <v>5555</v>
      </c>
      <c r="F1778" t="s">
        <v>20</v>
      </c>
      <c r="G1778" t="s">
        <v>21</v>
      </c>
      <c r="H1778">
        <v>15000000</v>
      </c>
      <c r="I1778">
        <v>1999</v>
      </c>
      <c r="J1778">
        <v>6.4</v>
      </c>
    </row>
    <row r="1779" spans="1:10" x14ac:dyDescent="0.3">
      <c r="A1779" t="s">
        <v>1355</v>
      </c>
      <c r="B1779">
        <v>101</v>
      </c>
      <c r="C1779">
        <v>4476235</v>
      </c>
      <c r="D1779" t="s">
        <v>3049</v>
      </c>
      <c r="E1779" t="s">
        <v>5556</v>
      </c>
      <c r="F1779" t="s">
        <v>20</v>
      </c>
      <c r="G1779" t="s">
        <v>21</v>
      </c>
      <c r="H1779">
        <v>27000000</v>
      </c>
      <c r="I1779">
        <v>2004</v>
      </c>
      <c r="J1779">
        <v>6.4</v>
      </c>
    </row>
    <row r="1780" spans="1:10" x14ac:dyDescent="0.3">
      <c r="A1780" t="s">
        <v>2013</v>
      </c>
      <c r="B1780">
        <v>104</v>
      </c>
      <c r="C1780">
        <v>1089365</v>
      </c>
      <c r="D1780" t="s">
        <v>1649</v>
      </c>
      <c r="E1780" t="s">
        <v>5558</v>
      </c>
      <c r="F1780" t="s">
        <v>20</v>
      </c>
      <c r="G1780" t="s">
        <v>21</v>
      </c>
      <c r="H1780">
        <v>25000000</v>
      </c>
      <c r="I1780">
        <v>2008</v>
      </c>
      <c r="J1780">
        <v>5.7</v>
      </c>
    </row>
    <row r="1781" spans="1:10" x14ac:dyDescent="0.3">
      <c r="A1781" t="s">
        <v>4307</v>
      </c>
      <c r="B1781">
        <v>120</v>
      </c>
      <c r="C1781">
        <v>763044</v>
      </c>
      <c r="D1781" t="s">
        <v>2588</v>
      </c>
      <c r="E1781" t="s">
        <v>5559</v>
      </c>
      <c r="F1781" t="s">
        <v>20</v>
      </c>
      <c r="G1781" t="s">
        <v>182</v>
      </c>
      <c r="H1781">
        <v>23000000</v>
      </c>
      <c r="I1781">
        <v>2003</v>
      </c>
      <c r="J1781">
        <v>6.2</v>
      </c>
    </row>
    <row r="1782" spans="1:10" x14ac:dyDescent="0.3">
      <c r="A1782" t="s">
        <v>578</v>
      </c>
      <c r="B1782">
        <v>135</v>
      </c>
      <c r="D1782" t="s">
        <v>1848</v>
      </c>
      <c r="E1782" t="s">
        <v>5563</v>
      </c>
      <c r="F1782" t="s">
        <v>20</v>
      </c>
      <c r="G1782" t="s">
        <v>966</v>
      </c>
      <c r="H1782">
        <v>27000000</v>
      </c>
      <c r="I1782">
        <v>2006</v>
      </c>
      <c r="J1782">
        <v>6.6</v>
      </c>
    </row>
    <row r="1783" spans="1:10" x14ac:dyDescent="0.3">
      <c r="A1783" t="s">
        <v>2082</v>
      </c>
      <c r="B1783">
        <v>91</v>
      </c>
      <c r="C1783">
        <v>20819129</v>
      </c>
      <c r="D1783" t="s">
        <v>1151</v>
      </c>
      <c r="E1783" t="s">
        <v>5565</v>
      </c>
      <c r="F1783" t="s">
        <v>20</v>
      </c>
      <c r="G1783" t="s">
        <v>21</v>
      </c>
      <c r="H1783">
        <v>26000000</v>
      </c>
      <c r="I1783">
        <v>2009</v>
      </c>
      <c r="J1783">
        <v>5.2</v>
      </c>
    </row>
    <row r="1784" spans="1:10" x14ac:dyDescent="0.3">
      <c r="A1784" t="s">
        <v>1339</v>
      </c>
      <c r="B1784">
        <v>97</v>
      </c>
      <c r="C1784">
        <v>110222438</v>
      </c>
      <c r="D1784" t="s">
        <v>5567</v>
      </c>
      <c r="E1784" t="s">
        <v>5568</v>
      </c>
      <c r="F1784" t="s">
        <v>20</v>
      </c>
      <c r="G1784" t="s">
        <v>21</v>
      </c>
      <c r="H1784">
        <v>26000000</v>
      </c>
      <c r="I1784">
        <v>2003</v>
      </c>
      <c r="J1784">
        <v>6.1</v>
      </c>
    </row>
    <row r="1785" spans="1:10" x14ac:dyDescent="0.3">
      <c r="A1785" t="s">
        <v>2073</v>
      </c>
      <c r="B1785">
        <v>133</v>
      </c>
      <c r="C1785">
        <v>109243478</v>
      </c>
      <c r="D1785" t="s">
        <v>1106</v>
      </c>
      <c r="E1785" t="s">
        <v>5569</v>
      </c>
      <c r="F1785" t="s">
        <v>20</v>
      </c>
      <c r="G1785" t="s">
        <v>21</v>
      </c>
      <c r="H1785">
        <v>26000000</v>
      </c>
      <c r="I1785">
        <v>2005</v>
      </c>
      <c r="J1785">
        <v>7.1</v>
      </c>
    </row>
    <row r="1786" spans="1:10" x14ac:dyDescent="0.3">
      <c r="A1786" t="s">
        <v>2872</v>
      </c>
      <c r="B1786">
        <v>123</v>
      </c>
      <c r="C1786">
        <v>100241322</v>
      </c>
      <c r="D1786" t="s">
        <v>936</v>
      </c>
      <c r="E1786" t="s">
        <v>5572</v>
      </c>
      <c r="F1786" t="s">
        <v>20</v>
      </c>
      <c r="G1786" t="s">
        <v>21</v>
      </c>
      <c r="H1786">
        <v>25000000</v>
      </c>
      <c r="I1786">
        <v>1998</v>
      </c>
      <c r="J1786">
        <v>7.2</v>
      </c>
    </row>
    <row r="1787" spans="1:10" x14ac:dyDescent="0.3">
      <c r="A1787" t="s">
        <v>5573</v>
      </c>
      <c r="B1787">
        <v>114</v>
      </c>
      <c r="C1787">
        <v>25977365</v>
      </c>
      <c r="D1787" t="s">
        <v>1403</v>
      </c>
      <c r="E1787" t="s">
        <v>5575</v>
      </c>
      <c r="F1787" t="s">
        <v>20</v>
      </c>
      <c r="G1787" t="s">
        <v>21</v>
      </c>
      <c r="H1787">
        <v>28000000</v>
      </c>
      <c r="I1787">
        <v>2014</v>
      </c>
      <c r="J1787">
        <v>6.5</v>
      </c>
    </row>
    <row r="1788" spans="1:10" x14ac:dyDescent="0.3">
      <c r="A1788" t="s">
        <v>1749</v>
      </c>
      <c r="B1788">
        <v>111</v>
      </c>
      <c r="C1788">
        <v>91457688</v>
      </c>
      <c r="D1788" t="s">
        <v>1151</v>
      </c>
      <c r="E1788" t="s">
        <v>5577</v>
      </c>
      <c r="F1788" t="s">
        <v>20</v>
      </c>
      <c r="G1788" t="s">
        <v>21</v>
      </c>
      <c r="H1788">
        <v>26000000</v>
      </c>
      <c r="I1788">
        <v>1990</v>
      </c>
      <c r="J1788">
        <v>6</v>
      </c>
    </row>
    <row r="1789" spans="1:10" x14ac:dyDescent="0.3">
      <c r="A1789" t="s">
        <v>3384</v>
      </c>
      <c r="B1789">
        <v>117</v>
      </c>
      <c r="C1789">
        <v>87341380</v>
      </c>
      <c r="D1789" t="s">
        <v>1151</v>
      </c>
      <c r="E1789" t="s">
        <v>5578</v>
      </c>
      <c r="F1789" t="s">
        <v>20</v>
      </c>
      <c r="G1789" t="s">
        <v>21</v>
      </c>
      <c r="H1789">
        <v>27000000</v>
      </c>
      <c r="I1789">
        <v>2008</v>
      </c>
      <c r="J1789">
        <v>7</v>
      </c>
    </row>
    <row r="1790" spans="1:10" x14ac:dyDescent="0.3">
      <c r="A1790" t="s">
        <v>2023</v>
      </c>
      <c r="B1790">
        <v>121</v>
      </c>
      <c r="C1790">
        <v>65703412</v>
      </c>
      <c r="D1790" t="s">
        <v>936</v>
      </c>
      <c r="E1790" t="s">
        <v>5579</v>
      </c>
      <c r="F1790" t="s">
        <v>20</v>
      </c>
      <c r="G1790" t="s">
        <v>21</v>
      </c>
      <c r="H1790">
        <v>26000000</v>
      </c>
      <c r="I1790">
        <v>1998</v>
      </c>
      <c r="J1790">
        <v>7</v>
      </c>
    </row>
    <row r="1791" spans="1:10" x14ac:dyDescent="0.3">
      <c r="A1791" t="s">
        <v>1853</v>
      </c>
      <c r="B1791">
        <v>139</v>
      </c>
      <c r="C1791">
        <v>58328680</v>
      </c>
      <c r="D1791" t="s">
        <v>2569</v>
      </c>
      <c r="E1791" t="s">
        <v>5581</v>
      </c>
      <c r="F1791" t="s">
        <v>20</v>
      </c>
      <c r="G1791" t="s">
        <v>21</v>
      </c>
      <c r="H1791">
        <v>22000000</v>
      </c>
      <c r="I1791">
        <v>2003</v>
      </c>
      <c r="J1791">
        <v>7.5</v>
      </c>
    </row>
    <row r="1792" spans="1:10" x14ac:dyDescent="0.3">
      <c r="A1792" t="s">
        <v>877</v>
      </c>
      <c r="B1792">
        <v>115</v>
      </c>
      <c r="C1792">
        <v>61490000</v>
      </c>
      <c r="D1792" t="s">
        <v>2046</v>
      </c>
      <c r="E1792" t="s">
        <v>5582</v>
      </c>
      <c r="F1792" t="s">
        <v>20</v>
      </c>
      <c r="G1792" t="s">
        <v>21</v>
      </c>
      <c r="H1792">
        <v>26000000</v>
      </c>
      <c r="I1792">
        <v>1990</v>
      </c>
      <c r="J1792">
        <v>6.6</v>
      </c>
    </row>
    <row r="1793" spans="1:10" x14ac:dyDescent="0.3">
      <c r="A1793" t="s">
        <v>5334</v>
      </c>
      <c r="B1793">
        <v>175</v>
      </c>
      <c r="C1793">
        <v>50800000</v>
      </c>
      <c r="D1793" t="s">
        <v>1290</v>
      </c>
      <c r="E1793" t="s">
        <v>5589</v>
      </c>
      <c r="F1793" t="s">
        <v>20</v>
      </c>
      <c r="G1793" t="s">
        <v>21</v>
      </c>
      <c r="H1793">
        <v>26000000</v>
      </c>
      <c r="I1793">
        <v>1977</v>
      </c>
      <c r="J1793">
        <v>7.4</v>
      </c>
    </row>
    <row r="1794" spans="1:10" x14ac:dyDescent="0.3">
      <c r="A1794" t="s">
        <v>3909</v>
      </c>
      <c r="B1794">
        <v>85</v>
      </c>
      <c r="C1794">
        <v>57859105</v>
      </c>
      <c r="D1794" t="s">
        <v>575</v>
      </c>
      <c r="E1794" t="s">
        <v>5593</v>
      </c>
      <c r="F1794" t="s">
        <v>20</v>
      </c>
      <c r="G1794" t="s">
        <v>21</v>
      </c>
      <c r="H1794">
        <v>26000000</v>
      </c>
      <c r="I1794">
        <v>2005</v>
      </c>
      <c r="J1794">
        <v>6.5</v>
      </c>
    </row>
    <row r="1795" spans="1:10" x14ac:dyDescent="0.3">
      <c r="A1795" t="s">
        <v>3643</v>
      </c>
      <c r="B1795">
        <v>90</v>
      </c>
      <c r="C1795">
        <v>46455802</v>
      </c>
      <c r="D1795" t="s">
        <v>3456</v>
      </c>
      <c r="E1795" t="s">
        <v>5596</v>
      </c>
      <c r="F1795" t="s">
        <v>20</v>
      </c>
      <c r="G1795" t="s">
        <v>21</v>
      </c>
      <c r="H1795">
        <v>26000000</v>
      </c>
      <c r="I1795">
        <v>2003</v>
      </c>
      <c r="J1795">
        <v>6.2</v>
      </c>
    </row>
    <row r="1796" spans="1:10" x14ac:dyDescent="0.3">
      <c r="A1796" t="s">
        <v>2699</v>
      </c>
      <c r="B1796">
        <v>107</v>
      </c>
      <c r="C1796">
        <v>45506619</v>
      </c>
      <c r="D1796" t="s">
        <v>5598</v>
      </c>
      <c r="E1796" t="s">
        <v>5599</v>
      </c>
      <c r="F1796" t="s">
        <v>20</v>
      </c>
      <c r="G1796" t="s">
        <v>34</v>
      </c>
      <c r="H1796">
        <v>26000000</v>
      </c>
      <c r="I1796">
        <v>2000</v>
      </c>
      <c r="J1796">
        <v>7.8</v>
      </c>
    </row>
    <row r="1797" spans="1:10" x14ac:dyDescent="0.3">
      <c r="A1797" t="s">
        <v>2732</v>
      </c>
      <c r="B1797">
        <v>100</v>
      </c>
      <c r="C1797">
        <v>40168080</v>
      </c>
      <c r="D1797" t="s">
        <v>2221</v>
      </c>
      <c r="E1797" t="s">
        <v>5601</v>
      </c>
      <c r="F1797" t="s">
        <v>20</v>
      </c>
      <c r="G1797" t="s">
        <v>21</v>
      </c>
      <c r="H1797">
        <v>26000000</v>
      </c>
      <c r="I1797">
        <v>2010</v>
      </c>
      <c r="J1797">
        <v>5.2</v>
      </c>
    </row>
    <row r="1798" spans="1:10" x14ac:dyDescent="0.3">
      <c r="A1798" t="s">
        <v>189</v>
      </c>
      <c r="B1798">
        <v>129</v>
      </c>
      <c r="C1798">
        <v>49874933</v>
      </c>
      <c r="D1798" t="s">
        <v>5554</v>
      </c>
      <c r="E1798" t="s">
        <v>5603</v>
      </c>
      <c r="F1798" t="s">
        <v>20</v>
      </c>
      <c r="G1798" t="s">
        <v>21</v>
      </c>
      <c r="H1798">
        <v>26000000</v>
      </c>
      <c r="I1798">
        <v>2013</v>
      </c>
      <c r="J1798">
        <v>6.5</v>
      </c>
    </row>
    <row r="1799" spans="1:10" x14ac:dyDescent="0.3">
      <c r="A1799" t="s">
        <v>1145</v>
      </c>
      <c r="B1799">
        <v>109</v>
      </c>
      <c r="C1799">
        <v>45489752</v>
      </c>
      <c r="D1799" t="s">
        <v>936</v>
      </c>
      <c r="E1799" t="s">
        <v>5604</v>
      </c>
      <c r="F1799" t="s">
        <v>20</v>
      </c>
      <c r="G1799" t="s">
        <v>21</v>
      </c>
      <c r="H1799">
        <v>26000000</v>
      </c>
      <c r="I1799">
        <v>2004</v>
      </c>
      <c r="J1799">
        <v>6.5</v>
      </c>
    </row>
    <row r="1800" spans="1:10" x14ac:dyDescent="0.3">
      <c r="A1800" t="s">
        <v>2171</v>
      </c>
      <c r="B1800">
        <v>94</v>
      </c>
      <c r="C1800">
        <v>36985501</v>
      </c>
      <c r="D1800" t="s">
        <v>5606</v>
      </c>
      <c r="E1800" t="s">
        <v>5607</v>
      </c>
      <c r="F1800" t="s">
        <v>20</v>
      </c>
      <c r="G1800" t="s">
        <v>21</v>
      </c>
      <c r="H1800">
        <v>26000000</v>
      </c>
      <c r="I1800">
        <v>2002</v>
      </c>
      <c r="J1800">
        <v>5.2</v>
      </c>
    </row>
    <row r="1801" spans="1:10" x14ac:dyDescent="0.3">
      <c r="A1801" t="s">
        <v>2330</v>
      </c>
      <c r="B1801">
        <v>133</v>
      </c>
      <c r="C1801">
        <v>33200000</v>
      </c>
      <c r="D1801" t="s">
        <v>5610</v>
      </c>
      <c r="E1801" t="s">
        <v>5611</v>
      </c>
      <c r="F1801" t="s">
        <v>20</v>
      </c>
      <c r="G1801" t="s">
        <v>21</v>
      </c>
      <c r="H1801">
        <v>26000000</v>
      </c>
      <c r="I1801">
        <v>1985</v>
      </c>
      <c r="J1801">
        <v>7.2</v>
      </c>
    </row>
    <row r="1802" spans="1:10" x14ac:dyDescent="0.3">
      <c r="A1802" t="s">
        <v>3387</v>
      </c>
      <c r="B1802">
        <v>105</v>
      </c>
      <c r="C1802">
        <v>28501651</v>
      </c>
      <c r="D1802" t="s">
        <v>2588</v>
      </c>
      <c r="E1802" t="s">
        <v>5613</v>
      </c>
      <c r="F1802" t="s">
        <v>20</v>
      </c>
      <c r="G1802" t="s">
        <v>21</v>
      </c>
      <c r="H1802">
        <v>26000000</v>
      </c>
      <c r="I1802">
        <v>2009</v>
      </c>
      <c r="J1802">
        <v>7.1</v>
      </c>
    </row>
    <row r="1803" spans="1:10" x14ac:dyDescent="0.3">
      <c r="A1803" t="s">
        <v>5614</v>
      </c>
      <c r="B1803">
        <v>100</v>
      </c>
      <c r="C1803">
        <v>23222861</v>
      </c>
      <c r="D1803" t="s">
        <v>5615</v>
      </c>
      <c r="E1803" t="s">
        <v>5616</v>
      </c>
      <c r="F1803" t="s">
        <v>20</v>
      </c>
      <c r="G1803" t="s">
        <v>21</v>
      </c>
      <c r="H1803">
        <v>26000000</v>
      </c>
      <c r="I1803">
        <v>2004</v>
      </c>
      <c r="J1803">
        <v>4.5</v>
      </c>
    </row>
    <row r="1804" spans="1:10" x14ac:dyDescent="0.3">
      <c r="A1804" t="s">
        <v>2128</v>
      </c>
      <c r="B1804">
        <v>113</v>
      </c>
      <c r="C1804">
        <v>54540525</v>
      </c>
      <c r="D1804" t="s">
        <v>1106</v>
      </c>
      <c r="E1804" t="s">
        <v>5617</v>
      </c>
      <c r="F1804" t="s">
        <v>20</v>
      </c>
      <c r="G1804" t="s">
        <v>21</v>
      </c>
      <c r="H1804">
        <v>56000000</v>
      </c>
      <c r="I1804">
        <v>2011</v>
      </c>
      <c r="J1804">
        <v>5.7</v>
      </c>
    </row>
    <row r="1805" spans="1:10" x14ac:dyDescent="0.3">
      <c r="A1805" t="s">
        <v>5619</v>
      </c>
      <c r="B1805">
        <v>118</v>
      </c>
      <c r="C1805">
        <v>16252765</v>
      </c>
      <c r="D1805" t="s">
        <v>2112</v>
      </c>
      <c r="E1805" t="s">
        <v>5621</v>
      </c>
      <c r="F1805" t="s">
        <v>20</v>
      </c>
      <c r="G1805" t="s">
        <v>966</v>
      </c>
      <c r="H1805">
        <v>42000000</v>
      </c>
      <c r="I1805">
        <v>2001</v>
      </c>
      <c r="J1805">
        <v>6</v>
      </c>
    </row>
    <row r="1806" spans="1:10" x14ac:dyDescent="0.3">
      <c r="A1806" t="s">
        <v>3217</v>
      </c>
      <c r="B1806">
        <v>110</v>
      </c>
      <c r="C1806">
        <v>16005978</v>
      </c>
      <c r="D1806" t="s">
        <v>1451</v>
      </c>
      <c r="E1806" t="s">
        <v>5624</v>
      </c>
      <c r="F1806" t="s">
        <v>20</v>
      </c>
      <c r="G1806" t="s">
        <v>21</v>
      </c>
      <c r="H1806">
        <v>26000000</v>
      </c>
      <c r="I1806">
        <v>2012</v>
      </c>
      <c r="J1806">
        <v>6.4</v>
      </c>
    </row>
    <row r="1807" spans="1:10" x14ac:dyDescent="0.3">
      <c r="A1807" t="s">
        <v>2686</v>
      </c>
      <c r="B1807">
        <v>110</v>
      </c>
      <c r="C1807">
        <v>14469428</v>
      </c>
      <c r="D1807" t="s">
        <v>1106</v>
      </c>
      <c r="E1807" t="s">
        <v>5625</v>
      </c>
      <c r="F1807" t="s">
        <v>20</v>
      </c>
      <c r="G1807" t="s">
        <v>21</v>
      </c>
      <c r="H1807">
        <v>26000000</v>
      </c>
      <c r="I1807">
        <v>2004</v>
      </c>
      <c r="J1807">
        <v>5.2</v>
      </c>
    </row>
    <row r="1808" spans="1:10" x14ac:dyDescent="0.3">
      <c r="A1808" t="s">
        <v>5626</v>
      </c>
      <c r="B1808">
        <v>99</v>
      </c>
      <c r="C1808">
        <v>13829734</v>
      </c>
      <c r="D1808" t="s">
        <v>5627</v>
      </c>
      <c r="E1808" t="s">
        <v>5628</v>
      </c>
      <c r="F1808" t="s">
        <v>20</v>
      </c>
      <c r="G1808" t="s">
        <v>182</v>
      </c>
      <c r="H1808">
        <v>26000000</v>
      </c>
      <c r="I1808">
        <v>1994</v>
      </c>
      <c r="J1808">
        <v>4.3</v>
      </c>
    </row>
    <row r="1809" spans="1:10" x14ac:dyDescent="0.3">
      <c r="A1809" t="s">
        <v>5630</v>
      </c>
      <c r="B1809">
        <v>101</v>
      </c>
      <c r="C1809">
        <v>1075288</v>
      </c>
      <c r="D1809" t="s">
        <v>1392</v>
      </c>
      <c r="E1809" t="s">
        <v>5631</v>
      </c>
      <c r="F1809" t="s">
        <v>20</v>
      </c>
      <c r="G1809" t="s">
        <v>21</v>
      </c>
      <c r="H1809">
        <v>22000000</v>
      </c>
      <c r="I1809">
        <v>1996</v>
      </c>
      <c r="J1809">
        <v>6.1</v>
      </c>
    </row>
    <row r="1810" spans="1:10" x14ac:dyDescent="0.3">
      <c r="A1810" t="s">
        <v>5632</v>
      </c>
      <c r="B1810">
        <v>100</v>
      </c>
      <c r="D1810" t="s">
        <v>4536</v>
      </c>
      <c r="E1810" t="s">
        <v>5634</v>
      </c>
      <c r="F1810" t="s">
        <v>20</v>
      </c>
      <c r="G1810" t="s">
        <v>21</v>
      </c>
      <c r="H1810">
        <v>26000000</v>
      </c>
      <c r="I1810">
        <v>1997</v>
      </c>
      <c r="J1810">
        <v>6.3</v>
      </c>
    </row>
    <row r="1811" spans="1:10" x14ac:dyDescent="0.3">
      <c r="A1811" t="s">
        <v>2548</v>
      </c>
      <c r="B1811">
        <v>103</v>
      </c>
      <c r="C1811">
        <v>7496522</v>
      </c>
      <c r="D1811" t="s">
        <v>5636</v>
      </c>
      <c r="E1811" t="s">
        <v>5637</v>
      </c>
      <c r="F1811" t="s">
        <v>20</v>
      </c>
      <c r="G1811" t="s">
        <v>21</v>
      </c>
      <c r="H1811">
        <v>26000000</v>
      </c>
      <c r="I1811">
        <v>2001</v>
      </c>
      <c r="J1811">
        <v>6.8</v>
      </c>
    </row>
    <row r="1812" spans="1:10" x14ac:dyDescent="0.3">
      <c r="A1812" t="s">
        <v>2641</v>
      </c>
      <c r="B1812">
        <v>100</v>
      </c>
      <c r="D1812" t="s">
        <v>1106</v>
      </c>
      <c r="E1812" t="s">
        <v>5639</v>
      </c>
      <c r="F1812" t="s">
        <v>20</v>
      </c>
      <c r="G1812" t="s">
        <v>21</v>
      </c>
      <c r="H1812">
        <v>26000000</v>
      </c>
      <c r="I1812">
        <v>2015</v>
      </c>
      <c r="J1812">
        <v>4</v>
      </c>
    </row>
    <row r="1813" spans="1:10" x14ac:dyDescent="0.3">
      <c r="A1813" t="s">
        <v>5640</v>
      </c>
      <c r="B1813">
        <v>95</v>
      </c>
      <c r="C1813">
        <v>20047715</v>
      </c>
      <c r="D1813" t="s">
        <v>5642</v>
      </c>
      <c r="E1813" t="s">
        <v>5644</v>
      </c>
      <c r="F1813" t="s">
        <v>20</v>
      </c>
      <c r="G1813" t="s">
        <v>21</v>
      </c>
      <c r="H1813">
        <v>25530000</v>
      </c>
      <c r="I1813">
        <v>1996</v>
      </c>
      <c r="J1813">
        <v>5.2</v>
      </c>
    </row>
    <row r="1814" spans="1:10" x14ac:dyDescent="0.3">
      <c r="A1814" t="s">
        <v>1596</v>
      </c>
      <c r="B1814">
        <v>117</v>
      </c>
      <c r="C1814">
        <v>12276810</v>
      </c>
      <c r="D1814" t="s">
        <v>1082</v>
      </c>
      <c r="E1814" t="s">
        <v>5646</v>
      </c>
      <c r="F1814" t="s">
        <v>20</v>
      </c>
      <c r="G1814" t="s">
        <v>21</v>
      </c>
      <c r="H1814">
        <v>26000000</v>
      </c>
      <c r="I1814">
        <v>2015</v>
      </c>
      <c r="J1814">
        <v>6.5</v>
      </c>
    </row>
    <row r="1815" spans="1:10" x14ac:dyDescent="0.3">
      <c r="A1815" t="s">
        <v>5647</v>
      </c>
      <c r="B1815">
        <v>129</v>
      </c>
      <c r="C1815">
        <v>33565375</v>
      </c>
      <c r="D1815" t="s">
        <v>2112</v>
      </c>
      <c r="E1815" t="s">
        <v>5648</v>
      </c>
      <c r="F1815" t="s">
        <v>20</v>
      </c>
      <c r="G1815" t="s">
        <v>34</v>
      </c>
      <c r="H1815">
        <v>15000000</v>
      </c>
      <c r="I1815">
        <v>2005</v>
      </c>
      <c r="J1815">
        <v>7.5</v>
      </c>
    </row>
    <row r="1816" spans="1:10" x14ac:dyDescent="0.3">
      <c r="A1816" t="s">
        <v>2086</v>
      </c>
      <c r="B1816">
        <v>120</v>
      </c>
      <c r="C1816">
        <v>499263</v>
      </c>
      <c r="D1816" t="s">
        <v>2190</v>
      </c>
      <c r="E1816" t="s">
        <v>5652</v>
      </c>
      <c r="F1816" t="s">
        <v>5654</v>
      </c>
      <c r="G1816" t="s">
        <v>21</v>
      </c>
      <c r="H1816">
        <v>30000000</v>
      </c>
      <c r="I1816">
        <v>2004</v>
      </c>
      <c r="J1816">
        <v>7.1</v>
      </c>
    </row>
    <row r="1817" spans="1:10" x14ac:dyDescent="0.3">
      <c r="A1817" t="s">
        <v>832</v>
      </c>
      <c r="B1817">
        <v>125</v>
      </c>
      <c r="C1817">
        <v>219200000</v>
      </c>
      <c r="D1817" t="s">
        <v>5504</v>
      </c>
      <c r="E1817" t="s">
        <v>5655</v>
      </c>
      <c r="F1817" t="s">
        <v>20</v>
      </c>
      <c r="G1817" t="s">
        <v>21</v>
      </c>
      <c r="H1817">
        <v>25000000</v>
      </c>
      <c r="I1817">
        <v>1993</v>
      </c>
      <c r="J1817">
        <v>6.9</v>
      </c>
    </row>
    <row r="1818" spans="1:10" x14ac:dyDescent="0.3">
      <c r="A1818" t="s">
        <v>2013</v>
      </c>
      <c r="B1818">
        <v>133</v>
      </c>
      <c r="C1818">
        <v>172825435</v>
      </c>
      <c r="D1818" t="s">
        <v>2190</v>
      </c>
      <c r="E1818" t="s">
        <v>5657</v>
      </c>
      <c r="F1818" t="s">
        <v>20</v>
      </c>
      <c r="G1818" t="s">
        <v>21</v>
      </c>
      <c r="H1818">
        <v>25000000</v>
      </c>
      <c r="I1818">
        <v>1988</v>
      </c>
      <c r="J1818">
        <v>8</v>
      </c>
    </row>
    <row r="1819" spans="1:10" x14ac:dyDescent="0.3">
      <c r="A1819" t="s">
        <v>2363</v>
      </c>
      <c r="B1819">
        <v>116</v>
      </c>
      <c r="C1819">
        <v>148085755</v>
      </c>
      <c r="D1819" t="s">
        <v>2190</v>
      </c>
      <c r="E1819" t="s">
        <v>5659</v>
      </c>
      <c r="F1819" t="s">
        <v>20</v>
      </c>
      <c r="G1819" t="s">
        <v>21</v>
      </c>
      <c r="H1819">
        <v>33000000</v>
      </c>
      <c r="I1819">
        <v>2008</v>
      </c>
      <c r="J1819">
        <v>8.1999999999999993</v>
      </c>
    </row>
    <row r="1820" spans="1:10" x14ac:dyDescent="0.3">
      <c r="A1820" t="s">
        <v>515</v>
      </c>
      <c r="B1820">
        <v>129</v>
      </c>
      <c r="C1820">
        <v>25517500</v>
      </c>
      <c r="D1820" t="s">
        <v>3692</v>
      </c>
      <c r="E1820" t="s">
        <v>5661</v>
      </c>
      <c r="F1820" t="s">
        <v>20</v>
      </c>
      <c r="G1820" t="s">
        <v>21</v>
      </c>
      <c r="H1820">
        <v>25100000</v>
      </c>
      <c r="I1820">
        <v>2008</v>
      </c>
      <c r="J1820">
        <v>6.4</v>
      </c>
    </row>
    <row r="1821" spans="1:10" x14ac:dyDescent="0.3">
      <c r="A1821" t="s">
        <v>3121</v>
      </c>
      <c r="B1821">
        <v>93</v>
      </c>
      <c r="C1821">
        <v>145000989</v>
      </c>
      <c r="D1821" t="s">
        <v>37</v>
      </c>
      <c r="E1821" t="s">
        <v>5662</v>
      </c>
      <c r="F1821" t="s">
        <v>20</v>
      </c>
      <c r="G1821" t="s">
        <v>966</v>
      </c>
      <c r="H1821">
        <v>25000000</v>
      </c>
      <c r="I1821">
        <v>2008</v>
      </c>
      <c r="J1821">
        <v>7.9</v>
      </c>
    </row>
    <row r="1822" spans="1:10" x14ac:dyDescent="0.3">
      <c r="A1822" t="s">
        <v>5663</v>
      </c>
      <c r="B1822">
        <v>118</v>
      </c>
      <c r="C1822">
        <v>26761283</v>
      </c>
      <c r="D1822" t="s">
        <v>146</v>
      </c>
      <c r="E1822" t="s">
        <v>5665</v>
      </c>
      <c r="F1822" t="s">
        <v>20</v>
      </c>
      <c r="G1822" t="s">
        <v>21</v>
      </c>
      <c r="H1822">
        <v>26000000</v>
      </c>
      <c r="I1822">
        <v>2014</v>
      </c>
      <c r="J1822">
        <v>6.7</v>
      </c>
    </row>
    <row r="1823" spans="1:10" x14ac:dyDescent="0.3">
      <c r="A1823" t="s">
        <v>1478</v>
      </c>
      <c r="B1823">
        <v>129</v>
      </c>
      <c r="C1823">
        <v>121945720</v>
      </c>
      <c r="D1823" t="s">
        <v>5666</v>
      </c>
      <c r="E1823" t="s">
        <v>5667</v>
      </c>
      <c r="F1823" t="s">
        <v>20</v>
      </c>
      <c r="G1823" t="s">
        <v>21</v>
      </c>
      <c r="H1823">
        <v>25000000</v>
      </c>
      <c r="I1823">
        <v>1992</v>
      </c>
      <c r="J1823">
        <v>6.1</v>
      </c>
    </row>
    <row r="1824" spans="1:10" x14ac:dyDescent="0.3">
      <c r="A1824" t="s">
        <v>264</v>
      </c>
      <c r="B1824">
        <v>185</v>
      </c>
      <c r="C1824">
        <v>96067179</v>
      </c>
      <c r="D1824" t="s">
        <v>3692</v>
      </c>
      <c r="E1824" t="s">
        <v>5670</v>
      </c>
      <c r="F1824" t="s">
        <v>20</v>
      </c>
      <c r="G1824" t="s">
        <v>21</v>
      </c>
      <c r="H1824">
        <v>22000000</v>
      </c>
      <c r="I1824">
        <v>1993</v>
      </c>
      <c r="J1824">
        <v>8.9</v>
      </c>
    </row>
    <row r="1825" spans="1:10" x14ac:dyDescent="0.3">
      <c r="A1825" t="s">
        <v>2218</v>
      </c>
      <c r="B1825">
        <v>146</v>
      </c>
      <c r="C1825">
        <v>169705587</v>
      </c>
      <c r="D1825" t="s">
        <v>2190</v>
      </c>
      <c r="E1825" t="s">
        <v>5672</v>
      </c>
      <c r="F1825" t="s">
        <v>20</v>
      </c>
      <c r="G1825" t="s">
        <v>21</v>
      </c>
      <c r="H1825">
        <v>25000000</v>
      </c>
      <c r="I1825">
        <v>2011</v>
      </c>
      <c r="J1825">
        <v>8.1</v>
      </c>
    </row>
    <row r="1826" spans="1:10" x14ac:dyDescent="0.3">
      <c r="A1826" t="s">
        <v>739</v>
      </c>
      <c r="B1826">
        <v>128</v>
      </c>
      <c r="C1826">
        <v>3254172</v>
      </c>
      <c r="D1826" t="s">
        <v>2298</v>
      </c>
      <c r="E1826" t="s">
        <v>5673</v>
      </c>
      <c r="F1826" t="s">
        <v>20</v>
      </c>
      <c r="G1826" t="s">
        <v>21</v>
      </c>
      <c r="H1826">
        <v>28000000</v>
      </c>
      <c r="I1826">
        <v>2013</v>
      </c>
      <c r="J1826">
        <v>6.2</v>
      </c>
    </row>
    <row r="1827" spans="1:10" x14ac:dyDescent="0.3">
      <c r="A1827" t="s">
        <v>1037</v>
      </c>
      <c r="B1827">
        <v>93</v>
      </c>
      <c r="C1827">
        <v>84185387</v>
      </c>
      <c r="D1827" t="s">
        <v>5675</v>
      </c>
      <c r="E1827" t="s">
        <v>5676</v>
      </c>
      <c r="F1827" t="s">
        <v>20</v>
      </c>
      <c r="G1827" t="s">
        <v>21</v>
      </c>
      <c r="H1827">
        <v>80000000</v>
      </c>
      <c r="I1827">
        <v>2004</v>
      </c>
      <c r="J1827">
        <v>4.9000000000000004</v>
      </c>
    </row>
    <row r="1828" spans="1:10" x14ac:dyDescent="0.3">
      <c r="A1828" t="s">
        <v>5677</v>
      </c>
      <c r="B1828">
        <v>107</v>
      </c>
      <c r="D1828" t="s">
        <v>5679</v>
      </c>
      <c r="E1828" t="s">
        <v>5680</v>
      </c>
      <c r="F1828" t="s">
        <v>3516</v>
      </c>
      <c r="G1828" t="s">
        <v>4410</v>
      </c>
      <c r="H1828">
        <v>26000000</v>
      </c>
      <c r="I1828">
        <v>2014</v>
      </c>
      <c r="J1828">
        <v>5.4</v>
      </c>
    </row>
    <row r="1829" spans="1:10" x14ac:dyDescent="0.3">
      <c r="A1829" t="s">
        <v>4701</v>
      </c>
      <c r="B1829">
        <v>97</v>
      </c>
      <c r="C1829">
        <v>82163317</v>
      </c>
      <c r="D1829" t="s">
        <v>3086</v>
      </c>
      <c r="E1829" t="s">
        <v>5684</v>
      </c>
      <c r="F1829" t="s">
        <v>20</v>
      </c>
      <c r="G1829" t="s">
        <v>21</v>
      </c>
      <c r="H1829">
        <v>30000000</v>
      </c>
      <c r="I1829">
        <v>2003</v>
      </c>
      <c r="J1829">
        <v>5.8</v>
      </c>
    </row>
    <row r="1830" spans="1:10" x14ac:dyDescent="0.3">
      <c r="A1830" t="s">
        <v>5685</v>
      </c>
      <c r="B1830">
        <v>101</v>
      </c>
      <c r="D1830" t="s">
        <v>2190</v>
      </c>
      <c r="E1830" t="s">
        <v>5687</v>
      </c>
      <c r="F1830" t="s">
        <v>20</v>
      </c>
      <c r="G1830" t="s">
        <v>34</v>
      </c>
      <c r="I1830">
        <v>2014</v>
      </c>
      <c r="J1830">
        <v>4.7</v>
      </c>
    </row>
    <row r="1831" spans="1:10" x14ac:dyDescent="0.3">
      <c r="A1831" t="s">
        <v>3651</v>
      </c>
      <c r="B1831">
        <v>82</v>
      </c>
      <c r="C1831">
        <v>80920948</v>
      </c>
      <c r="D1831" t="s">
        <v>325</v>
      </c>
      <c r="E1831" t="s">
        <v>5689</v>
      </c>
      <c r="F1831" t="s">
        <v>20</v>
      </c>
      <c r="G1831" t="s">
        <v>21</v>
      </c>
      <c r="H1831">
        <v>30000000</v>
      </c>
      <c r="I1831">
        <v>2001</v>
      </c>
      <c r="J1831">
        <v>6</v>
      </c>
    </row>
    <row r="1832" spans="1:10" x14ac:dyDescent="0.3">
      <c r="A1832" t="s">
        <v>387</v>
      </c>
      <c r="B1832">
        <v>85</v>
      </c>
      <c r="C1832">
        <v>80034302</v>
      </c>
      <c r="D1832" t="s">
        <v>2213</v>
      </c>
      <c r="E1832" t="s">
        <v>5691</v>
      </c>
      <c r="F1832" t="s">
        <v>20</v>
      </c>
      <c r="G1832" t="s">
        <v>21</v>
      </c>
      <c r="H1832">
        <v>25000000</v>
      </c>
      <c r="I1832">
        <v>2008</v>
      </c>
      <c r="J1832">
        <v>7</v>
      </c>
    </row>
    <row r="1833" spans="1:10" x14ac:dyDescent="0.3">
      <c r="A1833" t="s">
        <v>5693</v>
      </c>
      <c r="B1833">
        <v>88</v>
      </c>
      <c r="C1833">
        <v>78656813</v>
      </c>
      <c r="D1833" t="s">
        <v>1963</v>
      </c>
      <c r="E1833" t="s">
        <v>5696</v>
      </c>
      <c r="F1833" t="s">
        <v>20</v>
      </c>
      <c r="G1833" t="s">
        <v>21</v>
      </c>
      <c r="H1833">
        <v>25000000</v>
      </c>
      <c r="I1833">
        <v>1991</v>
      </c>
      <c r="J1833">
        <v>6</v>
      </c>
    </row>
    <row r="1834" spans="1:10" x14ac:dyDescent="0.3">
      <c r="A1834" t="s">
        <v>1470</v>
      </c>
      <c r="B1834">
        <v>119</v>
      </c>
      <c r="C1834">
        <v>76270454</v>
      </c>
      <c r="D1834" t="s">
        <v>1392</v>
      </c>
      <c r="E1834" t="s">
        <v>5699</v>
      </c>
      <c r="F1834" t="s">
        <v>20</v>
      </c>
      <c r="G1834" t="s">
        <v>21</v>
      </c>
      <c r="H1834">
        <v>25000000</v>
      </c>
      <c r="I1834">
        <v>1987</v>
      </c>
      <c r="J1834">
        <v>7.9</v>
      </c>
    </row>
    <row r="1835" spans="1:10" x14ac:dyDescent="0.3">
      <c r="A1835" t="s">
        <v>4377</v>
      </c>
      <c r="B1835">
        <v>122</v>
      </c>
      <c r="C1835">
        <v>74273505</v>
      </c>
      <c r="D1835" t="s">
        <v>1392</v>
      </c>
      <c r="E1835" t="s">
        <v>5700</v>
      </c>
      <c r="F1835" t="s">
        <v>20</v>
      </c>
      <c r="G1835" t="s">
        <v>21</v>
      </c>
      <c r="H1835">
        <v>25000000</v>
      </c>
      <c r="I1835">
        <v>2007</v>
      </c>
      <c r="J1835">
        <v>8.1</v>
      </c>
    </row>
    <row r="1836" spans="1:10" x14ac:dyDescent="0.3">
      <c r="A1836" t="s">
        <v>894</v>
      </c>
      <c r="B1836">
        <v>99</v>
      </c>
      <c r="C1836">
        <v>134141530</v>
      </c>
      <c r="D1836" t="s">
        <v>3558</v>
      </c>
      <c r="E1836" t="s">
        <v>5701</v>
      </c>
      <c r="F1836" t="s">
        <v>20</v>
      </c>
      <c r="G1836" t="s">
        <v>21</v>
      </c>
      <c r="H1836">
        <v>25000000</v>
      </c>
      <c r="I1836">
        <v>2014</v>
      </c>
      <c r="J1836">
        <v>6.2</v>
      </c>
    </row>
    <row r="1837" spans="1:10" x14ac:dyDescent="0.3">
      <c r="A1837" t="s">
        <v>5703</v>
      </c>
      <c r="B1837">
        <v>97</v>
      </c>
      <c r="C1837">
        <v>71500556</v>
      </c>
      <c r="D1837" t="s">
        <v>936</v>
      </c>
      <c r="E1837" t="s">
        <v>5704</v>
      </c>
      <c r="F1837" t="s">
        <v>20</v>
      </c>
      <c r="G1837" t="s">
        <v>34</v>
      </c>
      <c r="H1837">
        <v>26000000</v>
      </c>
      <c r="I1837">
        <v>2001</v>
      </c>
      <c r="J1837">
        <v>6.7</v>
      </c>
    </row>
    <row r="1838" spans="1:10" x14ac:dyDescent="0.3">
      <c r="A1838" t="s">
        <v>4671</v>
      </c>
      <c r="B1838">
        <v>121</v>
      </c>
      <c r="C1838">
        <v>71309760</v>
      </c>
      <c r="D1838" t="s">
        <v>146</v>
      </c>
      <c r="E1838" t="s">
        <v>5706</v>
      </c>
      <c r="F1838" t="s">
        <v>20</v>
      </c>
      <c r="G1838" t="s">
        <v>34</v>
      </c>
      <c r="H1838">
        <v>25000000</v>
      </c>
      <c r="I1838">
        <v>2000</v>
      </c>
      <c r="J1838">
        <v>7.3</v>
      </c>
    </row>
    <row r="1839" spans="1:10" x14ac:dyDescent="0.3">
      <c r="A1839" t="s">
        <v>5708</v>
      </c>
      <c r="B1839">
        <v>95</v>
      </c>
      <c r="C1839">
        <v>89808372</v>
      </c>
      <c r="D1839" t="s">
        <v>1099</v>
      </c>
      <c r="E1839" t="s">
        <v>5709</v>
      </c>
      <c r="F1839" t="s">
        <v>20</v>
      </c>
      <c r="G1839" t="s">
        <v>21</v>
      </c>
      <c r="H1839">
        <v>45000000</v>
      </c>
      <c r="I1839">
        <v>2003</v>
      </c>
      <c r="J1839">
        <v>4.5999999999999996</v>
      </c>
    </row>
    <row r="1840" spans="1:10" x14ac:dyDescent="0.3">
      <c r="A1840" t="s">
        <v>3213</v>
      </c>
      <c r="B1840">
        <v>105</v>
      </c>
      <c r="C1840">
        <v>77264926</v>
      </c>
      <c r="D1840" t="s">
        <v>1974</v>
      </c>
      <c r="E1840" t="s">
        <v>5712</v>
      </c>
      <c r="F1840" t="s">
        <v>20</v>
      </c>
      <c r="G1840" t="s">
        <v>21</v>
      </c>
      <c r="H1840">
        <v>25000000</v>
      </c>
      <c r="I1840">
        <v>2012</v>
      </c>
      <c r="J1840">
        <v>6.1</v>
      </c>
    </row>
    <row r="1841" spans="1:10" x14ac:dyDescent="0.3">
      <c r="A1841" t="s">
        <v>1749</v>
      </c>
      <c r="B1841">
        <v>108</v>
      </c>
      <c r="C1841">
        <v>70625986</v>
      </c>
      <c r="D1841" t="s">
        <v>1106</v>
      </c>
      <c r="E1841" t="s">
        <v>5714</v>
      </c>
      <c r="F1841" t="s">
        <v>20</v>
      </c>
      <c r="G1841" t="s">
        <v>21</v>
      </c>
      <c r="H1841">
        <v>25000000</v>
      </c>
      <c r="I1841">
        <v>2011</v>
      </c>
      <c r="J1841">
        <v>6.2</v>
      </c>
    </row>
    <row r="1842" spans="1:10" x14ac:dyDescent="0.3">
      <c r="A1842" t="s">
        <v>3719</v>
      </c>
      <c r="B1842">
        <v>134</v>
      </c>
      <c r="C1842">
        <v>56505065</v>
      </c>
      <c r="D1842" t="s">
        <v>5716</v>
      </c>
      <c r="E1842" t="s">
        <v>5717</v>
      </c>
      <c r="F1842" t="s">
        <v>20</v>
      </c>
      <c r="G1842" t="s">
        <v>21</v>
      </c>
      <c r="H1842">
        <v>25000000</v>
      </c>
      <c r="I1842">
        <v>1993</v>
      </c>
      <c r="J1842">
        <v>7.8</v>
      </c>
    </row>
    <row r="1843" spans="1:10" x14ac:dyDescent="0.3">
      <c r="A1843" t="s">
        <v>2211</v>
      </c>
      <c r="B1843">
        <v>115</v>
      </c>
      <c r="C1843">
        <v>55973336</v>
      </c>
      <c r="D1843" t="s">
        <v>227</v>
      </c>
      <c r="E1843" t="s">
        <v>5718</v>
      </c>
      <c r="F1843" t="s">
        <v>20</v>
      </c>
      <c r="G1843" t="s">
        <v>21</v>
      </c>
      <c r="H1843">
        <v>25000000</v>
      </c>
      <c r="I1843">
        <v>2000</v>
      </c>
      <c r="J1843">
        <v>6.1</v>
      </c>
    </row>
    <row r="1844" spans="1:10" x14ac:dyDescent="0.3">
      <c r="A1844" t="s">
        <v>709</v>
      </c>
      <c r="B1844">
        <v>107</v>
      </c>
      <c r="D1844" t="s">
        <v>5720</v>
      </c>
      <c r="E1844" t="s">
        <v>5722</v>
      </c>
      <c r="F1844" t="s">
        <v>20</v>
      </c>
      <c r="G1844" t="s">
        <v>34</v>
      </c>
      <c r="H1844">
        <v>2800000</v>
      </c>
      <c r="I1844">
        <v>1976</v>
      </c>
      <c r="J1844">
        <v>7.6</v>
      </c>
    </row>
    <row r="1845" spans="1:10" x14ac:dyDescent="0.3">
      <c r="A1845" t="s">
        <v>3427</v>
      </c>
      <c r="B1845">
        <v>86</v>
      </c>
      <c r="C1845">
        <v>54098051</v>
      </c>
      <c r="D1845" t="s">
        <v>3960</v>
      </c>
      <c r="E1845" t="s">
        <v>5726</v>
      </c>
      <c r="F1845" t="s">
        <v>20</v>
      </c>
      <c r="G1845" t="s">
        <v>520</v>
      </c>
      <c r="H1845">
        <v>25000000</v>
      </c>
      <c r="I1845">
        <v>2006</v>
      </c>
      <c r="J1845">
        <v>5.8</v>
      </c>
    </row>
    <row r="1846" spans="1:10" x14ac:dyDescent="0.3">
      <c r="A1846" t="s">
        <v>4428</v>
      </c>
      <c r="B1846">
        <v>101</v>
      </c>
      <c r="C1846">
        <v>60443237</v>
      </c>
      <c r="D1846" t="s">
        <v>146</v>
      </c>
      <c r="E1846" t="s">
        <v>5728</v>
      </c>
      <c r="F1846" t="s">
        <v>20</v>
      </c>
      <c r="G1846" t="s">
        <v>21</v>
      </c>
      <c r="H1846">
        <v>25000000</v>
      </c>
      <c r="I1846">
        <v>2012</v>
      </c>
      <c r="J1846">
        <v>6.5</v>
      </c>
    </row>
    <row r="1847" spans="1:10" x14ac:dyDescent="0.3">
      <c r="A1847" t="s">
        <v>5730</v>
      </c>
      <c r="B1847">
        <v>96</v>
      </c>
      <c r="C1847">
        <v>82234139</v>
      </c>
      <c r="D1847" t="s">
        <v>373</v>
      </c>
      <c r="E1847" t="s">
        <v>5731</v>
      </c>
      <c r="F1847" t="s">
        <v>20</v>
      </c>
      <c r="G1847" t="s">
        <v>21</v>
      </c>
      <c r="H1847">
        <v>17000000</v>
      </c>
      <c r="I1847">
        <v>2007</v>
      </c>
      <c r="J1847">
        <v>7.2</v>
      </c>
    </row>
    <row r="1848" spans="1:10" x14ac:dyDescent="0.3">
      <c r="A1848" t="s">
        <v>85</v>
      </c>
      <c r="B1848">
        <v>101</v>
      </c>
      <c r="C1848">
        <v>51676606</v>
      </c>
      <c r="D1848" t="s">
        <v>5732</v>
      </c>
      <c r="E1848" t="s">
        <v>5733</v>
      </c>
      <c r="F1848" t="s">
        <v>20</v>
      </c>
      <c r="G1848" t="s">
        <v>21</v>
      </c>
      <c r="H1848">
        <v>25000000</v>
      </c>
      <c r="I1848">
        <v>2004</v>
      </c>
      <c r="J1848">
        <v>7.8</v>
      </c>
    </row>
    <row r="1849" spans="1:10" x14ac:dyDescent="0.3">
      <c r="A1849" t="s">
        <v>5734</v>
      </c>
      <c r="B1849">
        <v>100</v>
      </c>
      <c r="C1849">
        <v>52528330</v>
      </c>
      <c r="D1849" t="s">
        <v>1649</v>
      </c>
      <c r="E1849" t="s">
        <v>5735</v>
      </c>
      <c r="F1849" t="s">
        <v>20</v>
      </c>
      <c r="G1849" t="s">
        <v>21</v>
      </c>
      <c r="H1849">
        <v>25000000</v>
      </c>
      <c r="I1849">
        <v>2013</v>
      </c>
      <c r="J1849">
        <v>4.7</v>
      </c>
    </row>
    <row r="1850" spans="1:10" x14ac:dyDescent="0.3">
      <c r="A1850" t="s">
        <v>5737</v>
      </c>
      <c r="B1850">
        <v>117</v>
      </c>
      <c r="C1850">
        <v>51533608</v>
      </c>
      <c r="D1850" t="s">
        <v>484</v>
      </c>
      <c r="E1850" t="s">
        <v>5738</v>
      </c>
      <c r="F1850" t="s">
        <v>20</v>
      </c>
      <c r="G1850" t="s">
        <v>21</v>
      </c>
      <c r="H1850">
        <v>25000000</v>
      </c>
      <c r="I1850">
        <v>2011</v>
      </c>
      <c r="J1850">
        <v>6.8</v>
      </c>
    </row>
    <row r="1851" spans="1:10" x14ac:dyDescent="0.3">
      <c r="A1851" t="s">
        <v>5739</v>
      </c>
      <c r="B1851">
        <v>101</v>
      </c>
      <c r="C1851">
        <v>51097664</v>
      </c>
      <c r="D1851" t="s">
        <v>3805</v>
      </c>
      <c r="E1851" t="s">
        <v>5740</v>
      </c>
      <c r="F1851" t="s">
        <v>20</v>
      </c>
      <c r="G1851" t="s">
        <v>21</v>
      </c>
      <c r="H1851">
        <v>30000000</v>
      </c>
      <c r="I1851">
        <v>2005</v>
      </c>
      <c r="J1851">
        <v>5.9</v>
      </c>
    </row>
    <row r="1852" spans="1:10" x14ac:dyDescent="0.3">
      <c r="A1852" t="s">
        <v>1150</v>
      </c>
      <c r="B1852">
        <v>98</v>
      </c>
      <c r="C1852">
        <v>84136909</v>
      </c>
      <c r="D1852" t="s">
        <v>1099</v>
      </c>
      <c r="E1852" t="s">
        <v>5742</v>
      </c>
      <c r="F1852" t="s">
        <v>20</v>
      </c>
      <c r="G1852" t="s">
        <v>21</v>
      </c>
      <c r="H1852">
        <v>26000000</v>
      </c>
      <c r="I1852">
        <v>2004</v>
      </c>
      <c r="J1852">
        <v>7.2</v>
      </c>
    </row>
    <row r="1853" spans="1:10" x14ac:dyDescent="0.3">
      <c r="A1853" t="s">
        <v>330</v>
      </c>
      <c r="B1853">
        <v>146</v>
      </c>
      <c r="C1853">
        <v>46836394</v>
      </c>
      <c r="D1853" t="s">
        <v>1133</v>
      </c>
      <c r="E1853" t="s">
        <v>5743</v>
      </c>
      <c r="F1853" t="s">
        <v>20</v>
      </c>
      <c r="G1853" t="s">
        <v>21</v>
      </c>
      <c r="H1853">
        <v>25000000</v>
      </c>
      <c r="I1853">
        <v>1990</v>
      </c>
      <c r="J1853">
        <v>8.6999999999999993</v>
      </c>
    </row>
    <row r="1854" spans="1:10" x14ac:dyDescent="0.3">
      <c r="A1854" t="s">
        <v>2767</v>
      </c>
      <c r="B1854">
        <v>102</v>
      </c>
      <c r="C1854">
        <v>47285499</v>
      </c>
      <c r="D1854" t="s">
        <v>5744</v>
      </c>
      <c r="E1854" t="s">
        <v>5745</v>
      </c>
      <c r="F1854" t="s">
        <v>20</v>
      </c>
      <c r="G1854" t="s">
        <v>21</v>
      </c>
      <c r="H1854">
        <v>26000000</v>
      </c>
      <c r="I1854">
        <v>2003</v>
      </c>
      <c r="J1854">
        <v>5</v>
      </c>
    </row>
    <row r="1855" spans="1:10" x14ac:dyDescent="0.3">
      <c r="A1855" t="s">
        <v>4375</v>
      </c>
      <c r="B1855">
        <v>97</v>
      </c>
      <c r="C1855">
        <v>47124400</v>
      </c>
      <c r="D1855" t="s">
        <v>350</v>
      </c>
      <c r="E1855" t="s">
        <v>5747</v>
      </c>
      <c r="F1855" t="s">
        <v>20</v>
      </c>
      <c r="G1855" t="s">
        <v>21</v>
      </c>
      <c r="H1855">
        <v>25000000</v>
      </c>
      <c r="I1855">
        <v>2005</v>
      </c>
      <c r="J1855">
        <v>6.6</v>
      </c>
    </row>
    <row r="1856" spans="1:10" x14ac:dyDescent="0.3">
      <c r="A1856" t="s">
        <v>1470</v>
      </c>
      <c r="B1856">
        <v>142</v>
      </c>
      <c r="C1856">
        <v>44700000</v>
      </c>
      <c r="D1856" t="s">
        <v>1272</v>
      </c>
      <c r="E1856" t="s">
        <v>5748</v>
      </c>
      <c r="F1856" t="s">
        <v>20</v>
      </c>
      <c r="G1856" t="s">
        <v>21</v>
      </c>
      <c r="H1856">
        <v>25000000</v>
      </c>
      <c r="I1856">
        <v>1983</v>
      </c>
      <c r="J1856">
        <v>8.3000000000000007</v>
      </c>
    </row>
    <row r="1857" spans="1:10" x14ac:dyDescent="0.3">
      <c r="A1857" t="s">
        <v>3132</v>
      </c>
      <c r="B1857">
        <v>98</v>
      </c>
      <c r="C1857">
        <v>44455658</v>
      </c>
      <c r="D1857" t="s">
        <v>909</v>
      </c>
      <c r="E1857" t="s">
        <v>5749</v>
      </c>
      <c r="F1857" t="s">
        <v>20</v>
      </c>
      <c r="G1857" t="s">
        <v>21</v>
      </c>
      <c r="H1857">
        <v>25000000</v>
      </c>
      <c r="I1857">
        <v>1997</v>
      </c>
      <c r="J1857">
        <v>6.7</v>
      </c>
    </row>
    <row r="1858" spans="1:10" x14ac:dyDescent="0.3">
      <c r="A1858" t="s">
        <v>5751</v>
      </c>
      <c r="B1858">
        <v>219</v>
      </c>
      <c r="C1858">
        <v>43984230</v>
      </c>
      <c r="D1858" t="s">
        <v>3692</v>
      </c>
      <c r="E1858" t="s">
        <v>5752</v>
      </c>
      <c r="F1858" t="s">
        <v>20</v>
      </c>
      <c r="G1858" t="s">
        <v>601</v>
      </c>
      <c r="H1858">
        <v>23000000</v>
      </c>
      <c r="I1858">
        <v>1987</v>
      </c>
      <c r="J1858">
        <v>7.8</v>
      </c>
    </row>
    <row r="1859" spans="1:10" x14ac:dyDescent="0.3">
      <c r="A1859" t="s">
        <v>2447</v>
      </c>
      <c r="B1859">
        <v>109</v>
      </c>
      <c r="C1859">
        <v>66489425</v>
      </c>
      <c r="D1859" t="s">
        <v>315</v>
      </c>
      <c r="E1859" t="s">
        <v>5754</v>
      </c>
      <c r="F1859" t="s">
        <v>20</v>
      </c>
      <c r="G1859" t="s">
        <v>21</v>
      </c>
      <c r="H1859">
        <v>25000000</v>
      </c>
      <c r="I1859">
        <v>2012</v>
      </c>
      <c r="J1859">
        <v>6.5</v>
      </c>
    </row>
    <row r="1860" spans="1:10" x14ac:dyDescent="0.3">
      <c r="A1860" t="s">
        <v>176</v>
      </c>
      <c r="B1860">
        <v>97</v>
      </c>
      <c r="C1860">
        <v>41067398</v>
      </c>
      <c r="D1860" t="s">
        <v>287</v>
      </c>
      <c r="E1860" t="s">
        <v>5755</v>
      </c>
      <c r="F1860" t="s">
        <v>20</v>
      </c>
      <c r="G1860" t="s">
        <v>21</v>
      </c>
      <c r="H1860">
        <v>25000000</v>
      </c>
      <c r="I1860">
        <v>1997</v>
      </c>
      <c r="J1860">
        <v>6.1</v>
      </c>
    </row>
    <row r="1861" spans="1:10" x14ac:dyDescent="0.3">
      <c r="A1861" t="s">
        <v>4354</v>
      </c>
      <c r="B1861">
        <v>158</v>
      </c>
      <c r="C1861">
        <v>40218903</v>
      </c>
      <c r="D1861" t="s">
        <v>2190</v>
      </c>
      <c r="E1861" t="s">
        <v>5757</v>
      </c>
      <c r="F1861" t="s">
        <v>20</v>
      </c>
      <c r="G1861" t="s">
        <v>21</v>
      </c>
      <c r="H1861">
        <v>25000000</v>
      </c>
      <c r="I1861">
        <v>2007</v>
      </c>
      <c r="J1861">
        <v>8.1</v>
      </c>
    </row>
    <row r="1862" spans="1:10" x14ac:dyDescent="0.3">
      <c r="A1862" t="s">
        <v>5759</v>
      </c>
      <c r="B1862">
        <v>85</v>
      </c>
      <c r="C1862">
        <v>39880476</v>
      </c>
      <c r="D1862" t="s">
        <v>185</v>
      </c>
      <c r="E1862" t="s">
        <v>5761</v>
      </c>
      <c r="F1862" t="s">
        <v>20</v>
      </c>
      <c r="G1862" t="s">
        <v>21</v>
      </c>
      <c r="H1862">
        <v>25000000</v>
      </c>
      <c r="I1862">
        <v>2002</v>
      </c>
      <c r="J1862">
        <v>5.2</v>
      </c>
    </row>
    <row r="1863" spans="1:10" x14ac:dyDescent="0.3">
      <c r="A1863" t="s">
        <v>5762</v>
      </c>
      <c r="B1863">
        <v>80</v>
      </c>
      <c r="C1863">
        <v>39399750</v>
      </c>
      <c r="D1863" t="s">
        <v>560</v>
      </c>
      <c r="E1863" t="s">
        <v>5763</v>
      </c>
      <c r="F1863" t="s">
        <v>20</v>
      </c>
      <c r="G1863" t="s">
        <v>21</v>
      </c>
      <c r="H1863">
        <v>25000000</v>
      </c>
      <c r="I1863">
        <v>2003</v>
      </c>
      <c r="J1863">
        <v>5.6</v>
      </c>
    </row>
    <row r="1864" spans="1:10" x14ac:dyDescent="0.3">
      <c r="A1864" t="s">
        <v>4189</v>
      </c>
      <c r="B1864">
        <v>86</v>
      </c>
      <c r="C1864">
        <v>38230435</v>
      </c>
      <c r="D1864" t="s">
        <v>1399</v>
      </c>
      <c r="E1864" t="s">
        <v>5766</v>
      </c>
      <c r="F1864" t="s">
        <v>20</v>
      </c>
      <c r="G1864" t="s">
        <v>21</v>
      </c>
      <c r="H1864">
        <v>25000000</v>
      </c>
      <c r="I1864">
        <v>2002</v>
      </c>
      <c r="J1864">
        <v>5.8</v>
      </c>
    </row>
    <row r="1865" spans="1:10" x14ac:dyDescent="0.3">
      <c r="A1865" t="s">
        <v>3902</v>
      </c>
      <c r="B1865">
        <v>119</v>
      </c>
      <c r="C1865">
        <v>39008741</v>
      </c>
      <c r="D1865" t="s">
        <v>5504</v>
      </c>
      <c r="E1865" t="s">
        <v>5767</v>
      </c>
      <c r="F1865" t="s">
        <v>20</v>
      </c>
      <c r="G1865" t="s">
        <v>21</v>
      </c>
      <c r="H1865">
        <v>25000000</v>
      </c>
      <c r="I1865">
        <v>2005</v>
      </c>
      <c r="J1865">
        <v>6.6</v>
      </c>
    </row>
    <row r="1866" spans="1:10" x14ac:dyDescent="0.3">
      <c r="A1866" t="s">
        <v>5768</v>
      </c>
      <c r="B1866">
        <v>98</v>
      </c>
      <c r="C1866">
        <v>36833473</v>
      </c>
      <c r="D1866" t="s">
        <v>315</v>
      </c>
      <c r="E1866" t="s">
        <v>5769</v>
      </c>
      <c r="F1866" t="s">
        <v>20</v>
      </c>
      <c r="G1866" t="s">
        <v>966</v>
      </c>
      <c r="H1866">
        <v>25000000</v>
      </c>
      <c r="I1866">
        <v>2001</v>
      </c>
      <c r="J1866">
        <v>6.6</v>
      </c>
    </row>
    <row r="1867" spans="1:10" x14ac:dyDescent="0.3">
      <c r="A1867" t="s">
        <v>5770</v>
      </c>
      <c r="B1867">
        <v>97</v>
      </c>
      <c r="C1867">
        <v>48237389</v>
      </c>
      <c r="D1867" t="s">
        <v>1106</v>
      </c>
      <c r="E1867" t="s">
        <v>5772</v>
      </c>
      <c r="F1867" t="s">
        <v>20</v>
      </c>
      <c r="G1867" t="s">
        <v>21</v>
      </c>
      <c r="H1867">
        <v>25000000</v>
      </c>
      <c r="I1867">
        <v>2008</v>
      </c>
      <c r="J1867">
        <v>5.5</v>
      </c>
    </row>
    <row r="1868" spans="1:10" x14ac:dyDescent="0.3">
      <c r="A1868" t="s">
        <v>5773</v>
      </c>
      <c r="B1868">
        <v>105</v>
      </c>
      <c r="C1868">
        <v>36310118</v>
      </c>
      <c r="D1868" t="s">
        <v>1099</v>
      </c>
      <c r="E1868" t="s">
        <v>5775</v>
      </c>
      <c r="F1868" t="s">
        <v>20</v>
      </c>
      <c r="G1868" t="s">
        <v>21</v>
      </c>
      <c r="I1868">
        <v>2005</v>
      </c>
      <c r="J1868">
        <v>5.5</v>
      </c>
    </row>
    <row r="1869" spans="1:10" x14ac:dyDescent="0.3">
      <c r="A1869" t="s">
        <v>2300</v>
      </c>
      <c r="B1869">
        <v>124</v>
      </c>
      <c r="C1869">
        <v>36447959</v>
      </c>
      <c r="D1869" t="s">
        <v>1076</v>
      </c>
      <c r="E1869" t="s">
        <v>5777</v>
      </c>
      <c r="F1869" t="s">
        <v>20</v>
      </c>
      <c r="G1869" t="s">
        <v>21</v>
      </c>
      <c r="H1869">
        <v>25000000</v>
      </c>
      <c r="I1869">
        <v>2014</v>
      </c>
      <c r="J1869">
        <v>7</v>
      </c>
    </row>
    <row r="1870" spans="1:10" x14ac:dyDescent="0.3">
      <c r="A1870" t="s">
        <v>798</v>
      </c>
      <c r="B1870">
        <v>97</v>
      </c>
      <c r="C1870">
        <v>45089048</v>
      </c>
      <c r="D1870" t="s">
        <v>3429</v>
      </c>
      <c r="E1870" t="s">
        <v>5779</v>
      </c>
      <c r="F1870" t="s">
        <v>20</v>
      </c>
      <c r="G1870" t="s">
        <v>4953</v>
      </c>
      <c r="H1870">
        <v>25000000</v>
      </c>
      <c r="I1870">
        <v>2014</v>
      </c>
      <c r="J1870">
        <v>6.5</v>
      </c>
    </row>
    <row r="1871" spans="1:10" x14ac:dyDescent="0.3">
      <c r="A1871" t="s">
        <v>4170</v>
      </c>
      <c r="B1871">
        <v>105</v>
      </c>
      <c r="C1871">
        <v>35990505</v>
      </c>
      <c r="D1871" t="s">
        <v>5504</v>
      </c>
      <c r="E1871" t="s">
        <v>5781</v>
      </c>
      <c r="F1871" t="s">
        <v>20</v>
      </c>
      <c r="G1871" t="s">
        <v>21</v>
      </c>
      <c r="H1871">
        <v>20000000</v>
      </c>
      <c r="I1871">
        <v>2003</v>
      </c>
      <c r="J1871">
        <v>5.8</v>
      </c>
    </row>
    <row r="1872" spans="1:10" x14ac:dyDescent="0.3">
      <c r="A1872" t="s">
        <v>5782</v>
      </c>
      <c r="B1872">
        <v>104</v>
      </c>
      <c r="C1872">
        <v>35143332</v>
      </c>
      <c r="D1872" t="s">
        <v>3960</v>
      </c>
      <c r="E1872" t="s">
        <v>5784</v>
      </c>
      <c r="F1872" t="s">
        <v>20</v>
      </c>
      <c r="G1872" t="s">
        <v>21</v>
      </c>
      <c r="H1872">
        <v>17000000</v>
      </c>
      <c r="I1872">
        <v>2003</v>
      </c>
      <c r="J1872">
        <v>5.6</v>
      </c>
    </row>
    <row r="1873" spans="1:10" x14ac:dyDescent="0.3">
      <c r="A1873" t="s">
        <v>5786</v>
      </c>
      <c r="B1873">
        <v>101</v>
      </c>
      <c r="C1873">
        <v>35000629</v>
      </c>
      <c r="D1873" t="s">
        <v>1106</v>
      </c>
      <c r="E1873" t="s">
        <v>5787</v>
      </c>
      <c r="F1873" t="s">
        <v>20</v>
      </c>
      <c r="G1873" t="s">
        <v>21</v>
      </c>
      <c r="H1873">
        <v>25000000</v>
      </c>
      <c r="I1873">
        <v>2007</v>
      </c>
      <c r="J1873">
        <v>5.6</v>
      </c>
    </row>
    <row r="1874" spans="1:10" x14ac:dyDescent="0.3">
      <c r="A1874" t="s">
        <v>2211</v>
      </c>
      <c r="B1874">
        <v>101</v>
      </c>
      <c r="C1874">
        <v>34604054</v>
      </c>
      <c r="D1874" t="s">
        <v>315</v>
      </c>
      <c r="E1874" t="s">
        <v>5788</v>
      </c>
      <c r="F1874" t="s">
        <v>20</v>
      </c>
      <c r="G1874" t="s">
        <v>21</v>
      </c>
      <c r="H1874">
        <v>30000000</v>
      </c>
      <c r="I1874">
        <v>2003</v>
      </c>
      <c r="J1874">
        <v>5.8</v>
      </c>
    </row>
    <row r="1875" spans="1:10" x14ac:dyDescent="0.3">
      <c r="A1875" t="s">
        <v>4084</v>
      </c>
      <c r="B1875">
        <v>114</v>
      </c>
      <c r="C1875">
        <v>41597830</v>
      </c>
      <c r="D1875" t="s">
        <v>146</v>
      </c>
      <c r="E1875" t="s">
        <v>5790</v>
      </c>
      <c r="F1875" t="s">
        <v>20</v>
      </c>
      <c r="G1875" t="s">
        <v>21</v>
      </c>
      <c r="H1875">
        <v>25000000</v>
      </c>
      <c r="I1875">
        <v>2002</v>
      </c>
      <c r="J1875">
        <v>7.6</v>
      </c>
    </row>
    <row r="1876" spans="1:10" x14ac:dyDescent="0.3">
      <c r="A1876" t="s">
        <v>3213</v>
      </c>
      <c r="B1876">
        <v>105</v>
      </c>
      <c r="C1876">
        <v>33687630</v>
      </c>
      <c r="D1876" t="s">
        <v>1106</v>
      </c>
      <c r="E1876" t="s">
        <v>5792</v>
      </c>
      <c r="F1876" t="s">
        <v>20</v>
      </c>
      <c r="G1876" t="s">
        <v>21</v>
      </c>
      <c r="H1876">
        <v>20000000</v>
      </c>
      <c r="I1876">
        <v>2006</v>
      </c>
      <c r="J1876">
        <v>6.4</v>
      </c>
    </row>
    <row r="1877" spans="1:10" x14ac:dyDescent="0.3">
      <c r="A1877" t="s">
        <v>5794</v>
      </c>
      <c r="B1877">
        <v>90</v>
      </c>
      <c r="C1877">
        <v>32553210</v>
      </c>
      <c r="D1877" t="s">
        <v>1974</v>
      </c>
      <c r="E1877" t="s">
        <v>5797</v>
      </c>
      <c r="F1877" t="s">
        <v>20</v>
      </c>
      <c r="G1877" t="s">
        <v>34</v>
      </c>
      <c r="H1877">
        <v>25000000</v>
      </c>
      <c r="I1877">
        <v>2007</v>
      </c>
      <c r="J1877">
        <v>6.3</v>
      </c>
    </row>
    <row r="1878" spans="1:10" x14ac:dyDescent="0.3">
      <c r="A1878" t="s">
        <v>5799</v>
      </c>
      <c r="B1878">
        <v>97</v>
      </c>
      <c r="C1878">
        <v>31526393</v>
      </c>
      <c r="D1878" t="s">
        <v>3598</v>
      </c>
      <c r="E1878" t="s">
        <v>5802</v>
      </c>
      <c r="F1878" t="s">
        <v>20</v>
      </c>
      <c r="G1878" t="s">
        <v>21</v>
      </c>
      <c r="H1878">
        <v>25000000</v>
      </c>
      <c r="I1878">
        <v>2004</v>
      </c>
      <c r="J1878">
        <v>4.5999999999999996</v>
      </c>
    </row>
    <row r="1879" spans="1:10" x14ac:dyDescent="0.3">
      <c r="A1879" t="s">
        <v>5804</v>
      </c>
      <c r="B1879">
        <v>144</v>
      </c>
      <c r="C1879">
        <v>41229</v>
      </c>
      <c r="D1879" t="s">
        <v>1392</v>
      </c>
      <c r="E1879" t="s">
        <v>5805</v>
      </c>
      <c r="F1879" t="s">
        <v>20</v>
      </c>
      <c r="G1879" t="s">
        <v>966</v>
      </c>
      <c r="H1879">
        <v>25500000</v>
      </c>
      <c r="I1879">
        <v>2013</v>
      </c>
      <c r="J1879">
        <v>6.5</v>
      </c>
    </row>
    <row r="1880" spans="1:10" x14ac:dyDescent="0.3">
      <c r="A1880" t="s">
        <v>5806</v>
      </c>
      <c r="B1880">
        <v>114</v>
      </c>
      <c r="C1880">
        <v>31655091</v>
      </c>
      <c r="D1880" t="s">
        <v>3846</v>
      </c>
      <c r="E1880" t="s">
        <v>5808</v>
      </c>
      <c r="F1880" t="s">
        <v>20</v>
      </c>
      <c r="G1880" t="s">
        <v>21</v>
      </c>
      <c r="H1880">
        <v>30000000</v>
      </c>
      <c r="I1880">
        <v>2007</v>
      </c>
      <c r="J1880">
        <v>7.5</v>
      </c>
    </row>
    <row r="1881" spans="1:10" x14ac:dyDescent="0.3">
      <c r="A1881" t="s">
        <v>3010</v>
      </c>
      <c r="B1881">
        <v>124</v>
      </c>
      <c r="C1881">
        <v>30012990</v>
      </c>
      <c r="D1881" t="s">
        <v>3692</v>
      </c>
      <c r="E1881" t="s">
        <v>5810</v>
      </c>
      <c r="F1881" t="s">
        <v>20</v>
      </c>
      <c r="G1881" t="s">
        <v>34</v>
      </c>
      <c r="H1881">
        <v>25000000</v>
      </c>
      <c r="I1881">
        <v>1998</v>
      </c>
      <c r="J1881">
        <v>7.5</v>
      </c>
    </row>
    <row r="1882" spans="1:10" x14ac:dyDescent="0.3">
      <c r="A1882" t="s">
        <v>4701</v>
      </c>
      <c r="B1882">
        <v>89</v>
      </c>
      <c r="C1882">
        <v>32368960</v>
      </c>
      <c r="D1882" t="s">
        <v>5813</v>
      </c>
      <c r="E1882" t="s">
        <v>5815</v>
      </c>
      <c r="F1882" t="s">
        <v>20</v>
      </c>
      <c r="G1882" t="s">
        <v>182</v>
      </c>
      <c r="H1882">
        <v>25000000</v>
      </c>
      <c r="I1882">
        <v>1998</v>
      </c>
      <c r="J1882">
        <v>5.3</v>
      </c>
    </row>
    <row r="1883" spans="1:10" x14ac:dyDescent="0.3">
      <c r="A1883" t="s">
        <v>5817</v>
      </c>
      <c r="B1883">
        <v>160</v>
      </c>
      <c r="C1883">
        <v>14500000</v>
      </c>
      <c r="D1883" t="s">
        <v>684</v>
      </c>
      <c r="E1883" t="s">
        <v>5820</v>
      </c>
      <c r="F1883" t="s">
        <v>20</v>
      </c>
      <c r="G1883" t="s">
        <v>461</v>
      </c>
      <c r="H1883">
        <v>25000000</v>
      </c>
      <c r="I1883">
        <v>1970</v>
      </c>
      <c r="J1883">
        <v>7.5</v>
      </c>
    </row>
    <row r="1884" spans="1:10" x14ac:dyDescent="0.3">
      <c r="A1884" t="s">
        <v>5822</v>
      </c>
      <c r="B1884">
        <v>93</v>
      </c>
      <c r="C1884">
        <v>29247405</v>
      </c>
      <c r="D1884" t="s">
        <v>5824</v>
      </c>
      <c r="E1884" t="s">
        <v>5825</v>
      </c>
      <c r="F1884" t="s">
        <v>20</v>
      </c>
      <c r="G1884" t="s">
        <v>34</v>
      </c>
      <c r="H1884">
        <v>25000000</v>
      </c>
      <c r="I1884">
        <v>1997</v>
      </c>
      <c r="J1884">
        <v>3.3</v>
      </c>
    </row>
    <row r="1885" spans="1:10" x14ac:dyDescent="0.3">
      <c r="A1885" t="s">
        <v>3384</v>
      </c>
      <c r="B1885">
        <v>87</v>
      </c>
      <c r="C1885">
        <v>30538669</v>
      </c>
      <c r="D1885" t="s">
        <v>1099</v>
      </c>
      <c r="E1885" t="s">
        <v>5829</v>
      </c>
      <c r="F1885" t="s">
        <v>20</v>
      </c>
      <c r="G1885" t="s">
        <v>21</v>
      </c>
      <c r="I1885">
        <v>2011</v>
      </c>
      <c r="J1885">
        <v>5.7</v>
      </c>
    </row>
    <row r="1886" spans="1:10" x14ac:dyDescent="0.3">
      <c r="A1886" t="s">
        <v>5831</v>
      </c>
      <c r="B1886">
        <v>88</v>
      </c>
      <c r="C1886">
        <v>25615792</v>
      </c>
      <c r="D1886" t="s">
        <v>5833</v>
      </c>
      <c r="E1886" t="s">
        <v>5834</v>
      </c>
      <c r="F1886" t="s">
        <v>20</v>
      </c>
      <c r="G1886" t="s">
        <v>21</v>
      </c>
      <c r="H1886">
        <v>25000000</v>
      </c>
      <c r="I1886">
        <v>2009</v>
      </c>
      <c r="J1886">
        <v>3.5</v>
      </c>
    </row>
    <row r="1887" spans="1:10" x14ac:dyDescent="0.3">
      <c r="A1887" t="s">
        <v>2100</v>
      </c>
      <c r="B1887">
        <v>142</v>
      </c>
      <c r="C1887">
        <v>28341469</v>
      </c>
      <c r="D1887" t="s">
        <v>1272</v>
      </c>
      <c r="E1887" t="s">
        <v>5835</v>
      </c>
      <c r="F1887" t="s">
        <v>20</v>
      </c>
      <c r="G1887" t="s">
        <v>21</v>
      </c>
      <c r="H1887">
        <v>25000000</v>
      </c>
      <c r="I1887">
        <v>1994</v>
      </c>
      <c r="J1887">
        <v>9.3000000000000007</v>
      </c>
    </row>
    <row r="1888" spans="1:10" x14ac:dyDescent="0.3">
      <c r="A1888" t="s">
        <v>3686</v>
      </c>
      <c r="B1888">
        <v>92</v>
      </c>
      <c r="C1888">
        <v>25590119</v>
      </c>
      <c r="D1888" t="s">
        <v>5836</v>
      </c>
      <c r="E1888" t="s">
        <v>5838</v>
      </c>
      <c r="F1888" t="s">
        <v>20</v>
      </c>
      <c r="G1888" t="s">
        <v>251</v>
      </c>
      <c r="H1888">
        <v>21150000</v>
      </c>
      <c r="I1888">
        <v>2001</v>
      </c>
      <c r="J1888">
        <v>4.8</v>
      </c>
    </row>
    <row r="1889" spans="1:10" x14ac:dyDescent="0.3">
      <c r="A1889" t="s">
        <v>2243</v>
      </c>
      <c r="B1889">
        <v>117</v>
      </c>
      <c r="C1889">
        <v>24944213</v>
      </c>
      <c r="D1889" t="s">
        <v>2496</v>
      </c>
      <c r="E1889" t="s">
        <v>5840</v>
      </c>
      <c r="F1889" t="s">
        <v>20</v>
      </c>
      <c r="G1889" t="s">
        <v>21</v>
      </c>
      <c r="H1889">
        <v>27000000</v>
      </c>
      <c r="I1889">
        <v>1996</v>
      </c>
      <c r="J1889">
        <v>6.9</v>
      </c>
    </row>
    <row r="1890" spans="1:10" x14ac:dyDescent="0.3">
      <c r="A1890" t="s">
        <v>1336</v>
      </c>
      <c r="B1890">
        <v>111</v>
      </c>
      <c r="C1890">
        <v>33631221</v>
      </c>
      <c r="D1890" t="s">
        <v>1392</v>
      </c>
      <c r="E1890" t="s">
        <v>5842</v>
      </c>
      <c r="F1890" t="s">
        <v>20</v>
      </c>
      <c r="G1890" t="s">
        <v>21</v>
      </c>
      <c r="H1890">
        <v>25000000</v>
      </c>
      <c r="I1890">
        <v>2014</v>
      </c>
      <c r="J1890">
        <v>6</v>
      </c>
    </row>
    <row r="1891" spans="1:10" x14ac:dyDescent="0.3">
      <c r="A1891" t="s">
        <v>5844</v>
      </c>
      <c r="B1891">
        <v>121</v>
      </c>
      <c r="C1891">
        <v>37738400</v>
      </c>
      <c r="D1891" t="s">
        <v>2190</v>
      </c>
      <c r="E1891" t="s">
        <v>5845</v>
      </c>
      <c r="F1891" t="s">
        <v>20</v>
      </c>
      <c r="G1891" t="s">
        <v>21</v>
      </c>
      <c r="H1891">
        <v>25000000</v>
      </c>
      <c r="I1891">
        <v>2013</v>
      </c>
      <c r="J1891">
        <v>7.3</v>
      </c>
    </row>
    <row r="1892" spans="1:10" x14ac:dyDescent="0.3">
      <c r="A1892" t="s">
        <v>5846</v>
      </c>
      <c r="B1892">
        <v>98</v>
      </c>
      <c r="C1892">
        <v>24381334</v>
      </c>
      <c r="D1892" t="s">
        <v>4559</v>
      </c>
      <c r="E1892" t="s">
        <v>5849</v>
      </c>
      <c r="F1892" t="s">
        <v>20</v>
      </c>
      <c r="G1892" t="s">
        <v>21</v>
      </c>
      <c r="I1892">
        <v>2005</v>
      </c>
      <c r="J1892">
        <v>6</v>
      </c>
    </row>
    <row r="1893" spans="1:10" x14ac:dyDescent="0.3">
      <c r="A1893" t="s">
        <v>5851</v>
      </c>
      <c r="B1893">
        <v>107</v>
      </c>
      <c r="C1893">
        <v>21835784</v>
      </c>
      <c r="D1893" t="s">
        <v>936</v>
      </c>
      <c r="E1893" t="s">
        <v>5853</v>
      </c>
      <c r="F1893" t="s">
        <v>20</v>
      </c>
      <c r="G1893" t="s">
        <v>21</v>
      </c>
      <c r="H1893">
        <v>30000000</v>
      </c>
      <c r="I1893">
        <v>2005</v>
      </c>
      <c r="J1893">
        <v>6.6</v>
      </c>
    </row>
    <row r="1894" spans="1:10" x14ac:dyDescent="0.3">
      <c r="A1894" t="s">
        <v>2215</v>
      </c>
      <c r="B1894">
        <v>106</v>
      </c>
      <c r="C1894">
        <v>15785632</v>
      </c>
      <c r="D1894" t="s">
        <v>5856</v>
      </c>
      <c r="E1894" t="s">
        <v>5857</v>
      </c>
      <c r="F1894" t="s">
        <v>20</v>
      </c>
      <c r="G1894" t="s">
        <v>34</v>
      </c>
      <c r="H1894">
        <v>23000000</v>
      </c>
      <c r="I1894">
        <v>2016</v>
      </c>
      <c r="J1894">
        <v>7.5</v>
      </c>
    </row>
    <row r="1895" spans="1:10" x14ac:dyDescent="0.3">
      <c r="A1895" t="s">
        <v>3182</v>
      </c>
      <c r="B1895">
        <v>136</v>
      </c>
      <c r="C1895">
        <v>21554585</v>
      </c>
      <c r="D1895" t="s">
        <v>2423</v>
      </c>
      <c r="E1895" t="s">
        <v>5858</v>
      </c>
      <c r="F1895" t="s">
        <v>20</v>
      </c>
      <c r="G1895" t="s">
        <v>21</v>
      </c>
      <c r="H1895">
        <v>25000000</v>
      </c>
      <c r="I1895">
        <v>1998</v>
      </c>
      <c r="J1895">
        <v>6.9</v>
      </c>
    </row>
    <row r="1896" spans="1:10" x14ac:dyDescent="0.3">
      <c r="A1896" t="s">
        <v>5859</v>
      </c>
      <c r="B1896">
        <v>97</v>
      </c>
      <c r="C1896">
        <v>22200000</v>
      </c>
      <c r="D1896" t="s">
        <v>936</v>
      </c>
      <c r="E1896" t="s">
        <v>5860</v>
      </c>
      <c r="F1896" t="s">
        <v>20</v>
      </c>
      <c r="G1896" t="s">
        <v>21</v>
      </c>
      <c r="H1896">
        <v>25000000</v>
      </c>
      <c r="I1896">
        <v>1994</v>
      </c>
      <c r="J1896">
        <v>6.8</v>
      </c>
    </row>
    <row r="1897" spans="1:10" x14ac:dyDescent="0.3">
      <c r="A1897" t="s">
        <v>4671</v>
      </c>
      <c r="B1897">
        <v>108</v>
      </c>
      <c r="C1897">
        <v>80014842</v>
      </c>
      <c r="D1897" t="s">
        <v>3493</v>
      </c>
      <c r="E1897" t="s">
        <v>5865</v>
      </c>
      <c r="F1897" t="s">
        <v>20</v>
      </c>
      <c r="G1897" t="s">
        <v>21</v>
      </c>
      <c r="H1897">
        <v>25000000</v>
      </c>
      <c r="I1897">
        <v>2010</v>
      </c>
      <c r="J1897">
        <v>6.3</v>
      </c>
    </row>
    <row r="1898" spans="1:10" x14ac:dyDescent="0.3">
      <c r="A1898" t="s">
        <v>5866</v>
      </c>
      <c r="B1898">
        <v>97</v>
      </c>
      <c r="C1898">
        <v>23527955</v>
      </c>
      <c r="D1898" t="s">
        <v>749</v>
      </c>
      <c r="E1898" t="s">
        <v>5867</v>
      </c>
      <c r="F1898" t="s">
        <v>20</v>
      </c>
      <c r="G1898" t="s">
        <v>21</v>
      </c>
      <c r="H1898">
        <v>25000000</v>
      </c>
      <c r="I1898">
        <v>2010</v>
      </c>
      <c r="J1898">
        <v>6.4</v>
      </c>
    </row>
    <row r="1899" spans="1:10" x14ac:dyDescent="0.3">
      <c r="A1899" t="s">
        <v>5869</v>
      </c>
      <c r="B1899">
        <v>99</v>
      </c>
      <c r="C1899">
        <v>24042490</v>
      </c>
      <c r="D1899" t="s">
        <v>5870</v>
      </c>
      <c r="E1899" t="s">
        <v>5871</v>
      </c>
      <c r="F1899" t="s">
        <v>20</v>
      </c>
      <c r="G1899" t="s">
        <v>21</v>
      </c>
      <c r="H1899">
        <v>25000000</v>
      </c>
      <c r="I1899">
        <v>2010</v>
      </c>
      <c r="J1899">
        <v>5.6</v>
      </c>
    </row>
    <row r="1900" spans="1:10" x14ac:dyDescent="0.3">
      <c r="A1900" t="s">
        <v>5872</v>
      </c>
      <c r="B1900">
        <v>103</v>
      </c>
      <c r="C1900">
        <v>22466994</v>
      </c>
      <c r="D1900" t="s">
        <v>227</v>
      </c>
      <c r="E1900" t="s">
        <v>5873</v>
      </c>
      <c r="F1900" t="s">
        <v>20</v>
      </c>
      <c r="G1900" t="s">
        <v>21</v>
      </c>
      <c r="H1900">
        <v>25000000</v>
      </c>
      <c r="I1900">
        <v>2007</v>
      </c>
      <c r="J1900">
        <v>6.3</v>
      </c>
    </row>
    <row r="1901" spans="1:10" x14ac:dyDescent="0.3">
      <c r="A1901" t="s">
        <v>4354</v>
      </c>
      <c r="B1901">
        <v>95</v>
      </c>
      <c r="C1901">
        <v>17791031</v>
      </c>
      <c r="D1901" t="s">
        <v>5874</v>
      </c>
      <c r="E1901" t="s">
        <v>5875</v>
      </c>
      <c r="F1901" t="s">
        <v>20</v>
      </c>
      <c r="G1901" t="s">
        <v>21</v>
      </c>
      <c r="H1901">
        <v>25000000</v>
      </c>
      <c r="I1901">
        <v>2002</v>
      </c>
      <c r="J1901">
        <v>7.3</v>
      </c>
    </row>
    <row r="1902" spans="1:10" x14ac:dyDescent="0.3">
      <c r="A1902" t="s">
        <v>5877</v>
      </c>
      <c r="B1902">
        <v>93</v>
      </c>
      <c r="C1902">
        <v>17718223</v>
      </c>
      <c r="D1902" t="s">
        <v>1099</v>
      </c>
      <c r="E1902" t="s">
        <v>5879</v>
      </c>
      <c r="F1902" t="s">
        <v>20</v>
      </c>
      <c r="G1902" t="s">
        <v>21</v>
      </c>
      <c r="H1902">
        <v>25000000</v>
      </c>
      <c r="I1902">
        <v>2004</v>
      </c>
      <c r="J1902">
        <v>6.6</v>
      </c>
    </row>
    <row r="1903" spans="1:10" x14ac:dyDescent="0.3">
      <c r="A1903" t="s">
        <v>5881</v>
      </c>
      <c r="B1903">
        <v>98</v>
      </c>
      <c r="C1903">
        <v>15361537</v>
      </c>
      <c r="D1903" t="s">
        <v>227</v>
      </c>
      <c r="E1903" t="s">
        <v>5884</v>
      </c>
      <c r="F1903" t="s">
        <v>20</v>
      </c>
      <c r="G1903" t="s">
        <v>520</v>
      </c>
      <c r="H1903">
        <v>13000000</v>
      </c>
      <c r="I1903">
        <v>2002</v>
      </c>
      <c r="J1903">
        <v>4.5999999999999996</v>
      </c>
    </row>
    <row r="1904" spans="1:10" x14ac:dyDescent="0.3">
      <c r="A1904" t="s">
        <v>652</v>
      </c>
      <c r="B1904">
        <v>90</v>
      </c>
      <c r="C1904">
        <v>16647384</v>
      </c>
      <c r="D1904" t="s">
        <v>5886</v>
      </c>
      <c r="E1904" t="s">
        <v>5888</v>
      </c>
      <c r="F1904" t="s">
        <v>20</v>
      </c>
      <c r="G1904" t="s">
        <v>21</v>
      </c>
      <c r="H1904">
        <v>26000000</v>
      </c>
      <c r="I1904">
        <v>2006</v>
      </c>
      <c r="J1904">
        <v>5.0999999999999996</v>
      </c>
    </row>
    <row r="1905" spans="1:10" x14ac:dyDescent="0.3">
      <c r="A1905" t="s">
        <v>5889</v>
      </c>
      <c r="B1905">
        <v>107</v>
      </c>
      <c r="C1905">
        <v>16118077</v>
      </c>
      <c r="D1905" t="s">
        <v>2190</v>
      </c>
      <c r="E1905" t="s">
        <v>5890</v>
      </c>
      <c r="F1905" t="s">
        <v>20</v>
      </c>
      <c r="G1905" t="s">
        <v>21</v>
      </c>
      <c r="H1905">
        <v>25000000</v>
      </c>
      <c r="I1905">
        <v>1988</v>
      </c>
      <c r="J1905">
        <v>5.6</v>
      </c>
    </row>
    <row r="1906" spans="1:10" x14ac:dyDescent="0.3">
      <c r="A1906" t="s">
        <v>5891</v>
      </c>
      <c r="B1906">
        <v>90</v>
      </c>
      <c r="C1906">
        <v>15091542</v>
      </c>
      <c r="D1906" t="s">
        <v>5892</v>
      </c>
      <c r="E1906" t="s">
        <v>5893</v>
      </c>
      <c r="F1906" t="s">
        <v>5895</v>
      </c>
      <c r="G1906" t="s">
        <v>34</v>
      </c>
      <c r="H1906">
        <v>25000000</v>
      </c>
      <c r="I1906">
        <v>1996</v>
      </c>
      <c r="J1906">
        <v>5.3</v>
      </c>
    </row>
    <row r="1907" spans="1:10" x14ac:dyDescent="0.3">
      <c r="A1907" t="s">
        <v>5896</v>
      </c>
      <c r="B1907">
        <v>120</v>
      </c>
      <c r="C1907">
        <v>15331289</v>
      </c>
      <c r="D1907" t="s">
        <v>1504</v>
      </c>
      <c r="E1907" t="s">
        <v>5898</v>
      </c>
      <c r="F1907" t="s">
        <v>20</v>
      </c>
      <c r="G1907" t="s">
        <v>21</v>
      </c>
      <c r="I1907">
        <v>2005</v>
      </c>
      <c r="J1907">
        <v>7.5</v>
      </c>
    </row>
    <row r="1908" spans="1:10" x14ac:dyDescent="0.3">
      <c r="A1908" t="s">
        <v>5900</v>
      </c>
      <c r="B1908">
        <v>115</v>
      </c>
      <c r="C1908">
        <v>15045676</v>
      </c>
      <c r="D1908" t="s">
        <v>2158</v>
      </c>
      <c r="E1908" t="s">
        <v>5902</v>
      </c>
      <c r="F1908" t="s">
        <v>20</v>
      </c>
      <c r="G1908" t="s">
        <v>21</v>
      </c>
      <c r="H1908">
        <v>16000000</v>
      </c>
      <c r="I1908">
        <v>2009</v>
      </c>
      <c r="J1908">
        <v>5.6</v>
      </c>
    </row>
    <row r="1909" spans="1:10" x14ac:dyDescent="0.3">
      <c r="A1909" t="s">
        <v>5903</v>
      </c>
      <c r="B1909">
        <v>93</v>
      </c>
      <c r="C1909">
        <v>17427926</v>
      </c>
      <c r="D1909" t="s">
        <v>3960</v>
      </c>
      <c r="E1909" t="s">
        <v>5905</v>
      </c>
      <c r="F1909" t="s">
        <v>20</v>
      </c>
      <c r="G1909" t="s">
        <v>21</v>
      </c>
      <c r="H1909">
        <v>8000000</v>
      </c>
      <c r="I1909">
        <v>2008</v>
      </c>
      <c r="J1909">
        <v>5.9</v>
      </c>
    </row>
    <row r="1910" spans="1:10" x14ac:dyDescent="0.3">
      <c r="A1910" t="s">
        <v>5907</v>
      </c>
      <c r="B1910">
        <v>99</v>
      </c>
      <c r="C1910">
        <v>14983572</v>
      </c>
      <c r="D1910" t="s">
        <v>936</v>
      </c>
      <c r="E1910" t="s">
        <v>5908</v>
      </c>
      <c r="F1910" t="s">
        <v>20</v>
      </c>
      <c r="G1910" t="s">
        <v>21</v>
      </c>
      <c r="H1910">
        <v>25000000</v>
      </c>
      <c r="I1910">
        <v>2000</v>
      </c>
      <c r="J1910">
        <v>4.7</v>
      </c>
    </row>
    <row r="1911" spans="1:10" x14ac:dyDescent="0.3">
      <c r="A1911" t="s">
        <v>3909</v>
      </c>
      <c r="B1911">
        <v>107</v>
      </c>
      <c r="C1911">
        <v>14637490</v>
      </c>
      <c r="D1911" t="s">
        <v>1959</v>
      </c>
      <c r="E1911" t="s">
        <v>5910</v>
      </c>
      <c r="F1911" t="s">
        <v>20</v>
      </c>
      <c r="G1911" t="s">
        <v>21</v>
      </c>
      <c r="H1911">
        <v>25000000</v>
      </c>
      <c r="I1911">
        <v>2010</v>
      </c>
      <c r="J1911">
        <v>4.8</v>
      </c>
    </row>
    <row r="1912" spans="1:10" x14ac:dyDescent="0.3">
      <c r="A1912" t="s">
        <v>4547</v>
      </c>
      <c r="B1912">
        <v>110</v>
      </c>
      <c r="C1912">
        <v>14589444</v>
      </c>
      <c r="D1912" t="s">
        <v>936</v>
      </c>
      <c r="E1912" t="s">
        <v>5914</v>
      </c>
      <c r="F1912" t="s">
        <v>20</v>
      </c>
      <c r="G1912" t="s">
        <v>21</v>
      </c>
      <c r="H1912">
        <v>25000000</v>
      </c>
      <c r="I1912">
        <v>2004</v>
      </c>
      <c r="J1912">
        <v>6.8</v>
      </c>
    </row>
    <row r="1913" spans="1:10" x14ac:dyDescent="0.3">
      <c r="A1913" t="s">
        <v>5916</v>
      </c>
      <c r="B1913">
        <v>101</v>
      </c>
      <c r="C1913">
        <v>14095303</v>
      </c>
      <c r="D1913" t="s">
        <v>1744</v>
      </c>
      <c r="E1913" t="s">
        <v>5918</v>
      </c>
      <c r="F1913" t="s">
        <v>20</v>
      </c>
      <c r="G1913" t="s">
        <v>21</v>
      </c>
      <c r="H1913">
        <v>25000000</v>
      </c>
      <c r="I1913">
        <v>1996</v>
      </c>
      <c r="J1913">
        <v>5.4</v>
      </c>
    </row>
    <row r="1914" spans="1:10" x14ac:dyDescent="0.3">
      <c r="A1914" t="s">
        <v>5920</v>
      </c>
      <c r="B1914">
        <v>85</v>
      </c>
      <c r="C1914">
        <v>13973532</v>
      </c>
      <c r="D1914" t="s">
        <v>678</v>
      </c>
      <c r="E1914" t="s">
        <v>5921</v>
      </c>
      <c r="F1914" t="s">
        <v>20</v>
      </c>
      <c r="G1914" t="s">
        <v>21</v>
      </c>
      <c r="H1914">
        <v>25000000</v>
      </c>
      <c r="I1914">
        <v>2002</v>
      </c>
      <c r="J1914">
        <v>5.0999999999999996</v>
      </c>
    </row>
    <row r="1915" spans="1:10" x14ac:dyDescent="0.3">
      <c r="A1915" t="s">
        <v>3185</v>
      </c>
      <c r="B1915">
        <v>132</v>
      </c>
      <c r="C1915">
        <v>1865774</v>
      </c>
      <c r="D1915" t="s">
        <v>5922</v>
      </c>
      <c r="E1915" t="s">
        <v>5923</v>
      </c>
      <c r="F1915" t="s">
        <v>20</v>
      </c>
      <c r="G1915" t="s">
        <v>34</v>
      </c>
      <c r="H1915">
        <v>30000000</v>
      </c>
      <c r="I1915">
        <v>2015</v>
      </c>
      <c r="J1915">
        <v>7</v>
      </c>
    </row>
    <row r="1916" spans="1:10" x14ac:dyDescent="0.3">
      <c r="A1916" t="s">
        <v>2985</v>
      </c>
      <c r="B1916">
        <v>88</v>
      </c>
      <c r="C1916">
        <v>13920741</v>
      </c>
      <c r="D1916" t="s">
        <v>1099</v>
      </c>
      <c r="E1916" t="s">
        <v>5926</v>
      </c>
      <c r="F1916" t="s">
        <v>20</v>
      </c>
      <c r="G1916" t="s">
        <v>21</v>
      </c>
      <c r="I1916">
        <v>2007</v>
      </c>
      <c r="J1916">
        <v>6.7</v>
      </c>
    </row>
    <row r="1917" spans="1:10" x14ac:dyDescent="0.3">
      <c r="A1917" t="s">
        <v>3643</v>
      </c>
      <c r="B1917">
        <v>90</v>
      </c>
      <c r="C1917">
        <v>18860403</v>
      </c>
      <c r="D1917" t="s">
        <v>3456</v>
      </c>
      <c r="E1917" t="s">
        <v>5928</v>
      </c>
      <c r="F1917" t="s">
        <v>20</v>
      </c>
      <c r="G1917" t="s">
        <v>21</v>
      </c>
      <c r="H1917">
        <v>25000000</v>
      </c>
      <c r="I1917">
        <v>2011</v>
      </c>
      <c r="J1917">
        <v>4</v>
      </c>
    </row>
    <row r="1918" spans="1:10" x14ac:dyDescent="0.3">
      <c r="A1918" t="s">
        <v>2969</v>
      </c>
      <c r="B1918">
        <v>145</v>
      </c>
      <c r="C1918">
        <v>13038660</v>
      </c>
      <c r="D1918" t="s">
        <v>2190</v>
      </c>
      <c r="E1918" t="s">
        <v>5930</v>
      </c>
      <c r="F1918" t="s">
        <v>20</v>
      </c>
      <c r="G1918" t="s">
        <v>21</v>
      </c>
      <c r="H1918">
        <v>25000000</v>
      </c>
      <c r="I1918">
        <v>1999</v>
      </c>
      <c r="J1918">
        <v>7.3</v>
      </c>
    </row>
    <row r="1919" spans="1:10" x14ac:dyDescent="0.3">
      <c r="A1919" t="s">
        <v>1749</v>
      </c>
      <c r="B1919">
        <v>110</v>
      </c>
      <c r="C1919">
        <v>28831145</v>
      </c>
      <c r="D1919" t="s">
        <v>2423</v>
      </c>
      <c r="E1919" t="s">
        <v>5932</v>
      </c>
      <c r="F1919" t="s">
        <v>20</v>
      </c>
      <c r="G1919" t="s">
        <v>21</v>
      </c>
      <c r="H1919">
        <v>25000000</v>
      </c>
      <c r="I1919">
        <v>2014</v>
      </c>
      <c r="J1919">
        <v>6.8</v>
      </c>
    </row>
    <row r="1920" spans="1:10" x14ac:dyDescent="0.3">
      <c r="A1920" t="s">
        <v>4534</v>
      </c>
      <c r="B1920">
        <v>101</v>
      </c>
      <c r="D1920" t="s">
        <v>1446</v>
      </c>
      <c r="E1920" t="s">
        <v>5935</v>
      </c>
      <c r="F1920" t="s">
        <v>20</v>
      </c>
      <c r="G1920" t="s">
        <v>34</v>
      </c>
      <c r="H1920">
        <v>25000000</v>
      </c>
      <c r="I1920">
        <v>1985</v>
      </c>
      <c r="J1920">
        <v>6.1</v>
      </c>
    </row>
    <row r="1921" spans="1:10" x14ac:dyDescent="0.3">
      <c r="A1921" t="s">
        <v>2568</v>
      </c>
      <c r="B1921">
        <v>122</v>
      </c>
      <c r="C1921">
        <v>11538204</v>
      </c>
      <c r="D1921" t="s">
        <v>5940</v>
      </c>
      <c r="E1921" t="s">
        <v>5941</v>
      </c>
      <c r="F1921" t="s">
        <v>20</v>
      </c>
      <c r="G1921" t="s">
        <v>21</v>
      </c>
      <c r="H1921">
        <v>25000000</v>
      </c>
      <c r="I1921">
        <v>2010</v>
      </c>
      <c r="J1921">
        <v>7</v>
      </c>
    </row>
    <row r="1922" spans="1:10" x14ac:dyDescent="0.3">
      <c r="A1922" t="s">
        <v>3815</v>
      </c>
      <c r="B1922">
        <v>107</v>
      </c>
      <c r="C1922">
        <v>11008432</v>
      </c>
      <c r="D1922" t="s">
        <v>1076</v>
      </c>
      <c r="E1922" t="s">
        <v>5942</v>
      </c>
      <c r="F1922" t="s">
        <v>20</v>
      </c>
      <c r="G1922" t="s">
        <v>21</v>
      </c>
      <c r="H1922">
        <v>25000000</v>
      </c>
      <c r="I1922">
        <v>2005</v>
      </c>
      <c r="J1922">
        <v>7.1</v>
      </c>
    </row>
    <row r="1923" spans="1:10" x14ac:dyDescent="0.3">
      <c r="A1923" t="s">
        <v>5943</v>
      </c>
      <c r="B1923">
        <v>127</v>
      </c>
      <c r="C1923">
        <v>12188642</v>
      </c>
      <c r="D1923" t="s">
        <v>3692</v>
      </c>
      <c r="E1923" t="s">
        <v>5945</v>
      </c>
      <c r="F1923" t="s">
        <v>20</v>
      </c>
      <c r="G1923" t="s">
        <v>5946</v>
      </c>
      <c r="H1923">
        <v>26000000</v>
      </c>
      <c r="I1923">
        <v>2015</v>
      </c>
      <c r="J1923">
        <v>6.9</v>
      </c>
    </row>
    <row r="1924" spans="1:10" x14ac:dyDescent="0.3">
      <c r="A1924" t="s">
        <v>3354</v>
      </c>
      <c r="B1924">
        <v>99</v>
      </c>
      <c r="C1924">
        <v>11100000</v>
      </c>
      <c r="D1924" t="s">
        <v>1569</v>
      </c>
      <c r="E1924" t="s">
        <v>5948</v>
      </c>
      <c r="F1924" t="s">
        <v>20</v>
      </c>
      <c r="G1924" t="s">
        <v>21</v>
      </c>
      <c r="H1924">
        <v>25000000</v>
      </c>
      <c r="I1924">
        <v>1986</v>
      </c>
      <c r="J1924">
        <v>7.3</v>
      </c>
    </row>
    <row r="1925" spans="1:10" x14ac:dyDescent="0.3">
      <c r="A1925" t="s">
        <v>5950</v>
      </c>
      <c r="B1925">
        <v>104</v>
      </c>
      <c r="D1925" t="s">
        <v>1106</v>
      </c>
      <c r="E1925" t="s">
        <v>5952</v>
      </c>
      <c r="F1925" t="s">
        <v>965</v>
      </c>
      <c r="G1925" t="s">
        <v>966</v>
      </c>
      <c r="H1925">
        <v>17000000</v>
      </c>
      <c r="I1925">
        <v>2012</v>
      </c>
      <c r="J1925">
        <v>6.3</v>
      </c>
    </row>
    <row r="1926" spans="1:10" x14ac:dyDescent="0.3">
      <c r="A1926" t="s">
        <v>5190</v>
      </c>
      <c r="B1926">
        <v>140</v>
      </c>
      <c r="C1926">
        <v>13651662</v>
      </c>
      <c r="D1926" t="s">
        <v>2423</v>
      </c>
      <c r="E1926" t="s">
        <v>5954</v>
      </c>
      <c r="F1926" t="s">
        <v>20</v>
      </c>
      <c r="G1926" t="s">
        <v>21</v>
      </c>
      <c r="H1926">
        <v>25000000</v>
      </c>
      <c r="I1926">
        <v>2011</v>
      </c>
      <c r="J1926">
        <v>8.1999999999999993</v>
      </c>
    </row>
    <row r="1927" spans="1:10" x14ac:dyDescent="0.3">
      <c r="A1927" t="s">
        <v>3168</v>
      </c>
      <c r="B1927">
        <v>133</v>
      </c>
      <c r="C1927">
        <v>11030963</v>
      </c>
      <c r="D1927" t="s">
        <v>5955</v>
      </c>
      <c r="E1927" t="s">
        <v>5956</v>
      </c>
      <c r="F1927" t="s">
        <v>20</v>
      </c>
      <c r="G1927" t="s">
        <v>34</v>
      </c>
      <c r="H1927">
        <v>28000000</v>
      </c>
      <c r="I1927">
        <v>1996</v>
      </c>
      <c r="J1927">
        <v>7.1</v>
      </c>
    </row>
    <row r="1928" spans="1:10" x14ac:dyDescent="0.3">
      <c r="A1928" t="s">
        <v>3015</v>
      </c>
      <c r="B1928">
        <v>271</v>
      </c>
      <c r="C1928">
        <v>10769960</v>
      </c>
      <c r="D1928" t="s">
        <v>1290</v>
      </c>
      <c r="E1928" t="s">
        <v>5958</v>
      </c>
      <c r="F1928" t="s">
        <v>20</v>
      </c>
      <c r="G1928" t="s">
        <v>21</v>
      </c>
      <c r="H1928">
        <v>25000000</v>
      </c>
      <c r="I1928">
        <v>1993</v>
      </c>
      <c r="J1928">
        <v>7.7</v>
      </c>
    </row>
    <row r="1929" spans="1:10" x14ac:dyDescent="0.3">
      <c r="A1929" t="s">
        <v>5106</v>
      </c>
      <c r="B1929">
        <v>112</v>
      </c>
      <c r="C1929">
        <v>10911750</v>
      </c>
      <c r="D1929" t="s">
        <v>2183</v>
      </c>
      <c r="E1929" t="s">
        <v>5960</v>
      </c>
      <c r="F1929" t="s">
        <v>20</v>
      </c>
      <c r="G1929" t="s">
        <v>21</v>
      </c>
      <c r="H1929">
        <v>25000000</v>
      </c>
      <c r="I1929">
        <v>2008</v>
      </c>
      <c r="J1929">
        <v>6.5</v>
      </c>
    </row>
    <row r="1930" spans="1:10" x14ac:dyDescent="0.3">
      <c r="A1930" t="s">
        <v>3249</v>
      </c>
      <c r="B1930">
        <v>99</v>
      </c>
      <c r="C1930">
        <v>10719367</v>
      </c>
      <c r="D1930" t="s">
        <v>5961</v>
      </c>
      <c r="E1930" t="s">
        <v>5962</v>
      </c>
      <c r="F1930" t="s">
        <v>20</v>
      </c>
      <c r="G1930" t="s">
        <v>21</v>
      </c>
      <c r="H1930">
        <v>25000000</v>
      </c>
      <c r="I1930">
        <v>2002</v>
      </c>
      <c r="J1930">
        <v>4.9000000000000004</v>
      </c>
    </row>
    <row r="1931" spans="1:10" x14ac:dyDescent="0.3">
      <c r="A1931" t="s">
        <v>5963</v>
      </c>
      <c r="B1931">
        <v>100</v>
      </c>
      <c r="C1931">
        <v>10114315</v>
      </c>
      <c r="D1931" t="s">
        <v>1265</v>
      </c>
      <c r="E1931" t="s">
        <v>5966</v>
      </c>
      <c r="F1931" t="s">
        <v>20</v>
      </c>
      <c r="G1931" t="s">
        <v>21</v>
      </c>
      <c r="H1931">
        <v>25000000</v>
      </c>
      <c r="I1931">
        <v>1999</v>
      </c>
      <c r="J1931">
        <v>6.4</v>
      </c>
    </row>
    <row r="1932" spans="1:10" x14ac:dyDescent="0.3">
      <c r="A1932" t="s">
        <v>5968</v>
      </c>
      <c r="B1932">
        <v>92</v>
      </c>
      <c r="C1932">
        <v>49122319</v>
      </c>
      <c r="D1932" t="s">
        <v>3456</v>
      </c>
      <c r="E1932" t="s">
        <v>5970</v>
      </c>
      <c r="F1932" t="s">
        <v>20</v>
      </c>
      <c r="G1932" t="s">
        <v>21</v>
      </c>
      <c r="H1932">
        <v>14000000</v>
      </c>
      <c r="I1932">
        <v>2012</v>
      </c>
      <c r="J1932">
        <v>5.9</v>
      </c>
    </row>
    <row r="1933" spans="1:10" x14ac:dyDescent="0.3">
      <c r="A1933" t="s">
        <v>5972</v>
      </c>
      <c r="B1933">
        <v>105</v>
      </c>
      <c r="C1933">
        <v>10070000</v>
      </c>
      <c r="D1933" t="s">
        <v>936</v>
      </c>
      <c r="E1933" t="s">
        <v>5973</v>
      </c>
      <c r="F1933" t="s">
        <v>20</v>
      </c>
      <c r="G1933" t="s">
        <v>21</v>
      </c>
      <c r="H1933">
        <v>25000000</v>
      </c>
      <c r="I1933">
        <v>1996</v>
      </c>
      <c r="J1933">
        <v>6.2</v>
      </c>
    </row>
    <row r="1934" spans="1:10" x14ac:dyDescent="0.3">
      <c r="A1934" t="s">
        <v>2754</v>
      </c>
      <c r="B1934">
        <v>110</v>
      </c>
      <c r="C1934">
        <v>10324441</v>
      </c>
      <c r="D1934" t="s">
        <v>622</v>
      </c>
      <c r="E1934" t="s">
        <v>5975</v>
      </c>
      <c r="F1934" t="s">
        <v>20</v>
      </c>
      <c r="G1934" t="s">
        <v>21</v>
      </c>
      <c r="H1934">
        <v>25000000</v>
      </c>
      <c r="I1934">
        <v>2011</v>
      </c>
      <c r="J1934">
        <v>5.8</v>
      </c>
    </row>
    <row r="1935" spans="1:10" x14ac:dyDescent="0.3">
      <c r="A1935" t="s">
        <v>4671</v>
      </c>
      <c r="B1935">
        <v>116</v>
      </c>
      <c r="C1935">
        <v>7156933</v>
      </c>
      <c r="D1935" t="s">
        <v>1649</v>
      </c>
      <c r="E1935" t="s">
        <v>5978</v>
      </c>
      <c r="F1935" t="s">
        <v>20</v>
      </c>
      <c r="G1935" t="s">
        <v>21</v>
      </c>
      <c r="H1935">
        <v>25000000</v>
      </c>
      <c r="I1935">
        <v>2006</v>
      </c>
      <c r="J1935">
        <v>6.7</v>
      </c>
    </row>
    <row r="1936" spans="1:10" x14ac:dyDescent="0.3">
      <c r="A1936" t="s">
        <v>5979</v>
      </c>
      <c r="B1936">
        <v>88</v>
      </c>
      <c r="C1936">
        <v>9286314</v>
      </c>
      <c r="D1936" t="s">
        <v>315</v>
      </c>
      <c r="E1936" t="s">
        <v>5982</v>
      </c>
      <c r="F1936" t="s">
        <v>20</v>
      </c>
      <c r="G1936" t="s">
        <v>21</v>
      </c>
      <c r="H1936">
        <v>17000000</v>
      </c>
      <c r="I1936">
        <v>1991</v>
      </c>
      <c r="J1936">
        <v>5.9</v>
      </c>
    </row>
    <row r="1937" spans="1:10" x14ac:dyDescent="0.3">
      <c r="A1937" t="s">
        <v>5984</v>
      </c>
      <c r="B1937">
        <v>111</v>
      </c>
      <c r="C1937">
        <v>56692</v>
      </c>
      <c r="D1937" t="s">
        <v>4333</v>
      </c>
      <c r="E1937" t="s">
        <v>5985</v>
      </c>
      <c r="F1937" t="s">
        <v>20</v>
      </c>
      <c r="G1937" t="s">
        <v>21</v>
      </c>
      <c r="H1937">
        <v>25000000</v>
      </c>
      <c r="I1937">
        <v>2009</v>
      </c>
      <c r="J1937">
        <v>7.3</v>
      </c>
    </row>
    <row r="1938" spans="1:10" x14ac:dyDescent="0.3">
      <c r="A1938" t="s">
        <v>5986</v>
      </c>
      <c r="B1938">
        <v>117</v>
      </c>
      <c r="D1938" t="s">
        <v>117</v>
      </c>
      <c r="E1938" t="s">
        <v>5988</v>
      </c>
      <c r="F1938" t="s">
        <v>20</v>
      </c>
      <c r="G1938" t="s">
        <v>34</v>
      </c>
      <c r="H1938">
        <v>25000000</v>
      </c>
      <c r="I1938">
        <v>1984</v>
      </c>
      <c r="J1938">
        <v>4.8</v>
      </c>
    </row>
    <row r="1939" spans="1:10" x14ac:dyDescent="0.3">
      <c r="A1939" t="s">
        <v>5990</v>
      </c>
      <c r="B1939">
        <v>95</v>
      </c>
      <c r="C1939">
        <v>5654777</v>
      </c>
      <c r="D1939" t="s">
        <v>2281</v>
      </c>
      <c r="E1939" t="s">
        <v>5991</v>
      </c>
      <c r="F1939" t="s">
        <v>20</v>
      </c>
      <c r="G1939" t="s">
        <v>21</v>
      </c>
      <c r="H1939">
        <v>25000000</v>
      </c>
      <c r="I1939">
        <v>2005</v>
      </c>
      <c r="J1939">
        <v>4.0999999999999996</v>
      </c>
    </row>
    <row r="1940" spans="1:10" x14ac:dyDescent="0.3">
      <c r="A1940" t="s">
        <v>4931</v>
      </c>
      <c r="B1940">
        <v>95</v>
      </c>
      <c r="C1940">
        <v>5516708</v>
      </c>
      <c r="D1940" t="s">
        <v>1106</v>
      </c>
      <c r="E1940" t="s">
        <v>5993</v>
      </c>
      <c r="F1940" t="s">
        <v>20</v>
      </c>
      <c r="G1940" t="s">
        <v>21</v>
      </c>
      <c r="H1940">
        <v>25000000</v>
      </c>
      <c r="I1940">
        <v>2001</v>
      </c>
      <c r="J1940">
        <v>4.9000000000000004</v>
      </c>
    </row>
    <row r="1941" spans="1:10" x14ac:dyDescent="0.3">
      <c r="A1941" t="s">
        <v>982</v>
      </c>
      <c r="B1941">
        <v>127</v>
      </c>
      <c r="C1941">
        <v>5128124</v>
      </c>
      <c r="D1941" t="s">
        <v>1076</v>
      </c>
      <c r="E1941" t="s">
        <v>5995</v>
      </c>
      <c r="F1941" t="s">
        <v>20</v>
      </c>
      <c r="G1941" t="s">
        <v>121</v>
      </c>
      <c r="H1941">
        <v>25000000</v>
      </c>
      <c r="I1941">
        <v>2005</v>
      </c>
      <c r="J1941">
        <v>7.9</v>
      </c>
    </row>
    <row r="1942" spans="1:10" x14ac:dyDescent="0.3">
      <c r="A1942" t="s">
        <v>5997</v>
      </c>
      <c r="B1942">
        <v>104</v>
      </c>
      <c r="C1942">
        <v>4064333</v>
      </c>
      <c r="D1942" t="s">
        <v>1251</v>
      </c>
      <c r="E1942" t="s">
        <v>5998</v>
      </c>
      <c r="F1942" t="s">
        <v>20</v>
      </c>
      <c r="G1942" t="s">
        <v>21</v>
      </c>
      <c r="H1942">
        <v>25000000</v>
      </c>
      <c r="I1942">
        <v>1995</v>
      </c>
      <c r="J1942">
        <v>5.2</v>
      </c>
    </row>
    <row r="1943" spans="1:10" x14ac:dyDescent="0.3">
      <c r="A1943" t="s">
        <v>5999</v>
      </c>
      <c r="B1943">
        <v>95</v>
      </c>
      <c r="C1943">
        <v>4006906</v>
      </c>
      <c r="D1943" t="s">
        <v>678</v>
      </c>
      <c r="E1943" t="s">
        <v>6000</v>
      </c>
      <c r="F1943" t="s">
        <v>20</v>
      </c>
      <c r="G1943" t="s">
        <v>21</v>
      </c>
      <c r="H1943">
        <v>15000000</v>
      </c>
      <c r="I1943">
        <v>2005</v>
      </c>
      <c r="J1943">
        <v>4.0999999999999996</v>
      </c>
    </row>
    <row r="1944" spans="1:10" x14ac:dyDescent="0.3">
      <c r="A1944" t="s">
        <v>5647</v>
      </c>
      <c r="B1944">
        <v>121</v>
      </c>
      <c r="C1944">
        <v>3073392</v>
      </c>
      <c r="D1944" t="s">
        <v>1442</v>
      </c>
      <c r="E1944" t="s">
        <v>6003</v>
      </c>
      <c r="F1944" t="s">
        <v>20</v>
      </c>
      <c r="G1944" t="s">
        <v>182</v>
      </c>
      <c r="H1944">
        <v>25000000</v>
      </c>
      <c r="I1944">
        <v>2008</v>
      </c>
      <c r="J1944">
        <v>6.6</v>
      </c>
    </row>
    <row r="1945" spans="1:10" x14ac:dyDescent="0.3">
      <c r="A1945" t="s">
        <v>2791</v>
      </c>
      <c r="B1945">
        <v>92</v>
      </c>
      <c r="C1945">
        <v>1550000</v>
      </c>
      <c r="D1945" t="s">
        <v>6005</v>
      </c>
      <c r="E1945" t="s">
        <v>6006</v>
      </c>
      <c r="F1945" t="s">
        <v>20</v>
      </c>
      <c r="G1945" t="s">
        <v>21</v>
      </c>
      <c r="H1945">
        <v>25000000</v>
      </c>
      <c r="I1945">
        <v>2005</v>
      </c>
      <c r="J1945">
        <v>2.9</v>
      </c>
    </row>
    <row r="1946" spans="1:10" x14ac:dyDescent="0.3">
      <c r="A1946" t="s">
        <v>2436</v>
      </c>
      <c r="B1946">
        <v>80</v>
      </c>
      <c r="D1946" t="s">
        <v>1649</v>
      </c>
      <c r="E1946" t="s">
        <v>6008</v>
      </c>
      <c r="F1946" t="s">
        <v>20</v>
      </c>
      <c r="G1946" t="s">
        <v>966</v>
      </c>
      <c r="H1946">
        <v>25000000</v>
      </c>
      <c r="I1946">
        <v>2011</v>
      </c>
      <c r="J1946">
        <v>7.2</v>
      </c>
    </row>
    <row r="1947" spans="1:10" x14ac:dyDescent="0.3">
      <c r="A1947" t="s">
        <v>5233</v>
      </c>
      <c r="B1947">
        <v>107</v>
      </c>
      <c r="C1947">
        <v>871527</v>
      </c>
      <c r="D1947" t="s">
        <v>1403</v>
      </c>
      <c r="E1947" t="s">
        <v>6010</v>
      </c>
      <c r="F1947" t="s">
        <v>20</v>
      </c>
      <c r="G1947" t="s">
        <v>182</v>
      </c>
      <c r="H1947">
        <v>25000000</v>
      </c>
      <c r="I1947">
        <v>2005</v>
      </c>
      <c r="J1947">
        <v>6.5</v>
      </c>
    </row>
    <row r="1948" spans="1:10" x14ac:dyDescent="0.3">
      <c r="A1948" t="s">
        <v>98</v>
      </c>
      <c r="B1948">
        <v>91</v>
      </c>
      <c r="C1948">
        <v>12495865</v>
      </c>
      <c r="D1948" t="s">
        <v>840</v>
      </c>
      <c r="E1948" t="s">
        <v>6013</v>
      </c>
      <c r="F1948" t="s">
        <v>20</v>
      </c>
      <c r="G1948" t="s">
        <v>21</v>
      </c>
      <c r="I1948">
        <v>2012</v>
      </c>
      <c r="J1948">
        <v>6.8</v>
      </c>
    </row>
    <row r="1949" spans="1:10" x14ac:dyDescent="0.3">
      <c r="A1949" t="s">
        <v>6015</v>
      </c>
      <c r="B1949">
        <v>117</v>
      </c>
      <c r="C1949">
        <v>777423</v>
      </c>
      <c r="D1949" t="s">
        <v>1076</v>
      </c>
      <c r="E1949" t="s">
        <v>6016</v>
      </c>
      <c r="F1949" t="s">
        <v>20</v>
      </c>
      <c r="G1949" t="s">
        <v>21</v>
      </c>
      <c r="H1949">
        <v>25000000</v>
      </c>
      <c r="I1949">
        <v>1998</v>
      </c>
      <c r="J1949">
        <v>7.2</v>
      </c>
    </row>
    <row r="1950" spans="1:10" x14ac:dyDescent="0.3">
      <c r="A1950" t="s">
        <v>5537</v>
      </c>
      <c r="B1950">
        <v>107</v>
      </c>
      <c r="C1950">
        <v>1186957</v>
      </c>
      <c r="D1950" t="s">
        <v>2190</v>
      </c>
      <c r="E1950" t="s">
        <v>6018</v>
      </c>
      <c r="F1950" t="s">
        <v>20</v>
      </c>
      <c r="G1950" t="s">
        <v>34</v>
      </c>
      <c r="H1950">
        <v>25000000</v>
      </c>
      <c r="I1950">
        <v>2008</v>
      </c>
      <c r="J1950">
        <v>6.8</v>
      </c>
    </row>
    <row r="1951" spans="1:10" x14ac:dyDescent="0.3">
      <c r="A1951" t="s">
        <v>6020</v>
      </c>
      <c r="B1951">
        <v>131</v>
      </c>
      <c r="C1951">
        <v>85433</v>
      </c>
      <c r="D1951" t="s">
        <v>6022</v>
      </c>
      <c r="E1951" t="s">
        <v>6023</v>
      </c>
      <c r="F1951" t="s">
        <v>20</v>
      </c>
      <c r="G1951" t="s">
        <v>4364</v>
      </c>
      <c r="H1951">
        <v>13500000</v>
      </c>
      <c r="I1951">
        <v>2013</v>
      </c>
      <c r="J1951">
        <v>7.8</v>
      </c>
    </row>
    <row r="1952" spans="1:10" x14ac:dyDescent="0.3">
      <c r="A1952" t="s">
        <v>6025</v>
      </c>
      <c r="B1952">
        <v>122</v>
      </c>
      <c r="C1952">
        <v>1697956</v>
      </c>
      <c r="D1952" t="s">
        <v>1272</v>
      </c>
      <c r="E1952" t="s">
        <v>6026</v>
      </c>
      <c r="F1952" t="s">
        <v>20</v>
      </c>
      <c r="G1952" t="s">
        <v>21</v>
      </c>
      <c r="H1952">
        <v>20000000</v>
      </c>
      <c r="I1952">
        <v>2009</v>
      </c>
      <c r="J1952">
        <v>6.7</v>
      </c>
    </row>
    <row r="1953" spans="1:10" x14ac:dyDescent="0.3">
      <c r="A1953" t="s">
        <v>6028</v>
      </c>
      <c r="B1953">
        <v>88</v>
      </c>
      <c r="D1953" t="s">
        <v>1835</v>
      </c>
      <c r="E1953" t="s">
        <v>6029</v>
      </c>
      <c r="F1953" t="s">
        <v>20</v>
      </c>
      <c r="G1953" t="s">
        <v>966</v>
      </c>
      <c r="I1953">
        <v>2010</v>
      </c>
      <c r="J1953">
        <v>6.1</v>
      </c>
    </row>
    <row r="1954" spans="1:10" x14ac:dyDescent="0.3">
      <c r="A1954" t="s">
        <v>5804</v>
      </c>
      <c r="B1954">
        <v>134</v>
      </c>
      <c r="C1954">
        <v>183662</v>
      </c>
      <c r="D1954" t="s">
        <v>1649</v>
      </c>
      <c r="E1954" t="s">
        <v>6031</v>
      </c>
      <c r="F1954" t="s">
        <v>965</v>
      </c>
      <c r="G1954" t="s">
        <v>966</v>
      </c>
      <c r="H1954">
        <v>25000000</v>
      </c>
      <c r="I1954">
        <v>2010</v>
      </c>
      <c r="J1954">
        <v>7.1</v>
      </c>
    </row>
    <row r="1955" spans="1:10" x14ac:dyDescent="0.3">
      <c r="A1955" t="s">
        <v>2413</v>
      </c>
      <c r="B1955">
        <v>117</v>
      </c>
      <c r="C1955">
        <v>134904</v>
      </c>
      <c r="D1955" t="s">
        <v>2838</v>
      </c>
      <c r="E1955" t="s">
        <v>6034</v>
      </c>
      <c r="F1955" t="s">
        <v>20</v>
      </c>
      <c r="G1955" t="s">
        <v>21</v>
      </c>
      <c r="H1955">
        <v>25000000</v>
      </c>
      <c r="I1955">
        <v>2010</v>
      </c>
      <c r="J1955">
        <v>5.7</v>
      </c>
    </row>
    <row r="1956" spans="1:10" x14ac:dyDescent="0.3">
      <c r="A1956" t="s">
        <v>6036</v>
      </c>
      <c r="B1956">
        <v>80</v>
      </c>
      <c r="D1956" t="s">
        <v>2097</v>
      </c>
      <c r="E1956" t="s">
        <v>6039</v>
      </c>
      <c r="F1956" t="s">
        <v>20</v>
      </c>
      <c r="G1956" t="s">
        <v>966</v>
      </c>
      <c r="H1956">
        <v>25000000</v>
      </c>
      <c r="I1956">
        <v>2009</v>
      </c>
      <c r="J1956">
        <v>2.9</v>
      </c>
    </row>
    <row r="1957" spans="1:10" x14ac:dyDescent="0.3">
      <c r="A1957" t="s">
        <v>6040</v>
      </c>
      <c r="B1957">
        <v>85</v>
      </c>
      <c r="D1957" t="s">
        <v>320</v>
      </c>
      <c r="E1957" t="s">
        <v>6042</v>
      </c>
      <c r="F1957" t="s">
        <v>3516</v>
      </c>
      <c r="G1957" t="s">
        <v>4410</v>
      </c>
      <c r="H1957">
        <v>25000000</v>
      </c>
      <c r="I1957">
        <v>2010</v>
      </c>
      <c r="J1957">
        <v>5.2</v>
      </c>
    </row>
    <row r="1958" spans="1:10" x14ac:dyDescent="0.3">
      <c r="A1958" t="s">
        <v>127</v>
      </c>
      <c r="B1958">
        <v>138</v>
      </c>
      <c r="C1958">
        <v>16969390</v>
      </c>
      <c r="D1958" t="s">
        <v>1392</v>
      </c>
      <c r="E1958" t="s">
        <v>6044</v>
      </c>
      <c r="F1958" t="s">
        <v>20</v>
      </c>
      <c r="G1958" t="s">
        <v>21</v>
      </c>
      <c r="H1958">
        <v>25000000</v>
      </c>
      <c r="I1958">
        <v>2013</v>
      </c>
      <c r="J1958">
        <v>5.3</v>
      </c>
    </row>
    <row r="1959" spans="1:10" x14ac:dyDescent="0.3">
      <c r="A1959" t="s">
        <v>6045</v>
      </c>
      <c r="B1959">
        <v>121</v>
      </c>
      <c r="D1959" t="s">
        <v>6046</v>
      </c>
      <c r="E1959" t="s">
        <v>6047</v>
      </c>
      <c r="F1959" t="s">
        <v>20</v>
      </c>
      <c r="G1959" t="s">
        <v>34</v>
      </c>
      <c r="H1959">
        <v>25000000</v>
      </c>
      <c r="I1959">
        <v>2011</v>
      </c>
      <c r="J1959">
        <v>6.2</v>
      </c>
    </row>
    <row r="1960" spans="1:10" x14ac:dyDescent="0.3">
      <c r="A1960" t="s">
        <v>6048</v>
      </c>
      <c r="B1960">
        <v>134</v>
      </c>
      <c r="D1960" t="s">
        <v>684</v>
      </c>
      <c r="E1960" t="s">
        <v>6050</v>
      </c>
      <c r="F1960" t="s">
        <v>20</v>
      </c>
      <c r="G1960" t="s">
        <v>4364</v>
      </c>
      <c r="H1960">
        <v>25000000</v>
      </c>
      <c r="I1960">
        <v>1970</v>
      </c>
      <c r="J1960">
        <v>7.3</v>
      </c>
    </row>
    <row r="1961" spans="1:10" x14ac:dyDescent="0.3">
      <c r="A1961" t="s">
        <v>6052</v>
      </c>
      <c r="B1961">
        <v>100</v>
      </c>
      <c r="C1961">
        <v>129115</v>
      </c>
      <c r="D1961" t="s">
        <v>526</v>
      </c>
      <c r="E1961" t="s">
        <v>6054</v>
      </c>
      <c r="F1961" t="s">
        <v>4449</v>
      </c>
      <c r="G1961" t="s">
        <v>601</v>
      </c>
      <c r="H1961">
        <v>25000000</v>
      </c>
      <c r="I1961">
        <v>2014</v>
      </c>
      <c r="J1961">
        <v>6.5</v>
      </c>
    </row>
    <row r="1962" spans="1:10" x14ac:dyDescent="0.3">
      <c r="A1962" t="s">
        <v>5629</v>
      </c>
      <c r="B1962">
        <v>100</v>
      </c>
      <c r="D1962" t="s">
        <v>37</v>
      </c>
      <c r="E1962" t="s">
        <v>6056</v>
      </c>
      <c r="F1962" t="s">
        <v>20</v>
      </c>
      <c r="G1962" t="s">
        <v>21</v>
      </c>
      <c r="H1962">
        <v>25000000</v>
      </c>
      <c r="I1962">
        <v>2014</v>
      </c>
      <c r="J1962">
        <v>4.0999999999999996</v>
      </c>
    </row>
    <row r="1963" spans="1:10" x14ac:dyDescent="0.3">
      <c r="A1963" t="s">
        <v>3520</v>
      </c>
      <c r="B1963">
        <v>119</v>
      </c>
      <c r="C1963">
        <v>34700000</v>
      </c>
      <c r="D1963" t="s">
        <v>146</v>
      </c>
      <c r="E1963" t="s">
        <v>6057</v>
      </c>
      <c r="F1963" t="s">
        <v>20</v>
      </c>
      <c r="G1963" t="s">
        <v>21</v>
      </c>
      <c r="H1963">
        <v>14000000</v>
      </c>
      <c r="I1963">
        <v>1988</v>
      </c>
      <c r="J1963">
        <v>7.7</v>
      </c>
    </row>
    <row r="1964" spans="1:10" x14ac:dyDescent="0.3">
      <c r="A1964" t="s">
        <v>2775</v>
      </c>
      <c r="B1964">
        <v>137</v>
      </c>
      <c r="C1964">
        <v>717753</v>
      </c>
      <c r="D1964" t="s">
        <v>4333</v>
      </c>
      <c r="E1964" t="s">
        <v>6058</v>
      </c>
      <c r="F1964" t="s">
        <v>20</v>
      </c>
      <c r="G1964" t="s">
        <v>966</v>
      </c>
      <c r="H1964">
        <v>25000000</v>
      </c>
      <c r="I1964">
        <v>2012</v>
      </c>
      <c r="J1964">
        <v>6.1</v>
      </c>
    </row>
    <row r="1965" spans="1:10" x14ac:dyDescent="0.3">
      <c r="A1965" t="s">
        <v>691</v>
      </c>
      <c r="B1965">
        <v>119</v>
      </c>
      <c r="C1965">
        <v>109713132</v>
      </c>
      <c r="D1965" t="s">
        <v>1232</v>
      </c>
      <c r="E1965" t="s">
        <v>6059</v>
      </c>
      <c r="F1965" t="s">
        <v>20</v>
      </c>
      <c r="G1965" t="s">
        <v>21</v>
      </c>
      <c r="H1965">
        <v>25000000</v>
      </c>
      <c r="I1965">
        <v>1986</v>
      </c>
      <c r="J1965">
        <v>7.3</v>
      </c>
    </row>
    <row r="1966" spans="1:10" x14ac:dyDescent="0.3">
      <c r="A1966" t="s">
        <v>1173</v>
      </c>
      <c r="B1966">
        <v>139</v>
      </c>
      <c r="C1966">
        <v>70269171</v>
      </c>
      <c r="D1966" t="s">
        <v>2423</v>
      </c>
      <c r="E1966" t="s">
        <v>6060</v>
      </c>
      <c r="F1966" t="s">
        <v>20</v>
      </c>
      <c r="G1966" t="s">
        <v>21</v>
      </c>
      <c r="H1966">
        <v>24000000</v>
      </c>
      <c r="I1966">
        <v>2006</v>
      </c>
      <c r="J1966">
        <v>7.2</v>
      </c>
    </row>
    <row r="1967" spans="1:10" x14ac:dyDescent="0.3">
      <c r="A1967" t="s">
        <v>3909</v>
      </c>
      <c r="B1967">
        <v>120</v>
      </c>
      <c r="C1967">
        <v>101334374</v>
      </c>
      <c r="D1967" t="s">
        <v>3197</v>
      </c>
      <c r="E1967" t="s">
        <v>6061</v>
      </c>
      <c r="F1967" t="s">
        <v>20</v>
      </c>
      <c r="G1967" t="s">
        <v>21</v>
      </c>
      <c r="H1967">
        <v>24000000</v>
      </c>
      <c r="I1967">
        <v>1997</v>
      </c>
      <c r="J1967">
        <v>6.1</v>
      </c>
    </row>
    <row r="1968" spans="1:10" x14ac:dyDescent="0.3">
      <c r="A1968" t="s">
        <v>5190</v>
      </c>
      <c r="B1968">
        <v>98</v>
      </c>
      <c r="C1968">
        <v>1512815</v>
      </c>
      <c r="D1968" t="s">
        <v>6063</v>
      </c>
      <c r="E1968" t="s">
        <v>6064</v>
      </c>
      <c r="F1968" t="s">
        <v>20</v>
      </c>
      <c r="G1968" t="s">
        <v>21</v>
      </c>
      <c r="H1968">
        <v>25000000</v>
      </c>
      <c r="I1968">
        <v>2016</v>
      </c>
      <c r="J1968">
        <v>5.8</v>
      </c>
    </row>
    <row r="1969" spans="1:10" x14ac:dyDescent="0.3">
      <c r="A1969" t="s">
        <v>894</v>
      </c>
      <c r="B1969">
        <v>106</v>
      </c>
      <c r="C1969">
        <v>65182182</v>
      </c>
      <c r="D1969" t="s">
        <v>1106</v>
      </c>
      <c r="E1969" t="s">
        <v>6065</v>
      </c>
      <c r="F1969" t="s">
        <v>20</v>
      </c>
      <c r="G1969" t="s">
        <v>21</v>
      </c>
      <c r="H1969">
        <v>24000000</v>
      </c>
      <c r="I1969">
        <v>2014</v>
      </c>
      <c r="J1969">
        <v>5.7</v>
      </c>
    </row>
    <row r="1970" spans="1:10" x14ac:dyDescent="0.3">
      <c r="A1970" t="s">
        <v>4286</v>
      </c>
      <c r="B1970">
        <v>98</v>
      </c>
      <c r="C1970">
        <v>57262492</v>
      </c>
      <c r="D1970" t="s">
        <v>678</v>
      </c>
      <c r="E1970" t="s">
        <v>6066</v>
      </c>
      <c r="F1970" t="s">
        <v>20</v>
      </c>
      <c r="G1970" t="s">
        <v>21</v>
      </c>
      <c r="H1970">
        <v>24000000</v>
      </c>
      <c r="I1970">
        <v>2000</v>
      </c>
      <c r="J1970">
        <v>6.7</v>
      </c>
    </row>
    <row r="1971" spans="1:10" x14ac:dyDescent="0.3">
      <c r="A1971" t="s">
        <v>6067</v>
      </c>
      <c r="B1971">
        <v>107</v>
      </c>
      <c r="C1971">
        <v>80000000</v>
      </c>
      <c r="D1971" t="s">
        <v>4790</v>
      </c>
      <c r="E1971" t="s">
        <v>6068</v>
      </c>
      <c r="F1971" t="s">
        <v>20</v>
      </c>
      <c r="G1971" t="s">
        <v>21</v>
      </c>
      <c r="H1971">
        <v>8200000</v>
      </c>
      <c r="I1971">
        <v>1984</v>
      </c>
      <c r="J1971">
        <v>6.5</v>
      </c>
    </row>
    <row r="1972" spans="1:10" x14ac:dyDescent="0.3">
      <c r="A1972" t="s">
        <v>1656</v>
      </c>
      <c r="B1972">
        <v>88</v>
      </c>
      <c r="C1972">
        <v>74608545</v>
      </c>
      <c r="D1972" t="s">
        <v>1099</v>
      </c>
      <c r="E1972" t="s">
        <v>6071</v>
      </c>
      <c r="F1972" t="s">
        <v>20</v>
      </c>
      <c r="G1972" t="s">
        <v>21</v>
      </c>
      <c r="H1972">
        <v>24000000</v>
      </c>
      <c r="I1972">
        <v>2003</v>
      </c>
      <c r="J1972">
        <v>7.2</v>
      </c>
    </row>
    <row r="1973" spans="1:10" x14ac:dyDescent="0.3">
      <c r="A1973" t="s">
        <v>1809</v>
      </c>
      <c r="B1973">
        <v>137</v>
      </c>
      <c r="C1973">
        <v>41895491</v>
      </c>
      <c r="D1973" t="s">
        <v>4826</v>
      </c>
      <c r="E1973" t="s">
        <v>6072</v>
      </c>
      <c r="F1973" t="s">
        <v>20</v>
      </c>
      <c r="G1973" t="s">
        <v>21</v>
      </c>
      <c r="H1973">
        <v>24000000</v>
      </c>
      <c r="I1973">
        <v>1991</v>
      </c>
      <c r="J1973">
        <v>7.6</v>
      </c>
    </row>
    <row r="1974" spans="1:10" x14ac:dyDescent="0.3">
      <c r="A1974" t="s">
        <v>4803</v>
      </c>
      <c r="B1974">
        <v>100</v>
      </c>
      <c r="C1974">
        <v>39989008</v>
      </c>
      <c r="D1974" t="s">
        <v>3197</v>
      </c>
      <c r="E1974" t="s">
        <v>6074</v>
      </c>
      <c r="F1974" t="s">
        <v>20</v>
      </c>
      <c r="G1974" t="s">
        <v>21</v>
      </c>
      <c r="H1974">
        <v>24000000</v>
      </c>
      <c r="I1974">
        <v>1998</v>
      </c>
      <c r="J1974">
        <v>4.5999999999999996</v>
      </c>
    </row>
    <row r="1975" spans="1:10" x14ac:dyDescent="0.3">
      <c r="A1975" t="s">
        <v>3149</v>
      </c>
      <c r="B1975">
        <v>115</v>
      </c>
      <c r="C1975">
        <v>32662299</v>
      </c>
      <c r="D1975" t="s">
        <v>936</v>
      </c>
      <c r="E1975" t="s">
        <v>6075</v>
      </c>
      <c r="F1975" t="s">
        <v>20</v>
      </c>
      <c r="G1975" t="s">
        <v>21</v>
      </c>
      <c r="H1975">
        <v>24000000</v>
      </c>
      <c r="I1975">
        <v>2000</v>
      </c>
      <c r="J1975">
        <v>6.9</v>
      </c>
    </row>
    <row r="1976" spans="1:10" x14ac:dyDescent="0.3">
      <c r="A1976" t="s">
        <v>4390</v>
      </c>
      <c r="B1976">
        <v>101</v>
      </c>
      <c r="C1976">
        <v>31452765</v>
      </c>
      <c r="D1976" t="s">
        <v>1106</v>
      </c>
      <c r="E1976" t="s">
        <v>6077</v>
      </c>
      <c r="F1976" t="s">
        <v>20</v>
      </c>
      <c r="G1976" t="s">
        <v>21</v>
      </c>
      <c r="H1976">
        <v>24000000</v>
      </c>
      <c r="I1976">
        <v>2008</v>
      </c>
      <c r="J1976">
        <v>6.6</v>
      </c>
    </row>
    <row r="1977" spans="1:10" x14ac:dyDescent="0.3">
      <c r="A1977" t="s">
        <v>6079</v>
      </c>
      <c r="B1977">
        <v>110</v>
      </c>
      <c r="C1977">
        <v>25167270</v>
      </c>
      <c r="D1977" t="s">
        <v>5554</v>
      </c>
      <c r="E1977" t="s">
        <v>6080</v>
      </c>
      <c r="F1977" t="s">
        <v>20</v>
      </c>
      <c r="G1977" t="s">
        <v>520</v>
      </c>
      <c r="H1977">
        <v>24000000</v>
      </c>
      <c r="I1977">
        <v>2000</v>
      </c>
      <c r="J1977">
        <v>6.3</v>
      </c>
    </row>
    <row r="1978" spans="1:10" x14ac:dyDescent="0.3">
      <c r="A1978" t="s">
        <v>983</v>
      </c>
      <c r="B1978">
        <v>94</v>
      </c>
      <c r="C1978">
        <v>32416109</v>
      </c>
      <c r="D1978" t="s">
        <v>3841</v>
      </c>
      <c r="E1978" t="s">
        <v>6082</v>
      </c>
      <c r="F1978" t="s">
        <v>20</v>
      </c>
      <c r="G1978" t="s">
        <v>21</v>
      </c>
      <c r="H1978">
        <v>25000000</v>
      </c>
      <c r="I1978">
        <v>2009</v>
      </c>
      <c r="J1978">
        <v>6.2</v>
      </c>
    </row>
    <row r="1979" spans="1:10" x14ac:dyDescent="0.3">
      <c r="A1979" t="s">
        <v>6083</v>
      </c>
      <c r="B1979">
        <v>88</v>
      </c>
      <c r="C1979">
        <v>20218</v>
      </c>
      <c r="D1979" t="s">
        <v>287</v>
      </c>
      <c r="E1979" t="s">
        <v>6084</v>
      </c>
      <c r="F1979" t="s">
        <v>20</v>
      </c>
      <c r="G1979" t="s">
        <v>21</v>
      </c>
      <c r="H1979">
        <v>24000000</v>
      </c>
      <c r="I1979">
        <v>2001</v>
      </c>
      <c r="J1979">
        <v>5.3</v>
      </c>
    </row>
    <row r="1980" spans="1:10" x14ac:dyDescent="0.3">
      <c r="A1980" t="s">
        <v>940</v>
      </c>
      <c r="B1980">
        <v>127</v>
      </c>
      <c r="C1980">
        <v>28871190</v>
      </c>
      <c r="D1980" t="s">
        <v>1017</v>
      </c>
      <c r="E1980" t="s">
        <v>6085</v>
      </c>
      <c r="F1980" t="s">
        <v>20</v>
      </c>
      <c r="G1980" t="s">
        <v>21</v>
      </c>
      <c r="H1980">
        <v>24000000</v>
      </c>
      <c r="I1980">
        <v>1999</v>
      </c>
      <c r="J1980">
        <v>7.3</v>
      </c>
    </row>
    <row r="1981" spans="1:10" x14ac:dyDescent="0.3">
      <c r="A1981" t="s">
        <v>2001</v>
      </c>
      <c r="B1981">
        <v>95</v>
      </c>
      <c r="C1981">
        <v>16964743</v>
      </c>
      <c r="D1981" t="s">
        <v>1106</v>
      </c>
      <c r="E1981" t="s">
        <v>6086</v>
      </c>
      <c r="F1981" t="s">
        <v>20</v>
      </c>
      <c r="G1981" t="s">
        <v>21</v>
      </c>
      <c r="H1981">
        <v>24000000</v>
      </c>
      <c r="I1981">
        <v>2004</v>
      </c>
      <c r="J1981">
        <v>5.6</v>
      </c>
    </row>
    <row r="1982" spans="1:10" x14ac:dyDescent="0.3">
      <c r="A1982" t="s">
        <v>2498</v>
      </c>
      <c r="B1982">
        <v>87</v>
      </c>
      <c r="C1982">
        <v>16290976</v>
      </c>
      <c r="D1982" t="s">
        <v>6087</v>
      </c>
      <c r="E1982" t="s">
        <v>6088</v>
      </c>
      <c r="F1982" t="s">
        <v>20</v>
      </c>
      <c r="G1982" t="s">
        <v>21</v>
      </c>
      <c r="H1982">
        <v>24000000</v>
      </c>
      <c r="I1982">
        <v>1999</v>
      </c>
      <c r="J1982">
        <v>6.2</v>
      </c>
    </row>
    <row r="1983" spans="1:10" x14ac:dyDescent="0.3">
      <c r="A1983" t="s">
        <v>6090</v>
      </c>
      <c r="B1983">
        <v>118</v>
      </c>
      <c r="C1983">
        <v>13000000</v>
      </c>
      <c r="D1983" t="s">
        <v>6092</v>
      </c>
      <c r="E1983" t="s">
        <v>6094</v>
      </c>
      <c r="F1983" t="s">
        <v>20</v>
      </c>
      <c r="G1983" t="s">
        <v>21</v>
      </c>
      <c r="H1983">
        <v>24000000</v>
      </c>
      <c r="I1983">
        <v>1978</v>
      </c>
      <c r="J1983">
        <v>5.2</v>
      </c>
    </row>
    <row r="1984" spans="1:10" x14ac:dyDescent="0.3">
      <c r="A1984" t="s">
        <v>2602</v>
      </c>
      <c r="B1984">
        <v>107</v>
      </c>
      <c r="C1984">
        <v>12372410</v>
      </c>
      <c r="D1984" t="s">
        <v>2496</v>
      </c>
      <c r="E1984" t="s">
        <v>6097</v>
      </c>
      <c r="F1984" t="s">
        <v>20</v>
      </c>
      <c r="G1984" t="s">
        <v>21</v>
      </c>
      <c r="H1984">
        <v>24000000</v>
      </c>
      <c r="I1984">
        <v>2000</v>
      </c>
      <c r="J1984">
        <v>5.3</v>
      </c>
    </row>
    <row r="1985" spans="1:10" x14ac:dyDescent="0.3">
      <c r="A1985" t="s">
        <v>2038</v>
      </c>
      <c r="B1985">
        <v>124</v>
      </c>
      <c r="C1985">
        <v>8427204</v>
      </c>
      <c r="D1985" t="s">
        <v>3894</v>
      </c>
      <c r="E1985" t="s">
        <v>6098</v>
      </c>
      <c r="F1985" t="s">
        <v>20</v>
      </c>
      <c r="G1985" t="s">
        <v>21</v>
      </c>
      <c r="H1985">
        <v>24000000</v>
      </c>
      <c r="I1985">
        <v>1999</v>
      </c>
      <c r="J1985">
        <v>5.4</v>
      </c>
    </row>
    <row r="1986" spans="1:10" x14ac:dyDescent="0.3">
      <c r="A1986" t="s">
        <v>6100</v>
      </c>
      <c r="B1986">
        <v>89</v>
      </c>
      <c r="C1986">
        <v>9639242</v>
      </c>
      <c r="D1986" t="s">
        <v>1106</v>
      </c>
      <c r="E1986" t="s">
        <v>6101</v>
      </c>
      <c r="F1986" t="s">
        <v>20</v>
      </c>
      <c r="G1986" t="s">
        <v>21</v>
      </c>
      <c r="H1986">
        <v>24000000</v>
      </c>
      <c r="I1986">
        <v>2011</v>
      </c>
      <c r="J1986">
        <v>4.9000000000000004</v>
      </c>
    </row>
    <row r="1987" spans="1:10" x14ac:dyDescent="0.3">
      <c r="A1987" t="s">
        <v>4580</v>
      </c>
      <c r="B1987">
        <v>88</v>
      </c>
      <c r="C1987">
        <v>25003072</v>
      </c>
      <c r="D1987" t="s">
        <v>4639</v>
      </c>
      <c r="E1987" t="s">
        <v>6103</v>
      </c>
      <c r="F1987" t="s">
        <v>20</v>
      </c>
      <c r="G1987" t="s">
        <v>21</v>
      </c>
      <c r="H1987">
        <v>24000000</v>
      </c>
      <c r="I1987">
        <v>2010</v>
      </c>
      <c r="J1987">
        <v>5.5</v>
      </c>
    </row>
    <row r="1988" spans="1:10" x14ac:dyDescent="0.3">
      <c r="A1988" t="s">
        <v>82</v>
      </c>
      <c r="B1988">
        <v>118</v>
      </c>
      <c r="C1988">
        <v>6144806</v>
      </c>
      <c r="D1988" t="s">
        <v>4020</v>
      </c>
      <c r="E1988" t="s">
        <v>6104</v>
      </c>
      <c r="F1988" t="s">
        <v>20</v>
      </c>
      <c r="G1988" t="s">
        <v>21</v>
      </c>
      <c r="H1988">
        <v>23000000</v>
      </c>
      <c r="I1988">
        <v>2004</v>
      </c>
      <c r="J1988">
        <v>6.7</v>
      </c>
    </row>
    <row r="1989" spans="1:10" x14ac:dyDescent="0.3">
      <c r="A1989" t="s">
        <v>5257</v>
      </c>
      <c r="B1989">
        <v>93</v>
      </c>
      <c r="C1989">
        <v>4308981</v>
      </c>
      <c r="D1989" t="s">
        <v>1974</v>
      </c>
      <c r="E1989" t="s">
        <v>6105</v>
      </c>
      <c r="F1989" t="s">
        <v>20</v>
      </c>
      <c r="G1989" t="s">
        <v>21</v>
      </c>
      <c r="H1989">
        <v>24000000</v>
      </c>
      <c r="I1989">
        <v>1998</v>
      </c>
      <c r="J1989">
        <v>3.9</v>
      </c>
    </row>
    <row r="1990" spans="1:10" x14ac:dyDescent="0.3">
      <c r="A1990" t="s">
        <v>6107</v>
      </c>
      <c r="B1990">
        <v>80</v>
      </c>
      <c r="C1990">
        <v>669276</v>
      </c>
      <c r="D1990" t="s">
        <v>6109</v>
      </c>
      <c r="E1990" t="s">
        <v>6111</v>
      </c>
      <c r="F1990" t="s">
        <v>20</v>
      </c>
      <c r="G1990" t="s">
        <v>34</v>
      </c>
      <c r="H1990">
        <v>28000000</v>
      </c>
      <c r="I1990">
        <v>1993</v>
      </c>
      <c r="J1990">
        <v>7.2</v>
      </c>
    </row>
    <row r="1991" spans="1:10" x14ac:dyDescent="0.3">
      <c r="A1991" t="s">
        <v>6113</v>
      </c>
      <c r="B1991">
        <v>120</v>
      </c>
      <c r="C1991">
        <v>42880</v>
      </c>
      <c r="D1991" t="s">
        <v>146</v>
      </c>
      <c r="E1991" t="s">
        <v>6114</v>
      </c>
      <c r="F1991" t="s">
        <v>20</v>
      </c>
      <c r="G1991" t="s">
        <v>34</v>
      </c>
      <c r="H1991">
        <v>24000000</v>
      </c>
      <c r="I1991">
        <v>2004</v>
      </c>
      <c r="J1991">
        <v>5.0999999999999996</v>
      </c>
    </row>
    <row r="1992" spans="1:10" x14ac:dyDescent="0.3">
      <c r="A1992" t="s">
        <v>4759</v>
      </c>
      <c r="B1992">
        <v>98</v>
      </c>
      <c r="C1992">
        <v>23225911</v>
      </c>
      <c r="D1992" t="s">
        <v>315</v>
      </c>
      <c r="E1992" t="s">
        <v>6115</v>
      </c>
      <c r="F1992" t="s">
        <v>20</v>
      </c>
      <c r="G1992" t="s">
        <v>21</v>
      </c>
      <c r="H1992">
        <v>24000000</v>
      </c>
      <c r="I1992">
        <v>2010</v>
      </c>
      <c r="J1992">
        <v>6.5</v>
      </c>
    </row>
    <row r="1993" spans="1:10" x14ac:dyDescent="0.3">
      <c r="A1993" t="s">
        <v>4754</v>
      </c>
      <c r="B1993">
        <v>119</v>
      </c>
      <c r="C1993">
        <v>4710455</v>
      </c>
      <c r="D1993" t="s">
        <v>428</v>
      </c>
      <c r="E1993" t="s">
        <v>6116</v>
      </c>
      <c r="F1993" t="s">
        <v>460</v>
      </c>
      <c r="G1993" t="s">
        <v>461</v>
      </c>
      <c r="H1993">
        <v>24000000</v>
      </c>
      <c r="I1993">
        <v>2004</v>
      </c>
      <c r="J1993">
        <v>8.1999999999999993</v>
      </c>
    </row>
    <row r="1994" spans="1:10" x14ac:dyDescent="0.3">
      <c r="A1994" t="s">
        <v>2669</v>
      </c>
      <c r="B1994">
        <v>88</v>
      </c>
      <c r="C1994">
        <v>75590286</v>
      </c>
      <c r="D1994" t="s">
        <v>6117</v>
      </c>
      <c r="E1994" t="s">
        <v>6118</v>
      </c>
      <c r="F1994" t="s">
        <v>20</v>
      </c>
      <c r="G1994" t="s">
        <v>21</v>
      </c>
      <c r="H1994">
        <v>23600000</v>
      </c>
      <c r="I1994">
        <v>2009</v>
      </c>
      <c r="J1994">
        <v>7.7</v>
      </c>
    </row>
    <row r="1995" spans="1:10" x14ac:dyDescent="0.3">
      <c r="A1995" t="s">
        <v>1071</v>
      </c>
      <c r="B1995">
        <v>90</v>
      </c>
      <c r="C1995">
        <v>161487252</v>
      </c>
      <c r="D1995" t="s">
        <v>2496</v>
      </c>
      <c r="E1995" t="s">
        <v>6120</v>
      </c>
      <c r="F1995" t="s">
        <v>20</v>
      </c>
      <c r="G1995" t="s">
        <v>21</v>
      </c>
      <c r="H1995">
        <v>20000000</v>
      </c>
      <c r="I1995">
        <v>1998</v>
      </c>
      <c r="J1995">
        <v>6.1</v>
      </c>
    </row>
    <row r="1996" spans="1:10" x14ac:dyDescent="0.3">
      <c r="A1996" t="s">
        <v>4412</v>
      </c>
      <c r="B1996">
        <v>127</v>
      </c>
      <c r="C1996">
        <v>290158751</v>
      </c>
      <c r="D1996" t="s">
        <v>16</v>
      </c>
      <c r="E1996" t="s">
        <v>6121</v>
      </c>
      <c r="F1996" t="s">
        <v>20</v>
      </c>
      <c r="G1996" t="s">
        <v>21</v>
      </c>
      <c r="H1996">
        <v>18000000</v>
      </c>
      <c r="I1996">
        <v>1980</v>
      </c>
      <c r="J1996">
        <v>8.8000000000000007</v>
      </c>
    </row>
    <row r="1997" spans="1:10" x14ac:dyDescent="0.3">
      <c r="A1997" t="s">
        <v>189</v>
      </c>
      <c r="B1997">
        <v>119</v>
      </c>
      <c r="C1997">
        <v>65807024</v>
      </c>
      <c r="D1997" t="s">
        <v>2281</v>
      </c>
      <c r="E1997" t="s">
        <v>6123</v>
      </c>
      <c r="F1997" t="s">
        <v>20</v>
      </c>
      <c r="G1997" t="s">
        <v>21</v>
      </c>
      <c r="H1997">
        <v>19000000</v>
      </c>
      <c r="I1997">
        <v>1995</v>
      </c>
      <c r="J1997">
        <v>6.8</v>
      </c>
    </row>
    <row r="1998" spans="1:10" x14ac:dyDescent="0.3">
      <c r="A1998" t="s">
        <v>3552</v>
      </c>
      <c r="B1998">
        <v>85</v>
      </c>
      <c r="C1998">
        <v>86930411</v>
      </c>
      <c r="D1998" t="s">
        <v>678</v>
      </c>
      <c r="E1998" t="s">
        <v>6125</v>
      </c>
      <c r="F1998" t="s">
        <v>20</v>
      </c>
      <c r="G1998" t="s">
        <v>21</v>
      </c>
      <c r="H1998">
        <v>23000000</v>
      </c>
      <c r="I1998">
        <v>1991</v>
      </c>
      <c r="J1998">
        <v>6.8</v>
      </c>
    </row>
    <row r="1999" spans="1:10" x14ac:dyDescent="0.3">
      <c r="A1999" t="s">
        <v>3427</v>
      </c>
      <c r="B1999">
        <v>98</v>
      </c>
      <c r="C1999">
        <v>53302314</v>
      </c>
      <c r="D1999" t="s">
        <v>3456</v>
      </c>
      <c r="E1999" t="s">
        <v>6128</v>
      </c>
      <c r="F1999" t="s">
        <v>20</v>
      </c>
      <c r="G1999" t="s">
        <v>21</v>
      </c>
      <c r="H1999">
        <v>23000000</v>
      </c>
      <c r="I1999">
        <v>2000</v>
      </c>
      <c r="J1999">
        <v>6.7</v>
      </c>
    </row>
    <row r="2000" spans="1:10" x14ac:dyDescent="0.3">
      <c r="A2000" t="s">
        <v>2186</v>
      </c>
      <c r="B2000">
        <v>101</v>
      </c>
      <c r="C2000">
        <v>40962534</v>
      </c>
      <c r="D2000" t="s">
        <v>2190</v>
      </c>
      <c r="E2000" t="s">
        <v>6130</v>
      </c>
      <c r="F2000" t="s">
        <v>20</v>
      </c>
      <c r="G2000" t="s">
        <v>21</v>
      </c>
      <c r="H2000">
        <v>12500000</v>
      </c>
      <c r="I2000">
        <v>2011</v>
      </c>
      <c r="J2000">
        <v>7.1</v>
      </c>
    </row>
    <row r="2001" spans="1:10" x14ac:dyDescent="0.3">
      <c r="A2001" t="s">
        <v>921</v>
      </c>
      <c r="B2001">
        <v>112</v>
      </c>
      <c r="C2001">
        <v>39235088</v>
      </c>
      <c r="D2001" t="s">
        <v>6131</v>
      </c>
      <c r="E2001" t="s">
        <v>6132</v>
      </c>
      <c r="F2001" t="s">
        <v>20</v>
      </c>
      <c r="G2001" t="s">
        <v>21</v>
      </c>
      <c r="H2001">
        <v>23000000</v>
      </c>
      <c r="I2001">
        <v>2000</v>
      </c>
      <c r="J2001">
        <v>7.1</v>
      </c>
    </row>
    <row r="2002" spans="1:10" x14ac:dyDescent="0.3">
      <c r="A2002" t="s">
        <v>683</v>
      </c>
      <c r="B2002">
        <v>97</v>
      </c>
      <c r="C2002">
        <v>27338033</v>
      </c>
      <c r="D2002" t="s">
        <v>1106</v>
      </c>
      <c r="E2002" t="s">
        <v>6133</v>
      </c>
      <c r="F2002" t="s">
        <v>20</v>
      </c>
      <c r="G2002" t="s">
        <v>21</v>
      </c>
      <c r="H2002">
        <v>23000000</v>
      </c>
      <c r="I2002">
        <v>2001</v>
      </c>
      <c r="J2002">
        <v>6.1</v>
      </c>
    </row>
    <row r="2003" spans="1:10" x14ac:dyDescent="0.3">
      <c r="A2003" t="s">
        <v>1183</v>
      </c>
      <c r="B2003">
        <v>126</v>
      </c>
      <c r="C2003">
        <v>25556065</v>
      </c>
      <c r="D2003" t="s">
        <v>3429</v>
      </c>
      <c r="E2003" t="s">
        <v>6136</v>
      </c>
      <c r="F2003" t="s">
        <v>20</v>
      </c>
      <c r="G2003" t="s">
        <v>21</v>
      </c>
      <c r="H2003">
        <v>23000000</v>
      </c>
      <c r="I2003">
        <v>2013</v>
      </c>
      <c r="J2003">
        <v>8</v>
      </c>
    </row>
    <row r="2004" spans="1:10" x14ac:dyDescent="0.3">
      <c r="A2004" t="s">
        <v>2800</v>
      </c>
      <c r="B2004">
        <v>97</v>
      </c>
      <c r="C2004">
        <v>21973182</v>
      </c>
      <c r="D2004" t="s">
        <v>575</v>
      </c>
      <c r="E2004" t="s">
        <v>6139</v>
      </c>
      <c r="F2004" t="s">
        <v>20</v>
      </c>
      <c r="G2004" t="s">
        <v>21</v>
      </c>
      <c r="H2004">
        <v>23000000</v>
      </c>
      <c r="I2004">
        <v>2001</v>
      </c>
      <c r="J2004">
        <v>6.6</v>
      </c>
    </row>
    <row r="2005" spans="1:10" x14ac:dyDescent="0.3">
      <c r="A2005" t="s">
        <v>6141</v>
      </c>
      <c r="B2005">
        <v>100</v>
      </c>
      <c r="C2005">
        <v>4756</v>
      </c>
      <c r="D2005" t="s">
        <v>136</v>
      </c>
      <c r="E2005" t="s">
        <v>6143</v>
      </c>
      <c r="F2005" t="s">
        <v>20</v>
      </c>
      <c r="G2005" t="s">
        <v>34</v>
      </c>
      <c r="H2005">
        <v>25000000</v>
      </c>
      <c r="I2005">
        <v>2013</v>
      </c>
      <c r="J2005">
        <v>5.4</v>
      </c>
    </row>
    <row r="2006" spans="1:10" x14ac:dyDescent="0.3">
      <c r="A2006" t="s">
        <v>2920</v>
      </c>
      <c r="B2006">
        <v>114</v>
      </c>
      <c r="C2006">
        <v>18653615</v>
      </c>
      <c r="D2006" t="s">
        <v>1649</v>
      </c>
      <c r="E2006" t="s">
        <v>6146</v>
      </c>
      <c r="F2006" t="s">
        <v>20</v>
      </c>
      <c r="G2006" t="s">
        <v>21</v>
      </c>
      <c r="H2006">
        <v>23000000</v>
      </c>
      <c r="I2006">
        <v>1999</v>
      </c>
      <c r="J2006">
        <v>6.1</v>
      </c>
    </row>
    <row r="2007" spans="1:10" x14ac:dyDescent="0.3">
      <c r="A2007" t="s">
        <v>6147</v>
      </c>
      <c r="B2007">
        <v>88</v>
      </c>
      <c r="C2007">
        <v>13019253</v>
      </c>
      <c r="D2007" t="s">
        <v>678</v>
      </c>
      <c r="E2007" t="s">
        <v>6149</v>
      </c>
      <c r="F2007" t="s">
        <v>20</v>
      </c>
      <c r="G2007" t="s">
        <v>21</v>
      </c>
      <c r="H2007">
        <v>23000000</v>
      </c>
      <c r="I2007">
        <v>2000</v>
      </c>
      <c r="J2007">
        <v>5.6</v>
      </c>
    </row>
    <row r="2008" spans="1:10" x14ac:dyDescent="0.3">
      <c r="A2008" t="s">
        <v>1005</v>
      </c>
      <c r="B2008">
        <v>93</v>
      </c>
      <c r="C2008">
        <v>18934858</v>
      </c>
      <c r="D2008" t="s">
        <v>37</v>
      </c>
      <c r="E2008" t="s">
        <v>6151</v>
      </c>
      <c r="F2008" t="s">
        <v>20</v>
      </c>
      <c r="G2008" t="s">
        <v>4874</v>
      </c>
      <c r="H2008">
        <v>23000000</v>
      </c>
      <c r="I2008">
        <v>2011</v>
      </c>
      <c r="J2008">
        <v>5.8</v>
      </c>
    </row>
    <row r="2009" spans="1:10" x14ac:dyDescent="0.3">
      <c r="A2009" t="s">
        <v>6152</v>
      </c>
      <c r="B2009">
        <v>92</v>
      </c>
      <c r="C2009">
        <v>20763013</v>
      </c>
      <c r="D2009" t="s">
        <v>5193</v>
      </c>
      <c r="E2009" t="s">
        <v>6154</v>
      </c>
      <c r="F2009" t="s">
        <v>20</v>
      </c>
      <c r="G2009" t="s">
        <v>21</v>
      </c>
      <c r="H2009">
        <v>23000000</v>
      </c>
      <c r="I2009">
        <v>1987</v>
      </c>
      <c r="J2009">
        <v>2.8</v>
      </c>
    </row>
    <row r="2010" spans="1:10" x14ac:dyDescent="0.3">
      <c r="A2010" t="s">
        <v>6156</v>
      </c>
      <c r="B2010">
        <v>98</v>
      </c>
      <c r="C2010">
        <v>12782508</v>
      </c>
      <c r="D2010" t="s">
        <v>2190</v>
      </c>
      <c r="E2010" t="s">
        <v>6157</v>
      </c>
      <c r="F2010" t="s">
        <v>20</v>
      </c>
      <c r="G2010" t="s">
        <v>21</v>
      </c>
      <c r="H2010">
        <v>23000000</v>
      </c>
      <c r="I2010">
        <v>1996</v>
      </c>
      <c r="J2010">
        <v>6.7</v>
      </c>
    </row>
    <row r="2011" spans="1:10" x14ac:dyDescent="0.3">
      <c r="A2011" t="s">
        <v>6158</v>
      </c>
      <c r="B2011">
        <v>94</v>
      </c>
      <c r="C2011">
        <v>11508423</v>
      </c>
      <c r="D2011" t="s">
        <v>6159</v>
      </c>
      <c r="E2011" t="s">
        <v>6160</v>
      </c>
      <c r="F2011" t="s">
        <v>20</v>
      </c>
      <c r="G2011" t="s">
        <v>21</v>
      </c>
      <c r="H2011">
        <v>23000000</v>
      </c>
      <c r="I2011">
        <v>2008</v>
      </c>
      <c r="J2011">
        <v>5.0999999999999996</v>
      </c>
    </row>
    <row r="2012" spans="1:10" x14ac:dyDescent="0.3">
      <c r="A2012" t="s">
        <v>3168</v>
      </c>
      <c r="B2012">
        <v>102</v>
      </c>
      <c r="C2012">
        <v>10660147</v>
      </c>
      <c r="D2012" t="s">
        <v>146</v>
      </c>
      <c r="E2012" t="s">
        <v>6163</v>
      </c>
      <c r="F2012" t="s">
        <v>20</v>
      </c>
      <c r="G2012" t="s">
        <v>34</v>
      </c>
      <c r="H2012">
        <v>23000000</v>
      </c>
      <c r="I2012">
        <v>1999</v>
      </c>
      <c r="J2012">
        <v>7.2</v>
      </c>
    </row>
    <row r="2013" spans="1:10" x14ac:dyDescent="0.3">
      <c r="A2013" t="s">
        <v>3686</v>
      </c>
      <c r="B2013">
        <v>98</v>
      </c>
      <c r="C2013">
        <v>7434726</v>
      </c>
      <c r="D2013" t="s">
        <v>6165</v>
      </c>
      <c r="E2013" t="s">
        <v>6166</v>
      </c>
      <c r="F2013" t="s">
        <v>20</v>
      </c>
      <c r="G2013" t="s">
        <v>21</v>
      </c>
      <c r="H2013">
        <v>23000000</v>
      </c>
      <c r="I2013">
        <v>1991</v>
      </c>
      <c r="J2013">
        <v>6</v>
      </c>
    </row>
    <row r="2014" spans="1:10" x14ac:dyDescent="0.3">
      <c r="A2014" t="s">
        <v>5157</v>
      </c>
      <c r="B2014">
        <v>121</v>
      </c>
      <c r="C2014">
        <v>6777589</v>
      </c>
      <c r="D2014" t="s">
        <v>1403</v>
      </c>
      <c r="E2014" t="s">
        <v>6167</v>
      </c>
      <c r="F2014" t="s">
        <v>20</v>
      </c>
      <c r="G2014" t="s">
        <v>21</v>
      </c>
      <c r="I2014">
        <v>2007</v>
      </c>
      <c r="J2014">
        <v>7.2</v>
      </c>
    </row>
    <row r="2015" spans="1:10" x14ac:dyDescent="0.3">
      <c r="A2015" t="s">
        <v>6168</v>
      </c>
      <c r="B2015">
        <v>111</v>
      </c>
      <c r="C2015">
        <v>6109075</v>
      </c>
      <c r="D2015" t="s">
        <v>1017</v>
      </c>
      <c r="E2015" t="s">
        <v>6170</v>
      </c>
      <c r="F2015" t="s">
        <v>965</v>
      </c>
      <c r="G2015" t="s">
        <v>966</v>
      </c>
      <c r="H2015">
        <v>19430000</v>
      </c>
      <c r="I2015">
        <v>2009</v>
      </c>
      <c r="J2015">
        <v>6.7</v>
      </c>
    </row>
    <row r="2016" spans="1:10" x14ac:dyDescent="0.3">
      <c r="A2016" t="s">
        <v>6172</v>
      </c>
      <c r="B2016">
        <v>90</v>
      </c>
      <c r="D2016" t="s">
        <v>1160</v>
      </c>
      <c r="E2016" t="s">
        <v>6174</v>
      </c>
      <c r="F2016" t="s">
        <v>20</v>
      </c>
      <c r="G2016" t="s">
        <v>182</v>
      </c>
      <c r="H2016">
        <v>11000000</v>
      </c>
      <c r="I2016">
        <v>2015</v>
      </c>
      <c r="J2016">
        <v>6.3</v>
      </c>
    </row>
    <row r="2017" spans="1:10" x14ac:dyDescent="0.3">
      <c r="A2017" t="s">
        <v>3520</v>
      </c>
      <c r="B2017">
        <v>100</v>
      </c>
      <c r="C2017">
        <v>2708188</v>
      </c>
      <c r="D2017" t="s">
        <v>936</v>
      </c>
      <c r="E2017" t="s">
        <v>6177</v>
      </c>
      <c r="F2017" t="s">
        <v>20</v>
      </c>
      <c r="G2017" t="s">
        <v>34</v>
      </c>
      <c r="H2017">
        <v>23000000</v>
      </c>
      <c r="I2017">
        <v>2009</v>
      </c>
      <c r="J2017">
        <v>6.2</v>
      </c>
    </row>
    <row r="2018" spans="1:10" x14ac:dyDescent="0.3">
      <c r="A2018" t="s">
        <v>6180</v>
      </c>
      <c r="B2018">
        <v>141</v>
      </c>
      <c r="C2018">
        <v>16123851</v>
      </c>
      <c r="D2018" t="s">
        <v>2190</v>
      </c>
      <c r="E2018" t="s">
        <v>6183</v>
      </c>
      <c r="F2018" t="s">
        <v>20</v>
      </c>
      <c r="G2018" t="s">
        <v>21</v>
      </c>
      <c r="H2018">
        <v>23000000</v>
      </c>
      <c r="I2018">
        <v>2004</v>
      </c>
      <c r="J2018">
        <v>6.2</v>
      </c>
    </row>
    <row r="2019" spans="1:10" x14ac:dyDescent="0.3">
      <c r="A2019" t="s">
        <v>6052</v>
      </c>
      <c r="B2019">
        <v>139</v>
      </c>
      <c r="D2019" t="s">
        <v>6186</v>
      </c>
      <c r="E2019" t="s">
        <v>6188</v>
      </c>
      <c r="F2019" t="s">
        <v>1279</v>
      </c>
      <c r="G2019" t="s">
        <v>601</v>
      </c>
      <c r="H2019">
        <v>23000000</v>
      </c>
      <c r="I2019">
        <v>2009</v>
      </c>
      <c r="J2019">
        <v>6.9</v>
      </c>
    </row>
    <row r="2020" spans="1:10" x14ac:dyDescent="0.3">
      <c r="A2020" t="s">
        <v>2262</v>
      </c>
      <c r="B2020">
        <v>114</v>
      </c>
      <c r="C2020">
        <v>71975611</v>
      </c>
      <c r="D2020" t="s">
        <v>4536</v>
      </c>
      <c r="E2020" t="s">
        <v>6191</v>
      </c>
      <c r="F2020" t="s">
        <v>20</v>
      </c>
      <c r="G2020" t="s">
        <v>21</v>
      </c>
      <c r="H2020">
        <v>25000000</v>
      </c>
      <c r="I2020">
        <v>2007</v>
      </c>
      <c r="J2020">
        <v>6.8</v>
      </c>
    </row>
    <row r="2021" spans="1:10" x14ac:dyDescent="0.3">
      <c r="A2021" t="s">
        <v>6193</v>
      </c>
      <c r="B2021">
        <v>96</v>
      </c>
      <c r="C2021">
        <v>38119483</v>
      </c>
      <c r="D2021" t="s">
        <v>1232</v>
      </c>
      <c r="E2021" t="s">
        <v>6196</v>
      </c>
      <c r="F2021" t="s">
        <v>20</v>
      </c>
      <c r="G2021" t="s">
        <v>21</v>
      </c>
      <c r="H2021">
        <v>22700000</v>
      </c>
      <c r="I2021">
        <v>1987</v>
      </c>
      <c r="J2021">
        <v>7.1</v>
      </c>
    </row>
    <row r="2022" spans="1:10" x14ac:dyDescent="0.3">
      <c r="A2022" t="s">
        <v>6198</v>
      </c>
      <c r="B2022">
        <v>111</v>
      </c>
      <c r="C2022">
        <v>4190530</v>
      </c>
      <c r="D2022" t="s">
        <v>2183</v>
      </c>
      <c r="E2022" t="s">
        <v>6200</v>
      </c>
      <c r="F2022" t="s">
        <v>20</v>
      </c>
      <c r="G2022" t="s">
        <v>251</v>
      </c>
      <c r="H2022">
        <v>22500000</v>
      </c>
      <c r="I2022">
        <v>2014</v>
      </c>
      <c r="J2022">
        <v>7.1</v>
      </c>
    </row>
    <row r="2023" spans="1:10" x14ac:dyDescent="0.3">
      <c r="A2023" t="s">
        <v>2018</v>
      </c>
      <c r="B2023">
        <v>127</v>
      </c>
      <c r="C2023">
        <v>217631306</v>
      </c>
      <c r="D2023" t="s">
        <v>6201</v>
      </c>
      <c r="E2023" t="s">
        <v>6202</v>
      </c>
      <c r="F2023" t="s">
        <v>20</v>
      </c>
      <c r="G2023" t="s">
        <v>21</v>
      </c>
      <c r="H2023">
        <v>22000000</v>
      </c>
      <c r="I2023">
        <v>1990</v>
      </c>
      <c r="J2023">
        <v>7</v>
      </c>
    </row>
    <row r="2024" spans="1:10" x14ac:dyDescent="0.3">
      <c r="A2024" t="s">
        <v>2243</v>
      </c>
      <c r="B2024">
        <v>107</v>
      </c>
      <c r="C2024">
        <v>176483808</v>
      </c>
      <c r="D2024" t="s">
        <v>1106</v>
      </c>
      <c r="E2024" t="s">
        <v>6204</v>
      </c>
      <c r="F2024" t="s">
        <v>20</v>
      </c>
      <c r="G2024" t="s">
        <v>21</v>
      </c>
      <c r="H2024">
        <v>23000000</v>
      </c>
      <c r="I2024">
        <v>1998</v>
      </c>
      <c r="J2024">
        <v>7.1</v>
      </c>
    </row>
    <row r="2025" spans="1:10" x14ac:dyDescent="0.3">
      <c r="A2025" t="s">
        <v>2664</v>
      </c>
      <c r="B2025">
        <v>97</v>
      </c>
      <c r="C2025">
        <v>144833357</v>
      </c>
      <c r="D2025" t="s">
        <v>3024</v>
      </c>
      <c r="E2025" t="s">
        <v>6205</v>
      </c>
      <c r="F2025" t="s">
        <v>20</v>
      </c>
      <c r="G2025" t="s">
        <v>21</v>
      </c>
      <c r="H2025">
        <v>22000000</v>
      </c>
      <c r="I2025">
        <v>1994</v>
      </c>
      <c r="J2025">
        <v>6.4</v>
      </c>
    </row>
    <row r="2026" spans="1:10" x14ac:dyDescent="0.3">
      <c r="A2026" t="s">
        <v>1347</v>
      </c>
      <c r="B2026">
        <v>127</v>
      </c>
      <c r="C2026">
        <v>75597042</v>
      </c>
      <c r="D2026" t="s">
        <v>4860</v>
      </c>
      <c r="E2026" t="s">
        <v>6206</v>
      </c>
      <c r="F2026" t="s">
        <v>20</v>
      </c>
      <c r="G2026" t="s">
        <v>21</v>
      </c>
      <c r="H2026">
        <v>20000000</v>
      </c>
      <c r="I2026">
        <v>2002</v>
      </c>
      <c r="J2026">
        <v>7</v>
      </c>
    </row>
    <row r="2027" spans="1:10" x14ac:dyDescent="0.3">
      <c r="A2027" t="s">
        <v>3213</v>
      </c>
      <c r="B2027">
        <v>110</v>
      </c>
      <c r="C2027">
        <v>90636983</v>
      </c>
      <c r="D2027" t="s">
        <v>4829</v>
      </c>
      <c r="E2027" t="s">
        <v>6208</v>
      </c>
      <c r="F2027" t="s">
        <v>20</v>
      </c>
      <c r="G2027" t="s">
        <v>21</v>
      </c>
      <c r="H2027">
        <v>22000000</v>
      </c>
      <c r="I2027">
        <v>2007</v>
      </c>
      <c r="J2027">
        <v>6.2</v>
      </c>
    </row>
    <row r="2028" spans="1:10" x14ac:dyDescent="0.3">
      <c r="A2028" t="s">
        <v>2363</v>
      </c>
      <c r="B2028">
        <v>135</v>
      </c>
      <c r="C2028">
        <v>70960517</v>
      </c>
      <c r="D2028" t="s">
        <v>146</v>
      </c>
      <c r="E2028" t="s">
        <v>6209</v>
      </c>
      <c r="F2028" t="s">
        <v>20</v>
      </c>
      <c r="G2028" t="s">
        <v>21</v>
      </c>
      <c r="H2028">
        <v>35000000</v>
      </c>
      <c r="I2028">
        <v>1995</v>
      </c>
      <c r="J2028">
        <v>7.5</v>
      </c>
    </row>
    <row r="2029" spans="1:10" x14ac:dyDescent="0.3">
      <c r="A2029" t="s">
        <v>4547</v>
      </c>
      <c r="B2029">
        <v>84</v>
      </c>
      <c r="C2029">
        <v>55762229</v>
      </c>
      <c r="D2029" t="s">
        <v>3420</v>
      </c>
      <c r="E2029" t="s">
        <v>6212</v>
      </c>
      <c r="F2029" t="s">
        <v>20</v>
      </c>
      <c r="G2029" t="s">
        <v>21</v>
      </c>
      <c r="H2029">
        <v>22000000</v>
      </c>
      <c r="I2029">
        <v>2001</v>
      </c>
      <c r="J2029">
        <v>4.8</v>
      </c>
    </row>
    <row r="2030" spans="1:10" x14ac:dyDescent="0.3">
      <c r="A2030" t="s">
        <v>5334</v>
      </c>
      <c r="B2030">
        <v>240</v>
      </c>
      <c r="D2030" t="s">
        <v>3692</v>
      </c>
      <c r="E2030" t="s">
        <v>6214</v>
      </c>
      <c r="F2030" t="s">
        <v>20</v>
      </c>
      <c r="G2030" t="s">
        <v>34</v>
      </c>
      <c r="H2030">
        <v>22000000</v>
      </c>
      <c r="I2030">
        <v>1982</v>
      </c>
      <c r="J2030">
        <v>8.1</v>
      </c>
    </row>
    <row r="2031" spans="1:10" x14ac:dyDescent="0.3">
      <c r="A2031" t="s">
        <v>4671</v>
      </c>
      <c r="B2031">
        <v>122</v>
      </c>
      <c r="C2031">
        <v>54235441</v>
      </c>
      <c r="D2031" t="s">
        <v>1649</v>
      </c>
      <c r="E2031" t="s">
        <v>6217</v>
      </c>
      <c r="F2031" t="s">
        <v>20</v>
      </c>
      <c r="G2031" t="s">
        <v>21</v>
      </c>
      <c r="H2031">
        <v>22000000</v>
      </c>
      <c r="I2031">
        <v>2014</v>
      </c>
      <c r="J2031">
        <v>7.3</v>
      </c>
    </row>
    <row r="2032" spans="1:10" x14ac:dyDescent="0.3">
      <c r="A2032" t="s">
        <v>4134</v>
      </c>
      <c r="B2032">
        <v>114</v>
      </c>
      <c r="C2032">
        <v>50728000</v>
      </c>
      <c r="D2032" t="s">
        <v>749</v>
      </c>
      <c r="E2032" t="s">
        <v>6219</v>
      </c>
      <c r="F2032" t="s">
        <v>20</v>
      </c>
      <c r="G2032" t="s">
        <v>21</v>
      </c>
      <c r="H2032">
        <v>22000000</v>
      </c>
      <c r="I2032">
        <v>1995</v>
      </c>
      <c r="J2032">
        <v>5.8</v>
      </c>
    </row>
    <row r="2033" spans="1:10" x14ac:dyDescent="0.3">
      <c r="A2033" t="s">
        <v>6221</v>
      </c>
      <c r="B2033">
        <v>132</v>
      </c>
      <c r="C2033">
        <v>40270895</v>
      </c>
      <c r="D2033" t="s">
        <v>2190</v>
      </c>
      <c r="E2033" t="s">
        <v>6222</v>
      </c>
      <c r="F2033" t="s">
        <v>20</v>
      </c>
      <c r="G2033" t="s">
        <v>21</v>
      </c>
      <c r="H2033">
        <v>22000000</v>
      </c>
      <c r="I2033">
        <v>2001</v>
      </c>
      <c r="J2033">
        <v>7.6</v>
      </c>
    </row>
    <row r="2034" spans="1:10" x14ac:dyDescent="0.3">
      <c r="A2034" t="s">
        <v>6223</v>
      </c>
      <c r="B2034">
        <v>170</v>
      </c>
      <c r="C2034">
        <v>59696176</v>
      </c>
      <c r="D2034" t="s">
        <v>3692</v>
      </c>
      <c r="E2034" t="s">
        <v>6225</v>
      </c>
      <c r="F2034" t="s">
        <v>20</v>
      </c>
      <c r="G2034" t="s">
        <v>21</v>
      </c>
      <c r="H2034">
        <v>22000000</v>
      </c>
      <c r="I2034">
        <v>2014</v>
      </c>
      <c r="J2034">
        <v>5.6</v>
      </c>
    </row>
    <row r="2035" spans="1:10" x14ac:dyDescent="0.3">
      <c r="A2035" t="s">
        <v>1065</v>
      </c>
      <c r="B2035">
        <v>133</v>
      </c>
      <c r="C2035">
        <v>51483949</v>
      </c>
      <c r="D2035" t="s">
        <v>903</v>
      </c>
      <c r="E2035" t="s">
        <v>6227</v>
      </c>
      <c r="F2035" t="s">
        <v>20</v>
      </c>
      <c r="G2035" t="s">
        <v>34</v>
      </c>
      <c r="H2035">
        <v>22000000</v>
      </c>
      <c r="I2035">
        <v>2003</v>
      </c>
      <c r="J2035">
        <v>7</v>
      </c>
    </row>
    <row r="2036" spans="1:10" x14ac:dyDescent="0.3">
      <c r="A2036" t="s">
        <v>2262</v>
      </c>
      <c r="B2036">
        <v>112</v>
      </c>
      <c r="C2036">
        <v>36020063</v>
      </c>
      <c r="D2036" t="s">
        <v>2588</v>
      </c>
      <c r="E2036" t="s">
        <v>6229</v>
      </c>
      <c r="F2036" t="s">
        <v>20</v>
      </c>
      <c r="G2036" t="s">
        <v>21</v>
      </c>
      <c r="H2036">
        <v>22000000</v>
      </c>
      <c r="I2036">
        <v>2005</v>
      </c>
      <c r="J2036">
        <v>6.6</v>
      </c>
    </row>
    <row r="2037" spans="1:10" x14ac:dyDescent="0.3">
      <c r="A2037" t="s">
        <v>1005</v>
      </c>
      <c r="B2037">
        <v>108</v>
      </c>
      <c r="C2037">
        <v>33313582</v>
      </c>
      <c r="D2037" t="s">
        <v>3325</v>
      </c>
      <c r="E2037" t="s">
        <v>6230</v>
      </c>
      <c r="F2037" t="s">
        <v>20</v>
      </c>
      <c r="G2037" t="s">
        <v>21</v>
      </c>
      <c r="H2037">
        <v>21000000</v>
      </c>
      <c r="I2037">
        <v>2009</v>
      </c>
      <c r="J2037">
        <v>6.5</v>
      </c>
    </row>
    <row r="2038" spans="1:10" x14ac:dyDescent="0.3">
      <c r="A2038" t="s">
        <v>5334</v>
      </c>
      <c r="B2038">
        <v>115</v>
      </c>
      <c r="C2038">
        <v>25842000</v>
      </c>
      <c r="D2038" t="s">
        <v>3919</v>
      </c>
      <c r="E2038" t="s">
        <v>6231</v>
      </c>
      <c r="F2038" t="s">
        <v>20</v>
      </c>
      <c r="G2038" t="s">
        <v>34</v>
      </c>
      <c r="H2038">
        <v>22000000</v>
      </c>
      <c r="I2038">
        <v>1993</v>
      </c>
      <c r="J2038">
        <v>7.4</v>
      </c>
    </row>
    <row r="2039" spans="1:10" x14ac:dyDescent="0.3">
      <c r="A2039" t="s">
        <v>6233</v>
      </c>
      <c r="B2039">
        <v>83</v>
      </c>
      <c r="C2039">
        <v>22264487</v>
      </c>
      <c r="D2039" t="s">
        <v>1099</v>
      </c>
      <c r="E2039" t="s">
        <v>6234</v>
      </c>
      <c r="F2039" t="s">
        <v>20</v>
      </c>
      <c r="G2039" t="s">
        <v>21</v>
      </c>
      <c r="H2039">
        <v>22000000</v>
      </c>
      <c r="I2039">
        <v>2005</v>
      </c>
      <c r="J2039">
        <v>4.5999999999999996</v>
      </c>
    </row>
    <row r="2040" spans="1:10" x14ac:dyDescent="0.3">
      <c r="A2040" t="s">
        <v>4740</v>
      </c>
      <c r="B2040">
        <v>105</v>
      </c>
      <c r="C2040">
        <v>30659817</v>
      </c>
      <c r="D2040" t="s">
        <v>1649</v>
      </c>
      <c r="E2040" t="s">
        <v>6238</v>
      </c>
      <c r="F2040" t="s">
        <v>20</v>
      </c>
      <c r="G2040" t="s">
        <v>21</v>
      </c>
      <c r="H2040">
        <v>26000000</v>
      </c>
      <c r="I2040">
        <v>2013</v>
      </c>
      <c r="J2040">
        <v>6.4</v>
      </c>
    </row>
    <row r="2041" spans="1:10" x14ac:dyDescent="0.3">
      <c r="A2041" t="s">
        <v>4605</v>
      </c>
      <c r="B2041">
        <v>108</v>
      </c>
      <c r="C2041">
        <v>3108216</v>
      </c>
      <c r="D2041" t="s">
        <v>6241</v>
      </c>
      <c r="E2041" t="s">
        <v>6243</v>
      </c>
      <c r="F2041" t="s">
        <v>20</v>
      </c>
      <c r="G2041" t="s">
        <v>34</v>
      </c>
      <c r="I2041">
        <v>2016</v>
      </c>
      <c r="J2041">
        <v>6.4</v>
      </c>
    </row>
    <row r="2042" spans="1:10" x14ac:dyDescent="0.3">
      <c r="A2042" t="s">
        <v>1426</v>
      </c>
      <c r="B2042">
        <v>96</v>
      </c>
      <c r="C2042">
        <v>19351569</v>
      </c>
      <c r="D2042" t="s">
        <v>2701</v>
      </c>
      <c r="E2042" t="s">
        <v>6246</v>
      </c>
      <c r="F2042" t="s">
        <v>20</v>
      </c>
      <c r="G2042" t="s">
        <v>21</v>
      </c>
      <c r="H2042">
        <v>22000000</v>
      </c>
      <c r="I2042">
        <v>2001</v>
      </c>
      <c r="J2042">
        <v>5.9</v>
      </c>
    </row>
    <row r="2043" spans="1:10" x14ac:dyDescent="0.3">
      <c r="A2043" t="s">
        <v>630</v>
      </c>
      <c r="B2043">
        <v>94</v>
      </c>
      <c r="C2043">
        <v>49002815</v>
      </c>
      <c r="D2043" t="s">
        <v>1974</v>
      </c>
      <c r="E2043" t="s">
        <v>6249</v>
      </c>
      <c r="F2043" t="s">
        <v>20</v>
      </c>
      <c r="G2043" t="s">
        <v>21</v>
      </c>
      <c r="H2043">
        <v>22000000</v>
      </c>
      <c r="I2043">
        <v>2012</v>
      </c>
      <c r="J2043">
        <v>6.4</v>
      </c>
    </row>
    <row r="2044" spans="1:10" x14ac:dyDescent="0.3">
      <c r="A2044" t="s">
        <v>3182</v>
      </c>
      <c r="B2044">
        <v>142</v>
      </c>
      <c r="C2044">
        <v>19283782</v>
      </c>
      <c r="D2044" t="s">
        <v>3299</v>
      </c>
      <c r="E2044" t="s">
        <v>6250</v>
      </c>
      <c r="F2044" t="s">
        <v>20</v>
      </c>
      <c r="G2044" t="s">
        <v>21</v>
      </c>
      <c r="H2044">
        <v>22000000</v>
      </c>
      <c r="I2044">
        <v>1999</v>
      </c>
      <c r="J2044">
        <v>6.6</v>
      </c>
    </row>
    <row r="2045" spans="1:10" x14ac:dyDescent="0.3">
      <c r="A2045" t="s">
        <v>4390</v>
      </c>
      <c r="B2045">
        <v>104</v>
      </c>
      <c r="C2045">
        <v>30059386</v>
      </c>
      <c r="D2045" t="s">
        <v>1099</v>
      </c>
      <c r="E2045" t="s">
        <v>6251</v>
      </c>
      <c r="F2045" t="s">
        <v>20</v>
      </c>
      <c r="G2045" t="s">
        <v>21</v>
      </c>
      <c r="H2045">
        <v>22000000</v>
      </c>
      <c r="I2045">
        <v>2001</v>
      </c>
      <c r="J2045">
        <v>6.9</v>
      </c>
    </row>
    <row r="2046" spans="1:10" x14ac:dyDescent="0.3">
      <c r="A2046" t="s">
        <v>6253</v>
      </c>
      <c r="B2046">
        <v>106</v>
      </c>
      <c r="C2046">
        <v>17951431</v>
      </c>
      <c r="D2046" t="s">
        <v>1403</v>
      </c>
      <c r="E2046" t="s">
        <v>6255</v>
      </c>
      <c r="F2046" t="s">
        <v>20</v>
      </c>
      <c r="G2046" t="s">
        <v>21</v>
      </c>
      <c r="H2046">
        <v>30000000</v>
      </c>
      <c r="I2046">
        <v>2001</v>
      </c>
      <c r="J2046">
        <v>5.8</v>
      </c>
    </row>
    <row r="2047" spans="1:10" x14ac:dyDescent="0.3">
      <c r="A2047" t="s">
        <v>4377</v>
      </c>
      <c r="B2047">
        <v>106</v>
      </c>
      <c r="C2047">
        <v>29997095</v>
      </c>
      <c r="D2047" t="s">
        <v>6256</v>
      </c>
      <c r="E2047" t="s">
        <v>6257</v>
      </c>
      <c r="F2047" t="s">
        <v>20</v>
      </c>
      <c r="G2047" t="s">
        <v>34</v>
      </c>
      <c r="H2047">
        <v>22000000</v>
      </c>
      <c r="I2047">
        <v>2016</v>
      </c>
      <c r="J2047">
        <v>6.4</v>
      </c>
    </row>
    <row r="2048" spans="1:10" x14ac:dyDescent="0.3">
      <c r="A2048" t="s">
        <v>6258</v>
      </c>
      <c r="B2048">
        <v>98</v>
      </c>
      <c r="C2048">
        <v>14252830</v>
      </c>
      <c r="D2048" t="s">
        <v>3970</v>
      </c>
      <c r="E2048" t="s">
        <v>6260</v>
      </c>
      <c r="F2048" t="s">
        <v>20</v>
      </c>
      <c r="G2048" t="s">
        <v>182</v>
      </c>
      <c r="H2048">
        <v>22000000</v>
      </c>
      <c r="I2048">
        <v>2001</v>
      </c>
      <c r="J2048">
        <v>5.3</v>
      </c>
    </row>
    <row r="2049" spans="1:10" x14ac:dyDescent="0.3">
      <c r="A2049" t="s">
        <v>3233</v>
      </c>
      <c r="B2049">
        <v>100</v>
      </c>
      <c r="C2049">
        <v>19783777</v>
      </c>
      <c r="D2049" t="s">
        <v>315</v>
      </c>
      <c r="E2049" t="s">
        <v>6262</v>
      </c>
      <c r="F2049" t="s">
        <v>20</v>
      </c>
      <c r="G2049" t="s">
        <v>21</v>
      </c>
      <c r="H2049">
        <v>22000000</v>
      </c>
      <c r="I2049">
        <v>2013</v>
      </c>
      <c r="J2049">
        <v>6.5</v>
      </c>
    </row>
    <row r="2050" spans="1:10" x14ac:dyDescent="0.3">
      <c r="A2050" t="s">
        <v>6263</v>
      </c>
      <c r="B2050">
        <v>95</v>
      </c>
      <c r="C2050">
        <v>13555988</v>
      </c>
      <c r="D2050" t="s">
        <v>532</v>
      </c>
      <c r="E2050" t="s">
        <v>6264</v>
      </c>
      <c r="F2050" t="s">
        <v>20</v>
      </c>
      <c r="G2050" t="s">
        <v>520</v>
      </c>
      <c r="H2050">
        <v>22000000</v>
      </c>
      <c r="I2050">
        <v>2000</v>
      </c>
      <c r="J2050">
        <v>5.7</v>
      </c>
    </row>
    <row r="2051" spans="1:10" x14ac:dyDescent="0.3">
      <c r="A2051" t="s">
        <v>2641</v>
      </c>
      <c r="B2051">
        <v>107</v>
      </c>
      <c r="C2051">
        <v>12784713</v>
      </c>
      <c r="D2051" t="s">
        <v>1099</v>
      </c>
      <c r="E2051" t="s">
        <v>6265</v>
      </c>
      <c r="F2051" t="s">
        <v>20</v>
      </c>
      <c r="G2051" t="s">
        <v>21</v>
      </c>
      <c r="H2051">
        <v>22000000</v>
      </c>
      <c r="I2051">
        <v>2004</v>
      </c>
      <c r="J2051">
        <v>6.7</v>
      </c>
    </row>
    <row r="2052" spans="1:10" x14ac:dyDescent="0.3">
      <c r="A2052" t="s">
        <v>6266</v>
      </c>
      <c r="B2052">
        <v>104</v>
      </c>
      <c r="C2052">
        <v>10696210</v>
      </c>
      <c r="D2052" t="s">
        <v>926</v>
      </c>
      <c r="E2052" t="s">
        <v>6267</v>
      </c>
      <c r="F2052" t="s">
        <v>20</v>
      </c>
      <c r="G2052" t="s">
        <v>21</v>
      </c>
      <c r="H2052">
        <v>23500000</v>
      </c>
      <c r="I2052">
        <v>1993</v>
      </c>
      <c r="J2052">
        <v>3.9</v>
      </c>
    </row>
    <row r="2053" spans="1:10" x14ac:dyDescent="0.3">
      <c r="A2053" t="s">
        <v>6268</v>
      </c>
      <c r="B2053">
        <v>104</v>
      </c>
      <c r="C2053">
        <v>5974653</v>
      </c>
      <c r="D2053" t="s">
        <v>178</v>
      </c>
      <c r="E2053" t="s">
        <v>6269</v>
      </c>
      <c r="F2053" t="s">
        <v>20</v>
      </c>
      <c r="G2053" t="s">
        <v>21</v>
      </c>
      <c r="H2053">
        <v>22000000</v>
      </c>
      <c r="I2053">
        <v>2001</v>
      </c>
      <c r="J2053">
        <v>4.0999999999999996</v>
      </c>
    </row>
    <row r="2054" spans="1:10" x14ac:dyDescent="0.3">
      <c r="A2054" t="s">
        <v>6270</v>
      </c>
      <c r="B2054">
        <v>143</v>
      </c>
      <c r="C2054">
        <v>5000000</v>
      </c>
      <c r="D2054" t="s">
        <v>6272</v>
      </c>
      <c r="E2054" t="s">
        <v>6274</v>
      </c>
      <c r="F2054" t="s">
        <v>20</v>
      </c>
      <c r="G2054" t="s">
        <v>21</v>
      </c>
      <c r="H2054">
        <v>25000000</v>
      </c>
      <c r="I2054">
        <v>1970</v>
      </c>
      <c r="J2054">
        <v>6.2</v>
      </c>
    </row>
    <row r="2055" spans="1:10" x14ac:dyDescent="0.3">
      <c r="A2055" t="s">
        <v>4590</v>
      </c>
      <c r="B2055">
        <v>77</v>
      </c>
      <c r="C2055">
        <v>9694105</v>
      </c>
      <c r="D2055" t="s">
        <v>1762</v>
      </c>
      <c r="E2055" t="s">
        <v>6276</v>
      </c>
      <c r="F2055" t="s">
        <v>20</v>
      </c>
      <c r="G2055" t="s">
        <v>21</v>
      </c>
      <c r="H2055">
        <v>22000000</v>
      </c>
      <c r="I2055">
        <v>1999</v>
      </c>
      <c r="J2055">
        <v>3.8</v>
      </c>
    </row>
    <row r="2056" spans="1:10" x14ac:dyDescent="0.3">
      <c r="A2056" t="s">
        <v>5468</v>
      </c>
      <c r="B2056">
        <v>96</v>
      </c>
      <c r="C2056">
        <v>16027866</v>
      </c>
      <c r="D2056" t="s">
        <v>227</v>
      </c>
      <c r="E2056" t="s">
        <v>6277</v>
      </c>
      <c r="F2056" t="s">
        <v>20</v>
      </c>
      <c r="G2056" t="s">
        <v>966</v>
      </c>
      <c r="H2056">
        <v>25000000</v>
      </c>
      <c r="I2056">
        <v>2015</v>
      </c>
      <c r="J2056">
        <v>5.0999999999999996</v>
      </c>
    </row>
    <row r="2057" spans="1:10" x14ac:dyDescent="0.3">
      <c r="A2057" t="s">
        <v>6278</v>
      </c>
      <c r="B2057">
        <v>114</v>
      </c>
      <c r="C2057">
        <v>4829497</v>
      </c>
      <c r="D2057" t="s">
        <v>146</v>
      </c>
      <c r="E2057" t="s">
        <v>6279</v>
      </c>
      <c r="F2057" t="s">
        <v>20</v>
      </c>
      <c r="G2057" t="s">
        <v>34</v>
      </c>
      <c r="I2057">
        <v>2004</v>
      </c>
      <c r="J2057">
        <v>6.4</v>
      </c>
    </row>
    <row r="2058" spans="1:10" x14ac:dyDescent="0.3">
      <c r="A2058" t="s">
        <v>863</v>
      </c>
      <c r="B2058">
        <v>145</v>
      </c>
      <c r="C2058">
        <v>4398392</v>
      </c>
      <c r="D2058" t="s">
        <v>4664</v>
      </c>
      <c r="E2058" t="s">
        <v>6281</v>
      </c>
      <c r="F2058" t="s">
        <v>6282</v>
      </c>
      <c r="G2058" t="s">
        <v>6283</v>
      </c>
      <c r="H2058">
        <v>21000000</v>
      </c>
      <c r="I2058">
        <v>2006</v>
      </c>
      <c r="J2058">
        <v>7.8</v>
      </c>
    </row>
    <row r="2059" spans="1:10" x14ac:dyDescent="0.3">
      <c r="A2059" t="s">
        <v>6284</v>
      </c>
      <c r="B2059">
        <v>116</v>
      </c>
      <c r="C2059">
        <v>1050445</v>
      </c>
      <c r="D2059" t="s">
        <v>6285</v>
      </c>
      <c r="E2059" t="s">
        <v>6286</v>
      </c>
      <c r="F2059" t="s">
        <v>965</v>
      </c>
      <c r="G2059" t="s">
        <v>966</v>
      </c>
      <c r="H2059">
        <v>22000000</v>
      </c>
      <c r="I2059">
        <v>2005</v>
      </c>
      <c r="J2059">
        <v>7.8</v>
      </c>
    </row>
    <row r="2060" spans="1:10" x14ac:dyDescent="0.3">
      <c r="A2060" t="s">
        <v>6287</v>
      </c>
      <c r="B2060">
        <v>100</v>
      </c>
      <c r="C2060">
        <v>13746550</v>
      </c>
      <c r="D2060" t="s">
        <v>942</v>
      </c>
      <c r="E2060" t="s">
        <v>6288</v>
      </c>
      <c r="F2060" t="s">
        <v>20</v>
      </c>
      <c r="G2060" t="s">
        <v>21</v>
      </c>
      <c r="H2060">
        <v>2000000</v>
      </c>
      <c r="I2060">
        <v>2012</v>
      </c>
      <c r="J2060">
        <v>6.1</v>
      </c>
    </row>
    <row r="2061" spans="1:10" x14ac:dyDescent="0.3">
      <c r="A2061" t="s">
        <v>5494</v>
      </c>
      <c r="B2061">
        <v>104</v>
      </c>
      <c r="C2061">
        <v>20668843</v>
      </c>
      <c r="D2061" t="s">
        <v>3707</v>
      </c>
      <c r="E2061" t="s">
        <v>6289</v>
      </c>
      <c r="F2061" t="s">
        <v>20</v>
      </c>
      <c r="G2061" t="s">
        <v>21</v>
      </c>
      <c r="H2061">
        <v>22000000</v>
      </c>
      <c r="I2061">
        <v>2008</v>
      </c>
      <c r="J2061">
        <v>5.8</v>
      </c>
    </row>
    <row r="2062" spans="1:10" x14ac:dyDescent="0.3">
      <c r="A2062" t="s">
        <v>6291</v>
      </c>
      <c r="B2062">
        <v>92</v>
      </c>
      <c r="C2062">
        <v>2963012</v>
      </c>
      <c r="D2062" t="s">
        <v>1265</v>
      </c>
      <c r="E2062" t="s">
        <v>6293</v>
      </c>
      <c r="F2062" t="s">
        <v>20</v>
      </c>
      <c r="G2062" t="s">
        <v>34</v>
      </c>
      <c r="H2062">
        <v>22000000</v>
      </c>
      <c r="I2062">
        <v>2014</v>
      </c>
      <c r="J2062">
        <v>6.3</v>
      </c>
    </row>
    <row r="2063" spans="1:10" x14ac:dyDescent="0.3">
      <c r="A2063" t="s">
        <v>2988</v>
      </c>
      <c r="B2063">
        <v>92</v>
      </c>
      <c r="D2063" t="s">
        <v>1201</v>
      </c>
      <c r="E2063" t="s">
        <v>6296</v>
      </c>
      <c r="F2063" t="s">
        <v>20</v>
      </c>
      <c r="G2063" t="s">
        <v>21</v>
      </c>
      <c r="H2063">
        <v>12000000</v>
      </c>
      <c r="I2063">
        <v>1977</v>
      </c>
      <c r="J2063">
        <v>7.7</v>
      </c>
    </row>
    <row r="2064" spans="1:10" x14ac:dyDescent="0.3">
      <c r="A2064" t="s">
        <v>6298</v>
      </c>
      <c r="B2064">
        <v>105</v>
      </c>
      <c r="C2064">
        <v>1796024</v>
      </c>
      <c r="D2064" t="s">
        <v>2588</v>
      </c>
      <c r="E2064" t="s">
        <v>6299</v>
      </c>
      <c r="F2064" t="s">
        <v>20</v>
      </c>
      <c r="G2064" t="s">
        <v>21</v>
      </c>
      <c r="H2064">
        <v>22000000</v>
      </c>
      <c r="I2064">
        <v>2010</v>
      </c>
      <c r="J2064">
        <v>5.4</v>
      </c>
    </row>
    <row r="2065" spans="1:10" x14ac:dyDescent="0.3">
      <c r="A2065" t="s">
        <v>5277</v>
      </c>
      <c r="B2065">
        <v>120</v>
      </c>
      <c r="C2065">
        <v>634277</v>
      </c>
      <c r="D2065" t="s">
        <v>6301</v>
      </c>
      <c r="E2065" t="s">
        <v>6303</v>
      </c>
      <c r="F2065" t="s">
        <v>965</v>
      </c>
      <c r="G2065" t="s">
        <v>966</v>
      </c>
      <c r="H2065">
        <v>16000000</v>
      </c>
      <c r="I2065">
        <v>2007</v>
      </c>
      <c r="J2065">
        <v>7.3</v>
      </c>
    </row>
    <row r="2066" spans="1:10" x14ac:dyDescent="0.3">
      <c r="A2066" t="s">
        <v>3081</v>
      </c>
      <c r="B2066">
        <v>116</v>
      </c>
      <c r="C2066">
        <v>11326836</v>
      </c>
      <c r="D2066" t="s">
        <v>1392</v>
      </c>
      <c r="E2066" t="s">
        <v>6305</v>
      </c>
      <c r="F2066" t="s">
        <v>20</v>
      </c>
      <c r="G2066" t="s">
        <v>21</v>
      </c>
      <c r="H2066">
        <v>22000000</v>
      </c>
      <c r="I2066">
        <v>2013</v>
      </c>
      <c r="J2066">
        <v>6.8</v>
      </c>
    </row>
    <row r="2067" spans="1:10" x14ac:dyDescent="0.3">
      <c r="A2067" t="s">
        <v>873</v>
      </c>
      <c r="B2067">
        <v>119</v>
      </c>
      <c r="C2067">
        <v>49024969</v>
      </c>
      <c r="D2067" t="s">
        <v>1403</v>
      </c>
      <c r="E2067" t="s">
        <v>6307</v>
      </c>
      <c r="F2067" t="s">
        <v>20</v>
      </c>
      <c r="G2067" t="s">
        <v>21</v>
      </c>
      <c r="H2067">
        <v>25000000</v>
      </c>
      <c r="I2067">
        <v>2007</v>
      </c>
      <c r="J2067">
        <v>7.3</v>
      </c>
    </row>
    <row r="2068" spans="1:10" x14ac:dyDescent="0.3">
      <c r="A2068" t="s">
        <v>1609</v>
      </c>
      <c r="B2068">
        <v>101</v>
      </c>
      <c r="C2068">
        <v>22294341</v>
      </c>
      <c r="D2068" t="s">
        <v>2674</v>
      </c>
      <c r="E2068" t="s">
        <v>6308</v>
      </c>
      <c r="F2068" t="s">
        <v>20</v>
      </c>
      <c r="G2068" t="s">
        <v>21</v>
      </c>
      <c r="H2068">
        <v>21500000</v>
      </c>
      <c r="I2068">
        <v>1996</v>
      </c>
      <c r="J2068">
        <v>6.5</v>
      </c>
    </row>
    <row r="2069" spans="1:10" x14ac:dyDescent="0.3">
      <c r="A2069" t="s">
        <v>3804</v>
      </c>
      <c r="B2069">
        <v>117</v>
      </c>
      <c r="C2069">
        <v>24362501</v>
      </c>
      <c r="D2069" t="s">
        <v>1392</v>
      </c>
      <c r="E2069" t="s">
        <v>6309</v>
      </c>
      <c r="F2069" t="s">
        <v>20</v>
      </c>
      <c r="G2069" t="s">
        <v>21</v>
      </c>
      <c r="H2069">
        <v>21500000</v>
      </c>
      <c r="I2069">
        <v>1999</v>
      </c>
      <c r="J2069">
        <v>7.2</v>
      </c>
    </row>
    <row r="2070" spans="1:10" x14ac:dyDescent="0.3">
      <c r="A2070" t="s">
        <v>6310</v>
      </c>
      <c r="B2070">
        <v>106</v>
      </c>
      <c r="D2070" t="s">
        <v>6312</v>
      </c>
      <c r="E2070" t="s">
        <v>6314</v>
      </c>
      <c r="F2070" t="s">
        <v>1800</v>
      </c>
      <c r="G2070" t="s">
        <v>2292</v>
      </c>
      <c r="H2070">
        <v>22000000</v>
      </c>
      <c r="I2070">
        <v>2013</v>
      </c>
      <c r="J2070">
        <v>6.7</v>
      </c>
    </row>
    <row r="2071" spans="1:10" x14ac:dyDescent="0.3">
      <c r="A2071" t="s">
        <v>2548</v>
      </c>
      <c r="B2071">
        <v>112</v>
      </c>
      <c r="C2071">
        <v>16684352</v>
      </c>
      <c r="D2071" t="s">
        <v>1106</v>
      </c>
      <c r="E2071" t="s">
        <v>6317</v>
      </c>
      <c r="F2071" t="s">
        <v>20</v>
      </c>
      <c r="G2071" t="s">
        <v>21</v>
      </c>
      <c r="H2071">
        <v>17000000</v>
      </c>
      <c r="I2071">
        <v>2012</v>
      </c>
      <c r="J2071">
        <v>6.3</v>
      </c>
    </row>
    <row r="2072" spans="1:10" x14ac:dyDescent="0.3">
      <c r="A2072" t="s">
        <v>2363</v>
      </c>
      <c r="B2072">
        <v>136</v>
      </c>
      <c r="C2072">
        <v>46700000</v>
      </c>
      <c r="D2072" t="s">
        <v>30</v>
      </c>
      <c r="E2072" t="s">
        <v>6320</v>
      </c>
      <c r="F2072" t="s">
        <v>20</v>
      </c>
      <c r="G2072" t="s">
        <v>21</v>
      </c>
      <c r="H2072">
        <v>21000000</v>
      </c>
      <c r="I2072">
        <v>1982</v>
      </c>
      <c r="J2072">
        <v>5.9</v>
      </c>
    </row>
    <row r="2073" spans="1:10" x14ac:dyDescent="0.3">
      <c r="A2073" t="s">
        <v>6322</v>
      </c>
      <c r="B2073">
        <v>81</v>
      </c>
      <c r="C2073">
        <v>52008288</v>
      </c>
      <c r="D2073" t="s">
        <v>6323</v>
      </c>
      <c r="E2073" t="s">
        <v>6324</v>
      </c>
      <c r="F2073" t="s">
        <v>20</v>
      </c>
      <c r="G2073" t="s">
        <v>21</v>
      </c>
      <c r="H2073">
        <v>21000000</v>
      </c>
      <c r="I2073">
        <v>1999</v>
      </c>
      <c r="J2073">
        <v>7.8</v>
      </c>
    </row>
    <row r="2074" spans="1:10" x14ac:dyDescent="0.3">
      <c r="A2074" t="s">
        <v>1285</v>
      </c>
      <c r="B2074">
        <v>87</v>
      </c>
      <c r="C2074">
        <v>8579684</v>
      </c>
      <c r="D2074" t="s">
        <v>1099</v>
      </c>
      <c r="E2074" t="s">
        <v>6325</v>
      </c>
      <c r="F2074" t="s">
        <v>20</v>
      </c>
      <c r="G2074" t="s">
        <v>21</v>
      </c>
      <c r="H2074">
        <v>9000000</v>
      </c>
      <c r="I2074">
        <v>2007</v>
      </c>
      <c r="J2074">
        <v>7.4</v>
      </c>
    </row>
    <row r="2075" spans="1:10" x14ac:dyDescent="0.3">
      <c r="A2075" t="s">
        <v>6326</v>
      </c>
      <c r="B2075">
        <v>96</v>
      </c>
      <c r="C2075">
        <v>42660000</v>
      </c>
      <c r="D2075" t="s">
        <v>111</v>
      </c>
      <c r="E2075" t="s">
        <v>6327</v>
      </c>
      <c r="F2075" t="s">
        <v>20</v>
      </c>
      <c r="G2075" t="s">
        <v>21</v>
      </c>
      <c r="H2075">
        <v>17000000</v>
      </c>
      <c r="I2075">
        <v>1993</v>
      </c>
      <c r="J2075">
        <v>4.8</v>
      </c>
    </row>
    <row r="2076" spans="1:10" x14ac:dyDescent="0.3">
      <c r="A2076" t="s">
        <v>2602</v>
      </c>
      <c r="B2076">
        <v>106</v>
      </c>
      <c r="C2076">
        <v>40219708</v>
      </c>
      <c r="D2076" t="s">
        <v>2423</v>
      </c>
      <c r="E2076" t="s">
        <v>6329</v>
      </c>
      <c r="F2076" t="s">
        <v>20</v>
      </c>
      <c r="G2076" t="s">
        <v>21</v>
      </c>
      <c r="H2076">
        <v>21000000</v>
      </c>
      <c r="I2076">
        <v>2001</v>
      </c>
      <c r="J2076">
        <v>6.3</v>
      </c>
    </row>
    <row r="2077" spans="1:10" x14ac:dyDescent="0.3">
      <c r="A2077" t="s">
        <v>2641</v>
      </c>
      <c r="B2077">
        <v>122</v>
      </c>
      <c r="C2077">
        <v>132088910</v>
      </c>
      <c r="D2077" t="s">
        <v>936</v>
      </c>
      <c r="E2077" t="s">
        <v>6331</v>
      </c>
      <c r="F2077" t="s">
        <v>20</v>
      </c>
      <c r="G2077" t="s">
        <v>21</v>
      </c>
      <c r="H2077">
        <v>21000000</v>
      </c>
      <c r="I2077">
        <v>2012</v>
      </c>
      <c r="J2077">
        <v>7.8</v>
      </c>
    </row>
    <row r="2078" spans="1:10" x14ac:dyDescent="0.3">
      <c r="A2078" t="s">
        <v>3408</v>
      </c>
      <c r="B2078">
        <v>123</v>
      </c>
      <c r="C2078">
        <v>36581633</v>
      </c>
      <c r="D2078" t="s">
        <v>1133</v>
      </c>
      <c r="E2078" t="s">
        <v>6332</v>
      </c>
      <c r="F2078" t="s">
        <v>20</v>
      </c>
      <c r="G2078" t="s">
        <v>520</v>
      </c>
      <c r="H2078">
        <v>21000000</v>
      </c>
      <c r="I2078">
        <v>2007</v>
      </c>
      <c r="J2078">
        <v>7.5</v>
      </c>
    </row>
    <row r="2079" spans="1:10" x14ac:dyDescent="0.3">
      <c r="A2079" t="s">
        <v>5734</v>
      </c>
      <c r="B2079">
        <v>133</v>
      </c>
      <c r="C2079">
        <v>37721949</v>
      </c>
      <c r="D2079" t="s">
        <v>2190</v>
      </c>
      <c r="E2079" t="s">
        <v>6333</v>
      </c>
      <c r="F2079" t="s">
        <v>20</v>
      </c>
      <c r="G2079" t="s">
        <v>21</v>
      </c>
      <c r="I2079">
        <v>2010</v>
      </c>
      <c r="J2079">
        <v>6</v>
      </c>
    </row>
    <row r="2080" spans="1:10" x14ac:dyDescent="0.3">
      <c r="A2080" t="s">
        <v>745</v>
      </c>
      <c r="B2080">
        <v>92</v>
      </c>
      <c r="C2080">
        <v>25296447</v>
      </c>
      <c r="D2080" t="s">
        <v>227</v>
      </c>
      <c r="E2080" t="s">
        <v>6335</v>
      </c>
      <c r="F2080" t="s">
        <v>20</v>
      </c>
      <c r="G2080" t="s">
        <v>966</v>
      </c>
      <c r="H2080">
        <v>21000000</v>
      </c>
      <c r="I2080">
        <v>2002</v>
      </c>
      <c r="J2080">
        <v>6.8</v>
      </c>
    </row>
    <row r="2081" spans="1:10" x14ac:dyDescent="0.3">
      <c r="A2081" t="s">
        <v>5460</v>
      </c>
      <c r="B2081">
        <v>110</v>
      </c>
      <c r="C2081">
        <v>24848292</v>
      </c>
      <c r="D2081" t="s">
        <v>2104</v>
      </c>
      <c r="E2081" t="s">
        <v>6337</v>
      </c>
      <c r="F2081" t="s">
        <v>20</v>
      </c>
      <c r="G2081" t="s">
        <v>21</v>
      </c>
      <c r="H2081">
        <v>20000000</v>
      </c>
      <c r="I2081">
        <v>2008</v>
      </c>
      <c r="J2081">
        <v>6.6</v>
      </c>
    </row>
    <row r="2082" spans="1:10" x14ac:dyDescent="0.3">
      <c r="A2082" t="s">
        <v>6339</v>
      </c>
      <c r="B2082">
        <v>104</v>
      </c>
      <c r="C2082">
        <v>17757087</v>
      </c>
      <c r="D2082" t="s">
        <v>2743</v>
      </c>
      <c r="E2082" t="s">
        <v>6341</v>
      </c>
      <c r="F2082" t="s">
        <v>20</v>
      </c>
      <c r="G2082" t="s">
        <v>21</v>
      </c>
      <c r="H2082">
        <v>21000000</v>
      </c>
      <c r="I2082">
        <v>1999</v>
      </c>
      <c r="J2082">
        <v>4.5999999999999996</v>
      </c>
    </row>
    <row r="2083" spans="1:10" x14ac:dyDescent="0.3">
      <c r="A2083" t="s">
        <v>28</v>
      </c>
      <c r="B2083">
        <v>98</v>
      </c>
      <c r="C2083">
        <v>9430988</v>
      </c>
      <c r="D2083" t="s">
        <v>936</v>
      </c>
      <c r="E2083" t="s">
        <v>6346</v>
      </c>
      <c r="F2083" t="s">
        <v>20</v>
      </c>
      <c r="G2083" t="s">
        <v>21</v>
      </c>
      <c r="H2083">
        <v>17000000</v>
      </c>
      <c r="I2083">
        <v>2009</v>
      </c>
      <c r="J2083">
        <v>7.1</v>
      </c>
    </row>
    <row r="2084" spans="1:10" x14ac:dyDescent="0.3">
      <c r="A2084" t="s">
        <v>6347</v>
      </c>
      <c r="B2084">
        <v>120</v>
      </c>
      <c r="C2084">
        <v>16284360</v>
      </c>
      <c r="D2084" t="s">
        <v>1649</v>
      </c>
      <c r="E2084" t="s">
        <v>6348</v>
      </c>
      <c r="F2084" t="s">
        <v>20</v>
      </c>
      <c r="G2084" t="s">
        <v>21</v>
      </c>
      <c r="H2084">
        <v>21000000</v>
      </c>
      <c r="I2084">
        <v>2008</v>
      </c>
      <c r="J2084">
        <v>6.1</v>
      </c>
    </row>
    <row r="2085" spans="1:10" x14ac:dyDescent="0.3">
      <c r="A2085" t="s">
        <v>1230</v>
      </c>
      <c r="B2085">
        <v>112</v>
      </c>
      <c r="C2085">
        <v>6830957</v>
      </c>
      <c r="D2085" t="s">
        <v>146</v>
      </c>
      <c r="E2085" t="s">
        <v>6349</v>
      </c>
      <c r="F2085" t="s">
        <v>20</v>
      </c>
      <c r="G2085" t="s">
        <v>21</v>
      </c>
      <c r="H2085">
        <v>21000000</v>
      </c>
      <c r="I2085">
        <v>2002</v>
      </c>
      <c r="J2085">
        <v>6.7</v>
      </c>
    </row>
    <row r="2086" spans="1:10" x14ac:dyDescent="0.3">
      <c r="A2086" t="s">
        <v>6350</v>
      </c>
      <c r="B2086">
        <v>127</v>
      </c>
      <c r="C2086">
        <v>24104113</v>
      </c>
      <c r="D2086" t="s">
        <v>1265</v>
      </c>
      <c r="E2086" t="s">
        <v>6351</v>
      </c>
      <c r="F2086" t="s">
        <v>20</v>
      </c>
      <c r="G2086" t="s">
        <v>966</v>
      </c>
      <c r="H2086">
        <v>20000000</v>
      </c>
      <c r="I2086">
        <v>2011</v>
      </c>
      <c r="J2086">
        <v>7.1</v>
      </c>
    </row>
    <row r="2087" spans="1:10" x14ac:dyDescent="0.3">
      <c r="A2087" t="s">
        <v>6352</v>
      </c>
      <c r="B2087">
        <v>102</v>
      </c>
      <c r="C2087">
        <v>15593</v>
      </c>
      <c r="D2087" t="s">
        <v>936</v>
      </c>
      <c r="E2087" t="s">
        <v>6354</v>
      </c>
      <c r="F2087" t="s">
        <v>20</v>
      </c>
      <c r="G2087" t="s">
        <v>21</v>
      </c>
      <c r="H2087">
        <v>21000000</v>
      </c>
      <c r="I2087">
        <v>1999</v>
      </c>
      <c r="J2087">
        <v>5.8</v>
      </c>
    </row>
    <row r="2088" spans="1:10" x14ac:dyDescent="0.3">
      <c r="A2088" t="s">
        <v>5549</v>
      </c>
      <c r="B2088">
        <v>91</v>
      </c>
      <c r="C2088">
        <v>958319</v>
      </c>
      <c r="D2088" t="s">
        <v>2190</v>
      </c>
      <c r="E2088" t="s">
        <v>6356</v>
      </c>
      <c r="F2088" t="s">
        <v>20</v>
      </c>
      <c r="G2088" t="s">
        <v>21</v>
      </c>
      <c r="H2088">
        <v>21000000</v>
      </c>
      <c r="I2088">
        <v>2011</v>
      </c>
      <c r="J2088">
        <v>6.7</v>
      </c>
    </row>
    <row r="2089" spans="1:10" x14ac:dyDescent="0.3">
      <c r="A2089" t="s">
        <v>6357</v>
      </c>
      <c r="B2089">
        <v>114</v>
      </c>
      <c r="C2089">
        <v>69700000</v>
      </c>
      <c r="D2089" t="s">
        <v>3684</v>
      </c>
      <c r="E2089" t="s">
        <v>6358</v>
      </c>
      <c r="F2089" t="s">
        <v>20</v>
      </c>
      <c r="G2089" t="s">
        <v>21</v>
      </c>
      <c r="H2089">
        <v>35000000</v>
      </c>
      <c r="I2089">
        <v>1982</v>
      </c>
      <c r="J2089">
        <v>5.8</v>
      </c>
    </row>
    <row r="2090" spans="1:10" x14ac:dyDescent="0.3">
      <c r="A2090" t="s">
        <v>3375</v>
      </c>
      <c r="B2090">
        <v>115</v>
      </c>
      <c r="C2090">
        <v>2840417</v>
      </c>
      <c r="D2090" t="s">
        <v>2743</v>
      </c>
      <c r="E2090" t="s">
        <v>6360</v>
      </c>
      <c r="F2090" t="s">
        <v>20</v>
      </c>
      <c r="G2090" t="s">
        <v>182</v>
      </c>
      <c r="H2090">
        <v>31000000</v>
      </c>
      <c r="I2090">
        <v>1999</v>
      </c>
      <c r="J2090">
        <v>6.8</v>
      </c>
    </row>
    <row r="2091" spans="1:10" x14ac:dyDescent="0.3">
      <c r="A2091" t="s">
        <v>264</v>
      </c>
      <c r="B2091">
        <v>115</v>
      </c>
      <c r="C2091">
        <v>242374454</v>
      </c>
      <c r="D2091" t="s">
        <v>87</v>
      </c>
      <c r="E2091" t="s">
        <v>6361</v>
      </c>
      <c r="F2091" t="s">
        <v>20</v>
      </c>
      <c r="G2091" t="s">
        <v>21</v>
      </c>
      <c r="H2091">
        <v>18000000</v>
      </c>
      <c r="I2091">
        <v>1981</v>
      </c>
      <c r="J2091">
        <v>8.5</v>
      </c>
    </row>
    <row r="2092" spans="1:10" x14ac:dyDescent="0.3">
      <c r="A2092" t="s">
        <v>832</v>
      </c>
      <c r="B2092">
        <v>120</v>
      </c>
      <c r="C2092">
        <v>173585516</v>
      </c>
      <c r="D2092" t="s">
        <v>1540</v>
      </c>
      <c r="E2092" t="s">
        <v>6362</v>
      </c>
      <c r="F2092" t="s">
        <v>20</v>
      </c>
      <c r="G2092" t="s">
        <v>21</v>
      </c>
      <c r="H2092">
        <v>18000000</v>
      </c>
      <c r="I2092">
        <v>1992</v>
      </c>
      <c r="J2092">
        <v>6.6</v>
      </c>
    </row>
    <row r="2093" spans="1:10" x14ac:dyDescent="0.3">
      <c r="A2093" t="s">
        <v>264</v>
      </c>
      <c r="B2093">
        <v>135</v>
      </c>
      <c r="C2093">
        <v>128300000</v>
      </c>
      <c r="D2093" t="s">
        <v>1216</v>
      </c>
      <c r="E2093" t="s">
        <v>6364</v>
      </c>
      <c r="F2093" t="s">
        <v>20</v>
      </c>
      <c r="G2093" t="s">
        <v>21</v>
      </c>
      <c r="H2093">
        <v>19400870</v>
      </c>
      <c r="I2093">
        <v>1977</v>
      </c>
      <c r="J2093">
        <v>7.7</v>
      </c>
    </row>
    <row r="2094" spans="1:10" x14ac:dyDescent="0.3">
      <c r="A2094" t="s">
        <v>6365</v>
      </c>
      <c r="B2094">
        <v>90</v>
      </c>
      <c r="C2094">
        <v>20259297</v>
      </c>
      <c r="D2094" t="s">
        <v>2046</v>
      </c>
      <c r="E2094" t="s">
        <v>6367</v>
      </c>
      <c r="F2094" t="s">
        <v>20</v>
      </c>
      <c r="G2094" t="s">
        <v>21</v>
      </c>
      <c r="H2094">
        <v>20000000</v>
      </c>
      <c r="I2094">
        <v>2006</v>
      </c>
      <c r="J2094">
        <v>4.7</v>
      </c>
    </row>
    <row r="2095" spans="1:10" x14ac:dyDescent="0.3">
      <c r="A2095" t="s">
        <v>1142</v>
      </c>
      <c r="B2095">
        <v>100</v>
      </c>
      <c r="C2095">
        <v>153665036</v>
      </c>
      <c r="D2095" t="s">
        <v>287</v>
      </c>
      <c r="E2095" t="s">
        <v>6368</v>
      </c>
      <c r="F2095" t="s">
        <v>20</v>
      </c>
      <c r="G2095" t="s">
        <v>21</v>
      </c>
      <c r="H2095">
        <v>28000000</v>
      </c>
      <c r="I2095">
        <v>1987</v>
      </c>
      <c r="J2095">
        <v>6.4</v>
      </c>
    </row>
    <row r="2096" spans="1:10" x14ac:dyDescent="0.3">
      <c r="A2096" t="s">
        <v>1694</v>
      </c>
      <c r="B2096">
        <v>105</v>
      </c>
      <c r="C2096">
        <v>132541238</v>
      </c>
      <c r="D2096" t="s">
        <v>1099</v>
      </c>
      <c r="E2096" t="s">
        <v>6370</v>
      </c>
      <c r="F2096" t="s">
        <v>20</v>
      </c>
      <c r="G2096" t="s">
        <v>21</v>
      </c>
      <c r="H2096">
        <v>33000000</v>
      </c>
      <c r="I2096">
        <v>2003</v>
      </c>
      <c r="J2096">
        <v>5.5</v>
      </c>
    </row>
    <row r="2097" spans="1:10" x14ac:dyDescent="0.3">
      <c r="A2097" t="s">
        <v>1769</v>
      </c>
      <c r="B2097">
        <v>138</v>
      </c>
      <c r="C2097">
        <v>130727000</v>
      </c>
      <c r="D2097" t="s">
        <v>4102</v>
      </c>
      <c r="E2097" t="s">
        <v>6372</v>
      </c>
      <c r="F2097" t="s">
        <v>20</v>
      </c>
      <c r="G2097" t="s">
        <v>21</v>
      </c>
      <c r="H2097">
        <v>19000000</v>
      </c>
      <c r="I2097">
        <v>1991</v>
      </c>
      <c r="J2097">
        <v>8.6</v>
      </c>
    </row>
    <row r="2098" spans="1:10" x14ac:dyDescent="0.3">
      <c r="A2098" t="s">
        <v>6373</v>
      </c>
      <c r="B2098">
        <v>94</v>
      </c>
      <c r="C2098">
        <v>121697350</v>
      </c>
      <c r="D2098" t="s">
        <v>3970</v>
      </c>
      <c r="E2098" t="s">
        <v>6374</v>
      </c>
      <c r="F2098" t="s">
        <v>20</v>
      </c>
      <c r="G2098" t="s">
        <v>21</v>
      </c>
      <c r="H2098">
        <v>20000000</v>
      </c>
      <c r="I2098">
        <v>1992</v>
      </c>
      <c r="J2098">
        <v>7</v>
      </c>
    </row>
    <row r="2099" spans="1:10" x14ac:dyDescent="0.3">
      <c r="A2099" t="s">
        <v>6375</v>
      </c>
      <c r="B2099">
        <v>101</v>
      </c>
      <c r="C2099">
        <v>117224271</v>
      </c>
      <c r="D2099" t="s">
        <v>6377</v>
      </c>
      <c r="E2099" t="s">
        <v>6379</v>
      </c>
      <c r="F2099" t="s">
        <v>20</v>
      </c>
      <c r="G2099" t="s">
        <v>21</v>
      </c>
      <c r="H2099">
        <v>20000000</v>
      </c>
      <c r="I2099">
        <v>2010</v>
      </c>
      <c r="J2099">
        <v>7.1</v>
      </c>
    </row>
    <row r="2100" spans="1:10" x14ac:dyDescent="0.3">
      <c r="A2100" t="s">
        <v>6381</v>
      </c>
      <c r="B2100">
        <v>131</v>
      </c>
      <c r="C2100">
        <v>102922376</v>
      </c>
      <c r="D2100" t="s">
        <v>5193</v>
      </c>
      <c r="E2100" t="s">
        <v>6383</v>
      </c>
      <c r="F2100" t="s">
        <v>20</v>
      </c>
      <c r="G2100" t="s">
        <v>21</v>
      </c>
      <c r="H2100">
        <v>20000000</v>
      </c>
      <c r="I2100">
        <v>1978</v>
      </c>
      <c r="J2100">
        <v>5.7</v>
      </c>
    </row>
    <row r="2101" spans="1:10" x14ac:dyDescent="0.3">
      <c r="A2101" t="s">
        <v>1037</v>
      </c>
      <c r="B2101">
        <v>91</v>
      </c>
      <c r="C2101">
        <v>94497271</v>
      </c>
      <c r="D2101" t="s">
        <v>6385</v>
      </c>
      <c r="E2101" t="s">
        <v>6386</v>
      </c>
      <c r="F2101" t="s">
        <v>20</v>
      </c>
      <c r="G2101" t="s">
        <v>21</v>
      </c>
      <c r="H2101">
        <v>20000000</v>
      </c>
      <c r="I2101">
        <v>2008</v>
      </c>
      <c r="J2101">
        <v>3.7</v>
      </c>
    </row>
    <row r="2102" spans="1:10" x14ac:dyDescent="0.3">
      <c r="A2102" t="s">
        <v>225</v>
      </c>
      <c r="B2102">
        <v>112</v>
      </c>
      <c r="C2102">
        <v>137387272</v>
      </c>
      <c r="D2102" t="s">
        <v>1959</v>
      </c>
      <c r="E2102" t="s">
        <v>6388</v>
      </c>
      <c r="F2102" t="s">
        <v>20</v>
      </c>
      <c r="G2102" t="s">
        <v>21</v>
      </c>
      <c r="H2102">
        <v>20000000</v>
      </c>
      <c r="I2102">
        <v>2013</v>
      </c>
      <c r="J2102">
        <v>7.5</v>
      </c>
    </row>
    <row r="2103" spans="1:10" x14ac:dyDescent="0.3">
      <c r="A2103" t="s">
        <v>2606</v>
      </c>
      <c r="B2103">
        <v>95</v>
      </c>
      <c r="C2103">
        <v>82301521</v>
      </c>
      <c r="D2103" t="s">
        <v>5886</v>
      </c>
      <c r="E2103" t="s">
        <v>6390</v>
      </c>
      <c r="F2103" t="s">
        <v>20</v>
      </c>
      <c r="G2103" t="s">
        <v>21</v>
      </c>
      <c r="H2103">
        <v>32000000</v>
      </c>
      <c r="I2103">
        <v>2005</v>
      </c>
      <c r="J2103">
        <v>4.5999999999999996</v>
      </c>
    </row>
    <row r="2104" spans="1:10" x14ac:dyDescent="0.3">
      <c r="A2104" t="s">
        <v>2728</v>
      </c>
      <c r="B2104">
        <v>100</v>
      </c>
      <c r="C2104">
        <v>84518155</v>
      </c>
      <c r="D2104" t="s">
        <v>1099</v>
      </c>
      <c r="E2104" t="s">
        <v>6392</v>
      </c>
      <c r="F2104" t="s">
        <v>20</v>
      </c>
      <c r="G2104" t="s">
        <v>21</v>
      </c>
      <c r="H2104">
        <v>20000000</v>
      </c>
      <c r="I2104">
        <v>2014</v>
      </c>
      <c r="J2104">
        <v>4.9000000000000004</v>
      </c>
    </row>
    <row r="2105" spans="1:10" x14ac:dyDescent="0.3">
      <c r="A2105" t="s">
        <v>5537</v>
      </c>
      <c r="B2105">
        <v>108</v>
      </c>
      <c r="C2105">
        <v>81257845</v>
      </c>
      <c r="D2105" t="s">
        <v>3970</v>
      </c>
      <c r="E2105" t="s">
        <v>6393</v>
      </c>
      <c r="F2105" t="s">
        <v>20</v>
      </c>
      <c r="G2105" t="s">
        <v>21</v>
      </c>
      <c r="H2105">
        <v>35000000</v>
      </c>
      <c r="I2105">
        <v>2003</v>
      </c>
      <c r="J2105">
        <v>7.1</v>
      </c>
    </row>
    <row r="2106" spans="1:10" x14ac:dyDescent="0.3">
      <c r="A2106" t="s">
        <v>1523</v>
      </c>
      <c r="B2106">
        <v>101</v>
      </c>
      <c r="C2106">
        <v>70360285</v>
      </c>
      <c r="D2106" t="s">
        <v>178</v>
      </c>
      <c r="E2106" t="s">
        <v>6395</v>
      </c>
      <c r="F2106" t="s">
        <v>20</v>
      </c>
      <c r="G2106" t="s">
        <v>21</v>
      </c>
      <c r="H2106">
        <v>18000000</v>
      </c>
      <c r="I2106">
        <v>1995</v>
      </c>
      <c r="J2106">
        <v>5.8</v>
      </c>
    </row>
    <row r="2107" spans="1:10" x14ac:dyDescent="0.3">
      <c r="A2107" t="s">
        <v>2475</v>
      </c>
      <c r="B2107">
        <v>109</v>
      </c>
      <c r="C2107">
        <v>69148997</v>
      </c>
      <c r="D2107" t="s">
        <v>678</v>
      </c>
      <c r="E2107" t="s">
        <v>6396</v>
      </c>
      <c r="F2107" t="s">
        <v>20</v>
      </c>
      <c r="G2107" t="s">
        <v>21</v>
      </c>
      <c r="H2107">
        <v>37000000</v>
      </c>
      <c r="I2107">
        <v>2004</v>
      </c>
      <c r="J2107">
        <v>5.4</v>
      </c>
    </row>
    <row r="2108" spans="1:10" x14ac:dyDescent="0.3">
      <c r="A2108" t="s">
        <v>4978</v>
      </c>
      <c r="B2108">
        <v>115</v>
      </c>
      <c r="C2108">
        <v>82624961</v>
      </c>
      <c r="D2108" t="s">
        <v>1649</v>
      </c>
      <c r="E2108" t="s">
        <v>6399</v>
      </c>
      <c r="F2108" t="s">
        <v>20</v>
      </c>
      <c r="G2108" t="s">
        <v>21</v>
      </c>
      <c r="H2108">
        <v>20000000</v>
      </c>
      <c r="I2108">
        <v>2011</v>
      </c>
      <c r="J2108">
        <v>7.3</v>
      </c>
    </row>
    <row r="2109" spans="1:10" x14ac:dyDescent="0.3">
      <c r="A2109" t="s">
        <v>1585</v>
      </c>
      <c r="B2109">
        <v>117</v>
      </c>
      <c r="C2109">
        <v>67325559</v>
      </c>
      <c r="D2109" t="s">
        <v>6401</v>
      </c>
      <c r="E2109" t="s">
        <v>6402</v>
      </c>
      <c r="F2109" t="s">
        <v>20</v>
      </c>
      <c r="G2109" t="s">
        <v>21</v>
      </c>
      <c r="H2109">
        <v>20000000</v>
      </c>
      <c r="I2109">
        <v>2003</v>
      </c>
      <c r="J2109">
        <v>7.1</v>
      </c>
    </row>
    <row r="2110" spans="1:10" x14ac:dyDescent="0.3">
      <c r="A2110" t="s">
        <v>3828</v>
      </c>
      <c r="B2110">
        <v>107</v>
      </c>
      <c r="C2110">
        <v>62933793</v>
      </c>
      <c r="D2110" t="s">
        <v>6405</v>
      </c>
      <c r="E2110" t="s">
        <v>6406</v>
      </c>
      <c r="F2110" t="s">
        <v>20</v>
      </c>
      <c r="G2110" t="s">
        <v>21</v>
      </c>
      <c r="H2110">
        <v>20000000</v>
      </c>
      <c r="I2110">
        <v>2010</v>
      </c>
      <c r="J2110">
        <v>5.8</v>
      </c>
    </row>
    <row r="2111" spans="1:10" x14ac:dyDescent="0.3">
      <c r="A2111" t="s">
        <v>6408</v>
      </c>
      <c r="B2111">
        <v>134</v>
      </c>
      <c r="C2111">
        <v>56667870</v>
      </c>
      <c r="D2111" t="s">
        <v>3692</v>
      </c>
      <c r="E2111" t="s">
        <v>6409</v>
      </c>
      <c r="F2111" t="s">
        <v>20</v>
      </c>
      <c r="G2111" t="s">
        <v>21</v>
      </c>
      <c r="H2111">
        <v>20000000</v>
      </c>
      <c r="I2111">
        <v>2013</v>
      </c>
      <c r="J2111">
        <v>8.1</v>
      </c>
    </row>
    <row r="2112" spans="1:10" x14ac:dyDescent="0.3">
      <c r="A2112" t="s">
        <v>5155</v>
      </c>
      <c r="B2112">
        <v>118</v>
      </c>
      <c r="C2112">
        <v>56398162</v>
      </c>
      <c r="D2112" t="s">
        <v>3602</v>
      </c>
      <c r="E2112" t="s">
        <v>6411</v>
      </c>
      <c r="F2112" t="s">
        <v>20</v>
      </c>
      <c r="G2112" t="s">
        <v>21</v>
      </c>
      <c r="H2112">
        <v>20000000</v>
      </c>
      <c r="I2112">
        <v>2002</v>
      </c>
      <c r="J2112">
        <v>5.7</v>
      </c>
    </row>
    <row r="2113" spans="1:10" x14ac:dyDescent="0.3">
      <c r="A2113" t="s">
        <v>5734</v>
      </c>
      <c r="B2113">
        <v>121</v>
      </c>
      <c r="C2113">
        <v>60072596</v>
      </c>
      <c r="D2113" t="s">
        <v>936</v>
      </c>
      <c r="E2113" t="s">
        <v>6413</v>
      </c>
      <c r="F2113" t="s">
        <v>20</v>
      </c>
      <c r="G2113" t="s">
        <v>21</v>
      </c>
      <c r="H2113">
        <v>20000000</v>
      </c>
      <c r="I2113">
        <v>2010</v>
      </c>
      <c r="J2113">
        <v>4.4000000000000004</v>
      </c>
    </row>
    <row r="2114" spans="1:10" x14ac:dyDescent="0.3">
      <c r="A2114" t="s">
        <v>173</v>
      </c>
      <c r="B2114">
        <v>105</v>
      </c>
      <c r="C2114">
        <v>56362352</v>
      </c>
      <c r="D2114" t="s">
        <v>6414</v>
      </c>
      <c r="E2114" t="s">
        <v>6415</v>
      </c>
      <c r="F2114" t="s">
        <v>20</v>
      </c>
      <c r="G2114" t="s">
        <v>21</v>
      </c>
      <c r="H2114">
        <v>20000000</v>
      </c>
      <c r="I2114">
        <v>1990</v>
      </c>
      <c r="J2114">
        <v>7.9</v>
      </c>
    </row>
    <row r="2115" spans="1:10" x14ac:dyDescent="0.3">
      <c r="A2115" t="s">
        <v>6416</v>
      </c>
      <c r="B2115">
        <v>110</v>
      </c>
      <c r="C2115">
        <v>56154094</v>
      </c>
      <c r="D2115" t="s">
        <v>146</v>
      </c>
      <c r="E2115" t="s">
        <v>6417</v>
      </c>
      <c r="F2115" t="s">
        <v>20</v>
      </c>
      <c r="G2115" t="s">
        <v>34</v>
      </c>
      <c r="H2115">
        <v>20000000</v>
      </c>
      <c r="I2115">
        <v>2016</v>
      </c>
      <c r="J2115">
        <v>7.6</v>
      </c>
    </row>
    <row r="2116" spans="1:10" x14ac:dyDescent="0.3">
      <c r="A2116" t="s">
        <v>5734</v>
      </c>
      <c r="B2116">
        <v>114</v>
      </c>
      <c r="C2116">
        <v>65623128</v>
      </c>
      <c r="D2116" t="s">
        <v>5554</v>
      </c>
      <c r="E2116" t="s">
        <v>6419</v>
      </c>
      <c r="F2116" t="s">
        <v>20</v>
      </c>
      <c r="G2116" t="s">
        <v>21</v>
      </c>
      <c r="H2116">
        <v>20000000</v>
      </c>
      <c r="I2116">
        <v>2012</v>
      </c>
      <c r="J2116">
        <v>4.8</v>
      </c>
    </row>
    <row r="2117" spans="1:10" x14ac:dyDescent="0.3">
      <c r="A2117" t="s">
        <v>2988</v>
      </c>
      <c r="B2117">
        <v>104</v>
      </c>
      <c r="D2117" t="s">
        <v>315</v>
      </c>
      <c r="E2117" t="s">
        <v>6422</v>
      </c>
      <c r="F2117" t="s">
        <v>20</v>
      </c>
      <c r="G2117" t="s">
        <v>21</v>
      </c>
      <c r="H2117">
        <v>1800000</v>
      </c>
      <c r="I2117">
        <v>1971</v>
      </c>
      <c r="J2117">
        <v>7.8</v>
      </c>
    </row>
    <row r="2118" spans="1:10" x14ac:dyDescent="0.3">
      <c r="A2118" t="s">
        <v>6424</v>
      </c>
      <c r="B2118">
        <v>100</v>
      </c>
      <c r="C2118">
        <v>55461307</v>
      </c>
      <c r="D2118" t="s">
        <v>1099</v>
      </c>
      <c r="E2118" t="s">
        <v>6425</v>
      </c>
      <c r="F2118" t="s">
        <v>20</v>
      </c>
      <c r="G2118" t="s">
        <v>21</v>
      </c>
      <c r="H2118">
        <v>20000000</v>
      </c>
      <c r="I2118">
        <v>2016</v>
      </c>
      <c r="J2118">
        <v>6.7</v>
      </c>
    </row>
    <row r="2119" spans="1:10" x14ac:dyDescent="0.3">
      <c r="A2119" t="s">
        <v>6426</v>
      </c>
      <c r="B2119">
        <v>85</v>
      </c>
      <c r="C2119">
        <v>48546578</v>
      </c>
      <c r="D2119" t="s">
        <v>1106</v>
      </c>
      <c r="E2119" t="s">
        <v>6427</v>
      </c>
      <c r="F2119" t="s">
        <v>20</v>
      </c>
      <c r="G2119" t="s">
        <v>21</v>
      </c>
      <c r="H2119">
        <v>20000000</v>
      </c>
      <c r="I2119">
        <v>2006</v>
      </c>
      <c r="J2119">
        <v>2.7</v>
      </c>
    </row>
    <row r="2120" spans="1:10" x14ac:dyDescent="0.3">
      <c r="A2120" t="s">
        <v>6428</v>
      </c>
      <c r="B2120">
        <v>72</v>
      </c>
      <c r="C2120">
        <v>48423368</v>
      </c>
      <c r="D2120" t="s">
        <v>428</v>
      </c>
      <c r="E2120" t="s">
        <v>6429</v>
      </c>
      <c r="F2120" t="s">
        <v>20</v>
      </c>
      <c r="G2120" t="s">
        <v>21</v>
      </c>
      <c r="H2120">
        <v>20000000</v>
      </c>
      <c r="I2120">
        <v>2002</v>
      </c>
      <c r="J2120">
        <v>5.8</v>
      </c>
    </row>
    <row r="2121" spans="1:10" x14ac:dyDescent="0.3">
      <c r="A2121" t="s">
        <v>6430</v>
      </c>
      <c r="B2121">
        <v>128</v>
      </c>
      <c r="C2121">
        <v>52066000</v>
      </c>
      <c r="D2121" t="s">
        <v>3692</v>
      </c>
      <c r="E2121" t="s">
        <v>6431</v>
      </c>
      <c r="F2121" t="s">
        <v>20</v>
      </c>
      <c r="G2121" t="s">
        <v>34</v>
      </c>
      <c r="H2121">
        <v>20000000</v>
      </c>
      <c r="I2121">
        <v>2014</v>
      </c>
      <c r="J2121">
        <v>7.5</v>
      </c>
    </row>
    <row r="2122" spans="1:10" x14ac:dyDescent="0.3">
      <c r="A2122" t="s">
        <v>6432</v>
      </c>
      <c r="B2122">
        <v>72</v>
      </c>
      <c r="C2122">
        <v>47887943</v>
      </c>
      <c r="D2122" t="s">
        <v>6434</v>
      </c>
      <c r="E2122" t="s">
        <v>6435</v>
      </c>
      <c r="F2122" t="s">
        <v>20</v>
      </c>
      <c r="G2122" t="s">
        <v>21</v>
      </c>
      <c r="H2122">
        <v>20000000</v>
      </c>
      <c r="I2122">
        <v>2003</v>
      </c>
      <c r="J2122">
        <v>5.4</v>
      </c>
    </row>
    <row r="2123" spans="1:10" x14ac:dyDescent="0.3">
      <c r="A2123" t="s">
        <v>4148</v>
      </c>
      <c r="B2123">
        <v>89</v>
      </c>
      <c r="C2123">
        <v>46363118</v>
      </c>
      <c r="D2123" t="s">
        <v>3805</v>
      </c>
      <c r="E2123" t="s">
        <v>6439</v>
      </c>
      <c r="F2123" t="s">
        <v>20</v>
      </c>
      <c r="G2123" t="s">
        <v>21</v>
      </c>
      <c r="H2123">
        <v>20000000</v>
      </c>
      <c r="I2123">
        <v>2005</v>
      </c>
      <c r="J2123">
        <v>4.0999999999999996</v>
      </c>
    </row>
    <row r="2124" spans="1:10" x14ac:dyDescent="0.3">
      <c r="A2124" t="s">
        <v>6441</v>
      </c>
      <c r="B2124">
        <v>96</v>
      </c>
      <c r="C2124">
        <v>47852604</v>
      </c>
      <c r="D2124" t="s">
        <v>1265</v>
      </c>
      <c r="E2124" t="s">
        <v>6442</v>
      </c>
      <c r="F2124" t="s">
        <v>20</v>
      </c>
      <c r="G2124" t="s">
        <v>21</v>
      </c>
      <c r="H2124">
        <v>20000000</v>
      </c>
      <c r="I2124">
        <v>2007</v>
      </c>
      <c r="J2124">
        <v>5.9</v>
      </c>
    </row>
    <row r="2125" spans="1:10" x14ac:dyDescent="0.3">
      <c r="A2125" t="s">
        <v>6444</v>
      </c>
      <c r="B2125">
        <v>77</v>
      </c>
      <c r="C2125">
        <v>45542421</v>
      </c>
      <c r="D2125" t="s">
        <v>6445</v>
      </c>
      <c r="E2125" t="s">
        <v>6447</v>
      </c>
      <c r="F2125" t="s">
        <v>20</v>
      </c>
      <c r="G2125" t="s">
        <v>21</v>
      </c>
      <c r="H2125">
        <v>30000000</v>
      </c>
      <c r="I2125">
        <v>2000</v>
      </c>
      <c r="J2125">
        <v>6.3</v>
      </c>
    </row>
    <row r="2126" spans="1:10" x14ac:dyDescent="0.3">
      <c r="A2126" t="s">
        <v>3210</v>
      </c>
      <c r="B2126">
        <v>123</v>
      </c>
      <c r="C2126">
        <v>41573740</v>
      </c>
      <c r="D2126" t="s">
        <v>1959</v>
      </c>
      <c r="E2126" t="s">
        <v>6449</v>
      </c>
      <c r="F2126" t="s">
        <v>20</v>
      </c>
      <c r="G2126" t="s">
        <v>21</v>
      </c>
      <c r="I2126">
        <v>2009</v>
      </c>
      <c r="J2126">
        <v>7</v>
      </c>
    </row>
    <row r="2127" spans="1:10" x14ac:dyDescent="0.3">
      <c r="A2127" t="s">
        <v>4805</v>
      </c>
      <c r="B2127">
        <v>111</v>
      </c>
      <c r="C2127">
        <v>42652003</v>
      </c>
      <c r="D2127" t="s">
        <v>5642</v>
      </c>
      <c r="E2127" t="s">
        <v>6452</v>
      </c>
      <c r="F2127" t="s">
        <v>20</v>
      </c>
      <c r="G2127" t="s">
        <v>21</v>
      </c>
      <c r="H2127">
        <v>20000000</v>
      </c>
      <c r="I2127">
        <v>2015</v>
      </c>
      <c r="J2127">
        <v>6.8</v>
      </c>
    </row>
    <row r="2128" spans="1:10" x14ac:dyDescent="0.3">
      <c r="A2128" t="s">
        <v>5087</v>
      </c>
      <c r="B2128">
        <v>93</v>
      </c>
      <c r="C2128">
        <v>39737645</v>
      </c>
      <c r="D2128" t="s">
        <v>2674</v>
      </c>
      <c r="E2128" t="s">
        <v>6457</v>
      </c>
      <c r="F2128" t="s">
        <v>20</v>
      </c>
      <c r="G2128" t="s">
        <v>21</v>
      </c>
      <c r="H2128">
        <v>20000000</v>
      </c>
      <c r="I2128">
        <v>2007</v>
      </c>
      <c r="J2128">
        <v>2.2999999999999998</v>
      </c>
    </row>
    <row r="2129" spans="1:10" x14ac:dyDescent="0.3">
      <c r="A2129" t="s">
        <v>295</v>
      </c>
      <c r="B2129">
        <v>128</v>
      </c>
      <c r="C2129">
        <v>44988180</v>
      </c>
      <c r="D2129" t="s">
        <v>6459</v>
      </c>
      <c r="E2129" t="s">
        <v>6460</v>
      </c>
      <c r="F2129" t="s">
        <v>20</v>
      </c>
      <c r="G2129" t="s">
        <v>21</v>
      </c>
      <c r="H2129">
        <v>20000000</v>
      </c>
      <c r="I2129">
        <v>2015</v>
      </c>
      <c r="J2129">
        <v>8.1</v>
      </c>
    </row>
    <row r="2130" spans="1:10" x14ac:dyDescent="0.3">
      <c r="A2130" t="s">
        <v>6079</v>
      </c>
      <c r="B2130">
        <v>110</v>
      </c>
      <c r="C2130">
        <v>39263506</v>
      </c>
      <c r="D2130" t="s">
        <v>1392</v>
      </c>
      <c r="E2130" t="s">
        <v>6462</v>
      </c>
      <c r="F2130" t="s">
        <v>20</v>
      </c>
      <c r="G2130" t="s">
        <v>21</v>
      </c>
      <c r="H2130">
        <v>22000000</v>
      </c>
      <c r="I2130">
        <v>2008</v>
      </c>
      <c r="J2130">
        <v>6.1</v>
      </c>
    </row>
    <row r="2131" spans="1:10" x14ac:dyDescent="0.3">
      <c r="A2131" t="s">
        <v>6463</v>
      </c>
      <c r="B2131">
        <v>137</v>
      </c>
      <c r="C2131">
        <v>39143839</v>
      </c>
      <c r="D2131" t="s">
        <v>3456</v>
      </c>
      <c r="E2131" t="s">
        <v>6464</v>
      </c>
      <c r="F2131" t="s">
        <v>20</v>
      </c>
      <c r="G2131" t="s">
        <v>21</v>
      </c>
      <c r="H2131">
        <v>20000000</v>
      </c>
      <c r="I2131">
        <v>2006</v>
      </c>
      <c r="J2131">
        <v>5</v>
      </c>
    </row>
    <row r="2132" spans="1:10" x14ac:dyDescent="0.3">
      <c r="A2132" t="s">
        <v>4481</v>
      </c>
      <c r="B2132">
        <v>124</v>
      </c>
      <c r="C2132">
        <v>37672350</v>
      </c>
      <c r="D2132" t="s">
        <v>936</v>
      </c>
      <c r="E2132" t="s">
        <v>6466</v>
      </c>
      <c r="F2132" t="s">
        <v>20</v>
      </c>
      <c r="G2132" t="s">
        <v>21</v>
      </c>
      <c r="H2132">
        <v>20000000</v>
      </c>
      <c r="I2132">
        <v>1998</v>
      </c>
      <c r="J2132">
        <v>5.5</v>
      </c>
    </row>
    <row r="2133" spans="1:10" x14ac:dyDescent="0.3">
      <c r="A2133" t="s">
        <v>3201</v>
      </c>
      <c r="B2133">
        <v>93</v>
      </c>
      <c r="C2133">
        <v>38037513</v>
      </c>
      <c r="D2133" t="s">
        <v>6467</v>
      </c>
      <c r="E2133" t="s">
        <v>6468</v>
      </c>
      <c r="F2133" t="s">
        <v>20</v>
      </c>
      <c r="G2133" t="s">
        <v>21</v>
      </c>
      <c r="H2133">
        <v>20000000</v>
      </c>
      <c r="I2133">
        <v>1991</v>
      </c>
      <c r="J2133">
        <v>6.2</v>
      </c>
    </row>
    <row r="2134" spans="1:10" x14ac:dyDescent="0.3">
      <c r="A2134" t="s">
        <v>2013</v>
      </c>
      <c r="B2134">
        <v>115</v>
      </c>
      <c r="C2134">
        <v>37442180</v>
      </c>
      <c r="D2134" t="s">
        <v>5874</v>
      </c>
      <c r="E2134" t="s">
        <v>6470</v>
      </c>
      <c r="F2134" t="s">
        <v>20</v>
      </c>
      <c r="G2134" t="s">
        <v>21</v>
      </c>
      <c r="H2134">
        <v>20000000</v>
      </c>
      <c r="I2134">
        <v>2006</v>
      </c>
      <c r="J2134">
        <v>6.2</v>
      </c>
    </row>
    <row r="2135" spans="1:10" x14ac:dyDescent="0.3">
      <c r="A2135" t="s">
        <v>6471</v>
      </c>
      <c r="B2135">
        <v>98</v>
      </c>
      <c r="D2135" t="s">
        <v>441</v>
      </c>
      <c r="E2135" t="s">
        <v>6473</v>
      </c>
      <c r="F2135" t="s">
        <v>20</v>
      </c>
      <c r="G2135" t="s">
        <v>21</v>
      </c>
      <c r="H2135">
        <v>20000000</v>
      </c>
      <c r="I2135">
        <v>1979</v>
      </c>
      <c r="J2135">
        <v>5.9</v>
      </c>
    </row>
    <row r="2136" spans="1:10" x14ac:dyDescent="0.3">
      <c r="A2136" t="s">
        <v>6475</v>
      </c>
      <c r="B2136">
        <v>105</v>
      </c>
      <c r="C2136">
        <v>35596227</v>
      </c>
      <c r="D2136" t="s">
        <v>1392</v>
      </c>
      <c r="E2136" t="s">
        <v>6478</v>
      </c>
      <c r="F2136" t="s">
        <v>20</v>
      </c>
      <c r="G2136" t="s">
        <v>21</v>
      </c>
      <c r="H2136">
        <v>20000000</v>
      </c>
      <c r="I2136">
        <v>2010</v>
      </c>
      <c r="J2136">
        <v>6.3</v>
      </c>
    </row>
    <row r="2137" spans="1:10" x14ac:dyDescent="0.3">
      <c r="A2137" t="s">
        <v>6480</v>
      </c>
      <c r="B2137">
        <v>127</v>
      </c>
      <c r="C2137">
        <v>35422828</v>
      </c>
      <c r="D2137" t="s">
        <v>2721</v>
      </c>
      <c r="E2137" t="s">
        <v>6481</v>
      </c>
      <c r="F2137" t="s">
        <v>20</v>
      </c>
      <c r="G2137" t="s">
        <v>21</v>
      </c>
      <c r="H2137">
        <v>20000000</v>
      </c>
      <c r="I2137">
        <v>1997</v>
      </c>
      <c r="J2137">
        <v>6.7</v>
      </c>
    </row>
    <row r="2138" spans="1:10" x14ac:dyDescent="0.3">
      <c r="A2138" t="s">
        <v>5087</v>
      </c>
      <c r="B2138">
        <v>82</v>
      </c>
      <c r="C2138">
        <v>36658108</v>
      </c>
      <c r="D2138" t="s">
        <v>1099</v>
      </c>
      <c r="E2138" t="s">
        <v>6483</v>
      </c>
      <c r="F2138" t="s">
        <v>20</v>
      </c>
      <c r="G2138" t="s">
        <v>21</v>
      </c>
      <c r="H2138">
        <v>20000000</v>
      </c>
      <c r="I2138">
        <v>2010</v>
      </c>
      <c r="J2138">
        <v>3.5</v>
      </c>
    </row>
    <row r="2139" spans="1:10" x14ac:dyDescent="0.3">
      <c r="A2139" t="s">
        <v>757</v>
      </c>
      <c r="B2139">
        <v>143</v>
      </c>
      <c r="C2139">
        <v>34300771</v>
      </c>
      <c r="D2139" t="s">
        <v>2190</v>
      </c>
      <c r="E2139" t="s">
        <v>6486</v>
      </c>
      <c r="F2139" t="s">
        <v>20</v>
      </c>
      <c r="G2139" t="s">
        <v>966</v>
      </c>
      <c r="H2139">
        <v>25000000</v>
      </c>
      <c r="I2139">
        <v>2006</v>
      </c>
      <c r="J2139">
        <v>7.5</v>
      </c>
    </row>
    <row r="2140" spans="1:10" x14ac:dyDescent="0.3">
      <c r="A2140" t="s">
        <v>546</v>
      </c>
      <c r="B2140">
        <v>103</v>
      </c>
      <c r="C2140">
        <v>34290142</v>
      </c>
      <c r="D2140" t="s">
        <v>1649</v>
      </c>
      <c r="E2140" t="s">
        <v>6488</v>
      </c>
      <c r="F2140" t="s">
        <v>20</v>
      </c>
      <c r="G2140" t="s">
        <v>21</v>
      </c>
      <c r="H2140">
        <v>19800000</v>
      </c>
      <c r="I2140">
        <v>2014</v>
      </c>
      <c r="J2140">
        <v>6.6</v>
      </c>
    </row>
    <row r="2141" spans="1:10" x14ac:dyDescent="0.3">
      <c r="A2141" t="s">
        <v>6489</v>
      </c>
      <c r="B2141">
        <v>104</v>
      </c>
      <c r="C2141">
        <v>33422556</v>
      </c>
      <c r="D2141" t="s">
        <v>4913</v>
      </c>
      <c r="E2141" t="s">
        <v>6490</v>
      </c>
      <c r="F2141" t="s">
        <v>20</v>
      </c>
      <c r="G2141" t="s">
        <v>21</v>
      </c>
      <c r="H2141">
        <v>20000000</v>
      </c>
      <c r="I2141">
        <v>2008</v>
      </c>
      <c r="J2141">
        <v>7.5</v>
      </c>
    </row>
    <row r="2142" spans="1:10" x14ac:dyDescent="0.3">
      <c r="A2142" t="s">
        <v>6322</v>
      </c>
      <c r="B2142">
        <v>98</v>
      </c>
      <c r="C2142">
        <v>32774834</v>
      </c>
      <c r="D2142" t="s">
        <v>1399</v>
      </c>
      <c r="E2142" t="s">
        <v>6492</v>
      </c>
      <c r="F2142" t="s">
        <v>20</v>
      </c>
      <c r="G2142" t="s">
        <v>21</v>
      </c>
      <c r="H2142">
        <v>30000000</v>
      </c>
      <c r="I2142">
        <v>2004</v>
      </c>
      <c r="J2142">
        <v>7.2</v>
      </c>
    </row>
    <row r="2143" spans="1:10" x14ac:dyDescent="0.3">
      <c r="A2143" t="s">
        <v>4839</v>
      </c>
      <c r="B2143">
        <v>92</v>
      </c>
      <c r="C2143">
        <v>34334256</v>
      </c>
      <c r="D2143" t="s">
        <v>3456</v>
      </c>
      <c r="E2143" t="s">
        <v>6495</v>
      </c>
      <c r="F2143" t="s">
        <v>20</v>
      </c>
      <c r="G2143" t="s">
        <v>21</v>
      </c>
      <c r="H2143">
        <v>11000000</v>
      </c>
      <c r="I2143">
        <v>2013</v>
      </c>
      <c r="J2143">
        <v>4.8</v>
      </c>
    </row>
    <row r="2144" spans="1:10" x14ac:dyDescent="0.3">
      <c r="A2144" t="s">
        <v>1605</v>
      </c>
      <c r="B2144">
        <v>123</v>
      </c>
      <c r="C2144">
        <v>32051917</v>
      </c>
      <c r="D2144" t="s">
        <v>1403</v>
      </c>
      <c r="E2144" t="s">
        <v>6498</v>
      </c>
      <c r="F2144" t="s">
        <v>20</v>
      </c>
      <c r="G2144" t="s">
        <v>21</v>
      </c>
      <c r="H2144">
        <v>20000000</v>
      </c>
      <c r="I2144">
        <v>1995</v>
      </c>
      <c r="J2144">
        <v>6.6</v>
      </c>
    </row>
    <row r="2145" spans="1:10" x14ac:dyDescent="0.3">
      <c r="A2145" t="s">
        <v>4189</v>
      </c>
      <c r="B2145">
        <v>88</v>
      </c>
      <c r="C2145">
        <v>32014289</v>
      </c>
      <c r="D2145" t="s">
        <v>1099</v>
      </c>
      <c r="E2145" t="s">
        <v>6500</v>
      </c>
      <c r="F2145" t="s">
        <v>20</v>
      </c>
      <c r="G2145" t="s">
        <v>21</v>
      </c>
      <c r="H2145">
        <v>20000000</v>
      </c>
      <c r="I2145">
        <v>2013</v>
      </c>
      <c r="J2145">
        <v>3.5</v>
      </c>
    </row>
    <row r="2146" spans="1:10" x14ac:dyDescent="0.3">
      <c r="A2146" t="s">
        <v>6501</v>
      </c>
      <c r="B2146">
        <v>158</v>
      </c>
      <c r="D2146" t="s">
        <v>6503</v>
      </c>
      <c r="E2146" t="s">
        <v>6504</v>
      </c>
      <c r="F2146" t="s">
        <v>20</v>
      </c>
      <c r="G2146" t="s">
        <v>21</v>
      </c>
      <c r="H2146">
        <v>20000000</v>
      </c>
      <c r="I2146">
        <v>1969</v>
      </c>
      <c r="J2146">
        <v>6.7</v>
      </c>
    </row>
    <row r="2147" spans="1:10" x14ac:dyDescent="0.3">
      <c r="A2147" t="s">
        <v>3758</v>
      </c>
      <c r="B2147">
        <v>128</v>
      </c>
      <c r="C2147">
        <v>31838002</v>
      </c>
      <c r="D2147" t="s">
        <v>3692</v>
      </c>
      <c r="E2147" t="s">
        <v>6505</v>
      </c>
      <c r="F2147" t="s">
        <v>20</v>
      </c>
      <c r="G2147" t="s">
        <v>21</v>
      </c>
      <c r="H2147">
        <v>20000000</v>
      </c>
      <c r="I2147">
        <v>2008</v>
      </c>
      <c r="J2147">
        <v>7.6</v>
      </c>
    </row>
    <row r="2148" spans="1:10" x14ac:dyDescent="0.3">
      <c r="A2148" t="s">
        <v>359</v>
      </c>
      <c r="B2148">
        <v>107</v>
      </c>
      <c r="C2148">
        <v>36874745</v>
      </c>
      <c r="D2148" t="s">
        <v>6508</v>
      </c>
      <c r="E2148" t="s">
        <v>6509</v>
      </c>
      <c r="F2148" t="s">
        <v>20</v>
      </c>
      <c r="G2148" t="s">
        <v>21</v>
      </c>
      <c r="H2148">
        <v>20000000</v>
      </c>
      <c r="I2148">
        <v>2016</v>
      </c>
      <c r="J2148">
        <v>6.3</v>
      </c>
    </row>
    <row r="2149" spans="1:10" x14ac:dyDescent="0.3">
      <c r="A2149" t="s">
        <v>6511</v>
      </c>
      <c r="B2149">
        <v>91</v>
      </c>
      <c r="C2149">
        <v>30079316</v>
      </c>
      <c r="D2149" t="s">
        <v>3960</v>
      </c>
      <c r="E2149" t="s">
        <v>6513</v>
      </c>
      <c r="F2149" t="s">
        <v>20</v>
      </c>
      <c r="G2149" t="s">
        <v>21</v>
      </c>
      <c r="H2149">
        <v>35000000</v>
      </c>
      <c r="I2149">
        <v>2002</v>
      </c>
      <c r="J2149">
        <v>5.5</v>
      </c>
    </row>
    <row r="2150" spans="1:10" x14ac:dyDescent="0.3">
      <c r="A2150" t="s">
        <v>6515</v>
      </c>
      <c r="B2150">
        <v>90</v>
      </c>
      <c r="C2150">
        <v>35033759</v>
      </c>
      <c r="D2150" t="s">
        <v>2674</v>
      </c>
      <c r="E2150" t="s">
        <v>6516</v>
      </c>
      <c r="F2150" t="s">
        <v>20</v>
      </c>
      <c r="G2150" t="s">
        <v>21</v>
      </c>
      <c r="H2150">
        <v>19000000</v>
      </c>
      <c r="I2150">
        <v>2011</v>
      </c>
      <c r="J2150">
        <v>6.3</v>
      </c>
    </row>
    <row r="2151" spans="1:10" x14ac:dyDescent="0.3">
      <c r="A2151" t="s">
        <v>6517</v>
      </c>
      <c r="B2151">
        <v>115</v>
      </c>
      <c r="C2151">
        <v>29753944</v>
      </c>
      <c r="D2151" t="s">
        <v>1403</v>
      </c>
      <c r="E2151" t="s">
        <v>6518</v>
      </c>
      <c r="F2151" t="s">
        <v>20</v>
      </c>
      <c r="G2151" t="s">
        <v>21</v>
      </c>
      <c r="H2151">
        <v>20000000</v>
      </c>
      <c r="I2151">
        <v>1998</v>
      </c>
      <c r="J2151">
        <v>6.5</v>
      </c>
    </row>
    <row r="2152" spans="1:10" x14ac:dyDescent="0.3">
      <c r="A2152" t="s">
        <v>6520</v>
      </c>
      <c r="B2152">
        <v>101</v>
      </c>
      <c r="C2152">
        <v>29062561</v>
      </c>
      <c r="D2152" t="s">
        <v>1007</v>
      </c>
      <c r="E2152" t="s">
        <v>6521</v>
      </c>
      <c r="F2152" t="s">
        <v>20</v>
      </c>
      <c r="G2152" t="s">
        <v>21</v>
      </c>
      <c r="I2152">
        <v>2009</v>
      </c>
      <c r="J2152">
        <v>5.6</v>
      </c>
    </row>
    <row r="2153" spans="1:10" x14ac:dyDescent="0.3">
      <c r="A2153" t="s">
        <v>2872</v>
      </c>
      <c r="B2153">
        <v>113</v>
      </c>
      <c r="C2153">
        <v>31146570</v>
      </c>
      <c r="D2153" t="s">
        <v>2588</v>
      </c>
      <c r="E2153" t="s">
        <v>6524</v>
      </c>
      <c r="F2153" t="s">
        <v>20</v>
      </c>
      <c r="G2153" t="s">
        <v>21</v>
      </c>
      <c r="H2153">
        <v>20000000</v>
      </c>
      <c r="I2153">
        <v>2010</v>
      </c>
      <c r="J2153">
        <v>6.9</v>
      </c>
    </row>
    <row r="2154" spans="1:10" x14ac:dyDescent="0.3">
      <c r="A2154" t="s">
        <v>3520</v>
      </c>
      <c r="B2154">
        <v>113</v>
      </c>
      <c r="C2154">
        <v>27277055</v>
      </c>
      <c r="D2154" t="s">
        <v>3602</v>
      </c>
      <c r="E2154" t="s">
        <v>6526</v>
      </c>
      <c r="F2154" t="s">
        <v>20</v>
      </c>
      <c r="G2154" t="s">
        <v>34</v>
      </c>
      <c r="H2154">
        <v>20000000</v>
      </c>
      <c r="I2154">
        <v>2000</v>
      </c>
      <c r="J2154">
        <v>7.6</v>
      </c>
    </row>
    <row r="2155" spans="1:10" x14ac:dyDescent="0.3">
      <c r="A2155" t="s">
        <v>6527</v>
      </c>
      <c r="B2155">
        <v>87</v>
      </c>
      <c r="C2155">
        <v>26876529</v>
      </c>
      <c r="D2155" t="s">
        <v>3197</v>
      </c>
      <c r="E2155" t="s">
        <v>6529</v>
      </c>
      <c r="F2155" t="s">
        <v>20</v>
      </c>
      <c r="G2155" t="s">
        <v>461</v>
      </c>
      <c r="H2155">
        <v>27000000</v>
      </c>
      <c r="I2155">
        <v>2008</v>
      </c>
      <c r="J2155">
        <v>3.9</v>
      </c>
    </row>
    <row r="2156" spans="1:10" x14ac:dyDescent="0.3">
      <c r="A2156" t="s">
        <v>5907</v>
      </c>
      <c r="B2156">
        <v>101</v>
      </c>
      <c r="C2156">
        <v>53146000</v>
      </c>
      <c r="D2156" t="s">
        <v>1392</v>
      </c>
      <c r="E2156" t="s">
        <v>6531</v>
      </c>
      <c r="F2156" t="s">
        <v>20</v>
      </c>
      <c r="G2156" t="s">
        <v>21</v>
      </c>
      <c r="H2156">
        <v>20000000</v>
      </c>
      <c r="I2156">
        <v>1996</v>
      </c>
      <c r="J2156">
        <v>6.1</v>
      </c>
    </row>
    <row r="2157" spans="1:10" x14ac:dyDescent="0.3">
      <c r="A2157" t="s">
        <v>982</v>
      </c>
      <c r="B2157">
        <v>111</v>
      </c>
      <c r="C2157">
        <v>30028592</v>
      </c>
      <c r="D2157" t="s">
        <v>3299</v>
      </c>
      <c r="E2157" t="s">
        <v>6532</v>
      </c>
      <c r="F2157" t="s">
        <v>20</v>
      </c>
      <c r="G2157" t="s">
        <v>34</v>
      </c>
      <c r="H2157">
        <v>20000000</v>
      </c>
      <c r="I2157">
        <v>2008</v>
      </c>
      <c r="J2157">
        <v>7.3</v>
      </c>
    </row>
    <row r="2158" spans="1:10" x14ac:dyDescent="0.3">
      <c r="A2158" t="s">
        <v>1024</v>
      </c>
      <c r="B2158">
        <v>108</v>
      </c>
      <c r="C2158">
        <v>34126138</v>
      </c>
      <c r="D2158" t="s">
        <v>4262</v>
      </c>
      <c r="E2158" t="s">
        <v>6533</v>
      </c>
      <c r="F2158" t="s">
        <v>20</v>
      </c>
      <c r="G2158" t="s">
        <v>21</v>
      </c>
      <c r="H2158">
        <v>20000000</v>
      </c>
      <c r="I2158">
        <v>2004</v>
      </c>
      <c r="J2158">
        <v>8.3000000000000007</v>
      </c>
    </row>
    <row r="2159" spans="1:10" x14ac:dyDescent="0.3">
      <c r="A2159" t="s">
        <v>3213</v>
      </c>
      <c r="B2159">
        <v>105</v>
      </c>
      <c r="C2159">
        <v>25677801</v>
      </c>
      <c r="D2159" t="s">
        <v>1762</v>
      </c>
      <c r="E2159" t="s">
        <v>6535</v>
      </c>
      <c r="F2159" t="s">
        <v>20</v>
      </c>
      <c r="G2159" t="s">
        <v>21</v>
      </c>
      <c r="H2159">
        <v>20000000</v>
      </c>
      <c r="I2159">
        <v>2010</v>
      </c>
      <c r="J2159">
        <v>5.8</v>
      </c>
    </row>
    <row r="2160" spans="1:10" x14ac:dyDescent="0.3">
      <c r="A2160" t="s">
        <v>344</v>
      </c>
      <c r="B2160">
        <v>109</v>
      </c>
      <c r="C2160">
        <v>26415649</v>
      </c>
      <c r="D2160" t="s">
        <v>315</v>
      </c>
      <c r="E2160" t="s">
        <v>6537</v>
      </c>
      <c r="F2160" t="s">
        <v>20</v>
      </c>
      <c r="G2160" t="s">
        <v>21</v>
      </c>
      <c r="H2160">
        <v>20000000</v>
      </c>
      <c r="I2160">
        <v>2008</v>
      </c>
      <c r="J2160">
        <v>6.8</v>
      </c>
    </row>
    <row r="2161" spans="1:10" x14ac:dyDescent="0.3">
      <c r="A2161" t="s">
        <v>1599</v>
      </c>
      <c r="B2161">
        <v>109</v>
      </c>
      <c r="C2161">
        <v>26003149</v>
      </c>
      <c r="D2161" t="s">
        <v>1251</v>
      </c>
      <c r="E2161" t="s">
        <v>6539</v>
      </c>
      <c r="F2161" t="s">
        <v>20</v>
      </c>
      <c r="G2161" t="s">
        <v>34</v>
      </c>
      <c r="H2161">
        <v>20000000</v>
      </c>
      <c r="I2161">
        <v>2013</v>
      </c>
      <c r="J2161">
        <v>7</v>
      </c>
    </row>
    <row r="2162" spans="1:10" x14ac:dyDescent="0.3">
      <c r="A2162" t="s">
        <v>6541</v>
      </c>
      <c r="B2162">
        <v>99</v>
      </c>
      <c r="C2162">
        <v>25584685</v>
      </c>
      <c r="D2162" t="s">
        <v>6542</v>
      </c>
      <c r="E2162" t="s">
        <v>6544</v>
      </c>
      <c r="F2162" t="s">
        <v>20</v>
      </c>
      <c r="G2162" t="s">
        <v>21</v>
      </c>
      <c r="H2162">
        <v>20000000</v>
      </c>
      <c r="I2162">
        <v>2007</v>
      </c>
      <c r="J2162">
        <v>5.9</v>
      </c>
    </row>
    <row r="2163" spans="1:10" x14ac:dyDescent="0.3">
      <c r="A2163" t="s">
        <v>6545</v>
      </c>
      <c r="B2163">
        <v>98</v>
      </c>
      <c r="C2163">
        <v>29975979</v>
      </c>
      <c r="D2163" t="s">
        <v>1446</v>
      </c>
      <c r="E2163" t="s">
        <v>6548</v>
      </c>
      <c r="F2163" t="s">
        <v>20</v>
      </c>
      <c r="G2163" t="s">
        <v>251</v>
      </c>
      <c r="H2163">
        <v>20000000</v>
      </c>
      <c r="I2163">
        <v>2009</v>
      </c>
      <c r="J2163">
        <v>6.5</v>
      </c>
    </row>
    <row r="2164" spans="1:10" x14ac:dyDescent="0.3">
      <c r="A2164" t="s">
        <v>6550</v>
      </c>
      <c r="B2164">
        <v>104</v>
      </c>
      <c r="C2164">
        <v>31584722</v>
      </c>
      <c r="D2164" t="s">
        <v>1106</v>
      </c>
      <c r="E2164" t="s">
        <v>6551</v>
      </c>
      <c r="F2164" t="s">
        <v>20</v>
      </c>
      <c r="G2164" t="s">
        <v>21</v>
      </c>
      <c r="H2164">
        <v>20000000</v>
      </c>
      <c r="I2164">
        <v>2010</v>
      </c>
      <c r="J2164">
        <v>6.4</v>
      </c>
    </row>
    <row r="2165" spans="1:10" x14ac:dyDescent="0.3">
      <c r="A2165" t="s">
        <v>6553</v>
      </c>
      <c r="B2165">
        <v>109</v>
      </c>
      <c r="C2165">
        <v>23179303</v>
      </c>
      <c r="D2165" t="s">
        <v>5886</v>
      </c>
      <c r="E2165" t="s">
        <v>6554</v>
      </c>
      <c r="F2165" t="s">
        <v>20</v>
      </c>
      <c r="G2165" t="s">
        <v>6556</v>
      </c>
      <c r="H2165">
        <v>20000000</v>
      </c>
      <c r="I2165">
        <v>2011</v>
      </c>
      <c r="J2165">
        <v>5.8</v>
      </c>
    </row>
    <row r="2166" spans="1:10" x14ac:dyDescent="0.3">
      <c r="A2166" t="s">
        <v>6557</v>
      </c>
      <c r="B2166">
        <v>75</v>
      </c>
      <c r="C2166">
        <v>23078294</v>
      </c>
      <c r="D2166" t="s">
        <v>3456</v>
      </c>
      <c r="E2166" t="s">
        <v>6558</v>
      </c>
      <c r="F2166" t="s">
        <v>20</v>
      </c>
      <c r="G2166" t="s">
        <v>21</v>
      </c>
      <c r="H2166">
        <v>9000000</v>
      </c>
      <c r="I2166">
        <v>2006</v>
      </c>
      <c r="J2166">
        <v>5.0999999999999996</v>
      </c>
    </row>
    <row r="2167" spans="1:10" x14ac:dyDescent="0.3">
      <c r="A2167" t="s">
        <v>3686</v>
      </c>
      <c r="B2167">
        <v>119</v>
      </c>
      <c r="C2167">
        <v>21413105</v>
      </c>
      <c r="D2167" t="s">
        <v>6559</v>
      </c>
      <c r="E2167" t="s">
        <v>6560</v>
      </c>
      <c r="F2167" t="s">
        <v>20</v>
      </c>
      <c r="G2167" t="s">
        <v>251</v>
      </c>
      <c r="H2167">
        <v>20000000</v>
      </c>
      <c r="I2167">
        <v>1990</v>
      </c>
      <c r="J2167">
        <v>6.8</v>
      </c>
    </row>
    <row r="2168" spans="1:10" x14ac:dyDescent="0.3">
      <c r="A2168" t="s">
        <v>6561</v>
      </c>
      <c r="B2168">
        <v>90</v>
      </c>
      <c r="C2168">
        <v>25077977</v>
      </c>
      <c r="D2168" t="s">
        <v>1306</v>
      </c>
      <c r="E2168" t="s">
        <v>6562</v>
      </c>
      <c r="F2168" t="s">
        <v>20</v>
      </c>
      <c r="G2168" t="s">
        <v>21</v>
      </c>
      <c r="H2168">
        <v>20000000</v>
      </c>
      <c r="I2168">
        <v>2010</v>
      </c>
      <c r="J2168">
        <v>5.3</v>
      </c>
    </row>
    <row r="2169" spans="1:10" x14ac:dyDescent="0.3">
      <c r="A2169" t="s">
        <v>1355</v>
      </c>
      <c r="B2169">
        <v>97</v>
      </c>
      <c r="C2169">
        <v>23292105</v>
      </c>
      <c r="D2169" t="s">
        <v>5410</v>
      </c>
      <c r="E2169" t="s">
        <v>6563</v>
      </c>
      <c r="F2169" t="s">
        <v>20</v>
      </c>
      <c r="G2169" t="s">
        <v>21</v>
      </c>
      <c r="H2169">
        <v>20000000</v>
      </c>
      <c r="I2169">
        <v>2006</v>
      </c>
      <c r="J2169">
        <v>5.3</v>
      </c>
    </row>
    <row r="2170" spans="1:10" x14ac:dyDescent="0.3">
      <c r="A2170" t="s">
        <v>6565</v>
      </c>
      <c r="B2170">
        <v>103</v>
      </c>
      <c r="C2170">
        <v>26870825</v>
      </c>
      <c r="D2170" t="s">
        <v>3894</v>
      </c>
      <c r="E2170" t="s">
        <v>6567</v>
      </c>
      <c r="F2170" t="s">
        <v>20</v>
      </c>
      <c r="G2170" t="s">
        <v>520</v>
      </c>
      <c r="I2170">
        <v>2006</v>
      </c>
      <c r="J2170">
        <v>6.4</v>
      </c>
    </row>
    <row r="2171" spans="1:10" x14ac:dyDescent="0.3">
      <c r="A2171" t="s">
        <v>3085</v>
      </c>
      <c r="B2171">
        <v>89</v>
      </c>
      <c r="C2171">
        <v>20916309</v>
      </c>
      <c r="D2171" t="s">
        <v>350</v>
      </c>
      <c r="E2171" t="s">
        <v>6569</v>
      </c>
      <c r="F2171" t="s">
        <v>20</v>
      </c>
      <c r="G2171" t="s">
        <v>21</v>
      </c>
      <c r="H2171">
        <v>40000000</v>
      </c>
      <c r="I2171">
        <v>2009</v>
      </c>
      <c r="J2171">
        <v>4.9000000000000004</v>
      </c>
    </row>
    <row r="2172" spans="1:10" x14ac:dyDescent="0.3">
      <c r="A2172" t="s">
        <v>3758</v>
      </c>
      <c r="B2172">
        <v>106</v>
      </c>
      <c r="C2172">
        <v>21200000</v>
      </c>
      <c r="D2172" t="s">
        <v>5554</v>
      </c>
      <c r="E2172" t="s">
        <v>6571</v>
      </c>
      <c r="F2172" t="s">
        <v>20</v>
      </c>
      <c r="G2172" t="s">
        <v>21</v>
      </c>
      <c r="H2172">
        <v>20000000</v>
      </c>
      <c r="I2172">
        <v>1995</v>
      </c>
      <c r="J2172">
        <v>6.8</v>
      </c>
    </row>
    <row r="2173" spans="1:10" x14ac:dyDescent="0.3">
      <c r="A2173" t="s">
        <v>6572</v>
      </c>
      <c r="B2173">
        <v>96</v>
      </c>
      <c r="C2173">
        <v>28876924</v>
      </c>
      <c r="D2173" t="s">
        <v>6573</v>
      </c>
      <c r="E2173" t="s">
        <v>6575</v>
      </c>
      <c r="F2173" t="s">
        <v>20</v>
      </c>
      <c r="G2173" t="s">
        <v>21</v>
      </c>
      <c r="H2173">
        <v>20000000</v>
      </c>
      <c r="I2173">
        <v>2016</v>
      </c>
      <c r="J2173">
        <v>7.1</v>
      </c>
    </row>
    <row r="2174" spans="1:10" x14ac:dyDescent="0.3">
      <c r="A2174" t="s">
        <v>6576</v>
      </c>
      <c r="B2174">
        <v>115</v>
      </c>
      <c r="C2174">
        <v>20207003</v>
      </c>
      <c r="D2174" t="s">
        <v>6577</v>
      </c>
      <c r="E2174" t="s">
        <v>6578</v>
      </c>
      <c r="F2174" t="s">
        <v>20</v>
      </c>
      <c r="G2174" t="s">
        <v>21</v>
      </c>
      <c r="I2174">
        <v>2008</v>
      </c>
      <c r="J2174">
        <v>6.8</v>
      </c>
    </row>
    <row r="2175" spans="1:10" x14ac:dyDescent="0.3">
      <c r="A2175" t="s">
        <v>3354</v>
      </c>
      <c r="B2175">
        <v>104</v>
      </c>
      <c r="C2175">
        <v>20241395</v>
      </c>
      <c r="D2175" t="s">
        <v>3086</v>
      </c>
      <c r="E2175" t="s">
        <v>6581</v>
      </c>
      <c r="F2175" t="s">
        <v>20</v>
      </c>
      <c r="G2175" t="s">
        <v>21</v>
      </c>
      <c r="H2175">
        <v>20000000</v>
      </c>
      <c r="I2175">
        <v>1998</v>
      </c>
      <c r="J2175">
        <v>6.1</v>
      </c>
    </row>
    <row r="2176" spans="1:10" x14ac:dyDescent="0.3">
      <c r="A2176" t="s">
        <v>6584</v>
      </c>
      <c r="B2176">
        <v>108</v>
      </c>
      <c r="C2176">
        <v>32000000</v>
      </c>
      <c r="D2176" t="s">
        <v>1959</v>
      </c>
      <c r="E2176" t="s">
        <v>6587</v>
      </c>
      <c r="F2176" t="s">
        <v>20</v>
      </c>
      <c r="G2176" t="s">
        <v>21</v>
      </c>
      <c r="H2176">
        <v>806947</v>
      </c>
      <c r="I2176">
        <v>1960</v>
      </c>
      <c r="J2176">
        <v>8.5</v>
      </c>
    </row>
    <row r="2177" spans="1:10" x14ac:dyDescent="0.3">
      <c r="A2177" t="s">
        <v>3270</v>
      </c>
      <c r="B2177">
        <v>112</v>
      </c>
      <c r="C2177">
        <v>19151864</v>
      </c>
      <c r="D2177" t="s">
        <v>1106</v>
      </c>
      <c r="E2177" t="s">
        <v>6589</v>
      </c>
      <c r="F2177" t="s">
        <v>20</v>
      </c>
      <c r="G2177" t="s">
        <v>21</v>
      </c>
      <c r="H2177">
        <v>40000000</v>
      </c>
      <c r="I2177">
        <v>2008</v>
      </c>
      <c r="J2177">
        <v>5.9</v>
      </c>
    </row>
    <row r="2178" spans="1:10" x14ac:dyDescent="0.3">
      <c r="A2178" t="s">
        <v>6591</v>
      </c>
      <c r="B2178">
        <v>104</v>
      </c>
      <c r="C2178">
        <v>23393765</v>
      </c>
      <c r="D2178" t="s">
        <v>146</v>
      </c>
      <c r="E2178" t="s">
        <v>6592</v>
      </c>
      <c r="F2178" t="s">
        <v>20</v>
      </c>
      <c r="G2178" t="s">
        <v>21</v>
      </c>
      <c r="H2178">
        <v>20000000</v>
      </c>
      <c r="I2178">
        <v>2014</v>
      </c>
      <c r="J2178">
        <v>6.3</v>
      </c>
    </row>
    <row r="2179" spans="1:10" x14ac:dyDescent="0.3">
      <c r="A2179" t="s">
        <v>2128</v>
      </c>
      <c r="B2179">
        <v>113</v>
      </c>
      <c r="C2179">
        <v>18882880</v>
      </c>
      <c r="D2179" t="s">
        <v>1649</v>
      </c>
      <c r="E2179" t="s">
        <v>6593</v>
      </c>
      <c r="F2179" t="s">
        <v>20</v>
      </c>
      <c r="G2179" t="s">
        <v>21</v>
      </c>
      <c r="H2179">
        <v>20000000</v>
      </c>
      <c r="I2179">
        <v>2007</v>
      </c>
      <c r="J2179">
        <v>5.9</v>
      </c>
    </row>
    <row r="2180" spans="1:10" x14ac:dyDescent="0.3">
      <c r="A2180" t="s">
        <v>6594</v>
      </c>
      <c r="B2180">
        <v>98</v>
      </c>
      <c r="C2180">
        <v>8500000</v>
      </c>
      <c r="D2180" t="s">
        <v>1099</v>
      </c>
      <c r="E2180" t="s">
        <v>6595</v>
      </c>
      <c r="F2180" t="s">
        <v>20</v>
      </c>
      <c r="G2180" t="s">
        <v>21</v>
      </c>
      <c r="H2180">
        <v>20000000</v>
      </c>
      <c r="I2180">
        <v>1981</v>
      </c>
      <c r="J2180">
        <v>5.4</v>
      </c>
    </row>
    <row r="2181" spans="1:10" x14ac:dyDescent="0.3">
      <c r="A2181" t="s">
        <v>709</v>
      </c>
      <c r="B2181">
        <v>121</v>
      </c>
      <c r="D2181" t="s">
        <v>6598</v>
      </c>
      <c r="E2181" t="s">
        <v>6599</v>
      </c>
      <c r="F2181" t="s">
        <v>20</v>
      </c>
      <c r="G2181" t="s">
        <v>21</v>
      </c>
      <c r="H2181">
        <v>20000000</v>
      </c>
      <c r="I2181">
        <v>1985</v>
      </c>
      <c r="J2181">
        <v>7</v>
      </c>
    </row>
    <row r="2182" spans="1:10" x14ac:dyDescent="0.3">
      <c r="A2182" t="s">
        <v>901</v>
      </c>
      <c r="B2182">
        <v>114</v>
      </c>
      <c r="C2182">
        <v>18252684</v>
      </c>
      <c r="D2182" t="s">
        <v>2507</v>
      </c>
      <c r="E2182" t="s">
        <v>6602</v>
      </c>
      <c r="F2182" t="s">
        <v>20</v>
      </c>
      <c r="G2182" t="s">
        <v>21</v>
      </c>
      <c r="H2182">
        <v>30000000</v>
      </c>
      <c r="I2182">
        <v>1998</v>
      </c>
      <c r="J2182">
        <v>6.9</v>
      </c>
    </row>
    <row r="2183" spans="1:10" x14ac:dyDescent="0.3">
      <c r="A2183" t="s">
        <v>6603</v>
      </c>
      <c r="B2183">
        <v>124</v>
      </c>
      <c r="C2183">
        <v>19661987</v>
      </c>
      <c r="D2183" t="s">
        <v>2190</v>
      </c>
      <c r="E2183" t="s">
        <v>6604</v>
      </c>
      <c r="F2183" t="s">
        <v>20</v>
      </c>
      <c r="G2183" t="s">
        <v>21</v>
      </c>
      <c r="H2183">
        <v>20000000</v>
      </c>
      <c r="I2183">
        <v>2007</v>
      </c>
      <c r="J2183">
        <v>7.5</v>
      </c>
    </row>
    <row r="2184" spans="1:10" x14ac:dyDescent="0.3">
      <c r="A2184" t="s">
        <v>3678</v>
      </c>
      <c r="B2184">
        <v>148</v>
      </c>
      <c r="C2184">
        <v>18352454</v>
      </c>
      <c r="D2184" t="s">
        <v>6605</v>
      </c>
      <c r="E2184" t="s">
        <v>6606</v>
      </c>
      <c r="F2184" t="s">
        <v>20</v>
      </c>
      <c r="G2184" t="s">
        <v>21</v>
      </c>
      <c r="H2184">
        <v>15000000</v>
      </c>
      <c r="I2184">
        <v>2007</v>
      </c>
      <c r="J2184">
        <v>8.1999999999999993</v>
      </c>
    </row>
    <row r="2185" spans="1:10" x14ac:dyDescent="0.3">
      <c r="A2185" t="s">
        <v>1656</v>
      </c>
      <c r="B2185">
        <v>108</v>
      </c>
      <c r="C2185">
        <v>17803796</v>
      </c>
      <c r="D2185" t="s">
        <v>1099</v>
      </c>
      <c r="E2185" t="s">
        <v>6607</v>
      </c>
      <c r="F2185" t="s">
        <v>20</v>
      </c>
      <c r="G2185" t="s">
        <v>21</v>
      </c>
      <c r="H2185">
        <v>20000000</v>
      </c>
      <c r="I2185">
        <v>2006</v>
      </c>
      <c r="J2185">
        <v>5.9</v>
      </c>
    </row>
    <row r="2186" spans="1:10" x14ac:dyDescent="0.3">
      <c r="A2186" t="s">
        <v>6608</v>
      </c>
      <c r="B2186">
        <v>95</v>
      </c>
      <c r="C2186">
        <v>17529157</v>
      </c>
      <c r="D2186" t="s">
        <v>6609</v>
      </c>
      <c r="E2186" t="s">
        <v>6610</v>
      </c>
      <c r="F2186" t="s">
        <v>20</v>
      </c>
      <c r="G2186" t="s">
        <v>966</v>
      </c>
      <c r="H2186">
        <v>20000000</v>
      </c>
      <c r="I2186">
        <v>2012</v>
      </c>
      <c r="J2186">
        <v>5</v>
      </c>
    </row>
    <row r="2187" spans="1:10" x14ac:dyDescent="0.3">
      <c r="A2187" t="s">
        <v>3085</v>
      </c>
      <c r="B2187">
        <v>108</v>
      </c>
      <c r="C2187">
        <v>25753840</v>
      </c>
      <c r="D2187" t="s">
        <v>6611</v>
      </c>
      <c r="E2187" t="s">
        <v>6612</v>
      </c>
      <c r="F2187" t="s">
        <v>20</v>
      </c>
      <c r="G2187" t="s">
        <v>21</v>
      </c>
      <c r="H2187">
        <v>19000000</v>
      </c>
      <c r="I2187">
        <v>1996</v>
      </c>
      <c r="J2187">
        <v>7.3</v>
      </c>
    </row>
    <row r="2188" spans="1:10" x14ac:dyDescent="0.3">
      <c r="A2188" t="s">
        <v>6613</v>
      </c>
      <c r="B2188">
        <v>68</v>
      </c>
      <c r="C2188">
        <v>18081626</v>
      </c>
      <c r="D2188" t="s">
        <v>6614</v>
      </c>
      <c r="E2188" t="s">
        <v>6615</v>
      </c>
      <c r="F2188" t="s">
        <v>20</v>
      </c>
      <c r="G2188" t="s">
        <v>21</v>
      </c>
      <c r="H2188">
        <v>20000000</v>
      </c>
      <c r="I2188">
        <v>2005</v>
      </c>
      <c r="J2188">
        <v>6.4</v>
      </c>
    </row>
    <row r="2189" spans="1:10" x14ac:dyDescent="0.3">
      <c r="A2189" t="s">
        <v>5549</v>
      </c>
      <c r="B2189">
        <v>103</v>
      </c>
      <c r="C2189">
        <v>17518220</v>
      </c>
      <c r="D2189" t="s">
        <v>936</v>
      </c>
      <c r="E2189" t="s">
        <v>6616</v>
      </c>
      <c r="F2189" t="s">
        <v>20</v>
      </c>
      <c r="G2189" t="s">
        <v>21</v>
      </c>
      <c r="H2189">
        <v>20000000</v>
      </c>
      <c r="I2189">
        <v>1995</v>
      </c>
      <c r="J2189">
        <v>6.6</v>
      </c>
    </row>
    <row r="2190" spans="1:10" x14ac:dyDescent="0.3">
      <c r="A2190" t="s">
        <v>6618</v>
      </c>
      <c r="B2190">
        <v>99</v>
      </c>
      <c r="C2190">
        <v>17104669</v>
      </c>
      <c r="D2190" t="s">
        <v>6620</v>
      </c>
      <c r="E2190" t="s">
        <v>6622</v>
      </c>
      <c r="F2190" t="s">
        <v>4449</v>
      </c>
      <c r="G2190" t="s">
        <v>2462</v>
      </c>
      <c r="H2190">
        <v>20000000</v>
      </c>
      <c r="I2190">
        <v>2004</v>
      </c>
      <c r="J2190">
        <v>7.8</v>
      </c>
    </row>
    <row r="2191" spans="1:10" x14ac:dyDescent="0.3">
      <c r="A2191" t="s">
        <v>6627</v>
      </c>
      <c r="B2191">
        <v>88</v>
      </c>
      <c r="C2191">
        <v>16988996</v>
      </c>
      <c r="D2191" t="s">
        <v>6628</v>
      </c>
      <c r="E2191" t="s">
        <v>6629</v>
      </c>
      <c r="F2191" t="s">
        <v>20</v>
      </c>
      <c r="G2191" t="s">
        <v>21</v>
      </c>
      <c r="H2191">
        <v>35000000</v>
      </c>
      <c r="I2191">
        <v>2002</v>
      </c>
      <c r="J2191">
        <v>4</v>
      </c>
    </row>
    <row r="2192" spans="1:10" x14ac:dyDescent="0.3">
      <c r="A2192" t="s">
        <v>85</v>
      </c>
      <c r="B2192">
        <v>128</v>
      </c>
      <c r="C2192">
        <v>15797907</v>
      </c>
      <c r="D2192" t="s">
        <v>2190</v>
      </c>
      <c r="E2192" t="s">
        <v>6631</v>
      </c>
      <c r="F2192" t="s">
        <v>6633</v>
      </c>
      <c r="G2192" t="s">
        <v>21</v>
      </c>
      <c r="H2192">
        <v>20000000</v>
      </c>
      <c r="I2192">
        <v>2007</v>
      </c>
      <c r="J2192">
        <v>7.6</v>
      </c>
    </row>
    <row r="2193" spans="1:10" x14ac:dyDescent="0.3">
      <c r="A2193" t="s">
        <v>757</v>
      </c>
      <c r="B2193">
        <v>124</v>
      </c>
      <c r="C2193">
        <v>16248701</v>
      </c>
      <c r="D2193" t="s">
        <v>2190</v>
      </c>
      <c r="E2193" t="s">
        <v>6634</v>
      </c>
      <c r="F2193" t="s">
        <v>20</v>
      </c>
      <c r="G2193" t="s">
        <v>21</v>
      </c>
      <c r="H2193">
        <v>20000000</v>
      </c>
      <c r="I2193">
        <v>2003</v>
      </c>
      <c r="J2193">
        <v>7.7</v>
      </c>
    </row>
    <row r="2194" spans="1:10" x14ac:dyDescent="0.3">
      <c r="A2194" t="s">
        <v>6635</v>
      </c>
      <c r="B2194">
        <v>84</v>
      </c>
      <c r="C2194">
        <v>15712072</v>
      </c>
      <c r="D2194" t="s">
        <v>315</v>
      </c>
      <c r="E2194" t="s">
        <v>6637</v>
      </c>
      <c r="F2194" t="s">
        <v>20</v>
      </c>
      <c r="G2194" t="s">
        <v>21</v>
      </c>
      <c r="H2194">
        <v>20000000</v>
      </c>
      <c r="I2194">
        <v>2004</v>
      </c>
      <c r="J2194">
        <v>5.8</v>
      </c>
    </row>
    <row r="2195" spans="1:10" x14ac:dyDescent="0.3">
      <c r="A2195" t="s">
        <v>6639</v>
      </c>
      <c r="B2195">
        <v>101</v>
      </c>
      <c r="C2195">
        <v>15408822</v>
      </c>
      <c r="D2195" t="s">
        <v>1106</v>
      </c>
      <c r="E2195" t="s">
        <v>6640</v>
      </c>
      <c r="F2195" t="s">
        <v>20</v>
      </c>
      <c r="G2195" t="s">
        <v>21</v>
      </c>
      <c r="H2195">
        <v>20000000</v>
      </c>
      <c r="I2195">
        <v>2003</v>
      </c>
      <c r="J2195">
        <v>5.6</v>
      </c>
    </row>
    <row r="2196" spans="1:10" x14ac:dyDescent="0.3">
      <c r="A2196" t="s">
        <v>6641</v>
      </c>
      <c r="B2196">
        <v>98</v>
      </c>
      <c r="C2196">
        <v>15464026</v>
      </c>
      <c r="D2196" t="s">
        <v>1106</v>
      </c>
      <c r="E2196" t="s">
        <v>6643</v>
      </c>
      <c r="F2196" t="s">
        <v>20</v>
      </c>
      <c r="G2196" t="s">
        <v>21</v>
      </c>
      <c r="H2196">
        <v>20000000</v>
      </c>
      <c r="I2196">
        <v>2000</v>
      </c>
      <c r="J2196">
        <v>5.3</v>
      </c>
    </row>
    <row r="2197" spans="1:10" x14ac:dyDescent="0.3">
      <c r="A2197" t="s">
        <v>2429</v>
      </c>
      <c r="B2197">
        <v>105</v>
      </c>
      <c r="C2197">
        <v>14359793</v>
      </c>
      <c r="D2197" t="s">
        <v>6645</v>
      </c>
      <c r="E2197" t="s">
        <v>6647</v>
      </c>
      <c r="F2197" t="s">
        <v>20</v>
      </c>
      <c r="G2197" t="s">
        <v>21</v>
      </c>
      <c r="I2197">
        <v>2009</v>
      </c>
      <c r="J2197">
        <v>7.4</v>
      </c>
    </row>
    <row r="2198" spans="1:10" x14ac:dyDescent="0.3">
      <c r="A2198" t="s">
        <v>6649</v>
      </c>
      <c r="B2198">
        <v>225</v>
      </c>
      <c r="C2198">
        <v>8000000</v>
      </c>
      <c r="D2198" t="s">
        <v>3692</v>
      </c>
      <c r="E2198" t="s">
        <v>6651</v>
      </c>
      <c r="F2198" t="s">
        <v>20</v>
      </c>
      <c r="G2198" t="s">
        <v>21</v>
      </c>
      <c r="H2198">
        <v>20000000</v>
      </c>
      <c r="I2198">
        <v>1965</v>
      </c>
      <c r="J2198">
        <v>6.6</v>
      </c>
    </row>
    <row r="2199" spans="1:10" x14ac:dyDescent="0.3">
      <c r="A2199" t="s">
        <v>6652</v>
      </c>
      <c r="B2199">
        <v>111</v>
      </c>
      <c r="D2199" t="s">
        <v>1403</v>
      </c>
      <c r="E2199" t="s">
        <v>6653</v>
      </c>
      <c r="F2199" t="s">
        <v>20</v>
      </c>
      <c r="G2199" t="s">
        <v>21</v>
      </c>
      <c r="H2199">
        <v>19500000</v>
      </c>
      <c r="I2199">
        <v>2015</v>
      </c>
      <c r="J2199">
        <v>6.2</v>
      </c>
    </row>
    <row r="2200" spans="1:10" x14ac:dyDescent="0.3">
      <c r="A2200" t="s">
        <v>5087</v>
      </c>
      <c r="B2200">
        <v>88</v>
      </c>
      <c r="C2200">
        <v>14174654</v>
      </c>
      <c r="D2200" t="s">
        <v>1099</v>
      </c>
      <c r="E2200" t="s">
        <v>6655</v>
      </c>
      <c r="F2200" t="s">
        <v>20</v>
      </c>
      <c r="G2200" t="s">
        <v>21</v>
      </c>
      <c r="H2200">
        <v>25000000</v>
      </c>
      <c r="I2200">
        <v>2008</v>
      </c>
      <c r="J2200">
        <v>1.9</v>
      </c>
    </row>
    <row r="2201" spans="1:10" x14ac:dyDescent="0.3">
      <c r="A2201" t="s">
        <v>3999</v>
      </c>
      <c r="B2201">
        <v>88</v>
      </c>
      <c r="C2201">
        <v>15988876</v>
      </c>
      <c r="D2201" t="s">
        <v>227</v>
      </c>
      <c r="E2201" t="s">
        <v>6656</v>
      </c>
      <c r="F2201" t="s">
        <v>20</v>
      </c>
      <c r="G2201" t="s">
        <v>21</v>
      </c>
      <c r="H2201">
        <v>27000000</v>
      </c>
      <c r="I2201">
        <v>2009</v>
      </c>
      <c r="J2201">
        <v>5.7</v>
      </c>
    </row>
    <row r="2202" spans="1:10" x14ac:dyDescent="0.3">
      <c r="A2202" t="s">
        <v>1605</v>
      </c>
      <c r="B2202">
        <v>94</v>
      </c>
      <c r="C2202">
        <v>13801755</v>
      </c>
      <c r="D2202" t="s">
        <v>287</v>
      </c>
      <c r="E2202" t="s">
        <v>6658</v>
      </c>
      <c r="F2202" t="s">
        <v>20</v>
      </c>
      <c r="G2202" t="s">
        <v>21</v>
      </c>
      <c r="H2202">
        <v>20000000</v>
      </c>
      <c r="I2202">
        <v>1997</v>
      </c>
      <c r="J2202">
        <v>6.6</v>
      </c>
    </row>
    <row r="2203" spans="1:10" x14ac:dyDescent="0.3">
      <c r="A2203" t="s">
        <v>6660</v>
      </c>
      <c r="B2203">
        <v>117</v>
      </c>
      <c r="C2203">
        <v>13987482</v>
      </c>
      <c r="D2203" t="s">
        <v>1106</v>
      </c>
      <c r="E2203" t="s">
        <v>6661</v>
      </c>
      <c r="F2203" t="s">
        <v>20</v>
      </c>
      <c r="G2203" t="s">
        <v>21</v>
      </c>
      <c r="H2203">
        <v>20000000</v>
      </c>
      <c r="I2203">
        <v>2011</v>
      </c>
      <c r="J2203">
        <v>6</v>
      </c>
    </row>
    <row r="2204" spans="1:10" x14ac:dyDescent="0.3">
      <c r="A2204" t="s">
        <v>6662</v>
      </c>
      <c r="B2204">
        <v>95</v>
      </c>
      <c r="C2204">
        <v>14291570</v>
      </c>
      <c r="D2204" t="s">
        <v>155</v>
      </c>
      <c r="E2204" t="s">
        <v>6663</v>
      </c>
      <c r="F2204" t="s">
        <v>20</v>
      </c>
      <c r="G2204" t="s">
        <v>966</v>
      </c>
      <c r="H2204">
        <v>20000000</v>
      </c>
      <c r="I2204">
        <v>2012</v>
      </c>
      <c r="J2204">
        <v>6.1</v>
      </c>
    </row>
    <row r="2205" spans="1:10" x14ac:dyDescent="0.3">
      <c r="A2205" t="s">
        <v>2013</v>
      </c>
      <c r="B2205">
        <v>99</v>
      </c>
      <c r="C2205">
        <v>12181484</v>
      </c>
      <c r="D2205" t="s">
        <v>1099</v>
      </c>
      <c r="E2205" t="s">
        <v>6665</v>
      </c>
      <c r="F2205" t="s">
        <v>20</v>
      </c>
      <c r="G2205" t="s">
        <v>21</v>
      </c>
      <c r="H2205">
        <v>40000000</v>
      </c>
      <c r="I2205">
        <v>2004</v>
      </c>
      <c r="J2205">
        <v>4.8</v>
      </c>
    </row>
    <row r="2206" spans="1:10" x14ac:dyDescent="0.3">
      <c r="A2206" t="s">
        <v>2868</v>
      </c>
      <c r="B2206">
        <v>96</v>
      </c>
      <c r="C2206">
        <v>13630226</v>
      </c>
      <c r="D2206" t="s">
        <v>926</v>
      </c>
      <c r="E2206" t="s">
        <v>6667</v>
      </c>
      <c r="F2206" t="s">
        <v>20</v>
      </c>
      <c r="G2206" t="s">
        <v>21</v>
      </c>
      <c r="H2206">
        <v>20000000</v>
      </c>
      <c r="I2206">
        <v>2009</v>
      </c>
      <c r="J2206">
        <v>6.2</v>
      </c>
    </row>
    <row r="2207" spans="1:10" x14ac:dyDescent="0.3">
      <c r="A2207" t="s">
        <v>2548</v>
      </c>
      <c r="B2207">
        <v>98</v>
      </c>
      <c r="C2207">
        <v>13383737</v>
      </c>
      <c r="D2207" t="s">
        <v>678</v>
      </c>
      <c r="E2207" t="s">
        <v>6668</v>
      </c>
      <c r="F2207" t="s">
        <v>20</v>
      </c>
      <c r="G2207" t="s">
        <v>21</v>
      </c>
      <c r="H2207">
        <v>20000000</v>
      </c>
      <c r="I2207">
        <v>1994</v>
      </c>
      <c r="J2207">
        <v>7.5</v>
      </c>
    </row>
    <row r="2208" spans="1:10" x14ac:dyDescent="0.3">
      <c r="A2208" t="s">
        <v>6669</v>
      </c>
      <c r="B2208">
        <v>123</v>
      </c>
      <c r="C2208">
        <v>13391174</v>
      </c>
      <c r="D2208" t="s">
        <v>3692</v>
      </c>
      <c r="E2208" t="s">
        <v>6672</v>
      </c>
      <c r="F2208" t="s">
        <v>20</v>
      </c>
      <c r="G2208" t="s">
        <v>21</v>
      </c>
      <c r="H2208">
        <v>20000000</v>
      </c>
      <c r="I2208">
        <v>2006</v>
      </c>
      <c r="J2208">
        <v>6.3</v>
      </c>
    </row>
    <row r="2209" spans="1:10" x14ac:dyDescent="0.3">
      <c r="A2209" t="s">
        <v>798</v>
      </c>
      <c r="B2209">
        <v>101</v>
      </c>
      <c r="C2209">
        <v>12987647</v>
      </c>
      <c r="D2209" t="s">
        <v>6674</v>
      </c>
      <c r="E2209" t="s">
        <v>6675</v>
      </c>
      <c r="F2209" t="s">
        <v>20</v>
      </c>
      <c r="G2209" t="s">
        <v>34</v>
      </c>
      <c r="H2209">
        <v>30000000</v>
      </c>
      <c r="I2209">
        <v>2002</v>
      </c>
      <c r="J2209">
        <v>7.1</v>
      </c>
    </row>
    <row r="2210" spans="1:10" x14ac:dyDescent="0.3">
      <c r="A2210" t="s">
        <v>22</v>
      </c>
      <c r="B2210">
        <v>102</v>
      </c>
      <c r="C2210">
        <v>12469811</v>
      </c>
      <c r="D2210" t="s">
        <v>1649</v>
      </c>
      <c r="E2210" t="s">
        <v>6676</v>
      </c>
      <c r="F2210" t="s">
        <v>20</v>
      </c>
      <c r="G2210" t="s">
        <v>21</v>
      </c>
      <c r="H2210">
        <v>22000000</v>
      </c>
      <c r="I2210">
        <v>2005</v>
      </c>
      <c r="J2210">
        <v>6.6</v>
      </c>
    </row>
    <row r="2211" spans="1:10" x14ac:dyDescent="0.3">
      <c r="A2211" t="s">
        <v>2757</v>
      </c>
      <c r="B2211">
        <v>94</v>
      </c>
      <c r="C2211">
        <v>12398628</v>
      </c>
      <c r="D2211" t="s">
        <v>6677</v>
      </c>
      <c r="E2211" t="s">
        <v>6678</v>
      </c>
      <c r="F2211" t="s">
        <v>20</v>
      </c>
      <c r="G2211" t="s">
        <v>21</v>
      </c>
      <c r="H2211">
        <v>20000000</v>
      </c>
      <c r="I2211">
        <v>2002</v>
      </c>
      <c r="J2211">
        <v>6.1</v>
      </c>
    </row>
    <row r="2212" spans="1:10" x14ac:dyDescent="0.3">
      <c r="A2212" t="s">
        <v>2786</v>
      </c>
      <c r="B2212">
        <v>102</v>
      </c>
      <c r="C2212">
        <v>13214030</v>
      </c>
      <c r="D2212" t="s">
        <v>1626</v>
      </c>
      <c r="E2212" t="s">
        <v>6680</v>
      </c>
      <c r="F2212" t="s">
        <v>20</v>
      </c>
      <c r="G2212" t="s">
        <v>21</v>
      </c>
      <c r="H2212">
        <v>20000000</v>
      </c>
      <c r="I2212">
        <v>2008</v>
      </c>
      <c r="J2212">
        <v>6.7</v>
      </c>
    </row>
    <row r="2213" spans="1:10" x14ac:dyDescent="0.3">
      <c r="A2213" t="s">
        <v>1355</v>
      </c>
      <c r="B2213">
        <v>108</v>
      </c>
      <c r="C2213">
        <v>12232937</v>
      </c>
      <c r="D2213" t="s">
        <v>227</v>
      </c>
      <c r="E2213" t="s">
        <v>6683</v>
      </c>
      <c r="F2213" t="s">
        <v>20</v>
      </c>
      <c r="G2213" t="s">
        <v>21</v>
      </c>
      <c r="H2213">
        <v>22000000</v>
      </c>
      <c r="I2213">
        <v>2009</v>
      </c>
      <c r="J2213">
        <v>5.6</v>
      </c>
    </row>
    <row r="2214" spans="1:10" x14ac:dyDescent="0.3">
      <c r="A2214" t="s">
        <v>387</v>
      </c>
      <c r="B2214">
        <v>116</v>
      </c>
      <c r="C2214">
        <v>12134420</v>
      </c>
      <c r="D2214" t="s">
        <v>3715</v>
      </c>
      <c r="E2214" t="s">
        <v>6685</v>
      </c>
      <c r="F2214" t="s">
        <v>20</v>
      </c>
      <c r="G2214" t="s">
        <v>34</v>
      </c>
      <c r="H2214">
        <v>20000000</v>
      </c>
      <c r="I2214">
        <v>2010</v>
      </c>
      <c r="J2214">
        <v>7.2</v>
      </c>
    </row>
    <row r="2215" spans="1:10" x14ac:dyDescent="0.3">
      <c r="A2215" t="s">
        <v>6686</v>
      </c>
      <c r="B2215">
        <v>93</v>
      </c>
      <c r="C2215">
        <v>11784000</v>
      </c>
      <c r="D2215" t="s">
        <v>5440</v>
      </c>
      <c r="E2215" t="s">
        <v>6688</v>
      </c>
      <c r="F2215" t="s">
        <v>20</v>
      </c>
      <c r="G2215" t="s">
        <v>21</v>
      </c>
      <c r="H2215">
        <v>20000000</v>
      </c>
      <c r="I2215">
        <v>1994</v>
      </c>
      <c r="J2215">
        <v>4.3</v>
      </c>
    </row>
    <row r="2216" spans="1:10" x14ac:dyDescent="0.3">
      <c r="A2216" t="s">
        <v>1024</v>
      </c>
      <c r="B2216">
        <v>102</v>
      </c>
      <c r="C2216">
        <v>11169531</v>
      </c>
      <c r="D2216" t="s">
        <v>1099</v>
      </c>
      <c r="E2216" t="s">
        <v>6690</v>
      </c>
      <c r="F2216" t="s">
        <v>20</v>
      </c>
      <c r="G2216" t="s">
        <v>34</v>
      </c>
      <c r="H2216">
        <v>20000000</v>
      </c>
      <c r="I2216">
        <v>2008</v>
      </c>
      <c r="J2216">
        <v>6.4</v>
      </c>
    </row>
    <row r="2217" spans="1:10" x14ac:dyDescent="0.3">
      <c r="A2217" t="s">
        <v>3520</v>
      </c>
      <c r="B2217">
        <v>103</v>
      </c>
      <c r="C2217">
        <v>11034436</v>
      </c>
      <c r="D2217" t="s">
        <v>6693</v>
      </c>
      <c r="E2217" t="s">
        <v>6694</v>
      </c>
      <c r="F2217" t="s">
        <v>20</v>
      </c>
      <c r="G2217" t="s">
        <v>34</v>
      </c>
      <c r="H2217">
        <v>20000000</v>
      </c>
      <c r="I2217">
        <v>2005</v>
      </c>
      <c r="J2217">
        <v>7.1</v>
      </c>
    </row>
    <row r="2218" spans="1:10" x14ac:dyDescent="0.3">
      <c r="A2218" t="s">
        <v>5984</v>
      </c>
      <c r="B2218">
        <v>115</v>
      </c>
      <c r="C2218">
        <v>12626905</v>
      </c>
      <c r="D2218" t="s">
        <v>315</v>
      </c>
      <c r="E2218" t="s">
        <v>6696</v>
      </c>
      <c r="F2218" t="s">
        <v>20</v>
      </c>
      <c r="G2218" t="s">
        <v>21</v>
      </c>
      <c r="H2218">
        <v>20000000</v>
      </c>
      <c r="I2218">
        <v>2016</v>
      </c>
      <c r="J2218">
        <v>6.3</v>
      </c>
    </row>
    <row r="2219" spans="1:10" x14ac:dyDescent="0.3">
      <c r="A2219" t="s">
        <v>2548</v>
      </c>
      <c r="B2219">
        <v>96</v>
      </c>
      <c r="C2219">
        <v>10569071</v>
      </c>
      <c r="D2219" t="s">
        <v>1099</v>
      </c>
      <c r="E2219" t="s">
        <v>6698</v>
      </c>
      <c r="F2219" t="s">
        <v>20</v>
      </c>
      <c r="G2219" t="s">
        <v>21</v>
      </c>
      <c r="H2219">
        <v>20000000</v>
      </c>
      <c r="I2219">
        <v>1997</v>
      </c>
      <c r="J2219">
        <v>7.4</v>
      </c>
    </row>
    <row r="2220" spans="1:10" x14ac:dyDescent="0.3">
      <c r="A2220" t="s">
        <v>6699</v>
      </c>
      <c r="B2220">
        <v>98</v>
      </c>
      <c r="C2220">
        <v>10544143</v>
      </c>
      <c r="D2220" t="s">
        <v>1106</v>
      </c>
      <c r="E2220" t="s">
        <v>6700</v>
      </c>
      <c r="F2220" t="s">
        <v>20</v>
      </c>
      <c r="G2220" t="s">
        <v>251</v>
      </c>
      <c r="H2220">
        <v>20000000</v>
      </c>
      <c r="I2220">
        <v>1999</v>
      </c>
      <c r="J2220">
        <v>6.1</v>
      </c>
    </row>
    <row r="2221" spans="1:10" x14ac:dyDescent="0.3">
      <c r="A2221" t="s">
        <v>5844</v>
      </c>
      <c r="B2221">
        <v>101</v>
      </c>
      <c r="C2221">
        <v>13650738</v>
      </c>
      <c r="D2221" t="s">
        <v>1649</v>
      </c>
      <c r="E2221" t="s">
        <v>6702</v>
      </c>
      <c r="F2221" t="s">
        <v>20</v>
      </c>
      <c r="G2221" t="s">
        <v>21</v>
      </c>
      <c r="H2221">
        <v>20000000</v>
      </c>
      <c r="I2221">
        <v>2015</v>
      </c>
      <c r="J2221">
        <v>6.6</v>
      </c>
    </row>
    <row r="2222" spans="1:10" x14ac:dyDescent="0.3">
      <c r="A2222" t="s">
        <v>3168</v>
      </c>
      <c r="B2222">
        <v>106</v>
      </c>
      <c r="C2222">
        <v>10555348</v>
      </c>
      <c r="D2222" t="s">
        <v>678</v>
      </c>
      <c r="E2222" t="s">
        <v>6704</v>
      </c>
      <c r="F2222" t="s">
        <v>20</v>
      </c>
      <c r="G2222" t="s">
        <v>21</v>
      </c>
      <c r="H2222">
        <v>20000000</v>
      </c>
      <c r="I2222">
        <v>1989</v>
      </c>
      <c r="J2222">
        <v>6</v>
      </c>
    </row>
    <row r="2223" spans="1:10" x14ac:dyDescent="0.3">
      <c r="A2223" t="s">
        <v>2548</v>
      </c>
      <c r="B2223">
        <v>101</v>
      </c>
      <c r="C2223">
        <v>9714482</v>
      </c>
      <c r="D2223" t="s">
        <v>6706</v>
      </c>
      <c r="E2223" t="s">
        <v>6707</v>
      </c>
      <c r="F2223" t="s">
        <v>20</v>
      </c>
      <c r="G2223" t="s">
        <v>21</v>
      </c>
      <c r="H2223">
        <v>20000000</v>
      </c>
      <c r="I2223">
        <v>1996</v>
      </c>
      <c r="J2223">
        <v>6.8</v>
      </c>
    </row>
    <row r="2224" spans="1:10" x14ac:dyDescent="0.3">
      <c r="A2224" t="s">
        <v>225</v>
      </c>
      <c r="B2224">
        <v>111</v>
      </c>
      <c r="C2224">
        <v>9525276</v>
      </c>
      <c r="D2224" t="s">
        <v>227</v>
      </c>
      <c r="E2224" t="s">
        <v>6709</v>
      </c>
      <c r="F2224" t="s">
        <v>20</v>
      </c>
      <c r="G2224" t="s">
        <v>21</v>
      </c>
      <c r="H2224">
        <v>20000000</v>
      </c>
      <c r="I2224">
        <v>2007</v>
      </c>
      <c r="J2224">
        <v>6.8</v>
      </c>
    </row>
    <row r="2225" spans="1:10" x14ac:dyDescent="0.3">
      <c r="A2225" t="s">
        <v>4375</v>
      </c>
      <c r="B2225">
        <v>99</v>
      </c>
      <c r="C2225">
        <v>8855646</v>
      </c>
      <c r="D2225" t="s">
        <v>4333</v>
      </c>
      <c r="E2225" t="s">
        <v>6711</v>
      </c>
      <c r="F2225" t="s">
        <v>20</v>
      </c>
      <c r="G2225" t="s">
        <v>21</v>
      </c>
      <c r="H2225">
        <v>21000000</v>
      </c>
      <c r="I2225">
        <v>2009</v>
      </c>
      <c r="J2225">
        <v>7.2</v>
      </c>
    </row>
    <row r="2226" spans="1:10" x14ac:dyDescent="0.3">
      <c r="A2226" t="s">
        <v>6713</v>
      </c>
      <c r="B2226">
        <v>88</v>
      </c>
      <c r="C2226">
        <v>9109322</v>
      </c>
      <c r="D2226" t="s">
        <v>1723</v>
      </c>
      <c r="E2226" t="s">
        <v>6716</v>
      </c>
      <c r="F2226" t="s">
        <v>20</v>
      </c>
      <c r="G2226" t="s">
        <v>520</v>
      </c>
      <c r="H2226">
        <v>20000000</v>
      </c>
      <c r="I2226">
        <v>2004</v>
      </c>
      <c r="J2226">
        <v>1.9</v>
      </c>
    </row>
    <row r="2227" spans="1:10" x14ac:dyDescent="0.3">
      <c r="A2227" t="s">
        <v>1721</v>
      </c>
      <c r="B2227">
        <v>83</v>
      </c>
      <c r="C2227">
        <v>8326035</v>
      </c>
      <c r="D2227" t="s">
        <v>1151</v>
      </c>
      <c r="E2227" t="s">
        <v>6719</v>
      </c>
      <c r="F2227" t="s">
        <v>20</v>
      </c>
      <c r="G2227" t="s">
        <v>520</v>
      </c>
      <c r="H2227">
        <v>33000000</v>
      </c>
      <c r="I2227">
        <v>2005</v>
      </c>
      <c r="J2227">
        <v>5.5</v>
      </c>
    </row>
    <row r="2228" spans="1:10" x14ac:dyDescent="0.3">
      <c r="A2228" t="s">
        <v>1721</v>
      </c>
      <c r="B2228">
        <v>91</v>
      </c>
      <c r="C2228">
        <v>8104069</v>
      </c>
      <c r="D2228" t="s">
        <v>1151</v>
      </c>
      <c r="E2228" t="s">
        <v>6721</v>
      </c>
      <c r="F2228" t="s">
        <v>20</v>
      </c>
      <c r="G2228" t="s">
        <v>21</v>
      </c>
      <c r="H2228">
        <v>20000000</v>
      </c>
      <c r="I2228">
        <v>2007</v>
      </c>
      <c r="J2228">
        <v>4.5</v>
      </c>
    </row>
    <row r="2229" spans="1:10" x14ac:dyDescent="0.3">
      <c r="A2229" t="s">
        <v>2340</v>
      </c>
      <c r="B2229">
        <v>108</v>
      </c>
      <c r="C2229">
        <v>8054280</v>
      </c>
      <c r="D2229" t="s">
        <v>1995</v>
      </c>
      <c r="E2229" t="s">
        <v>6723</v>
      </c>
      <c r="F2229" t="s">
        <v>20</v>
      </c>
      <c r="G2229" t="s">
        <v>21</v>
      </c>
      <c r="H2229">
        <v>20000000</v>
      </c>
      <c r="I2229">
        <v>2004</v>
      </c>
      <c r="J2229">
        <v>6.3</v>
      </c>
    </row>
    <row r="2230" spans="1:10" x14ac:dyDescent="0.3">
      <c r="A2230" t="s">
        <v>1590</v>
      </c>
      <c r="B2230">
        <v>154</v>
      </c>
      <c r="D2230" t="s">
        <v>6725</v>
      </c>
      <c r="E2230" t="s">
        <v>6727</v>
      </c>
      <c r="F2230" t="s">
        <v>20</v>
      </c>
      <c r="G2230" t="s">
        <v>21</v>
      </c>
      <c r="H2230">
        <v>20000000</v>
      </c>
      <c r="I2230">
        <v>1969</v>
      </c>
      <c r="J2230">
        <v>7</v>
      </c>
    </row>
    <row r="2231" spans="1:10" x14ac:dyDescent="0.3">
      <c r="A2231" t="s">
        <v>4354</v>
      </c>
      <c r="B2231">
        <v>148</v>
      </c>
      <c r="C2231">
        <v>8093318</v>
      </c>
      <c r="D2231" t="s">
        <v>6729</v>
      </c>
      <c r="E2231" t="s">
        <v>6731</v>
      </c>
      <c r="F2231" t="s">
        <v>20</v>
      </c>
      <c r="G2231" t="s">
        <v>21</v>
      </c>
      <c r="H2231">
        <v>20000000</v>
      </c>
      <c r="I2231">
        <v>2014</v>
      </c>
      <c r="J2231">
        <v>6.7</v>
      </c>
    </row>
    <row r="2232" spans="1:10" x14ac:dyDescent="0.3">
      <c r="A2232" t="s">
        <v>6733</v>
      </c>
      <c r="B2232">
        <v>77</v>
      </c>
      <c r="C2232">
        <v>7382993</v>
      </c>
      <c r="D2232" t="s">
        <v>185</v>
      </c>
      <c r="E2232" t="s">
        <v>6734</v>
      </c>
      <c r="F2232" t="s">
        <v>20</v>
      </c>
      <c r="G2232" t="s">
        <v>21</v>
      </c>
      <c r="H2232">
        <v>20000000</v>
      </c>
      <c r="I2232">
        <v>2006</v>
      </c>
      <c r="J2232">
        <v>2.8</v>
      </c>
    </row>
    <row r="2233" spans="1:10" x14ac:dyDescent="0.3">
      <c r="A2233" t="s">
        <v>6735</v>
      </c>
      <c r="B2233">
        <v>110</v>
      </c>
      <c r="C2233">
        <v>8888355</v>
      </c>
      <c r="D2233" t="s">
        <v>3846</v>
      </c>
      <c r="E2233" t="s">
        <v>6738</v>
      </c>
      <c r="F2233" t="s">
        <v>20</v>
      </c>
      <c r="G2233" t="s">
        <v>21</v>
      </c>
      <c r="H2233">
        <v>20000000</v>
      </c>
      <c r="I2233">
        <v>2013</v>
      </c>
      <c r="J2233">
        <v>5</v>
      </c>
    </row>
    <row r="2234" spans="1:10" x14ac:dyDescent="0.3">
      <c r="A2234" t="s">
        <v>3552</v>
      </c>
      <c r="B2234">
        <v>83</v>
      </c>
      <c r="C2234">
        <v>7001720</v>
      </c>
      <c r="D2234" t="s">
        <v>1806</v>
      </c>
      <c r="E2234" t="s">
        <v>6743</v>
      </c>
      <c r="F2234" t="s">
        <v>20</v>
      </c>
      <c r="G2234" t="s">
        <v>21</v>
      </c>
      <c r="H2234">
        <v>12000000</v>
      </c>
      <c r="I2234">
        <v>2008</v>
      </c>
      <c r="J2234">
        <v>4.3</v>
      </c>
    </row>
    <row r="2235" spans="1:10" x14ac:dyDescent="0.3">
      <c r="A2235" t="s">
        <v>3085</v>
      </c>
      <c r="B2235">
        <v>107</v>
      </c>
      <c r="C2235">
        <v>7268659</v>
      </c>
      <c r="D2235" t="s">
        <v>287</v>
      </c>
      <c r="E2235" t="s">
        <v>6745</v>
      </c>
      <c r="F2235" t="s">
        <v>20</v>
      </c>
      <c r="G2235" t="s">
        <v>4410</v>
      </c>
      <c r="H2235">
        <v>20000000</v>
      </c>
      <c r="I2235">
        <v>2013</v>
      </c>
      <c r="J2235">
        <v>5.6</v>
      </c>
    </row>
    <row r="2236" spans="1:10" x14ac:dyDescent="0.3">
      <c r="A2236" t="s">
        <v>6747</v>
      </c>
      <c r="B2236">
        <v>100</v>
      </c>
      <c r="C2236">
        <v>6852144</v>
      </c>
      <c r="D2236" t="s">
        <v>2046</v>
      </c>
      <c r="E2236" t="s">
        <v>6748</v>
      </c>
      <c r="F2236" t="s">
        <v>20</v>
      </c>
      <c r="G2236" t="s">
        <v>182</v>
      </c>
      <c r="H2236">
        <v>22000000</v>
      </c>
      <c r="I2236">
        <v>2003</v>
      </c>
      <c r="J2236">
        <v>6.2</v>
      </c>
    </row>
    <row r="2237" spans="1:10" x14ac:dyDescent="0.3">
      <c r="A2237" t="s">
        <v>5770</v>
      </c>
      <c r="B2237">
        <v>87</v>
      </c>
      <c r="C2237">
        <v>6563357</v>
      </c>
      <c r="D2237" t="s">
        <v>2674</v>
      </c>
      <c r="E2237" t="s">
        <v>6751</v>
      </c>
      <c r="F2237" t="s">
        <v>20</v>
      </c>
      <c r="G2237" t="s">
        <v>21</v>
      </c>
      <c r="H2237">
        <v>20000000</v>
      </c>
      <c r="I2237">
        <v>2008</v>
      </c>
      <c r="J2237">
        <v>5.3</v>
      </c>
    </row>
    <row r="2238" spans="1:10" x14ac:dyDescent="0.3">
      <c r="A2238" t="s">
        <v>6752</v>
      </c>
      <c r="B2238">
        <v>154</v>
      </c>
      <c r="C2238">
        <v>6201757</v>
      </c>
      <c r="D2238" t="s">
        <v>6753</v>
      </c>
      <c r="E2238" t="s">
        <v>6754</v>
      </c>
      <c r="F2238" t="s">
        <v>20</v>
      </c>
      <c r="G2238" t="s">
        <v>34</v>
      </c>
      <c r="H2238">
        <v>10000000</v>
      </c>
      <c r="I2238">
        <v>1999</v>
      </c>
      <c r="J2238">
        <v>7.4</v>
      </c>
    </row>
    <row r="2239" spans="1:10" x14ac:dyDescent="0.3">
      <c r="A2239" t="s">
        <v>6756</v>
      </c>
      <c r="B2239">
        <v>106</v>
      </c>
      <c r="C2239">
        <v>6420319</v>
      </c>
      <c r="D2239" t="s">
        <v>2183</v>
      </c>
      <c r="E2239" t="s">
        <v>6757</v>
      </c>
      <c r="F2239" t="s">
        <v>20</v>
      </c>
      <c r="G2239" t="s">
        <v>1890</v>
      </c>
      <c r="H2239">
        <v>20000000</v>
      </c>
      <c r="I2239">
        <v>2015</v>
      </c>
      <c r="J2239">
        <v>7.4</v>
      </c>
    </row>
    <row r="2240" spans="1:10" x14ac:dyDescent="0.3">
      <c r="A2240" t="s">
        <v>3375</v>
      </c>
      <c r="B2240">
        <v>99</v>
      </c>
      <c r="C2240">
        <v>5702083</v>
      </c>
      <c r="D2240" t="s">
        <v>2298</v>
      </c>
      <c r="E2240" t="s">
        <v>6758</v>
      </c>
      <c r="F2240" t="s">
        <v>20</v>
      </c>
      <c r="G2240" t="s">
        <v>34</v>
      </c>
      <c r="H2240">
        <v>15000000</v>
      </c>
      <c r="I2240">
        <v>2011</v>
      </c>
      <c r="J2240">
        <v>6.5</v>
      </c>
    </row>
    <row r="2241" spans="1:10" x14ac:dyDescent="0.3">
      <c r="A2241" t="s">
        <v>5537</v>
      </c>
      <c r="B2241">
        <v>100</v>
      </c>
      <c r="C2241">
        <v>5480996</v>
      </c>
      <c r="D2241" t="s">
        <v>6759</v>
      </c>
      <c r="E2241" t="s">
        <v>6760</v>
      </c>
      <c r="F2241" t="s">
        <v>20</v>
      </c>
      <c r="G2241" t="s">
        <v>21</v>
      </c>
      <c r="H2241">
        <v>8700000</v>
      </c>
      <c r="I2241">
        <v>2006</v>
      </c>
      <c r="J2241">
        <v>7.1</v>
      </c>
    </row>
    <row r="2242" spans="1:10" x14ac:dyDescent="0.3">
      <c r="A2242" t="s">
        <v>503</v>
      </c>
      <c r="B2242">
        <v>116</v>
      </c>
      <c r="C2242">
        <v>6002756</v>
      </c>
      <c r="D2242" t="s">
        <v>1076</v>
      </c>
      <c r="E2242" t="s">
        <v>6761</v>
      </c>
      <c r="F2242" t="s">
        <v>20</v>
      </c>
      <c r="G2242" t="s">
        <v>21</v>
      </c>
      <c r="H2242">
        <v>20000000</v>
      </c>
      <c r="I2242">
        <v>2012</v>
      </c>
      <c r="J2242">
        <v>7.2</v>
      </c>
    </row>
    <row r="2243" spans="1:10" x14ac:dyDescent="0.3">
      <c r="A2243" t="s">
        <v>2791</v>
      </c>
      <c r="B2243">
        <v>94</v>
      </c>
      <c r="C2243">
        <v>5132655</v>
      </c>
      <c r="D2243" t="s">
        <v>6131</v>
      </c>
      <c r="E2243" t="s">
        <v>6764</v>
      </c>
      <c r="F2243" t="s">
        <v>20</v>
      </c>
      <c r="G2243" t="s">
        <v>182</v>
      </c>
      <c r="H2243">
        <v>20000000</v>
      </c>
      <c r="I2243">
        <v>2005</v>
      </c>
      <c r="J2243">
        <v>2.2999999999999998</v>
      </c>
    </row>
    <row r="2244" spans="1:10" x14ac:dyDescent="0.3">
      <c r="A2244" t="s">
        <v>2188</v>
      </c>
      <c r="B2244">
        <v>111</v>
      </c>
      <c r="C2244">
        <v>5205343</v>
      </c>
      <c r="D2244" t="s">
        <v>4967</v>
      </c>
      <c r="E2244" t="s">
        <v>6767</v>
      </c>
      <c r="F2244" t="s">
        <v>20</v>
      </c>
      <c r="G2244" t="s">
        <v>21</v>
      </c>
      <c r="H2244">
        <v>20000000</v>
      </c>
      <c r="I2244">
        <v>2009</v>
      </c>
      <c r="J2244">
        <v>6.4</v>
      </c>
    </row>
    <row r="2245" spans="1:10" x14ac:dyDescent="0.3">
      <c r="A2245" t="s">
        <v>6769</v>
      </c>
      <c r="B2245">
        <v>100</v>
      </c>
      <c r="C2245">
        <v>5005883</v>
      </c>
      <c r="D2245" t="s">
        <v>2112</v>
      </c>
      <c r="E2245" t="s">
        <v>6770</v>
      </c>
      <c r="F2245" t="s">
        <v>20</v>
      </c>
      <c r="G2245" t="s">
        <v>21</v>
      </c>
      <c r="H2245">
        <v>20000000</v>
      </c>
      <c r="I2245">
        <v>2004</v>
      </c>
      <c r="J2245">
        <v>6.1</v>
      </c>
    </row>
    <row r="2246" spans="1:10" x14ac:dyDescent="0.3">
      <c r="A2246" t="s">
        <v>6771</v>
      </c>
      <c r="B2246">
        <v>125</v>
      </c>
      <c r="C2246">
        <v>5749134</v>
      </c>
      <c r="D2246" t="s">
        <v>315</v>
      </c>
      <c r="E2246" t="s">
        <v>6772</v>
      </c>
      <c r="F2246" t="s">
        <v>20</v>
      </c>
      <c r="G2246" t="s">
        <v>21</v>
      </c>
      <c r="H2246">
        <v>20000000</v>
      </c>
      <c r="I2246">
        <v>2014</v>
      </c>
      <c r="J2246">
        <v>7</v>
      </c>
    </row>
    <row r="2247" spans="1:10" x14ac:dyDescent="0.3">
      <c r="A2247" t="s">
        <v>5235</v>
      </c>
      <c r="B2247">
        <v>114</v>
      </c>
      <c r="D2247" t="s">
        <v>1276</v>
      </c>
      <c r="E2247" t="s">
        <v>6773</v>
      </c>
      <c r="F2247" t="s">
        <v>20</v>
      </c>
      <c r="G2247" t="s">
        <v>182</v>
      </c>
      <c r="H2247">
        <v>20000000</v>
      </c>
      <c r="I2247">
        <v>2008</v>
      </c>
      <c r="J2247">
        <v>6.5</v>
      </c>
    </row>
    <row r="2248" spans="1:10" x14ac:dyDescent="0.3">
      <c r="A2248" t="s">
        <v>6774</v>
      </c>
      <c r="B2248">
        <v>119</v>
      </c>
      <c r="C2248">
        <v>4234040</v>
      </c>
      <c r="D2248" t="s">
        <v>1017</v>
      </c>
      <c r="E2248" t="s">
        <v>6777</v>
      </c>
      <c r="F2248" t="s">
        <v>20</v>
      </c>
      <c r="G2248" t="s">
        <v>21</v>
      </c>
      <c r="H2248">
        <v>20000000</v>
      </c>
      <c r="I2248">
        <v>2008</v>
      </c>
      <c r="J2248">
        <v>7</v>
      </c>
    </row>
    <row r="2249" spans="1:10" x14ac:dyDescent="0.3">
      <c r="A2249" t="s">
        <v>6779</v>
      </c>
      <c r="B2249">
        <v>135</v>
      </c>
      <c r="C2249">
        <v>4001121</v>
      </c>
      <c r="D2249" t="s">
        <v>2721</v>
      </c>
      <c r="E2249" t="s">
        <v>6780</v>
      </c>
      <c r="F2249" t="s">
        <v>20</v>
      </c>
      <c r="G2249" t="s">
        <v>21</v>
      </c>
      <c r="H2249">
        <v>20000000</v>
      </c>
      <c r="I2249">
        <v>2007</v>
      </c>
      <c r="J2249">
        <v>7</v>
      </c>
    </row>
    <row r="2250" spans="1:10" x14ac:dyDescent="0.3">
      <c r="A2250" t="s">
        <v>6782</v>
      </c>
      <c r="B2250">
        <v>93</v>
      </c>
      <c r="C2250">
        <v>3749061</v>
      </c>
      <c r="D2250" t="s">
        <v>37</v>
      </c>
      <c r="E2250" t="s">
        <v>6783</v>
      </c>
      <c r="F2250" t="s">
        <v>20</v>
      </c>
      <c r="G2250" t="s">
        <v>21</v>
      </c>
      <c r="H2250">
        <v>20000000</v>
      </c>
      <c r="I2250">
        <v>2012</v>
      </c>
      <c r="J2250">
        <v>4.9000000000000004</v>
      </c>
    </row>
    <row r="2251" spans="1:10" x14ac:dyDescent="0.3">
      <c r="A2251" t="s">
        <v>4988</v>
      </c>
      <c r="B2251">
        <v>114</v>
      </c>
      <c r="C2251">
        <v>3519627</v>
      </c>
      <c r="D2251" t="s">
        <v>6784</v>
      </c>
      <c r="E2251" t="s">
        <v>6785</v>
      </c>
      <c r="F2251" t="s">
        <v>20</v>
      </c>
      <c r="G2251" t="s">
        <v>21</v>
      </c>
      <c r="H2251">
        <v>20000000</v>
      </c>
      <c r="I2251">
        <v>2008</v>
      </c>
      <c r="J2251">
        <v>6.9</v>
      </c>
    </row>
    <row r="2252" spans="1:10" x14ac:dyDescent="0.3">
      <c r="A2252" t="s">
        <v>6787</v>
      </c>
      <c r="B2252">
        <v>124</v>
      </c>
      <c r="C2252">
        <v>3081925</v>
      </c>
      <c r="D2252" t="s">
        <v>936</v>
      </c>
      <c r="E2252" t="s">
        <v>6788</v>
      </c>
      <c r="F2252" t="s">
        <v>20</v>
      </c>
      <c r="G2252" t="s">
        <v>21</v>
      </c>
      <c r="H2252">
        <v>21000000</v>
      </c>
      <c r="I2252">
        <v>2008</v>
      </c>
      <c r="J2252">
        <v>7.5</v>
      </c>
    </row>
    <row r="2253" spans="1:10" x14ac:dyDescent="0.3">
      <c r="A2253" t="s">
        <v>4754</v>
      </c>
      <c r="B2253">
        <v>134</v>
      </c>
      <c r="C2253">
        <v>2298191</v>
      </c>
      <c r="D2253" t="s">
        <v>5299</v>
      </c>
      <c r="E2253" t="s">
        <v>6789</v>
      </c>
      <c r="F2253" t="s">
        <v>460</v>
      </c>
      <c r="G2253" t="s">
        <v>461</v>
      </c>
      <c r="H2253">
        <v>2400000000</v>
      </c>
      <c r="I2253">
        <v>1997</v>
      </c>
      <c r="J2253">
        <v>8.4</v>
      </c>
    </row>
    <row r="2254" spans="1:10" x14ac:dyDescent="0.3">
      <c r="A2254" t="s">
        <v>4719</v>
      </c>
      <c r="B2254">
        <v>114</v>
      </c>
      <c r="C2254">
        <v>2353728</v>
      </c>
      <c r="D2254" t="s">
        <v>6790</v>
      </c>
      <c r="E2254" t="s">
        <v>6791</v>
      </c>
      <c r="F2254" t="s">
        <v>965</v>
      </c>
      <c r="G2254" t="s">
        <v>966</v>
      </c>
      <c r="H2254">
        <v>20000000</v>
      </c>
      <c r="I2254">
        <v>2003</v>
      </c>
      <c r="J2254">
        <v>6.9</v>
      </c>
    </row>
    <row r="2255" spans="1:10" x14ac:dyDescent="0.3">
      <c r="A2255" t="s">
        <v>6792</v>
      </c>
      <c r="B2255">
        <v>124</v>
      </c>
      <c r="C2255">
        <v>2000000</v>
      </c>
      <c r="D2255" t="s">
        <v>6794</v>
      </c>
      <c r="E2255" t="s">
        <v>6795</v>
      </c>
      <c r="F2255" t="s">
        <v>20</v>
      </c>
      <c r="G2255" t="s">
        <v>21</v>
      </c>
      <c r="H2255">
        <v>20000000</v>
      </c>
      <c r="I2255">
        <v>1980</v>
      </c>
      <c r="J2255">
        <v>4.5</v>
      </c>
    </row>
    <row r="2256" spans="1:10" x14ac:dyDescent="0.3">
      <c r="A2256" t="s">
        <v>5984</v>
      </c>
      <c r="B2256">
        <v>104</v>
      </c>
      <c r="C2256">
        <v>1900725</v>
      </c>
      <c r="D2256" t="s">
        <v>6577</v>
      </c>
      <c r="E2256" t="s">
        <v>6797</v>
      </c>
      <c r="F2256" t="s">
        <v>20</v>
      </c>
      <c r="G2256" t="s">
        <v>251</v>
      </c>
      <c r="H2256">
        <v>2000000</v>
      </c>
      <c r="I2256">
        <v>2005</v>
      </c>
      <c r="J2256">
        <v>7.4</v>
      </c>
    </row>
    <row r="2257" spans="1:10" x14ac:dyDescent="0.3">
      <c r="A2257" t="s">
        <v>6798</v>
      </c>
      <c r="B2257">
        <v>118</v>
      </c>
      <c r="C2257">
        <v>2246000</v>
      </c>
      <c r="D2257" t="s">
        <v>1076</v>
      </c>
      <c r="E2257" t="s">
        <v>6800</v>
      </c>
      <c r="F2257" t="s">
        <v>20</v>
      </c>
      <c r="G2257" t="s">
        <v>21</v>
      </c>
      <c r="H2257">
        <v>20000000</v>
      </c>
      <c r="I2257">
        <v>2015</v>
      </c>
      <c r="J2257">
        <v>7</v>
      </c>
    </row>
    <row r="2258" spans="1:10" x14ac:dyDescent="0.3">
      <c r="A2258" t="s">
        <v>5972</v>
      </c>
      <c r="B2258">
        <v>80</v>
      </c>
      <c r="C2258">
        <v>1646664</v>
      </c>
      <c r="D2258" t="s">
        <v>3970</v>
      </c>
      <c r="E2258" t="s">
        <v>6803</v>
      </c>
      <c r="F2258" t="s">
        <v>20</v>
      </c>
      <c r="G2258" t="s">
        <v>21</v>
      </c>
      <c r="H2258">
        <v>20000000</v>
      </c>
      <c r="I2258">
        <v>2003</v>
      </c>
      <c r="J2258">
        <v>2.8</v>
      </c>
    </row>
    <row r="2259" spans="1:10" x14ac:dyDescent="0.3">
      <c r="A2259" t="s">
        <v>5161</v>
      </c>
      <c r="B2259">
        <v>107</v>
      </c>
      <c r="C2259">
        <v>1190018</v>
      </c>
      <c r="D2259" t="s">
        <v>919</v>
      </c>
      <c r="E2259" t="s">
        <v>6804</v>
      </c>
      <c r="F2259" t="s">
        <v>20</v>
      </c>
      <c r="G2259" t="s">
        <v>21</v>
      </c>
      <c r="H2259">
        <v>20000000</v>
      </c>
      <c r="I2259">
        <v>2002</v>
      </c>
      <c r="J2259">
        <v>7.5</v>
      </c>
    </row>
    <row r="2260" spans="1:10" x14ac:dyDescent="0.3">
      <c r="A2260" t="s">
        <v>999</v>
      </c>
      <c r="B2260">
        <v>125</v>
      </c>
      <c r="C2260">
        <v>1027749</v>
      </c>
      <c r="D2260" t="s">
        <v>2183</v>
      </c>
      <c r="E2260" t="s">
        <v>6806</v>
      </c>
      <c r="F2260" t="s">
        <v>20</v>
      </c>
      <c r="G2260" t="s">
        <v>251</v>
      </c>
      <c r="H2260">
        <v>40000000</v>
      </c>
      <c r="I2260">
        <v>2008</v>
      </c>
      <c r="J2260">
        <v>7.1</v>
      </c>
    </row>
    <row r="2261" spans="1:10" x14ac:dyDescent="0.3">
      <c r="A2261" t="s">
        <v>5425</v>
      </c>
      <c r="B2261">
        <v>115</v>
      </c>
      <c r="C2261">
        <v>882710</v>
      </c>
      <c r="D2261" t="s">
        <v>3299</v>
      </c>
      <c r="E2261" t="s">
        <v>6808</v>
      </c>
      <c r="F2261" t="s">
        <v>20</v>
      </c>
      <c r="G2261" t="s">
        <v>21</v>
      </c>
      <c r="H2261">
        <v>24000000</v>
      </c>
      <c r="I2261">
        <v>2000</v>
      </c>
      <c r="J2261">
        <v>6.4</v>
      </c>
    </row>
    <row r="2262" spans="1:10" x14ac:dyDescent="0.3">
      <c r="A2262" t="s">
        <v>6809</v>
      </c>
      <c r="B2262">
        <v>88</v>
      </c>
      <c r="C2262">
        <v>1064277</v>
      </c>
      <c r="D2262" t="s">
        <v>5892</v>
      </c>
      <c r="E2262" t="s">
        <v>6811</v>
      </c>
      <c r="F2262" t="s">
        <v>20</v>
      </c>
      <c r="G2262" t="s">
        <v>21</v>
      </c>
      <c r="H2262">
        <v>20000000</v>
      </c>
      <c r="I2262">
        <v>2012</v>
      </c>
      <c r="J2262">
        <v>6.7</v>
      </c>
    </row>
    <row r="2263" spans="1:10" x14ac:dyDescent="0.3">
      <c r="A2263" t="s">
        <v>384</v>
      </c>
      <c r="B2263">
        <v>122</v>
      </c>
      <c r="C2263">
        <v>531009</v>
      </c>
      <c r="D2263" t="s">
        <v>146</v>
      </c>
      <c r="E2263" t="s">
        <v>6813</v>
      </c>
      <c r="F2263" t="s">
        <v>20</v>
      </c>
      <c r="G2263" t="s">
        <v>21</v>
      </c>
      <c r="H2263">
        <v>10000000</v>
      </c>
      <c r="I2263">
        <v>2015</v>
      </c>
      <c r="J2263">
        <v>5.3</v>
      </c>
    </row>
    <row r="2264" spans="1:10" x14ac:dyDescent="0.3">
      <c r="A2264" t="s">
        <v>6815</v>
      </c>
      <c r="B2264">
        <v>103</v>
      </c>
      <c r="C2264">
        <v>410388</v>
      </c>
      <c r="D2264" t="s">
        <v>6816</v>
      </c>
      <c r="E2264" t="s">
        <v>6817</v>
      </c>
      <c r="F2264" t="s">
        <v>460</v>
      </c>
      <c r="G2264" t="s">
        <v>461</v>
      </c>
      <c r="H2264">
        <v>2127519898</v>
      </c>
      <c r="I2264">
        <v>2004</v>
      </c>
      <c r="J2264">
        <v>6.9</v>
      </c>
    </row>
    <row r="2265" spans="1:10" x14ac:dyDescent="0.3">
      <c r="A2265" t="s">
        <v>6819</v>
      </c>
      <c r="B2265">
        <v>101</v>
      </c>
      <c r="C2265">
        <v>375474</v>
      </c>
      <c r="D2265" t="s">
        <v>1504</v>
      </c>
      <c r="E2265" t="s">
        <v>6820</v>
      </c>
      <c r="F2265" t="s">
        <v>20</v>
      </c>
      <c r="G2265" t="s">
        <v>21</v>
      </c>
      <c r="H2265">
        <v>20000000</v>
      </c>
      <c r="I2265">
        <v>2005</v>
      </c>
      <c r="J2265">
        <v>6.2</v>
      </c>
    </row>
    <row r="2266" spans="1:10" x14ac:dyDescent="0.3">
      <c r="A2266" t="s">
        <v>6822</v>
      </c>
      <c r="B2266">
        <v>101</v>
      </c>
      <c r="C2266">
        <v>578382</v>
      </c>
      <c r="D2266" t="s">
        <v>6823</v>
      </c>
      <c r="E2266" t="s">
        <v>6824</v>
      </c>
      <c r="F2266" t="s">
        <v>20</v>
      </c>
      <c r="G2266" t="s">
        <v>21</v>
      </c>
      <c r="I2266">
        <v>2010</v>
      </c>
      <c r="J2266">
        <v>6.3</v>
      </c>
    </row>
    <row r="2267" spans="1:10" x14ac:dyDescent="0.3">
      <c r="A2267" t="s">
        <v>359</v>
      </c>
      <c r="B2267">
        <v>107</v>
      </c>
      <c r="C2267">
        <v>305070</v>
      </c>
      <c r="D2267" t="s">
        <v>1880</v>
      </c>
      <c r="E2267" t="s">
        <v>6826</v>
      </c>
      <c r="F2267" t="s">
        <v>20</v>
      </c>
      <c r="G2267" t="s">
        <v>21</v>
      </c>
      <c r="H2267">
        <v>20000000</v>
      </c>
      <c r="I2267">
        <v>1994</v>
      </c>
      <c r="J2267">
        <v>6.4</v>
      </c>
    </row>
    <row r="2268" spans="1:10" x14ac:dyDescent="0.3">
      <c r="A2268" t="s">
        <v>6618</v>
      </c>
      <c r="B2268">
        <v>86</v>
      </c>
      <c r="C2268">
        <v>206678</v>
      </c>
      <c r="D2268" t="s">
        <v>1723</v>
      </c>
      <c r="E2268" t="s">
        <v>6828</v>
      </c>
      <c r="F2268" t="s">
        <v>4449</v>
      </c>
      <c r="G2268" t="s">
        <v>2462</v>
      </c>
      <c r="I2268">
        <v>2008</v>
      </c>
      <c r="J2268">
        <v>6.5</v>
      </c>
    </row>
    <row r="2269" spans="1:10" x14ac:dyDescent="0.3">
      <c r="A2269" t="s">
        <v>4204</v>
      </c>
      <c r="B2269">
        <v>118</v>
      </c>
      <c r="C2269">
        <v>146072</v>
      </c>
      <c r="D2269" t="s">
        <v>6831</v>
      </c>
      <c r="E2269" t="s">
        <v>6833</v>
      </c>
      <c r="F2269" t="s">
        <v>965</v>
      </c>
      <c r="G2269" t="s">
        <v>966</v>
      </c>
      <c r="H2269">
        <v>140000000</v>
      </c>
      <c r="I2269">
        <v>1998</v>
      </c>
      <c r="J2269">
        <v>6</v>
      </c>
    </row>
    <row r="2270" spans="1:10" x14ac:dyDescent="0.3">
      <c r="A2270" t="s">
        <v>4506</v>
      </c>
      <c r="B2270">
        <v>107</v>
      </c>
      <c r="C2270">
        <v>1183354</v>
      </c>
      <c r="D2270" t="s">
        <v>6836</v>
      </c>
      <c r="E2270" t="s">
        <v>6837</v>
      </c>
      <c r="F2270" t="s">
        <v>20</v>
      </c>
      <c r="G2270" t="s">
        <v>21</v>
      </c>
      <c r="H2270">
        <v>20000000</v>
      </c>
      <c r="I2270">
        <v>2010</v>
      </c>
      <c r="J2270">
        <v>5.0999999999999996</v>
      </c>
    </row>
    <row r="2271" spans="1:10" x14ac:dyDescent="0.3">
      <c r="A2271" t="s">
        <v>6838</v>
      </c>
      <c r="B2271">
        <v>100</v>
      </c>
      <c r="C2271">
        <v>121972</v>
      </c>
      <c r="D2271" t="s">
        <v>1989</v>
      </c>
      <c r="E2271" t="s">
        <v>6839</v>
      </c>
      <c r="F2271" t="s">
        <v>20</v>
      </c>
      <c r="G2271" t="s">
        <v>21</v>
      </c>
      <c r="H2271">
        <v>22000000</v>
      </c>
      <c r="I2271">
        <v>2002</v>
      </c>
      <c r="J2271">
        <v>5.5</v>
      </c>
    </row>
    <row r="2272" spans="1:10" x14ac:dyDescent="0.3">
      <c r="A2272" t="s">
        <v>3656</v>
      </c>
      <c r="B2272">
        <v>110</v>
      </c>
      <c r="C2272">
        <v>263365</v>
      </c>
      <c r="D2272" t="s">
        <v>1626</v>
      </c>
      <c r="E2272" t="s">
        <v>6845</v>
      </c>
      <c r="F2272" t="s">
        <v>20</v>
      </c>
      <c r="G2272" t="s">
        <v>21</v>
      </c>
      <c r="H2272">
        <v>20000000</v>
      </c>
      <c r="I2272">
        <v>2010</v>
      </c>
      <c r="J2272">
        <v>5.4</v>
      </c>
    </row>
    <row r="2273" spans="1:10" x14ac:dyDescent="0.3">
      <c r="A2273" t="s">
        <v>2286</v>
      </c>
      <c r="B2273">
        <v>106</v>
      </c>
      <c r="C2273">
        <v>54734</v>
      </c>
      <c r="D2273" t="s">
        <v>1403</v>
      </c>
      <c r="E2273" t="s">
        <v>6848</v>
      </c>
      <c r="F2273" t="s">
        <v>20</v>
      </c>
      <c r="G2273" t="s">
        <v>2292</v>
      </c>
      <c r="I2273">
        <v>2015</v>
      </c>
      <c r="J2273">
        <v>5.7</v>
      </c>
    </row>
    <row r="2274" spans="1:10" x14ac:dyDescent="0.3">
      <c r="A2274" t="s">
        <v>6849</v>
      </c>
      <c r="B2274">
        <v>7</v>
      </c>
      <c r="D2274" t="s">
        <v>6851</v>
      </c>
      <c r="E2274" t="s">
        <v>6853</v>
      </c>
      <c r="F2274" t="s">
        <v>20</v>
      </c>
      <c r="G2274" t="s">
        <v>21</v>
      </c>
      <c r="H2274">
        <v>13000</v>
      </c>
      <c r="I2274">
        <v>2007</v>
      </c>
      <c r="J2274">
        <v>5.2</v>
      </c>
    </row>
    <row r="2275" spans="1:10" x14ac:dyDescent="0.3">
      <c r="A2275" t="s">
        <v>2470</v>
      </c>
      <c r="B2275">
        <v>102</v>
      </c>
      <c r="D2275" t="s">
        <v>684</v>
      </c>
      <c r="E2275" t="s">
        <v>6856</v>
      </c>
      <c r="F2275" t="s">
        <v>1279</v>
      </c>
      <c r="G2275" t="s">
        <v>601</v>
      </c>
      <c r="H2275">
        <v>25000000</v>
      </c>
      <c r="I2275">
        <v>2008</v>
      </c>
      <c r="J2275">
        <v>6.2</v>
      </c>
    </row>
    <row r="2276" spans="1:10" x14ac:dyDescent="0.3">
      <c r="A2276" t="s">
        <v>6858</v>
      </c>
      <c r="B2276">
        <v>98</v>
      </c>
      <c r="D2276" t="s">
        <v>1392</v>
      </c>
      <c r="E2276" t="s">
        <v>6859</v>
      </c>
      <c r="F2276" t="s">
        <v>20</v>
      </c>
      <c r="G2276" t="s">
        <v>34</v>
      </c>
      <c r="H2276">
        <v>20000000</v>
      </c>
      <c r="I2276">
        <v>2007</v>
      </c>
      <c r="J2276">
        <v>6.7</v>
      </c>
    </row>
    <row r="2277" spans="1:10" x14ac:dyDescent="0.3">
      <c r="A2277" t="s">
        <v>6860</v>
      </c>
      <c r="B2277">
        <v>83</v>
      </c>
      <c r="D2277" t="s">
        <v>320</v>
      </c>
      <c r="E2277" t="s">
        <v>6861</v>
      </c>
      <c r="F2277" t="s">
        <v>20</v>
      </c>
      <c r="G2277" t="s">
        <v>4953</v>
      </c>
      <c r="H2277">
        <v>20000000</v>
      </c>
      <c r="I2277">
        <v>2012</v>
      </c>
      <c r="J2277">
        <v>5.8</v>
      </c>
    </row>
    <row r="2278" spans="1:10" x14ac:dyDescent="0.3">
      <c r="A2278" t="s">
        <v>6862</v>
      </c>
      <c r="B2278">
        <v>153</v>
      </c>
      <c r="D2278" t="s">
        <v>3692</v>
      </c>
      <c r="E2278" t="s">
        <v>6865</v>
      </c>
      <c r="F2278" t="s">
        <v>20</v>
      </c>
      <c r="G2278" t="s">
        <v>3498</v>
      </c>
      <c r="I2278">
        <v>2014</v>
      </c>
      <c r="J2278">
        <v>7</v>
      </c>
    </row>
    <row r="2279" spans="1:10" x14ac:dyDescent="0.3">
      <c r="A2279" t="s">
        <v>6867</v>
      </c>
      <c r="B2279">
        <v>98</v>
      </c>
      <c r="D2279" t="s">
        <v>6869</v>
      </c>
      <c r="E2279" t="s">
        <v>6871</v>
      </c>
      <c r="F2279" t="s">
        <v>20</v>
      </c>
      <c r="G2279" t="s">
        <v>21</v>
      </c>
      <c r="H2279">
        <v>20000000</v>
      </c>
      <c r="I2279">
        <v>2014</v>
      </c>
      <c r="J2279">
        <v>4.8</v>
      </c>
    </row>
    <row r="2280" spans="1:10" x14ac:dyDescent="0.3">
      <c r="A2280" t="s">
        <v>6873</v>
      </c>
      <c r="B2280">
        <v>105</v>
      </c>
      <c r="D2280" t="s">
        <v>4383</v>
      </c>
      <c r="E2280" t="s">
        <v>6874</v>
      </c>
      <c r="F2280" t="s">
        <v>20</v>
      </c>
      <c r="G2280" t="s">
        <v>6875</v>
      </c>
      <c r="H2280">
        <v>20000000</v>
      </c>
      <c r="I2280">
        <v>2016</v>
      </c>
      <c r="J2280">
        <v>7.2</v>
      </c>
    </row>
    <row r="2281" spans="1:10" x14ac:dyDescent="0.3">
      <c r="A2281" t="s">
        <v>3217</v>
      </c>
      <c r="B2281">
        <v>96</v>
      </c>
      <c r="D2281" t="s">
        <v>227</v>
      </c>
      <c r="E2281" t="s">
        <v>6876</v>
      </c>
      <c r="F2281" t="s">
        <v>20</v>
      </c>
      <c r="G2281" t="s">
        <v>21</v>
      </c>
      <c r="H2281">
        <v>20000000</v>
      </c>
      <c r="I2281">
        <v>2015</v>
      </c>
      <c r="J2281">
        <v>5.6</v>
      </c>
    </row>
    <row r="2282" spans="1:10" x14ac:dyDescent="0.3">
      <c r="A2282" t="s">
        <v>6877</v>
      </c>
      <c r="B2282">
        <v>105</v>
      </c>
      <c r="D2282" t="s">
        <v>1403</v>
      </c>
      <c r="E2282" t="s">
        <v>6878</v>
      </c>
      <c r="F2282" t="s">
        <v>20</v>
      </c>
      <c r="G2282" t="s">
        <v>21</v>
      </c>
      <c r="H2282">
        <v>27220000</v>
      </c>
      <c r="I2282">
        <v>2013</v>
      </c>
      <c r="J2282">
        <v>6.4</v>
      </c>
    </row>
    <row r="2283" spans="1:10" x14ac:dyDescent="0.3">
      <c r="A2283" t="s">
        <v>6298</v>
      </c>
      <c r="B2283">
        <v>125</v>
      </c>
      <c r="C2283">
        <v>8047690</v>
      </c>
      <c r="D2283" t="s">
        <v>146</v>
      </c>
      <c r="E2283" t="s">
        <v>6879</v>
      </c>
      <c r="F2283" t="s">
        <v>1279</v>
      </c>
      <c r="G2283" t="s">
        <v>601</v>
      </c>
      <c r="H2283">
        <v>19400000</v>
      </c>
      <c r="I2283">
        <v>2006</v>
      </c>
      <c r="J2283">
        <v>7.5</v>
      </c>
    </row>
    <row r="2284" spans="1:10" x14ac:dyDescent="0.3">
      <c r="A2284" t="s">
        <v>6263</v>
      </c>
      <c r="B2284">
        <v>184</v>
      </c>
      <c r="C2284">
        <v>476270</v>
      </c>
      <c r="D2284" t="s">
        <v>5283</v>
      </c>
      <c r="E2284" t="s">
        <v>6881</v>
      </c>
      <c r="F2284" t="s">
        <v>5288</v>
      </c>
      <c r="G2284" t="s">
        <v>520</v>
      </c>
      <c r="H2284">
        <v>20000000</v>
      </c>
      <c r="I2284">
        <v>2008</v>
      </c>
      <c r="J2284">
        <v>7.4</v>
      </c>
    </row>
    <row r="2285" spans="1:10" x14ac:dyDescent="0.3">
      <c r="A2285" t="s">
        <v>1853</v>
      </c>
      <c r="B2285">
        <v>236</v>
      </c>
      <c r="C2285">
        <v>184208848</v>
      </c>
      <c r="D2285" t="s">
        <v>3751</v>
      </c>
      <c r="E2285" t="s">
        <v>6884</v>
      </c>
      <c r="F2285" t="s">
        <v>20</v>
      </c>
      <c r="G2285" t="s">
        <v>21</v>
      </c>
      <c r="H2285">
        <v>22000000</v>
      </c>
      <c r="I2285">
        <v>1990</v>
      </c>
      <c r="J2285">
        <v>8</v>
      </c>
    </row>
    <row r="2286" spans="1:10" x14ac:dyDescent="0.3">
      <c r="A2286" t="s">
        <v>4058</v>
      </c>
      <c r="B2286">
        <v>97</v>
      </c>
      <c r="C2286">
        <v>100292856</v>
      </c>
      <c r="D2286" t="s">
        <v>1099</v>
      </c>
      <c r="E2286" t="s">
        <v>6885</v>
      </c>
      <c r="F2286" t="s">
        <v>20</v>
      </c>
      <c r="G2286" t="s">
        <v>21</v>
      </c>
      <c r="H2286">
        <v>20000000</v>
      </c>
      <c r="I2286">
        <v>2011</v>
      </c>
      <c r="J2286">
        <v>5.7</v>
      </c>
    </row>
    <row r="2287" spans="1:10" x14ac:dyDescent="0.3">
      <c r="A2287" t="s">
        <v>2718</v>
      </c>
      <c r="B2287">
        <v>113</v>
      </c>
      <c r="C2287">
        <v>58571513</v>
      </c>
      <c r="D2287" t="s">
        <v>1403</v>
      </c>
      <c r="E2287" t="s">
        <v>6886</v>
      </c>
      <c r="F2287" t="s">
        <v>20</v>
      </c>
      <c r="G2287" t="s">
        <v>21</v>
      </c>
      <c r="H2287">
        <v>19000000</v>
      </c>
      <c r="I2287">
        <v>1989</v>
      </c>
      <c r="J2287">
        <v>6.8</v>
      </c>
    </row>
    <row r="2288" spans="1:10" x14ac:dyDescent="0.3">
      <c r="A2288" t="s">
        <v>6887</v>
      </c>
      <c r="B2288">
        <v>95</v>
      </c>
      <c r="C2288">
        <v>51431160</v>
      </c>
      <c r="D2288" t="s">
        <v>1762</v>
      </c>
      <c r="E2288" t="s">
        <v>6889</v>
      </c>
      <c r="F2288" t="s">
        <v>20</v>
      </c>
      <c r="G2288" t="s">
        <v>21</v>
      </c>
      <c r="H2288">
        <v>20000000</v>
      </c>
      <c r="I2288">
        <v>2004</v>
      </c>
      <c r="J2288">
        <v>5.9</v>
      </c>
    </row>
    <row r="2289" spans="1:10" x14ac:dyDescent="0.3">
      <c r="A2289" t="s">
        <v>3909</v>
      </c>
      <c r="B2289">
        <v>103</v>
      </c>
      <c r="C2289">
        <v>103001286</v>
      </c>
      <c r="D2289" t="s">
        <v>3197</v>
      </c>
      <c r="E2289" t="s">
        <v>6891</v>
      </c>
      <c r="F2289" t="s">
        <v>20</v>
      </c>
      <c r="G2289" t="s">
        <v>21</v>
      </c>
      <c r="H2289">
        <v>15000000</v>
      </c>
      <c r="I2289">
        <v>1996</v>
      </c>
      <c r="J2289">
        <v>7.2</v>
      </c>
    </row>
    <row r="2290" spans="1:10" x14ac:dyDescent="0.3">
      <c r="A2290" t="s">
        <v>6511</v>
      </c>
      <c r="B2290">
        <v>91</v>
      </c>
      <c r="C2290">
        <v>41867960</v>
      </c>
      <c r="D2290" t="s">
        <v>3960</v>
      </c>
      <c r="E2290" t="s">
        <v>6892</v>
      </c>
      <c r="F2290" t="s">
        <v>20</v>
      </c>
      <c r="G2290" t="s">
        <v>21</v>
      </c>
      <c r="H2290">
        <v>20000000</v>
      </c>
      <c r="I2290">
        <v>2001</v>
      </c>
      <c r="J2290">
        <v>5.5</v>
      </c>
    </row>
    <row r="2291" spans="1:10" x14ac:dyDescent="0.3">
      <c r="A2291" t="s">
        <v>2382</v>
      </c>
      <c r="B2291">
        <v>146</v>
      </c>
      <c r="D2291" t="s">
        <v>6894</v>
      </c>
      <c r="E2291" t="s">
        <v>6896</v>
      </c>
      <c r="F2291" t="s">
        <v>20</v>
      </c>
      <c r="G2291" t="s">
        <v>21</v>
      </c>
      <c r="H2291">
        <v>19000000</v>
      </c>
      <c r="I2291">
        <v>1980</v>
      </c>
      <c r="J2291">
        <v>8.4</v>
      </c>
    </row>
    <row r="2292" spans="1:10" x14ac:dyDescent="0.3">
      <c r="A2292" t="s">
        <v>296</v>
      </c>
      <c r="B2292">
        <v>116</v>
      </c>
      <c r="C2292">
        <v>210609762</v>
      </c>
      <c r="D2292" t="s">
        <v>1232</v>
      </c>
      <c r="E2292" t="s">
        <v>6898</v>
      </c>
      <c r="F2292" t="s">
        <v>20</v>
      </c>
      <c r="G2292" t="s">
        <v>21</v>
      </c>
      <c r="H2292">
        <v>19000000</v>
      </c>
      <c r="I2292">
        <v>1985</v>
      </c>
      <c r="J2292">
        <v>8.5</v>
      </c>
    </row>
    <row r="2293" spans="1:10" x14ac:dyDescent="0.3">
      <c r="A2293" t="s">
        <v>4183</v>
      </c>
      <c r="B2293">
        <v>93</v>
      </c>
      <c r="C2293">
        <v>40846082</v>
      </c>
      <c r="D2293" t="s">
        <v>1959</v>
      </c>
      <c r="E2293" t="s">
        <v>6900</v>
      </c>
      <c r="F2293" t="s">
        <v>20</v>
      </c>
      <c r="G2293" t="s">
        <v>21</v>
      </c>
      <c r="H2293">
        <v>19000000</v>
      </c>
      <c r="I2293">
        <v>1999</v>
      </c>
      <c r="J2293">
        <v>5.6</v>
      </c>
    </row>
    <row r="2294" spans="1:10" x14ac:dyDescent="0.3">
      <c r="A2294" t="s">
        <v>5734</v>
      </c>
      <c r="B2294">
        <v>113</v>
      </c>
      <c r="C2294">
        <v>51697449</v>
      </c>
      <c r="D2294" t="s">
        <v>1649</v>
      </c>
      <c r="E2294" t="s">
        <v>6903</v>
      </c>
      <c r="F2294" t="s">
        <v>20</v>
      </c>
      <c r="G2294" t="s">
        <v>21</v>
      </c>
      <c r="H2294">
        <v>13000000</v>
      </c>
      <c r="I2294">
        <v>2009</v>
      </c>
      <c r="J2294">
        <v>4.0999999999999996</v>
      </c>
    </row>
    <row r="2295" spans="1:10" x14ac:dyDescent="0.3">
      <c r="A2295" t="s">
        <v>6905</v>
      </c>
      <c r="B2295">
        <v>90</v>
      </c>
      <c r="D2295" t="s">
        <v>526</v>
      </c>
      <c r="E2295" t="s">
        <v>6908</v>
      </c>
      <c r="F2295" t="s">
        <v>20</v>
      </c>
      <c r="G2295" t="s">
        <v>21</v>
      </c>
      <c r="H2295">
        <v>27000000</v>
      </c>
      <c r="I2295">
        <v>2016</v>
      </c>
      <c r="J2295">
        <v>5</v>
      </c>
    </row>
    <row r="2296" spans="1:10" x14ac:dyDescent="0.3">
      <c r="A2296" t="s">
        <v>2495</v>
      </c>
      <c r="B2296">
        <v>101</v>
      </c>
      <c r="C2296">
        <v>27758465</v>
      </c>
      <c r="D2296" t="s">
        <v>936</v>
      </c>
      <c r="E2296" t="s">
        <v>6910</v>
      </c>
      <c r="F2296" t="s">
        <v>20</v>
      </c>
      <c r="G2296" t="s">
        <v>21</v>
      </c>
      <c r="H2296">
        <v>19000000</v>
      </c>
      <c r="I2296">
        <v>2010</v>
      </c>
      <c r="J2296">
        <v>6.1</v>
      </c>
    </row>
    <row r="2297" spans="1:10" x14ac:dyDescent="0.3">
      <c r="A2297" t="s">
        <v>546</v>
      </c>
      <c r="B2297">
        <v>95</v>
      </c>
      <c r="C2297">
        <v>56127162</v>
      </c>
      <c r="D2297" t="s">
        <v>1106</v>
      </c>
      <c r="E2297" t="s">
        <v>6913</v>
      </c>
      <c r="F2297" t="s">
        <v>20</v>
      </c>
      <c r="G2297" t="s">
        <v>21</v>
      </c>
      <c r="H2297">
        <v>18000000</v>
      </c>
      <c r="I2297">
        <v>2003</v>
      </c>
      <c r="J2297">
        <v>5.4</v>
      </c>
    </row>
    <row r="2298" spans="1:10" x14ac:dyDescent="0.3">
      <c r="A2298" t="s">
        <v>647</v>
      </c>
      <c r="B2298">
        <v>109</v>
      </c>
      <c r="C2298">
        <v>1357042</v>
      </c>
      <c r="D2298" t="s">
        <v>2298</v>
      </c>
      <c r="E2298" t="s">
        <v>6916</v>
      </c>
      <c r="F2298" t="s">
        <v>20</v>
      </c>
      <c r="G2298" t="s">
        <v>397</v>
      </c>
      <c r="H2298">
        <v>15000000</v>
      </c>
      <c r="I2298">
        <v>2011</v>
      </c>
      <c r="J2298">
        <v>7.1</v>
      </c>
    </row>
    <row r="2299" spans="1:10" x14ac:dyDescent="0.3">
      <c r="A2299" t="s">
        <v>6922</v>
      </c>
      <c r="B2299">
        <v>85</v>
      </c>
      <c r="C2299">
        <v>15911333</v>
      </c>
      <c r="D2299" t="s">
        <v>1597</v>
      </c>
      <c r="E2299" t="s">
        <v>6923</v>
      </c>
      <c r="F2299" t="s">
        <v>20</v>
      </c>
      <c r="G2299" t="s">
        <v>34</v>
      </c>
      <c r="H2299">
        <v>19000000</v>
      </c>
      <c r="I2299">
        <v>2000</v>
      </c>
      <c r="J2299">
        <v>3.6</v>
      </c>
    </row>
    <row r="2300" spans="1:10" x14ac:dyDescent="0.3">
      <c r="A2300" t="s">
        <v>721</v>
      </c>
      <c r="B2300">
        <v>101</v>
      </c>
      <c r="C2300">
        <v>39103378</v>
      </c>
      <c r="D2300" t="s">
        <v>3456</v>
      </c>
      <c r="E2300" t="s">
        <v>6924</v>
      </c>
      <c r="F2300" t="s">
        <v>20</v>
      </c>
      <c r="G2300" t="s">
        <v>21</v>
      </c>
      <c r="H2300">
        <v>20000000</v>
      </c>
      <c r="I2300">
        <v>2010</v>
      </c>
      <c r="J2300">
        <v>6.5</v>
      </c>
    </row>
    <row r="2301" spans="1:10" x14ac:dyDescent="0.3">
      <c r="A2301" t="s">
        <v>4754</v>
      </c>
      <c r="B2301">
        <v>125</v>
      </c>
      <c r="C2301">
        <v>10049886</v>
      </c>
      <c r="D2301" t="s">
        <v>428</v>
      </c>
      <c r="E2301" t="s">
        <v>6927</v>
      </c>
      <c r="F2301" t="s">
        <v>460</v>
      </c>
      <c r="G2301" t="s">
        <v>461</v>
      </c>
      <c r="H2301">
        <v>19000000</v>
      </c>
      <c r="I2301">
        <v>2001</v>
      </c>
      <c r="J2301">
        <v>8.6</v>
      </c>
    </row>
    <row r="2302" spans="1:10" x14ac:dyDescent="0.3">
      <c r="A2302" t="s">
        <v>6929</v>
      </c>
      <c r="B2302">
        <v>118</v>
      </c>
      <c r="D2302" t="s">
        <v>227</v>
      </c>
      <c r="E2302" t="s">
        <v>6931</v>
      </c>
      <c r="F2302" t="s">
        <v>1279</v>
      </c>
      <c r="G2302" t="s">
        <v>601</v>
      </c>
      <c r="I2302">
        <v>2013</v>
      </c>
      <c r="J2302">
        <v>6.2</v>
      </c>
    </row>
    <row r="2303" spans="1:10" x14ac:dyDescent="0.3">
      <c r="A2303" t="s">
        <v>982</v>
      </c>
      <c r="B2303">
        <v>132</v>
      </c>
      <c r="C2303">
        <v>8600000</v>
      </c>
      <c r="D2303" t="s">
        <v>1880</v>
      </c>
      <c r="E2303" t="s">
        <v>6933</v>
      </c>
      <c r="F2303" t="s">
        <v>20</v>
      </c>
      <c r="G2303" t="s">
        <v>34</v>
      </c>
      <c r="H2303">
        <v>25000000</v>
      </c>
      <c r="I2303">
        <v>1984</v>
      </c>
      <c r="J2303">
        <v>7</v>
      </c>
    </row>
    <row r="2304" spans="1:10" x14ac:dyDescent="0.3">
      <c r="A2304" t="s">
        <v>6934</v>
      </c>
      <c r="B2304">
        <v>131</v>
      </c>
      <c r="C2304">
        <v>21483154</v>
      </c>
      <c r="D2304" t="s">
        <v>2183</v>
      </c>
      <c r="E2304" t="s">
        <v>6936</v>
      </c>
      <c r="F2304" t="s">
        <v>20</v>
      </c>
      <c r="G2304" t="s">
        <v>21</v>
      </c>
      <c r="H2304">
        <v>19000000</v>
      </c>
      <c r="I2304">
        <v>2013</v>
      </c>
      <c r="J2304">
        <v>7.6</v>
      </c>
    </row>
    <row r="2305" spans="1:10" x14ac:dyDescent="0.3">
      <c r="A2305" t="s">
        <v>2859</v>
      </c>
      <c r="B2305">
        <v>129</v>
      </c>
      <c r="C2305">
        <v>8396942</v>
      </c>
      <c r="D2305" t="s">
        <v>6938</v>
      </c>
      <c r="E2305" t="s">
        <v>6940</v>
      </c>
      <c r="F2305" t="s">
        <v>20</v>
      </c>
      <c r="G2305" t="s">
        <v>21</v>
      </c>
      <c r="H2305">
        <v>19000000</v>
      </c>
      <c r="I2305">
        <v>2008</v>
      </c>
      <c r="J2305">
        <v>6.5</v>
      </c>
    </row>
    <row r="2306" spans="1:10" x14ac:dyDescent="0.3">
      <c r="A2306" t="s">
        <v>6941</v>
      </c>
      <c r="B2306">
        <v>100</v>
      </c>
      <c r="C2306">
        <v>12561</v>
      </c>
      <c r="D2306" t="s">
        <v>1106</v>
      </c>
      <c r="E2306" t="s">
        <v>6942</v>
      </c>
      <c r="F2306" t="s">
        <v>20</v>
      </c>
      <c r="G2306" t="s">
        <v>21</v>
      </c>
      <c r="H2306">
        <v>19000000</v>
      </c>
      <c r="I2306">
        <v>2010</v>
      </c>
      <c r="J2306">
        <v>6.4</v>
      </c>
    </row>
    <row r="2307" spans="1:10" x14ac:dyDescent="0.3">
      <c r="A2307" t="s">
        <v>6944</v>
      </c>
      <c r="B2307">
        <v>172</v>
      </c>
      <c r="D2307" t="s">
        <v>1290</v>
      </c>
      <c r="E2307" t="s">
        <v>6946</v>
      </c>
      <c r="F2307" t="s">
        <v>20</v>
      </c>
      <c r="G2307" t="s">
        <v>21</v>
      </c>
      <c r="H2307">
        <v>19000000</v>
      </c>
      <c r="I2307">
        <v>1964</v>
      </c>
      <c r="J2307">
        <v>6.7</v>
      </c>
    </row>
    <row r="2308" spans="1:10" x14ac:dyDescent="0.3">
      <c r="A2308" t="s">
        <v>6948</v>
      </c>
      <c r="B2308">
        <v>97</v>
      </c>
      <c r="C2308">
        <v>6923891</v>
      </c>
      <c r="D2308" t="s">
        <v>936</v>
      </c>
      <c r="E2308" t="s">
        <v>6949</v>
      </c>
      <c r="F2308" t="s">
        <v>20</v>
      </c>
      <c r="G2308" t="s">
        <v>21</v>
      </c>
      <c r="H2308">
        <v>23000000</v>
      </c>
      <c r="I2308">
        <v>2011</v>
      </c>
      <c r="J2308">
        <v>6.3</v>
      </c>
    </row>
    <row r="2309" spans="1:10" x14ac:dyDescent="0.3">
      <c r="A2309" t="s">
        <v>6950</v>
      </c>
      <c r="B2309">
        <v>121</v>
      </c>
      <c r="C2309">
        <v>5308553</v>
      </c>
      <c r="D2309" t="s">
        <v>2190</v>
      </c>
      <c r="E2309" t="s">
        <v>6951</v>
      </c>
      <c r="F2309" t="s">
        <v>20</v>
      </c>
      <c r="G2309" t="s">
        <v>21</v>
      </c>
      <c r="I2309">
        <v>2012</v>
      </c>
      <c r="J2309">
        <v>6.4</v>
      </c>
    </row>
    <row r="2310" spans="1:10" x14ac:dyDescent="0.3">
      <c r="A2310" t="s">
        <v>6953</v>
      </c>
      <c r="B2310">
        <v>92</v>
      </c>
      <c r="C2310">
        <v>2119994</v>
      </c>
      <c r="D2310" t="s">
        <v>6955</v>
      </c>
      <c r="E2310" t="s">
        <v>6957</v>
      </c>
      <c r="F2310" t="s">
        <v>20</v>
      </c>
      <c r="G2310" t="s">
        <v>21</v>
      </c>
      <c r="H2310">
        <v>19000000</v>
      </c>
      <c r="I2310">
        <v>1993</v>
      </c>
      <c r="J2310">
        <v>5.7</v>
      </c>
    </row>
    <row r="2311" spans="1:10" x14ac:dyDescent="0.3">
      <c r="A2311" t="s">
        <v>6959</v>
      </c>
      <c r="B2311">
        <v>116</v>
      </c>
      <c r="C2311">
        <v>1292527</v>
      </c>
      <c r="D2311" t="s">
        <v>6960</v>
      </c>
      <c r="E2311" t="s">
        <v>6961</v>
      </c>
      <c r="F2311" t="s">
        <v>20</v>
      </c>
      <c r="G2311" t="s">
        <v>966</v>
      </c>
      <c r="H2311">
        <v>19000000</v>
      </c>
      <c r="I2311">
        <v>1996</v>
      </c>
      <c r="J2311">
        <v>6.3</v>
      </c>
    </row>
    <row r="2312" spans="1:10" x14ac:dyDescent="0.3">
      <c r="A2312" t="s">
        <v>6962</v>
      </c>
      <c r="B2312">
        <v>110</v>
      </c>
      <c r="C2312">
        <v>560512</v>
      </c>
      <c r="D2312" t="s">
        <v>2190</v>
      </c>
      <c r="E2312" t="s">
        <v>6963</v>
      </c>
      <c r="F2312" t="s">
        <v>6965</v>
      </c>
      <c r="G2312" t="s">
        <v>21</v>
      </c>
      <c r="I2312">
        <v>2016</v>
      </c>
      <c r="J2312">
        <v>7.8</v>
      </c>
    </row>
    <row r="2313" spans="1:10" x14ac:dyDescent="0.3">
      <c r="A2313" t="s">
        <v>6966</v>
      </c>
      <c r="B2313">
        <v>90</v>
      </c>
      <c r="C2313">
        <v>64255243</v>
      </c>
      <c r="D2313" t="s">
        <v>3805</v>
      </c>
      <c r="E2313" t="s">
        <v>6967</v>
      </c>
      <c r="F2313" t="s">
        <v>20</v>
      </c>
      <c r="G2313" t="s">
        <v>21</v>
      </c>
      <c r="H2313">
        <v>19000000</v>
      </c>
      <c r="I2313">
        <v>2005</v>
      </c>
      <c r="J2313">
        <v>6</v>
      </c>
    </row>
    <row r="2314" spans="1:10" x14ac:dyDescent="0.3">
      <c r="A2314" t="s">
        <v>1183</v>
      </c>
      <c r="B2314">
        <v>81</v>
      </c>
      <c r="C2314">
        <v>22245861</v>
      </c>
      <c r="D2314" t="s">
        <v>1649</v>
      </c>
      <c r="E2314" t="s">
        <v>6968</v>
      </c>
      <c r="F2314" t="s">
        <v>20</v>
      </c>
      <c r="G2314" t="s">
        <v>21</v>
      </c>
      <c r="H2314">
        <v>19000000</v>
      </c>
      <c r="I2314">
        <v>2002</v>
      </c>
      <c r="J2314">
        <v>7.7</v>
      </c>
    </row>
    <row r="2315" spans="1:10" x14ac:dyDescent="0.3">
      <c r="A2315" t="s">
        <v>1629</v>
      </c>
      <c r="B2315">
        <v>97</v>
      </c>
      <c r="C2315">
        <v>20433940</v>
      </c>
      <c r="D2315" t="s">
        <v>3960</v>
      </c>
      <c r="E2315" t="s">
        <v>6969</v>
      </c>
      <c r="F2315" t="s">
        <v>20</v>
      </c>
      <c r="G2315" t="s">
        <v>182</v>
      </c>
      <c r="H2315">
        <v>15000000</v>
      </c>
      <c r="I2315">
        <v>2005</v>
      </c>
      <c r="J2315">
        <v>6.2</v>
      </c>
    </row>
    <row r="2316" spans="1:10" x14ac:dyDescent="0.3">
      <c r="A2316" t="s">
        <v>3703</v>
      </c>
      <c r="B2316">
        <v>107</v>
      </c>
      <c r="D2316" t="s">
        <v>878</v>
      </c>
      <c r="E2316" t="s">
        <v>6973</v>
      </c>
      <c r="F2316" t="s">
        <v>6975</v>
      </c>
      <c r="G2316" t="s">
        <v>601</v>
      </c>
      <c r="I2316">
        <v>2013</v>
      </c>
      <c r="J2316">
        <v>5.7</v>
      </c>
    </row>
    <row r="2317" spans="1:10" x14ac:dyDescent="0.3">
      <c r="A2317" t="s">
        <v>1809</v>
      </c>
      <c r="B2317">
        <v>118</v>
      </c>
      <c r="C2317">
        <v>10562387</v>
      </c>
      <c r="D2317" t="s">
        <v>3365</v>
      </c>
      <c r="E2317" t="s">
        <v>6976</v>
      </c>
      <c r="F2317" t="s">
        <v>20</v>
      </c>
      <c r="G2317" t="s">
        <v>21</v>
      </c>
      <c r="H2317">
        <v>18500000</v>
      </c>
      <c r="I2317">
        <v>1998</v>
      </c>
      <c r="J2317">
        <v>7.7</v>
      </c>
    </row>
    <row r="2318" spans="1:10" x14ac:dyDescent="0.3">
      <c r="A2318" t="s">
        <v>6977</v>
      </c>
      <c r="B2318">
        <v>100</v>
      </c>
      <c r="C2318">
        <v>18439082</v>
      </c>
      <c r="D2318" t="s">
        <v>2327</v>
      </c>
      <c r="E2318" t="s">
        <v>6978</v>
      </c>
      <c r="F2318" t="s">
        <v>20</v>
      </c>
      <c r="G2318" t="s">
        <v>21</v>
      </c>
      <c r="H2318">
        <v>18500000</v>
      </c>
      <c r="I2318">
        <v>2009</v>
      </c>
      <c r="J2318">
        <v>6.4</v>
      </c>
    </row>
    <row r="2319" spans="1:10" x14ac:dyDescent="0.3">
      <c r="A2319" t="s">
        <v>3968</v>
      </c>
      <c r="B2319">
        <v>97</v>
      </c>
      <c r="C2319">
        <v>150056505</v>
      </c>
      <c r="D2319" t="s">
        <v>1099</v>
      </c>
      <c r="E2319" t="s">
        <v>6980</v>
      </c>
      <c r="F2319" t="s">
        <v>20</v>
      </c>
      <c r="G2319" t="s">
        <v>21</v>
      </c>
      <c r="H2319">
        <v>18000000</v>
      </c>
      <c r="I2319">
        <v>2014</v>
      </c>
      <c r="J2319">
        <v>6.4</v>
      </c>
    </row>
    <row r="2320" spans="1:10" x14ac:dyDescent="0.3">
      <c r="A2320" t="s">
        <v>1154</v>
      </c>
      <c r="B2320">
        <v>114</v>
      </c>
      <c r="C2320">
        <v>119938730</v>
      </c>
      <c r="D2320" t="s">
        <v>6620</v>
      </c>
      <c r="E2320" t="s">
        <v>6982</v>
      </c>
      <c r="F2320" t="s">
        <v>20</v>
      </c>
      <c r="G2320" t="s">
        <v>21</v>
      </c>
      <c r="H2320">
        <v>18000000</v>
      </c>
      <c r="I2320">
        <v>1994</v>
      </c>
      <c r="J2320">
        <v>6.9</v>
      </c>
    </row>
    <row r="2321" spans="1:10" x14ac:dyDescent="0.3">
      <c r="A2321" t="s">
        <v>3505</v>
      </c>
      <c r="B2321">
        <v>130</v>
      </c>
      <c r="C2321">
        <v>114968774</v>
      </c>
      <c r="D2321" t="s">
        <v>3952</v>
      </c>
      <c r="E2321" t="s">
        <v>6983</v>
      </c>
      <c r="F2321" t="s">
        <v>20</v>
      </c>
      <c r="G2321" t="s">
        <v>21</v>
      </c>
      <c r="H2321">
        <v>18000000</v>
      </c>
      <c r="I2321">
        <v>1988</v>
      </c>
      <c r="J2321">
        <v>7.3</v>
      </c>
    </row>
    <row r="2322" spans="1:10" x14ac:dyDescent="0.3">
      <c r="A2322" t="s">
        <v>2379</v>
      </c>
      <c r="B2322">
        <v>82</v>
      </c>
      <c r="C2322">
        <v>128505958</v>
      </c>
      <c r="D2322" t="s">
        <v>1099</v>
      </c>
      <c r="E2322" t="s">
        <v>6986</v>
      </c>
      <c r="F2322" t="s">
        <v>20</v>
      </c>
      <c r="G2322" t="s">
        <v>21</v>
      </c>
      <c r="H2322">
        <v>18000000</v>
      </c>
      <c r="I2322">
        <v>2006</v>
      </c>
      <c r="J2322">
        <v>7.3</v>
      </c>
    </row>
    <row r="2323" spans="1:10" x14ac:dyDescent="0.3">
      <c r="A2323" t="s">
        <v>2001</v>
      </c>
      <c r="B2323">
        <v>96</v>
      </c>
      <c r="C2323">
        <v>95001351</v>
      </c>
      <c r="D2323" t="s">
        <v>1106</v>
      </c>
      <c r="E2323" t="s">
        <v>6989</v>
      </c>
      <c r="F2323" t="s">
        <v>20</v>
      </c>
      <c r="G2323" t="s">
        <v>21</v>
      </c>
      <c r="H2323">
        <v>18000000</v>
      </c>
      <c r="I2323">
        <v>2001</v>
      </c>
      <c r="J2323">
        <v>6.2</v>
      </c>
    </row>
    <row r="2324" spans="1:10" x14ac:dyDescent="0.3">
      <c r="A2324" t="s">
        <v>691</v>
      </c>
      <c r="B2324">
        <v>105</v>
      </c>
      <c r="C2324">
        <v>76400000</v>
      </c>
      <c r="D2324" t="s">
        <v>48</v>
      </c>
      <c r="E2324" t="s">
        <v>6991</v>
      </c>
      <c r="F2324" t="s">
        <v>20</v>
      </c>
      <c r="G2324" t="s">
        <v>21</v>
      </c>
      <c r="H2324">
        <v>17000000</v>
      </c>
      <c r="I2324">
        <v>1984</v>
      </c>
      <c r="J2324">
        <v>6.6</v>
      </c>
    </row>
    <row r="2325" spans="1:10" x14ac:dyDescent="0.3">
      <c r="A2325" t="s">
        <v>1739</v>
      </c>
      <c r="B2325">
        <v>122</v>
      </c>
      <c r="C2325">
        <v>75072454</v>
      </c>
      <c r="D2325" t="s">
        <v>2777</v>
      </c>
      <c r="E2325" t="s">
        <v>6992</v>
      </c>
      <c r="F2325" t="s">
        <v>20</v>
      </c>
      <c r="G2325" t="s">
        <v>21</v>
      </c>
      <c r="H2325">
        <v>20000000</v>
      </c>
      <c r="I2325">
        <v>2005</v>
      </c>
      <c r="J2325">
        <v>6.7</v>
      </c>
    </row>
    <row r="2326" spans="1:10" x14ac:dyDescent="0.3">
      <c r="A2326" t="s">
        <v>405</v>
      </c>
      <c r="B2326">
        <v>88</v>
      </c>
      <c r="C2326">
        <v>65535067</v>
      </c>
      <c r="D2326" t="s">
        <v>1106</v>
      </c>
      <c r="E2326" t="s">
        <v>6994</v>
      </c>
      <c r="F2326" t="s">
        <v>20</v>
      </c>
      <c r="G2326" t="s">
        <v>21</v>
      </c>
      <c r="H2326">
        <v>17000000</v>
      </c>
      <c r="I2326">
        <v>1999</v>
      </c>
      <c r="J2326">
        <v>5.7</v>
      </c>
    </row>
    <row r="2327" spans="1:10" x14ac:dyDescent="0.3">
      <c r="A2327" t="s">
        <v>6996</v>
      </c>
      <c r="B2327">
        <v>110</v>
      </c>
      <c r="C2327">
        <v>13998282</v>
      </c>
      <c r="D2327" t="s">
        <v>6997</v>
      </c>
      <c r="E2327" t="s">
        <v>6998</v>
      </c>
      <c r="F2327" t="s">
        <v>20</v>
      </c>
      <c r="G2327" t="s">
        <v>21</v>
      </c>
      <c r="H2327">
        <v>16000000</v>
      </c>
      <c r="I2327">
        <v>2014</v>
      </c>
      <c r="J2327">
        <v>3.1</v>
      </c>
    </row>
    <row r="2328" spans="1:10" x14ac:dyDescent="0.3">
      <c r="A2328" t="s">
        <v>6553</v>
      </c>
      <c r="B2328">
        <v>103</v>
      </c>
      <c r="C2328">
        <v>6061759</v>
      </c>
      <c r="D2328" t="s">
        <v>936</v>
      </c>
      <c r="E2328" t="s">
        <v>7000</v>
      </c>
      <c r="F2328" t="s">
        <v>20</v>
      </c>
      <c r="G2328" t="s">
        <v>21</v>
      </c>
      <c r="H2328">
        <v>17000000</v>
      </c>
      <c r="I2328">
        <v>2005</v>
      </c>
      <c r="J2328">
        <v>6.3</v>
      </c>
    </row>
    <row r="2329" spans="1:10" x14ac:dyDescent="0.3">
      <c r="A2329" t="s">
        <v>4481</v>
      </c>
      <c r="B2329">
        <v>106</v>
      </c>
      <c r="C2329">
        <v>64955956</v>
      </c>
      <c r="D2329" t="s">
        <v>1649</v>
      </c>
      <c r="E2329" t="s">
        <v>7002</v>
      </c>
      <c r="F2329" t="s">
        <v>20</v>
      </c>
      <c r="G2329" t="s">
        <v>21</v>
      </c>
      <c r="H2329">
        <v>18000000</v>
      </c>
      <c r="I2329">
        <v>2004</v>
      </c>
      <c r="J2329">
        <v>5.7</v>
      </c>
    </row>
    <row r="2330" spans="1:10" x14ac:dyDescent="0.3">
      <c r="A2330" t="s">
        <v>7003</v>
      </c>
      <c r="B2330">
        <v>98</v>
      </c>
      <c r="C2330">
        <v>60057639</v>
      </c>
      <c r="D2330" t="s">
        <v>5554</v>
      </c>
      <c r="E2330" t="s">
        <v>7004</v>
      </c>
      <c r="F2330" t="s">
        <v>20</v>
      </c>
      <c r="G2330" t="s">
        <v>21</v>
      </c>
      <c r="H2330">
        <v>18000000</v>
      </c>
      <c r="I2330">
        <v>2003</v>
      </c>
      <c r="J2330">
        <v>7.1</v>
      </c>
    </row>
    <row r="2331" spans="1:10" x14ac:dyDescent="0.3">
      <c r="A2331" t="s">
        <v>1292</v>
      </c>
      <c r="B2331">
        <v>68</v>
      </c>
      <c r="C2331">
        <v>53868030</v>
      </c>
      <c r="D2331" t="s">
        <v>678</v>
      </c>
      <c r="E2331" t="s">
        <v>7005</v>
      </c>
      <c r="F2331" t="s">
        <v>20</v>
      </c>
      <c r="G2331" t="s">
        <v>21</v>
      </c>
      <c r="H2331">
        <v>17000000</v>
      </c>
      <c r="I2331">
        <v>1997</v>
      </c>
      <c r="J2331">
        <v>7</v>
      </c>
    </row>
    <row r="2332" spans="1:10" x14ac:dyDescent="0.3">
      <c r="A2332" t="s">
        <v>4375</v>
      </c>
      <c r="B2332">
        <v>94</v>
      </c>
      <c r="C2332">
        <v>59573085</v>
      </c>
      <c r="D2332" t="s">
        <v>1762</v>
      </c>
      <c r="E2332" t="s">
        <v>7007</v>
      </c>
      <c r="F2332" t="s">
        <v>20</v>
      </c>
      <c r="G2332" t="s">
        <v>21</v>
      </c>
      <c r="H2332">
        <v>18000000</v>
      </c>
      <c r="I2332">
        <v>2016</v>
      </c>
      <c r="J2332">
        <v>6.1</v>
      </c>
    </row>
    <row r="2333" spans="1:10" x14ac:dyDescent="0.3">
      <c r="A2333" t="s">
        <v>630</v>
      </c>
      <c r="B2333">
        <v>99</v>
      </c>
      <c r="C2333">
        <v>52691009</v>
      </c>
      <c r="D2333" t="s">
        <v>1974</v>
      </c>
      <c r="E2333" t="s">
        <v>7009</v>
      </c>
      <c r="F2333" t="s">
        <v>20</v>
      </c>
      <c r="G2333" t="s">
        <v>21</v>
      </c>
      <c r="H2333">
        <v>21000000</v>
      </c>
      <c r="I2333">
        <v>2011</v>
      </c>
      <c r="J2333">
        <v>6.6</v>
      </c>
    </row>
    <row r="2334" spans="1:10" x14ac:dyDescent="0.3">
      <c r="A2334" t="s">
        <v>868</v>
      </c>
      <c r="B2334">
        <v>107</v>
      </c>
      <c r="C2334">
        <v>59735548</v>
      </c>
      <c r="D2334" t="s">
        <v>2648</v>
      </c>
      <c r="E2334" t="s">
        <v>7011</v>
      </c>
      <c r="F2334" t="s">
        <v>20</v>
      </c>
      <c r="G2334" t="s">
        <v>21</v>
      </c>
      <c r="H2334">
        <v>15000000</v>
      </c>
      <c r="I2334">
        <v>1987</v>
      </c>
      <c r="J2334">
        <v>7.8</v>
      </c>
    </row>
    <row r="2335" spans="1:10" x14ac:dyDescent="0.3">
      <c r="A2335" t="s">
        <v>3115</v>
      </c>
      <c r="B2335">
        <v>180</v>
      </c>
      <c r="C2335">
        <v>51600000</v>
      </c>
      <c r="D2335" t="s">
        <v>7013</v>
      </c>
      <c r="E2335" t="s">
        <v>7014</v>
      </c>
      <c r="F2335" t="s">
        <v>20</v>
      </c>
      <c r="G2335" t="s">
        <v>21</v>
      </c>
      <c r="H2335">
        <v>18000000</v>
      </c>
      <c r="I2335">
        <v>1984</v>
      </c>
      <c r="J2335">
        <v>8.3000000000000007</v>
      </c>
    </row>
    <row r="2336" spans="1:10" x14ac:dyDescent="0.3">
      <c r="A2336" t="s">
        <v>6520</v>
      </c>
      <c r="B2336">
        <v>89</v>
      </c>
      <c r="C2336">
        <v>43818159</v>
      </c>
      <c r="D2336" t="s">
        <v>3197</v>
      </c>
      <c r="E2336" t="s">
        <v>7015</v>
      </c>
      <c r="F2336" t="s">
        <v>20</v>
      </c>
      <c r="G2336" t="s">
        <v>21</v>
      </c>
      <c r="H2336">
        <v>20000000</v>
      </c>
      <c r="I2336">
        <v>2008</v>
      </c>
      <c r="J2336">
        <v>3.9</v>
      </c>
    </row>
    <row r="2337" spans="1:10" x14ac:dyDescent="0.3">
      <c r="A2337" t="s">
        <v>1339</v>
      </c>
      <c r="B2337">
        <v>97</v>
      </c>
      <c r="C2337">
        <v>86049418</v>
      </c>
      <c r="D2337" t="s">
        <v>1099</v>
      </c>
      <c r="E2337" t="s">
        <v>7017</v>
      </c>
      <c r="F2337" t="s">
        <v>20</v>
      </c>
      <c r="G2337" t="s">
        <v>21</v>
      </c>
      <c r="H2337">
        <v>17000000</v>
      </c>
      <c r="I2337">
        <v>2004</v>
      </c>
      <c r="J2337">
        <v>7</v>
      </c>
    </row>
    <row r="2338" spans="1:10" x14ac:dyDescent="0.3">
      <c r="A2338" t="s">
        <v>7018</v>
      </c>
      <c r="B2338">
        <v>113</v>
      </c>
      <c r="C2338">
        <v>43601508</v>
      </c>
      <c r="D2338" t="s">
        <v>936</v>
      </c>
      <c r="E2338" t="s">
        <v>7020</v>
      </c>
      <c r="F2338" t="s">
        <v>20</v>
      </c>
      <c r="G2338" t="s">
        <v>21</v>
      </c>
      <c r="H2338">
        <v>18000000</v>
      </c>
      <c r="I2338">
        <v>2003</v>
      </c>
      <c r="J2338">
        <v>6.7</v>
      </c>
    </row>
    <row r="2339" spans="1:10" x14ac:dyDescent="0.3">
      <c r="A2339" t="s">
        <v>6959</v>
      </c>
      <c r="B2339">
        <v>131</v>
      </c>
      <c r="C2339">
        <v>41300105</v>
      </c>
      <c r="D2339" t="s">
        <v>4913</v>
      </c>
      <c r="E2339" t="s">
        <v>7022</v>
      </c>
      <c r="F2339" t="s">
        <v>20</v>
      </c>
      <c r="G2339" t="s">
        <v>34</v>
      </c>
      <c r="H2339">
        <v>19800000</v>
      </c>
      <c r="I2339">
        <v>2001</v>
      </c>
      <c r="J2339">
        <v>7.3</v>
      </c>
    </row>
    <row r="2340" spans="1:10" x14ac:dyDescent="0.3">
      <c r="A2340" t="s">
        <v>3058</v>
      </c>
      <c r="B2340">
        <v>103</v>
      </c>
      <c r="C2340">
        <v>41382841</v>
      </c>
      <c r="D2340" t="s">
        <v>1626</v>
      </c>
      <c r="E2340" t="s">
        <v>7025</v>
      </c>
      <c r="F2340" t="s">
        <v>20</v>
      </c>
      <c r="G2340" t="s">
        <v>21</v>
      </c>
      <c r="H2340">
        <v>18000000</v>
      </c>
      <c r="I2340">
        <v>1986</v>
      </c>
      <c r="J2340">
        <v>6.3</v>
      </c>
    </row>
    <row r="2341" spans="1:10" x14ac:dyDescent="0.3">
      <c r="A2341" t="s">
        <v>757</v>
      </c>
      <c r="B2341">
        <v>119</v>
      </c>
      <c r="C2341">
        <v>42335698</v>
      </c>
      <c r="D2341" t="s">
        <v>936</v>
      </c>
      <c r="E2341" t="s">
        <v>7026</v>
      </c>
      <c r="F2341" t="s">
        <v>20</v>
      </c>
      <c r="G2341" t="s">
        <v>21</v>
      </c>
      <c r="H2341">
        <v>18000000</v>
      </c>
      <c r="I2341">
        <v>2014</v>
      </c>
      <c r="J2341">
        <v>7.8</v>
      </c>
    </row>
    <row r="2342" spans="1:10" x14ac:dyDescent="0.3">
      <c r="A2342" t="s">
        <v>2548</v>
      </c>
      <c r="B2342">
        <v>98</v>
      </c>
      <c r="C2342">
        <v>33404871</v>
      </c>
      <c r="D2342" t="s">
        <v>2190</v>
      </c>
      <c r="E2342" t="s">
        <v>7027</v>
      </c>
      <c r="F2342" t="s">
        <v>20</v>
      </c>
      <c r="G2342" t="s">
        <v>21</v>
      </c>
      <c r="H2342">
        <v>18000000</v>
      </c>
      <c r="I2342">
        <v>2013</v>
      </c>
      <c r="J2342">
        <v>7.3</v>
      </c>
    </row>
    <row r="2343" spans="1:10" x14ac:dyDescent="0.3">
      <c r="A2343" t="s">
        <v>771</v>
      </c>
      <c r="B2343">
        <v>111</v>
      </c>
      <c r="C2343">
        <v>31471430</v>
      </c>
      <c r="D2343" t="s">
        <v>1827</v>
      </c>
      <c r="E2343" t="s">
        <v>7031</v>
      </c>
      <c r="F2343" t="s">
        <v>20</v>
      </c>
      <c r="G2343" t="s">
        <v>21</v>
      </c>
      <c r="H2343">
        <v>15000000</v>
      </c>
      <c r="I2343">
        <v>2006</v>
      </c>
      <c r="J2343">
        <v>7.6</v>
      </c>
    </row>
    <row r="2344" spans="1:10" x14ac:dyDescent="0.3">
      <c r="A2344" t="s">
        <v>5773</v>
      </c>
      <c r="B2344">
        <v>94</v>
      </c>
      <c r="C2344">
        <v>30222640</v>
      </c>
      <c r="D2344" t="s">
        <v>4790</v>
      </c>
      <c r="E2344" t="s">
        <v>7034</v>
      </c>
      <c r="F2344" t="s">
        <v>20</v>
      </c>
      <c r="G2344" t="s">
        <v>21</v>
      </c>
      <c r="H2344">
        <v>25000000</v>
      </c>
      <c r="I2344">
        <v>2003</v>
      </c>
      <c r="J2344">
        <v>5.3</v>
      </c>
    </row>
    <row r="2345" spans="1:10" x14ac:dyDescent="0.3">
      <c r="A2345" t="s">
        <v>7035</v>
      </c>
      <c r="B2345">
        <v>81</v>
      </c>
      <c r="C2345">
        <v>26906039</v>
      </c>
      <c r="D2345" t="s">
        <v>1399</v>
      </c>
      <c r="E2345" t="s">
        <v>7038</v>
      </c>
      <c r="F2345" t="s">
        <v>20</v>
      </c>
      <c r="G2345" t="s">
        <v>21</v>
      </c>
      <c r="H2345">
        <v>18000000</v>
      </c>
      <c r="I2345">
        <v>1996</v>
      </c>
      <c r="J2345">
        <v>5.3</v>
      </c>
    </row>
    <row r="2346" spans="1:10" x14ac:dyDescent="0.3">
      <c r="A2346" t="s">
        <v>3354</v>
      </c>
      <c r="B2346">
        <v>89</v>
      </c>
      <c r="C2346">
        <v>21378000</v>
      </c>
      <c r="D2346" t="s">
        <v>4536</v>
      </c>
      <c r="E2346" t="s">
        <v>7040</v>
      </c>
      <c r="F2346" t="s">
        <v>20</v>
      </c>
      <c r="G2346" t="s">
        <v>21</v>
      </c>
      <c r="H2346">
        <v>1000000</v>
      </c>
      <c r="I2346">
        <v>1980</v>
      </c>
      <c r="J2346">
        <v>6.8</v>
      </c>
    </row>
    <row r="2347" spans="1:10" x14ac:dyDescent="0.3">
      <c r="A2347" t="s">
        <v>7041</v>
      </c>
      <c r="B2347">
        <v>106</v>
      </c>
      <c r="C2347">
        <v>43853424</v>
      </c>
      <c r="D2347" t="s">
        <v>7043</v>
      </c>
      <c r="E2347" t="s">
        <v>7044</v>
      </c>
      <c r="F2347" t="s">
        <v>20</v>
      </c>
      <c r="G2347" t="s">
        <v>21</v>
      </c>
      <c r="H2347">
        <v>18000000</v>
      </c>
      <c r="I2347">
        <v>2011</v>
      </c>
      <c r="J2347">
        <v>7.1</v>
      </c>
    </row>
    <row r="2348" spans="1:10" x14ac:dyDescent="0.3">
      <c r="A2348" t="s">
        <v>1979</v>
      </c>
      <c r="B2348">
        <v>122</v>
      </c>
      <c r="D2348" t="s">
        <v>7045</v>
      </c>
      <c r="E2348" t="s">
        <v>7046</v>
      </c>
      <c r="F2348" t="s">
        <v>20</v>
      </c>
      <c r="G2348" t="s">
        <v>21</v>
      </c>
      <c r="H2348">
        <v>18000000</v>
      </c>
      <c r="I2348">
        <v>1970</v>
      </c>
      <c r="J2348">
        <v>7.2</v>
      </c>
    </row>
    <row r="2349" spans="1:10" x14ac:dyDescent="0.3">
      <c r="A2349" t="s">
        <v>7048</v>
      </c>
      <c r="B2349">
        <v>86</v>
      </c>
      <c r="C2349">
        <v>23993605</v>
      </c>
      <c r="D2349" t="s">
        <v>5554</v>
      </c>
      <c r="E2349" t="s">
        <v>7049</v>
      </c>
      <c r="F2349" t="s">
        <v>20</v>
      </c>
      <c r="G2349" t="s">
        <v>21</v>
      </c>
      <c r="H2349">
        <v>18000000</v>
      </c>
      <c r="I2349">
        <v>2009</v>
      </c>
      <c r="J2349">
        <v>5.8</v>
      </c>
    </row>
    <row r="2350" spans="1:10" x14ac:dyDescent="0.3">
      <c r="A2350" t="s">
        <v>5817</v>
      </c>
      <c r="B2350">
        <v>103</v>
      </c>
      <c r="C2350">
        <v>26400000</v>
      </c>
      <c r="D2350" t="s">
        <v>24</v>
      </c>
      <c r="E2350" t="s">
        <v>7052</v>
      </c>
      <c r="F2350" t="s">
        <v>20</v>
      </c>
      <c r="G2350" t="s">
        <v>21</v>
      </c>
      <c r="H2350">
        <v>18000000</v>
      </c>
      <c r="I2350">
        <v>1984</v>
      </c>
      <c r="J2350">
        <v>5.8</v>
      </c>
    </row>
    <row r="2351" spans="1:10" x14ac:dyDescent="0.3">
      <c r="A2351" t="s">
        <v>330</v>
      </c>
      <c r="B2351">
        <v>121</v>
      </c>
      <c r="C2351">
        <v>45250</v>
      </c>
      <c r="D2351" t="s">
        <v>1076</v>
      </c>
      <c r="E2351" t="s">
        <v>7054</v>
      </c>
      <c r="F2351" t="s">
        <v>20</v>
      </c>
      <c r="G2351" t="s">
        <v>21</v>
      </c>
      <c r="H2351">
        <v>18000000</v>
      </c>
      <c r="I2351">
        <v>1980</v>
      </c>
      <c r="J2351">
        <v>8.3000000000000007</v>
      </c>
    </row>
    <row r="2352" spans="1:10" x14ac:dyDescent="0.3">
      <c r="A2352" t="s">
        <v>7056</v>
      </c>
      <c r="B2352">
        <v>109</v>
      </c>
      <c r="C2352">
        <v>22927390</v>
      </c>
      <c r="D2352" t="s">
        <v>146</v>
      </c>
      <c r="E2352" t="s">
        <v>7058</v>
      </c>
      <c r="F2352" t="s">
        <v>20</v>
      </c>
      <c r="G2352" t="s">
        <v>21</v>
      </c>
      <c r="H2352">
        <v>18000000</v>
      </c>
      <c r="I2352">
        <v>2009</v>
      </c>
      <c r="J2352">
        <v>5.6</v>
      </c>
    </row>
    <row r="2353" spans="1:10" x14ac:dyDescent="0.3">
      <c r="A2353" t="s">
        <v>2013</v>
      </c>
      <c r="B2353">
        <v>109</v>
      </c>
      <c r="C2353">
        <v>4250320</v>
      </c>
      <c r="D2353" t="s">
        <v>5679</v>
      </c>
      <c r="E2353" t="s">
        <v>7061</v>
      </c>
      <c r="F2353" t="s">
        <v>20</v>
      </c>
      <c r="G2353" t="s">
        <v>21</v>
      </c>
      <c r="H2353">
        <v>18000000</v>
      </c>
      <c r="I2353">
        <v>1985</v>
      </c>
      <c r="J2353">
        <v>6.8</v>
      </c>
    </row>
    <row r="2354" spans="1:10" x14ac:dyDescent="0.3">
      <c r="A2354" t="s">
        <v>7063</v>
      </c>
      <c r="B2354">
        <v>123</v>
      </c>
      <c r="C2354">
        <v>22452209</v>
      </c>
      <c r="D2354" t="s">
        <v>2225</v>
      </c>
      <c r="E2354" t="s">
        <v>7064</v>
      </c>
      <c r="F2354" t="s">
        <v>20</v>
      </c>
      <c r="G2354" t="s">
        <v>21</v>
      </c>
      <c r="H2354">
        <v>18000000</v>
      </c>
      <c r="I2354">
        <v>2009</v>
      </c>
      <c r="J2354">
        <v>5</v>
      </c>
    </row>
    <row r="2355" spans="1:10" x14ac:dyDescent="0.3">
      <c r="A2355" t="s">
        <v>3308</v>
      </c>
      <c r="B2355">
        <v>94</v>
      </c>
      <c r="C2355">
        <v>18329466</v>
      </c>
      <c r="D2355" t="s">
        <v>4698</v>
      </c>
      <c r="E2355" t="s">
        <v>7065</v>
      </c>
      <c r="F2355" t="s">
        <v>20</v>
      </c>
      <c r="G2355" t="s">
        <v>21</v>
      </c>
      <c r="H2355">
        <v>18000000</v>
      </c>
      <c r="I2355">
        <v>2010</v>
      </c>
      <c r="J2355">
        <v>7.6</v>
      </c>
    </row>
    <row r="2356" spans="1:10" x14ac:dyDescent="0.3">
      <c r="A2356" t="s">
        <v>2548</v>
      </c>
      <c r="B2356">
        <v>94</v>
      </c>
      <c r="C2356">
        <v>17071230</v>
      </c>
      <c r="D2356" t="s">
        <v>678</v>
      </c>
      <c r="E2356" t="s">
        <v>7066</v>
      </c>
      <c r="F2356" t="s">
        <v>20</v>
      </c>
      <c r="G2356" t="s">
        <v>21</v>
      </c>
      <c r="H2356">
        <v>18000000</v>
      </c>
      <c r="I2356">
        <v>2000</v>
      </c>
      <c r="J2356">
        <v>6.7</v>
      </c>
    </row>
    <row r="2357" spans="1:10" x14ac:dyDescent="0.3">
      <c r="A2357" t="s">
        <v>7067</v>
      </c>
      <c r="B2357">
        <v>115</v>
      </c>
      <c r="C2357">
        <v>17174870</v>
      </c>
      <c r="D2357" t="s">
        <v>4790</v>
      </c>
      <c r="E2357" t="s">
        <v>7069</v>
      </c>
      <c r="F2357" t="s">
        <v>20</v>
      </c>
      <c r="G2357" t="s">
        <v>21</v>
      </c>
      <c r="H2357">
        <v>18000000</v>
      </c>
      <c r="I2357">
        <v>2000</v>
      </c>
      <c r="J2357">
        <v>6.7</v>
      </c>
    </row>
    <row r="2358" spans="1:10" x14ac:dyDescent="0.3">
      <c r="A2358" t="s">
        <v>6221</v>
      </c>
      <c r="B2358">
        <v>107</v>
      </c>
      <c r="C2358">
        <v>26284475</v>
      </c>
      <c r="D2358" t="s">
        <v>1099</v>
      </c>
      <c r="E2358" t="s">
        <v>7071</v>
      </c>
      <c r="F2358" t="s">
        <v>20</v>
      </c>
      <c r="G2358" t="s">
        <v>21</v>
      </c>
      <c r="H2358">
        <v>17000000</v>
      </c>
      <c r="I2358">
        <v>2015</v>
      </c>
      <c r="J2358">
        <v>5.7</v>
      </c>
    </row>
    <row r="2359" spans="1:10" x14ac:dyDescent="0.3">
      <c r="A2359" t="s">
        <v>7073</v>
      </c>
      <c r="B2359">
        <v>91</v>
      </c>
      <c r="C2359">
        <v>16702864</v>
      </c>
      <c r="D2359" t="s">
        <v>678</v>
      </c>
      <c r="E2359" t="s">
        <v>7075</v>
      </c>
      <c r="F2359" t="s">
        <v>20</v>
      </c>
      <c r="G2359" t="s">
        <v>21</v>
      </c>
      <c r="H2359">
        <v>18000000</v>
      </c>
      <c r="I2359">
        <v>2004</v>
      </c>
      <c r="J2359">
        <v>5.2</v>
      </c>
    </row>
    <row r="2360" spans="1:10" x14ac:dyDescent="0.3">
      <c r="A2360" t="s">
        <v>4134</v>
      </c>
      <c r="B2360">
        <v>125</v>
      </c>
      <c r="C2360">
        <v>15561627</v>
      </c>
      <c r="D2360" t="s">
        <v>2190</v>
      </c>
      <c r="E2360" t="s">
        <v>7077</v>
      </c>
      <c r="F2360" t="s">
        <v>20</v>
      </c>
      <c r="G2360" t="s">
        <v>21</v>
      </c>
      <c r="H2360">
        <v>18000000</v>
      </c>
      <c r="I2360">
        <v>2001</v>
      </c>
      <c r="J2360">
        <v>7.5</v>
      </c>
    </row>
    <row r="2361" spans="1:10" x14ac:dyDescent="0.3">
      <c r="A2361" t="s">
        <v>3308</v>
      </c>
      <c r="B2361">
        <v>122</v>
      </c>
      <c r="C2361">
        <v>17750583</v>
      </c>
      <c r="D2361" t="s">
        <v>1017</v>
      </c>
      <c r="E2361" t="s">
        <v>7078</v>
      </c>
      <c r="F2361" t="s">
        <v>20</v>
      </c>
      <c r="G2361" t="s">
        <v>34</v>
      </c>
      <c r="H2361">
        <v>30000000</v>
      </c>
      <c r="I2361">
        <v>2015</v>
      </c>
      <c r="J2361">
        <v>7.2</v>
      </c>
    </row>
    <row r="2362" spans="1:10" x14ac:dyDescent="0.3">
      <c r="A2362" t="s">
        <v>832</v>
      </c>
      <c r="B2362">
        <v>102</v>
      </c>
      <c r="C2362">
        <v>14793904</v>
      </c>
      <c r="D2362" t="s">
        <v>1106</v>
      </c>
      <c r="E2362" t="s">
        <v>7080</v>
      </c>
      <c r="F2362" t="s">
        <v>20</v>
      </c>
      <c r="G2362" t="s">
        <v>182</v>
      </c>
      <c r="H2362">
        <v>18000000</v>
      </c>
      <c r="I2362">
        <v>2009</v>
      </c>
      <c r="J2362">
        <v>5.3</v>
      </c>
    </row>
    <row r="2363" spans="1:10" x14ac:dyDescent="0.3">
      <c r="A2363" t="s">
        <v>5413</v>
      </c>
      <c r="B2363">
        <v>90</v>
      </c>
      <c r="C2363">
        <v>15281286</v>
      </c>
      <c r="D2363" t="s">
        <v>936</v>
      </c>
      <c r="E2363" t="s">
        <v>7081</v>
      </c>
      <c r="F2363" t="s">
        <v>20</v>
      </c>
      <c r="G2363" t="s">
        <v>21</v>
      </c>
      <c r="H2363">
        <v>18000000</v>
      </c>
      <c r="I2363">
        <v>2009</v>
      </c>
      <c r="J2363">
        <v>6.5</v>
      </c>
    </row>
    <row r="2364" spans="1:10" x14ac:dyDescent="0.3">
      <c r="A2364" t="s">
        <v>7082</v>
      </c>
      <c r="B2364">
        <v>98</v>
      </c>
      <c r="C2364">
        <v>8000000</v>
      </c>
      <c r="D2364" t="s">
        <v>92</v>
      </c>
      <c r="E2364" t="s">
        <v>7084</v>
      </c>
      <c r="F2364" t="s">
        <v>20</v>
      </c>
      <c r="G2364" t="s">
        <v>21</v>
      </c>
      <c r="H2364">
        <v>18000000</v>
      </c>
      <c r="I2364">
        <v>1981</v>
      </c>
      <c r="J2364">
        <v>5</v>
      </c>
    </row>
    <row r="2365" spans="1:10" x14ac:dyDescent="0.3">
      <c r="A2365" t="s">
        <v>7086</v>
      </c>
      <c r="B2365">
        <v>109</v>
      </c>
      <c r="C2365">
        <v>13491653</v>
      </c>
      <c r="D2365" t="s">
        <v>2588</v>
      </c>
      <c r="E2365" t="s">
        <v>7087</v>
      </c>
      <c r="F2365" t="s">
        <v>20</v>
      </c>
      <c r="G2365" t="s">
        <v>21</v>
      </c>
      <c r="H2365">
        <v>18000000</v>
      </c>
      <c r="I2365">
        <v>2001</v>
      </c>
      <c r="J2365">
        <v>6.1</v>
      </c>
    </row>
    <row r="2366" spans="1:10" x14ac:dyDescent="0.3">
      <c r="A2366" t="s">
        <v>1470</v>
      </c>
      <c r="B2366">
        <v>107</v>
      </c>
      <c r="D2366" t="s">
        <v>575</v>
      </c>
      <c r="E2366" t="s">
        <v>7090</v>
      </c>
      <c r="F2366" t="s">
        <v>20</v>
      </c>
      <c r="G2366" t="s">
        <v>21</v>
      </c>
      <c r="H2366">
        <v>18000000</v>
      </c>
      <c r="I2366">
        <v>1981</v>
      </c>
      <c r="J2366">
        <v>7.4</v>
      </c>
    </row>
    <row r="2367" spans="1:10" x14ac:dyDescent="0.3">
      <c r="A2367" t="s">
        <v>7092</v>
      </c>
      <c r="B2367">
        <v>90</v>
      </c>
      <c r="C2367">
        <v>10494494</v>
      </c>
      <c r="D2367" t="s">
        <v>227</v>
      </c>
      <c r="E2367" t="s">
        <v>7095</v>
      </c>
      <c r="F2367" t="s">
        <v>20</v>
      </c>
      <c r="G2367" t="s">
        <v>21</v>
      </c>
      <c r="H2367">
        <v>18000000</v>
      </c>
      <c r="I2367">
        <v>2013</v>
      </c>
      <c r="J2367">
        <v>4.4000000000000004</v>
      </c>
    </row>
    <row r="2368" spans="1:10" x14ac:dyDescent="0.3">
      <c r="A2368" t="s">
        <v>713</v>
      </c>
      <c r="B2368">
        <v>112</v>
      </c>
      <c r="C2368">
        <v>7837632</v>
      </c>
      <c r="D2368" t="s">
        <v>2190</v>
      </c>
      <c r="E2368" t="s">
        <v>7097</v>
      </c>
      <c r="F2368" t="s">
        <v>20</v>
      </c>
      <c r="G2368" t="s">
        <v>21</v>
      </c>
      <c r="H2368">
        <v>18000000</v>
      </c>
      <c r="I2368">
        <v>1997</v>
      </c>
      <c r="J2368">
        <v>7.5</v>
      </c>
    </row>
    <row r="2369" spans="1:10" x14ac:dyDescent="0.3">
      <c r="A2369" t="s">
        <v>2482</v>
      </c>
      <c r="B2369">
        <v>94</v>
      </c>
      <c r="C2369">
        <v>15155772</v>
      </c>
      <c r="D2369" t="s">
        <v>936</v>
      </c>
      <c r="E2369" t="s">
        <v>7098</v>
      </c>
      <c r="F2369" t="s">
        <v>20</v>
      </c>
      <c r="G2369" t="s">
        <v>21</v>
      </c>
      <c r="H2369">
        <v>18000000</v>
      </c>
      <c r="I2369">
        <v>2014</v>
      </c>
      <c r="J2369">
        <v>5.7</v>
      </c>
    </row>
    <row r="2370" spans="1:10" x14ac:dyDescent="0.3">
      <c r="A2370" t="s">
        <v>7100</v>
      </c>
      <c r="B2370">
        <v>105</v>
      </c>
      <c r="C2370">
        <v>8508843</v>
      </c>
      <c r="D2370" t="s">
        <v>2674</v>
      </c>
      <c r="E2370" t="s">
        <v>7102</v>
      </c>
      <c r="F2370" t="s">
        <v>20</v>
      </c>
      <c r="G2370" t="s">
        <v>21</v>
      </c>
      <c r="H2370">
        <v>18000000</v>
      </c>
      <c r="I2370">
        <v>1989</v>
      </c>
      <c r="J2370">
        <v>5.5</v>
      </c>
    </row>
    <row r="2371" spans="1:10" x14ac:dyDescent="0.3">
      <c r="A2371" t="s">
        <v>7104</v>
      </c>
      <c r="B2371">
        <v>104</v>
      </c>
      <c r="C2371">
        <v>7739049</v>
      </c>
      <c r="D2371" t="s">
        <v>936</v>
      </c>
      <c r="E2371" t="s">
        <v>7106</v>
      </c>
      <c r="F2371" t="s">
        <v>20</v>
      </c>
      <c r="G2371" t="s">
        <v>182</v>
      </c>
      <c r="H2371">
        <v>18000000</v>
      </c>
      <c r="I2371">
        <v>2004</v>
      </c>
      <c r="J2371">
        <v>7.1</v>
      </c>
    </row>
    <row r="2372" spans="1:10" x14ac:dyDescent="0.3">
      <c r="A2372" t="s">
        <v>3240</v>
      </c>
      <c r="B2372">
        <v>112</v>
      </c>
      <c r="C2372">
        <v>6734844</v>
      </c>
      <c r="D2372" t="s">
        <v>146</v>
      </c>
      <c r="E2372" t="s">
        <v>7110</v>
      </c>
      <c r="F2372" t="s">
        <v>20</v>
      </c>
      <c r="G2372" t="s">
        <v>21</v>
      </c>
      <c r="H2372">
        <v>17000000</v>
      </c>
      <c r="I2372">
        <v>1986</v>
      </c>
      <c r="J2372">
        <v>5.9</v>
      </c>
    </row>
    <row r="2373" spans="1:10" x14ac:dyDescent="0.3">
      <c r="A2373" t="s">
        <v>7112</v>
      </c>
      <c r="B2373">
        <v>108</v>
      </c>
      <c r="C2373">
        <v>6000000</v>
      </c>
      <c r="D2373" t="s">
        <v>24</v>
      </c>
      <c r="E2373" t="s">
        <v>7114</v>
      </c>
      <c r="F2373" t="s">
        <v>20</v>
      </c>
      <c r="G2373" t="s">
        <v>21</v>
      </c>
      <c r="H2373">
        <v>18000000</v>
      </c>
      <c r="I2373">
        <v>1981</v>
      </c>
      <c r="J2373">
        <v>6.7</v>
      </c>
    </row>
    <row r="2374" spans="1:10" x14ac:dyDescent="0.3">
      <c r="A2374" t="s">
        <v>5663</v>
      </c>
      <c r="B2374">
        <v>112</v>
      </c>
      <c r="C2374">
        <v>6615578</v>
      </c>
      <c r="D2374" t="s">
        <v>3919</v>
      </c>
      <c r="E2374" t="s">
        <v>7118</v>
      </c>
      <c r="F2374" t="s">
        <v>20</v>
      </c>
      <c r="G2374" t="s">
        <v>520</v>
      </c>
      <c r="H2374">
        <v>13000000</v>
      </c>
      <c r="I2374">
        <v>2009</v>
      </c>
      <c r="J2374">
        <v>7</v>
      </c>
    </row>
    <row r="2375" spans="1:10" x14ac:dyDescent="0.3">
      <c r="A2375" t="s">
        <v>173</v>
      </c>
      <c r="B2375">
        <v>127</v>
      </c>
      <c r="C2375">
        <v>5887457</v>
      </c>
      <c r="D2375" t="s">
        <v>2642</v>
      </c>
      <c r="E2375" t="s">
        <v>7119</v>
      </c>
      <c r="F2375" t="s">
        <v>20</v>
      </c>
      <c r="G2375" t="s">
        <v>21</v>
      </c>
      <c r="H2375">
        <v>18000000</v>
      </c>
      <c r="I2375">
        <v>1994</v>
      </c>
      <c r="J2375">
        <v>7.9</v>
      </c>
    </row>
    <row r="2376" spans="1:10" x14ac:dyDescent="0.3">
      <c r="A2376" t="s">
        <v>4975</v>
      </c>
      <c r="B2376">
        <v>111</v>
      </c>
      <c r="C2376">
        <v>13362308</v>
      </c>
      <c r="D2376" t="s">
        <v>2190</v>
      </c>
      <c r="E2376" t="s">
        <v>7120</v>
      </c>
      <c r="F2376" t="s">
        <v>20</v>
      </c>
      <c r="G2376" t="s">
        <v>21</v>
      </c>
      <c r="H2376">
        <v>18000000</v>
      </c>
      <c r="I2376">
        <v>2013</v>
      </c>
      <c r="J2376">
        <v>6.9</v>
      </c>
    </row>
    <row r="2377" spans="1:10" x14ac:dyDescent="0.3">
      <c r="A2377" t="s">
        <v>1324</v>
      </c>
      <c r="B2377">
        <v>126</v>
      </c>
      <c r="C2377">
        <v>5701643</v>
      </c>
      <c r="D2377" t="s">
        <v>2203</v>
      </c>
      <c r="E2377" t="s">
        <v>7122</v>
      </c>
      <c r="F2377" t="s">
        <v>7124</v>
      </c>
      <c r="G2377" t="s">
        <v>4410</v>
      </c>
      <c r="H2377">
        <v>20000000</v>
      </c>
      <c r="I2377">
        <v>2007</v>
      </c>
      <c r="J2377">
        <v>7.3</v>
      </c>
    </row>
    <row r="2378" spans="1:10" x14ac:dyDescent="0.3">
      <c r="A2378" t="s">
        <v>857</v>
      </c>
      <c r="B2378">
        <v>114</v>
      </c>
      <c r="C2378">
        <v>5694401</v>
      </c>
      <c r="D2378" t="s">
        <v>227</v>
      </c>
      <c r="E2378" t="s">
        <v>7125</v>
      </c>
      <c r="F2378" t="s">
        <v>20</v>
      </c>
      <c r="G2378" t="s">
        <v>34</v>
      </c>
      <c r="H2378">
        <v>18000000</v>
      </c>
      <c r="I2378">
        <v>2008</v>
      </c>
      <c r="J2378">
        <v>7.3</v>
      </c>
    </row>
    <row r="2379" spans="1:10" x14ac:dyDescent="0.3">
      <c r="A2379" t="s">
        <v>7126</v>
      </c>
      <c r="B2379">
        <v>99</v>
      </c>
      <c r="C2379">
        <v>5333658</v>
      </c>
      <c r="D2379" t="s">
        <v>441</v>
      </c>
      <c r="E2379" t="s">
        <v>7128</v>
      </c>
      <c r="F2379" t="s">
        <v>20</v>
      </c>
      <c r="G2379" t="s">
        <v>21</v>
      </c>
      <c r="H2379">
        <v>20000000</v>
      </c>
      <c r="I2379">
        <v>1982</v>
      </c>
      <c r="J2379">
        <v>3.5</v>
      </c>
    </row>
    <row r="2380" spans="1:10" x14ac:dyDescent="0.3">
      <c r="A2380" t="s">
        <v>578</v>
      </c>
      <c r="B2380">
        <v>150</v>
      </c>
      <c r="C2380">
        <v>4414535</v>
      </c>
      <c r="D2380" t="s">
        <v>2190</v>
      </c>
      <c r="E2380" t="s">
        <v>7131</v>
      </c>
      <c r="F2380" t="s">
        <v>20</v>
      </c>
      <c r="G2380" t="s">
        <v>34</v>
      </c>
      <c r="H2380">
        <v>18000000</v>
      </c>
      <c r="I2380">
        <v>1996</v>
      </c>
      <c r="J2380">
        <v>7.8</v>
      </c>
    </row>
    <row r="2381" spans="1:10" x14ac:dyDescent="0.3">
      <c r="A2381" t="s">
        <v>3875</v>
      </c>
      <c r="B2381">
        <v>117</v>
      </c>
      <c r="C2381">
        <v>4806750</v>
      </c>
      <c r="D2381" t="s">
        <v>5314</v>
      </c>
      <c r="E2381" t="s">
        <v>7133</v>
      </c>
      <c r="F2381" t="s">
        <v>20</v>
      </c>
      <c r="G2381" t="s">
        <v>251</v>
      </c>
      <c r="I2381">
        <v>2009</v>
      </c>
      <c r="J2381">
        <v>7.4</v>
      </c>
    </row>
    <row r="2382" spans="1:10" x14ac:dyDescent="0.3">
      <c r="A2382" t="s">
        <v>7135</v>
      </c>
      <c r="B2382">
        <v>112</v>
      </c>
      <c r="C2382">
        <v>3707794</v>
      </c>
      <c r="D2382" t="s">
        <v>978</v>
      </c>
      <c r="E2382" t="s">
        <v>7136</v>
      </c>
      <c r="F2382" t="s">
        <v>20</v>
      </c>
      <c r="G2382" t="s">
        <v>7138</v>
      </c>
      <c r="H2382">
        <v>18000000</v>
      </c>
      <c r="I2382">
        <v>2016</v>
      </c>
      <c r="J2382">
        <v>6.7</v>
      </c>
    </row>
    <row r="2383" spans="1:10" x14ac:dyDescent="0.3">
      <c r="A2383" t="s">
        <v>2548</v>
      </c>
      <c r="B2383">
        <v>108</v>
      </c>
      <c r="C2383">
        <v>3203044</v>
      </c>
      <c r="D2383" t="s">
        <v>1106</v>
      </c>
      <c r="E2383" t="s">
        <v>7139</v>
      </c>
      <c r="F2383" t="s">
        <v>20</v>
      </c>
      <c r="G2383" t="s">
        <v>21</v>
      </c>
      <c r="H2383">
        <v>18000000</v>
      </c>
      <c r="I2383">
        <v>2003</v>
      </c>
      <c r="J2383">
        <v>6.4</v>
      </c>
    </row>
    <row r="2384" spans="1:10" x14ac:dyDescent="0.3">
      <c r="A2384" t="s">
        <v>7140</v>
      </c>
      <c r="B2384">
        <v>116</v>
      </c>
      <c r="C2384">
        <v>4435083</v>
      </c>
      <c r="D2384" t="s">
        <v>7141</v>
      </c>
      <c r="E2384" t="s">
        <v>7142</v>
      </c>
      <c r="F2384" t="s">
        <v>20</v>
      </c>
      <c r="G2384" t="s">
        <v>251</v>
      </c>
      <c r="H2384">
        <v>18000000</v>
      </c>
      <c r="I2384">
        <v>2013</v>
      </c>
      <c r="J2384">
        <v>7.1</v>
      </c>
    </row>
    <row r="2385" spans="1:10" x14ac:dyDescent="0.3">
      <c r="A2385" t="s">
        <v>7146</v>
      </c>
      <c r="B2385">
        <v>144</v>
      </c>
      <c r="C2385">
        <v>2222647</v>
      </c>
      <c r="D2385" t="s">
        <v>4913</v>
      </c>
      <c r="E2385" t="s">
        <v>7149</v>
      </c>
      <c r="F2385" t="s">
        <v>5288</v>
      </c>
      <c r="G2385" t="s">
        <v>520</v>
      </c>
      <c r="H2385">
        <v>12000000</v>
      </c>
      <c r="I2385">
        <v>2009</v>
      </c>
      <c r="J2385">
        <v>7.8</v>
      </c>
    </row>
    <row r="2386" spans="1:10" x14ac:dyDescent="0.3">
      <c r="A2386" t="s">
        <v>513</v>
      </c>
      <c r="B2386">
        <v>92</v>
      </c>
      <c r="D2386" t="s">
        <v>3960</v>
      </c>
      <c r="E2386" t="s">
        <v>7152</v>
      </c>
      <c r="F2386" t="s">
        <v>20</v>
      </c>
      <c r="G2386" t="s">
        <v>21</v>
      </c>
      <c r="I2386">
        <v>2016</v>
      </c>
      <c r="J2386">
        <v>4</v>
      </c>
    </row>
    <row r="2387" spans="1:10" x14ac:dyDescent="0.3">
      <c r="A2387" t="s">
        <v>7154</v>
      </c>
      <c r="B2387">
        <v>93</v>
      </c>
      <c r="C2387">
        <v>3500000</v>
      </c>
      <c r="D2387" t="s">
        <v>7155</v>
      </c>
      <c r="E2387" t="s">
        <v>7156</v>
      </c>
      <c r="F2387" t="s">
        <v>20</v>
      </c>
      <c r="G2387" t="s">
        <v>21</v>
      </c>
      <c r="H2387">
        <v>2700000</v>
      </c>
      <c r="I2387">
        <v>1986</v>
      </c>
      <c r="J2387">
        <v>5.9</v>
      </c>
    </row>
    <row r="2388" spans="1:10" x14ac:dyDescent="0.3">
      <c r="A2388" t="s">
        <v>1712</v>
      </c>
      <c r="B2388">
        <v>103</v>
      </c>
      <c r="C2388">
        <v>676698</v>
      </c>
      <c r="D2388" t="s">
        <v>1403</v>
      </c>
      <c r="E2388" t="s">
        <v>7157</v>
      </c>
      <c r="F2388" t="s">
        <v>20</v>
      </c>
      <c r="G2388" t="s">
        <v>21</v>
      </c>
      <c r="H2388">
        <v>18000000</v>
      </c>
      <c r="I2388">
        <v>2002</v>
      </c>
      <c r="J2388">
        <v>7.2</v>
      </c>
    </row>
    <row r="2389" spans="1:10" x14ac:dyDescent="0.3">
      <c r="A2389" t="s">
        <v>3999</v>
      </c>
      <c r="B2389">
        <v>93</v>
      </c>
      <c r="C2389">
        <v>3419967</v>
      </c>
      <c r="D2389" t="s">
        <v>7159</v>
      </c>
      <c r="E2389" t="s">
        <v>7161</v>
      </c>
      <c r="F2389" t="s">
        <v>20</v>
      </c>
      <c r="G2389" t="s">
        <v>21</v>
      </c>
      <c r="I2389">
        <v>2013</v>
      </c>
      <c r="J2389">
        <v>7.2</v>
      </c>
    </row>
    <row r="2390" spans="1:10" x14ac:dyDescent="0.3">
      <c r="A2390" t="s">
        <v>7163</v>
      </c>
      <c r="B2390">
        <v>98</v>
      </c>
      <c r="D2390" t="s">
        <v>1392</v>
      </c>
      <c r="E2390" t="s">
        <v>7164</v>
      </c>
      <c r="F2390" t="s">
        <v>20</v>
      </c>
      <c r="G2390" t="s">
        <v>520</v>
      </c>
      <c r="H2390">
        <v>18000000</v>
      </c>
      <c r="I2390">
        <v>2008</v>
      </c>
      <c r="J2390">
        <v>5.0999999999999996</v>
      </c>
    </row>
    <row r="2391" spans="1:10" x14ac:dyDescent="0.3">
      <c r="A2391" t="s">
        <v>7168</v>
      </c>
      <c r="B2391">
        <v>114</v>
      </c>
      <c r="D2391" t="s">
        <v>6241</v>
      </c>
      <c r="E2391" t="s">
        <v>7171</v>
      </c>
      <c r="F2391" t="s">
        <v>20</v>
      </c>
      <c r="G2391" t="s">
        <v>966</v>
      </c>
      <c r="H2391">
        <v>18000000</v>
      </c>
      <c r="I2391">
        <v>2009</v>
      </c>
      <c r="J2391">
        <v>5.5</v>
      </c>
    </row>
    <row r="2392" spans="1:10" x14ac:dyDescent="0.3">
      <c r="A2392" t="s">
        <v>7173</v>
      </c>
      <c r="B2392">
        <v>121</v>
      </c>
      <c r="C2392">
        <v>229311</v>
      </c>
      <c r="D2392" t="s">
        <v>7174</v>
      </c>
      <c r="E2392" t="s">
        <v>7175</v>
      </c>
      <c r="F2392" t="s">
        <v>20</v>
      </c>
      <c r="G2392" t="s">
        <v>2292</v>
      </c>
      <c r="H2392">
        <v>11350000</v>
      </c>
      <c r="I2392">
        <v>1999</v>
      </c>
      <c r="J2392">
        <v>6.2</v>
      </c>
    </row>
    <row r="2393" spans="1:10" x14ac:dyDescent="0.3">
      <c r="A2393" t="s">
        <v>1629</v>
      </c>
      <c r="B2393">
        <v>87</v>
      </c>
      <c r="D2393" t="s">
        <v>3960</v>
      </c>
      <c r="E2393" t="s">
        <v>7179</v>
      </c>
      <c r="F2393" t="s">
        <v>20</v>
      </c>
      <c r="G2393" t="s">
        <v>21</v>
      </c>
      <c r="H2393">
        <v>3500000</v>
      </c>
      <c r="I2393">
        <v>1985</v>
      </c>
      <c r="J2393">
        <v>7.2</v>
      </c>
    </row>
    <row r="2394" spans="1:10" x14ac:dyDescent="0.3">
      <c r="A2394" t="s">
        <v>1154</v>
      </c>
      <c r="B2394">
        <v>92</v>
      </c>
      <c r="D2394" t="s">
        <v>315</v>
      </c>
      <c r="E2394" t="s">
        <v>7181</v>
      </c>
      <c r="F2394" t="s">
        <v>20</v>
      </c>
      <c r="G2394" t="s">
        <v>21</v>
      </c>
      <c r="H2394">
        <v>18000000</v>
      </c>
      <c r="I2394">
        <v>2016</v>
      </c>
      <c r="J2394">
        <v>5.2</v>
      </c>
    </row>
    <row r="2395" spans="1:10" x14ac:dyDescent="0.3">
      <c r="A2395" t="s">
        <v>7182</v>
      </c>
      <c r="B2395">
        <v>105</v>
      </c>
      <c r="C2395">
        <v>63260</v>
      </c>
      <c r="D2395" t="s">
        <v>7183</v>
      </c>
      <c r="E2395" t="s">
        <v>7184</v>
      </c>
      <c r="F2395" t="s">
        <v>20</v>
      </c>
      <c r="G2395" t="s">
        <v>966</v>
      </c>
      <c r="H2395">
        <v>14000000</v>
      </c>
      <c r="I2395">
        <v>2006</v>
      </c>
      <c r="J2395">
        <v>6.7</v>
      </c>
    </row>
    <row r="2396" spans="1:10" x14ac:dyDescent="0.3">
      <c r="A2396" t="s">
        <v>5817</v>
      </c>
      <c r="B2396">
        <v>89</v>
      </c>
      <c r="D2396" t="s">
        <v>24</v>
      </c>
      <c r="E2396" t="s">
        <v>7187</v>
      </c>
      <c r="F2396" t="s">
        <v>20</v>
      </c>
      <c r="G2396" t="s">
        <v>6283</v>
      </c>
      <c r="H2396">
        <v>17900000</v>
      </c>
      <c r="I2396">
        <v>1985</v>
      </c>
      <c r="J2396">
        <v>5</v>
      </c>
    </row>
    <row r="2397" spans="1:10" x14ac:dyDescent="0.3">
      <c r="A2397" t="s">
        <v>7188</v>
      </c>
      <c r="B2397">
        <v>114</v>
      </c>
      <c r="D2397" t="s">
        <v>3805</v>
      </c>
      <c r="E2397" t="s">
        <v>7189</v>
      </c>
      <c r="F2397" t="s">
        <v>20</v>
      </c>
      <c r="G2397" t="s">
        <v>2292</v>
      </c>
      <c r="H2397">
        <v>14000000</v>
      </c>
      <c r="I2397">
        <v>2012</v>
      </c>
      <c r="J2397">
        <v>6.2</v>
      </c>
    </row>
    <row r="2398" spans="1:10" x14ac:dyDescent="0.3">
      <c r="A2398" t="s">
        <v>4044</v>
      </c>
      <c r="B2398">
        <v>119</v>
      </c>
      <c r="C2398">
        <v>121463226</v>
      </c>
      <c r="D2398" t="s">
        <v>1099</v>
      </c>
      <c r="E2398" t="s">
        <v>7190</v>
      </c>
      <c r="F2398" t="s">
        <v>20</v>
      </c>
      <c r="G2398" t="s">
        <v>21</v>
      </c>
      <c r="H2398">
        <v>20000000</v>
      </c>
      <c r="I2398">
        <v>2007</v>
      </c>
      <c r="J2398">
        <v>7.6</v>
      </c>
    </row>
    <row r="2399" spans="1:10" x14ac:dyDescent="0.3">
      <c r="A2399" t="s">
        <v>5734</v>
      </c>
      <c r="B2399">
        <v>103</v>
      </c>
      <c r="C2399">
        <v>90485233</v>
      </c>
      <c r="D2399" t="s">
        <v>5554</v>
      </c>
      <c r="E2399" t="s">
        <v>7191</v>
      </c>
      <c r="F2399" t="s">
        <v>20</v>
      </c>
      <c r="G2399" t="s">
        <v>21</v>
      </c>
      <c r="I2399">
        <v>2009</v>
      </c>
      <c r="J2399">
        <v>4.0999999999999996</v>
      </c>
    </row>
    <row r="2400" spans="1:10" x14ac:dyDescent="0.3">
      <c r="A2400" t="s">
        <v>7192</v>
      </c>
      <c r="B2400">
        <v>91</v>
      </c>
      <c r="D2400" t="s">
        <v>3587</v>
      </c>
      <c r="E2400" t="s">
        <v>7193</v>
      </c>
      <c r="F2400" t="s">
        <v>20</v>
      </c>
      <c r="G2400" t="s">
        <v>966</v>
      </c>
      <c r="H2400">
        <v>18000000</v>
      </c>
      <c r="I2400">
        <v>2014</v>
      </c>
      <c r="J2400">
        <v>5.3</v>
      </c>
    </row>
    <row r="2401" spans="1:10" x14ac:dyDescent="0.3">
      <c r="A2401" t="s">
        <v>718</v>
      </c>
      <c r="B2401">
        <v>98</v>
      </c>
      <c r="C2401">
        <v>58006147</v>
      </c>
      <c r="D2401" t="s">
        <v>3034</v>
      </c>
      <c r="E2401" t="s">
        <v>7196</v>
      </c>
      <c r="F2401" t="s">
        <v>20</v>
      </c>
      <c r="G2401" t="s">
        <v>21</v>
      </c>
      <c r="H2401">
        <v>23000000</v>
      </c>
      <c r="I2401">
        <v>2008</v>
      </c>
      <c r="J2401">
        <v>6.2</v>
      </c>
    </row>
    <row r="2402" spans="1:10" x14ac:dyDescent="0.3">
      <c r="A2402" t="s">
        <v>7198</v>
      </c>
      <c r="B2402">
        <v>80</v>
      </c>
      <c r="C2402">
        <v>51053787</v>
      </c>
      <c r="D2402" t="s">
        <v>7199</v>
      </c>
      <c r="E2402" t="s">
        <v>7200</v>
      </c>
      <c r="F2402" t="s">
        <v>20</v>
      </c>
      <c r="G2402" t="s">
        <v>21</v>
      </c>
      <c r="H2402">
        <v>17500000</v>
      </c>
      <c r="I2402">
        <v>2005</v>
      </c>
      <c r="J2402">
        <v>6.5</v>
      </c>
    </row>
    <row r="2403" spans="1:10" x14ac:dyDescent="0.3">
      <c r="A2403" t="s">
        <v>7201</v>
      </c>
      <c r="B2403">
        <v>121</v>
      </c>
      <c r="C2403">
        <v>23472900</v>
      </c>
      <c r="D2403" t="s">
        <v>1290</v>
      </c>
      <c r="E2403" t="s">
        <v>7202</v>
      </c>
      <c r="F2403" t="s">
        <v>20</v>
      </c>
      <c r="G2403" t="s">
        <v>34</v>
      </c>
      <c r="H2403">
        <v>17500000</v>
      </c>
      <c r="I2403">
        <v>2004</v>
      </c>
      <c r="J2403">
        <v>8.1</v>
      </c>
    </row>
    <row r="2404" spans="1:10" x14ac:dyDescent="0.3">
      <c r="A2404" t="s">
        <v>7204</v>
      </c>
      <c r="B2404">
        <v>94</v>
      </c>
      <c r="C2404">
        <v>39687528</v>
      </c>
      <c r="D2404" t="s">
        <v>315</v>
      </c>
      <c r="E2404" t="s">
        <v>7206</v>
      </c>
      <c r="F2404" t="s">
        <v>20</v>
      </c>
      <c r="G2404" t="s">
        <v>966</v>
      </c>
      <c r="H2404">
        <v>24000000</v>
      </c>
      <c r="I2404">
        <v>2007</v>
      </c>
      <c r="J2404">
        <v>6.3</v>
      </c>
    </row>
    <row r="2405" spans="1:10" x14ac:dyDescent="0.3">
      <c r="A2405" t="s">
        <v>7207</v>
      </c>
      <c r="B2405">
        <v>93</v>
      </c>
      <c r="C2405">
        <v>7017178</v>
      </c>
      <c r="D2405" t="s">
        <v>7208</v>
      </c>
      <c r="E2405" t="s">
        <v>7209</v>
      </c>
      <c r="F2405" t="s">
        <v>20</v>
      </c>
      <c r="G2405" t="s">
        <v>21</v>
      </c>
      <c r="H2405">
        <v>17500000</v>
      </c>
      <c r="I2405">
        <v>2013</v>
      </c>
      <c r="J2405">
        <v>4.4000000000000004</v>
      </c>
    </row>
    <row r="2406" spans="1:10" x14ac:dyDescent="0.3">
      <c r="A2406" t="s">
        <v>7211</v>
      </c>
      <c r="B2406">
        <v>93</v>
      </c>
      <c r="D2406" t="s">
        <v>37</v>
      </c>
      <c r="E2406" t="s">
        <v>7212</v>
      </c>
      <c r="F2406" t="s">
        <v>20</v>
      </c>
      <c r="G2406" t="s">
        <v>21</v>
      </c>
      <c r="H2406">
        <v>18000000</v>
      </c>
      <c r="I2406">
        <v>2014</v>
      </c>
      <c r="J2406">
        <v>4.5999999999999996</v>
      </c>
    </row>
    <row r="2407" spans="1:10" x14ac:dyDescent="0.3">
      <c r="A2407" t="s">
        <v>7214</v>
      </c>
      <c r="B2407">
        <v>116</v>
      </c>
      <c r="C2407">
        <v>325491</v>
      </c>
      <c r="D2407" t="s">
        <v>1392</v>
      </c>
      <c r="E2407" t="s">
        <v>7217</v>
      </c>
      <c r="F2407" t="s">
        <v>20</v>
      </c>
      <c r="G2407" t="s">
        <v>21</v>
      </c>
      <c r="H2407">
        <v>17500000</v>
      </c>
      <c r="I2407">
        <v>2002</v>
      </c>
      <c r="J2407">
        <v>6</v>
      </c>
    </row>
    <row r="2408" spans="1:10" x14ac:dyDescent="0.3">
      <c r="A2408" t="s">
        <v>2286</v>
      </c>
      <c r="B2408">
        <v>101</v>
      </c>
      <c r="C2408">
        <v>96471845</v>
      </c>
      <c r="D2408" t="s">
        <v>5870</v>
      </c>
      <c r="E2408" t="s">
        <v>7220</v>
      </c>
      <c r="F2408" t="s">
        <v>20</v>
      </c>
      <c r="G2408" t="s">
        <v>21</v>
      </c>
      <c r="H2408">
        <v>17000000</v>
      </c>
      <c r="I2408">
        <v>2001</v>
      </c>
      <c r="J2408">
        <v>7.6</v>
      </c>
    </row>
    <row r="2409" spans="1:10" x14ac:dyDescent="0.3">
      <c r="A2409" t="s">
        <v>14</v>
      </c>
      <c r="B2409">
        <v>154</v>
      </c>
      <c r="C2409">
        <v>85200000</v>
      </c>
      <c r="D2409" t="s">
        <v>48</v>
      </c>
      <c r="E2409" t="s">
        <v>7223</v>
      </c>
      <c r="F2409" t="s">
        <v>20</v>
      </c>
      <c r="G2409" t="s">
        <v>21</v>
      </c>
      <c r="H2409">
        <v>18500000</v>
      </c>
      <c r="I2409">
        <v>1986</v>
      </c>
      <c r="J2409">
        <v>8.4</v>
      </c>
    </row>
    <row r="2410" spans="1:10" x14ac:dyDescent="0.3">
      <c r="A2410" t="s">
        <v>7224</v>
      </c>
      <c r="B2410">
        <v>170</v>
      </c>
      <c r="C2410">
        <v>72000000</v>
      </c>
      <c r="D2410" t="s">
        <v>7226</v>
      </c>
      <c r="E2410" t="s">
        <v>7228</v>
      </c>
      <c r="F2410" t="s">
        <v>20</v>
      </c>
      <c r="G2410" t="s">
        <v>21</v>
      </c>
      <c r="H2410">
        <v>17000000</v>
      </c>
      <c r="I2410">
        <v>1964</v>
      </c>
      <c r="J2410">
        <v>7.9</v>
      </c>
    </row>
    <row r="2411" spans="1:10" x14ac:dyDescent="0.3">
      <c r="A2411" t="s">
        <v>3047</v>
      </c>
      <c r="B2411">
        <v>99</v>
      </c>
      <c r="C2411">
        <v>72219395</v>
      </c>
      <c r="D2411" t="s">
        <v>1959</v>
      </c>
      <c r="E2411" t="s">
        <v>7230</v>
      </c>
      <c r="F2411" t="s">
        <v>20</v>
      </c>
      <c r="G2411" t="s">
        <v>21</v>
      </c>
      <c r="H2411">
        <v>17000000</v>
      </c>
      <c r="I2411">
        <v>1997</v>
      </c>
      <c r="J2411">
        <v>5.6</v>
      </c>
    </row>
    <row r="2412" spans="1:10" x14ac:dyDescent="0.3">
      <c r="A2412" t="s">
        <v>4547</v>
      </c>
      <c r="B2412">
        <v>104</v>
      </c>
      <c r="C2412">
        <v>82389560</v>
      </c>
      <c r="D2412" t="s">
        <v>1099</v>
      </c>
      <c r="E2412" t="s">
        <v>7231</v>
      </c>
      <c r="F2412" t="s">
        <v>20</v>
      </c>
      <c r="G2412" t="s">
        <v>21</v>
      </c>
      <c r="H2412">
        <v>17000000</v>
      </c>
      <c r="I2412">
        <v>2014</v>
      </c>
      <c r="J2412">
        <v>6.5</v>
      </c>
    </row>
    <row r="2413" spans="1:10" x14ac:dyDescent="0.3">
      <c r="A2413" t="s">
        <v>4978</v>
      </c>
      <c r="B2413">
        <v>126</v>
      </c>
      <c r="C2413">
        <v>71502303</v>
      </c>
      <c r="D2413" t="s">
        <v>6784</v>
      </c>
      <c r="E2413" t="s">
        <v>7233</v>
      </c>
      <c r="F2413" t="s">
        <v>20</v>
      </c>
      <c r="G2413" t="s">
        <v>21</v>
      </c>
      <c r="H2413">
        <v>12000000</v>
      </c>
      <c r="I2413">
        <v>2004</v>
      </c>
      <c r="J2413">
        <v>7.5</v>
      </c>
    </row>
    <row r="2414" spans="1:10" x14ac:dyDescent="0.3">
      <c r="A2414" t="s">
        <v>3105</v>
      </c>
      <c r="B2414">
        <v>110</v>
      </c>
      <c r="C2414">
        <v>19179969</v>
      </c>
      <c r="D2414" t="s">
        <v>1099</v>
      </c>
      <c r="E2414" t="s">
        <v>7236</v>
      </c>
      <c r="F2414" t="s">
        <v>20</v>
      </c>
      <c r="G2414" t="s">
        <v>21</v>
      </c>
      <c r="H2414">
        <v>17500000</v>
      </c>
      <c r="I2414">
        <v>2006</v>
      </c>
      <c r="J2414">
        <v>6.3</v>
      </c>
    </row>
    <row r="2415" spans="1:10" x14ac:dyDescent="0.3">
      <c r="A2415" t="s">
        <v>3354</v>
      </c>
      <c r="B2415">
        <v>101</v>
      </c>
      <c r="C2415">
        <v>47000000</v>
      </c>
      <c r="D2415" t="s">
        <v>3456</v>
      </c>
      <c r="E2415" t="s">
        <v>7237</v>
      </c>
      <c r="F2415" t="s">
        <v>20</v>
      </c>
      <c r="G2415" t="s">
        <v>21</v>
      </c>
      <c r="H2415">
        <v>300000</v>
      </c>
      <c r="I2415">
        <v>1978</v>
      </c>
      <c r="J2415">
        <v>7.9</v>
      </c>
    </row>
    <row r="2416" spans="1:10" x14ac:dyDescent="0.3">
      <c r="A2416" t="s">
        <v>7238</v>
      </c>
      <c r="B2416">
        <v>87</v>
      </c>
      <c r="C2416">
        <v>37566230</v>
      </c>
      <c r="D2416" t="s">
        <v>7239</v>
      </c>
      <c r="E2416" t="s">
        <v>7240</v>
      </c>
      <c r="F2416" t="s">
        <v>20</v>
      </c>
      <c r="G2416" t="s">
        <v>21</v>
      </c>
      <c r="H2416">
        <v>17000000</v>
      </c>
      <c r="I2416">
        <v>2003</v>
      </c>
      <c r="J2416">
        <v>5.0999999999999996</v>
      </c>
    </row>
    <row r="2417" spans="1:10" x14ac:dyDescent="0.3">
      <c r="A2417" t="s">
        <v>4189</v>
      </c>
      <c r="B2417">
        <v>123</v>
      </c>
      <c r="C2417">
        <v>70492685</v>
      </c>
      <c r="D2417" t="s">
        <v>1649</v>
      </c>
      <c r="E2417" t="s">
        <v>7241</v>
      </c>
      <c r="F2417" t="s">
        <v>20</v>
      </c>
      <c r="G2417" t="s">
        <v>21</v>
      </c>
      <c r="H2417">
        <v>17000000</v>
      </c>
      <c r="I2417">
        <v>2013</v>
      </c>
      <c r="J2417">
        <v>6.7</v>
      </c>
    </row>
    <row r="2418" spans="1:10" x14ac:dyDescent="0.3">
      <c r="A2418" t="s">
        <v>5737</v>
      </c>
      <c r="B2418">
        <v>109</v>
      </c>
      <c r="C2418">
        <v>35635046</v>
      </c>
      <c r="D2418" t="s">
        <v>315</v>
      </c>
      <c r="E2418" t="s">
        <v>7242</v>
      </c>
      <c r="F2418" t="s">
        <v>20</v>
      </c>
      <c r="G2418" t="s">
        <v>34</v>
      </c>
      <c r="H2418">
        <v>17000000</v>
      </c>
      <c r="I2418">
        <v>2006</v>
      </c>
      <c r="J2418">
        <v>6.7</v>
      </c>
    </row>
    <row r="2419" spans="1:10" x14ac:dyDescent="0.3">
      <c r="A2419" t="s">
        <v>7243</v>
      </c>
      <c r="B2419">
        <v>90</v>
      </c>
      <c r="C2419">
        <v>45670855</v>
      </c>
      <c r="D2419" t="s">
        <v>3197</v>
      </c>
      <c r="E2419" t="s">
        <v>7244</v>
      </c>
      <c r="F2419" t="s">
        <v>20</v>
      </c>
      <c r="G2419" t="s">
        <v>182</v>
      </c>
      <c r="H2419">
        <v>20000000</v>
      </c>
      <c r="I2419">
        <v>2010</v>
      </c>
      <c r="J2419">
        <v>5.6</v>
      </c>
    </row>
    <row r="2420" spans="1:10" x14ac:dyDescent="0.3">
      <c r="A2420" t="s">
        <v>2427</v>
      </c>
      <c r="B2420">
        <v>96</v>
      </c>
      <c r="C2420">
        <v>37939782</v>
      </c>
      <c r="D2420" t="s">
        <v>1106</v>
      </c>
      <c r="E2420" t="s">
        <v>7246</v>
      </c>
      <c r="F2420" t="s">
        <v>20</v>
      </c>
      <c r="G2420" t="s">
        <v>21</v>
      </c>
      <c r="H2420">
        <v>17000000</v>
      </c>
      <c r="I2420">
        <v>2002</v>
      </c>
      <c r="J2420">
        <v>5.6</v>
      </c>
    </row>
    <row r="2421" spans="1:10" x14ac:dyDescent="0.3">
      <c r="A2421" t="s">
        <v>7247</v>
      </c>
      <c r="B2421">
        <v>82</v>
      </c>
      <c r="C2421">
        <v>30324946</v>
      </c>
      <c r="D2421" t="s">
        <v>4042</v>
      </c>
      <c r="E2421" t="s">
        <v>7249</v>
      </c>
      <c r="F2421" t="s">
        <v>20</v>
      </c>
      <c r="G2421" t="s">
        <v>21</v>
      </c>
      <c r="H2421">
        <v>17000000</v>
      </c>
      <c r="I2421">
        <v>1998</v>
      </c>
      <c r="J2421">
        <v>6.2</v>
      </c>
    </row>
    <row r="2422" spans="1:10" x14ac:dyDescent="0.3">
      <c r="A2422" t="s">
        <v>6950</v>
      </c>
      <c r="B2422">
        <v>86</v>
      </c>
      <c r="C2422">
        <v>27854896</v>
      </c>
      <c r="D2422" t="s">
        <v>467</v>
      </c>
      <c r="E2422" t="s">
        <v>7250</v>
      </c>
      <c r="F2422" t="s">
        <v>20</v>
      </c>
      <c r="G2422" t="s">
        <v>21</v>
      </c>
      <c r="H2422">
        <v>17000000</v>
      </c>
      <c r="I2422">
        <v>2011</v>
      </c>
      <c r="J2422">
        <v>5.6</v>
      </c>
    </row>
    <row r="2423" spans="1:10" x14ac:dyDescent="0.3">
      <c r="A2423" t="s">
        <v>4580</v>
      </c>
      <c r="B2423">
        <v>108</v>
      </c>
      <c r="C2423">
        <v>41777564</v>
      </c>
      <c r="D2423" t="s">
        <v>3960</v>
      </c>
      <c r="E2423" t="s">
        <v>7252</v>
      </c>
      <c r="F2423" t="s">
        <v>20</v>
      </c>
      <c r="G2423" t="s">
        <v>21</v>
      </c>
      <c r="H2423">
        <v>15000000</v>
      </c>
      <c r="I2423">
        <v>2006</v>
      </c>
      <c r="J2423">
        <v>6.4</v>
      </c>
    </row>
    <row r="2424" spans="1:10" x14ac:dyDescent="0.3">
      <c r="A2424" t="s">
        <v>2904</v>
      </c>
      <c r="B2424">
        <v>98</v>
      </c>
      <c r="C2424">
        <v>22734486</v>
      </c>
      <c r="D2424" t="s">
        <v>1099</v>
      </c>
      <c r="E2424" t="s">
        <v>7253</v>
      </c>
      <c r="F2424" t="s">
        <v>20</v>
      </c>
      <c r="G2424" t="s">
        <v>21</v>
      </c>
      <c r="H2424">
        <v>17000000</v>
      </c>
      <c r="I2424">
        <v>2003</v>
      </c>
      <c r="J2424">
        <v>5.6</v>
      </c>
    </row>
    <row r="2425" spans="1:10" x14ac:dyDescent="0.3">
      <c r="A2425" t="s">
        <v>5179</v>
      </c>
      <c r="B2425">
        <v>129</v>
      </c>
      <c r="C2425">
        <v>44469602</v>
      </c>
      <c r="D2425" t="s">
        <v>1076</v>
      </c>
      <c r="E2425" t="s">
        <v>7256</v>
      </c>
      <c r="F2425" t="s">
        <v>20</v>
      </c>
      <c r="G2425" t="s">
        <v>21</v>
      </c>
      <c r="H2425">
        <v>17000000</v>
      </c>
      <c r="I2425">
        <v>2015</v>
      </c>
      <c r="J2425">
        <v>7.4</v>
      </c>
    </row>
    <row r="2426" spans="1:10" x14ac:dyDescent="0.3">
      <c r="A2426" t="s">
        <v>7258</v>
      </c>
      <c r="B2426">
        <v>99</v>
      </c>
      <c r="C2426">
        <v>24708699</v>
      </c>
      <c r="D2426" t="s">
        <v>1099</v>
      </c>
      <c r="E2426" t="s">
        <v>7259</v>
      </c>
      <c r="F2426" t="s">
        <v>20</v>
      </c>
      <c r="G2426" t="s">
        <v>21</v>
      </c>
      <c r="I2426">
        <v>2010</v>
      </c>
      <c r="J2426">
        <v>4.9000000000000004</v>
      </c>
    </row>
    <row r="2427" spans="1:10" x14ac:dyDescent="0.3">
      <c r="A2427" t="s">
        <v>7261</v>
      </c>
      <c r="B2427">
        <v>105</v>
      </c>
      <c r="C2427">
        <v>21160089</v>
      </c>
      <c r="D2427" t="s">
        <v>7263</v>
      </c>
      <c r="E2427" t="s">
        <v>7264</v>
      </c>
      <c r="F2427" t="s">
        <v>20</v>
      </c>
      <c r="G2427" t="s">
        <v>21</v>
      </c>
      <c r="I2427">
        <v>2006</v>
      </c>
      <c r="J2427">
        <v>6</v>
      </c>
    </row>
    <row r="2428" spans="1:10" x14ac:dyDescent="0.3">
      <c r="A2428" t="s">
        <v>7266</v>
      </c>
      <c r="B2428">
        <v>112</v>
      </c>
      <c r="C2428">
        <v>64998368</v>
      </c>
      <c r="D2428" t="s">
        <v>4042</v>
      </c>
      <c r="E2428" t="s">
        <v>7267</v>
      </c>
      <c r="F2428" t="s">
        <v>20</v>
      </c>
      <c r="G2428" t="s">
        <v>21</v>
      </c>
      <c r="H2428">
        <v>17000000</v>
      </c>
      <c r="I2428">
        <v>2012</v>
      </c>
      <c r="J2428">
        <v>7.2</v>
      </c>
    </row>
    <row r="2429" spans="1:10" x14ac:dyDescent="0.3">
      <c r="A2429" t="s">
        <v>4508</v>
      </c>
      <c r="B2429">
        <v>108</v>
      </c>
      <c r="C2429">
        <v>19693891</v>
      </c>
      <c r="D2429" t="s">
        <v>2838</v>
      </c>
      <c r="E2429" t="s">
        <v>7269</v>
      </c>
      <c r="F2429" t="s">
        <v>20</v>
      </c>
      <c r="G2429" t="s">
        <v>21</v>
      </c>
      <c r="H2429">
        <v>34000000</v>
      </c>
      <c r="I2429">
        <v>2001</v>
      </c>
      <c r="J2429">
        <v>4.9000000000000004</v>
      </c>
    </row>
    <row r="2430" spans="1:10" x14ac:dyDescent="0.3">
      <c r="A2430" t="s">
        <v>52</v>
      </c>
      <c r="B2430">
        <v>121</v>
      </c>
      <c r="C2430">
        <v>16311763</v>
      </c>
      <c r="D2430" t="s">
        <v>1392</v>
      </c>
      <c r="E2430" t="s">
        <v>7270</v>
      </c>
      <c r="F2430" t="s">
        <v>20</v>
      </c>
      <c r="G2430" t="s">
        <v>34</v>
      </c>
      <c r="H2430">
        <v>17000000</v>
      </c>
      <c r="I2430">
        <v>1998</v>
      </c>
      <c r="J2430">
        <v>7.5</v>
      </c>
    </row>
    <row r="2431" spans="1:10" x14ac:dyDescent="0.3">
      <c r="A2431" t="s">
        <v>7271</v>
      </c>
      <c r="B2431">
        <v>89</v>
      </c>
      <c r="C2431">
        <v>12693621</v>
      </c>
      <c r="D2431" t="s">
        <v>1959</v>
      </c>
      <c r="E2431" t="s">
        <v>7272</v>
      </c>
      <c r="F2431" t="s">
        <v>20</v>
      </c>
      <c r="G2431" t="s">
        <v>21</v>
      </c>
      <c r="H2431">
        <v>17000000</v>
      </c>
      <c r="I2431">
        <v>2002</v>
      </c>
      <c r="J2431">
        <v>4.8</v>
      </c>
    </row>
    <row r="2432" spans="1:10" x14ac:dyDescent="0.3">
      <c r="A2432" t="s">
        <v>7273</v>
      </c>
      <c r="B2432">
        <v>89</v>
      </c>
      <c r="C2432">
        <v>15655665</v>
      </c>
      <c r="D2432" t="s">
        <v>1106</v>
      </c>
      <c r="E2432" t="s">
        <v>7274</v>
      </c>
      <c r="F2432" t="s">
        <v>20</v>
      </c>
      <c r="G2432" t="s">
        <v>21</v>
      </c>
      <c r="H2432">
        <v>4000000</v>
      </c>
      <c r="I2432">
        <v>2006</v>
      </c>
      <c r="J2432">
        <v>3.1</v>
      </c>
    </row>
    <row r="2433" spans="1:10" x14ac:dyDescent="0.3">
      <c r="A2433" t="s">
        <v>7276</v>
      </c>
      <c r="B2433">
        <v>73</v>
      </c>
      <c r="C2433">
        <v>11634458</v>
      </c>
      <c r="D2433" t="s">
        <v>7278</v>
      </c>
      <c r="E2433" t="s">
        <v>7279</v>
      </c>
      <c r="F2433" t="s">
        <v>20</v>
      </c>
      <c r="G2433" t="s">
        <v>21</v>
      </c>
      <c r="H2433">
        <v>17000000</v>
      </c>
      <c r="I2433">
        <v>1999</v>
      </c>
      <c r="J2433">
        <v>5.8</v>
      </c>
    </row>
    <row r="2434" spans="1:10" x14ac:dyDescent="0.3">
      <c r="A2434" t="s">
        <v>1999</v>
      </c>
      <c r="B2434">
        <v>132</v>
      </c>
      <c r="C2434">
        <v>27154426</v>
      </c>
      <c r="D2434" t="s">
        <v>1392</v>
      </c>
      <c r="E2434" t="s">
        <v>7281</v>
      </c>
      <c r="F2434" t="s">
        <v>20</v>
      </c>
      <c r="G2434" t="s">
        <v>21</v>
      </c>
      <c r="H2434">
        <v>17000000</v>
      </c>
      <c r="I2434">
        <v>2009</v>
      </c>
      <c r="J2434">
        <v>6.7</v>
      </c>
    </row>
    <row r="2435" spans="1:10" x14ac:dyDescent="0.3">
      <c r="A2435" t="s">
        <v>7282</v>
      </c>
      <c r="B2435">
        <v>154</v>
      </c>
      <c r="D2435" t="s">
        <v>735</v>
      </c>
      <c r="E2435" t="s">
        <v>7285</v>
      </c>
      <c r="F2435" t="s">
        <v>20</v>
      </c>
      <c r="G2435" t="s">
        <v>21</v>
      </c>
      <c r="H2435">
        <v>9000000</v>
      </c>
      <c r="I2435">
        <v>1963</v>
      </c>
      <c r="J2435">
        <v>6.8</v>
      </c>
    </row>
    <row r="2436" spans="1:10" x14ac:dyDescent="0.3">
      <c r="A2436" t="s">
        <v>7287</v>
      </c>
      <c r="B2436">
        <v>96</v>
      </c>
      <c r="C2436">
        <v>54239856</v>
      </c>
      <c r="D2436" t="s">
        <v>3960</v>
      </c>
      <c r="E2436" t="s">
        <v>7289</v>
      </c>
      <c r="F2436" t="s">
        <v>20</v>
      </c>
      <c r="G2436" t="s">
        <v>21</v>
      </c>
      <c r="H2436">
        <v>17000000</v>
      </c>
      <c r="I2436">
        <v>2013</v>
      </c>
      <c r="J2436">
        <v>6.5</v>
      </c>
    </row>
    <row r="2437" spans="1:10" x14ac:dyDescent="0.3">
      <c r="A2437" t="s">
        <v>2686</v>
      </c>
      <c r="B2437">
        <v>98</v>
      </c>
      <c r="C2437">
        <v>8662318</v>
      </c>
      <c r="D2437" t="s">
        <v>1106</v>
      </c>
      <c r="E2437" t="s">
        <v>7292</v>
      </c>
      <c r="F2437" t="s">
        <v>20</v>
      </c>
      <c r="G2437" t="s">
        <v>21</v>
      </c>
      <c r="H2437">
        <v>17000000</v>
      </c>
      <c r="I2437">
        <v>2009</v>
      </c>
      <c r="J2437">
        <v>5.9</v>
      </c>
    </row>
    <row r="2438" spans="1:10" x14ac:dyDescent="0.3">
      <c r="A2438" t="s">
        <v>1145</v>
      </c>
      <c r="B2438">
        <v>107</v>
      </c>
      <c r="C2438">
        <v>7156725</v>
      </c>
      <c r="D2438" t="s">
        <v>3970</v>
      </c>
      <c r="E2438" t="s">
        <v>7294</v>
      </c>
      <c r="F2438" t="s">
        <v>20</v>
      </c>
      <c r="G2438" t="s">
        <v>21</v>
      </c>
      <c r="H2438">
        <v>19000000</v>
      </c>
      <c r="I2438">
        <v>2006</v>
      </c>
      <c r="J2438">
        <v>5.5</v>
      </c>
    </row>
    <row r="2439" spans="1:10" x14ac:dyDescent="0.3">
      <c r="A2439" t="s">
        <v>7295</v>
      </c>
      <c r="B2439">
        <v>134</v>
      </c>
      <c r="C2439">
        <v>15681020</v>
      </c>
      <c r="D2439" t="s">
        <v>4695</v>
      </c>
      <c r="E2439" t="s">
        <v>7296</v>
      </c>
      <c r="F2439" t="s">
        <v>20</v>
      </c>
      <c r="G2439" t="s">
        <v>34</v>
      </c>
      <c r="H2439">
        <v>17000000</v>
      </c>
      <c r="I2439">
        <v>1987</v>
      </c>
      <c r="J2439">
        <v>3.6</v>
      </c>
    </row>
    <row r="2440" spans="1:10" x14ac:dyDescent="0.3">
      <c r="A2440" t="s">
        <v>7297</v>
      </c>
      <c r="B2440">
        <v>94</v>
      </c>
      <c r="C2440">
        <v>7070459</v>
      </c>
      <c r="D2440" t="s">
        <v>2190</v>
      </c>
      <c r="E2440" t="s">
        <v>7300</v>
      </c>
      <c r="F2440" t="s">
        <v>20</v>
      </c>
      <c r="G2440" t="s">
        <v>182</v>
      </c>
      <c r="I2440">
        <v>2007</v>
      </c>
      <c r="J2440">
        <v>3.3</v>
      </c>
    </row>
    <row r="2441" spans="1:10" x14ac:dyDescent="0.3">
      <c r="A2441" t="s">
        <v>7302</v>
      </c>
      <c r="B2441">
        <v>122</v>
      </c>
      <c r="C2441">
        <v>6855137</v>
      </c>
      <c r="D2441" t="s">
        <v>315</v>
      </c>
      <c r="E2441" t="s">
        <v>7303</v>
      </c>
      <c r="F2441" t="s">
        <v>20</v>
      </c>
      <c r="G2441" t="s">
        <v>520</v>
      </c>
      <c r="H2441">
        <v>17000000</v>
      </c>
      <c r="I2441">
        <v>2006</v>
      </c>
      <c r="J2441">
        <v>7.4</v>
      </c>
    </row>
    <row r="2442" spans="1:10" x14ac:dyDescent="0.3">
      <c r="A2442" t="s">
        <v>7304</v>
      </c>
      <c r="B2442">
        <v>128</v>
      </c>
      <c r="C2442">
        <v>2694071</v>
      </c>
      <c r="D2442" t="s">
        <v>4274</v>
      </c>
      <c r="E2442" t="s">
        <v>7305</v>
      </c>
      <c r="F2442" t="s">
        <v>20</v>
      </c>
      <c r="G2442" t="s">
        <v>21</v>
      </c>
      <c r="I2442">
        <v>2004</v>
      </c>
      <c r="J2442">
        <v>6.7</v>
      </c>
    </row>
    <row r="2443" spans="1:10" x14ac:dyDescent="0.3">
      <c r="A2443" t="s">
        <v>7306</v>
      </c>
      <c r="B2443">
        <v>97</v>
      </c>
      <c r="C2443">
        <v>2315683</v>
      </c>
      <c r="D2443" t="s">
        <v>7307</v>
      </c>
      <c r="E2443" t="s">
        <v>7308</v>
      </c>
      <c r="F2443" t="s">
        <v>20</v>
      </c>
      <c r="G2443" t="s">
        <v>34</v>
      </c>
      <c r="H2443">
        <v>17000000</v>
      </c>
      <c r="I2443">
        <v>1986</v>
      </c>
      <c r="J2443">
        <v>3</v>
      </c>
    </row>
    <row r="2444" spans="1:10" x14ac:dyDescent="0.3">
      <c r="A2444" t="s">
        <v>1560</v>
      </c>
      <c r="B2444">
        <v>110</v>
      </c>
      <c r="C2444">
        <v>39825798</v>
      </c>
      <c r="D2444" t="s">
        <v>2112</v>
      </c>
      <c r="E2444" t="s">
        <v>7310</v>
      </c>
      <c r="F2444" t="s">
        <v>20</v>
      </c>
      <c r="G2444" t="s">
        <v>21</v>
      </c>
      <c r="H2444">
        <v>16000000</v>
      </c>
      <c r="I2444">
        <v>2006</v>
      </c>
      <c r="J2444">
        <v>7.6</v>
      </c>
    </row>
    <row r="2445" spans="1:10" x14ac:dyDescent="0.3">
      <c r="A2445" t="s">
        <v>7312</v>
      </c>
      <c r="B2445">
        <v>102</v>
      </c>
      <c r="C2445">
        <v>2000000</v>
      </c>
      <c r="D2445" t="s">
        <v>5193</v>
      </c>
      <c r="E2445" t="s">
        <v>7314</v>
      </c>
      <c r="F2445" t="s">
        <v>20</v>
      </c>
      <c r="G2445" t="s">
        <v>21</v>
      </c>
      <c r="H2445">
        <v>17000000</v>
      </c>
      <c r="I2445">
        <v>1981</v>
      </c>
      <c r="J2445">
        <v>6.4</v>
      </c>
    </row>
    <row r="2446" spans="1:10" x14ac:dyDescent="0.3">
      <c r="A2446" t="s">
        <v>877</v>
      </c>
      <c r="B2446">
        <v>98</v>
      </c>
      <c r="C2446">
        <v>1569918</v>
      </c>
      <c r="D2446" t="s">
        <v>3542</v>
      </c>
      <c r="E2446" t="s">
        <v>7317</v>
      </c>
      <c r="F2446" t="s">
        <v>20</v>
      </c>
      <c r="G2446" t="s">
        <v>4874</v>
      </c>
      <c r="H2446">
        <v>17000000</v>
      </c>
      <c r="I2446">
        <v>2003</v>
      </c>
      <c r="J2446">
        <v>6.9</v>
      </c>
    </row>
    <row r="2447" spans="1:10" x14ac:dyDescent="0.3">
      <c r="A2447" t="s">
        <v>1851</v>
      </c>
      <c r="B2447">
        <v>120</v>
      </c>
      <c r="C2447">
        <v>106869</v>
      </c>
      <c r="D2447" t="s">
        <v>3299</v>
      </c>
      <c r="E2447" t="s">
        <v>7319</v>
      </c>
      <c r="F2447" t="s">
        <v>20</v>
      </c>
      <c r="G2447" t="s">
        <v>966</v>
      </c>
      <c r="H2447">
        <v>17000000</v>
      </c>
      <c r="I2447">
        <v>2014</v>
      </c>
      <c r="J2447">
        <v>6.6</v>
      </c>
    </row>
    <row r="2448" spans="1:10" x14ac:dyDescent="0.3">
      <c r="A2448" t="s">
        <v>5900</v>
      </c>
      <c r="B2448">
        <v>160</v>
      </c>
      <c r="C2448">
        <v>273420</v>
      </c>
      <c r="D2448" t="s">
        <v>7321</v>
      </c>
      <c r="E2448" t="s">
        <v>7322</v>
      </c>
      <c r="F2448" t="s">
        <v>20</v>
      </c>
      <c r="G2448" t="s">
        <v>966</v>
      </c>
      <c r="H2448">
        <v>17000000</v>
      </c>
      <c r="I2448">
        <v>2006</v>
      </c>
      <c r="J2448">
        <v>5.5</v>
      </c>
    </row>
    <row r="2449" spans="1:10" x14ac:dyDescent="0.3">
      <c r="A2449" t="s">
        <v>7324</v>
      </c>
      <c r="B2449">
        <v>80</v>
      </c>
      <c r="D2449" t="s">
        <v>428</v>
      </c>
      <c r="E2449" t="s">
        <v>7325</v>
      </c>
      <c r="F2449" t="s">
        <v>965</v>
      </c>
      <c r="G2449" t="s">
        <v>966</v>
      </c>
      <c r="H2449">
        <v>11000000</v>
      </c>
      <c r="I2449">
        <v>2008</v>
      </c>
      <c r="J2449">
        <v>6.6</v>
      </c>
    </row>
    <row r="2450" spans="1:10" x14ac:dyDescent="0.3">
      <c r="A2450" t="s">
        <v>7327</v>
      </c>
      <c r="B2450">
        <v>91</v>
      </c>
      <c r="D2450" t="s">
        <v>7329</v>
      </c>
      <c r="E2450" t="s">
        <v>7330</v>
      </c>
      <c r="F2450" t="s">
        <v>20</v>
      </c>
      <c r="G2450" t="s">
        <v>21</v>
      </c>
      <c r="H2450">
        <v>17000000</v>
      </c>
      <c r="I2450">
        <v>1977</v>
      </c>
      <c r="J2450">
        <v>5.2</v>
      </c>
    </row>
    <row r="2451" spans="1:10" x14ac:dyDescent="0.3">
      <c r="A2451" t="s">
        <v>7332</v>
      </c>
      <c r="B2451">
        <v>83</v>
      </c>
      <c r="C2451">
        <v>4930798</v>
      </c>
      <c r="D2451" t="s">
        <v>3456</v>
      </c>
      <c r="E2451" t="s">
        <v>7335</v>
      </c>
      <c r="F2451" t="s">
        <v>20</v>
      </c>
      <c r="G2451" t="s">
        <v>21</v>
      </c>
      <c r="H2451">
        <v>17000000</v>
      </c>
      <c r="I2451">
        <v>2012</v>
      </c>
      <c r="J2451">
        <v>4.0999999999999996</v>
      </c>
    </row>
    <row r="2452" spans="1:10" x14ac:dyDescent="0.3">
      <c r="A2452" t="s">
        <v>7337</v>
      </c>
      <c r="B2452">
        <v>102</v>
      </c>
      <c r="C2452">
        <v>59847242</v>
      </c>
      <c r="D2452" t="s">
        <v>5504</v>
      </c>
      <c r="E2452" t="s">
        <v>7338</v>
      </c>
      <c r="F2452" t="s">
        <v>20</v>
      </c>
      <c r="G2452" t="s">
        <v>21</v>
      </c>
      <c r="H2452">
        <v>16500000</v>
      </c>
      <c r="I2452">
        <v>1991</v>
      </c>
      <c r="J2452">
        <v>6.8</v>
      </c>
    </row>
    <row r="2453" spans="1:10" x14ac:dyDescent="0.3">
      <c r="A2453" t="s">
        <v>7339</v>
      </c>
      <c r="B2453">
        <v>122</v>
      </c>
      <c r="C2453">
        <v>220914</v>
      </c>
      <c r="D2453" t="s">
        <v>3919</v>
      </c>
      <c r="E2453" t="s">
        <v>7340</v>
      </c>
      <c r="F2453" t="s">
        <v>20</v>
      </c>
      <c r="G2453" t="s">
        <v>21</v>
      </c>
      <c r="H2453">
        <v>16800000</v>
      </c>
      <c r="I2453">
        <v>2006</v>
      </c>
      <c r="J2453">
        <v>6.5</v>
      </c>
    </row>
    <row r="2454" spans="1:10" x14ac:dyDescent="0.3">
      <c r="A2454" t="s">
        <v>515</v>
      </c>
      <c r="B2454">
        <v>126</v>
      </c>
      <c r="C2454">
        <v>43848100</v>
      </c>
      <c r="D2454" t="s">
        <v>1272</v>
      </c>
      <c r="E2454" t="s">
        <v>7343</v>
      </c>
      <c r="F2454" t="s">
        <v>20</v>
      </c>
      <c r="G2454" t="s">
        <v>21</v>
      </c>
      <c r="H2454">
        <v>15000000</v>
      </c>
      <c r="I2454">
        <v>1987</v>
      </c>
      <c r="J2454">
        <v>7.4</v>
      </c>
    </row>
    <row r="2455" spans="1:10" x14ac:dyDescent="0.3">
      <c r="A2455" t="s">
        <v>713</v>
      </c>
      <c r="B2455">
        <v>136</v>
      </c>
      <c r="C2455">
        <v>42700000</v>
      </c>
      <c r="D2455" t="s">
        <v>146</v>
      </c>
      <c r="E2455" t="s">
        <v>7344</v>
      </c>
      <c r="F2455" t="s">
        <v>20</v>
      </c>
      <c r="G2455" t="s">
        <v>21</v>
      </c>
      <c r="H2455">
        <v>16500000</v>
      </c>
      <c r="I2455">
        <v>1995</v>
      </c>
      <c r="J2455">
        <v>7.7</v>
      </c>
    </row>
    <row r="2456" spans="1:10" x14ac:dyDescent="0.3">
      <c r="A2456" t="s">
        <v>7345</v>
      </c>
      <c r="B2456">
        <v>120</v>
      </c>
      <c r="C2456">
        <v>18663911</v>
      </c>
      <c r="D2456" t="s">
        <v>3919</v>
      </c>
      <c r="E2456" t="s">
        <v>7346</v>
      </c>
      <c r="F2456" t="s">
        <v>20</v>
      </c>
      <c r="G2456" t="s">
        <v>34</v>
      </c>
      <c r="H2456">
        <v>16500000</v>
      </c>
      <c r="I2456">
        <v>2007</v>
      </c>
      <c r="J2456">
        <v>7.1</v>
      </c>
    </row>
    <row r="2457" spans="1:10" x14ac:dyDescent="0.3">
      <c r="A2457" t="s">
        <v>7348</v>
      </c>
      <c r="B2457">
        <v>108</v>
      </c>
      <c r="C2457">
        <v>11702090</v>
      </c>
      <c r="D2457" t="s">
        <v>1106</v>
      </c>
      <c r="E2457" t="s">
        <v>7350</v>
      </c>
      <c r="F2457" t="s">
        <v>20</v>
      </c>
      <c r="G2457" t="s">
        <v>21</v>
      </c>
      <c r="H2457">
        <v>16500000</v>
      </c>
      <c r="I2457">
        <v>2007</v>
      </c>
      <c r="J2457">
        <v>6.3</v>
      </c>
    </row>
    <row r="2458" spans="1:10" x14ac:dyDescent="0.3">
      <c r="A2458" t="s">
        <v>7352</v>
      </c>
      <c r="B2458">
        <v>126</v>
      </c>
      <c r="C2458">
        <v>13005485</v>
      </c>
      <c r="D2458" t="s">
        <v>2190</v>
      </c>
      <c r="E2458" t="s">
        <v>7353</v>
      </c>
      <c r="F2458" t="s">
        <v>20</v>
      </c>
      <c r="G2458" t="s">
        <v>21</v>
      </c>
      <c r="H2458">
        <v>15000000</v>
      </c>
      <c r="I2458">
        <v>2003</v>
      </c>
      <c r="J2458">
        <v>7.6</v>
      </c>
    </row>
    <row r="2459" spans="1:10" x14ac:dyDescent="0.3">
      <c r="A2459" t="s">
        <v>733</v>
      </c>
      <c r="B2459">
        <v>128</v>
      </c>
      <c r="C2459">
        <v>95860116</v>
      </c>
      <c r="D2459" t="s">
        <v>1649</v>
      </c>
      <c r="E2459" t="s">
        <v>7354</v>
      </c>
      <c r="F2459" t="s">
        <v>20</v>
      </c>
      <c r="G2459" t="s">
        <v>21</v>
      </c>
      <c r="H2459">
        <v>16400000</v>
      </c>
      <c r="I2459">
        <v>1989</v>
      </c>
      <c r="J2459">
        <v>8</v>
      </c>
    </row>
    <row r="2460" spans="1:10" x14ac:dyDescent="0.3">
      <c r="A2460" t="s">
        <v>7355</v>
      </c>
      <c r="B2460">
        <v>113</v>
      </c>
      <c r="C2460">
        <v>127175354</v>
      </c>
      <c r="D2460" t="s">
        <v>1099</v>
      </c>
      <c r="E2460" t="s">
        <v>7356</v>
      </c>
      <c r="F2460" t="s">
        <v>20</v>
      </c>
      <c r="G2460" t="s">
        <v>21</v>
      </c>
      <c r="H2460">
        <v>16000000</v>
      </c>
      <c r="I2460">
        <v>1994</v>
      </c>
      <c r="J2460">
        <v>7.3</v>
      </c>
    </row>
    <row r="2461" spans="1:10" x14ac:dyDescent="0.3">
      <c r="A2461" t="s">
        <v>2482</v>
      </c>
      <c r="B2461">
        <v>89</v>
      </c>
      <c r="C2461">
        <v>92823600</v>
      </c>
      <c r="D2461" t="s">
        <v>936</v>
      </c>
      <c r="E2461" t="s">
        <v>7359</v>
      </c>
      <c r="F2461" t="s">
        <v>20</v>
      </c>
      <c r="G2461" t="s">
        <v>21</v>
      </c>
      <c r="H2461">
        <v>16000000</v>
      </c>
      <c r="I2461">
        <v>1989</v>
      </c>
      <c r="J2461">
        <v>7.6</v>
      </c>
    </row>
    <row r="2462" spans="1:10" x14ac:dyDescent="0.3">
      <c r="A2462" t="s">
        <v>6090</v>
      </c>
      <c r="B2462">
        <v>129</v>
      </c>
      <c r="C2462">
        <v>54000000</v>
      </c>
      <c r="D2462" t="s">
        <v>2190</v>
      </c>
      <c r="E2462" t="s">
        <v>7361</v>
      </c>
      <c r="F2462" t="s">
        <v>20</v>
      </c>
      <c r="G2462" t="s">
        <v>21</v>
      </c>
      <c r="H2462">
        <v>16000000</v>
      </c>
      <c r="I2462">
        <v>1982</v>
      </c>
      <c r="J2462">
        <v>7.8</v>
      </c>
    </row>
    <row r="2463" spans="1:10" x14ac:dyDescent="0.3">
      <c r="A2463" t="s">
        <v>1656</v>
      </c>
      <c r="B2463">
        <v>94</v>
      </c>
      <c r="C2463">
        <v>68525609</v>
      </c>
      <c r="D2463" t="s">
        <v>1099</v>
      </c>
      <c r="E2463" t="s">
        <v>7363</v>
      </c>
      <c r="F2463" t="s">
        <v>20</v>
      </c>
      <c r="G2463" t="s">
        <v>21</v>
      </c>
      <c r="H2463">
        <v>15600000</v>
      </c>
      <c r="I2463">
        <v>2000</v>
      </c>
      <c r="J2463">
        <v>6.5</v>
      </c>
    </row>
    <row r="2464" spans="1:10" x14ac:dyDescent="0.3">
      <c r="A2464" t="s">
        <v>2602</v>
      </c>
      <c r="B2464">
        <v>106</v>
      </c>
      <c r="C2464">
        <v>52885587</v>
      </c>
      <c r="D2464" t="s">
        <v>2838</v>
      </c>
      <c r="E2464" t="s">
        <v>7365</v>
      </c>
      <c r="F2464" t="s">
        <v>20</v>
      </c>
      <c r="G2464" t="s">
        <v>21</v>
      </c>
      <c r="H2464">
        <v>16000000</v>
      </c>
      <c r="I2464">
        <v>1999</v>
      </c>
      <c r="J2464">
        <v>6.4</v>
      </c>
    </row>
    <row r="2465" spans="1:10" x14ac:dyDescent="0.3">
      <c r="A2465" t="s">
        <v>7367</v>
      </c>
      <c r="B2465">
        <v>100</v>
      </c>
      <c r="C2465">
        <v>44667095</v>
      </c>
      <c r="D2465" t="s">
        <v>936</v>
      </c>
      <c r="E2465" t="s">
        <v>7368</v>
      </c>
      <c r="F2465" t="s">
        <v>20</v>
      </c>
      <c r="G2465" t="s">
        <v>966</v>
      </c>
      <c r="H2465">
        <v>15000000</v>
      </c>
      <c r="I2465">
        <v>2011</v>
      </c>
      <c r="J2465">
        <v>8</v>
      </c>
    </row>
    <row r="2466" spans="1:10" x14ac:dyDescent="0.3">
      <c r="A2466" t="s">
        <v>2396</v>
      </c>
      <c r="B2466">
        <v>89</v>
      </c>
      <c r="C2466">
        <v>42638165</v>
      </c>
      <c r="D2466" t="s">
        <v>1371</v>
      </c>
      <c r="E2466" t="s">
        <v>7369</v>
      </c>
      <c r="F2466" t="s">
        <v>20</v>
      </c>
      <c r="G2466" t="s">
        <v>21</v>
      </c>
      <c r="H2466">
        <v>16000000</v>
      </c>
      <c r="I2466">
        <v>2009</v>
      </c>
      <c r="J2466">
        <v>4.8</v>
      </c>
    </row>
    <row r="2467" spans="1:10" x14ac:dyDescent="0.3">
      <c r="A2467" t="s">
        <v>3364</v>
      </c>
      <c r="B2467">
        <v>94</v>
      </c>
      <c r="C2467">
        <v>45507053</v>
      </c>
      <c r="D2467" t="s">
        <v>6784</v>
      </c>
      <c r="E2467" t="s">
        <v>7371</v>
      </c>
      <c r="F2467" t="s">
        <v>20</v>
      </c>
      <c r="G2467" t="s">
        <v>21</v>
      </c>
      <c r="H2467">
        <v>16000000</v>
      </c>
      <c r="I2467">
        <v>2012</v>
      </c>
      <c r="J2467">
        <v>7.8</v>
      </c>
    </row>
    <row r="2468" spans="1:10" x14ac:dyDescent="0.3">
      <c r="A2468" t="s">
        <v>591</v>
      </c>
      <c r="B2468">
        <v>83</v>
      </c>
      <c r="C2468">
        <v>39511038</v>
      </c>
      <c r="D2468" t="s">
        <v>3960</v>
      </c>
      <c r="E2468" t="s">
        <v>7372</v>
      </c>
      <c r="F2468" t="s">
        <v>20</v>
      </c>
      <c r="G2468" t="s">
        <v>21</v>
      </c>
      <c r="H2468">
        <v>16000000</v>
      </c>
      <c r="I2468">
        <v>2006</v>
      </c>
      <c r="J2468">
        <v>5.9</v>
      </c>
    </row>
    <row r="2469" spans="1:10" x14ac:dyDescent="0.3">
      <c r="A2469" t="s">
        <v>7373</v>
      </c>
      <c r="B2469">
        <v>111</v>
      </c>
      <c r="C2469">
        <v>6462576</v>
      </c>
      <c r="D2469" t="s">
        <v>2190</v>
      </c>
      <c r="E2469" t="s">
        <v>7375</v>
      </c>
      <c r="F2469" t="s">
        <v>20</v>
      </c>
      <c r="G2469" t="s">
        <v>21</v>
      </c>
      <c r="H2469">
        <v>18500000</v>
      </c>
      <c r="I2469">
        <v>2016</v>
      </c>
      <c r="J2469">
        <v>5.4</v>
      </c>
    </row>
    <row r="2470" spans="1:10" x14ac:dyDescent="0.3">
      <c r="A2470" t="s">
        <v>7377</v>
      </c>
      <c r="B2470">
        <v>80</v>
      </c>
      <c r="C2470">
        <v>40363530</v>
      </c>
      <c r="D2470" t="s">
        <v>1974</v>
      </c>
      <c r="E2470" t="s">
        <v>7378</v>
      </c>
      <c r="F2470" t="s">
        <v>20</v>
      </c>
      <c r="G2470" t="s">
        <v>21</v>
      </c>
      <c r="H2470">
        <v>16000000</v>
      </c>
      <c r="I2470">
        <v>2002</v>
      </c>
      <c r="J2470">
        <v>3.3</v>
      </c>
    </row>
    <row r="2471" spans="1:10" x14ac:dyDescent="0.3">
      <c r="A2471" t="s">
        <v>257</v>
      </c>
      <c r="B2471">
        <v>112</v>
      </c>
      <c r="C2471">
        <v>37623143</v>
      </c>
      <c r="D2471" t="s">
        <v>7380</v>
      </c>
      <c r="E2471" t="s">
        <v>7382</v>
      </c>
      <c r="F2471" t="s">
        <v>1800</v>
      </c>
      <c r="G2471" t="s">
        <v>2292</v>
      </c>
      <c r="H2471">
        <v>13500000</v>
      </c>
      <c r="I2471">
        <v>2006</v>
      </c>
      <c r="J2471">
        <v>8.1999999999999993</v>
      </c>
    </row>
    <row r="2472" spans="1:10" x14ac:dyDescent="0.3">
      <c r="A2472" t="s">
        <v>3135</v>
      </c>
      <c r="B2472">
        <v>94</v>
      </c>
      <c r="C2472">
        <v>33357476</v>
      </c>
      <c r="D2472" t="s">
        <v>7386</v>
      </c>
      <c r="E2472" t="s">
        <v>7387</v>
      </c>
      <c r="F2472" t="s">
        <v>20</v>
      </c>
      <c r="G2472" t="s">
        <v>21</v>
      </c>
      <c r="H2472">
        <v>35000000</v>
      </c>
      <c r="I2472">
        <v>2001</v>
      </c>
      <c r="J2472">
        <v>5.4</v>
      </c>
    </row>
    <row r="2473" spans="1:10" x14ac:dyDescent="0.3">
      <c r="A2473" t="s">
        <v>1906</v>
      </c>
      <c r="B2473">
        <v>130</v>
      </c>
      <c r="C2473">
        <v>28734552</v>
      </c>
      <c r="D2473" t="s">
        <v>3299</v>
      </c>
      <c r="E2473" t="s">
        <v>7388</v>
      </c>
      <c r="F2473" t="s">
        <v>20</v>
      </c>
      <c r="G2473" t="s">
        <v>21</v>
      </c>
      <c r="H2473">
        <v>16000000</v>
      </c>
      <c r="I2473">
        <v>2001</v>
      </c>
      <c r="J2473">
        <v>6.4</v>
      </c>
    </row>
    <row r="2474" spans="1:10" x14ac:dyDescent="0.3">
      <c r="A2474" t="s">
        <v>7390</v>
      </c>
      <c r="B2474">
        <v>91</v>
      </c>
      <c r="C2474">
        <v>37300107</v>
      </c>
      <c r="D2474" t="s">
        <v>2777</v>
      </c>
      <c r="E2474" t="s">
        <v>7391</v>
      </c>
      <c r="F2474" t="s">
        <v>20</v>
      </c>
      <c r="G2474" t="s">
        <v>21</v>
      </c>
      <c r="H2474">
        <v>16000000</v>
      </c>
      <c r="I2474">
        <v>2011</v>
      </c>
      <c r="J2474">
        <v>4.8</v>
      </c>
    </row>
    <row r="2475" spans="1:10" x14ac:dyDescent="0.3">
      <c r="A2475" t="s">
        <v>4170</v>
      </c>
      <c r="B2475">
        <v>91</v>
      </c>
      <c r="C2475">
        <v>27087695</v>
      </c>
      <c r="D2475" t="s">
        <v>3365</v>
      </c>
      <c r="E2475" t="s">
        <v>7392</v>
      </c>
      <c r="F2475" t="s">
        <v>20</v>
      </c>
      <c r="G2475" t="s">
        <v>21</v>
      </c>
      <c r="H2475">
        <v>17700000</v>
      </c>
      <c r="I2475">
        <v>2001</v>
      </c>
      <c r="J2475">
        <v>5.9</v>
      </c>
    </row>
    <row r="2476" spans="1:10" x14ac:dyDescent="0.3">
      <c r="A2476" t="s">
        <v>7393</v>
      </c>
      <c r="B2476">
        <v>110</v>
      </c>
      <c r="C2476">
        <v>30102717</v>
      </c>
      <c r="D2476" t="s">
        <v>2885</v>
      </c>
      <c r="E2476" t="s">
        <v>7396</v>
      </c>
      <c r="F2476" t="s">
        <v>20</v>
      </c>
      <c r="G2476" t="s">
        <v>21</v>
      </c>
      <c r="H2476">
        <v>15000000</v>
      </c>
      <c r="I2476">
        <v>1991</v>
      </c>
      <c r="J2476">
        <v>5.5</v>
      </c>
    </row>
    <row r="2477" spans="1:10" x14ac:dyDescent="0.3">
      <c r="A2477" t="s">
        <v>1599</v>
      </c>
      <c r="B2477">
        <v>121</v>
      </c>
      <c r="C2477">
        <v>23618786</v>
      </c>
      <c r="D2477" t="s">
        <v>7399</v>
      </c>
      <c r="E2477" t="s">
        <v>7400</v>
      </c>
      <c r="F2477" t="s">
        <v>20</v>
      </c>
      <c r="G2477" t="s">
        <v>34</v>
      </c>
      <c r="H2477">
        <v>8000000</v>
      </c>
      <c r="I2477">
        <v>2007</v>
      </c>
      <c r="J2477">
        <v>7.9</v>
      </c>
    </row>
    <row r="2478" spans="1:10" x14ac:dyDescent="0.3">
      <c r="A2478" t="s">
        <v>7401</v>
      </c>
      <c r="B2478">
        <v>114</v>
      </c>
      <c r="C2478">
        <v>26896744</v>
      </c>
      <c r="D2478" t="s">
        <v>1649</v>
      </c>
      <c r="E2478" t="s">
        <v>7402</v>
      </c>
      <c r="F2478" t="s">
        <v>20</v>
      </c>
      <c r="G2478" t="s">
        <v>21</v>
      </c>
      <c r="H2478">
        <v>16500000</v>
      </c>
      <c r="I2478">
        <v>2008</v>
      </c>
      <c r="J2478">
        <v>4.9000000000000004</v>
      </c>
    </row>
    <row r="2479" spans="1:10" x14ac:dyDescent="0.3">
      <c r="A2479" t="s">
        <v>2548</v>
      </c>
      <c r="B2479">
        <v>96</v>
      </c>
      <c r="C2479">
        <v>23213577</v>
      </c>
      <c r="D2479" t="s">
        <v>146</v>
      </c>
      <c r="E2479" t="s">
        <v>7403</v>
      </c>
      <c r="F2479" t="s">
        <v>20</v>
      </c>
      <c r="G2479" t="s">
        <v>2292</v>
      </c>
      <c r="H2479">
        <v>15500000</v>
      </c>
      <c r="I2479">
        <v>2008</v>
      </c>
      <c r="J2479">
        <v>7.2</v>
      </c>
    </row>
    <row r="2480" spans="1:10" x14ac:dyDescent="0.3">
      <c r="A2480" t="s">
        <v>7404</v>
      </c>
      <c r="B2480">
        <v>270</v>
      </c>
      <c r="D2480" t="s">
        <v>3930</v>
      </c>
      <c r="E2480" t="s">
        <v>7406</v>
      </c>
      <c r="F2480" t="s">
        <v>7407</v>
      </c>
      <c r="G2480" t="s">
        <v>7408</v>
      </c>
      <c r="H2480">
        <v>25000000</v>
      </c>
      <c r="I2480">
        <v>2007</v>
      </c>
      <c r="J2480">
        <v>6.6</v>
      </c>
    </row>
    <row r="2481" spans="1:10" x14ac:dyDescent="0.3">
      <c r="A2481" t="s">
        <v>7409</v>
      </c>
      <c r="B2481">
        <v>94</v>
      </c>
      <c r="C2481">
        <v>20627372</v>
      </c>
      <c r="D2481" t="s">
        <v>936</v>
      </c>
      <c r="E2481" t="s">
        <v>7410</v>
      </c>
      <c r="F2481" t="s">
        <v>20</v>
      </c>
      <c r="G2481" t="s">
        <v>21</v>
      </c>
      <c r="H2481">
        <v>16000000</v>
      </c>
      <c r="I2481">
        <v>2000</v>
      </c>
      <c r="J2481">
        <v>5.3</v>
      </c>
    </row>
    <row r="2482" spans="1:10" x14ac:dyDescent="0.3">
      <c r="A2482" t="s">
        <v>7412</v>
      </c>
      <c r="B2482">
        <v>109</v>
      </c>
      <c r="C2482">
        <v>16346122</v>
      </c>
      <c r="D2482" t="s">
        <v>2190</v>
      </c>
      <c r="E2482" t="s">
        <v>7413</v>
      </c>
      <c r="F2482" t="s">
        <v>20</v>
      </c>
      <c r="G2482" t="s">
        <v>21</v>
      </c>
      <c r="H2482">
        <v>16000000</v>
      </c>
      <c r="I2482">
        <v>2002</v>
      </c>
      <c r="J2482">
        <v>7.2</v>
      </c>
    </row>
    <row r="2483" spans="1:10" x14ac:dyDescent="0.3">
      <c r="A2483" t="s">
        <v>3012</v>
      </c>
      <c r="B2483">
        <v>107</v>
      </c>
      <c r="C2483">
        <v>16204793</v>
      </c>
      <c r="D2483" t="s">
        <v>595</v>
      </c>
      <c r="E2483" t="s">
        <v>7415</v>
      </c>
      <c r="F2483" t="s">
        <v>20</v>
      </c>
      <c r="G2483" t="s">
        <v>21</v>
      </c>
      <c r="H2483">
        <v>16000000</v>
      </c>
      <c r="I2483">
        <v>2009</v>
      </c>
      <c r="J2483">
        <v>5.0999999999999996</v>
      </c>
    </row>
    <row r="2484" spans="1:10" x14ac:dyDescent="0.3">
      <c r="A2484" t="s">
        <v>6684</v>
      </c>
      <c r="B2484">
        <v>96</v>
      </c>
      <c r="C2484">
        <v>15427192</v>
      </c>
      <c r="D2484" t="s">
        <v>7417</v>
      </c>
      <c r="E2484" t="s">
        <v>7418</v>
      </c>
      <c r="F2484" t="s">
        <v>20</v>
      </c>
      <c r="G2484" t="s">
        <v>21</v>
      </c>
      <c r="H2484">
        <v>16000000</v>
      </c>
      <c r="I2484">
        <v>2000</v>
      </c>
      <c r="J2484">
        <v>5.6</v>
      </c>
    </row>
    <row r="2485" spans="1:10" x14ac:dyDescent="0.3">
      <c r="A2485" t="s">
        <v>2548</v>
      </c>
      <c r="B2485">
        <v>88</v>
      </c>
      <c r="C2485">
        <v>14792779</v>
      </c>
      <c r="D2485" t="s">
        <v>1099</v>
      </c>
      <c r="E2485" t="s">
        <v>7421</v>
      </c>
      <c r="F2485" t="s">
        <v>20</v>
      </c>
      <c r="G2485" t="s">
        <v>21</v>
      </c>
      <c r="H2485">
        <v>16000000</v>
      </c>
      <c r="I2485">
        <v>1987</v>
      </c>
      <c r="J2485">
        <v>7.6</v>
      </c>
    </row>
    <row r="2486" spans="1:10" x14ac:dyDescent="0.3">
      <c r="A2486" t="s">
        <v>7422</v>
      </c>
      <c r="B2486">
        <v>113</v>
      </c>
      <c r="C2486">
        <v>19057024</v>
      </c>
      <c r="D2486" t="s">
        <v>146</v>
      </c>
      <c r="E2486" t="s">
        <v>7423</v>
      </c>
      <c r="F2486" t="s">
        <v>20</v>
      </c>
      <c r="G2486" t="s">
        <v>21</v>
      </c>
      <c r="H2486">
        <v>16000000</v>
      </c>
      <c r="I2486">
        <v>2010</v>
      </c>
      <c r="J2486">
        <v>7.2</v>
      </c>
    </row>
    <row r="2487" spans="1:10" x14ac:dyDescent="0.3">
      <c r="A2487" t="s">
        <v>7425</v>
      </c>
      <c r="B2487">
        <v>101</v>
      </c>
      <c r="C2487">
        <v>14108518</v>
      </c>
      <c r="D2487" t="s">
        <v>936</v>
      </c>
      <c r="E2487" t="s">
        <v>7427</v>
      </c>
      <c r="F2487" t="s">
        <v>20</v>
      </c>
      <c r="G2487" t="s">
        <v>21</v>
      </c>
      <c r="H2487">
        <v>16000000</v>
      </c>
      <c r="I2487">
        <v>2003</v>
      </c>
      <c r="J2487">
        <v>5.7</v>
      </c>
    </row>
    <row r="2488" spans="1:10" x14ac:dyDescent="0.3">
      <c r="A2488" t="s">
        <v>5972</v>
      </c>
      <c r="B2488">
        <v>105</v>
      </c>
      <c r="C2488">
        <v>13854000</v>
      </c>
      <c r="D2488" t="s">
        <v>1611</v>
      </c>
      <c r="E2488" t="s">
        <v>7429</v>
      </c>
      <c r="F2488" t="s">
        <v>20</v>
      </c>
      <c r="G2488" t="s">
        <v>21</v>
      </c>
      <c r="H2488">
        <v>20000000</v>
      </c>
      <c r="I2488">
        <v>1988</v>
      </c>
      <c r="J2488">
        <v>5.2</v>
      </c>
    </row>
    <row r="2489" spans="1:10" x14ac:dyDescent="0.3">
      <c r="A2489" t="s">
        <v>1769</v>
      </c>
      <c r="B2489">
        <v>125</v>
      </c>
      <c r="C2489">
        <v>77324422</v>
      </c>
      <c r="D2489" t="s">
        <v>2190</v>
      </c>
      <c r="E2489" t="s">
        <v>7430</v>
      </c>
      <c r="F2489" t="s">
        <v>20</v>
      </c>
      <c r="G2489" t="s">
        <v>21</v>
      </c>
      <c r="H2489">
        <v>26000000</v>
      </c>
      <c r="I2489">
        <v>1993</v>
      </c>
      <c r="J2489">
        <v>7.7</v>
      </c>
    </row>
    <row r="2490" spans="1:10" x14ac:dyDescent="0.3">
      <c r="A2490" t="s">
        <v>7431</v>
      </c>
      <c r="B2490">
        <v>100</v>
      </c>
      <c r="C2490">
        <v>15500000</v>
      </c>
      <c r="D2490" t="s">
        <v>3158</v>
      </c>
      <c r="E2490" t="s">
        <v>7432</v>
      </c>
      <c r="F2490" t="s">
        <v>20</v>
      </c>
      <c r="G2490" t="s">
        <v>520</v>
      </c>
      <c r="H2490">
        <v>16000000</v>
      </c>
      <c r="I2490">
        <v>1999</v>
      </c>
      <c r="J2490">
        <v>7</v>
      </c>
    </row>
    <row r="2491" spans="1:10" x14ac:dyDescent="0.3">
      <c r="A2491" t="s">
        <v>7434</v>
      </c>
      <c r="B2491">
        <v>97</v>
      </c>
      <c r="C2491">
        <v>11540112</v>
      </c>
      <c r="D2491" t="s">
        <v>1099</v>
      </c>
      <c r="E2491" t="s">
        <v>7436</v>
      </c>
      <c r="F2491" t="s">
        <v>20</v>
      </c>
      <c r="G2491" t="s">
        <v>21</v>
      </c>
      <c r="I2491">
        <v>2004</v>
      </c>
      <c r="J2491">
        <v>3.6</v>
      </c>
    </row>
    <row r="2492" spans="1:10" x14ac:dyDescent="0.3">
      <c r="A2492" t="s">
        <v>7437</v>
      </c>
      <c r="B2492">
        <v>108</v>
      </c>
      <c r="D2492" t="s">
        <v>919</v>
      </c>
      <c r="E2492" t="s">
        <v>7439</v>
      </c>
      <c r="F2492" t="s">
        <v>20</v>
      </c>
      <c r="G2492" t="s">
        <v>21</v>
      </c>
      <c r="H2492">
        <v>16000000</v>
      </c>
      <c r="I2492">
        <v>1979</v>
      </c>
      <c r="J2492">
        <v>4.9000000000000004</v>
      </c>
    </row>
    <row r="2493" spans="1:10" x14ac:dyDescent="0.3">
      <c r="A2493" t="s">
        <v>7441</v>
      </c>
      <c r="B2493">
        <v>112</v>
      </c>
      <c r="C2493">
        <v>4734235</v>
      </c>
      <c r="D2493" t="s">
        <v>3436</v>
      </c>
      <c r="E2493" t="s">
        <v>7442</v>
      </c>
      <c r="F2493" t="s">
        <v>20</v>
      </c>
      <c r="G2493" t="s">
        <v>21</v>
      </c>
      <c r="H2493">
        <v>15000000</v>
      </c>
      <c r="I2493">
        <v>2000</v>
      </c>
      <c r="J2493">
        <v>6</v>
      </c>
    </row>
    <row r="2494" spans="1:10" x14ac:dyDescent="0.3">
      <c r="A2494" t="s">
        <v>2548</v>
      </c>
      <c r="B2494">
        <v>112</v>
      </c>
      <c r="C2494">
        <v>4839383</v>
      </c>
      <c r="D2494" t="s">
        <v>1106</v>
      </c>
      <c r="E2494" t="s">
        <v>7443</v>
      </c>
      <c r="F2494" t="s">
        <v>20</v>
      </c>
      <c r="G2494" t="s">
        <v>21</v>
      </c>
      <c r="H2494">
        <v>16000000</v>
      </c>
      <c r="I2494">
        <v>2002</v>
      </c>
      <c r="J2494">
        <v>6.6</v>
      </c>
    </row>
    <row r="2495" spans="1:10" x14ac:dyDescent="0.3">
      <c r="A2495" t="s">
        <v>7444</v>
      </c>
      <c r="B2495">
        <v>95</v>
      </c>
      <c r="C2495">
        <v>4193025</v>
      </c>
      <c r="D2495" t="s">
        <v>3970</v>
      </c>
      <c r="E2495" t="s">
        <v>7445</v>
      </c>
      <c r="F2495" t="s">
        <v>20</v>
      </c>
      <c r="G2495" t="s">
        <v>21</v>
      </c>
      <c r="H2495">
        <v>15000000</v>
      </c>
      <c r="I2495">
        <v>1999</v>
      </c>
      <c r="J2495">
        <v>6.8</v>
      </c>
    </row>
    <row r="2496" spans="1:10" x14ac:dyDescent="0.3">
      <c r="A2496" t="s">
        <v>3628</v>
      </c>
      <c r="B2496">
        <v>110</v>
      </c>
      <c r="C2496">
        <v>5900000</v>
      </c>
      <c r="D2496" t="s">
        <v>24</v>
      </c>
      <c r="E2496" t="s">
        <v>7448</v>
      </c>
      <c r="F2496" t="s">
        <v>20</v>
      </c>
      <c r="G2496" t="s">
        <v>34</v>
      </c>
      <c r="H2496">
        <v>16000000</v>
      </c>
      <c r="I2496">
        <v>1986</v>
      </c>
      <c r="J2496">
        <v>7.2</v>
      </c>
    </row>
    <row r="2497" spans="1:10" x14ac:dyDescent="0.3">
      <c r="A2497" t="s">
        <v>7449</v>
      </c>
      <c r="B2497">
        <v>118</v>
      </c>
      <c r="C2497">
        <v>2849142</v>
      </c>
      <c r="D2497" t="s">
        <v>2190</v>
      </c>
      <c r="E2497" t="s">
        <v>7450</v>
      </c>
      <c r="F2497" t="s">
        <v>20</v>
      </c>
      <c r="G2497" t="s">
        <v>21</v>
      </c>
      <c r="H2497">
        <v>16000000</v>
      </c>
      <c r="I2497">
        <v>2007</v>
      </c>
      <c r="J2497">
        <v>7.2</v>
      </c>
    </row>
    <row r="2498" spans="1:10" x14ac:dyDescent="0.3">
      <c r="A2498" t="s">
        <v>7452</v>
      </c>
      <c r="B2498">
        <v>97</v>
      </c>
      <c r="C2498">
        <v>1686429</v>
      </c>
      <c r="D2498" t="s">
        <v>7453</v>
      </c>
      <c r="E2498" t="s">
        <v>7454</v>
      </c>
      <c r="F2498" t="s">
        <v>20</v>
      </c>
      <c r="G2498" t="s">
        <v>21</v>
      </c>
      <c r="H2498">
        <v>16000000</v>
      </c>
      <c r="I2498">
        <v>1997</v>
      </c>
      <c r="J2498">
        <v>2.8</v>
      </c>
    </row>
    <row r="2499" spans="1:10" x14ac:dyDescent="0.3">
      <c r="A2499" t="s">
        <v>5425</v>
      </c>
      <c r="B2499">
        <v>120</v>
      </c>
      <c r="C2499">
        <v>1984743</v>
      </c>
      <c r="D2499" t="s">
        <v>146</v>
      </c>
      <c r="E2499" t="s">
        <v>7455</v>
      </c>
      <c r="F2499" t="s">
        <v>20</v>
      </c>
      <c r="G2499" t="s">
        <v>21</v>
      </c>
      <c r="H2499">
        <v>16000000</v>
      </c>
      <c r="I2499">
        <v>2013</v>
      </c>
      <c r="J2499">
        <v>6.6</v>
      </c>
    </row>
    <row r="2500" spans="1:10" x14ac:dyDescent="0.3">
      <c r="A2500" t="s">
        <v>7457</v>
      </c>
      <c r="B2500">
        <v>135</v>
      </c>
      <c r="C2500">
        <v>1666262</v>
      </c>
      <c r="D2500" t="s">
        <v>1276</v>
      </c>
      <c r="E2500" t="s">
        <v>7458</v>
      </c>
      <c r="F2500" t="s">
        <v>20</v>
      </c>
      <c r="G2500" t="s">
        <v>34</v>
      </c>
      <c r="H2500">
        <v>16000000</v>
      </c>
      <c r="I2500">
        <v>2005</v>
      </c>
      <c r="J2500">
        <v>6.7</v>
      </c>
    </row>
    <row r="2501" spans="1:10" x14ac:dyDescent="0.3">
      <c r="A2501" t="s">
        <v>3308</v>
      </c>
      <c r="B2501">
        <v>101</v>
      </c>
      <c r="C2501">
        <v>2319187</v>
      </c>
      <c r="D2501" t="s">
        <v>1403</v>
      </c>
      <c r="E2501" t="s">
        <v>7460</v>
      </c>
      <c r="F2501" t="s">
        <v>20</v>
      </c>
      <c r="G2501" t="s">
        <v>34</v>
      </c>
      <c r="H2501">
        <v>20000000</v>
      </c>
      <c r="I2501">
        <v>2013</v>
      </c>
      <c r="J2501">
        <v>7</v>
      </c>
    </row>
    <row r="2502" spans="1:10" x14ac:dyDescent="0.3">
      <c r="A2502" t="s">
        <v>7462</v>
      </c>
      <c r="B2502">
        <v>92</v>
      </c>
      <c r="C2502">
        <v>13922211</v>
      </c>
      <c r="D2502" t="s">
        <v>1099</v>
      </c>
      <c r="E2502" t="s">
        <v>7463</v>
      </c>
      <c r="F2502" t="s">
        <v>20</v>
      </c>
      <c r="G2502" t="s">
        <v>21</v>
      </c>
      <c r="H2502">
        <v>16000000</v>
      </c>
      <c r="I2502">
        <v>2004</v>
      </c>
      <c r="J2502">
        <v>4.4000000000000004</v>
      </c>
    </row>
    <row r="2503" spans="1:10" x14ac:dyDescent="0.3">
      <c r="A2503" t="s">
        <v>3844</v>
      </c>
      <c r="B2503">
        <v>106</v>
      </c>
      <c r="D2503" t="s">
        <v>1106</v>
      </c>
      <c r="E2503" t="s">
        <v>7464</v>
      </c>
      <c r="F2503" t="s">
        <v>965</v>
      </c>
      <c r="G2503" t="s">
        <v>966</v>
      </c>
      <c r="H2503">
        <v>11000000</v>
      </c>
      <c r="I2503">
        <v>2008</v>
      </c>
      <c r="J2503">
        <v>7.1</v>
      </c>
    </row>
    <row r="2504" spans="1:10" x14ac:dyDescent="0.3">
      <c r="A2504" t="s">
        <v>7466</v>
      </c>
      <c r="B2504">
        <v>92</v>
      </c>
      <c r="C2504">
        <v>23091</v>
      </c>
      <c r="D2504" t="s">
        <v>3493</v>
      </c>
      <c r="E2504" t="s">
        <v>7468</v>
      </c>
      <c r="F2504" t="s">
        <v>20</v>
      </c>
      <c r="G2504" t="s">
        <v>34</v>
      </c>
      <c r="H2504">
        <v>15000000</v>
      </c>
      <c r="I2504">
        <v>2008</v>
      </c>
      <c r="J2504">
        <v>6.2</v>
      </c>
    </row>
    <row r="2505" spans="1:10" x14ac:dyDescent="0.3">
      <c r="A2505" t="s">
        <v>7469</v>
      </c>
      <c r="B2505">
        <v>161</v>
      </c>
      <c r="C2505">
        <v>336467</v>
      </c>
      <c r="D2505" t="s">
        <v>3329</v>
      </c>
      <c r="E2505" t="s">
        <v>7472</v>
      </c>
      <c r="F2505" t="s">
        <v>20</v>
      </c>
      <c r="G2505" t="s">
        <v>966</v>
      </c>
      <c r="H2505">
        <v>13000000</v>
      </c>
      <c r="I2505">
        <v>2009</v>
      </c>
      <c r="J2505">
        <v>7.3</v>
      </c>
    </row>
    <row r="2506" spans="1:10" x14ac:dyDescent="0.3">
      <c r="A2506" t="s">
        <v>6641</v>
      </c>
      <c r="B2506">
        <v>92</v>
      </c>
      <c r="C2506">
        <v>2964</v>
      </c>
      <c r="D2506" t="s">
        <v>4984</v>
      </c>
      <c r="E2506" t="s">
        <v>7474</v>
      </c>
      <c r="F2506" t="s">
        <v>20</v>
      </c>
      <c r="G2506" t="s">
        <v>21</v>
      </c>
      <c r="H2506">
        <v>16000000</v>
      </c>
      <c r="I2506">
        <v>2012</v>
      </c>
      <c r="J2506">
        <v>5.0999999999999996</v>
      </c>
    </row>
    <row r="2507" spans="1:10" x14ac:dyDescent="0.3">
      <c r="A2507" t="s">
        <v>4671</v>
      </c>
      <c r="B2507">
        <v>93</v>
      </c>
      <c r="D2507" t="s">
        <v>4396</v>
      </c>
      <c r="E2507" t="s">
        <v>7476</v>
      </c>
      <c r="F2507" t="s">
        <v>20</v>
      </c>
      <c r="G2507" t="s">
        <v>21</v>
      </c>
      <c r="H2507">
        <v>16000000</v>
      </c>
      <c r="I2507">
        <v>2009</v>
      </c>
      <c r="J2507">
        <v>8.1</v>
      </c>
    </row>
    <row r="2508" spans="1:10" x14ac:dyDescent="0.3">
      <c r="A2508" t="s">
        <v>7477</v>
      </c>
      <c r="B2508">
        <v>110</v>
      </c>
      <c r="D2508" t="s">
        <v>1392</v>
      </c>
      <c r="E2508" t="s">
        <v>7479</v>
      </c>
      <c r="F2508" t="s">
        <v>20</v>
      </c>
      <c r="G2508" t="s">
        <v>966</v>
      </c>
      <c r="H2508">
        <v>16000000</v>
      </c>
      <c r="I2508">
        <v>2013</v>
      </c>
      <c r="J2508">
        <v>6.7</v>
      </c>
    </row>
    <row r="2509" spans="1:10" x14ac:dyDescent="0.3">
      <c r="A2509" t="s">
        <v>7481</v>
      </c>
      <c r="B2509">
        <v>122</v>
      </c>
      <c r="C2509">
        <v>2428883</v>
      </c>
      <c r="D2509" t="s">
        <v>1160</v>
      </c>
      <c r="E2509" t="s">
        <v>7482</v>
      </c>
      <c r="F2509" t="s">
        <v>20</v>
      </c>
      <c r="G2509" t="s">
        <v>21</v>
      </c>
      <c r="H2509">
        <v>16000000</v>
      </c>
      <c r="I2509">
        <v>2014</v>
      </c>
      <c r="J2509">
        <v>6.6</v>
      </c>
    </row>
    <row r="2510" spans="1:10" x14ac:dyDescent="0.3">
      <c r="A2510" t="s">
        <v>7483</v>
      </c>
      <c r="B2510">
        <v>91</v>
      </c>
      <c r="C2510">
        <v>13571817</v>
      </c>
      <c r="D2510" t="s">
        <v>2838</v>
      </c>
      <c r="E2510" t="s">
        <v>7484</v>
      </c>
      <c r="F2510" t="s">
        <v>20</v>
      </c>
      <c r="G2510" t="s">
        <v>21</v>
      </c>
      <c r="H2510">
        <v>15600000</v>
      </c>
      <c r="I2510">
        <v>2002</v>
      </c>
      <c r="J2510">
        <v>4.5</v>
      </c>
    </row>
    <row r="2511" spans="1:10" x14ac:dyDescent="0.3">
      <c r="A2511" t="s">
        <v>5233</v>
      </c>
      <c r="B2511">
        <v>115</v>
      </c>
      <c r="C2511">
        <v>1554566</v>
      </c>
      <c r="D2511" t="s">
        <v>2183</v>
      </c>
      <c r="E2511" t="s">
        <v>7492</v>
      </c>
      <c r="F2511" t="s">
        <v>20</v>
      </c>
      <c r="G2511" t="s">
        <v>182</v>
      </c>
      <c r="I2511">
        <v>2002</v>
      </c>
      <c r="J2511">
        <v>6.6</v>
      </c>
    </row>
    <row r="2512" spans="1:10" x14ac:dyDescent="0.3">
      <c r="A2512" t="s">
        <v>7494</v>
      </c>
      <c r="B2512">
        <v>94</v>
      </c>
      <c r="C2512">
        <v>508867</v>
      </c>
      <c r="D2512" t="s">
        <v>2423</v>
      </c>
      <c r="E2512" t="s">
        <v>7495</v>
      </c>
      <c r="F2512" t="s">
        <v>20</v>
      </c>
      <c r="G2512" t="s">
        <v>21</v>
      </c>
      <c r="I2512">
        <v>2001</v>
      </c>
      <c r="J2512">
        <v>6.5</v>
      </c>
    </row>
    <row r="2513" spans="1:10" x14ac:dyDescent="0.3">
      <c r="A2513" t="s">
        <v>7497</v>
      </c>
      <c r="B2513">
        <v>93</v>
      </c>
      <c r="C2513">
        <v>1181197</v>
      </c>
      <c r="D2513" t="s">
        <v>1265</v>
      </c>
      <c r="E2513" t="s">
        <v>7498</v>
      </c>
      <c r="F2513" t="s">
        <v>20</v>
      </c>
      <c r="G2513" t="s">
        <v>21</v>
      </c>
      <c r="H2513">
        <v>15500000</v>
      </c>
      <c r="I2513">
        <v>2005</v>
      </c>
      <c r="J2513">
        <v>5.9</v>
      </c>
    </row>
    <row r="2514" spans="1:10" x14ac:dyDescent="0.3">
      <c r="A2514" t="s">
        <v>7499</v>
      </c>
      <c r="B2514">
        <v>94</v>
      </c>
      <c r="C2514">
        <v>81525</v>
      </c>
      <c r="D2514" t="s">
        <v>2281</v>
      </c>
      <c r="E2514" t="s">
        <v>7502</v>
      </c>
      <c r="F2514" t="s">
        <v>965</v>
      </c>
      <c r="G2514" t="s">
        <v>966</v>
      </c>
      <c r="H2514">
        <v>15300000</v>
      </c>
      <c r="I2514">
        <v>2001</v>
      </c>
      <c r="J2514">
        <v>6.6</v>
      </c>
    </row>
    <row r="2515" spans="1:10" x14ac:dyDescent="0.3">
      <c r="A2515" t="s">
        <v>445</v>
      </c>
      <c r="B2515">
        <v>95</v>
      </c>
      <c r="C2515">
        <v>7774730</v>
      </c>
      <c r="D2515" t="s">
        <v>7504</v>
      </c>
      <c r="E2515" t="s">
        <v>7506</v>
      </c>
      <c r="F2515" t="s">
        <v>20</v>
      </c>
      <c r="G2515" t="s">
        <v>182</v>
      </c>
      <c r="H2515">
        <v>15500000</v>
      </c>
      <c r="I2515">
        <v>2006</v>
      </c>
      <c r="J2515">
        <v>6.5</v>
      </c>
    </row>
    <row r="2516" spans="1:10" x14ac:dyDescent="0.3">
      <c r="A2516" t="s">
        <v>1583</v>
      </c>
      <c r="B2516">
        <v>105</v>
      </c>
      <c r="C2516">
        <v>234760500</v>
      </c>
      <c r="D2516" t="s">
        <v>1151</v>
      </c>
      <c r="E2516" t="s">
        <v>7507</v>
      </c>
      <c r="F2516" t="s">
        <v>20</v>
      </c>
      <c r="G2516" t="s">
        <v>21</v>
      </c>
      <c r="H2516">
        <v>14000000</v>
      </c>
      <c r="I2516">
        <v>1984</v>
      </c>
      <c r="J2516">
        <v>7.3</v>
      </c>
    </row>
    <row r="2517" spans="1:10" x14ac:dyDescent="0.3">
      <c r="A2517" t="s">
        <v>832</v>
      </c>
      <c r="B2517">
        <v>103</v>
      </c>
      <c r="C2517">
        <v>285761243</v>
      </c>
      <c r="D2517" t="s">
        <v>1974</v>
      </c>
      <c r="E2517" t="s">
        <v>7508</v>
      </c>
      <c r="F2517" t="s">
        <v>20</v>
      </c>
      <c r="G2517" t="s">
        <v>21</v>
      </c>
      <c r="H2517">
        <v>18000000</v>
      </c>
      <c r="I2517">
        <v>1990</v>
      </c>
      <c r="J2517">
        <v>7.5</v>
      </c>
    </row>
    <row r="2518" spans="1:10" x14ac:dyDescent="0.3">
      <c r="A2518" t="s">
        <v>691</v>
      </c>
      <c r="B2518">
        <v>102</v>
      </c>
      <c r="C2518">
        <v>167780960</v>
      </c>
      <c r="D2518" t="s">
        <v>2507</v>
      </c>
      <c r="E2518" t="s">
        <v>7509</v>
      </c>
      <c r="F2518" t="s">
        <v>20</v>
      </c>
      <c r="G2518" t="s">
        <v>21</v>
      </c>
      <c r="H2518">
        <v>11000000</v>
      </c>
      <c r="I2518">
        <v>1987</v>
      </c>
      <c r="J2518">
        <v>5.9</v>
      </c>
    </row>
    <row r="2519" spans="1:10" x14ac:dyDescent="0.3">
      <c r="A2519" t="s">
        <v>1449</v>
      </c>
      <c r="B2519">
        <v>116</v>
      </c>
      <c r="C2519">
        <v>177200000</v>
      </c>
      <c r="D2519" t="s">
        <v>936</v>
      </c>
      <c r="E2519" t="s">
        <v>7510</v>
      </c>
      <c r="F2519" t="s">
        <v>20</v>
      </c>
      <c r="G2519" t="s">
        <v>21</v>
      </c>
      <c r="H2519">
        <v>22000000</v>
      </c>
      <c r="I2519">
        <v>1982</v>
      </c>
      <c r="J2519">
        <v>7.4</v>
      </c>
    </row>
    <row r="2520" spans="1:10" x14ac:dyDescent="0.3">
      <c r="A2520" t="s">
        <v>1142</v>
      </c>
      <c r="B2520">
        <v>110</v>
      </c>
      <c r="C2520">
        <v>176781728</v>
      </c>
      <c r="D2520" t="s">
        <v>1114</v>
      </c>
      <c r="E2520" t="s">
        <v>7511</v>
      </c>
      <c r="F2520" t="s">
        <v>20</v>
      </c>
      <c r="G2520" t="s">
        <v>21</v>
      </c>
      <c r="H2520">
        <v>15000000</v>
      </c>
      <c r="I2520">
        <v>1986</v>
      </c>
      <c r="J2520">
        <v>6.9</v>
      </c>
    </row>
    <row r="2521" spans="1:10" x14ac:dyDescent="0.3">
      <c r="A2521" t="s">
        <v>713</v>
      </c>
      <c r="B2521">
        <v>120</v>
      </c>
      <c r="C2521">
        <v>128067808</v>
      </c>
      <c r="D2521" t="s">
        <v>1114</v>
      </c>
      <c r="E2521" t="s">
        <v>7515</v>
      </c>
      <c r="F2521" t="s">
        <v>1279</v>
      </c>
      <c r="G2521" t="s">
        <v>7517</v>
      </c>
      <c r="H2521">
        <v>15000000</v>
      </c>
      <c r="I2521">
        <v>2000</v>
      </c>
      <c r="J2521">
        <v>7.9</v>
      </c>
    </row>
    <row r="2522" spans="1:10" x14ac:dyDescent="0.3">
      <c r="A2522" t="s">
        <v>28</v>
      </c>
      <c r="B2522">
        <v>122</v>
      </c>
      <c r="C2522">
        <v>130058047</v>
      </c>
      <c r="D2522" t="s">
        <v>2190</v>
      </c>
      <c r="E2522" t="s">
        <v>7518</v>
      </c>
      <c r="F2522" t="s">
        <v>20</v>
      </c>
      <c r="G2522" t="s">
        <v>21</v>
      </c>
      <c r="H2522">
        <v>15000000</v>
      </c>
      <c r="I2522">
        <v>1999</v>
      </c>
      <c r="J2522">
        <v>8.4</v>
      </c>
    </row>
    <row r="2523" spans="1:10" x14ac:dyDescent="0.3">
      <c r="A2523" t="s">
        <v>2345</v>
      </c>
      <c r="B2523">
        <v>118</v>
      </c>
      <c r="C2523">
        <v>138795342</v>
      </c>
      <c r="D2523" t="s">
        <v>3794</v>
      </c>
      <c r="E2523" t="s">
        <v>7520</v>
      </c>
      <c r="F2523" t="s">
        <v>20</v>
      </c>
      <c r="G2523" t="s">
        <v>34</v>
      </c>
      <c r="H2523">
        <v>15000000</v>
      </c>
      <c r="I2523">
        <v>2010</v>
      </c>
      <c r="J2523">
        <v>8</v>
      </c>
    </row>
    <row r="2524" spans="1:10" x14ac:dyDescent="0.3">
      <c r="A2524" t="s">
        <v>1749</v>
      </c>
      <c r="B2524">
        <v>107</v>
      </c>
      <c r="C2524">
        <v>111936400</v>
      </c>
      <c r="D2524" t="s">
        <v>678</v>
      </c>
      <c r="E2524" t="s">
        <v>7521</v>
      </c>
      <c r="F2524" t="s">
        <v>20</v>
      </c>
      <c r="G2524" t="s">
        <v>21</v>
      </c>
      <c r="H2524">
        <v>15000000</v>
      </c>
      <c r="I2524">
        <v>1988</v>
      </c>
      <c r="J2524">
        <v>6</v>
      </c>
    </row>
    <row r="2525" spans="1:10" x14ac:dyDescent="0.3">
      <c r="A2525" t="s">
        <v>7527</v>
      </c>
      <c r="B2525">
        <v>102</v>
      </c>
      <c r="C2525">
        <v>317040</v>
      </c>
      <c r="D2525" t="s">
        <v>146</v>
      </c>
      <c r="E2525" t="s">
        <v>7528</v>
      </c>
      <c r="F2525" t="s">
        <v>20</v>
      </c>
      <c r="G2525" t="s">
        <v>21</v>
      </c>
      <c r="H2525">
        <v>15500000</v>
      </c>
      <c r="I2525">
        <v>2008</v>
      </c>
      <c r="J2525">
        <v>6.8</v>
      </c>
    </row>
    <row r="2526" spans="1:10" x14ac:dyDescent="0.3">
      <c r="A2526" t="s">
        <v>264</v>
      </c>
      <c r="B2526">
        <v>154</v>
      </c>
      <c r="C2526">
        <v>94175854</v>
      </c>
      <c r="D2526" t="s">
        <v>2190</v>
      </c>
      <c r="E2526" t="s">
        <v>7530</v>
      </c>
      <c r="F2526" t="s">
        <v>20</v>
      </c>
      <c r="G2526" t="s">
        <v>21</v>
      </c>
      <c r="H2526">
        <v>15000000</v>
      </c>
      <c r="I2526">
        <v>1985</v>
      </c>
      <c r="J2526">
        <v>7.8</v>
      </c>
    </row>
    <row r="2527" spans="1:10" x14ac:dyDescent="0.3">
      <c r="A2527" t="s">
        <v>7531</v>
      </c>
      <c r="B2527">
        <v>103</v>
      </c>
      <c r="D2527" t="s">
        <v>7533</v>
      </c>
      <c r="E2527" t="s">
        <v>7535</v>
      </c>
      <c r="F2527" t="s">
        <v>7537</v>
      </c>
      <c r="G2527" t="s">
        <v>3548</v>
      </c>
      <c r="I2527">
        <v>2009</v>
      </c>
      <c r="J2527">
        <v>5.7</v>
      </c>
    </row>
    <row r="2528" spans="1:10" x14ac:dyDescent="0.3">
      <c r="A2528" t="s">
        <v>7538</v>
      </c>
      <c r="B2528">
        <v>114</v>
      </c>
      <c r="C2528">
        <v>91121452</v>
      </c>
      <c r="D2528" t="s">
        <v>5955</v>
      </c>
      <c r="E2528" t="s">
        <v>7539</v>
      </c>
      <c r="F2528" t="s">
        <v>20</v>
      </c>
      <c r="G2528" t="s">
        <v>34</v>
      </c>
      <c r="H2528">
        <v>14000000</v>
      </c>
      <c r="I2528">
        <v>2014</v>
      </c>
      <c r="J2528">
        <v>8.1</v>
      </c>
    </row>
    <row r="2529" spans="1:10" x14ac:dyDescent="0.3">
      <c r="A2529" t="s">
        <v>7337</v>
      </c>
      <c r="B2529">
        <v>109</v>
      </c>
      <c r="C2529">
        <v>69800000</v>
      </c>
      <c r="D2529" t="s">
        <v>3841</v>
      </c>
      <c r="E2529" t="s">
        <v>7541</v>
      </c>
      <c r="F2529" t="s">
        <v>20</v>
      </c>
      <c r="G2529" t="s">
        <v>21</v>
      </c>
      <c r="H2529">
        <v>10000000</v>
      </c>
      <c r="I2529">
        <v>1980</v>
      </c>
      <c r="J2529">
        <v>6.1</v>
      </c>
    </row>
    <row r="2530" spans="1:10" x14ac:dyDescent="0.3">
      <c r="A2530" t="s">
        <v>503</v>
      </c>
      <c r="B2530">
        <v>124</v>
      </c>
      <c r="C2530">
        <v>79900000</v>
      </c>
      <c r="D2530" t="s">
        <v>4020</v>
      </c>
      <c r="E2530" t="s">
        <v>7542</v>
      </c>
      <c r="F2530" t="s">
        <v>20</v>
      </c>
      <c r="G2530" t="s">
        <v>21</v>
      </c>
      <c r="I2530">
        <v>1980</v>
      </c>
      <c r="J2530">
        <v>7.5</v>
      </c>
    </row>
    <row r="2531" spans="1:10" x14ac:dyDescent="0.3">
      <c r="A2531" t="s">
        <v>1456</v>
      </c>
      <c r="B2531">
        <v>94</v>
      </c>
      <c r="C2531">
        <v>64001297</v>
      </c>
      <c r="D2531" t="s">
        <v>1974</v>
      </c>
      <c r="E2531" t="s">
        <v>7544</v>
      </c>
      <c r="F2531" t="s">
        <v>20</v>
      </c>
      <c r="G2531" t="s">
        <v>21</v>
      </c>
      <c r="H2531">
        <v>15000000</v>
      </c>
      <c r="I2531">
        <v>2010</v>
      </c>
      <c r="J2531">
        <v>6.2</v>
      </c>
    </row>
    <row r="2532" spans="1:10" x14ac:dyDescent="0.3">
      <c r="A2532" t="s">
        <v>7545</v>
      </c>
      <c r="B2532">
        <v>100</v>
      </c>
      <c r="C2532">
        <v>71588220</v>
      </c>
      <c r="D2532" t="s">
        <v>4536</v>
      </c>
      <c r="E2532" t="s">
        <v>7547</v>
      </c>
      <c r="F2532" t="s">
        <v>20</v>
      </c>
      <c r="G2532" t="s">
        <v>182</v>
      </c>
      <c r="H2532">
        <v>20000000</v>
      </c>
      <c r="I2532">
        <v>2013</v>
      </c>
      <c r="J2532">
        <v>6.2</v>
      </c>
    </row>
    <row r="2533" spans="1:10" x14ac:dyDescent="0.3">
      <c r="A2533" t="s">
        <v>2673</v>
      </c>
      <c r="B2533">
        <v>98</v>
      </c>
      <c r="C2533">
        <v>61400000</v>
      </c>
      <c r="D2533" t="s">
        <v>2674</v>
      </c>
      <c r="E2533" t="s">
        <v>7549</v>
      </c>
      <c r="F2533" t="s">
        <v>20</v>
      </c>
      <c r="G2533" t="s">
        <v>21</v>
      </c>
      <c r="H2533">
        <v>15000000</v>
      </c>
      <c r="I2533">
        <v>1983</v>
      </c>
      <c r="J2533">
        <v>7.4</v>
      </c>
    </row>
    <row r="2534" spans="1:10" x14ac:dyDescent="0.3">
      <c r="A2534" t="s">
        <v>6375</v>
      </c>
      <c r="B2534">
        <v>102</v>
      </c>
      <c r="C2534">
        <v>101978840</v>
      </c>
      <c r="D2534" t="s">
        <v>1099</v>
      </c>
      <c r="E2534" t="s">
        <v>7552</v>
      </c>
      <c r="F2534" t="s">
        <v>20</v>
      </c>
      <c r="G2534" t="s">
        <v>21</v>
      </c>
      <c r="H2534">
        <v>15000000</v>
      </c>
      <c r="I2534">
        <v>2013</v>
      </c>
      <c r="J2534">
        <v>6.6</v>
      </c>
    </row>
    <row r="2535" spans="1:10" x14ac:dyDescent="0.3">
      <c r="A2535" t="s">
        <v>3520</v>
      </c>
      <c r="B2535">
        <v>94</v>
      </c>
      <c r="C2535">
        <v>56437947</v>
      </c>
      <c r="D2535" t="s">
        <v>1017</v>
      </c>
      <c r="E2535" t="s">
        <v>7555</v>
      </c>
      <c r="F2535" t="s">
        <v>20</v>
      </c>
      <c r="G2535" t="s">
        <v>34</v>
      </c>
      <c r="H2535">
        <v>9800000</v>
      </c>
      <c r="I2535">
        <v>2006</v>
      </c>
      <c r="J2535">
        <v>7.3</v>
      </c>
    </row>
    <row r="2536" spans="1:10" x14ac:dyDescent="0.3">
      <c r="A2536" t="s">
        <v>173</v>
      </c>
      <c r="B2536">
        <v>92</v>
      </c>
      <c r="C2536">
        <v>73326666</v>
      </c>
      <c r="D2536" t="s">
        <v>1806</v>
      </c>
      <c r="E2536" t="s">
        <v>7556</v>
      </c>
      <c r="F2536" t="s">
        <v>20</v>
      </c>
      <c r="G2536" t="s">
        <v>21</v>
      </c>
      <c r="H2536">
        <v>15000000</v>
      </c>
      <c r="I2536">
        <v>1988</v>
      </c>
      <c r="J2536">
        <v>7.5</v>
      </c>
    </row>
    <row r="2537" spans="1:10" x14ac:dyDescent="0.3">
      <c r="A2537" t="s">
        <v>5734</v>
      </c>
      <c r="B2537">
        <v>113</v>
      </c>
      <c r="C2537">
        <v>55184721</v>
      </c>
      <c r="D2537" t="s">
        <v>1649</v>
      </c>
      <c r="E2537" t="s">
        <v>7558</v>
      </c>
      <c r="F2537" t="s">
        <v>20</v>
      </c>
      <c r="G2537" t="s">
        <v>21</v>
      </c>
      <c r="H2537">
        <v>15000000</v>
      </c>
      <c r="I2537">
        <v>2007</v>
      </c>
      <c r="J2537">
        <v>5.6</v>
      </c>
    </row>
    <row r="2538" spans="1:10" x14ac:dyDescent="0.3">
      <c r="A2538" t="s">
        <v>7559</v>
      </c>
      <c r="B2538">
        <v>115</v>
      </c>
      <c r="C2538">
        <v>50003300</v>
      </c>
      <c r="D2538" t="s">
        <v>7560</v>
      </c>
      <c r="E2538" t="s">
        <v>7561</v>
      </c>
      <c r="F2538" t="s">
        <v>20</v>
      </c>
      <c r="G2538" t="s">
        <v>21</v>
      </c>
      <c r="H2538">
        <v>15000000</v>
      </c>
      <c r="I2538">
        <v>1994</v>
      </c>
      <c r="J2538">
        <v>7.3</v>
      </c>
    </row>
    <row r="2539" spans="1:10" x14ac:dyDescent="0.3">
      <c r="A2539" t="s">
        <v>7562</v>
      </c>
      <c r="B2539">
        <v>95</v>
      </c>
      <c r="C2539">
        <v>54322273</v>
      </c>
      <c r="D2539" t="s">
        <v>604</v>
      </c>
      <c r="E2539" t="s">
        <v>7563</v>
      </c>
      <c r="F2539" t="s">
        <v>20</v>
      </c>
      <c r="G2539" t="s">
        <v>34</v>
      </c>
      <c r="H2539">
        <v>17000000</v>
      </c>
      <c r="I2539">
        <v>2012</v>
      </c>
      <c r="J2539">
        <v>6.4</v>
      </c>
    </row>
    <row r="2540" spans="1:10" x14ac:dyDescent="0.3">
      <c r="A2540" t="s">
        <v>1172</v>
      </c>
      <c r="B2540">
        <v>87</v>
      </c>
      <c r="C2540">
        <v>47860214</v>
      </c>
      <c r="D2540" t="s">
        <v>3456</v>
      </c>
      <c r="E2540" t="s">
        <v>7566</v>
      </c>
      <c r="F2540" t="s">
        <v>20</v>
      </c>
      <c r="G2540" t="s">
        <v>21</v>
      </c>
      <c r="H2540">
        <v>15000000</v>
      </c>
      <c r="I2540">
        <v>2006</v>
      </c>
      <c r="J2540">
        <v>5</v>
      </c>
    </row>
    <row r="2541" spans="1:10" x14ac:dyDescent="0.3">
      <c r="A2541" t="s">
        <v>546</v>
      </c>
      <c r="B2541">
        <v>88</v>
      </c>
      <c r="C2541">
        <v>47811275</v>
      </c>
      <c r="D2541" t="s">
        <v>1540</v>
      </c>
      <c r="E2541" t="s">
        <v>7567</v>
      </c>
      <c r="F2541" t="s">
        <v>20</v>
      </c>
      <c r="G2541" t="s">
        <v>21</v>
      </c>
      <c r="H2541">
        <v>15000000</v>
      </c>
      <c r="I2541">
        <v>2002</v>
      </c>
      <c r="J2541">
        <v>5.4</v>
      </c>
    </row>
    <row r="2542" spans="1:10" x14ac:dyDescent="0.3">
      <c r="A2542" t="s">
        <v>3750</v>
      </c>
      <c r="B2542">
        <v>183</v>
      </c>
      <c r="D2542" t="s">
        <v>2183</v>
      </c>
      <c r="E2542" t="s">
        <v>7569</v>
      </c>
      <c r="F2542" t="s">
        <v>20</v>
      </c>
      <c r="G2542" t="s">
        <v>34</v>
      </c>
      <c r="H2542">
        <v>15000000</v>
      </c>
      <c r="I2542">
        <v>1978</v>
      </c>
      <c r="J2542">
        <v>8.1999999999999993</v>
      </c>
    </row>
    <row r="2543" spans="1:10" x14ac:dyDescent="0.3">
      <c r="A2543" t="s">
        <v>2013</v>
      </c>
      <c r="B2543">
        <v>97</v>
      </c>
      <c r="C2543">
        <v>43022524</v>
      </c>
      <c r="D2543" t="s">
        <v>1649</v>
      </c>
      <c r="E2543" t="s">
        <v>7570</v>
      </c>
      <c r="F2543" t="s">
        <v>20</v>
      </c>
      <c r="G2543" t="s">
        <v>21</v>
      </c>
      <c r="H2543">
        <v>15000000</v>
      </c>
      <c r="I2543">
        <v>1997</v>
      </c>
      <c r="J2543">
        <v>7.1</v>
      </c>
    </row>
    <row r="2544" spans="1:10" x14ac:dyDescent="0.3">
      <c r="A2544" t="s">
        <v>7571</v>
      </c>
      <c r="B2544">
        <v>94</v>
      </c>
      <c r="C2544">
        <v>42672630</v>
      </c>
      <c r="D2544" t="s">
        <v>7573</v>
      </c>
      <c r="E2544" t="s">
        <v>7575</v>
      </c>
      <c r="F2544" t="s">
        <v>20</v>
      </c>
      <c r="G2544" t="s">
        <v>21</v>
      </c>
      <c r="H2544">
        <v>17000000</v>
      </c>
      <c r="I2544">
        <v>2003</v>
      </c>
      <c r="J2544">
        <v>5.3</v>
      </c>
    </row>
    <row r="2545" spans="1:10" x14ac:dyDescent="0.3">
      <c r="A2545" t="s">
        <v>7576</v>
      </c>
      <c r="B2545">
        <v>112</v>
      </c>
      <c r="C2545">
        <v>42919096</v>
      </c>
      <c r="D2545" t="s">
        <v>622</v>
      </c>
      <c r="E2545" t="s">
        <v>7577</v>
      </c>
      <c r="F2545" t="s">
        <v>20</v>
      </c>
      <c r="G2545" t="s">
        <v>21</v>
      </c>
      <c r="H2545">
        <v>15000000</v>
      </c>
      <c r="I2545">
        <v>2013</v>
      </c>
      <c r="J2545">
        <v>6.5</v>
      </c>
    </row>
    <row r="2546" spans="1:10" x14ac:dyDescent="0.3">
      <c r="A2546" t="s">
        <v>7578</v>
      </c>
      <c r="B2546">
        <v>98</v>
      </c>
      <c r="C2546">
        <v>42592530</v>
      </c>
      <c r="D2546" t="s">
        <v>595</v>
      </c>
      <c r="E2546" t="s">
        <v>7579</v>
      </c>
      <c r="F2546" t="s">
        <v>20</v>
      </c>
      <c r="G2546" t="s">
        <v>21</v>
      </c>
      <c r="H2546">
        <v>15000000</v>
      </c>
      <c r="I2546">
        <v>2015</v>
      </c>
      <c r="J2546">
        <v>6.2</v>
      </c>
    </row>
    <row r="2547" spans="1:10" x14ac:dyDescent="0.3">
      <c r="A2547" t="s">
        <v>3085</v>
      </c>
      <c r="B2547">
        <v>104</v>
      </c>
      <c r="C2547">
        <v>40064955</v>
      </c>
      <c r="D2547" t="s">
        <v>4336</v>
      </c>
      <c r="E2547" t="s">
        <v>7581</v>
      </c>
      <c r="F2547" t="s">
        <v>20</v>
      </c>
      <c r="G2547" t="s">
        <v>21</v>
      </c>
      <c r="H2547">
        <v>15000000</v>
      </c>
      <c r="I2547">
        <v>1998</v>
      </c>
      <c r="J2547">
        <v>6.4</v>
      </c>
    </row>
    <row r="2548" spans="1:10" x14ac:dyDescent="0.3">
      <c r="A2548" t="s">
        <v>3742</v>
      </c>
      <c r="B2548">
        <v>118</v>
      </c>
      <c r="C2548">
        <v>39100956</v>
      </c>
      <c r="D2548" t="s">
        <v>2721</v>
      </c>
      <c r="E2548" t="s">
        <v>7584</v>
      </c>
      <c r="F2548" t="s">
        <v>20</v>
      </c>
      <c r="G2548" t="s">
        <v>21</v>
      </c>
      <c r="I2548">
        <v>1993</v>
      </c>
      <c r="J2548">
        <v>7.2</v>
      </c>
    </row>
    <row r="2549" spans="1:10" x14ac:dyDescent="0.3">
      <c r="A2549" t="s">
        <v>940</v>
      </c>
      <c r="B2549">
        <v>120</v>
      </c>
      <c r="C2549">
        <v>44886089</v>
      </c>
      <c r="D2549" t="s">
        <v>1392</v>
      </c>
      <c r="E2549" t="s">
        <v>7586</v>
      </c>
      <c r="F2549" t="s">
        <v>20</v>
      </c>
      <c r="G2549" t="s">
        <v>21</v>
      </c>
      <c r="H2549">
        <v>10000000</v>
      </c>
      <c r="I2549">
        <v>1997</v>
      </c>
      <c r="J2549">
        <v>6.9</v>
      </c>
    </row>
    <row r="2550" spans="1:10" x14ac:dyDescent="0.3">
      <c r="A2550" t="s">
        <v>7587</v>
      </c>
      <c r="B2550">
        <v>99</v>
      </c>
      <c r="C2550">
        <v>37882551</v>
      </c>
      <c r="D2550" t="s">
        <v>1099</v>
      </c>
      <c r="E2550" t="s">
        <v>7589</v>
      </c>
      <c r="F2550" t="s">
        <v>20</v>
      </c>
      <c r="G2550" t="s">
        <v>21</v>
      </c>
      <c r="H2550">
        <v>16000000</v>
      </c>
      <c r="I2550">
        <v>2001</v>
      </c>
      <c r="J2550">
        <v>5.7</v>
      </c>
    </row>
    <row r="2551" spans="1:10" x14ac:dyDescent="0.3">
      <c r="A2551" t="s">
        <v>344</v>
      </c>
      <c r="B2551">
        <v>109</v>
      </c>
      <c r="C2551">
        <v>40983001</v>
      </c>
      <c r="D2551" t="s">
        <v>1392</v>
      </c>
      <c r="E2551" t="s">
        <v>7590</v>
      </c>
      <c r="F2551" t="s">
        <v>20</v>
      </c>
      <c r="G2551" t="s">
        <v>21</v>
      </c>
      <c r="H2551">
        <v>7000000</v>
      </c>
      <c r="I2551">
        <v>2012</v>
      </c>
      <c r="J2551">
        <v>7.7</v>
      </c>
    </row>
    <row r="2552" spans="1:10" x14ac:dyDescent="0.3">
      <c r="A2552" t="s">
        <v>338</v>
      </c>
      <c r="B2552">
        <v>106</v>
      </c>
      <c r="C2552">
        <v>35007180</v>
      </c>
      <c r="D2552" t="s">
        <v>315</v>
      </c>
      <c r="E2552" t="s">
        <v>7591</v>
      </c>
      <c r="F2552" t="s">
        <v>20</v>
      </c>
      <c r="G2552" t="s">
        <v>21</v>
      </c>
      <c r="H2552">
        <v>15000000</v>
      </c>
      <c r="I2552">
        <v>2000</v>
      </c>
      <c r="J2552">
        <v>5.6</v>
      </c>
    </row>
    <row r="2553" spans="1:10" x14ac:dyDescent="0.3">
      <c r="A2553" t="s">
        <v>7593</v>
      </c>
      <c r="B2553">
        <v>123</v>
      </c>
      <c r="C2553">
        <v>35887263</v>
      </c>
      <c r="D2553" t="s">
        <v>3919</v>
      </c>
      <c r="E2553" t="s">
        <v>7594</v>
      </c>
      <c r="F2553" t="s">
        <v>20</v>
      </c>
      <c r="G2553" t="s">
        <v>34</v>
      </c>
      <c r="H2553">
        <v>15000000</v>
      </c>
      <c r="I2553">
        <v>2014</v>
      </c>
      <c r="J2553">
        <v>7.7</v>
      </c>
    </row>
    <row r="2554" spans="1:10" x14ac:dyDescent="0.3">
      <c r="A2554" t="s">
        <v>3135</v>
      </c>
      <c r="B2554">
        <v>86</v>
      </c>
      <c r="C2554">
        <v>34308901</v>
      </c>
      <c r="D2554" t="s">
        <v>678</v>
      </c>
      <c r="E2554" t="s">
        <v>7595</v>
      </c>
      <c r="F2554" t="s">
        <v>20</v>
      </c>
      <c r="G2554" t="s">
        <v>21</v>
      </c>
      <c r="H2554">
        <v>16000000</v>
      </c>
      <c r="I2554">
        <v>2003</v>
      </c>
      <c r="J2554">
        <v>5.0999999999999996</v>
      </c>
    </row>
    <row r="2555" spans="1:10" x14ac:dyDescent="0.3">
      <c r="A2555" t="s">
        <v>7596</v>
      </c>
      <c r="B2555">
        <v>120</v>
      </c>
      <c r="C2555">
        <v>33771174</v>
      </c>
      <c r="D2555" t="s">
        <v>936</v>
      </c>
      <c r="E2555" t="s">
        <v>7597</v>
      </c>
      <c r="F2555" t="s">
        <v>20</v>
      </c>
      <c r="G2555" t="s">
        <v>21</v>
      </c>
      <c r="H2555">
        <v>15000000</v>
      </c>
      <c r="I2555">
        <v>2000</v>
      </c>
      <c r="J2555">
        <v>6.8</v>
      </c>
    </row>
    <row r="2556" spans="1:10" x14ac:dyDescent="0.3">
      <c r="A2556" t="s">
        <v>5480</v>
      </c>
      <c r="B2556">
        <v>227</v>
      </c>
      <c r="C2556">
        <v>6000000</v>
      </c>
      <c r="D2556" t="s">
        <v>2203</v>
      </c>
      <c r="E2556" t="s">
        <v>7599</v>
      </c>
      <c r="F2556" t="s">
        <v>20</v>
      </c>
      <c r="G2556" t="s">
        <v>34</v>
      </c>
      <c r="H2556">
        <v>15000000</v>
      </c>
      <c r="I2556">
        <v>1962</v>
      </c>
      <c r="J2556">
        <v>8.4</v>
      </c>
    </row>
    <row r="2557" spans="1:10" x14ac:dyDescent="0.3">
      <c r="A2557" t="s">
        <v>7600</v>
      </c>
      <c r="B2557">
        <v>119</v>
      </c>
      <c r="C2557">
        <v>33386128</v>
      </c>
      <c r="D2557" t="s">
        <v>3960</v>
      </c>
      <c r="E2557" t="s">
        <v>7601</v>
      </c>
      <c r="F2557" t="s">
        <v>20</v>
      </c>
      <c r="G2557" t="s">
        <v>21</v>
      </c>
      <c r="H2557">
        <v>15000000</v>
      </c>
      <c r="I2557">
        <v>2009</v>
      </c>
      <c r="J2557">
        <v>4.9000000000000004</v>
      </c>
    </row>
    <row r="2558" spans="1:10" x14ac:dyDescent="0.3">
      <c r="A2558" t="s">
        <v>4676</v>
      </c>
      <c r="B2558">
        <v>115</v>
      </c>
      <c r="C2558">
        <v>37877959</v>
      </c>
      <c r="D2558" t="s">
        <v>6605</v>
      </c>
      <c r="E2558" t="s">
        <v>7602</v>
      </c>
      <c r="F2558" t="s">
        <v>20</v>
      </c>
      <c r="G2558" t="s">
        <v>21</v>
      </c>
      <c r="H2558">
        <v>15000000</v>
      </c>
      <c r="I2558">
        <v>2014</v>
      </c>
      <c r="J2558">
        <v>7.1</v>
      </c>
    </row>
    <row r="2559" spans="1:10" x14ac:dyDescent="0.3">
      <c r="A2559" t="s">
        <v>7603</v>
      </c>
      <c r="B2559">
        <v>114</v>
      </c>
      <c r="C2559">
        <v>32721635</v>
      </c>
      <c r="D2559" t="s">
        <v>4185</v>
      </c>
      <c r="E2559" t="s">
        <v>7604</v>
      </c>
      <c r="F2559" t="s">
        <v>20</v>
      </c>
      <c r="G2559" t="s">
        <v>21</v>
      </c>
      <c r="H2559">
        <v>15000000</v>
      </c>
      <c r="I2559">
        <v>2009</v>
      </c>
      <c r="J2559">
        <v>6.6</v>
      </c>
    </row>
    <row r="2560" spans="1:10" x14ac:dyDescent="0.3">
      <c r="A2560" t="s">
        <v>7425</v>
      </c>
      <c r="B2560">
        <v>90</v>
      </c>
      <c r="C2560">
        <v>31585300</v>
      </c>
      <c r="D2560" t="s">
        <v>1106</v>
      </c>
      <c r="E2560" t="s">
        <v>7606</v>
      </c>
      <c r="F2560" t="s">
        <v>20</v>
      </c>
      <c r="G2560" t="s">
        <v>21</v>
      </c>
      <c r="H2560">
        <v>15000000</v>
      </c>
      <c r="I2560">
        <v>2005</v>
      </c>
      <c r="J2560">
        <v>6.1</v>
      </c>
    </row>
    <row r="2561" spans="1:10" x14ac:dyDescent="0.3">
      <c r="A2561" t="s">
        <v>7607</v>
      </c>
      <c r="B2561">
        <v>94</v>
      </c>
      <c r="C2561">
        <v>30259652</v>
      </c>
      <c r="D2561" t="s">
        <v>7608</v>
      </c>
      <c r="E2561" t="s">
        <v>7609</v>
      </c>
      <c r="F2561" t="s">
        <v>20</v>
      </c>
      <c r="G2561" t="s">
        <v>21</v>
      </c>
      <c r="H2561">
        <v>15000000</v>
      </c>
      <c r="I2561">
        <v>2002</v>
      </c>
      <c r="J2561">
        <v>4.0999999999999996</v>
      </c>
    </row>
    <row r="2562" spans="1:10" x14ac:dyDescent="0.3">
      <c r="A2562" t="s">
        <v>2482</v>
      </c>
      <c r="B2562">
        <v>98</v>
      </c>
      <c r="C2562">
        <v>30857814</v>
      </c>
      <c r="D2562" t="s">
        <v>2200</v>
      </c>
      <c r="E2562" t="s">
        <v>7610</v>
      </c>
      <c r="F2562" t="s">
        <v>20</v>
      </c>
      <c r="G2562" t="s">
        <v>21</v>
      </c>
      <c r="H2562">
        <v>16000000</v>
      </c>
      <c r="I2562">
        <v>1987</v>
      </c>
      <c r="J2562">
        <v>8.1</v>
      </c>
    </row>
    <row r="2563" spans="1:10" x14ac:dyDescent="0.3">
      <c r="A2563" t="s">
        <v>1134</v>
      </c>
      <c r="B2563">
        <v>126</v>
      </c>
      <c r="C2563">
        <v>30226144</v>
      </c>
      <c r="D2563" t="s">
        <v>1017</v>
      </c>
      <c r="E2563" t="s">
        <v>7612</v>
      </c>
      <c r="F2563" t="s">
        <v>20</v>
      </c>
      <c r="G2563" t="s">
        <v>21</v>
      </c>
      <c r="H2563">
        <v>15000000</v>
      </c>
      <c r="I2563">
        <v>2007</v>
      </c>
      <c r="J2563">
        <v>7.6</v>
      </c>
    </row>
    <row r="2564" spans="1:10" x14ac:dyDescent="0.3">
      <c r="A2564" t="s">
        <v>7613</v>
      </c>
      <c r="B2564">
        <v>100</v>
      </c>
      <c r="C2564">
        <v>35054909</v>
      </c>
      <c r="D2564" t="s">
        <v>1272</v>
      </c>
      <c r="E2564" t="s">
        <v>7614</v>
      </c>
      <c r="F2564" t="s">
        <v>20</v>
      </c>
      <c r="G2564" t="s">
        <v>21</v>
      </c>
      <c r="H2564">
        <v>15000000</v>
      </c>
      <c r="I2564">
        <v>2011</v>
      </c>
      <c r="J2564">
        <v>7.8</v>
      </c>
    </row>
    <row r="2565" spans="1:10" x14ac:dyDescent="0.3">
      <c r="A2565" t="s">
        <v>7616</v>
      </c>
      <c r="B2565">
        <v>89</v>
      </c>
      <c r="C2565">
        <v>29302097</v>
      </c>
      <c r="D2565" t="s">
        <v>7617</v>
      </c>
      <c r="E2565" t="s">
        <v>7618</v>
      </c>
      <c r="F2565" t="s">
        <v>20</v>
      </c>
      <c r="G2565" t="s">
        <v>520</v>
      </c>
      <c r="H2565">
        <v>15000000</v>
      </c>
      <c r="I2565">
        <v>2004</v>
      </c>
      <c r="J2565">
        <v>4.5999999999999996</v>
      </c>
    </row>
    <row r="2566" spans="1:10" x14ac:dyDescent="0.3">
      <c r="A2566" t="s">
        <v>7067</v>
      </c>
      <c r="B2566">
        <v>111</v>
      </c>
      <c r="C2566">
        <v>29106737</v>
      </c>
      <c r="D2566" t="s">
        <v>936</v>
      </c>
      <c r="E2566" t="s">
        <v>7619</v>
      </c>
      <c r="F2566" t="s">
        <v>20</v>
      </c>
      <c r="G2566" t="s">
        <v>21</v>
      </c>
      <c r="H2566">
        <v>15000000</v>
      </c>
      <c r="I2566">
        <v>1998</v>
      </c>
      <c r="J2566">
        <v>6</v>
      </c>
    </row>
    <row r="2567" spans="1:10" x14ac:dyDescent="0.3">
      <c r="A2567" t="s">
        <v>7621</v>
      </c>
      <c r="B2567">
        <v>100</v>
      </c>
      <c r="C2567">
        <v>28637507</v>
      </c>
      <c r="D2567" t="s">
        <v>529</v>
      </c>
      <c r="E2567" t="s">
        <v>7622</v>
      </c>
      <c r="F2567" t="s">
        <v>20</v>
      </c>
      <c r="G2567" t="s">
        <v>34</v>
      </c>
      <c r="H2567">
        <v>15000000</v>
      </c>
      <c r="I2567">
        <v>2007</v>
      </c>
      <c r="J2567">
        <v>7</v>
      </c>
    </row>
    <row r="2568" spans="1:10" x14ac:dyDescent="0.3">
      <c r="A2568" t="s">
        <v>3589</v>
      </c>
      <c r="B2568">
        <v>115</v>
      </c>
      <c r="C2568">
        <v>30127963</v>
      </c>
      <c r="D2568" t="s">
        <v>4860</v>
      </c>
      <c r="E2568" t="s">
        <v>7624</v>
      </c>
      <c r="F2568" t="s">
        <v>20</v>
      </c>
      <c r="G2568" t="s">
        <v>21</v>
      </c>
      <c r="H2568">
        <v>15000000</v>
      </c>
      <c r="I2568">
        <v>2014</v>
      </c>
      <c r="J2568">
        <v>6.7</v>
      </c>
    </row>
    <row r="2569" spans="1:10" x14ac:dyDescent="0.3">
      <c r="A2569" t="s">
        <v>2920</v>
      </c>
      <c r="B2569">
        <v>106</v>
      </c>
      <c r="C2569">
        <v>32645546</v>
      </c>
      <c r="D2569" t="s">
        <v>2507</v>
      </c>
      <c r="E2569" t="s">
        <v>7627</v>
      </c>
      <c r="F2569" t="s">
        <v>20</v>
      </c>
      <c r="G2569" t="s">
        <v>21</v>
      </c>
      <c r="H2569">
        <v>14000000</v>
      </c>
      <c r="I2569">
        <v>2005</v>
      </c>
      <c r="J2569">
        <v>6.4</v>
      </c>
    </row>
    <row r="2570" spans="1:10" x14ac:dyDescent="0.3">
      <c r="A2570" t="s">
        <v>7628</v>
      </c>
      <c r="B2570">
        <v>124</v>
      </c>
      <c r="C2570">
        <v>27441122</v>
      </c>
      <c r="D2570" t="s">
        <v>3093</v>
      </c>
      <c r="E2570" t="s">
        <v>7629</v>
      </c>
      <c r="F2570" t="s">
        <v>20</v>
      </c>
      <c r="G2570" t="s">
        <v>21</v>
      </c>
      <c r="H2570">
        <v>15000000</v>
      </c>
      <c r="I2570">
        <v>2000</v>
      </c>
      <c r="J2570">
        <v>7.2</v>
      </c>
    </row>
    <row r="2571" spans="1:10" x14ac:dyDescent="0.3">
      <c r="A2571" t="s">
        <v>3416</v>
      </c>
      <c r="B2571">
        <v>107</v>
      </c>
      <c r="C2571">
        <v>28014536</v>
      </c>
      <c r="D2571" t="s">
        <v>1010</v>
      </c>
      <c r="E2571" t="s">
        <v>7630</v>
      </c>
      <c r="F2571" t="s">
        <v>20</v>
      </c>
      <c r="G2571" t="s">
        <v>21</v>
      </c>
      <c r="H2571">
        <v>15000000</v>
      </c>
      <c r="I2571">
        <v>1997</v>
      </c>
      <c r="J2571">
        <v>7.4</v>
      </c>
    </row>
    <row r="2572" spans="1:10" x14ac:dyDescent="0.3">
      <c r="A2572" t="s">
        <v>7632</v>
      </c>
      <c r="B2572">
        <v>99</v>
      </c>
      <c r="C2572">
        <v>33860010</v>
      </c>
      <c r="D2572" t="s">
        <v>1106</v>
      </c>
      <c r="E2572" t="s">
        <v>7633</v>
      </c>
      <c r="F2572" t="s">
        <v>20</v>
      </c>
      <c r="G2572" t="s">
        <v>21</v>
      </c>
      <c r="H2572">
        <v>15000000</v>
      </c>
      <c r="I2572">
        <v>2009</v>
      </c>
      <c r="J2572">
        <v>4.8</v>
      </c>
    </row>
    <row r="2573" spans="1:10" x14ac:dyDescent="0.3">
      <c r="A2573" t="s">
        <v>7634</v>
      </c>
      <c r="B2573">
        <v>90</v>
      </c>
      <c r="C2573">
        <v>26421314</v>
      </c>
      <c r="D2573" t="s">
        <v>7636</v>
      </c>
      <c r="E2573" t="s">
        <v>7638</v>
      </c>
      <c r="F2573" t="s">
        <v>20</v>
      </c>
      <c r="G2573" t="s">
        <v>21</v>
      </c>
      <c r="H2573">
        <v>15000000</v>
      </c>
      <c r="I2573">
        <v>2000</v>
      </c>
      <c r="J2573">
        <v>4</v>
      </c>
    </row>
    <row r="2574" spans="1:10" x14ac:dyDescent="0.3">
      <c r="A2574" t="s">
        <v>6541</v>
      </c>
      <c r="B2574">
        <v>101</v>
      </c>
      <c r="C2574">
        <v>24881000</v>
      </c>
      <c r="D2574" t="s">
        <v>604</v>
      </c>
      <c r="E2574" t="s">
        <v>7641</v>
      </c>
      <c r="F2574" t="s">
        <v>20</v>
      </c>
      <c r="G2574" t="s">
        <v>21</v>
      </c>
      <c r="H2574">
        <v>15000000</v>
      </c>
      <c r="I2574">
        <v>1996</v>
      </c>
      <c r="J2574">
        <v>6.2</v>
      </c>
    </row>
    <row r="2575" spans="1:10" x14ac:dyDescent="0.3">
      <c r="A2575" t="s">
        <v>2548</v>
      </c>
      <c r="B2575">
        <v>119</v>
      </c>
      <c r="C2575">
        <v>23089926</v>
      </c>
      <c r="D2575" t="s">
        <v>5396</v>
      </c>
      <c r="E2575" t="s">
        <v>7643</v>
      </c>
      <c r="F2575" t="s">
        <v>20</v>
      </c>
      <c r="G2575" t="s">
        <v>34</v>
      </c>
      <c r="H2575">
        <v>15000000</v>
      </c>
      <c r="I2575">
        <v>2005</v>
      </c>
      <c r="J2575">
        <v>7.7</v>
      </c>
    </row>
    <row r="2576" spans="1:10" x14ac:dyDescent="0.3">
      <c r="A2576" t="s">
        <v>7644</v>
      </c>
      <c r="B2576">
        <v>103</v>
      </c>
      <c r="C2576">
        <v>26161406</v>
      </c>
      <c r="D2576" t="s">
        <v>532</v>
      </c>
      <c r="E2576" t="s">
        <v>7647</v>
      </c>
      <c r="F2576" t="s">
        <v>20</v>
      </c>
      <c r="G2576" t="s">
        <v>21</v>
      </c>
      <c r="H2576">
        <v>15000000</v>
      </c>
      <c r="I2576">
        <v>2010</v>
      </c>
      <c r="J2576">
        <v>6.7</v>
      </c>
    </row>
    <row r="2577" spans="1:10" x14ac:dyDescent="0.3">
      <c r="A2577" t="s">
        <v>7457</v>
      </c>
      <c r="B2577">
        <v>134</v>
      </c>
      <c r="C2577">
        <v>22954968</v>
      </c>
      <c r="D2577" t="s">
        <v>146</v>
      </c>
      <c r="E2577" t="s">
        <v>7649</v>
      </c>
      <c r="F2577" t="s">
        <v>20</v>
      </c>
      <c r="G2577" t="s">
        <v>34</v>
      </c>
      <c r="H2577">
        <v>11500000</v>
      </c>
      <c r="I2577">
        <v>1993</v>
      </c>
      <c r="J2577">
        <v>7.9</v>
      </c>
    </row>
    <row r="2578" spans="1:10" x14ac:dyDescent="0.3">
      <c r="A2578" t="s">
        <v>4354</v>
      </c>
      <c r="B2578">
        <v>155</v>
      </c>
      <c r="C2578">
        <v>26384919</v>
      </c>
      <c r="D2578" t="s">
        <v>2190</v>
      </c>
      <c r="E2578" t="s">
        <v>7651</v>
      </c>
      <c r="F2578" t="s">
        <v>20</v>
      </c>
      <c r="G2578" t="s">
        <v>21</v>
      </c>
      <c r="H2578">
        <v>15000000</v>
      </c>
      <c r="I2578">
        <v>1997</v>
      </c>
      <c r="J2578">
        <v>7.9</v>
      </c>
    </row>
    <row r="2579" spans="1:10" x14ac:dyDescent="0.3">
      <c r="A2579" t="s">
        <v>7271</v>
      </c>
      <c r="B2579">
        <v>94</v>
      </c>
      <c r="C2579">
        <v>22189039</v>
      </c>
      <c r="D2579" t="s">
        <v>3612</v>
      </c>
      <c r="E2579" t="s">
        <v>7653</v>
      </c>
      <c r="F2579" t="s">
        <v>20</v>
      </c>
      <c r="G2579" t="s">
        <v>21</v>
      </c>
      <c r="H2579">
        <v>15000000</v>
      </c>
      <c r="I2579">
        <v>1993</v>
      </c>
      <c r="J2579">
        <v>5.5</v>
      </c>
    </row>
    <row r="2580" spans="1:10" x14ac:dyDescent="0.3">
      <c r="A2580" t="s">
        <v>7655</v>
      </c>
      <c r="B2580">
        <v>95</v>
      </c>
      <c r="C2580">
        <v>20998709</v>
      </c>
      <c r="D2580" t="s">
        <v>2108</v>
      </c>
      <c r="E2580" t="s">
        <v>7657</v>
      </c>
      <c r="F2580" t="s">
        <v>20</v>
      </c>
      <c r="G2580" t="s">
        <v>21</v>
      </c>
      <c r="H2580">
        <v>15000000</v>
      </c>
      <c r="I2580">
        <v>2006</v>
      </c>
      <c r="J2580">
        <v>6.2</v>
      </c>
    </row>
    <row r="2581" spans="1:10" x14ac:dyDescent="0.3">
      <c r="A2581" t="s">
        <v>7658</v>
      </c>
      <c r="B2581">
        <v>89</v>
      </c>
      <c r="C2581">
        <v>20801344</v>
      </c>
      <c r="D2581" t="s">
        <v>3960</v>
      </c>
      <c r="E2581" t="s">
        <v>7659</v>
      </c>
      <c r="F2581" t="s">
        <v>20</v>
      </c>
      <c r="G2581" t="s">
        <v>21</v>
      </c>
      <c r="H2581">
        <v>15000000</v>
      </c>
      <c r="I2581">
        <v>2007</v>
      </c>
      <c r="J2581">
        <v>5.0999999999999996</v>
      </c>
    </row>
    <row r="2582" spans="1:10" x14ac:dyDescent="0.3">
      <c r="A2582" t="s">
        <v>7660</v>
      </c>
      <c r="B2582">
        <v>97</v>
      </c>
      <c r="C2582">
        <v>21468807</v>
      </c>
      <c r="D2582" t="s">
        <v>1959</v>
      </c>
      <c r="E2582" t="s">
        <v>7662</v>
      </c>
      <c r="F2582" t="s">
        <v>20</v>
      </c>
      <c r="G2582" t="s">
        <v>21</v>
      </c>
      <c r="H2582">
        <v>14000000</v>
      </c>
      <c r="I2582">
        <v>2000</v>
      </c>
      <c r="J2582">
        <v>4.0999999999999996</v>
      </c>
    </row>
    <row r="2583" spans="1:10" x14ac:dyDescent="0.3">
      <c r="A2583" t="s">
        <v>2574</v>
      </c>
      <c r="B2583">
        <v>90</v>
      </c>
      <c r="C2583">
        <v>19158074</v>
      </c>
      <c r="D2583" t="s">
        <v>1313</v>
      </c>
      <c r="E2583" t="s">
        <v>7663</v>
      </c>
      <c r="F2583" t="s">
        <v>20</v>
      </c>
      <c r="G2583" t="s">
        <v>21</v>
      </c>
      <c r="H2583">
        <v>15000000</v>
      </c>
      <c r="I2583">
        <v>2002</v>
      </c>
      <c r="J2583">
        <v>6.7</v>
      </c>
    </row>
    <row r="2584" spans="1:10" x14ac:dyDescent="0.3">
      <c r="A2584" t="s">
        <v>7664</v>
      </c>
      <c r="B2584">
        <v>92</v>
      </c>
      <c r="C2584">
        <v>18843314</v>
      </c>
      <c r="D2584" t="s">
        <v>622</v>
      </c>
      <c r="E2584" t="s">
        <v>7666</v>
      </c>
      <c r="F2584" t="s">
        <v>20</v>
      </c>
      <c r="G2584" t="s">
        <v>21</v>
      </c>
      <c r="H2584">
        <v>20000000</v>
      </c>
      <c r="I2584">
        <v>2006</v>
      </c>
      <c r="J2584">
        <v>4.7</v>
      </c>
    </row>
    <row r="2585" spans="1:10" x14ac:dyDescent="0.3">
      <c r="A2585" t="s">
        <v>7667</v>
      </c>
      <c r="B2585">
        <v>100</v>
      </c>
      <c r="C2585">
        <v>20566327</v>
      </c>
      <c r="D2585" t="s">
        <v>1399</v>
      </c>
      <c r="E2585" t="s">
        <v>7668</v>
      </c>
      <c r="F2585" t="s">
        <v>20</v>
      </c>
      <c r="G2585" t="s">
        <v>21</v>
      </c>
      <c r="H2585">
        <v>15000000</v>
      </c>
      <c r="I2585">
        <v>2016</v>
      </c>
      <c r="J2585">
        <v>6.4</v>
      </c>
    </row>
    <row r="2586" spans="1:10" x14ac:dyDescent="0.3">
      <c r="A2586" t="s">
        <v>6591</v>
      </c>
      <c r="B2586">
        <v>117</v>
      </c>
      <c r="C2586">
        <v>20218921</v>
      </c>
      <c r="D2586" t="s">
        <v>3846</v>
      </c>
      <c r="E2586" t="s">
        <v>7670</v>
      </c>
      <c r="F2586" t="s">
        <v>20</v>
      </c>
      <c r="G2586" t="s">
        <v>7671</v>
      </c>
      <c r="H2586">
        <v>15000000</v>
      </c>
      <c r="I2586">
        <v>2010</v>
      </c>
      <c r="J2586">
        <v>6.3</v>
      </c>
    </row>
    <row r="2587" spans="1:10" x14ac:dyDescent="0.3">
      <c r="A2587" t="s">
        <v>7672</v>
      </c>
      <c r="B2587">
        <v>84</v>
      </c>
      <c r="C2587">
        <v>17411331</v>
      </c>
      <c r="D2587" t="s">
        <v>2710</v>
      </c>
      <c r="E2587" t="s">
        <v>7673</v>
      </c>
      <c r="F2587" t="s">
        <v>20</v>
      </c>
      <c r="G2587" t="s">
        <v>251</v>
      </c>
      <c r="H2587">
        <v>15000000</v>
      </c>
      <c r="I2587">
        <v>1998</v>
      </c>
      <c r="J2587">
        <v>5.5</v>
      </c>
    </row>
    <row r="2588" spans="1:10" x14ac:dyDescent="0.3">
      <c r="A2588" t="s">
        <v>7674</v>
      </c>
      <c r="B2588">
        <v>140</v>
      </c>
      <c r="C2588">
        <v>21383298</v>
      </c>
      <c r="D2588" t="s">
        <v>1392</v>
      </c>
      <c r="E2588" t="s">
        <v>7675</v>
      </c>
      <c r="F2588" t="s">
        <v>20</v>
      </c>
      <c r="G2588" t="s">
        <v>21</v>
      </c>
      <c r="H2588">
        <v>15000000</v>
      </c>
      <c r="I2588">
        <v>2012</v>
      </c>
      <c r="J2588">
        <v>7.3</v>
      </c>
    </row>
    <row r="2589" spans="1:10" x14ac:dyDescent="0.3">
      <c r="A2589" t="s">
        <v>982</v>
      </c>
      <c r="B2589">
        <v>108</v>
      </c>
      <c r="C2589">
        <v>24984868</v>
      </c>
      <c r="D2589" t="s">
        <v>227</v>
      </c>
      <c r="E2589" t="s">
        <v>7678</v>
      </c>
      <c r="F2589" t="s">
        <v>20</v>
      </c>
      <c r="G2589" t="s">
        <v>21</v>
      </c>
      <c r="H2589">
        <v>15000000</v>
      </c>
      <c r="I2589">
        <v>2014</v>
      </c>
      <c r="J2589">
        <v>6.3</v>
      </c>
    </row>
    <row r="2590" spans="1:10" x14ac:dyDescent="0.3">
      <c r="A2590" t="s">
        <v>7679</v>
      </c>
      <c r="B2590">
        <v>109</v>
      </c>
      <c r="C2590">
        <v>16459004</v>
      </c>
      <c r="D2590" t="s">
        <v>1265</v>
      </c>
      <c r="E2590" t="s">
        <v>7681</v>
      </c>
      <c r="F2590" t="s">
        <v>20</v>
      </c>
      <c r="G2590" t="s">
        <v>182</v>
      </c>
      <c r="H2590">
        <v>15000000</v>
      </c>
      <c r="I2590">
        <v>1999</v>
      </c>
      <c r="J2590">
        <v>4.9000000000000004</v>
      </c>
    </row>
    <row r="2591" spans="1:10" x14ac:dyDescent="0.3">
      <c r="A2591" t="s">
        <v>1485</v>
      </c>
      <c r="B2591">
        <v>131</v>
      </c>
      <c r="C2591">
        <v>15700000</v>
      </c>
      <c r="D2591" t="s">
        <v>1424</v>
      </c>
      <c r="E2591" t="s">
        <v>7683</v>
      </c>
      <c r="F2591" t="s">
        <v>20</v>
      </c>
      <c r="G2591" t="s">
        <v>21</v>
      </c>
      <c r="H2591">
        <v>15000000</v>
      </c>
      <c r="I2591">
        <v>2008</v>
      </c>
      <c r="J2591">
        <v>7.6</v>
      </c>
    </row>
    <row r="2592" spans="1:10" x14ac:dyDescent="0.3">
      <c r="A2592" t="s">
        <v>7684</v>
      </c>
      <c r="B2592">
        <v>114</v>
      </c>
      <c r="C2592">
        <v>15100000</v>
      </c>
      <c r="D2592" t="s">
        <v>1446</v>
      </c>
      <c r="E2592" t="s">
        <v>7686</v>
      </c>
      <c r="F2592" t="s">
        <v>20</v>
      </c>
      <c r="G2592" t="s">
        <v>21</v>
      </c>
      <c r="H2592">
        <v>15000000</v>
      </c>
      <c r="I2592">
        <v>1984</v>
      </c>
      <c r="J2592">
        <v>6</v>
      </c>
    </row>
    <row r="2593" spans="1:10" x14ac:dyDescent="0.3">
      <c r="A2593" t="s">
        <v>5271</v>
      </c>
      <c r="B2593">
        <v>97</v>
      </c>
      <c r="C2593">
        <v>14938570</v>
      </c>
      <c r="D2593" t="s">
        <v>1007</v>
      </c>
      <c r="E2593" t="s">
        <v>7687</v>
      </c>
      <c r="F2593" t="s">
        <v>20</v>
      </c>
      <c r="G2593" t="s">
        <v>21</v>
      </c>
      <c r="H2593">
        <v>15000000</v>
      </c>
      <c r="I2593">
        <v>2012</v>
      </c>
      <c r="J2593">
        <v>6.2</v>
      </c>
    </row>
    <row r="2594" spans="1:10" x14ac:dyDescent="0.3">
      <c r="A2594" t="s">
        <v>6475</v>
      </c>
      <c r="B2594">
        <v>122</v>
      </c>
      <c r="C2594">
        <v>17237244</v>
      </c>
      <c r="D2594" t="s">
        <v>1392</v>
      </c>
      <c r="E2594" t="s">
        <v>7689</v>
      </c>
      <c r="F2594" t="s">
        <v>20</v>
      </c>
      <c r="G2594" t="s">
        <v>34</v>
      </c>
      <c r="H2594">
        <v>15000000</v>
      </c>
      <c r="I2594">
        <v>2014</v>
      </c>
      <c r="J2594">
        <v>6.8</v>
      </c>
    </row>
    <row r="2595" spans="1:10" x14ac:dyDescent="0.3">
      <c r="A2595" t="s">
        <v>7691</v>
      </c>
      <c r="B2595">
        <v>87</v>
      </c>
      <c r="C2595">
        <v>14249005</v>
      </c>
      <c r="D2595" t="s">
        <v>1099</v>
      </c>
      <c r="E2595" t="s">
        <v>7692</v>
      </c>
      <c r="F2595" t="s">
        <v>20</v>
      </c>
      <c r="G2595" t="s">
        <v>21</v>
      </c>
      <c r="H2595">
        <v>15000000</v>
      </c>
      <c r="I2595">
        <v>2001</v>
      </c>
      <c r="J2595">
        <v>4.5</v>
      </c>
    </row>
    <row r="2596" spans="1:10" x14ac:dyDescent="0.3">
      <c r="A2596" t="s">
        <v>7693</v>
      </c>
      <c r="B2596">
        <v>85</v>
      </c>
      <c r="C2596">
        <v>12701880</v>
      </c>
      <c r="D2596" t="s">
        <v>320</v>
      </c>
      <c r="E2596" t="s">
        <v>7696</v>
      </c>
      <c r="F2596" t="s">
        <v>20</v>
      </c>
      <c r="G2596" t="s">
        <v>21</v>
      </c>
      <c r="H2596">
        <v>15000000</v>
      </c>
      <c r="I2596">
        <v>2008</v>
      </c>
      <c r="J2596">
        <v>5.7</v>
      </c>
    </row>
    <row r="2597" spans="1:10" x14ac:dyDescent="0.3">
      <c r="A2597" t="s">
        <v>7698</v>
      </c>
      <c r="B2597">
        <v>85</v>
      </c>
      <c r="C2597">
        <v>10353690</v>
      </c>
      <c r="D2597" t="s">
        <v>2583</v>
      </c>
      <c r="E2597" t="s">
        <v>7699</v>
      </c>
      <c r="F2597" t="s">
        <v>20</v>
      </c>
      <c r="G2597" t="s">
        <v>21</v>
      </c>
      <c r="I2597">
        <v>2007</v>
      </c>
      <c r="J2597">
        <v>8.4</v>
      </c>
    </row>
    <row r="2598" spans="1:10" x14ac:dyDescent="0.3">
      <c r="A2598" t="s">
        <v>7701</v>
      </c>
      <c r="B2598">
        <v>101</v>
      </c>
      <c r="C2598">
        <v>12801190</v>
      </c>
      <c r="D2598" t="s">
        <v>16</v>
      </c>
      <c r="E2598" t="s">
        <v>7703</v>
      </c>
      <c r="F2598" t="s">
        <v>20</v>
      </c>
      <c r="G2598" t="s">
        <v>21</v>
      </c>
      <c r="H2598">
        <v>15000000</v>
      </c>
      <c r="I2598">
        <v>2000</v>
      </c>
      <c r="J2598">
        <v>4.5999999999999996</v>
      </c>
    </row>
    <row r="2599" spans="1:10" x14ac:dyDescent="0.3">
      <c r="A2599" t="s">
        <v>7705</v>
      </c>
      <c r="B2599">
        <v>121</v>
      </c>
      <c r="C2599">
        <v>12549485</v>
      </c>
      <c r="D2599" t="s">
        <v>7706</v>
      </c>
      <c r="E2599" t="s">
        <v>7707</v>
      </c>
      <c r="F2599" t="s">
        <v>20</v>
      </c>
      <c r="G2599" t="s">
        <v>21</v>
      </c>
      <c r="H2599">
        <v>15000000</v>
      </c>
      <c r="I2599">
        <v>2006</v>
      </c>
      <c r="J2599">
        <v>6.2</v>
      </c>
    </row>
    <row r="2600" spans="1:10" x14ac:dyDescent="0.3">
      <c r="A2600" t="s">
        <v>7708</v>
      </c>
      <c r="B2600">
        <v>107</v>
      </c>
      <c r="C2600">
        <v>13766014</v>
      </c>
      <c r="D2600" t="s">
        <v>146</v>
      </c>
      <c r="E2600" t="s">
        <v>7709</v>
      </c>
      <c r="F2600" t="s">
        <v>20</v>
      </c>
      <c r="G2600" t="s">
        <v>21</v>
      </c>
      <c r="H2600">
        <v>15000000</v>
      </c>
      <c r="I2600">
        <v>2011</v>
      </c>
      <c r="J2600">
        <v>7</v>
      </c>
    </row>
    <row r="2601" spans="1:10" x14ac:dyDescent="0.3">
      <c r="A2601" t="s">
        <v>7710</v>
      </c>
      <c r="B2601">
        <v>111</v>
      </c>
      <c r="C2601">
        <v>13034417</v>
      </c>
      <c r="D2601" t="s">
        <v>2423</v>
      </c>
      <c r="E2601" t="s">
        <v>7711</v>
      </c>
      <c r="F2601" t="s">
        <v>20</v>
      </c>
      <c r="G2601" t="s">
        <v>21</v>
      </c>
      <c r="H2601">
        <v>15000000</v>
      </c>
      <c r="I2601">
        <v>2009</v>
      </c>
      <c r="J2601">
        <v>6.9</v>
      </c>
    </row>
    <row r="2602" spans="1:10" x14ac:dyDescent="0.3">
      <c r="A2602" t="s">
        <v>7712</v>
      </c>
      <c r="B2602">
        <v>92</v>
      </c>
      <c r="C2602">
        <v>11632420</v>
      </c>
      <c r="D2602" t="s">
        <v>1392</v>
      </c>
      <c r="E2602" t="s">
        <v>7713</v>
      </c>
      <c r="F2602" t="s">
        <v>20</v>
      </c>
      <c r="G2602" t="s">
        <v>21</v>
      </c>
      <c r="I2602">
        <v>2001</v>
      </c>
      <c r="J2602">
        <v>6.1</v>
      </c>
    </row>
    <row r="2603" spans="1:10" x14ac:dyDescent="0.3">
      <c r="A2603" t="s">
        <v>7715</v>
      </c>
      <c r="B2603">
        <v>97</v>
      </c>
      <c r="C2603">
        <v>12212417</v>
      </c>
      <c r="D2603" t="s">
        <v>1007</v>
      </c>
      <c r="E2603" t="s">
        <v>7716</v>
      </c>
      <c r="F2603" t="s">
        <v>20</v>
      </c>
      <c r="G2603" t="s">
        <v>21</v>
      </c>
      <c r="H2603">
        <v>15000000</v>
      </c>
      <c r="I2603">
        <v>2003</v>
      </c>
      <c r="J2603">
        <v>6.7</v>
      </c>
    </row>
    <row r="2604" spans="1:10" x14ac:dyDescent="0.3">
      <c r="A2604" t="s">
        <v>1923</v>
      </c>
      <c r="B2604">
        <v>97</v>
      </c>
      <c r="C2604">
        <v>11614236</v>
      </c>
      <c r="D2604" t="s">
        <v>1099</v>
      </c>
      <c r="E2604" t="s">
        <v>7717</v>
      </c>
      <c r="F2604" t="s">
        <v>20</v>
      </c>
      <c r="G2604" t="s">
        <v>21</v>
      </c>
      <c r="H2604">
        <v>15000000</v>
      </c>
      <c r="I2604">
        <v>1999</v>
      </c>
      <c r="J2604">
        <v>5.6</v>
      </c>
    </row>
    <row r="2605" spans="1:10" x14ac:dyDescent="0.3">
      <c r="A2605" t="s">
        <v>4134</v>
      </c>
      <c r="B2605">
        <v>125</v>
      </c>
      <c r="C2605">
        <v>13337299</v>
      </c>
      <c r="D2605" t="s">
        <v>4020</v>
      </c>
      <c r="E2605" t="s">
        <v>7719</v>
      </c>
      <c r="F2605" t="s">
        <v>20</v>
      </c>
      <c r="G2605" t="s">
        <v>21</v>
      </c>
      <c r="H2605">
        <v>20000000</v>
      </c>
      <c r="I2605">
        <v>2004</v>
      </c>
      <c r="J2605">
        <v>6.6</v>
      </c>
    </row>
    <row r="2606" spans="1:10" x14ac:dyDescent="0.3">
      <c r="A2606" t="s">
        <v>2548</v>
      </c>
      <c r="B2606">
        <v>124</v>
      </c>
      <c r="C2606">
        <v>10763469</v>
      </c>
      <c r="D2606" t="s">
        <v>936</v>
      </c>
      <c r="E2606" t="s">
        <v>7721</v>
      </c>
      <c r="F2606" t="s">
        <v>20</v>
      </c>
      <c r="G2606" t="s">
        <v>21</v>
      </c>
      <c r="H2606">
        <v>15000000</v>
      </c>
      <c r="I2606">
        <v>1989</v>
      </c>
      <c r="J2606">
        <v>6.4</v>
      </c>
    </row>
    <row r="2607" spans="1:10" x14ac:dyDescent="0.3">
      <c r="A2607" t="s">
        <v>7722</v>
      </c>
      <c r="B2607">
        <v>76</v>
      </c>
      <c r="C2607">
        <v>11144518</v>
      </c>
      <c r="D2607" t="s">
        <v>5642</v>
      </c>
      <c r="E2607" t="s">
        <v>7724</v>
      </c>
      <c r="F2607" t="s">
        <v>20</v>
      </c>
      <c r="G2607" t="s">
        <v>182</v>
      </c>
      <c r="H2607">
        <v>15000000</v>
      </c>
      <c r="I2607">
        <v>1998</v>
      </c>
      <c r="J2607">
        <v>2.8</v>
      </c>
    </row>
    <row r="2608" spans="1:10" x14ac:dyDescent="0.3">
      <c r="A2608" t="s">
        <v>1136</v>
      </c>
      <c r="B2608">
        <v>107</v>
      </c>
      <c r="C2608">
        <v>15608545</v>
      </c>
      <c r="D2608" t="s">
        <v>878</v>
      </c>
      <c r="E2608" t="s">
        <v>7726</v>
      </c>
      <c r="F2608" t="s">
        <v>20</v>
      </c>
      <c r="G2608" t="s">
        <v>21</v>
      </c>
      <c r="H2608">
        <v>15000000</v>
      </c>
      <c r="I2608">
        <v>2012</v>
      </c>
      <c r="J2608">
        <v>5.4</v>
      </c>
    </row>
    <row r="2609" spans="1:10" x14ac:dyDescent="0.3">
      <c r="A2609" t="s">
        <v>676</v>
      </c>
      <c r="B2609">
        <v>91</v>
      </c>
      <c r="C2609">
        <v>10443316</v>
      </c>
      <c r="D2609" t="s">
        <v>936</v>
      </c>
      <c r="E2609" t="s">
        <v>7728</v>
      </c>
      <c r="F2609" t="s">
        <v>20</v>
      </c>
      <c r="G2609" t="s">
        <v>21</v>
      </c>
      <c r="H2609">
        <v>15000000</v>
      </c>
      <c r="I2609">
        <v>1998</v>
      </c>
      <c r="J2609">
        <v>5</v>
      </c>
    </row>
    <row r="2610" spans="1:10" x14ac:dyDescent="0.3">
      <c r="A2610" t="s">
        <v>7729</v>
      </c>
      <c r="B2610">
        <v>96</v>
      </c>
      <c r="C2610">
        <v>10494147</v>
      </c>
      <c r="D2610" t="s">
        <v>146</v>
      </c>
      <c r="E2610" t="s">
        <v>7730</v>
      </c>
      <c r="F2610" t="s">
        <v>20</v>
      </c>
      <c r="G2610" t="s">
        <v>21</v>
      </c>
      <c r="H2610">
        <v>15000000</v>
      </c>
      <c r="I2610">
        <v>2000</v>
      </c>
      <c r="J2610">
        <v>5.0999999999999996</v>
      </c>
    </row>
    <row r="2611" spans="1:10" x14ac:dyDescent="0.3">
      <c r="A2611" t="s">
        <v>1809</v>
      </c>
      <c r="B2611">
        <v>142</v>
      </c>
      <c r="C2611">
        <v>9929000</v>
      </c>
      <c r="D2611" t="s">
        <v>1216</v>
      </c>
      <c r="E2611" t="s">
        <v>7731</v>
      </c>
      <c r="F2611" t="s">
        <v>20</v>
      </c>
      <c r="G2611" t="s">
        <v>34</v>
      </c>
      <c r="H2611">
        <v>15000000</v>
      </c>
      <c r="I2611">
        <v>1985</v>
      </c>
      <c r="J2611">
        <v>8</v>
      </c>
    </row>
    <row r="2612" spans="1:10" x14ac:dyDescent="0.3">
      <c r="A2612" t="s">
        <v>7041</v>
      </c>
      <c r="B2612">
        <v>103</v>
      </c>
      <c r="C2612">
        <v>10411980</v>
      </c>
      <c r="D2612" t="s">
        <v>7732</v>
      </c>
      <c r="E2612" t="s">
        <v>7733</v>
      </c>
      <c r="F2612" t="s">
        <v>20</v>
      </c>
      <c r="G2612" t="s">
        <v>21</v>
      </c>
      <c r="H2612">
        <v>15000000</v>
      </c>
      <c r="I2612">
        <v>2004</v>
      </c>
      <c r="J2612">
        <v>5.9</v>
      </c>
    </row>
    <row r="2613" spans="1:10" x14ac:dyDescent="0.3">
      <c r="A2613" t="s">
        <v>2699</v>
      </c>
      <c r="B2613">
        <v>117</v>
      </c>
      <c r="C2613">
        <v>17439163</v>
      </c>
      <c r="D2613" t="s">
        <v>678</v>
      </c>
      <c r="E2613" t="s">
        <v>7738</v>
      </c>
      <c r="F2613" t="s">
        <v>20</v>
      </c>
      <c r="G2613" t="s">
        <v>21</v>
      </c>
      <c r="H2613">
        <v>15000000</v>
      </c>
      <c r="I2613">
        <v>1998</v>
      </c>
      <c r="J2613">
        <v>8.1999999999999993</v>
      </c>
    </row>
    <row r="2614" spans="1:10" x14ac:dyDescent="0.3">
      <c r="A2614" t="s">
        <v>7739</v>
      </c>
      <c r="B2614">
        <v>116</v>
      </c>
      <c r="C2614">
        <v>9396487</v>
      </c>
      <c r="D2614" t="s">
        <v>3846</v>
      </c>
      <c r="E2614" t="s">
        <v>7740</v>
      </c>
      <c r="F2614" t="s">
        <v>20</v>
      </c>
      <c r="G2614" t="s">
        <v>21</v>
      </c>
      <c r="H2614">
        <v>15000000</v>
      </c>
      <c r="I2614">
        <v>2006</v>
      </c>
      <c r="J2614">
        <v>7</v>
      </c>
    </row>
    <row r="2615" spans="1:10" x14ac:dyDescent="0.3">
      <c r="A2615" t="s">
        <v>2038</v>
      </c>
      <c r="B2615">
        <v>118</v>
      </c>
      <c r="C2615">
        <v>9059588</v>
      </c>
      <c r="D2615" t="s">
        <v>3299</v>
      </c>
      <c r="E2615" t="s">
        <v>7742</v>
      </c>
      <c r="F2615" t="s">
        <v>20</v>
      </c>
      <c r="G2615" t="s">
        <v>21</v>
      </c>
      <c r="H2615">
        <v>15000000</v>
      </c>
      <c r="I2615">
        <v>2002</v>
      </c>
      <c r="J2615">
        <v>6.6</v>
      </c>
    </row>
    <row r="2616" spans="1:10" x14ac:dyDescent="0.3">
      <c r="A2616" t="s">
        <v>5685</v>
      </c>
      <c r="B2616">
        <v>108</v>
      </c>
      <c r="C2616">
        <v>9172810</v>
      </c>
      <c r="D2616" t="s">
        <v>7744</v>
      </c>
      <c r="E2616" t="s">
        <v>7745</v>
      </c>
      <c r="F2616" t="s">
        <v>20</v>
      </c>
      <c r="G2616" t="s">
        <v>21</v>
      </c>
      <c r="H2616">
        <v>16000000</v>
      </c>
      <c r="I2616">
        <v>2007</v>
      </c>
      <c r="J2616">
        <v>6.7</v>
      </c>
    </row>
    <row r="2617" spans="1:10" x14ac:dyDescent="0.3">
      <c r="A2617" t="s">
        <v>7747</v>
      </c>
      <c r="B2617">
        <v>94</v>
      </c>
      <c r="C2617">
        <v>8735529</v>
      </c>
      <c r="D2617" t="s">
        <v>936</v>
      </c>
      <c r="E2617" t="s">
        <v>7748</v>
      </c>
      <c r="F2617" t="s">
        <v>20</v>
      </c>
      <c r="G2617" t="s">
        <v>21</v>
      </c>
      <c r="H2617">
        <v>15000000</v>
      </c>
      <c r="I2617">
        <v>2000</v>
      </c>
      <c r="J2617">
        <v>5.5</v>
      </c>
    </row>
    <row r="2618" spans="1:10" x14ac:dyDescent="0.3">
      <c r="A2618" t="s">
        <v>7750</v>
      </c>
      <c r="B2618">
        <v>97</v>
      </c>
      <c r="C2618">
        <v>8586376</v>
      </c>
      <c r="D2618" t="s">
        <v>1099</v>
      </c>
      <c r="E2618" t="s">
        <v>7751</v>
      </c>
      <c r="F2618" t="s">
        <v>20</v>
      </c>
      <c r="G2618" t="s">
        <v>21</v>
      </c>
      <c r="H2618">
        <v>20000000</v>
      </c>
      <c r="I2618">
        <v>2002</v>
      </c>
      <c r="J2618">
        <v>4.9000000000000004</v>
      </c>
    </row>
    <row r="2619" spans="1:10" x14ac:dyDescent="0.3">
      <c r="A2619" t="s">
        <v>3722</v>
      </c>
      <c r="B2619">
        <v>97</v>
      </c>
      <c r="C2619">
        <v>8378141</v>
      </c>
      <c r="D2619" t="s">
        <v>936</v>
      </c>
      <c r="E2619" t="s">
        <v>7752</v>
      </c>
      <c r="F2619" t="s">
        <v>20</v>
      </c>
      <c r="G2619" t="s">
        <v>34</v>
      </c>
      <c r="H2619">
        <v>15000000</v>
      </c>
      <c r="I2619">
        <v>2002</v>
      </c>
      <c r="J2619">
        <v>6.9</v>
      </c>
    </row>
    <row r="2620" spans="1:10" x14ac:dyDescent="0.3">
      <c r="A2620" t="s">
        <v>7753</v>
      </c>
      <c r="B2620">
        <v>99</v>
      </c>
      <c r="D2620" t="s">
        <v>6414</v>
      </c>
      <c r="E2620" t="s">
        <v>7754</v>
      </c>
      <c r="F2620" t="s">
        <v>20</v>
      </c>
      <c r="G2620" t="s">
        <v>21</v>
      </c>
      <c r="I2620">
        <v>1998</v>
      </c>
      <c r="J2620">
        <v>7.4</v>
      </c>
    </row>
    <row r="2621" spans="1:10" x14ac:dyDescent="0.3">
      <c r="A2621" t="s">
        <v>7756</v>
      </c>
      <c r="B2621">
        <v>91</v>
      </c>
      <c r="C2621">
        <v>8080116</v>
      </c>
      <c r="D2621" t="s">
        <v>1540</v>
      </c>
      <c r="E2621" t="s">
        <v>7757</v>
      </c>
      <c r="F2621" t="s">
        <v>20</v>
      </c>
      <c r="G2621" t="s">
        <v>21</v>
      </c>
      <c r="H2621">
        <v>15000000</v>
      </c>
      <c r="I2621">
        <v>2006</v>
      </c>
      <c r="J2621">
        <v>5.6</v>
      </c>
    </row>
    <row r="2622" spans="1:10" x14ac:dyDescent="0.3">
      <c r="A2622" t="s">
        <v>7758</v>
      </c>
      <c r="B2622">
        <v>107</v>
      </c>
      <c r="C2622">
        <v>7757130</v>
      </c>
      <c r="D2622" t="s">
        <v>5554</v>
      </c>
      <c r="E2622" t="s">
        <v>7761</v>
      </c>
      <c r="F2622" t="s">
        <v>20</v>
      </c>
      <c r="G2622" t="s">
        <v>34</v>
      </c>
      <c r="H2622">
        <v>15000000</v>
      </c>
      <c r="I2622">
        <v>2008</v>
      </c>
      <c r="J2622">
        <v>8</v>
      </c>
    </row>
    <row r="2623" spans="1:10" x14ac:dyDescent="0.3">
      <c r="A2623" t="s">
        <v>7763</v>
      </c>
      <c r="B2623">
        <v>95</v>
      </c>
      <c r="C2623">
        <v>9123834</v>
      </c>
      <c r="D2623" t="s">
        <v>1106</v>
      </c>
      <c r="E2623" t="s">
        <v>7764</v>
      </c>
      <c r="F2623" t="s">
        <v>20</v>
      </c>
      <c r="G2623" t="s">
        <v>21</v>
      </c>
      <c r="H2623">
        <v>15000000</v>
      </c>
      <c r="I2623">
        <v>2013</v>
      </c>
      <c r="J2623">
        <v>5.3</v>
      </c>
    </row>
    <row r="2624" spans="1:10" x14ac:dyDescent="0.3">
      <c r="A2624" t="s">
        <v>7766</v>
      </c>
      <c r="B2624">
        <v>102</v>
      </c>
      <c r="C2624">
        <v>6409206</v>
      </c>
      <c r="D2624" t="s">
        <v>3970</v>
      </c>
      <c r="E2624" t="s">
        <v>7767</v>
      </c>
      <c r="F2624" t="s">
        <v>20</v>
      </c>
      <c r="G2624" t="s">
        <v>21</v>
      </c>
      <c r="H2624">
        <v>15000000</v>
      </c>
      <c r="I2624">
        <v>2008</v>
      </c>
      <c r="J2624">
        <v>6.2</v>
      </c>
    </row>
    <row r="2625" spans="1:10" x14ac:dyDescent="0.3">
      <c r="A2625" t="s">
        <v>7768</v>
      </c>
      <c r="B2625">
        <v>88</v>
      </c>
      <c r="C2625">
        <v>6373693</v>
      </c>
      <c r="D2625" t="s">
        <v>1106</v>
      </c>
      <c r="E2625" t="s">
        <v>7769</v>
      </c>
      <c r="F2625" t="s">
        <v>20</v>
      </c>
      <c r="G2625" t="s">
        <v>21</v>
      </c>
      <c r="H2625">
        <v>15000000</v>
      </c>
      <c r="I2625">
        <v>2009</v>
      </c>
      <c r="J2625">
        <v>5.3</v>
      </c>
    </row>
    <row r="2626" spans="1:10" x14ac:dyDescent="0.3">
      <c r="A2626" t="s">
        <v>3758</v>
      </c>
      <c r="B2626">
        <v>106</v>
      </c>
      <c r="C2626">
        <v>7556708</v>
      </c>
      <c r="D2626" t="s">
        <v>2190</v>
      </c>
      <c r="E2626" t="s">
        <v>7770</v>
      </c>
      <c r="F2626" t="s">
        <v>20</v>
      </c>
      <c r="G2626" t="s">
        <v>21</v>
      </c>
      <c r="H2626">
        <v>15000000</v>
      </c>
      <c r="I2626">
        <v>2012</v>
      </c>
      <c r="J2626">
        <v>6.6</v>
      </c>
    </row>
    <row r="2627" spans="1:10" x14ac:dyDescent="0.3">
      <c r="A2627" t="s">
        <v>2548</v>
      </c>
      <c r="B2627">
        <v>92</v>
      </c>
      <c r="C2627">
        <v>5306447</v>
      </c>
      <c r="D2627" t="s">
        <v>1106</v>
      </c>
      <c r="E2627" t="s">
        <v>7771</v>
      </c>
      <c r="F2627" t="s">
        <v>20</v>
      </c>
      <c r="G2627" t="s">
        <v>21</v>
      </c>
      <c r="H2627">
        <v>15000000</v>
      </c>
      <c r="I2627">
        <v>2009</v>
      </c>
      <c r="J2627">
        <v>7.2</v>
      </c>
    </row>
    <row r="2628" spans="1:10" x14ac:dyDescent="0.3">
      <c r="A2628" t="s">
        <v>7773</v>
      </c>
      <c r="B2628">
        <v>105</v>
      </c>
      <c r="C2628">
        <v>5217498</v>
      </c>
      <c r="D2628" t="s">
        <v>1265</v>
      </c>
      <c r="E2628" t="s">
        <v>7774</v>
      </c>
      <c r="F2628" t="s">
        <v>20</v>
      </c>
      <c r="G2628" t="s">
        <v>21</v>
      </c>
      <c r="H2628">
        <v>15000000</v>
      </c>
      <c r="I2628">
        <v>2000</v>
      </c>
      <c r="J2628">
        <v>4.5999999999999996</v>
      </c>
    </row>
    <row r="2629" spans="1:10" x14ac:dyDescent="0.3">
      <c r="A2629" t="s">
        <v>7481</v>
      </c>
      <c r="B2629">
        <v>107</v>
      </c>
      <c r="C2629">
        <v>5023275</v>
      </c>
      <c r="D2629" t="s">
        <v>7775</v>
      </c>
      <c r="E2629" t="s">
        <v>7776</v>
      </c>
      <c r="F2629" t="s">
        <v>20</v>
      </c>
      <c r="G2629" t="s">
        <v>966</v>
      </c>
      <c r="H2629">
        <v>15000000</v>
      </c>
      <c r="I2629">
        <v>2005</v>
      </c>
      <c r="J2629">
        <v>7.5</v>
      </c>
    </row>
    <row r="2630" spans="1:10" x14ac:dyDescent="0.3">
      <c r="A2630" t="s">
        <v>7778</v>
      </c>
      <c r="B2630">
        <v>120</v>
      </c>
      <c r="C2630">
        <v>4956401</v>
      </c>
      <c r="D2630" t="s">
        <v>2183</v>
      </c>
      <c r="E2630" t="s">
        <v>7779</v>
      </c>
      <c r="F2630" t="s">
        <v>20</v>
      </c>
      <c r="G2630" t="s">
        <v>966</v>
      </c>
      <c r="H2630">
        <v>15000000</v>
      </c>
      <c r="I2630">
        <v>1999</v>
      </c>
      <c r="J2630">
        <v>6.5</v>
      </c>
    </row>
    <row r="2631" spans="1:10" x14ac:dyDescent="0.3">
      <c r="A2631" t="s">
        <v>169</v>
      </c>
      <c r="B2631">
        <v>103</v>
      </c>
      <c r="C2631">
        <v>4235837</v>
      </c>
      <c r="D2631" t="s">
        <v>7417</v>
      </c>
      <c r="E2631" t="s">
        <v>7781</v>
      </c>
      <c r="F2631" t="s">
        <v>20</v>
      </c>
      <c r="G2631" t="s">
        <v>21</v>
      </c>
      <c r="H2631">
        <v>15000000</v>
      </c>
      <c r="I2631">
        <v>2005</v>
      </c>
      <c r="J2631">
        <v>7.6</v>
      </c>
    </row>
    <row r="2632" spans="1:10" x14ac:dyDescent="0.3">
      <c r="A2632" t="s">
        <v>7782</v>
      </c>
      <c r="B2632">
        <v>92</v>
      </c>
      <c r="C2632">
        <v>4002955</v>
      </c>
      <c r="D2632" t="s">
        <v>4917</v>
      </c>
      <c r="E2632" t="s">
        <v>7783</v>
      </c>
      <c r="F2632" t="s">
        <v>20</v>
      </c>
      <c r="G2632" t="s">
        <v>21</v>
      </c>
      <c r="H2632">
        <v>20000000</v>
      </c>
      <c r="I2632">
        <v>1999</v>
      </c>
      <c r="J2632">
        <v>6.2</v>
      </c>
    </row>
    <row r="2633" spans="1:10" x14ac:dyDescent="0.3">
      <c r="A2633" t="s">
        <v>3653</v>
      </c>
      <c r="B2633">
        <v>147</v>
      </c>
      <c r="C2633">
        <v>7219578</v>
      </c>
      <c r="D2633" t="s">
        <v>1265</v>
      </c>
      <c r="E2633" t="s">
        <v>7784</v>
      </c>
      <c r="F2633" t="s">
        <v>20</v>
      </c>
      <c r="G2633" t="s">
        <v>966</v>
      </c>
      <c r="H2633">
        <v>15000000</v>
      </c>
      <c r="I2633">
        <v>2001</v>
      </c>
      <c r="J2633">
        <v>8</v>
      </c>
    </row>
    <row r="2634" spans="1:10" x14ac:dyDescent="0.3">
      <c r="A2634" t="s">
        <v>7785</v>
      </c>
      <c r="B2634">
        <v>98</v>
      </c>
      <c r="C2634">
        <v>3525161</v>
      </c>
      <c r="D2634" t="s">
        <v>7786</v>
      </c>
      <c r="E2634" t="s">
        <v>7787</v>
      </c>
      <c r="F2634" t="s">
        <v>20</v>
      </c>
      <c r="G2634" t="s">
        <v>21</v>
      </c>
      <c r="I2634">
        <v>2007</v>
      </c>
      <c r="J2634">
        <v>5.5</v>
      </c>
    </row>
    <row r="2635" spans="1:10" x14ac:dyDescent="0.3">
      <c r="A2635" t="s">
        <v>2548</v>
      </c>
      <c r="B2635">
        <v>98</v>
      </c>
      <c r="C2635">
        <v>3247816</v>
      </c>
      <c r="D2635" t="s">
        <v>936</v>
      </c>
      <c r="E2635" t="s">
        <v>7789</v>
      </c>
      <c r="F2635" t="s">
        <v>20</v>
      </c>
      <c r="G2635" t="s">
        <v>21</v>
      </c>
      <c r="H2635">
        <v>22000000</v>
      </c>
      <c r="I2635">
        <v>2010</v>
      </c>
      <c r="J2635">
        <v>6.3</v>
      </c>
    </row>
    <row r="2636" spans="1:10" x14ac:dyDescent="0.3">
      <c r="A2636" t="s">
        <v>7790</v>
      </c>
      <c r="B2636">
        <v>103</v>
      </c>
      <c r="C2636">
        <v>2412045</v>
      </c>
      <c r="D2636" t="s">
        <v>3429</v>
      </c>
      <c r="E2636" t="s">
        <v>7791</v>
      </c>
      <c r="F2636" t="s">
        <v>20</v>
      </c>
      <c r="G2636" t="s">
        <v>34</v>
      </c>
      <c r="H2636">
        <v>15000000</v>
      </c>
      <c r="I2636">
        <v>2010</v>
      </c>
      <c r="J2636">
        <v>7.2</v>
      </c>
    </row>
    <row r="2637" spans="1:10" x14ac:dyDescent="0.3">
      <c r="A2637" t="s">
        <v>7794</v>
      </c>
      <c r="B2637">
        <v>111</v>
      </c>
      <c r="C2637">
        <v>2203641</v>
      </c>
      <c r="D2637" t="s">
        <v>1403</v>
      </c>
      <c r="E2637" t="s">
        <v>7795</v>
      </c>
      <c r="F2637" t="s">
        <v>20</v>
      </c>
      <c r="G2637" t="s">
        <v>2292</v>
      </c>
      <c r="H2637">
        <v>15000000</v>
      </c>
      <c r="I2637">
        <v>2008</v>
      </c>
      <c r="J2637">
        <v>6.7</v>
      </c>
    </row>
    <row r="2638" spans="1:10" x14ac:dyDescent="0.3">
      <c r="A2638" t="s">
        <v>7797</v>
      </c>
      <c r="B2638">
        <v>98</v>
      </c>
      <c r="C2638">
        <v>1953732</v>
      </c>
      <c r="D2638" t="s">
        <v>897</v>
      </c>
      <c r="E2638" t="s">
        <v>7798</v>
      </c>
      <c r="F2638" t="s">
        <v>20</v>
      </c>
      <c r="G2638" t="s">
        <v>21</v>
      </c>
      <c r="H2638">
        <v>15000000</v>
      </c>
      <c r="I2638">
        <v>1986</v>
      </c>
      <c r="J2638">
        <v>5.3</v>
      </c>
    </row>
    <row r="2639" spans="1:10" x14ac:dyDescent="0.3">
      <c r="A2639" t="s">
        <v>7800</v>
      </c>
      <c r="B2639">
        <v>111</v>
      </c>
      <c r="C2639">
        <v>1954202</v>
      </c>
      <c r="D2639" t="s">
        <v>5554</v>
      </c>
      <c r="E2639" t="s">
        <v>7801</v>
      </c>
      <c r="F2639" t="s">
        <v>20</v>
      </c>
      <c r="G2639" t="s">
        <v>21</v>
      </c>
      <c r="H2639">
        <v>15000000</v>
      </c>
      <c r="I2639">
        <v>1999</v>
      </c>
      <c r="J2639">
        <v>6.3</v>
      </c>
    </row>
    <row r="2640" spans="1:10" x14ac:dyDescent="0.3">
      <c r="A2640" t="s">
        <v>7146</v>
      </c>
      <c r="B2640">
        <v>111</v>
      </c>
      <c r="C2640">
        <v>1294640</v>
      </c>
      <c r="D2640" t="s">
        <v>4102</v>
      </c>
      <c r="E2640" t="s">
        <v>7802</v>
      </c>
      <c r="F2640" t="s">
        <v>20</v>
      </c>
      <c r="G2640" t="s">
        <v>21</v>
      </c>
      <c r="H2640">
        <v>15000000</v>
      </c>
      <c r="I2640">
        <v>2007</v>
      </c>
      <c r="J2640">
        <v>6.5</v>
      </c>
    </row>
    <row r="2641" spans="1:10" x14ac:dyDescent="0.3">
      <c r="A2641" t="s">
        <v>7803</v>
      </c>
      <c r="B2641">
        <v>100</v>
      </c>
      <c r="D2641" t="s">
        <v>1740</v>
      </c>
      <c r="E2641" t="s">
        <v>7806</v>
      </c>
      <c r="F2641" t="s">
        <v>20</v>
      </c>
      <c r="G2641" t="s">
        <v>7808</v>
      </c>
      <c r="I2641">
        <v>2014</v>
      </c>
      <c r="J2641">
        <v>5.6</v>
      </c>
    </row>
    <row r="2642" spans="1:10" x14ac:dyDescent="0.3">
      <c r="A2642" t="s">
        <v>5233</v>
      </c>
      <c r="B2642">
        <v>116</v>
      </c>
      <c r="C2642">
        <v>819852</v>
      </c>
      <c r="D2642" t="s">
        <v>2588</v>
      </c>
      <c r="E2642" t="s">
        <v>7809</v>
      </c>
      <c r="F2642" t="s">
        <v>20</v>
      </c>
      <c r="G2642" t="s">
        <v>182</v>
      </c>
      <c r="I2642">
        <v>1999</v>
      </c>
      <c r="J2642">
        <v>7</v>
      </c>
    </row>
    <row r="2643" spans="1:10" x14ac:dyDescent="0.3">
      <c r="A2643" t="s">
        <v>7810</v>
      </c>
      <c r="B2643">
        <v>145</v>
      </c>
      <c r="C2643">
        <v>26435</v>
      </c>
      <c r="D2643" t="s">
        <v>1216</v>
      </c>
      <c r="E2643" t="s">
        <v>7813</v>
      </c>
      <c r="F2643" t="s">
        <v>5288</v>
      </c>
      <c r="G2643" t="s">
        <v>520</v>
      </c>
      <c r="H2643">
        <v>6000000</v>
      </c>
      <c r="I2643">
        <v>1927</v>
      </c>
      <c r="J2643">
        <v>8.3000000000000007</v>
      </c>
    </row>
    <row r="2644" spans="1:10" x14ac:dyDescent="0.3">
      <c r="A2644" t="s">
        <v>3121</v>
      </c>
      <c r="B2644">
        <v>84</v>
      </c>
      <c r="C2644">
        <v>1197786</v>
      </c>
      <c r="D2644" t="s">
        <v>227</v>
      </c>
      <c r="E2644" t="s">
        <v>7815</v>
      </c>
      <c r="F2644" t="s">
        <v>965</v>
      </c>
      <c r="G2644" t="s">
        <v>966</v>
      </c>
      <c r="H2644">
        <v>12000000</v>
      </c>
      <c r="I2644">
        <v>2004</v>
      </c>
      <c r="J2644">
        <v>7.2</v>
      </c>
    </row>
    <row r="2645" spans="1:10" x14ac:dyDescent="0.3">
      <c r="A2645" t="s">
        <v>3233</v>
      </c>
      <c r="B2645">
        <v>115</v>
      </c>
      <c r="C2645">
        <v>529766</v>
      </c>
      <c r="D2645" t="s">
        <v>1272</v>
      </c>
      <c r="E2645" t="s">
        <v>7817</v>
      </c>
      <c r="F2645" t="s">
        <v>20</v>
      </c>
      <c r="G2645" t="s">
        <v>21</v>
      </c>
      <c r="H2645">
        <v>7000000</v>
      </c>
      <c r="I2645">
        <v>1995</v>
      </c>
      <c r="J2645">
        <v>6.8</v>
      </c>
    </row>
    <row r="2646" spans="1:10" x14ac:dyDescent="0.3">
      <c r="A2646" t="s">
        <v>7818</v>
      </c>
      <c r="B2646">
        <v>105</v>
      </c>
      <c r="C2646">
        <v>613556</v>
      </c>
      <c r="D2646" t="s">
        <v>526</v>
      </c>
      <c r="E2646" t="s">
        <v>7819</v>
      </c>
      <c r="F2646" t="s">
        <v>1279</v>
      </c>
      <c r="G2646" t="s">
        <v>7517</v>
      </c>
      <c r="H2646">
        <v>15000000</v>
      </c>
      <c r="I2646">
        <v>2015</v>
      </c>
      <c r="J2646">
        <v>6.4</v>
      </c>
    </row>
    <row r="2647" spans="1:10" x14ac:dyDescent="0.3">
      <c r="A2647" t="s">
        <v>7163</v>
      </c>
      <c r="B2647">
        <v>98</v>
      </c>
      <c r="C2647">
        <v>353743</v>
      </c>
      <c r="D2647" t="s">
        <v>7821</v>
      </c>
      <c r="E2647" t="s">
        <v>7822</v>
      </c>
      <c r="F2647" t="s">
        <v>20</v>
      </c>
      <c r="G2647" t="s">
        <v>34</v>
      </c>
      <c r="H2647">
        <v>15000000</v>
      </c>
      <c r="I2647">
        <v>2001</v>
      </c>
      <c r="J2647">
        <v>6.9</v>
      </c>
    </row>
    <row r="2648" spans="1:10" x14ac:dyDescent="0.3">
      <c r="A2648" t="s">
        <v>7823</v>
      </c>
      <c r="B2648">
        <v>99</v>
      </c>
      <c r="C2648">
        <v>502028</v>
      </c>
      <c r="D2648" t="s">
        <v>1265</v>
      </c>
      <c r="E2648" t="s">
        <v>7826</v>
      </c>
      <c r="F2648" t="s">
        <v>3516</v>
      </c>
      <c r="G2648" t="s">
        <v>4410</v>
      </c>
      <c r="I2648">
        <v>2003</v>
      </c>
      <c r="J2648">
        <v>8</v>
      </c>
    </row>
    <row r="2649" spans="1:10" x14ac:dyDescent="0.3">
      <c r="A2649" t="s">
        <v>7828</v>
      </c>
      <c r="B2649">
        <v>110</v>
      </c>
      <c r="C2649">
        <v>102055</v>
      </c>
      <c r="D2649" t="s">
        <v>878</v>
      </c>
      <c r="E2649" t="s">
        <v>7831</v>
      </c>
      <c r="F2649" t="s">
        <v>7833</v>
      </c>
      <c r="G2649" t="s">
        <v>7834</v>
      </c>
      <c r="H2649">
        <v>300000000</v>
      </c>
      <c r="I2649">
        <v>2008</v>
      </c>
      <c r="J2649">
        <v>6.2</v>
      </c>
    </row>
    <row r="2650" spans="1:10" x14ac:dyDescent="0.3">
      <c r="A2650" t="s">
        <v>4812</v>
      </c>
      <c r="B2650">
        <v>97</v>
      </c>
      <c r="C2650">
        <v>122288</v>
      </c>
      <c r="D2650" t="s">
        <v>7836</v>
      </c>
      <c r="E2650" t="s">
        <v>7837</v>
      </c>
      <c r="F2650" t="s">
        <v>20</v>
      </c>
      <c r="G2650" t="s">
        <v>34</v>
      </c>
      <c r="I2650">
        <v>2010</v>
      </c>
      <c r="J2650">
        <v>6.4</v>
      </c>
    </row>
    <row r="2651" spans="1:10" x14ac:dyDescent="0.3">
      <c r="A2651" t="s">
        <v>3628</v>
      </c>
      <c r="B2651">
        <v>88</v>
      </c>
      <c r="D2651" t="s">
        <v>622</v>
      </c>
      <c r="E2651" t="s">
        <v>7839</v>
      </c>
      <c r="F2651" t="s">
        <v>20</v>
      </c>
      <c r="G2651" t="s">
        <v>182</v>
      </c>
      <c r="H2651">
        <v>9000000</v>
      </c>
      <c r="I2651">
        <v>1996</v>
      </c>
      <c r="J2651">
        <v>5.6</v>
      </c>
    </row>
    <row r="2652" spans="1:10" x14ac:dyDescent="0.3">
      <c r="A2652" t="s">
        <v>7841</v>
      </c>
      <c r="B2652">
        <v>103</v>
      </c>
      <c r="C2652">
        <v>73548</v>
      </c>
      <c r="D2652" t="s">
        <v>5720</v>
      </c>
      <c r="E2652" t="s">
        <v>7842</v>
      </c>
      <c r="F2652" t="s">
        <v>20</v>
      </c>
      <c r="G2652" t="s">
        <v>21</v>
      </c>
      <c r="H2652">
        <v>15000000</v>
      </c>
      <c r="I2652">
        <v>2008</v>
      </c>
      <c r="J2652">
        <v>6.1</v>
      </c>
    </row>
    <row r="2653" spans="1:10" x14ac:dyDescent="0.3">
      <c r="A2653" t="s">
        <v>7843</v>
      </c>
      <c r="B2653">
        <v>104</v>
      </c>
      <c r="D2653" t="s">
        <v>3692</v>
      </c>
      <c r="E2653" t="s">
        <v>7844</v>
      </c>
      <c r="F2653" t="s">
        <v>20</v>
      </c>
      <c r="G2653" t="s">
        <v>4953</v>
      </c>
      <c r="H2653">
        <v>15000000</v>
      </c>
      <c r="I2653">
        <v>2011</v>
      </c>
      <c r="J2653">
        <v>6</v>
      </c>
    </row>
    <row r="2654" spans="1:10" x14ac:dyDescent="0.3">
      <c r="A2654" t="s">
        <v>7846</v>
      </c>
      <c r="B2654">
        <v>90</v>
      </c>
      <c r="C2654">
        <v>28870</v>
      </c>
      <c r="D2654" t="s">
        <v>1392</v>
      </c>
      <c r="E2654" t="s">
        <v>7847</v>
      </c>
      <c r="F2654" t="s">
        <v>20</v>
      </c>
      <c r="G2654" t="s">
        <v>21</v>
      </c>
      <c r="H2654">
        <v>15000000</v>
      </c>
      <c r="I2654">
        <v>2011</v>
      </c>
      <c r="J2654">
        <v>5.0999999999999996</v>
      </c>
    </row>
    <row r="2655" spans="1:10" x14ac:dyDescent="0.3">
      <c r="A2655" t="s">
        <v>7848</v>
      </c>
      <c r="B2655">
        <v>105</v>
      </c>
      <c r="C2655">
        <v>22723</v>
      </c>
      <c r="D2655" t="s">
        <v>7849</v>
      </c>
      <c r="E2655" t="s">
        <v>7850</v>
      </c>
      <c r="F2655" t="s">
        <v>20</v>
      </c>
      <c r="G2655" t="s">
        <v>520</v>
      </c>
      <c r="H2655">
        <v>25000000</v>
      </c>
      <c r="I2655">
        <v>2001</v>
      </c>
      <c r="J2655">
        <v>4.5</v>
      </c>
    </row>
    <row r="2656" spans="1:10" x14ac:dyDescent="0.3">
      <c r="A2656" t="s">
        <v>7852</v>
      </c>
      <c r="B2656">
        <v>93</v>
      </c>
      <c r="C2656">
        <v>20380</v>
      </c>
      <c r="D2656" t="s">
        <v>7854</v>
      </c>
      <c r="E2656" t="s">
        <v>7855</v>
      </c>
      <c r="F2656" t="s">
        <v>20</v>
      </c>
      <c r="G2656" t="s">
        <v>21</v>
      </c>
      <c r="H2656">
        <v>15000000</v>
      </c>
      <c r="I2656">
        <v>2007</v>
      </c>
      <c r="J2656">
        <v>5.9</v>
      </c>
    </row>
    <row r="2657" spans="1:10" x14ac:dyDescent="0.3">
      <c r="A2657" t="s">
        <v>7856</v>
      </c>
      <c r="B2657">
        <v>141</v>
      </c>
      <c r="D2657" t="s">
        <v>7858</v>
      </c>
      <c r="E2657" t="s">
        <v>7859</v>
      </c>
      <c r="F2657" t="s">
        <v>20</v>
      </c>
      <c r="G2657" t="s">
        <v>7860</v>
      </c>
      <c r="I2657">
        <v>2008</v>
      </c>
      <c r="J2657">
        <v>6</v>
      </c>
    </row>
    <row r="2658" spans="1:10" x14ac:dyDescent="0.3">
      <c r="A2658" t="s">
        <v>7861</v>
      </c>
      <c r="B2658">
        <v>85</v>
      </c>
      <c r="D2658" t="s">
        <v>1835</v>
      </c>
      <c r="E2658" t="s">
        <v>7862</v>
      </c>
      <c r="F2658" t="s">
        <v>20</v>
      </c>
      <c r="G2658" t="s">
        <v>4953</v>
      </c>
      <c r="H2658">
        <v>20000000</v>
      </c>
      <c r="I2658">
        <v>2013</v>
      </c>
      <c r="J2658">
        <v>5.8</v>
      </c>
    </row>
    <row r="2659" spans="1:10" x14ac:dyDescent="0.3">
      <c r="A2659" t="s">
        <v>7863</v>
      </c>
      <c r="B2659">
        <v>109</v>
      </c>
      <c r="D2659" t="s">
        <v>1823</v>
      </c>
      <c r="E2659" t="s">
        <v>7864</v>
      </c>
      <c r="F2659" t="s">
        <v>20</v>
      </c>
      <c r="G2659" t="s">
        <v>7865</v>
      </c>
      <c r="H2659">
        <v>7000000</v>
      </c>
      <c r="I2659">
        <v>2014</v>
      </c>
      <c r="J2659">
        <v>6.1</v>
      </c>
    </row>
    <row r="2660" spans="1:10" x14ac:dyDescent="0.3">
      <c r="A2660" t="s">
        <v>7866</v>
      </c>
      <c r="B2660">
        <v>105</v>
      </c>
      <c r="D2660" t="s">
        <v>24</v>
      </c>
      <c r="E2660" t="s">
        <v>7868</v>
      </c>
      <c r="F2660" t="s">
        <v>20</v>
      </c>
      <c r="G2660" t="s">
        <v>520</v>
      </c>
      <c r="H2660">
        <v>15000000</v>
      </c>
      <c r="I2660">
        <v>2005</v>
      </c>
      <c r="J2660">
        <v>4.9000000000000004</v>
      </c>
    </row>
    <row r="2661" spans="1:10" x14ac:dyDescent="0.3">
      <c r="A2661" t="s">
        <v>7870</v>
      </c>
      <c r="B2661">
        <v>98</v>
      </c>
      <c r="D2661" t="s">
        <v>7872</v>
      </c>
      <c r="E2661" t="s">
        <v>7874</v>
      </c>
      <c r="F2661" t="s">
        <v>1800</v>
      </c>
      <c r="G2661" t="s">
        <v>4364</v>
      </c>
      <c r="H2661">
        <v>15000000</v>
      </c>
      <c r="I2661">
        <v>2015</v>
      </c>
      <c r="J2661">
        <v>5.7</v>
      </c>
    </row>
    <row r="2662" spans="1:10" x14ac:dyDescent="0.3">
      <c r="A2662" t="s">
        <v>7876</v>
      </c>
      <c r="B2662">
        <v>119</v>
      </c>
      <c r="D2662" t="s">
        <v>315</v>
      </c>
      <c r="E2662" t="s">
        <v>7877</v>
      </c>
      <c r="F2662" t="s">
        <v>1279</v>
      </c>
      <c r="G2662" t="s">
        <v>2462</v>
      </c>
      <c r="H2662">
        <v>15000000</v>
      </c>
      <c r="I2662">
        <v>2009</v>
      </c>
      <c r="J2662">
        <v>7.1</v>
      </c>
    </row>
    <row r="2663" spans="1:10" x14ac:dyDescent="0.3">
      <c r="A2663" t="s">
        <v>7879</v>
      </c>
      <c r="B2663">
        <v>124</v>
      </c>
      <c r="D2663" t="s">
        <v>1017</v>
      </c>
      <c r="E2663" t="s">
        <v>7880</v>
      </c>
      <c r="F2663" t="s">
        <v>20</v>
      </c>
      <c r="G2663" t="s">
        <v>34</v>
      </c>
      <c r="H2663">
        <v>15000000</v>
      </c>
      <c r="I2663">
        <v>2000</v>
      </c>
      <c r="J2663">
        <v>6.6</v>
      </c>
    </row>
    <row r="2664" spans="1:10" x14ac:dyDescent="0.3">
      <c r="A2664" t="s">
        <v>2673</v>
      </c>
      <c r="B2664">
        <v>101</v>
      </c>
      <c r="C2664">
        <v>70906973</v>
      </c>
      <c r="D2664" t="s">
        <v>2327</v>
      </c>
      <c r="E2664" t="s">
        <v>7882</v>
      </c>
      <c r="F2664" t="s">
        <v>20</v>
      </c>
      <c r="G2664" t="s">
        <v>21</v>
      </c>
      <c r="H2664">
        <v>14600000</v>
      </c>
      <c r="I2664">
        <v>1993</v>
      </c>
      <c r="J2664">
        <v>8.1</v>
      </c>
    </row>
    <row r="2665" spans="1:10" x14ac:dyDescent="0.3">
      <c r="A2665" t="s">
        <v>7883</v>
      </c>
      <c r="B2665">
        <v>115</v>
      </c>
      <c r="C2665">
        <v>66009973</v>
      </c>
      <c r="D2665" t="s">
        <v>3436</v>
      </c>
      <c r="E2665" t="s">
        <v>7884</v>
      </c>
      <c r="F2665" t="s">
        <v>20</v>
      </c>
      <c r="G2665" t="s">
        <v>21</v>
      </c>
      <c r="H2665">
        <v>14800000</v>
      </c>
      <c r="I2665">
        <v>2015</v>
      </c>
      <c r="J2665">
        <v>5.7</v>
      </c>
    </row>
    <row r="2666" spans="1:10" x14ac:dyDescent="0.3">
      <c r="A2666" t="s">
        <v>247</v>
      </c>
      <c r="B2666">
        <v>120</v>
      </c>
      <c r="C2666">
        <v>46338728</v>
      </c>
      <c r="D2666" t="s">
        <v>146</v>
      </c>
      <c r="E2666" t="s">
        <v>7885</v>
      </c>
      <c r="F2666" t="s">
        <v>20</v>
      </c>
      <c r="G2666" t="s">
        <v>21</v>
      </c>
      <c r="H2666">
        <v>14500000</v>
      </c>
      <c r="I2666">
        <v>1996</v>
      </c>
      <c r="J2666">
        <v>6.8</v>
      </c>
    </row>
    <row r="2667" spans="1:10" x14ac:dyDescent="0.3">
      <c r="A2667" t="s">
        <v>7886</v>
      </c>
      <c r="B2667">
        <v>111</v>
      </c>
      <c r="C2667">
        <v>7691700</v>
      </c>
      <c r="D2667" t="s">
        <v>2183</v>
      </c>
      <c r="E2667" t="s">
        <v>7887</v>
      </c>
      <c r="F2667" t="s">
        <v>965</v>
      </c>
      <c r="G2667" t="s">
        <v>966</v>
      </c>
      <c r="H2667">
        <v>10000000</v>
      </c>
      <c r="I2667">
        <v>2010</v>
      </c>
      <c r="J2667">
        <v>7.5</v>
      </c>
    </row>
    <row r="2668" spans="1:10" x14ac:dyDescent="0.3">
      <c r="A2668" t="s">
        <v>7889</v>
      </c>
      <c r="B2668">
        <v>94</v>
      </c>
      <c r="D2668" t="s">
        <v>7890</v>
      </c>
      <c r="E2668" t="s">
        <v>7892</v>
      </c>
      <c r="F2668" t="s">
        <v>20</v>
      </c>
      <c r="G2668" t="s">
        <v>21</v>
      </c>
      <c r="H2668">
        <v>14500000</v>
      </c>
      <c r="I2668">
        <v>2014</v>
      </c>
      <c r="J2668">
        <v>6.2</v>
      </c>
    </row>
    <row r="2669" spans="1:10" x14ac:dyDescent="0.3">
      <c r="A2669" t="s">
        <v>2363</v>
      </c>
      <c r="B2669">
        <v>131</v>
      </c>
      <c r="C2669">
        <v>101157447</v>
      </c>
      <c r="D2669" t="s">
        <v>1160</v>
      </c>
      <c r="E2669" t="s">
        <v>7894</v>
      </c>
      <c r="F2669" t="s">
        <v>20</v>
      </c>
      <c r="G2669" t="s">
        <v>21</v>
      </c>
      <c r="H2669">
        <v>14400000</v>
      </c>
      <c r="I2669">
        <v>1992</v>
      </c>
      <c r="J2669">
        <v>8.3000000000000007</v>
      </c>
    </row>
    <row r="2670" spans="1:10" x14ac:dyDescent="0.3">
      <c r="A2670" t="s">
        <v>7895</v>
      </c>
      <c r="B2670">
        <v>139</v>
      </c>
      <c r="C2670">
        <v>74205</v>
      </c>
      <c r="D2670" t="s">
        <v>2190</v>
      </c>
      <c r="E2670" t="s">
        <v>7897</v>
      </c>
      <c r="F2670" t="s">
        <v>20</v>
      </c>
      <c r="G2670" t="s">
        <v>4713</v>
      </c>
      <c r="H2670">
        <v>14200000</v>
      </c>
      <c r="I2670">
        <v>2005</v>
      </c>
      <c r="J2670">
        <v>7.4</v>
      </c>
    </row>
    <row r="2671" spans="1:10" x14ac:dyDescent="0.3">
      <c r="A2671" t="s">
        <v>3308</v>
      </c>
      <c r="B2671">
        <v>120</v>
      </c>
      <c r="C2671">
        <v>141319195</v>
      </c>
      <c r="D2671" t="s">
        <v>146</v>
      </c>
      <c r="E2671" t="s">
        <v>7901</v>
      </c>
      <c r="F2671" t="s">
        <v>20</v>
      </c>
      <c r="G2671" t="s">
        <v>34</v>
      </c>
      <c r="H2671">
        <v>15000000</v>
      </c>
      <c r="I2671">
        <v>2008</v>
      </c>
      <c r="J2671">
        <v>8</v>
      </c>
    </row>
    <row r="2672" spans="1:10" x14ac:dyDescent="0.3">
      <c r="A2672" t="s">
        <v>3240</v>
      </c>
      <c r="B2672">
        <v>119</v>
      </c>
      <c r="C2672">
        <v>156645693</v>
      </c>
      <c r="D2672" t="s">
        <v>5396</v>
      </c>
      <c r="E2672" t="s">
        <v>7904</v>
      </c>
      <c r="F2672" t="s">
        <v>20</v>
      </c>
      <c r="G2672" t="s">
        <v>21</v>
      </c>
      <c r="H2672">
        <v>14000000</v>
      </c>
      <c r="I2672">
        <v>1987</v>
      </c>
      <c r="J2672">
        <v>6.9</v>
      </c>
    </row>
    <row r="2673" spans="1:10" x14ac:dyDescent="0.3">
      <c r="A2673" t="s">
        <v>2128</v>
      </c>
      <c r="B2673">
        <v>125</v>
      </c>
      <c r="C2673">
        <v>178406268</v>
      </c>
      <c r="D2673" t="s">
        <v>1106</v>
      </c>
      <c r="E2673" t="s">
        <v>7905</v>
      </c>
      <c r="F2673" t="s">
        <v>20</v>
      </c>
      <c r="G2673" t="s">
        <v>21</v>
      </c>
      <c r="H2673">
        <v>14000000</v>
      </c>
      <c r="I2673">
        <v>1990</v>
      </c>
      <c r="J2673">
        <v>6.9</v>
      </c>
    </row>
    <row r="2674" spans="1:10" x14ac:dyDescent="0.3">
      <c r="A2674" t="s">
        <v>7906</v>
      </c>
      <c r="B2674">
        <v>65</v>
      </c>
      <c r="D2674" t="s">
        <v>1099</v>
      </c>
      <c r="E2674" t="s">
        <v>7907</v>
      </c>
      <c r="F2674" t="s">
        <v>20</v>
      </c>
      <c r="G2674" t="s">
        <v>182</v>
      </c>
      <c r="I2674">
        <v>2016</v>
      </c>
      <c r="J2674">
        <v>9.5</v>
      </c>
    </row>
    <row r="2675" spans="1:10" x14ac:dyDescent="0.3">
      <c r="A2675" t="s">
        <v>7909</v>
      </c>
      <c r="B2675">
        <v>108</v>
      </c>
      <c r="C2675">
        <v>109306210</v>
      </c>
      <c r="D2675" t="s">
        <v>1072</v>
      </c>
      <c r="E2675" t="s">
        <v>7910</v>
      </c>
      <c r="F2675" t="s">
        <v>20</v>
      </c>
      <c r="G2675" t="s">
        <v>251</v>
      </c>
      <c r="H2675">
        <v>15800000</v>
      </c>
      <c r="I2675">
        <v>1988</v>
      </c>
      <c r="J2675">
        <v>5.5</v>
      </c>
    </row>
    <row r="2676" spans="1:10" x14ac:dyDescent="0.3">
      <c r="A2676" t="s">
        <v>7912</v>
      </c>
      <c r="B2676">
        <v>101</v>
      </c>
      <c r="D2676" t="s">
        <v>749</v>
      </c>
      <c r="E2676" t="s">
        <v>7913</v>
      </c>
      <c r="F2676" t="s">
        <v>20</v>
      </c>
      <c r="G2676" t="s">
        <v>21</v>
      </c>
      <c r="H2676">
        <v>15000000</v>
      </c>
      <c r="I2676">
        <v>2015</v>
      </c>
      <c r="J2676">
        <v>5.7</v>
      </c>
    </row>
    <row r="2677" spans="1:10" x14ac:dyDescent="0.3">
      <c r="A2677" t="s">
        <v>515</v>
      </c>
      <c r="B2677">
        <v>145</v>
      </c>
      <c r="C2677">
        <v>70001698</v>
      </c>
      <c r="D2677" t="s">
        <v>4453</v>
      </c>
      <c r="E2677" t="s">
        <v>7915</v>
      </c>
      <c r="F2677" t="s">
        <v>20</v>
      </c>
      <c r="G2677" t="s">
        <v>21</v>
      </c>
      <c r="H2677">
        <v>14000000</v>
      </c>
      <c r="I2677">
        <v>1989</v>
      </c>
      <c r="J2677">
        <v>7.2</v>
      </c>
    </row>
    <row r="2678" spans="1:10" x14ac:dyDescent="0.3">
      <c r="A2678" t="s">
        <v>477</v>
      </c>
      <c r="B2678">
        <v>98</v>
      </c>
      <c r="C2678">
        <v>68856263</v>
      </c>
      <c r="D2678" t="s">
        <v>4824</v>
      </c>
      <c r="E2678" t="s">
        <v>7916</v>
      </c>
      <c r="F2678" t="s">
        <v>20</v>
      </c>
      <c r="G2678" t="s">
        <v>21</v>
      </c>
      <c r="H2678">
        <v>15000000</v>
      </c>
      <c r="I2678">
        <v>1993</v>
      </c>
      <c r="J2678">
        <v>6.9</v>
      </c>
    </row>
    <row r="2679" spans="1:10" x14ac:dyDescent="0.3">
      <c r="A2679" t="s">
        <v>3422</v>
      </c>
      <c r="B2679">
        <v>101</v>
      </c>
      <c r="C2679">
        <v>51527787</v>
      </c>
      <c r="D2679" t="s">
        <v>3456</v>
      </c>
      <c r="E2679" t="s">
        <v>7919</v>
      </c>
      <c r="F2679" t="s">
        <v>20</v>
      </c>
      <c r="G2679" t="s">
        <v>21</v>
      </c>
      <c r="H2679">
        <v>15000000</v>
      </c>
      <c r="I2679">
        <v>2009</v>
      </c>
      <c r="J2679">
        <v>5.5</v>
      </c>
    </row>
    <row r="2680" spans="1:10" x14ac:dyDescent="0.3">
      <c r="A2680" t="s">
        <v>5866</v>
      </c>
      <c r="B2680">
        <v>109</v>
      </c>
      <c r="C2680">
        <v>61356221</v>
      </c>
      <c r="D2680" t="s">
        <v>4790</v>
      </c>
      <c r="E2680" t="s">
        <v>7920</v>
      </c>
      <c r="F2680" t="s">
        <v>20</v>
      </c>
      <c r="G2680" t="s">
        <v>21</v>
      </c>
      <c r="H2680">
        <v>14000000</v>
      </c>
      <c r="I2680">
        <v>2007</v>
      </c>
      <c r="J2680">
        <v>5.2</v>
      </c>
    </row>
    <row r="2681" spans="1:10" x14ac:dyDescent="0.3">
      <c r="A2681" t="s">
        <v>4909</v>
      </c>
      <c r="B2681">
        <v>123</v>
      </c>
      <c r="C2681">
        <v>46800000</v>
      </c>
      <c r="D2681" t="s">
        <v>155</v>
      </c>
      <c r="E2681" t="s">
        <v>7922</v>
      </c>
      <c r="F2681" t="s">
        <v>20</v>
      </c>
      <c r="G2681" t="s">
        <v>34</v>
      </c>
      <c r="H2681">
        <v>14000000</v>
      </c>
      <c r="I2681">
        <v>1977</v>
      </c>
      <c r="J2681">
        <v>7.1</v>
      </c>
    </row>
    <row r="2682" spans="1:10" x14ac:dyDescent="0.3">
      <c r="A2682" t="s">
        <v>7928</v>
      </c>
      <c r="B2682">
        <v>99</v>
      </c>
      <c r="C2682">
        <v>38048637</v>
      </c>
      <c r="D2682" t="s">
        <v>1959</v>
      </c>
      <c r="E2682" t="s">
        <v>7929</v>
      </c>
      <c r="F2682" t="s">
        <v>20</v>
      </c>
      <c r="G2682" t="s">
        <v>21</v>
      </c>
      <c r="H2682">
        <v>14000000</v>
      </c>
      <c r="I2682">
        <v>1998</v>
      </c>
      <c r="J2682">
        <v>5.5</v>
      </c>
    </row>
    <row r="2683" spans="1:10" x14ac:dyDescent="0.3">
      <c r="A2683" t="s">
        <v>5734</v>
      </c>
      <c r="B2683">
        <v>110</v>
      </c>
      <c r="C2683">
        <v>35010192</v>
      </c>
      <c r="D2683" t="s">
        <v>936</v>
      </c>
      <c r="E2683" t="s">
        <v>7930</v>
      </c>
      <c r="F2683" t="s">
        <v>20</v>
      </c>
      <c r="G2683" t="s">
        <v>21</v>
      </c>
      <c r="I2683">
        <v>2012</v>
      </c>
      <c r="J2683">
        <v>5.4</v>
      </c>
    </row>
    <row r="2684" spans="1:10" x14ac:dyDescent="0.3">
      <c r="A2684" t="s">
        <v>7931</v>
      </c>
      <c r="B2684">
        <v>107</v>
      </c>
      <c r="C2684">
        <v>34793160</v>
      </c>
      <c r="D2684" t="s">
        <v>4333</v>
      </c>
      <c r="E2684" t="s">
        <v>7932</v>
      </c>
      <c r="F2684" t="s">
        <v>20</v>
      </c>
      <c r="G2684" t="s">
        <v>21</v>
      </c>
      <c r="H2684">
        <v>14000000</v>
      </c>
      <c r="I2684">
        <v>1991</v>
      </c>
      <c r="J2684">
        <v>6.7</v>
      </c>
    </row>
    <row r="2685" spans="1:10" x14ac:dyDescent="0.3">
      <c r="A2685" t="s">
        <v>5920</v>
      </c>
      <c r="B2685">
        <v>81</v>
      </c>
      <c r="C2685">
        <v>30628981</v>
      </c>
      <c r="D2685" t="s">
        <v>1106</v>
      </c>
      <c r="E2685" t="s">
        <v>7934</v>
      </c>
      <c r="F2685" t="s">
        <v>20</v>
      </c>
      <c r="G2685" t="s">
        <v>21</v>
      </c>
      <c r="H2685">
        <v>14000000</v>
      </c>
      <c r="I2685">
        <v>1999</v>
      </c>
      <c r="J2685">
        <v>5</v>
      </c>
    </row>
    <row r="2686" spans="1:10" x14ac:dyDescent="0.3">
      <c r="A2686" t="s">
        <v>3101</v>
      </c>
      <c r="B2686">
        <v>105</v>
      </c>
      <c r="C2686">
        <v>29959436</v>
      </c>
      <c r="D2686" t="s">
        <v>3692</v>
      </c>
      <c r="E2686" t="s">
        <v>7935</v>
      </c>
      <c r="F2686" t="s">
        <v>20</v>
      </c>
      <c r="G2686" t="s">
        <v>34</v>
      </c>
      <c r="H2686">
        <v>13000000</v>
      </c>
      <c r="I2686">
        <v>2011</v>
      </c>
      <c r="J2686">
        <v>6.4</v>
      </c>
    </row>
    <row r="2687" spans="1:10" x14ac:dyDescent="0.3">
      <c r="A2687" t="s">
        <v>7693</v>
      </c>
      <c r="B2687">
        <v>82</v>
      </c>
      <c r="C2687">
        <v>25571351</v>
      </c>
      <c r="D2687" t="s">
        <v>5354</v>
      </c>
      <c r="E2687" t="s">
        <v>7937</v>
      </c>
      <c r="F2687" t="s">
        <v>20</v>
      </c>
      <c r="G2687" t="s">
        <v>21</v>
      </c>
      <c r="H2687">
        <v>14000000</v>
      </c>
      <c r="I2687">
        <v>2002</v>
      </c>
      <c r="J2687">
        <v>6.6</v>
      </c>
    </row>
    <row r="2688" spans="1:10" x14ac:dyDescent="0.3">
      <c r="A2688" t="s">
        <v>1906</v>
      </c>
      <c r="B2688">
        <v>109</v>
      </c>
      <c r="C2688">
        <v>27515786</v>
      </c>
      <c r="D2688" t="s">
        <v>146</v>
      </c>
      <c r="E2688" t="s">
        <v>7939</v>
      </c>
      <c r="F2688" t="s">
        <v>20</v>
      </c>
      <c r="G2688" t="s">
        <v>21</v>
      </c>
      <c r="H2688">
        <v>14000000</v>
      </c>
      <c r="I2688">
        <v>1993</v>
      </c>
      <c r="J2688">
        <v>5.9</v>
      </c>
    </row>
    <row r="2689" spans="1:10" x14ac:dyDescent="0.3">
      <c r="A2689" t="s">
        <v>2883</v>
      </c>
      <c r="B2689">
        <v>95</v>
      </c>
      <c r="C2689">
        <v>25482931</v>
      </c>
      <c r="D2689" t="s">
        <v>287</v>
      </c>
      <c r="E2689" t="s">
        <v>7942</v>
      </c>
      <c r="F2689" t="s">
        <v>20</v>
      </c>
      <c r="G2689" t="s">
        <v>21</v>
      </c>
      <c r="H2689">
        <v>14000000</v>
      </c>
      <c r="I2689">
        <v>2002</v>
      </c>
      <c r="J2689">
        <v>5.7</v>
      </c>
    </row>
    <row r="2690" spans="1:10" x14ac:dyDescent="0.3">
      <c r="A2690" t="s">
        <v>3909</v>
      </c>
      <c r="B2690">
        <v>100</v>
      </c>
      <c r="C2690">
        <v>19900000</v>
      </c>
      <c r="D2690" t="s">
        <v>5813</v>
      </c>
      <c r="E2690" t="s">
        <v>7944</v>
      </c>
      <c r="F2690" t="s">
        <v>20</v>
      </c>
      <c r="G2690" t="s">
        <v>21</v>
      </c>
      <c r="H2690">
        <v>20000000</v>
      </c>
      <c r="I2690">
        <v>1995</v>
      </c>
      <c r="J2690">
        <v>4.5</v>
      </c>
    </row>
    <row r="2691" spans="1:10" x14ac:dyDescent="0.3">
      <c r="A2691" t="s">
        <v>7086</v>
      </c>
      <c r="B2691">
        <v>118</v>
      </c>
      <c r="D2691" t="s">
        <v>3960</v>
      </c>
      <c r="E2691" t="s">
        <v>7947</v>
      </c>
      <c r="F2691" t="s">
        <v>20</v>
      </c>
      <c r="G2691" t="s">
        <v>21</v>
      </c>
      <c r="H2691">
        <v>14000000</v>
      </c>
      <c r="I2691">
        <v>1977</v>
      </c>
      <c r="J2691">
        <v>3.7</v>
      </c>
    </row>
    <row r="2692" spans="1:10" x14ac:dyDescent="0.3">
      <c r="A2692" t="s">
        <v>7092</v>
      </c>
      <c r="B2692">
        <v>91</v>
      </c>
      <c r="C2692">
        <v>16298046</v>
      </c>
      <c r="D2692" t="s">
        <v>1959</v>
      </c>
      <c r="E2692" t="s">
        <v>7948</v>
      </c>
      <c r="F2692" t="s">
        <v>20</v>
      </c>
      <c r="G2692" t="s">
        <v>34</v>
      </c>
      <c r="H2692">
        <v>14000000</v>
      </c>
      <c r="I2692">
        <v>2005</v>
      </c>
      <c r="J2692">
        <v>5</v>
      </c>
    </row>
    <row r="2693" spans="1:10" x14ac:dyDescent="0.3">
      <c r="A2693" t="s">
        <v>3552</v>
      </c>
      <c r="B2693">
        <v>90</v>
      </c>
      <c r="C2693">
        <v>15549702</v>
      </c>
      <c r="D2693" t="s">
        <v>1106</v>
      </c>
      <c r="E2693" t="s">
        <v>7949</v>
      </c>
      <c r="F2693" t="s">
        <v>20</v>
      </c>
      <c r="G2693" t="s">
        <v>21</v>
      </c>
      <c r="H2693">
        <v>14000000</v>
      </c>
      <c r="I2693">
        <v>2003</v>
      </c>
      <c r="J2693">
        <v>4.5999999999999996</v>
      </c>
    </row>
    <row r="2694" spans="1:10" x14ac:dyDescent="0.3">
      <c r="A2694" t="s">
        <v>921</v>
      </c>
      <c r="B2694">
        <v>108</v>
      </c>
      <c r="C2694">
        <v>15483540</v>
      </c>
      <c r="D2694" t="s">
        <v>7950</v>
      </c>
      <c r="E2694" t="s">
        <v>7951</v>
      </c>
      <c r="F2694" t="s">
        <v>20</v>
      </c>
      <c r="G2694" t="s">
        <v>21</v>
      </c>
      <c r="H2694">
        <v>14000000</v>
      </c>
      <c r="I2694">
        <v>2009</v>
      </c>
      <c r="J2694">
        <v>6.5</v>
      </c>
    </row>
    <row r="2695" spans="1:10" x14ac:dyDescent="0.3">
      <c r="A2695" t="s">
        <v>7952</v>
      </c>
      <c r="B2695">
        <v>103</v>
      </c>
      <c r="C2695">
        <v>20246959</v>
      </c>
      <c r="D2695" t="s">
        <v>1106</v>
      </c>
      <c r="E2695" t="s">
        <v>7954</v>
      </c>
      <c r="F2695" t="s">
        <v>20</v>
      </c>
      <c r="G2695" t="s">
        <v>21</v>
      </c>
      <c r="H2695">
        <v>14000000</v>
      </c>
      <c r="I2695">
        <v>2010</v>
      </c>
      <c r="J2695">
        <v>4.9000000000000004</v>
      </c>
    </row>
    <row r="2696" spans="1:10" x14ac:dyDescent="0.3">
      <c r="A2696" t="s">
        <v>7955</v>
      </c>
      <c r="B2696">
        <v>96</v>
      </c>
      <c r="C2696">
        <v>15062898</v>
      </c>
      <c r="D2696" t="s">
        <v>1099</v>
      </c>
      <c r="E2696" t="s">
        <v>7956</v>
      </c>
      <c r="F2696" t="s">
        <v>20</v>
      </c>
      <c r="G2696" t="s">
        <v>21</v>
      </c>
      <c r="H2696">
        <v>14000000</v>
      </c>
      <c r="I2696">
        <v>1998</v>
      </c>
      <c r="J2696">
        <v>6</v>
      </c>
    </row>
    <row r="2697" spans="1:10" x14ac:dyDescent="0.3">
      <c r="A2697" t="s">
        <v>7957</v>
      </c>
      <c r="B2697">
        <v>117</v>
      </c>
      <c r="C2697">
        <v>14348123</v>
      </c>
      <c r="D2697" t="s">
        <v>7045</v>
      </c>
      <c r="E2697" t="s">
        <v>7958</v>
      </c>
      <c r="F2697" t="s">
        <v>20</v>
      </c>
      <c r="G2697" t="s">
        <v>4364</v>
      </c>
      <c r="H2697">
        <v>12000000</v>
      </c>
      <c r="I2697">
        <v>1999</v>
      </c>
      <c r="J2697">
        <v>6.9</v>
      </c>
    </row>
    <row r="2698" spans="1:10" x14ac:dyDescent="0.3">
      <c r="A2698" t="s">
        <v>7960</v>
      </c>
      <c r="B2698">
        <v>93</v>
      </c>
      <c r="C2698">
        <v>15171475</v>
      </c>
      <c r="D2698" t="s">
        <v>4536</v>
      </c>
      <c r="E2698" t="s">
        <v>7962</v>
      </c>
      <c r="F2698" t="s">
        <v>20</v>
      </c>
      <c r="G2698" t="s">
        <v>21</v>
      </c>
      <c r="H2698">
        <v>8500000</v>
      </c>
      <c r="I2698">
        <v>1996</v>
      </c>
      <c r="J2698">
        <v>5.7</v>
      </c>
    </row>
    <row r="2699" spans="1:10" x14ac:dyDescent="0.3">
      <c r="A2699" t="s">
        <v>330</v>
      </c>
      <c r="B2699">
        <v>136</v>
      </c>
      <c r="D2699" t="s">
        <v>3034</v>
      </c>
      <c r="E2699" t="s">
        <v>7963</v>
      </c>
      <c r="F2699" t="s">
        <v>20</v>
      </c>
      <c r="G2699" t="s">
        <v>21</v>
      </c>
      <c r="H2699">
        <v>14000000</v>
      </c>
      <c r="I2699">
        <v>1977</v>
      </c>
      <c r="J2699">
        <v>6.7</v>
      </c>
    </row>
    <row r="2700" spans="1:10" x14ac:dyDescent="0.3">
      <c r="A2700" t="s">
        <v>3182</v>
      </c>
      <c r="B2700">
        <v>115</v>
      </c>
      <c r="C2700">
        <v>13640000</v>
      </c>
      <c r="D2700" t="s">
        <v>1649</v>
      </c>
      <c r="E2700" t="s">
        <v>7964</v>
      </c>
      <c r="F2700" t="s">
        <v>20</v>
      </c>
      <c r="G2700" t="s">
        <v>21</v>
      </c>
      <c r="H2700">
        <v>14000000</v>
      </c>
      <c r="I2700">
        <v>1994</v>
      </c>
      <c r="J2700">
        <v>6.9</v>
      </c>
    </row>
    <row r="2701" spans="1:10" x14ac:dyDescent="0.3">
      <c r="A2701" t="s">
        <v>4441</v>
      </c>
      <c r="B2701">
        <v>94</v>
      </c>
      <c r="C2701">
        <v>12550242</v>
      </c>
      <c r="D2701" t="s">
        <v>936</v>
      </c>
      <c r="E2701" t="s">
        <v>7966</v>
      </c>
      <c r="F2701" t="s">
        <v>20</v>
      </c>
      <c r="G2701" t="s">
        <v>21</v>
      </c>
      <c r="I2701">
        <v>2007</v>
      </c>
      <c r="J2701">
        <v>5.5</v>
      </c>
    </row>
    <row r="2702" spans="1:10" x14ac:dyDescent="0.3">
      <c r="A2702" t="s">
        <v>7967</v>
      </c>
      <c r="B2702">
        <v>85</v>
      </c>
      <c r="C2702">
        <v>12610731</v>
      </c>
      <c r="D2702" t="s">
        <v>1446</v>
      </c>
      <c r="E2702" t="s">
        <v>7969</v>
      </c>
      <c r="F2702" t="s">
        <v>20</v>
      </c>
      <c r="G2702" t="s">
        <v>21</v>
      </c>
      <c r="H2702">
        <v>11000000</v>
      </c>
      <c r="I2702">
        <v>2001</v>
      </c>
      <c r="J2702">
        <v>4.4000000000000004</v>
      </c>
    </row>
    <row r="2703" spans="1:10" x14ac:dyDescent="0.3">
      <c r="A2703" t="s">
        <v>7971</v>
      </c>
      <c r="B2703">
        <v>112</v>
      </c>
      <c r="C2703">
        <v>11204499</v>
      </c>
      <c r="D2703" t="s">
        <v>4026</v>
      </c>
      <c r="E2703" t="s">
        <v>7972</v>
      </c>
      <c r="F2703" t="s">
        <v>20</v>
      </c>
      <c r="G2703" t="s">
        <v>21</v>
      </c>
      <c r="H2703">
        <v>14000000</v>
      </c>
      <c r="I2703">
        <v>2006</v>
      </c>
      <c r="J2703">
        <v>7</v>
      </c>
    </row>
    <row r="2704" spans="1:10" x14ac:dyDescent="0.3">
      <c r="A2704" t="s">
        <v>1339</v>
      </c>
      <c r="B2704">
        <v>86</v>
      </c>
      <c r="C2704">
        <v>10397365</v>
      </c>
      <c r="D2704" t="s">
        <v>7973</v>
      </c>
      <c r="E2704" t="s">
        <v>7974</v>
      </c>
      <c r="F2704" t="s">
        <v>20</v>
      </c>
      <c r="G2704" t="s">
        <v>21</v>
      </c>
      <c r="H2704">
        <v>14000000</v>
      </c>
      <c r="I2704">
        <v>2001</v>
      </c>
      <c r="J2704">
        <v>5.4</v>
      </c>
    </row>
    <row r="2705" spans="1:10" x14ac:dyDescent="0.3">
      <c r="A2705" t="s">
        <v>7976</v>
      </c>
      <c r="B2705">
        <v>86</v>
      </c>
      <c r="C2705">
        <v>9402410</v>
      </c>
      <c r="D2705" t="s">
        <v>2674</v>
      </c>
      <c r="E2705" t="s">
        <v>7977</v>
      </c>
      <c r="F2705" t="s">
        <v>20</v>
      </c>
      <c r="G2705" t="s">
        <v>21</v>
      </c>
      <c r="H2705">
        <v>14000000</v>
      </c>
      <c r="I2705">
        <v>2012</v>
      </c>
      <c r="J2705">
        <v>5.4</v>
      </c>
    </row>
    <row r="2706" spans="1:10" x14ac:dyDescent="0.3">
      <c r="A2706" t="s">
        <v>7979</v>
      </c>
      <c r="B2706">
        <v>112</v>
      </c>
      <c r="C2706">
        <v>5990075</v>
      </c>
      <c r="D2706" t="s">
        <v>1017</v>
      </c>
      <c r="E2706" t="s">
        <v>7981</v>
      </c>
      <c r="F2706" t="s">
        <v>965</v>
      </c>
      <c r="G2706" t="s">
        <v>966</v>
      </c>
      <c r="I2706">
        <v>2007</v>
      </c>
      <c r="J2706">
        <v>8</v>
      </c>
    </row>
    <row r="2707" spans="1:10" x14ac:dyDescent="0.3">
      <c r="A2707" t="s">
        <v>7983</v>
      </c>
      <c r="B2707">
        <v>137</v>
      </c>
      <c r="C2707">
        <v>5459824</v>
      </c>
      <c r="D2707" t="s">
        <v>146</v>
      </c>
      <c r="E2707" t="s">
        <v>7984</v>
      </c>
      <c r="F2707" t="s">
        <v>20</v>
      </c>
      <c r="G2707" t="s">
        <v>21</v>
      </c>
      <c r="H2707">
        <v>26000000</v>
      </c>
      <c r="I2707">
        <v>2006</v>
      </c>
      <c r="J2707">
        <v>7.6</v>
      </c>
    </row>
    <row r="2708" spans="1:10" x14ac:dyDescent="0.3">
      <c r="A2708" t="s">
        <v>7986</v>
      </c>
      <c r="B2708">
        <v>90</v>
      </c>
      <c r="C2708">
        <v>5108820</v>
      </c>
      <c r="D2708" t="s">
        <v>1265</v>
      </c>
      <c r="E2708" t="s">
        <v>7987</v>
      </c>
      <c r="F2708" t="s">
        <v>20</v>
      </c>
      <c r="G2708" t="s">
        <v>21</v>
      </c>
      <c r="H2708">
        <v>24000000</v>
      </c>
      <c r="I2708">
        <v>2000</v>
      </c>
      <c r="J2708">
        <v>5.9</v>
      </c>
    </row>
    <row r="2709" spans="1:10" x14ac:dyDescent="0.3">
      <c r="A2709" t="s">
        <v>683</v>
      </c>
      <c r="B2709">
        <v>107</v>
      </c>
      <c r="C2709">
        <v>4741987</v>
      </c>
      <c r="D2709" t="s">
        <v>2190</v>
      </c>
      <c r="E2709" t="s">
        <v>7989</v>
      </c>
      <c r="F2709" t="s">
        <v>20</v>
      </c>
      <c r="G2709" t="s">
        <v>21</v>
      </c>
      <c r="H2709">
        <v>14000000</v>
      </c>
      <c r="I2709">
        <v>1999</v>
      </c>
      <c r="J2709">
        <v>6.6</v>
      </c>
    </row>
    <row r="2710" spans="1:10" x14ac:dyDescent="0.3">
      <c r="A2710" t="s">
        <v>798</v>
      </c>
      <c r="B2710">
        <v>98</v>
      </c>
      <c r="C2710">
        <v>4291965</v>
      </c>
      <c r="D2710" t="s">
        <v>3692</v>
      </c>
      <c r="E2710" t="s">
        <v>7991</v>
      </c>
      <c r="F2710" t="s">
        <v>20</v>
      </c>
      <c r="G2710" t="s">
        <v>966</v>
      </c>
      <c r="H2710">
        <v>14000000</v>
      </c>
      <c r="I2710">
        <v>2006</v>
      </c>
      <c r="J2710">
        <v>6.7</v>
      </c>
    </row>
    <row r="2711" spans="1:10" x14ac:dyDescent="0.3">
      <c r="A2711" t="s">
        <v>7993</v>
      </c>
      <c r="B2711">
        <v>84</v>
      </c>
      <c r="C2711">
        <v>3100650</v>
      </c>
      <c r="D2711" t="s">
        <v>3805</v>
      </c>
      <c r="E2711" t="s">
        <v>7996</v>
      </c>
      <c r="F2711" t="s">
        <v>20</v>
      </c>
      <c r="G2711" t="s">
        <v>21</v>
      </c>
      <c r="H2711">
        <v>14000000</v>
      </c>
      <c r="I2711">
        <v>2001</v>
      </c>
      <c r="J2711">
        <v>3.9</v>
      </c>
    </row>
    <row r="2712" spans="1:10" x14ac:dyDescent="0.3">
      <c r="A2712" t="s">
        <v>7457</v>
      </c>
      <c r="B2712">
        <v>139</v>
      </c>
      <c r="C2712">
        <v>2474000</v>
      </c>
      <c r="D2712" t="s">
        <v>3794</v>
      </c>
      <c r="E2712" t="s">
        <v>7999</v>
      </c>
      <c r="F2712" t="s">
        <v>20</v>
      </c>
      <c r="G2712" t="s">
        <v>966</v>
      </c>
      <c r="H2712">
        <v>14000000</v>
      </c>
      <c r="I2712">
        <v>1995</v>
      </c>
      <c r="J2712">
        <v>5.7</v>
      </c>
    </row>
    <row r="2713" spans="1:10" x14ac:dyDescent="0.3">
      <c r="A2713" t="s">
        <v>7679</v>
      </c>
      <c r="B2713">
        <v>97</v>
      </c>
      <c r="C2713">
        <v>2656324</v>
      </c>
      <c r="D2713" t="s">
        <v>1106</v>
      </c>
      <c r="E2713" t="s">
        <v>8001</v>
      </c>
      <c r="F2713" t="s">
        <v>20</v>
      </c>
      <c r="G2713" t="s">
        <v>34</v>
      </c>
      <c r="I2713">
        <v>2008</v>
      </c>
      <c r="J2713">
        <v>6.7</v>
      </c>
    </row>
    <row r="2714" spans="1:10" x14ac:dyDescent="0.3">
      <c r="A2714" t="s">
        <v>8002</v>
      </c>
      <c r="B2714">
        <v>127</v>
      </c>
      <c r="C2714">
        <v>1000000</v>
      </c>
      <c r="D2714" t="s">
        <v>870</v>
      </c>
      <c r="E2714" t="s">
        <v>8003</v>
      </c>
      <c r="F2714" t="s">
        <v>20</v>
      </c>
      <c r="G2714" t="s">
        <v>8005</v>
      </c>
      <c r="H2714">
        <v>14000000</v>
      </c>
      <c r="I2714">
        <v>1978</v>
      </c>
      <c r="J2714">
        <v>6.5</v>
      </c>
    </row>
    <row r="2715" spans="1:10" x14ac:dyDescent="0.3">
      <c r="A2715" t="s">
        <v>6752</v>
      </c>
      <c r="B2715">
        <v>150</v>
      </c>
      <c r="C2715">
        <v>3958500</v>
      </c>
      <c r="D2715" t="s">
        <v>3692</v>
      </c>
      <c r="E2715" t="s">
        <v>8007</v>
      </c>
      <c r="F2715" t="s">
        <v>20</v>
      </c>
      <c r="G2715" t="s">
        <v>34</v>
      </c>
      <c r="H2715">
        <v>8200000</v>
      </c>
      <c r="I2715">
        <v>2014</v>
      </c>
      <c r="J2715">
        <v>6.8</v>
      </c>
    </row>
    <row r="2716" spans="1:10" x14ac:dyDescent="0.3">
      <c r="A2716" t="s">
        <v>8009</v>
      </c>
      <c r="B2716">
        <v>104</v>
      </c>
      <c r="C2716">
        <v>403649</v>
      </c>
      <c r="D2716" t="s">
        <v>146</v>
      </c>
      <c r="E2716" t="s">
        <v>8011</v>
      </c>
      <c r="F2716" t="s">
        <v>965</v>
      </c>
      <c r="G2716" t="s">
        <v>966</v>
      </c>
      <c r="I2716">
        <v>2009</v>
      </c>
      <c r="J2716">
        <v>6.3</v>
      </c>
    </row>
    <row r="2717" spans="1:10" x14ac:dyDescent="0.3">
      <c r="A2717" t="s">
        <v>3390</v>
      </c>
      <c r="B2717">
        <v>132</v>
      </c>
      <c r="C2717">
        <v>274299</v>
      </c>
      <c r="D2717" t="s">
        <v>8013</v>
      </c>
      <c r="E2717" t="s">
        <v>8014</v>
      </c>
      <c r="F2717" t="s">
        <v>20</v>
      </c>
      <c r="G2717" t="s">
        <v>966</v>
      </c>
      <c r="H2717">
        <v>103000000</v>
      </c>
      <c r="I2717">
        <v>2002</v>
      </c>
      <c r="J2717">
        <v>7.3</v>
      </c>
    </row>
    <row r="2718" spans="1:10" x14ac:dyDescent="0.3">
      <c r="A2718" t="s">
        <v>8016</v>
      </c>
      <c r="B2718">
        <v>117</v>
      </c>
      <c r="D2718" t="s">
        <v>878</v>
      </c>
      <c r="E2718" t="s">
        <v>8018</v>
      </c>
      <c r="F2718" t="s">
        <v>1279</v>
      </c>
      <c r="G2718" t="s">
        <v>601</v>
      </c>
      <c r="H2718">
        <v>12000000</v>
      </c>
      <c r="I2718">
        <v>2010</v>
      </c>
      <c r="J2718">
        <v>6.9</v>
      </c>
    </row>
    <row r="2719" spans="1:10" x14ac:dyDescent="0.3">
      <c r="A2719" t="s">
        <v>1560</v>
      </c>
      <c r="B2719">
        <v>115</v>
      </c>
      <c r="C2719">
        <v>183088</v>
      </c>
      <c r="D2719" t="s">
        <v>7045</v>
      </c>
      <c r="E2719" t="s">
        <v>8020</v>
      </c>
      <c r="F2719" t="s">
        <v>20</v>
      </c>
      <c r="G2719" t="s">
        <v>21</v>
      </c>
      <c r="H2719">
        <v>15000000</v>
      </c>
      <c r="I2719">
        <v>2008</v>
      </c>
      <c r="J2719">
        <v>7</v>
      </c>
    </row>
    <row r="2720" spans="1:10" x14ac:dyDescent="0.3">
      <c r="A2720" t="s">
        <v>8021</v>
      </c>
      <c r="B2720">
        <v>186</v>
      </c>
      <c r="C2720">
        <v>46495</v>
      </c>
      <c r="D2720" t="s">
        <v>2190</v>
      </c>
      <c r="E2720" t="s">
        <v>8022</v>
      </c>
      <c r="F2720" t="s">
        <v>20</v>
      </c>
      <c r="G2720" t="s">
        <v>21</v>
      </c>
      <c r="H2720">
        <v>14000000</v>
      </c>
      <c r="I2720">
        <v>2011</v>
      </c>
      <c r="J2720">
        <v>6.5</v>
      </c>
    </row>
    <row r="2721" spans="1:10" x14ac:dyDescent="0.3">
      <c r="A2721" t="s">
        <v>8024</v>
      </c>
      <c r="B2721">
        <v>90</v>
      </c>
      <c r="D2721" t="s">
        <v>4639</v>
      </c>
      <c r="E2721" t="s">
        <v>8025</v>
      </c>
      <c r="F2721" t="s">
        <v>20</v>
      </c>
      <c r="G2721" t="s">
        <v>182</v>
      </c>
      <c r="I2721">
        <v>2009</v>
      </c>
      <c r="J2721">
        <v>3.6</v>
      </c>
    </row>
    <row r="2722" spans="1:10" x14ac:dyDescent="0.3">
      <c r="A2722" t="s">
        <v>2482</v>
      </c>
      <c r="B2722">
        <v>90</v>
      </c>
      <c r="C2722">
        <v>1752214</v>
      </c>
      <c r="D2722" t="s">
        <v>936</v>
      </c>
      <c r="E2722" t="s">
        <v>8027</v>
      </c>
      <c r="F2722" t="s">
        <v>20</v>
      </c>
      <c r="G2722" t="s">
        <v>21</v>
      </c>
      <c r="H2722">
        <v>14000000</v>
      </c>
      <c r="I2722">
        <v>2010</v>
      </c>
      <c r="J2722">
        <v>7.7</v>
      </c>
    </row>
    <row r="2723" spans="1:10" x14ac:dyDescent="0.3">
      <c r="A2723" t="s">
        <v>713</v>
      </c>
      <c r="B2723">
        <v>134</v>
      </c>
      <c r="C2723">
        <v>83025853</v>
      </c>
      <c r="D2723" t="s">
        <v>146</v>
      </c>
      <c r="E2723" t="s">
        <v>8028</v>
      </c>
      <c r="F2723" t="s">
        <v>20</v>
      </c>
      <c r="G2723" t="s">
        <v>21</v>
      </c>
      <c r="H2723">
        <v>14000000</v>
      </c>
      <c r="I2723">
        <v>2005</v>
      </c>
      <c r="J2723">
        <v>7.7</v>
      </c>
    </row>
    <row r="2724" spans="1:10" x14ac:dyDescent="0.3">
      <c r="A2724" t="s">
        <v>6641</v>
      </c>
      <c r="B2724">
        <v>97</v>
      </c>
      <c r="C2724">
        <v>56631572</v>
      </c>
      <c r="D2724" t="s">
        <v>1106</v>
      </c>
      <c r="E2724" t="s">
        <v>8029</v>
      </c>
      <c r="F2724" t="s">
        <v>20</v>
      </c>
      <c r="G2724" t="s">
        <v>21</v>
      </c>
      <c r="H2724">
        <v>12000000</v>
      </c>
      <c r="I2724">
        <v>1995</v>
      </c>
      <c r="J2724">
        <v>6.8</v>
      </c>
    </row>
    <row r="2725" spans="1:10" x14ac:dyDescent="0.3">
      <c r="A2725" t="s">
        <v>6779</v>
      </c>
      <c r="B2725">
        <v>107</v>
      </c>
      <c r="C2725">
        <v>15854988</v>
      </c>
      <c r="D2725" t="s">
        <v>146</v>
      </c>
      <c r="E2725" t="s">
        <v>8031</v>
      </c>
      <c r="F2725" t="s">
        <v>20</v>
      </c>
      <c r="G2725" t="s">
        <v>21</v>
      </c>
      <c r="H2725">
        <v>13500000</v>
      </c>
      <c r="I2725">
        <v>2002</v>
      </c>
      <c r="J2725">
        <v>7.4</v>
      </c>
    </row>
    <row r="2726" spans="1:10" x14ac:dyDescent="0.3">
      <c r="A2726" t="s">
        <v>4417</v>
      </c>
      <c r="B2726">
        <v>99</v>
      </c>
      <c r="C2726">
        <v>12282677</v>
      </c>
      <c r="D2726" t="s">
        <v>3420</v>
      </c>
      <c r="E2726" t="s">
        <v>8032</v>
      </c>
      <c r="F2726" t="s">
        <v>20</v>
      </c>
      <c r="G2726" t="s">
        <v>21</v>
      </c>
      <c r="H2726">
        <v>14000000</v>
      </c>
      <c r="I2726">
        <v>2015</v>
      </c>
      <c r="J2726">
        <v>5.0999999999999996</v>
      </c>
    </row>
    <row r="2727" spans="1:10" x14ac:dyDescent="0.3">
      <c r="A2727" t="s">
        <v>5517</v>
      </c>
      <c r="B2727">
        <v>124</v>
      </c>
      <c r="C2727">
        <v>7060876</v>
      </c>
      <c r="D2727" t="s">
        <v>1017</v>
      </c>
      <c r="E2727" t="s">
        <v>8040</v>
      </c>
      <c r="F2727" t="s">
        <v>20</v>
      </c>
      <c r="G2727" t="s">
        <v>34</v>
      </c>
      <c r="H2727">
        <v>13500000</v>
      </c>
      <c r="I2727">
        <v>2000</v>
      </c>
      <c r="J2727">
        <v>7.4</v>
      </c>
    </row>
    <row r="2728" spans="1:10" x14ac:dyDescent="0.3">
      <c r="A2728" t="s">
        <v>7758</v>
      </c>
      <c r="B2728">
        <v>110</v>
      </c>
      <c r="C2728">
        <v>14989761</v>
      </c>
      <c r="D2728" t="s">
        <v>678</v>
      </c>
      <c r="E2728" t="s">
        <v>8042</v>
      </c>
      <c r="F2728" t="s">
        <v>20</v>
      </c>
      <c r="G2728" t="s">
        <v>34</v>
      </c>
      <c r="H2728">
        <v>15000000</v>
      </c>
      <c r="I2728">
        <v>2012</v>
      </c>
      <c r="J2728">
        <v>7.2</v>
      </c>
    </row>
    <row r="2729" spans="1:10" x14ac:dyDescent="0.3">
      <c r="A2729" t="s">
        <v>7207</v>
      </c>
      <c r="B2729">
        <v>105</v>
      </c>
      <c r="C2729">
        <v>687081</v>
      </c>
      <c r="D2729" t="s">
        <v>8043</v>
      </c>
      <c r="E2729" t="s">
        <v>8044</v>
      </c>
      <c r="F2729" t="s">
        <v>20</v>
      </c>
      <c r="G2729" t="s">
        <v>21</v>
      </c>
      <c r="I2729">
        <v>2001</v>
      </c>
      <c r="J2729">
        <v>6</v>
      </c>
    </row>
    <row r="2730" spans="1:10" x14ac:dyDescent="0.3">
      <c r="A2730" t="s">
        <v>1911</v>
      </c>
      <c r="B2730">
        <v>178</v>
      </c>
      <c r="C2730">
        <v>5501940</v>
      </c>
      <c r="D2730" t="s">
        <v>2088</v>
      </c>
      <c r="E2730" t="s">
        <v>8050</v>
      </c>
      <c r="F2730" t="s">
        <v>5288</v>
      </c>
      <c r="G2730" t="s">
        <v>520</v>
      </c>
      <c r="H2730">
        <v>13500000</v>
      </c>
      <c r="I2730">
        <v>2004</v>
      </c>
      <c r="J2730">
        <v>8.3000000000000007</v>
      </c>
    </row>
    <row r="2731" spans="1:10" x14ac:dyDescent="0.3">
      <c r="A2731" t="s">
        <v>2286</v>
      </c>
      <c r="B2731">
        <v>125</v>
      </c>
      <c r="C2731">
        <v>2086345</v>
      </c>
      <c r="D2731" t="s">
        <v>3919</v>
      </c>
      <c r="E2731" t="s">
        <v>8053</v>
      </c>
      <c r="F2731" t="s">
        <v>1800</v>
      </c>
      <c r="G2731" t="s">
        <v>2292</v>
      </c>
      <c r="H2731">
        <v>10000000</v>
      </c>
      <c r="I2731">
        <v>2004</v>
      </c>
      <c r="J2731">
        <v>8.1</v>
      </c>
    </row>
    <row r="2732" spans="1:10" x14ac:dyDescent="0.3">
      <c r="A2732" t="s">
        <v>6769</v>
      </c>
      <c r="B2732">
        <v>108</v>
      </c>
      <c r="C2732">
        <v>2605039</v>
      </c>
      <c r="D2732" t="s">
        <v>2046</v>
      </c>
      <c r="E2732" t="s">
        <v>8056</v>
      </c>
      <c r="F2732" t="s">
        <v>20</v>
      </c>
      <c r="G2732" t="s">
        <v>34</v>
      </c>
      <c r="I2732">
        <v>2013</v>
      </c>
      <c r="J2732">
        <v>6.3</v>
      </c>
    </row>
    <row r="2733" spans="1:10" x14ac:dyDescent="0.3">
      <c r="A2733" t="s">
        <v>2013</v>
      </c>
      <c r="B2733">
        <v>121</v>
      </c>
      <c r="C2733">
        <v>123922370</v>
      </c>
      <c r="D2733" t="s">
        <v>8058</v>
      </c>
      <c r="E2733" t="s">
        <v>8059</v>
      </c>
      <c r="F2733" t="s">
        <v>20</v>
      </c>
      <c r="G2733" t="s">
        <v>21</v>
      </c>
      <c r="H2733">
        <v>13000000</v>
      </c>
      <c r="I2733">
        <v>1987</v>
      </c>
      <c r="J2733">
        <v>7.3</v>
      </c>
    </row>
    <row r="2734" spans="1:10" x14ac:dyDescent="0.3">
      <c r="A2734" t="s">
        <v>4880</v>
      </c>
      <c r="B2734">
        <v>100</v>
      </c>
      <c r="C2734">
        <v>163591</v>
      </c>
      <c r="D2734" t="s">
        <v>1099</v>
      </c>
      <c r="E2734" t="s">
        <v>8061</v>
      </c>
      <c r="F2734" t="s">
        <v>20</v>
      </c>
      <c r="G2734" t="s">
        <v>3548</v>
      </c>
      <c r="H2734">
        <v>13400000</v>
      </c>
      <c r="I2734">
        <v>2010</v>
      </c>
      <c r="J2734">
        <v>3.6</v>
      </c>
    </row>
    <row r="2735" spans="1:10" x14ac:dyDescent="0.3">
      <c r="A2735" t="s">
        <v>718</v>
      </c>
      <c r="B2735">
        <v>115</v>
      </c>
      <c r="C2735">
        <v>73000942</v>
      </c>
      <c r="D2735" t="s">
        <v>2583</v>
      </c>
      <c r="E2735" t="s">
        <v>8063</v>
      </c>
      <c r="F2735" t="s">
        <v>20</v>
      </c>
      <c r="G2735" t="s">
        <v>21</v>
      </c>
      <c r="H2735">
        <v>13000000</v>
      </c>
      <c r="I2735">
        <v>2011</v>
      </c>
      <c r="J2735">
        <v>1.6</v>
      </c>
    </row>
    <row r="2736" spans="1:10" x14ac:dyDescent="0.3">
      <c r="A2736" t="s">
        <v>802</v>
      </c>
      <c r="B2736">
        <v>108</v>
      </c>
      <c r="C2736">
        <v>106952327</v>
      </c>
      <c r="D2736" t="s">
        <v>2588</v>
      </c>
      <c r="E2736" t="s">
        <v>8065</v>
      </c>
      <c r="F2736" t="s">
        <v>20</v>
      </c>
      <c r="G2736" t="s">
        <v>21</v>
      </c>
      <c r="H2736">
        <v>13000000</v>
      </c>
      <c r="I2736">
        <v>2010</v>
      </c>
      <c r="J2736">
        <v>8</v>
      </c>
    </row>
    <row r="2737" spans="1:10" x14ac:dyDescent="0.3">
      <c r="A2737" t="s">
        <v>3058</v>
      </c>
      <c r="B2737">
        <v>220</v>
      </c>
      <c r="C2737">
        <v>57300000</v>
      </c>
      <c r="D2737" t="s">
        <v>1272</v>
      </c>
      <c r="E2737" t="s">
        <v>8066</v>
      </c>
      <c r="F2737" t="s">
        <v>20</v>
      </c>
      <c r="G2737" t="s">
        <v>21</v>
      </c>
      <c r="H2737">
        <v>13000000</v>
      </c>
      <c r="I2737">
        <v>1974</v>
      </c>
      <c r="J2737">
        <v>9</v>
      </c>
    </row>
    <row r="2738" spans="1:10" x14ac:dyDescent="0.3">
      <c r="A2738" t="s">
        <v>3589</v>
      </c>
      <c r="B2738">
        <v>112</v>
      </c>
      <c r="C2738">
        <v>91038276</v>
      </c>
      <c r="D2738" t="s">
        <v>4790</v>
      </c>
      <c r="E2738" t="s">
        <v>8067</v>
      </c>
      <c r="F2738" t="s">
        <v>20</v>
      </c>
      <c r="G2738" t="s">
        <v>21</v>
      </c>
      <c r="H2738">
        <v>13000000</v>
      </c>
      <c r="I2738">
        <v>2001</v>
      </c>
      <c r="J2738">
        <v>6.1</v>
      </c>
    </row>
    <row r="2739" spans="1:10" x14ac:dyDescent="0.3">
      <c r="A2739" t="s">
        <v>1355</v>
      </c>
      <c r="B2739">
        <v>99</v>
      </c>
      <c r="C2739">
        <v>49369900</v>
      </c>
      <c r="D2739" t="s">
        <v>5870</v>
      </c>
      <c r="E2739" t="s">
        <v>8071</v>
      </c>
      <c r="F2739" t="s">
        <v>20</v>
      </c>
      <c r="G2739" t="s">
        <v>21</v>
      </c>
      <c r="H2739">
        <v>7000000</v>
      </c>
      <c r="I2739">
        <v>1988</v>
      </c>
      <c r="J2739">
        <v>5.7</v>
      </c>
    </row>
    <row r="2740" spans="1:10" x14ac:dyDescent="0.3">
      <c r="A2740" t="s">
        <v>5943</v>
      </c>
      <c r="B2740">
        <v>109</v>
      </c>
      <c r="C2740">
        <v>61693523</v>
      </c>
      <c r="D2740" t="s">
        <v>2190</v>
      </c>
      <c r="E2740" t="s">
        <v>8074</v>
      </c>
      <c r="F2740" t="s">
        <v>20</v>
      </c>
      <c r="G2740" t="s">
        <v>21</v>
      </c>
      <c r="H2740">
        <v>13000000</v>
      </c>
      <c r="I2740">
        <v>2016</v>
      </c>
      <c r="J2740">
        <v>6.8</v>
      </c>
    </row>
    <row r="2741" spans="1:10" x14ac:dyDescent="0.3">
      <c r="A2741" t="s">
        <v>8075</v>
      </c>
      <c r="B2741">
        <v>83</v>
      </c>
      <c r="C2741">
        <v>46729374</v>
      </c>
      <c r="D2741" t="s">
        <v>6256</v>
      </c>
      <c r="E2741" t="s">
        <v>8076</v>
      </c>
      <c r="F2741" t="s">
        <v>20</v>
      </c>
      <c r="G2741" t="s">
        <v>21</v>
      </c>
      <c r="H2741">
        <v>13000000</v>
      </c>
      <c r="I2741">
        <v>2000</v>
      </c>
      <c r="J2741">
        <v>5.5</v>
      </c>
    </row>
    <row r="2742" spans="1:10" x14ac:dyDescent="0.3">
      <c r="A2742" t="s">
        <v>8077</v>
      </c>
      <c r="B2742">
        <v>107</v>
      </c>
      <c r="C2742">
        <v>44726644</v>
      </c>
      <c r="D2742" t="s">
        <v>6165</v>
      </c>
      <c r="E2742" t="s">
        <v>8079</v>
      </c>
      <c r="F2742" t="s">
        <v>20</v>
      </c>
      <c r="G2742" t="s">
        <v>21</v>
      </c>
      <c r="H2742">
        <v>13000000</v>
      </c>
      <c r="I2742">
        <v>1988</v>
      </c>
      <c r="J2742">
        <v>6.8</v>
      </c>
    </row>
    <row r="2743" spans="1:10" x14ac:dyDescent="0.3">
      <c r="A2743" t="s">
        <v>8080</v>
      </c>
      <c r="B2743">
        <v>102</v>
      </c>
      <c r="C2743">
        <v>44134898</v>
      </c>
      <c r="D2743" t="s">
        <v>1649</v>
      </c>
      <c r="E2743" t="s">
        <v>8081</v>
      </c>
      <c r="F2743" t="s">
        <v>20</v>
      </c>
      <c r="G2743" t="s">
        <v>21</v>
      </c>
      <c r="H2743">
        <v>13000000</v>
      </c>
      <c r="I2743">
        <v>2014</v>
      </c>
      <c r="J2743">
        <v>7.3</v>
      </c>
    </row>
    <row r="2744" spans="1:10" x14ac:dyDescent="0.3">
      <c r="A2744" t="s">
        <v>4417</v>
      </c>
      <c r="B2744">
        <v>100</v>
      </c>
      <c r="C2744">
        <v>48637684</v>
      </c>
      <c r="D2744" t="s">
        <v>1106</v>
      </c>
      <c r="E2744" t="s">
        <v>8082</v>
      </c>
      <c r="F2744" t="s">
        <v>20</v>
      </c>
      <c r="G2744" t="s">
        <v>21</v>
      </c>
      <c r="H2744">
        <v>12500000</v>
      </c>
      <c r="I2744">
        <v>2014</v>
      </c>
      <c r="J2744">
        <v>6.1</v>
      </c>
    </row>
    <row r="2745" spans="1:10" x14ac:dyDescent="0.3">
      <c r="A2745" t="s">
        <v>4555</v>
      </c>
      <c r="B2745">
        <v>97</v>
      </c>
      <c r="C2745">
        <v>38176108</v>
      </c>
      <c r="D2745" t="s">
        <v>936</v>
      </c>
      <c r="E2745" t="s">
        <v>8083</v>
      </c>
      <c r="F2745" t="s">
        <v>20</v>
      </c>
      <c r="G2745" t="s">
        <v>21</v>
      </c>
      <c r="H2745">
        <v>16000000</v>
      </c>
      <c r="I2745">
        <v>1999</v>
      </c>
      <c r="J2745">
        <v>7.2</v>
      </c>
    </row>
    <row r="2746" spans="1:10" x14ac:dyDescent="0.3">
      <c r="A2746" t="s">
        <v>8085</v>
      </c>
      <c r="B2746">
        <v>92</v>
      </c>
      <c r="C2746">
        <v>28972187</v>
      </c>
      <c r="D2746" t="s">
        <v>1099</v>
      </c>
      <c r="E2746" t="s">
        <v>8086</v>
      </c>
      <c r="F2746" t="s">
        <v>20</v>
      </c>
      <c r="G2746" t="s">
        <v>21</v>
      </c>
      <c r="H2746">
        <v>13000000</v>
      </c>
      <c r="I2746">
        <v>2002</v>
      </c>
      <c r="J2746">
        <v>5.9</v>
      </c>
    </row>
    <row r="2747" spans="1:10" x14ac:dyDescent="0.3">
      <c r="A2747" t="s">
        <v>8088</v>
      </c>
      <c r="B2747">
        <v>84</v>
      </c>
      <c r="C2747">
        <v>27979400</v>
      </c>
      <c r="D2747" t="s">
        <v>1151</v>
      </c>
      <c r="E2747" t="s">
        <v>8089</v>
      </c>
      <c r="F2747" t="s">
        <v>20</v>
      </c>
      <c r="G2747" t="s">
        <v>21</v>
      </c>
      <c r="H2747">
        <v>8200000</v>
      </c>
      <c r="I2747">
        <v>1993</v>
      </c>
      <c r="J2747">
        <v>6.1</v>
      </c>
    </row>
    <row r="2748" spans="1:10" x14ac:dyDescent="0.3">
      <c r="A2748" t="s">
        <v>3210</v>
      </c>
      <c r="B2748">
        <v>86</v>
      </c>
      <c r="C2748">
        <v>54257433</v>
      </c>
      <c r="D2748" t="s">
        <v>2777</v>
      </c>
      <c r="E2748" t="s">
        <v>8090</v>
      </c>
      <c r="F2748" t="s">
        <v>20</v>
      </c>
      <c r="G2748" t="s">
        <v>21</v>
      </c>
      <c r="H2748">
        <v>17000000</v>
      </c>
      <c r="I2748">
        <v>2016</v>
      </c>
      <c r="J2748">
        <v>6.8</v>
      </c>
    </row>
    <row r="2749" spans="1:10" x14ac:dyDescent="0.3">
      <c r="A2749" t="s">
        <v>8092</v>
      </c>
      <c r="B2749">
        <v>120</v>
      </c>
      <c r="C2749">
        <v>23947</v>
      </c>
      <c r="D2749" t="s">
        <v>1913</v>
      </c>
      <c r="E2749" t="s">
        <v>8093</v>
      </c>
      <c r="F2749" t="s">
        <v>20</v>
      </c>
      <c r="G2749" t="s">
        <v>21</v>
      </c>
      <c r="H2749">
        <v>13000000</v>
      </c>
      <c r="I2749">
        <v>2004</v>
      </c>
      <c r="J2749">
        <v>7.7</v>
      </c>
    </row>
    <row r="2750" spans="1:10" x14ac:dyDescent="0.3">
      <c r="A2750" t="s">
        <v>6639</v>
      </c>
      <c r="B2750">
        <v>89</v>
      </c>
      <c r="C2750">
        <v>60008303</v>
      </c>
      <c r="D2750" t="s">
        <v>1540</v>
      </c>
      <c r="E2750" t="s">
        <v>8094</v>
      </c>
      <c r="F2750" t="s">
        <v>20</v>
      </c>
      <c r="G2750" t="s">
        <v>21</v>
      </c>
      <c r="H2750">
        <v>13000000</v>
      </c>
      <c r="I2750">
        <v>2000</v>
      </c>
      <c r="J2750">
        <v>4.9000000000000004</v>
      </c>
    </row>
    <row r="2751" spans="1:10" x14ac:dyDescent="0.3">
      <c r="A2751" t="s">
        <v>8095</v>
      </c>
      <c r="B2751">
        <v>117</v>
      </c>
      <c r="C2751">
        <v>49121934</v>
      </c>
      <c r="D2751" t="s">
        <v>936</v>
      </c>
      <c r="E2751" t="s">
        <v>8096</v>
      </c>
      <c r="F2751" t="s">
        <v>20</v>
      </c>
      <c r="G2751" t="s">
        <v>21</v>
      </c>
      <c r="H2751">
        <v>13000000</v>
      </c>
      <c r="I2751">
        <v>2007</v>
      </c>
      <c r="J2751">
        <v>6.1</v>
      </c>
    </row>
    <row r="2752" spans="1:10" x14ac:dyDescent="0.3">
      <c r="A2752" t="s">
        <v>6713</v>
      </c>
      <c r="B2752">
        <v>97</v>
      </c>
      <c r="C2752">
        <v>27141959</v>
      </c>
      <c r="D2752" t="s">
        <v>8097</v>
      </c>
      <c r="E2752" t="s">
        <v>8098</v>
      </c>
      <c r="F2752" t="s">
        <v>20</v>
      </c>
      <c r="G2752" t="s">
        <v>21</v>
      </c>
      <c r="H2752">
        <v>18000000</v>
      </c>
      <c r="I2752">
        <v>1999</v>
      </c>
      <c r="J2752">
        <v>2.5</v>
      </c>
    </row>
    <row r="2753" spans="1:10" x14ac:dyDescent="0.3">
      <c r="A2753" t="s">
        <v>8099</v>
      </c>
      <c r="B2753">
        <v>91</v>
      </c>
      <c r="C2753">
        <v>27052167</v>
      </c>
      <c r="D2753" t="s">
        <v>287</v>
      </c>
      <c r="E2753" t="s">
        <v>8100</v>
      </c>
      <c r="F2753" t="s">
        <v>20</v>
      </c>
      <c r="G2753" t="s">
        <v>21</v>
      </c>
      <c r="H2753">
        <v>13000000</v>
      </c>
      <c r="I2753">
        <v>1998</v>
      </c>
      <c r="J2753">
        <v>6.1</v>
      </c>
    </row>
    <row r="2754" spans="1:10" x14ac:dyDescent="0.3">
      <c r="A2754" t="s">
        <v>8102</v>
      </c>
      <c r="B2754">
        <v>100</v>
      </c>
      <c r="C2754">
        <v>26539321</v>
      </c>
      <c r="D2754" t="s">
        <v>2507</v>
      </c>
      <c r="E2754" t="s">
        <v>8103</v>
      </c>
      <c r="F2754" t="s">
        <v>20</v>
      </c>
      <c r="G2754" t="s">
        <v>21</v>
      </c>
      <c r="H2754">
        <v>13000000</v>
      </c>
      <c r="I2754">
        <v>1996</v>
      </c>
      <c r="J2754">
        <v>5.9</v>
      </c>
    </row>
    <row r="2755" spans="1:10" x14ac:dyDescent="0.3">
      <c r="A2755" t="s">
        <v>8105</v>
      </c>
      <c r="B2755">
        <v>72</v>
      </c>
      <c r="C2755">
        <v>28501605</v>
      </c>
      <c r="D2755" t="s">
        <v>4536</v>
      </c>
      <c r="E2755" t="s">
        <v>8107</v>
      </c>
      <c r="F2755" t="s">
        <v>20</v>
      </c>
      <c r="G2755" t="s">
        <v>21</v>
      </c>
      <c r="H2755">
        <v>13000000</v>
      </c>
      <c r="I2755">
        <v>1990</v>
      </c>
      <c r="J2755">
        <v>5.7</v>
      </c>
    </row>
    <row r="2756" spans="1:10" x14ac:dyDescent="0.3">
      <c r="A2756" t="s">
        <v>8109</v>
      </c>
      <c r="B2756">
        <v>84</v>
      </c>
      <c r="C2756">
        <v>52543632</v>
      </c>
      <c r="D2756" t="s">
        <v>1007</v>
      </c>
      <c r="E2756" t="s">
        <v>8111</v>
      </c>
      <c r="F2756" t="s">
        <v>20</v>
      </c>
      <c r="G2756" t="s">
        <v>21</v>
      </c>
      <c r="H2756">
        <v>13200000</v>
      </c>
      <c r="I2756">
        <v>2014</v>
      </c>
      <c r="J2756">
        <v>5.6</v>
      </c>
    </row>
    <row r="2757" spans="1:10" x14ac:dyDescent="0.3">
      <c r="A2757" t="s">
        <v>2100</v>
      </c>
      <c r="B2757">
        <v>126</v>
      </c>
      <c r="C2757">
        <v>25592632</v>
      </c>
      <c r="D2757" t="s">
        <v>3960</v>
      </c>
      <c r="E2757" t="s">
        <v>8113</v>
      </c>
      <c r="F2757" t="s">
        <v>20</v>
      </c>
      <c r="G2757" t="s">
        <v>21</v>
      </c>
      <c r="H2757">
        <v>18000000</v>
      </c>
      <c r="I2757">
        <v>2007</v>
      </c>
      <c r="J2757">
        <v>7.2</v>
      </c>
    </row>
    <row r="2758" spans="1:10" x14ac:dyDescent="0.3">
      <c r="A2758" t="s">
        <v>8114</v>
      </c>
      <c r="B2758">
        <v>108</v>
      </c>
      <c r="C2758">
        <v>25440971</v>
      </c>
      <c r="D2758" t="s">
        <v>1442</v>
      </c>
      <c r="E2758" t="s">
        <v>8117</v>
      </c>
      <c r="F2758" t="s">
        <v>20</v>
      </c>
      <c r="G2758" t="s">
        <v>34</v>
      </c>
      <c r="H2758">
        <v>15000000</v>
      </c>
      <c r="I2758">
        <v>2015</v>
      </c>
      <c r="J2758">
        <v>7.7</v>
      </c>
    </row>
    <row r="2759" spans="1:10" x14ac:dyDescent="0.3">
      <c r="A2759" t="s">
        <v>1183</v>
      </c>
      <c r="B2759">
        <v>112</v>
      </c>
      <c r="C2759">
        <v>22858926</v>
      </c>
      <c r="D2759" t="s">
        <v>4826</v>
      </c>
      <c r="E2759" t="s">
        <v>8120</v>
      </c>
      <c r="F2759" t="s">
        <v>20</v>
      </c>
      <c r="G2759" t="s">
        <v>21</v>
      </c>
      <c r="H2759">
        <v>13000000</v>
      </c>
      <c r="I2759">
        <v>1999</v>
      </c>
      <c r="J2759">
        <v>7.8</v>
      </c>
    </row>
    <row r="2760" spans="1:10" x14ac:dyDescent="0.3">
      <c r="A2760" t="s">
        <v>8121</v>
      </c>
      <c r="B2760">
        <v>90</v>
      </c>
      <c r="C2760">
        <v>22235901</v>
      </c>
      <c r="D2760" t="s">
        <v>1106</v>
      </c>
      <c r="E2760" t="s">
        <v>8122</v>
      </c>
      <c r="F2760" t="s">
        <v>20</v>
      </c>
      <c r="G2760" t="s">
        <v>21</v>
      </c>
      <c r="H2760">
        <v>6000000</v>
      </c>
      <c r="I2760">
        <v>2001</v>
      </c>
      <c r="J2760">
        <v>6.1</v>
      </c>
    </row>
    <row r="2761" spans="1:10" x14ac:dyDescent="0.3">
      <c r="A2761" t="s">
        <v>986</v>
      </c>
      <c r="B2761">
        <v>91</v>
      </c>
      <c r="C2761">
        <v>38916903</v>
      </c>
      <c r="D2761" t="s">
        <v>8124</v>
      </c>
      <c r="E2761" t="s">
        <v>8126</v>
      </c>
      <c r="F2761" t="s">
        <v>20</v>
      </c>
      <c r="G2761" t="s">
        <v>21</v>
      </c>
      <c r="H2761">
        <v>13000000</v>
      </c>
      <c r="I2761">
        <v>2014</v>
      </c>
      <c r="J2761">
        <v>5.8</v>
      </c>
    </row>
    <row r="2762" spans="1:10" x14ac:dyDescent="0.3">
      <c r="A2762" t="s">
        <v>3378</v>
      </c>
      <c r="B2762">
        <v>135</v>
      </c>
      <c r="C2762">
        <v>16929123</v>
      </c>
      <c r="D2762" t="s">
        <v>146</v>
      </c>
      <c r="E2762" t="s">
        <v>8128</v>
      </c>
      <c r="F2762" t="s">
        <v>20</v>
      </c>
      <c r="G2762" t="s">
        <v>21</v>
      </c>
      <c r="H2762">
        <v>14000000</v>
      </c>
      <c r="I2762">
        <v>2001</v>
      </c>
      <c r="J2762">
        <v>6.5</v>
      </c>
    </row>
    <row r="2763" spans="1:10" x14ac:dyDescent="0.3">
      <c r="A2763" t="s">
        <v>2363</v>
      </c>
      <c r="B2763">
        <v>141</v>
      </c>
      <c r="C2763">
        <v>13753931</v>
      </c>
      <c r="D2763" t="s">
        <v>1290</v>
      </c>
      <c r="E2763" t="s">
        <v>8132</v>
      </c>
      <c r="F2763" t="s">
        <v>460</v>
      </c>
      <c r="G2763" t="s">
        <v>21</v>
      </c>
      <c r="H2763">
        <v>19000000</v>
      </c>
      <c r="I2763">
        <v>2006</v>
      </c>
      <c r="J2763">
        <v>7.9</v>
      </c>
    </row>
    <row r="2764" spans="1:10" x14ac:dyDescent="0.3">
      <c r="A2764" t="s">
        <v>8134</v>
      </c>
      <c r="B2764">
        <v>104</v>
      </c>
      <c r="C2764">
        <v>10996440</v>
      </c>
      <c r="D2764" t="s">
        <v>449</v>
      </c>
      <c r="E2764" t="s">
        <v>8135</v>
      </c>
      <c r="F2764" t="s">
        <v>20</v>
      </c>
      <c r="G2764" t="s">
        <v>21</v>
      </c>
      <c r="H2764">
        <v>13000000</v>
      </c>
      <c r="I2764">
        <v>2006</v>
      </c>
      <c r="J2764">
        <v>6.3</v>
      </c>
    </row>
    <row r="2765" spans="1:10" x14ac:dyDescent="0.3">
      <c r="A2765" t="s">
        <v>8136</v>
      </c>
      <c r="B2765">
        <v>84</v>
      </c>
      <c r="C2765">
        <v>8026971</v>
      </c>
      <c r="D2765" t="s">
        <v>1106</v>
      </c>
      <c r="E2765" t="s">
        <v>8137</v>
      </c>
      <c r="F2765" t="s">
        <v>20</v>
      </c>
      <c r="G2765" t="s">
        <v>21</v>
      </c>
      <c r="H2765">
        <v>13000000</v>
      </c>
      <c r="I2765">
        <v>1998</v>
      </c>
      <c r="J2765">
        <v>3.8</v>
      </c>
    </row>
    <row r="2766" spans="1:10" x14ac:dyDescent="0.3">
      <c r="A2766" t="s">
        <v>8138</v>
      </c>
      <c r="B2766">
        <v>118</v>
      </c>
      <c r="C2766">
        <v>14677654</v>
      </c>
      <c r="D2766" t="s">
        <v>2190</v>
      </c>
      <c r="E2766" t="s">
        <v>8139</v>
      </c>
      <c r="F2766" t="s">
        <v>20</v>
      </c>
      <c r="G2766" t="s">
        <v>4874</v>
      </c>
      <c r="H2766">
        <v>13000000</v>
      </c>
      <c r="I2766">
        <v>2015</v>
      </c>
      <c r="J2766">
        <v>8.3000000000000007</v>
      </c>
    </row>
    <row r="2767" spans="1:10" x14ac:dyDescent="0.3">
      <c r="A2767" t="s">
        <v>4171</v>
      </c>
      <c r="B2767">
        <v>82</v>
      </c>
      <c r="C2767">
        <v>9975684</v>
      </c>
      <c r="D2767" t="s">
        <v>1099</v>
      </c>
      <c r="E2767" t="s">
        <v>8140</v>
      </c>
      <c r="F2767" t="s">
        <v>20</v>
      </c>
      <c r="G2767" t="s">
        <v>182</v>
      </c>
      <c r="H2767">
        <v>13000000</v>
      </c>
      <c r="I2767">
        <v>1998</v>
      </c>
      <c r="J2767">
        <v>6.4</v>
      </c>
    </row>
    <row r="2768" spans="1:10" x14ac:dyDescent="0.3">
      <c r="A2768" t="s">
        <v>8141</v>
      </c>
      <c r="B2768">
        <v>95</v>
      </c>
      <c r="C2768">
        <v>7881335</v>
      </c>
      <c r="D2768" t="s">
        <v>3707</v>
      </c>
      <c r="E2768" t="s">
        <v>8142</v>
      </c>
      <c r="F2768" t="s">
        <v>20</v>
      </c>
      <c r="G2768" t="s">
        <v>21</v>
      </c>
      <c r="H2768">
        <v>13000000</v>
      </c>
      <c r="I2768">
        <v>1994</v>
      </c>
      <c r="J2768">
        <v>6.7</v>
      </c>
    </row>
    <row r="2769" spans="1:10" x14ac:dyDescent="0.3">
      <c r="A2769" t="s">
        <v>6541</v>
      </c>
      <c r="B2769">
        <v>94</v>
      </c>
      <c r="C2769">
        <v>6241697</v>
      </c>
      <c r="D2769" t="s">
        <v>1099</v>
      </c>
      <c r="E2769" t="s">
        <v>8143</v>
      </c>
      <c r="F2769" t="s">
        <v>20</v>
      </c>
      <c r="G2769" t="s">
        <v>966</v>
      </c>
      <c r="H2769">
        <v>13000000</v>
      </c>
      <c r="I2769">
        <v>1999</v>
      </c>
      <c r="J2769">
        <v>6.1</v>
      </c>
    </row>
    <row r="2770" spans="1:10" x14ac:dyDescent="0.3">
      <c r="A2770" t="s">
        <v>5249</v>
      </c>
      <c r="B2770">
        <v>88</v>
      </c>
      <c r="D2770" t="s">
        <v>799</v>
      </c>
      <c r="E2770" t="s">
        <v>8145</v>
      </c>
      <c r="F2770" t="s">
        <v>7407</v>
      </c>
      <c r="G2770" t="s">
        <v>7408</v>
      </c>
      <c r="I2770">
        <v>2016</v>
      </c>
      <c r="J2770">
        <v>8.1</v>
      </c>
    </row>
    <row r="2771" spans="1:10" x14ac:dyDescent="0.3">
      <c r="A2771" t="s">
        <v>8147</v>
      </c>
      <c r="B2771">
        <v>99</v>
      </c>
      <c r="C2771">
        <v>5871603</v>
      </c>
      <c r="D2771" t="s">
        <v>2588</v>
      </c>
      <c r="E2771" t="s">
        <v>8148</v>
      </c>
      <c r="F2771" t="s">
        <v>20</v>
      </c>
      <c r="G2771" t="s">
        <v>21</v>
      </c>
      <c r="H2771">
        <v>13000000</v>
      </c>
      <c r="I2771">
        <v>1999</v>
      </c>
      <c r="J2771">
        <v>6</v>
      </c>
    </row>
    <row r="2772" spans="1:10" x14ac:dyDescent="0.3">
      <c r="A2772" t="s">
        <v>8149</v>
      </c>
      <c r="B2772">
        <v>121</v>
      </c>
      <c r="C2772">
        <v>16574731</v>
      </c>
      <c r="D2772" t="s">
        <v>3846</v>
      </c>
      <c r="E2772" t="s">
        <v>8150</v>
      </c>
      <c r="F2772" t="s">
        <v>20</v>
      </c>
      <c r="G2772" t="s">
        <v>21</v>
      </c>
      <c r="H2772">
        <v>13000000</v>
      </c>
      <c r="I2772">
        <v>1998</v>
      </c>
      <c r="J2772">
        <v>5.8</v>
      </c>
    </row>
    <row r="2773" spans="1:10" x14ac:dyDescent="0.3">
      <c r="A2773" t="s">
        <v>8151</v>
      </c>
      <c r="B2773">
        <v>84</v>
      </c>
      <c r="C2773">
        <v>5002310</v>
      </c>
      <c r="D2773" t="s">
        <v>8152</v>
      </c>
      <c r="E2773" t="s">
        <v>8153</v>
      </c>
      <c r="F2773" t="s">
        <v>20</v>
      </c>
      <c r="G2773" t="s">
        <v>21</v>
      </c>
      <c r="H2773">
        <v>13000000</v>
      </c>
      <c r="I2773">
        <v>2001</v>
      </c>
      <c r="J2773">
        <v>5.6</v>
      </c>
    </row>
    <row r="2774" spans="1:10" x14ac:dyDescent="0.3">
      <c r="A2774" t="s">
        <v>8154</v>
      </c>
      <c r="B2774">
        <v>93</v>
      </c>
      <c r="C2774">
        <v>4919896</v>
      </c>
      <c r="D2774" t="s">
        <v>3707</v>
      </c>
      <c r="E2774" t="s">
        <v>8155</v>
      </c>
      <c r="F2774" t="s">
        <v>20</v>
      </c>
      <c r="G2774" t="s">
        <v>34</v>
      </c>
      <c r="H2774">
        <v>13000000</v>
      </c>
      <c r="I2774">
        <v>2001</v>
      </c>
      <c r="J2774">
        <v>6.1</v>
      </c>
    </row>
    <row r="2775" spans="1:10" x14ac:dyDescent="0.3">
      <c r="A2775" t="s">
        <v>6424</v>
      </c>
      <c r="B2775">
        <v>93</v>
      </c>
      <c r="C2775">
        <v>25675765</v>
      </c>
      <c r="D2775" t="s">
        <v>1099</v>
      </c>
      <c r="E2775" t="s">
        <v>8158</v>
      </c>
      <c r="F2775" t="s">
        <v>20</v>
      </c>
      <c r="G2775" t="s">
        <v>21</v>
      </c>
      <c r="H2775">
        <v>13000000</v>
      </c>
      <c r="I2775">
        <v>2013</v>
      </c>
      <c r="J2775">
        <v>5.9</v>
      </c>
    </row>
    <row r="2776" spans="1:10" x14ac:dyDescent="0.3">
      <c r="A2776" t="s">
        <v>8160</v>
      </c>
      <c r="B2776">
        <v>120</v>
      </c>
      <c r="C2776">
        <v>4857376</v>
      </c>
      <c r="D2776" t="s">
        <v>936</v>
      </c>
      <c r="E2776" t="s">
        <v>8161</v>
      </c>
      <c r="F2776" t="s">
        <v>965</v>
      </c>
      <c r="G2776" t="s">
        <v>966</v>
      </c>
      <c r="H2776">
        <v>13000000</v>
      </c>
      <c r="I2776">
        <v>2006</v>
      </c>
      <c r="J2776">
        <v>7.3</v>
      </c>
    </row>
    <row r="2777" spans="1:10" x14ac:dyDescent="0.3">
      <c r="A2777" t="s">
        <v>2754</v>
      </c>
      <c r="B2777">
        <v>112</v>
      </c>
      <c r="C2777">
        <v>3169424</v>
      </c>
      <c r="D2777" t="s">
        <v>2423</v>
      </c>
      <c r="E2777" t="s">
        <v>8164</v>
      </c>
      <c r="F2777" t="s">
        <v>20</v>
      </c>
      <c r="G2777" t="s">
        <v>21</v>
      </c>
      <c r="H2777">
        <v>13000000</v>
      </c>
      <c r="I2777">
        <v>2007</v>
      </c>
      <c r="J2777">
        <v>6.8</v>
      </c>
    </row>
    <row r="2778" spans="1:10" x14ac:dyDescent="0.3">
      <c r="A2778" t="s">
        <v>1145</v>
      </c>
      <c r="B2778">
        <v>107</v>
      </c>
      <c r="C2778">
        <v>18004225</v>
      </c>
      <c r="D2778" t="s">
        <v>936</v>
      </c>
      <c r="E2778" t="s">
        <v>8166</v>
      </c>
      <c r="F2778" t="s">
        <v>20</v>
      </c>
      <c r="G2778" t="s">
        <v>21</v>
      </c>
      <c r="H2778">
        <v>13000000</v>
      </c>
      <c r="I2778">
        <v>2013</v>
      </c>
      <c r="J2778">
        <v>5.7</v>
      </c>
    </row>
    <row r="2779" spans="1:10" x14ac:dyDescent="0.3">
      <c r="A2779" t="s">
        <v>8167</v>
      </c>
      <c r="B2779">
        <v>112</v>
      </c>
      <c r="C2779">
        <v>3058380</v>
      </c>
      <c r="D2779" t="s">
        <v>146</v>
      </c>
      <c r="E2779" t="s">
        <v>8169</v>
      </c>
      <c r="F2779" t="s">
        <v>965</v>
      </c>
      <c r="G2779" t="s">
        <v>966</v>
      </c>
      <c r="H2779">
        <v>100000000</v>
      </c>
      <c r="I2779">
        <v>2000</v>
      </c>
      <c r="J2779">
        <v>7.3</v>
      </c>
    </row>
    <row r="2780" spans="1:10" x14ac:dyDescent="0.3">
      <c r="A2780" t="s">
        <v>5233</v>
      </c>
      <c r="B2780">
        <v>96</v>
      </c>
      <c r="C2780">
        <v>3074838</v>
      </c>
      <c r="D2780" t="s">
        <v>2112</v>
      </c>
      <c r="E2780" t="s">
        <v>8172</v>
      </c>
      <c r="F2780" t="s">
        <v>20</v>
      </c>
      <c r="G2780" t="s">
        <v>21</v>
      </c>
      <c r="H2780">
        <v>11000000</v>
      </c>
      <c r="I2780">
        <v>2009</v>
      </c>
      <c r="J2780">
        <v>6.3</v>
      </c>
    </row>
    <row r="2781" spans="1:10" x14ac:dyDescent="0.3">
      <c r="A2781" t="s">
        <v>8174</v>
      </c>
      <c r="B2781">
        <v>91</v>
      </c>
      <c r="C2781">
        <v>2104000</v>
      </c>
      <c r="D2781" t="s">
        <v>5554</v>
      </c>
      <c r="E2781" t="s">
        <v>8175</v>
      </c>
      <c r="F2781" t="s">
        <v>20</v>
      </c>
      <c r="G2781" t="s">
        <v>21</v>
      </c>
      <c r="H2781">
        <v>13000000</v>
      </c>
      <c r="I2781">
        <v>1996</v>
      </c>
      <c r="J2781">
        <v>5.9</v>
      </c>
    </row>
    <row r="2782" spans="1:10" x14ac:dyDescent="0.3">
      <c r="A2782" t="s">
        <v>6090</v>
      </c>
      <c r="B2782">
        <v>125</v>
      </c>
      <c r="C2782">
        <v>1172769</v>
      </c>
      <c r="D2782" t="s">
        <v>1204</v>
      </c>
      <c r="E2782" t="s">
        <v>8176</v>
      </c>
      <c r="F2782" t="s">
        <v>20</v>
      </c>
      <c r="G2782" t="s">
        <v>520</v>
      </c>
      <c r="H2782">
        <v>13000000</v>
      </c>
      <c r="I2782">
        <v>2006</v>
      </c>
      <c r="J2782">
        <v>7.1</v>
      </c>
    </row>
    <row r="2783" spans="1:10" x14ac:dyDescent="0.3">
      <c r="A2783" t="s">
        <v>8177</v>
      </c>
      <c r="B2783">
        <v>102</v>
      </c>
      <c r="C2783">
        <v>17738570</v>
      </c>
      <c r="D2783" t="s">
        <v>146</v>
      </c>
      <c r="E2783" t="s">
        <v>8179</v>
      </c>
      <c r="F2783" t="s">
        <v>20</v>
      </c>
      <c r="G2783" t="s">
        <v>21</v>
      </c>
      <c r="H2783">
        <v>13000000</v>
      </c>
      <c r="I2783">
        <v>2012</v>
      </c>
      <c r="J2783">
        <v>8</v>
      </c>
    </row>
    <row r="2784" spans="1:10" x14ac:dyDescent="0.3">
      <c r="A2784" t="s">
        <v>8180</v>
      </c>
      <c r="B2784">
        <v>87</v>
      </c>
      <c r="C2784">
        <v>1200000</v>
      </c>
      <c r="D2784" t="s">
        <v>878</v>
      </c>
      <c r="E2784" t="s">
        <v>8182</v>
      </c>
      <c r="F2784" t="s">
        <v>20</v>
      </c>
      <c r="G2784" t="s">
        <v>21</v>
      </c>
      <c r="H2784">
        <v>3000000</v>
      </c>
      <c r="I2784">
        <v>1993</v>
      </c>
      <c r="J2784">
        <v>5.0999999999999996</v>
      </c>
    </row>
    <row r="2785" spans="1:10" x14ac:dyDescent="0.3">
      <c r="A2785" t="s">
        <v>6100</v>
      </c>
      <c r="B2785">
        <v>118</v>
      </c>
      <c r="C2785">
        <v>1150403</v>
      </c>
      <c r="D2785" t="s">
        <v>1133</v>
      </c>
      <c r="E2785" t="s">
        <v>8184</v>
      </c>
      <c r="F2785" t="s">
        <v>20</v>
      </c>
      <c r="G2785" t="s">
        <v>21</v>
      </c>
      <c r="H2785">
        <v>13000000</v>
      </c>
      <c r="I2785">
        <v>2006</v>
      </c>
      <c r="J2785">
        <v>7.1</v>
      </c>
    </row>
    <row r="2786" spans="1:10" x14ac:dyDescent="0.3">
      <c r="A2786" t="s">
        <v>5685</v>
      </c>
      <c r="B2786">
        <v>115</v>
      </c>
      <c r="C2786">
        <v>403932</v>
      </c>
      <c r="D2786" t="s">
        <v>2569</v>
      </c>
      <c r="E2786" t="s">
        <v>8185</v>
      </c>
      <c r="F2786" t="s">
        <v>20</v>
      </c>
      <c r="G2786" t="s">
        <v>34</v>
      </c>
      <c r="H2786">
        <v>20000000</v>
      </c>
      <c r="I2786">
        <v>2000</v>
      </c>
      <c r="J2786">
        <v>6.5</v>
      </c>
    </row>
    <row r="2787" spans="1:10" x14ac:dyDescent="0.3">
      <c r="A2787" t="s">
        <v>2868</v>
      </c>
      <c r="B2787">
        <v>91</v>
      </c>
      <c r="C2787">
        <v>1712111</v>
      </c>
      <c r="D2787" t="s">
        <v>3456</v>
      </c>
      <c r="E2787" t="s">
        <v>8186</v>
      </c>
      <c r="F2787" t="s">
        <v>20</v>
      </c>
      <c r="G2787" t="s">
        <v>21</v>
      </c>
      <c r="H2787">
        <v>8495000</v>
      </c>
      <c r="I2787">
        <v>2015</v>
      </c>
      <c r="J2787">
        <v>4.5</v>
      </c>
    </row>
    <row r="2788" spans="1:10" x14ac:dyDescent="0.3">
      <c r="A2788" t="s">
        <v>7398</v>
      </c>
      <c r="B2788">
        <v>88</v>
      </c>
      <c r="C2788">
        <v>1024175</v>
      </c>
      <c r="D2788" t="s">
        <v>4630</v>
      </c>
      <c r="E2788" t="s">
        <v>8189</v>
      </c>
      <c r="F2788" t="s">
        <v>20</v>
      </c>
      <c r="G2788" t="s">
        <v>34</v>
      </c>
      <c r="H2788">
        <v>13000000</v>
      </c>
      <c r="I2788">
        <v>2011</v>
      </c>
      <c r="J2788">
        <v>6.6</v>
      </c>
    </row>
    <row r="2789" spans="1:10" x14ac:dyDescent="0.3">
      <c r="A2789" t="s">
        <v>384</v>
      </c>
      <c r="B2789">
        <v>127</v>
      </c>
      <c r="C2789">
        <v>301305</v>
      </c>
      <c r="D2789" t="s">
        <v>3493</v>
      </c>
      <c r="E2789" t="s">
        <v>8192</v>
      </c>
      <c r="F2789" t="s">
        <v>8194</v>
      </c>
      <c r="G2789" t="s">
        <v>21</v>
      </c>
      <c r="H2789">
        <v>13000000</v>
      </c>
      <c r="I2789">
        <v>2011</v>
      </c>
      <c r="J2789">
        <v>4.3</v>
      </c>
    </row>
    <row r="2790" spans="1:10" x14ac:dyDescent="0.3">
      <c r="A2790" t="s">
        <v>7794</v>
      </c>
      <c r="B2790">
        <v>94</v>
      </c>
      <c r="C2790">
        <v>51872378</v>
      </c>
      <c r="D2790" t="s">
        <v>1007</v>
      </c>
      <c r="E2790" t="s">
        <v>8196</v>
      </c>
      <c r="F2790" t="s">
        <v>20</v>
      </c>
      <c r="G2790" t="s">
        <v>21</v>
      </c>
      <c r="H2790">
        <v>13000000</v>
      </c>
      <c r="I2790">
        <v>2013</v>
      </c>
      <c r="J2790">
        <v>6.7</v>
      </c>
    </row>
    <row r="2791" spans="1:10" x14ac:dyDescent="0.3">
      <c r="A2791" t="s">
        <v>8197</v>
      </c>
      <c r="B2791">
        <v>115</v>
      </c>
      <c r="C2791">
        <v>31662</v>
      </c>
      <c r="D2791" t="s">
        <v>684</v>
      </c>
      <c r="E2791" t="s">
        <v>8199</v>
      </c>
      <c r="F2791" t="s">
        <v>20</v>
      </c>
      <c r="G2791" t="s">
        <v>3548</v>
      </c>
      <c r="H2791">
        <v>12620000</v>
      </c>
      <c r="I2791">
        <v>2016</v>
      </c>
      <c r="J2791">
        <v>6.8</v>
      </c>
    </row>
    <row r="2792" spans="1:10" x14ac:dyDescent="0.3">
      <c r="A2792" t="s">
        <v>8201</v>
      </c>
      <c r="B2792">
        <v>90</v>
      </c>
      <c r="C2792">
        <v>28399192</v>
      </c>
      <c r="D2792" t="s">
        <v>8202</v>
      </c>
      <c r="E2792" t="s">
        <v>8204</v>
      </c>
      <c r="F2792" t="s">
        <v>20</v>
      </c>
      <c r="G2792" t="s">
        <v>251</v>
      </c>
      <c r="H2792">
        <v>13000000</v>
      </c>
      <c r="I2792">
        <v>2002</v>
      </c>
      <c r="J2792">
        <v>5.4</v>
      </c>
    </row>
    <row r="2793" spans="1:10" x14ac:dyDescent="0.3">
      <c r="A2793" t="s">
        <v>2390</v>
      </c>
      <c r="B2793">
        <v>102</v>
      </c>
      <c r="C2793">
        <v>2035566</v>
      </c>
      <c r="D2793" t="s">
        <v>8206</v>
      </c>
      <c r="E2793" t="s">
        <v>8208</v>
      </c>
      <c r="F2793" t="s">
        <v>20</v>
      </c>
      <c r="G2793" t="s">
        <v>966</v>
      </c>
      <c r="H2793">
        <v>13000000</v>
      </c>
      <c r="I2793">
        <v>2009</v>
      </c>
      <c r="J2793">
        <v>6.6</v>
      </c>
    </row>
    <row r="2794" spans="1:10" x14ac:dyDescent="0.3">
      <c r="A2794" t="s">
        <v>1562</v>
      </c>
      <c r="B2794">
        <v>100</v>
      </c>
      <c r="D2794" t="s">
        <v>1412</v>
      </c>
      <c r="E2794" t="s">
        <v>8211</v>
      </c>
      <c r="F2794" t="s">
        <v>8213</v>
      </c>
      <c r="G2794" t="s">
        <v>182</v>
      </c>
      <c r="H2794">
        <v>12500000</v>
      </c>
      <c r="I2794">
        <v>1981</v>
      </c>
      <c r="J2794">
        <v>7.4</v>
      </c>
    </row>
    <row r="2795" spans="1:10" x14ac:dyDescent="0.3">
      <c r="A2795" t="s">
        <v>1134</v>
      </c>
      <c r="B2795">
        <v>117</v>
      </c>
      <c r="C2795">
        <v>21078145</v>
      </c>
      <c r="D2795" t="s">
        <v>1017</v>
      </c>
      <c r="E2795" t="s">
        <v>8214</v>
      </c>
      <c r="F2795" t="s">
        <v>20</v>
      </c>
      <c r="G2795" t="s">
        <v>21</v>
      </c>
      <c r="H2795">
        <v>12500000</v>
      </c>
      <c r="I2795">
        <v>2002</v>
      </c>
      <c r="J2795">
        <v>7.3</v>
      </c>
    </row>
    <row r="2796" spans="1:10" x14ac:dyDescent="0.3">
      <c r="A2796" t="s">
        <v>5663</v>
      </c>
      <c r="B2796">
        <v>109</v>
      </c>
      <c r="C2796">
        <v>14060950</v>
      </c>
      <c r="D2796" t="s">
        <v>2190</v>
      </c>
      <c r="E2796" t="s">
        <v>8216</v>
      </c>
      <c r="F2796" t="s">
        <v>20</v>
      </c>
      <c r="G2796" t="s">
        <v>21</v>
      </c>
      <c r="H2796">
        <v>12500000</v>
      </c>
      <c r="I2796">
        <v>2002</v>
      </c>
      <c r="J2796">
        <v>6.9</v>
      </c>
    </row>
    <row r="2797" spans="1:10" x14ac:dyDescent="0.3">
      <c r="A2797" t="s">
        <v>1142</v>
      </c>
      <c r="B2797">
        <v>121</v>
      </c>
      <c r="C2797">
        <v>12281500</v>
      </c>
      <c r="D2797" t="s">
        <v>3612</v>
      </c>
      <c r="E2797" t="s">
        <v>8218</v>
      </c>
      <c r="F2797" t="s">
        <v>20</v>
      </c>
      <c r="G2797" t="s">
        <v>21</v>
      </c>
      <c r="H2797">
        <v>13000000</v>
      </c>
      <c r="I2797">
        <v>1993</v>
      </c>
      <c r="J2797">
        <v>8</v>
      </c>
    </row>
    <row r="2798" spans="1:10" x14ac:dyDescent="0.3">
      <c r="A2798" t="s">
        <v>8219</v>
      </c>
      <c r="B2798">
        <v>111</v>
      </c>
      <c r="D2798" t="s">
        <v>3429</v>
      </c>
      <c r="E2798" t="s">
        <v>8220</v>
      </c>
      <c r="F2798" t="s">
        <v>20</v>
      </c>
      <c r="G2798" t="s">
        <v>520</v>
      </c>
      <c r="H2798">
        <v>3660000</v>
      </c>
      <c r="I2798">
        <v>2010</v>
      </c>
      <c r="J2798">
        <v>6.4</v>
      </c>
    </row>
    <row r="2799" spans="1:10" x14ac:dyDescent="0.3">
      <c r="A2799" t="s">
        <v>7715</v>
      </c>
      <c r="B2799">
        <v>100</v>
      </c>
      <c r="C2799">
        <v>10725228</v>
      </c>
      <c r="D2799" t="s">
        <v>1989</v>
      </c>
      <c r="E2799" t="s">
        <v>8222</v>
      </c>
      <c r="F2799" t="s">
        <v>20</v>
      </c>
      <c r="G2799" t="s">
        <v>21</v>
      </c>
      <c r="H2799">
        <v>12500000</v>
      </c>
      <c r="I2799">
        <v>1992</v>
      </c>
      <c r="J2799">
        <v>7.8</v>
      </c>
    </row>
    <row r="2800" spans="1:10" x14ac:dyDescent="0.3">
      <c r="A2800" t="s">
        <v>5685</v>
      </c>
      <c r="B2800">
        <v>109</v>
      </c>
      <c r="C2800">
        <v>214966</v>
      </c>
      <c r="D2800" t="s">
        <v>1392</v>
      </c>
      <c r="E2800" t="s">
        <v>8224</v>
      </c>
      <c r="F2800" t="s">
        <v>20</v>
      </c>
      <c r="G2800" t="s">
        <v>21</v>
      </c>
      <c r="H2800">
        <v>13000000</v>
      </c>
      <c r="I2800">
        <v>2010</v>
      </c>
      <c r="J2800">
        <v>6.1</v>
      </c>
    </row>
    <row r="2801" spans="1:10" x14ac:dyDescent="0.3">
      <c r="A2801" t="s">
        <v>8225</v>
      </c>
      <c r="B2801">
        <v>93</v>
      </c>
      <c r="D2801" t="s">
        <v>5870</v>
      </c>
      <c r="E2801" t="s">
        <v>8226</v>
      </c>
      <c r="F2801" t="s">
        <v>20</v>
      </c>
      <c r="G2801" t="s">
        <v>21</v>
      </c>
      <c r="H2801">
        <v>18000000</v>
      </c>
      <c r="I2801">
        <v>1982</v>
      </c>
      <c r="J2801">
        <v>6.1</v>
      </c>
    </row>
    <row r="2802" spans="1:10" x14ac:dyDescent="0.3">
      <c r="A2802" t="s">
        <v>8227</v>
      </c>
      <c r="B2802">
        <v>101</v>
      </c>
      <c r="C2802">
        <v>11956207</v>
      </c>
      <c r="D2802" t="s">
        <v>3197</v>
      </c>
      <c r="E2802" t="s">
        <v>8230</v>
      </c>
      <c r="F2802" t="s">
        <v>20</v>
      </c>
      <c r="G2802" t="s">
        <v>21</v>
      </c>
      <c r="H2802">
        <v>16000000</v>
      </c>
      <c r="I2802">
        <v>2009</v>
      </c>
      <c r="J2802">
        <v>5.0999999999999996</v>
      </c>
    </row>
    <row r="2803" spans="1:10" x14ac:dyDescent="0.3">
      <c r="A2803" t="s">
        <v>8231</v>
      </c>
      <c r="B2803">
        <v>101</v>
      </c>
      <c r="D2803" t="s">
        <v>1510</v>
      </c>
      <c r="E2803" t="s">
        <v>8233</v>
      </c>
      <c r="F2803" t="s">
        <v>20</v>
      </c>
      <c r="G2803" t="s">
        <v>21</v>
      </c>
      <c r="I2803">
        <v>1937</v>
      </c>
      <c r="J2803">
        <v>7.8</v>
      </c>
    </row>
    <row r="2804" spans="1:10" x14ac:dyDescent="0.3">
      <c r="A2804" t="s">
        <v>2300</v>
      </c>
      <c r="B2804">
        <v>106</v>
      </c>
      <c r="C2804">
        <v>5949693</v>
      </c>
      <c r="D2804" t="s">
        <v>936</v>
      </c>
      <c r="E2804" t="s">
        <v>8235</v>
      </c>
      <c r="F2804" t="s">
        <v>20</v>
      </c>
      <c r="G2804" t="s">
        <v>21</v>
      </c>
      <c r="H2804">
        <v>12000000</v>
      </c>
      <c r="I2804">
        <v>2007</v>
      </c>
      <c r="J2804">
        <v>7.4</v>
      </c>
    </row>
    <row r="2805" spans="1:10" x14ac:dyDescent="0.3">
      <c r="A2805" t="s">
        <v>8236</v>
      </c>
      <c r="B2805">
        <v>94</v>
      </c>
      <c r="C2805">
        <v>9030581</v>
      </c>
      <c r="D2805" t="s">
        <v>2183</v>
      </c>
      <c r="E2805" t="s">
        <v>8239</v>
      </c>
      <c r="F2805" t="s">
        <v>20</v>
      </c>
      <c r="G2805" t="s">
        <v>34</v>
      </c>
      <c r="H2805">
        <v>12500000</v>
      </c>
      <c r="I2805">
        <v>2008</v>
      </c>
      <c r="J2805">
        <v>7.8</v>
      </c>
    </row>
    <row r="2806" spans="1:10" x14ac:dyDescent="0.3">
      <c r="A2806" t="s">
        <v>7895</v>
      </c>
      <c r="B2806">
        <v>140</v>
      </c>
      <c r="C2806">
        <v>4157491</v>
      </c>
      <c r="D2806" t="s">
        <v>8241</v>
      </c>
      <c r="E2806" t="s">
        <v>8242</v>
      </c>
      <c r="F2806" t="s">
        <v>20</v>
      </c>
      <c r="G2806" t="s">
        <v>4713</v>
      </c>
      <c r="H2806">
        <v>12800000</v>
      </c>
      <c r="I2806">
        <v>2000</v>
      </c>
      <c r="J2806">
        <v>8</v>
      </c>
    </row>
    <row r="2807" spans="1:10" x14ac:dyDescent="0.3">
      <c r="A2807" t="s">
        <v>7559</v>
      </c>
      <c r="B2807">
        <v>132</v>
      </c>
      <c r="C2807">
        <v>1508689</v>
      </c>
      <c r="D2807" t="s">
        <v>146</v>
      </c>
      <c r="E2807" t="s">
        <v>8244</v>
      </c>
      <c r="F2807" t="s">
        <v>20</v>
      </c>
      <c r="G2807" t="s">
        <v>21</v>
      </c>
      <c r="H2807">
        <v>16000000</v>
      </c>
      <c r="I2807">
        <v>1997</v>
      </c>
      <c r="J2807">
        <v>6.7</v>
      </c>
    </row>
    <row r="2808" spans="1:10" x14ac:dyDescent="0.3">
      <c r="A2808" t="s">
        <v>8245</v>
      </c>
      <c r="B2808">
        <v>99</v>
      </c>
      <c r="C2808">
        <v>1227324</v>
      </c>
      <c r="D2808" t="s">
        <v>1272</v>
      </c>
      <c r="E2808" t="s">
        <v>8247</v>
      </c>
      <c r="F2808" t="s">
        <v>20</v>
      </c>
      <c r="G2808" t="s">
        <v>21</v>
      </c>
      <c r="H2808">
        <v>12500000</v>
      </c>
      <c r="I2808">
        <v>1996</v>
      </c>
      <c r="J2808">
        <v>6.6</v>
      </c>
    </row>
    <row r="2809" spans="1:10" x14ac:dyDescent="0.3">
      <c r="A2809" t="s">
        <v>7712</v>
      </c>
      <c r="B2809">
        <v>90</v>
      </c>
      <c r="C2809">
        <v>4360548</v>
      </c>
      <c r="D2809" t="s">
        <v>936</v>
      </c>
      <c r="E2809" t="s">
        <v>8248</v>
      </c>
      <c r="F2809" t="s">
        <v>20</v>
      </c>
      <c r="G2809" t="s">
        <v>21</v>
      </c>
      <c r="H2809">
        <v>15000000</v>
      </c>
      <c r="I2809">
        <v>2009</v>
      </c>
      <c r="J2809">
        <v>6.4</v>
      </c>
    </row>
    <row r="2810" spans="1:10" x14ac:dyDescent="0.3">
      <c r="A2810" t="s">
        <v>8249</v>
      </c>
      <c r="B2810">
        <v>105</v>
      </c>
      <c r="C2810">
        <v>26589953</v>
      </c>
      <c r="D2810" t="s">
        <v>227</v>
      </c>
      <c r="E2810" t="s">
        <v>8250</v>
      </c>
      <c r="F2810" t="s">
        <v>20</v>
      </c>
      <c r="G2810" t="s">
        <v>21</v>
      </c>
      <c r="H2810">
        <v>10500000</v>
      </c>
      <c r="I2810">
        <v>2010</v>
      </c>
      <c r="J2810">
        <v>6.7</v>
      </c>
    </row>
    <row r="2811" spans="1:10" x14ac:dyDescent="0.3">
      <c r="A2811" t="s">
        <v>8251</v>
      </c>
      <c r="B2811">
        <v>108</v>
      </c>
      <c r="C2811">
        <v>1039869</v>
      </c>
      <c r="D2811" t="s">
        <v>1204</v>
      </c>
      <c r="E2811" t="s">
        <v>8252</v>
      </c>
      <c r="F2811" t="s">
        <v>20</v>
      </c>
      <c r="G2811" t="s">
        <v>182</v>
      </c>
      <c r="H2811">
        <v>15000000</v>
      </c>
      <c r="I2811">
        <v>2010</v>
      </c>
      <c r="J2811">
        <v>6.2</v>
      </c>
    </row>
    <row r="2812" spans="1:10" x14ac:dyDescent="0.3">
      <c r="A2812" t="s">
        <v>2035</v>
      </c>
      <c r="B2812">
        <v>69</v>
      </c>
      <c r="C2812">
        <v>48092846</v>
      </c>
      <c r="D2812" t="s">
        <v>1835</v>
      </c>
      <c r="E2812" t="s">
        <v>8255</v>
      </c>
      <c r="F2812" t="s">
        <v>20</v>
      </c>
      <c r="G2812" t="s">
        <v>21</v>
      </c>
      <c r="H2812">
        <v>12500000</v>
      </c>
      <c r="I2812">
        <v>1988</v>
      </c>
      <c r="J2812">
        <v>7.3</v>
      </c>
    </row>
    <row r="2813" spans="1:10" x14ac:dyDescent="0.3">
      <c r="A2813" t="s">
        <v>8257</v>
      </c>
      <c r="B2813">
        <v>148</v>
      </c>
      <c r="C2813">
        <v>1110186</v>
      </c>
      <c r="D2813" t="s">
        <v>968</v>
      </c>
      <c r="E2813" t="s">
        <v>8260</v>
      </c>
      <c r="F2813" t="s">
        <v>7537</v>
      </c>
      <c r="G2813" t="s">
        <v>3548</v>
      </c>
      <c r="H2813">
        <v>12800000</v>
      </c>
      <c r="I2813">
        <v>2004</v>
      </c>
      <c r="J2813">
        <v>8.1</v>
      </c>
    </row>
    <row r="2814" spans="1:10" x14ac:dyDescent="0.3">
      <c r="A2814" t="s">
        <v>8261</v>
      </c>
      <c r="B2814">
        <v>118</v>
      </c>
      <c r="C2814">
        <v>1089445</v>
      </c>
      <c r="D2814" t="s">
        <v>4559</v>
      </c>
      <c r="E2814" t="s">
        <v>8262</v>
      </c>
      <c r="F2814" t="s">
        <v>20</v>
      </c>
      <c r="G2814" t="s">
        <v>182</v>
      </c>
      <c r="H2814">
        <v>12500000</v>
      </c>
      <c r="I2814">
        <v>2009</v>
      </c>
      <c r="J2814">
        <v>7</v>
      </c>
    </row>
    <row r="2815" spans="1:10" x14ac:dyDescent="0.3">
      <c r="A2815" t="s">
        <v>2988</v>
      </c>
      <c r="B2815">
        <v>132</v>
      </c>
      <c r="C2815">
        <v>204565000</v>
      </c>
      <c r="D2815" t="s">
        <v>3960</v>
      </c>
      <c r="E2815" t="s">
        <v>8263</v>
      </c>
      <c r="F2815" t="s">
        <v>20</v>
      </c>
      <c r="G2815" t="s">
        <v>21</v>
      </c>
      <c r="H2815">
        <v>8000000</v>
      </c>
      <c r="I2815">
        <v>1973</v>
      </c>
      <c r="J2815">
        <v>8</v>
      </c>
    </row>
    <row r="2816" spans="1:10" x14ac:dyDescent="0.3">
      <c r="A2816" t="s">
        <v>264</v>
      </c>
      <c r="B2816">
        <v>130</v>
      </c>
      <c r="C2816">
        <v>260000000</v>
      </c>
      <c r="D2816" t="s">
        <v>1201</v>
      </c>
      <c r="E2816" t="s">
        <v>8266</v>
      </c>
      <c r="F2816" t="s">
        <v>20</v>
      </c>
      <c r="G2816" t="s">
        <v>21</v>
      </c>
      <c r="H2816">
        <v>8000000</v>
      </c>
      <c r="I2816">
        <v>1975</v>
      </c>
      <c r="J2816">
        <v>8</v>
      </c>
    </row>
    <row r="2817" spans="1:10" x14ac:dyDescent="0.3">
      <c r="A2817" t="s">
        <v>1145</v>
      </c>
      <c r="B2817">
        <v>95</v>
      </c>
      <c r="C2817">
        <v>101736215</v>
      </c>
      <c r="D2817" t="s">
        <v>1099</v>
      </c>
      <c r="E2817" t="s">
        <v>8267</v>
      </c>
      <c r="F2817" t="s">
        <v>20</v>
      </c>
      <c r="G2817" t="s">
        <v>21</v>
      </c>
      <c r="H2817">
        <v>11000000</v>
      </c>
      <c r="I2817">
        <v>1999</v>
      </c>
      <c r="J2817">
        <v>7</v>
      </c>
    </row>
    <row r="2818" spans="1:10" x14ac:dyDescent="0.3">
      <c r="A2818" t="s">
        <v>8268</v>
      </c>
      <c r="B2818">
        <v>80</v>
      </c>
      <c r="C2818">
        <v>71442</v>
      </c>
      <c r="D2818" t="s">
        <v>8269</v>
      </c>
      <c r="E2818" t="s">
        <v>8270</v>
      </c>
      <c r="F2818" t="s">
        <v>965</v>
      </c>
      <c r="G2818" t="s">
        <v>966</v>
      </c>
      <c r="H2818">
        <v>9600000</v>
      </c>
      <c r="I2818">
        <v>2012</v>
      </c>
      <c r="J2818">
        <v>7.9</v>
      </c>
    </row>
    <row r="2819" spans="1:10" x14ac:dyDescent="0.3">
      <c r="A2819" t="s">
        <v>4557</v>
      </c>
      <c r="B2819">
        <v>94</v>
      </c>
      <c r="C2819">
        <v>79817937</v>
      </c>
      <c r="D2819" t="s">
        <v>8272</v>
      </c>
      <c r="E2819" t="s">
        <v>8273</v>
      </c>
      <c r="F2819" t="s">
        <v>20</v>
      </c>
      <c r="G2819" t="s">
        <v>21</v>
      </c>
      <c r="H2819">
        <v>25000000</v>
      </c>
      <c r="I2819">
        <v>1986</v>
      </c>
      <c r="J2819">
        <v>5.9</v>
      </c>
    </row>
    <row r="2820" spans="1:10" x14ac:dyDescent="0.3">
      <c r="A2820" t="s">
        <v>894</v>
      </c>
      <c r="B2820">
        <v>122</v>
      </c>
      <c r="C2820">
        <v>91547205</v>
      </c>
      <c r="D2820" t="s">
        <v>1106</v>
      </c>
      <c r="E2820" t="s">
        <v>8275</v>
      </c>
      <c r="F2820" t="s">
        <v>20</v>
      </c>
      <c r="G2820" t="s">
        <v>21</v>
      </c>
      <c r="H2820">
        <v>12000000</v>
      </c>
      <c r="I2820">
        <v>2012</v>
      </c>
      <c r="J2820">
        <v>6.6</v>
      </c>
    </row>
    <row r="2821" spans="1:10" x14ac:dyDescent="0.3">
      <c r="A2821" t="s">
        <v>894</v>
      </c>
      <c r="B2821">
        <v>102</v>
      </c>
      <c r="C2821">
        <v>75074950</v>
      </c>
      <c r="D2821" t="s">
        <v>1649</v>
      </c>
      <c r="E2821" t="s">
        <v>8276</v>
      </c>
      <c r="F2821" t="s">
        <v>20</v>
      </c>
      <c r="G2821" t="s">
        <v>21</v>
      </c>
      <c r="H2821">
        <v>12000000</v>
      </c>
      <c r="I2821">
        <v>2002</v>
      </c>
      <c r="J2821">
        <v>6.3</v>
      </c>
    </row>
    <row r="2822" spans="1:10" x14ac:dyDescent="0.3">
      <c r="A2822" t="s">
        <v>5492</v>
      </c>
      <c r="B2822">
        <v>116</v>
      </c>
      <c r="C2822">
        <v>78900000</v>
      </c>
      <c r="D2822" t="s">
        <v>48</v>
      </c>
      <c r="E2822" t="s">
        <v>8277</v>
      </c>
      <c r="F2822" t="s">
        <v>20</v>
      </c>
      <c r="G2822" t="s">
        <v>21</v>
      </c>
      <c r="H2822">
        <v>11000000</v>
      </c>
      <c r="I2822">
        <v>1982</v>
      </c>
      <c r="J2822">
        <v>7.7</v>
      </c>
    </row>
    <row r="2823" spans="1:10" x14ac:dyDescent="0.3">
      <c r="A2823" t="s">
        <v>349</v>
      </c>
      <c r="B2823">
        <v>78</v>
      </c>
      <c r="C2823">
        <v>72217000</v>
      </c>
      <c r="D2823" t="s">
        <v>1099</v>
      </c>
      <c r="E2823" t="s">
        <v>8278</v>
      </c>
      <c r="F2823" t="s">
        <v>20</v>
      </c>
      <c r="G2823" t="s">
        <v>21</v>
      </c>
      <c r="H2823">
        <v>12000000</v>
      </c>
      <c r="I2823">
        <v>1994</v>
      </c>
      <c r="J2823">
        <v>6.9</v>
      </c>
    </row>
    <row r="2824" spans="1:10" x14ac:dyDescent="0.3">
      <c r="A2824" t="s">
        <v>8279</v>
      </c>
      <c r="B2824">
        <v>114</v>
      </c>
      <c r="C2824">
        <v>79568000</v>
      </c>
      <c r="D2824" t="s">
        <v>1913</v>
      </c>
      <c r="E2824" t="s">
        <v>8280</v>
      </c>
      <c r="F2824" t="s">
        <v>20</v>
      </c>
      <c r="G2824" t="s">
        <v>21</v>
      </c>
      <c r="H2824">
        <v>12000000</v>
      </c>
      <c r="I2824">
        <v>1983</v>
      </c>
      <c r="J2824">
        <v>7.1</v>
      </c>
    </row>
    <row r="2825" spans="1:10" x14ac:dyDescent="0.3">
      <c r="A2825" t="s">
        <v>733</v>
      </c>
      <c r="B2825">
        <v>112</v>
      </c>
      <c r="C2825">
        <v>65500000</v>
      </c>
      <c r="D2825" t="s">
        <v>3299</v>
      </c>
      <c r="E2825" t="s">
        <v>8282</v>
      </c>
      <c r="F2825" t="s">
        <v>20</v>
      </c>
      <c r="G2825" t="s">
        <v>21</v>
      </c>
      <c r="H2825">
        <v>12000000</v>
      </c>
      <c r="I2825">
        <v>1985</v>
      </c>
      <c r="J2825">
        <v>7.4</v>
      </c>
    </row>
    <row r="2826" spans="1:10" x14ac:dyDescent="0.3">
      <c r="A2826" t="s">
        <v>8283</v>
      </c>
      <c r="B2826">
        <v>110</v>
      </c>
      <c r="C2826">
        <v>70011073</v>
      </c>
      <c r="D2826" t="s">
        <v>8285</v>
      </c>
      <c r="E2826" t="s">
        <v>8287</v>
      </c>
      <c r="F2826" t="s">
        <v>20</v>
      </c>
      <c r="G2826" t="s">
        <v>21</v>
      </c>
      <c r="H2826">
        <v>12000000</v>
      </c>
      <c r="I2826">
        <v>2012</v>
      </c>
      <c r="J2826">
        <v>6.5</v>
      </c>
    </row>
    <row r="2827" spans="1:10" x14ac:dyDescent="0.3">
      <c r="A2827" t="s">
        <v>3873</v>
      </c>
      <c r="B2827">
        <v>104</v>
      </c>
      <c r="C2827">
        <v>65269010</v>
      </c>
      <c r="D2827" t="s">
        <v>8289</v>
      </c>
      <c r="E2827" t="s">
        <v>8290</v>
      </c>
      <c r="F2827" t="s">
        <v>20</v>
      </c>
      <c r="G2827" t="s">
        <v>21</v>
      </c>
      <c r="H2827">
        <v>12000000</v>
      </c>
      <c r="I2827">
        <v>2006</v>
      </c>
      <c r="J2827">
        <v>6.5</v>
      </c>
    </row>
    <row r="2828" spans="1:10" x14ac:dyDescent="0.3">
      <c r="A2828" t="s">
        <v>8292</v>
      </c>
      <c r="B2828">
        <v>81</v>
      </c>
      <c r="C2828">
        <v>63071133</v>
      </c>
      <c r="D2828" t="s">
        <v>8293</v>
      </c>
      <c r="E2828" t="s">
        <v>8294</v>
      </c>
      <c r="F2828" t="s">
        <v>20</v>
      </c>
      <c r="G2828" t="s">
        <v>21</v>
      </c>
      <c r="H2828">
        <v>12000000</v>
      </c>
      <c r="I2828">
        <v>1996</v>
      </c>
      <c r="J2828">
        <v>6.8</v>
      </c>
    </row>
    <row r="2829" spans="1:10" x14ac:dyDescent="0.3">
      <c r="A2829" t="s">
        <v>1159</v>
      </c>
      <c r="B2829">
        <v>154</v>
      </c>
      <c r="C2829">
        <v>39647595</v>
      </c>
      <c r="D2829" t="s">
        <v>1007</v>
      </c>
      <c r="E2829" t="s">
        <v>8296</v>
      </c>
      <c r="F2829" t="s">
        <v>20</v>
      </c>
      <c r="G2829" t="s">
        <v>21</v>
      </c>
      <c r="H2829">
        <v>12000000</v>
      </c>
      <c r="I2829">
        <v>1997</v>
      </c>
      <c r="J2829">
        <v>7.5</v>
      </c>
    </row>
    <row r="2830" spans="1:10" x14ac:dyDescent="0.3">
      <c r="A2830" t="s">
        <v>3273</v>
      </c>
      <c r="B2830">
        <v>102</v>
      </c>
      <c r="C2830">
        <v>38087366</v>
      </c>
      <c r="D2830" t="s">
        <v>2674</v>
      </c>
      <c r="E2830" t="s">
        <v>8297</v>
      </c>
      <c r="F2830" t="s">
        <v>20</v>
      </c>
      <c r="G2830" t="s">
        <v>21</v>
      </c>
      <c r="H2830">
        <v>12000000</v>
      </c>
      <c r="I2830">
        <v>2008</v>
      </c>
      <c r="J2830">
        <v>6.6</v>
      </c>
    </row>
    <row r="2831" spans="1:10" x14ac:dyDescent="0.3">
      <c r="A2831" t="s">
        <v>989</v>
      </c>
      <c r="B2831">
        <v>89</v>
      </c>
      <c r="C2831">
        <v>64572496</v>
      </c>
      <c r="D2831" t="s">
        <v>1740</v>
      </c>
      <c r="E2831" t="s">
        <v>8298</v>
      </c>
      <c r="F2831" t="s">
        <v>20</v>
      </c>
      <c r="G2831" t="s">
        <v>21</v>
      </c>
      <c r="H2831">
        <v>12000000</v>
      </c>
      <c r="I2831">
        <v>2012</v>
      </c>
      <c r="J2831">
        <v>7.1</v>
      </c>
    </row>
    <row r="2832" spans="1:10" x14ac:dyDescent="0.3">
      <c r="A2832" t="s">
        <v>3801</v>
      </c>
      <c r="B2832">
        <v>132</v>
      </c>
      <c r="C2832">
        <v>30400000</v>
      </c>
      <c r="D2832" t="s">
        <v>1848</v>
      </c>
      <c r="E2832" t="s">
        <v>8301</v>
      </c>
      <c r="F2832" t="s">
        <v>20</v>
      </c>
      <c r="G2832" t="s">
        <v>34</v>
      </c>
      <c r="H2832">
        <v>12000000</v>
      </c>
      <c r="I2832">
        <v>1983</v>
      </c>
      <c r="J2832">
        <v>6.6</v>
      </c>
    </row>
    <row r="2833" spans="1:10" x14ac:dyDescent="0.3">
      <c r="A2833" t="s">
        <v>1809</v>
      </c>
      <c r="B2833">
        <v>103</v>
      </c>
      <c r="C2833">
        <v>42365600</v>
      </c>
      <c r="D2833" t="s">
        <v>8303</v>
      </c>
      <c r="E2833" t="s">
        <v>8304</v>
      </c>
      <c r="F2833" t="s">
        <v>20</v>
      </c>
      <c r="G2833" t="s">
        <v>34</v>
      </c>
      <c r="H2833">
        <v>5000000</v>
      </c>
      <c r="I2833">
        <v>1981</v>
      </c>
      <c r="J2833">
        <v>7</v>
      </c>
    </row>
    <row r="2834" spans="1:10" x14ac:dyDescent="0.3">
      <c r="A2834" t="s">
        <v>8305</v>
      </c>
      <c r="B2834">
        <v>93</v>
      </c>
      <c r="C2834">
        <v>37188667</v>
      </c>
      <c r="D2834" t="s">
        <v>1649</v>
      </c>
      <c r="E2834" t="s">
        <v>8308</v>
      </c>
      <c r="F2834" t="s">
        <v>20</v>
      </c>
      <c r="G2834" t="s">
        <v>21</v>
      </c>
      <c r="H2834">
        <v>12000000</v>
      </c>
      <c r="I2834">
        <v>2002</v>
      </c>
      <c r="J2834">
        <v>3.3</v>
      </c>
    </row>
    <row r="2835" spans="1:10" x14ac:dyDescent="0.3">
      <c r="A2835" t="s">
        <v>8310</v>
      </c>
      <c r="B2835">
        <v>93</v>
      </c>
      <c r="C2835">
        <v>54724272</v>
      </c>
      <c r="D2835" t="s">
        <v>678</v>
      </c>
      <c r="E2835" t="s">
        <v>8312</v>
      </c>
      <c r="F2835" t="s">
        <v>20</v>
      </c>
      <c r="G2835" t="s">
        <v>21</v>
      </c>
      <c r="H2835">
        <v>12000000</v>
      </c>
      <c r="I2835">
        <v>2012</v>
      </c>
      <c r="J2835">
        <v>6.7</v>
      </c>
    </row>
    <row r="2836" spans="1:10" x14ac:dyDescent="0.3">
      <c r="A2836" t="s">
        <v>8314</v>
      </c>
      <c r="B2836">
        <v>172</v>
      </c>
      <c r="D2836" t="s">
        <v>4453</v>
      </c>
      <c r="E2836" t="s">
        <v>8315</v>
      </c>
      <c r="F2836" t="s">
        <v>20</v>
      </c>
      <c r="G2836" t="s">
        <v>21</v>
      </c>
      <c r="H2836">
        <v>12000000</v>
      </c>
      <c r="I2836">
        <v>1970</v>
      </c>
      <c r="J2836">
        <v>8</v>
      </c>
    </row>
    <row r="2837" spans="1:10" x14ac:dyDescent="0.3">
      <c r="A2837" t="s">
        <v>7790</v>
      </c>
      <c r="B2837">
        <v>96</v>
      </c>
      <c r="C2837">
        <v>31597131</v>
      </c>
      <c r="D2837" t="s">
        <v>2588</v>
      </c>
      <c r="E2837" t="s">
        <v>8317</v>
      </c>
      <c r="F2837" t="s">
        <v>20</v>
      </c>
      <c r="G2837" t="s">
        <v>21</v>
      </c>
      <c r="H2837">
        <v>12000000</v>
      </c>
      <c r="I2837">
        <v>2002</v>
      </c>
      <c r="J2837">
        <v>6.8</v>
      </c>
    </row>
    <row r="2838" spans="1:10" x14ac:dyDescent="0.3">
      <c r="A2838" t="s">
        <v>8318</v>
      </c>
      <c r="B2838">
        <v>89</v>
      </c>
      <c r="C2838">
        <v>31691811</v>
      </c>
      <c r="D2838" t="s">
        <v>2743</v>
      </c>
      <c r="E2838" t="s">
        <v>8319</v>
      </c>
      <c r="F2838" t="s">
        <v>20</v>
      </c>
      <c r="G2838" t="s">
        <v>21</v>
      </c>
      <c r="H2838">
        <v>12000000</v>
      </c>
      <c r="I2838">
        <v>2008</v>
      </c>
      <c r="J2838">
        <v>6</v>
      </c>
    </row>
    <row r="2839" spans="1:10" x14ac:dyDescent="0.3">
      <c r="A2839" t="s">
        <v>8320</v>
      </c>
      <c r="B2839">
        <v>92</v>
      </c>
      <c r="C2839">
        <v>31397498</v>
      </c>
      <c r="D2839" t="s">
        <v>3197</v>
      </c>
      <c r="E2839" t="s">
        <v>8321</v>
      </c>
      <c r="F2839" t="s">
        <v>20</v>
      </c>
      <c r="G2839" t="s">
        <v>21</v>
      </c>
      <c r="H2839">
        <v>12000000</v>
      </c>
      <c r="I2839">
        <v>2008</v>
      </c>
      <c r="J2839">
        <v>5.4</v>
      </c>
    </row>
    <row r="2840" spans="1:10" x14ac:dyDescent="0.3">
      <c r="A2840" t="s">
        <v>8322</v>
      </c>
      <c r="B2840">
        <v>97</v>
      </c>
      <c r="C2840">
        <v>31179516</v>
      </c>
      <c r="D2840" t="s">
        <v>1099</v>
      </c>
      <c r="E2840" t="s">
        <v>8323</v>
      </c>
      <c r="F2840" t="s">
        <v>20</v>
      </c>
      <c r="G2840" t="s">
        <v>21</v>
      </c>
      <c r="H2840">
        <v>12000000</v>
      </c>
      <c r="I2840">
        <v>2004</v>
      </c>
      <c r="J2840">
        <v>4.3</v>
      </c>
    </row>
    <row r="2841" spans="1:10" x14ac:dyDescent="0.3">
      <c r="A2841" t="s">
        <v>2908</v>
      </c>
      <c r="B2841">
        <v>93</v>
      </c>
      <c r="C2841">
        <v>31155435</v>
      </c>
      <c r="D2841" t="s">
        <v>1806</v>
      </c>
      <c r="E2841" t="s">
        <v>8324</v>
      </c>
      <c r="F2841" t="s">
        <v>20</v>
      </c>
      <c r="G2841" t="s">
        <v>21</v>
      </c>
      <c r="H2841">
        <v>12000000</v>
      </c>
      <c r="I2841">
        <v>2001</v>
      </c>
      <c r="J2841">
        <v>6.2</v>
      </c>
    </row>
    <row r="2842" spans="1:10" x14ac:dyDescent="0.3">
      <c r="A2842" t="s">
        <v>8325</v>
      </c>
      <c r="B2842">
        <v>89</v>
      </c>
      <c r="C2842">
        <v>27281507</v>
      </c>
      <c r="D2842" t="s">
        <v>8327</v>
      </c>
      <c r="E2842" t="s">
        <v>8328</v>
      </c>
      <c r="F2842" t="s">
        <v>20</v>
      </c>
      <c r="G2842" t="s">
        <v>21</v>
      </c>
      <c r="H2842">
        <v>12000000</v>
      </c>
      <c r="I2842">
        <v>1992</v>
      </c>
      <c r="J2842">
        <v>7.7</v>
      </c>
    </row>
    <row r="2843" spans="1:10" x14ac:dyDescent="0.3">
      <c r="A2843" t="s">
        <v>3656</v>
      </c>
      <c r="B2843">
        <v>123</v>
      </c>
      <c r="C2843">
        <v>25776062</v>
      </c>
      <c r="D2843" t="s">
        <v>3919</v>
      </c>
      <c r="E2843" t="s">
        <v>8329</v>
      </c>
      <c r="F2843" t="s">
        <v>20</v>
      </c>
      <c r="G2843" t="s">
        <v>21</v>
      </c>
      <c r="H2843">
        <v>12000000</v>
      </c>
      <c r="I2843">
        <v>2002</v>
      </c>
      <c r="J2843">
        <v>7.4</v>
      </c>
    </row>
    <row r="2844" spans="1:10" x14ac:dyDescent="0.3">
      <c r="A2844" t="s">
        <v>8330</v>
      </c>
      <c r="B2844">
        <v>93</v>
      </c>
      <c r="C2844">
        <v>25240988</v>
      </c>
      <c r="D2844" t="s">
        <v>2583</v>
      </c>
      <c r="E2844" t="s">
        <v>8333</v>
      </c>
      <c r="F2844" t="s">
        <v>20</v>
      </c>
      <c r="G2844" t="s">
        <v>21</v>
      </c>
      <c r="H2844">
        <v>12000000</v>
      </c>
      <c r="I2844">
        <v>2012</v>
      </c>
      <c r="J2844">
        <v>5.9</v>
      </c>
    </row>
    <row r="2845" spans="1:10" x14ac:dyDescent="0.3">
      <c r="A2845" t="s">
        <v>8335</v>
      </c>
      <c r="B2845">
        <v>133</v>
      </c>
      <c r="C2845">
        <v>124868837</v>
      </c>
      <c r="D2845" t="s">
        <v>146</v>
      </c>
      <c r="E2845" t="s">
        <v>8336</v>
      </c>
      <c r="F2845" t="s">
        <v>20</v>
      </c>
      <c r="G2845" t="s">
        <v>21</v>
      </c>
      <c r="H2845">
        <v>12000000</v>
      </c>
      <c r="I2845">
        <v>2014</v>
      </c>
      <c r="J2845">
        <v>7.8</v>
      </c>
    </row>
    <row r="2846" spans="1:10" x14ac:dyDescent="0.3">
      <c r="A2846" t="s">
        <v>2800</v>
      </c>
      <c r="B2846">
        <v>121</v>
      </c>
      <c r="C2846">
        <v>22905674</v>
      </c>
      <c r="D2846" t="s">
        <v>1272</v>
      </c>
      <c r="E2846" t="s">
        <v>8338</v>
      </c>
      <c r="F2846" t="s">
        <v>20</v>
      </c>
      <c r="G2846" t="s">
        <v>21</v>
      </c>
      <c r="H2846">
        <v>12000000</v>
      </c>
      <c r="I2846">
        <v>1998</v>
      </c>
      <c r="J2846">
        <v>7.4</v>
      </c>
    </row>
    <row r="2847" spans="1:10" x14ac:dyDescent="0.3">
      <c r="A2847" t="s">
        <v>4441</v>
      </c>
      <c r="B2847">
        <v>102</v>
      </c>
      <c r="C2847">
        <v>25277561</v>
      </c>
      <c r="D2847" t="s">
        <v>1106</v>
      </c>
      <c r="E2847" t="s">
        <v>8339</v>
      </c>
      <c r="F2847" t="s">
        <v>20</v>
      </c>
      <c r="G2847" t="s">
        <v>21</v>
      </c>
      <c r="H2847">
        <v>12000000</v>
      </c>
      <c r="I2847">
        <v>2014</v>
      </c>
      <c r="J2847">
        <v>6.5</v>
      </c>
    </row>
    <row r="2848" spans="1:10" x14ac:dyDescent="0.3">
      <c r="A2848" t="s">
        <v>2975</v>
      </c>
      <c r="B2848">
        <v>102</v>
      </c>
      <c r="D2848" t="s">
        <v>6131</v>
      </c>
      <c r="E2848" t="s">
        <v>8342</v>
      </c>
      <c r="F2848" t="s">
        <v>20</v>
      </c>
      <c r="G2848" t="s">
        <v>21</v>
      </c>
      <c r="H2848">
        <v>12000000</v>
      </c>
      <c r="I2848">
        <v>1979</v>
      </c>
      <c r="J2848">
        <v>5.4</v>
      </c>
    </row>
    <row r="2849" spans="1:10" x14ac:dyDescent="0.3">
      <c r="A2849" t="s">
        <v>2786</v>
      </c>
      <c r="B2849">
        <v>99</v>
      </c>
      <c r="C2849">
        <v>21133087</v>
      </c>
      <c r="D2849" t="s">
        <v>1959</v>
      </c>
      <c r="E2849" t="s">
        <v>8345</v>
      </c>
      <c r="F2849" t="s">
        <v>20</v>
      </c>
      <c r="G2849" t="s">
        <v>21</v>
      </c>
      <c r="H2849">
        <v>12000000</v>
      </c>
      <c r="I2849">
        <v>1999</v>
      </c>
      <c r="J2849">
        <v>7</v>
      </c>
    </row>
    <row r="2850" spans="1:10" x14ac:dyDescent="0.3">
      <c r="A2850" t="s">
        <v>3520</v>
      </c>
      <c r="B2850">
        <v>98</v>
      </c>
      <c r="C2850">
        <v>37707719</v>
      </c>
      <c r="D2850" t="s">
        <v>1017</v>
      </c>
      <c r="E2850" t="s">
        <v>8352</v>
      </c>
      <c r="F2850" t="s">
        <v>20</v>
      </c>
      <c r="G2850" t="s">
        <v>34</v>
      </c>
      <c r="H2850">
        <v>12000000</v>
      </c>
      <c r="I2850">
        <v>2013</v>
      </c>
      <c r="J2850">
        <v>7.6</v>
      </c>
    </row>
    <row r="2851" spans="1:10" x14ac:dyDescent="0.3">
      <c r="A2851" t="s">
        <v>6603</v>
      </c>
      <c r="B2851">
        <v>118</v>
      </c>
      <c r="C2851">
        <v>18761993</v>
      </c>
      <c r="D2851" t="s">
        <v>1649</v>
      </c>
      <c r="E2851" t="s">
        <v>8354</v>
      </c>
      <c r="F2851" t="s">
        <v>20</v>
      </c>
      <c r="G2851" t="s">
        <v>21</v>
      </c>
      <c r="H2851">
        <v>9000000</v>
      </c>
      <c r="I2851">
        <v>2005</v>
      </c>
      <c r="J2851">
        <v>6.9</v>
      </c>
    </row>
    <row r="2852" spans="1:10" x14ac:dyDescent="0.3">
      <c r="A2852" t="s">
        <v>8314</v>
      </c>
      <c r="B2852">
        <v>125</v>
      </c>
      <c r="D2852" t="s">
        <v>2588</v>
      </c>
      <c r="E2852" t="s">
        <v>8355</v>
      </c>
      <c r="F2852" t="s">
        <v>20</v>
      </c>
      <c r="G2852" t="s">
        <v>34</v>
      </c>
      <c r="H2852">
        <v>12000000</v>
      </c>
      <c r="I2852">
        <v>1978</v>
      </c>
      <c r="J2852">
        <v>7</v>
      </c>
    </row>
    <row r="2853" spans="1:10" x14ac:dyDescent="0.3">
      <c r="A2853" t="s">
        <v>7644</v>
      </c>
      <c r="B2853">
        <v>104</v>
      </c>
      <c r="C2853">
        <v>18595716</v>
      </c>
      <c r="D2853" t="s">
        <v>1696</v>
      </c>
      <c r="E2853" t="s">
        <v>8358</v>
      </c>
      <c r="F2853" t="s">
        <v>20</v>
      </c>
      <c r="G2853" t="s">
        <v>21</v>
      </c>
      <c r="H2853">
        <v>12000000</v>
      </c>
      <c r="I2853">
        <v>2006</v>
      </c>
      <c r="J2853">
        <v>5.3</v>
      </c>
    </row>
    <row r="2854" spans="1:10" x14ac:dyDescent="0.3">
      <c r="A2854" t="s">
        <v>8360</v>
      </c>
      <c r="B2854">
        <v>109</v>
      </c>
      <c r="C2854">
        <v>31990064</v>
      </c>
      <c r="D2854" t="s">
        <v>2444</v>
      </c>
      <c r="E2854" t="s">
        <v>8361</v>
      </c>
      <c r="F2854" t="s">
        <v>20</v>
      </c>
      <c r="G2854" t="s">
        <v>21</v>
      </c>
      <c r="H2854">
        <v>12000000</v>
      </c>
      <c r="I2854">
        <v>2015</v>
      </c>
      <c r="J2854">
        <v>6.4</v>
      </c>
    </row>
    <row r="2855" spans="1:10" x14ac:dyDescent="0.3">
      <c r="A2855" t="s">
        <v>8363</v>
      </c>
      <c r="B2855">
        <v>86</v>
      </c>
      <c r="C2855">
        <v>17321573</v>
      </c>
      <c r="D2855" t="s">
        <v>1099</v>
      </c>
      <c r="E2855" t="s">
        <v>8364</v>
      </c>
      <c r="F2855" t="s">
        <v>20</v>
      </c>
      <c r="G2855" t="s">
        <v>21</v>
      </c>
      <c r="I2855">
        <v>2004</v>
      </c>
      <c r="J2855">
        <v>4.5</v>
      </c>
    </row>
    <row r="2856" spans="1:10" x14ac:dyDescent="0.3">
      <c r="A2856" t="s">
        <v>4978</v>
      </c>
      <c r="B2856">
        <v>115</v>
      </c>
      <c r="C2856">
        <v>17613460</v>
      </c>
      <c r="D2856" t="s">
        <v>3365</v>
      </c>
      <c r="E2856" t="s">
        <v>8365</v>
      </c>
      <c r="F2856" t="s">
        <v>20</v>
      </c>
      <c r="G2856" t="s">
        <v>21</v>
      </c>
      <c r="H2856">
        <v>12000000</v>
      </c>
      <c r="I2856">
        <v>2013</v>
      </c>
      <c r="J2856">
        <v>7.8</v>
      </c>
    </row>
    <row r="2857" spans="1:10" x14ac:dyDescent="0.3">
      <c r="A2857" t="s">
        <v>8366</v>
      </c>
      <c r="B2857">
        <v>92</v>
      </c>
      <c r="C2857">
        <v>21088568</v>
      </c>
      <c r="D2857" t="s">
        <v>5410</v>
      </c>
      <c r="E2857" t="s">
        <v>8367</v>
      </c>
      <c r="F2857" t="s">
        <v>20</v>
      </c>
      <c r="G2857" t="s">
        <v>21</v>
      </c>
      <c r="H2857">
        <v>13000000</v>
      </c>
      <c r="I2857">
        <v>1995</v>
      </c>
      <c r="J2857">
        <v>6.7</v>
      </c>
    </row>
    <row r="2858" spans="1:10" x14ac:dyDescent="0.3">
      <c r="A2858" t="s">
        <v>2498</v>
      </c>
      <c r="B2858">
        <v>91</v>
      </c>
      <c r="C2858">
        <v>17292381</v>
      </c>
      <c r="D2858" t="s">
        <v>8368</v>
      </c>
      <c r="E2858" t="s">
        <v>8369</v>
      </c>
      <c r="F2858" t="s">
        <v>20</v>
      </c>
      <c r="G2858" t="s">
        <v>21</v>
      </c>
      <c r="H2858">
        <v>12000000</v>
      </c>
      <c r="I2858">
        <v>2001</v>
      </c>
      <c r="J2858">
        <v>5.3</v>
      </c>
    </row>
    <row r="2859" spans="1:10" x14ac:dyDescent="0.3">
      <c r="A2859" t="s">
        <v>4975</v>
      </c>
      <c r="B2859">
        <v>94</v>
      </c>
      <c r="C2859">
        <v>16300302</v>
      </c>
      <c r="D2859" t="s">
        <v>1649</v>
      </c>
      <c r="E2859" t="s">
        <v>8370</v>
      </c>
      <c r="F2859" t="s">
        <v>20</v>
      </c>
      <c r="G2859" t="s">
        <v>21</v>
      </c>
      <c r="H2859">
        <v>12000000</v>
      </c>
      <c r="I2859">
        <v>2011</v>
      </c>
      <c r="J2859">
        <v>6.3</v>
      </c>
    </row>
    <row r="2860" spans="1:10" x14ac:dyDescent="0.3">
      <c r="A2860" t="s">
        <v>2868</v>
      </c>
      <c r="B2860">
        <v>93</v>
      </c>
      <c r="C2860">
        <v>27829874</v>
      </c>
      <c r="D2860" t="s">
        <v>227</v>
      </c>
      <c r="E2860" t="s">
        <v>8371</v>
      </c>
      <c r="F2860" t="s">
        <v>20</v>
      </c>
      <c r="G2860" t="s">
        <v>21</v>
      </c>
      <c r="H2860">
        <v>12000000</v>
      </c>
      <c r="I2860">
        <v>2006</v>
      </c>
      <c r="J2860">
        <v>7</v>
      </c>
    </row>
    <row r="2861" spans="1:10" x14ac:dyDescent="0.3">
      <c r="A2861" t="s">
        <v>8372</v>
      </c>
      <c r="B2861">
        <v>93</v>
      </c>
      <c r="C2861">
        <v>13960203</v>
      </c>
      <c r="D2861" t="s">
        <v>1099</v>
      </c>
      <c r="E2861" t="s">
        <v>8373</v>
      </c>
      <c r="F2861" t="s">
        <v>20</v>
      </c>
      <c r="G2861" t="s">
        <v>21</v>
      </c>
      <c r="I2861">
        <v>1997</v>
      </c>
      <c r="J2861">
        <v>5.3</v>
      </c>
    </row>
    <row r="2862" spans="1:10" x14ac:dyDescent="0.3">
      <c r="A2862" t="s">
        <v>3408</v>
      </c>
      <c r="B2862">
        <v>100</v>
      </c>
      <c r="C2862">
        <v>12902790</v>
      </c>
      <c r="D2862" t="s">
        <v>936</v>
      </c>
      <c r="E2862" t="s">
        <v>8375</v>
      </c>
      <c r="F2862" t="s">
        <v>20</v>
      </c>
      <c r="G2862" t="s">
        <v>21</v>
      </c>
      <c r="H2862">
        <v>12000000</v>
      </c>
      <c r="I2862">
        <v>1998</v>
      </c>
      <c r="J2862">
        <v>6.6</v>
      </c>
    </row>
    <row r="2863" spans="1:10" x14ac:dyDescent="0.3">
      <c r="A2863" t="s">
        <v>5503</v>
      </c>
      <c r="B2863">
        <v>100</v>
      </c>
      <c r="C2863">
        <v>21520719</v>
      </c>
      <c r="D2863" t="s">
        <v>2487</v>
      </c>
      <c r="E2863" t="s">
        <v>8376</v>
      </c>
      <c r="F2863" t="s">
        <v>20</v>
      </c>
      <c r="G2863" t="s">
        <v>21</v>
      </c>
      <c r="I2863">
        <v>2010</v>
      </c>
      <c r="J2863">
        <v>5.8</v>
      </c>
    </row>
    <row r="2864" spans="1:10" x14ac:dyDescent="0.3">
      <c r="A2864" t="s">
        <v>1769</v>
      </c>
      <c r="B2864">
        <v>113</v>
      </c>
      <c r="C2864">
        <v>12796277</v>
      </c>
      <c r="D2864" t="s">
        <v>146</v>
      </c>
      <c r="E2864" t="s">
        <v>8377</v>
      </c>
      <c r="F2864" t="s">
        <v>20</v>
      </c>
      <c r="G2864" t="s">
        <v>21</v>
      </c>
      <c r="I2864">
        <v>2008</v>
      </c>
      <c r="J2864">
        <v>6.7</v>
      </c>
    </row>
    <row r="2865" spans="1:10" x14ac:dyDescent="0.3">
      <c r="A2865" t="s">
        <v>5630</v>
      </c>
      <c r="B2865">
        <v>122</v>
      </c>
      <c r="D2865" t="s">
        <v>3299</v>
      </c>
      <c r="E2865" t="s">
        <v>8379</v>
      </c>
      <c r="F2865" t="s">
        <v>20</v>
      </c>
      <c r="G2865" t="s">
        <v>21</v>
      </c>
      <c r="H2865">
        <v>12000000</v>
      </c>
      <c r="I2865">
        <v>1981</v>
      </c>
      <c r="J2865">
        <v>6.6</v>
      </c>
    </row>
    <row r="2866" spans="1:10" x14ac:dyDescent="0.3">
      <c r="A2866" t="s">
        <v>3337</v>
      </c>
      <c r="B2866">
        <v>100</v>
      </c>
      <c r="C2866">
        <v>11634362</v>
      </c>
      <c r="D2866" t="s">
        <v>3919</v>
      </c>
      <c r="E2866" t="s">
        <v>8381</v>
      </c>
      <c r="F2866" t="s">
        <v>20</v>
      </c>
      <c r="G2866" t="s">
        <v>34</v>
      </c>
      <c r="I2866">
        <v>2003</v>
      </c>
      <c r="J2866">
        <v>7</v>
      </c>
    </row>
    <row r="2867" spans="1:10" x14ac:dyDescent="0.3">
      <c r="A2867" t="s">
        <v>482</v>
      </c>
      <c r="B2867">
        <v>293</v>
      </c>
      <c r="C2867">
        <v>11433134</v>
      </c>
      <c r="D2867" t="s">
        <v>8383</v>
      </c>
      <c r="E2867" t="s">
        <v>8384</v>
      </c>
      <c r="F2867" t="s">
        <v>5288</v>
      </c>
      <c r="G2867" t="s">
        <v>5522</v>
      </c>
      <c r="H2867">
        <v>14000000</v>
      </c>
      <c r="I2867">
        <v>1981</v>
      </c>
      <c r="J2867">
        <v>8.4</v>
      </c>
    </row>
    <row r="2868" spans="1:10" x14ac:dyDescent="0.3">
      <c r="A2868" t="s">
        <v>8386</v>
      </c>
      <c r="B2868">
        <v>93</v>
      </c>
      <c r="C2868">
        <v>10198766</v>
      </c>
      <c r="D2868" t="s">
        <v>1099</v>
      </c>
      <c r="E2868" t="s">
        <v>8387</v>
      </c>
      <c r="F2868" t="s">
        <v>20</v>
      </c>
      <c r="G2868" t="s">
        <v>21</v>
      </c>
      <c r="H2868">
        <v>12000000</v>
      </c>
      <c r="I2868">
        <v>2002</v>
      </c>
      <c r="J2868">
        <v>5.4</v>
      </c>
    </row>
    <row r="2869" spans="1:10" x14ac:dyDescent="0.3">
      <c r="A2869" t="s">
        <v>3435</v>
      </c>
      <c r="B2869">
        <v>123</v>
      </c>
      <c r="C2869">
        <v>15294553</v>
      </c>
      <c r="D2869" t="s">
        <v>467</v>
      </c>
      <c r="E2869" t="s">
        <v>8389</v>
      </c>
      <c r="F2869" t="s">
        <v>20</v>
      </c>
      <c r="G2869" t="s">
        <v>34</v>
      </c>
      <c r="H2869">
        <v>12000000</v>
      </c>
      <c r="I2869">
        <v>2013</v>
      </c>
      <c r="J2869">
        <v>7.8</v>
      </c>
    </row>
    <row r="2870" spans="1:10" x14ac:dyDescent="0.3">
      <c r="A2870" t="s">
        <v>1274</v>
      </c>
      <c r="B2870">
        <v>119</v>
      </c>
      <c r="C2870">
        <v>11041228</v>
      </c>
      <c r="D2870" t="s">
        <v>141</v>
      </c>
      <c r="E2870" t="s">
        <v>8390</v>
      </c>
      <c r="F2870" t="s">
        <v>1279</v>
      </c>
      <c r="G2870" t="s">
        <v>601</v>
      </c>
      <c r="H2870">
        <v>100000000</v>
      </c>
      <c r="I2870">
        <v>2004</v>
      </c>
      <c r="J2870">
        <v>7.6</v>
      </c>
    </row>
    <row r="2871" spans="1:10" x14ac:dyDescent="0.3">
      <c r="A2871" t="s">
        <v>8392</v>
      </c>
      <c r="B2871">
        <v>107</v>
      </c>
      <c r="C2871">
        <v>7918283</v>
      </c>
      <c r="D2871" t="s">
        <v>2588</v>
      </c>
      <c r="E2871" t="s">
        <v>8393</v>
      </c>
      <c r="F2871" t="s">
        <v>20</v>
      </c>
      <c r="G2871" t="s">
        <v>21</v>
      </c>
      <c r="H2871">
        <v>12000000</v>
      </c>
      <c r="I2871">
        <v>2012</v>
      </c>
      <c r="J2871">
        <v>6.6</v>
      </c>
    </row>
    <row r="2872" spans="1:10" x14ac:dyDescent="0.3">
      <c r="A2872" t="s">
        <v>8394</v>
      </c>
      <c r="B2872">
        <v>106</v>
      </c>
      <c r="C2872">
        <v>22331028</v>
      </c>
      <c r="D2872" t="s">
        <v>1913</v>
      </c>
      <c r="E2872" t="s">
        <v>8397</v>
      </c>
      <c r="F2872" t="s">
        <v>20</v>
      </c>
      <c r="G2872" t="s">
        <v>21</v>
      </c>
      <c r="H2872">
        <v>12000000</v>
      </c>
      <c r="I2872">
        <v>2015</v>
      </c>
      <c r="J2872">
        <v>6.4</v>
      </c>
    </row>
    <row r="2873" spans="1:10" x14ac:dyDescent="0.3">
      <c r="A2873" t="s">
        <v>8399</v>
      </c>
      <c r="B2873">
        <v>109</v>
      </c>
      <c r="C2873">
        <v>8134217</v>
      </c>
      <c r="D2873" t="s">
        <v>2721</v>
      </c>
      <c r="E2873" t="s">
        <v>8401</v>
      </c>
      <c r="F2873" t="s">
        <v>20</v>
      </c>
      <c r="G2873" t="s">
        <v>21</v>
      </c>
      <c r="H2873">
        <v>12000000</v>
      </c>
      <c r="I2873">
        <v>2008</v>
      </c>
      <c r="J2873">
        <v>7</v>
      </c>
    </row>
    <row r="2874" spans="1:10" x14ac:dyDescent="0.3">
      <c r="A2874" t="s">
        <v>8403</v>
      </c>
      <c r="B2874">
        <v>81</v>
      </c>
      <c r="C2874">
        <v>6982680</v>
      </c>
      <c r="D2874" t="s">
        <v>678</v>
      </c>
      <c r="E2874" t="s">
        <v>8404</v>
      </c>
      <c r="F2874" t="s">
        <v>20</v>
      </c>
      <c r="G2874" t="s">
        <v>21</v>
      </c>
      <c r="H2874">
        <v>10000000</v>
      </c>
      <c r="I2874">
        <v>2000</v>
      </c>
      <c r="J2874">
        <v>5.7</v>
      </c>
    </row>
    <row r="2875" spans="1:10" x14ac:dyDescent="0.3">
      <c r="A2875" t="s">
        <v>8406</v>
      </c>
      <c r="B2875">
        <v>95</v>
      </c>
      <c r="C2875">
        <v>6739141</v>
      </c>
      <c r="D2875" t="s">
        <v>926</v>
      </c>
      <c r="E2875" t="s">
        <v>8407</v>
      </c>
      <c r="F2875" t="s">
        <v>20</v>
      </c>
      <c r="G2875" t="s">
        <v>251</v>
      </c>
      <c r="H2875">
        <v>8000000</v>
      </c>
      <c r="I2875">
        <v>1992</v>
      </c>
      <c r="J2875">
        <v>5.9</v>
      </c>
    </row>
    <row r="2876" spans="1:10" x14ac:dyDescent="0.3">
      <c r="A2876" t="s">
        <v>6692</v>
      </c>
      <c r="B2876">
        <v>86</v>
      </c>
      <c r="C2876">
        <v>5542025</v>
      </c>
      <c r="D2876" t="s">
        <v>1099</v>
      </c>
      <c r="E2876" t="s">
        <v>8408</v>
      </c>
      <c r="F2876" t="s">
        <v>20</v>
      </c>
      <c r="G2876" t="s">
        <v>21</v>
      </c>
      <c r="H2876">
        <v>12000000</v>
      </c>
      <c r="I2876">
        <v>2006</v>
      </c>
      <c r="J2876">
        <v>6.3</v>
      </c>
    </row>
    <row r="2877" spans="1:10" x14ac:dyDescent="0.3">
      <c r="A2877" t="s">
        <v>2548</v>
      </c>
      <c r="B2877">
        <v>113</v>
      </c>
      <c r="C2877">
        <v>5032496</v>
      </c>
      <c r="D2877" t="s">
        <v>1649</v>
      </c>
      <c r="E2877" t="s">
        <v>8410</v>
      </c>
      <c r="F2877" t="s">
        <v>20</v>
      </c>
      <c r="G2877" t="s">
        <v>21</v>
      </c>
      <c r="H2877">
        <v>12000000</v>
      </c>
      <c r="I2877">
        <v>1998</v>
      </c>
      <c r="J2877">
        <v>6.3</v>
      </c>
    </row>
    <row r="2878" spans="1:10" x14ac:dyDescent="0.3">
      <c r="A2878" t="s">
        <v>2562</v>
      </c>
      <c r="B2878">
        <v>122</v>
      </c>
      <c r="C2878">
        <v>6754898</v>
      </c>
      <c r="D2878" t="s">
        <v>1649</v>
      </c>
      <c r="E2878" t="s">
        <v>8412</v>
      </c>
      <c r="F2878" t="s">
        <v>20</v>
      </c>
      <c r="G2878" t="s">
        <v>21</v>
      </c>
      <c r="H2878">
        <v>12000000</v>
      </c>
      <c r="I2878">
        <v>2006</v>
      </c>
      <c r="J2878">
        <v>6.2</v>
      </c>
    </row>
    <row r="2879" spans="1:10" x14ac:dyDescent="0.3">
      <c r="A2879" t="s">
        <v>7409</v>
      </c>
      <c r="B2879">
        <v>90</v>
      </c>
      <c r="C2879">
        <v>4922166</v>
      </c>
      <c r="D2879" t="s">
        <v>6706</v>
      </c>
      <c r="E2879" t="s">
        <v>8414</v>
      </c>
      <c r="F2879" t="s">
        <v>20</v>
      </c>
      <c r="G2879" t="s">
        <v>21</v>
      </c>
      <c r="H2879">
        <v>12000000</v>
      </c>
      <c r="I2879">
        <v>2003</v>
      </c>
      <c r="J2879">
        <v>2.1</v>
      </c>
    </row>
    <row r="2880" spans="1:10" x14ac:dyDescent="0.3">
      <c r="A2880" t="s">
        <v>3182</v>
      </c>
      <c r="B2880">
        <v>108</v>
      </c>
      <c r="C2880">
        <v>4903000</v>
      </c>
      <c r="D2880" t="s">
        <v>1649</v>
      </c>
      <c r="E2880" t="s">
        <v>8416</v>
      </c>
      <c r="F2880" t="s">
        <v>20</v>
      </c>
      <c r="G2880" t="s">
        <v>21</v>
      </c>
      <c r="H2880">
        <v>12000000</v>
      </c>
      <c r="I2880">
        <v>1996</v>
      </c>
      <c r="J2880">
        <v>5</v>
      </c>
    </row>
    <row r="2881" spans="1:10" x14ac:dyDescent="0.3">
      <c r="A2881" t="s">
        <v>8417</v>
      </c>
      <c r="B2881">
        <v>113</v>
      </c>
      <c r="C2881">
        <v>4717455</v>
      </c>
      <c r="D2881" t="s">
        <v>575</v>
      </c>
      <c r="E2881" t="s">
        <v>8419</v>
      </c>
      <c r="F2881" t="s">
        <v>20</v>
      </c>
      <c r="G2881" t="s">
        <v>251</v>
      </c>
      <c r="H2881">
        <v>12000000</v>
      </c>
      <c r="I2881">
        <v>2003</v>
      </c>
      <c r="J2881">
        <v>5.3</v>
      </c>
    </row>
    <row r="2882" spans="1:10" x14ac:dyDescent="0.3">
      <c r="A2882" t="s">
        <v>5425</v>
      </c>
      <c r="B2882">
        <v>110</v>
      </c>
      <c r="C2882">
        <v>3148482</v>
      </c>
      <c r="D2882" t="s">
        <v>146</v>
      </c>
      <c r="E2882" t="s">
        <v>8421</v>
      </c>
      <c r="F2882" t="s">
        <v>20</v>
      </c>
      <c r="G2882" t="s">
        <v>21</v>
      </c>
      <c r="H2882">
        <v>12000000</v>
      </c>
      <c r="I2882">
        <v>2008</v>
      </c>
      <c r="J2882">
        <v>7.1</v>
      </c>
    </row>
    <row r="2883" spans="1:10" x14ac:dyDescent="0.3">
      <c r="A2883" t="s">
        <v>8423</v>
      </c>
      <c r="B2883">
        <v>109</v>
      </c>
      <c r="C2883">
        <v>2326407</v>
      </c>
      <c r="D2883" t="s">
        <v>2190</v>
      </c>
      <c r="E2883" t="s">
        <v>8424</v>
      </c>
      <c r="F2883" t="s">
        <v>20</v>
      </c>
      <c r="G2883" t="s">
        <v>34</v>
      </c>
      <c r="H2883">
        <v>12000000</v>
      </c>
      <c r="I2883">
        <v>2001</v>
      </c>
      <c r="J2883">
        <v>7</v>
      </c>
    </row>
    <row r="2884" spans="1:10" x14ac:dyDescent="0.3">
      <c r="A2884" t="s">
        <v>4244</v>
      </c>
      <c r="B2884">
        <v>110</v>
      </c>
      <c r="C2884">
        <v>2201412</v>
      </c>
      <c r="D2884" t="s">
        <v>8425</v>
      </c>
      <c r="E2884" t="s">
        <v>3346</v>
      </c>
      <c r="F2884" t="s">
        <v>7537</v>
      </c>
      <c r="G2884" t="s">
        <v>3548</v>
      </c>
      <c r="H2884">
        <v>12215500000</v>
      </c>
      <c r="I2884">
        <v>2006</v>
      </c>
      <c r="J2884">
        <v>7</v>
      </c>
    </row>
    <row r="2885" spans="1:10" x14ac:dyDescent="0.3">
      <c r="A2885" t="s">
        <v>999</v>
      </c>
      <c r="B2885">
        <v>100</v>
      </c>
      <c r="D2885" t="s">
        <v>8428</v>
      </c>
      <c r="E2885" t="s">
        <v>8429</v>
      </c>
      <c r="F2885" t="s">
        <v>20</v>
      </c>
      <c r="G2885" t="s">
        <v>21</v>
      </c>
      <c r="H2885">
        <v>12000000</v>
      </c>
      <c r="I2885">
        <v>1981</v>
      </c>
      <c r="J2885">
        <v>5.7</v>
      </c>
    </row>
    <row r="2886" spans="1:10" x14ac:dyDescent="0.3">
      <c r="A2886" t="s">
        <v>8431</v>
      </c>
      <c r="B2886">
        <v>101</v>
      </c>
      <c r="C2886">
        <v>2060953</v>
      </c>
      <c r="D2886" t="s">
        <v>5870</v>
      </c>
      <c r="E2886" t="s">
        <v>8432</v>
      </c>
      <c r="F2886" t="s">
        <v>20</v>
      </c>
      <c r="G2886" t="s">
        <v>3466</v>
      </c>
      <c r="H2886">
        <v>12000000</v>
      </c>
      <c r="I2886">
        <v>1999</v>
      </c>
      <c r="J2886">
        <v>7.1</v>
      </c>
    </row>
    <row r="2887" spans="1:10" x14ac:dyDescent="0.3">
      <c r="A2887" t="s">
        <v>8433</v>
      </c>
      <c r="B2887">
        <v>97</v>
      </c>
      <c r="C2887">
        <v>3950294</v>
      </c>
      <c r="D2887" t="s">
        <v>936</v>
      </c>
      <c r="E2887" t="s">
        <v>8434</v>
      </c>
      <c r="F2887" t="s">
        <v>20</v>
      </c>
      <c r="G2887" t="s">
        <v>21</v>
      </c>
      <c r="H2887">
        <v>12000000</v>
      </c>
      <c r="I2887">
        <v>2007</v>
      </c>
      <c r="J2887">
        <v>7</v>
      </c>
    </row>
    <row r="2888" spans="1:10" x14ac:dyDescent="0.3">
      <c r="A2888" t="s">
        <v>8435</v>
      </c>
      <c r="B2888">
        <v>172</v>
      </c>
      <c r="C2888">
        <v>2835886</v>
      </c>
      <c r="D2888" t="s">
        <v>2190</v>
      </c>
      <c r="E2888" t="s">
        <v>8438</v>
      </c>
      <c r="F2888" t="s">
        <v>5895</v>
      </c>
      <c r="G2888" t="s">
        <v>4364</v>
      </c>
      <c r="H2888">
        <v>9200000</v>
      </c>
      <c r="I2888">
        <v>2013</v>
      </c>
      <c r="J2888">
        <v>7.7</v>
      </c>
    </row>
    <row r="2889" spans="1:10" x14ac:dyDescent="0.3">
      <c r="A2889" t="s">
        <v>8440</v>
      </c>
      <c r="B2889">
        <v>104</v>
      </c>
      <c r="C2889">
        <v>1779284</v>
      </c>
      <c r="D2889" t="s">
        <v>1649</v>
      </c>
      <c r="E2889" t="s">
        <v>8442</v>
      </c>
      <c r="F2889" t="s">
        <v>20</v>
      </c>
      <c r="G2889" t="s">
        <v>21</v>
      </c>
      <c r="H2889">
        <v>12000000</v>
      </c>
      <c r="I2889">
        <v>2002</v>
      </c>
      <c r="J2889">
        <v>7.1</v>
      </c>
    </row>
    <row r="2890" spans="1:10" x14ac:dyDescent="0.3">
      <c r="A2890" t="s">
        <v>8444</v>
      </c>
      <c r="B2890">
        <v>99</v>
      </c>
      <c r="C2890">
        <v>1702277</v>
      </c>
      <c r="D2890" t="s">
        <v>2588</v>
      </c>
      <c r="E2890" t="s">
        <v>8446</v>
      </c>
      <c r="F2890" t="s">
        <v>20</v>
      </c>
      <c r="G2890" t="s">
        <v>34</v>
      </c>
      <c r="H2890">
        <v>12000000</v>
      </c>
      <c r="I2890">
        <v>2013</v>
      </c>
      <c r="J2890">
        <v>6.8</v>
      </c>
    </row>
    <row r="2891" spans="1:10" x14ac:dyDescent="0.3">
      <c r="A2891" t="s">
        <v>4294</v>
      </c>
      <c r="B2891">
        <v>129</v>
      </c>
      <c r="C2891">
        <v>261481</v>
      </c>
      <c r="D2891" t="s">
        <v>3429</v>
      </c>
      <c r="E2891" t="s">
        <v>8448</v>
      </c>
      <c r="F2891" t="s">
        <v>4449</v>
      </c>
      <c r="G2891" t="s">
        <v>2462</v>
      </c>
      <c r="H2891">
        <v>12000000</v>
      </c>
      <c r="I2891">
        <v>2004</v>
      </c>
      <c r="J2891">
        <v>7.5</v>
      </c>
    </row>
    <row r="2892" spans="1:10" x14ac:dyDescent="0.3">
      <c r="A2892" t="s">
        <v>8449</v>
      </c>
      <c r="B2892">
        <v>91</v>
      </c>
      <c r="C2892">
        <v>1506998</v>
      </c>
      <c r="D2892" t="s">
        <v>3043</v>
      </c>
      <c r="E2892" t="s">
        <v>8452</v>
      </c>
      <c r="F2892" t="s">
        <v>20</v>
      </c>
      <c r="G2892" t="s">
        <v>21</v>
      </c>
      <c r="H2892">
        <v>12000000</v>
      </c>
      <c r="I2892">
        <v>2007</v>
      </c>
      <c r="J2892">
        <v>6.3</v>
      </c>
    </row>
    <row r="2893" spans="1:10" x14ac:dyDescent="0.3">
      <c r="A2893" t="s">
        <v>8454</v>
      </c>
      <c r="B2893">
        <v>100</v>
      </c>
      <c r="C2893">
        <v>860002</v>
      </c>
      <c r="D2893" t="s">
        <v>2108</v>
      </c>
      <c r="E2893" t="s">
        <v>8456</v>
      </c>
      <c r="F2893" t="s">
        <v>20</v>
      </c>
      <c r="G2893" t="s">
        <v>21</v>
      </c>
      <c r="H2893">
        <v>12000000</v>
      </c>
      <c r="I2893">
        <v>2005</v>
      </c>
      <c r="J2893">
        <v>7.3</v>
      </c>
    </row>
    <row r="2894" spans="1:10" x14ac:dyDescent="0.3">
      <c r="A2894" t="s">
        <v>3168</v>
      </c>
      <c r="B2894">
        <v>111</v>
      </c>
      <c r="C2894">
        <v>548934</v>
      </c>
      <c r="D2894" t="s">
        <v>2444</v>
      </c>
      <c r="E2894" t="s">
        <v>8457</v>
      </c>
      <c r="F2894" t="s">
        <v>20</v>
      </c>
      <c r="G2894" t="s">
        <v>4874</v>
      </c>
      <c r="H2894">
        <v>12000000</v>
      </c>
      <c r="I2894">
        <v>2009</v>
      </c>
      <c r="J2894">
        <v>6.8</v>
      </c>
    </row>
    <row r="2895" spans="1:10" x14ac:dyDescent="0.3">
      <c r="A2895" t="s">
        <v>8459</v>
      </c>
      <c r="B2895">
        <v>114</v>
      </c>
      <c r="C2895">
        <v>447750</v>
      </c>
      <c r="D2895" t="s">
        <v>1392</v>
      </c>
      <c r="E2895" t="s">
        <v>8460</v>
      </c>
      <c r="F2895" t="s">
        <v>20</v>
      </c>
      <c r="G2895" t="s">
        <v>21</v>
      </c>
      <c r="H2895">
        <v>10000000</v>
      </c>
      <c r="I2895">
        <v>2000</v>
      </c>
      <c r="J2895">
        <v>7.2</v>
      </c>
    </row>
    <row r="2896" spans="1:10" x14ac:dyDescent="0.3">
      <c r="A2896" t="s">
        <v>150</v>
      </c>
      <c r="B2896">
        <v>86</v>
      </c>
      <c r="C2896">
        <v>333976</v>
      </c>
      <c r="D2896" t="s">
        <v>678</v>
      </c>
      <c r="E2896" t="s">
        <v>8462</v>
      </c>
      <c r="F2896" t="s">
        <v>20</v>
      </c>
      <c r="G2896" t="s">
        <v>21</v>
      </c>
      <c r="H2896">
        <v>12000000</v>
      </c>
      <c r="I2896">
        <v>2002</v>
      </c>
      <c r="J2896">
        <v>6.4</v>
      </c>
    </row>
    <row r="2897" spans="1:10" x14ac:dyDescent="0.3">
      <c r="A2897" t="s">
        <v>6090</v>
      </c>
      <c r="B2897">
        <v>107</v>
      </c>
      <c r="C2897">
        <v>141853</v>
      </c>
      <c r="D2897" t="s">
        <v>1649</v>
      </c>
      <c r="E2897" t="s">
        <v>8464</v>
      </c>
      <c r="F2897" t="s">
        <v>20</v>
      </c>
      <c r="G2897" t="s">
        <v>251</v>
      </c>
      <c r="H2897">
        <v>12000000</v>
      </c>
      <c r="I2897">
        <v>1997</v>
      </c>
      <c r="J2897">
        <v>6</v>
      </c>
    </row>
    <row r="2898" spans="1:10" x14ac:dyDescent="0.3">
      <c r="A2898" t="s">
        <v>7352</v>
      </c>
      <c r="B2898">
        <v>90</v>
      </c>
      <c r="C2898">
        <v>303439</v>
      </c>
      <c r="D2898" t="s">
        <v>1265</v>
      </c>
      <c r="E2898" t="s">
        <v>8465</v>
      </c>
      <c r="F2898" t="s">
        <v>20</v>
      </c>
      <c r="G2898" t="s">
        <v>21</v>
      </c>
      <c r="H2898">
        <v>8000000</v>
      </c>
      <c r="I2898">
        <v>2007</v>
      </c>
      <c r="J2898">
        <v>6.4</v>
      </c>
    </row>
    <row r="2899" spans="1:10" x14ac:dyDescent="0.3">
      <c r="A2899" t="s">
        <v>2330</v>
      </c>
      <c r="B2899">
        <v>103</v>
      </c>
      <c r="C2899">
        <v>793352</v>
      </c>
      <c r="D2899" t="s">
        <v>936</v>
      </c>
      <c r="E2899" t="s">
        <v>8466</v>
      </c>
      <c r="F2899" t="s">
        <v>20</v>
      </c>
      <c r="G2899" t="s">
        <v>21</v>
      </c>
      <c r="I2899">
        <v>2012</v>
      </c>
      <c r="J2899">
        <v>5.0999999999999996</v>
      </c>
    </row>
    <row r="2900" spans="1:10" x14ac:dyDescent="0.3">
      <c r="A2900" t="s">
        <v>8467</v>
      </c>
      <c r="B2900">
        <v>120</v>
      </c>
      <c r="C2900">
        <v>214202</v>
      </c>
      <c r="D2900" t="s">
        <v>1392</v>
      </c>
      <c r="E2900" t="s">
        <v>8468</v>
      </c>
      <c r="F2900" t="s">
        <v>20</v>
      </c>
      <c r="G2900" t="s">
        <v>520</v>
      </c>
      <c r="H2900">
        <v>12000000</v>
      </c>
      <c r="I2900">
        <v>2007</v>
      </c>
      <c r="J2900">
        <v>7.5</v>
      </c>
    </row>
    <row r="2901" spans="1:10" x14ac:dyDescent="0.3">
      <c r="A2901" t="s">
        <v>8469</v>
      </c>
      <c r="B2901">
        <v>134</v>
      </c>
      <c r="C2901">
        <v>195888</v>
      </c>
      <c r="D2901" t="s">
        <v>3493</v>
      </c>
      <c r="E2901" t="s">
        <v>8472</v>
      </c>
      <c r="F2901" t="s">
        <v>8474</v>
      </c>
      <c r="G2901" t="s">
        <v>6556</v>
      </c>
      <c r="H2901">
        <v>2500000000</v>
      </c>
      <c r="I2901">
        <v>2005</v>
      </c>
      <c r="J2901">
        <v>7.1</v>
      </c>
    </row>
    <row r="2902" spans="1:10" x14ac:dyDescent="0.3">
      <c r="A2902" t="s">
        <v>8475</v>
      </c>
      <c r="B2902">
        <v>110</v>
      </c>
      <c r="C2902">
        <v>175370</v>
      </c>
      <c r="D2902" t="s">
        <v>1099</v>
      </c>
      <c r="E2902" t="s">
        <v>8476</v>
      </c>
      <c r="F2902" t="s">
        <v>20</v>
      </c>
      <c r="G2902" t="s">
        <v>21</v>
      </c>
      <c r="H2902">
        <v>12000000</v>
      </c>
      <c r="I2902">
        <v>1999</v>
      </c>
      <c r="J2902">
        <v>4.5999999999999996</v>
      </c>
    </row>
    <row r="2903" spans="1:10" x14ac:dyDescent="0.3">
      <c r="A2903" t="s">
        <v>1274</v>
      </c>
      <c r="B2903">
        <v>95</v>
      </c>
      <c r="C2903">
        <v>190666</v>
      </c>
      <c r="D2903" t="s">
        <v>1649</v>
      </c>
      <c r="E2903" t="s">
        <v>8478</v>
      </c>
      <c r="F2903" t="s">
        <v>1279</v>
      </c>
      <c r="G2903" t="s">
        <v>601</v>
      </c>
      <c r="I2903">
        <v>2009</v>
      </c>
      <c r="J2903">
        <v>5.7</v>
      </c>
    </row>
    <row r="2904" spans="1:10" x14ac:dyDescent="0.3">
      <c r="A2904" t="s">
        <v>5182</v>
      </c>
      <c r="B2904">
        <v>95</v>
      </c>
      <c r="D2904" t="s">
        <v>8480</v>
      </c>
      <c r="E2904" t="s">
        <v>8481</v>
      </c>
      <c r="F2904" t="s">
        <v>20</v>
      </c>
      <c r="G2904" t="s">
        <v>21</v>
      </c>
      <c r="H2904">
        <v>7500000</v>
      </c>
      <c r="I2904">
        <v>2002</v>
      </c>
      <c r="J2904">
        <v>6.8</v>
      </c>
    </row>
    <row r="2905" spans="1:10" x14ac:dyDescent="0.3">
      <c r="A2905" t="s">
        <v>8482</v>
      </c>
      <c r="B2905">
        <v>132</v>
      </c>
      <c r="C2905">
        <v>119922</v>
      </c>
      <c r="D2905" t="s">
        <v>1290</v>
      </c>
      <c r="E2905" t="s">
        <v>8484</v>
      </c>
      <c r="F2905" t="s">
        <v>1279</v>
      </c>
      <c r="G2905" t="s">
        <v>601</v>
      </c>
      <c r="H2905">
        <v>12000000</v>
      </c>
      <c r="I2905">
        <v>2009</v>
      </c>
      <c r="J2905">
        <v>7.7</v>
      </c>
    </row>
    <row r="2906" spans="1:10" x14ac:dyDescent="0.3">
      <c r="A2906" t="s">
        <v>8486</v>
      </c>
      <c r="B2906">
        <v>89</v>
      </c>
      <c r="D2906" t="s">
        <v>542</v>
      </c>
      <c r="E2906" t="s">
        <v>8487</v>
      </c>
      <c r="F2906" t="s">
        <v>1279</v>
      </c>
      <c r="G2906" t="s">
        <v>601</v>
      </c>
      <c r="I2906">
        <v>2011</v>
      </c>
      <c r="J2906">
        <v>3.2</v>
      </c>
    </row>
    <row r="2907" spans="1:10" x14ac:dyDescent="0.3">
      <c r="A2907" t="s">
        <v>8489</v>
      </c>
      <c r="B2907">
        <v>138</v>
      </c>
      <c r="D2907" t="s">
        <v>388</v>
      </c>
      <c r="E2907" t="s">
        <v>8491</v>
      </c>
      <c r="F2907" t="s">
        <v>460</v>
      </c>
      <c r="G2907" t="s">
        <v>461</v>
      </c>
      <c r="H2907">
        <v>12000000</v>
      </c>
      <c r="I2907">
        <v>2010</v>
      </c>
      <c r="J2907">
        <v>6.1</v>
      </c>
    </row>
    <row r="2908" spans="1:10" x14ac:dyDescent="0.3">
      <c r="A2908" t="s">
        <v>1355</v>
      </c>
      <c r="B2908">
        <v>113</v>
      </c>
      <c r="C2908">
        <v>17149</v>
      </c>
      <c r="D2908" t="s">
        <v>968</v>
      </c>
      <c r="E2908" t="s">
        <v>8494</v>
      </c>
      <c r="F2908" t="s">
        <v>20</v>
      </c>
      <c r="G2908" t="s">
        <v>8496</v>
      </c>
      <c r="H2908">
        <v>20000000</v>
      </c>
      <c r="I2908">
        <v>2011</v>
      </c>
      <c r="J2908">
        <v>5.6</v>
      </c>
    </row>
    <row r="2909" spans="1:10" x14ac:dyDescent="0.3">
      <c r="A2909" t="s">
        <v>8497</v>
      </c>
      <c r="B2909">
        <v>99</v>
      </c>
      <c r="D2909" t="s">
        <v>8499</v>
      </c>
      <c r="E2909" t="s">
        <v>8501</v>
      </c>
      <c r="F2909" t="s">
        <v>20</v>
      </c>
      <c r="G2909" t="s">
        <v>34</v>
      </c>
      <c r="H2909">
        <v>12000000</v>
      </c>
      <c r="I2909">
        <v>2009</v>
      </c>
      <c r="J2909">
        <v>6.9</v>
      </c>
    </row>
    <row r="2910" spans="1:10" x14ac:dyDescent="0.3">
      <c r="A2910" t="s">
        <v>8503</v>
      </c>
      <c r="B2910">
        <v>111</v>
      </c>
      <c r="C2910">
        <v>14616</v>
      </c>
      <c r="D2910" t="s">
        <v>2190</v>
      </c>
      <c r="E2910" t="s">
        <v>8505</v>
      </c>
      <c r="F2910" t="s">
        <v>20</v>
      </c>
      <c r="G2910" t="s">
        <v>21</v>
      </c>
      <c r="H2910">
        <v>12000000</v>
      </c>
      <c r="I2910">
        <v>2015</v>
      </c>
      <c r="J2910">
        <v>7.5</v>
      </c>
    </row>
    <row r="2911" spans="1:10" x14ac:dyDescent="0.3">
      <c r="A2911" t="s">
        <v>2166</v>
      </c>
      <c r="B2911">
        <v>99</v>
      </c>
      <c r="C2911">
        <v>91443253</v>
      </c>
      <c r="D2911" t="s">
        <v>1017</v>
      </c>
      <c r="E2911" t="s">
        <v>8508</v>
      </c>
      <c r="F2911" t="s">
        <v>20</v>
      </c>
      <c r="G2911" t="s">
        <v>21</v>
      </c>
      <c r="H2911">
        <v>12000000</v>
      </c>
      <c r="I2911">
        <v>2014</v>
      </c>
      <c r="J2911">
        <v>5.8</v>
      </c>
    </row>
    <row r="2912" spans="1:10" x14ac:dyDescent="0.3">
      <c r="A2912" t="s">
        <v>857</v>
      </c>
      <c r="B2912">
        <v>104</v>
      </c>
      <c r="C2912">
        <v>30093107</v>
      </c>
      <c r="D2912" t="s">
        <v>678</v>
      </c>
      <c r="E2912" t="s">
        <v>8509</v>
      </c>
      <c r="F2912" t="s">
        <v>20</v>
      </c>
      <c r="G2912" t="s">
        <v>34</v>
      </c>
      <c r="H2912">
        <v>6000000</v>
      </c>
      <c r="I2912">
        <v>2000</v>
      </c>
      <c r="J2912">
        <v>8.3000000000000007</v>
      </c>
    </row>
    <row r="2913" spans="1:10" x14ac:dyDescent="0.3">
      <c r="A2913" t="s">
        <v>8510</v>
      </c>
      <c r="B2913">
        <v>89</v>
      </c>
      <c r="D2913" t="s">
        <v>8512</v>
      </c>
      <c r="E2913" t="s">
        <v>8514</v>
      </c>
      <c r="F2913" t="s">
        <v>20</v>
      </c>
      <c r="G2913" t="s">
        <v>21</v>
      </c>
      <c r="H2913">
        <v>12000000</v>
      </c>
      <c r="I2913">
        <v>2015</v>
      </c>
      <c r="J2913">
        <v>2.8</v>
      </c>
    </row>
    <row r="2914" spans="1:10" x14ac:dyDescent="0.3">
      <c r="A2914" t="s">
        <v>7773</v>
      </c>
      <c r="B2914">
        <v>103</v>
      </c>
      <c r="C2914">
        <v>57469179</v>
      </c>
      <c r="D2914" t="s">
        <v>4536</v>
      </c>
      <c r="E2914" t="s">
        <v>8516</v>
      </c>
      <c r="F2914" t="s">
        <v>20</v>
      </c>
      <c r="G2914" t="s">
        <v>21</v>
      </c>
      <c r="H2914">
        <v>11500000</v>
      </c>
      <c r="I2914">
        <v>1989</v>
      </c>
      <c r="J2914">
        <v>6.6</v>
      </c>
    </row>
    <row r="2915" spans="1:10" x14ac:dyDescent="0.3">
      <c r="A2915" t="s">
        <v>8518</v>
      </c>
      <c r="B2915">
        <v>134</v>
      </c>
      <c r="C2915">
        <v>48856</v>
      </c>
      <c r="D2915" t="s">
        <v>2190</v>
      </c>
      <c r="E2915" t="s">
        <v>8521</v>
      </c>
      <c r="F2915" t="s">
        <v>460</v>
      </c>
      <c r="G2915" t="s">
        <v>461</v>
      </c>
      <c r="H2915">
        <v>11900000</v>
      </c>
      <c r="I2915">
        <v>1993</v>
      </c>
      <c r="J2915">
        <v>7.5</v>
      </c>
    </row>
    <row r="2916" spans="1:10" x14ac:dyDescent="0.3">
      <c r="A2916" t="s">
        <v>8523</v>
      </c>
      <c r="B2916">
        <v>100</v>
      </c>
      <c r="D2916" t="s">
        <v>2588</v>
      </c>
      <c r="E2916" t="s">
        <v>8524</v>
      </c>
      <c r="F2916" t="s">
        <v>20</v>
      </c>
      <c r="G2916" t="s">
        <v>34</v>
      </c>
      <c r="H2916">
        <v>11500000</v>
      </c>
      <c r="I2916">
        <v>2009</v>
      </c>
      <c r="J2916">
        <v>6</v>
      </c>
    </row>
    <row r="2917" spans="1:10" x14ac:dyDescent="0.3">
      <c r="A2917" t="s">
        <v>8525</v>
      </c>
      <c r="B2917">
        <v>130</v>
      </c>
      <c r="D2917" t="s">
        <v>2190</v>
      </c>
      <c r="E2917" t="s">
        <v>8527</v>
      </c>
      <c r="F2917" t="s">
        <v>6975</v>
      </c>
      <c r="G2917" t="s">
        <v>601</v>
      </c>
      <c r="H2917">
        <v>12000000</v>
      </c>
      <c r="I2917">
        <v>2015</v>
      </c>
      <c r="J2917">
        <v>6.2</v>
      </c>
    </row>
    <row r="2918" spans="1:10" x14ac:dyDescent="0.3">
      <c r="A2918" t="s">
        <v>1843</v>
      </c>
      <c r="B2918">
        <v>106</v>
      </c>
      <c r="C2918">
        <v>148170000</v>
      </c>
      <c r="D2918" t="s">
        <v>595</v>
      </c>
      <c r="E2918" t="s">
        <v>8530</v>
      </c>
      <c r="F2918" t="s">
        <v>20</v>
      </c>
      <c r="G2918" t="s">
        <v>21</v>
      </c>
      <c r="H2918">
        <v>11000000</v>
      </c>
      <c r="I2918">
        <v>1984</v>
      </c>
      <c r="J2918">
        <v>7.2</v>
      </c>
    </row>
    <row r="2919" spans="1:10" x14ac:dyDescent="0.3">
      <c r="A2919" t="s">
        <v>947</v>
      </c>
      <c r="B2919">
        <v>125</v>
      </c>
      <c r="C2919">
        <v>460935665</v>
      </c>
      <c r="D2919" t="s">
        <v>16</v>
      </c>
      <c r="E2919" t="s">
        <v>8533</v>
      </c>
      <c r="F2919" t="s">
        <v>20</v>
      </c>
      <c r="G2919" t="s">
        <v>21</v>
      </c>
      <c r="H2919">
        <v>11000000</v>
      </c>
      <c r="I2919">
        <v>1977</v>
      </c>
      <c r="J2919">
        <v>8.6999999999999993</v>
      </c>
    </row>
    <row r="2920" spans="1:10" x14ac:dyDescent="0.3">
      <c r="A2920" t="s">
        <v>8534</v>
      </c>
      <c r="B2920">
        <v>109</v>
      </c>
      <c r="C2920">
        <v>35537564</v>
      </c>
      <c r="D2920" t="s">
        <v>1099</v>
      </c>
      <c r="E2920" t="s">
        <v>8535</v>
      </c>
      <c r="F2920" t="s">
        <v>20</v>
      </c>
      <c r="G2920" t="s">
        <v>21</v>
      </c>
      <c r="H2920">
        <v>11500000</v>
      </c>
      <c r="I2920">
        <v>2016</v>
      </c>
      <c r="J2920">
        <v>6</v>
      </c>
    </row>
    <row r="2921" spans="1:10" x14ac:dyDescent="0.3">
      <c r="A2921" t="s">
        <v>5480</v>
      </c>
      <c r="B2921">
        <v>200</v>
      </c>
      <c r="C2921">
        <v>111722000</v>
      </c>
      <c r="D2921" t="s">
        <v>3493</v>
      </c>
      <c r="E2921" t="s">
        <v>8538</v>
      </c>
      <c r="F2921" t="s">
        <v>20</v>
      </c>
      <c r="G2921" t="s">
        <v>21</v>
      </c>
      <c r="H2921">
        <v>11000000</v>
      </c>
      <c r="I2921">
        <v>1965</v>
      </c>
      <c r="J2921">
        <v>8</v>
      </c>
    </row>
    <row r="2922" spans="1:10" x14ac:dyDescent="0.3">
      <c r="A2922" t="s">
        <v>4084</v>
      </c>
      <c r="B2922">
        <v>114</v>
      </c>
      <c r="C2922">
        <v>10230</v>
      </c>
      <c r="D2922" t="s">
        <v>8540</v>
      </c>
      <c r="E2922" t="s">
        <v>8542</v>
      </c>
      <c r="F2922" t="s">
        <v>8544</v>
      </c>
      <c r="G2922" t="s">
        <v>34</v>
      </c>
      <c r="I2922">
        <v>2014</v>
      </c>
      <c r="J2922">
        <v>7.2</v>
      </c>
    </row>
    <row r="2923" spans="1:10" x14ac:dyDescent="0.3">
      <c r="A2923" t="s">
        <v>2581</v>
      </c>
      <c r="B2923">
        <v>112</v>
      </c>
      <c r="C2923">
        <v>90556401</v>
      </c>
      <c r="D2923" t="s">
        <v>1954</v>
      </c>
      <c r="E2923" t="s">
        <v>8545</v>
      </c>
      <c r="F2923" t="s">
        <v>20</v>
      </c>
      <c r="G2923" t="s">
        <v>21</v>
      </c>
      <c r="H2923">
        <v>11000000</v>
      </c>
      <c r="I2923">
        <v>2008</v>
      </c>
      <c r="J2923">
        <v>4.5</v>
      </c>
    </row>
    <row r="2924" spans="1:10" x14ac:dyDescent="0.3">
      <c r="A2924" t="s">
        <v>2641</v>
      </c>
      <c r="B2924">
        <v>116</v>
      </c>
      <c r="C2924">
        <v>93571803</v>
      </c>
      <c r="D2924" t="s">
        <v>1076</v>
      </c>
      <c r="E2924" t="s">
        <v>8547</v>
      </c>
      <c r="F2924" t="s">
        <v>20</v>
      </c>
      <c r="G2924" t="s">
        <v>21</v>
      </c>
      <c r="H2924">
        <v>25000000</v>
      </c>
      <c r="I2924">
        <v>2010</v>
      </c>
      <c r="J2924">
        <v>7.9</v>
      </c>
    </row>
    <row r="2925" spans="1:10" x14ac:dyDescent="0.3">
      <c r="A2925" t="s">
        <v>6375</v>
      </c>
      <c r="B2925">
        <v>92</v>
      </c>
      <c r="C2925">
        <v>72755517</v>
      </c>
      <c r="D2925" t="s">
        <v>6377</v>
      </c>
      <c r="E2925" t="s">
        <v>8548</v>
      </c>
      <c r="F2925" t="s">
        <v>20</v>
      </c>
      <c r="G2925" t="s">
        <v>21</v>
      </c>
      <c r="I2925">
        <v>2006</v>
      </c>
      <c r="J2925">
        <v>7.1</v>
      </c>
    </row>
    <row r="2926" spans="1:10" x14ac:dyDescent="0.3">
      <c r="A2926" t="s">
        <v>4286</v>
      </c>
      <c r="B2926">
        <v>120</v>
      </c>
      <c r="C2926">
        <v>52929168</v>
      </c>
      <c r="D2926" t="s">
        <v>678</v>
      </c>
      <c r="E2926" t="s">
        <v>8549</v>
      </c>
      <c r="F2926" t="s">
        <v>20</v>
      </c>
      <c r="G2926" t="s">
        <v>21</v>
      </c>
      <c r="H2926">
        <v>11000000</v>
      </c>
      <c r="I2926">
        <v>1992</v>
      </c>
      <c r="J2926">
        <v>7.5</v>
      </c>
    </row>
    <row r="2927" spans="1:10" x14ac:dyDescent="0.3">
      <c r="A2927" t="s">
        <v>8551</v>
      </c>
      <c r="B2927">
        <v>107</v>
      </c>
      <c r="C2927">
        <v>50461335</v>
      </c>
      <c r="D2927" t="s">
        <v>8552</v>
      </c>
      <c r="E2927" t="s">
        <v>8553</v>
      </c>
      <c r="F2927" t="s">
        <v>20</v>
      </c>
      <c r="G2927" t="s">
        <v>21</v>
      </c>
      <c r="H2927">
        <v>11000000</v>
      </c>
      <c r="I2927">
        <v>2014</v>
      </c>
      <c r="J2927">
        <v>6.8</v>
      </c>
    </row>
    <row r="2928" spans="1:10" x14ac:dyDescent="0.3">
      <c r="A2928" t="s">
        <v>6268</v>
      </c>
      <c r="B2928">
        <v>92</v>
      </c>
      <c r="D2928" t="s">
        <v>1151</v>
      </c>
      <c r="E2928" t="s">
        <v>8555</v>
      </c>
      <c r="F2928" t="s">
        <v>20</v>
      </c>
      <c r="G2928" t="s">
        <v>182</v>
      </c>
      <c r="H2928">
        <v>12000000</v>
      </c>
      <c r="I2928">
        <v>2014</v>
      </c>
      <c r="J2928">
        <v>4.3</v>
      </c>
    </row>
    <row r="2929" spans="1:10" x14ac:dyDescent="0.3">
      <c r="A2929" t="s">
        <v>8557</v>
      </c>
      <c r="B2929">
        <v>107</v>
      </c>
      <c r="C2929">
        <v>49797148</v>
      </c>
      <c r="D2929" t="s">
        <v>2496</v>
      </c>
      <c r="E2929" t="s">
        <v>8558</v>
      </c>
      <c r="F2929" t="s">
        <v>20</v>
      </c>
      <c r="G2929" t="s">
        <v>21</v>
      </c>
      <c r="H2929">
        <v>11000000</v>
      </c>
      <c r="I2929">
        <v>1989</v>
      </c>
      <c r="J2929">
        <v>7.2</v>
      </c>
    </row>
    <row r="2930" spans="1:10" x14ac:dyDescent="0.3">
      <c r="A2930" t="s">
        <v>3722</v>
      </c>
      <c r="B2930">
        <v>100</v>
      </c>
      <c r="D2930" t="s">
        <v>1099</v>
      </c>
      <c r="E2930" t="s">
        <v>8559</v>
      </c>
      <c r="F2930" t="s">
        <v>20</v>
      </c>
      <c r="G2930" t="s">
        <v>34</v>
      </c>
      <c r="H2930">
        <v>13500000</v>
      </c>
      <c r="I2930">
        <v>2007</v>
      </c>
      <c r="J2930">
        <v>5.8</v>
      </c>
    </row>
    <row r="2931" spans="1:10" x14ac:dyDescent="0.3">
      <c r="A2931" t="s">
        <v>877</v>
      </c>
      <c r="B2931">
        <v>81</v>
      </c>
      <c r="C2931">
        <v>46563158</v>
      </c>
      <c r="D2931" t="s">
        <v>1007</v>
      </c>
      <c r="E2931" t="s">
        <v>8561</v>
      </c>
      <c r="F2931" t="s">
        <v>20</v>
      </c>
      <c r="G2931" t="s">
        <v>21</v>
      </c>
      <c r="H2931">
        <v>13000000</v>
      </c>
      <c r="I2931">
        <v>2002</v>
      </c>
      <c r="J2931">
        <v>7.1</v>
      </c>
    </row>
    <row r="2932" spans="1:10" x14ac:dyDescent="0.3">
      <c r="A2932" t="s">
        <v>1694</v>
      </c>
      <c r="B2932">
        <v>101</v>
      </c>
      <c r="C2932">
        <v>41227069</v>
      </c>
      <c r="D2932" t="s">
        <v>146</v>
      </c>
      <c r="E2932" t="s">
        <v>8563</v>
      </c>
      <c r="F2932" t="s">
        <v>20</v>
      </c>
      <c r="G2932" t="s">
        <v>21</v>
      </c>
      <c r="H2932">
        <v>11000000</v>
      </c>
      <c r="I2932">
        <v>2002</v>
      </c>
      <c r="J2932">
        <v>7.4</v>
      </c>
    </row>
    <row r="2933" spans="1:10" x14ac:dyDescent="0.3">
      <c r="A2933" t="s">
        <v>4890</v>
      </c>
      <c r="B2933">
        <v>122</v>
      </c>
      <c r="C2933">
        <v>39025000</v>
      </c>
      <c r="D2933" t="s">
        <v>1272</v>
      </c>
      <c r="E2933" t="s">
        <v>8564</v>
      </c>
      <c r="F2933" t="s">
        <v>20</v>
      </c>
      <c r="G2933" t="s">
        <v>34</v>
      </c>
      <c r="H2933">
        <v>11000000</v>
      </c>
      <c r="I2933">
        <v>1995</v>
      </c>
      <c r="J2933">
        <v>7.6</v>
      </c>
    </row>
    <row r="2934" spans="1:10" x14ac:dyDescent="0.3">
      <c r="A2934" t="s">
        <v>3764</v>
      </c>
      <c r="B2934">
        <v>97</v>
      </c>
      <c r="C2934">
        <v>38201895</v>
      </c>
      <c r="D2934" t="s">
        <v>146</v>
      </c>
      <c r="E2934" t="s">
        <v>8566</v>
      </c>
      <c r="F2934" t="s">
        <v>20</v>
      </c>
      <c r="G2934" t="s">
        <v>21</v>
      </c>
      <c r="H2934">
        <v>10500000</v>
      </c>
      <c r="I2934">
        <v>1999</v>
      </c>
      <c r="J2934">
        <v>6.9</v>
      </c>
    </row>
    <row r="2935" spans="1:10" x14ac:dyDescent="0.3">
      <c r="A2935" t="s">
        <v>7243</v>
      </c>
      <c r="B2935">
        <v>92</v>
      </c>
      <c r="C2935">
        <v>27669413</v>
      </c>
      <c r="D2935" t="s">
        <v>3197</v>
      </c>
      <c r="E2935" t="s">
        <v>8569</v>
      </c>
      <c r="F2935" t="s">
        <v>20</v>
      </c>
      <c r="G2935" t="s">
        <v>182</v>
      </c>
      <c r="H2935">
        <v>11000000</v>
      </c>
      <c r="I2935">
        <v>2009</v>
      </c>
      <c r="J2935">
        <v>6</v>
      </c>
    </row>
    <row r="2936" spans="1:10" x14ac:dyDescent="0.3">
      <c r="A2936" t="s">
        <v>6193</v>
      </c>
      <c r="B2936">
        <v>92</v>
      </c>
      <c r="D2936" t="s">
        <v>1099</v>
      </c>
      <c r="E2936" t="s">
        <v>8572</v>
      </c>
      <c r="F2936" t="s">
        <v>20</v>
      </c>
      <c r="G2936" t="s">
        <v>21</v>
      </c>
      <c r="H2936">
        <v>11000000</v>
      </c>
      <c r="I2936">
        <v>1981</v>
      </c>
      <c r="J2936">
        <v>6.9</v>
      </c>
    </row>
    <row r="2937" spans="1:10" x14ac:dyDescent="0.3">
      <c r="A2937" t="s">
        <v>7628</v>
      </c>
      <c r="B2937">
        <v>110</v>
      </c>
      <c r="C2937">
        <v>37766350</v>
      </c>
      <c r="D2937" t="s">
        <v>2190</v>
      </c>
      <c r="E2937" t="s">
        <v>8574</v>
      </c>
      <c r="F2937" t="s">
        <v>20</v>
      </c>
      <c r="G2937" t="s">
        <v>21</v>
      </c>
      <c r="H2937">
        <v>11000000</v>
      </c>
      <c r="I2937">
        <v>2008</v>
      </c>
      <c r="J2937">
        <v>7.3</v>
      </c>
    </row>
    <row r="2938" spans="1:10" x14ac:dyDescent="0.3">
      <c r="A2938" t="s">
        <v>8575</v>
      </c>
      <c r="B2938">
        <v>86</v>
      </c>
      <c r="C2938">
        <v>23978402</v>
      </c>
      <c r="D2938" t="s">
        <v>678</v>
      </c>
      <c r="E2938" t="s">
        <v>8576</v>
      </c>
      <c r="F2938" t="s">
        <v>20</v>
      </c>
      <c r="G2938" t="s">
        <v>21</v>
      </c>
      <c r="H2938">
        <v>11000000</v>
      </c>
      <c r="I2938">
        <v>2001</v>
      </c>
      <c r="J2938">
        <v>4.5999999999999996</v>
      </c>
    </row>
    <row r="2939" spans="1:10" x14ac:dyDescent="0.3">
      <c r="A2939" t="s">
        <v>1470</v>
      </c>
      <c r="B2939">
        <v>91</v>
      </c>
      <c r="C2939">
        <v>21370057</v>
      </c>
      <c r="D2939" t="s">
        <v>1392</v>
      </c>
      <c r="E2939" t="s">
        <v>8579</v>
      </c>
      <c r="F2939" t="s">
        <v>20</v>
      </c>
      <c r="G2939" t="s">
        <v>21</v>
      </c>
      <c r="H2939">
        <v>12000000</v>
      </c>
      <c r="I2939">
        <v>1992</v>
      </c>
      <c r="J2939">
        <v>6</v>
      </c>
    </row>
    <row r="2940" spans="1:10" x14ac:dyDescent="0.3">
      <c r="A2940" t="s">
        <v>4307</v>
      </c>
      <c r="B2940">
        <v>145</v>
      </c>
      <c r="D2940" t="s">
        <v>2190</v>
      </c>
      <c r="E2940" t="s">
        <v>8580</v>
      </c>
      <c r="F2940" t="s">
        <v>20</v>
      </c>
      <c r="G2940" t="s">
        <v>21</v>
      </c>
      <c r="H2940">
        <v>11000000</v>
      </c>
      <c r="I2940">
        <v>1978</v>
      </c>
      <c r="J2940">
        <v>6.4</v>
      </c>
    </row>
    <row r="2941" spans="1:10" x14ac:dyDescent="0.3">
      <c r="A2941" t="s">
        <v>4534</v>
      </c>
      <c r="B2941">
        <v>100</v>
      </c>
      <c r="C2941">
        <v>4884663</v>
      </c>
      <c r="D2941" t="s">
        <v>6131</v>
      </c>
      <c r="E2941" t="s">
        <v>8583</v>
      </c>
      <c r="F2941" t="s">
        <v>20</v>
      </c>
      <c r="G2941" t="s">
        <v>21</v>
      </c>
      <c r="H2941">
        <v>12000000</v>
      </c>
      <c r="I2941">
        <v>1986</v>
      </c>
      <c r="J2941">
        <v>5.5</v>
      </c>
    </row>
    <row r="2942" spans="1:10" x14ac:dyDescent="0.3">
      <c r="A2942" t="s">
        <v>8584</v>
      </c>
      <c r="B2942">
        <v>111</v>
      </c>
      <c r="C2942">
        <v>38317535</v>
      </c>
      <c r="D2942" t="s">
        <v>146</v>
      </c>
      <c r="E2942" t="s">
        <v>8586</v>
      </c>
      <c r="F2942" t="s">
        <v>20</v>
      </c>
      <c r="G2942" t="s">
        <v>34</v>
      </c>
      <c r="H2942">
        <v>11000000</v>
      </c>
      <c r="I2942">
        <v>2015</v>
      </c>
      <c r="J2942">
        <v>7.5</v>
      </c>
    </row>
    <row r="2943" spans="1:10" x14ac:dyDescent="0.3">
      <c r="A2943" t="s">
        <v>2382</v>
      </c>
      <c r="B2943">
        <v>184</v>
      </c>
      <c r="D2943" t="s">
        <v>8588</v>
      </c>
      <c r="E2943" t="s">
        <v>8589</v>
      </c>
      <c r="F2943" t="s">
        <v>20</v>
      </c>
      <c r="G2943" t="s">
        <v>34</v>
      </c>
      <c r="H2943">
        <v>11000000</v>
      </c>
      <c r="I2943">
        <v>1975</v>
      </c>
      <c r="J2943">
        <v>8.1</v>
      </c>
    </row>
    <row r="2944" spans="1:10" x14ac:dyDescent="0.3">
      <c r="A2944" t="s">
        <v>8591</v>
      </c>
      <c r="B2944">
        <v>89</v>
      </c>
      <c r="C2944">
        <v>13903262</v>
      </c>
      <c r="D2944" t="s">
        <v>2496</v>
      </c>
      <c r="E2944" t="s">
        <v>8592</v>
      </c>
      <c r="F2944" t="s">
        <v>20</v>
      </c>
      <c r="G2944" t="s">
        <v>21</v>
      </c>
      <c r="H2944">
        <v>11000000</v>
      </c>
      <c r="I2944">
        <v>2001</v>
      </c>
      <c r="J2944">
        <v>6.3</v>
      </c>
    </row>
    <row r="2945" spans="1:10" x14ac:dyDescent="0.3">
      <c r="A2945" t="s">
        <v>3787</v>
      </c>
      <c r="B2945">
        <v>84</v>
      </c>
      <c r="C2945">
        <v>13592872</v>
      </c>
      <c r="D2945" t="s">
        <v>1099</v>
      </c>
      <c r="E2945" t="s">
        <v>8593</v>
      </c>
      <c r="F2945" t="s">
        <v>20</v>
      </c>
      <c r="G2945" t="s">
        <v>21</v>
      </c>
      <c r="H2945">
        <v>11000000</v>
      </c>
      <c r="I2945">
        <v>2000</v>
      </c>
      <c r="J2945">
        <v>5.0999999999999996</v>
      </c>
    </row>
    <row r="2946" spans="1:10" x14ac:dyDescent="0.3">
      <c r="A2946" t="s">
        <v>8594</v>
      </c>
      <c r="B2946">
        <v>98</v>
      </c>
      <c r="C2946">
        <v>18381787</v>
      </c>
      <c r="D2946" t="s">
        <v>1649</v>
      </c>
      <c r="E2946" t="s">
        <v>8596</v>
      </c>
      <c r="F2946" t="s">
        <v>20</v>
      </c>
      <c r="G2946" t="s">
        <v>34</v>
      </c>
      <c r="H2946">
        <v>11000000</v>
      </c>
      <c r="I2946">
        <v>2012</v>
      </c>
      <c r="J2946">
        <v>6.8</v>
      </c>
    </row>
    <row r="2947" spans="1:10" x14ac:dyDescent="0.3">
      <c r="A2947" t="s">
        <v>8598</v>
      </c>
      <c r="B2947">
        <v>95</v>
      </c>
      <c r="C2947">
        <v>13558739</v>
      </c>
      <c r="D2947" t="s">
        <v>1099</v>
      </c>
      <c r="E2947" t="s">
        <v>8599</v>
      </c>
      <c r="F2947" t="s">
        <v>20</v>
      </c>
      <c r="G2947" t="s">
        <v>21</v>
      </c>
      <c r="H2947">
        <v>11000000</v>
      </c>
      <c r="I2947">
        <v>2001</v>
      </c>
      <c r="J2947">
        <v>5.3</v>
      </c>
    </row>
    <row r="2948" spans="1:10" x14ac:dyDescent="0.3">
      <c r="A2948" t="s">
        <v>5896</v>
      </c>
      <c r="B2948">
        <v>100</v>
      </c>
      <c r="C2948">
        <v>13103828</v>
      </c>
      <c r="D2948" t="s">
        <v>1392</v>
      </c>
      <c r="E2948" t="s">
        <v>8600</v>
      </c>
      <c r="F2948" t="s">
        <v>20</v>
      </c>
      <c r="G2948" t="s">
        <v>21</v>
      </c>
      <c r="H2948">
        <v>11000000</v>
      </c>
      <c r="I2948">
        <v>2001</v>
      </c>
      <c r="J2948">
        <v>7.3</v>
      </c>
    </row>
    <row r="2949" spans="1:10" x14ac:dyDescent="0.3">
      <c r="A2949" t="s">
        <v>8601</v>
      </c>
      <c r="B2949">
        <v>109</v>
      </c>
      <c r="C2949">
        <v>33305037</v>
      </c>
      <c r="D2949" t="s">
        <v>3692</v>
      </c>
      <c r="E2949" t="s">
        <v>8602</v>
      </c>
      <c r="F2949" t="s">
        <v>20</v>
      </c>
      <c r="G2949" t="s">
        <v>34</v>
      </c>
      <c r="H2949">
        <v>11000000</v>
      </c>
      <c r="I2949">
        <v>2015</v>
      </c>
      <c r="J2949">
        <v>7.3</v>
      </c>
    </row>
    <row r="2950" spans="1:10" x14ac:dyDescent="0.3">
      <c r="A2950" t="s">
        <v>739</v>
      </c>
      <c r="B2950">
        <v>118</v>
      </c>
      <c r="C2950">
        <v>10214647</v>
      </c>
      <c r="D2950" t="s">
        <v>1017</v>
      </c>
      <c r="E2950" t="s">
        <v>8603</v>
      </c>
      <c r="F2950" t="s">
        <v>20</v>
      </c>
      <c r="G2950" t="s">
        <v>21</v>
      </c>
      <c r="H2950">
        <v>11000000</v>
      </c>
      <c r="I2950">
        <v>2004</v>
      </c>
      <c r="J2950">
        <v>7.1</v>
      </c>
    </row>
    <row r="2951" spans="1:10" x14ac:dyDescent="0.3">
      <c r="A2951" t="s">
        <v>52</v>
      </c>
      <c r="B2951">
        <v>88</v>
      </c>
      <c r="C2951">
        <v>11501093</v>
      </c>
      <c r="D2951" t="s">
        <v>595</v>
      </c>
      <c r="E2951" t="s">
        <v>8605</v>
      </c>
      <c r="F2951" t="s">
        <v>20</v>
      </c>
      <c r="G2951" t="s">
        <v>21</v>
      </c>
      <c r="H2951">
        <v>13000000</v>
      </c>
      <c r="I2951">
        <v>1992</v>
      </c>
      <c r="J2951">
        <v>7.6</v>
      </c>
    </row>
    <row r="2952" spans="1:10" x14ac:dyDescent="0.3">
      <c r="A2952" t="s">
        <v>8606</v>
      </c>
      <c r="B2952">
        <v>86</v>
      </c>
      <c r="C2952">
        <v>4814244</v>
      </c>
      <c r="D2952" t="s">
        <v>1106</v>
      </c>
      <c r="E2952" t="s">
        <v>8607</v>
      </c>
      <c r="F2952" t="s">
        <v>20</v>
      </c>
      <c r="G2952" t="s">
        <v>182</v>
      </c>
      <c r="H2952">
        <v>11000000</v>
      </c>
      <c r="I2952">
        <v>2002</v>
      </c>
      <c r="J2952">
        <v>5.3</v>
      </c>
    </row>
    <row r="2953" spans="1:10" x14ac:dyDescent="0.3">
      <c r="A2953" t="s">
        <v>4671</v>
      </c>
      <c r="B2953">
        <v>118</v>
      </c>
      <c r="C2953">
        <v>9170214</v>
      </c>
      <c r="D2953" t="s">
        <v>146</v>
      </c>
      <c r="E2953" t="s">
        <v>8609</v>
      </c>
      <c r="F2953" t="s">
        <v>20</v>
      </c>
      <c r="G2953" t="s">
        <v>21</v>
      </c>
      <c r="H2953">
        <v>11000000</v>
      </c>
      <c r="I2953">
        <v>1993</v>
      </c>
      <c r="J2953">
        <v>7.8</v>
      </c>
    </row>
    <row r="2954" spans="1:10" x14ac:dyDescent="0.3">
      <c r="A2954" t="s">
        <v>8611</v>
      </c>
      <c r="B2954">
        <v>125</v>
      </c>
      <c r="C2954">
        <v>4068087</v>
      </c>
      <c r="D2954" t="s">
        <v>3692</v>
      </c>
      <c r="E2954" t="s">
        <v>8613</v>
      </c>
      <c r="F2954" t="s">
        <v>20</v>
      </c>
      <c r="G2954" t="s">
        <v>182</v>
      </c>
      <c r="H2954">
        <v>17000000</v>
      </c>
      <c r="I2954">
        <v>2003</v>
      </c>
      <c r="J2954">
        <v>7.7</v>
      </c>
    </row>
    <row r="2955" spans="1:10" x14ac:dyDescent="0.3">
      <c r="A2955" t="s">
        <v>6752</v>
      </c>
      <c r="B2955">
        <v>125</v>
      </c>
      <c r="C2955">
        <v>3753806</v>
      </c>
      <c r="D2955" t="s">
        <v>1272</v>
      </c>
      <c r="E2955" t="s">
        <v>8615</v>
      </c>
      <c r="F2955" t="s">
        <v>20</v>
      </c>
      <c r="G2955" t="s">
        <v>34</v>
      </c>
      <c r="H2955">
        <v>11000000</v>
      </c>
      <c r="I2955">
        <v>2004</v>
      </c>
      <c r="J2955">
        <v>7.7</v>
      </c>
    </row>
    <row r="2956" spans="1:10" x14ac:dyDescent="0.3">
      <c r="A2956" t="s">
        <v>8136</v>
      </c>
      <c r="B2956">
        <v>94</v>
      </c>
      <c r="C2956">
        <v>3034181</v>
      </c>
      <c r="D2956" t="s">
        <v>4042</v>
      </c>
      <c r="E2956" t="s">
        <v>8616</v>
      </c>
      <c r="F2956" t="s">
        <v>20</v>
      </c>
      <c r="G2956" t="s">
        <v>34</v>
      </c>
      <c r="H2956">
        <v>11000000</v>
      </c>
      <c r="I2956">
        <v>2002</v>
      </c>
      <c r="J2956">
        <v>5.4</v>
      </c>
    </row>
    <row r="2957" spans="1:10" x14ac:dyDescent="0.3">
      <c r="A2957" t="s">
        <v>6180</v>
      </c>
      <c r="B2957">
        <v>113</v>
      </c>
      <c r="C2957">
        <v>2832826</v>
      </c>
      <c r="D2957" t="s">
        <v>936</v>
      </c>
      <c r="E2957" t="s">
        <v>8618</v>
      </c>
      <c r="F2957" t="s">
        <v>20</v>
      </c>
      <c r="G2957" t="s">
        <v>21</v>
      </c>
      <c r="H2957">
        <v>11000000</v>
      </c>
      <c r="I2957">
        <v>1995</v>
      </c>
      <c r="J2957">
        <v>6.2</v>
      </c>
    </row>
    <row r="2958" spans="1:10" x14ac:dyDescent="0.3">
      <c r="A2958" t="s">
        <v>4377</v>
      </c>
      <c r="B2958">
        <v>104</v>
      </c>
      <c r="C2958">
        <v>13214255</v>
      </c>
      <c r="D2958" t="s">
        <v>3846</v>
      </c>
      <c r="E2958" t="s">
        <v>8619</v>
      </c>
      <c r="F2958" t="s">
        <v>20</v>
      </c>
      <c r="G2958" t="s">
        <v>21</v>
      </c>
      <c r="H2958">
        <v>11000000</v>
      </c>
      <c r="I2958">
        <v>2013</v>
      </c>
      <c r="J2958">
        <v>7.4</v>
      </c>
    </row>
    <row r="2959" spans="1:10" x14ac:dyDescent="0.3">
      <c r="A2959" t="s">
        <v>991</v>
      </c>
      <c r="B2959">
        <v>95</v>
      </c>
      <c r="C2959">
        <v>16017403</v>
      </c>
      <c r="D2959" t="s">
        <v>5396</v>
      </c>
      <c r="E2959" t="s">
        <v>8621</v>
      </c>
      <c r="F2959" t="s">
        <v>20</v>
      </c>
      <c r="G2959" t="s">
        <v>21</v>
      </c>
      <c r="H2959">
        <v>5000000</v>
      </c>
      <c r="I2959">
        <v>2001</v>
      </c>
      <c r="J2959">
        <v>6.2</v>
      </c>
    </row>
    <row r="2960" spans="1:10" x14ac:dyDescent="0.3">
      <c r="A2960" t="s">
        <v>8622</v>
      </c>
      <c r="B2960">
        <v>102</v>
      </c>
      <c r="C2960">
        <v>2807854</v>
      </c>
      <c r="D2960" t="s">
        <v>1510</v>
      </c>
      <c r="E2960" t="s">
        <v>8624</v>
      </c>
      <c r="F2960" t="s">
        <v>20</v>
      </c>
      <c r="G2960" t="s">
        <v>21</v>
      </c>
      <c r="H2960">
        <v>11000000</v>
      </c>
      <c r="I2960">
        <v>1991</v>
      </c>
      <c r="J2960">
        <v>5.0999999999999996</v>
      </c>
    </row>
    <row r="2961" spans="1:10" x14ac:dyDescent="0.3">
      <c r="A2961" t="s">
        <v>8626</v>
      </c>
      <c r="B2961">
        <v>124</v>
      </c>
      <c r="D2961" t="s">
        <v>4026</v>
      </c>
      <c r="E2961" t="s">
        <v>8627</v>
      </c>
      <c r="F2961" t="s">
        <v>20</v>
      </c>
      <c r="G2961" t="s">
        <v>21</v>
      </c>
      <c r="H2961">
        <v>11000000</v>
      </c>
      <c r="I2961">
        <v>1970</v>
      </c>
      <c r="J2961">
        <v>6.9</v>
      </c>
    </row>
    <row r="2962" spans="1:10" x14ac:dyDescent="0.3">
      <c r="A2962" t="s">
        <v>8629</v>
      </c>
      <c r="B2962">
        <v>105</v>
      </c>
      <c r="C2962">
        <v>540085</v>
      </c>
      <c r="D2962" t="s">
        <v>6706</v>
      </c>
      <c r="E2962" t="s">
        <v>8630</v>
      </c>
      <c r="F2962" t="s">
        <v>20</v>
      </c>
      <c r="G2962" t="s">
        <v>21</v>
      </c>
      <c r="I2962">
        <v>2005</v>
      </c>
      <c r="J2962">
        <v>6.3</v>
      </c>
    </row>
    <row r="2963" spans="1:10" x14ac:dyDescent="0.3">
      <c r="A2963" t="s">
        <v>8631</v>
      </c>
      <c r="B2963">
        <v>104</v>
      </c>
      <c r="C2963">
        <v>352786</v>
      </c>
      <c r="D2963" t="s">
        <v>2721</v>
      </c>
      <c r="E2963" t="s">
        <v>8634</v>
      </c>
      <c r="F2963" t="s">
        <v>20</v>
      </c>
      <c r="G2963" t="s">
        <v>21</v>
      </c>
      <c r="H2963">
        <v>11000000</v>
      </c>
      <c r="I2963">
        <v>2006</v>
      </c>
      <c r="J2963">
        <v>6.8</v>
      </c>
    </row>
    <row r="2964" spans="1:10" x14ac:dyDescent="0.3">
      <c r="A2964" t="s">
        <v>6291</v>
      </c>
      <c r="B2964">
        <v>111</v>
      </c>
      <c r="D2964" t="s">
        <v>1392</v>
      </c>
      <c r="E2964" t="s">
        <v>8636</v>
      </c>
      <c r="F2964" t="s">
        <v>20</v>
      </c>
      <c r="G2964" t="s">
        <v>34</v>
      </c>
      <c r="H2964">
        <v>12000000</v>
      </c>
      <c r="I2964">
        <v>2010</v>
      </c>
      <c r="J2964">
        <v>5.7</v>
      </c>
    </row>
    <row r="2965" spans="1:10" x14ac:dyDescent="0.3">
      <c r="A2965" t="s">
        <v>8638</v>
      </c>
      <c r="B2965">
        <v>95</v>
      </c>
      <c r="C2965">
        <v>56729973</v>
      </c>
      <c r="D2965" t="s">
        <v>3197</v>
      </c>
      <c r="E2965" t="s">
        <v>8639</v>
      </c>
      <c r="F2965" t="s">
        <v>20</v>
      </c>
      <c r="G2965" t="s">
        <v>21</v>
      </c>
      <c r="H2965">
        <v>10800000</v>
      </c>
      <c r="I2965">
        <v>2008</v>
      </c>
      <c r="J2965">
        <v>5.8</v>
      </c>
    </row>
    <row r="2966" spans="1:10" x14ac:dyDescent="0.3">
      <c r="A2966" t="s">
        <v>8641</v>
      </c>
      <c r="B2966">
        <v>96</v>
      </c>
      <c r="D2966" t="s">
        <v>1392</v>
      </c>
      <c r="E2966" t="s">
        <v>8643</v>
      </c>
      <c r="F2966" t="s">
        <v>20</v>
      </c>
      <c r="G2966" t="s">
        <v>4364</v>
      </c>
      <c r="I2966">
        <v>1969</v>
      </c>
      <c r="J2966">
        <v>6.2</v>
      </c>
    </row>
    <row r="2967" spans="1:10" x14ac:dyDescent="0.3">
      <c r="A2967" t="s">
        <v>8645</v>
      </c>
      <c r="B2967">
        <v>97</v>
      </c>
      <c r="D2967" t="s">
        <v>936</v>
      </c>
      <c r="E2967" t="s">
        <v>8647</v>
      </c>
      <c r="F2967" t="s">
        <v>20</v>
      </c>
      <c r="G2967" t="s">
        <v>21</v>
      </c>
      <c r="H2967">
        <v>11000000</v>
      </c>
      <c r="I2967">
        <v>2012</v>
      </c>
      <c r="J2967">
        <v>4.3</v>
      </c>
    </row>
    <row r="2968" spans="1:10" x14ac:dyDescent="0.3">
      <c r="A2968" t="s">
        <v>8649</v>
      </c>
      <c r="B2968">
        <v>118</v>
      </c>
      <c r="C2968">
        <v>399879</v>
      </c>
      <c r="D2968" t="s">
        <v>1403</v>
      </c>
      <c r="E2968" t="s">
        <v>8652</v>
      </c>
      <c r="F2968" t="s">
        <v>20</v>
      </c>
      <c r="G2968" t="s">
        <v>251</v>
      </c>
      <c r="H2968">
        <v>15000000</v>
      </c>
      <c r="I2968">
        <v>2006</v>
      </c>
      <c r="J2968">
        <v>6.4</v>
      </c>
    </row>
    <row r="2969" spans="1:10" x14ac:dyDescent="0.3">
      <c r="A2969" t="s">
        <v>8654</v>
      </c>
      <c r="B2969">
        <v>193</v>
      </c>
      <c r="C2969">
        <v>3275443</v>
      </c>
      <c r="D2969" t="s">
        <v>2190</v>
      </c>
      <c r="E2969" t="s">
        <v>8657</v>
      </c>
      <c r="F2969" t="s">
        <v>3497</v>
      </c>
      <c r="G2969" t="s">
        <v>3498</v>
      </c>
      <c r="H2969">
        <v>700000000</v>
      </c>
      <c r="I2969">
        <v>2006</v>
      </c>
      <c r="J2969">
        <v>6</v>
      </c>
    </row>
    <row r="2970" spans="1:10" x14ac:dyDescent="0.3">
      <c r="A2970" t="s">
        <v>3722</v>
      </c>
      <c r="B2970">
        <v>97</v>
      </c>
      <c r="C2970">
        <v>18535191</v>
      </c>
      <c r="D2970" t="s">
        <v>1106</v>
      </c>
      <c r="E2970" t="s">
        <v>8659</v>
      </c>
      <c r="F2970" t="s">
        <v>20</v>
      </c>
      <c r="G2970" t="s">
        <v>34</v>
      </c>
      <c r="H2970">
        <v>14000000</v>
      </c>
      <c r="I2970">
        <v>1999</v>
      </c>
      <c r="J2970">
        <v>6.9</v>
      </c>
    </row>
    <row r="2971" spans="1:10" x14ac:dyDescent="0.3">
      <c r="A2971" t="s">
        <v>8660</v>
      </c>
      <c r="B2971">
        <v>98</v>
      </c>
      <c r="C2971">
        <v>23838</v>
      </c>
      <c r="D2971" t="s">
        <v>2743</v>
      </c>
      <c r="E2971" t="s">
        <v>8661</v>
      </c>
      <c r="F2971" t="s">
        <v>20</v>
      </c>
      <c r="G2971" t="s">
        <v>34</v>
      </c>
      <c r="H2971">
        <v>7000000</v>
      </c>
      <c r="I2971">
        <v>2013</v>
      </c>
      <c r="J2971">
        <v>5.5</v>
      </c>
    </row>
    <row r="2972" spans="1:10" x14ac:dyDescent="0.3">
      <c r="A2972" t="s">
        <v>8663</v>
      </c>
      <c r="B2972">
        <v>103</v>
      </c>
      <c r="C2972">
        <v>22160085</v>
      </c>
      <c r="D2972" t="s">
        <v>3960</v>
      </c>
      <c r="E2972" t="s">
        <v>8664</v>
      </c>
      <c r="F2972" t="s">
        <v>20</v>
      </c>
      <c r="G2972" t="s">
        <v>21</v>
      </c>
      <c r="H2972">
        <v>10600000</v>
      </c>
      <c r="I2972">
        <v>2002</v>
      </c>
      <c r="J2972">
        <v>5.4</v>
      </c>
    </row>
    <row r="2973" spans="1:10" x14ac:dyDescent="0.3">
      <c r="A2973" t="s">
        <v>2382</v>
      </c>
      <c r="B2973">
        <v>161</v>
      </c>
      <c r="C2973">
        <v>56715371</v>
      </c>
      <c r="D2973" t="s">
        <v>913</v>
      </c>
      <c r="E2973" t="s">
        <v>8668</v>
      </c>
      <c r="F2973" t="s">
        <v>20</v>
      </c>
      <c r="G2973" t="s">
        <v>34</v>
      </c>
      <c r="H2973">
        <v>12000000</v>
      </c>
      <c r="I2973">
        <v>1968</v>
      </c>
      <c r="J2973">
        <v>8.3000000000000007</v>
      </c>
    </row>
    <row r="2974" spans="1:10" x14ac:dyDescent="0.3">
      <c r="A2974" t="s">
        <v>264</v>
      </c>
      <c r="B2974">
        <v>120</v>
      </c>
      <c r="C2974">
        <v>434949459</v>
      </c>
      <c r="D2974" t="s">
        <v>8671</v>
      </c>
      <c r="E2974" t="s">
        <v>8672</v>
      </c>
      <c r="F2974" t="s">
        <v>20</v>
      </c>
      <c r="G2974" t="s">
        <v>21</v>
      </c>
      <c r="H2974">
        <v>10500000</v>
      </c>
      <c r="I2974">
        <v>1982</v>
      </c>
      <c r="J2974">
        <v>7.9</v>
      </c>
    </row>
    <row r="2975" spans="1:10" x14ac:dyDescent="0.3">
      <c r="A2975" t="s">
        <v>8673</v>
      </c>
      <c r="B2975">
        <v>97</v>
      </c>
      <c r="C2975">
        <v>11043445</v>
      </c>
      <c r="D2975" t="s">
        <v>936</v>
      </c>
      <c r="E2975" t="s">
        <v>8674</v>
      </c>
      <c r="F2975" t="s">
        <v>20</v>
      </c>
      <c r="G2975" t="s">
        <v>21</v>
      </c>
      <c r="H2975">
        <v>10000000</v>
      </c>
      <c r="I2975">
        <v>2007</v>
      </c>
      <c r="J2975">
        <v>6.5</v>
      </c>
    </row>
    <row r="2976" spans="1:10" x14ac:dyDescent="0.3">
      <c r="A2976" t="s">
        <v>8675</v>
      </c>
      <c r="B2976">
        <v>97</v>
      </c>
      <c r="D2976" t="s">
        <v>4333</v>
      </c>
      <c r="E2976" t="s">
        <v>8676</v>
      </c>
      <c r="F2976" t="s">
        <v>20</v>
      </c>
      <c r="G2976" t="s">
        <v>182</v>
      </c>
      <c r="H2976">
        <v>12500000</v>
      </c>
      <c r="I2976">
        <v>2004</v>
      </c>
      <c r="J2976">
        <v>6.3</v>
      </c>
    </row>
    <row r="2977" spans="1:10" x14ac:dyDescent="0.3">
      <c r="A2977" t="s">
        <v>8678</v>
      </c>
      <c r="B2977">
        <v>99</v>
      </c>
      <c r="C2977">
        <v>125169</v>
      </c>
      <c r="D2977" t="s">
        <v>1649</v>
      </c>
      <c r="E2977" t="s">
        <v>8680</v>
      </c>
      <c r="F2977" t="s">
        <v>20</v>
      </c>
      <c r="G2977" t="s">
        <v>21</v>
      </c>
      <c r="H2977">
        <v>10500000</v>
      </c>
      <c r="I2977">
        <v>1994</v>
      </c>
      <c r="J2977">
        <v>6.4</v>
      </c>
    </row>
    <row r="2978" spans="1:10" x14ac:dyDescent="0.3">
      <c r="A2978" t="s">
        <v>8685</v>
      </c>
      <c r="B2978">
        <v>144</v>
      </c>
      <c r="C2978">
        <v>1165104</v>
      </c>
      <c r="D2978" t="s">
        <v>1099</v>
      </c>
      <c r="E2978" t="s">
        <v>8688</v>
      </c>
      <c r="F2978" t="s">
        <v>3497</v>
      </c>
      <c r="G2978" t="s">
        <v>3498</v>
      </c>
      <c r="I2978">
        <v>2010</v>
      </c>
      <c r="J2978">
        <v>5.3</v>
      </c>
    </row>
    <row r="2979" spans="1:10" x14ac:dyDescent="0.3">
      <c r="A2979" t="s">
        <v>8077</v>
      </c>
      <c r="B2979">
        <v>111</v>
      </c>
      <c r="C2979">
        <v>1066555</v>
      </c>
      <c r="D2979" t="s">
        <v>8691</v>
      </c>
      <c r="E2979" t="s">
        <v>8692</v>
      </c>
      <c r="F2979" t="s">
        <v>20</v>
      </c>
      <c r="G2979" t="s">
        <v>21</v>
      </c>
      <c r="H2979">
        <v>11000000</v>
      </c>
      <c r="I2979">
        <v>2007</v>
      </c>
      <c r="J2979">
        <v>5.8</v>
      </c>
    </row>
    <row r="2980" spans="1:10" x14ac:dyDescent="0.3">
      <c r="A2980" t="s">
        <v>8693</v>
      </c>
      <c r="B2980">
        <v>145</v>
      </c>
      <c r="C2980">
        <v>5669081</v>
      </c>
      <c r="D2980" t="s">
        <v>1290</v>
      </c>
      <c r="E2980" t="s">
        <v>8695</v>
      </c>
      <c r="F2980" t="s">
        <v>1800</v>
      </c>
      <c r="G2980" t="s">
        <v>1890</v>
      </c>
      <c r="H2980">
        <v>10818775</v>
      </c>
      <c r="I2980">
        <v>2012</v>
      </c>
      <c r="J2980">
        <v>6.6</v>
      </c>
    </row>
    <row r="2981" spans="1:10" x14ac:dyDescent="0.3">
      <c r="A2981" t="s">
        <v>8696</v>
      </c>
      <c r="B2981">
        <v>106</v>
      </c>
      <c r="D2981" t="s">
        <v>3436</v>
      </c>
      <c r="E2981" t="s">
        <v>8699</v>
      </c>
      <c r="F2981" t="s">
        <v>965</v>
      </c>
      <c r="G2981" t="s">
        <v>966</v>
      </c>
      <c r="H2981">
        <v>11000000</v>
      </c>
      <c r="I2981">
        <v>2014</v>
      </c>
      <c r="J2981">
        <v>7.4</v>
      </c>
    </row>
    <row r="2982" spans="1:10" x14ac:dyDescent="0.3">
      <c r="A2982" t="s">
        <v>3758</v>
      </c>
      <c r="B2982">
        <v>126</v>
      </c>
      <c r="C2982">
        <v>138339411</v>
      </c>
      <c r="D2982" t="s">
        <v>2190</v>
      </c>
      <c r="E2982" t="s">
        <v>8701</v>
      </c>
      <c r="F2982" t="s">
        <v>20</v>
      </c>
      <c r="G2982" t="s">
        <v>21</v>
      </c>
      <c r="H2982">
        <v>10000000</v>
      </c>
      <c r="I2982">
        <v>1997</v>
      </c>
      <c r="J2982">
        <v>8.3000000000000007</v>
      </c>
    </row>
    <row r="2983" spans="1:10" x14ac:dyDescent="0.3">
      <c r="A2983" t="s">
        <v>8702</v>
      </c>
      <c r="B2983">
        <v>106</v>
      </c>
      <c r="D2983" t="s">
        <v>2588</v>
      </c>
      <c r="E2983" t="s">
        <v>8703</v>
      </c>
      <c r="F2983" t="s">
        <v>20</v>
      </c>
      <c r="G2983" t="s">
        <v>21</v>
      </c>
      <c r="H2983">
        <v>11000000</v>
      </c>
      <c r="I2983">
        <v>2016</v>
      </c>
      <c r="J2983">
        <v>5.3</v>
      </c>
    </row>
    <row r="2984" spans="1:10" x14ac:dyDescent="0.3">
      <c r="A2984" t="s">
        <v>8705</v>
      </c>
      <c r="B2984">
        <v>121</v>
      </c>
      <c r="C2984">
        <v>80150343</v>
      </c>
      <c r="D2984" t="s">
        <v>3197</v>
      </c>
      <c r="E2984" t="s">
        <v>8706</v>
      </c>
      <c r="F2984" t="s">
        <v>20</v>
      </c>
      <c r="G2984" t="s">
        <v>21</v>
      </c>
      <c r="H2984">
        <v>10000000</v>
      </c>
      <c r="I2984">
        <v>2006</v>
      </c>
      <c r="J2984">
        <v>6.2</v>
      </c>
    </row>
    <row r="2985" spans="1:10" x14ac:dyDescent="0.3">
      <c r="A2985" t="s">
        <v>1749</v>
      </c>
      <c r="B2985">
        <v>117</v>
      </c>
      <c r="C2985">
        <v>85300000</v>
      </c>
      <c r="D2985" t="s">
        <v>4858</v>
      </c>
      <c r="E2985" t="s">
        <v>8708</v>
      </c>
      <c r="F2985" t="s">
        <v>20</v>
      </c>
      <c r="G2985" t="s">
        <v>21</v>
      </c>
      <c r="H2985">
        <v>10000000</v>
      </c>
      <c r="I2985">
        <v>1981</v>
      </c>
      <c r="J2985">
        <v>6.9</v>
      </c>
    </row>
    <row r="2986" spans="1:10" x14ac:dyDescent="0.3">
      <c r="A2986" t="s">
        <v>777</v>
      </c>
      <c r="B2986">
        <v>98</v>
      </c>
      <c r="C2986">
        <v>68353550</v>
      </c>
      <c r="D2986" t="s">
        <v>2496</v>
      </c>
      <c r="E2986" t="s">
        <v>8709</v>
      </c>
      <c r="F2986" t="s">
        <v>20</v>
      </c>
      <c r="G2986" t="s">
        <v>21</v>
      </c>
      <c r="H2986">
        <v>10000000</v>
      </c>
      <c r="I2986">
        <v>2000</v>
      </c>
      <c r="J2986">
        <v>5.9</v>
      </c>
    </row>
    <row r="2987" spans="1:10" x14ac:dyDescent="0.3">
      <c r="A2987" t="s">
        <v>8711</v>
      </c>
      <c r="B2987">
        <v>109</v>
      </c>
      <c r="C2987">
        <v>78845130</v>
      </c>
      <c r="D2987" t="s">
        <v>1446</v>
      </c>
      <c r="E2987" t="s">
        <v>8712</v>
      </c>
      <c r="F2987" t="s">
        <v>20</v>
      </c>
      <c r="G2987" t="s">
        <v>966</v>
      </c>
      <c r="H2987">
        <v>10000000</v>
      </c>
      <c r="I2987">
        <v>2016</v>
      </c>
      <c r="J2987">
        <v>6.1</v>
      </c>
    </row>
    <row r="2988" spans="1:10" x14ac:dyDescent="0.3">
      <c r="A2988" t="s">
        <v>7409</v>
      </c>
      <c r="B2988">
        <v>95</v>
      </c>
      <c r="C2988">
        <v>63319509</v>
      </c>
      <c r="D2988" t="s">
        <v>1106</v>
      </c>
      <c r="E2988" t="s">
        <v>8713</v>
      </c>
      <c r="F2988" t="s">
        <v>20</v>
      </c>
      <c r="G2988" t="s">
        <v>21</v>
      </c>
      <c r="H2988">
        <v>10000000</v>
      </c>
      <c r="I2988">
        <v>1999</v>
      </c>
      <c r="J2988">
        <v>5.8</v>
      </c>
    </row>
    <row r="2989" spans="1:10" x14ac:dyDescent="0.3">
      <c r="A2989" t="s">
        <v>8705</v>
      </c>
      <c r="B2989">
        <v>96</v>
      </c>
      <c r="C2989">
        <v>63270259</v>
      </c>
      <c r="D2989" t="s">
        <v>3197</v>
      </c>
      <c r="E2989" t="s">
        <v>8714</v>
      </c>
      <c r="F2989" t="s">
        <v>20</v>
      </c>
      <c r="G2989" t="s">
        <v>21</v>
      </c>
      <c r="H2989">
        <v>10000000</v>
      </c>
      <c r="I2989">
        <v>2007</v>
      </c>
      <c r="J2989">
        <v>5.9</v>
      </c>
    </row>
    <row r="2990" spans="1:10" x14ac:dyDescent="0.3">
      <c r="A2990" t="s">
        <v>4221</v>
      </c>
      <c r="B2990">
        <v>101</v>
      </c>
      <c r="C2990">
        <v>55865715</v>
      </c>
      <c r="D2990" t="s">
        <v>3805</v>
      </c>
      <c r="E2990" t="s">
        <v>8715</v>
      </c>
      <c r="F2990" t="s">
        <v>20</v>
      </c>
      <c r="G2990" t="s">
        <v>34</v>
      </c>
      <c r="H2990">
        <v>10000000</v>
      </c>
      <c r="I2990">
        <v>2005</v>
      </c>
      <c r="J2990">
        <v>5.5</v>
      </c>
    </row>
    <row r="2991" spans="1:10" x14ac:dyDescent="0.3">
      <c r="A2991" t="s">
        <v>5734</v>
      </c>
      <c r="B2991">
        <v>107</v>
      </c>
      <c r="C2991">
        <v>63231524</v>
      </c>
      <c r="D2991" t="s">
        <v>936</v>
      </c>
      <c r="E2991" t="s">
        <v>8716</v>
      </c>
      <c r="F2991" t="s">
        <v>20</v>
      </c>
      <c r="G2991" t="s">
        <v>21</v>
      </c>
      <c r="H2991">
        <v>6000000</v>
      </c>
      <c r="I2991">
        <v>2006</v>
      </c>
      <c r="J2991">
        <v>5</v>
      </c>
    </row>
    <row r="2992" spans="1:10" x14ac:dyDescent="0.3">
      <c r="A2992" t="s">
        <v>330</v>
      </c>
      <c r="B2992">
        <v>119</v>
      </c>
      <c r="C2992">
        <v>52293982</v>
      </c>
      <c r="D2992" t="s">
        <v>2423</v>
      </c>
      <c r="E2992" t="s">
        <v>8717</v>
      </c>
      <c r="F2992" t="s">
        <v>20</v>
      </c>
      <c r="G2992" t="s">
        <v>21</v>
      </c>
      <c r="H2992">
        <v>13800000</v>
      </c>
      <c r="I2992">
        <v>1986</v>
      </c>
      <c r="J2992">
        <v>7</v>
      </c>
    </row>
    <row r="2993" spans="1:10" x14ac:dyDescent="0.3">
      <c r="A2993" t="s">
        <v>8718</v>
      </c>
      <c r="B2993">
        <v>178</v>
      </c>
      <c r="D2993" t="s">
        <v>684</v>
      </c>
      <c r="E2993" t="s">
        <v>8720</v>
      </c>
      <c r="F2993" t="s">
        <v>20</v>
      </c>
      <c r="G2993" t="s">
        <v>21</v>
      </c>
      <c r="H2993">
        <v>10000000</v>
      </c>
      <c r="I2993">
        <v>1962</v>
      </c>
      <c r="J2993">
        <v>7.8</v>
      </c>
    </row>
    <row r="2994" spans="1:10" x14ac:dyDescent="0.3">
      <c r="A2994" t="s">
        <v>2810</v>
      </c>
      <c r="B2994">
        <v>100</v>
      </c>
      <c r="C2994">
        <v>50752337</v>
      </c>
      <c r="D2994" t="s">
        <v>4559</v>
      </c>
      <c r="E2994" t="s">
        <v>8722</v>
      </c>
      <c r="F2994" t="s">
        <v>20</v>
      </c>
      <c r="G2994" t="s">
        <v>21</v>
      </c>
      <c r="H2994">
        <v>10000000</v>
      </c>
      <c r="I2994">
        <v>1992</v>
      </c>
      <c r="J2994">
        <v>6.4</v>
      </c>
    </row>
    <row r="2995" spans="1:10" x14ac:dyDescent="0.3">
      <c r="A2995" t="s">
        <v>6463</v>
      </c>
      <c r="B2995">
        <v>98</v>
      </c>
      <c r="C2995">
        <v>110175871</v>
      </c>
      <c r="D2995" t="s">
        <v>1959</v>
      </c>
      <c r="E2995" t="s">
        <v>8723</v>
      </c>
      <c r="F2995" t="s">
        <v>20</v>
      </c>
      <c r="G2995" t="s">
        <v>21</v>
      </c>
      <c r="H2995">
        <v>10000000</v>
      </c>
      <c r="I2995">
        <v>2004</v>
      </c>
      <c r="J2995">
        <v>5.9</v>
      </c>
    </row>
    <row r="2996" spans="1:10" x14ac:dyDescent="0.3">
      <c r="A2996" t="s">
        <v>1426</v>
      </c>
      <c r="B2996">
        <v>92</v>
      </c>
      <c r="C2996">
        <v>38624000</v>
      </c>
      <c r="D2996" t="s">
        <v>2496</v>
      </c>
      <c r="E2996" t="s">
        <v>8725</v>
      </c>
      <c r="F2996" t="s">
        <v>20</v>
      </c>
      <c r="G2996" t="s">
        <v>21</v>
      </c>
      <c r="H2996">
        <v>12000000</v>
      </c>
      <c r="I2996">
        <v>1996</v>
      </c>
      <c r="J2996">
        <v>7</v>
      </c>
    </row>
    <row r="2997" spans="1:10" x14ac:dyDescent="0.3">
      <c r="A2997" t="s">
        <v>5782</v>
      </c>
      <c r="B2997">
        <v>90</v>
      </c>
      <c r="C2997">
        <v>37470017</v>
      </c>
      <c r="D2997" t="s">
        <v>3197</v>
      </c>
      <c r="E2997" t="s">
        <v>8728</v>
      </c>
      <c r="F2997" t="s">
        <v>20</v>
      </c>
      <c r="G2997" t="s">
        <v>520</v>
      </c>
      <c r="H2997">
        <v>10000000</v>
      </c>
      <c r="I2997">
        <v>2001</v>
      </c>
      <c r="J2997">
        <v>6.1</v>
      </c>
    </row>
    <row r="2998" spans="1:10" x14ac:dyDescent="0.3">
      <c r="A2998" t="s">
        <v>2810</v>
      </c>
      <c r="B2998">
        <v>90</v>
      </c>
      <c r="C2998">
        <v>40485039</v>
      </c>
      <c r="D2998" t="s">
        <v>8729</v>
      </c>
      <c r="E2998" t="s">
        <v>8730</v>
      </c>
      <c r="F2998" t="s">
        <v>20</v>
      </c>
      <c r="G2998" t="s">
        <v>21</v>
      </c>
      <c r="H2998">
        <v>10000000</v>
      </c>
      <c r="I2998">
        <v>1989</v>
      </c>
      <c r="J2998">
        <v>6.9</v>
      </c>
    </row>
    <row r="2999" spans="1:10" x14ac:dyDescent="0.3">
      <c r="A2999" t="s">
        <v>8732</v>
      </c>
      <c r="B2999">
        <v>153</v>
      </c>
      <c r="C2999">
        <v>16800000</v>
      </c>
      <c r="D2999" t="s">
        <v>8734</v>
      </c>
      <c r="E2999" t="s">
        <v>8735</v>
      </c>
      <c r="F2999" t="s">
        <v>20</v>
      </c>
      <c r="G2999" t="s">
        <v>34</v>
      </c>
      <c r="H2999">
        <v>10000000</v>
      </c>
      <c r="I2999">
        <v>1968</v>
      </c>
      <c r="J2999">
        <v>7.5</v>
      </c>
    </row>
    <row r="3000" spans="1:10" x14ac:dyDescent="0.3">
      <c r="A3000" t="s">
        <v>2872</v>
      </c>
      <c r="B3000">
        <v>124</v>
      </c>
      <c r="C3000">
        <v>46377022</v>
      </c>
      <c r="D3000" t="s">
        <v>1649</v>
      </c>
      <c r="E3000" t="s">
        <v>8737</v>
      </c>
      <c r="F3000" t="s">
        <v>20</v>
      </c>
      <c r="G3000" t="s">
        <v>34</v>
      </c>
      <c r="H3000">
        <v>10000000</v>
      </c>
      <c r="I3000">
        <v>2011</v>
      </c>
      <c r="J3000">
        <v>7.3</v>
      </c>
    </row>
    <row r="3001" spans="1:10" x14ac:dyDescent="0.3">
      <c r="A3001" t="s">
        <v>8738</v>
      </c>
      <c r="B3001">
        <v>82</v>
      </c>
      <c r="C3001">
        <v>36696761</v>
      </c>
      <c r="D3001" t="s">
        <v>5038</v>
      </c>
      <c r="E3001" t="s">
        <v>8740</v>
      </c>
      <c r="F3001" t="s">
        <v>20</v>
      </c>
      <c r="G3001" t="s">
        <v>21</v>
      </c>
      <c r="H3001">
        <v>23000000</v>
      </c>
      <c r="I3001">
        <v>2001</v>
      </c>
      <c r="J3001">
        <v>6.5</v>
      </c>
    </row>
    <row r="3002" spans="1:10" x14ac:dyDescent="0.3">
      <c r="A3002" t="s">
        <v>570</v>
      </c>
      <c r="B3002">
        <v>107</v>
      </c>
      <c r="C3002">
        <v>36200000</v>
      </c>
      <c r="D3002" t="s">
        <v>155</v>
      </c>
      <c r="E3002" t="s">
        <v>8743</v>
      </c>
      <c r="F3002" t="s">
        <v>20</v>
      </c>
      <c r="G3002" t="s">
        <v>251</v>
      </c>
      <c r="H3002">
        <v>12305523</v>
      </c>
      <c r="I3002">
        <v>1985</v>
      </c>
      <c r="J3002">
        <v>6.2</v>
      </c>
    </row>
    <row r="3003" spans="1:10" x14ac:dyDescent="0.3">
      <c r="A3003" t="s">
        <v>7684</v>
      </c>
      <c r="B3003">
        <v>75</v>
      </c>
      <c r="D3003" t="s">
        <v>30</v>
      </c>
      <c r="E3003" t="s">
        <v>8746</v>
      </c>
      <c r="F3003" t="s">
        <v>20</v>
      </c>
      <c r="G3003" t="s">
        <v>21</v>
      </c>
      <c r="H3003">
        <v>10000000</v>
      </c>
      <c r="I3003">
        <v>1985</v>
      </c>
      <c r="J3003">
        <v>6.7</v>
      </c>
    </row>
    <row r="3004" spans="1:10" x14ac:dyDescent="0.3">
      <c r="A3004" t="s">
        <v>6557</v>
      </c>
      <c r="B3004">
        <v>97</v>
      </c>
      <c r="C3004">
        <v>35794166</v>
      </c>
      <c r="D3004" t="s">
        <v>1959</v>
      </c>
      <c r="E3004" t="s">
        <v>8747</v>
      </c>
      <c r="F3004" t="s">
        <v>20</v>
      </c>
      <c r="G3004" t="s">
        <v>21</v>
      </c>
      <c r="H3004">
        <v>10000000</v>
      </c>
      <c r="I3004">
        <v>2016</v>
      </c>
      <c r="J3004">
        <v>6</v>
      </c>
    </row>
    <row r="3005" spans="1:10" x14ac:dyDescent="0.3">
      <c r="A3005" t="s">
        <v>8318</v>
      </c>
      <c r="B3005">
        <v>80</v>
      </c>
      <c r="C3005">
        <v>33583175</v>
      </c>
      <c r="D3005" t="s">
        <v>1959</v>
      </c>
      <c r="E3005" t="s">
        <v>8749</v>
      </c>
      <c r="F3005" t="s">
        <v>20</v>
      </c>
      <c r="G3005" t="s">
        <v>21</v>
      </c>
      <c r="H3005">
        <v>10000000</v>
      </c>
      <c r="I3005">
        <v>2010</v>
      </c>
      <c r="J3005">
        <v>6.3</v>
      </c>
    </row>
    <row r="3006" spans="1:10" x14ac:dyDescent="0.3">
      <c r="A3006" t="s">
        <v>8750</v>
      </c>
      <c r="B3006">
        <v>85</v>
      </c>
      <c r="C3006">
        <v>32983713</v>
      </c>
      <c r="D3006" t="s">
        <v>1649</v>
      </c>
      <c r="E3006" t="s">
        <v>8751</v>
      </c>
      <c r="F3006" t="s">
        <v>20</v>
      </c>
      <c r="G3006" t="s">
        <v>21</v>
      </c>
      <c r="H3006">
        <v>20000000</v>
      </c>
      <c r="I3006">
        <v>2002</v>
      </c>
      <c r="J3006">
        <v>5.8</v>
      </c>
    </row>
    <row r="3007" spans="1:10" x14ac:dyDescent="0.3">
      <c r="A3007" t="s">
        <v>8707</v>
      </c>
      <c r="B3007">
        <v>97</v>
      </c>
      <c r="C3007">
        <v>52200504</v>
      </c>
      <c r="D3007" t="s">
        <v>5870</v>
      </c>
      <c r="E3007" t="s">
        <v>8753</v>
      </c>
      <c r="F3007" t="s">
        <v>20</v>
      </c>
      <c r="G3007" t="s">
        <v>182</v>
      </c>
      <c r="H3007">
        <v>10000000</v>
      </c>
      <c r="I3007">
        <v>2015</v>
      </c>
      <c r="J3007">
        <v>6.1</v>
      </c>
    </row>
    <row r="3008" spans="1:10" x14ac:dyDescent="0.3">
      <c r="A3008" t="s">
        <v>8754</v>
      </c>
      <c r="B3008">
        <v>109</v>
      </c>
      <c r="C3008">
        <v>33000000</v>
      </c>
      <c r="D3008" t="s">
        <v>8756</v>
      </c>
      <c r="E3008" t="s">
        <v>8757</v>
      </c>
      <c r="F3008" t="s">
        <v>20</v>
      </c>
      <c r="G3008" t="s">
        <v>21</v>
      </c>
      <c r="H3008">
        <v>10000000</v>
      </c>
      <c r="I3008">
        <v>1985</v>
      </c>
      <c r="J3008">
        <v>6.9</v>
      </c>
    </row>
    <row r="3009" spans="1:10" x14ac:dyDescent="0.3">
      <c r="A3009" t="s">
        <v>5143</v>
      </c>
      <c r="B3009">
        <v>140</v>
      </c>
      <c r="C3009">
        <v>32101000</v>
      </c>
      <c r="D3009" t="s">
        <v>6131</v>
      </c>
      <c r="E3009" t="s">
        <v>8760</v>
      </c>
      <c r="F3009" t="s">
        <v>20</v>
      </c>
      <c r="G3009" t="s">
        <v>34</v>
      </c>
      <c r="H3009">
        <v>10000000</v>
      </c>
      <c r="I3009">
        <v>1992</v>
      </c>
      <c r="J3009">
        <v>5.4</v>
      </c>
    </row>
    <row r="3010" spans="1:10" x14ac:dyDescent="0.3">
      <c r="A3010" t="s">
        <v>8761</v>
      </c>
      <c r="B3010">
        <v>90</v>
      </c>
      <c r="C3010">
        <v>31487293</v>
      </c>
      <c r="D3010" t="s">
        <v>3602</v>
      </c>
      <c r="E3010" t="s">
        <v>8762</v>
      </c>
      <c r="F3010" t="s">
        <v>20</v>
      </c>
      <c r="G3010" t="s">
        <v>21</v>
      </c>
      <c r="H3010">
        <v>9000000</v>
      </c>
      <c r="I3010">
        <v>2008</v>
      </c>
      <c r="J3010">
        <v>6.7</v>
      </c>
    </row>
    <row r="3011" spans="1:10" x14ac:dyDescent="0.3">
      <c r="A3011" t="s">
        <v>4390</v>
      </c>
      <c r="B3011">
        <v>130</v>
      </c>
      <c r="C3011">
        <v>30651422</v>
      </c>
      <c r="D3011" t="s">
        <v>6598</v>
      </c>
      <c r="E3011" t="s">
        <v>8763</v>
      </c>
      <c r="F3011" t="s">
        <v>20</v>
      </c>
      <c r="G3011" t="s">
        <v>21</v>
      </c>
      <c r="H3011">
        <v>10000000</v>
      </c>
      <c r="I3011">
        <v>1999</v>
      </c>
      <c r="J3011">
        <v>7.4</v>
      </c>
    </row>
    <row r="3012" spans="1:10" x14ac:dyDescent="0.3">
      <c r="A3012" t="s">
        <v>8764</v>
      </c>
      <c r="B3012">
        <v>98</v>
      </c>
      <c r="C3012">
        <v>30306281</v>
      </c>
      <c r="D3012" t="s">
        <v>1649</v>
      </c>
      <c r="E3012" t="s">
        <v>8765</v>
      </c>
      <c r="F3012" t="s">
        <v>20</v>
      </c>
      <c r="G3012" t="s">
        <v>21</v>
      </c>
      <c r="H3012">
        <v>10000000</v>
      </c>
      <c r="I3012">
        <v>2002</v>
      </c>
      <c r="J3012">
        <v>5.6</v>
      </c>
    </row>
    <row r="3013" spans="1:10" x14ac:dyDescent="0.3">
      <c r="A3013" t="s">
        <v>1843</v>
      </c>
      <c r="B3013">
        <v>101</v>
      </c>
      <c r="C3013">
        <v>29500000</v>
      </c>
      <c r="D3013" t="s">
        <v>8767</v>
      </c>
      <c r="E3013" t="s">
        <v>8768</v>
      </c>
      <c r="F3013" t="s">
        <v>20</v>
      </c>
      <c r="G3013" t="s">
        <v>21</v>
      </c>
      <c r="H3013">
        <v>10000000</v>
      </c>
      <c r="I3013">
        <v>1983</v>
      </c>
      <c r="J3013">
        <v>6.5</v>
      </c>
    </row>
    <row r="3014" spans="1:10" x14ac:dyDescent="0.3">
      <c r="A3014" t="s">
        <v>7304</v>
      </c>
      <c r="B3014">
        <v>114</v>
      </c>
      <c r="C3014">
        <v>30050028</v>
      </c>
      <c r="D3014" t="s">
        <v>37</v>
      </c>
      <c r="E3014" t="s">
        <v>8769</v>
      </c>
      <c r="F3014" t="s">
        <v>20</v>
      </c>
      <c r="G3014" t="s">
        <v>21</v>
      </c>
      <c r="H3014">
        <v>17000000</v>
      </c>
      <c r="I3014">
        <v>1989</v>
      </c>
      <c r="J3014">
        <v>6.5</v>
      </c>
    </row>
    <row r="3015" spans="1:10" x14ac:dyDescent="0.3">
      <c r="A3015" t="s">
        <v>2475</v>
      </c>
      <c r="B3015">
        <v>100</v>
      </c>
      <c r="C3015">
        <v>29392418</v>
      </c>
      <c r="D3015" t="s">
        <v>1151</v>
      </c>
      <c r="E3015" t="s">
        <v>8770</v>
      </c>
      <c r="F3015" t="s">
        <v>20</v>
      </c>
      <c r="G3015" t="s">
        <v>21</v>
      </c>
      <c r="H3015">
        <v>10000000</v>
      </c>
      <c r="I3015">
        <v>1994</v>
      </c>
      <c r="J3015">
        <v>5.8</v>
      </c>
    </row>
    <row r="3016" spans="1:10" x14ac:dyDescent="0.3">
      <c r="A3016" t="s">
        <v>5739</v>
      </c>
      <c r="B3016">
        <v>85</v>
      </c>
      <c r="C3016">
        <v>28563926</v>
      </c>
      <c r="D3016" t="s">
        <v>2588</v>
      </c>
      <c r="E3016" t="s">
        <v>8772</v>
      </c>
      <c r="F3016" t="s">
        <v>20</v>
      </c>
      <c r="G3016" t="s">
        <v>21</v>
      </c>
      <c r="H3016">
        <v>8500000</v>
      </c>
      <c r="I3016">
        <v>2002</v>
      </c>
      <c r="J3016">
        <v>5</v>
      </c>
    </row>
    <row r="3017" spans="1:10" x14ac:dyDescent="0.3">
      <c r="A3017" t="s">
        <v>8773</v>
      </c>
      <c r="B3017">
        <v>103</v>
      </c>
      <c r="C3017">
        <v>28435406</v>
      </c>
      <c r="D3017" t="s">
        <v>1106</v>
      </c>
      <c r="E3017" t="s">
        <v>8774</v>
      </c>
      <c r="F3017" t="s">
        <v>20</v>
      </c>
      <c r="G3017" t="s">
        <v>21</v>
      </c>
      <c r="H3017">
        <v>12000000</v>
      </c>
      <c r="I3017">
        <v>2006</v>
      </c>
      <c r="J3017">
        <v>5.5</v>
      </c>
    </row>
    <row r="3018" spans="1:10" x14ac:dyDescent="0.3">
      <c r="A3018" t="s">
        <v>6258</v>
      </c>
      <c r="B3018">
        <v>100</v>
      </c>
      <c r="C3018">
        <v>25339117</v>
      </c>
      <c r="D3018" t="s">
        <v>1106</v>
      </c>
      <c r="E3018" t="s">
        <v>8775</v>
      </c>
      <c r="F3018" t="s">
        <v>20</v>
      </c>
      <c r="G3018" t="s">
        <v>21</v>
      </c>
      <c r="H3018">
        <v>10000000</v>
      </c>
      <c r="I3018">
        <v>1998</v>
      </c>
      <c r="J3018">
        <v>6.5</v>
      </c>
    </row>
    <row r="3019" spans="1:10" x14ac:dyDescent="0.3">
      <c r="A3019" t="s">
        <v>3058</v>
      </c>
      <c r="B3019">
        <v>114</v>
      </c>
      <c r="C3019">
        <v>25600000</v>
      </c>
      <c r="D3019" t="s">
        <v>1272</v>
      </c>
      <c r="E3019" t="s">
        <v>8776</v>
      </c>
      <c r="F3019" t="s">
        <v>20</v>
      </c>
      <c r="G3019" t="s">
        <v>21</v>
      </c>
      <c r="H3019">
        <v>10000000</v>
      </c>
      <c r="I3019">
        <v>1983</v>
      </c>
      <c r="J3019">
        <v>7.2</v>
      </c>
    </row>
    <row r="3020" spans="1:10" x14ac:dyDescent="0.3">
      <c r="A3020" t="s">
        <v>8778</v>
      </c>
      <c r="B3020">
        <v>102</v>
      </c>
      <c r="D3020" t="s">
        <v>136</v>
      </c>
      <c r="E3020" t="s">
        <v>8779</v>
      </c>
      <c r="F3020" t="s">
        <v>20</v>
      </c>
      <c r="G3020" t="s">
        <v>21</v>
      </c>
      <c r="H3020">
        <v>65000000</v>
      </c>
      <c r="I3020">
        <v>2016</v>
      </c>
      <c r="J3020">
        <v>7.3</v>
      </c>
    </row>
    <row r="3021" spans="1:10" x14ac:dyDescent="0.3">
      <c r="A3021" t="s">
        <v>3375</v>
      </c>
      <c r="B3021">
        <v>103</v>
      </c>
      <c r="D3021" t="s">
        <v>2743</v>
      </c>
      <c r="E3021" t="s">
        <v>7736</v>
      </c>
      <c r="F3021" t="s">
        <v>20</v>
      </c>
      <c r="G3021" t="s">
        <v>21</v>
      </c>
      <c r="H3021">
        <v>10000000</v>
      </c>
      <c r="I3021">
        <v>1983</v>
      </c>
      <c r="J3021">
        <v>7.2</v>
      </c>
    </row>
    <row r="3022" spans="1:10" x14ac:dyDescent="0.3">
      <c r="A3022" t="s">
        <v>8782</v>
      </c>
      <c r="B3022">
        <v>97</v>
      </c>
      <c r="C3022">
        <v>27736779</v>
      </c>
      <c r="D3022" t="s">
        <v>1959</v>
      </c>
      <c r="E3022" t="s">
        <v>8784</v>
      </c>
      <c r="F3022" t="s">
        <v>20</v>
      </c>
      <c r="G3022" t="s">
        <v>21</v>
      </c>
      <c r="H3022">
        <v>10000000</v>
      </c>
      <c r="I3022">
        <v>2015</v>
      </c>
      <c r="J3022">
        <v>5.2</v>
      </c>
    </row>
    <row r="3023" spans="1:10" x14ac:dyDescent="0.3">
      <c r="A3023" t="s">
        <v>8786</v>
      </c>
      <c r="B3023">
        <v>116</v>
      </c>
      <c r="C3023">
        <v>24397469</v>
      </c>
      <c r="D3023" t="s">
        <v>3846</v>
      </c>
      <c r="E3023" t="s">
        <v>8787</v>
      </c>
      <c r="F3023" t="s">
        <v>20</v>
      </c>
      <c r="G3023" t="s">
        <v>21</v>
      </c>
      <c r="H3023">
        <v>17000000</v>
      </c>
      <c r="I3023">
        <v>2012</v>
      </c>
      <c r="J3023">
        <v>5.7</v>
      </c>
    </row>
    <row r="3024" spans="1:10" x14ac:dyDescent="0.3">
      <c r="A3024" t="s">
        <v>7928</v>
      </c>
      <c r="B3024">
        <v>96</v>
      </c>
      <c r="C3024">
        <v>20384136</v>
      </c>
      <c r="D3024" t="s">
        <v>1959</v>
      </c>
      <c r="E3024" t="s">
        <v>8788</v>
      </c>
      <c r="F3024" t="s">
        <v>20</v>
      </c>
      <c r="G3024" t="s">
        <v>21</v>
      </c>
      <c r="H3024">
        <v>10000000</v>
      </c>
      <c r="I3024">
        <v>2001</v>
      </c>
      <c r="J3024">
        <v>4.7</v>
      </c>
    </row>
    <row r="3025" spans="1:10" x14ac:dyDescent="0.3">
      <c r="A3025" t="s">
        <v>8790</v>
      </c>
      <c r="B3025">
        <v>98</v>
      </c>
      <c r="C3025">
        <v>25464480</v>
      </c>
      <c r="D3025" t="s">
        <v>3158</v>
      </c>
      <c r="E3025" t="s">
        <v>8791</v>
      </c>
      <c r="F3025" t="s">
        <v>20</v>
      </c>
      <c r="G3025" t="s">
        <v>21</v>
      </c>
      <c r="H3025">
        <v>10000000</v>
      </c>
      <c r="I3025">
        <v>2009</v>
      </c>
      <c r="J3025">
        <v>5.9</v>
      </c>
    </row>
    <row r="3026" spans="1:10" x14ac:dyDescent="0.3">
      <c r="A3026" t="s">
        <v>6959</v>
      </c>
      <c r="B3026">
        <v>105</v>
      </c>
      <c r="C3026">
        <v>20338609</v>
      </c>
      <c r="D3026" t="s">
        <v>3436</v>
      </c>
      <c r="E3026" t="s">
        <v>8792</v>
      </c>
      <c r="F3026" t="s">
        <v>20</v>
      </c>
      <c r="G3026" t="s">
        <v>21</v>
      </c>
      <c r="H3026">
        <v>10000000</v>
      </c>
      <c r="I3026">
        <v>2006</v>
      </c>
      <c r="J3026">
        <v>6.8</v>
      </c>
    </row>
    <row r="3027" spans="1:10" x14ac:dyDescent="0.3">
      <c r="A3027" t="s">
        <v>8793</v>
      </c>
      <c r="B3027">
        <v>123</v>
      </c>
      <c r="C3027">
        <v>18272447</v>
      </c>
      <c r="D3027" t="s">
        <v>2588</v>
      </c>
      <c r="E3027" t="s">
        <v>8794</v>
      </c>
      <c r="F3027" t="s">
        <v>20</v>
      </c>
      <c r="G3027" t="s">
        <v>21</v>
      </c>
      <c r="H3027">
        <v>10000000</v>
      </c>
      <c r="I3027">
        <v>1993</v>
      </c>
      <c r="J3027">
        <v>5.9</v>
      </c>
    </row>
    <row r="3028" spans="1:10" x14ac:dyDescent="0.3">
      <c r="A3028" t="s">
        <v>8795</v>
      </c>
      <c r="B3028">
        <v>107</v>
      </c>
      <c r="D3028" t="s">
        <v>37</v>
      </c>
      <c r="E3028" t="s">
        <v>8797</v>
      </c>
      <c r="F3028" t="s">
        <v>20</v>
      </c>
      <c r="G3028" t="s">
        <v>21</v>
      </c>
      <c r="H3028">
        <v>10000000</v>
      </c>
      <c r="I3028">
        <v>1985</v>
      </c>
      <c r="J3028">
        <v>5.3</v>
      </c>
    </row>
    <row r="3029" spans="1:10" x14ac:dyDescent="0.3">
      <c r="A3029" t="s">
        <v>4189</v>
      </c>
      <c r="B3029">
        <v>112</v>
      </c>
      <c r="C3029">
        <v>17378977</v>
      </c>
      <c r="D3029" t="s">
        <v>3602</v>
      </c>
      <c r="E3029" t="s">
        <v>8799</v>
      </c>
      <c r="F3029" t="s">
        <v>20</v>
      </c>
      <c r="G3029" t="s">
        <v>21</v>
      </c>
      <c r="I3029">
        <v>2005</v>
      </c>
      <c r="J3029">
        <v>6</v>
      </c>
    </row>
    <row r="3030" spans="1:10" x14ac:dyDescent="0.3">
      <c r="A3030" t="s">
        <v>3364</v>
      </c>
      <c r="B3030">
        <v>93</v>
      </c>
      <c r="C3030">
        <v>17096053</v>
      </c>
      <c r="D3030" t="s">
        <v>1649</v>
      </c>
      <c r="E3030" t="s">
        <v>8800</v>
      </c>
      <c r="F3030" t="s">
        <v>20</v>
      </c>
      <c r="G3030" t="s">
        <v>21</v>
      </c>
      <c r="H3030">
        <v>9000000</v>
      </c>
      <c r="I3030">
        <v>1998</v>
      </c>
      <c r="J3030">
        <v>7.7</v>
      </c>
    </row>
    <row r="3031" spans="1:10" x14ac:dyDescent="0.3">
      <c r="A3031" t="s">
        <v>4032</v>
      </c>
      <c r="B3031">
        <v>97</v>
      </c>
      <c r="C3031">
        <v>21371425</v>
      </c>
      <c r="D3031" t="s">
        <v>1823</v>
      </c>
      <c r="E3031" t="s">
        <v>8801</v>
      </c>
      <c r="F3031" t="s">
        <v>20</v>
      </c>
      <c r="G3031" t="s">
        <v>21</v>
      </c>
      <c r="H3031">
        <v>10000000</v>
      </c>
      <c r="I3031">
        <v>2010</v>
      </c>
      <c r="J3031">
        <v>4.4000000000000004</v>
      </c>
    </row>
    <row r="3032" spans="1:10" x14ac:dyDescent="0.3">
      <c r="A3032" t="s">
        <v>2872</v>
      </c>
      <c r="B3032">
        <v>122</v>
      </c>
      <c r="C3032">
        <v>33071558</v>
      </c>
      <c r="D3032" t="s">
        <v>1649</v>
      </c>
      <c r="E3032" t="s">
        <v>8803</v>
      </c>
      <c r="F3032" t="s">
        <v>20</v>
      </c>
      <c r="G3032" t="s">
        <v>34</v>
      </c>
      <c r="H3032">
        <v>10000000</v>
      </c>
      <c r="I3032">
        <v>2015</v>
      </c>
      <c r="J3032">
        <v>6.6</v>
      </c>
    </row>
    <row r="3033" spans="1:10" x14ac:dyDescent="0.3">
      <c r="A3033" t="s">
        <v>8805</v>
      </c>
      <c r="B3033">
        <v>101</v>
      </c>
      <c r="C3033">
        <v>17655201</v>
      </c>
      <c r="D3033" t="s">
        <v>4396</v>
      </c>
      <c r="E3033" t="s">
        <v>8806</v>
      </c>
      <c r="F3033" t="s">
        <v>20</v>
      </c>
      <c r="G3033" t="s">
        <v>21</v>
      </c>
      <c r="H3033">
        <v>10000000</v>
      </c>
      <c r="I3033">
        <v>2008</v>
      </c>
      <c r="J3033">
        <v>6.7</v>
      </c>
    </row>
    <row r="3034" spans="1:10" x14ac:dyDescent="0.3">
      <c r="A3034" t="s">
        <v>6887</v>
      </c>
      <c r="B3034">
        <v>100</v>
      </c>
      <c r="C3034">
        <v>16247775</v>
      </c>
      <c r="D3034" t="s">
        <v>1762</v>
      </c>
      <c r="E3034" t="s">
        <v>8807</v>
      </c>
      <c r="F3034" t="s">
        <v>20</v>
      </c>
      <c r="G3034" t="s">
        <v>21</v>
      </c>
      <c r="H3034">
        <v>25000000</v>
      </c>
      <c r="I3034">
        <v>2005</v>
      </c>
      <c r="J3034">
        <v>5.5</v>
      </c>
    </row>
    <row r="3035" spans="1:10" x14ac:dyDescent="0.3">
      <c r="A3035" t="s">
        <v>3182</v>
      </c>
      <c r="B3035">
        <v>129</v>
      </c>
      <c r="C3035">
        <v>16153600</v>
      </c>
      <c r="D3035" t="s">
        <v>4790</v>
      </c>
      <c r="E3035" t="s">
        <v>8808</v>
      </c>
      <c r="F3035" t="s">
        <v>20</v>
      </c>
      <c r="G3035" t="s">
        <v>21</v>
      </c>
      <c r="H3035">
        <v>10000000</v>
      </c>
      <c r="I3035">
        <v>1990</v>
      </c>
      <c r="J3035">
        <v>6.5</v>
      </c>
    </row>
    <row r="3036" spans="1:10" x14ac:dyDescent="0.3">
      <c r="A3036" t="s">
        <v>3132</v>
      </c>
      <c r="B3036">
        <v>81</v>
      </c>
      <c r="C3036">
        <v>16033556</v>
      </c>
      <c r="D3036" t="s">
        <v>1399</v>
      </c>
      <c r="E3036" t="s">
        <v>8811</v>
      </c>
      <c r="F3036" t="s">
        <v>20</v>
      </c>
      <c r="G3036" t="s">
        <v>21</v>
      </c>
      <c r="H3036">
        <v>10000000</v>
      </c>
      <c r="I3036">
        <v>2002</v>
      </c>
      <c r="J3036">
        <v>6.2</v>
      </c>
    </row>
    <row r="3037" spans="1:10" x14ac:dyDescent="0.3">
      <c r="A3037" t="s">
        <v>1249</v>
      </c>
      <c r="B3037">
        <v>96</v>
      </c>
      <c r="C3037">
        <v>16667084</v>
      </c>
      <c r="D3037" t="s">
        <v>7504</v>
      </c>
      <c r="E3037" t="s">
        <v>8814</v>
      </c>
      <c r="F3037" t="s">
        <v>20</v>
      </c>
      <c r="G3037" t="s">
        <v>21</v>
      </c>
      <c r="H3037">
        <v>11000000</v>
      </c>
      <c r="I3037">
        <v>1990</v>
      </c>
      <c r="J3037">
        <v>7.1</v>
      </c>
    </row>
    <row r="3038" spans="1:10" x14ac:dyDescent="0.3">
      <c r="A3038" t="s">
        <v>8816</v>
      </c>
      <c r="B3038">
        <v>84</v>
      </c>
      <c r="C3038">
        <v>15417771</v>
      </c>
      <c r="D3038" t="s">
        <v>3456</v>
      </c>
      <c r="E3038" t="s">
        <v>8818</v>
      </c>
      <c r="F3038" t="s">
        <v>20</v>
      </c>
      <c r="G3038" t="s">
        <v>21</v>
      </c>
      <c r="H3038">
        <v>12600000</v>
      </c>
      <c r="I3038">
        <v>2003</v>
      </c>
      <c r="J3038">
        <v>6.1</v>
      </c>
    </row>
    <row r="3039" spans="1:10" x14ac:dyDescent="0.3">
      <c r="A3039" t="s">
        <v>2757</v>
      </c>
      <c r="B3039">
        <v>100</v>
      </c>
      <c r="D3039" t="s">
        <v>8819</v>
      </c>
      <c r="E3039" t="s">
        <v>8820</v>
      </c>
      <c r="F3039" t="s">
        <v>20</v>
      </c>
      <c r="G3039" t="s">
        <v>21</v>
      </c>
      <c r="H3039">
        <v>10000000</v>
      </c>
      <c r="I3039">
        <v>1980</v>
      </c>
      <c r="J3039">
        <v>7.1</v>
      </c>
    </row>
    <row r="3040" spans="1:10" x14ac:dyDescent="0.3">
      <c r="A3040" t="s">
        <v>7715</v>
      </c>
      <c r="B3040">
        <v>110</v>
      </c>
      <c r="C3040">
        <v>15156200</v>
      </c>
      <c r="D3040" t="s">
        <v>749</v>
      </c>
      <c r="E3040" t="s">
        <v>8822</v>
      </c>
      <c r="F3040" t="s">
        <v>20</v>
      </c>
      <c r="G3040" t="s">
        <v>21</v>
      </c>
      <c r="H3040">
        <v>30000000</v>
      </c>
      <c r="I3040">
        <v>1999</v>
      </c>
      <c r="J3040">
        <v>6</v>
      </c>
    </row>
    <row r="3041" spans="1:10" x14ac:dyDescent="0.3">
      <c r="A3041" t="s">
        <v>7135</v>
      </c>
      <c r="B3041">
        <v>130</v>
      </c>
      <c r="C3041">
        <v>21589307</v>
      </c>
      <c r="D3041" t="s">
        <v>2190</v>
      </c>
      <c r="E3041" t="s">
        <v>8823</v>
      </c>
      <c r="F3041" t="s">
        <v>20</v>
      </c>
      <c r="G3041" t="s">
        <v>21</v>
      </c>
      <c r="H3041">
        <v>10000000</v>
      </c>
      <c r="I3041">
        <v>2012</v>
      </c>
      <c r="J3041">
        <v>7.4</v>
      </c>
    </row>
    <row r="3042" spans="1:10" x14ac:dyDescent="0.3">
      <c r="A3042" t="s">
        <v>8824</v>
      </c>
      <c r="B3042">
        <v>84</v>
      </c>
      <c r="C3042">
        <v>20339754</v>
      </c>
      <c r="D3042" t="s">
        <v>678</v>
      </c>
      <c r="E3042" t="s">
        <v>8825</v>
      </c>
      <c r="F3042" t="s">
        <v>20</v>
      </c>
      <c r="G3042" t="s">
        <v>21</v>
      </c>
      <c r="H3042">
        <v>10000000</v>
      </c>
      <c r="I3042">
        <v>2007</v>
      </c>
      <c r="J3042">
        <v>5.9</v>
      </c>
    </row>
    <row r="3043" spans="1:10" x14ac:dyDescent="0.3">
      <c r="A3043" t="s">
        <v>8827</v>
      </c>
      <c r="B3043">
        <v>106</v>
      </c>
      <c r="C3043">
        <v>28873374</v>
      </c>
      <c r="D3043" t="s">
        <v>2583</v>
      </c>
      <c r="E3043" t="s">
        <v>8830</v>
      </c>
      <c r="F3043" t="s">
        <v>20</v>
      </c>
      <c r="G3043" t="s">
        <v>21</v>
      </c>
      <c r="H3043">
        <v>10000000</v>
      </c>
      <c r="I3043">
        <v>2013</v>
      </c>
      <c r="J3043">
        <v>4.0999999999999996</v>
      </c>
    </row>
    <row r="3044" spans="1:10" x14ac:dyDescent="0.3">
      <c r="A3044" t="s">
        <v>8832</v>
      </c>
      <c r="B3044">
        <v>89</v>
      </c>
      <c r="C3044">
        <v>15102127</v>
      </c>
      <c r="D3044" t="s">
        <v>1099</v>
      </c>
      <c r="E3044" t="s">
        <v>8833</v>
      </c>
      <c r="F3044" t="s">
        <v>20</v>
      </c>
      <c r="G3044" t="s">
        <v>21</v>
      </c>
      <c r="I3044">
        <v>2009</v>
      </c>
      <c r="J3044">
        <v>5.8</v>
      </c>
    </row>
    <row r="3045" spans="1:10" x14ac:dyDescent="0.3">
      <c r="A3045" t="s">
        <v>8834</v>
      </c>
      <c r="B3045">
        <v>76</v>
      </c>
      <c r="C3045">
        <v>13684949</v>
      </c>
      <c r="D3045" t="s">
        <v>320</v>
      </c>
      <c r="E3045" t="s">
        <v>8835</v>
      </c>
      <c r="F3045" t="s">
        <v>20</v>
      </c>
      <c r="G3045" t="s">
        <v>21</v>
      </c>
      <c r="H3045">
        <v>3000000</v>
      </c>
      <c r="I3045">
        <v>2002</v>
      </c>
      <c r="J3045">
        <v>5.9</v>
      </c>
    </row>
    <row r="3046" spans="1:10" x14ac:dyDescent="0.3">
      <c r="A3046" t="s">
        <v>8601</v>
      </c>
      <c r="B3046">
        <v>99</v>
      </c>
      <c r="C3046">
        <v>14597405</v>
      </c>
      <c r="D3046" t="s">
        <v>1017</v>
      </c>
      <c r="E3046" t="s">
        <v>8836</v>
      </c>
      <c r="F3046" t="s">
        <v>20</v>
      </c>
      <c r="G3046" t="s">
        <v>34</v>
      </c>
      <c r="H3046">
        <v>6400000</v>
      </c>
      <c r="I3046">
        <v>2011</v>
      </c>
      <c r="J3046">
        <v>7</v>
      </c>
    </row>
    <row r="3047" spans="1:10" x14ac:dyDescent="0.3">
      <c r="A3047" t="s">
        <v>4229</v>
      </c>
      <c r="B3047">
        <v>96</v>
      </c>
      <c r="C3047">
        <v>12570442</v>
      </c>
      <c r="D3047" t="s">
        <v>3325</v>
      </c>
      <c r="E3047" t="s">
        <v>8837</v>
      </c>
      <c r="F3047" t="s">
        <v>20</v>
      </c>
      <c r="G3047" t="s">
        <v>21</v>
      </c>
      <c r="H3047">
        <v>10000000</v>
      </c>
      <c r="I3047">
        <v>2005</v>
      </c>
      <c r="J3047">
        <v>6.8</v>
      </c>
    </row>
    <row r="3048" spans="1:10" x14ac:dyDescent="0.3">
      <c r="A3048" t="s">
        <v>8838</v>
      </c>
      <c r="B3048">
        <v>104</v>
      </c>
      <c r="C3048">
        <v>12514138</v>
      </c>
      <c r="D3048" t="s">
        <v>146</v>
      </c>
      <c r="E3048" t="s">
        <v>8839</v>
      </c>
      <c r="F3048" t="s">
        <v>20</v>
      </c>
      <c r="G3048" t="s">
        <v>21</v>
      </c>
      <c r="H3048">
        <v>10000000</v>
      </c>
      <c r="I3048">
        <v>1997</v>
      </c>
      <c r="J3048">
        <v>7.4</v>
      </c>
    </row>
    <row r="3049" spans="1:10" x14ac:dyDescent="0.3">
      <c r="A3049" t="s">
        <v>8840</v>
      </c>
      <c r="B3049">
        <v>108</v>
      </c>
      <c r="C3049">
        <v>43771291</v>
      </c>
      <c r="D3049" t="s">
        <v>575</v>
      </c>
      <c r="E3049" t="s">
        <v>8841</v>
      </c>
      <c r="F3049" t="s">
        <v>20</v>
      </c>
      <c r="G3049" t="s">
        <v>21</v>
      </c>
      <c r="H3049">
        <v>5000000</v>
      </c>
      <c r="I3049">
        <v>2015</v>
      </c>
      <c r="J3049">
        <v>7.1</v>
      </c>
    </row>
    <row r="3050" spans="1:10" x14ac:dyDescent="0.3">
      <c r="A3050" t="s">
        <v>8842</v>
      </c>
      <c r="B3050">
        <v>108</v>
      </c>
      <c r="C3050">
        <v>11703287</v>
      </c>
      <c r="D3050" t="s">
        <v>4333</v>
      </c>
      <c r="E3050" t="s">
        <v>8845</v>
      </c>
      <c r="F3050" t="s">
        <v>20</v>
      </c>
      <c r="G3050" t="s">
        <v>21</v>
      </c>
      <c r="H3050">
        <v>10000000</v>
      </c>
      <c r="I3050">
        <v>2005</v>
      </c>
      <c r="J3050">
        <v>7</v>
      </c>
    </row>
    <row r="3051" spans="1:10" x14ac:dyDescent="0.3">
      <c r="A3051" t="s">
        <v>4614</v>
      </c>
      <c r="B3051">
        <v>87</v>
      </c>
      <c r="C3051">
        <v>11560259</v>
      </c>
      <c r="D3051" t="s">
        <v>1106</v>
      </c>
      <c r="E3051" t="s">
        <v>8847</v>
      </c>
      <c r="F3051" t="s">
        <v>20</v>
      </c>
      <c r="G3051" t="s">
        <v>21</v>
      </c>
      <c r="H3051">
        <v>22000000</v>
      </c>
      <c r="I3051">
        <v>2001</v>
      </c>
      <c r="J3051">
        <v>5.8</v>
      </c>
    </row>
    <row r="3052" spans="1:10" x14ac:dyDescent="0.3">
      <c r="A3052" t="s">
        <v>8292</v>
      </c>
      <c r="B3052">
        <v>89</v>
      </c>
      <c r="C3052">
        <v>10824921</v>
      </c>
      <c r="D3052" t="s">
        <v>1099</v>
      </c>
      <c r="E3052" t="s">
        <v>8848</v>
      </c>
      <c r="F3052" t="s">
        <v>20</v>
      </c>
      <c r="G3052" t="s">
        <v>21</v>
      </c>
      <c r="H3052">
        <v>10000000</v>
      </c>
      <c r="I3052">
        <v>1999</v>
      </c>
      <c r="J3052">
        <v>7.8</v>
      </c>
    </row>
    <row r="3053" spans="1:10" x14ac:dyDescent="0.3">
      <c r="A3053" t="s">
        <v>8849</v>
      </c>
      <c r="B3053">
        <v>97</v>
      </c>
      <c r="C3053">
        <v>10561238</v>
      </c>
      <c r="D3053" t="s">
        <v>8850</v>
      </c>
      <c r="E3053" t="s">
        <v>8851</v>
      </c>
      <c r="F3053" t="s">
        <v>20</v>
      </c>
      <c r="G3053" t="s">
        <v>520</v>
      </c>
      <c r="H3053">
        <v>10000000</v>
      </c>
      <c r="I3053">
        <v>1999</v>
      </c>
      <c r="J3053">
        <v>6.5</v>
      </c>
    </row>
    <row r="3054" spans="1:10" x14ac:dyDescent="0.3">
      <c r="A3054" t="s">
        <v>173</v>
      </c>
      <c r="B3054">
        <v>106</v>
      </c>
      <c r="C3054">
        <v>14479776</v>
      </c>
      <c r="D3054" t="s">
        <v>8852</v>
      </c>
      <c r="E3054" t="s">
        <v>8853</v>
      </c>
      <c r="F3054" t="s">
        <v>20</v>
      </c>
      <c r="G3054" t="s">
        <v>21</v>
      </c>
      <c r="H3054">
        <v>10000000</v>
      </c>
      <c r="I3054">
        <v>2014</v>
      </c>
      <c r="J3054">
        <v>7</v>
      </c>
    </row>
    <row r="3055" spans="1:10" x14ac:dyDescent="0.3">
      <c r="A3055" t="s">
        <v>153</v>
      </c>
      <c r="B3055">
        <v>100</v>
      </c>
      <c r="C3055">
        <v>9801782</v>
      </c>
      <c r="D3055" t="s">
        <v>3707</v>
      </c>
      <c r="E3055" t="s">
        <v>8854</v>
      </c>
      <c r="F3055" t="s">
        <v>20</v>
      </c>
      <c r="G3055" t="s">
        <v>21</v>
      </c>
      <c r="H3055">
        <v>10000000</v>
      </c>
      <c r="I3055">
        <v>1998</v>
      </c>
      <c r="J3055">
        <v>6.3</v>
      </c>
    </row>
    <row r="3056" spans="1:10" x14ac:dyDescent="0.3">
      <c r="A3056" t="s">
        <v>7348</v>
      </c>
      <c r="B3056">
        <v>89</v>
      </c>
      <c r="C3056">
        <v>8070311</v>
      </c>
      <c r="D3056" t="s">
        <v>1106</v>
      </c>
      <c r="E3056" t="s">
        <v>8855</v>
      </c>
      <c r="F3056" t="s">
        <v>20</v>
      </c>
      <c r="G3056" t="s">
        <v>21</v>
      </c>
      <c r="H3056">
        <v>10000000</v>
      </c>
      <c r="I3056">
        <v>2004</v>
      </c>
      <c r="J3056">
        <v>5.3</v>
      </c>
    </row>
    <row r="3057" spans="1:10" x14ac:dyDescent="0.3">
      <c r="A3057" t="s">
        <v>1470</v>
      </c>
      <c r="B3057">
        <v>114</v>
      </c>
      <c r="D3057" t="s">
        <v>575</v>
      </c>
      <c r="E3057" t="s">
        <v>8856</v>
      </c>
      <c r="F3057" t="s">
        <v>20</v>
      </c>
      <c r="G3057" t="s">
        <v>21</v>
      </c>
      <c r="H3057">
        <v>10000000</v>
      </c>
      <c r="I3057">
        <v>1984</v>
      </c>
      <c r="J3057">
        <v>6.8</v>
      </c>
    </row>
    <row r="3058" spans="1:10" x14ac:dyDescent="0.3">
      <c r="A3058" t="s">
        <v>5925</v>
      </c>
      <c r="B3058">
        <v>95</v>
      </c>
      <c r="C3058">
        <v>8460995</v>
      </c>
      <c r="D3058" t="s">
        <v>942</v>
      </c>
      <c r="E3058" t="s">
        <v>8858</v>
      </c>
      <c r="F3058" t="s">
        <v>20</v>
      </c>
      <c r="G3058" t="s">
        <v>21</v>
      </c>
      <c r="H3058">
        <v>10000000</v>
      </c>
      <c r="I3058">
        <v>2010</v>
      </c>
      <c r="J3058">
        <v>5.5</v>
      </c>
    </row>
    <row r="3059" spans="1:10" x14ac:dyDescent="0.3">
      <c r="A3059" t="s">
        <v>3520</v>
      </c>
      <c r="B3059">
        <v>97</v>
      </c>
      <c r="C3059">
        <v>8111360</v>
      </c>
      <c r="D3059" t="s">
        <v>1392</v>
      </c>
      <c r="E3059" t="s">
        <v>8859</v>
      </c>
      <c r="F3059" t="s">
        <v>20</v>
      </c>
      <c r="G3059" t="s">
        <v>34</v>
      </c>
      <c r="H3059">
        <v>10000000</v>
      </c>
      <c r="I3059">
        <v>2002</v>
      </c>
      <c r="J3059">
        <v>7.4</v>
      </c>
    </row>
    <row r="3060" spans="1:10" x14ac:dyDescent="0.3">
      <c r="A3060" t="s">
        <v>5309</v>
      </c>
      <c r="B3060">
        <v>94</v>
      </c>
      <c r="C3060">
        <v>8828771</v>
      </c>
      <c r="D3060" t="s">
        <v>1099</v>
      </c>
      <c r="E3060" t="s">
        <v>8860</v>
      </c>
      <c r="F3060" t="s">
        <v>20</v>
      </c>
      <c r="G3060" t="s">
        <v>21</v>
      </c>
      <c r="H3060">
        <v>6000000</v>
      </c>
      <c r="I3060">
        <v>2013</v>
      </c>
      <c r="J3060">
        <v>4.3</v>
      </c>
    </row>
    <row r="3061" spans="1:10" x14ac:dyDescent="0.3">
      <c r="A3061" t="s">
        <v>8861</v>
      </c>
      <c r="B3061">
        <v>95</v>
      </c>
      <c r="C3061">
        <v>7563670</v>
      </c>
      <c r="D3061" t="s">
        <v>2327</v>
      </c>
      <c r="E3061" t="s">
        <v>8862</v>
      </c>
      <c r="F3061" t="s">
        <v>20</v>
      </c>
      <c r="G3061" t="s">
        <v>21</v>
      </c>
      <c r="H3061">
        <v>10000000</v>
      </c>
      <c r="I3061">
        <v>2008</v>
      </c>
      <c r="J3061">
        <v>5.2</v>
      </c>
    </row>
    <row r="3062" spans="1:10" x14ac:dyDescent="0.3">
      <c r="A3062" t="s">
        <v>8863</v>
      </c>
      <c r="B3062">
        <v>101</v>
      </c>
      <c r="C3062">
        <v>6619173</v>
      </c>
      <c r="D3062" t="s">
        <v>8864</v>
      </c>
      <c r="E3062" t="s">
        <v>8865</v>
      </c>
      <c r="F3062" t="s">
        <v>20</v>
      </c>
      <c r="G3062" t="s">
        <v>21</v>
      </c>
      <c r="H3062">
        <v>10000000</v>
      </c>
      <c r="I3062">
        <v>2012</v>
      </c>
      <c r="J3062">
        <v>6.7</v>
      </c>
    </row>
    <row r="3063" spans="1:10" x14ac:dyDescent="0.3">
      <c r="A3063" t="s">
        <v>5413</v>
      </c>
      <c r="B3063">
        <v>87</v>
      </c>
      <c r="C3063">
        <v>6857503</v>
      </c>
      <c r="D3063" t="s">
        <v>1099</v>
      </c>
      <c r="E3063" t="s">
        <v>8867</v>
      </c>
      <c r="F3063" t="s">
        <v>20</v>
      </c>
      <c r="G3063" t="s">
        <v>21</v>
      </c>
      <c r="I3063">
        <v>2011</v>
      </c>
      <c r="J3063">
        <v>6.3</v>
      </c>
    </row>
    <row r="3064" spans="1:10" x14ac:dyDescent="0.3">
      <c r="A3064" t="s">
        <v>4734</v>
      </c>
      <c r="B3064">
        <v>101</v>
      </c>
      <c r="C3064">
        <v>6712241</v>
      </c>
      <c r="D3064" t="s">
        <v>1272</v>
      </c>
      <c r="E3064" t="s">
        <v>8871</v>
      </c>
      <c r="F3064" t="s">
        <v>20</v>
      </c>
      <c r="G3064" t="s">
        <v>21</v>
      </c>
      <c r="H3064">
        <v>7500000</v>
      </c>
      <c r="I3064">
        <v>1998</v>
      </c>
      <c r="J3064">
        <v>8.6</v>
      </c>
    </row>
    <row r="3065" spans="1:10" x14ac:dyDescent="0.3">
      <c r="A3065" t="s">
        <v>8872</v>
      </c>
      <c r="B3065">
        <v>82</v>
      </c>
      <c r="C3065">
        <v>6842058</v>
      </c>
      <c r="D3065" t="s">
        <v>3086</v>
      </c>
      <c r="E3065" t="s">
        <v>8874</v>
      </c>
      <c r="F3065" t="s">
        <v>20</v>
      </c>
      <c r="G3065" t="s">
        <v>21</v>
      </c>
      <c r="H3065">
        <v>10000000</v>
      </c>
      <c r="I3065">
        <v>2012</v>
      </c>
      <c r="J3065">
        <v>6.1</v>
      </c>
    </row>
    <row r="3066" spans="1:10" x14ac:dyDescent="0.3">
      <c r="A3066" t="s">
        <v>8876</v>
      </c>
      <c r="B3066">
        <v>74</v>
      </c>
      <c r="C3066">
        <v>6491350</v>
      </c>
      <c r="D3066" t="s">
        <v>4887</v>
      </c>
      <c r="E3066" t="s">
        <v>8877</v>
      </c>
      <c r="F3066" t="s">
        <v>20</v>
      </c>
      <c r="G3066" t="s">
        <v>21</v>
      </c>
      <c r="H3066">
        <v>10000000</v>
      </c>
      <c r="I3066">
        <v>2004</v>
      </c>
      <c r="J3066">
        <v>5.8</v>
      </c>
    </row>
    <row r="3067" spans="1:10" x14ac:dyDescent="0.3">
      <c r="A3067" t="s">
        <v>8878</v>
      </c>
      <c r="B3067">
        <v>130</v>
      </c>
      <c r="C3067">
        <v>9473382</v>
      </c>
      <c r="D3067" t="s">
        <v>8880</v>
      </c>
      <c r="E3067" t="s">
        <v>8882</v>
      </c>
      <c r="F3067" t="s">
        <v>965</v>
      </c>
      <c r="G3067" t="s">
        <v>182</v>
      </c>
      <c r="H3067">
        <v>10000000</v>
      </c>
      <c r="I3067">
        <v>1998</v>
      </c>
      <c r="J3067">
        <v>7.7</v>
      </c>
    </row>
    <row r="3068" spans="1:10" x14ac:dyDescent="0.3">
      <c r="A3068" t="s">
        <v>3653</v>
      </c>
      <c r="B3068">
        <v>112</v>
      </c>
      <c r="C3068">
        <v>6197866</v>
      </c>
      <c r="D3068" t="s">
        <v>1017</v>
      </c>
      <c r="E3068" t="s">
        <v>8884</v>
      </c>
      <c r="F3068" t="s">
        <v>20</v>
      </c>
      <c r="G3068" t="s">
        <v>966</v>
      </c>
      <c r="H3068">
        <v>10000000</v>
      </c>
      <c r="I3068">
        <v>1999</v>
      </c>
      <c r="J3068">
        <v>8</v>
      </c>
    </row>
    <row r="3069" spans="1:10" x14ac:dyDescent="0.3">
      <c r="A3069" t="s">
        <v>8885</v>
      </c>
      <c r="B3069">
        <v>96</v>
      </c>
      <c r="C3069">
        <v>6044618</v>
      </c>
      <c r="D3069" t="s">
        <v>8886</v>
      </c>
      <c r="E3069" t="s">
        <v>8887</v>
      </c>
      <c r="F3069" t="s">
        <v>20</v>
      </c>
      <c r="G3069" t="s">
        <v>21</v>
      </c>
      <c r="H3069">
        <v>10000000</v>
      </c>
      <c r="I3069">
        <v>2002</v>
      </c>
      <c r="J3069">
        <v>5.6</v>
      </c>
    </row>
    <row r="3070" spans="1:10" x14ac:dyDescent="0.3">
      <c r="A3070" t="s">
        <v>8888</v>
      </c>
      <c r="B3070">
        <v>89</v>
      </c>
      <c r="C3070">
        <v>7764027</v>
      </c>
      <c r="D3070" t="s">
        <v>1649</v>
      </c>
      <c r="E3070" t="s">
        <v>8889</v>
      </c>
      <c r="F3070" t="s">
        <v>20</v>
      </c>
      <c r="G3070" t="s">
        <v>21</v>
      </c>
      <c r="H3070">
        <v>10000000</v>
      </c>
      <c r="I3070">
        <v>2013</v>
      </c>
      <c r="J3070">
        <v>6.7</v>
      </c>
    </row>
    <row r="3071" spans="1:10" x14ac:dyDescent="0.3">
      <c r="A3071" t="s">
        <v>8890</v>
      </c>
      <c r="B3071">
        <v>100</v>
      </c>
      <c r="C3071">
        <v>5998971</v>
      </c>
      <c r="D3071" t="s">
        <v>2487</v>
      </c>
      <c r="E3071" t="s">
        <v>8892</v>
      </c>
      <c r="F3071" t="s">
        <v>20</v>
      </c>
      <c r="G3071" t="s">
        <v>34</v>
      </c>
      <c r="I3071">
        <v>2007</v>
      </c>
      <c r="J3071">
        <v>6.6</v>
      </c>
    </row>
    <row r="3072" spans="1:10" x14ac:dyDescent="0.3">
      <c r="A3072" t="s">
        <v>8894</v>
      </c>
      <c r="B3072">
        <v>78</v>
      </c>
      <c r="D3072" t="s">
        <v>3420</v>
      </c>
      <c r="E3072" t="s">
        <v>8895</v>
      </c>
      <c r="F3072" t="s">
        <v>20</v>
      </c>
      <c r="G3072" t="s">
        <v>21</v>
      </c>
      <c r="H3072">
        <v>10000000</v>
      </c>
      <c r="I3072">
        <v>1981</v>
      </c>
      <c r="J3072">
        <v>4.2</v>
      </c>
    </row>
    <row r="3073" spans="1:10" x14ac:dyDescent="0.3">
      <c r="A3073" t="s">
        <v>6603</v>
      </c>
      <c r="B3073">
        <v>121</v>
      </c>
      <c r="C3073">
        <v>21569041</v>
      </c>
      <c r="D3073" t="s">
        <v>2190</v>
      </c>
      <c r="E3073" t="s">
        <v>8896</v>
      </c>
      <c r="F3073" t="s">
        <v>20</v>
      </c>
      <c r="G3073" t="s">
        <v>21</v>
      </c>
      <c r="H3073">
        <v>9000000</v>
      </c>
      <c r="I3073">
        <v>2014</v>
      </c>
      <c r="J3073">
        <v>6.6</v>
      </c>
    </row>
    <row r="3074" spans="1:10" x14ac:dyDescent="0.3">
      <c r="A3074" t="s">
        <v>8898</v>
      </c>
      <c r="B3074">
        <v>85</v>
      </c>
      <c r="C3074">
        <v>4356743</v>
      </c>
      <c r="D3074" t="s">
        <v>1762</v>
      </c>
      <c r="E3074" t="s">
        <v>8899</v>
      </c>
      <c r="F3074" t="s">
        <v>20</v>
      </c>
      <c r="G3074" t="s">
        <v>21</v>
      </c>
      <c r="H3074">
        <v>16000000</v>
      </c>
      <c r="I3074">
        <v>2001</v>
      </c>
      <c r="J3074">
        <v>4.0999999999999996</v>
      </c>
    </row>
    <row r="3075" spans="1:10" x14ac:dyDescent="0.3">
      <c r="A3075" t="s">
        <v>6025</v>
      </c>
      <c r="B3075">
        <v>120</v>
      </c>
      <c r="C3075">
        <v>5484375</v>
      </c>
      <c r="D3075" t="s">
        <v>8901</v>
      </c>
      <c r="E3075" t="s">
        <v>8902</v>
      </c>
      <c r="F3075" t="s">
        <v>20</v>
      </c>
      <c r="G3075" t="s">
        <v>21</v>
      </c>
      <c r="H3075">
        <v>10000000</v>
      </c>
      <c r="I3075">
        <v>2006</v>
      </c>
      <c r="J3075">
        <v>7.3</v>
      </c>
    </row>
    <row r="3076" spans="1:10" x14ac:dyDescent="0.3">
      <c r="A3076" t="s">
        <v>8904</v>
      </c>
      <c r="B3076">
        <v>106</v>
      </c>
      <c r="C3076">
        <v>5348317</v>
      </c>
      <c r="D3076" t="s">
        <v>3436</v>
      </c>
      <c r="E3076" t="s">
        <v>8905</v>
      </c>
      <c r="F3076" t="s">
        <v>20</v>
      </c>
      <c r="G3076" t="s">
        <v>21</v>
      </c>
      <c r="H3076">
        <v>10000000</v>
      </c>
      <c r="I3076">
        <v>2015</v>
      </c>
      <c r="J3076">
        <v>7.1</v>
      </c>
    </row>
    <row r="3077" spans="1:10" x14ac:dyDescent="0.3">
      <c r="A3077" t="s">
        <v>8906</v>
      </c>
      <c r="B3077">
        <v>83</v>
      </c>
      <c r="C3077">
        <v>4244155</v>
      </c>
      <c r="D3077" t="s">
        <v>1649</v>
      </c>
      <c r="E3077" t="s">
        <v>8908</v>
      </c>
      <c r="F3077" t="s">
        <v>20</v>
      </c>
      <c r="G3077" t="s">
        <v>21</v>
      </c>
      <c r="H3077">
        <v>10000000</v>
      </c>
      <c r="I3077">
        <v>2011</v>
      </c>
      <c r="J3077">
        <v>6.5</v>
      </c>
    </row>
    <row r="3078" spans="1:10" x14ac:dyDescent="0.3">
      <c r="A3078" t="s">
        <v>8909</v>
      </c>
      <c r="B3078">
        <v>120</v>
      </c>
      <c r="C3078">
        <v>5004648</v>
      </c>
      <c r="D3078" t="s">
        <v>146</v>
      </c>
      <c r="E3078" t="s">
        <v>8912</v>
      </c>
      <c r="F3078" t="s">
        <v>5895</v>
      </c>
      <c r="G3078" t="s">
        <v>4364</v>
      </c>
      <c r="H3078">
        <v>10000000</v>
      </c>
      <c r="I3078">
        <v>2009</v>
      </c>
      <c r="J3078">
        <v>7</v>
      </c>
    </row>
    <row r="3079" spans="1:10" x14ac:dyDescent="0.3">
      <c r="A3079" t="s">
        <v>8914</v>
      </c>
      <c r="B3079">
        <v>111</v>
      </c>
      <c r="C3079">
        <v>3333823</v>
      </c>
      <c r="D3079" t="s">
        <v>3471</v>
      </c>
      <c r="E3079" t="s">
        <v>8915</v>
      </c>
      <c r="F3079" t="s">
        <v>20</v>
      </c>
      <c r="G3079" t="s">
        <v>21</v>
      </c>
      <c r="H3079">
        <v>10000000</v>
      </c>
      <c r="I3079">
        <v>2012</v>
      </c>
      <c r="J3079">
        <v>5.5</v>
      </c>
    </row>
    <row r="3080" spans="1:10" x14ac:dyDescent="0.3">
      <c r="A3080" t="s">
        <v>8916</v>
      </c>
      <c r="B3080">
        <v>100</v>
      </c>
      <c r="C3080">
        <v>3275585</v>
      </c>
      <c r="D3080" t="s">
        <v>315</v>
      </c>
      <c r="E3080" t="s">
        <v>8917</v>
      </c>
      <c r="F3080" t="s">
        <v>20</v>
      </c>
      <c r="G3080" t="s">
        <v>34</v>
      </c>
      <c r="H3080">
        <v>11500000</v>
      </c>
      <c r="I3080">
        <v>1993</v>
      </c>
      <c r="J3080">
        <v>6.6</v>
      </c>
    </row>
    <row r="3081" spans="1:10" x14ac:dyDescent="0.3">
      <c r="A3081" t="s">
        <v>1005</v>
      </c>
      <c r="B3081">
        <v>89</v>
      </c>
      <c r="C3081">
        <v>3193102</v>
      </c>
      <c r="D3081" t="s">
        <v>1403</v>
      </c>
      <c r="E3081" t="s">
        <v>8919</v>
      </c>
      <c r="F3081" t="s">
        <v>20</v>
      </c>
      <c r="G3081" t="s">
        <v>21</v>
      </c>
      <c r="H3081">
        <v>9000000</v>
      </c>
      <c r="I3081">
        <v>1999</v>
      </c>
      <c r="J3081">
        <v>7.1</v>
      </c>
    </row>
    <row r="3082" spans="1:10" x14ac:dyDescent="0.3">
      <c r="A3082" t="s">
        <v>5157</v>
      </c>
      <c r="B3082">
        <v>115</v>
      </c>
      <c r="C3082">
        <v>54557348</v>
      </c>
      <c r="D3082" t="s">
        <v>1392</v>
      </c>
      <c r="E3082" t="s">
        <v>8920</v>
      </c>
      <c r="F3082" t="s">
        <v>20</v>
      </c>
      <c r="G3082" t="s">
        <v>520</v>
      </c>
      <c r="H3082">
        <v>6500000</v>
      </c>
      <c r="I3082">
        <v>2004</v>
      </c>
      <c r="J3082">
        <v>7.9</v>
      </c>
    </row>
    <row r="3083" spans="1:10" x14ac:dyDescent="0.3">
      <c r="A3083" t="s">
        <v>8921</v>
      </c>
      <c r="B3083">
        <v>135</v>
      </c>
      <c r="C3083">
        <v>3041803</v>
      </c>
      <c r="D3083" t="s">
        <v>146</v>
      </c>
      <c r="E3083" t="s">
        <v>8922</v>
      </c>
      <c r="F3083" t="s">
        <v>20</v>
      </c>
      <c r="G3083" t="s">
        <v>34</v>
      </c>
      <c r="H3083">
        <v>10000000</v>
      </c>
      <c r="I3083">
        <v>2000</v>
      </c>
      <c r="J3083">
        <v>7.1</v>
      </c>
    </row>
    <row r="3084" spans="1:10" x14ac:dyDescent="0.3">
      <c r="A3084" t="s">
        <v>8923</v>
      </c>
      <c r="B3084">
        <v>92</v>
      </c>
      <c r="C3084">
        <v>3060858</v>
      </c>
      <c r="D3084" t="s">
        <v>622</v>
      </c>
      <c r="E3084" t="s">
        <v>8924</v>
      </c>
      <c r="F3084" t="s">
        <v>20</v>
      </c>
      <c r="G3084" t="s">
        <v>21</v>
      </c>
      <c r="H3084">
        <v>10000000</v>
      </c>
      <c r="I3084">
        <v>1987</v>
      </c>
      <c r="J3084">
        <v>5.6</v>
      </c>
    </row>
    <row r="3085" spans="1:10" x14ac:dyDescent="0.3">
      <c r="A3085" t="s">
        <v>5782</v>
      </c>
      <c r="B3085">
        <v>120</v>
      </c>
      <c r="C3085">
        <v>1055654</v>
      </c>
      <c r="D3085" t="s">
        <v>3093</v>
      </c>
      <c r="E3085" t="s">
        <v>8927</v>
      </c>
      <c r="F3085" t="s">
        <v>20</v>
      </c>
      <c r="G3085" t="s">
        <v>520</v>
      </c>
      <c r="H3085">
        <v>10000000</v>
      </c>
      <c r="I3085">
        <v>2006</v>
      </c>
      <c r="J3085">
        <v>7.3</v>
      </c>
    </row>
    <row r="3086" spans="1:10" x14ac:dyDescent="0.3">
      <c r="A3086" t="s">
        <v>8928</v>
      </c>
      <c r="B3086">
        <v>97</v>
      </c>
      <c r="C3086">
        <v>2331318</v>
      </c>
      <c r="D3086" t="s">
        <v>1099</v>
      </c>
      <c r="E3086" t="s">
        <v>8929</v>
      </c>
      <c r="F3086" t="s">
        <v>20</v>
      </c>
      <c r="G3086" t="s">
        <v>21</v>
      </c>
      <c r="H3086">
        <v>10000000</v>
      </c>
      <c r="I3086">
        <v>2011</v>
      </c>
      <c r="J3086">
        <v>3.3</v>
      </c>
    </row>
    <row r="3087" spans="1:10" x14ac:dyDescent="0.3">
      <c r="A3087" t="s">
        <v>3182</v>
      </c>
      <c r="B3087">
        <v>135</v>
      </c>
      <c r="C3087">
        <v>2185266</v>
      </c>
      <c r="D3087" t="s">
        <v>3436</v>
      </c>
      <c r="E3087" t="s">
        <v>8931</v>
      </c>
      <c r="F3087" t="s">
        <v>20</v>
      </c>
      <c r="G3087" t="s">
        <v>21</v>
      </c>
      <c r="H3087">
        <v>10000000</v>
      </c>
      <c r="I3087">
        <v>2000</v>
      </c>
      <c r="J3087">
        <v>6.5</v>
      </c>
    </row>
    <row r="3088" spans="1:10" x14ac:dyDescent="0.3">
      <c r="A3088" t="s">
        <v>8932</v>
      </c>
      <c r="B3088">
        <v>93</v>
      </c>
      <c r="C3088">
        <v>26583369</v>
      </c>
      <c r="D3088" t="s">
        <v>1959</v>
      </c>
      <c r="E3088" t="s">
        <v>8935</v>
      </c>
      <c r="F3088" t="s">
        <v>20</v>
      </c>
      <c r="G3088" t="s">
        <v>21</v>
      </c>
      <c r="H3088">
        <v>10000000</v>
      </c>
      <c r="I3088">
        <v>2016</v>
      </c>
      <c r="J3088">
        <v>4.8</v>
      </c>
    </row>
    <row r="3089" spans="1:10" x14ac:dyDescent="0.3">
      <c r="A3089" t="s">
        <v>8314</v>
      </c>
      <c r="B3089">
        <v>118</v>
      </c>
      <c r="C3089">
        <v>800000</v>
      </c>
      <c r="D3089" t="s">
        <v>7950</v>
      </c>
      <c r="E3089" t="s">
        <v>8937</v>
      </c>
      <c r="F3089" t="s">
        <v>20</v>
      </c>
      <c r="G3089" t="s">
        <v>21</v>
      </c>
      <c r="H3089">
        <v>14000000</v>
      </c>
      <c r="I3089">
        <v>1981</v>
      </c>
      <c r="J3089">
        <v>5.2</v>
      </c>
    </row>
    <row r="3090" spans="1:10" x14ac:dyDescent="0.3">
      <c r="A3090" t="s">
        <v>8938</v>
      </c>
      <c r="B3090">
        <v>97</v>
      </c>
      <c r="C3090">
        <v>7574066</v>
      </c>
      <c r="D3090" t="s">
        <v>1649</v>
      </c>
      <c r="E3090" t="s">
        <v>8940</v>
      </c>
      <c r="F3090" t="s">
        <v>20</v>
      </c>
      <c r="G3090" t="s">
        <v>21</v>
      </c>
      <c r="H3090">
        <v>10000000</v>
      </c>
      <c r="I3090">
        <v>2014</v>
      </c>
      <c r="J3090">
        <v>6.3</v>
      </c>
    </row>
    <row r="3091" spans="1:10" x14ac:dyDescent="0.3">
      <c r="A3091" t="s">
        <v>134</v>
      </c>
      <c r="B3091">
        <v>98</v>
      </c>
      <c r="C3091">
        <v>1754319</v>
      </c>
      <c r="D3091" t="s">
        <v>146</v>
      </c>
      <c r="E3091" t="s">
        <v>8943</v>
      </c>
      <c r="F3091" t="s">
        <v>20</v>
      </c>
      <c r="G3091" t="s">
        <v>21</v>
      </c>
      <c r="H3091">
        <v>10000000</v>
      </c>
      <c r="I3091">
        <v>2011</v>
      </c>
      <c r="J3091">
        <v>7.2</v>
      </c>
    </row>
    <row r="3092" spans="1:10" x14ac:dyDescent="0.3">
      <c r="A3092" t="s">
        <v>3375</v>
      </c>
      <c r="B3092">
        <v>98</v>
      </c>
      <c r="C3092">
        <v>1641788</v>
      </c>
      <c r="D3092" t="s">
        <v>1265</v>
      </c>
      <c r="E3092" t="s">
        <v>8945</v>
      </c>
      <c r="F3092" t="s">
        <v>20</v>
      </c>
      <c r="G3092" t="s">
        <v>182</v>
      </c>
      <c r="H3092">
        <v>8000000</v>
      </c>
      <c r="I3092">
        <v>2002</v>
      </c>
      <c r="J3092">
        <v>6.8</v>
      </c>
    </row>
    <row r="3093" spans="1:10" x14ac:dyDescent="0.3">
      <c r="A3093" t="s">
        <v>8946</v>
      </c>
      <c r="B3093">
        <v>101</v>
      </c>
      <c r="C3093">
        <v>1631839</v>
      </c>
      <c r="D3093" t="s">
        <v>2701</v>
      </c>
      <c r="E3093" t="s">
        <v>8947</v>
      </c>
      <c r="F3093" t="s">
        <v>20</v>
      </c>
      <c r="G3093" t="s">
        <v>21</v>
      </c>
      <c r="H3093">
        <v>10000000</v>
      </c>
      <c r="I3093">
        <v>2000</v>
      </c>
      <c r="J3093">
        <v>5.7</v>
      </c>
    </row>
    <row r="3094" spans="1:10" x14ac:dyDescent="0.3">
      <c r="A3094" t="s">
        <v>6100</v>
      </c>
      <c r="B3094">
        <v>132</v>
      </c>
      <c r="C3094">
        <v>1309849</v>
      </c>
      <c r="D3094" t="s">
        <v>146</v>
      </c>
      <c r="E3094" t="s">
        <v>8948</v>
      </c>
      <c r="F3094" t="s">
        <v>20</v>
      </c>
      <c r="G3094" t="s">
        <v>34</v>
      </c>
      <c r="H3094">
        <v>10000000</v>
      </c>
      <c r="I3094">
        <v>2002</v>
      </c>
      <c r="J3094">
        <v>7.2</v>
      </c>
    </row>
    <row r="3095" spans="1:10" x14ac:dyDescent="0.3">
      <c r="A3095" t="s">
        <v>4903</v>
      </c>
      <c r="B3095">
        <v>106</v>
      </c>
      <c r="C3095">
        <v>1939441</v>
      </c>
      <c r="D3095" t="s">
        <v>1133</v>
      </c>
      <c r="E3095" t="s">
        <v>8949</v>
      </c>
      <c r="F3095" t="s">
        <v>20</v>
      </c>
      <c r="G3095" t="s">
        <v>21</v>
      </c>
      <c r="H3095">
        <v>10000000</v>
      </c>
      <c r="I3095">
        <v>2012</v>
      </c>
      <c r="J3095">
        <v>6.9</v>
      </c>
    </row>
    <row r="3096" spans="1:10" x14ac:dyDescent="0.3">
      <c r="A3096" t="s">
        <v>8950</v>
      </c>
      <c r="B3096">
        <v>168</v>
      </c>
      <c r="D3096" t="s">
        <v>393</v>
      </c>
      <c r="E3096" t="s">
        <v>8953</v>
      </c>
      <c r="F3096" t="s">
        <v>3497</v>
      </c>
      <c r="G3096" t="s">
        <v>3498</v>
      </c>
      <c r="H3096">
        <v>10000000</v>
      </c>
      <c r="I3096">
        <v>2006</v>
      </c>
      <c r="J3096">
        <v>6.3</v>
      </c>
    </row>
    <row r="3097" spans="1:10" x14ac:dyDescent="0.3">
      <c r="A3097" t="s">
        <v>8141</v>
      </c>
      <c r="B3097">
        <v>87</v>
      </c>
      <c r="C3097">
        <v>1276984</v>
      </c>
      <c r="D3097" t="s">
        <v>3707</v>
      </c>
      <c r="E3097" t="s">
        <v>8955</v>
      </c>
      <c r="F3097" t="s">
        <v>20</v>
      </c>
      <c r="G3097" t="s">
        <v>966</v>
      </c>
      <c r="H3097">
        <v>10000000</v>
      </c>
      <c r="I3097">
        <v>2000</v>
      </c>
      <c r="J3097">
        <v>6.2</v>
      </c>
    </row>
    <row r="3098" spans="1:10" x14ac:dyDescent="0.3">
      <c r="A3098" t="s">
        <v>2988</v>
      </c>
      <c r="B3098">
        <v>98</v>
      </c>
      <c r="C3098">
        <v>1987762</v>
      </c>
      <c r="D3098" t="s">
        <v>3299</v>
      </c>
      <c r="E3098" t="s">
        <v>8957</v>
      </c>
      <c r="F3098" t="s">
        <v>20</v>
      </c>
      <c r="G3098" t="s">
        <v>21</v>
      </c>
      <c r="H3098">
        <v>11000000</v>
      </c>
      <c r="I3098">
        <v>2011</v>
      </c>
      <c r="J3098">
        <v>6.7</v>
      </c>
    </row>
    <row r="3099" spans="1:10" x14ac:dyDescent="0.3">
      <c r="A3099" t="s">
        <v>8959</v>
      </c>
      <c r="B3099">
        <v>96</v>
      </c>
      <c r="C3099">
        <v>1474508</v>
      </c>
      <c r="D3099" t="s">
        <v>1649</v>
      </c>
      <c r="E3099" t="s">
        <v>8960</v>
      </c>
      <c r="F3099" t="s">
        <v>20</v>
      </c>
      <c r="G3099" t="s">
        <v>21</v>
      </c>
      <c r="H3099">
        <v>5000000</v>
      </c>
      <c r="I3099">
        <v>2009</v>
      </c>
      <c r="J3099">
        <v>6.5</v>
      </c>
    </row>
    <row r="3100" spans="1:10" x14ac:dyDescent="0.3">
      <c r="A3100" t="s">
        <v>8962</v>
      </c>
      <c r="B3100">
        <v>104</v>
      </c>
      <c r="C3100">
        <v>1011054</v>
      </c>
      <c r="D3100" t="s">
        <v>1392</v>
      </c>
      <c r="E3100" t="s">
        <v>8963</v>
      </c>
      <c r="F3100" t="s">
        <v>20</v>
      </c>
      <c r="G3100" t="s">
        <v>182</v>
      </c>
      <c r="H3100">
        <v>10000000</v>
      </c>
      <c r="I3100">
        <v>2003</v>
      </c>
      <c r="J3100">
        <v>7.2</v>
      </c>
    </row>
    <row r="3101" spans="1:10" x14ac:dyDescent="0.3">
      <c r="A3101" t="s">
        <v>8964</v>
      </c>
      <c r="B3101">
        <v>93</v>
      </c>
      <c r="C3101">
        <v>900926</v>
      </c>
      <c r="D3101" t="s">
        <v>1099</v>
      </c>
      <c r="E3101" t="s">
        <v>8965</v>
      </c>
      <c r="F3101" t="s">
        <v>20</v>
      </c>
      <c r="G3101" t="s">
        <v>21</v>
      </c>
      <c r="H3101">
        <v>10000000</v>
      </c>
      <c r="I3101">
        <v>2007</v>
      </c>
      <c r="J3101">
        <v>5.3</v>
      </c>
    </row>
    <row r="3102" spans="1:10" x14ac:dyDescent="0.3">
      <c r="A3102" t="s">
        <v>4294</v>
      </c>
      <c r="B3102">
        <v>95</v>
      </c>
      <c r="C3102">
        <v>866778</v>
      </c>
      <c r="D3102" t="s">
        <v>146</v>
      </c>
      <c r="E3102" t="s">
        <v>8967</v>
      </c>
      <c r="F3102" t="s">
        <v>20</v>
      </c>
      <c r="G3102" t="s">
        <v>2462</v>
      </c>
      <c r="H3102">
        <v>10000000</v>
      </c>
      <c r="I3102">
        <v>2007</v>
      </c>
      <c r="J3102">
        <v>6.7</v>
      </c>
    </row>
    <row r="3103" spans="1:10" x14ac:dyDescent="0.3">
      <c r="A3103" t="s">
        <v>8629</v>
      </c>
      <c r="B3103">
        <v>119</v>
      </c>
      <c r="C3103">
        <v>836641</v>
      </c>
      <c r="D3103" t="s">
        <v>2190</v>
      </c>
      <c r="E3103" t="s">
        <v>8969</v>
      </c>
      <c r="F3103" t="s">
        <v>20</v>
      </c>
      <c r="G3103" t="s">
        <v>2292</v>
      </c>
      <c r="I3103">
        <v>1998</v>
      </c>
      <c r="J3103">
        <v>6.2</v>
      </c>
    </row>
    <row r="3104" spans="1:10" x14ac:dyDescent="0.3">
      <c r="A3104" t="s">
        <v>857</v>
      </c>
      <c r="B3104">
        <v>89</v>
      </c>
      <c r="C3104">
        <v>598645</v>
      </c>
      <c r="D3104" t="s">
        <v>1106</v>
      </c>
      <c r="E3104" t="s">
        <v>8971</v>
      </c>
      <c r="F3104" t="s">
        <v>20</v>
      </c>
      <c r="G3104" t="s">
        <v>34</v>
      </c>
      <c r="H3104">
        <v>10000000</v>
      </c>
      <c r="I3104">
        <v>2002</v>
      </c>
      <c r="J3104">
        <v>3.6</v>
      </c>
    </row>
    <row r="3105" spans="1:10" x14ac:dyDescent="0.3">
      <c r="A3105" t="s">
        <v>8972</v>
      </c>
      <c r="B3105">
        <v>107</v>
      </c>
      <c r="C3105">
        <v>578527</v>
      </c>
      <c r="D3105" t="s">
        <v>1138</v>
      </c>
      <c r="E3105" t="s">
        <v>8974</v>
      </c>
      <c r="F3105" t="s">
        <v>20</v>
      </c>
      <c r="G3105" t="s">
        <v>21</v>
      </c>
      <c r="H3105">
        <v>10000000</v>
      </c>
      <c r="I3105">
        <v>2008</v>
      </c>
      <c r="J3105">
        <v>5.7</v>
      </c>
    </row>
    <row r="3106" spans="1:10" x14ac:dyDescent="0.3">
      <c r="A3106" t="s">
        <v>6618</v>
      </c>
      <c r="B3106">
        <v>85</v>
      </c>
      <c r="C3106">
        <v>488872</v>
      </c>
      <c r="D3106" t="s">
        <v>2079</v>
      </c>
      <c r="E3106" t="s">
        <v>8976</v>
      </c>
      <c r="F3106" t="s">
        <v>4449</v>
      </c>
      <c r="G3106" t="s">
        <v>2462</v>
      </c>
      <c r="H3106">
        <v>10000000</v>
      </c>
      <c r="I3106">
        <v>2001</v>
      </c>
      <c r="J3106">
        <v>7.3</v>
      </c>
    </row>
    <row r="3107" spans="1:10" x14ac:dyDescent="0.3">
      <c r="A3107" t="s">
        <v>8246</v>
      </c>
      <c r="B3107">
        <v>93</v>
      </c>
      <c r="C3107">
        <v>365734</v>
      </c>
      <c r="D3107" t="s">
        <v>2190</v>
      </c>
      <c r="E3107" t="s">
        <v>8978</v>
      </c>
      <c r="F3107" t="s">
        <v>20</v>
      </c>
      <c r="G3107" t="s">
        <v>21</v>
      </c>
      <c r="H3107">
        <v>10000000</v>
      </c>
      <c r="I3107">
        <v>2003</v>
      </c>
      <c r="J3107">
        <v>5</v>
      </c>
    </row>
    <row r="3108" spans="1:10" x14ac:dyDescent="0.3">
      <c r="A3108" t="s">
        <v>8980</v>
      </c>
      <c r="B3108">
        <v>101</v>
      </c>
      <c r="C3108">
        <v>231417</v>
      </c>
      <c r="D3108" t="s">
        <v>3707</v>
      </c>
      <c r="E3108" t="s">
        <v>8981</v>
      </c>
      <c r="F3108" t="s">
        <v>965</v>
      </c>
      <c r="G3108" t="s">
        <v>966</v>
      </c>
      <c r="H3108">
        <v>60000000</v>
      </c>
      <c r="I3108">
        <v>1997</v>
      </c>
      <c r="J3108">
        <v>6.6</v>
      </c>
    </row>
    <row r="3109" spans="1:10" x14ac:dyDescent="0.3">
      <c r="A3109" t="s">
        <v>3146</v>
      </c>
      <c r="B3109">
        <v>103</v>
      </c>
      <c r="C3109">
        <v>3093491</v>
      </c>
      <c r="D3109" t="s">
        <v>1017</v>
      </c>
      <c r="E3109" t="s">
        <v>8985</v>
      </c>
      <c r="F3109" t="s">
        <v>20</v>
      </c>
      <c r="G3109" t="s">
        <v>21</v>
      </c>
      <c r="H3109">
        <v>5000000</v>
      </c>
      <c r="I3109">
        <v>2014</v>
      </c>
      <c r="J3109">
        <v>6.6</v>
      </c>
    </row>
    <row r="3110" spans="1:10" x14ac:dyDescent="0.3">
      <c r="A3110" t="s">
        <v>8987</v>
      </c>
      <c r="B3110">
        <v>101</v>
      </c>
      <c r="C3110">
        <v>244465</v>
      </c>
      <c r="D3110" t="s">
        <v>146</v>
      </c>
      <c r="E3110" t="s">
        <v>8989</v>
      </c>
      <c r="F3110" t="s">
        <v>965</v>
      </c>
      <c r="G3110" t="s">
        <v>966</v>
      </c>
      <c r="I3110">
        <v>1997</v>
      </c>
      <c r="J3110">
        <v>6.8</v>
      </c>
    </row>
    <row r="3111" spans="1:10" x14ac:dyDescent="0.3">
      <c r="A3111" t="s">
        <v>8991</v>
      </c>
      <c r="B3111">
        <v>123</v>
      </c>
      <c r="C3111">
        <v>756452</v>
      </c>
      <c r="D3111" t="s">
        <v>4664</v>
      </c>
      <c r="E3111" t="s">
        <v>8992</v>
      </c>
      <c r="F3111" t="s">
        <v>20</v>
      </c>
      <c r="G3111" t="s">
        <v>34</v>
      </c>
      <c r="I3111">
        <v>2011</v>
      </c>
      <c r="J3111">
        <v>6.2</v>
      </c>
    </row>
    <row r="3112" spans="1:10" x14ac:dyDescent="0.3">
      <c r="A3112" t="s">
        <v>8994</v>
      </c>
      <c r="B3112">
        <v>111</v>
      </c>
      <c r="C3112">
        <v>228524</v>
      </c>
      <c r="D3112" t="s">
        <v>1649</v>
      </c>
      <c r="E3112" t="s">
        <v>8996</v>
      </c>
      <c r="F3112" t="s">
        <v>20</v>
      </c>
      <c r="G3112" t="s">
        <v>21</v>
      </c>
      <c r="H3112">
        <v>4000000</v>
      </c>
      <c r="I3112">
        <v>2004</v>
      </c>
      <c r="J3112">
        <v>7.3</v>
      </c>
    </row>
    <row r="3113" spans="1:10" x14ac:dyDescent="0.3">
      <c r="A3113" t="s">
        <v>8998</v>
      </c>
      <c r="B3113">
        <v>86</v>
      </c>
      <c r="C3113">
        <v>226792</v>
      </c>
      <c r="D3113" t="s">
        <v>9000</v>
      </c>
      <c r="E3113" t="s">
        <v>9001</v>
      </c>
      <c r="F3113" t="s">
        <v>20</v>
      </c>
      <c r="G3113" t="s">
        <v>34</v>
      </c>
      <c r="H3113">
        <v>10000000</v>
      </c>
      <c r="I3113">
        <v>2001</v>
      </c>
      <c r="J3113">
        <v>6.2</v>
      </c>
    </row>
    <row r="3114" spans="1:10" x14ac:dyDescent="0.3">
      <c r="A3114" t="s">
        <v>9002</v>
      </c>
      <c r="B3114">
        <v>99</v>
      </c>
      <c r="C3114">
        <v>221210</v>
      </c>
      <c r="D3114" t="s">
        <v>1649</v>
      </c>
      <c r="E3114" t="s">
        <v>9003</v>
      </c>
      <c r="F3114" t="s">
        <v>20</v>
      </c>
      <c r="G3114" t="s">
        <v>21</v>
      </c>
      <c r="I3114">
        <v>2009</v>
      </c>
      <c r="J3114">
        <v>6.9</v>
      </c>
    </row>
    <row r="3115" spans="1:10" x14ac:dyDescent="0.3">
      <c r="A3115" t="s">
        <v>8497</v>
      </c>
      <c r="B3115">
        <v>90</v>
      </c>
      <c r="C3115">
        <v>136432</v>
      </c>
      <c r="D3115" t="s">
        <v>7608</v>
      </c>
      <c r="E3115" t="s">
        <v>9004</v>
      </c>
      <c r="F3115" t="s">
        <v>20</v>
      </c>
      <c r="G3115" t="s">
        <v>34</v>
      </c>
      <c r="H3115">
        <v>5000000</v>
      </c>
      <c r="I3115">
        <v>2006</v>
      </c>
      <c r="J3115">
        <v>6.6</v>
      </c>
    </row>
    <row r="3116" spans="1:10" x14ac:dyDescent="0.3">
      <c r="A3116" t="s">
        <v>8406</v>
      </c>
      <c r="B3116">
        <v>82</v>
      </c>
      <c r="C3116">
        <v>131617</v>
      </c>
      <c r="D3116" t="s">
        <v>2588</v>
      </c>
      <c r="E3116" t="s">
        <v>9007</v>
      </c>
      <c r="F3116" t="s">
        <v>20</v>
      </c>
      <c r="G3116" t="s">
        <v>21</v>
      </c>
      <c r="H3116">
        <v>10000000</v>
      </c>
      <c r="I3116">
        <v>2005</v>
      </c>
      <c r="J3116">
        <v>6.3</v>
      </c>
    </row>
    <row r="3117" spans="1:10" x14ac:dyDescent="0.3">
      <c r="A3117" t="s">
        <v>9008</v>
      </c>
      <c r="B3117">
        <v>110</v>
      </c>
      <c r="C3117">
        <v>152857</v>
      </c>
      <c r="D3117" t="s">
        <v>2190</v>
      </c>
      <c r="E3117" t="s">
        <v>9009</v>
      </c>
      <c r="F3117" t="s">
        <v>20</v>
      </c>
      <c r="G3117" t="s">
        <v>34</v>
      </c>
      <c r="I3117">
        <v>2010</v>
      </c>
      <c r="J3117">
        <v>7</v>
      </c>
    </row>
    <row r="3118" spans="1:10" x14ac:dyDescent="0.3">
      <c r="A3118" t="s">
        <v>9011</v>
      </c>
      <c r="B3118">
        <v>83</v>
      </c>
      <c r="C3118">
        <v>126247</v>
      </c>
      <c r="D3118" t="s">
        <v>678</v>
      </c>
      <c r="E3118" t="s">
        <v>9012</v>
      </c>
      <c r="F3118" t="s">
        <v>20</v>
      </c>
      <c r="G3118" t="s">
        <v>21</v>
      </c>
      <c r="H3118">
        <v>6200000</v>
      </c>
      <c r="I3118">
        <v>1994</v>
      </c>
      <c r="J3118">
        <v>3.3</v>
      </c>
    </row>
    <row r="3119" spans="1:10" x14ac:dyDescent="0.3">
      <c r="A3119" t="s">
        <v>4341</v>
      </c>
      <c r="B3119">
        <v>128</v>
      </c>
      <c r="C3119">
        <v>82739</v>
      </c>
      <c r="D3119" t="s">
        <v>2190</v>
      </c>
      <c r="E3119" t="s">
        <v>9013</v>
      </c>
      <c r="F3119" t="s">
        <v>20</v>
      </c>
      <c r="G3119" t="s">
        <v>21</v>
      </c>
      <c r="I3119">
        <v>2010</v>
      </c>
      <c r="J3119">
        <v>6.7</v>
      </c>
    </row>
    <row r="3120" spans="1:10" x14ac:dyDescent="0.3">
      <c r="A3120" t="s">
        <v>9015</v>
      </c>
      <c r="B3120">
        <v>125</v>
      </c>
      <c r="C3120">
        <v>169379</v>
      </c>
      <c r="D3120" t="s">
        <v>1290</v>
      </c>
      <c r="E3120" t="s">
        <v>9018</v>
      </c>
      <c r="F3120" t="s">
        <v>1800</v>
      </c>
      <c r="G3120" t="s">
        <v>1890</v>
      </c>
      <c r="H3120">
        <v>10000000</v>
      </c>
      <c r="I3120">
        <v>2013</v>
      </c>
      <c r="J3120">
        <v>6.2</v>
      </c>
    </row>
    <row r="3121" spans="1:10" x14ac:dyDescent="0.3">
      <c r="A3121" t="s">
        <v>5252</v>
      </c>
      <c r="B3121">
        <v>97</v>
      </c>
      <c r="D3121" t="s">
        <v>936</v>
      </c>
      <c r="E3121" t="s">
        <v>9021</v>
      </c>
      <c r="F3121" t="s">
        <v>20</v>
      </c>
      <c r="G3121" t="s">
        <v>21</v>
      </c>
      <c r="H3121">
        <v>10000000</v>
      </c>
      <c r="I3121">
        <v>2014</v>
      </c>
      <c r="J3121">
        <v>6.5</v>
      </c>
    </row>
    <row r="3122" spans="1:10" x14ac:dyDescent="0.3">
      <c r="A3122" t="s">
        <v>9022</v>
      </c>
      <c r="B3122">
        <v>86</v>
      </c>
      <c r="C3122">
        <v>15447</v>
      </c>
      <c r="D3122" t="s">
        <v>1099</v>
      </c>
      <c r="E3122" t="s">
        <v>9024</v>
      </c>
      <c r="F3122" t="s">
        <v>20</v>
      </c>
      <c r="G3122" t="s">
        <v>21</v>
      </c>
      <c r="H3122">
        <v>10000000</v>
      </c>
      <c r="I3122">
        <v>1997</v>
      </c>
      <c r="J3122">
        <v>3.5</v>
      </c>
    </row>
    <row r="3123" spans="1:10" x14ac:dyDescent="0.3">
      <c r="A3123" t="s">
        <v>9025</v>
      </c>
      <c r="B3123">
        <v>91</v>
      </c>
      <c r="C3123">
        <v>19348</v>
      </c>
      <c r="D3123" t="s">
        <v>1649</v>
      </c>
      <c r="E3123" t="s">
        <v>9026</v>
      </c>
      <c r="F3123" t="s">
        <v>20</v>
      </c>
      <c r="G3123" t="s">
        <v>21</v>
      </c>
      <c r="H3123">
        <v>10000000</v>
      </c>
      <c r="I3123">
        <v>2009</v>
      </c>
      <c r="J3123">
        <v>5.5</v>
      </c>
    </row>
    <row r="3124" spans="1:10" x14ac:dyDescent="0.3">
      <c r="A3124" t="s">
        <v>9027</v>
      </c>
      <c r="B3124">
        <v>90</v>
      </c>
      <c r="C3124">
        <v>100503</v>
      </c>
      <c r="D3124" t="s">
        <v>1106</v>
      </c>
      <c r="E3124" t="s">
        <v>9028</v>
      </c>
      <c r="F3124" t="s">
        <v>20</v>
      </c>
      <c r="G3124" t="s">
        <v>21</v>
      </c>
      <c r="H3124">
        <v>8000000</v>
      </c>
      <c r="I3124">
        <v>2009</v>
      </c>
      <c r="J3124">
        <v>5.9</v>
      </c>
    </row>
    <row r="3125" spans="1:10" x14ac:dyDescent="0.3">
      <c r="A3125" t="s">
        <v>9029</v>
      </c>
      <c r="B3125">
        <v>90</v>
      </c>
      <c r="C3125">
        <v>92900</v>
      </c>
      <c r="D3125" t="s">
        <v>1649</v>
      </c>
      <c r="E3125" t="s">
        <v>9030</v>
      </c>
      <c r="F3125" t="s">
        <v>20</v>
      </c>
      <c r="G3125" t="s">
        <v>21</v>
      </c>
      <c r="H3125">
        <v>5000000</v>
      </c>
      <c r="I3125">
        <v>2009</v>
      </c>
      <c r="J3125">
        <v>4.7</v>
      </c>
    </row>
    <row r="3126" spans="1:10" x14ac:dyDescent="0.3">
      <c r="A3126" t="s">
        <v>8261</v>
      </c>
      <c r="B3126">
        <v>94</v>
      </c>
      <c r="C3126">
        <v>140987</v>
      </c>
      <c r="D3126" t="s">
        <v>2190</v>
      </c>
      <c r="E3126" t="s">
        <v>9031</v>
      </c>
      <c r="F3126" t="s">
        <v>20</v>
      </c>
      <c r="G3126" t="s">
        <v>182</v>
      </c>
      <c r="I3126">
        <v>2008</v>
      </c>
      <c r="J3126">
        <v>4.2</v>
      </c>
    </row>
    <row r="3127" spans="1:10" x14ac:dyDescent="0.3">
      <c r="A3127" t="s">
        <v>9033</v>
      </c>
      <c r="B3127">
        <v>112</v>
      </c>
      <c r="D3127" t="s">
        <v>1265</v>
      </c>
      <c r="E3127" t="s">
        <v>9036</v>
      </c>
      <c r="F3127" t="s">
        <v>20</v>
      </c>
      <c r="G3127" t="s">
        <v>251</v>
      </c>
      <c r="H3127">
        <v>10000000</v>
      </c>
      <c r="I3127">
        <v>2015</v>
      </c>
      <c r="J3127">
        <v>5.2</v>
      </c>
    </row>
    <row r="3128" spans="1:10" x14ac:dyDescent="0.3">
      <c r="A3128" t="s">
        <v>8750</v>
      </c>
      <c r="B3128">
        <v>85</v>
      </c>
      <c r="D3128" t="s">
        <v>1995</v>
      </c>
      <c r="E3128" t="s">
        <v>9038</v>
      </c>
      <c r="F3128" t="s">
        <v>20</v>
      </c>
      <c r="G3128" t="s">
        <v>21</v>
      </c>
      <c r="I3128">
        <v>2009</v>
      </c>
      <c r="J3128">
        <v>5.2</v>
      </c>
    </row>
    <row r="3129" spans="1:10" x14ac:dyDescent="0.3">
      <c r="A3129" t="s">
        <v>9040</v>
      </c>
      <c r="B3129">
        <v>93</v>
      </c>
      <c r="C3129">
        <v>5561</v>
      </c>
      <c r="D3129" t="s">
        <v>1106</v>
      </c>
      <c r="E3129" t="s">
        <v>9043</v>
      </c>
      <c r="F3129" t="s">
        <v>20</v>
      </c>
      <c r="G3129" t="s">
        <v>21</v>
      </c>
      <c r="H3129">
        <v>10000000</v>
      </c>
      <c r="I3129">
        <v>2007</v>
      </c>
      <c r="J3129">
        <v>3.9</v>
      </c>
    </row>
    <row r="3130" spans="1:10" x14ac:dyDescent="0.3">
      <c r="A3130" t="s">
        <v>14468</v>
      </c>
      <c r="B3130">
        <v>104</v>
      </c>
      <c r="C3130">
        <v>3607</v>
      </c>
      <c r="D3130" t="s">
        <v>1451</v>
      </c>
      <c r="E3130" t="s">
        <v>9046</v>
      </c>
      <c r="F3130" t="s">
        <v>20</v>
      </c>
      <c r="G3130" t="s">
        <v>2292</v>
      </c>
      <c r="H3130">
        <v>10000000</v>
      </c>
      <c r="I3130">
        <v>2008</v>
      </c>
      <c r="J3130">
        <v>6.1</v>
      </c>
    </row>
    <row r="3131" spans="1:10" x14ac:dyDescent="0.3">
      <c r="A3131" t="s">
        <v>9048</v>
      </c>
      <c r="B3131">
        <v>94</v>
      </c>
      <c r="D3131" t="s">
        <v>3456</v>
      </c>
      <c r="E3131" t="s">
        <v>9051</v>
      </c>
      <c r="F3131" t="s">
        <v>20</v>
      </c>
      <c r="G3131" t="s">
        <v>251</v>
      </c>
      <c r="I3131">
        <v>2010</v>
      </c>
      <c r="J3131">
        <v>5.8</v>
      </c>
    </row>
    <row r="3132" spans="1:10" x14ac:dyDescent="0.3">
      <c r="A3132" t="s">
        <v>9053</v>
      </c>
      <c r="B3132">
        <v>85</v>
      </c>
      <c r="C3132">
        <v>70527</v>
      </c>
      <c r="D3132" t="s">
        <v>1649</v>
      </c>
      <c r="E3132" t="s">
        <v>9054</v>
      </c>
      <c r="F3132" t="s">
        <v>20</v>
      </c>
      <c r="G3132" t="s">
        <v>21</v>
      </c>
      <c r="H3132">
        <v>6500000</v>
      </c>
      <c r="I3132">
        <v>2004</v>
      </c>
      <c r="J3132">
        <v>6.7</v>
      </c>
    </row>
    <row r="3133" spans="1:10" x14ac:dyDescent="0.3">
      <c r="A3133" t="s">
        <v>3422</v>
      </c>
      <c r="B3133">
        <v>99</v>
      </c>
      <c r="D3133" t="s">
        <v>604</v>
      </c>
      <c r="E3133" t="s">
        <v>9057</v>
      </c>
      <c r="F3133" t="s">
        <v>20</v>
      </c>
      <c r="G3133" t="s">
        <v>21</v>
      </c>
      <c r="H3133">
        <v>10000000</v>
      </c>
      <c r="I3133">
        <v>2007</v>
      </c>
      <c r="J3133">
        <v>5.7</v>
      </c>
    </row>
    <row r="3134" spans="1:10" x14ac:dyDescent="0.3">
      <c r="A3134" t="s">
        <v>9059</v>
      </c>
      <c r="B3134">
        <v>91</v>
      </c>
      <c r="D3134" t="s">
        <v>3846</v>
      </c>
      <c r="E3134" t="s">
        <v>9062</v>
      </c>
      <c r="F3134" t="s">
        <v>20</v>
      </c>
      <c r="G3134" t="s">
        <v>182</v>
      </c>
      <c r="H3134">
        <v>10000000</v>
      </c>
      <c r="I3134">
        <v>2011</v>
      </c>
      <c r="J3134">
        <v>4.5</v>
      </c>
    </row>
    <row r="3135" spans="1:10" x14ac:dyDescent="0.3">
      <c r="A3135" t="s">
        <v>9064</v>
      </c>
      <c r="B3135">
        <v>117</v>
      </c>
      <c r="D3135" t="s">
        <v>2588</v>
      </c>
      <c r="E3135" t="s">
        <v>9065</v>
      </c>
      <c r="F3135" t="s">
        <v>20</v>
      </c>
      <c r="G3135" t="s">
        <v>34</v>
      </c>
      <c r="H3135">
        <v>6000000</v>
      </c>
      <c r="I3135">
        <v>2008</v>
      </c>
      <c r="J3135">
        <v>6.9</v>
      </c>
    </row>
    <row r="3136" spans="1:10" x14ac:dyDescent="0.3">
      <c r="A3136" t="s">
        <v>9067</v>
      </c>
      <c r="B3136">
        <v>85</v>
      </c>
      <c r="D3136" t="s">
        <v>9068</v>
      </c>
      <c r="E3136" t="s">
        <v>9069</v>
      </c>
      <c r="F3136" t="s">
        <v>20</v>
      </c>
      <c r="G3136" t="s">
        <v>3548</v>
      </c>
      <c r="H3136">
        <v>10000000</v>
      </c>
      <c r="I3136">
        <v>2014</v>
      </c>
      <c r="J3136">
        <v>4.8</v>
      </c>
    </row>
    <row r="3137" spans="1:10" x14ac:dyDescent="0.3">
      <c r="A3137" t="s">
        <v>8225</v>
      </c>
      <c r="B3137">
        <v>106</v>
      </c>
      <c r="D3137" t="s">
        <v>2183</v>
      </c>
      <c r="E3137" t="s">
        <v>9072</v>
      </c>
      <c r="F3137" t="s">
        <v>20</v>
      </c>
      <c r="G3137" t="s">
        <v>520</v>
      </c>
      <c r="H3137">
        <v>10000000</v>
      </c>
      <c r="I3137">
        <v>2008</v>
      </c>
      <c r="J3137">
        <v>6.3</v>
      </c>
    </row>
    <row r="3138" spans="1:10" x14ac:dyDescent="0.3">
      <c r="A3138" t="s">
        <v>9073</v>
      </c>
      <c r="B3138">
        <v>81</v>
      </c>
      <c r="C3138">
        <v>11835</v>
      </c>
      <c r="D3138" t="s">
        <v>936</v>
      </c>
      <c r="E3138" t="s">
        <v>9075</v>
      </c>
      <c r="F3138" t="s">
        <v>5240</v>
      </c>
      <c r="G3138" t="s">
        <v>5241</v>
      </c>
      <c r="H3138">
        <v>10000000</v>
      </c>
      <c r="I3138">
        <v>2013</v>
      </c>
      <c r="J3138">
        <v>6.9</v>
      </c>
    </row>
    <row r="3139" spans="1:10" x14ac:dyDescent="0.3">
      <c r="A3139" t="s">
        <v>9077</v>
      </c>
      <c r="B3139">
        <v>100</v>
      </c>
      <c r="D3139" t="s">
        <v>9078</v>
      </c>
      <c r="E3139" t="s">
        <v>9080</v>
      </c>
      <c r="F3139" t="s">
        <v>20</v>
      </c>
      <c r="G3139" t="s">
        <v>34</v>
      </c>
      <c r="H3139">
        <v>10000000</v>
      </c>
      <c r="I3139">
        <v>2010</v>
      </c>
      <c r="J3139">
        <v>5.4</v>
      </c>
    </row>
    <row r="3140" spans="1:10" x14ac:dyDescent="0.3">
      <c r="A3140" t="s">
        <v>2951</v>
      </c>
      <c r="B3140">
        <v>90</v>
      </c>
      <c r="D3140" t="s">
        <v>2648</v>
      </c>
      <c r="E3140" t="s">
        <v>9082</v>
      </c>
      <c r="F3140" t="s">
        <v>20</v>
      </c>
      <c r="G3140" t="s">
        <v>21</v>
      </c>
      <c r="H3140">
        <v>10000000</v>
      </c>
      <c r="I3140">
        <v>2009</v>
      </c>
      <c r="J3140">
        <v>3.8</v>
      </c>
    </row>
    <row r="3141" spans="1:10" x14ac:dyDescent="0.3">
      <c r="A3141" t="s">
        <v>9083</v>
      </c>
      <c r="B3141">
        <v>116</v>
      </c>
      <c r="D3141" t="s">
        <v>146</v>
      </c>
      <c r="E3141" t="s">
        <v>9085</v>
      </c>
      <c r="F3141" t="s">
        <v>20</v>
      </c>
      <c r="G3141" t="s">
        <v>182</v>
      </c>
      <c r="H3141">
        <v>10000000</v>
      </c>
      <c r="I3141">
        <v>2007</v>
      </c>
      <c r="J3141">
        <v>7</v>
      </c>
    </row>
    <row r="3142" spans="1:10" x14ac:dyDescent="0.3">
      <c r="A3142" t="s">
        <v>9087</v>
      </c>
      <c r="B3142">
        <v>84</v>
      </c>
      <c r="D3142" t="s">
        <v>1099</v>
      </c>
      <c r="E3142" t="s">
        <v>9089</v>
      </c>
      <c r="F3142" t="s">
        <v>20</v>
      </c>
      <c r="G3142" t="s">
        <v>21</v>
      </c>
      <c r="H3142">
        <v>10000000</v>
      </c>
      <c r="I3142">
        <v>2010</v>
      </c>
      <c r="J3142">
        <v>5.2</v>
      </c>
    </row>
    <row r="3143" spans="1:10" x14ac:dyDescent="0.3">
      <c r="A3143" t="s">
        <v>5214</v>
      </c>
      <c r="B3143">
        <v>135</v>
      </c>
      <c r="C3143">
        <v>128486</v>
      </c>
      <c r="D3143" t="s">
        <v>2952</v>
      </c>
      <c r="E3143" t="s">
        <v>9090</v>
      </c>
      <c r="F3143" t="s">
        <v>7537</v>
      </c>
      <c r="G3143" t="s">
        <v>3548</v>
      </c>
      <c r="H3143">
        <v>10000000</v>
      </c>
      <c r="I3143">
        <v>2008</v>
      </c>
      <c r="J3143">
        <v>7.3</v>
      </c>
    </row>
    <row r="3144" spans="1:10" x14ac:dyDescent="0.3">
      <c r="A3144" t="s">
        <v>7701</v>
      </c>
      <c r="B3144">
        <v>84</v>
      </c>
      <c r="D3144" t="s">
        <v>3456</v>
      </c>
      <c r="E3144" t="s">
        <v>9092</v>
      </c>
      <c r="F3144" t="s">
        <v>20</v>
      </c>
      <c r="G3144" t="s">
        <v>21</v>
      </c>
      <c r="H3144">
        <v>10000000</v>
      </c>
      <c r="I3144">
        <v>2013</v>
      </c>
      <c r="J3144">
        <v>4.5999999999999996</v>
      </c>
    </row>
    <row r="3145" spans="1:10" x14ac:dyDescent="0.3">
      <c r="A3145" t="s">
        <v>9093</v>
      </c>
      <c r="B3145">
        <v>89</v>
      </c>
      <c r="D3145" t="s">
        <v>9094</v>
      </c>
      <c r="E3145" t="s">
        <v>9095</v>
      </c>
      <c r="F3145" t="s">
        <v>20</v>
      </c>
      <c r="G3145" t="s">
        <v>182</v>
      </c>
      <c r="H3145">
        <v>10000000</v>
      </c>
      <c r="I3145">
        <v>2010</v>
      </c>
      <c r="J3145">
        <v>6.5</v>
      </c>
    </row>
    <row r="3146" spans="1:10" x14ac:dyDescent="0.3">
      <c r="A3146" t="s">
        <v>4044</v>
      </c>
      <c r="B3146">
        <v>107</v>
      </c>
      <c r="C3146">
        <v>16025394</v>
      </c>
      <c r="D3146" t="s">
        <v>936</v>
      </c>
      <c r="E3146" t="s">
        <v>9096</v>
      </c>
      <c r="F3146" t="s">
        <v>20</v>
      </c>
      <c r="G3146" t="s">
        <v>21</v>
      </c>
      <c r="I3146">
        <v>2009</v>
      </c>
      <c r="J3146">
        <v>6.8</v>
      </c>
    </row>
    <row r="3147" spans="1:10" x14ac:dyDescent="0.3">
      <c r="A3147" t="s">
        <v>9097</v>
      </c>
      <c r="B3147">
        <v>144</v>
      </c>
      <c r="C3147">
        <v>2483955</v>
      </c>
      <c r="D3147" t="s">
        <v>146</v>
      </c>
      <c r="E3147" t="s">
        <v>9099</v>
      </c>
      <c r="F3147" t="s">
        <v>20</v>
      </c>
      <c r="G3147" t="s">
        <v>21</v>
      </c>
      <c r="H3147">
        <v>9600000</v>
      </c>
      <c r="I3147">
        <v>2005</v>
      </c>
      <c r="J3147">
        <v>6.7</v>
      </c>
    </row>
    <row r="3148" spans="1:10" x14ac:dyDescent="0.3">
      <c r="A3148" t="s">
        <v>2082</v>
      </c>
      <c r="B3148">
        <v>98</v>
      </c>
      <c r="C3148">
        <v>57176582</v>
      </c>
      <c r="D3148" t="s">
        <v>1099</v>
      </c>
      <c r="E3148" t="s">
        <v>9101</v>
      </c>
      <c r="F3148" t="s">
        <v>20</v>
      </c>
      <c r="G3148" t="s">
        <v>21</v>
      </c>
      <c r="H3148">
        <v>9500000</v>
      </c>
      <c r="I3148">
        <v>2000</v>
      </c>
      <c r="J3148">
        <v>6.1</v>
      </c>
    </row>
    <row r="3149" spans="1:10" x14ac:dyDescent="0.3">
      <c r="A3149" t="s">
        <v>9102</v>
      </c>
      <c r="B3149">
        <v>94</v>
      </c>
      <c r="D3149" t="s">
        <v>315</v>
      </c>
      <c r="E3149" t="s">
        <v>9103</v>
      </c>
      <c r="F3149" t="s">
        <v>20</v>
      </c>
      <c r="G3149" t="s">
        <v>182</v>
      </c>
      <c r="H3149">
        <v>10000000</v>
      </c>
      <c r="I3149">
        <v>2014</v>
      </c>
      <c r="J3149">
        <v>5.2</v>
      </c>
    </row>
    <row r="3150" spans="1:10" x14ac:dyDescent="0.3">
      <c r="A3150" t="s">
        <v>4909</v>
      </c>
      <c r="B3150">
        <v>117</v>
      </c>
      <c r="C3150">
        <v>43100000</v>
      </c>
      <c r="D3150" t="s">
        <v>30</v>
      </c>
      <c r="E3150" t="s">
        <v>9106</v>
      </c>
      <c r="F3150" t="s">
        <v>20</v>
      </c>
      <c r="G3150" t="s">
        <v>34</v>
      </c>
      <c r="H3150">
        <v>9500000</v>
      </c>
      <c r="I3150">
        <v>1967</v>
      </c>
      <c r="J3150">
        <v>6.9</v>
      </c>
    </row>
    <row r="3151" spans="1:10" x14ac:dyDescent="0.3">
      <c r="A3151" t="s">
        <v>9107</v>
      </c>
      <c r="B3151">
        <v>102</v>
      </c>
      <c r="D3151" t="s">
        <v>2865</v>
      </c>
      <c r="E3151" t="s">
        <v>9108</v>
      </c>
      <c r="F3151" t="s">
        <v>20</v>
      </c>
      <c r="G3151" t="s">
        <v>34</v>
      </c>
      <c r="H3151">
        <v>10000000</v>
      </c>
      <c r="I3151">
        <v>2014</v>
      </c>
      <c r="J3151">
        <v>6</v>
      </c>
    </row>
    <row r="3152" spans="1:10" x14ac:dyDescent="0.3">
      <c r="A3152" t="s">
        <v>7146</v>
      </c>
      <c r="B3152">
        <v>127</v>
      </c>
      <c r="C3152">
        <v>225377</v>
      </c>
      <c r="D3152" t="s">
        <v>146</v>
      </c>
      <c r="E3152" t="s">
        <v>9110</v>
      </c>
      <c r="F3152" t="s">
        <v>965</v>
      </c>
      <c r="G3152" t="s">
        <v>966</v>
      </c>
      <c r="H3152">
        <v>8900000</v>
      </c>
      <c r="I3152">
        <v>2012</v>
      </c>
      <c r="J3152">
        <v>7.9</v>
      </c>
    </row>
    <row r="3153" spans="1:10" x14ac:dyDescent="0.3">
      <c r="A3153" t="s">
        <v>9112</v>
      </c>
      <c r="B3153">
        <v>98</v>
      </c>
      <c r="C3153">
        <v>14114488</v>
      </c>
      <c r="D3153" t="s">
        <v>3456</v>
      </c>
      <c r="E3153" t="s">
        <v>9113</v>
      </c>
      <c r="F3153" t="s">
        <v>20</v>
      </c>
      <c r="G3153" t="s">
        <v>21</v>
      </c>
      <c r="H3153">
        <v>10500000</v>
      </c>
      <c r="I3153">
        <v>1988</v>
      </c>
      <c r="J3153">
        <v>4.5</v>
      </c>
    </row>
    <row r="3154" spans="1:10" x14ac:dyDescent="0.3">
      <c r="A3154" t="s">
        <v>9114</v>
      </c>
      <c r="B3154">
        <v>88</v>
      </c>
      <c r="D3154" t="s">
        <v>3587</v>
      </c>
      <c r="E3154" t="s">
        <v>9115</v>
      </c>
      <c r="F3154" t="s">
        <v>20</v>
      </c>
      <c r="G3154" t="s">
        <v>21</v>
      </c>
      <c r="H3154">
        <v>9500000</v>
      </c>
      <c r="I3154">
        <v>2015</v>
      </c>
      <c r="J3154">
        <v>5.0999999999999996</v>
      </c>
    </row>
    <row r="3155" spans="1:10" x14ac:dyDescent="0.3">
      <c r="A3155" t="s">
        <v>9117</v>
      </c>
      <c r="B3155">
        <v>197</v>
      </c>
      <c r="C3155">
        <v>46300000</v>
      </c>
      <c r="D3155" t="s">
        <v>909</v>
      </c>
      <c r="E3155" t="s">
        <v>9118</v>
      </c>
      <c r="F3155" t="s">
        <v>20</v>
      </c>
      <c r="G3155" t="s">
        <v>21</v>
      </c>
      <c r="H3155">
        <v>9400000</v>
      </c>
      <c r="I3155">
        <v>1963</v>
      </c>
      <c r="J3155">
        <v>7.6</v>
      </c>
    </row>
    <row r="3156" spans="1:10" x14ac:dyDescent="0.3">
      <c r="A3156" t="s">
        <v>9120</v>
      </c>
      <c r="B3156">
        <v>121</v>
      </c>
      <c r="C3156">
        <v>12899702</v>
      </c>
      <c r="D3156" t="s">
        <v>9121</v>
      </c>
      <c r="E3156" t="s">
        <v>9123</v>
      </c>
      <c r="F3156" t="s">
        <v>1800</v>
      </c>
      <c r="G3156" t="s">
        <v>2292</v>
      </c>
      <c r="I3156">
        <v>2006</v>
      </c>
      <c r="J3156">
        <v>7.6</v>
      </c>
    </row>
    <row r="3157" spans="1:10" x14ac:dyDescent="0.3">
      <c r="A3157" t="s">
        <v>9125</v>
      </c>
      <c r="B3157">
        <v>90</v>
      </c>
      <c r="D3157" t="s">
        <v>9126</v>
      </c>
      <c r="E3157" t="s">
        <v>9128</v>
      </c>
      <c r="F3157" t="s">
        <v>20</v>
      </c>
      <c r="G3157" t="s">
        <v>182</v>
      </c>
      <c r="H3157">
        <v>9300000</v>
      </c>
      <c r="I3157">
        <v>1981</v>
      </c>
      <c r="J3157">
        <v>6.7</v>
      </c>
    </row>
    <row r="3158" spans="1:10" x14ac:dyDescent="0.3">
      <c r="A3158" t="s">
        <v>4828</v>
      </c>
      <c r="B3158">
        <v>89</v>
      </c>
      <c r="C3158">
        <v>113155</v>
      </c>
      <c r="D3158" t="s">
        <v>1232</v>
      </c>
      <c r="E3158" t="s">
        <v>9131</v>
      </c>
      <c r="F3158" t="s">
        <v>20</v>
      </c>
      <c r="G3158" t="s">
        <v>21</v>
      </c>
      <c r="I3158">
        <v>2009</v>
      </c>
      <c r="J3158">
        <v>6.1</v>
      </c>
    </row>
    <row r="3159" spans="1:10" x14ac:dyDescent="0.3">
      <c r="A3159" t="s">
        <v>3259</v>
      </c>
      <c r="B3159">
        <v>104</v>
      </c>
      <c r="C3159">
        <v>2600000</v>
      </c>
      <c r="D3159" t="s">
        <v>2183</v>
      </c>
      <c r="E3159" t="s">
        <v>9132</v>
      </c>
      <c r="F3159" t="s">
        <v>20</v>
      </c>
      <c r="G3159" t="s">
        <v>34</v>
      </c>
      <c r="H3159">
        <v>6000000</v>
      </c>
      <c r="I3159">
        <v>1995</v>
      </c>
      <c r="J3159">
        <v>7.5</v>
      </c>
    </row>
    <row r="3160" spans="1:10" x14ac:dyDescent="0.3">
      <c r="A3160" t="s">
        <v>8638</v>
      </c>
      <c r="B3160">
        <v>94</v>
      </c>
      <c r="D3160" t="s">
        <v>3086</v>
      </c>
      <c r="E3160" t="s">
        <v>9134</v>
      </c>
      <c r="F3160" t="s">
        <v>20</v>
      </c>
      <c r="G3160" t="s">
        <v>21</v>
      </c>
      <c r="H3160">
        <v>10000000</v>
      </c>
      <c r="I3160">
        <v>2015</v>
      </c>
      <c r="J3160">
        <v>5.3</v>
      </c>
    </row>
    <row r="3161" spans="1:10" x14ac:dyDescent="0.3">
      <c r="A3161" t="s">
        <v>9136</v>
      </c>
      <c r="B3161">
        <v>90</v>
      </c>
      <c r="C3161">
        <v>1602466</v>
      </c>
      <c r="D3161" t="s">
        <v>9138</v>
      </c>
      <c r="E3161" t="s">
        <v>9140</v>
      </c>
      <c r="F3161" t="s">
        <v>20</v>
      </c>
      <c r="G3161" t="s">
        <v>3498</v>
      </c>
      <c r="H3161">
        <v>600000000</v>
      </c>
      <c r="I3161">
        <v>2010</v>
      </c>
      <c r="J3161">
        <v>6</v>
      </c>
    </row>
    <row r="3162" spans="1:10" x14ac:dyDescent="0.3">
      <c r="A3162" t="s">
        <v>7895</v>
      </c>
      <c r="B3162">
        <v>130</v>
      </c>
      <c r="C3162">
        <v>3029870</v>
      </c>
      <c r="D3162" t="s">
        <v>1216</v>
      </c>
      <c r="E3162" t="s">
        <v>9141</v>
      </c>
      <c r="F3162" t="s">
        <v>20</v>
      </c>
      <c r="G3162" t="s">
        <v>4713</v>
      </c>
      <c r="H3162">
        <v>7400000</v>
      </c>
      <c r="I3162">
        <v>2011</v>
      </c>
      <c r="J3162">
        <v>7.1</v>
      </c>
    </row>
    <row r="3163" spans="1:10" x14ac:dyDescent="0.3">
      <c r="A3163" t="s">
        <v>9142</v>
      </c>
      <c r="B3163">
        <v>92</v>
      </c>
      <c r="D3163" t="s">
        <v>9143</v>
      </c>
      <c r="E3163" t="s">
        <v>9144</v>
      </c>
      <c r="F3163" t="s">
        <v>20</v>
      </c>
      <c r="G3163" t="s">
        <v>251</v>
      </c>
      <c r="H3163">
        <v>8500000</v>
      </c>
      <c r="I3163">
        <v>2011</v>
      </c>
      <c r="J3163">
        <v>7.5</v>
      </c>
    </row>
    <row r="3164" spans="1:10" x14ac:dyDescent="0.3">
      <c r="A3164" t="s">
        <v>9146</v>
      </c>
      <c r="B3164">
        <v>176</v>
      </c>
      <c r="C3164">
        <v>3047539</v>
      </c>
      <c r="D3164" t="s">
        <v>146</v>
      </c>
      <c r="E3164" t="s">
        <v>9148</v>
      </c>
      <c r="F3164" t="s">
        <v>3497</v>
      </c>
      <c r="G3164" t="s">
        <v>3498</v>
      </c>
      <c r="H3164">
        <v>7217600</v>
      </c>
      <c r="I3164">
        <v>2012</v>
      </c>
      <c r="J3164">
        <v>6.9</v>
      </c>
    </row>
    <row r="3165" spans="1:10" x14ac:dyDescent="0.3">
      <c r="A3165" t="s">
        <v>127</v>
      </c>
      <c r="B3165">
        <v>116</v>
      </c>
      <c r="C3165">
        <v>78900000</v>
      </c>
      <c r="D3165" t="s">
        <v>6131</v>
      </c>
      <c r="E3165" t="s">
        <v>9150</v>
      </c>
      <c r="F3165" t="s">
        <v>20</v>
      </c>
      <c r="G3165" t="s">
        <v>34</v>
      </c>
      <c r="H3165">
        <v>11000000</v>
      </c>
      <c r="I3165">
        <v>1979</v>
      </c>
      <c r="J3165">
        <v>8.5</v>
      </c>
    </row>
    <row r="3166" spans="1:10" x14ac:dyDescent="0.3">
      <c r="A3166" t="s">
        <v>4534</v>
      </c>
      <c r="B3166">
        <v>88</v>
      </c>
      <c r="C3166">
        <v>30859000</v>
      </c>
      <c r="D3166" t="s">
        <v>3456</v>
      </c>
      <c r="E3166" t="s">
        <v>9153</v>
      </c>
      <c r="F3166" t="s">
        <v>20</v>
      </c>
      <c r="G3166" t="s">
        <v>21</v>
      </c>
      <c r="H3166">
        <v>83532</v>
      </c>
      <c r="I3166">
        <v>1974</v>
      </c>
      <c r="J3166">
        <v>7.5</v>
      </c>
    </row>
    <row r="3167" spans="1:10" x14ac:dyDescent="0.3">
      <c r="A3167" t="s">
        <v>9155</v>
      </c>
      <c r="B3167">
        <v>106</v>
      </c>
      <c r="C3167">
        <v>3571735</v>
      </c>
      <c r="D3167" t="s">
        <v>2721</v>
      </c>
      <c r="E3167" t="s">
        <v>9156</v>
      </c>
      <c r="F3167" t="s">
        <v>20</v>
      </c>
      <c r="G3167" t="s">
        <v>21</v>
      </c>
      <c r="H3167">
        <v>10000000</v>
      </c>
      <c r="I3167">
        <v>2010</v>
      </c>
      <c r="J3167">
        <v>6.6</v>
      </c>
    </row>
    <row r="3168" spans="1:10" x14ac:dyDescent="0.3">
      <c r="A3168" t="s">
        <v>4307</v>
      </c>
      <c r="B3168">
        <v>181</v>
      </c>
      <c r="C3168">
        <v>50000000</v>
      </c>
      <c r="D3168" t="s">
        <v>7226</v>
      </c>
      <c r="E3168" t="s">
        <v>9157</v>
      </c>
      <c r="F3168" t="s">
        <v>20</v>
      </c>
      <c r="G3168" t="s">
        <v>21</v>
      </c>
      <c r="H3168">
        <v>9000000</v>
      </c>
      <c r="I3168">
        <v>1971</v>
      </c>
      <c r="J3168">
        <v>8</v>
      </c>
    </row>
    <row r="3169" spans="1:10" x14ac:dyDescent="0.3">
      <c r="A3169" t="s">
        <v>3545</v>
      </c>
      <c r="B3169">
        <v>130</v>
      </c>
      <c r="C3169">
        <v>63600000</v>
      </c>
      <c r="D3169" t="s">
        <v>30</v>
      </c>
      <c r="E3169" t="s">
        <v>9160</v>
      </c>
      <c r="F3169" t="s">
        <v>20</v>
      </c>
      <c r="G3169" t="s">
        <v>34</v>
      </c>
      <c r="H3169">
        <v>9000000</v>
      </c>
      <c r="I3169">
        <v>1965</v>
      </c>
      <c r="J3169">
        <v>7</v>
      </c>
    </row>
    <row r="3170" spans="1:10" x14ac:dyDescent="0.3">
      <c r="A3170" t="s">
        <v>4138</v>
      </c>
      <c r="B3170">
        <v>93</v>
      </c>
      <c r="D3170" t="s">
        <v>7504</v>
      </c>
      <c r="E3170" t="s">
        <v>9162</v>
      </c>
      <c r="F3170" t="s">
        <v>20</v>
      </c>
      <c r="G3170" t="s">
        <v>21</v>
      </c>
      <c r="H3170">
        <v>10000000</v>
      </c>
      <c r="I3170">
        <v>2011</v>
      </c>
      <c r="J3170">
        <v>5.8</v>
      </c>
    </row>
    <row r="3171" spans="1:10" x14ac:dyDescent="0.3">
      <c r="A3171" t="s">
        <v>9164</v>
      </c>
      <c r="B3171">
        <v>110</v>
      </c>
      <c r="D3171" t="s">
        <v>936</v>
      </c>
      <c r="E3171" t="s">
        <v>9166</v>
      </c>
      <c r="F3171" t="s">
        <v>5895</v>
      </c>
      <c r="G3171" t="s">
        <v>4364</v>
      </c>
      <c r="I3171">
        <v>2010</v>
      </c>
      <c r="J3171">
        <v>7.3</v>
      </c>
    </row>
    <row r="3172" spans="1:10" x14ac:dyDescent="0.3">
      <c r="A3172" t="s">
        <v>1993</v>
      </c>
      <c r="B3172">
        <v>123</v>
      </c>
      <c r="C3172">
        <v>36049108</v>
      </c>
      <c r="D3172" t="s">
        <v>3612</v>
      </c>
      <c r="E3172" t="s">
        <v>9168</v>
      </c>
      <c r="F3172" t="s">
        <v>20</v>
      </c>
      <c r="G3172" t="s">
        <v>21</v>
      </c>
      <c r="H3172">
        <v>9000000</v>
      </c>
      <c r="I3172">
        <v>1996</v>
      </c>
      <c r="J3172">
        <v>6.8</v>
      </c>
    </row>
    <row r="3173" spans="1:10" x14ac:dyDescent="0.3">
      <c r="A3173" t="s">
        <v>4189</v>
      </c>
      <c r="B3173">
        <v>120</v>
      </c>
      <c r="C3173">
        <v>34074895</v>
      </c>
      <c r="D3173" t="s">
        <v>1649</v>
      </c>
      <c r="E3173" t="s">
        <v>9169</v>
      </c>
      <c r="F3173" t="s">
        <v>20</v>
      </c>
      <c r="G3173" t="s">
        <v>21</v>
      </c>
      <c r="H3173">
        <v>9000000</v>
      </c>
      <c r="I3173">
        <v>1999</v>
      </c>
      <c r="J3173">
        <v>6.7</v>
      </c>
    </row>
    <row r="3174" spans="1:10" x14ac:dyDescent="0.3">
      <c r="A3174" t="s">
        <v>7960</v>
      </c>
      <c r="B3174">
        <v>87</v>
      </c>
      <c r="C3174">
        <v>33244684</v>
      </c>
      <c r="D3174" t="s">
        <v>4536</v>
      </c>
      <c r="E3174" t="s">
        <v>9173</v>
      </c>
      <c r="F3174" t="s">
        <v>20</v>
      </c>
      <c r="G3174" t="s">
        <v>21</v>
      </c>
      <c r="H3174">
        <v>9000000</v>
      </c>
      <c r="I3174">
        <v>1988</v>
      </c>
      <c r="J3174">
        <v>6.5</v>
      </c>
    </row>
    <row r="3175" spans="1:10" x14ac:dyDescent="0.3">
      <c r="A3175" t="s">
        <v>2429</v>
      </c>
      <c r="B3175">
        <v>123</v>
      </c>
      <c r="C3175">
        <v>24530513</v>
      </c>
      <c r="D3175" t="s">
        <v>1873</v>
      </c>
      <c r="E3175" t="s">
        <v>9176</v>
      </c>
      <c r="F3175" t="s">
        <v>20</v>
      </c>
      <c r="G3175" t="s">
        <v>21</v>
      </c>
      <c r="H3175">
        <v>9000000</v>
      </c>
      <c r="I3175">
        <v>2007</v>
      </c>
      <c r="J3175">
        <v>8</v>
      </c>
    </row>
    <row r="3176" spans="1:10" x14ac:dyDescent="0.3">
      <c r="A3176" t="s">
        <v>8711</v>
      </c>
      <c r="B3176">
        <v>103</v>
      </c>
      <c r="C3176">
        <v>71519230</v>
      </c>
      <c r="D3176" t="s">
        <v>1446</v>
      </c>
      <c r="E3176" t="s">
        <v>9178</v>
      </c>
      <c r="F3176" t="s">
        <v>20</v>
      </c>
      <c r="G3176" t="s">
        <v>21</v>
      </c>
      <c r="H3176">
        <v>9000000</v>
      </c>
      <c r="I3176">
        <v>2014</v>
      </c>
      <c r="J3176">
        <v>6.5</v>
      </c>
    </row>
    <row r="3177" spans="1:10" x14ac:dyDescent="0.3">
      <c r="A3177" t="s">
        <v>9180</v>
      </c>
      <c r="B3177">
        <v>91</v>
      </c>
      <c r="C3177">
        <v>20035310</v>
      </c>
      <c r="D3177" t="s">
        <v>936</v>
      </c>
      <c r="E3177" t="s">
        <v>9181</v>
      </c>
      <c r="F3177" t="s">
        <v>20</v>
      </c>
      <c r="G3177" t="s">
        <v>21</v>
      </c>
      <c r="H3177">
        <v>9000000</v>
      </c>
      <c r="I3177">
        <v>2000</v>
      </c>
      <c r="J3177">
        <v>4.9000000000000004</v>
      </c>
    </row>
    <row r="3178" spans="1:10" x14ac:dyDescent="0.3">
      <c r="A3178" t="s">
        <v>8075</v>
      </c>
      <c r="B3178">
        <v>88</v>
      </c>
      <c r="C3178">
        <v>18225165</v>
      </c>
      <c r="D3178" t="s">
        <v>2674</v>
      </c>
      <c r="E3178" t="s">
        <v>9182</v>
      </c>
      <c r="F3178" t="s">
        <v>20</v>
      </c>
      <c r="G3178" t="s">
        <v>21</v>
      </c>
      <c r="H3178">
        <v>9000000</v>
      </c>
      <c r="I3178">
        <v>2004</v>
      </c>
      <c r="J3178">
        <v>7.1</v>
      </c>
    </row>
    <row r="3179" spans="1:10" x14ac:dyDescent="0.3">
      <c r="A3179" t="s">
        <v>2754</v>
      </c>
      <c r="B3179">
        <v>126</v>
      </c>
      <c r="C3179">
        <v>17804273</v>
      </c>
      <c r="D3179" t="s">
        <v>2588</v>
      </c>
      <c r="E3179" t="s">
        <v>9183</v>
      </c>
      <c r="F3179" t="s">
        <v>20</v>
      </c>
      <c r="G3179" t="s">
        <v>21</v>
      </c>
      <c r="H3179">
        <v>20000000</v>
      </c>
      <c r="I3179">
        <v>2000</v>
      </c>
      <c r="J3179">
        <v>7</v>
      </c>
    </row>
    <row r="3180" spans="1:10" x14ac:dyDescent="0.3">
      <c r="A3180" t="s">
        <v>9184</v>
      </c>
      <c r="B3180">
        <v>120</v>
      </c>
      <c r="C3180">
        <v>16938179</v>
      </c>
      <c r="D3180" t="s">
        <v>1392</v>
      </c>
      <c r="E3180" t="s">
        <v>9185</v>
      </c>
      <c r="F3180" t="s">
        <v>20</v>
      </c>
      <c r="G3180" t="s">
        <v>21</v>
      </c>
      <c r="H3180">
        <v>8000000</v>
      </c>
      <c r="I3180">
        <v>2000</v>
      </c>
      <c r="J3180">
        <v>7</v>
      </c>
    </row>
    <row r="3181" spans="1:10" x14ac:dyDescent="0.3">
      <c r="A3181" t="s">
        <v>3282</v>
      </c>
      <c r="B3181">
        <v>116</v>
      </c>
      <c r="C3181">
        <v>90400000</v>
      </c>
      <c r="D3181" t="s">
        <v>1099</v>
      </c>
      <c r="E3181" t="s">
        <v>9188</v>
      </c>
      <c r="F3181" t="s">
        <v>20</v>
      </c>
      <c r="G3181" t="s">
        <v>21</v>
      </c>
      <c r="I3181">
        <v>1983</v>
      </c>
      <c r="J3181">
        <v>7.5</v>
      </c>
    </row>
    <row r="3182" spans="1:10" x14ac:dyDescent="0.3">
      <c r="A3182" t="s">
        <v>6747</v>
      </c>
      <c r="B3182">
        <v>94</v>
      </c>
      <c r="C3182">
        <v>16235293</v>
      </c>
      <c r="D3182" t="s">
        <v>3960</v>
      </c>
      <c r="E3182" t="s">
        <v>9190</v>
      </c>
      <c r="F3182" t="s">
        <v>20</v>
      </c>
      <c r="G3182" t="s">
        <v>21</v>
      </c>
      <c r="H3182">
        <v>9000000</v>
      </c>
      <c r="I3182">
        <v>2006</v>
      </c>
      <c r="J3182">
        <v>4.5</v>
      </c>
    </row>
    <row r="3183" spans="1:10" x14ac:dyDescent="0.3">
      <c r="A3183" t="s">
        <v>9191</v>
      </c>
      <c r="B3183">
        <v>85</v>
      </c>
      <c r="C3183">
        <v>11827301</v>
      </c>
      <c r="D3183" t="s">
        <v>1106</v>
      </c>
      <c r="E3183" t="s">
        <v>9192</v>
      </c>
      <c r="F3183" t="s">
        <v>20</v>
      </c>
      <c r="G3183" t="s">
        <v>21</v>
      </c>
      <c r="I3183">
        <v>2004</v>
      </c>
      <c r="J3183">
        <v>5.5</v>
      </c>
    </row>
    <row r="3184" spans="1:10" x14ac:dyDescent="0.3">
      <c r="A3184" t="s">
        <v>578</v>
      </c>
      <c r="B3184">
        <v>137</v>
      </c>
      <c r="C3184">
        <v>10161099</v>
      </c>
      <c r="D3184" t="s">
        <v>9194</v>
      </c>
      <c r="E3184" t="s">
        <v>9195</v>
      </c>
      <c r="F3184" t="s">
        <v>20</v>
      </c>
      <c r="G3184" t="s">
        <v>34</v>
      </c>
      <c r="H3184">
        <v>9000000</v>
      </c>
      <c r="I3184">
        <v>1989</v>
      </c>
      <c r="J3184">
        <v>7.7</v>
      </c>
    </row>
    <row r="3185" spans="1:10" x14ac:dyDescent="0.3">
      <c r="A3185" t="s">
        <v>9197</v>
      </c>
      <c r="B3185">
        <v>114</v>
      </c>
      <c r="C3185">
        <v>6610326</v>
      </c>
      <c r="D3185" t="s">
        <v>1649</v>
      </c>
      <c r="E3185" t="s">
        <v>9198</v>
      </c>
      <c r="F3185" t="s">
        <v>20</v>
      </c>
      <c r="G3185" t="s">
        <v>21</v>
      </c>
      <c r="I3185">
        <v>2007</v>
      </c>
      <c r="J3185">
        <v>7.2</v>
      </c>
    </row>
    <row r="3186" spans="1:10" x14ac:dyDescent="0.3">
      <c r="A3186" t="s">
        <v>9200</v>
      </c>
      <c r="B3186">
        <v>76</v>
      </c>
      <c r="C3186">
        <v>6126237</v>
      </c>
      <c r="D3186" t="s">
        <v>1106</v>
      </c>
      <c r="E3186" t="s">
        <v>9201</v>
      </c>
      <c r="F3186" t="s">
        <v>20</v>
      </c>
      <c r="G3186" t="s">
        <v>21</v>
      </c>
      <c r="I3186">
        <v>2003</v>
      </c>
      <c r="J3186">
        <v>4.8</v>
      </c>
    </row>
    <row r="3187" spans="1:10" x14ac:dyDescent="0.3">
      <c r="A3187" t="s">
        <v>597</v>
      </c>
      <c r="B3187">
        <v>119</v>
      </c>
      <c r="C3187">
        <v>6047856</v>
      </c>
      <c r="D3187" t="s">
        <v>315</v>
      </c>
      <c r="E3187" t="s">
        <v>9204</v>
      </c>
      <c r="F3187" t="s">
        <v>20</v>
      </c>
      <c r="G3187" t="s">
        <v>21</v>
      </c>
      <c r="H3187">
        <v>8500000</v>
      </c>
      <c r="I3187">
        <v>2000</v>
      </c>
      <c r="J3187">
        <v>6.7</v>
      </c>
    </row>
    <row r="3188" spans="1:10" x14ac:dyDescent="0.3">
      <c r="A3188" t="s">
        <v>3771</v>
      </c>
      <c r="B3188">
        <v>99</v>
      </c>
      <c r="C3188">
        <v>4681503</v>
      </c>
      <c r="D3188" t="s">
        <v>1649</v>
      </c>
      <c r="E3188" t="s">
        <v>9206</v>
      </c>
      <c r="F3188" t="s">
        <v>20</v>
      </c>
      <c r="G3188" t="s">
        <v>21</v>
      </c>
      <c r="H3188">
        <v>9000000</v>
      </c>
      <c r="I3188">
        <v>2002</v>
      </c>
      <c r="J3188">
        <v>7</v>
      </c>
    </row>
    <row r="3189" spans="1:10" x14ac:dyDescent="0.3">
      <c r="A3189" t="s">
        <v>9207</v>
      </c>
      <c r="B3189">
        <v>79</v>
      </c>
      <c r="C3189">
        <v>4350774</v>
      </c>
      <c r="D3189" t="s">
        <v>1099</v>
      </c>
      <c r="E3189" t="s">
        <v>9208</v>
      </c>
      <c r="F3189" t="s">
        <v>20</v>
      </c>
      <c r="G3189" t="s">
        <v>21</v>
      </c>
      <c r="H3189">
        <v>8000000</v>
      </c>
      <c r="I3189">
        <v>1994</v>
      </c>
      <c r="J3189">
        <v>6.5</v>
      </c>
    </row>
    <row r="3190" spans="1:10" x14ac:dyDescent="0.3">
      <c r="A3190" t="s">
        <v>6669</v>
      </c>
      <c r="B3190">
        <v>114</v>
      </c>
      <c r="C3190">
        <v>3420871</v>
      </c>
      <c r="D3190" t="s">
        <v>7560</v>
      </c>
      <c r="E3190" t="s">
        <v>9210</v>
      </c>
      <c r="F3190" t="s">
        <v>20</v>
      </c>
      <c r="G3190" t="s">
        <v>21</v>
      </c>
      <c r="I3190">
        <v>2006</v>
      </c>
      <c r="J3190">
        <v>7.4</v>
      </c>
    </row>
    <row r="3191" spans="1:10" x14ac:dyDescent="0.3">
      <c r="A3191" t="s">
        <v>9215</v>
      </c>
      <c r="B3191">
        <v>91</v>
      </c>
      <c r="D3191" t="s">
        <v>2807</v>
      </c>
      <c r="E3191" t="s">
        <v>9217</v>
      </c>
      <c r="F3191" t="s">
        <v>20</v>
      </c>
      <c r="G3191" t="s">
        <v>21</v>
      </c>
      <c r="H3191">
        <v>9000000</v>
      </c>
      <c r="I3191">
        <v>1984</v>
      </c>
      <c r="J3191">
        <v>5.7</v>
      </c>
    </row>
    <row r="3192" spans="1:10" x14ac:dyDescent="0.3">
      <c r="A3192" t="s">
        <v>7986</v>
      </c>
      <c r="B3192">
        <v>95</v>
      </c>
      <c r="C3192">
        <v>2955039</v>
      </c>
      <c r="D3192" t="s">
        <v>1076</v>
      </c>
      <c r="E3192" t="s">
        <v>9219</v>
      </c>
      <c r="F3192" t="s">
        <v>20</v>
      </c>
      <c r="G3192" t="s">
        <v>21</v>
      </c>
      <c r="H3192">
        <v>9000000</v>
      </c>
      <c r="I3192">
        <v>2007</v>
      </c>
      <c r="J3192">
        <v>6.2</v>
      </c>
    </row>
    <row r="3193" spans="1:10" x14ac:dyDescent="0.3">
      <c r="A3193" t="s">
        <v>7073</v>
      </c>
      <c r="B3193">
        <v>103</v>
      </c>
      <c r="C3193">
        <v>1530535</v>
      </c>
      <c r="D3193" t="s">
        <v>936</v>
      </c>
      <c r="E3193" t="s">
        <v>9221</v>
      </c>
      <c r="F3193" t="s">
        <v>20</v>
      </c>
      <c r="G3193" t="s">
        <v>21</v>
      </c>
      <c r="H3193">
        <v>9000000</v>
      </c>
      <c r="I3193">
        <v>2005</v>
      </c>
      <c r="J3193">
        <v>5.7</v>
      </c>
    </row>
    <row r="3194" spans="1:10" x14ac:dyDescent="0.3">
      <c r="A3194" t="s">
        <v>6541</v>
      </c>
      <c r="B3194">
        <v>92</v>
      </c>
      <c r="C3194">
        <v>4881867</v>
      </c>
      <c r="D3194" t="s">
        <v>3970</v>
      </c>
      <c r="E3194" t="s">
        <v>9222</v>
      </c>
      <c r="F3194" t="s">
        <v>20</v>
      </c>
      <c r="G3194" t="s">
        <v>21</v>
      </c>
      <c r="H3194">
        <v>9000000</v>
      </c>
      <c r="I3194">
        <v>2008</v>
      </c>
      <c r="J3194">
        <v>6.4</v>
      </c>
    </row>
    <row r="3195" spans="1:10" x14ac:dyDescent="0.3">
      <c r="A3195" t="s">
        <v>6779</v>
      </c>
      <c r="B3195">
        <v>124</v>
      </c>
      <c r="C3195">
        <v>1043487</v>
      </c>
      <c r="D3195" t="s">
        <v>3846</v>
      </c>
      <c r="E3195" t="s">
        <v>9223</v>
      </c>
      <c r="F3195" t="s">
        <v>20</v>
      </c>
      <c r="G3195" t="s">
        <v>34</v>
      </c>
      <c r="I3195">
        <v>1998</v>
      </c>
      <c r="J3195">
        <v>7</v>
      </c>
    </row>
    <row r="3196" spans="1:10" x14ac:dyDescent="0.3">
      <c r="A3196" t="s">
        <v>9225</v>
      </c>
      <c r="B3196">
        <v>156</v>
      </c>
      <c r="C3196">
        <v>770629</v>
      </c>
      <c r="D3196" t="s">
        <v>1727</v>
      </c>
      <c r="E3196" t="s">
        <v>9228</v>
      </c>
      <c r="F3196" t="s">
        <v>7537</v>
      </c>
      <c r="G3196" t="s">
        <v>3548</v>
      </c>
      <c r="I3196">
        <v>2016</v>
      </c>
      <c r="J3196">
        <v>7.7</v>
      </c>
    </row>
    <row r="3197" spans="1:10" x14ac:dyDescent="0.3">
      <c r="A3197" t="s">
        <v>7063</v>
      </c>
      <c r="B3197">
        <v>84</v>
      </c>
      <c r="C3197">
        <v>11860839</v>
      </c>
      <c r="D3197" t="s">
        <v>2583</v>
      </c>
      <c r="E3197" t="s">
        <v>9231</v>
      </c>
      <c r="F3197" t="s">
        <v>20</v>
      </c>
      <c r="G3197" t="s">
        <v>21</v>
      </c>
      <c r="H3197">
        <v>9000000</v>
      </c>
      <c r="I3197">
        <v>2011</v>
      </c>
      <c r="J3197">
        <v>5.4</v>
      </c>
    </row>
    <row r="3198" spans="1:10" x14ac:dyDescent="0.3">
      <c r="A3198" t="s">
        <v>9233</v>
      </c>
      <c r="B3198">
        <v>300</v>
      </c>
      <c r="C3198">
        <v>454255</v>
      </c>
      <c r="D3198" t="s">
        <v>735</v>
      </c>
      <c r="E3198" t="s">
        <v>9235</v>
      </c>
      <c r="F3198" t="s">
        <v>7833</v>
      </c>
      <c r="G3198" t="s">
        <v>7834</v>
      </c>
      <c r="H3198">
        <v>400000000</v>
      </c>
      <c r="I3198">
        <v>2001</v>
      </c>
      <c r="J3198">
        <v>6.6</v>
      </c>
    </row>
    <row r="3199" spans="1:10" x14ac:dyDescent="0.3">
      <c r="A3199" t="s">
        <v>9237</v>
      </c>
      <c r="B3199">
        <v>120</v>
      </c>
      <c r="C3199">
        <v>349618</v>
      </c>
      <c r="D3199" t="s">
        <v>3960</v>
      </c>
      <c r="E3199" t="s">
        <v>9238</v>
      </c>
      <c r="F3199" t="s">
        <v>20</v>
      </c>
      <c r="G3199" t="s">
        <v>4364</v>
      </c>
      <c r="H3199">
        <v>9000000</v>
      </c>
      <c r="I3199">
        <v>1990</v>
      </c>
      <c r="J3199">
        <v>6.1</v>
      </c>
    </row>
    <row r="3200" spans="1:10" x14ac:dyDescent="0.3">
      <c r="A3200" t="s">
        <v>9239</v>
      </c>
      <c r="B3200">
        <v>98</v>
      </c>
      <c r="D3200" t="s">
        <v>1099</v>
      </c>
      <c r="E3200" t="s">
        <v>9241</v>
      </c>
      <c r="F3200" t="s">
        <v>965</v>
      </c>
      <c r="G3200" t="s">
        <v>966</v>
      </c>
      <c r="I3200">
        <v>2014</v>
      </c>
      <c r="J3200">
        <v>6.1</v>
      </c>
    </row>
    <row r="3201" spans="1:10" x14ac:dyDescent="0.3">
      <c r="A3201" t="s">
        <v>6752</v>
      </c>
      <c r="B3201">
        <v>121</v>
      </c>
      <c r="C3201">
        <v>112935</v>
      </c>
      <c r="D3201" t="s">
        <v>2190</v>
      </c>
      <c r="E3201" t="s">
        <v>9243</v>
      </c>
      <c r="F3201" t="s">
        <v>20</v>
      </c>
      <c r="G3201" t="s">
        <v>34</v>
      </c>
      <c r="H3201">
        <v>9000000</v>
      </c>
      <c r="I3201">
        <v>2002</v>
      </c>
      <c r="J3201">
        <v>7.6</v>
      </c>
    </row>
    <row r="3202" spans="1:10" x14ac:dyDescent="0.3">
      <c r="A3202" t="s">
        <v>9245</v>
      </c>
      <c r="B3202">
        <v>97</v>
      </c>
      <c r="C3202">
        <v>883887</v>
      </c>
      <c r="D3202" t="s">
        <v>2190</v>
      </c>
      <c r="E3202" t="s">
        <v>9247</v>
      </c>
      <c r="F3202" t="s">
        <v>20</v>
      </c>
      <c r="G3202" t="s">
        <v>21</v>
      </c>
      <c r="H3202">
        <v>9000000</v>
      </c>
      <c r="I3202">
        <v>2009</v>
      </c>
      <c r="J3202">
        <v>6.2</v>
      </c>
    </row>
    <row r="3203" spans="1:10" x14ac:dyDescent="0.3">
      <c r="A3203" t="s">
        <v>7766</v>
      </c>
      <c r="B3203">
        <v>86</v>
      </c>
      <c r="C3203">
        <v>13751</v>
      </c>
      <c r="D3203" t="s">
        <v>4396</v>
      </c>
      <c r="E3203" t="s">
        <v>9250</v>
      </c>
      <c r="F3203" t="s">
        <v>20</v>
      </c>
      <c r="G3203" t="s">
        <v>251</v>
      </c>
      <c r="H3203">
        <v>11400000</v>
      </c>
      <c r="I3203">
        <v>2006</v>
      </c>
      <c r="J3203">
        <v>6.6</v>
      </c>
    </row>
    <row r="3204" spans="1:10" x14ac:dyDescent="0.3">
      <c r="A3204" t="s">
        <v>9252</v>
      </c>
      <c r="B3204">
        <v>45</v>
      </c>
      <c r="C3204">
        <v>145109</v>
      </c>
      <c r="D3204" t="s">
        <v>1424</v>
      </c>
      <c r="E3204" t="s">
        <v>9255</v>
      </c>
      <c r="F3204" t="s">
        <v>9256</v>
      </c>
      <c r="G3204" t="s">
        <v>4713</v>
      </c>
      <c r="H3204">
        <v>45000000</v>
      </c>
      <c r="I3204">
        <v>2008</v>
      </c>
      <c r="J3204">
        <v>7.3</v>
      </c>
    </row>
    <row r="3205" spans="1:10" x14ac:dyDescent="0.3">
      <c r="A3205" t="s">
        <v>9257</v>
      </c>
      <c r="B3205">
        <v>97</v>
      </c>
      <c r="C3205">
        <v>1046166</v>
      </c>
      <c r="D3205" t="s">
        <v>4042</v>
      </c>
      <c r="E3205" t="s">
        <v>9258</v>
      </c>
      <c r="F3205" t="s">
        <v>20</v>
      </c>
      <c r="G3205" t="s">
        <v>520</v>
      </c>
      <c r="H3205">
        <v>9000000</v>
      </c>
      <c r="I3205">
        <v>2005</v>
      </c>
      <c r="J3205">
        <v>4.2</v>
      </c>
    </row>
    <row r="3206" spans="1:10" x14ac:dyDescent="0.3">
      <c r="A3206" t="s">
        <v>7345</v>
      </c>
      <c r="B3206">
        <v>102</v>
      </c>
      <c r="D3206" t="s">
        <v>1403</v>
      </c>
      <c r="E3206" t="s">
        <v>9260</v>
      </c>
      <c r="F3206" t="s">
        <v>20</v>
      </c>
      <c r="G3206" t="s">
        <v>34</v>
      </c>
      <c r="I3206">
        <v>2009</v>
      </c>
      <c r="J3206">
        <v>7.1</v>
      </c>
    </row>
    <row r="3207" spans="1:10" x14ac:dyDescent="0.3">
      <c r="A3207" t="s">
        <v>9262</v>
      </c>
      <c r="B3207">
        <v>105</v>
      </c>
      <c r="C3207">
        <v>2874</v>
      </c>
      <c r="D3207" t="s">
        <v>2190</v>
      </c>
      <c r="E3207" t="s">
        <v>9264</v>
      </c>
      <c r="F3207" t="s">
        <v>965</v>
      </c>
      <c r="G3207" t="s">
        <v>966</v>
      </c>
      <c r="I3207">
        <v>2009</v>
      </c>
      <c r="J3207">
        <v>6</v>
      </c>
    </row>
    <row r="3208" spans="1:10" x14ac:dyDescent="0.3">
      <c r="A3208" t="s">
        <v>9266</v>
      </c>
      <c r="B3208">
        <v>103</v>
      </c>
      <c r="D3208" t="s">
        <v>146</v>
      </c>
      <c r="E3208" t="s">
        <v>9267</v>
      </c>
      <c r="F3208" t="s">
        <v>20</v>
      </c>
      <c r="G3208" t="s">
        <v>21</v>
      </c>
      <c r="H3208">
        <v>9000000</v>
      </c>
      <c r="I3208">
        <v>2009</v>
      </c>
      <c r="J3208">
        <v>6.5</v>
      </c>
    </row>
    <row r="3209" spans="1:10" x14ac:dyDescent="0.3">
      <c r="A3209" t="s">
        <v>9268</v>
      </c>
      <c r="B3209">
        <v>93</v>
      </c>
      <c r="C3209">
        <v>174635000</v>
      </c>
      <c r="D3209" t="s">
        <v>2674</v>
      </c>
      <c r="E3209" t="s">
        <v>9269</v>
      </c>
      <c r="F3209" t="s">
        <v>20</v>
      </c>
      <c r="G3209" t="s">
        <v>251</v>
      </c>
      <c r="H3209">
        <v>8800000</v>
      </c>
      <c r="I3209">
        <v>1986</v>
      </c>
      <c r="J3209">
        <v>6.5</v>
      </c>
    </row>
    <row r="3210" spans="1:10" x14ac:dyDescent="0.3">
      <c r="A3210" t="s">
        <v>9271</v>
      </c>
      <c r="B3210">
        <v>76</v>
      </c>
      <c r="D3210" t="s">
        <v>9273</v>
      </c>
      <c r="E3210" t="s">
        <v>9274</v>
      </c>
      <c r="F3210" t="s">
        <v>20</v>
      </c>
      <c r="G3210" t="s">
        <v>34</v>
      </c>
      <c r="I3210">
        <v>2010</v>
      </c>
      <c r="J3210">
        <v>5.7</v>
      </c>
    </row>
    <row r="3211" spans="1:10" x14ac:dyDescent="0.3">
      <c r="A3211" t="s">
        <v>9275</v>
      </c>
      <c r="B3211">
        <v>90</v>
      </c>
      <c r="D3211" t="s">
        <v>3158</v>
      </c>
      <c r="E3211" t="s">
        <v>9276</v>
      </c>
      <c r="F3211" t="s">
        <v>20</v>
      </c>
      <c r="G3211" t="s">
        <v>34</v>
      </c>
      <c r="H3211">
        <v>8800000</v>
      </c>
      <c r="I3211">
        <v>2004</v>
      </c>
      <c r="J3211">
        <v>6.1</v>
      </c>
    </row>
    <row r="3212" spans="1:10" x14ac:dyDescent="0.3">
      <c r="A3212" t="s">
        <v>9277</v>
      </c>
      <c r="B3212">
        <v>122</v>
      </c>
      <c r="D3212" t="s">
        <v>1290</v>
      </c>
      <c r="E3212" t="s">
        <v>9279</v>
      </c>
      <c r="F3212" t="s">
        <v>20</v>
      </c>
      <c r="G3212" t="s">
        <v>251</v>
      </c>
      <c r="H3212">
        <v>9000000</v>
      </c>
      <c r="I3212">
        <v>2010</v>
      </c>
      <c r="J3212">
        <v>7.1</v>
      </c>
    </row>
    <row r="3213" spans="1:10" x14ac:dyDescent="0.3">
      <c r="A3213" t="s">
        <v>9281</v>
      </c>
      <c r="B3213">
        <v>127</v>
      </c>
      <c r="C3213">
        <v>171320</v>
      </c>
      <c r="D3213" t="s">
        <v>1272</v>
      </c>
      <c r="E3213" t="s">
        <v>9282</v>
      </c>
      <c r="F3213" t="s">
        <v>965</v>
      </c>
      <c r="G3213" t="s">
        <v>966</v>
      </c>
      <c r="I3213">
        <v>2011</v>
      </c>
      <c r="J3213">
        <v>7.3</v>
      </c>
    </row>
    <row r="3214" spans="1:10" x14ac:dyDescent="0.3">
      <c r="A3214" t="s">
        <v>9283</v>
      </c>
      <c r="B3214">
        <v>84</v>
      </c>
      <c r="C3214">
        <v>14373825</v>
      </c>
      <c r="D3214" t="s">
        <v>1451</v>
      </c>
      <c r="E3214" t="s">
        <v>9284</v>
      </c>
      <c r="F3214" t="s">
        <v>20</v>
      </c>
      <c r="G3214" t="s">
        <v>21</v>
      </c>
      <c r="H3214">
        <v>8600000</v>
      </c>
      <c r="I3214">
        <v>2007</v>
      </c>
      <c r="J3214">
        <v>6.5</v>
      </c>
    </row>
    <row r="3215" spans="1:10" x14ac:dyDescent="0.3">
      <c r="A3215" t="s">
        <v>9288</v>
      </c>
      <c r="B3215">
        <v>96</v>
      </c>
      <c r="C3215">
        <v>162</v>
      </c>
      <c r="D3215" t="s">
        <v>227</v>
      </c>
      <c r="E3215" t="s">
        <v>9289</v>
      </c>
      <c r="F3215" t="s">
        <v>20</v>
      </c>
      <c r="G3215" t="s">
        <v>7834</v>
      </c>
      <c r="H3215">
        <v>9000000</v>
      </c>
      <c r="I3215">
        <v>2014</v>
      </c>
      <c r="J3215">
        <v>5.7</v>
      </c>
    </row>
    <row r="3216" spans="1:10" x14ac:dyDescent="0.3">
      <c r="A3216" t="s">
        <v>877</v>
      </c>
      <c r="B3216">
        <v>97</v>
      </c>
      <c r="C3216">
        <v>32222567</v>
      </c>
      <c r="D3216" t="s">
        <v>595</v>
      </c>
      <c r="E3216" t="s">
        <v>9291</v>
      </c>
      <c r="F3216" t="s">
        <v>20</v>
      </c>
      <c r="G3216" t="s">
        <v>21</v>
      </c>
      <c r="I3216">
        <v>1987</v>
      </c>
      <c r="J3216">
        <v>7.2</v>
      </c>
    </row>
    <row r="3217" spans="1:10" x14ac:dyDescent="0.3">
      <c r="A3217" t="s">
        <v>3081</v>
      </c>
      <c r="B3217">
        <v>112</v>
      </c>
      <c r="C3217">
        <v>39462438</v>
      </c>
      <c r="D3217" t="s">
        <v>4790</v>
      </c>
      <c r="E3217" t="s">
        <v>9292</v>
      </c>
      <c r="F3217" t="s">
        <v>20</v>
      </c>
      <c r="G3217" t="s">
        <v>21</v>
      </c>
      <c r="H3217">
        <v>7000000</v>
      </c>
      <c r="I3217">
        <v>2009</v>
      </c>
      <c r="J3217">
        <v>7.3</v>
      </c>
    </row>
    <row r="3218" spans="1:10" x14ac:dyDescent="0.3">
      <c r="A3218" t="s">
        <v>9294</v>
      </c>
      <c r="B3218">
        <v>125</v>
      </c>
      <c r="C3218">
        <v>29200000</v>
      </c>
      <c r="D3218" t="s">
        <v>4790</v>
      </c>
      <c r="E3218" t="s">
        <v>9296</v>
      </c>
      <c r="F3218" t="s">
        <v>20</v>
      </c>
      <c r="G3218" t="s">
        <v>21</v>
      </c>
      <c r="H3218">
        <v>8500000</v>
      </c>
      <c r="I3218">
        <v>1979</v>
      </c>
      <c r="J3218">
        <v>6.9</v>
      </c>
    </row>
    <row r="3219" spans="1:10" x14ac:dyDescent="0.3">
      <c r="A3219" t="s">
        <v>9298</v>
      </c>
      <c r="B3219">
        <v>96</v>
      </c>
      <c r="C3219">
        <v>21564616</v>
      </c>
      <c r="D3219" t="s">
        <v>1099</v>
      </c>
      <c r="E3219" t="s">
        <v>9299</v>
      </c>
      <c r="F3219" t="s">
        <v>20</v>
      </c>
      <c r="G3219" t="s">
        <v>21</v>
      </c>
      <c r="H3219">
        <v>8500000</v>
      </c>
      <c r="I3219">
        <v>2013</v>
      </c>
      <c r="J3219">
        <v>5</v>
      </c>
    </row>
    <row r="3220" spans="1:10" x14ac:dyDescent="0.3">
      <c r="A3220" t="s">
        <v>9300</v>
      </c>
      <c r="B3220">
        <v>98</v>
      </c>
      <c r="D3220" t="s">
        <v>8303</v>
      </c>
      <c r="E3220" t="s">
        <v>9302</v>
      </c>
      <c r="F3220" t="s">
        <v>20</v>
      </c>
      <c r="G3220" t="s">
        <v>966</v>
      </c>
      <c r="H3220">
        <v>9000000</v>
      </c>
      <c r="I3220">
        <v>1968</v>
      </c>
      <c r="J3220">
        <v>5.9</v>
      </c>
    </row>
    <row r="3221" spans="1:10" x14ac:dyDescent="0.3">
      <c r="A3221" t="s">
        <v>9304</v>
      </c>
      <c r="B3221">
        <v>92</v>
      </c>
      <c r="D3221" t="s">
        <v>5642</v>
      </c>
      <c r="E3221" t="s">
        <v>9307</v>
      </c>
      <c r="F3221" t="s">
        <v>20</v>
      </c>
      <c r="G3221" t="s">
        <v>7489</v>
      </c>
      <c r="H3221">
        <v>60000000</v>
      </c>
      <c r="I3221">
        <v>1990</v>
      </c>
      <c r="J3221">
        <v>6.7</v>
      </c>
    </row>
    <row r="3222" spans="1:10" x14ac:dyDescent="0.3">
      <c r="A3222" t="s">
        <v>4978</v>
      </c>
      <c r="B3222">
        <v>103</v>
      </c>
      <c r="C3222">
        <v>14879556</v>
      </c>
      <c r="D3222" t="s">
        <v>1649</v>
      </c>
      <c r="E3222" t="s">
        <v>9309</v>
      </c>
      <c r="F3222" t="s">
        <v>20</v>
      </c>
      <c r="G3222" t="s">
        <v>21</v>
      </c>
      <c r="H3222">
        <v>8000000</v>
      </c>
      <c r="I3222">
        <v>1999</v>
      </c>
      <c r="J3222">
        <v>7.3</v>
      </c>
    </row>
    <row r="3223" spans="1:10" x14ac:dyDescent="0.3">
      <c r="A3223" t="s">
        <v>6180</v>
      </c>
      <c r="B3223">
        <v>122</v>
      </c>
      <c r="C3223">
        <v>13569248</v>
      </c>
      <c r="D3223" t="s">
        <v>2190</v>
      </c>
      <c r="E3223" t="s">
        <v>9311</v>
      </c>
      <c r="F3223" t="s">
        <v>20</v>
      </c>
      <c r="G3223" t="s">
        <v>21</v>
      </c>
      <c r="I3223">
        <v>2006</v>
      </c>
      <c r="J3223">
        <v>7.6</v>
      </c>
    </row>
    <row r="3224" spans="1:10" x14ac:dyDescent="0.3">
      <c r="A3224" t="s">
        <v>9312</v>
      </c>
      <c r="B3224">
        <v>101</v>
      </c>
      <c r="C3224">
        <v>34017854</v>
      </c>
      <c r="D3224" t="s">
        <v>1099</v>
      </c>
      <c r="E3224" t="s">
        <v>9313</v>
      </c>
      <c r="F3224" t="s">
        <v>20</v>
      </c>
      <c r="G3224" t="s">
        <v>21</v>
      </c>
      <c r="H3224">
        <v>8500000</v>
      </c>
      <c r="I3224">
        <v>2015</v>
      </c>
      <c r="J3224">
        <v>6.5</v>
      </c>
    </row>
    <row r="3225" spans="1:10" x14ac:dyDescent="0.3">
      <c r="A3225" t="s">
        <v>7210</v>
      </c>
      <c r="B3225">
        <v>104</v>
      </c>
      <c r="C3225">
        <v>4273372</v>
      </c>
      <c r="D3225" t="s">
        <v>4790</v>
      </c>
      <c r="E3225" t="s">
        <v>9315</v>
      </c>
      <c r="F3225" t="s">
        <v>20</v>
      </c>
      <c r="G3225" t="s">
        <v>21</v>
      </c>
      <c r="H3225">
        <v>22000000</v>
      </c>
      <c r="I3225">
        <v>2001</v>
      </c>
      <c r="J3225">
        <v>2.1</v>
      </c>
    </row>
    <row r="3226" spans="1:10" x14ac:dyDescent="0.3">
      <c r="A3226" t="s">
        <v>9317</v>
      </c>
      <c r="B3226">
        <v>101</v>
      </c>
      <c r="D3226" t="s">
        <v>3805</v>
      </c>
      <c r="E3226" t="s">
        <v>9318</v>
      </c>
      <c r="F3226" t="s">
        <v>20</v>
      </c>
      <c r="G3226" t="s">
        <v>21</v>
      </c>
      <c r="H3226">
        <v>9000000</v>
      </c>
      <c r="I3226">
        <v>2013</v>
      </c>
      <c r="J3226">
        <v>5.3</v>
      </c>
    </row>
    <row r="3227" spans="1:10" x14ac:dyDescent="0.3">
      <c r="A3227" t="s">
        <v>9320</v>
      </c>
      <c r="B3227">
        <v>135</v>
      </c>
      <c r="D3227" t="s">
        <v>526</v>
      </c>
      <c r="E3227" t="s">
        <v>9323</v>
      </c>
      <c r="F3227" t="s">
        <v>7537</v>
      </c>
      <c r="G3227" t="s">
        <v>3548</v>
      </c>
      <c r="H3227">
        <v>8000000</v>
      </c>
      <c r="I3227">
        <v>2003</v>
      </c>
      <c r="J3227">
        <v>7.2</v>
      </c>
    </row>
    <row r="3228" spans="1:10" x14ac:dyDescent="0.3">
      <c r="A3228" t="s">
        <v>8417</v>
      </c>
      <c r="B3228">
        <v>119</v>
      </c>
      <c r="C3228">
        <v>4440055</v>
      </c>
      <c r="D3228" t="s">
        <v>3919</v>
      </c>
      <c r="E3228" t="s">
        <v>9324</v>
      </c>
      <c r="F3228" t="s">
        <v>20</v>
      </c>
      <c r="G3228" t="s">
        <v>34</v>
      </c>
      <c r="H3228">
        <v>8500000</v>
      </c>
      <c r="I3228">
        <v>2009</v>
      </c>
      <c r="J3228">
        <v>7</v>
      </c>
    </row>
    <row r="3229" spans="1:10" x14ac:dyDescent="0.3">
      <c r="A3229" t="s">
        <v>8654</v>
      </c>
      <c r="B3229">
        <v>128</v>
      </c>
      <c r="C3229">
        <v>4018695</v>
      </c>
      <c r="D3229" t="s">
        <v>1201</v>
      </c>
      <c r="E3229" t="s">
        <v>9327</v>
      </c>
      <c r="F3229" t="s">
        <v>3497</v>
      </c>
      <c r="G3229" t="s">
        <v>3498</v>
      </c>
      <c r="H3229">
        <v>12000000</v>
      </c>
      <c r="I3229">
        <v>2010</v>
      </c>
      <c r="J3229">
        <v>8</v>
      </c>
    </row>
    <row r="3230" spans="1:10" x14ac:dyDescent="0.3">
      <c r="A3230" t="s">
        <v>6771</v>
      </c>
      <c r="B3230">
        <v>106</v>
      </c>
      <c r="C3230">
        <v>6262942</v>
      </c>
      <c r="D3230" t="s">
        <v>688</v>
      </c>
      <c r="E3230" t="s">
        <v>9329</v>
      </c>
      <c r="F3230" t="s">
        <v>20</v>
      </c>
      <c r="G3230" t="s">
        <v>21</v>
      </c>
      <c r="H3230">
        <v>9000000</v>
      </c>
      <c r="I3230">
        <v>2013</v>
      </c>
      <c r="J3230">
        <v>6.9</v>
      </c>
    </row>
    <row r="3231" spans="1:10" x14ac:dyDescent="0.3">
      <c r="A3231" t="s">
        <v>9330</v>
      </c>
      <c r="B3231">
        <v>126</v>
      </c>
      <c r="C3231">
        <v>1997807</v>
      </c>
      <c r="D3231" t="s">
        <v>1201</v>
      </c>
      <c r="E3231" t="s">
        <v>9332</v>
      </c>
      <c r="F3231" t="s">
        <v>20</v>
      </c>
      <c r="G3231" t="s">
        <v>21</v>
      </c>
      <c r="H3231">
        <v>8000000</v>
      </c>
      <c r="I3231">
        <v>1999</v>
      </c>
      <c r="J3231">
        <v>7.1</v>
      </c>
    </row>
    <row r="3232" spans="1:10" x14ac:dyDescent="0.3">
      <c r="A3232" t="s">
        <v>9334</v>
      </c>
      <c r="B3232">
        <v>128</v>
      </c>
      <c r="C3232">
        <v>1207007</v>
      </c>
      <c r="D3232" t="s">
        <v>936</v>
      </c>
      <c r="E3232" t="s">
        <v>9336</v>
      </c>
      <c r="F3232" t="s">
        <v>3497</v>
      </c>
      <c r="G3232" t="s">
        <v>3498</v>
      </c>
      <c r="I3232">
        <v>2007</v>
      </c>
      <c r="J3232">
        <v>7.3</v>
      </c>
    </row>
    <row r="3233" spans="1:10" x14ac:dyDescent="0.3">
      <c r="A3233" t="s">
        <v>9337</v>
      </c>
      <c r="B3233">
        <v>127</v>
      </c>
      <c r="C3233">
        <v>1829142</v>
      </c>
      <c r="D3233" t="s">
        <v>2183</v>
      </c>
      <c r="E3233" t="s">
        <v>9340</v>
      </c>
      <c r="F3233" t="s">
        <v>20</v>
      </c>
      <c r="G3233" t="s">
        <v>4874</v>
      </c>
      <c r="I3233">
        <v>2006</v>
      </c>
      <c r="J3233">
        <v>7.5</v>
      </c>
    </row>
    <row r="3234" spans="1:10" x14ac:dyDescent="0.3">
      <c r="A3234" t="s">
        <v>9342</v>
      </c>
      <c r="B3234">
        <v>160</v>
      </c>
      <c r="C3234">
        <v>3827466</v>
      </c>
      <c r="D3234" t="s">
        <v>2225</v>
      </c>
      <c r="E3234" t="s">
        <v>9345</v>
      </c>
      <c r="F3234" t="s">
        <v>3497</v>
      </c>
      <c r="G3234" t="s">
        <v>3498</v>
      </c>
      <c r="I3234">
        <v>2013</v>
      </c>
      <c r="J3234">
        <v>6.9</v>
      </c>
    </row>
    <row r="3235" spans="1:10" x14ac:dyDescent="0.3">
      <c r="A3235" t="s">
        <v>9347</v>
      </c>
      <c r="B3235">
        <v>171</v>
      </c>
      <c r="D3235" t="s">
        <v>3794</v>
      </c>
      <c r="E3235" t="s">
        <v>9350</v>
      </c>
      <c r="F3235" t="s">
        <v>20</v>
      </c>
      <c r="G3235" t="s">
        <v>21</v>
      </c>
      <c r="H3235">
        <v>7623000</v>
      </c>
      <c r="I3235">
        <v>1951</v>
      </c>
      <c r="J3235">
        <v>7.2</v>
      </c>
    </row>
    <row r="3236" spans="1:10" x14ac:dyDescent="0.3">
      <c r="A3236" t="s">
        <v>8705</v>
      </c>
      <c r="B3236">
        <v>150</v>
      </c>
      <c r="C3236">
        <v>140244</v>
      </c>
      <c r="D3236" t="s">
        <v>9352</v>
      </c>
      <c r="E3236" t="s">
        <v>9353</v>
      </c>
      <c r="F3236" t="s">
        <v>20</v>
      </c>
      <c r="G3236" t="s">
        <v>21</v>
      </c>
      <c r="H3236">
        <v>8500000</v>
      </c>
      <c r="I3236">
        <v>2008</v>
      </c>
      <c r="J3236">
        <v>6.7</v>
      </c>
    </row>
    <row r="3237" spans="1:10" x14ac:dyDescent="0.3">
      <c r="A3237" t="s">
        <v>9354</v>
      </c>
      <c r="B3237">
        <v>122</v>
      </c>
      <c r="D3237" t="s">
        <v>87</v>
      </c>
      <c r="E3237" t="s">
        <v>9357</v>
      </c>
      <c r="F3237" t="s">
        <v>9359</v>
      </c>
      <c r="G3237" t="s">
        <v>9360</v>
      </c>
      <c r="H3237">
        <v>8300000</v>
      </c>
      <c r="I3237">
        <v>2006</v>
      </c>
      <c r="J3237">
        <v>6</v>
      </c>
    </row>
    <row r="3238" spans="1:10" x14ac:dyDescent="0.3">
      <c r="A3238" t="s">
        <v>1159</v>
      </c>
      <c r="B3238">
        <v>178</v>
      </c>
      <c r="C3238">
        <v>107930000</v>
      </c>
      <c r="D3238" t="s">
        <v>1272</v>
      </c>
      <c r="E3238" t="s">
        <v>9361</v>
      </c>
      <c r="F3238" t="s">
        <v>20</v>
      </c>
      <c r="G3238" t="s">
        <v>21</v>
      </c>
      <c r="H3238">
        <v>8000000</v>
      </c>
      <c r="I3238">
        <v>1994</v>
      </c>
      <c r="J3238">
        <v>8.9</v>
      </c>
    </row>
    <row r="3239" spans="1:10" x14ac:dyDescent="0.3">
      <c r="A3239" t="s">
        <v>9362</v>
      </c>
      <c r="B3239">
        <v>95</v>
      </c>
      <c r="C3239">
        <v>76657000</v>
      </c>
      <c r="D3239" t="s">
        <v>3583</v>
      </c>
      <c r="E3239" t="s">
        <v>9364</v>
      </c>
      <c r="F3239" t="s">
        <v>20</v>
      </c>
      <c r="G3239" t="s">
        <v>34</v>
      </c>
      <c r="I3239">
        <v>1979</v>
      </c>
      <c r="J3239">
        <v>7.7</v>
      </c>
    </row>
    <row r="3240" spans="1:10" x14ac:dyDescent="0.3">
      <c r="A3240" t="s">
        <v>9365</v>
      </c>
      <c r="B3240">
        <v>117</v>
      </c>
      <c r="C3240">
        <v>32279955</v>
      </c>
      <c r="D3240" t="s">
        <v>1392</v>
      </c>
      <c r="E3240" t="s">
        <v>9366</v>
      </c>
      <c r="F3240" t="s">
        <v>20</v>
      </c>
      <c r="G3240" t="s">
        <v>21</v>
      </c>
      <c r="H3240">
        <v>8500000</v>
      </c>
      <c r="I3240">
        <v>2014</v>
      </c>
      <c r="J3240">
        <v>7.9</v>
      </c>
    </row>
    <row r="3241" spans="1:10" x14ac:dyDescent="0.3">
      <c r="A3241" t="s">
        <v>3105</v>
      </c>
      <c r="B3241">
        <v>119</v>
      </c>
      <c r="C3241">
        <v>4992159</v>
      </c>
      <c r="D3241" t="s">
        <v>7608</v>
      </c>
      <c r="E3241" t="s">
        <v>9369</v>
      </c>
      <c r="F3241" t="s">
        <v>20</v>
      </c>
      <c r="G3241" t="s">
        <v>21</v>
      </c>
      <c r="H3241">
        <v>8550000</v>
      </c>
      <c r="I3241">
        <v>2004</v>
      </c>
      <c r="J3241">
        <v>5.6</v>
      </c>
    </row>
    <row r="3242" spans="1:10" x14ac:dyDescent="0.3">
      <c r="A3242" t="s">
        <v>4470</v>
      </c>
      <c r="B3242">
        <v>174</v>
      </c>
      <c r="C3242">
        <v>163214286</v>
      </c>
      <c r="D3242" t="s">
        <v>9371</v>
      </c>
      <c r="E3242" t="s">
        <v>9373</v>
      </c>
      <c r="F3242" t="s">
        <v>20</v>
      </c>
      <c r="G3242" t="s">
        <v>21</v>
      </c>
      <c r="H3242">
        <v>8200000</v>
      </c>
      <c r="I3242">
        <v>1965</v>
      </c>
      <c r="J3242">
        <v>8</v>
      </c>
    </row>
    <row r="3243" spans="1:10" x14ac:dyDescent="0.3">
      <c r="A3243" t="s">
        <v>573</v>
      </c>
      <c r="B3243">
        <v>111</v>
      </c>
      <c r="C3243">
        <v>69800000</v>
      </c>
      <c r="D3243" t="s">
        <v>2327</v>
      </c>
      <c r="E3243" t="s">
        <v>9376</v>
      </c>
      <c r="F3243" t="s">
        <v>20</v>
      </c>
      <c r="G3243" t="s">
        <v>21</v>
      </c>
      <c r="H3243">
        <v>8000000</v>
      </c>
      <c r="I3243">
        <v>1984</v>
      </c>
      <c r="J3243">
        <v>6.2</v>
      </c>
    </row>
    <row r="3244" spans="1:10" x14ac:dyDescent="0.3">
      <c r="A3244" t="s">
        <v>9378</v>
      </c>
      <c r="B3244">
        <v>101</v>
      </c>
      <c r="C3244">
        <v>59889948</v>
      </c>
      <c r="D3244" t="s">
        <v>1649</v>
      </c>
      <c r="E3244" t="s">
        <v>9380</v>
      </c>
      <c r="F3244" t="s">
        <v>20</v>
      </c>
      <c r="G3244" t="s">
        <v>21</v>
      </c>
      <c r="H3244">
        <v>8000000</v>
      </c>
      <c r="I3244">
        <v>2006</v>
      </c>
      <c r="J3244">
        <v>7.9</v>
      </c>
    </row>
    <row r="3245" spans="1:10" x14ac:dyDescent="0.3">
      <c r="A3245" t="s">
        <v>2482</v>
      </c>
      <c r="B3245">
        <v>89</v>
      </c>
      <c r="C3245">
        <v>52287414</v>
      </c>
      <c r="D3245" t="s">
        <v>4333</v>
      </c>
      <c r="E3245" t="s">
        <v>9383</v>
      </c>
      <c r="F3245" t="s">
        <v>20</v>
      </c>
      <c r="G3245" t="s">
        <v>21</v>
      </c>
      <c r="H3245">
        <v>8000000</v>
      </c>
      <c r="I3245">
        <v>1986</v>
      </c>
      <c r="J3245">
        <v>8.1</v>
      </c>
    </row>
    <row r="3246" spans="1:10" x14ac:dyDescent="0.3">
      <c r="A3246" t="s">
        <v>3308</v>
      </c>
      <c r="B3246">
        <v>113</v>
      </c>
      <c r="C3246">
        <v>45063889</v>
      </c>
      <c r="D3246" t="s">
        <v>2046</v>
      </c>
      <c r="E3246" t="s">
        <v>9386</v>
      </c>
      <c r="F3246" t="s">
        <v>20</v>
      </c>
      <c r="G3246" t="s">
        <v>34</v>
      </c>
      <c r="H3246">
        <v>8000000</v>
      </c>
      <c r="I3246">
        <v>2002</v>
      </c>
      <c r="J3246">
        <v>7.6</v>
      </c>
    </row>
    <row r="3247" spans="1:10" x14ac:dyDescent="0.3">
      <c r="A3247" t="s">
        <v>9388</v>
      </c>
      <c r="B3247">
        <v>95</v>
      </c>
      <c r="C3247">
        <v>40066497</v>
      </c>
      <c r="D3247" t="s">
        <v>3846</v>
      </c>
      <c r="E3247" t="s">
        <v>9391</v>
      </c>
      <c r="F3247" t="s">
        <v>20</v>
      </c>
      <c r="G3247" t="s">
        <v>21</v>
      </c>
      <c r="H3247">
        <v>8000000</v>
      </c>
      <c r="I3247">
        <v>2004</v>
      </c>
      <c r="J3247">
        <v>3.5</v>
      </c>
    </row>
    <row r="3248" spans="1:10" x14ac:dyDescent="0.3">
      <c r="A3248" t="s">
        <v>9393</v>
      </c>
      <c r="B3248">
        <v>112</v>
      </c>
      <c r="C3248">
        <v>36500000</v>
      </c>
      <c r="D3248" t="s">
        <v>1133</v>
      </c>
      <c r="E3248" t="s">
        <v>9394</v>
      </c>
      <c r="F3248" t="s">
        <v>20</v>
      </c>
      <c r="G3248" t="s">
        <v>21</v>
      </c>
      <c r="H3248">
        <v>8000000</v>
      </c>
      <c r="I3248">
        <v>1979</v>
      </c>
      <c r="J3248">
        <v>7.6</v>
      </c>
    </row>
    <row r="3249" spans="1:10" x14ac:dyDescent="0.3">
      <c r="A3249" t="s">
        <v>7952</v>
      </c>
      <c r="B3249">
        <v>109</v>
      </c>
      <c r="C3249">
        <v>27362712</v>
      </c>
      <c r="D3249" t="s">
        <v>3602</v>
      </c>
      <c r="E3249" t="s">
        <v>9395</v>
      </c>
      <c r="F3249" t="s">
        <v>20</v>
      </c>
      <c r="G3249" t="s">
        <v>21</v>
      </c>
      <c r="H3249">
        <v>8000000</v>
      </c>
      <c r="I3249">
        <v>2002</v>
      </c>
      <c r="J3249">
        <v>6.5</v>
      </c>
    </row>
    <row r="3250" spans="1:10" x14ac:dyDescent="0.3">
      <c r="A3250" t="s">
        <v>9396</v>
      </c>
      <c r="B3250">
        <v>108</v>
      </c>
      <c r="C3250">
        <v>34746109</v>
      </c>
      <c r="D3250" t="s">
        <v>9397</v>
      </c>
      <c r="E3250" t="s">
        <v>9398</v>
      </c>
      <c r="F3250" t="s">
        <v>20</v>
      </c>
      <c r="G3250" t="s">
        <v>21</v>
      </c>
      <c r="H3250">
        <v>8000000</v>
      </c>
      <c r="I3250">
        <v>1996</v>
      </c>
      <c r="J3250">
        <v>5.6</v>
      </c>
    </row>
    <row r="3251" spans="1:10" x14ac:dyDescent="0.3">
      <c r="A3251" t="s">
        <v>4982</v>
      </c>
      <c r="B3251">
        <v>100</v>
      </c>
      <c r="C3251">
        <v>34963967</v>
      </c>
      <c r="D3251" t="s">
        <v>936</v>
      </c>
      <c r="E3251" t="s">
        <v>9399</v>
      </c>
      <c r="F3251" t="s">
        <v>20</v>
      </c>
      <c r="G3251" t="s">
        <v>21</v>
      </c>
      <c r="H3251">
        <v>8000000</v>
      </c>
      <c r="I3251">
        <v>2011</v>
      </c>
      <c r="J3251">
        <v>7.7</v>
      </c>
    </row>
    <row r="3252" spans="1:10" x14ac:dyDescent="0.3">
      <c r="A3252" t="s">
        <v>9400</v>
      </c>
      <c r="B3252">
        <v>90</v>
      </c>
      <c r="C3252">
        <v>25926543</v>
      </c>
      <c r="D3252" t="s">
        <v>1959</v>
      </c>
      <c r="E3252" t="s">
        <v>9403</v>
      </c>
      <c r="F3252" t="s">
        <v>20</v>
      </c>
      <c r="G3252" t="s">
        <v>21</v>
      </c>
      <c r="H3252">
        <v>8000000</v>
      </c>
      <c r="I3252">
        <v>2008</v>
      </c>
      <c r="J3252">
        <v>5.2</v>
      </c>
    </row>
    <row r="3253" spans="1:10" x14ac:dyDescent="0.3">
      <c r="A3253" t="s">
        <v>9405</v>
      </c>
      <c r="B3253">
        <v>94</v>
      </c>
      <c r="C3253">
        <v>26049082</v>
      </c>
      <c r="D3253" t="s">
        <v>1106</v>
      </c>
      <c r="E3253" t="s">
        <v>9408</v>
      </c>
      <c r="F3253" t="s">
        <v>20</v>
      </c>
      <c r="G3253" t="s">
        <v>21</v>
      </c>
      <c r="H3253">
        <v>8000000</v>
      </c>
      <c r="I3253">
        <v>2014</v>
      </c>
      <c r="J3253">
        <v>6.1</v>
      </c>
    </row>
    <row r="3254" spans="1:10" x14ac:dyDescent="0.3">
      <c r="A3254" t="s">
        <v>9410</v>
      </c>
      <c r="B3254">
        <v>93</v>
      </c>
      <c r="D3254" t="s">
        <v>4206</v>
      </c>
      <c r="E3254" t="s">
        <v>9411</v>
      </c>
      <c r="F3254" t="s">
        <v>20</v>
      </c>
      <c r="G3254" t="s">
        <v>21</v>
      </c>
      <c r="H3254">
        <v>8000000</v>
      </c>
      <c r="I3254">
        <v>1981</v>
      </c>
      <c r="J3254">
        <v>5</v>
      </c>
    </row>
    <row r="3255" spans="1:10" x14ac:dyDescent="0.3">
      <c r="A3255" t="s">
        <v>9412</v>
      </c>
      <c r="B3255">
        <v>80</v>
      </c>
      <c r="D3255" t="s">
        <v>642</v>
      </c>
      <c r="E3255" t="s">
        <v>9415</v>
      </c>
      <c r="F3255" t="s">
        <v>20</v>
      </c>
      <c r="G3255" t="s">
        <v>21</v>
      </c>
      <c r="I3255">
        <v>2016</v>
      </c>
      <c r="J3255">
        <v>7.8</v>
      </c>
    </row>
    <row r="3256" spans="1:10" x14ac:dyDescent="0.3">
      <c r="A3256" t="s">
        <v>578</v>
      </c>
      <c r="B3256">
        <v>111</v>
      </c>
      <c r="C3256">
        <v>22551000</v>
      </c>
      <c r="D3256" t="s">
        <v>936</v>
      </c>
      <c r="E3256" t="s">
        <v>9417</v>
      </c>
      <c r="F3256" t="s">
        <v>20</v>
      </c>
      <c r="G3256" t="s">
        <v>34</v>
      </c>
      <c r="H3256">
        <v>8000000</v>
      </c>
      <c r="I3256">
        <v>1993</v>
      </c>
      <c r="J3256">
        <v>7.4</v>
      </c>
    </row>
    <row r="3257" spans="1:10" x14ac:dyDescent="0.3">
      <c r="A3257" t="s">
        <v>9418</v>
      </c>
      <c r="B3257">
        <v>142</v>
      </c>
      <c r="C3257">
        <v>22800000</v>
      </c>
      <c r="D3257" t="s">
        <v>30</v>
      </c>
      <c r="E3257" t="s">
        <v>9421</v>
      </c>
      <c r="F3257" t="s">
        <v>20</v>
      </c>
      <c r="G3257" t="s">
        <v>34</v>
      </c>
      <c r="H3257">
        <v>7000000</v>
      </c>
      <c r="I3257">
        <v>1969</v>
      </c>
      <c r="J3257">
        <v>6.8</v>
      </c>
    </row>
    <row r="3258" spans="1:10" x14ac:dyDescent="0.3">
      <c r="A3258" t="s">
        <v>3909</v>
      </c>
      <c r="B3258">
        <v>107</v>
      </c>
      <c r="C3258">
        <v>18090181</v>
      </c>
      <c r="D3258" t="s">
        <v>1727</v>
      </c>
      <c r="E3258" t="s">
        <v>9426</v>
      </c>
      <c r="F3258" t="s">
        <v>20</v>
      </c>
      <c r="G3258" t="s">
        <v>21</v>
      </c>
      <c r="H3258">
        <v>8000000</v>
      </c>
      <c r="I3258">
        <v>1994</v>
      </c>
      <c r="J3258">
        <v>6.4</v>
      </c>
    </row>
    <row r="3259" spans="1:10" x14ac:dyDescent="0.3">
      <c r="A3259" t="s">
        <v>3673</v>
      </c>
      <c r="B3259">
        <v>91</v>
      </c>
      <c r="C3259">
        <v>17843379</v>
      </c>
      <c r="D3259" t="s">
        <v>936</v>
      </c>
      <c r="E3259" t="s">
        <v>9428</v>
      </c>
      <c r="F3259" t="s">
        <v>20</v>
      </c>
      <c r="G3259" t="s">
        <v>21</v>
      </c>
      <c r="H3259">
        <v>8000000</v>
      </c>
      <c r="I3259">
        <v>1999</v>
      </c>
      <c r="J3259">
        <v>5.7</v>
      </c>
    </row>
    <row r="3260" spans="1:10" x14ac:dyDescent="0.3">
      <c r="A3260" t="s">
        <v>9430</v>
      </c>
      <c r="B3260">
        <v>112</v>
      </c>
      <c r="C3260">
        <v>18811135</v>
      </c>
      <c r="D3260" t="s">
        <v>2190</v>
      </c>
      <c r="E3260" t="s">
        <v>9432</v>
      </c>
      <c r="F3260" t="s">
        <v>20</v>
      </c>
      <c r="G3260" t="s">
        <v>21</v>
      </c>
      <c r="I3260">
        <v>2006</v>
      </c>
      <c r="J3260">
        <v>7.5</v>
      </c>
    </row>
    <row r="3261" spans="1:10" x14ac:dyDescent="0.3">
      <c r="A3261" t="s">
        <v>8305</v>
      </c>
      <c r="B3261">
        <v>82</v>
      </c>
      <c r="C3261">
        <v>17278980</v>
      </c>
      <c r="D3261" t="s">
        <v>678</v>
      </c>
      <c r="E3261" t="s">
        <v>9433</v>
      </c>
      <c r="F3261" t="s">
        <v>20</v>
      </c>
      <c r="G3261" t="s">
        <v>21</v>
      </c>
      <c r="H3261">
        <v>8000000</v>
      </c>
      <c r="I3261">
        <v>1998</v>
      </c>
      <c r="J3261">
        <v>6.7</v>
      </c>
    </row>
    <row r="3262" spans="1:10" x14ac:dyDescent="0.3">
      <c r="A3262" t="s">
        <v>9434</v>
      </c>
      <c r="B3262">
        <v>97</v>
      </c>
      <c r="C3262">
        <v>16699684</v>
      </c>
      <c r="D3262" t="s">
        <v>1106</v>
      </c>
      <c r="E3262" t="s">
        <v>9435</v>
      </c>
      <c r="F3262" t="s">
        <v>20</v>
      </c>
      <c r="G3262" t="s">
        <v>21</v>
      </c>
      <c r="H3262">
        <v>8000000</v>
      </c>
      <c r="I3262">
        <v>2009</v>
      </c>
      <c r="J3262">
        <v>5.6</v>
      </c>
    </row>
    <row r="3263" spans="1:10" x14ac:dyDescent="0.3">
      <c r="A3263" t="s">
        <v>9436</v>
      </c>
      <c r="B3263">
        <v>102</v>
      </c>
      <c r="C3263">
        <v>15047419</v>
      </c>
      <c r="D3263" t="s">
        <v>1272</v>
      </c>
      <c r="E3263" t="s">
        <v>9437</v>
      </c>
      <c r="F3263" t="s">
        <v>20</v>
      </c>
      <c r="G3263" t="s">
        <v>21</v>
      </c>
      <c r="H3263">
        <v>7000000</v>
      </c>
      <c r="I3263">
        <v>2000</v>
      </c>
      <c r="J3263">
        <v>7.6</v>
      </c>
    </row>
    <row r="3264" spans="1:10" x14ac:dyDescent="0.3">
      <c r="A3264" t="s">
        <v>5413</v>
      </c>
      <c r="B3264">
        <v>93</v>
      </c>
      <c r="C3264">
        <v>14015786</v>
      </c>
      <c r="D3264" t="s">
        <v>146</v>
      </c>
      <c r="E3264" t="s">
        <v>9438</v>
      </c>
      <c r="F3264" t="s">
        <v>20</v>
      </c>
      <c r="G3264" t="s">
        <v>21</v>
      </c>
      <c r="H3264">
        <v>5000000</v>
      </c>
      <c r="I3264">
        <v>2002</v>
      </c>
      <c r="J3264">
        <v>6.5</v>
      </c>
    </row>
    <row r="3265" spans="1:10" x14ac:dyDescent="0.3">
      <c r="A3265" t="s">
        <v>9439</v>
      </c>
      <c r="B3265">
        <v>116</v>
      </c>
      <c r="D3265" t="s">
        <v>287</v>
      </c>
      <c r="E3265" t="s">
        <v>9441</v>
      </c>
      <c r="F3265" t="s">
        <v>20</v>
      </c>
      <c r="G3265" t="s">
        <v>182</v>
      </c>
      <c r="H3265">
        <v>8000000</v>
      </c>
      <c r="I3265">
        <v>2006</v>
      </c>
      <c r="J3265">
        <v>7</v>
      </c>
    </row>
    <row r="3266" spans="1:10" x14ac:dyDescent="0.3">
      <c r="A3266" t="s">
        <v>9443</v>
      </c>
      <c r="B3266">
        <v>138</v>
      </c>
      <c r="C3266">
        <v>10269307</v>
      </c>
      <c r="D3266" t="s">
        <v>227</v>
      </c>
      <c r="E3266" t="s">
        <v>9444</v>
      </c>
      <c r="F3266" t="s">
        <v>20</v>
      </c>
      <c r="G3266" t="s">
        <v>21</v>
      </c>
      <c r="H3266">
        <v>8000000</v>
      </c>
      <c r="I3266">
        <v>2009</v>
      </c>
      <c r="J3266">
        <v>6.3</v>
      </c>
    </row>
    <row r="3267" spans="1:10" x14ac:dyDescent="0.3">
      <c r="A3267" t="s">
        <v>7457</v>
      </c>
      <c r="B3267">
        <v>117</v>
      </c>
      <c r="D3267" t="s">
        <v>146</v>
      </c>
      <c r="E3267" t="s">
        <v>9446</v>
      </c>
      <c r="F3267" t="s">
        <v>20</v>
      </c>
      <c r="G3267" t="s">
        <v>21</v>
      </c>
      <c r="H3267">
        <v>8300000</v>
      </c>
      <c r="I3267">
        <v>2009</v>
      </c>
      <c r="J3267">
        <v>6.4</v>
      </c>
    </row>
    <row r="3268" spans="1:10" x14ac:dyDescent="0.3">
      <c r="A3268" t="s">
        <v>9448</v>
      </c>
      <c r="B3268">
        <v>93</v>
      </c>
      <c r="C3268">
        <v>17536788</v>
      </c>
      <c r="D3268" t="s">
        <v>936</v>
      </c>
      <c r="E3268" t="s">
        <v>9450</v>
      </c>
      <c r="F3268" t="s">
        <v>20</v>
      </c>
      <c r="G3268" t="s">
        <v>21</v>
      </c>
      <c r="H3268">
        <v>8000000</v>
      </c>
      <c r="I3268">
        <v>2013</v>
      </c>
      <c r="J3268">
        <v>7.1</v>
      </c>
    </row>
    <row r="3269" spans="1:10" x14ac:dyDescent="0.3">
      <c r="A3269" t="s">
        <v>2385</v>
      </c>
      <c r="B3269">
        <v>92</v>
      </c>
      <c r="C3269">
        <v>58401464</v>
      </c>
      <c r="D3269" t="s">
        <v>1106</v>
      </c>
      <c r="E3269" t="s">
        <v>9452</v>
      </c>
      <c r="F3269" t="s">
        <v>20</v>
      </c>
      <c r="G3269" t="s">
        <v>21</v>
      </c>
      <c r="H3269">
        <v>8000000</v>
      </c>
      <c r="I3269">
        <v>2010</v>
      </c>
      <c r="J3269">
        <v>7.1</v>
      </c>
    </row>
    <row r="3270" spans="1:10" x14ac:dyDescent="0.3">
      <c r="A3270" t="s">
        <v>9454</v>
      </c>
      <c r="B3270">
        <v>110</v>
      </c>
      <c r="C3270">
        <v>8880705</v>
      </c>
      <c r="D3270" t="s">
        <v>936</v>
      </c>
      <c r="E3270" t="s">
        <v>9455</v>
      </c>
      <c r="F3270" t="s">
        <v>20</v>
      </c>
      <c r="G3270" t="s">
        <v>21</v>
      </c>
      <c r="I3270">
        <v>1994</v>
      </c>
      <c r="J3270">
        <v>6.5</v>
      </c>
    </row>
    <row r="3271" spans="1:10" x14ac:dyDescent="0.3">
      <c r="A3271" t="s">
        <v>5543</v>
      </c>
      <c r="B3271">
        <v>92</v>
      </c>
      <c r="C3271">
        <v>8279017</v>
      </c>
      <c r="D3271" t="s">
        <v>6894</v>
      </c>
      <c r="E3271" t="s">
        <v>9456</v>
      </c>
      <c r="F3271" t="s">
        <v>20</v>
      </c>
      <c r="G3271" t="s">
        <v>34</v>
      </c>
      <c r="H3271">
        <v>8000000</v>
      </c>
      <c r="I3271">
        <v>2000</v>
      </c>
      <c r="J3271">
        <v>6.9</v>
      </c>
    </row>
    <row r="3272" spans="1:10" x14ac:dyDescent="0.3">
      <c r="A3272" t="s">
        <v>7348</v>
      </c>
      <c r="B3272">
        <v>104</v>
      </c>
      <c r="C3272">
        <v>10106233</v>
      </c>
      <c r="D3272" t="s">
        <v>1649</v>
      </c>
      <c r="E3272" t="s">
        <v>9457</v>
      </c>
      <c r="F3272" t="s">
        <v>20</v>
      </c>
      <c r="G3272" t="s">
        <v>21</v>
      </c>
      <c r="H3272">
        <v>8000000</v>
      </c>
      <c r="I3272">
        <v>2011</v>
      </c>
      <c r="J3272">
        <v>5.4</v>
      </c>
    </row>
    <row r="3273" spans="1:10" x14ac:dyDescent="0.3">
      <c r="A3273" t="s">
        <v>387</v>
      </c>
      <c r="B3273">
        <v>98</v>
      </c>
      <c r="D3273" t="s">
        <v>1106</v>
      </c>
      <c r="E3273" t="s">
        <v>9458</v>
      </c>
      <c r="F3273" t="s">
        <v>20</v>
      </c>
      <c r="G3273" t="s">
        <v>21</v>
      </c>
      <c r="H3273">
        <v>8000000</v>
      </c>
      <c r="I3273">
        <v>1996</v>
      </c>
      <c r="J3273">
        <v>4.9000000000000004</v>
      </c>
    </row>
    <row r="3274" spans="1:10" x14ac:dyDescent="0.3">
      <c r="A3274" t="s">
        <v>6594</v>
      </c>
      <c r="B3274">
        <v>89</v>
      </c>
      <c r="C3274">
        <v>4692814</v>
      </c>
      <c r="D3274" t="s">
        <v>1099</v>
      </c>
      <c r="E3274" t="s">
        <v>9459</v>
      </c>
      <c r="F3274" t="s">
        <v>20</v>
      </c>
      <c r="G3274" t="s">
        <v>21</v>
      </c>
      <c r="H3274">
        <v>8000000</v>
      </c>
      <c r="I3274">
        <v>1999</v>
      </c>
      <c r="J3274">
        <v>5.0999999999999996</v>
      </c>
    </row>
    <row r="3275" spans="1:10" x14ac:dyDescent="0.3">
      <c r="A3275" t="s">
        <v>9460</v>
      </c>
      <c r="B3275">
        <v>92</v>
      </c>
      <c r="C3275">
        <v>5018450</v>
      </c>
      <c r="D3275" t="s">
        <v>2327</v>
      </c>
      <c r="E3275" t="s">
        <v>9461</v>
      </c>
      <c r="F3275" t="s">
        <v>20</v>
      </c>
      <c r="G3275" t="s">
        <v>21</v>
      </c>
      <c r="H3275">
        <v>8000000</v>
      </c>
      <c r="I3275">
        <v>2000</v>
      </c>
      <c r="J3275">
        <v>5.3</v>
      </c>
    </row>
    <row r="3276" spans="1:10" x14ac:dyDescent="0.3">
      <c r="A3276" t="s">
        <v>7457</v>
      </c>
      <c r="B3276">
        <v>140</v>
      </c>
      <c r="C3276">
        <v>25967000</v>
      </c>
      <c r="D3276" t="s">
        <v>146</v>
      </c>
      <c r="E3276" t="s">
        <v>9462</v>
      </c>
      <c r="F3276" t="s">
        <v>20</v>
      </c>
      <c r="G3276" t="s">
        <v>34</v>
      </c>
      <c r="I3276">
        <v>1992</v>
      </c>
      <c r="J3276">
        <v>7.5</v>
      </c>
    </row>
    <row r="3277" spans="1:10" x14ac:dyDescent="0.3">
      <c r="A3277" t="s">
        <v>9466</v>
      </c>
      <c r="B3277">
        <v>90</v>
      </c>
      <c r="C3277">
        <v>3442820</v>
      </c>
      <c r="D3277" t="s">
        <v>9467</v>
      </c>
      <c r="E3277" t="s">
        <v>9468</v>
      </c>
      <c r="F3277" t="s">
        <v>20</v>
      </c>
      <c r="G3277" t="s">
        <v>21</v>
      </c>
      <c r="H3277">
        <v>8000000</v>
      </c>
      <c r="I3277">
        <v>2015</v>
      </c>
      <c r="J3277">
        <v>7.3</v>
      </c>
    </row>
    <row r="3278" spans="1:10" x14ac:dyDescent="0.3">
      <c r="A3278" t="s">
        <v>6752</v>
      </c>
      <c r="B3278">
        <v>129</v>
      </c>
      <c r="C3278">
        <v>3205244</v>
      </c>
      <c r="D3278" t="s">
        <v>1649</v>
      </c>
      <c r="E3278" t="s">
        <v>9470</v>
      </c>
      <c r="F3278" t="s">
        <v>20</v>
      </c>
      <c r="G3278" t="s">
        <v>34</v>
      </c>
      <c r="H3278">
        <v>10000000</v>
      </c>
      <c r="I3278">
        <v>2010</v>
      </c>
      <c r="J3278">
        <v>7.3</v>
      </c>
    </row>
    <row r="3279" spans="1:10" x14ac:dyDescent="0.3">
      <c r="A3279" t="s">
        <v>9471</v>
      </c>
      <c r="B3279">
        <v>111</v>
      </c>
      <c r="C3279">
        <v>3076425</v>
      </c>
      <c r="D3279" t="s">
        <v>9472</v>
      </c>
      <c r="E3279" t="s">
        <v>9473</v>
      </c>
      <c r="F3279" t="s">
        <v>965</v>
      </c>
      <c r="G3279" t="s">
        <v>966</v>
      </c>
      <c r="H3279">
        <v>8000000</v>
      </c>
      <c r="I3279">
        <v>2002</v>
      </c>
      <c r="J3279">
        <v>7.1</v>
      </c>
    </row>
    <row r="3280" spans="1:10" x14ac:dyDescent="0.3">
      <c r="A3280" t="s">
        <v>7684</v>
      </c>
      <c r="B3280">
        <v>79</v>
      </c>
      <c r="C3280">
        <v>2275557</v>
      </c>
      <c r="D3280" t="s">
        <v>287</v>
      </c>
      <c r="E3280" t="s">
        <v>9475</v>
      </c>
      <c r="F3280" t="s">
        <v>20</v>
      </c>
      <c r="G3280" t="s">
        <v>21</v>
      </c>
      <c r="H3280">
        <v>8000000</v>
      </c>
      <c r="I3280">
        <v>1991</v>
      </c>
      <c r="J3280">
        <v>6</v>
      </c>
    </row>
    <row r="3281" spans="1:10" x14ac:dyDescent="0.3">
      <c r="A3281" t="s">
        <v>3112</v>
      </c>
      <c r="B3281">
        <v>104</v>
      </c>
      <c r="C3281">
        <v>1789892</v>
      </c>
      <c r="D3281" t="s">
        <v>678</v>
      </c>
      <c r="E3281" t="s">
        <v>9477</v>
      </c>
      <c r="F3281" t="s">
        <v>20</v>
      </c>
      <c r="G3281" t="s">
        <v>520</v>
      </c>
      <c r="H3281">
        <v>8000000</v>
      </c>
      <c r="I3281">
        <v>1998</v>
      </c>
      <c r="J3281">
        <v>6.6</v>
      </c>
    </row>
    <row r="3282" spans="1:10" x14ac:dyDescent="0.3">
      <c r="A3282" t="s">
        <v>9479</v>
      </c>
      <c r="B3282">
        <v>101</v>
      </c>
      <c r="C3282">
        <v>6350058</v>
      </c>
      <c r="D3282" t="s">
        <v>936</v>
      </c>
      <c r="E3282" t="s">
        <v>9480</v>
      </c>
      <c r="F3282" t="s">
        <v>20</v>
      </c>
      <c r="G3282" t="s">
        <v>21</v>
      </c>
      <c r="H3282">
        <v>8000000</v>
      </c>
      <c r="I3282">
        <v>2010</v>
      </c>
      <c r="J3282">
        <v>7.2</v>
      </c>
    </row>
    <row r="3283" spans="1:10" x14ac:dyDescent="0.3">
      <c r="A3283" t="s">
        <v>5851</v>
      </c>
      <c r="B3283">
        <v>113</v>
      </c>
      <c r="C3283">
        <v>1094798</v>
      </c>
      <c r="D3283" t="s">
        <v>1980</v>
      </c>
      <c r="E3283" t="s">
        <v>9482</v>
      </c>
      <c r="F3283" t="s">
        <v>20</v>
      </c>
      <c r="G3283" t="s">
        <v>34</v>
      </c>
      <c r="H3283">
        <v>7200000</v>
      </c>
      <c r="I3283">
        <v>2010</v>
      </c>
      <c r="J3283">
        <v>7.2</v>
      </c>
    </row>
    <row r="3284" spans="1:10" x14ac:dyDescent="0.3">
      <c r="A3284" t="s">
        <v>6941</v>
      </c>
      <c r="B3284">
        <v>92</v>
      </c>
      <c r="C3284">
        <v>1071240</v>
      </c>
      <c r="D3284" t="s">
        <v>1017</v>
      </c>
      <c r="E3284" t="s">
        <v>9483</v>
      </c>
      <c r="F3284" t="s">
        <v>20</v>
      </c>
      <c r="G3284" t="s">
        <v>34</v>
      </c>
      <c r="H3284">
        <v>8000000</v>
      </c>
      <c r="I3284">
        <v>2007</v>
      </c>
      <c r="J3284">
        <v>6.9</v>
      </c>
    </row>
    <row r="3285" spans="1:10" x14ac:dyDescent="0.3">
      <c r="A3285" t="s">
        <v>9485</v>
      </c>
      <c r="B3285">
        <v>106</v>
      </c>
      <c r="C3285">
        <v>532190</v>
      </c>
      <c r="D3285" t="s">
        <v>4274</v>
      </c>
      <c r="E3285" t="s">
        <v>9487</v>
      </c>
      <c r="F3285" t="s">
        <v>20</v>
      </c>
      <c r="G3285" t="s">
        <v>21</v>
      </c>
      <c r="H3285">
        <v>8000000</v>
      </c>
      <c r="I3285">
        <v>1997</v>
      </c>
      <c r="J3285">
        <v>6.8</v>
      </c>
    </row>
    <row r="3286" spans="1:10" x14ac:dyDescent="0.3">
      <c r="A3286" t="s">
        <v>9489</v>
      </c>
      <c r="B3286">
        <v>98</v>
      </c>
      <c r="D3286" t="s">
        <v>4333</v>
      </c>
      <c r="E3286" t="s">
        <v>9491</v>
      </c>
      <c r="F3286" t="s">
        <v>20</v>
      </c>
      <c r="G3286" t="s">
        <v>34</v>
      </c>
      <c r="H3286">
        <v>8000000</v>
      </c>
      <c r="I3286">
        <v>1983</v>
      </c>
      <c r="J3286">
        <v>4</v>
      </c>
    </row>
    <row r="3287" spans="1:10" x14ac:dyDescent="0.3">
      <c r="A3287" t="s">
        <v>9492</v>
      </c>
      <c r="B3287">
        <v>75</v>
      </c>
      <c r="C3287">
        <v>686383</v>
      </c>
      <c r="D3287" t="s">
        <v>428</v>
      </c>
      <c r="E3287" t="s">
        <v>9495</v>
      </c>
      <c r="F3287" t="s">
        <v>20</v>
      </c>
      <c r="G3287" t="s">
        <v>966</v>
      </c>
      <c r="H3287">
        <v>6500000</v>
      </c>
      <c r="I3287">
        <v>2009</v>
      </c>
      <c r="J3287">
        <v>7.7</v>
      </c>
    </row>
    <row r="3288" spans="1:10" x14ac:dyDescent="0.3">
      <c r="A3288" t="s">
        <v>9497</v>
      </c>
      <c r="B3288">
        <v>104</v>
      </c>
      <c r="C3288">
        <v>16168741</v>
      </c>
      <c r="D3288" t="s">
        <v>3846</v>
      </c>
      <c r="E3288" t="s">
        <v>9499</v>
      </c>
      <c r="F3288" t="s">
        <v>20</v>
      </c>
      <c r="G3288" t="s">
        <v>21</v>
      </c>
      <c r="H3288">
        <v>8000000</v>
      </c>
      <c r="I3288">
        <v>2013</v>
      </c>
      <c r="J3288">
        <v>7.4</v>
      </c>
    </row>
    <row r="3289" spans="1:10" x14ac:dyDescent="0.3">
      <c r="A3289" t="s">
        <v>9501</v>
      </c>
      <c r="B3289">
        <v>108</v>
      </c>
      <c r="C3289">
        <v>568695</v>
      </c>
      <c r="D3289" t="s">
        <v>5396</v>
      </c>
      <c r="E3289" t="s">
        <v>9502</v>
      </c>
      <c r="F3289" t="s">
        <v>20</v>
      </c>
      <c r="G3289" t="s">
        <v>21</v>
      </c>
      <c r="H3289">
        <v>8000000</v>
      </c>
      <c r="I3289">
        <v>2005</v>
      </c>
      <c r="J3289">
        <v>6.5</v>
      </c>
    </row>
    <row r="3290" spans="1:10" x14ac:dyDescent="0.3">
      <c r="A3290" t="s">
        <v>9503</v>
      </c>
      <c r="B3290">
        <v>99</v>
      </c>
      <c r="C3290">
        <v>398420</v>
      </c>
      <c r="D3290" t="s">
        <v>1272</v>
      </c>
      <c r="E3290" t="s">
        <v>9505</v>
      </c>
      <c r="F3290" t="s">
        <v>20</v>
      </c>
      <c r="G3290" t="s">
        <v>21</v>
      </c>
      <c r="H3290">
        <v>8000000</v>
      </c>
      <c r="I3290">
        <v>2007</v>
      </c>
      <c r="J3290">
        <v>6.4</v>
      </c>
    </row>
    <row r="3291" spans="1:10" x14ac:dyDescent="0.3">
      <c r="A3291" t="s">
        <v>9507</v>
      </c>
      <c r="B3291">
        <v>180</v>
      </c>
      <c r="D3291" t="s">
        <v>146</v>
      </c>
      <c r="E3291" t="s">
        <v>9508</v>
      </c>
      <c r="F3291" t="s">
        <v>20</v>
      </c>
      <c r="G3291" t="s">
        <v>34</v>
      </c>
      <c r="I3291">
        <v>2012</v>
      </c>
      <c r="J3291">
        <v>7.2</v>
      </c>
    </row>
    <row r="3292" spans="1:10" x14ac:dyDescent="0.3">
      <c r="A3292" t="s">
        <v>9509</v>
      </c>
      <c r="B3292">
        <v>109</v>
      </c>
      <c r="C3292">
        <v>336456</v>
      </c>
      <c r="D3292" t="s">
        <v>9510</v>
      </c>
      <c r="E3292" t="s">
        <v>9511</v>
      </c>
      <c r="F3292" t="s">
        <v>20</v>
      </c>
      <c r="G3292" t="s">
        <v>21</v>
      </c>
      <c r="H3292">
        <v>8000000</v>
      </c>
      <c r="I3292">
        <v>2003</v>
      </c>
      <c r="J3292">
        <v>5.6</v>
      </c>
    </row>
    <row r="3293" spans="1:10" x14ac:dyDescent="0.3">
      <c r="A3293" t="s">
        <v>4359</v>
      </c>
      <c r="B3293">
        <v>111</v>
      </c>
      <c r="C3293">
        <v>146083</v>
      </c>
      <c r="D3293" t="s">
        <v>3493</v>
      </c>
      <c r="E3293" t="s">
        <v>9512</v>
      </c>
      <c r="F3293" t="s">
        <v>20</v>
      </c>
      <c r="G3293" t="s">
        <v>34</v>
      </c>
      <c r="I3293">
        <v>1998</v>
      </c>
      <c r="J3293">
        <v>6.3</v>
      </c>
    </row>
    <row r="3294" spans="1:10" x14ac:dyDescent="0.3">
      <c r="A3294" t="s">
        <v>9513</v>
      </c>
      <c r="B3294">
        <v>93</v>
      </c>
      <c r="C3294">
        <v>298110</v>
      </c>
      <c r="D3294" t="s">
        <v>8425</v>
      </c>
      <c r="E3294" t="s">
        <v>9515</v>
      </c>
      <c r="F3294" t="s">
        <v>20</v>
      </c>
      <c r="G3294" t="s">
        <v>182</v>
      </c>
      <c r="H3294">
        <v>8000000</v>
      </c>
      <c r="I3294">
        <v>2006</v>
      </c>
      <c r="J3294">
        <v>6.8</v>
      </c>
    </row>
    <row r="3295" spans="1:10" x14ac:dyDescent="0.3">
      <c r="A3295" t="s">
        <v>3417</v>
      </c>
      <c r="B3295">
        <v>99</v>
      </c>
      <c r="C3295">
        <v>127144</v>
      </c>
      <c r="D3295" t="s">
        <v>936</v>
      </c>
      <c r="E3295" t="s">
        <v>9517</v>
      </c>
      <c r="F3295" t="s">
        <v>20</v>
      </c>
      <c r="G3295" t="s">
        <v>21</v>
      </c>
      <c r="H3295">
        <v>8000000</v>
      </c>
      <c r="I3295">
        <v>2005</v>
      </c>
      <c r="J3295">
        <v>5.5</v>
      </c>
    </row>
    <row r="3296" spans="1:10" x14ac:dyDescent="0.3">
      <c r="A3296" t="s">
        <v>4286</v>
      </c>
      <c r="B3296">
        <v>98</v>
      </c>
      <c r="C3296">
        <v>117190</v>
      </c>
      <c r="D3296" t="s">
        <v>1151</v>
      </c>
      <c r="E3296" t="s">
        <v>9518</v>
      </c>
      <c r="F3296" t="s">
        <v>20</v>
      </c>
      <c r="G3296" t="s">
        <v>34</v>
      </c>
      <c r="H3296">
        <v>8000000</v>
      </c>
      <c r="I3296">
        <v>2010</v>
      </c>
      <c r="J3296">
        <v>6.9</v>
      </c>
    </row>
    <row r="3297" spans="1:10" x14ac:dyDescent="0.3">
      <c r="A3297" t="s">
        <v>9519</v>
      </c>
      <c r="B3297">
        <v>95</v>
      </c>
      <c r="C3297">
        <v>108662</v>
      </c>
      <c r="D3297" t="s">
        <v>4185</v>
      </c>
      <c r="E3297" t="s">
        <v>9521</v>
      </c>
      <c r="F3297" t="s">
        <v>20</v>
      </c>
      <c r="G3297" t="s">
        <v>21</v>
      </c>
      <c r="H3297">
        <v>8000000</v>
      </c>
      <c r="I3297">
        <v>2008</v>
      </c>
      <c r="J3297">
        <v>6</v>
      </c>
    </row>
    <row r="3298" spans="1:10" x14ac:dyDescent="0.3">
      <c r="A3298" t="s">
        <v>9523</v>
      </c>
      <c r="B3298">
        <v>107</v>
      </c>
      <c r="C3298">
        <v>53481</v>
      </c>
      <c r="D3298" t="s">
        <v>1392</v>
      </c>
      <c r="E3298" t="s">
        <v>9524</v>
      </c>
      <c r="F3298" t="s">
        <v>20</v>
      </c>
      <c r="G3298" t="s">
        <v>21</v>
      </c>
      <c r="H3298">
        <v>8000000</v>
      </c>
      <c r="I3298">
        <v>2006</v>
      </c>
      <c r="J3298">
        <v>6.4</v>
      </c>
    </row>
    <row r="3299" spans="1:10" x14ac:dyDescent="0.3">
      <c r="A3299" t="s">
        <v>9525</v>
      </c>
      <c r="B3299">
        <v>102</v>
      </c>
      <c r="C3299">
        <v>23106</v>
      </c>
      <c r="D3299" t="s">
        <v>2015</v>
      </c>
      <c r="E3299" t="s">
        <v>9527</v>
      </c>
      <c r="F3299" t="s">
        <v>20</v>
      </c>
      <c r="G3299" t="s">
        <v>4364</v>
      </c>
      <c r="H3299">
        <v>50000000</v>
      </c>
      <c r="I3299">
        <v>2004</v>
      </c>
      <c r="J3299">
        <v>6.6</v>
      </c>
    </row>
    <row r="3300" spans="1:10" x14ac:dyDescent="0.3">
      <c r="A3300" t="s">
        <v>9528</v>
      </c>
      <c r="B3300">
        <v>97</v>
      </c>
      <c r="C3300">
        <v>52961</v>
      </c>
      <c r="D3300" t="s">
        <v>2190</v>
      </c>
      <c r="E3300" t="s">
        <v>9531</v>
      </c>
      <c r="F3300" t="s">
        <v>20</v>
      </c>
      <c r="G3300" t="s">
        <v>2292</v>
      </c>
      <c r="H3300">
        <v>8000000</v>
      </c>
      <c r="I3300">
        <v>2014</v>
      </c>
      <c r="J3300">
        <v>5.3</v>
      </c>
    </row>
    <row r="3301" spans="1:10" x14ac:dyDescent="0.3">
      <c r="A3301" t="s">
        <v>6815</v>
      </c>
      <c r="B3301">
        <v>124</v>
      </c>
      <c r="C3301">
        <v>439162</v>
      </c>
      <c r="D3301" t="s">
        <v>9534</v>
      </c>
      <c r="E3301" t="s">
        <v>9536</v>
      </c>
      <c r="F3301" t="s">
        <v>460</v>
      </c>
      <c r="G3301" t="s">
        <v>461</v>
      </c>
      <c r="H3301">
        <v>1100000000</v>
      </c>
      <c r="I3301">
        <v>1988</v>
      </c>
      <c r="J3301">
        <v>8.1</v>
      </c>
    </row>
    <row r="3302" spans="1:10" x14ac:dyDescent="0.3">
      <c r="A3302" t="s">
        <v>3817</v>
      </c>
      <c r="B3302">
        <v>97</v>
      </c>
      <c r="D3302" t="s">
        <v>227</v>
      </c>
      <c r="E3302" t="s">
        <v>9538</v>
      </c>
      <c r="F3302" t="s">
        <v>20</v>
      </c>
      <c r="G3302" t="s">
        <v>21</v>
      </c>
      <c r="H3302">
        <v>22000000</v>
      </c>
      <c r="I3302">
        <v>2007</v>
      </c>
      <c r="J3302">
        <v>5.9</v>
      </c>
    </row>
    <row r="3303" spans="1:10" x14ac:dyDescent="0.3">
      <c r="A3303" t="s">
        <v>9539</v>
      </c>
      <c r="B3303">
        <v>124</v>
      </c>
      <c r="D3303" t="s">
        <v>1076</v>
      </c>
      <c r="E3303" t="s">
        <v>9541</v>
      </c>
      <c r="F3303" t="s">
        <v>965</v>
      </c>
      <c r="G3303" t="s">
        <v>182</v>
      </c>
      <c r="H3303">
        <v>8000000</v>
      </c>
      <c r="I3303">
        <v>2005</v>
      </c>
      <c r="J3303">
        <v>7.7</v>
      </c>
    </row>
    <row r="3304" spans="1:10" x14ac:dyDescent="0.3">
      <c r="A3304" t="s">
        <v>9543</v>
      </c>
      <c r="B3304">
        <v>96</v>
      </c>
      <c r="D3304" t="s">
        <v>315</v>
      </c>
      <c r="E3304" t="s">
        <v>9545</v>
      </c>
      <c r="F3304" t="s">
        <v>20</v>
      </c>
      <c r="G3304" t="s">
        <v>21</v>
      </c>
      <c r="H3304">
        <v>8000000</v>
      </c>
      <c r="I3304">
        <v>2014</v>
      </c>
      <c r="J3304">
        <v>4.5999999999999996</v>
      </c>
    </row>
    <row r="3305" spans="1:10" x14ac:dyDescent="0.3">
      <c r="A3305" t="s">
        <v>4170</v>
      </c>
      <c r="B3305">
        <v>114</v>
      </c>
      <c r="C3305">
        <v>50000</v>
      </c>
      <c r="D3305" t="s">
        <v>1750</v>
      </c>
      <c r="E3305" t="s">
        <v>9548</v>
      </c>
      <c r="F3305" t="s">
        <v>6975</v>
      </c>
      <c r="G3305" t="s">
        <v>601</v>
      </c>
      <c r="I3305">
        <v>2013</v>
      </c>
      <c r="J3305">
        <v>5.0999999999999996</v>
      </c>
    </row>
    <row r="3306" spans="1:10" x14ac:dyDescent="0.3">
      <c r="A3306" t="s">
        <v>9550</v>
      </c>
      <c r="B3306">
        <v>90</v>
      </c>
      <c r="C3306">
        <v>671240</v>
      </c>
      <c r="D3306" t="s">
        <v>936</v>
      </c>
      <c r="E3306" t="s">
        <v>9551</v>
      </c>
      <c r="F3306" t="s">
        <v>20</v>
      </c>
      <c r="G3306" t="s">
        <v>34</v>
      </c>
      <c r="H3306">
        <v>7900000</v>
      </c>
      <c r="I3306">
        <v>2005</v>
      </c>
      <c r="J3306">
        <v>6.9</v>
      </c>
    </row>
    <row r="3307" spans="1:10" x14ac:dyDescent="0.3">
      <c r="A3307" t="s">
        <v>3875</v>
      </c>
      <c r="B3307">
        <v>104</v>
      </c>
      <c r="D3307" t="s">
        <v>2190</v>
      </c>
      <c r="E3307" t="s">
        <v>9555</v>
      </c>
      <c r="F3307" t="s">
        <v>20</v>
      </c>
      <c r="G3307" t="s">
        <v>21</v>
      </c>
      <c r="H3307">
        <v>8000000</v>
      </c>
      <c r="I3307">
        <v>2016</v>
      </c>
      <c r="J3307">
        <v>8</v>
      </c>
    </row>
    <row r="3308" spans="1:10" x14ac:dyDescent="0.3">
      <c r="A3308" t="s">
        <v>9471</v>
      </c>
      <c r="B3308">
        <v>102</v>
      </c>
      <c r="C3308">
        <v>10105505</v>
      </c>
      <c r="D3308" t="s">
        <v>1403</v>
      </c>
      <c r="E3308" t="s">
        <v>9557</v>
      </c>
      <c r="F3308" t="s">
        <v>20</v>
      </c>
      <c r="G3308" t="s">
        <v>966</v>
      </c>
      <c r="I3308">
        <v>2003</v>
      </c>
      <c r="J3308">
        <v>6.8</v>
      </c>
    </row>
    <row r="3309" spans="1:10" x14ac:dyDescent="0.3">
      <c r="A3309" t="s">
        <v>9559</v>
      </c>
      <c r="B3309">
        <v>93</v>
      </c>
      <c r="D3309" t="s">
        <v>526</v>
      </c>
      <c r="E3309" t="s">
        <v>9561</v>
      </c>
      <c r="F3309" t="s">
        <v>20</v>
      </c>
      <c r="G3309" t="s">
        <v>34</v>
      </c>
      <c r="I3309">
        <v>2013</v>
      </c>
      <c r="J3309">
        <v>5.4</v>
      </c>
    </row>
    <row r="3310" spans="1:10" x14ac:dyDescent="0.3">
      <c r="A3310" t="s">
        <v>9563</v>
      </c>
      <c r="B3310">
        <v>90</v>
      </c>
      <c r="C3310">
        <v>882290</v>
      </c>
      <c r="D3310" t="s">
        <v>2234</v>
      </c>
      <c r="E3310" t="s">
        <v>9564</v>
      </c>
      <c r="F3310" t="s">
        <v>20</v>
      </c>
      <c r="G3310" t="s">
        <v>251</v>
      </c>
      <c r="H3310">
        <v>10000000</v>
      </c>
      <c r="I3310">
        <v>1989</v>
      </c>
      <c r="J3310">
        <v>6.5</v>
      </c>
    </row>
    <row r="3311" spans="1:10" x14ac:dyDescent="0.3">
      <c r="A3311" t="s">
        <v>9566</v>
      </c>
      <c r="B3311">
        <v>106</v>
      </c>
      <c r="D3311" t="s">
        <v>878</v>
      </c>
      <c r="E3311" t="s">
        <v>9569</v>
      </c>
      <c r="F3311" t="s">
        <v>20</v>
      </c>
      <c r="G3311" t="s">
        <v>21</v>
      </c>
      <c r="H3311">
        <v>8000000</v>
      </c>
      <c r="I3311">
        <v>2016</v>
      </c>
      <c r="J3311">
        <v>4.2</v>
      </c>
    </row>
    <row r="3312" spans="1:10" x14ac:dyDescent="0.3">
      <c r="A3312" t="s">
        <v>3875</v>
      </c>
      <c r="B3312">
        <v>99</v>
      </c>
      <c r="C3312">
        <v>106593296</v>
      </c>
      <c r="D3312" t="s">
        <v>2507</v>
      </c>
      <c r="E3312" t="s">
        <v>9572</v>
      </c>
      <c r="F3312" t="s">
        <v>20</v>
      </c>
      <c r="G3312" t="s">
        <v>21</v>
      </c>
      <c r="H3312">
        <v>7500000</v>
      </c>
      <c r="I3312">
        <v>1989</v>
      </c>
      <c r="J3312">
        <v>7.4</v>
      </c>
    </row>
    <row r="3313" spans="1:10" x14ac:dyDescent="0.3">
      <c r="A3313" t="s">
        <v>4759</v>
      </c>
      <c r="B3313">
        <v>115</v>
      </c>
      <c r="C3313">
        <v>43490057</v>
      </c>
      <c r="D3313" t="s">
        <v>1649</v>
      </c>
      <c r="E3313" t="s">
        <v>9574</v>
      </c>
      <c r="F3313" t="s">
        <v>20</v>
      </c>
      <c r="G3313" t="s">
        <v>21</v>
      </c>
      <c r="H3313">
        <v>7500000</v>
      </c>
      <c r="I3313">
        <v>1997</v>
      </c>
      <c r="J3313">
        <v>6.9</v>
      </c>
    </row>
    <row r="3314" spans="1:10" x14ac:dyDescent="0.3">
      <c r="A3314" t="s">
        <v>9575</v>
      </c>
      <c r="B3314">
        <v>89</v>
      </c>
      <c r="C3314">
        <v>32333860</v>
      </c>
      <c r="D3314" t="s">
        <v>1399</v>
      </c>
      <c r="E3314" t="s">
        <v>9578</v>
      </c>
      <c r="F3314" t="s">
        <v>4449</v>
      </c>
      <c r="G3314" t="s">
        <v>2462</v>
      </c>
      <c r="H3314">
        <v>7500000</v>
      </c>
      <c r="I3314">
        <v>1995</v>
      </c>
      <c r="J3314">
        <v>6.7</v>
      </c>
    </row>
    <row r="3315" spans="1:10" x14ac:dyDescent="0.3">
      <c r="A3315" t="s">
        <v>9580</v>
      </c>
      <c r="B3315">
        <v>101</v>
      </c>
      <c r="D3315" t="s">
        <v>9582</v>
      </c>
      <c r="E3315" t="s">
        <v>9583</v>
      </c>
      <c r="F3315" t="s">
        <v>965</v>
      </c>
      <c r="G3315" t="s">
        <v>966</v>
      </c>
      <c r="H3315">
        <v>7700000</v>
      </c>
      <c r="I3315">
        <v>2014</v>
      </c>
      <c r="J3315">
        <v>7.3</v>
      </c>
    </row>
    <row r="3316" spans="1:10" x14ac:dyDescent="0.3">
      <c r="A3316" t="s">
        <v>4975</v>
      </c>
      <c r="B3316">
        <v>92</v>
      </c>
      <c r="C3316">
        <v>24792061</v>
      </c>
      <c r="D3316" t="s">
        <v>1649</v>
      </c>
      <c r="E3316" t="s">
        <v>9585</v>
      </c>
      <c r="F3316" t="s">
        <v>20</v>
      </c>
      <c r="G3316" t="s">
        <v>21</v>
      </c>
      <c r="H3316">
        <v>6500000</v>
      </c>
      <c r="I3316">
        <v>2005</v>
      </c>
      <c r="J3316">
        <v>7.6</v>
      </c>
    </row>
    <row r="3317" spans="1:10" x14ac:dyDescent="0.3">
      <c r="A3317" t="s">
        <v>9587</v>
      </c>
      <c r="B3317">
        <v>94</v>
      </c>
      <c r="C3317">
        <v>17544812</v>
      </c>
      <c r="D3317" t="s">
        <v>3960</v>
      </c>
      <c r="E3317" t="s">
        <v>9588</v>
      </c>
      <c r="F3317" t="s">
        <v>20</v>
      </c>
      <c r="G3317" t="s">
        <v>21</v>
      </c>
      <c r="H3317">
        <v>10000000</v>
      </c>
      <c r="I3317">
        <v>2007</v>
      </c>
      <c r="J3317">
        <v>5.4</v>
      </c>
    </row>
    <row r="3318" spans="1:10" x14ac:dyDescent="0.3">
      <c r="A3318" t="s">
        <v>7708</v>
      </c>
      <c r="B3318">
        <v>100</v>
      </c>
      <c r="C3318">
        <v>12574715</v>
      </c>
      <c r="D3318" t="s">
        <v>2190</v>
      </c>
      <c r="E3318" t="s">
        <v>9590</v>
      </c>
      <c r="F3318" t="s">
        <v>20</v>
      </c>
      <c r="G3318" t="s">
        <v>34</v>
      </c>
      <c r="H3318">
        <v>4500000</v>
      </c>
      <c r="I3318">
        <v>2009</v>
      </c>
      <c r="J3318">
        <v>7.3</v>
      </c>
    </row>
    <row r="3319" spans="1:10" x14ac:dyDescent="0.3">
      <c r="A3319" t="s">
        <v>6941</v>
      </c>
      <c r="B3319">
        <v>106</v>
      </c>
      <c r="C3319">
        <v>10281585</v>
      </c>
      <c r="D3319" t="s">
        <v>146</v>
      </c>
      <c r="E3319" t="s">
        <v>9592</v>
      </c>
      <c r="F3319" t="s">
        <v>20</v>
      </c>
      <c r="G3319" t="s">
        <v>21</v>
      </c>
      <c r="I3319">
        <v>2005</v>
      </c>
      <c r="J3319">
        <v>6.4</v>
      </c>
    </row>
    <row r="3320" spans="1:10" x14ac:dyDescent="0.3">
      <c r="A3320" t="s">
        <v>9593</v>
      </c>
      <c r="B3320">
        <v>109</v>
      </c>
      <c r="C3320">
        <v>5100000</v>
      </c>
      <c r="D3320" t="s">
        <v>936</v>
      </c>
      <c r="E3320" t="s">
        <v>9594</v>
      </c>
      <c r="F3320" t="s">
        <v>20</v>
      </c>
      <c r="G3320" t="s">
        <v>34</v>
      </c>
      <c r="H3320">
        <v>7500000</v>
      </c>
      <c r="I3320">
        <v>1984</v>
      </c>
      <c r="J3320">
        <v>6</v>
      </c>
    </row>
    <row r="3321" spans="1:10" x14ac:dyDescent="0.3">
      <c r="A3321" t="s">
        <v>5737</v>
      </c>
      <c r="B3321">
        <v>105</v>
      </c>
      <c r="C3321">
        <v>10460089</v>
      </c>
      <c r="D3321" t="s">
        <v>1403</v>
      </c>
      <c r="E3321" t="s">
        <v>9596</v>
      </c>
      <c r="F3321" t="s">
        <v>20</v>
      </c>
      <c r="G3321" t="s">
        <v>21</v>
      </c>
      <c r="H3321">
        <v>7500000</v>
      </c>
      <c r="I3321">
        <v>2002</v>
      </c>
      <c r="J3321">
        <v>7.2</v>
      </c>
    </row>
    <row r="3322" spans="1:10" x14ac:dyDescent="0.3">
      <c r="A3322" t="s">
        <v>5235</v>
      </c>
      <c r="B3322">
        <v>102</v>
      </c>
      <c r="C3322">
        <v>4239767</v>
      </c>
      <c r="D3322" t="s">
        <v>2838</v>
      </c>
      <c r="E3322" t="s">
        <v>9598</v>
      </c>
      <c r="F3322" t="s">
        <v>20</v>
      </c>
      <c r="G3322" t="s">
        <v>182</v>
      </c>
      <c r="H3322">
        <v>7500000</v>
      </c>
      <c r="I3322">
        <v>2002</v>
      </c>
      <c r="J3322">
        <v>6</v>
      </c>
    </row>
    <row r="3323" spans="1:10" x14ac:dyDescent="0.3">
      <c r="A3323" t="s">
        <v>9599</v>
      </c>
      <c r="B3323">
        <v>97</v>
      </c>
      <c r="C3323">
        <v>4131640</v>
      </c>
      <c r="D3323" t="s">
        <v>678</v>
      </c>
      <c r="E3323" t="s">
        <v>9600</v>
      </c>
      <c r="F3323" t="s">
        <v>20</v>
      </c>
      <c r="G3323" t="s">
        <v>21</v>
      </c>
      <c r="H3323">
        <v>7500000</v>
      </c>
      <c r="I3323">
        <v>2008</v>
      </c>
      <c r="J3323">
        <v>3.1</v>
      </c>
    </row>
    <row r="3324" spans="1:10" x14ac:dyDescent="0.3">
      <c r="A3324" t="s">
        <v>9602</v>
      </c>
      <c r="B3324">
        <v>118</v>
      </c>
      <c r="C3324">
        <v>3347439</v>
      </c>
      <c r="D3324" t="s">
        <v>146</v>
      </c>
      <c r="E3324" t="s">
        <v>9604</v>
      </c>
      <c r="F3324" t="s">
        <v>20</v>
      </c>
      <c r="G3324" t="s">
        <v>21</v>
      </c>
      <c r="H3324">
        <v>7500000</v>
      </c>
      <c r="I3324">
        <v>2004</v>
      </c>
      <c r="J3324">
        <v>6.9</v>
      </c>
    </row>
    <row r="3325" spans="1:10" x14ac:dyDescent="0.3">
      <c r="A3325" t="s">
        <v>8292</v>
      </c>
      <c r="B3325">
        <v>92</v>
      </c>
      <c r="C3325">
        <v>10814185</v>
      </c>
      <c r="D3325" t="s">
        <v>2701</v>
      </c>
      <c r="E3325" t="s">
        <v>9605</v>
      </c>
      <c r="F3325" t="s">
        <v>20</v>
      </c>
      <c r="G3325" t="s">
        <v>21</v>
      </c>
      <c r="H3325">
        <v>8000000</v>
      </c>
      <c r="I3325">
        <v>2009</v>
      </c>
      <c r="J3325">
        <v>6.2</v>
      </c>
    </row>
    <row r="3326" spans="1:10" x14ac:dyDescent="0.3">
      <c r="A3326" t="s">
        <v>2379</v>
      </c>
      <c r="B3326">
        <v>112</v>
      </c>
      <c r="C3326">
        <v>533344</v>
      </c>
      <c r="D3326" t="s">
        <v>3436</v>
      </c>
      <c r="E3326" t="s">
        <v>9606</v>
      </c>
      <c r="F3326" t="s">
        <v>20</v>
      </c>
      <c r="G3326" t="s">
        <v>21</v>
      </c>
      <c r="I3326">
        <v>2003</v>
      </c>
      <c r="J3326">
        <v>5.5</v>
      </c>
    </row>
    <row r="3327" spans="1:10" x14ac:dyDescent="0.3">
      <c r="A3327" t="s">
        <v>9607</v>
      </c>
      <c r="B3327">
        <v>103</v>
      </c>
      <c r="C3327">
        <v>206400</v>
      </c>
      <c r="D3327" t="s">
        <v>9397</v>
      </c>
      <c r="E3327" t="s">
        <v>9608</v>
      </c>
      <c r="F3327" t="s">
        <v>965</v>
      </c>
      <c r="G3327" t="s">
        <v>966</v>
      </c>
      <c r="H3327">
        <v>50000000</v>
      </c>
      <c r="I3327">
        <v>2001</v>
      </c>
      <c r="J3327">
        <v>6.9</v>
      </c>
    </row>
    <row r="3328" spans="1:10" x14ac:dyDescent="0.3">
      <c r="A3328" t="s">
        <v>5685</v>
      </c>
      <c r="B3328">
        <v>93</v>
      </c>
      <c r="C3328">
        <v>197148</v>
      </c>
      <c r="D3328" t="s">
        <v>9610</v>
      </c>
      <c r="E3328" t="s">
        <v>9611</v>
      </c>
      <c r="F3328" t="s">
        <v>20</v>
      </c>
      <c r="G3328" t="s">
        <v>34</v>
      </c>
      <c r="H3328">
        <v>7500000</v>
      </c>
      <c r="I3328">
        <v>2003</v>
      </c>
      <c r="J3328">
        <v>6.3</v>
      </c>
    </row>
    <row r="3329" spans="1:10" x14ac:dyDescent="0.3">
      <c r="A3329" t="s">
        <v>9613</v>
      </c>
      <c r="B3329">
        <v>101</v>
      </c>
      <c r="D3329" t="s">
        <v>1099</v>
      </c>
      <c r="E3329" t="s">
        <v>9614</v>
      </c>
      <c r="F3329" t="s">
        <v>20</v>
      </c>
      <c r="G3329" t="s">
        <v>34</v>
      </c>
      <c r="H3329">
        <v>7500000</v>
      </c>
      <c r="I3329">
        <v>2012</v>
      </c>
      <c r="J3329">
        <v>4.8</v>
      </c>
    </row>
    <row r="3330" spans="1:10" x14ac:dyDescent="0.3">
      <c r="A3330" t="s">
        <v>9615</v>
      </c>
      <c r="B3330">
        <v>113</v>
      </c>
      <c r="C3330">
        <v>3014541</v>
      </c>
      <c r="D3330" t="s">
        <v>2190</v>
      </c>
      <c r="E3330" t="s">
        <v>9616</v>
      </c>
      <c r="F3330" t="s">
        <v>20</v>
      </c>
      <c r="G3330" t="s">
        <v>34</v>
      </c>
      <c r="H3330">
        <v>8000000</v>
      </c>
      <c r="I3330">
        <v>2011</v>
      </c>
      <c r="J3330">
        <v>6.7</v>
      </c>
    </row>
    <row r="3331" spans="1:10" x14ac:dyDescent="0.3">
      <c r="A3331" t="s">
        <v>9617</v>
      </c>
      <c r="B3331">
        <v>95</v>
      </c>
      <c r="D3331" t="s">
        <v>315</v>
      </c>
      <c r="E3331" t="s">
        <v>9619</v>
      </c>
      <c r="F3331" t="s">
        <v>20</v>
      </c>
      <c r="G3331" t="s">
        <v>9621</v>
      </c>
      <c r="H3331">
        <v>7500000</v>
      </c>
      <c r="I3331">
        <v>2012</v>
      </c>
      <c r="J3331">
        <v>5.6</v>
      </c>
    </row>
    <row r="3332" spans="1:10" x14ac:dyDescent="0.3">
      <c r="A3332" t="s">
        <v>9622</v>
      </c>
      <c r="B3332">
        <v>153</v>
      </c>
      <c r="C3332">
        <v>872643</v>
      </c>
      <c r="D3332" t="s">
        <v>1762</v>
      </c>
      <c r="E3332" t="s">
        <v>9625</v>
      </c>
      <c r="F3332" t="s">
        <v>3497</v>
      </c>
      <c r="G3332" t="s">
        <v>21</v>
      </c>
      <c r="H3332">
        <v>6000000</v>
      </c>
      <c r="I3332">
        <v>2007</v>
      </c>
      <c r="J3332">
        <v>5.4</v>
      </c>
    </row>
    <row r="3333" spans="1:10" x14ac:dyDescent="0.3">
      <c r="A3333" t="s">
        <v>9627</v>
      </c>
      <c r="B3333">
        <v>89</v>
      </c>
      <c r="C3333">
        <v>4443403</v>
      </c>
      <c r="D3333" t="s">
        <v>9628</v>
      </c>
      <c r="E3333" t="s">
        <v>9629</v>
      </c>
      <c r="F3333" t="s">
        <v>965</v>
      </c>
      <c r="G3333" t="s">
        <v>966</v>
      </c>
      <c r="H3333">
        <v>7300000</v>
      </c>
      <c r="I3333">
        <v>2007</v>
      </c>
      <c r="J3333">
        <v>8</v>
      </c>
    </row>
    <row r="3334" spans="1:10" x14ac:dyDescent="0.3">
      <c r="A3334" t="s">
        <v>1843</v>
      </c>
      <c r="B3334">
        <v>92</v>
      </c>
      <c r="D3334" t="s">
        <v>9631</v>
      </c>
      <c r="E3334" t="s">
        <v>9632</v>
      </c>
      <c r="F3334" t="s">
        <v>20</v>
      </c>
      <c r="G3334" t="s">
        <v>21</v>
      </c>
      <c r="H3334">
        <v>12000000</v>
      </c>
      <c r="I3334">
        <v>2009</v>
      </c>
      <c r="J3334">
        <v>5.7</v>
      </c>
    </row>
    <row r="3335" spans="1:10" x14ac:dyDescent="0.3">
      <c r="A3335" t="s">
        <v>9633</v>
      </c>
      <c r="B3335">
        <v>107</v>
      </c>
      <c r="D3335" t="s">
        <v>2588</v>
      </c>
      <c r="E3335" t="s">
        <v>9636</v>
      </c>
      <c r="F3335" t="s">
        <v>5288</v>
      </c>
      <c r="G3335" t="s">
        <v>520</v>
      </c>
      <c r="H3335">
        <v>5000000</v>
      </c>
      <c r="I3335">
        <v>2008</v>
      </c>
      <c r="J3335">
        <v>7.6</v>
      </c>
    </row>
    <row r="3336" spans="1:10" x14ac:dyDescent="0.3">
      <c r="A3336" t="s">
        <v>7613</v>
      </c>
      <c r="B3336">
        <v>118</v>
      </c>
      <c r="C3336">
        <v>1330827</v>
      </c>
      <c r="D3336" t="s">
        <v>3456</v>
      </c>
      <c r="E3336" t="s">
        <v>9638</v>
      </c>
      <c r="F3336" t="s">
        <v>20</v>
      </c>
      <c r="G3336" t="s">
        <v>966</v>
      </c>
      <c r="H3336">
        <v>7000000</v>
      </c>
      <c r="I3336">
        <v>2016</v>
      </c>
      <c r="J3336">
        <v>7</v>
      </c>
    </row>
    <row r="3337" spans="1:10" x14ac:dyDescent="0.3">
      <c r="A3337" t="s">
        <v>9640</v>
      </c>
      <c r="B3337">
        <v>97</v>
      </c>
      <c r="C3337">
        <v>1818681</v>
      </c>
      <c r="D3337" t="s">
        <v>315</v>
      </c>
      <c r="E3337" t="s">
        <v>9641</v>
      </c>
      <c r="F3337" t="s">
        <v>20</v>
      </c>
      <c r="G3337" t="s">
        <v>34</v>
      </c>
      <c r="H3337">
        <v>7300000</v>
      </c>
      <c r="I3337">
        <v>2009</v>
      </c>
      <c r="J3337">
        <v>7.2</v>
      </c>
    </row>
    <row r="3338" spans="1:10" x14ac:dyDescent="0.3">
      <c r="A3338" t="s">
        <v>9642</v>
      </c>
      <c r="B3338">
        <v>100</v>
      </c>
      <c r="C3338">
        <v>12610552</v>
      </c>
      <c r="D3338" t="s">
        <v>178</v>
      </c>
      <c r="E3338" t="s">
        <v>9644</v>
      </c>
      <c r="F3338" t="s">
        <v>20</v>
      </c>
      <c r="G3338" t="s">
        <v>21</v>
      </c>
      <c r="H3338">
        <v>7500000</v>
      </c>
      <c r="I3338">
        <v>1999</v>
      </c>
      <c r="J3338">
        <v>3.5</v>
      </c>
    </row>
    <row r="3339" spans="1:10" x14ac:dyDescent="0.3">
      <c r="A3339" t="s">
        <v>4975</v>
      </c>
      <c r="B3339">
        <v>96</v>
      </c>
      <c r="C3339">
        <v>143492840</v>
      </c>
      <c r="D3339" t="s">
        <v>936</v>
      </c>
      <c r="E3339" t="s">
        <v>9646</v>
      </c>
      <c r="F3339" t="s">
        <v>20</v>
      </c>
      <c r="G3339" t="s">
        <v>21</v>
      </c>
      <c r="H3339">
        <v>7500000</v>
      </c>
      <c r="I3339">
        <v>2007</v>
      </c>
      <c r="J3339">
        <v>7.5</v>
      </c>
    </row>
    <row r="3340" spans="1:10" x14ac:dyDescent="0.3">
      <c r="A3340" t="s">
        <v>9647</v>
      </c>
      <c r="B3340">
        <v>104</v>
      </c>
      <c r="D3340" t="s">
        <v>37</v>
      </c>
      <c r="E3340" t="s">
        <v>9649</v>
      </c>
      <c r="F3340" t="s">
        <v>20</v>
      </c>
      <c r="G3340" t="s">
        <v>182</v>
      </c>
      <c r="H3340">
        <v>7500000</v>
      </c>
      <c r="I3340">
        <v>2015</v>
      </c>
      <c r="J3340">
        <v>5.0999999999999996</v>
      </c>
    </row>
    <row r="3341" spans="1:10" x14ac:dyDescent="0.3">
      <c r="A3341" t="s">
        <v>9651</v>
      </c>
      <c r="B3341">
        <v>120</v>
      </c>
      <c r="C3341">
        <v>43800000</v>
      </c>
      <c r="D3341" t="s">
        <v>30</v>
      </c>
      <c r="E3341" t="s">
        <v>9652</v>
      </c>
      <c r="F3341" t="s">
        <v>20</v>
      </c>
      <c r="G3341" t="s">
        <v>34</v>
      </c>
      <c r="H3341">
        <v>7200000</v>
      </c>
      <c r="I3341">
        <v>1971</v>
      </c>
      <c r="J3341">
        <v>6.7</v>
      </c>
    </row>
    <row r="3342" spans="1:10" x14ac:dyDescent="0.3">
      <c r="A3342" t="s">
        <v>3058</v>
      </c>
      <c r="B3342">
        <v>175</v>
      </c>
      <c r="C3342">
        <v>134821952</v>
      </c>
      <c r="D3342" t="s">
        <v>1272</v>
      </c>
      <c r="E3342" t="s">
        <v>9654</v>
      </c>
      <c r="F3342" t="s">
        <v>20</v>
      </c>
      <c r="G3342" t="s">
        <v>21</v>
      </c>
      <c r="H3342">
        <v>6000000</v>
      </c>
      <c r="I3342">
        <v>1972</v>
      </c>
      <c r="J3342">
        <v>9.1999999999999993</v>
      </c>
    </row>
    <row r="3343" spans="1:10" x14ac:dyDescent="0.3">
      <c r="A3343" t="s">
        <v>3240</v>
      </c>
      <c r="B3343">
        <v>95</v>
      </c>
      <c r="C3343">
        <v>94900000</v>
      </c>
      <c r="D3343" t="s">
        <v>4790</v>
      </c>
      <c r="E3343" t="s">
        <v>9656</v>
      </c>
      <c r="F3343" t="s">
        <v>20</v>
      </c>
      <c r="G3343" t="s">
        <v>21</v>
      </c>
      <c r="H3343">
        <v>4000000</v>
      </c>
      <c r="I3343">
        <v>1983</v>
      </c>
      <c r="J3343">
        <v>6.1</v>
      </c>
    </row>
    <row r="3344" spans="1:10" x14ac:dyDescent="0.3">
      <c r="A3344" t="s">
        <v>122</v>
      </c>
      <c r="B3344">
        <v>95</v>
      </c>
      <c r="C3344">
        <v>32391374</v>
      </c>
      <c r="D3344" t="s">
        <v>936</v>
      </c>
      <c r="E3344" t="s">
        <v>9658</v>
      </c>
      <c r="F3344" t="s">
        <v>20</v>
      </c>
      <c r="G3344" t="s">
        <v>21</v>
      </c>
      <c r="H3344">
        <v>7500000</v>
      </c>
      <c r="I3344">
        <v>2009</v>
      </c>
      <c r="J3344">
        <v>7.7</v>
      </c>
    </row>
    <row r="3345" spans="1:10" x14ac:dyDescent="0.3">
      <c r="A3345" t="s">
        <v>8417</v>
      </c>
      <c r="B3345">
        <v>121</v>
      </c>
      <c r="C3345">
        <v>40158000</v>
      </c>
      <c r="D3345" t="s">
        <v>4790</v>
      </c>
      <c r="E3345" t="s">
        <v>9660</v>
      </c>
      <c r="F3345" t="s">
        <v>20</v>
      </c>
      <c r="G3345" t="s">
        <v>121</v>
      </c>
      <c r="H3345">
        <v>7000000</v>
      </c>
      <c r="I3345">
        <v>1993</v>
      </c>
      <c r="J3345">
        <v>7.6</v>
      </c>
    </row>
    <row r="3346" spans="1:10" x14ac:dyDescent="0.3">
      <c r="A3346" t="s">
        <v>1005</v>
      </c>
      <c r="B3346">
        <v>110</v>
      </c>
      <c r="C3346">
        <v>113709992</v>
      </c>
      <c r="D3346" t="s">
        <v>1649</v>
      </c>
      <c r="E3346" t="s">
        <v>9662</v>
      </c>
      <c r="F3346" t="s">
        <v>20</v>
      </c>
      <c r="G3346" t="s">
        <v>21</v>
      </c>
      <c r="H3346">
        <v>7000000</v>
      </c>
      <c r="I3346">
        <v>2012</v>
      </c>
      <c r="J3346">
        <v>6.1</v>
      </c>
    </row>
    <row r="3347" spans="1:10" x14ac:dyDescent="0.3">
      <c r="A3347" t="s">
        <v>591</v>
      </c>
      <c r="B3347">
        <v>96</v>
      </c>
      <c r="C3347">
        <v>32131483</v>
      </c>
      <c r="D3347" t="s">
        <v>1959</v>
      </c>
      <c r="E3347" t="s">
        <v>9664</v>
      </c>
      <c r="F3347" t="s">
        <v>20</v>
      </c>
      <c r="G3347" t="s">
        <v>21</v>
      </c>
      <c r="H3347">
        <v>11000000</v>
      </c>
      <c r="I3347">
        <v>2003</v>
      </c>
      <c r="J3347">
        <v>4.9000000000000004</v>
      </c>
    </row>
    <row r="3348" spans="1:10" x14ac:dyDescent="0.3">
      <c r="A3348" t="s">
        <v>9651</v>
      </c>
      <c r="B3348">
        <v>121</v>
      </c>
      <c r="C3348">
        <v>35400000</v>
      </c>
      <c r="D3348" t="s">
        <v>30</v>
      </c>
      <c r="E3348" t="s">
        <v>9666</v>
      </c>
      <c r="F3348" t="s">
        <v>20</v>
      </c>
      <c r="G3348" t="s">
        <v>34</v>
      </c>
      <c r="H3348">
        <v>7000000</v>
      </c>
      <c r="I3348">
        <v>1973</v>
      </c>
      <c r="J3348">
        <v>6.8</v>
      </c>
    </row>
    <row r="3349" spans="1:10" x14ac:dyDescent="0.3">
      <c r="A3349" t="s">
        <v>2574</v>
      </c>
      <c r="B3349">
        <v>95</v>
      </c>
      <c r="C3349">
        <v>34099640</v>
      </c>
      <c r="D3349" t="s">
        <v>4860</v>
      </c>
      <c r="E3349" t="s">
        <v>9668</v>
      </c>
      <c r="F3349" t="s">
        <v>20</v>
      </c>
      <c r="G3349" t="s">
        <v>21</v>
      </c>
      <c r="H3349">
        <v>5000000</v>
      </c>
      <c r="I3349">
        <v>2000</v>
      </c>
      <c r="J3349">
        <v>7</v>
      </c>
    </row>
    <row r="3350" spans="1:10" x14ac:dyDescent="0.3">
      <c r="A3350" t="s">
        <v>9670</v>
      </c>
      <c r="B3350">
        <v>112</v>
      </c>
      <c r="C3350">
        <v>31973840</v>
      </c>
      <c r="D3350" t="s">
        <v>936</v>
      </c>
      <c r="E3350" t="s">
        <v>9672</v>
      </c>
      <c r="F3350" t="s">
        <v>20</v>
      </c>
      <c r="G3350" t="s">
        <v>520</v>
      </c>
      <c r="I3350">
        <v>2008</v>
      </c>
      <c r="J3350">
        <v>7.2</v>
      </c>
    </row>
    <row r="3351" spans="1:10" x14ac:dyDescent="0.3">
      <c r="A3351" t="s">
        <v>8786</v>
      </c>
      <c r="B3351">
        <v>112</v>
      </c>
      <c r="C3351">
        <v>37295394</v>
      </c>
      <c r="D3351" t="s">
        <v>1649</v>
      </c>
      <c r="E3351" t="s">
        <v>9674</v>
      </c>
      <c r="F3351" t="s">
        <v>20</v>
      </c>
      <c r="G3351" t="s">
        <v>21</v>
      </c>
      <c r="H3351">
        <v>6600000</v>
      </c>
      <c r="I3351">
        <v>2011</v>
      </c>
      <c r="J3351">
        <v>5.7</v>
      </c>
    </row>
    <row r="3352" spans="1:10" x14ac:dyDescent="0.3">
      <c r="A3352" t="s">
        <v>2186</v>
      </c>
      <c r="B3352">
        <v>93</v>
      </c>
      <c r="C3352">
        <v>31501218</v>
      </c>
      <c r="D3352" t="s">
        <v>3692</v>
      </c>
      <c r="E3352" t="s">
        <v>9675</v>
      </c>
      <c r="F3352" t="s">
        <v>20</v>
      </c>
      <c r="G3352" t="s">
        <v>21</v>
      </c>
      <c r="H3352">
        <v>7500000</v>
      </c>
      <c r="I3352">
        <v>2005</v>
      </c>
      <c r="J3352">
        <v>7.5</v>
      </c>
    </row>
    <row r="3353" spans="1:10" x14ac:dyDescent="0.3">
      <c r="A3353" t="s">
        <v>3207</v>
      </c>
      <c r="B3353">
        <v>110</v>
      </c>
      <c r="C3353">
        <v>28747570</v>
      </c>
      <c r="D3353" t="s">
        <v>1133</v>
      </c>
      <c r="E3353" t="s">
        <v>9677</v>
      </c>
      <c r="F3353" t="s">
        <v>20</v>
      </c>
      <c r="G3353" t="s">
        <v>182</v>
      </c>
      <c r="H3353">
        <v>7000000</v>
      </c>
      <c r="I3353">
        <v>2005</v>
      </c>
      <c r="J3353">
        <v>7.4</v>
      </c>
    </row>
    <row r="3354" spans="1:10" x14ac:dyDescent="0.3">
      <c r="A3354" t="s">
        <v>3085</v>
      </c>
      <c r="B3354">
        <v>104</v>
      </c>
      <c r="C3354">
        <v>25625110</v>
      </c>
      <c r="D3354" t="s">
        <v>227</v>
      </c>
      <c r="E3354" t="s">
        <v>9679</v>
      </c>
      <c r="F3354" t="s">
        <v>20</v>
      </c>
      <c r="G3354" t="s">
        <v>21</v>
      </c>
      <c r="H3354">
        <v>7000000</v>
      </c>
      <c r="I3354">
        <v>1995</v>
      </c>
      <c r="J3354">
        <v>7.2</v>
      </c>
    </row>
    <row r="3355" spans="1:10" x14ac:dyDescent="0.3">
      <c r="A3355" t="s">
        <v>9681</v>
      </c>
      <c r="B3355">
        <v>119</v>
      </c>
      <c r="C3355">
        <v>25000000</v>
      </c>
      <c r="D3355" t="s">
        <v>48</v>
      </c>
      <c r="E3355" t="s">
        <v>9682</v>
      </c>
      <c r="F3355" t="s">
        <v>20</v>
      </c>
      <c r="G3355" t="s">
        <v>21</v>
      </c>
      <c r="H3355">
        <v>9000000</v>
      </c>
      <c r="I3355">
        <v>1976</v>
      </c>
      <c r="J3355">
        <v>6.8</v>
      </c>
    </row>
    <row r="3356" spans="1:10" x14ac:dyDescent="0.3">
      <c r="A3356" t="s">
        <v>9651</v>
      </c>
      <c r="B3356">
        <v>125</v>
      </c>
      <c r="C3356">
        <v>21000000</v>
      </c>
      <c r="D3356" t="s">
        <v>30</v>
      </c>
      <c r="E3356" t="s">
        <v>9684</v>
      </c>
      <c r="F3356" t="s">
        <v>20</v>
      </c>
      <c r="G3356" t="s">
        <v>34</v>
      </c>
      <c r="H3356">
        <v>13000000</v>
      </c>
      <c r="I3356">
        <v>1974</v>
      </c>
      <c r="J3356">
        <v>6.8</v>
      </c>
    </row>
    <row r="3357" spans="1:10" x14ac:dyDescent="0.3">
      <c r="A3357" t="s">
        <v>5979</v>
      </c>
      <c r="B3357">
        <v>96</v>
      </c>
      <c r="C3357">
        <v>20257000</v>
      </c>
      <c r="D3357" t="s">
        <v>287</v>
      </c>
      <c r="E3357" t="s">
        <v>9685</v>
      </c>
      <c r="F3357" t="s">
        <v>20</v>
      </c>
      <c r="G3357" t="s">
        <v>21</v>
      </c>
      <c r="H3357">
        <v>7000000</v>
      </c>
      <c r="I3357">
        <v>1988</v>
      </c>
      <c r="J3357">
        <v>5.2</v>
      </c>
    </row>
    <row r="3358" spans="1:10" x14ac:dyDescent="0.3">
      <c r="A3358" t="s">
        <v>4812</v>
      </c>
      <c r="B3358">
        <v>100</v>
      </c>
      <c r="C3358">
        <v>26005908</v>
      </c>
      <c r="D3358" t="s">
        <v>5193</v>
      </c>
      <c r="E3358" t="s">
        <v>9688</v>
      </c>
      <c r="F3358" t="s">
        <v>20</v>
      </c>
      <c r="G3358" t="s">
        <v>34</v>
      </c>
      <c r="H3358">
        <v>3500000</v>
      </c>
      <c r="I3358">
        <v>2005</v>
      </c>
      <c r="J3358">
        <v>7.2</v>
      </c>
    </row>
    <row r="3359" spans="1:10" x14ac:dyDescent="0.3">
      <c r="A3359" t="s">
        <v>9690</v>
      </c>
      <c r="B3359">
        <v>46</v>
      </c>
      <c r="C3359">
        <v>18642318</v>
      </c>
      <c r="D3359" t="s">
        <v>9691</v>
      </c>
      <c r="E3359" t="s">
        <v>9692</v>
      </c>
      <c r="F3359" t="s">
        <v>20</v>
      </c>
      <c r="G3359" t="s">
        <v>21</v>
      </c>
      <c r="I3359">
        <v>2000</v>
      </c>
      <c r="J3359">
        <v>7.5</v>
      </c>
    </row>
    <row r="3360" spans="1:10" x14ac:dyDescent="0.3">
      <c r="A3360" t="s">
        <v>9694</v>
      </c>
      <c r="B3360">
        <v>89</v>
      </c>
      <c r="C3360">
        <v>15818967</v>
      </c>
      <c r="D3360" t="s">
        <v>3197</v>
      </c>
      <c r="E3360" t="s">
        <v>9696</v>
      </c>
      <c r="F3360" t="s">
        <v>20</v>
      </c>
      <c r="G3360" t="s">
        <v>21</v>
      </c>
      <c r="H3360">
        <v>7000000</v>
      </c>
      <c r="I3360">
        <v>2014</v>
      </c>
      <c r="J3360">
        <v>4</v>
      </c>
    </row>
    <row r="3361" spans="1:10" x14ac:dyDescent="0.3">
      <c r="A3361" t="s">
        <v>2641</v>
      </c>
      <c r="B3361">
        <v>92</v>
      </c>
      <c r="C3361">
        <v>14891000</v>
      </c>
      <c r="D3361" t="s">
        <v>1099</v>
      </c>
      <c r="E3361" t="s">
        <v>9699</v>
      </c>
      <c r="F3361" t="s">
        <v>20</v>
      </c>
      <c r="G3361" t="s">
        <v>21</v>
      </c>
      <c r="H3361">
        <v>7000000</v>
      </c>
      <c r="I3361">
        <v>1996</v>
      </c>
      <c r="J3361">
        <v>6.8</v>
      </c>
    </row>
    <row r="3362" spans="1:10" x14ac:dyDescent="0.3">
      <c r="A3362" t="s">
        <v>7600</v>
      </c>
      <c r="B3362">
        <v>109</v>
      </c>
      <c r="C3362">
        <v>16901126</v>
      </c>
      <c r="D3362" t="s">
        <v>9701</v>
      </c>
      <c r="E3362" t="s">
        <v>9702</v>
      </c>
      <c r="F3362" t="s">
        <v>20</v>
      </c>
      <c r="G3362" t="s">
        <v>21</v>
      </c>
      <c r="H3362">
        <v>7000000</v>
      </c>
      <c r="I3362">
        <v>2005</v>
      </c>
      <c r="J3362">
        <v>6.9</v>
      </c>
    </row>
    <row r="3363" spans="1:10" x14ac:dyDescent="0.3">
      <c r="A3363" t="s">
        <v>7952</v>
      </c>
      <c r="B3363">
        <v>103</v>
      </c>
      <c r="C3363">
        <v>17474107</v>
      </c>
      <c r="D3363" t="s">
        <v>5554</v>
      </c>
      <c r="E3363" t="s">
        <v>9705</v>
      </c>
      <c r="F3363" t="s">
        <v>20</v>
      </c>
      <c r="G3363" t="s">
        <v>21</v>
      </c>
      <c r="H3363">
        <v>7000000</v>
      </c>
      <c r="I3363">
        <v>2015</v>
      </c>
      <c r="J3363">
        <v>7.3</v>
      </c>
    </row>
    <row r="3364" spans="1:10" x14ac:dyDescent="0.3">
      <c r="A3364" t="s">
        <v>4582</v>
      </c>
      <c r="B3364">
        <v>95</v>
      </c>
      <c r="C3364">
        <v>14003141</v>
      </c>
      <c r="D3364" t="s">
        <v>1392</v>
      </c>
      <c r="E3364" t="s">
        <v>9706</v>
      </c>
      <c r="F3364" t="s">
        <v>20</v>
      </c>
      <c r="G3364" t="s">
        <v>21</v>
      </c>
      <c r="H3364">
        <v>7000000</v>
      </c>
      <c r="I3364">
        <v>1999</v>
      </c>
      <c r="J3364">
        <v>6.1</v>
      </c>
    </row>
    <row r="3365" spans="1:10" x14ac:dyDescent="0.3">
      <c r="A3365" t="s">
        <v>7600</v>
      </c>
      <c r="B3365">
        <v>105</v>
      </c>
      <c r="C3365">
        <v>12583510</v>
      </c>
      <c r="D3365" t="s">
        <v>3960</v>
      </c>
      <c r="E3365" t="s">
        <v>9708</v>
      </c>
      <c r="F3365" t="s">
        <v>20</v>
      </c>
      <c r="G3365" t="s">
        <v>21</v>
      </c>
      <c r="H3365">
        <v>7000000</v>
      </c>
      <c r="I3365">
        <v>2003</v>
      </c>
      <c r="J3365">
        <v>6</v>
      </c>
    </row>
    <row r="3366" spans="1:10" x14ac:dyDescent="0.3">
      <c r="A3366" t="s">
        <v>9710</v>
      </c>
      <c r="B3366">
        <v>79</v>
      </c>
      <c r="D3366" t="s">
        <v>3960</v>
      </c>
      <c r="E3366" t="s">
        <v>9713</v>
      </c>
      <c r="F3366" t="s">
        <v>20</v>
      </c>
      <c r="G3366" t="s">
        <v>21</v>
      </c>
      <c r="H3366">
        <v>350000</v>
      </c>
      <c r="I3366">
        <v>1978</v>
      </c>
      <c r="J3366">
        <v>4.0999999999999996</v>
      </c>
    </row>
    <row r="3367" spans="1:10" x14ac:dyDescent="0.3">
      <c r="A3367" t="s">
        <v>4377</v>
      </c>
      <c r="B3367">
        <v>106</v>
      </c>
      <c r="C3367">
        <v>9190525</v>
      </c>
      <c r="D3367" t="s">
        <v>1649</v>
      </c>
      <c r="E3367" t="s">
        <v>9716</v>
      </c>
      <c r="F3367" t="s">
        <v>20</v>
      </c>
      <c r="G3367" t="s">
        <v>21</v>
      </c>
      <c r="H3367">
        <v>7000000</v>
      </c>
      <c r="I3367">
        <v>2009</v>
      </c>
      <c r="J3367">
        <v>7</v>
      </c>
    </row>
    <row r="3368" spans="1:10" x14ac:dyDescent="0.3">
      <c r="A3368" t="s">
        <v>9718</v>
      </c>
      <c r="B3368">
        <v>100</v>
      </c>
      <c r="C3368">
        <v>9176553</v>
      </c>
      <c r="D3368" t="s">
        <v>4913</v>
      </c>
      <c r="E3368" t="s">
        <v>9719</v>
      </c>
      <c r="F3368" t="s">
        <v>20</v>
      </c>
      <c r="G3368" t="s">
        <v>21</v>
      </c>
      <c r="H3368">
        <v>7500000</v>
      </c>
      <c r="I3368">
        <v>2009</v>
      </c>
      <c r="J3368">
        <v>7.1</v>
      </c>
    </row>
    <row r="3369" spans="1:10" x14ac:dyDescent="0.3">
      <c r="A3369" t="s">
        <v>4346</v>
      </c>
      <c r="B3369">
        <v>103</v>
      </c>
      <c r="C3369">
        <v>9094451</v>
      </c>
      <c r="D3369" t="s">
        <v>5410</v>
      </c>
      <c r="E3369" t="s">
        <v>9720</v>
      </c>
      <c r="F3369" t="s">
        <v>20</v>
      </c>
      <c r="G3369" t="s">
        <v>21</v>
      </c>
      <c r="H3369">
        <v>7000000</v>
      </c>
      <c r="I3369">
        <v>1989</v>
      </c>
      <c r="J3369">
        <v>6.2</v>
      </c>
    </row>
    <row r="3370" spans="1:10" x14ac:dyDescent="0.3">
      <c r="A3370" t="s">
        <v>7628</v>
      </c>
      <c r="B3370">
        <v>116</v>
      </c>
      <c r="C3370">
        <v>14612840</v>
      </c>
      <c r="D3370" t="s">
        <v>3846</v>
      </c>
      <c r="E3370" t="s">
        <v>9721</v>
      </c>
      <c r="F3370" t="s">
        <v>20</v>
      </c>
      <c r="G3370" t="s">
        <v>21</v>
      </c>
      <c r="H3370">
        <v>7000000</v>
      </c>
      <c r="I3370">
        <v>2014</v>
      </c>
      <c r="J3370">
        <v>6.9</v>
      </c>
    </row>
    <row r="3371" spans="1:10" x14ac:dyDescent="0.3">
      <c r="A3371" t="s">
        <v>9723</v>
      </c>
      <c r="B3371">
        <v>99</v>
      </c>
      <c r="C3371">
        <v>9166863</v>
      </c>
      <c r="D3371" t="s">
        <v>146</v>
      </c>
      <c r="E3371" t="s">
        <v>9725</v>
      </c>
      <c r="F3371" t="s">
        <v>20</v>
      </c>
      <c r="G3371" t="s">
        <v>21</v>
      </c>
      <c r="H3371">
        <v>7000000</v>
      </c>
      <c r="I3371">
        <v>2009</v>
      </c>
      <c r="J3371">
        <v>7.6</v>
      </c>
    </row>
    <row r="3372" spans="1:10" x14ac:dyDescent="0.3">
      <c r="A3372" t="s">
        <v>330</v>
      </c>
      <c r="B3372">
        <v>164</v>
      </c>
      <c r="C3372">
        <v>8373585</v>
      </c>
      <c r="D3372" t="s">
        <v>2190</v>
      </c>
      <c r="E3372" t="s">
        <v>9727</v>
      </c>
      <c r="F3372" t="s">
        <v>20</v>
      </c>
      <c r="G3372" t="s">
        <v>21</v>
      </c>
      <c r="H3372">
        <v>7000000</v>
      </c>
      <c r="I3372">
        <v>1988</v>
      </c>
      <c r="J3372">
        <v>7.6</v>
      </c>
    </row>
    <row r="3373" spans="1:10" x14ac:dyDescent="0.3">
      <c r="A3373" t="s">
        <v>9503</v>
      </c>
      <c r="B3373">
        <v>96</v>
      </c>
      <c r="C3373">
        <v>7292175</v>
      </c>
      <c r="D3373" t="s">
        <v>936</v>
      </c>
      <c r="E3373" t="s">
        <v>9730</v>
      </c>
      <c r="F3373" t="s">
        <v>20</v>
      </c>
      <c r="G3373" t="s">
        <v>21</v>
      </c>
      <c r="H3373">
        <v>7000000</v>
      </c>
      <c r="I3373">
        <v>1999</v>
      </c>
      <c r="J3373">
        <v>6.4</v>
      </c>
    </row>
    <row r="3374" spans="1:10" x14ac:dyDescent="0.3">
      <c r="A3374" t="s">
        <v>9077</v>
      </c>
      <c r="B3374">
        <v>122</v>
      </c>
      <c r="C3374">
        <v>6601079</v>
      </c>
      <c r="D3374" t="s">
        <v>2225</v>
      </c>
      <c r="E3374" t="s">
        <v>9731</v>
      </c>
      <c r="F3374" t="s">
        <v>20</v>
      </c>
      <c r="G3374" t="s">
        <v>34</v>
      </c>
      <c r="H3374">
        <v>7000000</v>
      </c>
      <c r="I3374">
        <v>2004</v>
      </c>
      <c r="J3374">
        <v>6.2</v>
      </c>
    </row>
    <row r="3375" spans="1:10" x14ac:dyDescent="0.3">
      <c r="A3375" t="s">
        <v>798</v>
      </c>
      <c r="B3375">
        <v>94</v>
      </c>
      <c r="C3375">
        <v>6165429</v>
      </c>
      <c r="D3375" t="s">
        <v>9733</v>
      </c>
      <c r="E3375" t="s">
        <v>9735</v>
      </c>
      <c r="F3375" t="s">
        <v>1455</v>
      </c>
      <c r="G3375" t="s">
        <v>251</v>
      </c>
      <c r="H3375">
        <v>6000000</v>
      </c>
      <c r="I3375">
        <v>2002</v>
      </c>
      <c r="J3375">
        <v>7.5</v>
      </c>
    </row>
    <row r="3376" spans="1:10" x14ac:dyDescent="0.3">
      <c r="A3376" t="s">
        <v>5881</v>
      </c>
      <c r="B3376">
        <v>93</v>
      </c>
      <c r="C3376">
        <v>5694308</v>
      </c>
      <c r="D3376" t="s">
        <v>2496</v>
      </c>
      <c r="E3376" t="s">
        <v>9737</v>
      </c>
      <c r="F3376" t="s">
        <v>20</v>
      </c>
      <c r="G3376" t="s">
        <v>21</v>
      </c>
      <c r="H3376">
        <v>7000000</v>
      </c>
      <c r="I3376">
        <v>2007</v>
      </c>
      <c r="J3376">
        <v>2</v>
      </c>
    </row>
    <row r="3377" spans="1:10" x14ac:dyDescent="0.3">
      <c r="A3377" t="s">
        <v>9739</v>
      </c>
      <c r="B3377">
        <v>96</v>
      </c>
      <c r="C3377">
        <v>5430822</v>
      </c>
      <c r="D3377" t="s">
        <v>9740</v>
      </c>
      <c r="E3377" t="s">
        <v>9742</v>
      </c>
      <c r="F3377" t="s">
        <v>20</v>
      </c>
      <c r="G3377" t="s">
        <v>34</v>
      </c>
      <c r="H3377">
        <v>7000000</v>
      </c>
      <c r="I3377">
        <v>1992</v>
      </c>
      <c r="J3377">
        <v>6.2</v>
      </c>
    </row>
    <row r="3378" spans="1:10" x14ac:dyDescent="0.3">
      <c r="A3378" t="s">
        <v>9745</v>
      </c>
      <c r="B3378">
        <v>113</v>
      </c>
      <c r="C3378">
        <v>4720371</v>
      </c>
      <c r="D3378" t="s">
        <v>6605</v>
      </c>
      <c r="E3378" t="s">
        <v>9747</v>
      </c>
      <c r="F3378" t="s">
        <v>20</v>
      </c>
      <c r="G3378" t="s">
        <v>21</v>
      </c>
      <c r="H3378">
        <v>7000000</v>
      </c>
      <c r="I3378">
        <v>2001</v>
      </c>
      <c r="J3378">
        <v>6.5</v>
      </c>
    </row>
    <row r="3379" spans="1:10" x14ac:dyDescent="0.3">
      <c r="A3379" t="s">
        <v>9146</v>
      </c>
      <c r="B3379">
        <v>192</v>
      </c>
      <c r="C3379">
        <v>2921738</v>
      </c>
      <c r="D3379" t="s">
        <v>1848</v>
      </c>
      <c r="E3379" t="s">
        <v>9750</v>
      </c>
      <c r="F3379" t="s">
        <v>3497</v>
      </c>
      <c r="G3379" t="s">
        <v>3498</v>
      </c>
      <c r="H3379">
        <v>7000000</v>
      </c>
      <c r="I3379">
        <v>2004</v>
      </c>
      <c r="J3379">
        <v>7.9</v>
      </c>
    </row>
    <row r="3380" spans="1:10" x14ac:dyDescent="0.3">
      <c r="A3380" t="s">
        <v>1263</v>
      </c>
      <c r="B3380">
        <v>99</v>
      </c>
      <c r="C3380">
        <v>2344847</v>
      </c>
      <c r="D3380" t="s">
        <v>2423</v>
      </c>
      <c r="E3380" t="s">
        <v>9752</v>
      </c>
      <c r="F3380" t="s">
        <v>20</v>
      </c>
      <c r="G3380" t="s">
        <v>21</v>
      </c>
      <c r="H3380">
        <v>7000000</v>
      </c>
      <c r="I3380">
        <v>2008</v>
      </c>
      <c r="J3380">
        <v>6.8</v>
      </c>
    </row>
    <row r="3381" spans="1:10" x14ac:dyDescent="0.3">
      <c r="A3381" t="s">
        <v>8906</v>
      </c>
      <c r="B3381">
        <v>91</v>
      </c>
      <c r="C3381">
        <v>7455447</v>
      </c>
      <c r="D3381" t="s">
        <v>936</v>
      </c>
      <c r="E3381" t="s">
        <v>9753</v>
      </c>
      <c r="F3381" t="s">
        <v>20</v>
      </c>
      <c r="G3381" t="s">
        <v>21</v>
      </c>
      <c r="H3381">
        <v>7000000</v>
      </c>
      <c r="I3381">
        <v>2010</v>
      </c>
      <c r="J3381">
        <v>6.3</v>
      </c>
    </row>
    <row r="3382" spans="1:10" x14ac:dyDescent="0.3">
      <c r="A3382" t="s">
        <v>9755</v>
      </c>
      <c r="B3382">
        <v>100</v>
      </c>
      <c r="C3382">
        <v>2148212</v>
      </c>
      <c r="D3382" t="s">
        <v>4396</v>
      </c>
      <c r="E3382" t="s">
        <v>9757</v>
      </c>
      <c r="F3382" t="s">
        <v>20</v>
      </c>
      <c r="G3382" t="s">
        <v>21</v>
      </c>
      <c r="H3382">
        <v>7000000</v>
      </c>
      <c r="I3382">
        <v>1999</v>
      </c>
      <c r="J3382">
        <v>6.3</v>
      </c>
    </row>
    <row r="3383" spans="1:10" x14ac:dyDescent="0.3">
      <c r="A3383" t="s">
        <v>8225</v>
      </c>
      <c r="B3383">
        <v>105</v>
      </c>
      <c r="C3383">
        <v>2062066</v>
      </c>
      <c r="D3383" t="s">
        <v>1133</v>
      </c>
      <c r="E3383" t="s">
        <v>9758</v>
      </c>
      <c r="F3383" t="s">
        <v>20</v>
      </c>
      <c r="G3383" t="s">
        <v>21</v>
      </c>
      <c r="H3383">
        <v>7000000</v>
      </c>
      <c r="I3383">
        <v>2002</v>
      </c>
      <c r="J3383">
        <v>6.6</v>
      </c>
    </row>
    <row r="3384" spans="1:10" x14ac:dyDescent="0.3">
      <c r="A3384" t="s">
        <v>8251</v>
      </c>
      <c r="B3384">
        <v>99</v>
      </c>
      <c r="C3384">
        <v>1654367</v>
      </c>
      <c r="D3384" t="s">
        <v>1017</v>
      </c>
      <c r="E3384" t="s">
        <v>9759</v>
      </c>
      <c r="F3384" t="s">
        <v>20</v>
      </c>
      <c r="G3384" t="s">
        <v>21</v>
      </c>
      <c r="H3384">
        <v>7000000</v>
      </c>
      <c r="I3384">
        <v>2006</v>
      </c>
      <c r="J3384">
        <v>6.4</v>
      </c>
    </row>
    <row r="3385" spans="1:10" x14ac:dyDescent="0.3">
      <c r="A3385" t="s">
        <v>9760</v>
      </c>
      <c r="B3385">
        <v>112</v>
      </c>
      <c r="C3385">
        <v>1738692</v>
      </c>
      <c r="D3385" t="s">
        <v>2588</v>
      </c>
      <c r="E3385" t="s">
        <v>9761</v>
      </c>
      <c r="F3385" t="s">
        <v>20</v>
      </c>
      <c r="G3385" t="s">
        <v>34</v>
      </c>
      <c r="H3385">
        <v>7000000</v>
      </c>
      <c r="I3385">
        <v>2011</v>
      </c>
      <c r="J3385">
        <v>7.5</v>
      </c>
    </row>
    <row r="3386" spans="1:10" x14ac:dyDescent="0.3">
      <c r="A3386" t="s">
        <v>9763</v>
      </c>
      <c r="B3386">
        <v>100</v>
      </c>
      <c r="C3386">
        <v>2209479</v>
      </c>
      <c r="D3386" t="s">
        <v>4396</v>
      </c>
      <c r="E3386" t="s">
        <v>9765</v>
      </c>
      <c r="F3386" t="s">
        <v>20</v>
      </c>
      <c r="G3386" t="s">
        <v>34</v>
      </c>
      <c r="I3386">
        <v>2013</v>
      </c>
      <c r="J3386">
        <v>5.8</v>
      </c>
    </row>
    <row r="3387" spans="1:10" x14ac:dyDescent="0.3">
      <c r="A3387" t="s">
        <v>9766</v>
      </c>
      <c r="B3387">
        <v>99</v>
      </c>
      <c r="C3387">
        <v>1889522</v>
      </c>
      <c r="D3387" t="s">
        <v>2423</v>
      </c>
      <c r="E3387" t="s">
        <v>9767</v>
      </c>
      <c r="F3387" t="s">
        <v>20</v>
      </c>
      <c r="G3387" t="s">
        <v>21</v>
      </c>
      <c r="H3387">
        <v>7000000</v>
      </c>
      <c r="I3387">
        <v>2009</v>
      </c>
      <c r="J3387">
        <v>6.5</v>
      </c>
    </row>
    <row r="3388" spans="1:10" x14ac:dyDescent="0.3">
      <c r="A3388" t="s">
        <v>3092</v>
      </c>
      <c r="B3388">
        <v>100</v>
      </c>
      <c r="D3388" t="s">
        <v>2507</v>
      </c>
      <c r="E3388" t="s">
        <v>9769</v>
      </c>
      <c r="F3388" t="s">
        <v>20</v>
      </c>
      <c r="G3388" t="s">
        <v>182</v>
      </c>
      <c r="H3388">
        <v>7000000</v>
      </c>
      <c r="I3388">
        <v>1983</v>
      </c>
      <c r="J3388">
        <v>4.8</v>
      </c>
    </row>
    <row r="3389" spans="1:10" x14ac:dyDescent="0.3">
      <c r="A3389" t="s">
        <v>9615</v>
      </c>
      <c r="B3389">
        <v>125</v>
      </c>
      <c r="C3389">
        <v>1110286</v>
      </c>
      <c r="D3389" t="s">
        <v>146</v>
      </c>
      <c r="E3389" t="s">
        <v>9771</v>
      </c>
      <c r="F3389" t="s">
        <v>20</v>
      </c>
      <c r="G3389" t="s">
        <v>21</v>
      </c>
      <c r="H3389">
        <v>4825000</v>
      </c>
      <c r="I3389">
        <v>2009</v>
      </c>
      <c r="J3389">
        <v>7.2</v>
      </c>
    </row>
    <row r="3390" spans="1:10" x14ac:dyDescent="0.3">
      <c r="A3390" t="s">
        <v>9772</v>
      </c>
      <c r="B3390">
        <v>107</v>
      </c>
      <c r="C3390">
        <v>1000000</v>
      </c>
      <c r="D3390" t="s">
        <v>813</v>
      </c>
      <c r="E3390" t="s">
        <v>9774</v>
      </c>
      <c r="F3390" t="s">
        <v>20</v>
      </c>
      <c r="G3390" t="s">
        <v>34</v>
      </c>
      <c r="H3390">
        <v>9000000</v>
      </c>
      <c r="I3390">
        <v>1977</v>
      </c>
      <c r="J3390">
        <v>6.3</v>
      </c>
    </row>
    <row r="3391" spans="1:10" x14ac:dyDescent="0.3">
      <c r="A3391" t="s">
        <v>4204</v>
      </c>
      <c r="B3391">
        <v>107</v>
      </c>
      <c r="C3391">
        <v>700000</v>
      </c>
      <c r="D3391" t="s">
        <v>4206</v>
      </c>
      <c r="E3391" t="s">
        <v>9776</v>
      </c>
      <c r="F3391" t="s">
        <v>965</v>
      </c>
      <c r="G3391" t="s">
        <v>966</v>
      </c>
      <c r="H3391">
        <v>50000000</v>
      </c>
      <c r="I3391">
        <v>1993</v>
      </c>
      <c r="J3391">
        <v>7</v>
      </c>
    </row>
    <row r="3392" spans="1:10" x14ac:dyDescent="0.3">
      <c r="A3392" t="s">
        <v>4145</v>
      </c>
      <c r="B3392">
        <v>97</v>
      </c>
      <c r="C3392">
        <v>1768416</v>
      </c>
      <c r="D3392" t="s">
        <v>1649</v>
      </c>
      <c r="E3392" t="s">
        <v>9779</v>
      </c>
      <c r="F3392" t="s">
        <v>20</v>
      </c>
      <c r="G3392" t="s">
        <v>21</v>
      </c>
      <c r="H3392">
        <v>7000000</v>
      </c>
      <c r="I3392">
        <v>2010</v>
      </c>
      <c r="J3392">
        <v>6.3</v>
      </c>
    </row>
    <row r="3393" spans="1:10" x14ac:dyDescent="0.3">
      <c r="A3393" t="s">
        <v>9781</v>
      </c>
      <c r="B3393">
        <v>105</v>
      </c>
      <c r="C3393">
        <v>1425993</v>
      </c>
      <c r="D3393" t="s">
        <v>1099</v>
      </c>
      <c r="E3393" t="s">
        <v>9783</v>
      </c>
      <c r="F3393" t="s">
        <v>20</v>
      </c>
      <c r="G3393" t="s">
        <v>21</v>
      </c>
      <c r="I3393">
        <v>2009</v>
      </c>
      <c r="J3393">
        <v>5.3</v>
      </c>
    </row>
    <row r="3394" spans="1:10" x14ac:dyDescent="0.3">
      <c r="A3394" t="s">
        <v>9785</v>
      </c>
      <c r="B3394">
        <v>95</v>
      </c>
      <c r="C3394">
        <v>306715</v>
      </c>
      <c r="D3394" t="s">
        <v>1099</v>
      </c>
      <c r="E3394" t="s">
        <v>9786</v>
      </c>
      <c r="F3394" t="s">
        <v>20</v>
      </c>
      <c r="G3394" t="s">
        <v>21</v>
      </c>
      <c r="H3394">
        <v>10000000</v>
      </c>
      <c r="I3394">
        <v>1998</v>
      </c>
      <c r="J3394">
        <v>2.2999999999999998</v>
      </c>
    </row>
    <row r="3395" spans="1:10" x14ac:dyDescent="0.3">
      <c r="A3395" t="s">
        <v>9787</v>
      </c>
      <c r="B3395">
        <v>106</v>
      </c>
      <c r="C3395">
        <v>382946</v>
      </c>
      <c r="D3395" t="s">
        <v>2190</v>
      </c>
      <c r="E3395" t="s">
        <v>9788</v>
      </c>
      <c r="F3395" t="s">
        <v>20</v>
      </c>
      <c r="G3395" t="s">
        <v>21</v>
      </c>
      <c r="H3395">
        <v>7000000</v>
      </c>
      <c r="I3395">
        <v>2010</v>
      </c>
      <c r="J3395">
        <v>7.1</v>
      </c>
    </row>
    <row r="3396" spans="1:10" x14ac:dyDescent="0.3">
      <c r="A3396" t="s">
        <v>4229</v>
      </c>
      <c r="B3396">
        <v>93</v>
      </c>
      <c r="C3396">
        <v>518134</v>
      </c>
      <c r="D3396" t="s">
        <v>5554</v>
      </c>
      <c r="E3396" t="s">
        <v>9789</v>
      </c>
      <c r="F3396" t="s">
        <v>20</v>
      </c>
      <c r="G3396" t="s">
        <v>34</v>
      </c>
      <c r="I3396">
        <v>2013</v>
      </c>
      <c r="J3396">
        <v>6.2</v>
      </c>
    </row>
    <row r="3397" spans="1:10" x14ac:dyDescent="0.3">
      <c r="A3397" t="s">
        <v>3758</v>
      </c>
      <c r="B3397">
        <v>103</v>
      </c>
      <c r="C3397">
        <v>236266</v>
      </c>
      <c r="D3397" t="s">
        <v>4086</v>
      </c>
      <c r="E3397" t="s">
        <v>9792</v>
      </c>
      <c r="F3397" t="s">
        <v>20</v>
      </c>
      <c r="G3397" t="s">
        <v>21</v>
      </c>
      <c r="H3397">
        <v>3500000</v>
      </c>
      <c r="I3397">
        <v>2002</v>
      </c>
      <c r="J3397">
        <v>6.2</v>
      </c>
    </row>
    <row r="3398" spans="1:10" x14ac:dyDescent="0.3">
      <c r="A3398" t="s">
        <v>9793</v>
      </c>
      <c r="B3398">
        <v>96</v>
      </c>
      <c r="C3398">
        <v>196067</v>
      </c>
      <c r="D3398" t="s">
        <v>146</v>
      </c>
      <c r="E3398" t="s">
        <v>9794</v>
      </c>
      <c r="F3398" t="s">
        <v>20</v>
      </c>
      <c r="G3398" t="s">
        <v>34</v>
      </c>
      <c r="H3398">
        <v>7000000</v>
      </c>
      <c r="I3398">
        <v>2002</v>
      </c>
      <c r="J3398">
        <v>6.7</v>
      </c>
    </row>
    <row r="3399" spans="1:10" x14ac:dyDescent="0.3">
      <c r="A3399" t="s">
        <v>8761</v>
      </c>
      <c r="B3399">
        <v>103</v>
      </c>
      <c r="C3399">
        <v>532988</v>
      </c>
      <c r="D3399" t="s">
        <v>3919</v>
      </c>
      <c r="E3399" t="s">
        <v>9796</v>
      </c>
      <c r="F3399" t="s">
        <v>20</v>
      </c>
      <c r="G3399" t="s">
        <v>21</v>
      </c>
      <c r="H3399">
        <v>7000000</v>
      </c>
      <c r="I3399">
        <v>2015</v>
      </c>
      <c r="J3399">
        <v>6.5</v>
      </c>
    </row>
    <row r="3400" spans="1:10" x14ac:dyDescent="0.3">
      <c r="A3400" t="s">
        <v>9797</v>
      </c>
      <c r="B3400">
        <v>108</v>
      </c>
      <c r="C3400">
        <v>453079</v>
      </c>
      <c r="D3400" t="s">
        <v>1099</v>
      </c>
      <c r="E3400" t="s">
        <v>9798</v>
      </c>
      <c r="F3400" t="s">
        <v>20</v>
      </c>
      <c r="G3400" t="s">
        <v>21</v>
      </c>
      <c r="H3400">
        <v>7000000</v>
      </c>
      <c r="I3400">
        <v>2010</v>
      </c>
      <c r="J3400">
        <v>5.9</v>
      </c>
    </row>
    <row r="3401" spans="1:10" x14ac:dyDescent="0.3">
      <c r="A3401" t="s">
        <v>9799</v>
      </c>
      <c r="B3401">
        <v>177</v>
      </c>
      <c r="D3401" t="s">
        <v>1216</v>
      </c>
      <c r="E3401" t="s">
        <v>9802</v>
      </c>
      <c r="F3401" t="s">
        <v>3516</v>
      </c>
      <c r="G3401" t="s">
        <v>4410</v>
      </c>
      <c r="H3401">
        <v>7000000</v>
      </c>
      <c r="I3401">
        <v>2013</v>
      </c>
      <c r="J3401">
        <v>6.7</v>
      </c>
    </row>
    <row r="3402" spans="1:10" x14ac:dyDescent="0.3">
      <c r="A3402" t="s">
        <v>9804</v>
      </c>
      <c r="B3402">
        <v>118</v>
      </c>
      <c r="C3402">
        <v>46451</v>
      </c>
      <c r="D3402" t="s">
        <v>3707</v>
      </c>
      <c r="E3402" t="s">
        <v>9805</v>
      </c>
      <c r="F3402" t="s">
        <v>20</v>
      </c>
      <c r="G3402" t="s">
        <v>21</v>
      </c>
      <c r="H3402">
        <v>7000000</v>
      </c>
      <c r="I3402">
        <v>2010</v>
      </c>
      <c r="J3402">
        <v>6</v>
      </c>
    </row>
    <row r="3403" spans="1:10" x14ac:dyDescent="0.3">
      <c r="A3403" t="s">
        <v>1501</v>
      </c>
      <c r="B3403">
        <v>97</v>
      </c>
      <c r="C3403">
        <v>233103</v>
      </c>
      <c r="D3403" t="s">
        <v>2190</v>
      </c>
      <c r="E3403" t="s">
        <v>9806</v>
      </c>
      <c r="F3403" t="s">
        <v>20</v>
      </c>
      <c r="G3403" t="s">
        <v>34</v>
      </c>
      <c r="H3403">
        <v>7000000</v>
      </c>
      <c r="I3403">
        <v>2005</v>
      </c>
      <c r="J3403">
        <v>6.9</v>
      </c>
    </row>
    <row r="3404" spans="1:10" x14ac:dyDescent="0.3">
      <c r="A3404" t="s">
        <v>9443</v>
      </c>
      <c r="B3404">
        <v>102</v>
      </c>
      <c r="D3404" t="s">
        <v>227</v>
      </c>
      <c r="E3404" t="s">
        <v>9808</v>
      </c>
      <c r="F3404" t="s">
        <v>20</v>
      </c>
      <c r="G3404" t="s">
        <v>182</v>
      </c>
      <c r="H3404">
        <v>7000000</v>
      </c>
      <c r="I3404">
        <v>1999</v>
      </c>
      <c r="J3404">
        <v>7.9</v>
      </c>
    </row>
    <row r="3405" spans="1:10" x14ac:dyDescent="0.3">
      <c r="A3405" t="s">
        <v>9810</v>
      </c>
      <c r="B3405">
        <v>92</v>
      </c>
      <c r="D3405" t="s">
        <v>2885</v>
      </c>
      <c r="E3405" t="s">
        <v>9811</v>
      </c>
      <c r="F3405" t="s">
        <v>4449</v>
      </c>
      <c r="G3405" t="s">
        <v>2462</v>
      </c>
      <c r="H3405">
        <v>7000000</v>
      </c>
      <c r="I3405">
        <v>2014</v>
      </c>
      <c r="J3405">
        <v>5.3</v>
      </c>
    </row>
    <row r="3406" spans="1:10" x14ac:dyDescent="0.3">
      <c r="A3406" t="s">
        <v>3058</v>
      </c>
      <c r="B3406">
        <v>88</v>
      </c>
      <c r="D3406" t="s">
        <v>9813</v>
      </c>
      <c r="E3406" t="s">
        <v>9814</v>
      </c>
      <c r="F3406" t="s">
        <v>20</v>
      </c>
      <c r="G3406" t="s">
        <v>21</v>
      </c>
      <c r="H3406">
        <v>7000000</v>
      </c>
      <c r="I3406">
        <v>2011</v>
      </c>
      <c r="J3406">
        <v>4.8</v>
      </c>
    </row>
    <row r="3407" spans="1:10" x14ac:dyDescent="0.3">
      <c r="A3407" t="s">
        <v>9815</v>
      </c>
      <c r="B3407">
        <v>80</v>
      </c>
      <c r="D3407" t="s">
        <v>1835</v>
      </c>
      <c r="E3407" t="s">
        <v>9818</v>
      </c>
      <c r="F3407" t="s">
        <v>3516</v>
      </c>
      <c r="G3407" t="s">
        <v>4410</v>
      </c>
      <c r="H3407">
        <v>7000000</v>
      </c>
      <c r="I3407">
        <v>2012</v>
      </c>
      <c r="J3407">
        <v>5.3</v>
      </c>
    </row>
    <row r="3408" spans="1:10" x14ac:dyDescent="0.3">
      <c r="A3408" t="s">
        <v>9820</v>
      </c>
      <c r="B3408">
        <v>45</v>
      </c>
      <c r="D3408" t="s">
        <v>9822</v>
      </c>
      <c r="E3408" t="s">
        <v>9824</v>
      </c>
      <c r="F3408" t="s">
        <v>20</v>
      </c>
      <c r="G3408" t="s">
        <v>21</v>
      </c>
      <c r="H3408">
        <v>7000000</v>
      </c>
      <c r="I3408">
        <v>2014</v>
      </c>
      <c r="J3408">
        <v>6</v>
      </c>
    </row>
    <row r="3409" spans="1:10" x14ac:dyDescent="0.3">
      <c r="A3409" t="s">
        <v>2363</v>
      </c>
      <c r="B3409">
        <v>115</v>
      </c>
      <c r="C3409">
        <v>41400000</v>
      </c>
      <c r="D3409" t="s">
        <v>8819</v>
      </c>
      <c r="E3409" t="s">
        <v>9826</v>
      </c>
      <c r="F3409" t="s">
        <v>20</v>
      </c>
      <c r="G3409" t="s">
        <v>21</v>
      </c>
      <c r="H3409">
        <v>6900000</v>
      </c>
      <c r="I3409">
        <v>1985</v>
      </c>
      <c r="J3409">
        <v>7.3</v>
      </c>
    </row>
    <row r="3410" spans="1:10" x14ac:dyDescent="0.3">
      <c r="A3410" t="s">
        <v>9828</v>
      </c>
      <c r="B3410">
        <v>97</v>
      </c>
      <c r="D3410" t="s">
        <v>9829</v>
      </c>
      <c r="E3410" t="s">
        <v>9831</v>
      </c>
      <c r="F3410" t="s">
        <v>20</v>
      </c>
      <c r="G3410" t="s">
        <v>21</v>
      </c>
      <c r="I3410">
        <v>2008</v>
      </c>
      <c r="J3410">
        <v>7.4</v>
      </c>
    </row>
    <row r="3411" spans="1:10" x14ac:dyDescent="0.3">
      <c r="A3411" t="s">
        <v>5537</v>
      </c>
      <c r="B3411">
        <v>102</v>
      </c>
      <c r="C3411">
        <v>7993039</v>
      </c>
      <c r="D3411" t="s">
        <v>1099</v>
      </c>
      <c r="E3411" t="s">
        <v>9832</v>
      </c>
      <c r="F3411" t="s">
        <v>20</v>
      </c>
      <c r="G3411" t="s">
        <v>21</v>
      </c>
      <c r="H3411">
        <v>6900000</v>
      </c>
      <c r="I3411">
        <v>1993</v>
      </c>
      <c r="J3411">
        <v>7.7</v>
      </c>
    </row>
    <row r="3412" spans="1:10" x14ac:dyDescent="0.3">
      <c r="A3412" t="s">
        <v>2581</v>
      </c>
      <c r="B3412">
        <v>111</v>
      </c>
      <c r="D3412" t="s">
        <v>1954</v>
      </c>
      <c r="E3412" t="s">
        <v>9833</v>
      </c>
      <c r="F3412" t="s">
        <v>20</v>
      </c>
      <c r="G3412" t="s">
        <v>21</v>
      </c>
      <c r="H3412">
        <v>7000000</v>
      </c>
      <c r="I3412">
        <v>2007</v>
      </c>
      <c r="J3412">
        <v>4.8</v>
      </c>
    </row>
    <row r="3413" spans="1:10" x14ac:dyDescent="0.3">
      <c r="A3413" t="s">
        <v>9835</v>
      </c>
      <c r="B3413">
        <v>96</v>
      </c>
      <c r="D3413" t="s">
        <v>146</v>
      </c>
      <c r="E3413" t="s">
        <v>9838</v>
      </c>
      <c r="F3413" t="s">
        <v>20</v>
      </c>
      <c r="G3413" t="s">
        <v>182</v>
      </c>
      <c r="H3413">
        <v>8700000</v>
      </c>
      <c r="I3413">
        <v>2016</v>
      </c>
      <c r="J3413">
        <v>7.2</v>
      </c>
    </row>
    <row r="3414" spans="1:10" x14ac:dyDescent="0.3">
      <c r="A3414" t="s">
        <v>9840</v>
      </c>
      <c r="B3414">
        <v>94</v>
      </c>
      <c r="D3414" t="s">
        <v>1392</v>
      </c>
      <c r="E3414" t="s">
        <v>9842</v>
      </c>
      <c r="F3414" t="s">
        <v>20</v>
      </c>
      <c r="G3414" t="s">
        <v>21</v>
      </c>
      <c r="H3414">
        <v>7000000</v>
      </c>
      <c r="I3414">
        <v>2015</v>
      </c>
      <c r="J3414">
        <v>5.8</v>
      </c>
    </row>
    <row r="3415" spans="1:10" x14ac:dyDescent="0.3">
      <c r="A3415" t="s">
        <v>9844</v>
      </c>
      <c r="B3415">
        <v>125</v>
      </c>
      <c r="C3415">
        <v>927107</v>
      </c>
      <c r="D3415" t="s">
        <v>7141</v>
      </c>
      <c r="E3415" t="s">
        <v>9847</v>
      </c>
      <c r="F3415" t="s">
        <v>5288</v>
      </c>
      <c r="G3415" t="s">
        <v>520</v>
      </c>
      <c r="H3415">
        <v>15000000</v>
      </c>
      <c r="I3415">
        <v>1999</v>
      </c>
      <c r="J3415">
        <v>7.3</v>
      </c>
    </row>
    <row r="3416" spans="1:10" x14ac:dyDescent="0.3">
      <c r="A3416" t="s">
        <v>9849</v>
      </c>
      <c r="B3416">
        <v>108</v>
      </c>
      <c r="C3416">
        <v>49526</v>
      </c>
      <c r="D3416" t="s">
        <v>1649</v>
      </c>
      <c r="E3416" t="s">
        <v>9850</v>
      </c>
      <c r="F3416" t="s">
        <v>20</v>
      </c>
      <c r="G3416" t="s">
        <v>21</v>
      </c>
      <c r="H3416">
        <v>6800000</v>
      </c>
      <c r="I3416">
        <v>2005</v>
      </c>
      <c r="J3416">
        <v>7</v>
      </c>
    </row>
    <row r="3417" spans="1:10" x14ac:dyDescent="0.3">
      <c r="A3417" t="s">
        <v>9851</v>
      </c>
      <c r="B3417">
        <v>101</v>
      </c>
      <c r="C3417">
        <v>10696</v>
      </c>
      <c r="D3417" t="s">
        <v>1007</v>
      </c>
      <c r="E3417" t="s">
        <v>9853</v>
      </c>
      <c r="F3417" t="s">
        <v>20</v>
      </c>
      <c r="G3417" t="s">
        <v>21</v>
      </c>
      <c r="H3417">
        <v>6800000</v>
      </c>
      <c r="I3417">
        <v>2003</v>
      </c>
      <c r="J3417">
        <v>6.4</v>
      </c>
    </row>
    <row r="3418" spans="1:10" x14ac:dyDescent="0.3">
      <c r="A3418" t="s">
        <v>9855</v>
      </c>
      <c r="B3418">
        <v>101</v>
      </c>
      <c r="C3418">
        <v>31607598</v>
      </c>
      <c r="D3418" t="s">
        <v>2777</v>
      </c>
      <c r="E3418" t="s">
        <v>9856</v>
      </c>
      <c r="F3418" t="s">
        <v>20</v>
      </c>
      <c r="G3418" t="s">
        <v>182</v>
      </c>
      <c r="H3418">
        <v>6900000</v>
      </c>
      <c r="I3418">
        <v>2012</v>
      </c>
      <c r="J3418">
        <v>5.6</v>
      </c>
    </row>
    <row r="3419" spans="1:10" x14ac:dyDescent="0.3">
      <c r="A3419" t="s">
        <v>3575</v>
      </c>
      <c r="B3419">
        <v>139</v>
      </c>
      <c r="C3419">
        <v>6857096</v>
      </c>
      <c r="D3419" t="s">
        <v>9859</v>
      </c>
      <c r="E3419" t="s">
        <v>9860</v>
      </c>
      <c r="F3419" t="s">
        <v>965</v>
      </c>
      <c r="G3419" t="s">
        <v>182</v>
      </c>
      <c r="H3419">
        <v>6800000</v>
      </c>
      <c r="I3419">
        <v>2010</v>
      </c>
      <c r="J3419">
        <v>8.1999999999999993</v>
      </c>
    </row>
    <row r="3420" spans="1:10" x14ac:dyDescent="0.3">
      <c r="A3420" t="s">
        <v>2925</v>
      </c>
      <c r="B3420">
        <v>125</v>
      </c>
      <c r="C3420">
        <v>223878</v>
      </c>
      <c r="D3420" t="s">
        <v>936</v>
      </c>
      <c r="E3420" t="s">
        <v>9864</v>
      </c>
      <c r="F3420" t="s">
        <v>5895</v>
      </c>
      <c r="G3420" t="s">
        <v>4364</v>
      </c>
      <c r="H3420">
        <v>5000000</v>
      </c>
      <c r="I3420">
        <v>2003</v>
      </c>
      <c r="J3420">
        <v>6.5</v>
      </c>
    </row>
    <row r="3421" spans="1:10" x14ac:dyDescent="0.3">
      <c r="A3421" t="s">
        <v>9866</v>
      </c>
      <c r="B3421">
        <v>88</v>
      </c>
      <c r="C3421">
        <v>828</v>
      </c>
      <c r="D3421" t="s">
        <v>9867</v>
      </c>
      <c r="E3421" t="s">
        <v>9868</v>
      </c>
      <c r="F3421" t="s">
        <v>20</v>
      </c>
      <c r="G3421" t="s">
        <v>4874</v>
      </c>
      <c r="I3421">
        <v>2009</v>
      </c>
      <c r="J3421">
        <v>6.4</v>
      </c>
    </row>
    <row r="3422" spans="1:10" x14ac:dyDescent="0.3">
      <c r="A3422" t="s">
        <v>924</v>
      </c>
      <c r="B3422">
        <v>115</v>
      </c>
      <c r="C3422">
        <v>8060</v>
      </c>
      <c r="D3422" t="s">
        <v>315</v>
      </c>
      <c r="E3422" t="s">
        <v>9870</v>
      </c>
      <c r="F3422" t="s">
        <v>8544</v>
      </c>
      <c r="G3422" t="s">
        <v>7731</v>
      </c>
      <c r="H3422">
        <v>4000000</v>
      </c>
      <c r="I3422">
        <v>2007</v>
      </c>
      <c r="J3422">
        <v>8.1</v>
      </c>
    </row>
    <row r="3423" spans="1:10" x14ac:dyDescent="0.3">
      <c r="A3423" t="s">
        <v>5103</v>
      </c>
      <c r="B3423">
        <v>99</v>
      </c>
      <c r="C3423">
        <v>84263837</v>
      </c>
      <c r="D3423" t="s">
        <v>3197</v>
      </c>
      <c r="E3423" t="s">
        <v>9873</v>
      </c>
      <c r="F3423" t="s">
        <v>20</v>
      </c>
      <c r="G3423" t="s">
        <v>21</v>
      </c>
      <c r="H3423">
        <v>6500000</v>
      </c>
      <c r="I3423">
        <v>2014</v>
      </c>
      <c r="J3423">
        <v>5.4</v>
      </c>
    </row>
    <row r="3424" spans="1:10" x14ac:dyDescent="0.3">
      <c r="A3424" t="s">
        <v>9875</v>
      </c>
      <c r="B3424">
        <v>88</v>
      </c>
      <c r="C3424">
        <v>110029</v>
      </c>
      <c r="D3424" t="s">
        <v>9877</v>
      </c>
      <c r="E3424" t="s">
        <v>9878</v>
      </c>
      <c r="F3424" t="s">
        <v>20</v>
      </c>
      <c r="G3424" t="s">
        <v>251</v>
      </c>
      <c r="H3424">
        <v>6500000</v>
      </c>
      <c r="I3424">
        <v>2009</v>
      </c>
      <c r="J3424">
        <v>6.3</v>
      </c>
    </row>
    <row r="3425" spans="1:10" x14ac:dyDescent="0.3">
      <c r="A3425" t="s">
        <v>1906</v>
      </c>
      <c r="B3425">
        <v>112</v>
      </c>
      <c r="C3425">
        <v>57504069</v>
      </c>
      <c r="D3425" t="s">
        <v>1272</v>
      </c>
      <c r="E3425" t="s">
        <v>9882</v>
      </c>
      <c r="F3425" t="s">
        <v>20</v>
      </c>
      <c r="G3425" t="s">
        <v>21</v>
      </c>
      <c r="H3425">
        <v>6000000</v>
      </c>
      <c r="I3425">
        <v>1991</v>
      </c>
      <c r="J3425">
        <v>7.8</v>
      </c>
    </row>
    <row r="3426" spans="1:10" x14ac:dyDescent="0.3">
      <c r="A3426" t="s">
        <v>9884</v>
      </c>
      <c r="B3426">
        <v>108</v>
      </c>
      <c r="C3426">
        <v>54215416</v>
      </c>
      <c r="D3426" t="s">
        <v>2721</v>
      </c>
      <c r="E3426" t="s">
        <v>9886</v>
      </c>
      <c r="F3426" t="s">
        <v>20</v>
      </c>
      <c r="G3426" t="s">
        <v>21</v>
      </c>
      <c r="H3426">
        <v>6500000</v>
      </c>
      <c r="I3426">
        <v>1987</v>
      </c>
      <c r="J3426">
        <v>6.8</v>
      </c>
    </row>
    <row r="3427" spans="1:10" x14ac:dyDescent="0.3">
      <c r="A3427" t="s">
        <v>9888</v>
      </c>
      <c r="B3427">
        <v>107</v>
      </c>
      <c r="D3427" t="s">
        <v>1649</v>
      </c>
      <c r="E3427" t="s">
        <v>9891</v>
      </c>
      <c r="F3427" t="s">
        <v>20</v>
      </c>
      <c r="G3427" t="s">
        <v>21</v>
      </c>
      <c r="I3427">
        <v>1981</v>
      </c>
      <c r="J3427">
        <v>7.2</v>
      </c>
    </row>
    <row r="3428" spans="1:10" x14ac:dyDescent="0.3">
      <c r="A3428" t="s">
        <v>1470</v>
      </c>
      <c r="B3428">
        <v>104</v>
      </c>
      <c r="C3428">
        <v>31899000</v>
      </c>
      <c r="D3428" t="s">
        <v>9893</v>
      </c>
      <c r="E3428" t="s">
        <v>9894</v>
      </c>
      <c r="F3428" t="s">
        <v>20</v>
      </c>
      <c r="G3428" t="s">
        <v>21</v>
      </c>
      <c r="H3428">
        <v>6500000</v>
      </c>
      <c r="I3428">
        <v>1980</v>
      </c>
      <c r="J3428">
        <v>7.1</v>
      </c>
    </row>
    <row r="3429" spans="1:10" x14ac:dyDescent="0.3">
      <c r="A3429" t="s">
        <v>364</v>
      </c>
      <c r="B3429">
        <v>108</v>
      </c>
      <c r="C3429">
        <v>24103594</v>
      </c>
      <c r="D3429" t="s">
        <v>9895</v>
      </c>
      <c r="E3429" t="s">
        <v>9896</v>
      </c>
      <c r="F3429" t="s">
        <v>20</v>
      </c>
      <c r="G3429" t="s">
        <v>21</v>
      </c>
      <c r="H3429">
        <v>6500000</v>
      </c>
      <c r="I3429">
        <v>1993</v>
      </c>
      <c r="J3429">
        <v>6.2</v>
      </c>
    </row>
    <row r="3430" spans="1:10" x14ac:dyDescent="0.3">
      <c r="A3430" t="s">
        <v>354</v>
      </c>
      <c r="B3430">
        <v>102</v>
      </c>
      <c r="C3430">
        <v>16842303</v>
      </c>
      <c r="D3430" t="s">
        <v>678</v>
      </c>
      <c r="E3430" t="s">
        <v>9897</v>
      </c>
      <c r="F3430" t="s">
        <v>20</v>
      </c>
      <c r="G3430" t="s">
        <v>21</v>
      </c>
      <c r="H3430">
        <v>6500000</v>
      </c>
      <c r="I3430">
        <v>1999</v>
      </c>
      <c r="J3430">
        <v>7.3</v>
      </c>
    </row>
    <row r="3431" spans="1:10" x14ac:dyDescent="0.3">
      <c r="A3431" t="s">
        <v>9448</v>
      </c>
      <c r="B3431">
        <v>88</v>
      </c>
      <c r="C3431">
        <v>13367101</v>
      </c>
      <c r="D3431" t="s">
        <v>936</v>
      </c>
      <c r="E3431" t="s">
        <v>9899</v>
      </c>
      <c r="F3431" t="s">
        <v>20</v>
      </c>
      <c r="G3431" t="s">
        <v>21</v>
      </c>
      <c r="H3431">
        <v>6500000</v>
      </c>
      <c r="I3431">
        <v>2006</v>
      </c>
      <c r="J3431">
        <v>5.9</v>
      </c>
    </row>
    <row r="3432" spans="1:10" x14ac:dyDescent="0.3">
      <c r="A3432" t="s">
        <v>4470</v>
      </c>
      <c r="B3432">
        <v>115</v>
      </c>
      <c r="D3432" t="s">
        <v>1913</v>
      </c>
      <c r="E3432" t="s">
        <v>9903</v>
      </c>
      <c r="F3432" t="s">
        <v>20</v>
      </c>
      <c r="G3432" t="s">
        <v>21</v>
      </c>
      <c r="H3432">
        <v>6500000</v>
      </c>
      <c r="I3432">
        <v>1971</v>
      </c>
      <c r="J3432">
        <v>7.2</v>
      </c>
    </row>
    <row r="3433" spans="1:10" x14ac:dyDescent="0.3">
      <c r="A3433" t="s">
        <v>9905</v>
      </c>
      <c r="B3433">
        <v>91</v>
      </c>
      <c r="C3433">
        <v>10149779</v>
      </c>
      <c r="D3433" t="s">
        <v>2743</v>
      </c>
      <c r="E3433" t="s">
        <v>9906</v>
      </c>
      <c r="F3433" t="s">
        <v>20</v>
      </c>
      <c r="G3433" t="s">
        <v>21</v>
      </c>
      <c r="H3433">
        <v>6500000</v>
      </c>
      <c r="I3433">
        <v>1999</v>
      </c>
      <c r="J3433">
        <v>3.6</v>
      </c>
    </row>
    <row r="3434" spans="1:10" x14ac:dyDescent="0.3">
      <c r="A3434" t="s">
        <v>9907</v>
      </c>
      <c r="B3434">
        <v>141</v>
      </c>
      <c r="C3434">
        <v>6173485</v>
      </c>
      <c r="D3434" t="s">
        <v>1017</v>
      </c>
      <c r="E3434" t="s">
        <v>9910</v>
      </c>
      <c r="F3434" t="s">
        <v>20</v>
      </c>
      <c r="G3434" t="s">
        <v>520</v>
      </c>
      <c r="H3434">
        <v>7000000</v>
      </c>
      <c r="I3434">
        <v>2001</v>
      </c>
      <c r="J3434">
        <v>7.7</v>
      </c>
    </row>
    <row r="3435" spans="1:10" x14ac:dyDescent="0.3">
      <c r="A3435" t="s">
        <v>6408</v>
      </c>
      <c r="B3435">
        <v>101</v>
      </c>
      <c r="C3435">
        <v>4000304</v>
      </c>
      <c r="D3435" t="s">
        <v>2190</v>
      </c>
      <c r="E3435" t="s">
        <v>9912</v>
      </c>
      <c r="F3435" t="s">
        <v>20</v>
      </c>
      <c r="G3435" t="s">
        <v>34</v>
      </c>
      <c r="H3435">
        <v>6500000</v>
      </c>
      <c r="I3435">
        <v>2011</v>
      </c>
      <c r="J3435">
        <v>7.3</v>
      </c>
    </row>
    <row r="3436" spans="1:10" x14ac:dyDescent="0.3">
      <c r="A3436" t="s">
        <v>470</v>
      </c>
      <c r="B3436">
        <v>105</v>
      </c>
      <c r="C3436">
        <v>2338695</v>
      </c>
      <c r="D3436" t="s">
        <v>1392</v>
      </c>
      <c r="E3436" t="s">
        <v>9913</v>
      </c>
      <c r="F3436" t="s">
        <v>20</v>
      </c>
      <c r="G3436" t="s">
        <v>34</v>
      </c>
      <c r="H3436">
        <v>4000000</v>
      </c>
      <c r="I3436">
        <v>2004</v>
      </c>
      <c r="J3436">
        <v>7.4</v>
      </c>
    </row>
    <row r="3437" spans="1:10" x14ac:dyDescent="0.3">
      <c r="A3437" t="s">
        <v>9914</v>
      </c>
      <c r="B3437">
        <v>100</v>
      </c>
      <c r="C3437">
        <v>2024854</v>
      </c>
      <c r="D3437" t="s">
        <v>1160</v>
      </c>
      <c r="E3437" t="s">
        <v>9916</v>
      </c>
      <c r="F3437" t="s">
        <v>20</v>
      </c>
      <c r="G3437" t="s">
        <v>21</v>
      </c>
      <c r="H3437">
        <v>6500000</v>
      </c>
      <c r="I3437">
        <v>2005</v>
      </c>
      <c r="J3437">
        <v>6.6</v>
      </c>
    </row>
    <row r="3438" spans="1:10" x14ac:dyDescent="0.3">
      <c r="A3438" t="s">
        <v>9917</v>
      </c>
      <c r="B3438">
        <v>116</v>
      </c>
      <c r="C3438">
        <v>2268296</v>
      </c>
      <c r="D3438" t="s">
        <v>2588</v>
      </c>
      <c r="E3438" t="s">
        <v>9918</v>
      </c>
      <c r="F3438" t="s">
        <v>20</v>
      </c>
      <c r="G3438" t="s">
        <v>34</v>
      </c>
      <c r="H3438">
        <v>6500000</v>
      </c>
      <c r="I3438">
        <v>2013</v>
      </c>
      <c r="J3438">
        <v>6.9</v>
      </c>
    </row>
    <row r="3439" spans="1:10" x14ac:dyDescent="0.3">
      <c r="A3439" t="s">
        <v>7655</v>
      </c>
      <c r="B3439">
        <v>97</v>
      </c>
      <c r="C3439">
        <v>1029017</v>
      </c>
      <c r="D3439" t="s">
        <v>146</v>
      </c>
      <c r="E3439" t="s">
        <v>9919</v>
      </c>
      <c r="F3439" t="s">
        <v>20</v>
      </c>
      <c r="G3439" t="s">
        <v>21</v>
      </c>
      <c r="H3439">
        <v>6500000</v>
      </c>
      <c r="I3439">
        <v>2004</v>
      </c>
      <c r="J3439">
        <v>6.8</v>
      </c>
    </row>
    <row r="3440" spans="1:10" x14ac:dyDescent="0.3">
      <c r="A3440" t="s">
        <v>9920</v>
      </c>
      <c r="B3440">
        <v>106</v>
      </c>
      <c r="C3440">
        <v>64148</v>
      </c>
      <c r="D3440" t="s">
        <v>2190</v>
      </c>
      <c r="E3440" t="s">
        <v>9922</v>
      </c>
      <c r="F3440" t="s">
        <v>20</v>
      </c>
      <c r="G3440" t="s">
        <v>34</v>
      </c>
      <c r="H3440">
        <v>6500000</v>
      </c>
      <c r="I3440">
        <v>2000</v>
      </c>
      <c r="J3440">
        <v>7.3</v>
      </c>
    </row>
    <row r="3441" spans="1:10" x14ac:dyDescent="0.3">
      <c r="A3441" t="s">
        <v>9924</v>
      </c>
      <c r="B3441">
        <v>105</v>
      </c>
      <c r="C3441">
        <v>66637</v>
      </c>
      <c r="D3441" t="s">
        <v>3493</v>
      </c>
      <c r="E3441" t="s">
        <v>9925</v>
      </c>
      <c r="F3441" t="s">
        <v>20</v>
      </c>
      <c r="G3441" t="s">
        <v>21</v>
      </c>
      <c r="H3441">
        <v>6500000</v>
      </c>
      <c r="I3441">
        <v>2009</v>
      </c>
      <c r="J3441">
        <v>7.2</v>
      </c>
    </row>
    <row r="3442" spans="1:10" x14ac:dyDescent="0.3">
      <c r="A3442" t="s">
        <v>9926</v>
      </c>
      <c r="B3442">
        <v>102</v>
      </c>
      <c r="D3442" t="s">
        <v>9927</v>
      </c>
      <c r="E3442" t="s">
        <v>9928</v>
      </c>
      <c r="F3442" t="s">
        <v>20</v>
      </c>
      <c r="G3442" t="s">
        <v>121</v>
      </c>
      <c r="H3442">
        <v>6500000</v>
      </c>
      <c r="I3442">
        <v>2010</v>
      </c>
      <c r="J3442">
        <v>6.5</v>
      </c>
    </row>
    <row r="3443" spans="1:10" x14ac:dyDescent="0.3">
      <c r="A3443" t="s">
        <v>6475</v>
      </c>
      <c r="B3443">
        <v>122</v>
      </c>
      <c r="C3443">
        <v>871577</v>
      </c>
      <c r="D3443" t="s">
        <v>2721</v>
      </c>
      <c r="E3443" t="s">
        <v>9929</v>
      </c>
      <c r="F3443" t="s">
        <v>20</v>
      </c>
      <c r="G3443" t="s">
        <v>34</v>
      </c>
      <c r="H3443">
        <v>4500000</v>
      </c>
      <c r="I3443">
        <v>2007</v>
      </c>
      <c r="J3443">
        <v>7.7</v>
      </c>
    </row>
    <row r="3444" spans="1:10" x14ac:dyDescent="0.3">
      <c r="A3444" t="s">
        <v>14</v>
      </c>
      <c r="B3444">
        <v>107</v>
      </c>
      <c r="C3444">
        <v>38400000</v>
      </c>
      <c r="D3444" t="s">
        <v>441</v>
      </c>
      <c r="E3444" t="s">
        <v>9930</v>
      </c>
      <c r="F3444" t="s">
        <v>20</v>
      </c>
      <c r="G3444" t="s">
        <v>34</v>
      </c>
      <c r="H3444">
        <v>6500000</v>
      </c>
      <c r="I3444">
        <v>1984</v>
      </c>
      <c r="J3444">
        <v>8.1</v>
      </c>
    </row>
    <row r="3445" spans="1:10" x14ac:dyDescent="0.3">
      <c r="A3445" t="s">
        <v>9931</v>
      </c>
      <c r="B3445">
        <v>121</v>
      </c>
      <c r="C3445">
        <v>4063859</v>
      </c>
      <c r="D3445" t="s">
        <v>146</v>
      </c>
      <c r="E3445" t="s">
        <v>9934</v>
      </c>
      <c r="F3445" t="s">
        <v>5288</v>
      </c>
      <c r="G3445" t="s">
        <v>520</v>
      </c>
      <c r="H3445">
        <v>4800000</v>
      </c>
      <c r="I3445">
        <v>2003</v>
      </c>
      <c r="J3445">
        <v>7.7</v>
      </c>
    </row>
    <row r="3446" spans="1:10" x14ac:dyDescent="0.3">
      <c r="A3446" t="s">
        <v>2345</v>
      </c>
      <c r="B3446">
        <v>98</v>
      </c>
      <c r="C3446">
        <v>449558</v>
      </c>
      <c r="D3446" t="s">
        <v>1076</v>
      </c>
      <c r="E3446" t="s">
        <v>9936</v>
      </c>
      <c r="F3446" t="s">
        <v>20</v>
      </c>
      <c r="G3446" t="s">
        <v>34</v>
      </c>
      <c r="H3446">
        <v>10000000</v>
      </c>
      <c r="I3446">
        <v>2009</v>
      </c>
      <c r="J3446">
        <v>7.6</v>
      </c>
    </row>
    <row r="3447" spans="1:10" x14ac:dyDescent="0.3">
      <c r="A3447" t="s">
        <v>9938</v>
      </c>
      <c r="B3447">
        <v>108</v>
      </c>
      <c r="D3447" t="s">
        <v>7504</v>
      </c>
      <c r="E3447" t="s">
        <v>9941</v>
      </c>
      <c r="F3447" t="s">
        <v>20</v>
      </c>
      <c r="G3447" t="s">
        <v>21</v>
      </c>
      <c r="H3447">
        <v>4000000</v>
      </c>
      <c r="I3447">
        <v>1985</v>
      </c>
      <c r="J3447">
        <v>7.3</v>
      </c>
    </row>
    <row r="3448" spans="1:10" x14ac:dyDescent="0.3">
      <c r="A3448" t="s">
        <v>4390</v>
      </c>
      <c r="B3448">
        <v>123</v>
      </c>
      <c r="C3448">
        <v>2122561</v>
      </c>
      <c r="D3448" t="s">
        <v>1106</v>
      </c>
      <c r="E3448" t="s">
        <v>9947</v>
      </c>
      <c r="F3448" t="s">
        <v>20</v>
      </c>
      <c r="G3448" t="s">
        <v>21</v>
      </c>
      <c r="H3448">
        <v>6000000</v>
      </c>
      <c r="I3448">
        <v>1995</v>
      </c>
      <c r="J3448">
        <v>7.2</v>
      </c>
    </row>
    <row r="3449" spans="1:10" x14ac:dyDescent="0.3">
      <c r="A3449" t="s">
        <v>7931</v>
      </c>
      <c r="B3449">
        <v>110</v>
      </c>
      <c r="C3449">
        <v>181360000</v>
      </c>
      <c r="D3449" t="s">
        <v>9948</v>
      </c>
      <c r="E3449" t="s">
        <v>9950</v>
      </c>
      <c r="F3449" t="s">
        <v>20</v>
      </c>
      <c r="G3449" t="s">
        <v>21</v>
      </c>
      <c r="H3449">
        <v>6000000</v>
      </c>
      <c r="I3449">
        <v>1978</v>
      </c>
      <c r="J3449">
        <v>7.2</v>
      </c>
    </row>
    <row r="3450" spans="1:10" x14ac:dyDescent="0.3">
      <c r="A3450" t="s">
        <v>515</v>
      </c>
      <c r="B3450">
        <v>120</v>
      </c>
      <c r="C3450">
        <v>137963328</v>
      </c>
      <c r="D3450" t="s">
        <v>2183</v>
      </c>
      <c r="E3450" t="s">
        <v>9951</v>
      </c>
      <c r="F3450" t="s">
        <v>20</v>
      </c>
      <c r="G3450" t="s">
        <v>34</v>
      </c>
      <c r="H3450">
        <v>6000000</v>
      </c>
      <c r="I3450">
        <v>1986</v>
      </c>
      <c r="J3450">
        <v>8.1</v>
      </c>
    </row>
    <row r="3451" spans="1:10" x14ac:dyDescent="0.3">
      <c r="A3451" t="s">
        <v>2429</v>
      </c>
      <c r="B3451">
        <v>122</v>
      </c>
      <c r="C3451">
        <v>119078393</v>
      </c>
      <c r="D3451" t="s">
        <v>9953</v>
      </c>
      <c r="E3451" t="s">
        <v>9955</v>
      </c>
      <c r="F3451" t="s">
        <v>20</v>
      </c>
      <c r="G3451" t="s">
        <v>21</v>
      </c>
      <c r="H3451">
        <v>6000000</v>
      </c>
      <c r="I3451">
        <v>2004</v>
      </c>
      <c r="J3451">
        <v>7.5</v>
      </c>
    </row>
    <row r="3452" spans="1:10" x14ac:dyDescent="0.3">
      <c r="A3452" t="s">
        <v>9957</v>
      </c>
      <c r="B3452">
        <v>110</v>
      </c>
      <c r="C3452">
        <v>102308900</v>
      </c>
      <c r="D3452" t="s">
        <v>9959</v>
      </c>
      <c r="E3452" t="s">
        <v>9961</v>
      </c>
      <c r="F3452" t="s">
        <v>20</v>
      </c>
      <c r="G3452" t="s">
        <v>21</v>
      </c>
      <c r="H3452">
        <v>6000000</v>
      </c>
      <c r="I3452">
        <v>1969</v>
      </c>
      <c r="J3452">
        <v>8.1</v>
      </c>
    </row>
    <row r="3453" spans="1:10" x14ac:dyDescent="0.3">
      <c r="A3453" t="s">
        <v>9963</v>
      </c>
      <c r="B3453">
        <v>139</v>
      </c>
      <c r="C3453">
        <v>102300000</v>
      </c>
      <c r="D3453" t="s">
        <v>9965</v>
      </c>
      <c r="E3453" t="s">
        <v>9967</v>
      </c>
      <c r="F3453" t="s">
        <v>20</v>
      </c>
      <c r="G3453" t="s">
        <v>21</v>
      </c>
      <c r="H3453">
        <v>6000000</v>
      </c>
      <c r="I3453">
        <v>1964</v>
      </c>
      <c r="J3453">
        <v>7.8</v>
      </c>
    </row>
    <row r="3454" spans="1:10" x14ac:dyDescent="0.3">
      <c r="A3454" t="s">
        <v>2568</v>
      </c>
      <c r="B3454">
        <v>124</v>
      </c>
      <c r="C3454">
        <v>54800000</v>
      </c>
      <c r="D3454" t="s">
        <v>2190</v>
      </c>
      <c r="E3454" t="s">
        <v>9969</v>
      </c>
      <c r="F3454" t="s">
        <v>20</v>
      </c>
      <c r="G3454" t="s">
        <v>21</v>
      </c>
      <c r="H3454">
        <v>6000000</v>
      </c>
      <c r="I3454">
        <v>1980</v>
      </c>
      <c r="J3454">
        <v>7.8</v>
      </c>
    </row>
    <row r="3455" spans="1:10" x14ac:dyDescent="0.3">
      <c r="A3455" t="s">
        <v>9970</v>
      </c>
      <c r="B3455">
        <v>152</v>
      </c>
      <c r="C3455">
        <v>43650000</v>
      </c>
      <c r="D3455" t="s">
        <v>9972</v>
      </c>
      <c r="E3455" t="s">
        <v>9973</v>
      </c>
      <c r="F3455" t="s">
        <v>20</v>
      </c>
      <c r="G3455" t="s">
        <v>21</v>
      </c>
      <c r="H3455">
        <v>6000000</v>
      </c>
      <c r="I3455">
        <v>1961</v>
      </c>
      <c r="J3455">
        <v>7.6</v>
      </c>
    </row>
    <row r="3456" spans="1:10" x14ac:dyDescent="0.3">
      <c r="A3456" t="s">
        <v>2673</v>
      </c>
      <c r="B3456">
        <v>98</v>
      </c>
      <c r="C3456">
        <v>39800000</v>
      </c>
      <c r="D3456" t="s">
        <v>2496</v>
      </c>
      <c r="E3456" t="s">
        <v>9975</v>
      </c>
      <c r="F3456" t="s">
        <v>20</v>
      </c>
      <c r="G3456" t="s">
        <v>21</v>
      </c>
      <c r="H3456">
        <v>6000000</v>
      </c>
      <c r="I3456">
        <v>1980</v>
      </c>
      <c r="J3456">
        <v>7.4</v>
      </c>
    </row>
    <row r="3457" spans="1:10" x14ac:dyDescent="0.3">
      <c r="A3457" t="s">
        <v>9976</v>
      </c>
      <c r="B3457">
        <v>106</v>
      </c>
      <c r="C3457">
        <v>27457409</v>
      </c>
      <c r="D3457" t="s">
        <v>1649</v>
      </c>
      <c r="E3457" t="s">
        <v>9977</v>
      </c>
      <c r="F3457" t="s">
        <v>20</v>
      </c>
      <c r="G3457" t="s">
        <v>21</v>
      </c>
      <c r="H3457">
        <v>6000000</v>
      </c>
      <c r="I3457">
        <v>2001</v>
      </c>
      <c r="J3457">
        <v>6.3</v>
      </c>
    </row>
    <row r="3458" spans="1:10" x14ac:dyDescent="0.3">
      <c r="A3458" t="s">
        <v>7952</v>
      </c>
      <c r="B3458">
        <v>106</v>
      </c>
      <c r="C3458">
        <v>25047631</v>
      </c>
      <c r="D3458" t="s">
        <v>936</v>
      </c>
      <c r="E3458" t="s">
        <v>9978</v>
      </c>
      <c r="F3458" t="s">
        <v>20</v>
      </c>
      <c r="G3458" t="s">
        <v>21</v>
      </c>
      <c r="H3458">
        <v>6000000</v>
      </c>
      <c r="I3458">
        <v>1999</v>
      </c>
      <c r="J3458">
        <v>6.9</v>
      </c>
    </row>
    <row r="3459" spans="1:10" x14ac:dyDescent="0.3">
      <c r="A3459" t="s">
        <v>80</v>
      </c>
      <c r="B3459">
        <v>106</v>
      </c>
      <c r="C3459">
        <v>23272306</v>
      </c>
      <c r="D3459" t="s">
        <v>1403</v>
      </c>
      <c r="E3459" t="s">
        <v>9979</v>
      </c>
      <c r="F3459" t="s">
        <v>20</v>
      </c>
      <c r="G3459" t="s">
        <v>21</v>
      </c>
      <c r="H3459">
        <v>6000000</v>
      </c>
      <c r="I3459">
        <v>1995</v>
      </c>
      <c r="J3459">
        <v>8.6</v>
      </c>
    </row>
    <row r="3460" spans="1:10" x14ac:dyDescent="0.3">
      <c r="A3460" t="s">
        <v>1765</v>
      </c>
      <c r="B3460">
        <v>89</v>
      </c>
      <c r="C3460">
        <v>22168359</v>
      </c>
      <c r="D3460" t="s">
        <v>9981</v>
      </c>
      <c r="E3460" t="s">
        <v>9983</v>
      </c>
      <c r="F3460" t="s">
        <v>20</v>
      </c>
      <c r="G3460" t="s">
        <v>21</v>
      </c>
      <c r="H3460">
        <v>8000000</v>
      </c>
      <c r="I3460">
        <v>1989</v>
      </c>
      <c r="J3460">
        <v>5.0999999999999996</v>
      </c>
    </row>
    <row r="3461" spans="1:10" x14ac:dyDescent="0.3">
      <c r="A3461" t="s">
        <v>1418</v>
      </c>
      <c r="B3461">
        <v>94</v>
      </c>
      <c r="C3461">
        <v>21005329</v>
      </c>
      <c r="D3461" t="s">
        <v>1106</v>
      </c>
      <c r="E3461" t="s">
        <v>9985</v>
      </c>
      <c r="F3461" t="s">
        <v>20</v>
      </c>
      <c r="G3461" t="s">
        <v>520</v>
      </c>
      <c r="H3461">
        <v>6000000</v>
      </c>
      <c r="I3461">
        <v>2002</v>
      </c>
      <c r="J3461">
        <v>6.4</v>
      </c>
    </row>
    <row r="3462" spans="1:10" x14ac:dyDescent="0.3">
      <c r="A3462" t="s">
        <v>802</v>
      </c>
      <c r="B3462">
        <v>109</v>
      </c>
      <c r="C3462">
        <v>26236603</v>
      </c>
      <c r="D3462" t="s">
        <v>2423</v>
      </c>
      <c r="E3462" t="s">
        <v>9988</v>
      </c>
      <c r="F3462" t="s">
        <v>20</v>
      </c>
      <c r="G3462" t="s">
        <v>21</v>
      </c>
      <c r="H3462">
        <v>6000000</v>
      </c>
      <c r="I3462">
        <v>2008</v>
      </c>
      <c r="J3462">
        <v>7.9</v>
      </c>
    </row>
    <row r="3463" spans="1:10" x14ac:dyDescent="0.3">
      <c r="A3463" t="s">
        <v>9990</v>
      </c>
      <c r="B3463">
        <v>144</v>
      </c>
      <c r="C3463">
        <v>20400000</v>
      </c>
      <c r="D3463" t="s">
        <v>2569</v>
      </c>
      <c r="E3463" t="s">
        <v>9992</v>
      </c>
      <c r="F3463" t="s">
        <v>20</v>
      </c>
      <c r="G3463" t="s">
        <v>21</v>
      </c>
      <c r="H3463">
        <v>8000000</v>
      </c>
      <c r="I3463">
        <v>1946</v>
      </c>
      <c r="J3463">
        <v>6.9</v>
      </c>
    </row>
    <row r="3464" spans="1:10" x14ac:dyDescent="0.3">
      <c r="A3464" t="s">
        <v>6692</v>
      </c>
      <c r="B3464">
        <v>90</v>
      </c>
      <c r="C3464">
        <v>18621249</v>
      </c>
      <c r="D3464" t="s">
        <v>1099</v>
      </c>
      <c r="E3464" t="s">
        <v>9994</v>
      </c>
      <c r="F3464" t="s">
        <v>20</v>
      </c>
      <c r="G3464" t="s">
        <v>21</v>
      </c>
      <c r="H3464">
        <v>6000000</v>
      </c>
      <c r="I3464">
        <v>2000</v>
      </c>
      <c r="J3464">
        <v>7.5</v>
      </c>
    </row>
    <row r="3465" spans="1:10" x14ac:dyDescent="0.3">
      <c r="A3465" t="s">
        <v>3354</v>
      </c>
      <c r="B3465">
        <v>106</v>
      </c>
      <c r="C3465">
        <v>25244700</v>
      </c>
      <c r="D3465" t="s">
        <v>441</v>
      </c>
      <c r="E3465" t="s">
        <v>9995</v>
      </c>
      <c r="F3465" t="s">
        <v>20</v>
      </c>
      <c r="G3465" t="s">
        <v>34</v>
      </c>
      <c r="H3465">
        <v>6000000</v>
      </c>
      <c r="I3465">
        <v>1981</v>
      </c>
      <c r="J3465">
        <v>7.2</v>
      </c>
    </row>
    <row r="3466" spans="1:10" x14ac:dyDescent="0.3">
      <c r="A3466" t="s">
        <v>3182</v>
      </c>
      <c r="B3466">
        <v>121</v>
      </c>
      <c r="C3466">
        <v>14545844</v>
      </c>
      <c r="D3466" t="s">
        <v>9877</v>
      </c>
      <c r="E3466" t="s">
        <v>9998</v>
      </c>
      <c r="F3466" t="s">
        <v>20</v>
      </c>
      <c r="G3466" t="s">
        <v>21</v>
      </c>
      <c r="H3466">
        <v>6500000</v>
      </c>
      <c r="I3466">
        <v>1988</v>
      </c>
      <c r="J3466">
        <v>5.8</v>
      </c>
    </row>
    <row r="3467" spans="1:10" x14ac:dyDescent="0.3">
      <c r="A3467" t="s">
        <v>9999</v>
      </c>
      <c r="B3467">
        <v>89</v>
      </c>
      <c r="C3467">
        <v>13235267</v>
      </c>
      <c r="D3467" t="s">
        <v>1974</v>
      </c>
      <c r="E3467" t="s">
        <v>10000</v>
      </c>
      <c r="F3467" t="s">
        <v>20</v>
      </c>
      <c r="G3467" t="s">
        <v>21</v>
      </c>
      <c r="H3467">
        <v>6000000</v>
      </c>
      <c r="I3467">
        <v>2007</v>
      </c>
      <c r="J3467">
        <v>2.9</v>
      </c>
    </row>
    <row r="3468" spans="1:10" x14ac:dyDescent="0.3">
      <c r="A3468" t="s">
        <v>6855</v>
      </c>
      <c r="B3468">
        <v>86</v>
      </c>
      <c r="C3468">
        <v>12674183</v>
      </c>
      <c r="D3468" t="s">
        <v>1151</v>
      </c>
      <c r="E3468" t="s">
        <v>10002</v>
      </c>
      <c r="F3468" t="s">
        <v>20</v>
      </c>
      <c r="G3468" t="s">
        <v>2462</v>
      </c>
      <c r="I3468">
        <v>1997</v>
      </c>
      <c r="J3468">
        <v>6.2</v>
      </c>
    </row>
    <row r="3469" spans="1:10" x14ac:dyDescent="0.3">
      <c r="A3469" t="s">
        <v>6692</v>
      </c>
      <c r="B3469">
        <v>91</v>
      </c>
      <c r="C3469">
        <v>17508936</v>
      </c>
      <c r="D3469" t="s">
        <v>3970</v>
      </c>
      <c r="E3469" t="s">
        <v>10004</v>
      </c>
      <c r="F3469" t="s">
        <v>20</v>
      </c>
      <c r="G3469" t="s">
        <v>21</v>
      </c>
      <c r="I3469">
        <v>2003</v>
      </c>
      <c r="J3469">
        <v>7.3</v>
      </c>
    </row>
    <row r="3470" spans="1:10" x14ac:dyDescent="0.3">
      <c r="A3470" t="s">
        <v>2686</v>
      </c>
      <c r="B3470">
        <v>104</v>
      </c>
      <c r="C3470">
        <v>12793213</v>
      </c>
      <c r="D3470" t="s">
        <v>936</v>
      </c>
      <c r="E3470" t="s">
        <v>10005</v>
      </c>
      <c r="F3470" t="s">
        <v>20</v>
      </c>
      <c r="G3470" t="s">
        <v>21</v>
      </c>
      <c r="H3470">
        <v>6000000</v>
      </c>
      <c r="I3470">
        <v>1988</v>
      </c>
      <c r="J3470">
        <v>6.2</v>
      </c>
    </row>
    <row r="3471" spans="1:10" x14ac:dyDescent="0.3">
      <c r="A3471" t="s">
        <v>3647</v>
      </c>
      <c r="B3471">
        <v>99</v>
      </c>
      <c r="C3471">
        <v>11883495</v>
      </c>
      <c r="D3471" t="s">
        <v>1626</v>
      </c>
      <c r="E3471" t="s">
        <v>10007</v>
      </c>
      <c r="F3471" t="s">
        <v>20</v>
      </c>
      <c r="G3471" t="s">
        <v>34</v>
      </c>
      <c r="H3471">
        <v>9000000</v>
      </c>
      <c r="I3471">
        <v>1998</v>
      </c>
      <c r="J3471">
        <v>6.8</v>
      </c>
    </row>
    <row r="3472" spans="1:10" x14ac:dyDescent="0.3">
      <c r="A3472" t="s">
        <v>10009</v>
      </c>
      <c r="B3472">
        <v>98</v>
      </c>
      <c r="C3472">
        <v>11797927</v>
      </c>
      <c r="D3472" t="s">
        <v>7608</v>
      </c>
      <c r="E3472" t="s">
        <v>10010</v>
      </c>
      <c r="F3472" t="s">
        <v>20</v>
      </c>
      <c r="G3472" t="s">
        <v>21</v>
      </c>
      <c r="H3472">
        <v>6000000</v>
      </c>
      <c r="I3472">
        <v>1995</v>
      </c>
      <c r="J3472">
        <v>6.1</v>
      </c>
    </row>
    <row r="3473" spans="1:10" x14ac:dyDescent="0.3">
      <c r="A3473" t="s">
        <v>2680</v>
      </c>
      <c r="B3473">
        <v>121</v>
      </c>
      <c r="C3473">
        <v>17605861</v>
      </c>
      <c r="D3473" t="s">
        <v>3731</v>
      </c>
      <c r="E3473" t="s">
        <v>10012</v>
      </c>
      <c r="F3473" t="s">
        <v>20</v>
      </c>
      <c r="G3473" t="s">
        <v>34</v>
      </c>
      <c r="H3473">
        <v>6000000</v>
      </c>
      <c r="I3473">
        <v>2006</v>
      </c>
      <c r="J3473">
        <v>7.7</v>
      </c>
    </row>
    <row r="3474" spans="1:10" x14ac:dyDescent="0.3">
      <c r="A3474" t="s">
        <v>10014</v>
      </c>
      <c r="B3474">
        <v>96</v>
      </c>
      <c r="C3474">
        <v>11642254</v>
      </c>
      <c r="D3474" t="s">
        <v>3456</v>
      </c>
      <c r="E3474" t="s">
        <v>10016</v>
      </c>
      <c r="F3474" t="s">
        <v>20</v>
      </c>
      <c r="G3474" t="s">
        <v>21</v>
      </c>
      <c r="H3474">
        <v>3000000</v>
      </c>
      <c r="I3474">
        <v>1989</v>
      </c>
      <c r="J3474">
        <v>5.2</v>
      </c>
    </row>
    <row r="3475" spans="1:10" x14ac:dyDescent="0.3">
      <c r="A3475" t="s">
        <v>5537</v>
      </c>
      <c r="B3475">
        <v>99</v>
      </c>
      <c r="C3475">
        <v>9203192</v>
      </c>
      <c r="D3475" t="s">
        <v>5554</v>
      </c>
      <c r="E3475" t="s">
        <v>10018</v>
      </c>
      <c r="F3475" t="s">
        <v>20</v>
      </c>
      <c r="G3475" t="s">
        <v>21</v>
      </c>
      <c r="H3475">
        <v>5000000</v>
      </c>
      <c r="I3475">
        <v>2011</v>
      </c>
      <c r="J3475">
        <v>6.8</v>
      </c>
    </row>
    <row r="3476" spans="1:10" x14ac:dyDescent="0.3">
      <c r="A3476" t="s">
        <v>10020</v>
      </c>
      <c r="B3476">
        <v>42</v>
      </c>
      <c r="C3476">
        <v>7518876</v>
      </c>
      <c r="D3476" t="s">
        <v>10022</v>
      </c>
      <c r="E3476" t="s">
        <v>10023</v>
      </c>
      <c r="F3476" t="s">
        <v>20</v>
      </c>
      <c r="G3476" t="s">
        <v>34</v>
      </c>
      <c r="H3476">
        <v>6000000</v>
      </c>
      <c r="I3476">
        <v>2008</v>
      </c>
      <c r="J3476">
        <v>6.5</v>
      </c>
    </row>
    <row r="3477" spans="1:10" x14ac:dyDescent="0.3">
      <c r="A3477" t="s">
        <v>6576</v>
      </c>
      <c r="B3477">
        <v>122</v>
      </c>
      <c r="C3477">
        <v>8596914</v>
      </c>
      <c r="D3477" t="s">
        <v>1017</v>
      </c>
      <c r="E3477" t="s">
        <v>10024</v>
      </c>
      <c r="F3477" t="s">
        <v>20</v>
      </c>
      <c r="G3477" t="s">
        <v>21</v>
      </c>
      <c r="H3477">
        <v>6000000</v>
      </c>
      <c r="I3477">
        <v>2000</v>
      </c>
      <c r="J3477">
        <v>7</v>
      </c>
    </row>
    <row r="3478" spans="1:10" x14ac:dyDescent="0.3">
      <c r="A3478" t="s">
        <v>10026</v>
      </c>
      <c r="B3478">
        <v>101</v>
      </c>
      <c r="C3478">
        <v>6851636</v>
      </c>
      <c r="D3478" t="s">
        <v>936</v>
      </c>
      <c r="E3478" t="s">
        <v>10027</v>
      </c>
      <c r="F3478" t="s">
        <v>20</v>
      </c>
      <c r="G3478" t="s">
        <v>21</v>
      </c>
      <c r="H3478">
        <v>6000000</v>
      </c>
      <c r="I3478">
        <v>1999</v>
      </c>
      <c r="J3478">
        <v>5.9</v>
      </c>
    </row>
    <row r="3479" spans="1:10" x14ac:dyDescent="0.3">
      <c r="A3479" t="s">
        <v>10028</v>
      </c>
      <c r="B3479">
        <v>102</v>
      </c>
      <c r="C3479">
        <v>11434867</v>
      </c>
      <c r="D3479" t="s">
        <v>2112</v>
      </c>
      <c r="E3479" t="s">
        <v>10029</v>
      </c>
      <c r="F3479" t="s">
        <v>20</v>
      </c>
      <c r="G3479" t="s">
        <v>21</v>
      </c>
      <c r="H3479">
        <v>6000000</v>
      </c>
      <c r="I3479">
        <v>2012</v>
      </c>
      <c r="J3479">
        <v>7.1</v>
      </c>
    </row>
    <row r="3480" spans="1:10" x14ac:dyDescent="0.3">
      <c r="A3480" t="s">
        <v>10030</v>
      </c>
      <c r="B3480">
        <v>84</v>
      </c>
      <c r="C3480">
        <v>5895238</v>
      </c>
      <c r="D3480" t="s">
        <v>2842</v>
      </c>
      <c r="E3480" t="s">
        <v>10031</v>
      </c>
      <c r="F3480" t="s">
        <v>1800</v>
      </c>
      <c r="G3480" t="s">
        <v>21</v>
      </c>
      <c r="H3480">
        <v>6000000</v>
      </c>
      <c r="I3480">
        <v>2012</v>
      </c>
      <c r="J3480">
        <v>5.5</v>
      </c>
    </row>
    <row r="3481" spans="1:10" x14ac:dyDescent="0.3">
      <c r="A3481" t="s">
        <v>10033</v>
      </c>
      <c r="B3481">
        <v>104</v>
      </c>
      <c r="C3481">
        <v>6670712</v>
      </c>
      <c r="D3481" t="s">
        <v>1649</v>
      </c>
      <c r="E3481" t="s">
        <v>10034</v>
      </c>
      <c r="F3481" t="s">
        <v>20</v>
      </c>
      <c r="G3481" t="s">
        <v>21</v>
      </c>
      <c r="H3481">
        <v>6000000</v>
      </c>
      <c r="I3481">
        <v>2009</v>
      </c>
      <c r="J3481">
        <v>7.4</v>
      </c>
    </row>
    <row r="3482" spans="1:10" x14ac:dyDescent="0.3">
      <c r="A3482" t="s">
        <v>10036</v>
      </c>
      <c r="B3482">
        <v>96</v>
      </c>
      <c r="C3482">
        <v>5359774</v>
      </c>
      <c r="D3482" t="s">
        <v>3707</v>
      </c>
      <c r="E3482" t="s">
        <v>10037</v>
      </c>
      <c r="F3482" t="s">
        <v>20</v>
      </c>
      <c r="G3482" t="s">
        <v>4874</v>
      </c>
      <c r="H3482">
        <v>6000000</v>
      </c>
      <c r="I3482">
        <v>2011</v>
      </c>
      <c r="J3482">
        <v>7.3</v>
      </c>
    </row>
    <row r="3483" spans="1:10" x14ac:dyDescent="0.3">
      <c r="A3483" t="s">
        <v>10039</v>
      </c>
      <c r="B3483">
        <v>94</v>
      </c>
      <c r="C3483">
        <v>4693919</v>
      </c>
      <c r="D3483" t="s">
        <v>1099</v>
      </c>
      <c r="E3483" t="s">
        <v>10040</v>
      </c>
      <c r="F3483" t="s">
        <v>20</v>
      </c>
      <c r="G3483" t="s">
        <v>21</v>
      </c>
      <c r="H3483">
        <v>6500000</v>
      </c>
      <c r="I3483">
        <v>2008</v>
      </c>
      <c r="J3483">
        <v>4.5999999999999996</v>
      </c>
    </row>
    <row r="3484" spans="1:10" x14ac:dyDescent="0.3">
      <c r="A3484" t="s">
        <v>4145</v>
      </c>
      <c r="B3484">
        <v>90</v>
      </c>
      <c r="C3484">
        <v>4859475</v>
      </c>
      <c r="D3484" t="s">
        <v>146</v>
      </c>
      <c r="E3484" t="s">
        <v>10041</v>
      </c>
      <c r="F3484" t="s">
        <v>20</v>
      </c>
      <c r="G3484" t="s">
        <v>21</v>
      </c>
      <c r="H3484">
        <v>6000000</v>
      </c>
      <c r="I3484">
        <v>1999</v>
      </c>
      <c r="J3484">
        <v>7.2</v>
      </c>
    </row>
    <row r="3485" spans="1:10" x14ac:dyDescent="0.3">
      <c r="A3485" t="s">
        <v>8236</v>
      </c>
      <c r="B3485">
        <v>97</v>
      </c>
      <c r="C3485">
        <v>4595000</v>
      </c>
      <c r="D3485" t="s">
        <v>3602</v>
      </c>
      <c r="E3485" t="s">
        <v>10043</v>
      </c>
      <c r="F3485" t="s">
        <v>20</v>
      </c>
      <c r="G3485" t="s">
        <v>34</v>
      </c>
      <c r="I3485">
        <v>1998</v>
      </c>
      <c r="J3485">
        <v>7</v>
      </c>
    </row>
    <row r="3486" spans="1:10" x14ac:dyDescent="0.3">
      <c r="A3486" t="s">
        <v>10044</v>
      </c>
      <c r="B3486">
        <v>90</v>
      </c>
      <c r="C3486">
        <v>4542775</v>
      </c>
      <c r="D3486" t="s">
        <v>1106</v>
      </c>
      <c r="E3486" t="s">
        <v>10047</v>
      </c>
      <c r="F3486" t="s">
        <v>20</v>
      </c>
      <c r="G3486" t="s">
        <v>21</v>
      </c>
      <c r="H3486">
        <v>6000000</v>
      </c>
      <c r="I3486">
        <v>2009</v>
      </c>
      <c r="J3486">
        <v>5.0999999999999996</v>
      </c>
    </row>
    <row r="3487" spans="1:10" x14ac:dyDescent="0.3">
      <c r="A3487" t="s">
        <v>10049</v>
      </c>
      <c r="B3487">
        <v>106</v>
      </c>
      <c r="C3487">
        <v>3588432</v>
      </c>
      <c r="D3487" t="s">
        <v>1649</v>
      </c>
      <c r="E3487" t="s">
        <v>10050</v>
      </c>
      <c r="F3487" t="s">
        <v>20</v>
      </c>
      <c r="G3487" t="s">
        <v>21</v>
      </c>
      <c r="H3487">
        <v>6000000</v>
      </c>
      <c r="I3487">
        <v>2014</v>
      </c>
      <c r="J3487">
        <v>6.7</v>
      </c>
    </row>
    <row r="3488" spans="1:10" x14ac:dyDescent="0.3">
      <c r="A3488" t="s">
        <v>10051</v>
      </c>
      <c r="B3488">
        <v>96</v>
      </c>
      <c r="C3488">
        <v>4394936</v>
      </c>
      <c r="D3488" t="s">
        <v>1626</v>
      </c>
      <c r="E3488" t="s">
        <v>10052</v>
      </c>
      <c r="F3488" t="s">
        <v>20</v>
      </c>
      <c r="G3488" t="s">
        <v>520</v>
      </c>
      <c r="H3488">
        <v>6000000</v>
      </c>
      <c r="I3488">
        <v>1999</v>
      </c>
      <c r="J3488">
        <v>5.3</v>
      </c>
    </row>
    <row r="3489" spans="1:10" x14ac:dyDescent="0.3">
      <c r="A3489" t="s">
        <v>10056</v>
      </c>
      <c r="B3489">
        <v>95</v>
      </c>
      <c r="C3489">
        <v>3029081</v>
      </c>
      <c r="D3489" t="s">
        <v>1592</v>
      </c>
      <c r="E3489" t="s">
        <v>10058</v>
      </c>
      <c r="F3489" t="s">
        <v>20</v>
      </c>
      <c r="G3489" t="s">
        <v>21</v>
      </c>
      <c r="H3489">
        <v>6000000</v>
      </c>
      <c r="I3489">
        <v>2001</v>
      </c>
      <c r="J3489">
        <v>7.8</v>
      </c>
    </row>
    <row r="3490" spans="1:10" x14ac:dyDescent="0.3">
      <c r="A3490" t="s">
        <v>7393</v>
      </c>
      <c r="B3490">
        <v>99</v>
      </c>
      <c r="C3490">
        <v>3273588</v>
      </c>
      <c r="D3490" t="s">
        <v>526</v>
      </c>
      <c r="E3490" t="s">
        <v>10060</v>
      </c>
      <c r="F3490" t="s">
        <v>20</v>
      </c>
      <c r="G3490" t="s">
        <v>21</v>
      </c>
      <c r="H3490">
        <v>6000000</v>
      </c>
      <c r="I3490">
        <v>1993</v>
      </c>
      <c r="J3490">
        <v>6.7</v>
      </c>
    </row>
    <row r="3491" spans="1:10" x14ac:dyDescent="0.3">
      <c r="A3491" t="s">
        <v>10062</v>
      </c>
      <c r="B3491">
        <v>93</v>
      </c>
      <c r="D3491" t="s">
        <v>3805</v>
      </c>
      <c r="E3491" t="s">
        <v>10065</v>
      </c>
      <c r="F3491" t="s">
        <v>20</v>
      </c>
      <c r="G3491" t="s">
        <v>21</v>
      </c>
      <c r="I3491">
        <v>2015</v>
      </c>
      <c r="J3491">
        <v>5.4</v>
      </c>
    </row>
    <row r="3492" spans="1:10" x14ac:dyDescent="0.3">
      <c r="A3492" t="s">
        <v>6652</v>
      </c>
      <c r="B3492">
        <v>99</v>
      </c>
      <c r="C3492">
        <v>2207975</v>
      </c>
      <c r="D3492" t="s">
        <v>4026</v>
      </c>
      <c r="E3492" t="s">
        <v>10067</v>
      </c>
      <c r="F3492" t="s">
        <v>20</v>
      </c>
      <c r="G3492" t="s">
        <v>21</v>
      </c>
      <c r="H3492">
        <v>6000000</v>
      </c>
      <c r="I3492">
        <v>2003</v>
      </c>
      <c r="J3492">
        <v>7.2</v>
      </c>
    </row>
    <row r="3493" spans="1:10" x14ac:dyDescent="0.3">
      <c r="A3493" t="s">
        <v>10068</v>
      </c>
      <c r="B3493">
        <v>95</v>
      </c>
      <c r="C3493">
        <v>2025238</v>
      </c>
      <c r="D3493" t="s">
        <v>3325</v>
      </c>
      <c r="E3493" t="s">
        <v>10070</v>
      </c>
      <c r="F3493" t="s">
        <v>20</v>
      </c>
      <c r="G3493" t="s">
        <v>21</v>
      </c>
      <c r="H3493">
        <v>6000000</v>
      </c>
      <c r="I3493">
        <v>2001</v>
      </c>
      <c r="J3493">
        <v>5.8</v>
      </c>
    </row>
    <row r="3494" spans="1:10" x14ac:dyDescent="0.3">
      <c r="A3494" t="s">
        <v>10072</v>
      </c>
      <c r="B3494">
        <v>84</v>
      </c>
      <c r="C3494">
        <v>1028337</v>
      </c>
      <c r="D3494" t="s">
        <v>2588</v>
      </c>
      <c r="E3494" t="s">
        <v>10073</v>
      </c>
      <c r="F3494" t="s">
        <v>20</v>
      </c>
      <c r="G3494" t="s">
        <v>21</v>
      </c>
      <c r="I3494">
        <v>2001</v>
      </c>
      <c r="J3494">
        <v>6.4</v>
      </c>
    </row>
    <row r="3495" spans="1:10" x14ac:dyDescent="0.3">
      <c r="A3495" t="s">
        <v>10075</v>
      </c>
      <c r="B3495">
        <v>144</v>
      </c>
      <c r="D3495" t="s">
        <v>92</v>
      </c>
      <c r="E3495" t="s">
        <v>10078</v>
      </c>
      <c r="F3495" t="s">
        <v>20</v>
      </c>
      <c r="G3495" t="s">
        <v>21</v>
      </c>
      <c r="H3495">
        <v>6244087</v>
      </c>
      <c r="I3495">
        <v>1969</v>
      </c>
      <c r="J3495">
        <v>8</v>
      </c>
    </row>
    <row r="3496" spans="1:10" x14ac:dyDescent="0.3">
      <c r="A3496" t="s">
        <v>4982</v>
      </c>
      <c r="B3496">
        <v>99</v>
      </c>
      <c r="C3496">
        <v>2077046</v>
      </c>
      <c r="D3496" t="s">
        <v>936</v>
      </c>
      <c r="E3496" t="s">
        <v>10080</v>
      </c>
      <c r="F3496" t="s">
        <v>20</v>
      </c>
      <c r="G3496" t="s">
        <v>21</v>
      </c>
      <c r="H3496">
        <v>6000000</v>
      </c>
      <c r="I3496">
        <v>2008</v>
      </c>
      <c r="J3496">
        <v>7</v>
      </c>
    </row>
    <row r="3497" spans="1:10" x14ac:dyDescent="0.3">
      <c r="A3497" t="s">
        <v>10081</v>
      </c>
      <c r="B3497">
        <v>110</v>
      </c>
      <c r="D3497" t="s">
        <v>10083</v>
      </c>
      <c r="E3497" t="s">
        <v>10085</v>
      </c>
      <c r="F3497" t="s">
        <v>20</v>
      </c>
      <c r="G3497" t="s">
        <v>34</v>
      </c>
      <c r="H3497">
        <v>6000000</v>
      </c>
      <c r="I3497">
        <v>1979</v>
      </c>
      <c r="J3497">
        <v>7</v>
      </c>
    </row>
    <row r="3498" spans="1:10" x14ac:dyDescent="0.3">
      <c r="A3498" t="s">
        <v>9760</v>
      </c>
      <c r="B3498">
        <v>97</v>
      </c>
      <c r="C3498">
        <v>267194</v>
      </c>
      <c r="D3498" t="s">
        <v>2190</v>
      </c>
      <c r="E3498" t="s">
        <v>10088</v>
      </c>
      <c r="F3498" t="s">
        <v>20</v>
      </c>
      <c r="G3498" t="s">
        <v>34</v>
      </c>
      <c r="I3498">
        <v>2002</v>
      </c>
      <c r="J3498">
        <v>6.7</v>
      </c>
    </row>
    <row r="3499" spans="1:10" x14ac:dyDescent="0.3">
      <c r="A3499" t="s">
        <v>10090</v>
      </c>
      <c r="B3499">
        <v>107</v>
      </c>
      <c r="C3499">
        <v>869325</v>
      </c>
      <c r="D3499" t="s">
        <v>16</v>
      </c>
      <c r="E3499" t="s">
        <v>10092</v>
      </c>
      <c r="F3499" t="s">
        <v>20</v>
      </c>
      <c r="G3499" t="s">
        <v>21</v>
      </c>
      <c r="H3499">
        <v>6000000</v>
      </c>
      <c r="I3499">
        <v>1991</v>
      </c>
      <c r="J3499">
        <v>3.8</v>
      </c>
    </row>
    <row r="3500" spans="1:10" x14ac:dyDescent="0.3">
      <c r="A3500" t="s">
        <v>10094</v>
      </c>
      <c r="B3500">
        <v>90</v>
      </c>
      <c r="C3500">
        <v>399611</v>
      </c>
      <c r="D3500" t="s">
        <v>1076</v>
      </c>
      <c r="E3500" t="s">
        <v>10096</v>
      </c>
      <c r="F3500" t="s">
        <v>20</v>
      </c>
      <c r="G3500" t="s">
        <v>21</v>
      </c>
      <c r="H3500">
        <v>6000000</v>
      </c>
      <c r="I3500">
        <v>2010</v>
      </c>
      <c r="J3500">
        <v>5.7</v>
      </c>
    </row>
    <row r="3501" spans="1:10" x14ac:dyDescent="0.3">
      <c r="A3501" t="s">
        <v>8980</v>
      </c>
      <c r="B3501">
        <v>104</v>
      </c>
      <c r="C3501">
        <v>181798</v>
      </c>
      <c r="D3501" t="s">
        <v>2190</v>
      </c>
      <c r="E3501" t="s">
        <v>10099</v>
      </c>
      <c r="F3501" t="s">
        <v>965</v>
      </c>
      <c r="G3501" t="s">
        <v>966</v>
      </c>
      <c r="I3501">
        <v>2003</v>
      </c>
      <c r="J3501">
        <v>6.6</v>
      </c>
    </row>
    <row r="3502" spans="1:10" x14ac:dyDescent="0.3">
      <c r="A3502" t="s">
        <v>6591</v>
      </c>
      <c r="B3502">
        <v>96</v>
      </c>
      <c r="C3502">
        <v>115862</v>
      </c>
      <c r="D3502" t="s">
        <v>146</v>
      </c>
      <c r="E3502" t="s">
        <v>10101</v>
      </c>
      <c r="F3502" t="s">
        <v>20</v>
      </c>
      <c r="G3502" t="s">
        <v>21</v>
      </c>
      <c r="H3502">
        <v>6000000</v>
      </c>
      <c r="I3502">
        <v>2009</v>
      </c>
      <c r="J3502">
        <v>6.7</v>
      </c>
    </row>
    <row r="3503" spans="1:10" x14ac:dyDescent="0.3">
      <c r="A3503" t="s">
        <v>2920</v>
      </c>
      <c r="B3503">
        <v>104</v>
      </c>
      <c r="C3503">
        <v>1346503</v>
      </c>
      <c r="D3503" t="s">
        <v>4026</v>
      </c>
      <c r="E3503" t="s">
        <v>10103</v>
      </c>
      <c r="F3503" t="s">
        <v>20</v>
      </c>
      <c r="G3503" t="s">
        <v>601</v>
      </c>
      <c r="H3503">
        <v>6000000</v>
      </c>
      <c r="I3503">
        <v>2011</v>
      </c>
      <c r="J3503">
        <v>6.1</v>
      </c>
    </row>
    <row r="3504" spans="1:10" x14ac:dyDescent="0.3">
      <c r="A3504" t="s">
        <v>4930</v>
      </c>
      <c r="B3504">
        <v>97</v>
      </c>
      <c r="C3504">
        <v>117560</v>
      </c>
      <c r="D3504" t="s">
        <v>146</v>
      </c>
      <c r="E3504" t="s">
        <v>10106</v>
      </c>
      <c r="F3504" t="s">
        <v>20</v>
      </c>
      <c r="G3504" t="s">
        <v>21</v>
      </c>
      <c r="H3504">
        <v>6000000</v>
      </c>
      <c r="I3504">
        <v>2006</v>
      </c>
      <c r="J3504">
        <v>6.2</v>
      </c>
    </row>
    <row r="3505" spans="1:10" x14ac:dyDescent="0.3">
      <c r="A3505" t="s">
        <v>7766</v>
      </c>
      <c r="B3505">
        <v>107</v>
      </c>
      <c r="C3505">
        <v>54606</v>
      </c>
      <c r="D3505" t="s">
        <v>2701</v>
      </c>
      <c r="E3505" t="s">
        <v>10108</v>
      </c>
      <c r="F3505" t="s">
        <v>20</v>
      </c>
      <c r="G3505" t="s">
        <v>34</v>
      </c>
      <c r="H3505">
        <v>6000000</v>
      </c>
      <c r="I3505">
        <v>2001</v>
      </c>
      <c r="J3505">
        <v>6.2</v>
      </c>
    </row>
    <row r="3506" spans="1:10" x14ac:dyDescent="0.3">
      <c r="A3506" t="s">
        <v>10110</v>
      </c>
      <c r="B3506">
        <v>117</v>
      </c>
      <c r="D3506" t="s">
        <v>2190</v>
      </c>
      <c r="E3506" t="s">
        <v>10111</v>
      </c>
      <c r="F3506" t="s">
        <v>20</v>
      </c>
      <c r="G3506" t="s">
        <v>21</v>
      </c>
      <c r="H3506">
        <v>7840000</v>
      </c>
      <c r="I3506">
        <v>1977</v>
      </c>
      <c r="J3506">
        <v>7.4</v>
      </c>
    </row>
    <row r="3507" spans="1:10" x14ac:dyDescent="0.3">
      <c r="A3507" t="s">
        <v>10112</v>
      </c>
      <c r="B3507">
        <v>85</v>
      </c>
      <c r="C3507">
        <v>36497</v>
      </c>
      <c r="D3507" t="s">
        <v>1099</v>
      </c>
      <c r="E3507" t="s">
        <v>10113</v>
      </c>
      <c r="F3507" t="s">
        <v>20</v>
      </c>
      <c r="G3507" t="s">
        <v>21</v>
      </c>
      <c r="H3507">
        <v>6000000</v>
      </c>
      <c r="I3507">
        <v>2008</v>
      </c>
      <c r="J3507">
        <v>4.7</v>
      </c>
    </row>
    <row r="3508" spans="1:10" x14ac:dyDescent="0.3">
      <c r="A3508" t="s">
        <v>4734</v>
      </c>
      <c r="B3508">
        <v>152</v>
      </c>
      <c r="C3508">
        <v>23807</v>
      </c>
      <c r="D3508" t="s">
        <v>43</v>
      </c>
      <c r="E3508" t="s">
        <v>10116</v>
      </c>
      <c r="F3508" t="s">
        <v>20</v>
      </c>
      <c r="G3508" t="s">
        <v>21</v>
      </c>
      <c r="I3508">
        <v>2006</v>
      </c>
      <c r="J3508">
        <v>8.3000000000000007</v>
      </c>
    </row>
    <row r="3509" spans="1:10" x14ac:dyDescent="0.3">
      <c r="A3509" t="s">
        <v>10118</v>
      </c>
      <c r="B3509">
        <v>85</v>
      </c>
      <c r="D3509" t="s">
        <v>5554</v>
      </c>
      <c r="E3509" t="s">
        <v>10119</v>
      </c>
      <c r="F3509" t="s">
        <v>20</v>
      </c>
      <c r="G3509" t="s">
        <v>21</v>
      </c>
      <c r="H3509">
        <v>6000000</v>
      </c>
      <c r="I3509">
        <v>2003</v>
      </c>
      <c r="J3509">
        <v>7.2</v>
      </c>
    </row>
    <row r="3510" spans="1:10" x14ac:dyDescent="0.3">
      <c r="A3510" t="s">
        <v>10120</v>
      </c>
      <c r="B3510">
        <v>76</v>
      </c>
      <c r="D3510" t="s">
        <v>622</v>
      </c>
      <c r="E3510" t="s">
        <v>10122</v>
      </c>
      <c r="F3510" t="s">
        <v>20</v>
      </c>
      <c r="G3510" t="s">
        <v>21</v>
      </c>
      <c r="H3510">
        <v>8600000</v>
      </c>
      <c r="I3510">
        <v>1994</v>
      </c>
      <c r="J3510">
        <v>5.8</v>
      </c>
    </row>
    <row r="3511" spans="1:10" x14ac:dyDescent="0.3">
      <c r="A3511" t="s">
        <v>10123</v>
      </c>
      <c r="B3511">
        <v>87</v>
      </c>
      <c r="D3511" t="s">
        <v>1265</v>
      </c>
      <c r="E3511" t="s">
        <v>10124</v>
      </c>
      <c r="F3511" t="s">
        <v>20</v>
      </c>
      <c r="G3511" t="s">
        <v>21</v>
      </c>
      <c r="I3511">
        <v>2009</v>
      </c>
      <c r="J3511">
        <v>5.9</v>
      </c>
    </row>
    <row r="3512" spans="1:10" x14ac:dyDescent="0.3">
      <c r="A3512" t="s">
        <v>7848</v>
      </c>
      <c r="B3512">
        <v>95</v>
      </c>
      <c r="C3512">
        <v>65804</v>
      </c>
      <c r="D3512" t="s">
        <v>1392</v>
      </c>
      <c r="E3512" t="s">
        <v>10126</v>
      </c>
      <c r="F3512" t="s">
        <v>20</v>
      </c>
      <c r="G3512" t="s">
        <v>21</v>
      </c>
      <c r="H3512">
        <v>12000000</v>
      </c>
      <c r="I3512">
        <v>2012</v>
      </c>
      <c r="J3512">
        <v>6.3</v>
      </c>
    </row>
    <row r="3513" spans="1:10" x14ac:dyDescent="0.3">
      <c r="A3513" t="s">
        <v>9083</v>
      </c>
      <c r="B3513">
        <v>101</v>
      </c>
      <c r="D3513" t="s">
        <v>4396</v>
      </c>
      <c r="E3513" t="s">
        <v>10127</v>
      </c>
      <c r="F3513" t="s">
        <v>20</v>
      </c>
      <c r="G3513" t="s">
        <v>182</v>
      </c>
      <c r="H3513">
        <v>6000000</v>
      </c>
      <c r="I3513">
        <v>2009</v>
      </c>
      <c r="J3513">
        <v>7.2</v>
      </c>
    </row>
    <row r="3514" spans="1:10" x14ac:dyDescent="0.3">
      <c r="A3514" t="s">
        <v>10129</v>
      </c>
      <c r="B3514">
        <v>90</v>
      </c>
      <c r="D3514" t="s">
        <v>37</v>
      </c>
      <c r="E3514" t="s">
        <v>10131</v>
      </c>
      <c r="F3514" t="s">
        <v>20</v>
      </c>
      <c r="G3514" t="s">
        <v>21</v>
      </c>
      <c r="H3514">
        <v>6000000</v>
      </c>
      <c r="I3514">
        <v>2011</v>
      </c>
      <c r="J3514">
        <v>5.4</v>
      </c>
    </row>
    <row r="3515" spans="1:10" x14ac:dyDescent="0.3">
      <c r="A3515" t="s">
        <v>3375</v>
      </c>
      <c r="B3515">
        <v>89</v>
      </c>
      <c r="D3515" t="s">
        <v>2710</v>
      </c>
      <c r="E3515" t="s">
        <v>10136</v>
      </c>
      <c r="F3515" t="s">
        <v>20</v>
      </c>
      <c r="G3515" t="s">
        <v>182</v>
      </c>
      <c r="H3515">
        <v>5952000</v>
      </c>
      <c r="I3515">
        <v>1983</v>
      </c>
      <c r="J3515">
        <v>7.3</v>
      </c>
    </row>
    <row r="3516" spans="1:10" x14ac:dyDescent="0.3">
      <c r="A3516" t="s">
        <v>10138</v>
      </c>
      <c r="B3516">
        <v>111</v>
      </c>
      <c r="C3516">
        <v>3895664</v>
      </c>
      <c r="D3516" t="s">
        <v>1649</v>
      </c>
      <c r="E3516" t="s">
        <v>10139</v>
      </c>
      <c r="F3516" t="s">
        <v>965</v>
      </c>
      <c r="G3516" t="s">
        <v>966</v>
      </c>
      <c r="H3516">
        <v>5300000</v>
      </c>
      <c r="I3516">
        <v>2002</v>
      </c>
      <c r="J3516">
        <v>7.3</v>
      </c>
    </row>
    <row r="3517" spans="1:10" x14ac:dyDescent="0.3">
      <c r="A3517" t="s">
        <v>10140</v>
      </c>
      <c r="B3517">
        <v>86</v>
      </c>
      <c r="C3517">
        <v>20200</v>
      </c>
      <c r="D3517" t="s">
        <v>3846</v>
      </c>
      <c r="E3517" t="s">
        <v>10142</v>
      </c>
      <c r="F3517" t="s">
        <v>20</v>
      </c>
      <c r="G3517" t="s">
        <v>21</v>
      </c>
      <c r="H3517">
        <v>6000000</v>
      </c>
      <c r="I3517">
        <v>2014</v>
      </c>
      <c r="J3517">
        <v>5.8</v>
      </c>
    </row>
    <row r="3518" spans="1:10" x14ac:dyDescent="0.3">
      <c r="A3518" t="s">
        <v>10144</v>
      </c>
      <c r="B3518">
        <v>103</v>
      </c>
      <c r="C3518">
        <v>542860</v>
      </c>
      <c r="D3518" t="s">
        <v>1290</v>
      </c>
      <c r="E3518" t="s">
        <v>10147</v>
      </c>
      <c r="F3518" t="s">
        <v>6282</v>
      </c>
      <c r="G3518" t="s">
        <v>6283</v>
      </c>
      <c r="H3518">
        <v>4000000</v>
      </c>
      <c r="I3518">
        <v>2008</v>
      </c>
      <c r="J3518">
        <v>7.1</v>
      </c>
    </row>
    <row r="3519" spans="1:10" x14ac:dyDescent="0.3">
      <c r="A3519" t="s">
        <v>10149</v>
      </c>
      <c r="B3519">
        <v>90</v>
      </c>
      <c r="D3519" t="s">
        <v>3707</v>
      </c>
      <c r="E3519" t="s">
        <v>10150</v>
      </c>
      <c r="F3519" t="s">
        <v>20</v>
      </c>
      <c r="G3519" t="s">
        <v>21</v>
      </c>
      <c r="H3519">
        <v>6000000</v>
      </c>
      <c r="I3519">
        <v>2012</v>
      </c>
      <c r="J3519">
        <v>6.5</v>
      </c>
    </row>
    <row r="3520" spans="1:10" x14ac:dyDescent="0.3">
      <c r="A3520" t="s">
        <v>2975</v>
      </c>
      <c r="B3520">
        <v>133</v>
      </c>
      <c r="D3520" t="s">
        <v>10152</v>
      </c>
      <c r="E3520" t="s">
        <v>10153</v>
      </c>
      <c r="F3520" t="s">
        <v>20</v>
      </c>
      <c r="G3520" t="s">
        <v>966</v>
      </c>
      <c r="H3520">
        <v>6700000</v>
      </c>
      <c r="I3520">
        <v>1964</v>
      </c>
      <c r="J3520">
        <v>7.9</v>
      </c>
    </row>
    <row r="3521" spans="1:10" x14ac:dyDescent="0.3">
      <c r="A3521" t="s">
        <v>10155</v>
      </c>
      <c r="B3521">
        <v>88</v>
      </c>
      <c r="C3521">
        <v>15059</v>
      </c>
      <c r="D3521" t="s">
        <v>2588</v>
      </c>
      <c r="E3521" t="s">
        <v>10156</v>
      </c>
      <c r="F3521" t="s">
        <v>20</v>
      </c>
      <c r="G3521" t="s">
        <v>21</v>
      </c>
      <c r="I3521">
        <v>2012</v>
      </c>
      <c r="J3521">
        <v>5.4</v>
      </c>
    </row>
    <row r="3522" spans="1:10" x14ac:dyDescent="0.3">
      <c r="A3522" t="s">
        <v>10158</v>
      </c>
      <c r="B3522">
        <v>111</v>
      </c>
      <c r="C3522">
        <v>11905519</v>
      </c>
      <c r="D3522" t="s">
        <v>315</v>
      </c>
      <c r="E3522" t="s">
        <v>10160</v>
      </c>
      <c r="F3522" t="s">
        <v>7833</v>
      </c>
      <c r="G3522" t="s">
        <v>7834</v>
      </c>
      <c r="H3522">
        <v>200000000</v>
      </c>
      <c r="I3522">
        <v>2005</v>
      </c>
      <c r="J3522">
        <v>7.1</v>
      </c>
    </row>
    <row r="3523" spans="1:10" x14ac:dyDescent="0.3">
      <c r="A3523" t="s">
        <v>10162</v>
      </c>
      <c r="B3523">
        <v>94</v>
      </c>
      <c r="C3523">
        <v>69582</v>
      </c>
      <c r="D3523" t="s">
        <v>1099</v>
      </c>
      <c r="E3523" t="s">
        <v>10163</v>
      </c>
      <c r="F3523" t="s">
        <v>20</v>
      </c>
      <c r="G3523" t="s">
        <v>34</v>
      </c>
      <c r="I3523">
        <v>1998</v>
      </c>
      <c r="J3523">
        <v>6.4</v>
      </c>
    </row>
    <row r="3524" spans="1:10" x14ac:dyDescent="0.3">
      <c r="A3524" t="s">
        <v>9077</v>
      </c>
      <c r="B3524">
        <v>112</v>
      </c>
      <c r="C3524">
        <v>32541719</v>
      </c>
      <c r="D3524" t="s">
        <v>2838</v>
      </c>
      <c r="E3524" t="s">
        <v>10169</v>
      </c>
      <c r="F3524" t="s">
        <v>20</v>
      </c>
      <c r="G3524" t="s">
        <v>34</v>
      </c>
      <c r="H3524">
        <v>3500159</v>
      </c>
      <c r="I3524">
        <v>2002</v>
      </c>
      <c r="J3524">
        <v>6.7</v>
      </c>
    </row>
    <row r="3525" spans="1:10" x14ac:dyDescent="0.3">
      <c r="A3525" t="s">
        <v>9330</v>
      </c>
      <c r="B3525">
        <v>141</v>
      </c>
      <c r="C3525">
        <v>3064356</v>
      </c>
      <c r="D3525" t="s">
        <v>146</v>
      </c>
      <c r="E3525" t="s">
        <v>10171</v>
      </c>
      <c r="F3525" t="s">
        <v>20</v>
      </c>
      <c r="G3525" t="s">
        <v>21</v>
      </c>
      <c r="H3525">
        <v>5600000</v>
      </c>
      <c r="I3525">
        <v>2002</v>
      </c>
      <c r="J3525">
        <v>6.9</v>
      </c>
    </row>
    <row r="3526" spans="1:10" x14ac:dyDescent="0.3">
      <c r="A3526" t="s">
        <v>8095</v>
      </c>
      <c r="B3526">
        <v>95</v>
      </c>
      <c r="C3526">
        <v>7009668</v>
      </c>
      <c r="D3526" t="s">
        <v>10173</v>
      </c>
      <c r="E3526" t="s">
        <v>10175</v>
      </c>
      <c r="F3526" t="s">
        <v>20</v>
      </c>
      <c r="G3526" t="s">
        <v>21</v>
      </c>
      <c r="H3526">
        <v>5600000</v>
      </c>
      <c r="I3526">
        <v>2006</v>
      </c>
      <c r="J3526">
        <v>2.1</v>
      </c>
    </row>
    <row r="3527" spans="1:10" x14ac:dyDescent="0.3">
      <c r="A3527" t="s">
        <v>10177</v>
      </c>
      <c r="B3527">
        <v>141</v>
      </c>
      <c r="C3527">
        <v>352684</v>
      </c>
      <c r="D3527" t="s">
        <v>1399</v>
      </c>
      <c r="E3527" t="s">
        <v>10180</v>
      </c>
      <c r="F3527" t="s">
        <v>3497</v>
      </c>
      <c r="G3527" t="s">
        <v>3498</v>
      </c>
      <c r="I3527">
        <v>2012</v>
      </c>
      <c r="J3527">
        <v>4.3</v>
      </c>
    </row>
    <row r="3528" spans="1:10" x14ac:dyDescent="0.3">
      <c r="A3528" t="s">
        <v>8663</v>
      </c>
      <c r="B3528">
        <v>85</v>
      </c>
      <c r="C3528">
        <v>27024</v>
      </c>
      <c r="D3528" t="s">
        <v>3960</v>
      </c>
      <c r="E3528" t="s">
        <v>10184</v>
      </c>
      <c r="F3528" t="s">
        <v>1800</v>
      </c>
      <c r="G3528" t="s">
        <v>2292</v>
      </c>
      <c r="H3528">
        <v>5600000</v>
      </c>
      <c r="I3528">
        <v>2009</v>
      </c>
      <c r="J3528">
        <v>6.6</v>
      </c>
    </row>
    <row r="3529" spans="1:10" x14ac:dyDescent="0.3">
      <c r="A3529" t="s">
        <v>9215</v>
      </c>
      <c r="B3529">
        <v>105</v>
      </c>
      <c r="C3529">
        <v>531806</v>
      </c>
      <c r="D3529" t="s">
        <v>10187</v>
      </c>
      <c r="E3529" t="s">
        <v>10189</v>
      </c>
      <c r="F3529" t="s">
        <v>20</v>
      </c>
      <c r="G3529" t="s">
        <v>21</v>
      </c>
      <c r="I3529">
        <v>2010</v>
      </c>
      <c r="J3529">
        <v>3.4</v>
      </c>
    </row>
    <row r="3530" spans="1:10" x14ac:dyDescent="0.3">
      <c r="A3530" t="s">
        <v>9957</v>
      </c>
      <c r="B3530">
        <v>129</v>
      </c>
      <c r="C3530">
        <v>159600000</v>
      </c>
      <c r="D3530" t="s">
        <v>5554</v>
      </c>
      <c r="E3530" t="s">
        <v>10191</v>
      </c>
      <c r="F3530" t="s">
        <v>20</v>
      </c>
      <c r="G3530" t="s">
        <v>21</v>
      </c>
      <c r="H3530">
        <v>5500000</v>
      </c>
      <c r="I3530">
        <v>1973</v>
      </c>
      <c r="J3530">
        <v>8.3000000000000007</v>
      </c>
    </row>
    <row r="3531" spans="1:10" x14ac:dyDescent="0.3">
      <c r="A3531" t="s">
        <v>4766</v>
      </c>
      <c r="B3531">
        <v>125</v>
      </c>
      <c r="C3531">
        <v>58800000</v>
      </c>
      <c r="D3531" t="s">
        <v>1076</v>
      </c>
      <c r="E3531" t="s">
        <v>10192</v>
      </c>
      <c r="F3531" t="s">
        <v>20</v>
      </c>
      <c r="G3531" t="s">
        <v>34</v>
      </c>
      <c r="H3531">
        <v>5500000</v>
      </c>
      <c r="I3531">
        <v>1981</v>
      </c>
      <c r="J3531">
        <v>7.2</v>
      </c>
    </row>
    <row r="3532" spans="1:10" x14ac:dyDescent="0.3">
      <c r="A3532" t="s">
        <v>10193</v>
      </c>
      <c r="B3532">
        <v>116</v>
      </c>
      <c r="C3532">
        <v>50382128</v>
      </c>
      <c r="D3532" t="s">
        <v>936</v>
      </c>
      <c r="E3532" t="s">
        <v>10194</v>
      </c>
      <c r="F3532" t="s">
        <v>20</v>
      </c>
      <c r="G3532" t="s">
        <v>21</v>
      </c>
      <c r="H3532">
        <v>5500000</v>
      </c>
      <c r="I3532">
        <v>2005</v>
      </c>
      <c r="J3532">
        <v>5.6</v>
      </c>
    </row>
    <row r="3533" spans="1:10" x14ac:dyDescent="0.3">
      <c r="A3533" t="s">
        <v>4428</v>
      </c>
      <c r="B3533">
        <v>105</v>
      </c>
      <c r="C3533">
        <v>35811509</v>
      </c>
      <c r="D3533" t="s">
        <v>5314</v>
      </c>
      <c r="E3533" t="s">
        <v>10195</v>
      </c>
      <c r="F3533" t="s">
        <v>20</v>
      </c>
      <c r="G3533" t="s">
        <v>251</v>
      </c>
      <c r="H3533">
        <v>5500000</v>
      </c>
      <c r="I3533">
        <v>1996</v>
      </c>
      <c r="J3533">
        <v>7.7</v>
      </c>
    </row>
    <row r="3534" spans="1:10" x14ac:dyDescent="0.3">
      <c r="A3534" t="s">
        <v>40</v>
      </c>
      <c r="B3534">
        <v>90</v>
      </c>
      <c r="C3534">
        <v>24475193</v>
      </c>
      <c r="D3534" t="s">
        <v>936</v>
      </c>
      <c r="E3534" t="s">
        <v>10197</v>
      </c>
      <c r="F3534" t="s">
        <v>20</v>
      </c>
      <c r="G3534" t="s">
        <v>21</v>
      </c>
      <c r="H3534">
        <v>3000000</v>
      </c>
      <c r="I3534">
        <v>2013</v>
      </c>
      <c r="J3534">
        <v>6.6</v>
      </c>
    </row>
    <row r="3535" spans="1:10" x14ac:dyDescent="0.3">
      <c r="A3535" t="s">
        <v>2363</v>
      </c>
      <c r="B3535">
        <v>105</v>
      </c>
      <c r="D3535" t="s">
        <v>10199</v>
      </c>
      <c r="E3535" t="s">
        <v>10200</v>
      </c>
      <c r="F3535" t="s">
        <v>20</v>
      </c>
      <c r="G3535" t="s">
        <v>21</v>
      </c>
      <c r="H3535">
        <v>5500000</v>
      </c>
      <c r="I3535">
        <v>1973</v>
      </c>
      <c r="J3535">
        <v>7.6</v>
      </c>
    </row>
    <row r="3536" spans="1:10" x14ac:dyDescent="0.3">
      <c r="A3536" t="s">
        <v>7003</v>
      </c>
      <c r="B3536">
        <v>111</v>
      </c>
      <c r="C3536">
        <v>6200756</v>
      </c>
      <c r="D3536" t="s">
        <v>1649</v>
      </c>
      <c r="E3536" t="s">
        <v>10202</v>
      </c>
      <c r="F3536" t="s">
        <v>20</v>
      </c>
      <c r="G3536" t="s">
        <v>21</v>
      </c>
      <c r="H3536">
        <v>7000000</v>
      </c>
      <c r="I3536">
        <v>2001</v>
      </c>
      <c r="J3536">
        <v>7.4</v>
      </c>
    </row>
    <row r="3537" spans="1:10" x14ac:dyDescent="0.3">
      <c r="A3537" t="s">
        <v>5483</v>
      </c>
      <c r="B3537">
        <v>91</v>
      </c>
      <c r="C3537">
        <v>1292119</v>
      </c>
      <c r="D3537" t="s">
        <v>3919</v>
      </c>
      <c r="E3537" t="s">
        <v>10203</v>
      </c>
      <c r="F3537" t="s">
        <v>20</v>
      </c>
      <c r="G3537" t="s">
        <v>34</v>
      </c>
      <c r="H3537">
        <v>5500000</v>
      </c>
      <c r="I3537">
        <v>2001</v>
      </c>
      <c r="J3537">
        <v>7.1</v>
      </c>
    </row>
    <row r="3538" spans="1:10" x14ac:dyDescent="0.3">
      <c r="A3538" t="s">
        <v>10204</v>
      </c>
      <c r="B3538">
        <v>95</v>
      </c>
      <c r="D3538" t="s">
        <v>3420</v>
      </c>
      <c r="E3538" t="s">
        <v>10207</v>
      </c>
      <c r="F3538" t="s">
        <v>20</v>
      </c>
      <c r="G3538" t="s">
        <v>21</v>
      </c>
      <c r="I3538">
        <v>1980</v>
      </c>
      <c r="J3538">
        <v>3.4</v>
      </c>
    </row>
    <row r="3539" spans="1:10" x14ac:dyDescent="0.3">
      <c r="A3539" t="s">
        <v>10208</v>
      </c>
      <c r="B3539">
        <v>97</v>
      </c>
      <c r="C3539">
        <v>3629758</v>
      </c>
      <c r="D3539" t="s">
        <v>3846</v>
      </c>
      <c r="E3539" t="s">
        <v>10211</v>
      </c>
      <c r="F3539" t="s">
        <v>965</v>
      </c>
      <c r="G3539" t="s">
        <v>966</v>
      </c>
      <c r="H3539">
        <v>5500000</v>
      </c>
      <c r="I3539">
        <v>2004</v>
      </c>
      <c r="J3539">
        <v>7.9</v>
      </c>
    </row>
    <row r="3540" spans="1:10" x14ac:dyDescent="0.3">
      <c r="A3540" t="s">
        <v>14465</v>
      </c>
      <c r="B3540">
        <v>92</v>
      </c>
      <c r="C3540">
        <v>6239558</v>
      </c>
      <c r="D3540" t="s">
        <v>1649</v>
      </c>
      <c r="E3540" t="s">
        <v>10215</v>
      </c>
      <c r="F3540" t="s">
        <v>20</v>
      </c>
      <c r="G3540" t="s">
        <v>182</v>
      </c>
      <c r="H3540">
        <v>5000000</v>
      </c>
      <c r="I3540">
        <v>2003</v>
      </c>
      <c r="J3540">
        <v>6.7</v>
      </c>
    </row>
    <row r="3541" spans="1:10" x14ac:dyDescent="0.3">
      <c r="A3541" t="s">
        <v>10217</v>
      </c>
      <c r="B3541">
        <v>104</v>
      </c>
      <c r="C3541">
        <v>1056102</v>
      </c>
      <c r="D3541" t="s">
        <v>1403</v>
      </c>
      <c r="E3541" t="s">
        <v>10218</v>
      </c>
      <c r="F3541" t="s">
        <v>20</v>
      </c>
      <c r="G3541" t="s">
        <v>21</v>
      </c>
      <c r="H3541">
        <v>5000000</v>
      </c>
      <c r="I3541">
        <v>2003</v>
      </c>
      <c r="J3541">
        <v>6.6</v>
      </c>
    </row>
    <row r="3542" spans="1:10" x14ac:dyDescent="0.3">
      <c r="A3542" t="s">
        <v>3182</v>
      </c>
      <c r="B3542">
        <v>120</v>
      </c>
      <c r="C3542">
        <v>27545445</v>
      </c>
      <c r="D3542" t="s">
        <v>2190</v>
      </c>
      <c r="E3542" t="s">
        <v>10220</v>
      </c>
      <c r="F3542" t="s">
        <v>20</v>
      </c>
      <c r="G3542" t="s">
        <v>21</v>
      </c>
      <c r="H3542">
        <v>6500000</v>
      </c>
      <c r="I3542">
        <v>1989</v>
      </c>
      <c r="J3542">
        <v>7.9</v>
      </c>
    </row>
    <row r="3543" spans="1:10" x14ac:dyDescent="0.3">
      <c r="A3543" t="s">
        <v>10222</v>
      </c>
      <c r="B3543">
        <v>99</v>
      </c>
      <c r="C3543">
        <v>56007</v>
      </c>
      <c r="D3543" t="s">
        <v>9397</v>
      </c>
      <c r="E3543" t="s">
        <v>10223</v>
      </c>
      <c r="F3543" t="s">
        <v>20</v>
      </c>
      <c r="G3543" t="s">
        <v>21</v>
      </c>
      <c r="H3543">
        <v>5500000</v>
      </c>
      <c r="I3543">
        <v>2001</v>
      </c>
      <c r="J3543">
        <v>4.9000000000000004</v>
      </c>
    </row>
    <row r="3544" spans="1:10" x14ac:dyDescent="0.3">
      <c r="A3544" t="s">
        <v>10224</v>
      </c>
      <c r="B3544">
        <v>93</v>
      </c>
      <c r="C3544">
        <v>611709</v>
      </c>
      <c r="D3544" t="s">
        <v>1649</v>
      </c>
      <c r="E3544" t="s">
        <v>10227</v>
      </c>
      <c r="F3544" t="s">
        <v>965</v>
      </c>
      <c r="G3544" t="s">
        <v>10229</v>
      </c>
      <c r="H3544">
        <v>3850000</v>
      </c>
      <c r="I3544">
        <v>2011</v>
      </c>
      <c r="J3544">
        <v>7.2</v>
      </c>
    </row>
    <row r="3545" spans="1:10" x14ac:dyDescent="0.3">
      <c r="A3545" t="s">
        <v>7469</v>
      </c>
      <c r="B3545">
        <v>99</v>
      </c>
      <c r="C3545">
        <v>753501</v>
      </c>
      <c r="D3545" t="s">
        <v>1403</v>
      </c>
      <c r="E3545" t="s">
        <v>10230</v>
      </c>
      <c r="F3545" t="s">
        <v>965</v>
      </c>
      <c r="G3545" t="s">
        <v>966</v>
      </c>
      <c r="I3545">
        <v>2002</v>
      </c>
      <c r="J3545">
        <v>7.4</v>
      </c>
    </row>
    <row r="3546" spans="1:10" x14ac:dyDescent="0.3">
      <c r="A3546" t="s">
        <v>10232</v>
      </c>
      <c r="B3546">
        <v>99</v>
      </c>
      <c r="C3546">
        <v>22770</v>
      </c>
      <c r="D3546" t="s">
        <v>1649</v>
      </c>
      <c r="E3546" t="s">
        <v>10234</v>
      </c>
      <c r="F3546" t="s">
        <v>460</v>
      </c>
      <c r="G3546" t="s">
        <v>461</v>
      </c>
      <c r="H3546">
        <v>5500000</v>
      </c>
      <c r="I3546">
        <v>2013</v>
      </c>
      <c r="J3546">
        <v>6.1</v>
      </c>
    </row>
    <row r="3547" spans="1:10" x14ac:dyDescent="0.3">
      <c r="A3547" t="s">
        <v>10236</v>
      </c>
      <c r="B3547">
        <v>157</v>
      </c>
      <c r="C3547">
        <v>2197331</v>
      </c>
      <c r="D3547" t="s">
        <v>10237</v>
      </c>
      <c r="E3547" t="s">
        <v>10238</v>
      </c>
      <c r="F3547" t="s">
        <v>3497</v>
      </c>
      <c r="G3547" t="s">
        <v>3498</v>
      </c>
      <c r="I3547">
        <v>2006</v>
      </c>
      <c r="J3547">
        <v>8.4</v>
      </c>
    </row>
    <row r="3548" spans="1:10" x14ac:dyDescent="0.3">
      <c r="A3548" t="s">
        <v>10240</v>
      </c>
      <c r="B3548">
        <v>90</v>
      </c>
      <c r="D3548" t="s">
        <v>2190</v>
      </c>
      <c r="E3548" t="s">
        <v>10241</v>
      </c>
      <c r="F3548" t="s">
        <v>20</v>
      </c>
      <c r="G3548" t="s">
        <v>21</v>
      </c>
      <c r="I3548">
        <v>2014</v>
      </c>
      <c r="J3548">
        <v>6.2</v>
      </c>
    </row>
    <row r="3549" spans="1:10" x14ac:dyDescent="0.3">
      <c r="A3549" t="s">
        <v>10243</v>
      </c>
      <c r="B3549">
        <v>96</v>
      </c>
      <c r="C3549">
        <v>27445</v>
      </c>
      <c r="D3549" t="s">
        <v>7533</v>
      </c>
      <c r="E3549" t="s">
        <v>10245</v>
      </c>
      <c r="F3549" t="s">
        <v>20</v>
      </c>
      <c r="G3549" t="s">
        <v>21</v>
      </c>
      <c r="H3549">
        <v>9000000</v>
      </c>
      <c r="I3549">
        <v>2011</v>
      </c>
      <c r="J3549">
        <v>5.3</v>
      </c>
    </row>
    <row r="3550" spans="1:10" x14ac:dyDescent="0.3">
      <c r="A3550" t="s">
        <v>4818</v>
      </c>
      <c r="B3550">
        <v>96</v>
      </c>
      <c r="C3550">
        <v>766487</v>
      </c>
      <c r="D3550" t="s">
        <v>1106</v>
      </c>
      <c r="E3550" t="s">
        <v>10247</v>
      </c>
      <c r="F3550" t="s">
        <v>20</v>
      </c>
      <c r="G3550" t="s">
        <v>21</v>
      </c>
      <c r="H3550">
        <v>5250000</v>
      </c>
      <c r="I3550">
        <v>2007</v>
      </c>
      <c r="J3550">
        <v>5</v>
      </c>
    </row>
    <row r="3551" spans="1:10" x14ac:dyDescent="0.3">
      <c r="A3551" t="s">
        <v>10249</v>
      </c>
      <c r="B3551">
        <v>90</v>
      </c>
      <c r="C3551">
        <v>18434</v>
      </c>
      <c r="D3551" t="s">
        <v>1649</v>
      </c>
      <c r="E3551" t="s">
        <v>10250</v>
      </c>
      <c r="F3551" t="s">
        <v>20</v>
      </c>
      <c r="G3551" t="s">
        <v>34</v>
      </c>
      <c r="I3551">
        <v>1999</v>
      </c>
      <c r="J3551">
        <v>7.7</v>
      </c>
    </row>
    <row r="3552" spans="1:10" x14ac:dyDescent="0.3">
      <c r="A3552" t="s">
        <v>7538</v>
      </c>
      <c r="B3552">
        <v>100</v>
      </c>
      <c r="C3552">
        <v>1196752</v>
      </c>
      <c r="D3552" t="s">
        <v>1392</v>
      </c>
      <c r="E3552" t="s">
        <v>10253</v>
      </c>
      <c r="F3552" t="s">
        <v>10255</v>
      </c>
      <c r="G3552" t="s">
        <v>7489</v>
      </c>
      <c r="H3552">
        <v>30300000</v>
      </c>
      <c r="I3552">
        <v>2011</v>
      </c>
      <c r="J3552">
        <v>7.6</v>
      </c>
    </row>
    <row r="3553" spans="1:10" x14ac:dyDescent="0.3">
      <c r="A3553" t="s">
        <v>10256</v>
      </c>
      <c r="B3553">
        <v>94</v>
      </c>
      <c r="D3553" t="s">
        <v>10257</v>
      </c>
      <c r="E3553" t="s">
        <v>10258</v>
      </c>
      <c r="F3553" t="s">
        <v>20</v>
      </c>
      <c r="G3553" t="s">
        <v>34</v>
      </c>
      <c r="H3553">
        <v>4000000</v>
      </c>
      <c r="I3553">
        <v>2012</v>
      </c>
      <c r="J3553">
        <v>6.3</v>
      </c>
    </row>
    <row r="3554" spans="1:10" x14ac:dyDescent="0.3">
      <c r="A3554" t="s">
        <v>10259</v>
      </c>
      <c r="B3554">
        <v>98</v>
      </c>
      <c r="C3554">
        <v>795126</v>
      </c>
      <c r="D3554" t="s">
        <v>3894</v>
      </c>
      <c r="E3554" t="s">
        <v>10261</v>
      </c>
      <c r="F3554" t="s">
        <v>20</v>
      </c>
      <c r="G3554" t="s">
        <v>182</v>
      </c>
      <c r="H3554">
        <v>6000000</v>
      </c>
      <c r="I3554">
        <v>2004</v>
      </c>
      <c r="J3554">
        <v>7.6</v>
      </c>
    </row>
    <row r="3555" spans="1:10" x14ac:dyDescent="0.3">
      <c r="A3555" t="s">
        <v>10262</v>
      </c>
      <c r="B3555">
        <v>129</v>
      </c>
      <c r="D3555" t="s">
        <v>146</v>
      </c>
      <c r="E3555" t="s">
        <v>10264</v>
      </c>
      <c r="F3555" t="s">
        <v>20</v>
      </c>
      <c r="G3555" t="s">
        <v>7489</v>
      </c>
      <c r="H3555">
        <v>5500000</v>
      </c>
      <c r="I3555">
        <v>2014</v>
      </c>
      <c r="J3555">
        <v>5.6</v>
      </c>
    </row>
    <row r="3556" spans="1:10" x14ac:dyDescent="0.3">
      <c r="A3556" t="s">
        <v>6381</v>
      </c>
      <c r="B3556">
        <v>103</v>
      </c>
      <c r="D3556" t="s">
        <v>467</v>
      </c>
      <c r="E3556" t="s">
        <v>10267</v>
      </c>
      <c r="F3556" t="s">
        <v>20</v>
      </c>
      <c r="G3556" t="s">
        <v>21</v>
      </c>
      <c r="H3556">
        <v>5100000</v>
      </c>
      <c r="I3556">
        <v>1980</v>
      </c>
      <c r="J3556">
        <v>7.3</v>
      </c>
    </row>
    <row r="3557" spans="1:10" x14ac:dyDescent="0.3">
      <c r="A3557" t="s">
        <v>10269</v>
      </c>
      <c r="B3557">
        <v>128</v>
      </c>
      <c r="C3557">
        <v>563699</v>
      </c>
      <c r="D3557" t="s">
        <v>315</v>
      </c>
      <c r="E3557" t="s">
        <v>10271</v>
      </c>
      <c r="F3557" t="s">
        <v>3497</v>
      </c>
      <c r="G3557" t="s">
        <v>3498</v>
      </c>
      <c r="I3557">
        <v>2011</v>
      </c>
      <c r="J3557">
        <v>6.2</v>
      </c>
    </row>
    <row r="3558" spans="1:10" x14ac:dyDescent="0.3">
      <c r="A3558" t="s">
        <v>225</v>
      </c>
      <c r="B3558">
        <v>106</v>
      </c>
      <c r="C3558">
        <v>83574831</v>
      </c>
      <c r="D3558" t="s">
        <v>5870</v>
      </c>
      <c r="E3558" t="s">
        <v>10273</v>
      </c>
      <c r="F3558" t="s">
        <v>20</v>
      </c>
      <c r="G3558" t="s">
        <v>21</v>
      </c>
      <c r="H3558">
        <v>5000000</v>
      </c>
      <c r="I3558">
        <v>2013</v>
      </c>
      <c r="J3558">
        <v>6.6</v>
      </c>
    </row>
    <row r="3559" spans="1:10" x14ac:dyDescent="0.3">
      <c r="A3559" t="s">
        <v>8705</v>
      </c>
      <c r="B3559">
        <v>95</v>
      </c>
      <c r="C3559">
        <v>87025093</v>
      </c>
      <c r="D3559" t="s">
        <v>3197</v>
      </c>
      <c r="E3559" t="s">
        <v>10274</v>
      </c>
      <c r="F3559" t="s">
        <v>20</v>
      </c>
      <c r="G3559" t="s">
        <v>21</v>
      </c>
      <c r="H3559">
        <v>4000000</v>
      </c>
      <c r="I3559">
        <v>2005</v>
      </c>
      <c r="J3559">
        <v>6.6</v>
      </c>
    </row>
    <row r="3560" spans="1:10" x14ac:dyDescent="0.3">
      <c r="A3560" t="s">
        <v>10275</v>
      </c>
      <c r="B3560">
        <v>104</v>
      </c>
      <c r="C3560">
        <v>71897215</v>
      </c>
      <c r="D3560" t="s">
        <v>10276</v>
      </c>
      <c r="E3560" t="s">
        <v>10277</v>
      </c>
      <c r="F3560" t="s">
        <v>20</v>
      </c>
      <c r="G3560" t="s">
        <v>21</v>
      </c>
      <c r="H3560">
        <v>15000000</v>
      </c>
      <c r="I3560">
        <v>2016</v>
      </c>
      <c r="J3560">
        <v>7.3</v>
      </c>
    </row>
    <row r="3561" spans="1:10" x14ac:dyDescent="0.3">
      <c r="A3561" t="s">
        <v>6375</v>
      </c>
      <c r="B3561">
        <v>87</v>
      </c>
      <c r="C3561">
        <v>64267897</v>
      </c>
      <c r="D3561" t="s">
        <v>10279</v>
      </c>
      <c r="E3561" t="s">
        <v>10280</v>
      </c>
      <c r="F3561" t="s">
        <v>20</v>
      </c>
      <c r="G3561" t="s">
        <v>21</v>
      </c>
      <c r="H3561">
        <v>5000000</v>
      </c>
      <c r="I3561">
        <v>2002</v>
      </c>
      <c r="J3561">
        <v>6.6</v>
      </c>
    </row>
    <row r="3562" spans="1:10" x14ac:dyDescent="0.3">
      <c r="A3562" t="s">
        <v>10281</v>
      </c>
      <c r="B3562">
        <v>81</v>
      </c>
      <c r="C3562">
        <v>56536016</v>
      </c>
      <c r="D3562" t="s">
        <v>3960</v>
      </c>
      <c r="E3562" t="s">
        <v>10283</v>
      </c>
      <c r="F3562" t="s">
        <v>20</v>
      </c>
      <c r="G3562" t="s">
        <v>21</v>
      </c>
      <c r="H3562">
        <v>4900000</v>
      </c>
      <c r="I3562">
        <v>2016</v>
      </c>
      <c r="J3562">
        <v>6.9</v>
      </c>
    </row>
    <row r="3563" spans="1:10" x14ac:dyDescent="0.3">
      <c r="A3563" t="s">
        <v>6572</v>
      </c>
      <c r="B3563">
        <v>94</v>
      </c>
      <c r="C3563">
        <v>104007828</v>
      </c>
      <c r="D3563" t="s">
        <v>3960</v>
      </c>
      <c r="E3563" t="s">
        <v>10285</v>
      </c>
      <c r="F3563" t="s">
        <v>20</v>
      </c>
      <c r="G3563" t="s">
        <v>21</v>
      </c>
      <c r="H3563">
        <v>5000000</v>
      </c>
      <c r="I3563">
        <v>2011</v>
      </c>
      <c r="J3563">
        <v>5.8</v>
      </c>
    </row>
    <row r="3564" spans="1:10" x14ac:dyDescent="0.3">
      <c r="A3564" t="s">
        <v>10286</v>
      </c>
      <c r="B3564">
        <v>89</v>
      </c>
      <c r="C3564">
        <v>50820940</v>
      </c>
      <c r="D3564" t="s">
        <v>4536</v>
      </c>
      <c r="E3564" t="s">
        <v>10288</v>
      </c>
      <c r="F3564" t="s">
        <v>20</v>
      </c>
      <c r="G3564" t="s">
        <v>21</v>
      </c>
      <c r="H3564">
        <v>5000000</v>
      </c>
      <c r="I3564">
        <v>2014</v>
      </c>
      <c r="J3564">
        <v>4.4000000000000004</v>
      </c>
    </row>
    <row r="3565" spans="1:10" x14ac:dyDescent="0.3">
      <c r="A3565" t="s">
        <v>1154</v>
      </c>
      <c r="B3565">
        <v>88</v>
      </c>
      <c r="C3565">
        <v>44793200</v>
      </c>
      <c r="D3565" t="s">
        <v>5410</v>
      </c>
      <c r="E3565" t="s">
        <v>10291</v>
      </c>
      <c r="F3565" t="s">
        <v>20</v>
      </c>
      <c r="G3565" t="s">
        <v>21</v>
      </c>
      <c r="H3565">
        <v>4500000</v>
      </c>
      <c r="I3565">
        <v>1987</v>
      </c>
      <c r="J3565">
        <v>6.6</v>
      </c>
    </row>
    <row r="3566" spans="1:10" x14ac:dyDescent="0.3">
      <c r="A3566" t="s">
        <v>10293</v>
      </c>
      <c r="B3566">
        <v>115</v>
      </c>
      <c r="C3566">
        <v>44456509</v>
      </c>
      <c r="D3566" t="s">
        <v>1649</v>
      </c>
      <c r="E3566" t="s">
        <v>10295</v>
      </c>
      <c r="F3566" t="s">
        <v>1800</v>
      </c>
      <c r="G3566" t="s">
        <v>1890</v>
      </c>
      <c r="H3566">
        <v>5000000</v>
      </c>
      <c r="I3566">
        <v>2013</v>
      </c>
      <c r="J3566">
        <v>7.6</v>
      </c>
    </row>
    <row r="3567" spans="1:10" x14ac:dyDescent="0.3">
      <c r="A3567" t="s">
        <v>6572</v>
      </c>
      <c r="B3567">
        <v>96</v>
      </c>
      <c r="C3567">
        <v>53884821</v>
      </c>
      <c r="D3567" t="s">
        <v>3960</v>
      </c>
      <c r="E3567" t="s">
        <v>10299</v>
      </c>
      <c r="F3567" t="s">
        <v>20</v>
      </c>
      <c r="G3567" t="s">
        <v>21</v>
      </c>
      <c r="H3567">
        <v>5000000</v>
      </c>
      <c r="I3567">
        <v>2012</v>
      </c>
      <c r="J3567">
        <v>4.5999999999999996</v>
      </c>
    </row>
    <row r="3568" spans="1:10" x14ac:dyDescent="0.3">
      <c r="A3568" t="s">
        <v>10301</v>
      </c>
      <c r="B3568">
        <v>135</v>
      </c>
      <c r="C3568">
        <v>36000000</v>
      </c>
      <c r="D3568" t="s">
        <v>4026</v>
      </c>
      <c r="E3568" t="s">
        <v>10302</v>
      </c>
      <c r="F3568" t="s">
        <v>20</v>
      </c>
      <c r="G3568" t="s">
        <v>21</v>
      </c>
      <c r="H3568">
        <v>5000000</v>
      </c>
      <c r="I3568">
        <v>1953</v>
      </c>
      <c r="J3568">
        <v>6.8</v>
      </c>
    </row>
    <row r="3569" spans="1:10" x14ac:dyDescent="0.3">
      <c r="A3569" t="s">
        <v>6270</v>
      </c>
      <c r="B3569">
        <v>113</v>
      </c>
      <c r="D3569" t="s">
        <v>7417</v>
      </c>
      <c r="E3569" t="s">
        <v>10304</v>
      </c>
      <c r="F3569" t="s">
        <v>20</v>
      </c>
      <c r="G3569" t="s">
        <v>34</v>
      </c>
      <c r="H3569">
        <v>5000000</v>
      </c>
      <c r="I3569">
        <v>1975</v>
      </c>
      <c r="J3569">
        <v>7.1</v>
      </c>
    </row>
    <row r="3570" spans="1:10" x14ac:dyDescent="0.3">
      <c r="A3570" t="s">
        <v>5997</v>
      </c>
      <c r="B3570">
        <v>93</v>
      </c>
      <c r="C3570">
        <v>34872293</v>
      </c>
      <c r="D3570" t="s">
        <v>4917</v>
      </c>
      <c r="E3570" t="s">
        <v>10306</v>
      </c>
      <c r="F3570" t="s">
        <v>20</v>
      </c>
      <c r="G3570" t="s">
        <v>21</v>
      </c>
      <c r="H3570">
        <v>8500000</v>
      </c>
      <c r="I3570">
        <v>1991</v>
      </c>
      <c r="J3570">
        <v>4.9000000000000004</v>
      </c>
    </row>
    <row r="3571" spans="1:10" x14ac:dyDescent="0.3">
      <c r="A3571" t="s">
        <v>10307</v>
      </c>
      <c r="B3571">
        <v>109</v>
      </c>
      <c r="C3571">
        <v>34468224</v>
      </c>
      <c r="D3571" t="s">
        <v>3542</v>
      </c>
      <c r="E3571" t="s">
        <v>10308</v>
      </c>
      <c r="F3571" t="s">
        <v>20</v>
      </c>
      <c r="G3571" t="s">
        <v>21</v>
      </c>
      <c r="H3571">
        <v>4500000</v>
      </c>
      <c r="I3571">
        <v>2003</v>
      </c>
      <c r="J3571">
        <v>7.3</v>
      </c>
    </row>
    <row r="3572" spans="1:10" x14ac:dyDescent="0.3">
      <c r="A3572" t="s">
        <v>5817</v>
      </c>
      <c r="B3572">
        <v>127</v>
      </c>
      <c r="D3572" t="s">
        <v>10310</v>
      </c>
      <c r="E3572" t="s">
        <v>10311</v>
      </c>
      <c r="F3572" t="s">
        <v>20</v>
      </c>
      <c r="G3572" t="s">
        <v>21</v>
      </c>
      <c r="H3572">
        <v>5000000</v>
      </c>
      <c r="I3572">
        <v>1954</v>
      </c>
      <c r="J3572">
        <v>7.2</v>
      </c>
    </row>
    <row r="3573" spans="1:10" x14ac:dyDescent="0.3">
      <c r="A3573" t="s">
        <v>10313</v>
      </c>
      <c r="B3573">
        <v>101</v>
      </c>
      <c r="C3573">
        <v>32453345</v>
      </c>
      <c r="D3573" t="s">
        <v>5870</v>
      </c>
      <c r="E3573" t="s">
        <v>10316</v>
      </c>
      <c r="F3573" t="s">
        <v>20</v>
      </c>
      <c r="G3573" t="s">
        <v>21</v>
      </c>
      <c r="H3573">
        <v>5000000</v>
      </c>
      <c r="I3573">
        <v>2014</v>
      </c>
      <c r="J3573">
        <v>5</v>
      </c>
    </row>
    <row r="3574" spans="1:10" x14ac:dyDescent="0.3">
      <c r="A3574" t="s">
        <v>3653</v>
      </c>
      <c r="B3574">
        <v>124</v>
      </c>
      <c r="D3574" t="s">
        <v>1017</v>
      </c>
      <c r="E3574" t="s">
        <v>10318</v>
      </c>
      <c r="F3574" t="s">
        <v>20</v>
      </c>
      <c r="G3574" t="s">
        <v>21</v>
      </c>
      <c r="H3574">
        <v>5000000</v>
      </c>
      <c r="I3574">
        <v>1980</v>
      </c>
      <c r="J3574">
        <v>8.1999999999999993</v>
      </c>
    </row>
    <row r="3575" spans="1:10" x14ac:dyDescent="0.3">
      <c r="A3575" t="s">
        <v>4676</v>
      </c>
      <c r="B3575">
        <v>117</v>
      </c>
      <c r="C3575">
        <v>27296514</v>
      </c>
      <c r="D3575" t="s">
        <v>1017</v>
      </c>
      <c r="E3575" t="s">
        <v>10319</v>
      </c>
      <c r="F3575" t="s">
        <v>20</v>
      </c>
      <c r="G3575" t="s">
        <v>21</v>
      </c>
      <c r="H3575">
        <v>5000000</v>
      </c>
      <c r="I3575">
        <v>2013</v>
      </c>
      <c r="J3575">
        <v>8</v>
      </c>
    </row>
    <row r="3576" spans="1:10" x14ac:dyDescent="0.3">
      <c r="A3576" t="s">
        <v>10320</v>
      </c>
      <c r="B3576">
        <v>83</v>
      </c>
      <c r="C3576">
        <v>25799043</v>
      </c>
      <c r="D3576" t="s">
        <v>2743</v>
      </c>
      <c r="E3576" t="s">
        <v>10321</v>
      </c>
      <c r="F3576" t="s">
        <v>20</v>
      </c>
      <c r="G3576" t="s">
        <v>21</v>
      </c>
      <c r="H3576">
        <v>3300000</v>
      </c>
      <c r="I3576">
        <v>2015</v>
      </c>
      <c r="J3576">
        <v>5.2</v>
      </c>
    </row>
    <row r="3577" spans="1:10" x14ac:dyDescent="0.3">
      <c r="A3577" t="s">
        <v>35</v>
      </c>
      <c r="B3577">
        <v>113</v>
      </c>
      <c r="C3577">
        <v>25530884</v>
      </c>
      <c r="D3577" t="s">
        <v>575</v>
      </c>
      <c r="E3577" t="s">
        <v>10322</v>
      </c>
      <c r="F3577" t="s">
        <v>20</v>
      </c>
      <c r="G3577" t="s">
        <v>21</v>
      </c>
      <c r="H3577">
        <v>9000000</v>
      </c>
      <c r="I3577">
        <v>2000</v>
      </c>
      <c r="J3577">
        <v>8.5</v>
      </c>
    </row>
    <row r="3578" spans="1:10" x14ac:dyDescent="0.3">
      <c r="A3578" t="s">
        <v>10324</v>
      </c>
      <c r="B3578">
        <v>104</v>
      </c>
      <c r="C3578">
        <v>27689474</v>
      </c>
      <c r="D3578" t="s">
        <v>3197</v>
      </c>
      <c r="E3578" t="s">
        <v>10326</v>
      </c>
      <c r="F3578" t="s">
        <v>20</v>
      </c>
      <c r="G3578" t="s">
        <v>21</v>
      </c>
      <c r="H3578">
        <v>5000000</v>
      </c>
      <c r="I3578">
        <v>2013</v>
      </c>
      <c r="J3578">
        <v>6.5</v>
      </c>
    </row>
    <row r="3579" spans="1:10" x14ac:dyDescent="0.3">
      <c r="A3579" t="s">
        <v>4390</v>
      </c>
      <c r="B3579">
        <v>97</v>
      </c>
      <c r="C3579">
        <v>24138847</v>
      </c>
      <c r="D3579" t="s">
        <v>1099</v>
      </c>
      <c r="E3579" t="s">
        <v>10328</v>
      </c>
      <c r="F3579" t="s">
        <v>20</v>
      </c>
      <c r="G3579" t="s">
        <v>21</v>
      </c>
      <c r="H3579">
        <v>5000000</v>
      </c>
      <c r="I3579">
        <v>2006</v>
      </c>
      <c r="J3579">
        <v>7.4</v>
      </c>
    </row>
    <row r="3580" spans="1:10" x14ac:dyDescent="0.3">
      <c r="A3580" t="s">
        <v>4084</v>
      </c>
      <c r="B3580">
        <v>110</v>
      </c>
      <c r="C3580">
        <v>21994911</v>
      </c>
      <c r="D3580" t="s">
        <v>3846</v>
      </c>
      <c r="E3580" t="s">
        <v>10330</v>
      </c>
      <c r="F3580" t="s">
        <v>20</v>
      </c>
      <c r="G3580" t="s">
        <v>34</v>
      </c>
      <c r="H3580">
        <v>5000000</v>
      </c>
      <c r="I3580">
        <v>2000</v>
      </c>
      <c r="J3580">
        <v>7.7</v>
      </c>
    </row>
    <row r="3581" spans="1:10" x14ac:dyDescent="0.3">
      <c r="A3581" t="s">
        <v>4060</v>
      </c>
      <c r="B3581">
        <v>103</v>
      </c>
      <c r="C3581">
        <v>21501098</v>
      </c>
      <c r="D3581" t="s">
        <v>1649</v>
      </c>
      <c r="E3581" t="s">
        <v>10332</v>
      </c>
      <c r="F3581" t="s">
        <v>20</v>
      </c>
      <c r="G3581" t="s">
        <v>21</v>
      </c>
      <c r="H3581">
        <v>5000000</v>
      </c>
      <c r="I3581">
        <v>2013</v>
      </c>
      <c r="J3581">
        <v>7.4</v>
      </c>
    </row>
    <row r="3582" spans="1:10" x14ac:dyDescent="0.3">
      <c r="A3582" t="s">
        <v>10333</v>
      </c>
      <c r="B3582">
        <v>94</v>
      </c>
      <c r="C3582">
        <v>19281235</v>
      </c>
      <c r="D3582" t="s">
        <v>3602</v>
      </c>
      <c r="E3582" t="s">
        <v>10335</v>
      </c>
      <c r="F3582" t="s">
        <v>20</v>
      </c>
      <c r="G3582" t="s">
        <v>21</v>
      </c>
      <c r="H3582">
        <v>5000000</v>
      </c>
      <c r="I3582">
        <v>1991</v>
      </c>
      <c r="J3582">
        <v>5.0999999999999996</v>
      </c>
    </row>
    <row r="3583" spans="1:10" x14ac:dyDescent="0.3">
      <c r="A3583" t="s">
        <v>570</v>
      </c>
      <c r="B3583">
        <v>102</v>
      </c>
      <c r="D3583" t="s">
        <v>10337</v>
      </c>
      <c r="E3583" t="s">
        <v>10339</v>
      </c>
      <c r="F3583" t="s">
        <v>20</v>
      </c>
      <c r="G3583" t="s">
        <v>251</v>
      </c>
      <c r="H3583">
        <v>3500000</v>
      </c>
      <c r="I3583">
        <v>1982</v>
      </c>
      <c r="J3583">
        <v>7.3</v>
      </c>
    </row>
    <row r="3584" spans="1:10" x14ac:dyDescent="0.3">
      <c r="A3584" t="s">
        <v>10341</v>
      </c>
      <c r="B3584">
        <v>77</v>
      </c>
      <c r="C3584">
        <v>19421271</v>
      </c>
      <c r="D3584" t="s">
        <v>1921</v>
      </c>
      <c r="E3584" t="s">
        <v>10343</v>
      </c>
      <c r="F3584" t="s">
        <v>20</v>
      </c>
      <c r="G3584" t="s">
        <v>21</v>
      </c>
      <c r="H3584">
        <v>5000000</v>
      </c>
      <c r="I3584">
        <v>1999</v>
      </c>
      <c r="J3584">
        <v>5</v>
      </c>
    </row>
    <row r="3585" spans="1:10" x14ac:dyDescent="0.3">
      <c r="A3585" t="s">
        <v>1112</v>
      </c>
      <c r="B3585">
        <v>134</v>
      </c>
      <c r="C3585">
        <v>20733485</v>
      </c>
      <c r="D3585" t="s">
        <v>2190</v>
      </c>
      <c r="E3585" t="s">
        <v>10346</v>
      </c>
      <c r="F3585" t="s">
        <v>20</v>
      </c>
      <c r="G3585" t="s">
        <v>21</v>
      </c>
      <c r="H3585">
        <v>5000000</v>
      </c>
      <c r="I3585">
        <v>1997</v>
      </c>
      <c r="J3585">
        <v>7.2</v>
      </c>
    </row>
    <row r="3586" spans="1:10" x14ac:dyDescent="0.3">
      <c r="A3586" t="s">
        <v>10348</v>
      </c>
      <c r="B3586">
        <v>129</v>
      </c>
      <c r="D3586" t="s">
        <v>1017</v>
      </c>
      <c r="E3586" t="s">
        <v>10349</v>
      </c>
      <c r="F3586" t="s">
        <v>20</v>
      </c>
      <c r="G3586" t="s">
        <v>21</v>
      </c>
      <c r="H3586">
        <v>5000000</v>
      </c>
      <c r="I3586">
        <v>1981</v>
      </c>
      <c r="J3586">
        <v>6.7</v>
      </c>
    </row>
    <row r="3587" spans="1:10" x14ac:dyDescent="0.3">
      <c r="A3587" t="s">
        <v>10351</v>
      </c>
      <c r="B3587">
        <v>90</v>
      </c>
      <c r="C3587">
        <v>24809547</v>
      </c>
      <c r="D3587" t="s">
        <v>1649</v>
      </c>
      <c r="E3587" t="s">
        <v>10352</v>
      </c>
      <c r="F3587" t="s">
        <v>20</v>
      </c>
      <c r="G3587" t="s">
        <v>21</v>
      </c>
      <c r="H3587">
        <v>5000000</v>
      </c>
      <c r="I3587">
        <v>2011</v>
      </c>
      <c r="J3587">
        <v>6.4</v>
      </c>
    </row>
    <row r="3588" spans="1:10" x14ac:dyDescent="0.3">
      <c r="A3588" t="s">
        <v>1765</v>
      </c>
      <c r="B3588">
        <v>134</v>
      </c>
      <c r="C3588">
        <v>19097994</v>
      </c>
      <c r="D3588" t="s">
        <v>1076</v>
      </c>
      <c r="E3588" t="s">
        <v>10353</v>
      </c>
      <c r="F3588" t="s">
        <v>20</v>
      </c>
      <c r="G3588" t="s">
        <v>182</v>
      </c>
      <c r="I3588">
        <v>2016</v>
      </c>
      <c r="J3588">
        <v>7.1</v>
      </c>
    </row>
    <row r="3589" spans="1:10" x14ac:dyDescent="0.3">
      <c r="A3589" t="s">
        <v>10354</v>
      </c>
      <c r="B3589">
        <v>104</v>
      </c>
      <c r="C3589">
        <v>23031390</v>
      </c>
      <c r="D3589" t="s">
        <v>1649</v>
      </c>
      <c r="E3589" t="s">
        <v>10356</v>
      </c>
      <c r="F3589" t="s">
        <v>20</v>
      </c>
      <c r="G3589" t="s">
        <v>21</v>
      </c>
      <c r="H3589">
        <v>4500000</v>
      </c>
      <c r="I3589">
        <v>1998</v>
      </c>
      <c r="J3589">
        <v>5.6</v>
      </c>
    </row>
    <row r="3590" spans="1:10" x14ac:dyDescent="0.3">
      <c r="A3590" t="s">
        <v>8318</v>
      </c>
      <c r="B3590">
        <v>93</v>
      </c>
      <c r="C3590">
        <v>21197315</v>
      </c>
      <c r="D3590" t="s">
        <v>1959</v>
      </c>
      <c r="E3590" t="s">
        <v>10359</v>
      </c>
      <c r="F3590" t="s">
        <v>20</v>
      </c>
      <c r="G3590" t="s">
        <v>21</v>
      </c>
      <c r="H3590">
        <v>5000000</v>
      </c>
      <c r="I3590">
        <v>2014</v>
      </c>
      <c r="J3590">
        <v>6.1</v>
      </c>
    </row>
    <row r="3591" spans="1:10" x14ac:dyDescent="0.3">
      <c r="A3591" t="s">
        <v>5773</v>
      </c>
      <c r="B3591">
        <v>106</v>
      </c>
      <c r="C3591">
        <v>17382982</v>
      </c>
      <c r="D3591" t="s">
        <v>2588</v>
      </c>
      <c r="E3591" t="s">
        <v>10362</v>
      </c>
      <c r="F3591" t="s">
        <v>1800</v>
      </c>
      <c r="G3591" t="s">
        <v>21</v>
      </c>
      <c r="H3591">
        <v>5000000</v>
      </c>
      <c r="I3591">
        <v>2014</v>
      </c>
      <c r="J3591">
        <v>5.2</v>
      </c>
    </row>
    <row r="3592" spans="1:10" x14ac:dyDescent="0.3">
      <c r="A3592" t="s">
        <v>7207</v>
      </c>
      <c r="B3592">
        <v>109</v>
      </c>
      <c r="C3592">
        <v>14821531</v>
      </c>
      <c r="D3592" t="s">
        <v>2190</v>
      </c>
      <c r="E3592" t="s">
        <v>10363</v>
      </c>
      <c r="F3592" t="s">
        <v>20</v>
      </c>
      <c r="G3592" t="s">
        <v>21</v>
      </c>
      <c r="H3592">
        <v>6000000</v>
      </c>
      <c r="I3592">
        <v>1997</v>
      </c>
      <c r="J3592">
        <v>7.3</v>
      </c>
    </row>
    <row r="3593" spans="1:10" x14ac:dyDescent="0.3">
      <c r="A3593" t="s">
        <v>10364</v>
      </c>
      <c r="B3593">
        <v>101</v>
      </c>
      <c r="C3593">
        <v>18656400</v>
      </c>
      <c r="D3593" t="s">
        <v>2190</v>
      </c>
      <c r="E3593" t="s">
        <v>10365</v>
      </c>
      <c r="F3593" t="s">
        <v>20</v>
      </c>
      <c r="G3593" t="s">
        <v>21</v>
      </c>
      <c r="H3593">
        <v>5000000</v>
      </c>
      <c r="I3593">
        <v>2014</v>
      </c>
      <c r="J3593">
        <v>7.5</v>
      </c>
    </row>
    <row r="3594" spans="1:10" x14ac:dyDescent="0.3">
      <c r="A3594" t="s">
        <v>10366</v>
      </c>
      <c r="B3594">
        <v>139</v>
      </c>
      <c r="D3594" t="s">
        <v>4026</v>
      </c>
      <c r="E3594" t="s">
        <v>10368</v>
      </c>
      <c r="F3594" t="s">
        <v>20</v>
      </c>
      <c r="G3594" t="s">
        <v>21</v>
      </c>
      <c r="H3594">
        <v>5000000</v>
      </c>
      <c r="I3594">
        <v>1954</v>
      </c>
      <c r="J3594">
        <v>6.6</v>
      </c>
    </row>
    <row r="3595" spans="1:10" x14ac:dyDescent="0.3">
      <c r="A3595" t="s">
        <v>10369</v>
      </c>
      <c r="B3595">
        <v>99</v>
      </c>
      <c r="D3595" t="s">
        <v>227</v>
      </c>
      <c r="E3595" t="s">
        <v>10371</v>
      </c>
      <c r="F3595" t="s">
        <v>20</v>
      </c>
      <c r="G3595" t="s">
        <v>21</v>
      </c>
      <c r="H3595">
        <v>5000000</v>
      </c>
      <c r="I3595">
        <v>1981</v>
      </c>
      <c r="J3595">
        <v>6.4</v>
      </c>
    </row>
    <row r="3596" spans="1:10" x14ac:dyDescent="0.3">
      <c r="A3596" t="s">
        <v>10373</v>
      </c>
      <c r="B3596">
        <v>100</v>
      </c>
      <c r="C3596">
        <v>14343976</v>
      </c>
      <c r="D3596" t="s">
        <v>10375</v>
      </c>
      <c r="E3596" t="s">
        <v>10376</v>
      </c>
      <c r="F3596" t="s">
        <v>20</v>
      </c>
      <c r="G3596" t="s">
        <v>21</v>
      </c>
      <c r="H3596">
        <v>5000000</v>
      </c>
      <c r="I3596">
        <v>1989</v>
      </c>
      <c r="J3596">
        <v>4.5</v>
      </c>
    </row>
    <row r="3597" spans="1:10" x14ac:dyDescent="0.3">
      <c r="A3597" t="s">
        <v>3625</v>
      </c>
      <c r="B3597">
        <v>95</v>
      </c>
      <c r="C3597">
        <v>241437427</v>
      </c>
      <c r="D3597" t="s">
        <v>1762</v>
      </c>
      <c r="E3597" t="s">
        <v>10378</v>
      </c>
      <c r="F3597" t="s">
        <v>20</v>
      </c>
      <c r="G3597" t="s">
        <v>21</v>
      </c>
      <c r="H3597">
        <v>5000000</v>
      </c>
      <c r="I3597">
        <v>2002</v>
      </c>
      <c r="J3597">
        <v>6.6</v>
      </c>
    </row>
    <row r="3598" spans="1:10" x14ac:dyDescent="0.3">
      <c r="A3598" t="s">
        <v>8447</v>
      </c>
      <c r="B3598">
        <v>94</v>
      </c>
      <c r="C3598">
        <v>14123773</v>
      </c>
      <c r="D3598" t="s">
        <v>1272</v>
      </c>
      <c r="E3598" t="s">
        <v>10379</v>
      </c>
      <c r="F3598" t="s">
        <v>20</v>
      </c>
      <c r="G3598" t="s">
        <v>21</v>
      </c>
      <c r="H3598">
        <v>5000000</v>
      </c>
      <c r="I3598">
        <v>2012</v>
      </c>
      <c r="J3598">
        <v>5.3</v>
      </c>
    </row>
    <row r="3599" spans="1:10" x14ac:dyDescent="0.3">
      <c r="A3599" t="s">
        <v>10381</v>
      </c>
      <c r="B3599">
        <v>93</v>
      </c>
      <c r="C3599">
        <v>15126948</v>
      </c>
      <c r="D3599" t="s">
        <v>3456</v>
      </c>
      <c r="E3599" t="s">
        <v>10383</v>
      </c>
      <c r="F3599" t="s">
        <v>20</v>
      </c>
      <c r="G3599" t="s">
        <v>21</v>
      </c>
      <c r="H3599">
        <v>5000000</v>
      </c>
      <c r="I3599">
        <v>1995</v>
      </c>
      <c r="J3599">
        <v>4.9000000000000004</v>
      </c>
    </row>
    <row r="3600" spans="1:10" x14ac:dyDescent="0.3">
      <c r="A3600" t="s">
        <v>811</v>
      </c>
      <c r="B3600">
        <v>106</v>
      </c>
      <c r="C3600">
        <v>13622333</v>
      </c>
      <c r="D3600" t="s">
        <v>6784</v>
      </c>
      <c r="E3600" t="s">
        <v>10385</v>
      </c>
      <c r="F3600" t="s">
        <v>1800</v>
      </c>
      <c r="G3600" t="s">
        <v>1890</v>
      </c>
      <c r="H3600">
        <v>2000000</v>
      </c>
      <c r="I3600">
        <v>2001</v>
      </c>
      <c r="J3600">
        <v>7.7</v>
      </c>
    </row>
    <row r="3601" spans="1:10" x14ac:dyDescent="0.3">
      <c r="A3601" t="s">
        <v>1599</v>
      </c>
      <c r="B3601">
        <v>99</v>
      </c>
      <c r="C3601">
        <v>13464388</v>
      </c>
      <c r="D3601" t="s">
        <v>4639</v>
      </c>
      <c r="E3601" t="s">
        <v>10388</v>
      </c>
      <c r="F3601" t="s">
        <v>20</v>
      </c>
      <c r="G3601" t="s">
        <v>34</v>
      </c>
      <c r="H3601">
        <v>4000000</v>
      </c>
      <c r="I3601">
        <v>2004</v>
      </c>
      <c r="J3601">
        <v>8</v>
      </c>
    </row>
    <row r="3602" spans="1:10" x14ac:dyDescent="0.3">
      <c r="A3602" t="s">
        <v>10389</v>
      </c>
      <c r="B3602">
        <v>82</v>
      </c>
      <c r="C3602">
        <v>13350177</v>
      </c>
      <c r="D3602" t="s">
        <v>2777</v>
      </c>
      <c r="E3602" t="s">
        <v>10391</v>
      </c>
      <c r="F3602" t="s">
        <v>20</v>
      </c>
      <c r="G3602" t="s">
        <v>21</v>
      </c>
      <c r="H3602">
        <v>5000000</v>
      </c>
      <c r="I3602">
        <v>2008</v>
      </c>
      <c r="J3602">
        <v>3.8</v>
      </c>
    </row>
    <row r="3603" spans="1:10" x14ac:dyDescent="0.3">
      <c r="A3603" t="s">
        <v>9330</v>
      </c>
      <c r="B3603">
        <v>135</v>
      </c>
      <c r="C3603">
        <v>13269963</v>
      </c>
      <c r="D3603" t="s">
        <v>4913</v>
      </c>
      <c r="E3603" t="s">
        <v>10392</v>
      </c>
      <c r="F3603" t="s">
        <v>20</v>
      </c>
      <c r="G3603" t="s">
        <v>21</v>
      </c>
      <c r="H3603">
        <v>5000000</v>
      </c>
      <c r="I3603">
        <v>1996</v>
      </c>
      <c r="J3603">
        <v>7.6</v>
      </c>
    </row>
    <row r="3604" spans="1:10" x14ac:dyDescent="0.3">
      <c r="A3604" t="s">
        <v>5799</v>
      </c>
      <c r="B3604">
        <v>88</v>
      </c>
      <c r="C3604">
        <v>17768000</v>
      </c>
      <c r="D3604" t="s">
        <v>3456</v>
      </c>
      <c r="E3604" t="s">
        <v>10395</v>
      </c>
      <c r="F3604" t="s">
        <v>20</v>
      </c>
      <c r="G3604" t="s">
        <v>21</v>
      </c>
      <c r="H3604">
        <v>5000000</v>
      </c>
      <c r="I3604">
        <v>1988</v>
      </c>
      <c r="J3604">
        <v>5.9</v>
      </c>
    </row>
    <row r="3605" spans="1:10" x14ac:dyDescent="0.3">
      <c r="A3605" t="s">
        <v>10397</v>
      </c>
      <c r="B3605">
        <v>89</v>
      </c>
      <c r="C3605">
        <v>12947763</v>
      </c>
      <c r="D3605" t="s">
        <v>3197</v>
      </c>
      <c r="E3605" t="s">
        <v>10399</v>
      </c>
      <c r="F3605" t="s">
        <v>20</v>
      </c>
      <c r="G3605" t="s">
        <v>21</v>
      </c>
      <c r="H3605">
        <v>5000000</v>
      </c>
      <c r="I3605">
        <v>1986</v>
      </c>
      <c r="J3605">
        <v>6.2</v>
      </c>
    </row>
    <row r="3606" spans="1:10" x14ac:dyDescent="0.3">
      <c r="A3606" t="s">
        <v>2013</v>
      </c>
      <c r="B3606">
        <v>110</v>
      </c>
      <c r="C3606">
        <v>14100000</v>
      </c>
      <c r="D3606" t="s">
        <v>1649</v>
      </c>
      <c r="E3606" t="s">
        <v>10401</v>
      </c>
      <c r="F3606" t="s">
        <v>20</v>
      </c>
      <c r="G3606" t="s">
        <v>21</v>
      </c>
      <c r="H3606">
        <v>5000000</v>
      </c>
      <c r="I3606">
        <v>1982</v>
      </c>
      <c r="J3606">
        <v>7.2</v>
      </c>
    </row>
    <row r="3607" spans="1:10" x14ac:dyDescent="0.3">
      <c r="A3607" t="s">
        <v>10402</v>
      </c>
      <c r="B3607">
        <v>107</v>
      </c>
      <c r="C3607">
        <v>12200000</v>
      </c>
      <c r="D3607" t="s">
        <v>6165</v>
      </c>
      <c r="E3607" t="s">
        <v>10404</v>
      </c>
      <c r="F3607" t="s">
        <v>20</v>
      </c>
      <c r="G3607" t="s">
        <v>21</v>
      </c>
      <c r="H3607">
        <v>5000000</v>
      </c>
      <c r="I3607">
        <v>1983</v>
      </c>
      <c r="J3607">
        <v>6.3</v>
      </c>
    </row>
    <row r="3608" spans="1:10" x14ac:dyDescent="0.3">
      <c r="A3608" t="s">
        <v>10406</v>
      </c>
      <c r="B3608">
        <v>86</v>
      </c>
      <c r="C3608">
        <v>17683670</v>
      </c>
      <c r="D3608" t="s">
        <v>2710</v>
      </c>
      <c r="E3608" t="s">
        <v>10408</v>
      </c>
      <c r="F3608" t="s">
        <v>20</v>
      </c>
      <c r="G3608" t="s">
        <v>21</v>
      </c>
      <c r="H3608">
        <v>5000000</v>
      </c>
      <c r="I3608">
        <v>2011</v>
      </c>
      <c r="J3608">
        <v>5.2</v>
      </c>
    </row>
    <row r="3609" spans="1:10" x14ac:dyDescent="0.3">
      <c r="A3609" t="s">
        <v>10410</v>
      </c>
      <c r="B3609">
        <v>91</v>
      </c>
      <c r="C3609">
        <v>12055108</v>
      </c>
      <c r="D3609" t="s">
        <v>1649</v>
      </c>
      <c r="E3609" t="s">
        <v>10411</v>
      </c>
      <c r="F3609" t="s">
        <v>20</v>
      </c>
      <c r="G3609" t="s">
        <v>21</v>
      </c>
      <c r="H3609">
        <v>8000000</v>
      </c>
      <c r="I3609">
        <v>2008</v>
      </c>
      <c r="J3609">
        <v>6.9</v>
      </c>
    </row>
    <row r="3610" spans="1:10" x14ac:dyDescent="0.3">
      <c r="A3610" t="s">
        <v>8318</v>
      </c>
      <c r="B3610">
        <v>103</v>
      </c>
      <c r="C3610">
        <v>27285953</v>
      </c>
      <c r="D3610" t="s">
        <v>37</v>
      </c>
      <c r="E3610" t="s">
        <v>10414</v>
      </c>
      <c r="F3610" t="s">
        <v>20</v>
      </c>
      <c r="G3610" t="s">
        <v>21</v>
      </c>
      <c r="H3610">
        <v>5000000</v>
      </c>
      <c r="I3610">
        <v>2015</v>
      </c>
      <c r="J3610">
        <v>6.8</v>
      </c>
    </row>
    <row r="3611" spans="1:10" x14ac:dyDescent="0.3">
      <c r="A3611" t="s">
        <v>10416</v>
      </c>
      <c r="B3611">
        <v>90</v>
      </c>
      <c r="D3611" t="s">
        <v>24</v>
      </c>
      <c r="E3611" t="s">
        <v>10418</v>
      </c>
      <c r="F3611" t="s">
        <v>20</v>
      </c>
      <c r="G3611" t="s">
        <v>21</v>
      </c>
      <c r="H3611">
        <v>8000000</v>
      </c>
      <c r="I3611">
        <v>1982</v>
      </c>
      <c r="J3611">
        <v>6.2</v>
      </c>
    </row>
    <row r="3612" spans="1:10" x14ac:dyDescent="0.3">
      <c r="A3612" t="s">
        <v>9990</v>
      </c>
      <c r="B3612">
        <v>141</v>
      </c>
      <c r="D3612" t="s">
        <v>1276</v>
      </c>
      <c r="E3612" t="s">
        <v>10421</v>
      </c>
      <c r="F3612" t="s">
        <v>20</v>
      </c>
      <c r="G3612" t="s">
        <v>21</v>
      </c>
      <c r="H3612">
        <v>5000000</v>
      </c>
      <c r="I3612">
        <v>1959</v>
      </c>
      <c r="J3612">
        <v>6.2</v>
      </c>
    </row>
    <row r="3613" spans="1:10" x14ac:dyDescent="0.3">
      <c r="A3613" t="s">
        <v>10423</v>
      </c>
      <c r="B3613">
        <v>92</v>
      </c>
      <c r="C3613">
        <v>11675178</v>
      </c>
      <c r="D3613" t="s">
        <v>1099</v>
      </c>
      <c r="E3613" t="s">
        <v>10424</v>
      </c>
      <c r="F3613" t="s">
        <v>20</v>
      </c>
      <c r="G3613" t="s">
        <v>21</v>
      </c>
      <c r="H3613">
        <v>5000000</v>
      </c>
      <c r="I3613">
        <v>2016</v>
      </c>
      <c r="J3613">
        <v>3.5</v>
      </c>
    </row>
    <row r="3614" spans="1:10" x14ac:dyDescent="0.3">
      <c r="A3614" t="s">
        <v>3187</v>
      </c>
      <c r="B3614">
        <v>99</v>
      </c>
      <c r="C3614">
        <v>10572742</v>
      </c>
      <c r="D3614" t="s">
        <v>146</v>
      </c>
      <c r="E3614" t="s">
        <v>10425</v>
      </c>
      <c r="F3614" t="s">
        <v>20</v>
      </c>
      <c r="G3614" t="s">
        <v>21</v>
      </c>
      <c r="H3614">
        <v>8000000</v>
      </c>
      <c r="I3614">
        <v>2009</v>
      </c>
      <c r="J3614">
        <v>6.1</v>
      </c>
    </row>
    <row r="3615" spans="1:10" x14ac:dyDescent="0.3">
      <c r="A3615" t="s">
        <v>10426</v>
      </c>
      <c r="B3615">
        <v>79</v>
      </c>
      <c r="D3615" t="s">
        <v>3493</v>
      </c>
      <c r="E3615" t="s">
        <v>10429</v>
      </c>
      <c r="F3615" t="s">
        <v>20</v>
      </c>
      <c r="G3615" t="s">
        <v>21</v>
      </c>
      <c r="H3615">
        <v>800000</v>
      </c>
      <c r="I3615">
        <v>1932</v>
      </c>
      <c r="J3615">
        <v>6.6</v>
      </c>
    </row>
    <row r="3616" spans="1:10" x14ac:dyDescent="0.3">
      <c r="A3616" t="s">
        <v>5773</v>
      </c>
      <c r="B3616">
        <v>96</v>
      </c>
      <c r="C3616">
        <v>9658370</v>
      </c>
      <c r="D3616" t="s">
        <v>1106</v>
      </c>
      <c r="E3616" t="s">
        <v>10431</v>
      </c>
      <c r="F3616" t="s">
        <v>20</v>
      </c>
      <c r="G3616" t="s">
        <v>21</v>
      </c>
      <c r="H3616">
        <v>5000000</v>
      </c>
      <c r="I3616">
        <v>2016</v>
      </c>
      <c r="J3616">
        <v>4.5</v>
      </c>
    </row>
    <row r="3617" spans="1:10" x14ac:dyDescent="0.3">
      <c r="A3617" t="s">
        <v>10433</v>
      </c>
      <c r="B3617">
        <v>82</v>
      </c>
      <c r="C3617">
        <v>9628751</v>
      </c>
      <c r="D3617" t="s">
        <v>2036</v>
      </c>
      <c r="E3617" t="s">
        <v>10436</v>
      </c>
      <c r="F3617" t="s">
        <v>20</v>
      </c>
      <c r="G3617" t="s">
        <v>21</v>
      </c>
      <c r="H3617">
        <v>5000000</v>
      </c>
      <c r="I3617">
        <v>2000</v>
      </c>
      <c r="J3617">
        <v>5.9</v>
      </c>
    </row>
    <row r="3618" spans="1:10" x14ac:dyDescent="0.3">
      <c r="A3618" t="s">
        <v>10438</v>
      </c>
      <c r="B3618">
        <v>92</v>
      </c>
      <c r="C3618">
        <v>8786715</v>
      </c>
      <c r="D3618" t="s">
        <v>1649</v>
      </c>
      <c r="E3618" t="s">
        <v>10439</v>
      </c>
      <c r="F3618" t="s">
        <v>20</v>
      </c>
      <c r="G3618" t="s">
        <v>21</v>
      </c>
      <c r="H3618">
        <v>5000000</v>
      </c>
      <c r="I3618">
        <v>2004</v>
      </c>
      <c r="J3618">
        <v>6.9</v>
      </c>
    </row>
    <row r="3619" spans="1:10" x14ac:dyDescent="0.3">
      <c r="A3619" t="s">
        <v>10440</v>
      </c>
      <c r="B3619">
        <v>112</v>
      </c>
      <c r="C3619">
        <v>3432342</v>
      </c>
      <c r="D3619" t="s">
        <v>6729</v>
      </c>
      <c r="E3619" t="s">
        <v>10442</v>
      </c>
      <c r="F3619" t="s">
        <v>965</v>
      </c>
      <c r="G3619" t="s">
        <v>182</v>
      </c>
      <c r="H3619">
        <v>6000000</v>
      </c>
      <c r="I3619">
        <v>2003</v>
      </c>
      <c r="J3619">
        <v>7.7</v>
      </c>
    </row>
    <row r="3620" spans="1:10" x14ac:dyDescent="0.3">
      <c r="A3620" t="s">
        <v>3065</v>
      </c>
      <c r="B3620">
        <v>106</v>
      </c>
      <c r="D3620" t="s">
        <v>1510</v>
      </c>
      <c r="E3620" t="s">
        <v>10444</v>
      </c>
      <c r="F3620" t="s">
        <v>20</v>
      </c>
      <c r="G3620" t="s">
        <v>21</v>
      </c>
      <c r="H3620">
        <v>5000000</v>
      </c>
      <c r="I3620">
        <v>1976</v>
      </c>
      <c r="J3620">
        <v>6.6</v>
      </c>
    </row>
    <row r="3621" spans="1:10" x14ac:dyDescent="0.3">
      <c r="A3621" t="s">
        <v>10446</v>
      </c>
      <c r="B3621">
        <v>90</v>
      </c>
      <c r="C3621">
        <v>6755271</v>
      </c>
      <c r="D3621" t="s">
        <v>3456</v>
      </c>
      <c r="E3621" t="s">
        <v>10447</v>
      </c>
      <c r="F3621" t="s">
        <v>20</v>
      </c>
      <c r="G3621" t="s">
        <v>21</v>
      </c>
      <c r="H3621">
        <v>5000000</v>
      </c>
      <c r="I3621">
        <v>2001</v>
      </c>
      <c r="J3621">
        <v>5.3</v>
      </c>
    </row>
    <row r="3622" spans="1:10" x14ac:dyDescent="0.3">
      <c r="A3622" t="s">
        <v>9651</v>
      </c>
      <c r="B3622">
        <v>126</v>
      </c>
      <c r="D3622" t="s">
        <v>968</v>
      </c>
      <c r="E3622" t="s">
        <v>10448</v>
      </c>
      <c r="F3622" t="s">
        <v>20</v>
      </c>
      <c r="G3622" t="s">
        <v>34</v>
      </c>
      <c r="H3622">
        <v>5000000</v>
      </c>
      <c r="I3622">
        <v>1978</v>
      </c>
      <c r="J3622">
        <v>6.3</v>
      </c>
    </row>
    <row r="3623" spans="1:10" x14ac:dyDescent="0.3">
      <c r="A3623" t="s">
        <v>10449</v>
      </c>
      <c r="B3623">
        <v>150</v>
      </c>
      <c r="C3623">
        <v>6157157</v>
      </c>
      <c r="D3623" t="s">
        <v>1649</v>
      </c>
      <c r="E3623" t="s">
        <v>10450</v>
      </c>
      <c r="F3623" t="s">
        <v>20</v>
      </c>
      <c r="G3623" t="s">
        <v>21</v>
      </c>
      <c r="H3623">
        <v>5000000</v>
      </c>
      <c r="I3623">
        <v>1989</v>
      </c>
      <c r="J3623">
        <v>7</v>
      </c>
    </row>
    <row r="3624" spans="1:10" x14ac:dyDescent="0.3">
      <c r="A3624" t="s">
        <v>10452</v>
      </c>
      <c r="B3624">
        <v>90</v>
      </c>
      <c r="C3624">
        <v>6088249</v>
      </c>
      <c r="D3624" t="s">
        <v>1099</v>
      </c>
      <c r="E3624" t="s">
        <v>10453</v>
      </c>
      <c r="F3624" t="s">
        <v>20</v>
      </c>
      <c r="G3624" t="s">
        <v>21</v>
      </c>
      <c r="I3624">
        <v>2006</v>
      </c>
      <c r="J3624">
        <v>7</v>
      </c>
    </row>
    <row r="3625" spans="1:10" x14ac:dyDescent="0.3">
      <c r="A3625" t="s">
        <v>9197</v>
      </c>
      <c r="B3625">
        <v>91</v>
      </c>
      <c r="C3625">
        <v>5480318</v>
      </c>
      <c r="D3625" t="s">
        <v>1649</v>
      </c>
      <c r="E3625" t="s">
        <v>10455</v>
      </c>
      <c r="F3625" t="s">
        <v>20</v>
      </c>
      <c r="G3625" t="s">
        <v>21</v>
      </c>
      <c r="H3625">
        <v>5000000</v>
      </c>
      <c r="I3625">
        <v>1998</v>
      </c>
      <c r="J3625">
        <v>6.6</v>
      </c>
    </row>
    <row r="3626" spans="1:10" x14ac:dyDescent="0.3">
      <c r="A3626" t="s">
        <v>5247</v>
      </c>
      <c r="B3626">
        <v>145</v>
      </c>
      <c r="D3626" t="s">
        <v>8819</v>
      </c>
      <c r="E3626" t="s">
        <v>10459</v>
      </c>
      <c r="F3626" t="s">
        <v>20</v>
      </c>
      <c r="G3626" t="s">
        <v>4364</v>
      </c>
      <c r="H3626">
        <v>5000000</v>
      </c>
      <c r="I3626">
        <v>1968</v>
      </c>
      <c r="J3626">
        <v>8.6</v>
      </c>
    </row>
    <row r="3627" spans="1:10" x14ac:dyDescent="0.3">
      <c r="A3627" t="s">
        <v>170</v>
      </c>
      <c r="B3627">
        <v>95</v>
      </c>
      <c r="C3627">
        <v>5308707</v>
      </c>
      <c r="D3627" t="s">
        <v>3325</v>
      </c>
      <c r="E3627" t="s">
        <v>10461</v>
      </c>
      <c r="F3627" t="s">
        <v>20</v>
      </c>
      <c r="G3627" t="s">
        <v>21</v>
      </c>
      <c r="H3627">
        <v>5000000</v>
      </c>
      <c r="I3627">
        <v>2001</v>
      </c>
      <c r="J3627">
        <v>6.4</v>
      </c>
    </row>
    <row r="3628" spans="1:10" x14ac:dyDescent="0.3">
      <c r="A3628" t="s">
        <v>494</v>
      </c>
      <c r="B3628">
        <v>97</v>
      </c>
      <c r="C3628">
        <v>5009677</v>
      </c>
      <c r="D3628" t="s">
        <v>3471</v>
      </c>
      <c r="E3628" t="s">
        <v>10464</v>
      </c>
      <c r="F3628" t="s">
        <v>20</v>
      </c>
      <c r="G3628" t="s">
        <v>34</v>
      </c>
      <c r="H3628">
        <v>5000000</v>
      </c>
      <c r="I3628">
        <v>2009</v>
      </c>
      <c r="J3628">
        <v>7.9</v>
      </c>
    </row>
    <row r="3629" spans="1:10" x14ac:dyDescent="0.3">
      <c r="A3629" t="s">
        <v>9040</v>
      </c>
      <c r="B3629">
        <v>90</v>
      </c>
      <c r="C3629">
        <v>4328294</v>
      </c>
      <c r="D3629" t="s">
        <v>1099</v>
      </c>
      <c r="E3629" t="s">
        <v>10465</v>
      </c>
      <c r="F3629" t="s">
        <v>20</v>
      </c>
      <c r="G3629" t="s">
        <v>21</v>
      </c>
      <c r="I3629">
        <v>2006</v>
      </c>
      <c r="J3629">
        <v>5.4</v>
      </c>
    </row>
    <row r="3630" spans="1:10" x14ac:dyDescent="0.3">
      <c r="A3630" t="s">
        <v>10466</v>
      </c>
      <c r="B3630">
        <v>41</v>
      </c>
      <c r="C3630">
        <v>4074023</v>
      </c>
      <c r="D3630" t="s">
        <v>43</v>
      </c>
      <c r="E3630" t="s">
        <v>10469</v>
      </c>
      <c r="F3630" t="s">
        <v>20</v>
      </c>
      <c r="G3630" t="s">
        <v>34</v>
      </c>
      <c r="H3630">
        <v>5000000</v>
      </c>
      <c r="I3630">
        <v>2010</v>
      </c>
      <c r="J3630">
        <v>6.9</v>
      </c>
    </row>
    <row r="3631" spans="1:10" x14ac:dyDescent="0.3">
      <c r="A3631" t="s">
        <v>5233</v>
      </c>
      <c r="B3631">
        <v>112</v>
      </c>
      <c r="C3631">
        <v>4306697</v>
      </c>
      <c r="D3631" t="s">
        <v>2190</v>
      </c>
      <c r="E3631" t="s">
        <v>10471</v>
      </c>
      <c r="F3631" t="s">
        <v>20</v>
      </c>
      <c r="G3631" t="s">
        <v>182</v>
      </c>
      <c r="H3631">
        <v>5000000</v>
      </c>
      <c r="I3631">
        <v>1997</v>
      </c>
      <c r="J3631">
        <v>7.7</v>
      </c>
    </row>
    <row r="3632" spans="1:10" x14ac:dyDescent="0.3">
      <c r="A3632" t="s">
        <v>10473</v>
      </c>
      <c r="B3632">
        <v>122</v>
      </c>
      <c r="C3632">
        <v>3950029</v>
      </c>
      <c r="D3632" t="s">
        <v>2190</v>
      </c>
      <c r="E3632" t="s">
        <v>10474</v>
      </c>
      <c r="F3632" t="s">
        <v>965</v>
      </c>
      <c r="G3632" t="s">
        <v>966</v>
      </c>
      <c r="H3632">
        <v>4000000</v>
      </c>
      <c r="I3632">
        <v>2010</v>
      </c>
      <c r="J3632">
        <v>7.2</v>
      </c>
    </row>
    <row r="3633" spans="1:10" x14ac:dyDescent="0.3">
      <c r="A3633" t="s">
        <v>10476</v>
      </c>
      <c r="B3633">
        <v>110</v>
      </c>
      <c r="C3633">
        <v>4040588</v>
      </c>
      <c r="D3633" t="s">
        <v>1649</v>
      </c>
      <c r="E3633" t="s">
        <v>10477</v>
      </c>
      <c r="F3633" t="s">
        <v>20</v>
      </c>
      <c r="G3633" t="s">
        <v>21</v>
      </c>
      <c r="H3633">
        <v>5000000</v>
      </c>
      <c r="I3633">
        <v>2008</v>
      </c>
      <c r="J3633">
        <v>6.8</v>
      </c>
    </row>
    <row r="3634" spans="1:10" x14ac:dyDescent="0.3">
      <c r="A3634" t="s">
        <v>10478</v>
      </c>
      <c r="B3634">
        <v>87</v>
      </c>
      <c r="D3634" t="s">
        <v>10480</v>
      </c>
      <c r="E3634" t="s">
        <v>10482</v>
      </c>
      <c r="F3634" t="s">
        <v>20</v>
      </c>
      <c r="G3634" t="s">
        <v>21</v>
      </c>
      <c r="H3634">
        <v>5000000</v>
      </c>
      <c r="I3634">
        <v>1982</v>
      </c>
      <c r="J3634">
        <v>6.2</v>
      </c>
    </row>
    <row r="3635" spans="1:10" x14ac:dyDescent="0.3">
      <c r="A3635" t="s">
        <v>115</v>
      </c>
      <c r="B3635">
        <v>108</v>
      </c>
      <c r="C3635">
        <v>3049135</v>
      </c>
      <c r="D3635" t="s">
        <v>10484</v>
      </c>
      <c r="E3635" t="s">
        <v>10485</v>
      </c>
      <c r="F3635" t="s">
        <v>20</v>
      </c>
      <c r="G3635" t="s">
        <v>121</v>
      </c>
      <c r="H3635">
        <v>5000000</v>
      </c>
      <c r="I3635">
        <v>1994</v>
      </c>
      <c r="J3635">
        <v>7.4</v>
      </c>
    </row>
    <row r="3636" spans="1:10" x14ac:dyDescent="0.3">
      <c r="A3636" t="s">
        <v>8134</v>
      </c>
      <c r="B3636">
        <v>121</v>
      </c>
      <c r="C3636">
        <v>4700361</v>
      </c>
      <c r="D3636" t="s">
        <v>2190</v>
      </c>
      <c r="E3636" t="s">
        <v>10488</v>
      </c>
      <c r="F3636" t="s">
        <v>20</v>
      </c>
      <c r="G3636" t="s">
        <v>21</v>
      </c>
      <c r="H3636">
        <v>5000000</v>
      </c>
      <c r="I3636">
        <v>2015</v>
      </c>
      <c r="J3636">
        <v>4.5999999999999996</v>
      </c>
    </row>
    <row r="3637" spans="1:10" x14ac:dyDescent="0.3">
      <c r="A3637" t="s">
        <v>10490</v>
      </c>
      <c r="B3637">
        <v>97</v>
      </c>
      <c r="C3637">
        <v>2711210</v>
      </c>
      <c r="D3637" t="s">
        <v>1649</v>
      </c>
      <c r="E3637" t="s">
        <v>10491</v>
      </c>
      <c r="F3637" t="s">
        <v>20</v>
      </c>
      <c r="G3637" t="s">
        <v>21</v>
      </c>
      <c r="H3637">
        <v>5000000</v>
      </c>
      <c r="I3637">
        <v>2010</v>
      </c>
      <c r="J3637">
        <v>6.4</v>
      </c>
    </row>
    <row r="3638" spans="1:10" x14ac:dyDescent="0.3">
      <c r="A3638" t="s">
        <v>4058</v>
      </c>
      <c r="B3638">
        <v>116</v>
      </c>
      <c r="C3638">
        <v>1980338</v>
      </c>
      <c r="D3638" t="s">
        <v>10492</v>
      </c>
      <c r="E3638" t="s">
        <v>10493</v>
      </c>
      <c r="F3638" t="s">
        <v>20</v>
      </c>
      <c r="G3638" t="s">
        <v>21</v>
      </c>
      <c r="H3638">
        <v>5000000</v>
      </c>
      <c r="I3638">
        <v>1998</v>
      </c>
      <c r="J3638">
        <v>7</v>
      </c>
    </row>
    <row r="3639" spans="1:10" x14ac:dyDescent="0.3">
      <c r="A3639" t="s">
        <v>7794</v>
      </c>
      <c r="B3639">
        <v>94</v>
      </c>
      <c r="C3639">
        <v>1082044</v>
      </c>
      <c r="D3639" t="s">
        <v>2588</v>
      </c>
      <c r="E3639" t="s">
        <v>10494</v>
      </c>
      <c r="F3639" t="s">
        <v>20</v>
      </c>
      <c r="G3639" t="s">
        <v>2292</v>
      </c>
      <c r="H3639">
        <v>5000000</v>
      </c>
      <c r="I3639">
        <v>2004</v>
      </c>
      <c r="J3639">
        <v>7.7</v>
      </c>
    </row>
    <row r="3640" spans="1:10" x14ac:dyDescent="0.3">
      <c r="A3640" t="s">
        <v>8225</v>
      </c>
      <c r="B3640">
        <v>103</v>
      </c>
      <c r="C3640">
        <v>1100000</v>
      </c>
      <c r="D3640" t="s">
        <v>1272</v>
      </c>
      <c r="E3640" t="s">
        <v>10495</v>
      </c>
      <c r="F3640" t="s">
        <v>20</v>
      </c>
      <c r="G3640" t="s">
        <v>21</v>
      </c>
      <c r="H3640">
        <v>5000000</v>
      </c>
      <c r="I3640">
        <v>1992</v>
      </c>
      <c r="J3640">
        <v>6.8</v>
      </c>
    </row>
    <row r="3641" spans="1:10" x14ac:dyDescent="0.3">
      <c r="A3641" t="s">
        <v>10496</v>
      </c>
      <c r="B3641">
        <v>112</v>
      </c>
      <c r="C3641">
        <v>2445646</v>
      </c>
      <c r="D3641" t="s">
        <v>10497</v>
      </c>
      <c r="E3641" t="s">
        <v>10498</v>
      </c>
      <c r="F3641" t="s">
        <v>20</v>
      </c>
      <c r="G3641" t="s">
        <v>21</v>
      </c>
      <c r="H3641">
        <v>5000000</v>
      </c>
      <c r="I3641">
        <v>2014</v>
      </c>
      <c r="J3641">
        <v>7</v>
      </c>
    </row>
    <row r="3642" spans="1:10" x14ac:dyDescent="0.3">
      <c r="A3642" t="s">
        <v>10056</v>
      </c>
      <c r="B3642">
        <v>91</v>
      </c>
      <c r="C3642">
        <v>2221809</v>
      </c>
      <c r="D3642" t="s">
        <v>2190</v>
      </c>
      <c r="E3642" t="s">
        <v>10499</v>
      </c>
      <c r="F3642" t="s">
        <v>20</v>
      </c>
      <c r="G3642" t="s">
        <v>21</v>
      </c>
      <c r="H3642">
        <v>5000000</v>
      </c>
      <c r="I3642">
        <v>2010</v>
      </c>
      <c r="J3642">
        <v>7</v>
      </c>
    </row>
    <row r="3643" spans="1:10" x14ac:dyDescent="0.3">
      <c r="A3643" t="s">
        <v>10500</v>
      </c>
      <c r="B3643">
        <v>98</v>
      </c>
      <c r="C3643">
        <v>296665</v>
      </c>
      <c r="D3643" t="s">
        <v>3542</v>
      </c>
      <c r="E3643" t="s">
        <v>10501</v>
      </c>
      <c r="F3643" t="s">
        <v>20</v>
      </c>
      <c r="G3643" t="s">
        <v>21</v>
      </c>
      <c r="H3643">
        <v>5000000</v>
      </c>
      <c r="I3643">
        <v>2003</v>
      </c>
      <c r="J3643">
        <v>6.3</v>
      </c>
    </row>
    <row r="3644" spans="1:10" x14ac:dyDescent="0.3">
      <c r="A3644" t="s">
        <v>10503</v>
      </c>
      <c r="B3644">
        <v>95</v>
      </c>
      <c r="C3644">
        <v>3219029</v>
      </c>
      <c r="D3644" t="s">
        <v>10504</v>
      </c>
      <c r="E3644" t="s">
        <v>10505</v>
      </c>
      <c r="F3644" t="s">
        <v>20</v>
      </c>
      <c r="G3644" t="s">
        <v>21</v>
      </c>
      <c r="H3644">
        <v>5000000</v>
      </c>
      <c r="I3644">
        <v>2015</v>
      </c>
      <c r="J3644">
        <v>7.1</v>
      </c>
    </row>
    <row r="3645" spans="1:10" x14ac:dyDescent="0.3">
      <c r="A3645" t="s">
        <v>10506</v>
      </c>
      <c r="B3645">
        <v>88</v>
      </c>
      <c r="D3645" t="s">
        <v>936</v>
      </c>
      <c r="E3645" t="s">
        <v>10508</v>
      </c>
      <c r="F3645" t="s">
        <v>20</v>
      </c>
      <c r="G3645" t="s">
        <v>21</v>
      </c>
      <c r="H3645">
        <v>5000000</v>
      </c>
      <c r="I3645">
        <v>2006</v>
      </c>
      <c r="J3645">
        <v>5.6</v>
      </c>
    </row>
    <row r="3646" spans="1:10" x14ac:dyDescent="0.3">
      <c r="A3646" t="s">
        <v>10510</v>
      </c>
      <c r="B3646">
        <v>99</v>
      </c>
      <c r="C3646">
        <v>830210</v>
      </c>
      <c r="D3646" t="s">
        <v>3471</v>
      </c>
      <c r="E3646" t="s">
        <v>10511</v>
      </c>
      <c r="F3646" t="s">
        <v>20</v>
      </c>
      <c r="G3646" t="s">
        <v>21</v>
      </c>
      <c r="H3646">
        <v>5000000</v>
      </c>
      <c r="I3646">
        <v>2014</v>
      </c>
      <c r="J3646">
        <v>4.4000000000000004</v>
      </c>
    </row>
    <row r="3647" spans="1:10" x14ac:dyDescent="0.3">
      <c r="A3647" t="s">
        <v>3364</v>
      </c>
      <c r="B3647">
        <v>91</v>
      </c>
      <c r="C3647">
        <v>1040879</v>
      </c>
      <c r="D3647" t="s">
        <v>5554</v>
      </c>
      <c r="E3647" t="s">
        <v>10514</v>
      </c>
      <c r="F3647" t="s">
        <v>20</v>
      </c>
      <c r="G3647" t="s">
        <v>21</v>
      </c>
      <c r="H3647">
        <v>7000000</v>
      </c>
      <c r="I3647">
        <v>1996</v>
      </c>
      <c r="J3647">
        <v>7.1</v>
      </c>
    </row>
    <row r="3648" spans="1:10" x14ac:dyDescent="0.3">
      <c r="A3648" t="s">
        <v>82</v>
      </c>
      <c r="B3648">
        <v>97</v>
      </c>
      <c r="C3648">
        <v>326308</v>
      </c>
      <c r="D3648" t="s">
        <v>1392</v>
      </c>
      <c r="E3648" t="s">
        <v>10516</v>
      </c>
      <c r="F3648" t="s">
        <v>20</v>
      </c>
      <c r="G3648" t="s">
        <v>21</v>
      </c>
      <c r="H3648">
        <v>5000000</v>
      </c>
      <c r="I3648">
        <v>1996</v>
      </c>
      <c r="J3648">
        <v>6.1</v>
      </c>
    </row>
    <row r="3649" spans="1:10" x14ac:dyDescent="0.3">
      <c r="A3649" t="s">
        <v>10517</v>
      </c>
      <c r="B3649">
        <v>136</v>
      </c>
      <c r="C3649">
        <v>240425</v>
      </c>
      <c r="D3649" t="s">
        <v>3692</v>
      </c>
      <c r="E3649" t="s">
        <v>10520</v>
      </c>
      <c r="F3649" t="s">
        <v>3497</v>
      </c>
      <c r="G3649" t="s">
        <v>3498</v>
      </c>
      <c r="I3649">
        <v>2007</v>
      </c>
      <c r="J3649">
        <v>7.4</v>
      </c>
    </row>
    <row r="3650" spans="1:10" x14ac:dyDescent="0.3">
      <c r="A3650" t="s">
        <v>10522</v>
      </c>
      <c r="B3650">
        <v>118</v>
      </c>
      <c r="C3650">
        <v>228830</v>
      </c>
      <c r="D3650" t="s">
        <v>10524</v>
      </c>
      <c r="E3650" t="s">
        <v>10526</v>
      </c>
      <c r="F3650" t="s">
        <v>20</v>
      </c>
      <c r="G3650" t="s">
        <v>21</v>
      </c>
      <c r="I3650">
        <v>2008</v>
      </c>
      <c r="J3650">
        <v>7.5</v>
      </c>
    </row>
    <row r="3651" spans="1:10" x14ac:dyDescent="0.3">
      <c r="A3651" t="s">
        <v>10528</v>
      </c>
      <c r="B3651">
        <v>94</v>
      </c>
      <c r="D3651" t="s">
        <v>2190</v>
      </c>
      <c r="E3651" t="s">
        <v>10531</v>
      </c>
      <c r="F3651" t="s">
        <v>20</v>
      </c>
      <c r="G3651" t="s">
        <v>182</v>
      </c>
      <c r="H3651">
        <v>2200000</v>
      </c>
      <c r="I3651">
        <v>1980</v>
      </c>
      <c r="J3651">
        <v>7.2</v>
      </c>
    </row>
    <row r="3652" spans="1:10" x14ac:dyDescent="0.3">
      <c r="A3652" t="s">
        <v>10533</v>
      </c>
      <c r="B3652">
        <v>89</v>
      </c>
      <c r="C3652">
        <v>223615</v>
      </c>
      <c r="D3652" t="s">
        <v>4639</v>
      </c>
      <c r="E3652" t="s">
        <v>10534</v>
      </c>
      <c r="F3652" t="s">
        <v>20</v>
      </c>
      <c r="G3652" t="s">
        <v>182</v>
      </c>
      <c r="I3652">
        <v>2010</v>
      </c>
      <c r="J3652">
        <v>7.6</v>
      </c>
    </row>
    <row r="3653" spans="1:10" x14ac:dyDescent="0.3">
      <c r="A3653" t="s">
        <v>10535</v>
      </c>
      <c r="B3653">
        <v>90</v>
      </c>
      <c r="C3653">
        <v>124720</v>
      </c>
      <c r="D3653" t="s">
        <v>146</v>
      </c>
      <c r="E3653" t="s">
        <v>10536</v>
      </c>
      <c r="F3653" t="s">
        <v>20</v>
      </c>
      <c r="G3653" t="s">
        <v>21</v>
      </c>
      <c r="H3653">
        <v>5000000</v>
      </c>
      <c r="I3653">
        <v>2008</v>
      </c>
      <c r="J3653">
        <v>7.3</v>
      </c>
    </row>
    <row r="3654" spans="1:10" x14ac:dyDescent="0.3">
      <c r="A3654" t="s">
        <v>10537</v>
      </c>
      <c r="B3654">
        <v>95</v>
      </c>
      <c r="D3654" t="s">
        <v>1510</v>
      </c>
      <c r="E3654" t="s">
        <v>10540</v>
      </c>
      <c r="F3654" t="s">
        <v>20</v>
      </c>
      <c r="G3654" t="s">
        <v>21</v>
      </c>
      <c r="H3654">
        <v>3209000</v>
      </c>
      <c r="I3654">
        <v>1947</v>
      </c>
      <c r="J3654">
        <v>6.2</v>
      </c>
    </row>
    <row r="3655" spans="1:10" x14ac:dyDescent="0.3">
      <c r="A3655" t="s">
        <v>10542</v>
      </c>
      <c r="B3655">
        <v>90</v>
      </c>
      <c r="C3655">
        <v>99147</v>
      </c>
      <c r="D3655" t="s">
        <v>2190</v>
      </c>
      <c r="E3655" t="s">
        <v>10543</v>
      </c>
      <c r="F3655" t="s">
        <v>20</v>
      </c>
      <c r="G3655" t="s">
        <v>21</v>
      </c>
      <c r="H3655">
        <v>2000000</v>
      </c>
      <c r="I3655">
        <v>1998</v>
      </c>
      <c r="J3655">
        <v>6.2</v>
      </c>
    </row>
    <row r="3656" spans="1:10" x14ac:dyDescent="0.3">
      <c r="A3656" t="s">
        <v>10545</v>
      </c>
      <c r="B3656">
        <v>95</v>
      </c>
      <c r="D3656" t="s">
        <v>7504</v>
      </c>
      <c r="E3656" t="s">
        <v>10548</v>
      </c>
      <c r="F3656" t="s">
        <v>20</v>
      </c>
      <c r="G3656" t="s">
        <v>182</v>
      </c>
      <c r="H3656">
        <v>5000000</v>
      </c>
      <c r="I3656">
        <v>2004</v>
      </c>
      <c r="J3656">
        <v>4.5999999999999996</v>
      </c>
    </row>
    <row r="3657" spans="1:10" x14ac:dyDescent="0.3">
      <c r="A3657" t="s">
        <v>615</v>
      </c>
      <c r="B3657">
        <v>94</v>
      </c>
      <c r="C3657">
        <v>65069140</v>
      </c>
      <c r="D3657" t="s">
        <v>3456</v>
      </c>
      <c r="E3657" t="s">
        <v>10552</v>
      </c>
      <c r="F3657" t="s">
        <v>20</v>
      </c>
      <c r="G3657" t="s">
        <v>21</v>
      </c>
      <c r="H3657">
        <v>5000000</v>
      </c>
      <c r="I3657">
        <v>2015</v>
      </c>
      <c r="J3657">
        <v>6.2</v>
      </c>
    </row>
    <row r="3658" spans="1:10" x14ac:dyDescent="0.3">
      <c r="A3658" t="s">
        <v>1470</v>
      </c>
      <c r="B3658">
        <v>90</v>
      </c>
      <c r="C3658">
        <v>65087</v>
      </c>
      <c r="D3658" t="s">
        <v>10555</v>
      </c>
      <c r="E3658" t="s">
        <v>10557</v>
      </c>
      <c r="F3658" t="s">
        <v>20</v>
      </c>
      <c r="G3658" t="s">
        <v>21</v>
      </c>
      <c r="H3658">
        <v>5000000</v>
      </c>
      <c r="I3658">
        <v>2007</v>
      </c>
      <c r="J3658">
        <v>6.2</v>
      </c>
    </row>
    <row r="3659" spans="1:10" x14ac:dyDescent="0.3">
      <c r="A3659" t="s">
        <v>10559</v>
      </c>
      <c r="B3659">
        <v>103</v>
      </c>
      <c r="C3659">
        <v>16066</v>
      </c>
      <c r="D3659" t="s">
        <v>9893</v>
      </c>
      <c r="E3659" t="s">
        <v>10560</v>
      </c>
      <c r="F3659" t="s">
        <v>20</v>
      </c>
      <c r="G3659" t="s">
        <v>520</v>
      </c>
      <c r="H3659">
        <v>5000000</v>
      </c>
      <c r="I3659">
        <v>2004</v>
      </c>
      <c r="J3659">
        <v>3.3</v>
      </c>
    </row>
    <row r="3660" spans="1:10" x14ac:dyDescent="0.3">
      <c r="A3660" t="s">
        <v>10563</v>
      </c>
      <c r="B3660">
        <v>91</v>
      </c>
      <c r="D3660" t="s">
        <v>2743</v>
      </c>
      <c r="E3660" t="s">
        <v>10566</v>
      </c>
      <c r="F3660" t="s">
        <v>20</v>
      </c>
      <c r="G3660" t="s">
        <v>21</v>
      </c>
      <c r="H3660">
        <v>5000000</v>
      </c>
      <c r="I3660">
        <v>2015</v>
      </c>
      <c r="J3660">
        <v>4.2</v>
      </c>
    </row>
    <row r="3661" spans="1:10" x14ac:dyDescent="0.3">
      <c r="A3661" t="s">
        <v>8663</v>
      </c>
      <c r="B3661">
        <v>102</v>
      </c>
      <c r="D3661" t="s">
        <v>2777</v>
      </c>
      <c r="E3661" t="s">
        <v>10570</v>
      </c>
      <c r="F3661" t="s">
        <v>1800</v>
      </c>
      <c r="G3661" t="s">
        <v>2292</v>
      </c>
      <c r="H3661">
        <v>5000000</v>
      </c>
      <c r="I3661">
        <v>2011</v>
      </c>
      <c r="J3661">
        <v>7.2</v>
      </c>
    </row>
    <row r="3662" spans="1:10" x14ac:dyDescent="0.3">
      <c r="A3662" t="s">
        <v>10572</v>
      </c>
      <c r="B3662">
        <v>92</v>
      </c>
      <c r="D3662" t="s">
        <v>10574</v>
      </c>
      <c r="E3662" t="s">
        <v>10575</v>
      </c>
      <c r="F3662" t="s">
        <v>20</v>
      </c>
      <c r="G3662" t="s">
        <v>34</v>
      </c>
      <c r="H3662">
        <v>2500000</v>
      </c>
      <c r="I3662">
        <v>2008</v>
      </c>
      <c r="J3662">
        <v>6.2</v>
      </c>
    </row>
    <row r="3663" spans="1:10" x14ac:dyDescent="0.3">
      <c r="A3663" t="s">
        <v>2810</v>
      </c>
      <c r="B3663">
        <v>87</v>
      </c>
      <c r="D3663" t="s">
        <v>4826</v>
      </c>
      <c r="E3663" t="s">
        <v>10577</v>
      </c>
      <c r="F3663" t="s">
        <v>20</v>
      </c>
      <c r="G3663" t="s">
        <v>21</v>
      </c>
      <c r="H3663">
        <v>5000000</v>
      </c>
      <c r="I3663">
        <v>2009</v>
      </c>
      <c r="J3663">
        <v>6.1</v>
      </c>
    </row>
    <row r="3664" spans="1:10" x14ac:dyDescent="0.3">
      <c r="A3664" t="s">
        <v>4171</v>
      </c>
      <c r="B3664">
        <v>80</v>
      </c>
      <c r="D3664" t="s">
        <v>10579</v>
      </c>
      <c r="E3664" t="s">
        <v>10580</v>
      </c>
      <c r="F3664" t="s">
        <v>20</v>
      </c>
      <c r="G3664" t="s">
        <v>21</v>
      </c>
      <c r="I3664">
        <v>2006</v>
      </c>
      <c r="J3664">
        <v>4.2</v>
      </c>
    </row>
    <row r="3665" spans="1:10" x14ac:dyDescent="0.3">
      <c r="A3665" t="s">
        <v>10581</v>
      </c>
      <c r="B3665">
        <v>90</v>
      </c>
      <c r="D3665" t="s">
        <v>7890</v>
      </c>
      <c r="E3665" t="s">
        <v>10583</v>
      </c>
      <c r="F3665" t="s">
        <v>20</v>
      </c>
      <c r="G3665" t="s">
        <v>21</v>
      </c>
      <c r="I3665">
        <v>2009</v>
      </c>
      <c r="J3665">
        <v>4.5</v>
      </c>
    </row>
    <row r="3666" spans="1:10" x14ac:dyDescent="0.3">
      <c r="A3666" t="s">
        <v>10587</v>
      </c>
      <c r="B3666">
        <v>105</v>
      </c>
      <c r="C3666">
        <v>37440</v>
      </c>
      <c r="D3666" t="s">
        <v>3436</v>
      </c>
      <c r="E3666" t="s">
        <v>10588</v>
      </c>
      <c r="F3666" t="s">
        <v>20</v>
      </c>
      <c r="G3666" t="s">
        <v>21</v>
      </c>
      <c r="H3666">
        <v>5000000</v>
      </c>
      <c r="I3666">
        <v>2014</v>
      </c>
      <c r="J3666">
        <v>7.5</v>
      </c>
    </row>
    <row r="3667" spans="1:10" x14ac:dyDescent="0.3">
      <c r="A3667" t="s">
        <v>10590</v>
      </c>
      <c r="B3667">
        <v>67</v>
      </c>
      <c r="D3667" t="s">
        <v>1886</v>
      </c>
      <c r="E3667" t="s">
        <v>10592</v>
      </c>
      <c r="F3667" t="s">
        <v>20</v>
      </c>
      <c r="G3667" t="s">
        <v>21</v>
      </c>
      <c r="H3667">
        <v>10000000</v>
      </c>
      <c r="I3667">
        <v>2014</v>
      </c>
      <c r="J3667">
        <v>6.7</v>
      </c>
    </row>
    <row r="3668" spans="1:10" x14ac:dyDescent="0.3">
      <c r="A3668" t="s">
        <v>9745</v>
      </c>
      <c r="B3668">
        <v>95</v>
      </c>
      <c r="D3668" t="s">
        <v>1099</v>
      </c>
      <c r="E3668" t="s">
        <v>10593</v>
      </c>
      <c r="F3668" t="s">
        <v>20</v>
      </c>
      <c r="G3668" t="s">
        <v>21</v>
      </c>
      <c r="I3668">
        <v>2015</v>
      </c>
      <c r="J3668">
        <v>5.0999999999999996</v>
      </c>
    </row>
    <row r="3669" spans="1:10" x14ac:dyDescent="0.3">
      <c r="A3669" t="s">
        <v>8898</v>
      </c>
      <c r="B3669">
        <v>87</v>
      </c>
      <c r="D3669" t="s">
        <v>1392</v>
      </c>
      <c r="E3669" t="s">
        <v>10594</v>
      </c>
      <c r="F3669" t="s">
        <v>20</v>
      </c>
      <c r="G3669" t="s">
        <v>21</v>
      </c>
      <c r="H3669">
        <v>5000000</v>
      </c>
      <c r="I3669">
        <v>2011</v>
      </c>
      <c r="J3669">
        <v>5.5</v>
      </c>
    </row>
    <row r="3670" spans="1:10" x14ac:dyDescent="0.3">
      <c r="A3670" t="s">
        <v>8225</v>
      </c>
      <c r="B3670">
        <v>94</v>
      </c>
      <c r="D3670" t="s">
        <v>2588</v>
      </c>
      <c r="E3670" t="s">
        <v>10596</v>
      </c>
      <c r="F3670" t="s">
        <v>20</v>
      </c>
      <c r="G3670" t="s">
        <v>10598</v>
      </c>
      <c r="H3670">
        <v>5000000</v>
      </c>
      <c r="I3670">
        <v>2014</v>
      </c>
      <c r="J3670">
        <v>4.4000000000000004</v>
      </c>
    </row>
    <row r="3671" spans="1:10" x14ac:dyDescent="0.3">
      <c r="A3671" t="s">
        <v>10599</v>
      </c>
      <c r="B3671">
        <v>109</v>
      </c>
      <c r="D3671" t="s">
        <v>1255</v>
      </c>
      <c r="E3671" t="s">
        <v>10600</v>
      </c>
      <c r="F3671" t="s">
        <v>20</v>
      </c>
      <c r="G3671" t="s">
        <v>34</v>
      </c>
      <c r="H3671">
        <v>5000000</v>
      </c>
      <c r="I3671">
        <v>2014</v>
      </c>
      <c r="J3671">
        <v>4.4000000000000004</v>
      </c>
    </row>
    <row r="3672" spans="1:10" x14ac:dyDescent="0.3">
      <c r="A3672" t="s">
        <v>1196</v>
      </c>
      <c r="B3672">
        <v>130</v>
      </c>
      <c r="D3672" t="s">
        <v>1823</v>
      </c>
      <c r="E3672" t="s">
        <v>10603</v>
      </c>
      <c r="F3672" t="s">
        <v>20</v>
      </c>
      <c r="G3672" t="s">
        <v>21</v>
      </c>
      <c r="H3672">
        <v>5000000</v>
      </c>
      <c r="I3672">
        <v>1977</v>
      </c>
      <c r="J3672">
        <v>6.8</v>
      </c>
    </row>
    <row r="3673" spans="1:10" x14ac:dyDescent="0.3">
      <c r="A3673" t="s">
        <v>10604</v>
      </c>
      <c r="B3673">
        <v>104</v>
      </c>
      <c r="D3673" t="s">
        <v>1649</v>
      </c>
      <c r="E3673" t="s">
        <v>10605</v>
      </c>
      <c r="F3673" t="s">
        <v>20</v>
      </c>
      <c r="G3673" t="s">
        <v>21</v>
      </c>
      <c r="H3673">
        <v>5000000</v>
      </c>
      <c r="I3673">
        <v>2012</v>
      </c>
      <c r="J3673">
        <v>6.7</v>
      </c>
    </row>
    <row r="3674" spans="1:10" x14ac:dyDescent="0.3">
      <c r="A3674" t="s">
        <v>10606</v>
      </c>
      <c r="B3674">
        <v>88</v>
      </c>
      <c r="D3674" t="s">
        <v>10608</v>
      </c>
      <c r="E3674" t="s">
        <v>10610</v>
      </c>
      <c r="F3674" t="s">
        <v>20</v>
      </c>
      <c r="G3674" t="s">
        <v>21</v>
      </c>
      <c r="H3674">
        <v>5000000</v>
      </c>
      <c r="I3674">
        <v>2015</v>
      </c>
      <c r="J3674">
        <v>8.6</v>
      </c>
    </row>
    <row r="3675" spans="1:10" x14ac:dyDescent="0.3">
      <c r="A3675" t="s">
        <v>4390</v>
      </c>
      <c r="B3675">
        <v>88</v>
      </c>
      <c r="D3675" t="s">
        <v>4917</v>
      </c>
      <c r="E3675" t="s">
        <v>10611</v>
      </c>
      <c r="F3675" t="s">
        <v>20</v>
      </c>
      <c r="G3675" t="s">
        <v>21</v>
      </c>
      <c r="H3675">
        <v>5000000</v>
      </c>
      <c r="I3675">
        <v>2016</v>
      </c>
      <c r="J3675">
        <v>4.8</v>
      </c>
    </row>
    <row r="3676" spans="1:10" x14ac:dyDescent="0.3">
      <c r="A3676" t="s">
        <v>10612</v>
      </c>
      <c r="B3676">
        <v>97</v>
      </c>
      <c r="D3676" t="s">
        <v>3587</v>
      </c>
      <c r="E3676" t="s">
        <v>10615</v>
      </c>
      <c r="F3676" t="s">
        <v>20</v>
      </c>
      <c r="G3676" t="s">
        <v>21</v>
      </c>
      <c r="I3676">
        <v>2015</v>
      </c>
      <c r="J3676">
        <v>3.4</v>
      </c>
    </row>
    <row r="3677" spans="1:10" x14ac:dyDescent="0.3">
      <c r="A3677" t="s">
        <v>10617</v>
      </c>
      <c r="B3677">
        <v>113</v>
      </c>
      <c r="C3677">
        <v>617228</v>
      </c>
      <c r="D3677" t="s">
        <v>10619</v>
      </c>
      <c r="E3677" t="s">
        <v>10621</v>
      </c>
      <c r="F3677" t="s">
        <v>10623</v>
      </c>
      <c r="G3677" t="s">
        <v>3466</v>
      </c>
      <c r="H3677">
        <v>84450000</v>
      </c>
      <c r="I3677">
        <v>2006</v>
      </c>
      <c r="J3677">
        <v>7.4</v>
      </c>
    </row>
    <row r="3678" spans="1:10" x14ac:dyDescent="0.3">
      <c r="A3678" t="s">
        <v>10624</v>
      </c>
      <c r="B3678">
        <v>99</v>
      </c>
      <c r="C3678">
        <v>274385</v>
      </c>
      <c r="D3678" t="s">
        <v>1649</v>
      </c>
      <c r="E3678" t="s">
        <v>10625</v>
      </c>
      <c r="F3678" t="s">
        <v>5288</v>
      </c>
      <c r="G3678" t="s">
        <v>520</v>
      </c>
      <c r="H3678">
        <v>4000000</v>
      </c>
      <c r="I3678">
        <v>2009</v>
      </c>
      <c r="J3678">
        <v>7.3</v>
      </c>
    </row>
    <row r="3679" spans="1:10" x14ac:dyDescent="0.3">
      <c r="A3679" t="s">
        <v>3689</v>
      </c>
      <c r="B3679">
        <v>148</v>
      </c>
      <c r="C3679">
        <v>24475416</v>
      </c>
      <c r="D3679" t="s">
        <v>2190</v>
      </c>
      <c r="E3679" t="s">
        <v>10627</v>
      </c>
      <c r="F3679" t="s">
        <v>20</v>
      </c>
      <c r="G3679" t="s">
        <v>21</v>
      </c>
      <c r="H3679">
        <v>890000</v>
      </c>
      <c r="I3679">
        <v>1996</v>
      </c>
      <c r="J3679">
        <v>8</v>
      </c>
    </row>
    <row r="3680" spans="1:10" x14ac:dyDescent="0.3">
      <c r="A3680" t="s">
        <v>10628</v>
      </c>
      <c r="B3680">
        <v>107</v>
      </c>
      <c r="D3680" t="s">
        <v>3456</v>
      </c>
      <c r="E3680" t="s">
        <v>10629</v>
      </c>
      <c r="F3680" t="s">
        <v>20</v>
      </c>
      <c r="G3680" t="s">
        <v>34</v>
      </c>
      <c r="H3680">
        <v>3000000</v>
      </c>
      <c r="I3680">
        <v>2011</v>
      </c>
      <c r="J3680">
        <v>6.5</v>
      </c>
    </row>
    <row r="3681" spans="1:10" x14ac:dyDescent="0.3">
      <c r="A3681" t="s">
        <v>9587</v>
      </c>
      <c r="B3681">
        <v>93</v>
      </c>
      <c r="C3681">
        <v>47277326</v>
      </c>
      <c r="D3681" t="s">
        <v>3960</v>
      </c>
      <c r="E3681" t="s">
        <v>10632</v>
      </c>
      <c r="F3681" t="s">
        <v>20</v>
      </c>
      <c r="G3681" t="s">
        <v>21</v>
      </c>
      <c r="H3681">
        <v>4800000</v>
      </c>
      <c r="I3681">
        <v>2005</v>
      </c>
      <c r="J3681">
        <v>5.9</v>
      </c>
    </row>
    <row r="3682" spans="1:10" x14ac:dyDescent="0.3">
      <c r="A3682" t="s">
        <v>5685</v>
      </c>
      <c r="B3682">
        <v>94</v>
      </c>
      <c r="C3682">
        <v>1247453</v>
      </c>
      <c r="D3682" t="s">
        <v>1649</v>
      </c>
      <c r="E3682" t="s">
        <v>10633</v>
      </c>
      <c r="F3682" t="s">
        <v>20</v>
      </c>
      <c r="G3682" t="s">
        <v>34</v>
      </c>
      <c r="H3682">
        <v>2800000</v>
      </c>
      <c r="I3682">
        <v>2005</v>
      </c>
      <c r="J3682">
        <v>6.8</v>
      </c>
    </row>
    <row r="3683" spans="1:10" x14ac:dyDescent="0.3">
      <c r="A3683" t="s">
        <v>7135</v>
      </c>
      <c r="B3683">
        <v>121</v>
      </c>
      <c r="C3683">
        <v>1729969</v>
      </c>
      <c r="D3683" t="s">
        <v>2588</v>
      </c>
      <c r="E3683" t="s">
        <v>10634</v>
      </c>
      <c r="F3683" t="s">
        <v>20</v>
      </c>
      <c r="G3683" t="s">
        <v>21</v>
      </c>
      <c r="H3683">
        <v>5000000</v>
      </c>
      <c r="I3683">
        <v>2011</v>
      </c>
      <c r="J3683">
        <v>7.4</v>
      </c>
    </row>
    <row r="3684" spans="1:10" x14ac:dyDescent="0.3">
      <c r="A3684" t="s">
        <v>10636</v>
      </c>
      <c r="B3684">
        <v>118</v>
      </c>
      <c r="C3684">
        <v>1705139</v>
      </c>
      <c r="D3684" t="s">
        <v>1727</v>
      </c>
      <c r="E3684" t="s">
        <v>10637</v>
      </c>
      <c r="F3684" t="s">
        <v>20</v>
      </c>
      <c r="G3684" t="s">
        <v>21</v>
      </c>
      <c r="H3684">
        <v>4700000</v>
      </c>
      <c r="I3684">
        <v>1988</v>
      </c>
      <c r="J3684">
        <v>6.7</v>
      </c>
    </row>
    <row r="3685" spans="1:10" x14ac:dyDescent="0.3">
      <c r="A3685" t="s">
        <v>10639</v>
      </c>
      <c r="B3685">
        <v>98</v>
      </c>
      <c r="C3685">
        <v>238774</v>
      </c>
      <c r="D3685" t="s">
        <v>1649</v>
      </c>
      <c r="E3685" t="s">
        <v>10640</v>
      </c>
      <c r="F3685" t="s">
        <v>20</v>
      </c>
      <c r="G3685" t="s">
        <v>34</v>
      </c>
      <c r="I3685">
        <v>2006</v>
      </c>
      <c r="J3685">
        <v>6.8</v>
      </c>
    </row>
    <row r="3686" spans="1:10" x14ac:dyDescent="0.3">
      <c r="A3686" t="s">
        <v>10641</v>
      </c>
      <c r="B3686">
        <v>82</v>
      </c>
      <c r="D3686" t="s">
        <v>678</v>
      </c>
      <c r="E3686" t="s">
        <v>10642</v>
      </c>
      <c r="F3686" t="s">
        <v>20</v>
      </c>
      <c r="G3686" t="s">
        <v>21</v>
      </c>
      <c r="H3686">
        <v>5000000</v>
      </c>
      <c r="I3686">
        <v>2014</v>
      </c>
      <c r="J3686">
        <v>5.4</v>
      </c>
    </row>
    <row r="3687" spans="1:10" x14ac:dyDescent="0.3">
      <c r="A3687" t="s">
        <v>4534</v>
      </c>
      <c r="B3687">
        <v>101</v>
      </c>
      <c r="C3687">
        <v>8025872</v>
      </c>
      <c r="D3687" t="s">
        <v>4639</v>
      </c>
      <c r="E3687" t="s">
        <v>10645</v>
      </c>
      <c r="F3687" t="s">
        <v>20</v>
      </c>
      <c r="G3687" t="s">
        <v>21</v>
      </c>
      <c r="H3687">
        <v>4700000</v>
      </c>
      <c r="I3687">
        <v>1986</v>
      </c>
      <c r="J3687">
        <v>5.5</v>
      </c>
    </row>
    <row r="3688" spans="1:10" x14ac:dyDescent="0.3">
      <c r="A3688" t="s">
        <v>10075</v>
      </c>
      <c r="B3688">
        <v>106</v>
      </c>
      <c r="D3688" t="s">
        <v>10648</v>
      </c>
      <c r="E3688" t="s">
        <v>10649</v>
      </c>
      <c r="F3688" t="s">
        <v>20</v>
      </c>
      <c r="G3688" t="s">
        <v>21</v>
      </c>
      <c r="H3688">
        <v>4638783</v>
      </c>
      <c r="I3688">
        <v>1973</v>
      </c>
      <c r="J3688">
        <v>7.4</v>
      </c>
    </row>
    <row r="3689" spans="1:10" x14ac:dyDescent="0.3">
      <c r="A3689" t="s">
        <v>7613</v>
      </c>
      <c r="B3689">
        <v>90</v>
      </c>
      <c r="C3689">
        <v>778565</v>
      </c>
      <c r="D3689" t="s">
        <v>1272</v>
      </c>
      <c r="E3689" t="s">
        <v>10650</v>
      </c>
      <c r="F3689" t="s">
        <v>20</v>
      </c>
      <c r="G3689" t="s">
        <v>4713</v>
      </c>
      <c r="H3689">
        <v>4800000</v>
      </c>
      <c r="I3689">
        <v>2013</v>
      </c>
      <c r="J3689">
        <v>5.7</v>
      </c>
    </row>
    <row r="3690" spans="1:10" x14ac:dyDescent="0.3">
      <c r="A3690" t="s">
        <v>10652</v>
      </c>
      <c r="B3690">
        <v>79</v>
      </c>
      <c r="D3690" t="s">
        <v>2190</v>
      </c>
      <c r="E3690" t="s">
        <v>10654</v>
      </c>
      <c r="F3690" t="s">
        <v>965</v>
      </c>
      <c r="G3690" t="s">
        <v>966</v>
      </c>
      <c r="I3690">
        <v>2005</v>
      </c>
      <c r="J3690">
        <v>5.4</v>
      </c>
    </row>
    <row r="3691" spans="1:10" x14ac:dyDescent="0.3">
      <c r="A3691" t="s">
        <v>10656</v>
      </c>
      <c r="B3691">
        <v>87</v>
      </c>
      <c r="D3691" t="s">
        <v>1099</v>
      </c>
      <c r="E3691" t="s">
        <v>10657</v>
      </c>
      <c r="F3691" t="s">
        <v>20</v>
      </c>
      <c r="G3691" t="s">
        <v>21</v>
      </c>
      <c r="H3691">
        <v>4700000</v>
      </c>
      <c r="I3691">
        <v>2011</v>
      </c>
      <c r="J3691">
        <v>3.2</v>
      </c>
    </row>
    <row r="3692" spans="1:10" x14ac:dyDescent="0.3">
      <c r="A3692" t="s">
        <v>10658</v>
      </c>
      <c r="B3692">
        <v>104</v>
      </c>
      <c r="D3692" t="s">
        <v>1106</v>
      </c>
      <c r="E3692" t="s">
        <v>10661</v>
      </c>
      <c r="F3692" t="s">
        <v>10663</v>
      </c>
      <c r="G3692" t="s">
        <v>3498</v>
      </c>
      <c r="I3692">
        <v>2013</v>
      </c>
      <c r="J3692">
        <v>7.1</v>
      </c>
    </row>
    <row r="3693" spans="1:10" x14ac:dyDescent="0.3">
      <c r="A3693" t="s">
        <v>10664</v>
      </c>
      <c r="B3693">
        <v>105</v>
      </c>
      <c r="C3693">
        <v>1340891</v>
      </c>
      <c r="D3693" t="s">
        <v>146</v>
      </c>
      <c r="E3693" t="s">
        <v>10665</v>
      </c>
      <c r="F3693" t="s">
        <v>20</v>
      </c>
      <c r="G3693" t="s">
        <v>34</v>
      </c>
      <c r="I3693">
        <v>2004</v>
      </c>
      <c r="J3693">
        <v>7.8</v>
      </c>
    </row>
    <row r="3694" spans="1:10" x14ac:dyDescent="0.3">
      <c r="A3694" t="s">
        <v>10667</v>
      </c>
      <c r="B3694">
        <v>89</v>
      </c>
      <c r="D3694" t="s">
        <v>8819</v>
      </c>
      <c r="E3694" t="s">
        <v>10669</v>
      </c>
      <c r="F3694" t="s">
        <v>20</v>
      </c>
      <c r="G3694" t="s">
        <v>182</v>
      </c>
      <c r="H3694">
        <v>5000000</v>
      </c>
      <c r="I3694">
        <v>2007</v>
      </c>
      <c r="J3694">
        <v>5.3</v>
      </c>
    </row>
    <row r="3695" spans="1:10" x14ac:dyDescent="0.3">
      <c r="A3695" t="s">
        <v>10670</v>
      </c>
      <c r="B3695">
        <v>100</v>
      </c>
      <c r="C3695">
        <v>513836</v>
      </c>
      <c r="D3695" t="s">
        <v>936</v>
      </c>
      <c r="E3695" t="s">
        <v>10672</v>
      </c>
      <c r="F3695" t="s">
        <v>965</v>
      </c>
      <c r="G3695" t="s">
        <v>966</v>
      </c>
      <c r="H3695">
        <v>4600000</v>
      </c>
      <c r="I3695">
        <v>2010</v>
      </c>
      <c r="J3695">
        <v>7.2</v>
      </c>
    </row>
    <row r="3696" spans="1:10" x14ac:dyDescent="0.3">
      <c r="A3696" t="s">
        <v>10674</v>
      </c>
      <c r="B3696">
        <v>92</v>
      </c>
      <c r="D3696" t="s">
        <v>1649</v>
      </c>
      <c r="E3696" t="s">
        <v>10675</v>
      </c>
      <c r="F3696" t="s">
        <v>20</v>
      </c>
      <c r="G3696" t="s">
        <v>1890</v>
      </c>
      <c r="H3696">
        <v>4700000</v>
      </c>
      <c r="I3696">
        <v>2013</v>
      </c>
      <c r="J3696">
        <v>6.2</v>
      </c>
    </row>
    <row r="3697" spans="1:10" x14ac:dyDescent="0.3">
      <c r="A3697" t="s">
        <v>10677</v>
      </c>
      <c r="B3697">
        <v>97</v>
      </c>
      <c r="C3697">
        <v>434417</v>
      </c>
      <c r="D3697" t="s">
        <v>2190</v>
      </c>
      <c r="E3697" t="s">
        <v>10678</v>
      </c>
      <c r="F3697" t="s">
        <v>20</v>
      </c>
      <c r="G3697" t="s">
        <v>2292</v>
      </c>
      <c r="H3697">
        <v>4600000</v>
      </c>
      <c r="I3697">
        <v>2007</v>
      </c>
      <c r="J3697">
        <v>5.9</v>
      </c>
    </row>
    <row r="3698" spans="1:10" x14ac:dyDescent="0.3">
      <c r="A3698" t="s">
        <v>10679</v>
      </c>
      <c r="B3698">
        <v>100</v>
      </c>
      <c r="C3698">
        <v>728</v>
      </c>
      <c r="D3698" t="s">
        <v>1272</v>
      </c>
      <c r="E3698" t="s">
        <v>10531</v>
      </c>
      <c r="F3698" t="s">
        <v>20</v>
      </c>
      <c r="G3698" t="s">
        <v>121</v>
      </c>
      <c r="I3698">
        <v>2006</v>
      </c>
      <c r="J3698">
        <v>7.3</v>
      </c>
    </row>
    <row r="3699" spans="1:10" x14ac:dyDescent="0.3">
      <c r="A3699" t="s">
        <v>4590</v>
      </c>
      <c r="B3699">
        <v>96</v>
      </c>
      <c r="C3699">
        <v>81200000</v>
      </c>
      <c r="D3699" t="s">
        <v>1099</v>
      </c>
      <c r="E3699" t="s">
        <v>10684</v>
      </c>
      <c r="F3699" t="s">
        <v>20</v>
      </c>
      <c r="G3699" t="s">
        <v>21</v>
      </c>
      <c r="H3699">
        <v>4500000</v>
      </c>
      <c r="I3699">
        <v>1984</v>
      </c>
      <c r="J3699">
        <v>6.7</v>
      </c>
    </row>
    <row r="3700" spans="1:10" x14ac:dyDescent="0.3">
      <c r="A3700" t="s">
        <v>7931</v>
      </c>
      <c r="B3700">
        <v>104</v>
      </c>
      <c r="D3700" t="s">
        <v>1510</v>
      </c>
      <c r="E3700" t="s">
        <v>10686</v>
      </c>
      <c r="F3700" t="s">
        <v>20</v>
      </c>
      <c r="G3700" t="s">
        <v>21</v>
      </c>
      <c r="H3700">
        <v>4500000</v>
      </c>
      <c r="I3700">
        <v>1980</v>
      </c>
      <c r="J3700">
        <v>5.7</v>
      </c>
    </row>
    <row r="3701" spans="1:10" x14ac:dyDescent="0.3">
      <c r="A3701" t="s">
        <v>252</v>
      </c>
      <c r="B3701">
        <v>117</v>
      </c>
      <c r="C3701">
        <v>52700832</v>
      </c>
      <c r="D3701" t="s">
        <v>936</v>
      </c>
      <c r="E3701" t="s">
        <v>10688</v>
      </c>
      <c r="F3701" t="s">
        <v>20</v>
      </c>
      <c r="G3701" t="s">
        <v>34</v>
      </c>
      <c r="H3701">
        <v>4500000</v>
      </c>
      <c r="I3701">
        <v>1994</v>
      </c>
      <c r="J3701">
        <v>7.1</v>
      </c>
    </row>
    <row r="3702" spans="1:10" x14ac:dyDescent="0.3">
      <c r="A3702" t="s">
        <v>6641</v>
      </c>
      <c r="B3702">
        <v>90</v>
      </c>
      <c r="D3702" t="s">
        <v>1649</v>
      </c>
      <c r="E3702" t="s">
        <v>10689</v>
      </c>
      <c r="F3702" t="s">
        <v>20</v>
      </c>
      <c r="G3702" t="s">
        <v>21</v>
      </c>
      <c r="H3702">
        <v>4500000</v>
      </c>
      <c r="I3702">
        <v>1982</v>
      </c>
      <c r="J3702">
        <v>7.2</v>
      </c>
    </row>
    <row r="3703" spans="1:10" x14ac:dyDescent="0.3">
      <c r="A3703" t="s">
        <v>10690</v>
      </c>
      <c r="B3703">
        <v>115</v>
      </c>
      <c r="D3703" t="s">
        <v>4333</v>
      </c>
      <c r="E3703" t="s">
        <v>10693</v>
      </c>
      <c r="F3703" t="s">
        <v>20</v>
      </c>
      <c r="G3703" t="s">
        <v>21</v>
      </c>
      <c r="H3703">
        <v>4500000</v>
      </c>
      <c r="I3703">
        <v>1956</v>
      </c>
      <c r="J3703">
        <v>7.4</v>
      </c>
    </row>
    <row r="3704" spans="1:10" x14ac:dyDescent="0.3">
      <c r="A3704" t="s">
        <v>3182</v>
      </c>
      <c r="B3704">
        <v>108</v>
      </c>
      <c r="C3704">
        <v>13060843</v>
      </c>
      <c r="D3704" t="s">
        <v>2190</v>
      </c>
      <c r="E3704" t="s">
        <v>10695</v>
      </c>
      <c r="F3704" t="s">
        <v>20</v>
      </c>
      <c r="G3704" t="s">
        <v>21</v>
      </c>
      <c r="H3704">
        <v>15000000</v>
      </c>
      <c r="I3704">
        <v>2002</v>
      </c>
      <c r="J3704">
        <v>7.7</v>
      </c>
    </row>
    <row r="3705" spans="1:10" x14ac:dyDescent="0.3">
      <c r="A3705" t="s">
        <v>302</v>
      </c>
      <c r="B3705">
        <v>109</v>
      </c>
      <c r="C3705">
        <v>3798532</v>
      </c>
      <c r="D3705" t="s">
        <v>3299</v>
      </c>
      <c r="E3705" t="s">
        <v>10699</v>
      </c>
      <c r="F3705" t="s">
        <v>20</v>
      </c>
      <c r="G3705" t="s">
        <v>21</v>
      </c>
      <c r="H3705">
        <v>4500000</v>
      </c>
      <c r="I3705">
        <v>1996</v>
      </c>
      <c r="J3705">
        <v>7.4</v>
      </c>
    </row>
    <row r="3706" spans="1:10" x14ac:dyDescent="0.3">
      <c r="A3706" t="s">
        <v>802</v>
      </c>
      <c r="B3706">
        <v>102</v>
      </c>
      <c r="C3706">
        <v>3609278</v>
      </c>
      <c r="D3706" t="s">
        <v>2190</v>
      </c>
      <c r="E3706" t="s">
        <v>10701</v>
      </c>
      <c r="F3706" t="s">
        <v>20</v>
      </c>
      <c r="G3706" t="s">
        <v>21</v>
      </c>
      <c r="H3706">
        <v>4500000</v>
      </c>
      <c r="I3706">
        <v>2000</v>
      </c>
      <c r="J3706">
        <v>8.4</v>
      </c>
    </row>
    <row r="3707" spans="1:10" x14ac:dyDescent="0.3">
      <c r="A3707" t="s">
        <v>10703</v>
      </c>
      <c r="B3707">
        <v>100</v>
      </c>
      <c r="D3707" t="s">
        <v>9948</v>
      </c>
      <c r="E3707" t="s">
        <v>10706</v>
      </c>
      <c r="F3707" t="s">
        <v>20</v>
      </c>
      <c r="G3707" t="s">
        <v>21</v>
      </c>
      <c r="I3707">
        <v>1945</v>
      </c>
      <c r="J3707">
        <v>7.1</v>
      </c>
    </row>
    <row r="3708" spans="1:10" x14ac:dyDescent="0.3">
      <c r="A3708" t="s">
        <v>10708</v>
      </c>
      <c r="B3708">
        <v>115</v>
      </c>
      <c r="C3708">
        <v>1687311</v>
      </c>
      <c r="D3708" t="s">
        <v>10710</v>
      </c>
      <c r="E3708" t="s">
        <v>10712</v>
      </c>
      <c r="F3708" t="s">
        <v>1800</v>
      </c>
      <c r="G3708" t="s">
        <v>2292</v>
      </c>
      <c r="H3708">
        <v>700000000</v>
      </c>
      <c r="I3708">
        <v>1998</v>
      </c>
      <c r="J3708">
        <v>7.2</v>
      </c>
    </row>
    <row r="3709" spans="1:10" x14ac:dyDescent="0.3">
      <c r="A3709" t="s">
        <v>515</v>
      </c>
      <c r="B3709">
        <v>122</v>
      </c>
      <c r="D3709" t="s">
        <v>1424</v>
      </c>
      <c r="E3709" t="s">
        <v>10714</v>
      </c>
      <c r="F3709" t="s">
        <v>20</v>
      </c>
      <c r="G3709" t="s">
        <v>34</v>
      </c>
      <c r="H3709">
        <v>4500000</v>
      </c>
      <c r="I3709">
        <v>1986</v>
      </c>
      <c r="J3709">
        <v>7.5</v>
      </c>
    </row>
    <row r="3710" spans="1:10" x14ac:dyDescent="0.3">
      <c r="A3710" t="s">
        <v>10716</v>
      </c>
      <c r="B3710">
        <v>98</v>
      </c>
      <c r="C3710">
        <v>10429707</v>
      </c>
      <c r="D3710" t="s">
        <v>1099</v>
      </c>
      <c r="E3710" t="s">
        <v>10719</v>
      </c>
      <c r="F3710" t="s">
        <v>20</v>
      </c>
      <c r="G3710" t="s">
        <v>21</v>
      </c>
      <c r="H3710">
        <v>5000000</v>
      </c>
      <c r="I3710">
        <v>2014</v>
      </c>
      <c r="J3710">
        <v>5.4</v>
      </c>
    </row>
    <row r="3711" spans="1:10" x14ac:dyDescent="0.3">
      <c r="A3711" t="s">
        <v>5900</v>
      </c>
      <c r="B3711">
        <v>133</v>
      </c>
      <c r="C3711">
        <v>727883</v>
      </c>
      <c r="D3711" t="s">
        <v>1740</v>
      </c>
      <c r="E3711" t="s">
        <v>10720</v>
      </c>
      <c r="F3711" t="s">
        <v>20</v>
      </c>
      <c r="G3711" t="s">
        <v>21</v>
      </c>
      <c r="H3711">
        <v>4500000</v>
      </c>
      <c r="I3711">
        <v>2001</v>
      </c>
      <c r="J3711">
        <v>8.1</v>
      </c>
    </row>
    <row r="3712" spans="1:10" x14ac:dyDescent="0.3">
      <c r="A3712" t="s">
        <v>10722</v>
      </c>
      <c r="B3712">
        <v>105</v>
      </c>
      <c r="C3712">
        <v>1391770</v>
      </c>
      <c r="D3712" t="s">
        <v>10724</v>
      </c>
      <c r="E3712" t="s">
        <v>10726</v>
      </c>
      <c r="F3712" t="s">
        <v>1800</v>
      </c>
      <c r="G3712" t="s">
        <v>1890</v>
      </c>
      <c r="I3712">
        <v>2011</v>
      </c>
      <c r="J3712">
        <v>6</v>
      </c>
    </row>
    <row r="3713" spans="1:10" x14ac:dyDescent="0.3">
      <c r="A3713" t="s">
        <v>10728</v>
      </c>
      <c r="B3713">
        <v>122</v>
      </c>
      <c r="C3713">
        <v>713413</v>
      </c>
      <c r="D3713" t="s">
        <v>1989</v>
      </c>
      <c r="E3713" t="s">
        <v>10731</v>
      </c>
      <c r="F3713" t="s">
        <v>6282</v>
      </c>
      <c r="G3713" t="s">
        <v>6283</v>
      </c>
      <c r="H3713">
        <v>4500000</v>
      </c>
      <c r="I3713">
        <v>1997</v>
      </c>
      <c r="J3713">
        <v>7.8</v>
      </c>
    </row>
    <row r="3714" spans="1:10" x14ac:dyDescent="0.3">
      <c r="A3714" t="s">
        <v>10733</v>
      </c>
      <c r="B3714">
        <v>106</v>
      </c>
      <c r="C3714">
        <v>410241</v>
      </c>
      <c r="D3714" t="s">
        <v>5554</v>
      </c>
      <c r="E3714" t="s">
        <v>10734</v>
      </c>
      <c r="F3714" t="s">
        <v>20</v>
      </c>
      <c r="G3714" t="s">
        <v>21</v>
      </c>
      <c r="H3714">
        <v>2000000</v>
      </c>
      <c r="I3714">
        <v>2002</v>
      </c>
      <c r="J3714">
        <v>6.8</v>
      </c>
    </row>
    <row r="3715" spans="1:10" x14ac:dyDescent="0.3">
      <c r="A3715" t="s">
        <v>10735</v>
      </c>
      <c r="B3715">
        <v>98</v>
      </c>
      <c r="C3715">
        <v>278821</v>
      </c>
      <c r="D3715" t="s">
        <v>1649</v>
      </c>
      <c r="E3715" t="s">
        <v>10737</v>
      </c>
      <c r="F3715" t="s">
        <v>20</v>
      </c>
      <c r="G3715" t="s">
        <v>21</v>
      </c>
      <c r="I3715">
        <v>2009</v>
      </c>
      <c r="J3715">
        <v>6.5</v>
      </c>
    </row>
    <row r="3716" spans="1:10" x14ac:dyDescent="0.3">
      <c r="A3716" t="s">
        <v>8444</v>
      </c>
      <c r="B3716">
        <v>112</v>
      </c>
      <c r="C3716">
        <v>211667</v>
      </c>
      <c r="D3716" t="s">
        <v>1272</v>
      </c>
      <c r="E3716" t="s">
        <v>10739</v>
      </c>
      <c r="F3716" t="s">
        <v>7537</v>
      </c>
      <c r="G3716" t="s">
        <v>3548</v>
      </c>
      <c r="H3716">
        <v>4200000000</v>
      </c>
      <c r="I3716">
        <v>2005</v>
      </c>
      <c r="J3716">
        <v>7.7</v>
      </c>
    </row>
    <row r="3717" spans="1:10" x14ac:dyDescent="0.3">
      <c r="A3717" t="s">
        <v>10741</v>
      </c>
      <c r="B3717">
        <v>120</v>
      </c>
      <c r="C3717">
        <v>706622</v>
      </c>
      <c r="D3717" t="s">
        <v>5314</v>
      </c>
      <c r="E3717" t="s">
        <v>10744</v>
      </c>
      <c r="F3717" t="s">
        <v>965</v>
      </c>
      <c r="G3717" t="s">
        <v>966</v>
      </c>
      <c r="I3717">
        <v>2010</v>
      </c>
      <c r="J3717">
        <v>6.4</v>
      </c>
    </row>
    <row r="3718" spans="1:10" x14ac:dyDescent="0.3">
      <c r="A3718" t="s">
        <v>10746</v>
      </c>
      <c r="B3718">
        <v>99</v>
      </c>
      <c r="C3718">
        <v>92191</v>
      </c>
      <c r="D3718" t="s">
        <v>3894</v>
      </c>
      <c r="E3718" t="s">
        <v>10747</v>
      </c>
      <c r="F3718" t="s">
        <v>20</v>
      </c>
      <c r="G3718" t="s">
        <v>34</v>
      </c>
      <c r="H3718">
        <v>2500000</v>
      </c>
      <c r="I3718">
        <v>2001</v>
      </c>
      <c r="J3718">
        <v>6.5</v>
      </c>
    </row>
    <row r="3719" spans="1:10" x14ac:dyDescent="0.3">
      <c r="A3719" t="s">
        <v>10748</v>
      </c>
      <c r="B3719">
        <v>110</v>
      </c>
      <c r="C3719">
        <v>49413</v>
      </c>
      <c r="D3719" t="s">
        <v>227</v>
      </c>
      <c r="E3719" t="s">
        <v>10749</v>
      </c>
      <c r="F3719" t="s">
        <v>4449</v>
      </c>
      <c r="G3719" t="s">
        <v>2462</v>
      </c>
      <c r="H3719">
        <v>35000000</v>
      </c>
      <c r="I3719">
        <v>2006</v>
      </c>
      <c r="J3719">
        <v>7.3</v>
      </c>
    </row>
    <row r="3720" spans="1:10" x14ac:dyDescent="0.3">
      <c r="A3720" t="s">
        <v>10750</v>
      </c>
      <c r="B3720">
        <v>102</v>
      </c>
      <c r="C3720">
        <v>199652</v>
      </c>
      <c r="D3720" t="s">
        <v>92</v>
      </c>
      <c r="E3720" t="s">
        <v>10751</v>
      </c>
      <c r="F3720" t="s">
        <v>20</v>
      </c>
      <c r="G3720" t="s">
        <v>2292</v>
      </c>
      <c r="I3720">
        <v>2011</v>
      </c>
      <c r="J3720">
        <v>6.6</v>
      </c>
    </row>
    <row r="3721" spans="1:10" x14ac:dyDescent="0.3">
      <c r="A3721" t="s">
        <v>10752</v>
      </c>
      <c r="B3721">
        <v>109</v>
      </c>
      <c r="C3721">
        <v>181655</v>
      </c>
      <c r="D3721" t="s">
        <v>1272</v>
      </c>
      <c r="E3721" t="s">
        <v>10754</v>
      </c>
      <c r="F3721" t="s">
        <v>3516</v>
      </c>
      <c r="G3721" t="s">
        <v>7408</v>
      </c>
      <c r="I3721">
        <v>2002</v>
      </c>
      <c r="J3721">
        <v>7.9</v>
      </c>
    </row>
    <row r="3722" spans="1:10" x14ac:dyDescent="0.3">
      <c r="A3722" t="s">
        <v>10756</v>
      </c>
      <c r="B3722">
        <v>104</v>
      </c>
      <c r="C3722">
        <v>108229</v>
      </c>
      <c r="D3722" t="s">
        <v>3805</v>
      </c>
      <c r="E3722" t="s">
        <v>10757</v>
      </c>
      <c r="F3722" t="s">
        <v>20</v>
      </c>
      <c r="G3722" t="s">
        <v>21</v>
      </c>
      <c r="H3722">
        <v>4500000</v>
      </c>
      <c r="I3722">
        <v>2009</v>
      </c>
      <c r="J3722">
        <v>5.9</v>
      </c>
    </row>
    <row r="3723" spans="1:10" x14ac:dyDescent="0.3">
      <c r="A3723" t="s">
        <v>10758</v>
      </c>
      <c r="B3723">
        <v>134</v>
      </c>
      <c r="D3723" t="s">
        <v>2588</v>
      </c>
      <c r="E3723" t="s">
        <v>10760</v>
      </c>
      <c r="F3723" t="s">
        <v>3497</v>
      </c>
      <c r="G3723" t="s">
        <v>3498</v>
      </c>
      <c r="I3723">
        <v>2014</v>
      </c>
      <c r="J3723">
        <v>4.7</v>
      </c>
    </row>
    <row r="3724" spans="1:10" x14ac:dyDescent="0.3">
      <c r="A3724" t="s">
        <v>3115</v>
      </c>
      <c r="B3724">
        <v>133</v>
      </c>
      <c r="C3724">
        <v>112000000</v>
      </c>
      <c r="D3724" t="s">
        <v>2190</v>
      </c>
      <c r="E3724" t="s">
        <v>10762</v>
      </c>
      <c r="F3724" t="s">
        <v>20</v>
      </c>
      <c r="G3724" t="s">
        <v>21</v>
      </c>
      <c r="H3724">
        <v>4400000</v>
      </c>
      <c r="I3724">
        <v>1975</v>
      </c>
      <c r="J3724">
        <v>8.6999999999999993</v>
      </c>
    </row>
    <row r="3725" spans="1:10" x14ac:dyDescent="0.3">
      <c r="A3725" t="s">
        <v>10763</v>
      </c>
      <c r="B3725">
        <v>85</v>
      </c>
      <c r="D3725" t="s">
        <v>1099</v>
      </c>
      <c r="E3725" t="s">
        <v>10766</v>
      </c>
      <c r="F3725" t="s">
        <v>20</v>
      </c>
      <c r="G3725" t="s">
        <v>21</v>
      </c>
      <c r="H3725">
        <v>4400000</v>
      </c>
      <c r="I3725">
        <v>2015</v>
      </c>
      <c r="J3725">
        <v>5.9</v>
      </c>
    </row>
    <row r="3726" spans="1:10" x14ac:dyDescent="0.3">
      <c r="A3726" t="s">
        <v>6193</v>
      </c>
      <c r="B3726">
        <v>87</v>
      </c>
      <c r="D3726" t="s">
        <v>1106</v>
      </c>
      <c r="E3726" t="s">
        <v>10768</v>
      </c>
      <c r="F3726" t="s">
        <v>20</v>
      </c>
      <c r="G3726" t="s">
        <v>21</v>
      </c>
      <c r="H3726">
        <v>4400000</v>
      </c>
      <c r="I3726">
        <v>1976</v>
      </c>
      <c r="J3726">
        <v>6.7</v>
      </c>
    </row>
    <row r="3727" spans="1:10" x14ac:dyDescent="0.3">
      <c r="A3727" t="s">
        <v>10769</v>
      </c>
      <c r="B3727">
        <v>130</v>
      </c>
      <c r="D3727" t="s">
        <v>10771</v>
      </c>
      <c r="E3727" t="s">
        <v>10772</v>
      </c>
      <c r="F3727" t="s">
        <v>3497</v>
      </c>
      <c r="G3727" t="s">
        <v>3498</v>
      </c>
      <c r="H3727">
        <v>4400000</v>
      </c>
      <c r="I3727">
        <v>2016</v>
      </c>
      <c r="J3727">
        <v>8.5</v>
      </c>
    </row>
    <row r="3728" spans="1:10" x14ac:dyDescent="0.3">
      <c r="A3728" t="s">
        <v>9647</v>
      </c>
      <c r="B3728">
        <v>103</v>
      </c>
      <c r="C3728">
        <v>8691</v>
      </c>
      <c r="D3728" t="s">
        <v>87</v>
      </c>
      <c r="E3728" t="s">
        <v>10778</v>
      </c>
      <c r="F3728" t="s">
        <v>20</v>
      </c>
      <c r="G3728" t="s">
        <v>21</v>
      </c>
      <c r="H3728">
        <v>4500000</v>
      </c>
      <c r="I3728">
        <v>2014</v>
      </c>
      <c r="J3728">
        <v>5.8</v>
      </c>
    </row>
    <row r="3729" spans="1:10" x14ac:dyDescent="0.3">
      <c r="A3729" t="s">
        <v>10780</v>
      </c>
      <c r="B3729">
        <v>112</v>
      </c>
      <c r="C3729">
        <v>26345</v>
      </c>
      <c r="D3729" t="s">
        <v>8886</v>
      </c>
      <c r="E3729" t="s">
        <v>10781</v>
      </c>
      <c r="F3729" t="s">
        <v>20</v>
      </c>
      <c r="G3729" t="s">
        <v>34</v>
      </c>
      <c r="H3729">
        <v>3000000</v>
      </c>
      <c r="I3729">
        <v>2012</v>
      </c>
      <c r="J3729">
        <v>6.1</v>
      </c>
    </row>
    <row r="3730" spans="1:10" x14ac:dyDescent="0.3">
      <c r="A3730" t="s">
        <v>6769</v>
      </c>
      <c r="B3730">
        <v>89</v>
      </c>
      <c r="C3730">
        <v>6940281</v>
      </c>
      <c r="D3730" t="s">
        <v>1007</v>
      </c>
      <c r="E3730" t="s">
        <v>10783</v>
      </c>
      <c r="F3730" t="s">
        <v>20</v>
      </c>
      <c r="G3730" t="s">
        <v>34</v>
      </c>
      <c r="I3730">
        <v>2000</v>
      </c>
      <c r="J3730">
        <v>7.3</v>
      </c>
    </row>
    <row r="3731" spans="1:10" x14ac:dyDescent="0.3">
      <c r="A3731" t="s">
        <v>1538</v>
      </c>
      <c r="B3731">
        <v>124</v>
      </c>
      <c r="C3731">
        <v>188870</v>
      </c>
      <c r="D3731" t="s">
        <v>315</v>
      </c>
      <c r="E3731" t="s">
        <v>10786</v>
      </c>
      <c r="F3731" t="s">
        <v>7407</v>
      </c>
      <c r="G3731" t="s">
        <v>7408</v>
      </c>
      <c r="I3731">
        <v>2010</v>
      </c>
      <c r="J3731">
        <v>6.7</v>
      </c>
    </row>
    <row r="3732" spans="1:10" x14ac:dyDescent="0.3">
      <c r="A3732" t="s">
        <v>5179</v>
      </c>
      <c r="B3732">
        <v>101</v>
      </c>
      <c r="C3732">
        <v>20772796</v>
      </c>
      <c r="D3732" t="s">
        <v>4396</v>
      </c>
      <c r="E3732" t="s">
        <v>10789</v>
      </c>
      <c r="F3732" t="s">
        <v>20</v>
      </c>
      <c r="G3732" t="s">
        <v>121</v>
      </c>
      <c r="H3732">
        <v>6000000</v>
      </c>
      <c r="I3732">
        <v>2002</v>
      </c>
      <c r="J3732">
        <v>7.6</v>
      </c>
    </row>
    <row r="3733" spans="1:10" x14ac:dyDescent="0.3">
      <c r="A3733" t="s">
        <v>10791</v>
      </c>
      <c r="B3733">
        <v>133</v>
      </c>
      <c r="C3733">
        <v>199228</v>
      </c>
      <c r="D3733" t="s">
        <v>1649</v>
      </c>
      <c r="E3733" t="s">
        <v>10793</v>
      </c>
      <c r="F3733" t="s">
        <v>3497</v>
      </c>
      <c r="G3733" t="s">
        <v>3498</v>
      </c>
      <c r="H3733">
        <v>150000000</v>
      </c>
      <c r="I3733">
        <v>2009</v>
      </c>
      <c r="J3733">
        <v>7.2</v>
      </c>
    </row>
    <row r="3734" spans="1:10" x14ac:dyDescent="0.3">
      <c r="A3734" t="s">
        <v>10795</v>
      </c>
      <c r="B3734">
        <v>112</v>
      </c>
      <c r="D3734" t="s">
        <v>3158</v>
      </c>
      <c r="E3734" t="s">
        <v>10798</v>
      </c>
      <c r="F3734" t="s">
        <v>5288</v>
      </c>
      <c r="G3734" t="s">
        <v>5297</v>
      </c>
      <c r="H3734">
        <v>4500000</v>
      </c>
      <c r="I3734">
        <v>2009</v>
      </c>
      <c r="J3734">
        <v>6.2</v>
      </c>
    </row>
    <row r="3735" spans="1:10" x14ac:dyDescent="0.3">
      <c r="A3735" t="s">
        <v>2581</v>
      </c>
      <c r="B3735">
        <v>98</v>
      </c>
      <c r="D3735" t="s">
        <v>1954</v>
      </c>
      <c r="E3735" t="s">
        <v>10800</v>
      </c>
      <c r="F3735" t="s">
        <v>20</v>
      </c>
      <c r="G3735" t="s">
        <v>21</v>
      </c>
      <c r="H3735">
        <v>4200000</v>
      </c>
      <c r="I3735">
        <v>2006</v>
      </c>
      <c r="J3735">
        <v>5.2</v>
      </c>
    </row>
    <row r="3736" spans="1:10" x14ac:dyDescent="0.3">
      <c r="A3736" t="s">
        <v>8962</v>
      </c>
      <c r="B3736">
        <v>93</v>
      </c>
      <c r="C3736">
        <v>2542264</v>
      </c>
      <c r="D3736" t="s">
        <v>1649</v>
      </c>
      <c r="E3736" t="s">
        <v>10802</v>
      </c>
      <c r="F3736" t="s">
        <v>20</v>
      </c>
      <c r="G3736" t="s">
        <v>34</v>
      </c>
      <c r="I3736">
        <v>1997</v>
      </c>
      <c r="J3736">
        <v>7.1</v>
      </c>
    </row>
    <row r="3737" spans="1:10" x14ac:dyDescent="0.3">
      <c r="A3737" t="s">
        <v>1411</v>
      </c>
      <c r="B3737">
        <v>104</v>
      </c>
      <c r="C3737">
        <v>1487477</v>
      </c>
      <c r="D3737" t="s">
        <v>10804</v>
      </c>
      <c r="E3737" t="s">
        <v>10805</v>
      </c>
      <c r="F3737" t="s">
        <v>3516</v>
      </c>
      <c r="G3737" t="s">
        <v>4410</v>
      </c>
      <c r="H3737">
        <v>4200000</v>
      </c>
      <c r="I3737">
        <v>2004</v>
      </c>
      <c r="J3737">
        <v>6.5</v>
      </c>
    </row>
    <row r="3738" spans="1:10" x14ac:dyDescent="0.3">
      <c r="A3738" t="s">
        <v>3168</v>
      </c>
      <c r="B3738">
        <v>112</v>
      </c>
      <c r="C3738">
        <v>62549000</v>
      </c>
      <c r="D3738" t="s">
        <v>3299</v>
      </c>
      <c r="E3738" t="s">
        <v>10807</v>
      </c>
      <c r="F3738" t="s">
        <v>20</v>
      </c>
      <c r="G3738" t="s">
        <v>34</v>
      </c>
      <c r="H3738">
        <v>2300000</v>
      </c>
      <c r="I3738">
        <v>1992</v>
      </c>
      <c r="J3738">
        <v>7.3</v>
      </c>
    </row>
    <row r="3739" spans="1:10" x14ac:dyDescent="0.3">
      <c r="A3739" t="s">
        <v>6713</v>
      </c>
      <c r="B3739">
        <v>94</v>
      </c>
      <c r="C3739">
        <v>105500000</v>
      </c>
      <c r="D3739" t="s">
        <v>1099</v>
      </c>
      <c r="E3739" t="s">
        <v>10810</v>
      </c>
      <c r="F3739" t="s">
        <v>20</v>
      </c>
      <c r="G3739" t="s">
        <v>182</v>
      </c>
      <c r="H3739">
        <v>4000000</v>
      </c>
      <c r="I3739">
        <v>1981</v>
      </c>
      <c r="J3739">
        <v>6.2</v>
      </c>
    </row>
    <row r="3740" spans="1:10" x14ac:dyDescent="0.3">
      <c r="A3740" t="s">
        <v>1629</v>
      </c>
      <c r="B3740">
        <v>90</v>
      </c>
      <c r="C3740">
        <v>101055</v>
      </c>
      <c r="D3740" t="s">
        <v>3960</v>
      </c>
      <c r="E3740" t="s">
        <v>10812</v>
      </c>
      <c r="F3740" t="s">
        <v>20</v>
      </c>
      <c r="G3740" t="s">
        <v>21</v>
      </c>
      <c r="H3740">
        <v>4000000</v>
      </c>
      <c r="I3740">
        <v>2009</v>
      </c>
      <c r="J3740">
        <v>5</v>
      </c>
    </row>
    <row r="3741" spans="1:10" x14ac:dyDescent="0.3">
      <c r="A3741" t="s">
        <v>1629</v>
      </c>
      <c r="B3741">
        <v>96</v>
      </c>
      <c r="D3741" t="s">
        <v>10815</v>
      </c>
      <c r="E3741" t="s">
        <v>10817</v>
      </c>
      <c r="F3741" t="s">
        <v>20</v>
      </c>
      <c r="G3741" t="s">
        <v>21</v>
      </c>
      <c r="H3741">
        <v>114000</v>
      </c>
      <c r="I3741">
        <v>1968</v>
      </c>
      <c r="J3741">
        <v>8</v>
      </c>
    </row>
    <row r="3742" spans="1:10" x14ac:dyDescent="0.3">
      <c r="A3742" t="s">
        <v>4145</v>
      </c>
      <c r="B3742">
        <v>101</v>
      </c>
      <c r="C3742">
        <v>44566004</v>
      </c>
      <c r="D3742" t="s">
        <v>2190</v>
      </c>
      <c r="E3742" t="s">
        <v>10819</v>
      </c>
      <c r="F3742" t="s">
        <v>20</v>
      </c>
      <c r="G3742" t="s">
        <v>21</v>
      </c>
      <c r="H3742">
        <v>4000000</v>
      </c>
      <c r="I3742">
        <v>2003</v>
      </c>
      <c r="J3742">
        <v>7.8</v>
      </c>
    </row>
    <row r="3743" spans="1:10" x14ac:dyDescent="0.3">
      <c r="A3743" t="s">
        <v>2548</v>
      </c>
      <c r="B3743">
        <v>93</v>
      </c>
      <c r="C3743">
        <v>39200000</v>
      </c>
      <c r="D3743" t="s">
        <v>1106</v>
      </c>
      <c r="E3743" t="s">
        <v>10821</v>
      </c>
      <c r="F3743" t="s">
        <v>20</v>
      </c>
      <c r="G3743" t="s">
        <v>21</v>
      </c>
      <c r="H3743">
        <v>4000000</v>
      </c>
      <c r="I3743">
        <v>1977</v>
      </c>
      <c r="J3743">
        <v>8.1</v>
      </c>
    </row>
    <row r="3744" spans="1:10" x14ac:dyDescent="0.3">
      <c r="A3744" t="s">
        <v>10822</v>
      </c>
      <c r="B3744">
        <v>152</v>
      </c>
      <c r="C3744">
        <v>36000000</v>
      </c>
      <c r="D3744" t="s">
        <v>7560</v>
      </c>
      <c r="E3744" t="s">
        <v>10825</v>
      </c>
      <c r="F3744" t="s">
        <v>20</v>
      </c>
      <c r="G3744" t="s">
        <v>21</v>
      </c>
      <c r="H3744">
        <v>4000000</v>
      </c>
      <c r="I3744">
        <v>1952</v>
      </c>
      <c r="J3744">
        <v>6.7</v>
      </c>
    </row>
    <row r="3745" spans="1:10" x14ac:dyDescent="0.3">
      <c r="A3745" t="s">
        <v>85</v>
      </c>
      <c r="B3745">
        <v>112</v>
      </c>
      <c r="C3745">
        <v>31252964</v>
      </c>
      <c r="D3745" t="s">
        <v>146</v>
      </c>
      <c r="E3745" t="s">
        <v>10827</v>
      </c>
      <c r="F3745" t="s">
        <v>20</v>
      </c>
      <c r="G3745" t="s">
        <v>21</v>
      </c>
      <c r="H3745">
        <v>4000000</v>
      </c>
      <c r="I3745">
        <v>2001</v>
      </c>
      <c r="J3745">
        <v>7.1</v>
      </c>
    </row>
    <row r="3746" spans="1:10" x14ac:dyDescent="0.3">
      <c r="A3746" t="s">
        <v>10829</v>
      </c>
      <c r="B3746">
        <v>95</v>
      </c>
      <c r="C3746">
        <v>131175</v>
      </c>
      <c r="D3746" t="s">
        <v>6894</v>
      </c>
      <c r="E3746" t="s">
        <v>10830</v>
      </c>
      <c r="F3746" t="s">
        <v>20</v>
      </c>
      <c r="G3746" t="s">
        <v>21</v>
      </c>
      <c r="H3746">
        <v>8500000</v>
      </c>
      <c r="I3746">
        <v>2015</v>
      </c>
      <c r="J3746">
        <v>5.6</v>
      </c>
    </row>
    <row r="3747" spans="1:10" x14ac:dyDescent="0.3">
      <c r="A3747" t="s">
        <v>10832</v>
      </c>
      <c r="B3747">
        <v>111</v>
      </c>
      <c r="C3747">
        <v>31968347</v>
      </c>
      <c r="D3747" t="s">
        <v>146</v>
      </c>
      <c r="E3747" t="s">
        <v>10833</v>
      </c>
      <c r="F3747" t="s">
        <v>20</v>
      </c>
      <c r="G3747" t="s">
        <v>21</v>
      </c>
      <c r="H3747">
        <v>3600000</v>
      </c>
      <c r="I3747">
        <v>1995</v>
      </c>
      <c r="J3747">
        <v>7.6</v>
      </c>
    </row>
    <row r="3748" spans="1:10" x14ac:dyDescent="0.3">
      <c r="A3748" t="s">
        <v>10834</v>
      </c>
      <c r="B3748">
        <v>86</v>
      </c>
      <c r="D3748" t="s">
        <v>4639</v>
      </c>
      <c r="E3748" t="s">
        <v>10835</v>
      </c>
      <c r="F3748" t="s">
        <v>20</v>
      </c>
      <c r="G3748" t="s">
        <v>21</v>
      </c>
      <c r="H3748">
        <v>4500000</v>
      </c>
      <c r="I3748">
        <v>2013</v>
      </c>
      <c r="J3748">
        <v>4.3</v>
      </c>
    </row>
    <row r="3749" spans="1:10" x14ac:dyDescent="0.3">
      <c r="A3749" t="s">
        <v>10836</v>
      </c>
      <c r="B3749">
        <v>105</v>
      </c>
      <c r="D3749" t="s">
        <v>936</v>
      </c>
      <c r="E3749" t="s">
        <v>10838</v>
      </c>
      <c r="F3749" t="s">
        <v>20</v>
      </c>
      <c r="G3749" t="s">
        <v>21</v>
      </c>
      <c r="H3749">
        <v>4000000</v>
      </c>
      <c r="I3749">
        <v>1974</v>
      </c>
      <c r="J3749">
        <v>7.3</v>
      </c>
    </row>
    <row r="3750" spans="1:10" x14ac:dyDescent="0.3">
      <c r="A3750" t="s">
        <v>338</v>
      </c>
      <c r="B3750">
        <v>91</v>
      </c>
      <c r="C3750">
        <v>35385560</v>
      </c>
      <c r="D3750" t="s">
        <v>575</v>
      </c>
      <c r="E3750" t="s">
        <v>10839</v>
      </c>
      <c r="F3750" t="s">
        <v>20</v>
      </c>
      <c r="G3750" t="s">
        <v>21</v>
      </c>
      <c r="H3750">
        <v>4000000</v>
      </c>
      <c r="I3750">
        <v>2015</v>
      </c>
      <c r="J3750">
        <v>4.5999999999999996</v>
      </c>
    </row>
    <row r="3751" spans="1:10" x14ac:dyDescent="0.3">
      <c r="A3751" t="s">
        <v>8732</v>
      </c>
      <c r="B3751">
        <v>105</v>
      </c>
      <c r="D3751" t="s">
        <v>146</v>
      </c>
      <c r="E3751" t="s">
        <v>10842</v>
      </c>
      <c r="F3751" t="s">
        <v>20</v>
      </c>
      <c r="G3751" t="s">
        <v>21</v>
      </c>
      <c r="H3751">
        <v>4000000</v>
      </c>
      <c r="I3751">
        <v>1956</v>
      </c>
      <c r="J3751">
        <v>6.8</v>
      </c>
    </row>
    <row r="3752" spans="1:10" x14ac:dyDescent="0.3">
      <c r="A3752" t="s">
        <v>10844</v>
      </c>
      <c r="B3752">
        <v>106</v>
      </c>
      <c r="C3752">
        <v>20803237</v>
      </c>
      <c r="D3752" t="s">
        <v>1649</v>
      </c>
      <c r="E3752" t="s">
        <v>10845</v>
      </c>
      <c r="F3752" t="s">
        <v>20</v>
      </c>
      <c r="G3752" t="s">
        <v>21</v>
      </c>
      <c r="H3752">
        <v>3500000</v>
      </c>
      <c r="I3752">
        <v>2010</v>
      </c>
      <c r="J3752">
        <v>7.1</v>
      </c>
    </row>
    <row r="3753" spans="1:10" x14ac:dyDescent="0.3">
      <c r="A3753" t="s">
        <v>3354</v>
      </c>
      <c r="B3753">
        <v>93</v>
      </c>
      <c r="C3753">
        <v>13008928</v>
      </c>
      <c r="D3753" t="s">
        <v>2743</v>
      </c>
      <c r="E3753" t="s">
        <v>10847</v>
      </c>
      <c r="F3753" t="s">
        <v>20</v>
      </c>
      <c r="G3753" t="s">
        <v>21</v>
      </c>
      <c r="H3753">
        <v>4000000</v>
      </c>
      <c r="I3753">
        <v>1988</v>
      </c>
      <c r="J3753">
        <v>7.3</v>
      </c>
    </row>
    <row r="3754" spans="1:10" x14ac:dyDescent="0.3">
      <c r="A3754" t="s">
        <v>10849</v>
      </c>
      <c r="B3754">
        <v>172</v>
      </c>
      <c r="D3754" t="s">
        <v>10850</v>
      </c>
      <c r="E3754" t="s">
        <v>10851</v>
      </c>
      <c r="F3754" t="s">
        <v>20</v>
      </c>
      <c r="G3754" t="s">
        <v>21</v>
      </c>
      <c r="H3754">
        <v>4000000</v>
      </c>
      <c r="I3754">
        <v>1963</v>
      </c>
      <c r="J3754">
        <v>8.3000000000000007</v>
      </c>
    </row>
    <row r="3755" spans="1:10" x14ac:dyDescent="0.3">
      <c r="A3755" t="s">
        <v>10853</v>
      </c>
      <c r="B3755">
        <v>109</v>
      </c>
      <c r="C3755">
        <v>10941801</v>
      </c>
      <c r="D3755" t="s">
        <v>10854</v>
      </c>
      <c r="E3755" t="s">
        <v>10856</v>
      </c>
      <c r="F3755" t="s">
        <v>20</v>
      </c>
      <c r="G3755" t="s">
        <v>21</v>
      </c>
      <c r="I3755">
        <v>2004</v>
      </c>
      <c r="J3755">
        <v>5.4</v>
      </c>
    </row>
    <row r="3756" spans="1:10" x14ac:dyDescent="0.3">
      <c r="A3756" t="s">
        <v>10858</v>
      </c>
      <c r="B3756">
        <v>93</v>
      </c>
      <c r="C3756">
        <v>15152879</v>
      </c>
      <c r="D3756" t="s">
        <v>2777</v>
      </c>
      <c r="E3756" t="s">
        <v>10859</v>
      </c>
      <c r="F3756" t="s">
        <v>20</v>
      </c>
      <c r="G3756" t="s">
        <v>966</v>
      </c>
      <c r="H3756">
        <v>5000000</v>
      </c>
      <c r="I3756">
        <v>2013</v>
      </c>
      <c r="J3756">
        <v>4</v>
      </c>
    </row>
    <row r="3757" spans="1:10" x14ac:dyDescent="0.3">
      <c r="A3757" t="s">
        <v>5537</v>
      </c>
      <c r="B3757">
        <v>165</v>
      </c>
      <c r="C3757">
        <v>25359200</v>
      </c>
      <c r="D3757" t="s">
        <v>2190</v>
      </c>
      <c r="E3757" t="s">
        <v>10863</v>
      </c>
      <c r="F3757" t="s">
        <v>20</v>
      </c>
      <c r="G3757" t="s">
        <v>21</v>
      </c>
      <c r="H3757">
        <v>4000000</v>
      </c>
      <c r="I3757">
        <v>2014</v>
      </c>
      <c r="J3757">
        <v>8</v>
      </c>
    </row>
    <row r="3758" spans="1:10" x14ac:dyDescent="0.3">
      <c r="A3758" t="s">
        <v>2548</v>
      </c>
      <c r="B3758">
        <v>96</v>
      </c>
      <c r="C3758">
        <v>10515579</v>
      </c>
      <c r="D3758" t="s">
        <v>7417</v>
      </c>
      <c r="E3758" t="s">
        <v>10865</v>
      </c>
      <c r="F3758" t="s">
        <v>20</v>
      </c>
      <c r="G3758" t="s">
        <v>34</v>
      </c>
      <c r="H3758">
        <v>4000000</v>
      </c>
      <c r="I3758">
        <v>2006</v>
      </c>
      <c r="J3758">
        <v>6.7</v>
      </c>
    </row>
    <row r="3759" spans="1:10" x14ac:dyDescent="0.3">
      <c r="A3759" t="s">
        <v>10866</v>
      </c>
      <c r="B3759">
        <v>93</v>
      </c>
      <c r="C3759">
        <v>10097096</v>
      </c>
      <c r="D3759" t="s">
        <v>1099</v>
      </c>
      <c r="E3759" t="s">
        <v>10868</v>
      </c>
      <c r="F3759" t="s">
        <v>20</v>
      </c>
      <c r="G3759" t="s">
        <v>21</v>
      </c>
      <c r="H3759">
        <v>4000000</v>
      </c>
      <c r="I3759">
        <v>2001</v>
      </c>
      <c r="J3759">
        <v>4.5999999999999996</v>
      </c>
    </row>
    <row r="3760" spans="1:10" x14ac:dyDescent="0.3">
      <c r="A3760" t="s">
        <v>10866</v>
      </c>
      <c r="B3760">
        <v>82</v>
      </c>
      <c r="C3760">
        <v>9821335</v>
      </c>
      <c r="D3760" t="s">
        <v>1099</v>
      </c>
      <c r="E3760" t="s">
        <v>10869</v>
      </c>
      <c r="F3760" t="s">
        <v>20</v>
      </c>
      <c r="G3760" t="s">
        <v>21</v>
      </c>
      <c r="H3760">
        <v>6000000</v>
      </c>
      <c r="I3760">
        <v>2000</v>
      </c>
      <c r="J3760">
        <v>4</v>
      </c>
    </row>
    <row r="3761" spans="1:10" x14ac:dyDescent="0.3">
      <c r="A3761" t="s">
        <v>7302</v>
      </c>
      <c r="B3761">
        <v>101</v>
      </c>
      <c r="C3761">
        <v>8243880</v>
      </c>
      <c r="D3761" t="s">
        <v>10870</v>
      </c>
      <c r="E3761" t="s">
        <v>10871</v>
      </c>
      <c r="F3761" t="s">
        <v>20</v>
      </c>
      <c r="G3761" t="s">
        <v>21</v>
      </c>
      <c r="H3761">
        <v>3200000</v>
      </c>
      <c r="I3761">
        <v>2003</v>
      </c>
      <c r="J3761">
        <v>7</v>
      </c>
    </row>
    <row r="3762" spans="1:10" x14ac:dyDescent="0.3">
      <c r="A3762" t="s">
        <v>10690</v>
      </c>
      <c r="B3762">
        <v>120</v>
      </c>
      <c r="D3762" t="s">
        <v>2569</v>
      </c>
      <c r="E3762" t="s">
        <v>10874</v>
      </c>
      <c r="F3762" t="s">
        <v>20</v>
      </c>
      <c r="G3762" t="s">
        <v>21</v>
      </c>
      <c r="H3762">
        <v>4000000</v>
      </c>
      <c r="I3762">
        <v>1961</v>
      </c>
      <c r="J3762">
        <v>7.4</v>
      </c>
    </row>
    <row r="3763" spans="1:10" x14ac:dyDescent="0.3">
      <c r="A3763" t="s">
        <v>10072</v>
      </c>
      <c r="B3763">
        <v>81</v>
      </c>
      <c r="C3763">
        <v>7825820</v>
      </c>
      <c r="D3763" t="s">
        <v>1451</v>
      </c>
      <c r="E3763" t="s">
        <v>10876</v>
      </c>
      <c r="F3763" t="s">
        <v>20</v>
      </c>
      <c r="G3763" t="s">
        <v>21</v>
      </c>
      <c r="H3763">
        <v>4000000</v>
      </c>
      <c r="I3763">
        <v>2006</v>
      </c>
      <c r="J3763">
        <v>5.9</v>
      </c>
    </row>
    <row r="3764" spans="1:10" x14ac:dyDescent="0.3">
      <c r="A3764" t="s">
        <v>10877</v>
      </c>
      <c r="B3764">
        <v>82</v>
      </c>
      <c r="C3764">
        <v>7557877</v>
      </c>
      <c r="D3764" t="s">
        <v>678</v>
      </c>
      <c r="E3764" t="s">
        <v>10879</v>
      </c>
      <c r="F3764" t="s">
        <v>20</v>
      </c>
      <c r="G3764" t="s">
        <v>21</v>
      </c>
      <c r="I3764">
        <v>1995</v>
      </c>
      <c r="J3764">
        <v>4.5999999999999996</v>
      </c>
    </row>
    <row r="3765" spans="1:10" x14ac:dyDescent="0.3">
      <c r="A3765" t="s">
        <v>4151</v>
      </c>
      <c r="B3765">
        <v>105</v>
      </c>
      <c r="C3765">
        <v>7159147</v>
      </c>
      <c r="D3765" t="s">
        <v>1265</v>
      </c>
      <c r="E3765" t="s">
        <v>10881</v>
      </c>
      <c r="F3765" t="s">
        <v>1800</v>
      </c>
      <c r="G3765" t="s">
        <v>2292</v>
      </c>
      <c r="H3765">
        <v>3400000</v>
      </c>
      <c r="I3765">
        <v>2007</v>
      </c>
      <c r="J3765">
        <v>7.5</v>
      </c>
    </row>
    <row r="3766" spans="1:10" x14ac:dyDescent="0.3">
      <c r="A3766" t="s">
        <v>10423</v>
      </c>
      <c r="B3766">
        <v>86</v>
      </c>
      <c r="C3766">
        <v>17314483</v>
      </c>
      <c r="D3766" t="s">
        <v>1806</v>
      </c>
      <c r="E3766" t="s">
        <v>10884</v>
      </c>
      <c r="F3766" t="s">
        <v>20</v>
      </c>
      <c r="G3766" t="s">
        <v>21</v>
      </c>
      <c r="H3766">
        <v>4000000</v>
      </c>
      <c r="I3766">
        <v>2014</v>
      </c>
      <c r="J3766">
        <v>4.7</v>
      </c>
    </row>
    <row r="3767" spans="1:10" x14ac:dyDescent="0.3">
      <c r="A3767" t="s">
        <v>10886</v>
      </c>
      <c r="B3767">
        <v>110</v>
      </c>
      <c r="C3767">
        <v>6525762</v>
      </c>
      <c r="D3767" t="s">
        <v>936</v>
      </c>
      <c r="E3767" t="s">
        <v>10887</v>
      </c>
      <c r="F3767" t="s">
        <v>20</v>
      </c>
      <c r="G3767" t="s">
        <v>21</v>
      </c>
      <c r="H3767">
        <v>4000000</v>
      </c>
      <c r="I3767">
        <v>2002</v>
      </c>
      <c r="J3767">
        <v>6.7</v>
      </c>
    </row>
    <row r="3768" spans="1:10" x14ac:dyDescent="0.3">
      <c r="A3768" t="s">
        <v>6584</v>
      </c>
      <c r="B3768">
        <v>127</v>
      </c>
      <c r="D3768" t="s">
        <v>2588</v>
      </c>
      <c r="E3768" t="s">
        <v>10888</v>
      </c>
      <c r="F3768" t="s">
        <v>20</v>
      </c>
      <c r="G3768" t="s">
        <v>21</v>
      </c>
      <c r="H3768">
        <v>4000000</v>
      </c>
      <c r="I3768">
        <v>1969</v>
      </c>
      <c r="J3768">
        <v>6.3</v>
      </c>
    </row>
    <row r="3769" spans="1:10" x14ac:dyDescent="0.3">
      <c r="A3769" t="s">
        <v>8964</v>
      </c>
      <c r="B3769">
        <v>90</v>
      </c>
      <c r="C3769">
        <v>4613815</v>
      </c>
      <c r="D3769" t="s">
        <v>678</v>
      </c>
      <c r="E3769" t="s">
        <v>10890</v>
      </c>
      <c r="F3769" t="s">
        <v>20</v>
      </c>
      <c r="G3769" t="s">
        <v>21</v>
      </c>
      <c r="I3769">
        <v>2006</v>
      </c>
      <c r="J3769">
        <v>6</v>
      </c>
    </row>
    <row r="3770" spans="1:10" x14ac:dyDescent="0.3">
      <c r="A3770" t="s">
        <v>10892</v>
      </c>
      <c r="B3770">
        <v>110</v>
      </c>
      <c r="C3770">
        <v>4301331</v>
      </c>
      <c r="D3770" t="s">
        <v>1806</v>
      </c>
      <c r="E3770" t="s">
        <v>10893</v>
      </c>
      <c r="F3770" t="s">
        <v>20</v>
      </c>
      <c r="G3770" t="s">
        <v>21</v>
      </c>
      <c r="H3770">
        <v>4000000</v>
      </c>
      <c r="I3770">
        <v>1995</v>
      </c>
      <c r="J3770">
        <v>6.7</v>
      </c>
    </row>
    <row r="3771" spans="1:10" x14ac:dyDescent="0.3">
      <c r="A3771" t="s">
        <v>7339</v>
      </c>
      <c r="B3771">
        <v>104</v>
      </c>
      <c r="C3771">
        <v>4046737</v>
      </c>
      <c r="D3771" t="s">
        <v>936</v>
      </c>
      <c r="E3771" t="s">
        <v>10894</v>
      </c>
      <c r="F3771" t="s">
        <v>20</v>
      </c>
      <c r="G3771" t="s">
        <v>21</v>
      </c>
      <c r="H3771">
        <v>4000000</v>
      </c>
      <c r="I3771">
        <v>2002</v>
      </c>
      <c r="J3771">
        <v>7.1</v>
      </c>
    </row>
    <row r="3772" spans="1:10" x14ac:dyDescent="0.3">
      <c r="A3772" t="s">
        <v>10895</v>
      </c>
      <c r="B3772">
        <v>96</v>
      </c>
      <c r="C3772">
        <v>3713002</v>
      </c>
      <c r="D3772" t="s">
        <v>43</v>
      </c>
      <c r="E3772" t="s">
        <v>10896</v>
      </c>
      <c r="F3772" t="s">
        <v>20</v>
      </c>
      <c r="G3772" t="s">
        <v>21</v>
      </c>
      <c r="H3772">
        <v>8000000</v>
      </c>
      <c r="I3772">
        <v>2003</v>
      </c>
      <c r="J3772">
        <v>2.7</v>
      </c>
    </row>
    <row r="3773" spans="1:10" x14ac:dyDescent="0.3">
      <c r="A3773" t="s">
        <v>515</v>
      </c>
      <c r="B3773">
        <v>110</v>
      </c>
      <c r="C3773">
        <v>3468572</v>
      </c>
      <c r="D3773" t="s">
        <v>2190</v>
      </c>
      <c r="E3773" t="s">
        <v>10898</v>
      </c>
      <c r="F3773" t="s">
        <v>20</v>
      </c>
      <c r="G3773" t="s">
        <v>21</v>
      </c>
      <c r="H3773">
        <v>4000000</v>
      </c>
      <c r="I3773">
        <v>1988</v>
      </c>
      <c r="J3773">
        <v>7.3</v>
      </c>
    </row>
    <row r="3774" spans="1:10" x14ac:dyDescent="0.3">
      <c r="A3774" t="s">
        <v>6692</v>
      </c>
      <c r="B3774">
        <v>84</v>
      </c>
      <c r="C3774">
        <v>2892582</v>
      </c>
      <c r="D3774" t="s">
        <v>1099</v>
      </c>
      <c r="E3774" t="s">
        <v>10899</v>
      </c>
      <c r="F3774" t="s">
        <v>20</v>
      </c>
      <c r="G3774" t="s">
        <v>21</v>
      </c>
      <c r="H3774">
        <v>4000000</v>
      </c>
      <c r="I3774">
        <v>1996</v>
      </c>
      <c r="J3774">
        <v>7.6</v>
      </c>
    </row>
    <row r="3775" spans="1:10" x14ac:dyDescent="0.3">
      <c r="A3775" t="s">
        <v>10900</v>
      </c>
      <c r="B3775">
        <v>94</v>
      </c>
      <c r="C3775">
        <v>2800000</v>
      </c>
      <c r="D3775" t="s">
        <v>1099</v>
      </c>
      <c r="E3775" t="s">
        <v>10901</v>
      </c>
      <c r="F3775" t="s">
        <v>20</v>
      </c>
      <c r="G3775" t="s">
        <v>21</v>
      </c>
      <c r="H3775">
        <v>4000000</v>
      </c>
      <c r="I3775">
        <v>1999</v>
      </c>
      <c r="J3775">
        <v>5.8</v>
      </c>
    </row>
    <row r="3776" spans="1:10" x14ac:dyDescent="0.3">
      <c r="A3776" t="s">
        <v>2800</v>
      </c>
      <c r="B3776">
        <v>93</v>
      </c>
      <c r="C3776">
        <v>2426851</v>
      </c>
      <c r="D3776" t="s">
        <v>2683</v>
      </c>
      <c r="E3776" t="s">
        <v>10903</v>
      </c>
      <c r="F3776" t="s">
        <v>20</v>
      </c>
      <c r="G3776" t="s">
        <v>21</v>
      </c>
      <c r="H3776">
        <v>4000000</v>
      </c>
      <c r="I3776">
        <v>2007</v>
      </c>
      <c r="J3776">
        <v>6.5</v>
      </c>
    </row>
    <row r="3777" spans="1:10" x14ac:dyDescent="0.3">
      <c r="A3777" t="s">
        <v>10904</v>
      </c>
      <c r="B3777">
        <v>96</v>
      </c>
      <c r="C3777">
        <v>1325073</v>
      </c>
      <c r="D3777" t="s">
        <v>1649</v>
      </c>
      <c r="E3777" t="s">
        <v>10905</v>
      </c>
      <c r="F3777" t="s">
        <v>20</v>
      </c>
      <c r="G3777" t="s">
        <v>21</v>
      </c>
      <c r="H3777">
        <v>4000000</v>
      </c>
      <c r="I3777">
        <v>2005</v>
      </c>
      <c r="J3777">
        <v>6.6</v>
      </c>
    </row>
    <row r="3778" spans="1:10" x14ac:dyDescent="0.3">
      <c r="A3778" t="s">
        <v>4390</v>
      </c>
      <c r="B3778">
        <v>88</v>
      </c>
      <c r="D3778" t="s">
        <v>10906</v>
      </c>
      <c r="E3778" t="s">
        <v>10908</v>
      </c>
      <c r="F3778" t="s">
        <v>20</v>
      </c>
      <c r="G3778" t="s">
        <v>21</v>
      </c>
      <c r="H3778">
        <v>4000000</v>
      </c>
      <c r="I3778">
        <v>2011</v>
      </c>
      <c r="J3778">
        <v>6.2</v>
      </c>
    </row>
    <row r="3779" spans="1:10" x14ac:dyDescent="0.3">
      <c r="A3779" t="s">
        <v>10909</v>
      </c>
      <c r="B3779">
        <v>101</v>
      </c>
      <c r="C3779">
        <v>864959</v>
      </c>
      <c r="D3779" t="s">
        <v>117</v>
      </c>
      <c r="E3779" t="s">
        <v>10911</v>
      </c>
      <c r="F3779" t="s">
        <v>20</v>
      </c>
      <c r="G3779" t="s">
        <v>34</v>
      </c>
      <c r="H3779">
        <v>4000000</v>
      </c>
      <c r="I3779">
        <v>2005</v>
      </c>
      <c r="J3779">
        <v>6.9</v>
      </c>
    </row>
    <row r="3780" spans="1:10" x14ac:dyDescent="0.3">
      <c r="A3780" t="s">
        <v>10913</v>
      </c>
      <c r="B3780">
        <v>102</v>
      </c>
      <c r="C3780">
        <v>2601847</v>
      </c>
      <c r="D3780" t="s">
        <v>2583</v>
      </c>
      <c r="E3780" t="s">
        <v>10916</v>
      </c>
      <c r="F3780" t="s">
        <v>8213</v>
      </c>
      <c r="G3780" t="s">
        <v>21</v>
      </c>
      <c r="H3780">
        <v>4000000</v>
      </c>
      <c r="I3780">
        <v>2011</v>
      </c>
      <c r="J3780">
        <v>8.5</v>
      </c>
    </row>
    <row r="3781" spans="1:10" x14ac:dyDescent="0.3">
      <c r="A3781" t="s">
        <v>10918</v>
      </c>
      <c r="B3781">
        <v>87</v>
      </c>
      <c r="C3781">
        <v>800000</v>
      </c>
      <c r="D3781" t="s">
        <v>117</v>
      </c>
      <c r="E3781" t="s">
        <v>10920</v>
      </c>
      <c r="F3781" t="s">
        <v>20</v>
      </c>
      <c r="G3781" t="s">
        <v>21</v>
      </c>
      <c r="H3781">
        <v>4000000</v>
      </c>
      <c r="I3781">
        <v>1987</v>
      </c>
      <c r="J3781">
        <v>4.8</v>
      </c>
    </row>
    <row r="3782" spans="1:10" x14ac:dyDescent="0.3">
      <c r="A3782" t="s">
        <v>10921</v>
      </c>
      <c r="B3782">
        <v>83</v>
      </c>
      <c r="C3782">
        <v>1429260</v>
      </c>
      <c r="D3782" t="s">
        <v>146</v>
      </c>
      <c r="E3782" t="s">
        <v>10922</v>
      </c>
      <c r="F3782" t="s">
        <v>20</v>
      </c>
      <c r="G3782" t="s">
        <v>21</v>
      </c>
      <c r="I3782">
        <v>2011</v>
      </c>
      <c r="J3782">
        <v>6.6</v>
      </c>
    </row>
    <row r="3783" spans="1:10" x14ac:dyDescent="0.3">
      <c r="A3783" t="s">
        <v>10923</v>
      </c>
      <c r="B3783">
        <v>103</v>
      </c>
      <c r="D3783" t="s">
        <v>2588</v>
      </c>
      <c r="E3783" t="s">
        <v>10924</v>
      </c>
      <c r="F3783" t="s">
        <v>20</v>
      </c>
      <c r="G3783" t="s">
        <v>21</v>
      </c>
      <c r="H3783">
        <v>4500000</v>
      </c>
      <c r="I3783">
        <v>2015</v>
      </c>
      <c r="J3783">
        <v>5.7</v>
      </c>
    </row>
    <row r="3784" spans="1:10" x14ac:dyDescent="0.3">
      <c r="A3784" t="s">
        <v>10926</v>
      </c>
      <c r="B3784">
        <v>99</v>
      </c>
      <c r="C3784">
        <v>562059</v>
      </c>
      <c r="D3784" t="s">
        <v>2588</v>
      </c>
      <c r="E3784" t="s">
        <v>10927</v>
      </c>
      <c r="F3784" t="s">
        <v>20</v>
      </c>
      <c r="G3784" t="s">
        <v>21</v>
      </c>
      <c r="H3784">
        <v>4000000</v>
      </c>
      <c r="I3784">
        <v>2002</v>
      </c>
      <c r="J3784">
        <v>7</v>
      </c>
    </row>
    <row r="3785" spans="1:10" x14ac:dyDescent="0.3">
      <c r="A3785" t="s">
        <v>10832</v>
      </c>
      <c r="B3785">
        <v>106</v>
      </c>
      <c r="C3785">
        <v>399793</v>
      </c>
      <c r="D3785" t="s">
        <v>2190</v>
      </c>
      <c r="E3785" t="s">
        <v>10928</v>
      </c>
      <c r="F3785" t="s">
        <v>20</v>
      </c>
      <c r="G3785" t="s">
        <v>21</v>
      </c>
      <c r="H3785">
        <v>4000000</v>
      </c>
      <c r="I3785">
        <v>1999</v>
      </c>
      <c r="J3785">
        <v>5.4</v>
      </c>
    </row>
    <row r="3786" spans="1:10" x14ac:dyDescent="0.3">
      <c r="A3786" t="s">
        <v>10929</v>
      </c>
      <c r="B3786">
        <v>115</v>
      </c>
      <c r="D3786" t="s">
        <v>3329</v>
      </c>
      <c r="E3786" t="s">
        <v>10930</v>
      </c>
      <c r="F3786" t="s">
        <v>965</v>
      </c>
      <c r="G3786" t="s">
        <v>966</v>
      </c>
      <c r="I3786">
        <v>2012</v>
      </c>
      <c r="J3786">
        <v>7.1</v>
      </c>
    </row>
    <row r="3787" spans="1:10" x14ac:dyDescent="0.3">
      <c r="A3787" t="s">
        <v>3384</v>
      </c>
      <c r="B3787">
        <v>117</v>
      </c>
      <c r="C3787">
        <v>371897</v>
      </c>
      <c r="D3787" t="s">
        <v>2190</v>
      </c>
      <c r="E3787" t="s">
        <v>10931</v>
      </c>
      <c r="F3787" t="s">
        <v>20</v>
      </c>
      <c r="G3787" t="s">
        <v>21</v>
      </c>
      <c r="H3787">
        <v>4000000</v>
      </c>
      <c r="I3787">
        <v>2013</v>
      </c>
      <c r="J3787">
        <v>6.9</v>
      </c>
    </row>
    <row r="3788" spans="1:10" x14ac:dyDescent="0.3">
      <c r="A3788" t="s">
        <v>10933</v>
      </c>
      <c r="B3788">
        <v>99</v>
      </c>
      <c r="C3788">
        <v>302204</v>
      </c>
      <c r="D3788" t="s">
        <v>2701</v>
      </c>
      <c r="E3788" t="s">
        <v>10934</v>
      </c>
      <c r="F3788" t="s">
        <v>20</v>
      </c>
      <c r="G3788" t="s">
        <v>34</v>
      </c>
      <c r="H3788">
        <v>3000000</v>
      </c>
      <c r="I3788">
        <v>1997</v>
      </c>
      <c r="J3788">
        <v>6.6</v>
      </c>
    </row>
    <row r="3789" spans="1:10" x14ac:dyDescent="0.3">
      <c r="A3789" t="s">
        <v>1355</v>
      </c>
      <c r="B3789">
        <v>102</v>
      </c>
      <c r="C3789">
        <v>354704</v>
      </c>
      <c r="D3789" t="s">
        <v>4102</v>
      </c>
      <c r="E3789" t="s">
        <v>10935</v>
      </c>
      <c r="F3789" t="s">
        <v>20</v>
      </c>
      <c r="G3789" t="s">
        <v>21</v>
      </c>
      <c r="H3789">
        <v>1300000</v>
      </c>
      <c r="I3789">
        <v>1987</v>
      </c>
      <c r="J3789">
        <v>5.9</v>
      </c>
    </row>
    <row r="3790" spans="1:10" x14ac:dyDescent="0.3">
      <c r="A3790" t="s">
        <v>10937</v>
      </c>
      <c r="B3790">
        <v>85</v>
      </c>
      <c r="C3790">
        <v>265107</v>
      </c>
      <c r="D3790" t="s">
        <v>10939</v>
      </c>
      <c r="E3790" t="s">
        <v>10940</v>
      </c>
      <c r="F3790" t="s">
        <v>20</v>
      </c>
      <c r="G3790" t="s">
        <v>251</v>
      </c>
      <c r="H3790">
        <v>1500000</v>
      </c>
      <c r="I3790">
        <v>2000</v>
      </c>
      <c r="J3790">
        <v>6.3</v>
      </c>
    </row>
    <row r="3791" spans="1:10" x14ac:dyDescent="0.3">
      <c r="A3791" t="s">
        <v>5614</v>
      </c>
      <c r="B3791">
        <v>86</v>
      </c>
      <c r="C3791">
        <v>185577</v>
      </c>
      <c r="D3791" t="s">
        <v>1099</v>
      </c>
      <c r="E3791" t="s">
        <v>10942</v>
      </c>
      <c r="F3791" t="s">
        <v>20</v>
      </c>
      <c r="G3791" t="s">
        <v>34</v>
      </c>
      <c r="H3791">
        <v>4000000</v>
      </c>
      <c r="I3791">
        <v>1999</v>
      </c>
      <c r="J3791">
        <v>6.3</v>
      </c>
    </row>
    <row r="3792" spans="1:10" x14ac:dyDescent="0.3">
      <c r="A3792" t="s">
        <v>10943</v>
      </c>
      <c r="B3792">
        <v>120</v>
      </c>
      <c r="C3792">
        <v>100412</v>
      </c>
      <c r="D3792" t="s">
        <v>2190</v>
      </c>
      <c r="E3792" t="s">
        <v>10946</v>
      </c>
      <c r="F3792" t="s">
        <v>5288</v>
      </c>
      <c r="G3792" t="s">
        <v>1890</v>
      </c>
      <c r="H3792">
        <v>4000000</v>
      </c>
      <c r="I3792">
        <v>2013</v>
      </c>
      <c r="J3792">
        <v>7.7</v>
      </c>
    </row>
    <row r="3793" spans="1:10" x14ac:dyDescent="0.3">
      <c r="A3793" t="s">
        <v>8890</v>
      </c>
      <c r="B3793">
        <v>106</v>
      </c>
      <c r="C3793">
        <v>58214</v>
      </c>
      <c r="D3793" t="s">
        <v>1392</v>
      </c>
      <c r="E3793" t="s">
        <v>10949</v>
      </c>
      <c r="F3793" t="s">
        <v>20</v>
      </c>
      <c r="G3793" t="s">
        <v>21</v>
      </c>
      <c r="H3793">
        <v>9500000</v>
      </c>
      <c r="I3793">
        <v>2010</v>
      </c>
      <c r="J3793">
        <v>7</v>
      </c>
    </row>
    <row r="3794" spans="1:10" x14ac:dyDescent="0.3">
      <c r="A3794" t="s">
        <v>2013</v>
      </c>
      <c r="B3794">
        <v>103</v>
      </c>
      <c r="C3794">
        <v>75078</v>
      </c>
      <c r="D3794" t="s">
        <v>1099</v>
      </c>
      <c r="E3794" t="s">
        <v>10951</v>
      </c>
      <c r="F3794" t="s">
        <v>20</v>
      </c>
      <c r="G3794" t="s">
        <v>21</v>
      </c>
      <c r="H3794">
        <v>14000000</v>
      </c>
      <c r="I3794">
        <v>2000</v>
      </c>
      <c r="J3794">
        <v>6.3</v>
      </c>
    </row>
    <row r="3795" spans="1:10" x14ac:dyDescent="0.3">
      <c r="A3795" t="s">
        <v>8109</v>
      </c>
      <c r="B3795">
        <v>93</v>
      </c>
      <c r="C3795">
        <v>64359</v>
      </c>
      <c r="D3795" t="s">
        <v>1106</v>
      </c>
      <c r="E3795" t="s">
        <v>10954</v>
      </c>
      <c r="F3795" t="s">
        <v>20</v>
      </c>
      <c r="G3795" t="s">
        <v>34</v>
      </c>
      <c r="H3795">
        <v>2500000</v>
      </c>
      <c r="I3795">
        <v>1998</v>
      </c>
      <c r="J3795">
        <v>5.9</v>
      </c>
    </row>
    <row r="3796" spans="1:10" x14ac:dyDescent="0.3">
      <c r="A3796" t="s">
        <v>6168</v>
      </c>
      <c r="B3796">
        <v>112</v>
      </c>
      <c r="C3796">
        <v>317125</v>
      </c>
      <c r="D3796" t="s">
        <v>146</v>
      </c>
      <c r="E3796" t="s">
        <v>10956</v>
      </c>
      <c r="F3796" t="s">
        <v>20</v>
      </c>
      <c r="G3796" t="s">
        <v>251</v>
      </c>
      <c r="H3796">
        <v>16000000</v>
      </c>
      <c r="I3796">
        <v>2013</v>
      </c>
      <c r="J3796">
        <v>6.2</v>
      </c>
    </row>
    <row r="3797" spans="1:10" x14ac:dyDescent="0.3">
      <c r="A3797" t="s">
        <v>10957</v>
      </c>
      <c r="B3797">
        <v>100</v>
      </c>
      <c r="D3797" t="s">
        <v>936</v>
      </c>
      <c r="E3797" t="s">
        <v>10959</v>
      </c>
      <c r="F3797" t="s">
        <v>20</v>
      </c>
      <c r="G3797" t="s">
        <v>21</v>
      </c>
      <c r="H3797">
        <v>4000000</v>
      </c>
      <c r="I3797">
        <v>1998</v>
      </c>
      <c r="J3797">
        <v>5</v>
      </c>
    </row>
    <row r="3798" spans="1:10" x14ac:dyDescent="0.3">
      <c r="A3798" t="s">
        <v>10960</v>
      </c>
      <c r="B3798">
        <v>113</v>
      </c>
      <c r="C3798">
        <v>146402</v>
      </c>
      <c r="D3798" t="s">
        <v>1649</v>
      </c>
      <c r="E3798" t="s">
        <v>10962</v>
      </c>
      <c r="F3798" t="s">
        <v>1800</v>
      </c>
      <c r="G3798" t="s">
        <v>2292</v>
      </c>
      <c r="H3798">
        <v>4000000</v>
      </c>
      <c r="I3798">
        <v>2002</v>
      </c>
      <c r="J3798">
        <v>7.7</v>
      </c>
    </row>
    <row r="3799" spans="1:10" x14ac:dyDescent="0.3">
      <c r="A3799" t="s">
        <v>10964</v>
      </c>
      <c r="B3799">
        <v>98</v>
      </c>
      <c r="C3799">
        <v>18469</v>
      </c>
      <c r="D3799" t="s">
        <v>529</v>
      </c>
      <c r="E3799" t="s">
        <v>10967</v>
      </c>
      <c r="F3799" t="s">
        <v>20</v>
      </c>
      <c r="G3799" t="s">
        <v>21</v>
      </c>
      <c r="H3799">
        <v>650000</v>
      </c>
      <c r="I3799">
        <v>2010</v>
      </c>
      <c r="J3799">
        <v>6.5</v>
      </c>
    </row>
    <row r="3800" spans="1:10" x14ac:dyDescent="0.3">
      <c r="A3800" t="s">
        <v>4148</v>
      </c>
      <c r="B3800">
        <v>92</v>
      </c>
      <c r="C3800">
        <v>12836</v>
      </c>
      <c r="D3800" t="s">
        <v>1017</v>
      </c>
      <c r="E3800" t="s">
        <v>10972</v>
      </c>
      <c r="F3800" t="s">
        <v>20</v>
      </c>
      <c r="G3800" t="s">
        <v>21</v>
      </c>
      <c r="H3800">
        <v>4000000</v>
      </c>
      <c r="I3800">
        <v>1997</v>
      </c>
      <c r="J3800">
        <v>5.8</v>
      </c>
    </row>
    <row r="3801" spans="1:10" x14ac:dyDescent="0.3">
      <c r="A3801" t="s">
        <v>10973</v>
      </c>
      <c r="B3801">
        <v>106</v>
      </c>
      <c r="C3801">
        <v>20262</v>
      </c>
      <c r="D3801" t="s">
        <v>2190</v>
      </c>
      <c r="E3801" t="s">
        <v>10974</v>
      </c>
      <c r="F3801" t="s">
        <v>8544</v>
      </c>
      <c r="G3801" t="s">
        <v>7731</v>
      </c>
      <c r="H3801">
        <v>4000000</v>
      </c>
      <c r="I3801">
        <v>2014</v>
      </c>
      <c r="J3801">
        <v>6.1</v>
      </c>
    </row>
    <row r="3802" spans="1:10" x14ac:dyDescent="0.3">
      <c r="A3802" t="s">
        <v>10976</v>
      </c>
      <c r="B3802">
        <v>119</v>
      </c>
      <c r="D3802" t="s">
        <v>1649</v>
      </c>
      <c r="E3802" t="s">
        <v>10977</v>
      </c>
      <c r="F3802" t="s">
        <v>20</v>
      </c>
      <c r="G3802" t="s">
        <v>21</v>
      </c>
      <c r="H3802">
        <v>4000000</v>
      </c>
      <c r="I3802">
        <v>2011</v>
      </c>
      <c r="J3802">
        <v>6</v>
      </c>
    </row>
    <row r="3803" spans="1:10" x14ac:dyDescent="0.3">
      <c r="A3803" t="s">
        <v>9107</v>
      </c>
      <c r="B3803">
        <v>99</v>
      </c>
      <c r="D3803" t="s">
        <v>2147</v>
      </c>
      <c r="E3803" t="s">
        <v>10978</v>
      </c>
      <c r="F3803" t="s">
        <v>20</v>
      </c>
      <c r="G3803" t="s">
        <v>34</v>
      </c>
      <c r="H3803">
        <v>4000000</v>
      </c>
      <c r="I3803">
        <v>2011</v>
      </c>
      <c r="J3803">
        <v>6.3</v>
      </c>
    </row>
    <row r="3804" spans="1:10" x14ac:dyDescent="0.3">
      <c r="A3804" t="s">
        <v>5182</v>
      </c>
      <c r="B3804">
        <v>90</v>
      </c>
      <c r="D3804" t="s">
        <v>1806</v>
      </c>
      <c r="E3804" t="s">
        <v>10980</v>
      </c>
      <c r="F3804" t="s">
        <v>20</v>
      </c>
      <c r="G3804" t="s">
        <v>182</v>
      </c>
      <c r="I3804">
        <v>2003</v>
      </c>
      <c r="J3804">
        <v>6.3</v>
      </c>
    </row>
    <row r="3805" spans="1:10" x14ac:dyDescent="0.3">
      <c r="A3805" t="s">
        <v>10981</v>
      </c>
      <c r="B3805">
        <v>120</v>
      </c>
      <c r="D3805" t="s">
        <v>4333</v>
      </c>
      <c r="E3805" t="s">
        <v>10983</v>
      </c>
      <c r="F3805" t="s">
        <v>3516</v>
      </c>
      <c r="G3805" t="s">
        <v>4410</v>
      </c>
      <c r="H3805">
        <v>4000000</v>
      </c>
      <c r="I3805">
        <v>2013</v>
      </c>
      <c r="J3805">
        <v>7.5</v>
      </c>
    </row>
    <row r="3806" spans="1:10" x14ac:dyDescent="0.3">
      <c r="A3806" t="s">
        <v>10985</v>
      </c>
      <c r="B3806">
        <v>168</v>
      </c>
      <c r="D3806" t="s">
        <v>10986</v>
      </c>
      <c r="E3806" t="s">
        <v>10987</v>
      </c>
      <c r="F3806" t="s">
        <v>20</v>
      </c>
      <c r="G3806" t="s">
        <v>21</v>
      </c>
      <c r="H3806">
        <v>4000000</v>
      </c>
      <c r="I3806">
        <v>1972</v>
      </c>
      <c r="J3806">
        <v>7.6</v>
      </c>
    </row>
    <row r="3807" spans="1:10" x14ac:dyDescent="0.3">
      <c r="A3807" t="s">
        <v>10989</v>
      </c>
      <c r="B3807">
        <v>93</v>
      </c>
      <c r="C3807">
        <v>4063</v>
      </c>
      <c r="D3807" t="s">
        <v>2112</v>
      </c>
      <c r="E3807" t="s">
        <v>10992</v>
      </c>
      <c r="F3807" t="s">
        <v>20</v>
      </c>
      <c r="G3807" t="s">
        <v>182</v>
      </c>
      <c r="H3807">
        <v>4000000</v>
      </c>
      <c r="I3807">
        <v>2012</v>
      </c>
      <c r="J3807">
        <v>5.2</v>
      </c>
    </row>
    <row r="3808" spans="1:10" x14ac:dyDescent="0.3">
      <c r="A3808" t="s">
        <v>10994</v>
      </c>
      <c r="B3808">
        <v>96</v>
      </c>
      <c r="D3808" t="s">
        <v>2183</v>
      </c>
      <c r="E3808" t="s">
        <v>10997</v>
      </c>
      <c r="F3808" t="s">
        <v>20</v>
      </c>
      <c r="G3808" t="s">
        <v>21</v>
      </c>
      <c r="H3808">
        <v>3950000</v>
      </c>
      <c r="I3808">
        <v>1930</v>
      </c>
      <c r="J3808">
        <v>7.8</v>
      </c>
    </row>
    <row r="3809" spans="1:10" x14ac:dyDescent="0.3">
      <c r="A3809" t="s">
        <v>10999</v>
      </c>
      <c r="B3809">
        <v>103</v>
      </c>
      <c r="D3809" t="s">
        <v>936</v>
      </c>
      <c r="E3809" t="s">
        <v>11000</v>
      </c>
      <c r="F3809" t="s">
        <v>20</v>
      </c>
      <c r="G3809" t="s">
        <v>21</v>
      </c>
      <c r="H3809">
        <v>4000000</v>
      </c>
      <c r="I3809">
        <v>2007</v>
      </c>
      <c r="J3809">
        <v>6.6</v>
      </c>
    </row>
    <row r="3810" spans="1:10" x14ac:dyDescent="0.3">
      <c r="A3810" t="s">
        <v>5113</v>
      </c>
      <c r="B3810">
        <v>93</v>
      </c>
      <c r="D3810" t="s">
        <v>3960</v>
      </c>
      <c r="E3810" t="s">
        <v>11003</v>
      </c>
      <c r="F3810" t="s">
        <v>20</v>
      </c>
      <c r="G3810" t="s">
        <v>21</v>
      </c>
      <c r="H3810">
        <v>4000000</v>
      </c>
      <c r="I3810">
        <v>2016</v>
      </c>
      <c r="J3810">
        <v>4.7</v>
      </c>
    </row>
    <row r="3811" spans="1:10" x14ac:dyDescent="0.3">
      <c r="A3811" t="s">
        <v>11005</v>
      </c>
      <c r="B3811">
        <v>84</v>
      </c>
      <c r="D3811" t="s">
        <v>3456</v>
      </c>
      <c r="E3811" t="s">
        <v>11008</v>
      </c>
      <c r="F3811" t="s">
        <v>20</v>
      </c>
      <c r="G3811" t="s">
        <v>251</v>
      </c>
      <c r="I3811">
        <v>2009</v>
      </c>
      <c r="J3811">
        <v>6.7</v>
      </c>
    </row>
    <row r="3812" spans="1:10" x14ac:dyDescent="0.3">
      <c r="A3812" t="s">
        <v>9388</v>
      </c>
      <c r="B3812">
        <v>81</v>
      </c>
      <c r="D3812" t="s">
        <v>3960</v>
      </c>
      <c r="E3812" t="s">
        <v>11012</v>
      </c>
      <c r="F3812" t="s">
        <v>20</v>
      </c>
      <c r="G3812" t="s">
        <v>21</v>
      </c>
      <c r="H3812">
        <v>4000000</v>
      </c>
      <c r="I3812">
        <v>2012</v>
      </c>
      <c r="J3812">
        <v>4.2</v>
      </c>
    </row>
    <row r="3813" spans="1:10" x14ac:dyDescent="0.3">
      <c r="A3813" t="s">
        <v>11014</v>
      </c>
      <c r="B3813">
        <v>84</v>
      </c>
      <c r="D3813" t="s">
        <v>1106</v>
      </c>
      <c r="E3813" t="s">
        <v>11015</v>
      </c>
      <c r="F3813" t="s">
        <v>20</v>
      </c>
      <c r="G3813" t="s">
        <v>21</v>
      </c>
      <c r="H3813">
        <v>4000000</v>
      </c>
      <c r="I3813">
        <v>2012</v>
      </c>
      <c r="J3813">
        <v>6.3</v>
      </c>
    </row>
    <row r="3814" spans="1:10" x14ac:dyDescent="0.3">
      <c r="A3814" t="s">
        <v>11017</v>
      </c>
      <c r="B3814">
        <v>94</v>
      </c>
      <c r="D3814" t="s">
        <v>11018</v>
      </c>
      <c r="E3814" t="s">
        <v>11020</v>
      </c>
      <c r="F3814" t="s">
        <v>20</v>
      </c>
      <c r="G3814" t="s">
        <v>4953</v>
      </c>
      <c r="H3814">
        <v>4000000</v>
      </c>
      <c r="I3814">
        <v>2014</v>
      </c>
      <c r="J3814">
        <v>4.7</v>
      </c>
    </row>
    <row r="3815" spans="1:10" x14ac:dyDescent="0.3">
      <c r="A3815" t="s">
        <v>10110</v>
      </c>
      <c r="B3815">
        <v>120</v>
      </c>
      <c r="D3815" t="s">
        <v>3692</v>
      </c>
      <c r="E3815" t="s">
        <v>11023</v>
      </c>
      <c r="F3815" t="s">
        <v>20</v>
      </c>
      <c r="G3815" t="s">
        <v>34</v>
      </c>
      <c r="H3815">
        <v>2000000</v>
      </c>
      <c r="I3815">
        <v>1966</v>
      </c>
      <c r="J3815">
        <v>7.9</v>
      </c>
    </row>
    <row r="3816" spans="1:10" x14ac:dyDescent="0.3">
      <c r="A3816" t="s">
        <v>6090</v>
      </c>
      <c r="B3816">
        <v>121</v>
      </c>
      <c r="D3816" t="s">
        <v>146</v>
      </c>
      <c r="E3816" t="s">
        <v>11024</v>
      </c>
      <c r="F3816" t="s">
        <v>20</v>
      </c>
      <c r="G3816" t="s">
        <v>21</v>
      </c>
      <c r="H3816">
        <v>3800000</v>
      </c>
      <c r="I3816">
        <v>1976</v>
      </c>
      <c r="J3816">
        <v>8.1</v>
      </c>
    </row>
    <row r="3817" spans="1:10" x14ac:dyDescent="0.3">
      <c r="A3817" t="s">
        <v>11025</v>
      </c>
      <c r="B3817">
        <v>226</v>
      </c>
      <c r="C3817">
        <v>198655278</v>
      </c>
      <c r="D3817" t="s">
        <v>1276</v>
      </c>
      <c r="E3817" t="s">
        <v>11028</v>
      </c>
      <c r="F3817" t="s">
        <v>20</v>
      </c>
      <c r="G3817" t="s">
        <v>21</v>
      </c>
      <c r="H3817">
        <v>3977000</v>
      </c>
      <c r="I3817">
        <v>1939</v>
      </c>
      <c r="J3817">
        <v>8.1999999999999993</v>
      </c>
    </row>
    <row r="3818" spans="1:10" x14ac:dyDescent="0.3">
      <c r="A3818" t="s">
        <v>11030</v>
      </c>
      <c r="B3818">
        <v>104</v>
      </c>
      <c r="C3818">
        <v>143653</v>
      </c>
      <c r="D3818" t="s">
        <v>1017</v>
      </c>
      <c r="E3818" t="s">
        <v>11031</v>
      </c>
      <c r="F3818" t="s">
        <v>20</v>
      </c>
      <c r="G3818" t="s">
        <v>34</v>
      </c>
      <c r="H3818">
        <v>4000000</v>
      </c>
      <c r="I3818">
        <v>2014</v>
      </c>
      <c r="J3818">
        <v>6</v>
      </c>
    </row>
    <row r="3819" spans="1:10" x14ac:dyDescent="0.3">
      <c r="A3819" t="s">
        <v>10075</v>
      </c>
      <c r="B3819">
        <v>152</v>
      </c>
      <c r="C3819">
        <v>14873</v>
      </c>
      <c r="D3819" t="s">
        <v>11034</v>
      </c>
      <c r="E3819" t="s">
        <v>11035</v>
      </c>
      <c r="F3819" t="s">
        <v>20</v>
      </c>
      <c r="G3819" t="s">
        <v>21</v>
      </c>
      <c r="H3819">
        <v>3800000</v>
      </c>
      <c r="I3819">
        <v>1965</v>
      </c>
      <c r="J3819">
        <v>6.8</v>
      </c>
    </row>
    <row r="3820" spans="1:10" x14ac:dyDescent="0.3">
      <c r="A3820" t="s">
        <v>11036</v>
      </c>
      <c r="B3820">
        <v>92</v>
      </c>
      <c r="D3820" t="s">
        <v>2190</v>
      </c>
      <c r="E3820" t="s">
        <v>11037</v>
      </c>
      <c r="F3820" t="s">
        <v>20</v>
      </c>
      <c r="G3820" t="s">
        <v>21</v>
      </c>
      <c r="I3820">
        <v>2009</v>
      </c>
      <c r="J3820">
        <v>7.3</v>
      </c>
    </row>
    <row r="3821" spans="1:10" x14ac:dyDescent="0.3">
      <c r="A3821" t="s">
        <v>11038</v>
      </c>
      <c r="B3821">
        <v>107</v>
      </c>
      <c r="C3821">
        <v>8000000</v>
      </c>
      <c r="D3821" t="s">
        <v>11040</v>
      </c>
      <c r="E3821" t="s">
        <v>11042</v>
      </c>
      <c r="F3821" t="s">
        <v>20</v>
      </c>
      <c r="G3821" t="s">
        <v>21</v>
      </c>
      <c r="H3821">
        <v>3768785</v>
      </c>
      <c r="I3821">
        <v>1950</v>
      </c>
      <c r="J3821">
        <v>7</v>
      </c>
    </row>
    <row r="3822" spans="1:10" x14ac:dyDescent="0.3">
      <c r="A3822" t="s">
        <v>11044</v>
      </c>
      <c r="B3822">
        <v>97</v>
      </c>
      <c r="C3822">
        <v>304137</v>
      </c>
      <c r="D3822" t="s">
        <v>5554</v>
      </c>
      <c r="E3822" t="s">
        <v>11045</v>
      </c>
      <c r="F3822" t="s">
        <v>20</v>
      </c>
      <c r="G3822" t="s">
        <v>34</v>
      </c>
      <c r="I3822">
        <v>2010</v>
      </c>
      <c r="J3822">
        <v>7.3</v>
      </c>
    </row>
    <row r="3823" spans="1:10" x14ac:dyDescent="0.3">
      <c r="A3823" t="s">
        <v>11047</v>
      </c>
      <c r="B3823">
        <v>115</v>
      </c>
      <c r="D3823" t="s">
        <v>2190</v>
      </c>
      <c r="E3823" t="s">
        <v>11050</v>
      </c>
      <c r="F3823" t="s">
        <v>8544</v>
      </c>
      <c r="G3823" t="s">
        <v>7731</v>
      </c>
      <c r="H3823">
        <v>8000000</v>
      </c>
      <c r="I3823">
        <v>2005</v>
      </c>
      <c r="J3823">
        <v>7.5</v>
      </c>
    </row>
    <row r="3824" spans="1:10" x14ac:dyDescent="0.3">
      <c r="A3824" t="s">
        <v>11052</v>
      </c>
      <c r="B3824">
        <v>95</v>
      </c>
      <c r="C3824">
        <v>37606</v>
      </c>
      <c r="D3824" t="s">
        <v>5554</v>
      </c>
      <c r="E3824" t="s">
        <v>11053</v>
      </c>
      <c r="F3824" t="s">
        <v>20</v>
      </c>
      <c r="G3824" t="s">
        <v>182</v>
      </c>
      <c r="H3824">
        <v>3500000</v>
      </c>
      <c r="I3824">
        <v>2009</v>
      </c>
      <c r="J3824">
        <v>6.8</v>
      </c>
    </row>
    <row r="3825" spans="1:10" x14ac:dyDescent="0.3">
      <c r="A3825" t="s">
        <v>11054</v>
      </c>
      <c r="B3825">
        <v>102</v>
      </c>
      <c r="C3825">
        <v>2956000</v>
      </c>
      <c r="D3825" t="s">
        <v>11056</v>
      </c>
      <c r="E3825" t="s">
        <v>11058</v>
      </c>
      <c r="F3825" t="s">
        <v>20</v>
      </c>
      <c r="G3825" t="s">
        <v>21</v>
      </c>
      <c r="H3825">
        <v>3700000</v>
      </c>
      <c r="I3825">
        <v>1948</v>
      </c>
      <c r="J3825">
        <v>7.1</v>
      </c>
    </row>
    <row r="3826" spans="1:10" x14ac:dyDescent="0.3">
      <c r="A3826" t="s">
        <v>11060</v>
      </c>
      <c r="B3826">
        <v>99</v>
      </c>
      <c r="C3826">
        <v>19959</v>
      </c>
      <c r="D3826" t="s">
        <v>2190</v>
      </c>
      <c r="E3826" t="s">
        <v>11062</v>
      </c>
      <c r="F3826" t="s">
        <v>20</v>
      </c>
      <c r="G3826" t="s">
        <v>5241</v>
      </c>
      <c r="H3826">
        <v>3800000</v>
      </c>
      <c r="I3826">
        <v>2009</v>
      </c>
      <c r="J3826">
        <v>6.9</v>
      </c>
    </row>
    <row r="3827" spans="1:10" x14ac:dyDescent="0.3">
      <c r="A3827" t="s">
        <v>7067</v>
      </c>
      <c r="B3827">
        <v>109</v>
      </c>
      <c r="C3827">
        <v>2706659</v>
      </c>
      <c r="D3827" t="s">
        <v>1649</v>
      </c>
      <c r="E3827" t="s">
        <v>11063</v>
      </c>
      <c r="F3827" t="s">
        <v>20</v>
      </c>
      <c r="G3827" t="s">
        <v>34</v>
      </c>
      <c r="H3827">
        <v>2000000</v>
      </c>
      <c r="I3827">
        <v>2006</v>
      </c>
      <c r="J3827">
        <v>6.9</v>
      </c>
    </row>
    <row r="3828" spans="1:10" x14ac:dyDescent="0.3">
      <c r="A3828" t="s">
        <v>5907</v>
      </c>
      <c r="B3828">
        <v>113</v>
      </c>
      <c r="D3828" t="s">
        <v>2190</v>
      </c>
      <c r="E3828" t="s">
        <v>11069</v>
      </c>
      <c r="F3828" t="s">
        <v>20</v>
      </c>
      <c r="G3828" t="s">
        <v>21</v>
      </c>
      <c r="H3828">
        <v>3600000</v>
      </c>
      <c r="I3828">
        <v>1969</v>
      </c>
      <c r="J3828">
        <v>7.9</v>
      </c>
    </row>
    <row r="3829" spans="1:10" x14ac:dyDescent="0.3">
      <c r="A3829" t="s">
        <v>7766</v>
      </c>
      <c r="B3829">
        <v>91</v>
      </c>
      <c r="C3829">
        <v>45857453</v>
      </c>
      <c r="D3829" t="s">
        <v>3436</v>
      </c>
      <c r="E3829" t="s">
        <v>11071</v>
      </c>
      <c r="F3829" t="s">
        <v>20</v>
      </c>
      <c r="G3829" t="s">
        <v>34</v>
      </c>
      <c r="H3829">
        <v>3500000</v>
      </c>
      <c r="I3829">
        <v>1997</v>
      </c>
      <c r="J3829">
        <v>7.2</v>
      </c>
    </row>
    <row r="3830" spans="1:10" x14ac:dyDescent="0.3">
      <c r="A3830" t="s">
        <v>11073</v>
      </c>
      <c r="B3830">
        <v>88</v>
      </c>
      <c r="C3830">
        <v>83400000</v>
      </c>
      <c r="D3830" t="s">
        <v>1099</v>
      </c>
      <c r="E3830" t="s">
        <v>11076</v>
      </c>
      <c r="F3830" t="s">
        <v>20</v>
      </c>
      <c r="G3830" t="s">
        <v>21</v>
      </c>
      <c r="H3830">
        <v>3500000</v>
      </c>
      <c r="I3830">
        <v>1980</v>
      </c>
      <c r="J3830">
        <v>7.8</v>
      </c>
    </row>
    <row r="3831" spans="1:10" x14ac:dyDescent="0.3">
      <c r="A3831" t="s">
        <v>11078</v>
      </c>
      <c r="B3831">
        <v>88</v>
      </c>
      <c r="D3831" t="s">
        <v>37</v>
      </c>
      <c r="E3831" t="s">
        <v>11079</v>
      </c>
      <c r="F3831" t="s">
        <v>20</v>
      </c>
      <c r="G3831" t="s">
        <v>21</v>
      </c>
      <c r="H3831">
        <v>5000000</v>
      </c>
      <c r="I3831">
        <v>2015</v>
      </c>
      <c r="J3831">
        <v>3.5</v>
      </c>
    </row>
    <row r="3832" spans="1:10" x14ac:dyDescent="0.3">
      <c r="A3832" t="s">
        <v>1993</v>
      </c>
      <c r="B3832">
        <v>97</v>
      </c>
      <c r="C3832">
        <v>27900000</v>
      </c>
      <c r="D3832" t="s">
        <v>1649</v>
      </c>
      <c r="E3832" t="s">
        <v>11081</v>
      </c>
      <c r="F3832" t="s">
        <v>20</v>
      </c>
      <c r="G3832" t="s">
        <v>21</v>
      </c>
      <c r="H3832">
        <v>3500000</v>
      </c>
      <c r="I3832">
        <v>1995</v>
      </c>
      <c r="J3832">
        <v>7.3</v>
      </c>
    </row>
    <row r="3833" spans="1:10" x14ac:dyDescent="0.3">
      <c r="A3833" t="s">
        <v>1719</v>
      </c>
      <c r="B3833">
        <v>97</v>
      </c>
      <c r="C3833">
        <v>27900000</v>
      </c>
      <c r="D3833" t="s">
        <v>1392</v>
      </c>
      <c r="E3833" t="s">
        <v>11082</v>
      </c>
      <c r="F3833" t="s">
        <v>20</v>
      </c>
      <c r="G3833" t="s">
        <v>21</v>
      </c>
      <c r="H3833">
        <v>3500000</v>
      </c>
      <c r="I3833">
        <v>1993</v>
      </c>
      <c r="J3833">
        <v>7.5</v>
      </c>
    </row>
    <row r="3834" spans="1:10" x14ac:dyDescent="0.3">
      <c r="A3834" t="s">
        <v>11085</v>
      </c>
      <c r="B3834">
        <v>85</v>
      </c>
      <c r="C3834">
        <v>14000000</v>
      </c>
      <c r="D3834" t="s">
        <v>4917</v>
      </c>
      <c r="E3834" t="s">
        <v>11086</v>
      </c>
      <c r="F3834" t="s">
        <v>20</v>
      </c>
      <c r="G3834" t="s">
        <v>21</v>
      </c>
      <c r="H3834">
        <v>3500000</v>
      </c>
      <c r="I3834">
        <v>1987</v>
      </c>
      <c r="J3834">
        <v>6</v>
      </c>
    </row>
    <row r="3835" spans="1:10" x14ac:dyDescent="0.3">
      <c r="A3835" t="s">
        <v>10075</v>
      </c>
      <c r="B3835">
        <v>121</v>
      </c>
      <c r="D3835" t="s">
        <v>11087</v>
      </c>
      <c r="E3835" t="s">
        <v>11088</v>
      </c>
      <c r="F3835" t="s">
        <v>20</v>
      </c>
      <c r="G3835" t="s">
        <v>21</v>
      </c>
      <c r="H3835">
        <v>3716946</v>
      </c>
      <c r="I3835">
        <v>1970</v>
      </c>
      <c r="J3835">
        <v>7.3</v>
      </c>
    </row>
    <row r="3836" spans="1:10" x14ac:dyDescent="0.3">
      <c r="A3836" t="s">
        <v>11089</v>
      </c>
      <c r="B3836">
        <v>134</v>
      </c>
      <c r="D3836" t="s">
        <v>6459</v>
      </c>
      <c r="E3836" t="s">
        <v>11091</v>
      </c>
      <c r="F3836" t="s">
        <v>20</v>
      </c>
      <c r="G3836" t="s">
        <v>21</v>
      </c>
      <c r="H3836">
        <v>3500000</v>
      </c>
      <c r="I3836">
        <v>1967</v>
      </c>
      <c r="J3836">
        <v>8</v>
      </c>
    </row>
    <row r="3837" spans="1:10" x14ac:dyDescent="0.3">
      <c r="A3837" t="s">
        <v>10110</v>
      </c>
      <c r="B3837">
        <v>149</v>
      </c>
      <c r="D3837" t="s">
        <v>2190</v>
      </c>
      <c r="E3837" t="s">
        <v>11095</v>
      </c>
      <c r="F3837" t="s">
        <v>20</v>
      </c>
      <c r="G3837" t="s">
        <v>21</v>
      </c>
      <c r="H3837">
        <v>3500000</v>
      </c>
      <c r="I3837">
        <v>1959</v>
      </c>
      <c r="J3837">
        <v>7.6</v>
      </c>
    </row>
    <row r="3838" spans="1:10" x14ac:dyDescent="0.3">
      <c r="A3838" t="s">
        <v>7327</v>
      </c>
      <c r="B3838">
        <v>121</v>
      </c>
      <c r="D3838" t="s">
        <v>749</v>
      </c>
      <c r="E3838" t="s">
        <v>11097</v>
      </c>
      <c r="F3838" t="s">
        <v>20</v>
      </c>
      <c r="G3838" t="s">
        <v>21</v>
      </c>
      <c r="H3838">
        <v>3500000</v>
      </c>
      <c r="I3838">
        <v>1966</v>
      </c>
      <c r="J3838">
        <v>7</v>
      </c>
    </row>
    <row r="3839" spans="1:10" x14ac:dyDescent="0.3">
      <c r="A3839" t="s">
        <v>6584</v>
      </c>
      <c r="B3839">
        <v>116</v>
      </c>
      <c r="D3839" t="s">
        <v>6241</v>
      </c>
      <c r="E3839" t="s">
        <v>11099</v>
      </c>
      <c r="F3839" t="s">
        <v>20</v>
      </c>
      <c r="G3839" t="s">
        <v>34</v>
      </c>
      <c r="H3839">
        <v>2000000</v>
      </c>
      <c r="I3839">
        <v>1972</v>
      </c>
      <c r="J3839">
        <v>7.5</v>
      </c>
    </row>
    <row r="3840" spans="1:10" x14ac:dyDescent="0.3">
      <c r="A3840" t="s">
        <v>11101</v>
      </c>
      <c r="B3840">
        <v>92</v>
      </c>
      <c r="C3840">
        <v>25138292</v>
      </c>
      <c r="D3840" t="s">
        <v>3197</v>
      </c>
      <c r="E3840" t="s">
        <v>11103</v>
      </c>
      <c r="F3840" t="s">
        <v>20</v>
      </c>
      <c r="G3840" t="s">
        <v>21</v>
      </c>
      <c r="H3840">
        <v>3500000</v>
      </c>
      <c r="I3840">
        <v>2015</v>
      </c>
      <c r="J3840">
        <v>6.8</v>
      </c>
    </row>
    <row r="3841" spans="1:10" x14ac:dyDescent="0.3">
      <c r="A3841" t="s">
        <v>11104</v>
      </c>
      <c r="B3841">
        <v>93</v>
      </c>
      <c r="C3841">
        <v>10305534</v>
      </c>
      <c r="D3841" t="s">
        <v>1099</v>
      </c>
      <c r="E3841" t="s">
        <v>11107</v>
      </c>
      <c r="F3841" t="s">
        <v>20</v>
      </c>
      <c r="G3841" t="s">
        <v>21</v>
      </c>
      <c r="H3841">
        <v>3500000</v>
      </c>
      <c r="I3841">
        <v>1998</v>
      </c>
      <c r="J3841">
        <v>3.9</v>
      </c>
    </row>
    <row r="3842" spans="1:10" x14ac:dyDescent="0.3">
      <c r="A3842" t="s">
        <v>10999</v>
      </c>
      <c r="B3842">
        <v>96</v>
      </c>
      <c r="C3842">
        <v>9449219</v>
      </c>
      <c r="D3842" t="s">
        <v>936</v>
      </c>
      <c r="E3842" t="s">
        <v>11109</v>
      </c>
      <c r="F3842" t="s">
        <v>20</v>
      </c>
      <c r="G3842" t="s">
        <v>21</v>
      </c>
      <c r="H3842">
        <v>3500000</v>
      </c>
      <c r="I3842">
        <v>1996</v>
      </c>
      <c r="J3842">
        <v>6.1</v>
      </c>
    </row>
    <row r="3843" spans="1:10" x14ac:dyDescent="0.3">
      <c r="A3843" t="s">
        <v>739</v>
      </c>
      <c r="B3843">
        <v>105</v>
      </c>
      <c r="C3843">
        <v>6390032</v>
      </c>
      <c r="D3843" t="s">
        <v>1017</v>
      </c>
      <c r="E3843" t="s">
        <v>11111</v>
      </c>
      <c r="F3843" t="s">
        <v>20</v>
      </c>
      <c r="G3843" t="s">
        <v>21</v>
      </c>
      <c r="H3843">
        <v>3500000</v>
      </c>
      <c r="I3843">
        <v>1998</v>
      </c>
      <c r="J3843">
        <v>7.5</v>
      </c>
    </row>
    <row r="3844" spans="1:10" x14ac:dyDescent="0.3">
      <c r="A3844" t="s">
        <v>6310</v>
      </c>
      <c r="B3844">
        <v>129</v>
      </c>
      <c r="C3844">
        <v>20167424</v>
      </c>
      <c r="D3844" t="s">
        <v>1265</v>
      </c>
      <c r="E3844" t="s">
        <v>11114</v>
      </c>
      <c r="F3844" t="s">
        <v>1800</v>
      </c>
      <c r="G3844" t="s">
        <v>11116</v>
      </c>
      <c r="H3844">
        <v>2000000</v>
      </c>
      <c r="I3844">
        <v>2009</v>
      </c>
      <c r="J3844">
        <v>8.1999999999999993</v>
      </c>
    </row>
    <row r="3845" spans="1:10" x14ac:dyDescent="0.3">
      <c r="A3845" t="s">
        <v>11117</v>
      </c>
      <c r="B3845">
        <v>94</v>
      </c>
      <c r="D3845" t="s">
        <v>3456</v>
      </c>
      <c r="E3845" t="s">
        <v>11120</v>
      </c>
      <c r="F3845" t="s">
        <v>20</v>
      </c>
      <c r="G3845" t="s">
        <v>21</v>
      </c>
      <c r="I3845">
        <v>2008</v>
      </c>
      <c r="J3845">
        <v>4.8</v>
      </c>
    </row>
    <row r="3846" spans="1:10" x14ac:dyDescent="0.3">
      <c r="A3846" t="s">
        <v>52</v>
      </c>
      <c r="B3846">
        <v>37</v>
      </c>
      <c r="C3846">
        <v>5923044</v>
      </c>
      <c r="D3846" t="s">
        <v>4917</v>
      </c>
      <c r="E3846" t="s">
        <v>11123</v>
      </c>
      <c r="F3846" t="s">
        <v>20</v>
      </c>
      <c r="G3846" t="s">
        <v>21</v>
      </c>
      <c r="H3846">
        <v>3600000</v>
      </c>
      <c r="I3846">
        <v>1987</v>
      </c>
      <c r="J3846">
        <v>7.8</v>
      </c>
    </row>
    <row r="3847" spans="1:10" x14ac:dyDescent="0.3">
      <c r="A3847" t="s">
        <v>11125</v>
      </c>
      <c r="B3847">
        <v>81</v>
      </c>
      <c r="C3847">
        <v>3293258</v>
      </c>
      <c r="D3847" t="s">
        <v>11126</v>
      </c>
      <c r="E3847" t="s">
        <v>11127</v>
      </c>
      <c r="F3847" t="s">
        <v>20</v>
      </c>
      <c r="G3847" t="s">
        <v>21</v>
      </c>
      <c r="H3847">
        <v>3000000</v>
      </c>
      <c r="I3847">
        <v>2001</v>
      </c>
      <c r="J3847">
        <v>5.2</v>
      </c>
    </row>
    <row r="3848" spans="1:10" x14ac:dyDescent="0.3">
      <c r="A3848" t="s">
        <v>11128</v>
      </c>
      <c r="B3848">
        <v>97</v>
      </c>
      <c r="D3848" t="s">
        <v>3960</v>
      </c>
      <c r="E3848" t="s">
        <v>11129</v>
      </c>
      <c r="F3848" t="s">
        <v>20</v>
      </c>
      <c r="G3848" t="s">
        <v>21</v>
      </c>
      <c r="H3848">
        <v>1000000</v>
      </c>
      <c r="I3848">
        <v>2013</v>
      </c>
      <c r="J3848">
        <v>3.3</v>
      </c>
    </row>
    <row r="3849" spans="1:10" x14ac:dyDescent="0.3">
      <c r="A3849" t="s">
        <v>11131</v>
      </c>
      <c r="B3849">
        <v>106</v>
      </c>
      <c r="C3849">
        <v>886410</v>
      </c>
      <c r="D3849" t="s">
        <v>4026</v>
      </c>
      <c r="E3849" t="s">
        <v>11134</v>
      </c>
      <c r="F3849" t="s">
        <v>1800</v>
      </c>
      <c r="G3849" t="s">
        <v>1890</v>
      </c>
      <c r="H3849">
        <v>3500000</v>
      </c>
      <c r="I3849">
        <v>1998</v>
      </c>
      <c r="J3849">
        <v>6.8</v>
      </c>
    </row>
    <row r="3850" spans="1:10" x14ac:dyDescent="0.3">
      <c r="A3850" t="s">
        <v>11136</v>
      </c>
      <c r="B3850">
        <v>103</v>
      </c>
      <c r="C3850">
        <v>252652</v>
      </c>
      <c r="D3850" t="s">
        <v>11138</v>
      </c>
      <c r="E3850" t="s">
        <v>11140</v>
      </c>
      <c r="F3850" t="s">
        <v>10255</v>
      </c>
      <c r="G3850" t="s">
        <v>7489</v>
      </c>
      <c r="H3850">
        <v>19900000</v>
      </c>
      <c r="I3850">
        <v>2010</v>
      </c>
      <c r="J3850">
        <v>7</v>
      </c>
    </row>
    <row r="3851" spans="1:10" x14ac:dyDescent="0.3">
      <c r="A3851" t="s">
        <v>11142</v>
      </c>
      <c r="B3851">
        <v>101</v>
      </c>
      <c r="C3851">
        <v>220234</v>
      </c>
      <c r="D3851" t="s">
        <v>1106</v>
      </c>
      <c r="E3851" t="s">
        <v>11143</v>
      </c>
      <c r="F3851" t="s">
        <v>20</v>
      </c>
      <c r="G3851" t="s">
        <v>21</v>
      </c>
      <c r="H3851">
        <v>3500000</v>
      </c>
      <c r="I3851">
        <v>2006</v>
      </c>
      <c r="J3851">
        <v>6.5</v>
      </c>
    </row>
    <row r="3852" spans="1:10" x14ac:dyDescent="0.3">
      <c r="A3852" t="s">
        <v>11144</v>
      </c>
      <c r="B3852">
        <v>98</v>
      </c>
      <c r="C3852">
        <v>101228</v>
      </c>
      <c r="D3852" t="s">
        <v>1649</v>
      </c>
      <c r="E3852" t="s">
        <v>11145</v>
      </c>
      <c r="F3852" t="s">
        <v>20</v>
      </c>
      <c r="G3852" t="s">
        <v>21</v>
      </c>
      <c r="H3852">
        <v>3500000</v>
      </c>
      <c r="I3852">
        <v>2005</v>
      </c>
      <c r="J3852">
        <v>6.4</v>
      </c>
    </row>
    <row r="3853" spans="1:10" x14ac:dyDescent="0.3">
      <c r="A3853" t="s">
        <v>3229</v>
      </c>
      <c r="B3853">
        <v>91</v>
      </c>
      <c r="C3853">
        <v>96793</v>
      </c>
      <c r="D3853" t="s">
        <v>942</v>
      </c>
      <c r="E3853" t="s">
        <v>11146</v>
      </c>
      <c r="F3853" t="s">
        <v>20</v>
      </c>
      <c r="G3853" t="s">
        <v>21</v>
      </c>
      <c r="H3853">
        <v>3500000</v>
      </c>
      <c r="I3853">
        <v>2004</v>
      </c>
      <c r="J3853">
        <v>5.3</v>
      </c>
    </row>
    <row r="3854" spans="1:10" x14ac:dyDescent="0.3">
      <c r="A3854" t="s">
        <v>11147</v>
      </c>
      <c r="B3854">
        <v>105</v>
      </c>
      <c r="C3854">
        <v>123777</v>
      </c>
      <c r="D3854" t="s">
        <v>11149</v>
      </c>
      <c r="E3854" t="s">
        <v>11150</v>
      </c>
      <c r="F3854" t="s">
        <v>20</v>
      </c>
      <c r="G3854" t="s">
        <v>182</v>
      </c>
      <c r="H3854">
        <v>3500000</v>
      </c>
      <c r="I3854">
        <v>2016</v>
      </c>
      <c r="J3854">
        <v>4.7</v>
      </c>
    </row>
    <row r="3855" spans="1:10" x14ac:dyDescent="0.3">
      <c r="A3855" t="s">
        <v>11152</v>
      </c>
      <c r="B3855">
        <v>98</v>
      </c>
      <c r="D3855" t="s">
        <v>1403</v>
      </c>
      <c r="E3855" t="s">
        <v>11153</v>
      </c>
      <c r="F3855" t="s">
        <v>20</v>
      </c>
      <c r="G3855" t="s">
        <v>21</v>
      </c>
      <c r="H3855">
        <v>3500000</v>
      </c>
      <c r="I3855">
        <v>2008</v>
      </c>
      <c r="J3855">
        <v>6.1</v>
      </c>
    </row>
    <row r="3856" spans="1:10" x14ac:dyDescent="0.3">
      <c r="A3856" t="s">
        <v>11155</v>
      </c>
      <c r="B3856">
        <v>104</v>
      </c>
      <c r="D3856" t="s">
        <v>287</v>
      </c>
      <c r="E3856" t="s">
        <v>11156</v>
      </c>
      <c r="F3856" t="s">
        <v>20</v>
      </c>
      <c r="G3856" t="s">
        <v>21</v>
      </c>
      <c r="H3856">
        <v>1000000</v>
      </c>
      <c r="I3856">
        <v>1998</v>
      </c>
      <c r="J3856">
        <v>5.5</v>
      </c>
    </row>
    <row r="3857" spans="1:10" x14ac:dyDescent="0.3">
      <c r="A3857" t="s">
        <v>11161</v>
      </c>
      <c r="B3857">
        <v>96</v>
      </c>
      <c r="D3857" t="s">
        <v>3456</v>
      </c>
      <c r="E3857" t="s">
        <v>11162</v>
      </c>
      <c r="F3857" t="s">
        <v>20</v>
      </c>
      <c r="G3857" t="s">
        <v>21</v>
      </c>
      <c r="H3857">
        <v>3500000</v>
      </c>
      <c r="I3857">
        <v>2009</v>
      </c>
      <c r="J3857">
        <v>4.8</v>
      </c>
    </row>
    <row r="3858" spans="1:10" x14ac:dyDescent="0.3">
      <c r="A3858" t="s">
        <v>11163</v>
      </c>
      <c r="B3858">
        <v>148</v>
      </c>
      <c r="D3858" t="s">
        <v>11164</v>
      </c>
      <c r="E3858" t="s">
        <v>11165</v>
      </c>
      <c r="F3858" t="s">
        <v>20</v>
      </c>
      <c r="G3858" t="s">
        <v>21</v>
      </c>
      <c r="H3858">
        <v>3500000</v>
      </c>
      <c r="I3858">
        <v>2013</v>
      </c>
      <c r="J3858">
        <v>8.4</v>
      </c>
    </row>
    <row r="3859" spans="1:10" x14ac:dyDescent="0.3">
      <c r="A3859" t="s">
        <v>11167</v>
      </c>
      <c r="B3859">
        <v>100</v>
      </c>
      <c r="C3859">
        <v>29233</v>
      </c>
      <c r="D3859" t="s">
        <v>43</v>
      </c>
      <c r="E3859" t="s">
        <v>11170</v>
      </c>
      <c r="F3859" t="s">
        <v>20</v>
      </c>
      <c r="G3859" t="s">
        <v>21</v>
      </c>
      <c r="H3859">
        <v>3500000</v>
      </c>
      <c r="I3859">
        <v>2015</v>
      </c>
      <c r="J3859">
        <v>7</v>
      </c>
    </row>
    <row r="3860" spans="1:10" x14ac:dyDescent="0.3">
      <c r="A3860" t="s">
        <v>2791</v>
      </c>
      <c r="B3860">
        <v>86</v>
      </c>
      <c r="D3860" t="s">
        <v>1269</v>
      </c>
      <c r="E3860" t="s">
        <v>11173</v>
      </c>
      <c r="F3860" t="s">
        <v>20</v>
      </c>
      <c r="G3860" t="s">
        <v>182</v>
      </c>
      <c r="H3860">
        <v>3500000</v>
      </c>
      <c r="I3860">
        <v>2014</v>
      </c>
      <c r="J3860">
        <v>3.3</v>
      </c>
    </row>
    <row r="3861" spans="1:10" x14ac:dyDescent="0.3">
      <c r="A3861" t="s">
        <v>11175</v>
      </c>
      <c r="B3861">
        <v>92</v>
      </c>
      <c r="D3861" t="s">
        <v>315</v>
      </c>
      <c r="E3861" t="s">
        <v>11176</v>
      </c>
      <c r="F3861" t="s">
        <v>20</v>
      </c>
      <c r="G3861" t="s">
        <v>21</v>
      </c>
      <c r="H3861">
        <v>3500000</v>
      </c>
      <c r="I3861">
        <v>2014</v>
      </c>
      <c r="J3861">
        <v>5.4</v>
      </c>
    </row>
    <row r="3862" spans="1:10" x14ac:dyDescent="0.3">
      <c r="A3862" t="s">
        <v>11177</v>
      </c>
      <c r="B3862">
        <v>88</v>
      </c>
      <c r="D3862" t="s">
        <v>2588</v>
      </c>
      <c r="E3862" t="s">
        <v>11178</v>
      </c>
      <c r="F3862" t="s">
        <v>20</v>
      </c>
      <c r="G3862" t="s">
        <v>21</v>
      </c>
      <c r="H3862">
        <v>3500000</v>
      </c>
      <c r="I3862">
        <v>2014</v>
      </c>
      <c r="J3862">
        <v>4.8</v>
      </c>
    </row>
    <row r="3863" spans="1:10" x14ac:dyDescent="0.3">
      <c r="A3863" t="s">
        <v>11179</v>
      </c>
      <c r="B3863">
        <v>90</v>
      </c>
      <c r="D3863" t="s">
        <v>1451</v>
      </c>
      <c r="E3863" t="s">
        <v>11181</v>
      </c>
      <c r="F3863" t="s">
        <v>20</v>
      </c>
      <c r="G3863" t="s">
        <v>34</v>
      </c>
      <c r="H3863">
        <v>3440000</v>
      </c>
      <c r="I3863">
        <v>2014</v>
      </c>
      <c r="J3863">
        <v>3.1</v>
      </c>
    </row>
    <row r="3864" spans="1:10" x14ac:dyDescent="0.3">
      <c r="A3864" t="s">
        <v>6193</v>
      </c>
      <c r="B3864">
        <v>94</v>
      </c>
      <c r="D3864" t="s">
        <v>1099</v>
      </c>
      <c r="E3864" t="s">
        <v>11183</v>
      </c>
      <c r="F3864" t="s">
        <v>20</v>
      </c>
      <c r="G3864" t="s">
        <v>21</v>
      </c>
      <c r="H3864">
        <v>3400000</v>
      </c>
      <c r="I3864">
        <v>1977</v>
      </c>
      <c r="J3864">
        <v>6.7</v>
      </c>
    </row>
    <row r="3865" spans="1:10" x14ac:dyDescent="0.3">
      <c r="A3865" t="s">
        <v>11184</v>
      </c>
      <c r="B3865">
        <v>80</v>
      </c>
      <c r="C3865">
        <v>77413017</v>
      </c>
      <c r="D3865" t="s">
        <v>43</v>
      </c>
      <c r="E3865" t="s">
        <v>11186</v>
      </c>
      <c r="F3865" t="s">
        <v>965</v>
      </c>
      <c r="G3865" t="s">
        <v>966</v>
      </c>
      <c r="H3865">
        <v>8000000</v>
      </c>
      <c r="I3865">
        <v>2005</v>
      </c>
      <c r="J3865">
        <v>7.6</v>
      </c>
    </row>
    <row r="3866" spans="1:10" x14ac:dyDescent="0.3">
      <c r="A3866" t="s">
        <v>6771</v>
      </c>
      <c r="B3866">
        <v>107</v>
      </c>
      <c r="C3866">
        <v>5354039</v>
      </c>
      <c r="D3866" t="s">
        <v>2298</v>
      </c>
      <c r="E3866" t="s">
        <v>11187</v>
      </c>
      <c r="F3866" t="s">
        <v>20</v>
      </c>
      <c r="G3866" t="s">
        <v>21</v>
      </c>
      <c r="H3866">
        <v>3500000</v>
      </c>
      <c r="I3866">
        <v>2011</v>
      </c>
      <c r="J3866">
        <v>7.1</v>
      </c>
    </row>
    <row r="3867" spans="1:10" x14ac:dyDescent="0.3">
      <c r="A3867" t="s">
        <v>11188</v>
      </c>
      <c r="B3867">
        <v>99</v>
      </c>
      <c r="D3867" t="s">
        <v>146</v>
      </c>
      <c r="E3867" t="s">
        <v>11191</v>
      </c>
      <c r="F3867" t="s">
        <v>20</v>
      </c>
      <c r="G3867" t="s">
        <v>21</v>
      </c>
      <c r="I3867">
        <v>2011</v>
      </c>
      <c r="J3867">
        <v>6.1</v>
      </c>
    </row>
    <row r="3868" spans="1:10" x14ac:dyDescent="0.3">
      <c r="A3868" t="s">
        <v>11193</v>
      </c>
      <c r="B3868">
        <v>92</v>
      </c>
      <c r="C3868">
        <v>2926565</v>
      </c>
      <c r="D3868" t="s">
        <v>1649</v>
      </c>
      <c r="E3868" t="s">
        <v>11194</v>
      </c>
      <c r="F3868" t="s">
        <v>20</v>
      </c>
      <c r="G3868" t="s">
        <v>21</v>
      </c>
      <c r="H3868">
        <v>3000000</v>
      </c>
      <c r="I3868">
        <v>2008</v>
      </c>
      <c r="J3868">
        <v>6.5</v>
      </c>
    </row>
    <row r="3869" spans="1:10" x14ac:dyDescent="0.3">
      <c r="A3869" t="s">
        <v>11195</v>
      </c>
      <c r="B3869">
        <v>107</v>
      </c>
      <c r="C3869">
        <v>13092000</v>
      </c>
      <c r="D3869" t="s">
        <v>3846</v>
      </c>
      <c r="E3869" t="s">
        <v>11196</v>
      </c>
      <c r="F3869" t="s">
        <v>20</v>
      </c>
      <c r="G3869" t="s">
        <v>21</v>
      </c>
      <c r="H3869">
        <v>3300000</v>
      </c>
      <c r="I3869">
        <v>2014</v>
      </c>
      <c r="J3869">
        <v>8.5</v>
      </c>
    </row>
    <row r="3870" spans="1:10" x14ac:dyDescent="0.3">
      <c r="A3870" t="s">
        <v>5647</v>
      </c>
      <c r="B3870">
        <v>135</v>
      </c>
      <c r="C3870">
        <v>7563397</v>
      </c>
      <c r="D3870" t="s">
        <v>1272</v>
      </c>
      <c r="E3870" t="s">
        <v>11197</v>
      </c>
      <c r="F3870" t="s">
        <v>8544</v>
      </c>
      <c r="G3870" t="s">
        <v>7731</v>
      </c>
      <c r="H3870">
        <v>3300000</v>
      </c>
      <c r="I3870">
        <v>2002</v>
      </c>
      <c r="J3870">
        <v>8.6999999999999993</v>
      </c>
    </row>
    <row r="3871" spans="1:10" x14ac:dyDescent="0.3">
      <c r="A3871" t="s">
        <v>11199</v>
      </c>
      <c r="B3871">
        <v>99</v>
      </c>
      <c r="C3871">
        <v>104257</v>
      </c>
      <c r="D3871" t="s">
        <v>3970</v>
      </c>
      <c r="E3871" t="s">
        <v>11201</v>
      </c>
      <c r="F3871" t="s">
        <v>20</v>
      </c>
      <c r="G3871" t="s">
        <v>34</v>
      </c>
      <c r="H3871">
        <v>2200000</v>
      </c>
      <c r="I3871">
        <v>1999</v>
      </c>
      <c r="J3871">
        <v>7.1</v>
      </c>
    </row>
    <row r="3872" spans="1:10" x14ac:dyDescent="0.3">
      <c r="A3872" t="s">
        <v>11202</v>
      </c>
      <c r="B3872">
        <v>102</v>
      </c>
      <c r="D3872" t="s">
        <v>2721</v>
      </c>
      <c r="E3872" t="s">
        <v>11204</v>
      </c>
      <c r="F3872" t="s">
        <v>20</v>
      </c>
      <c r="G3872" t="s">
        <v>21</v>
      </c>
      <c r="H3872">
        <v>3400000</v>
      </c>
      <c r="I3872">
        <v>2012</v>
      </c>
      <c r="J3872">
        <v>6.6</v>
      </c>
    </row>
    <row r="3873" spans="1:10" x14ac:dyDescent="0.3">
      <c r="A3873" t="s">
        <v>11206</v>
      </c>
      <c r="B3873">
        <v>93</v>
      </c>
      <c r="C3873">
        <v>17311</v>
      </c>
      <c r="D3873" t="s">
        <v>1989</v>
      </c>
      <c r="E3873" t="s">
        <v>11207</v>
      </c>
      <c r="F3873" t="s">
        <v>20</v>
      </c>
      <c r="G3873" t="s">
        <v>21</v>
      </c>
      <c r="I3873">
        <v>2006</v>
      </c>
      <c r="J3873">
        <v>6.7</v>
      </c>
    </row>
    <row r="3874" spans="1:10" x14ac:dyDescent="0.3">
      <c r="A3874" t="s">
        <v>9525</v>
      </c>
      <c r="B3874">
        <v>115</v>
      </c>
      <c r="C3874">
        <v>610968</v>
      </c>
      <c r="D3874" t="s">
        <v>2190</v>
      </c>
      <c r="E3874" t="s">
        <v>11210</v>
      </c>
      <c r="F3874" t="s">
        <v>9256</v>
      </c>
      <c r="G3874" t="s">
        <v>4713</v>
      </c>
      <c r="H3874">
        <v>3800000</v>
      </c>
      <c r="I3874">
        <v>2012</v>
      </c>
      <c r="J3874">
        <v>8.3000000000000007</v>
      </c>
    </row>
    <row r="3875" spans="1:10" x14ac:dyDescent="0.3">
      <c r="A3875" t="s">
        <v>6713</v>
      </c>
      <c r="B3875">
        <v>94</v>
      </c>
      <c r="D3875" t="s">
        <v>1974</v>
      </c>
      <c r="E3875" t="s">
        <v>11213</v>
      </c>
      <c r="F3875" t="s">
        <v>20</v>
      </c>
      <c r="G3875" t="s">
        <v>21</v>
      </c>
      <c r="H3875">
        <v>4000000</v>
      </c>
      <c r="I3875">
        <v>1983</v>
      </c>
      <c r="J3875">
        <v>8.1</v>
      </c>
    </row>
    <row r="3876" spans="1:10" x14ac:dyDescent="0.3">
      <c r="A3876" t="s">
        <v>6756</v>
      </c>
      <c r="B3876">
        <v>91</v>
      </c>
      <c r="C3876">
        <v>8108247</v>
      </c>
      <c r="D3876" t="s">
        <v>146</v>
      </c>
      <c r="E3876" t="s">
        <v>11215</v>
      </c>
      <c r="F3876" t="s">
        <v>20</v>
      </c>
      <c r="G3876" t="s">
        <v>21</v>
      </c>
      <c r="H3876">
        <v>3300000</v>
      </c>
      <c r="I3876">
        <v>2006</v>
      </c>
      <c r="J3876">
        <v>7.4</v>
      </c>
    </row>
    <row r="3877" spans="1:10" x14ac:dyDescent="0.3">
      <c r="A3877" t="s">
        <v>7684</v>
      </c>
      <c r="B3877">
        <v>98</v>
      </c>
      <c r="D3877" t="s">
        <v>315</v>
      </c>
      <c r="E3877" t="s">
        <v>11217</v>
      </c>
      <c r="F3877" t="s">
        <v>20</v>
      </c>
      <c r="G3877" t="s">
        <v>182</v>
      </c>
      <c r="H3877">
        <v>4300000</v>
      </c>
      <c r="I3877">
        <v>1982</v>
      </c>
      <c r="J3877">
        <v>6.6</v>
      </c>
    </row>
    <row r="3878" spans="1:10" x14ac:dyDescent="0.3">
      <c r="A3878" t="s">
        <v>11219</v>
      </c>
      <c r="B3878">
        <v>97</v>
      </c>
      <c r="D3878" t="s">
        <v>1099</v>
      </c>
      <c r="E3878" t="s">
        <v>11220</v>
      </c>
      <c r="F3878" t="s">
        <v>20</v>
      </c>
      <c r="G3878" t="s">
        <v>21</v>
      </c>
      <c r="H3878">
        <v>3300000</v>
      </c>
      <c r="I3878">
        <v>2014</v>
      </c>
      <c r="J3878">
        <v>4.5</v>
      </c>
    </row>
    <row r="3879" spans="1:10" x14ac:dyDescent="0.3">
      <c r="A3879" t="s">
        <v>11221</v>
      </c>
      <c r="B3879">
        <v>92</v>
      </c>
      <c r="C3879">
        <v>7680</v>
      </c>
      <c r="D3879" t="s">
        <v>146</v>
      </c>
      <c r="E3879" t="s">
        <v>11222</v>
      </c>
      <c r="F3879" t="s">
        <v>20</v>
      </c>
      <c r="G3879" t="s">
        <v>21</v>
      </c>
      <c r="H3879">
        <v>2000000</v>
      </c>
      <c r="I3879">
        <v>1999</v>
      </c>
      <c r="J3879">
        <v>6.4</v>
      </c>
    </row>
    <row r="3880" spans="1:10" x14ac:dyDescent="0.3">
      <c r="A3880" t="s">
        <v>11223</v>
      </c>
      <c r="B3880">
        <v>128</v>
      </c>
      <c r="C3880">
        <v>3766595</v>
      </c>
      <c r="D3880" t="s">
        <v>2190</v>
      </c>
      <c r="E3880" t="s">
        <v>11226</v>
      </c>
      <c r="F3880" t="s">
        <v>965</v>
      </c>
      <c r="G3880" t="s">
        <v>966</v>
      </c>
      <c r="I3880">
        <v>2008</v>
      </c>
      <c r="J3880">
        <v>7.5</v>
      </c>
    </row>
    <row r="3881" spans="1:10" x14ac:dyDescent="0.3">
      <c r="A3881" t="s">
        <v>2436</v>
      </c>
      <c r="B3881">
        <v>136</v>
      </c>
      <c r="D3881" t="s">
        <v>6894</v>
      </c>
      <c r="E3881" t="s">
        <v>11228</v>
      </c>
      <c r="F3881" t="s">
        <v>20</v>
      </c>
      <c r="G3881" t="s">
        <v>21</v>
      </c>
      <c r="H3881">
        <v>2300000</v>
      </c>
      <c r="I3881">
        <v>1968</v>
      </c>
      <c r="J3881">
        <v>8</v>
      </c>
    </row>
    <row r="3882" spans="1:10" x14ac:dyDescent="0.3">
      <c r="A3882" t="s">
        <v>11230</v>
      </c>
      <c r="B3882">
        <v>113</v>
      </c>
      <c r="D3882" t="s">
        <v>1160</v>
      </c>
      <c r="E3882" t="s">
        <v>11231</v>
      </c>
      <c r="F3882" t="s">
        <v>20</v>
      </c>
      <c r="G3882" t="s">
        <v>21</v>
      </c>
      <c r="H3882">
        <v>3200000</v>
      </c>
      <c r="I3882">
        <v>1962</v>
      </c>
      <c r="J3882">
        <v>8.1</v>
      </c>
    </row>
    <row r="3883" spans="1:10" x14ac:dyDescent="0.3">
      <c r="A3883" t="s">
        <v>11232</v>
      </c>
      <c r="B3883">
        <v>99</v>
      </c>
      <c r="C3883">
        <v>2277396</v>
      </c>
      <c r="D3883" t="s">
        <v>146</v>
      </c>
      <c r="E3883" t="s">
        <v>11234</v>
      </c>
      <c r="F3883" t="s">
        <v>20</v>
      </c>
      <c r="G3883" t="s">
        <v>21</v>
      </c>
      <c r="I3883">
        <v>2009</v>
      </c>
      <c r="J3883">
        <v>7.2</v>
      </c>
    </row>
    <row r="3884" spans="1:10" x14ac:dyDescent="0.3">
      <c r="A3884" t="s">
        <v>11235</v>
      </c>
      <c r="B3884">
        <v>101</v>
      </c>
      <c r="C3884">
        <v>6517198</v>
      </c>
      <c r="D3884" t="s">
        <v>1272</v>
      </c>
      <c r="E3884" t="s">
        <v>11237</v>
      </c>
      <c r="F3884" t="s">
        <v>1800</v>
      </c>
      <c r="G3884" t="s">
        <v>11239</v>
      </c>
      <c r="H3884">
        <v>3000000</v>
      </c>
      <c r="I3884">
        <v>2004</v>
      </c>
      <c r="J3884">
        <v>7.5</v>
      </c>
    </row>
    <row r="3885" spans="1:10" x14ac:dyDescent="0.3">
      <c r="A3885" t="s">
        <v>10904</v>
      </c>
      <c r="B3885">
        <v>105</v>
      </c>
      <c r="C3885">
        <v>5776314</v>
      </c>
      <c r="D3885" t="s">
        <v>936</v>
      </c>
      <c r="E3885" t="s">
        <v>11240</v>
      </c>
      <c r="F3885" t="s">
        <v>20</v>
      </c>
      <c r="G3885" t="s">
        <v>21</v>
      </c>
      <c r="H3885">
        <v>3200000</v>
      </c>
      <c r="I3885">
        <v>2010</v>
      </c>
      <c r="J3885">
        <v>7.2</v>
      </c>
    </row>
    <row r="3886" spans="1:10" x14ac:dyDescent="0.3">
      <c r="A3886" t="s">
        <v>11242</v>
      </c>
      <c r="B3886">
        <v>95</v>
      </c>
      <c r="D3886" t="s">
        <v>11243</v>
      </c>
      <c r="E3886" t="s">
        <v>11244</v>
      </c>
      <c r="F3886" t="s">
        <v>20</v>
      </c>
      <c r="G3886" t="s">
        <v>21</v>
      </c>
      <c r="H3886">
        <v>3200000</v>
      </c>
      <c r="I3886">
        <v>2005</v>
      </c>
      <c r="J3886">
        <v>6.4</v>
      </c>
    </row>
    <row r="3887" spans="1:10" x14ac:dyDescent="0.3">
      <c r="A3887" t="s">
        <v>3282</v>
      </c>
      <c r="B3887">
        <v>109</v>
      </c>
      <c r="C3887">
        <v>141600000</v>
      </c>
      <c r="D3887" t="s">
        <v>1099</v>
      </c>
      <c r="E3887" t="s">
        <v>11245</v>
      </c>
      <c r="F3887" t="s">
        <v>20</v>
      </c>
      <c r="G3887" t="s">
        <v>21</v>
      </c>
      <c r="H3887">
        <v>3000000</v>
      </c>
      <c r="I3887">
        <v>1978</v>
      </c>
      <c r="J3887">
        <v>7.6</v>
      </c>
    </row>
    <row r="3888" spans="1:10" x14ac:dyDescent="0.3">
      <c r="A3888" t="s">
        <v>9651</v>
      </c>
      <c r="B3888">
        <v>110</v>
      </c>
      <c r="C3888">
        <v>51100000</v>
      </c>
      <c r="D3888" t="s">
        <v>30</v>
      </c>
      <c r="E3888" t="s">
        <v>11248</v>
      </c>
      <c r="F3888" t="s">
        <v>20</v>
      </c>
      <c r="G3888" t="s">
        <v>34</v>
      </c>
      <c r="H3888">
        <v>3000000</v>
      </c>
      <c r="I3888">
        <v>1964</v>
      </c>
      <c r="J3888">
        <v>7.8</v>
      </c>
    </row>
    <row r="3889" spans="1:10" x14ac:dyDescent="0.3">
      <c r="A3889" t="s">
        <v>11249</v>
      </c>
      <c r="B3889">
        <v>108</v>
      </c>
      <c r="D3889" t="s">
        <v>2743</v>
      </c>
      <c r="E3889" t="s">
        <v>11250</v>
      </c>
      <c r="F3889" t="s">
        <v>20</v>
      </c>
      <c r="G3889" t="s">
        <v>182</v>
      </c>
      <c r="H3889">
        <v>3200000</v>
      </c>
      <c r="I3889">
        <v>2012</v>
      </c>
      <c r="J3889">
        <v>5.7</v>
      </c>
    </row>
    <row r="3890" spans="1:10" x14ac:dyDescent="0.3">
      <c r="A3890" t="s">
        <v>11252</v>
      </c>
      <c r="B3890">
        <v>118</v>
      </c>
      <c r="D3890" t="s">
        <v>1313</v>
      </c>
      <c r="E3890" t="s">
        <v>11255</v>
      </c>
      <c r="F3890" t="s">
        <v>20</v>
      </c>
      <c r="G3890" t="s">
        <v>21</v>
      </c>
      <c r="H3890">
        <v>3180000</v>
      </c>
      <c r="I3890">
        <v>1946</v>
      </c>
      <c r="J3890">
        <v>8.6</v>
      </c>
    </row>
    <row r="3891" spans="1:10" x14ac:dyDescent="0.3">
      <c r="A3891" t="s">
        <v>3308</v>
      </c>
      <c r="B3891">
        <v>94</v>
      </c>
      <c r="C3891">
        <v>16501785</v>
      </c>
      <c r="D3891" t="s">
        <v>2190</v>
      </c>
      <c r="E3891" t="s">
        <v>11256</v>
      </c>
      <c r="F3891" t="s">
        <v>20</v>
      </c>
      <c r="G3891" t="s">
        <v>34</v>
      </c>
      <c r="H3891">
        <v>3500000</v>
      </c>
      <c r="I3891">
        <v>1996</v>
      </c>
      <c r="J3891">
        <v>8.1999999999999993</v>
      </c>
    </row>
    <row r="3892" spans="1:10" x14ac:dyDescent="0.3">
      <c r="A3892" t="s">
        <v>3182</v>
      </c>
      <c r="B3892">
        <v>115</v>
      </c>
      <c r="C3892">
        <v>38168022</v>
      </c>
      <c r="D3892" t="s">
        <v>10279</v>
      </c>
      <c r="E3892" t="s">
        <v>11257</v>
      </c>
      <c r="F3892" t="s">
        <v>20</v>
      </c>
      <c r="G3892" t="s">
        <v>21</v>
      </c>
      <c r="H3892">
        <v>3000000</v>
      </c>
      <c r="I3892">
        <v>2000</v>
      </c>
      <c r="J3892">
        <v>6.6</v>
      </c>
    </row>
    <row r="3893" spans="1:10" x14ac:dyDescent="0.3">
      <c r="A3893" t="s">
        <v>11258</v>
      </c>
      <c r="B3893">
        <v>98</v>
      </c>
      <c r="C3893">
        <v>84749884</v>
      </c>
      <c r="D3893" t="s">
        <v>3960</v>
      </c>
      <c r="E3893" t="s">
        <v>11259</v>
      </c>
      <c r="F3893" t="s">
        <v>20</v>
      </c>
      <c r="G3893" t="s">
        <v>21</v>
      </c>
      <c r="H3893">
        <v>3000000</v>
      </c>
      <c r="I3893">
        <v>2010</v>
      </c>
      <c r="J3893">
        <v>5.7</v>
      </c>
    </row>
    <row r="3894" spans="1:10" x14ac:dyDescent="0.3">
      <c r="A3894" t="s">
        <v>4375</v>
      </c>
      <c r="B3894">
        <v>91</v>
      </c>
      <c r="C3894">
        <v>24788807</v>
      </c>
      <c r="D3894" t="s">
        <v>1099</v>
      </c>
      <c r="E3894" t="s">
        <v>11261</v>
      </c>
      <c r="F3894" t="s">
        <v>20</v>
      </c>
      <c r="G3894" t="s">
        <v>34</v>
      </c>
      <c r="H3894">
        <v>3000000</v>
      </c>
      <c r="I3894">
        <v>1998</v>
      </c>
      <c r="J3894">
        <v>7.4</v>
      </c>
    </row>
    <row r="3895" spans="1:10" x14ac:dyDescent="0.3">
      <c r="A3895" t="s">
        <v>2429</v>
      </c>
      <c r="B3895">
        <v>120</v>
      </c>
      <c r="C3895">
        <v>21244913</v>
      </c>
      <c r="D3895" t="s">
        <v>11262</v>
      </c>
      <c r="E3895" t="s">
        <v>11263</v>
      </c>
      <c r="F3895" t="s">
        <v>20</v>
      </c>
      <c r="G3895" t="s">
        <v>520</v>
      </c>
      <c r="H3895">
        <v>4000000</v>
      </c>
      <c r="I3895">
        <v>2002</v>
      </c>
      <c r="J3895">
        <v>8</v>
      </c>
    </row>
    <row r="3896" spans="1:10" x14ac:dyDescent="0.3">
      <c r="A3896" t="s">
        <v>1274</v>
      </c>
      <c r="B3896">
        <v>109</v>
      </c>
      <c r="C3896">
        <v>377420</v>
      </c>
      <c r="D3896" t="s">
        <v>2190</v>
      </c>
      <c r="E3896" t="s">
        <v>11265</v>
      </c>
      <c r="F3896" t="s">
        <v>1279</v>
      </c>
      <c r="G3896" t="s">
        <v>601</v>
      </c>
      <c r="I3896">
        <v>2014</v>
      </c>
      <c r="J3896">
        <v>7.3</v>
      </c>
    </row>
    <row r="3897" spans="1:10" x14ac:dyDescent="0.3">
      <c r="A3897" t="s">
        <v>11266</v>
      </c>
      <c r="B3897">
        <v>87</v>
      </c>
      <c r="C3897">
        <v>30000000</v>
      </c>
      <c r="D3897" t="s">
        <v>4536</v>
      </c>
      <c r="E3897" t="s">
        <v>11268</v>
      </c>
      <c r="F3897" t="s">
        <v>20</v>
      </c>
      <c r="G3897" t="s">
        <v>21</v>
      </c>
      <c r="H3897">
        <v>2200000</v>
      </c>
      <c r="I3897">
        <v>1985</v>
      </c>
      <c r="J3897">
        <v>5.4</v>
      </c>
    </row>
    <row r="3898" spans="1:10" x14ac:dyDescent="0.3">
      <c r="A3898" t="s">
        <v>7457</v>
      </c>
      <c r="B3898">
        <v>117</v>
      </c>
      <c r="C3898">
        <v>20966644</v>
      </c>
      <c r="D3898" t="s">
        <v>146</v>
      </c>
      <c r="E3898" t="s">
        <v>11269</v>
      </c>
      <c r="F3898" t="s">
        <v>20</v>
      </c>
      <c r="G3898" t="s">
        <v>34</v>
      </c>
      <c r="H3898">
        <v>3000000</v>
      </c>
      <c r="I3898">
        <v>1985</v>
      </c>
      <c r="J3898">
        <v>7.4</v>
      </c>
    </row>
    <row r="3899" spans="1:10" x14ac:dyDescent="0.3">
      <c r="A3899" t="s">
        <v>8711</v>
      </c>
      <c r="B3899">
        <v>85</v>
      </c>
      <c r="C3899">
        <v>64423650</v>
      </c>
      <c r="D3899" t="s">
        <v>2743</v>
      </c>
      <c r="E3899" t="s">
        <v>11271</v>
      </c>
      <c r="F3899" t="s">
        <v>20</v>
      </c>
      <c r="G3899" t="s">
        <v>21</v>
      </c>
      <c r="H3899">
        <v>3000000</v>
      </c>
      <c r="I3899">
        <v>2013</v>
      </c>
      <c r="J3899">
        <v>5.7</v>
      </c>
    </row>
    <row r="3900" spans="1:10" x14ac:dyDescent="0.3">
      <c r="A3900" t="s">
        <v>1739</v>
      </c>
      <c r="B3900">
        <v>110</v>
      </c>
      <c r="C3900">
        <v>48056940</v>
      </c>
      <c r="D3900" t="s">
        <v>3197</v>
      </c>
      <c r="E3900" t="s">
        <v>11274</v>
      </c>
      <c r="F3900" t="s">
        <v>20</v>
      </c>
      <c r="G3900" t="s">
        <v>21</v>
      </c>
      <c r="H3900">
        <v>3000000</v>
      </c>
      <c r="I3900">
        <v>2012</v>
      </c>
      <c r="J3900">
        <v>6.8</v>
      </c>
    </row>
    <row r="3901" spans="1:10" x14ac:dyDescent="0.3">
      <c r="A3901" t="s">
        <v>7747</v>
      </c>
      <c r="B3901">
        <v>113</v>
      </c>
      <c r="C3901">
        <v>19184015</v>
      </c>
      <c r="D3901" t="s">
        <v>11276</v>
      </c>
      <c r="E3901" t="s">
        <v>11277</v>
      </c>
      <c r="F3901" t="s">
        <v>20</v>
      </c>
      <c r="G3901" t="s">
        <v>21</v>
      </c>
      <c r="H3901">
        <v>3000000</v>
      </c>
      <c r="I3901">
        <v>2002</v>
      </c>
      <c r="J3901">
        <v>5.4</v>
      </c>
    </row>
    <row r="3902" spans="1:10" x14ac:dyDescent="0.3">
      <c r="A3902" t="s">
        <v>11089</v>
      </c>
      <c r="B3902">
        <v>108</v>
      </c>
      <c r="D3902" t="s">
        <v>146</v>
      </c>
      <c r="E3902" t="s">
        <v>11280</v>
      </c>
      <c r="F3902" t="s">
        <v>20</v>
      </c>
      <c r="G3902" t="s">
        <v>21</v>
      </c>
      <c r="H3902">
        <v>3000000</v>
      </c>
      <c r="I3902">
        <v>1958</v>
      </c>
      <c r="J3902">
        <v>8.1</v>
      </c>
    </row>
    <row r="3903" spans="1:10" x14ac:dyDescent="0.3">
      <c r="A3903" t="s">
        <v>11282</v>
      </c>
      <c r="B3903">
        <v>95</v>
      </c>
      <c r="D3903" t="s">
        <v>48</v>
      </c>
      <c r="E3903" t="s">
        <v>11285</v>
      </c>
      <c r="F3903" t="s">
        <v>20</v>
      </c>
      <c r="G3903" t="s">
        <v>21</v>
      </c>
      <c r="H3903">
        <v>3000000</v>
      </c>
      <c r="I3903">
        <v>1970</v>
      </c>
      <c r="J3903">
        <v>6.1</v>
      </c>
    </row>
    <row r="3904" spans="1:10" x14ac:dyDescent="0.3">
      <c r="A3904" t="s">
        <v>4394</v>
      </c>
      <c r="B3904">
        <v>98</v>
      </c>
      <c r="C3904">
        <v>24629916</v>
      </c>
      <c r="D3904" t="s">
        <v>4559</v>
      </c>
      <c r="E3904" t="s">
        <v>11287</v>
      </c>
      <c r="F3904" t="s">
        <v>20</v>
      </c>
      <c r="G3904" t="s">
        <v>21</v>
      </c>
      <c r="H3904">
        <v>3000000</v>
      </c>
      <c r="I3904">
        <v>1997</v>
      </c>
      <c r="J3904">
        <v>5.0999999999999996</v>
      </c>
    </row>
    <row r="3905" spans="1:10" x14ac:dyDescent="0.3">
      <c r="A3905" t="s">
        <v>11288</v>
      </c>
      <c r="B3905">
        <v>93</v>
      </c>
      <c r="D3905" t="s">
        <v>1415</v>
      </c>
      <c r="E3905" t="s">
        <v>11291</v>
      </c>
      <c r="F3905" t="s">
        <v>460</v>
      </c>
      <c r="G3905" t="s">
        <v>461</v>
      </c>
      <c r="H3905">
        <v>16000000</v>
      </c>
      <c r="I3905">
        <v>2000</v>
      </c>
      <c r="J3905">
        <v>5.6</v>
      </c>
    </row>
    <row r="3906" spans="1:10" x14ac:dyDescent="0.3">
      <c r="A3906" t="s">
        <v>11293</v>
      </c>
      <c r="B3906">
        <v>86</v>
      </c>
      <c r="C3906">
        <v>19472057</v>
      </c>
      <c r="D3906" t="s">
        <v>3456</v>
      </c>
      <c r="E3906" t="s">
        <v>11295</v>
      </c>
      <c r="F3906" t="s">
        <v>20</v>
      </c>
      <c r="G3906" t="s">
        <v>21</v>
      </c>
      <c r="H3906">
        <v>3000000</v>
      </c>
      <c r="I3906">
        <v>1986</v>
      </c>
      <c r="J3906">
        <v>5.9</v>
      </c>
    </row>
    <row r="3907" spans="1:10" x14ac:dyDescent="0.3">
      <c r="A3907" t="s">
        <v>5480</v>
      </c>
      <c r="B3907">
        <v>161</v>
      </c>
      <c r="C3907">
        <v>27200000</v>
      </c>
      <c r="D3907" t="s">
        <v>2139</v>
      </c>
      <c r="E3907" t="s">
        <v>11298</v>
      </c>
      <c r="F3907" t="s">
        <v>20</v>
      </c>
      <c r="G3907" t="s">
        <v>34</v>
      </c>
      <c r="H3907">
        <v>3000000</v>
      </c>
      <c r="I3907">
        <v>1957</v>
      </c>
      <c r="J3907">
        <v>8.1999999999999993</v>
      </c>
    </row>
    <row r="3908" spans="1:10" x14ac:dyDescent="0.3">
      <c r="A3908" t="s">
        <v>3393</v>
      </c>
      <c r="B3908">
        <v>100</v>
      </c>
      <c r="C3908">
        <v>15369573</v>
      </c>
      <c r="D3908" t="s">
        <v>1232</v>
      </c>
      <c r="E3908" t="s">
        <v>11299</v>
      </c>
      <c r="F3908" t="s">
        <v>20</v>
      </c>
      <c r="G3908" t="s">
        <v>21</v>
      </c>
      <c r="H3908">
        <v>3000000</v>
      </c>
      <c r="I3908">
        <v>1990</v>
      </c>
      <c r="J3908">
        <v>5.3</v>
      </c>
    </row>
    <row r="3909" spans="1:10" x14ac:dyDescent="0.3">
      <c r="A3909" t="s">
        <v>6584</v>
      </c>
      <c r="B3909">
        <v>120</v>
      </c>
      <c r="D3909" t="s">
        <v>11301</v>
      </c>
      <c r="E3909" t="s">
        <v>11302</v>
      </c>
      <c r="F3909" t="s">
        <v>20</v>
      </c>
      <c r="G3909" t="s">
        <v>21</v>
      </c>
      <c r="H3909">
        <v>4490375</v>
      </c>
      <c r="I3909">
        <v>1976</v>
      </c>
      <c r="J3909">
        <v>6.8</v>
      </c>
    </row>
    <row r="3910" spans="1:10" x14ac:dyDescent="0.3">
      <c r="A3910" t="s">
        <v>10836</v>
      </c>
      <c r="B3910">
        <v>125</v>
      </c>
      <c r="D3910" t="s">
        <v>936</v>
      </c>
      <c r="E3910" t="s">
        <v>11304</v>
      </c>
      <c r="F3910" t="s">
        <v>20</v>
      </c>
      <c r="G3910" t="s">
        <v>21</v>
      </c>
      <c r="H3910">
        <v>3000000</v>
      </c>
      <c r="I3910">
        <v>1960</v>
      </c>
      <c r="J3910">
        <v>8.3000000000000007</v>
      </c>
    </row>
    <row r="3911" spans="1:10" x14ac:dyDescent="0.3">
      <c r="A3911" t="s">
        <v>11306</v>
      </c>
      <c r="B3911">
        <v>91</v>
      </c>
      <c r="C3911">
        <v>15935068</v>
      </c>
      <c r="D3911" t="s">
        <v>5870</v>
      </c>
      <c r="E3911" t="s">
        <v>11308</v>
      </c>
      <c r="F3911" t="s">
        <v>20</v>
      </c>
      <c r="G3911" t="s">
        <v>21</v>
      </c>
      <c r="H3911">
        <v>2500000</v>
      </c>
      <c r="I3911">
        <v>1993</v>
      </c>
      <c r="J3911">
        <v>4.3</v>
      </c>
    </row>
    <row r="3912" spans="1:10" x14ac:dyDescent="0.3">
      <c r="A3912" t="s">
        <v>6584</v>
      </c>
      <c r="B3912">
        <v>128</v>
      </c>
      <c r="D3912" t="s">
        <v>6241</v>
      </c>
      <c r="E3912" t="s">
        <v>11312</v>
      </c>
      <c r="F3912" t="s">
        <v>20</v>
      </c>
      <c r="G3912" t="s">
        <v>21</v>
      </c>
      <c r="H3912">
        <v>6000000</v>
      </c>
      <c r="I3912">
        <v>1966</v>
      </c>
      <c r="J3912">
        <v>6.7</v>
      </c>
    </row>
    <row r="3913" spans="1:10" x14ac:dyDescent="0.3">
      <c r="A3913" t="s">
        <v>1024</v>
      </c>
      <c r="B3913">
        <v>100</v>
      </c>
      <c r="C3913">
        <v>11694528</v>
      </c>
      <c r="D3913" t="s">
        <v>11314</v>
      </c>
      <c r="E3913" t="s">
        <v>11315</v>
      </c>
      <c r="F3913" t="s">
        <v>20</v>
      </c>
      <c r="G3913" t="s">
        <v>21</v>
      </c>
      <c r="H3913">
        <v>3000000</v>
      </c>
      <c r="I3913">
        <v>2005</v>
      </c>
      <c r="J3913">
        <v>7.2</v>
      </c>
    </row>
    <row r="3914" spans="1:10" x14ac:dyDescent="0.3">
      <c r="A3914" t="s">
        <v>11317</v>
      </c>
      <c r="B3914">
        <v>84</v>
      </c>
      <c r="C3914">
        <v>229094</v>
      </c>
      <c r="D3914" t="s">
        <v>8819</v>
      </c>
      <c r="E3914" t="s">
        <v>11318</v>
      </c>
      <c r="F3914" t="s">
        <v>20</v>
      </c>
      <c r="G3914" t="s">
        <v>34</v>
      </c>
      <c r="I3914">
        <v>2015</v>
      </c>
      <c r="J3914">
        <v>6.9</v>
      </c>
    </row>
    <row r="3915" spans="1:10" x14ac:dyDescent="0.3">
      <c r="A3915" t="s">
        <v>8754</v>
      </c>
      <c r="B3915">
        <v>97</v>
      </c>
      <c r="D3915" t="s">
        <v>3436</v>
      </c>
      <c r="E3915" t="s">
        <v>11320</v>
      </c>
      <c r="F3915" t="s">
        <v>20</v>
      </c>
      <c r="G3915" t="s">
        <v>21</v>
      </c>
      <c r="H3915">
        <v>3000000</v>
      </c>
      <c r="I3915">
        <v>1985</v>
      </c>
      <c r="J3915">
        <v>6.6</v>
      </c>
    </row>
    <row r="3916" spans="1:10" x14ac:dyDescent="0.3">
      <c r="A3916" t="s">
        <v>11322</v>
      </c>
      <c r="B3916">
        <v>84</v>
      </c>
      <c r="C3916">
        <v>10017041</v>
      </c>
      <c r="D3916" t="s">
        <v>1151</v>
      </c>
      <c r="E3916" t="s">
        <v>11323</v>
      </c>
      <c r="F3916" t="s">
        <v>20</v>
      </c>
      <c r="G3916" t="s">
        <v>21</v>
      </c>
      <c r="H3916">
        <v>3000000</v>
      </c>
      <c r="I3916">
        <v>2009</v>
      </c>
      <c r="J3916">
        <v>5.9</v>
      </c>
    </row>
    <row r="3917" spans="1:10" x14ac:dyDescent="0.3">
      <c r="A3917" t="s">
        <v>11089</v>
      </c>
      <c r="B3917">
        <v>146</v>
      </c>
      <c r="D3917" t="s">
        <v>2190</v>
      </c>
      <c r="E3917" t="s">
        <v>11324</v>
      </c>
      <c r="F3917" t="s">
        <v>20</v>
      </c>
      <c r="G3917" t="s">
        <v>21</v>
      </c>
      <c r="H3917">
        <v>3000000</v>
      </c>
      <c r="I3917">
        <v>1960</v>
      </c>
      <c r="J3917">
        <v>7.9</v>
      </c>
    </row>
    <row r="3918" spans="1:10" x14ac:dyDescent="0.3">
      <c r="A3918" t="s">
        <v>9117</v>
      </c>
      <c r="B3918">
        <v>186</v>
      </c>
      <c r="D3918" t="s">
        <v>2183</v>
      </c>
      <c r="E3918" t="s">
        <v>11326</v>
      </c>
      <c r="F3918" t="s">
        <v>20</v>
      </c>
      <c r="G3918" t="s">
        <v>21</v>
      </c>
      <c r="H3918">
        <v>3000000</v>
      </c>
      <c r="I3918">
        <v>1961</v>
      </c>
      <c r="J3918">
        <v>8.3000000000000007</v>
      </c>
    </row>
    <row r="3919" spans="1:10" x14ac:dyDescent="0.3">
      <c r="A3919" t="s">
        <v>7747</v>
      </c>
      <c r="B3919">
        <v>94</v>
      </c>
      <c r="C3919">
        <v>9016377</v>
      </c>
      <c r="D3919" t="s">
        <v>1099</v>
      </c>
      <c r="E3919" t="s">
        <v>11328</v>
      </c>
      <c r="F3919" t="s">
        <v>20</v>
      </c>
      <c r="G3919" t="s">
        <v>21</v>
      </c>
      <c r="I3919">
        <v>1999</v>
      </c>
      <c r="J3919">
        <v>5.2</v>
      </c>
    </row>
    <row r="3920" spans="1:10" x14ac:dyDescent="0.3">
      <c r="A3920" t="s">
        <v>11334</v>
      </c>
      <c r="B3920">
        <v>126</v>
      </c>
      <c r="D3920" t="s">
        <v>11336</v>
      </c>
      <c r="E3920" t="s">
        <v>11337</v>
      </c>
      <c r="F3920" t="s">
        <v>20</v>
      </c>
      <c r="G3920" t="s">
        <v>21</v>
      </c>
      <c r="H3920">
        <v>3000000</v>
      </c>
      <c r="I3920">
        <v>1948</v>
      </c>
      <c r="J3920">
        <v>7.8</v>
      </c>
    </row>
    <row r="3921" spans="1:10" x14ac:dyDescent="0.3">
      <c r="A3921" t="s">
        <v>11338</v>
      </c>
      <c r="B3921">
        <v>99</v>
      </c>
      <c r="C3921">
        <v>7059537</v>
      </c>
      <c r="D3921" t="s">
        <v>1099</v>
      </c>
      <c r="E3921" t="s">
        <v>11339</v>
      </c>
      <c r="F3921" t="s">
        <v>20</v>
      </c>
      <c r="G3921" t="s">
        <v>21</v>
      </c>
      <c r="H3921">
        <v>3000000</v>
      </c>
      <c r="I3921">
        <v>2006</v>
      </c>
      <c r="J3921">
        <v>3</v>
      </c>
    </row>
    <row r="3922" spans="1:10" x14ac:dyDescent="0.3">
      <c r="A3922" t="s">
        <v>5537</v>
      </c>
      <c r="B3922">
        <v>109</v>
      </c>
      <c r="C3922">
        <v>8114507</v>
      </c>
      <c r="D3922" t="s">
        <v>146</v>
      </c>
      <c r="E3922" t="s">
        <v>11343</v>
      </c>
      <c r="F3922" t="s">
        <v>20</v>
      </c>
      <c r="G3922" t="s">
        <v>21</v>
      </c>
      <c r="H3922">
        <v>3000000</v>
      </c>
      <c r="I3922">
        <v>2013</v>
      </c>
      <c r="J3922">
        <v>7.9</v>
      </c>
    </row>
    <row r="3923" spans="1:10" x14ac:dyDescent="0.3">
      <c r="A3923" t="s">
        <v>11345</v>
      </c>
      <c r="B3923">
        <v>95</v>
      </c>
      <c r="C3923">
        <v>7888703</v>
      </c>
      <c r="D3923" t="s">
        <v>1806</v>
      </c>
      <c r="E3923" t="s">
        <v>11348</v>
      </c>
      <c r="F3923" t="s">
        <v>20</v>
      </c>
      <c r="G3923" t="s">
        <v>21</v>
      </c>
      <c r="H3923">
        <v>3000000</v>
      </c>
      <c r="I3923">
        <v>1987</v>
      </c>
      <c r="J3923">
        <v>3.2</v>
      </c>
    </row>
    <row r="3924" spans="1:10" x14ac:dyDescent="0.3">
      <c r="A3924" t="s">
        <v>10416</v>
      </c>
      <c r="B3924">
        <v>97</v>
      </c>
      <c r="C3924">
        <v>7282851</v>
      </c>
      <c r="D3924" t="s">
        <v>2734</v>
      </c>
      <c r="E3924" t="s">
        <v>11351</v>
      </c>
      <c r="F3924" t="s">
        <v>20</v>
      </c>
      <c r="G3924" t="s">
        <v>21</v>
      </c>
      <c r="H3924">
        <v>3000000</v>
      </c>
      <c r="I3924">
        <v>1988</v>
      </c>
      <c r="J3924">
        <v>6.5</v>
      </c>
    </row>
    <row r="3925" spans="1:10" x14ac:dyDescent="0.3">
      <c r="A3925" t="s">
        <v>8754</v>
      </c>
      <c r="B3925">
        <v>94</v>
      </c>
      <c r="C3925">
        <v>6879730</v>
      </c>
      <c r="D3925" t="s">
        <v>2190</v>
      </c>
      <c r="E3925" t="s">
        <v>11353</v>
      </c>
      <c r="F3925" t="s">
        <v>20</v>
      </c>
      <c r="G3925" t="s">
        <v>21</v>
      </c>
      <c r="I3925">
        <v>2004</v>
      </c>
      <c r="J3925">
        <v>6.9</v>
      </c>
    </row>
    <row r="3926" spans="1:10" x14ac:dyDescent="0.3">
      <c r="A3926" t="s">
        <v>11355</v>
      </c>
      <c r="B3926">
        <v>90</v>
      </c>
      <c r="C3926">
        <v>5844929</v>
      </c>
      <c r="D3926" t="s">
        <v>1649</v>
      </c>
      <c r="E3926" t="s">
        <v>11356</v>
      </c>
      <c r="F3926" t="s">
        <v>20</v>
      </c>
      <c r="G3926" t="s">
        <v>21</v>
      </c>
      <c r="H3926">
        <v>3000000</v>
      </c>
      <c r="I3926">
        <v>2002</v>
      </c>
      <c r="J3926">
        <v>7</v>
      </c>
    </row>
    <row r="3927" spans="1:10" x14ac:dyDescent="0.3">
      <c r="A3927" t="s">
        <v>3491</v>
      </c>
      <c r="B3927">
        <v>117</v>
      </c>
      <c r="C3927">
        <v>3222857</v>
      </c>
      <c r="D3927" t="s">
        <v>146</v>
      </c>
      <c r="E3927" t="s">
        <v>11360</v>
      </c>
      <c r="F3927" t="s">
        <v>3497</v>
      </c>
      <c r="G3927" t="s">
        <v>182</v>
      </c>
      <c r="I3927">
        <v>2005</v>
      </c>
      <c r="J3927">
        <v>7.8</v>
      </c>
    </row>
    <row r="3928" spans="1:10" x14ac:dyDescent="0.3">
      <c r="A3928" t="s">
        <v>11362</v>
      </c>
      <c r="B3928">
        <v>96</v>
      </c>
      <c r="C3928">
        <v>4170647</v>
      </c>
      <c r="D3928" t="s">
        <v>1649</v>
      </c>
      <c r="E3928" t="s">
        <v>11363</v>
      </c>
      <c r="F3928" t="s">
        <v>20</v>
      </c>
      <c r="G3928" t="s">
        <v>34</v>
      </c>
      <c r="H3928">
        <v>1900000</v>
      </c>
      <c r="I3928">
        <v>1999</v>
      </c>
      <c r="J3928">
        <v>6.9</v>
      </c>
    </row>
    <row r="3929" spans="1:10" x14ac:dyDescent="0.3">
      <c r="A3929" t="s">
        <v>11364</v>
      </c>
      <c r="B3929">
        <v>82</v>
      </c>
      <c r="C3929">
        <v>4142507</v>
      </c>
      <c r="D3929" t="s">
        <v>1106</v>
      </c>
      <c r="E3929" t="s">
        <v>11366</v>
      </c>
      <c r="F3929" t="s">
        <v>20</v>
      </c>
      <c r="G3929" t="s">
        <v>21</v>
      </c>
      <c r="H3929">
        <v>3000000</v>
      </c>
      <c r="I3929">
        <v>2000</v>
      </c>
      <c r="J3929">
        <v>4.4000000000000004</v>
      </c>
    </row>
    <row r="3930" spans="1:10" x14ac:dyDescent="0.3">
      <c r="A3930" t="s">
        <v>6180</v>
      </c>
      <c r="B3930">
        <v>109</v>
      </c>
      <c r="C3930">
        <v>4109095</v>
      </c>
      <c r="D3930" t="s">
        <v>11368</v>
      </c>
      <c r="E3930" t="s">
        <v>11369</v>
      </c>
      <c r="F3930" t="s">
        <v>20</v>
      </c>
      <c r="G3930" t="s">
        <v>21</v>
      </c>
      <c r="H3930">
        <v>3000000</v>
      </c>
      <c r="I3930">
        <v>1996</v>
      </c>
      <c r="J3930">
        <v>6</v>
      </c>
    </row>
    <row r="3931" spans="1:10" x14ac:dyDescent="0.3">
      <c r="A3931" t="s">
        <v>9448</v>
      </c>
      <c r="B3931">
        <v>90</v>
      </c>
      <c r="C3931">
        <v>4033268</v>
      </c>
      <c r="D3931" t="s">
        <v>1649</v>
      </c>
      <c r="E3931" t="s">
        <v>11370</v>
      </c>
      <c r="F3931" t="s">
        <v>20</v>
      </c>
      <c r="G3931" t="s">
        <v>21</v>
      </c>
      <c r="I3931">
        <v>2010</v>
      </c>
      <c r="J3931">
        <v>6.6</v>
      </c>
    </row>
    <row r="3932" spans="1:10" x14ac:dyDescent="0.3">
      <c r="A3932" t="s">
        <v>11372</v>
      </c>
      <c r="B3932">
        <v>89</v>
      </c>
      <c r="D3932" t="s">
        <v>11374</v>
      </c>
      <c r="E3932" t="s">
        <v>11376</v>
      </c>
      <c r="F3932" t="s">
        <v>20</v>
      </c>
      <c r="G3932" t="s">
        <v>21</v>
      </c>
      <c r="H3932">
        <v>3000000</v>
      </c>
      <c r="I3932">
        <v>1971</v>
      </c>
      <c r="J3932">
        <v>7.8</v>
      </c>
    </row>
    <row r="3933" spans="1:10" x14ac:dyDescent="0.3">
      <c r="A3933" t="s">
        <v>11378</v>
      </c>
      <c r="B3933">
        <v>98</v>
      </c>
      <c r="C3933">
        <v>3902679</v>
      </c>
      <c r="D3933" t="s">
        <v>4536</v>
      </c>
      <c r="E3933" t="s">
        <v>11379</v>
      </c>
      <c r="F3933" t="s">
        <v>20</v>
      </c>
      <c r="G3933" t="s">
        <v>21</v>
      </c>
      <c r="H3933">
        <v>3000000</v>
      </c>
      <c r="I3933">
        <v>1993</v>
      </c>
      <c r="J3933">
        <v>5.3</v>
      </c>
    </row>
    <row r="3934" spans="1:10" x14ac:dyDescent="0.3">
      <c r="A3934" t="s">
        <v>11381</v>
      </c>
      <c r="B3934">
        <v>95</v>
      </c>
      <c r="C3934">
        <v>3559990</v>
      </c>
      <c r="D3934" t="s">
        <v>678</v>
      </c>
      <c r="E3934" t="s">
        <v>11383</v>
      </c>
      <c r="F3934" t="s">
        <v>20</v>
      </c>
      <c r="G3934" t="s">
        <v>21</v>
      </c>
      <c r="H3934">
        <v>3000000</v>
      </c>
      <c r="I3934">
        <v>1997</v>
      </c>
      <c r="J3934">
        <v>5.3</v>
      </c>
    </row>
    <row r="3935" spans="1:10" x14ac:dyDescent="0.3">
      <c r="A3935" t="s">
        <v>3109</v>
      </c>
      <c r="B3935">
        <v>94</v>
      </c>
      <c r="D3935" t="s">
        <v>146</v>
      </c>
      <c r="E3935" t="s">
        <v>11385</v>
      </c>
      <c r="F3935" t="s">
        <v>20</v>
      </c>
      <c r="G3935" t="s">
        <v>21</v>
      </c>
      <c r="H3935">
        <v>3000000</v>
      </c>
      <c r="I3935">
        <v>1978</v>
      </c>
      <c r="J3935">
        <v>8</v>
      </c>
    </row>
    <row r="3936" spans="1:10" x14ac:dyDescent="0.3">
      <c r="A3936" t="s">
        <v>11387</v>
      </c>
      <c r="B3936">
        <v>104</v>
      </c>
      <c r="C3936">
        <v>3287435</v>
      </c>
      <c r="D3936" t="s">
        <v>2190</v>
      </c>
      <c r="E3936" t="s">
        <v>11388</v>
      </c>
      <c r="F3936" t="s">
        <v>20</v>
      </c>
      <c r="G3936" t="s">
        <v>21</v>
      </c>
      <c r="H3936">
        <v>4500000</v>
      </c>
      <c r="I3936">
        <v>2001</v>
      </c>
      <c r="J3936">
        <v>7.1</v>
      </c>
    </row>
    <row r="3937" spans="1:10" x14ac:dyDescent="0.3">
      <c r="A3937" t="s">
        <v>11389</v>
      </c>
      <c r="B3937">
        <v>87</v>
      </c>
      <c r="C3937">
        <v>3071947</v>
      </c>
      <c r="D3937" t="s">
        <v>3707</v>
      </c>
      <c r="E3937" t="s">
        <v>11390</v>
      </c>
      <c r="F3937" t="s">
        <v>20</v>
      </c>
      <c r="G3937" t="s">
        <v>21</v>
      </c>
      <c r="H3937">
        <v>3500000</v>
      </c>
      <c r="I3937">
        <v>1999</v>
      </c>
      <c r="J3937">
        <v>5.4</v>
      </c>
    </row>
    <row r="3938" spans="1:10" x14ac:dyDescent="0.3">
      <c r="A3938" t="s">
        <v>7979</v>
      </c>
      <c r="B3938">
        <v>108</v>
      </c>
      <c r="C3938">
        <v>2961991</v>
      </c>
      <c r="D3938" t="s">
        <v>1017</v>
      </c>
      <c r="E3938" t="s">
        <v>11392</v>
      </c>
      <c r="F3938" t="s">
        <v>20</v>
      </c>
      <c r="G3938" t="s">
        <v>21</v>
      </c>
      <c r="H3938">
        <v>3300000</v>
      </c>
      <c r="I3938">
        <v>1996</v>
      </c>
      <c r="J3938">
        <v>6.9</v>
      </c>
    </row>
    <row r="3939" spans="1:10" x14ac:dyDescent="0.3">
      <c r="A3939" t="s">
        <v>8938</v>
      </c>
      <c r="B3939">
        <v>86</v>
      </c>
      <c r="C3939">
        <v>4063238</v>
      </c>
      <c r="D3939" t="s">
        <v>936</v>
      </c>
      <c r="E3939" t="s">
        <v>11395</v>
      </c>
      <c r="F3939" t="s">
        <v>20</v>
      </c>
      <c r="G3939" t="s">
        <v>21</v>
      </c>
      <c r="I3939">
        <v>2012</v>
      </c>
      <c r="J3939">
        <v>7.4</v>
      </c>
    </row>
    <row r="3940" spans="1:10" x14ac:dyDescent="0.3">
      <c r="A3940" t="s">
        <v>551</v>
      </c>
      <c r="B3940">
        <v>94</v>
      </c>
      <c r="C3940">
        <v>2912363</v>
      </c>
      <c r="D3940" t="s">
        <v>1272</v>
      </c>
      <c r="E3940" t="s">
        <v>11397</v>
      </c>
      <c r="F3940" t="s">
        <v>7479</v>
      </c>
      <c r="G3940" t="s">
        <v>34</v>
      </c>
      <c r="H3940">
        <v>3000000</v>
      </c>
      <c r="I3940">
        <v>2005</v>
      </c>
      <c r="J3940">
        <v>7.3</v>
      </c>
    </row>
    <row r="3941" spans="1:10" x14ac:dyDescent="0.3">
      <c r="A3941" t="s">
        <v>10735</v>
      </c>
      <c r="B3941">
        <v>134</v>
      </c>
      <c r="C3941">
        <v>3000000</v>
      </c>
      <c r="D3941" t="s">
        <v>1649</v>
      </c>
      <c r="E3941" t="s">
        <v>11399</v>
      </c>
      <c r="F3941" t="s">
        <v>20</v>
      </c>
      <c r="G3941" t="s">
        <v>21</v>
      </c>
      <c r="H3941">
        <v>3000000</v>
      </c>
      <c r="I3941">
        <v>1998</v>
      </c>
      <c r="J3941">
        <v>7.8</v>
      </c>
    </row>
    <row r="3942" spans="1:10" x14ac:dyDescent="0.3">
      <c r="A3942" t="s">
        <v>6083</v>
      </c>
      <c r="B3942">
        <v>89</v>
      </c>
      <c r="C3942">
        <v>2223990</v>
      </c>
      <c r="D3942" t="s">
        <v>10279</v>
      </c>
      <c r="E3942" t="s">
        <v>11401</v>
      </c>
      <c r="F3942" t="s">
        <v>20</v>
      </c>
      <c r="G3942" t="s">
        <v>21</v>
      </c>
      <c r="H3942">
        <v>3000000</v>
      </c>
      <c r="I3942">
        <v>2003</v>
      </c>
      <c r="J3942">
        <v>6.6</v>
      </c>
    </row>
    <row r="3943" spans="1:10" x14ac:dyDescent="0.3">
      <c r="A3943" t="s">
        <v>4390</v>
      </c>
      <c r="B3943">
        <v>102</v>
      </c>
      <c r="C3943">
        <v>1821983</v>
      </c>
      <c r="D3943" t="s">
        <v>11403</v>
      </c>
      <c r="E3943" t="s">
        <v>11404</v>
      </c>
      <c r="F3943" t="s">
        <v>20</v>
      </c>
      <c r="G3943" t="s">
        <v>21</v>
      </c>
      <c r="H3943">
        <v>3000000</v>
      </c>
      <c r="I3943">
        <v>2014</v>
      </c>
      <c r="J3943">
        <v>5.4</v>
      </c>
    </row>
    <row r="3944" spans="1:10" x14ac:dyDescent="0.3">
      <c r="A3944" t="s">
        <v>8444</v>
      </c>
      <c r="B3944">
        <v>120</v>
      </c>
      <c r="C3944">
        <v>2181290</v>
      </c>
      <c r="D3944" t="s">
        <v>1265</v>
      </c>
      <c r="E3944" t="s">
        <v>11406</v>
      </c>
      <c r="F3944" t="s">
        <v>7537</v>
      </c>
      <c r="G3944" t="s">
        <v>3548</v>
      </c>
      <c r="H3944">
        <v>3000000</v>
      </c>
      <c r="I3944">
        <v>2003</v>
      </c>
      <c r="J3944">
        <v>8.4</v>
      </c>
    </row>
    <row r="3945" spans="1:10" x14ac:dyDescent="0.3">
      <c r="A3945" t="s">
        <v>11407</v>
      </c>
      <c r="B3945">
        <v>110</v>
      </c>
      <c r="C3945">
        <v>2848578</v>
      </c>
      <c r="D3945" t="s">
        <v>4396</v>
      </c>
      <c r="E3945" t="s">
        <v>11410</v>
      </c>
      <c r="F3945" t="s">
        <v>20</v>
      </c>
      <c r="G3945" t="s">
        <v>21</v>
      </c>
      <c r="H3945">
        <v>3500000</v>
      </c>
      <c r="I3945">
        <v>2010</v>
      </c>
      <c r="J3945">
        <v>6.3</v>
      </c>
    </row>
    <row r="3946" spans="1:10" x14ac:dyDescent="0.3">
      <c r="A3946" t="s">
        <v>11412</v>
      </c>
      <c r="B3946">
        <v>86</v>
      </c>
      <c r="C3946">
        <v>703002</v>
      </c>
      <c r="D3946" t="s">
        <v>1138</v>
      </c>
      <c r="E3946" t="s">
        <v>11414</v>
      </c>
      <c r="F3946" t="s">
        <v>20</v>
      </c>
      <c r="G3946" t="s">
        <v>182</v>
      </c>
      <c r="H3946">
        <v>3000000</v>
      </c>
      <c r="I3946">
        <v>2011</v>
      </c>
      <c r="J3946">
        <v>6.1</v>
      </c>
    </row>
    <row r="3947" spans="1:10" x14ac:dyDescent="0.3">
      <c r="A3947" t="s">
        <v>11416</v>
      </c>
      <c r="B3947">
        <v>101</v>
      </c>
      <c r="C3947">
        <v>3105269</v>
      </c>
      <c r="D3947" t="s">
        <v>1399</v>
      </c>
      <c r="E3947" t="s">
        <v>11417</v>
      </c>
      <c r="F3947" t="s">
        <v>20</v>
      </c>
      <c r="G3947" t="s">
        <v>1890</v>
      </c>
      <c r="H3947">
        <v>3000000</v>
      </c>
      <c r="I3947">
        <v>2016</v>
      </c>
      <c r="J3947">
        <v>5</v>
      </c>
    </row>
    <row r="3948" spans="1:10" x14ac:dyDescent="0.3">
      <c r="A3948" t="s">
        <v>11419</v>
      </c>
      <c r="B3948">
        <v>102</v>
      </c>
      <c r="D3948" t="s">
        <v>3325</v>
      </c>
      <c r="E3948" t="s">
        <v>11420</v>
      </c>
      <c r="F3948" t="s">
        <v>20</v>
      </c>
      <c r="G3948" t="s">
        <v>21</v>
      </c>
      <c r="H3948">
        <v>3000000</v>
      </c>
      <c r="I3948">
        <v>1996</v>
      </c>
      <c r="J3948">
        <v>6.9</v>
      </c>
    </row>
    <row r="3949" spans="1:10" x14ac:dyDescent="0.3">
      <c r="A3949" t="s">
        <v>11421</v>
      </c>
      <c r="B3949">
        <v>87</v>
      </c>
      <c r="C3949">
        <v>252726</v>
      </c>
      <c r="D3949" t="s">
        <v>11422</v>
      </c>
      <c r="E3949" t="s">
        <v>11423</v>
      </c>
      <c r="F3949" t="s">
        <v>20</v>
      </c>
      <c r="G3949" t="s">
        <v>21</v>
      </c>
      <c r="H3949">
        <v>3000000</v>
      </c>
      <c r="I3949">
        <v>2006</v>
      </c>
      <c r="J3949">
        <v>7.2</v>
      </c>
    </row>
    <row r="3950" spans="1:10" x14ac:dyDescent="0.3">
      <c r="A3950" t="s">
        <v>11425</v>
      </c>
      <c r="B3950">
        <v>123</v>
      </c>
      <c r="C3950">
        <v>373060</v>
      </c>
      <c r="D3950" t="s">
        <v>2190</v>
      </c>
      <c r="E3950" t="s">
        <v>11426</v>
      </c>
      <c r="F3950" t="s">
        <v>20</v>
      </c>
      <c r="G3950" t="s">
        <v>34</v>
      </c>
      <c r="I3950">
        <v>2009</v>
      </c>
      <c r="J3950">
        <v>7.3</v>
      </c>
    </row>
    <row r="3951" spans="1:10" x14ac:dyDescent="0.3">
      <c r="A3951" t="s">
        <v>11428</v>
      </c>
      <c r="B3951">
        <v>99</v>
      </c>
      <c r="C3951">
        <v>1007535</v>
      </c>
      <c r="D3951" t="s">
        <v>936</v>
      </c>
      <c r="E3951" t="s">
        <v>11429</v>
      </c>
      <c r="F3951" t="s">
        <v>20</v>
      </c>
      <c r="G3951" t="s">
        <v>21</v>
      </c>
      <c r="I3951">
        <v>2011</v>
      </c>
      <c r="J3951">
        <v>5.7</v>
      </c>
    </row>
    <row r="3952" spans="1:10" x14ac:dyDescent="0.3">
      <c r="A3952" t="s">
        <v>11431</v>
      </c>
      <c r="B3952">
        <v>87</v>
      </c>
      <c r="C3952">
        <v>418268</v>
      </c>
      <c r="D3952" t="s">
        <v>1106</v>
      </c>
      <c r="E3952" t="s">
        <v>11432</v>
      </c>
      <c r="F3952" t="s">
        <v>20</v>
      </c>
      <c r="G3952" t="s">
        <v>21</v>
      </c>
      <c r="H3952">
        <v>3000000</v>
      </c>
      <c r="I3952">
        <v>2012</v>
      </c>
      <c r="J3952">
        <v>5.3</v>
      </c>
    </row>
    <row r="3953" spans="1:10" x14ac:dyDescent="0.3">
      <c r="A3953" t="s">
        <v>11437</v>
      </c>
      <c r="B3953">
        <v>120</v>
      </c>
      <c r="D3953" t="s">
        <v>7890</v>
      </c>
      <c r="E3953" t="s">
        <v>11438</v>
      </c>
      <c r="F3953" t="s">
        <v>20</v>
      </c>
      <c r="G3953" t="s">
        <v>21</v>
      </c>
      <c r="I3953">
        <v>2004</v>
      </c>
      <c r="J3953">
        <v>5</v>
      </c>
    </row>
    <row r="3954" spans="1:10" x14ac:dyDescent="0.3">
      <c r="A3954" t="s">
        <v>993</v>
      </c>
      <c r="B3954">
        <v>93</v>
      </c>
      <c r="C3954">
        <v>200803</v>
      </c>
      <c r="D3954" t="s">
        <v>1099</v>
      </c>
      <c r="E3954" t="s">
        <v>11440</v>
      </c>
      <c r="F3954" t="s">
        <v>20</v>
      </c>
      <c r="G3954" t="s">
        <v>21</v>
      </c>
      <c r="H3954">
        <v>3000000</v>
      </c>
      <c r="I3954">
        <v>2012</v>
      </c>
      <c r="J3954">
        <v>5.3</v>
      </c>
    </row>
    <row r="3955" spans="1:10" x14ac:dyDescent="0.3">
      <c r="A3955" t="s">
        <v>8467</v>
      </c>
      <c r="B3955">
        <v>98</v>
      </c>
      <c r="C3955">
        <v>95016</v>
      </c>
      <c r="D3955" t="s">
        <v>2838</v>
      </c>
      <c r="E3955" t="s">
        <v>11447</v>
      </c>
      <c r="F3955" t="s">
        <v>5288</v>
      </c>
      <c r="G3955" t="s">
        <v>520</v>
      </c>
      <c r="H3955">
        <v>2700000</v>
      </c>
      <c r="I3955">
        <v>2004</v>
      </c>
      <c r="J3955">
        <v>7.4</v>
      </c>
    </row>
    <row r="3956" spans="1:10" x14ac:dyDescent="0.3">
      <c r="A3956" t="s">
        <v>11449</v>
      </c>
      <c r="B3956">
        <v>100</v>
      </c>
      <c r="C3956">
        <v>73678</v>
      </c>
      <c r="D3956" t="s">
        <v>1290</v>
      </c>
      <c r="E3956" t="s">
        <v>11451</v>
      </c>
      <c r="F3956" t="s">
        <v>20</v>
      </c>
      <c r="G3956" t="s">
        <v>21</v>
      </c>
      <c r="H3956">
        <v>3000000</v>
      </c>
      <c r="I3956">
        <v>2011</v>
      </c>
      <c r="J3956">
        <v>5.9</v>
      </c>
    </row>
    <row r="3957" spans="1:10" x14ac:dyDescent="0.3">
      <c r="A3957" t="s">
        <v>11452</v>
      </c>
      <c r="B3957">
        <v>88</v>
      </c>
      <c r="C3957">
        <v>143000</v>
      </c>
      <c r="D3957" t="s">
        <v>3456</v>
      </c>
      <c r="E3957" t="s">
        <v>11454</v>
      </c>
      <c r="F3957" t="s">
        <v>20</v>
      </c>
      <c r="G3957" t="s">
        <v>21</v>
      </c>
      <c r="H3957">
        <v>5000000</v>
      </c>
      <c r="I3957">
        <v>2009</v>
      </c>
      <c r="J3957">
        <v>4.0999999999999996</v>
      </c>
    </row>
    <row r="3958" spans="1:10" x14ac:dyDescent="0.3">
      <c r="A3958" t="s">
        <v>1163</v>
      </c>
      <c r="B3958">
        <v>97</v>
      </c>
      <c r="C3958">
        <v>39852</v>
      </c>
      <c r="D3958" t="s">
        <v>1649</v>
      </c>
      <c r="E3958" t="s">
        <v>11456</v>
      </c>
      <c r="F3958" t="s">
        <v>20</v>
      </c>
      <c r="G3958" t="s">
        <v>21</v>
      </c>
      <c r="H3958">
        <v>3000000</v>
      </c>
      <c r="I3958">
        <v>1999</v>
      </c>
      <c r="J3958">
        <v>6.7</v>
      </c>
    </row>
    <row r="3959" spans="1:10" x14ac:dyDescent="0.3">
      <c r="A3959" t="s">
        <v>7204</v>
      </c>
      <c r="B3959">
        <v>122</v>
      </c>
      <c r="C3959">
        <v>22000</v>
      </c>
      <c r="D3959" t="s">
        <v>1740</v>
      </c>
      <c r="E3959" t="s">
        <v>11458</v>
      </c>
      <c r="F3959" t="s">
        <v>20</v>
      </c>
      <c r="G3959" t="s">
        <v>520</v>
      </c>
      <c r="H3959">
        <v>3000000</v>
      </c>
      <c r="I3959">
        <v>2011</v>
      </c>
      <c r="J3959">
        <v>5.8</v>
      </c>
    </row>
    <row r="3960" spans="1:10" x14ac:dyDescent="0.3">
      <c r="A3960" t="s">
        <v>11459</v>
      </c>
      <c r="B3960">
        <v>86</v>
      </c>
      <c r="C3960">
        <v>128937</v>
      </c>
      <c r="D3960" t="s">
        <v>11460</v>
      </c>
      <c r="E3960" t="s">
        <v>11461</v>
      </c>
      <c r="F3960" t="s">
        <v>20</v>
      </c>
      <c r="G3960" t="s">
        <v>4874</v>
      </c>
      <c r="I3960">
        <v>2009</v>
      </c>
      <c r="J3960">
        <v>6.2</v>
      </c>
    </row>
    <row r="3961" spans="1:10" x14ac:dyDescent="0.3">
      <c r="A3961" t="s">
        <v>11463</v>
      </c>
      <c r="B3961">
        <v>83</v>
      </c>
      <c r="D3961" t="s">
        <v>3456</v>
      </c>
      <c r="E3961" t="s">
        <v>11464</v>
      </c>
      <c r="F3961" t="s">
        <v>20</v>
      </c>
      <c r="G3961" t="s">
        <v>21</v>
      </c>
      <c r="H3961">
        <v>3000000</v>
      </c>
      <c r="I3961">
        <v>2015</v>
      </c>
      <c r="J3961">
        <v>5.3</v>
      </c>
    </row>
    <row r="3962" spans="1:10" x14ac:dyDescent="0.3">
      <c r="A3962" t="s">
        <v>11465</v>
      </c>
      <c r="B3962">
        <v>80</v>
      </c>
      <c r="D3962" t="s">
        <v>1099</v>
      </c>
      <c r="E3962" t="s">
        <v>11468</v>
      </c>
      <c r="F3962" t="s">
        <v>20</v>
      </c>
      <c r="G3962" t="s">
        <v>21</v>
      </c>
      <c r="H3962">
        <v>3000000</v>
      </c>
      <c r="I3962">
        <v>2005</v>
      </c>
      <c r="J3962">
        <v>3.3</v>
      </c>
    </row>
    <row r="3963" spans="1:10" x14ac:dyDescent="0.3">
      <c r="A3963" t="s">
        <v>11470</v>
      </c>
      <c r="B3963">
        <v>90</v>
      </c>
      <c r="D3963" t="s">
        <v>1099</v>
      </c>
      <c r="E3963" t="s">
        <v>11471</v>
      </c>
      <c r="F3963" t="s">
        <v>20</v>
      </c>
      <c r="G3963" t="s">
        <v>21</v>
      </c>
      <c r="H3963">
        <v>3000000</v>
      </c>
      <c r="I3963">
        <v>2009</v>
      </c>
      <c r="J3963">
        <v>6.2</v>
      </c>
    </row>
    <row r="3964" spans="1:10" x14ac:dyDescent="0.3">
      <c r="A3964" t="s">
        <v>11472</v>
      </c>
      <c r="B3964">
        <v>96</v>
      </c>
      <c r="C3964">
        <v>5005</v>
      </c>
      <c r="D3964" t="s">
        <v>2190</v>
      </c>
      <c r="E3964" t="s">
        <v>11473</v>
      </c>
      <c r="F3964" t="s">
        <v>20</v>
      </c>
      <c r="G3964" t="s">
        <v>21</v>
      </c>
      <c r="H3964">
        <v>3000000</v>
      </c>
      <c r="I3964">
        <v>2009</v>
      </c>
      <c r="J3964">
        <v>5.9</v>
      </c>
    </row>
    <row r="3965" spans="1:10" x14ac:dyDescent="0.3">
      <c r="A3965" t="s">
        <v>11474</v>
      </c>
      <c r="B3965">
        <v>85</v>
      </c>
      <c r="D3965" t="s">
        <v>622</v>
      </c>
      <c r="E3965" t="s">
        <v>11476</v>
      </c>
      <c r="F3965" t="s">
        <v>20</v>
      </c>
      <c r="G3965" t="s">
        <v>7731</v>
      </c>
      <c r="H3965">
        <v>3000000</v>
      </c>
      <c r="I3965">
        <v>2013</v>
      </c>
      <c r="J3965">
        <v>5.5</v>
      </c>
    </row>
    <row r="3966" spans="1:10" x14ac:dyDescent="0.3">
      <c r="A3966" t="s">
        <v>4818</v>
      </c>
      <c r="B3966">
        <v>83</v>
      </c>
      <c r="D3966" t="s">
        <v>1099</v>
      </c>
      <c r="E3966" t="s">
        <v>11478</v>
      </c>
      <c r="F3966" t="s">
        <v>20</v>
      </c>
      <c r="G3966" t="s">
        <v>21</v>
      </c>
      <c r="I3966">
        <v>2014</v>
      </c>
      <c r="J3966">
        <v>5.5</v>
      </c>
    </row>
    <row r="3967" spans="1:10" x14ac:dyDescent="0.3">
      <c r="A3967" t="s">
        <v>11479</v>
      </c>
      <c r="B3967">
        <v>80</v>
      </c>
      <c r="D3967" t="s">
        <v>1099</v>
      </c>
      <c r="E3967" t="s">
        <v>11482</v>
      </c>
      <c r="F3967" t="s">
        <v>20</v>
      </c>
      <c r="G3967" t="s">
        <v>21</v>
      </c>
      <c r="H3967">
        <v>3000000</v>
      </c>
      <c r="I3967">
        <v>2013</v>
      </c>
      <c r="J3967">
        <v>2.6</v>
      </c>
    </row>
    <row r="3968" spans="1:10" x14ac:dyDescent="0.3">
      <c r="A3968" t="s">
        <v>3978</v>
      </c>
      <c r="B3968">
        <v>90</v>
      </c>
      <c r="D3968" t="s">
        <v>2104</v>
      </c>
      <c r="E3968" t="s">
        <v>11485</v>
      </c>
      <c r="F3968" t="s">
        <v>20</v>
      </c>
      <c r="G3968" t="s">
        <v>21</v>
      </c>
      <c r="H3968">
        <v>3000000</v>
      </c>
      <c r="I3968">
        <v>2011</v>
      </c>
      <c r="J3968">
        <v>5.8</v>
      </c>
    </row>
    <row r="3969" spans="1:10" x14ac:dyDescent="0.3">
      <c r="A3969" t="s">
        <v>7086</v>
      </c>
      <c r="B3969">
        <v>92</v>
      </c>
      <c r="D3969" t="s">
        <v>1007</v>
      </c>
      <c r="E3969" t="s">
        <v>11487</v>
      </c>
      <c r="F3969" t="s">
        <v>20</v>
      </c>
      <c r="G3969" t="s">
        <v>21</v>
      </c>
      <c r="H3969">
        <v>3000000</v>
      </c>
      <c r="I3969">
        <v>1967</v>
      </c>
      <c r="J3969">
        <v>7.4</v>
      </c>
    </row>
    <row r="3970" spans="1:10" x14ac:dyDescent="0.3">
      <c r="A3970" t="s">
        <v>11489</v>
      </c>
      <c r="B3970">
        <v>100</v>
      </c>
      <c r="D3970" t="s">
        <v>1099</v>
      </c>
      <c r="E3970" t="s">
        <v>11491</v>
      </c>
      <c r="F3970" t="s">
        <v>5895</v>
      </c>
      <c r="G3970" t="s">
        <v>4364</v>
      </c>
      <c r="H3970">
        <v>3000000</v>
      </c>
      <c r="I3970">
        <v>2009</v>
      </c>
      <c r="J3970">
        <v>5.0999999999999996</v>
      </c>
    </row>
    <row r="3971" spans="1:10" x14ac:dyDescent="0.3">
      <c r="A3971" t="s">
        <v>11493</v>
      </c>
      <c r="B3971">
        <v>88</v>
      </c>
      <c r="D3971" t="s">
        <v>6241</v>
      </c>
      <c r="E3971" t="s">
        <v>11495</v>
      </c>
      <c r="F3971" t="s">
        <v>20</v>
      </c>
      <c r="G3971" t="s">
        <v>21</v>
      </c>
      <c r="H3971">
        <v>800000</v>
      </c>
      <c r="I3971">
        <v>2013</v>
      </c>
      <c r="J3971">
        <v>5.2</v>
      </c>
    </row>
    <row r="3972" spans="1:10" x14ac:dyDescent="0.3">
      <c r="A3972" t="s">
        <v>11496</v>
      </c>
      <c r="B3972">
        <v>95</v>
      </c>
      <c r="D3972" t="s">
        <v>3805</v>
      </c>
      <c r="E3972" t="s">
        <v>11497</v>
      </c>
      <c r="F3972" t="s">
        <v>20</v>
      </c>
      <c r="G3972" t="s">
        <v>21</v>
      </c>
      <c r="H3972">
        <v>3000000</v>
      </c>
      <c r="I3972">
        <v>2014</v>
      </c>
      <c r="J3972">
        <v>4.8</v>
      </c>
    </row>
    <row r="3973" spans="1:10" x14ac:dyDescent="0.3">
      <c r="A3973" t="s">
        <v>11499</v>
      </c>
      <c r="B3973">
        <v>82</v>
      </c>
      <c r="D3973" t="s">
        <v>6241</v>
      </c>
      <c r="E3973" t="s">
        <v>11501</v>
      </c>
      <c r="F3973" t="s">
        <v>20</v>
      </c>
      <c r="G3973" t="s">
        <v>21</v>
      </c>
      <c r="H3973">
        <v>3000000</v>
      </c>
      <c r="I3973">
        <v>2015</v>
      </c>
      <c r="J3973">
        <v>3.9</v>
      </c>
    </row>
    <row r="3974" spans="1:10" x14ac:dyDescent="0.3">
      <c r="A3974" t="s">
        <v>11503</v>
      </c>
      <c r="B3974">
        <v>97</v>
      </c>
      <c r="D3974" t="s">
        <v>11505</v>
      </c>
      <c r="E3974" t="s">
        <v>11506</v>
      </c>
      <c r="F3974" t="s">
        <v>20</v>
      </c>
      <c r="G3974" t="s">
        <v>4364</v>
      </c>
      <c r="H3974">
        <v>3000000</v>
      </c>
      <c r="I3974">
        <v>1988</v>
      </c>
      <c r="J3974">
        <v>6.2</v>
      </c>
    </row>
    <row r="3975" spans="1:10" x14ac:dyDescent="0.3">
      <c r="A3975" t="s">
        <v>11508</v>
      </c>
      <c r="B3975">
        <v>94</v>
      </c>
      <c r="D3975" t="s">
        <v>11509</v>
      </c>
      <c r="E3975" t="s">
        <v>11510</v>
      </c>
      <c r="F3975" t="s">
        <v>20</v>
      </c>
      <c r="G3975" t="s">
        <v>21</v>
      </c>
      <c r="H3975">
        <v>3000000</v>
      </c>
      <c r="I3975">
        <v>2009</v>
      </c>
      <c r="J3975">
        <v>6.2</v>
      </c>
    </row>
    <row r="3976" spans="1:10" x14ac:dyDescent="0.3">
      <c r="A3976" t="s">
        <v>11511</v>
      </c>
      <c r="B3976">
        <v>95</v>
      </c>
      <c r="D3976" t="s">
        <v>936</v>
      </c>
      <c r="E3976" t="s">
        <v>11513</v>
      </c>
      <c r="F3976" t="s">
        <v>20</v>
      </c>
      <c r="G3976" t="s">
        <v>21</v>
      </c>
      <c r="I3976">
        <v>2010</v>
      </c>
      <c r="J3976">
        <v>5.9</v>
      </c>
    </row>
    <row r="3977" spans="1:10" x14ac:dyDescent="0.3">
      <c r="A3977" t="s">
        <v>2775</v>
      </c>
      <c r="B3977">
        <v>113</v>
      </c>
      <c r="C3977">
        <v>5595428</v>
      </c>
      <c r="D3977" t="s">
        <v>2190</v>
      </c>
      <c r="E3977" t="s">
        <v>11515</v>
      </c>
      <c r="F3977" t="s">
        <v>8544</v>
      </c>
      <c r="G3977" t="s">
        <v>7731</v>
      </c>
      <c r="H3977">
        <v>2900000</v>
      </c>
      <c r="I3977">
        <v>1998</v>
      </c>
      <c r="J3977">
        <v>8</v>
      </c>
    </row>
    <row r="3978" spans="1:10" x14ac:dyDescent="0.3">
      <c r="A3978" t="s">
        <v>11252</v>
      </c>
      <c r="B3978">
        <v>136</v>
      </c>
      <c r="D3978" t="s">
        <v>1649</v>
      </c>
      <c r="E3978" t="s">
        <v>11518</v>
      </c>
      <c r="F3978" t="s">
        <v>20</v>
      </c>
      <c r="G3978" t="s">
        <v>21</v>
      </c>
      <c r="H3978">
        <v>2900000</v>
      </c>
      <c r="I3978">
        <v>1961</v>
      </c>
      <c r="J3978">
        <v>7.3</v>
      </c>
    </row>
    <row r="3979" spans="1:10" x14ac:dyDescent="0.3">
      <c r="A3979" t="s">
        <v>11519</v>
      </c>
      <c r="B3979">
        <v>80</v>
      </c>
      <c r="D3979" t="s">
        <v>2885</v>
      </c>
      <c r="E3979" t="s">
        <v>11521</v>
      </c>
      <c r="F3979" t="s">
        <v>20</v>
      </c>
      <c r="G3979" t="s">
        <v>21</v>
      </c>
      <c r="H3979">
        <v>3000000</v>
      </c>
      <c r="I3979">
        <v>2015</v>
      </c>
      <c r="J3979">
        <v>4.9000000000000004</v>
      </c>
    </row>
    <row r="3980" spans="1:10" x14ac:dyDescent="0.3">
      <c r="A3980" t="s">
        <v>11523</v>
      </c>
      <c r="B3980">
        <v>105</v>
      </c>
      <c r="C3980">
        <v>3123749</v>
      </c>
      <c r="D3980" t="s">
        <v>1106</v>
      </c>
      <c r="E3980" t="s">
        <v>11524</v>
      </c>
      <c r="F3980" t="s">
        <v>20</v>
      </c>
      <c r="G3980" t="s">
        <v>21</v>
      </c>
      <c r="H3980">
        <v>1500000</v>
      </c>
      <c r="I3980">
        <v>2005</v>
      </c>
      <c r="J3980">
        <v>6.5</v>
      </c>
    </row>
    <row r="3981" spans="1:10" x14ac:dyDescent="0.3">
      <c r="A3981" t="s">
        <v>8134</v>
      </c>
      <c r="B3981">
        <v>90</v>
      </c>
      <c r="D3981" t="s">
        <v>3805</v>
      </c>
      <c r="E3981" t="s">
        <v>11527</v>
      </c>
      <c r="F3981" t="s">
        <v>20</v>
      </c>
      <c r="G3981" t="s">
        <v>21</v>
      </c>
      <c r="H3981">
        <v>3000000</v>
      </c>
      <c r="I3981">
        <v>2014</v>
      </c>
      <c r="J3981">
        <v>4.3</v>
      </c>
    </row>
    <row r="3982" spans="1:10" x14ac:dyDescent="0.3">
      <c r="A3982" t="s">
        <v>11529</v>
      </c>
      <c r="B3982">
        <v>93</v>
      </c>
      <c r="C3982">
        <v>100675</v>
      </c>
      <c r="D3982" t="s">
        <v>43</v>
      </c>
      <c r="E3982" t="s">
        <v>11531</v>
      </c>
      <c r="F3982" t="s">
        <v>20</v>
      </c>
      <c r="G3982" t="s">
        <v>21</v>
      </c>
      <c r="H3982">
        <v>3000000</v>
      </c>
      <c r="I3982">
        <v>2010</v>
      </c>
      <c r="J3982">
        <v>6.4</v>
      </c>
    </row>
    <row r="3983" spans="1:10" x14ac:dyDescent="0.3">
      <c r="A3983" t="s">
        <v>4580</v>
      </c>
      <c r="B3983">
        <v>89</v>
      </c>
      <c r="C3983">
        <v>3645438</v>
      </c>
      <c r="D3983" t="s">
        <v>3960</v>
      </c>
      <c r="E3983" t="s">
        <v>11533</v>
      </c>
      <c r="F3983" t="s">
        <v>965</v>
      </c>
      <c r="G3983" t="s">
        <v>966</v>
      </c>
      <c r="H3983">
        <v>2200000</v>
      </c>
      <c r="I3983">
        <v>2003</v>
      </c>
      <c r="J3983">
        <v>6.8</v>
      </c>
    </row>
    <row r="3984" spans="1:10" x14ac:dyDescent="0.3">
      <c r="A3984" t="s">
        <v>11535</v>
      </c>
      <c r="B3984">
        <v>90</v>
      </c>
      <c r="D3984" t="s">
        <v>4591</v>
      </c>
      <c r="E3984" t="s">
        <v>11538</v>
      </c>
      <c r="F3984" t="s">
        <v>20</v>
      </c>
      <c r="G3984" t="s">
        <v>251</v>
      </c>
      <c r="I3984">
        <v>2010</v>
      </c>
      <c r="J3984">
        <v>6.1</v>
      </c>
    </row>
    <row r="3985" spans="1:10" x14ac:dyDescent="0.3">
      <c r="A3985" t="s">
        <v>11540</v>
      </c>
      <c r="B3985">
        <v>89</v>
      </c>
      <c r="D3985" t="s">
        <v>3086</v>
      </c>
      <c r="E3985" t="s">
        <v>11542</v>
      </c>
      <c r="F3985" t="s">
        <v>20</v>
      </c>
      <c r="G3985" t="s">
        <v>21</v>
      </c>
      <c r="H3985">
        <v>3000000</v>
      </c>
      <c r="I3985">
        <v>2015</v>
      </c>
      <c r="J3985">
        <v>4</v>
      </c>
    </row>
    <row r="3986" spans="1:10" x14ac:dyDescent="0.3">
      <c r="A3986" t="s">
        <v>7739</v>
      </c>
      <c r="B3986">
        <v>116</v>
      </c>
      <c r="C3986">
        <v>22201636</v>
      </c>
      <c r="D3986" t="s">
        <v>3477</v>
      </c>
      <c r="E3986" t="s">
        <v>11546</v>
      </c>
      <c r="F3986" t="s">
        <v>20</v>
      </c>
      <c r="G3986" t="s">
        <v>21</v>
      </c>
      <c r="H3986">
        <v>8000000</v>
      </c>
      <c r="I3986">
        <v>2005</v>
      </c>
      <c r="J3986">
        <v>7.4</v>
      </c>
    </row>
    <row r="3987" spans="1:10" x14ac:dyDescent="0.3">
      <c r="A3987" t="s">
        <v>10836</v>
      </c>
      <c r="B3987">
        <v>120</v>
      </c>
      <c r="C3987">
        <v>25000000</v>
      </c>
      <c r="D3987" t="s">
        <v>4042</v>
      </c>
      <c r="E3987" t="s">
        <v>11550</v>
      </c>
      <c r="F3987" t="s">
        <v>20</v>
      </c>
      <c r="G3987" t="s">
        <v>21</v>
      </c>
      <c r="H3987">
        <v>2883848</v>
      </c>
      <c r="I3987">
        <v>1959</v>
      </c>
      <c r="J3987">
        <v>8.3000000000000007</v>
      </c>
    </row>
    <row r="3988" spans="1:10" x14ac:dyDescent="0.3">
      <c r="A3988" t="s">
        <v>11552</v>
      </c>
      <c r="B3988">
        <v>88</v>
      </c>
      <c r="C3988">
        <v>19170001</v>
      </c>
      <c r="D3988" t="s">
        <v>3960</v>
      </c>
      <c r="E3988" t="s">
        <v>11554</v>
      </c>
      <c r="F3988" t="s">
        <v>20</v>
      </c>
      <c r="G3988" t="s">
        <v>21</v>
      </c>
      <c r="H3988">
        <v>2800000</v>
      </c>
      <c r="I3988">
        <v>1988</v>
      </c>
      <c r="J3988">
        <v>5.3</v>
      </c>
    </row>
    <row r="3989" spans="1:10" x14ac:dyDescent="0.3">
      <c r="A3989" t="s">
        <v>11025</v>
      </c>
      <c r="B3989">
        <v>102</v>
      </c>
      <c r="C3989">
        <v>22202612</v>
      </c>
      <c r="D3989" t="s">
        <v>5892</v>
      </c>
      <c r="E3989" t="s">
        <v>11558</v>
      </c>
      <c r="F3989" t="s">
        <v>20</v>
      </c>
      <c r="G3989" t="s">
        <v>21</v>
      </c>
      <c r="H3989">
        <v>2800000</v>
      </c>
      <c r="I3989">
        <v>1939</v>
      </c>
      <c r="J3989">
        <v>8.1</v>
      </c>
    </row>
    <row r="3990" spans="1:10" x14ac:dyDescent="0.3">
      <c r="A3990" t="s">
        <v>6193</v>
      </c>
      <c r="B3990">
        <v>106</v>
      </c>
      <c r="C3990">
        <v>86300000</v>
      </c>
      <c r="D3990" t="s">
        <v>1099</v>
      </c>
      <c r="E3990" t="s">
        <v>11560</v>
      </c>
      <c r="F3990" t="s">
        <v>20</v>
      </c>
      <c r="G3990" t="s">
        <v>21</v>
      </c>
      <c r="H3990">
        <v>2800000</v>
      </c>
      <c r="I3990">
        <v>1974</v>
      </c>
      <c r="J3990">
        <v>8</v>
      </c>
    </row>
    <row r="3991" spans="1:10" x14ac:dyDescent="0.3">
      <c r="A3991" t="s">
        <v>1629</v>
      </c>
      <c r="B3991">
        <v>95</v>
      </c>
      <c r="C3991">
        <v>952620</v>
      </c>
      <c r="D3991" t="s">
        <v>3960</v>
      </c>
      <c r="E3991" t="s">
        <v>11561</v>
      </c>
      <c r="F3991" t="s">
        <v>20</v>
      </c>
      <c r="G3991" t="s">
        <v>21</v>
      </c>
      <c r="H3991">
        <v>2000000</v>
      </c>
      <c r="I3991">
        <v>2007</v>
      </c>
      <c r="J3991">
        <v>5.7</v>
      </c>
    </row>
    <row r="3992" spans="1:10" x14ac:dyDescent="0.3">
      <c r="A3992" t="s">
        <v>11563</v>
      </c>
      <c r="B3992">
        <v>144</v>
      </c>
      <c r="D3992" t="s">
        <v>936</v>
      </c>
      <c r="E3992" t="s">
        <v>11565</v>
      </c>
      <c r="F3992" t="s">
        <v>3497</v>
      </c>
      <c r="G3992" t="s">
        <v>3498</v>
      </c>
      <c r="H3992">
        <v>120000000</v>
      </c>
      <c r="I3992">
        <v>2006</v>
      </c>
      <c r="J3992">
        <v>8.1999999999999993</v>
      </c>
    </row>
    <row r="3993" spans="1:10" x14ac:dyDescent="0.3">
      <c r="A3993" t="s">
        <v>11566</v>
      </c>
      <c r="B3993">
        <v>113</v>
      </c>
      <c r="C3993">
        <v>9054736</v>
      </c>
      <c r="D3993" t="s">
        <v>2190</v>
      </c>
      <c r="E3993" t="s">
        <v>11568</v>
      </c>
      <c r="F3993" t="s">
        <v>20</v>
      </c>
      <c r="G3993" t="s">
        <v>21</v>
      </c>
      <c r="H3993">
        <v>2700000</v>
      </c>
      <c r="I3993">
        <v>1997</v>
      </c>
      <c r="J3993">
        <v>7.1</v>
      </c>
    </row>
    <row r="3994" spans="1:10" x14ac:dyDescent="0.3">
      <c r="A3994" t="s">
        <v>8454</v>
      </c>
      <c r="B3994">
        <v>118</v>
      </c>
      <c r="D3994" t="s">
        <v>11571</v>
      </c>
      <c r="E3994" t="s">
        <v>11572</v>
      </c>
      <c r="F3994" t="s">
        <v>20</v>
      </c>
      <c r="G3994" t="s">
        <v>21</v>
      </c>
      <c r="H3994">
        <v>2700000</v>
      </c>
      <c r="I3994">
        <v>1979</v>
      </c>
      <c r="J3994">
        <v>7.4</v>
      </c>
    </row>
    <row r="3995" spans="1:10" x14ac:dyDescent="0.3">
      <c r="A3995" t="s">
        <v>11574</v>
      </c>
      <c r="B3995">
        <v>141</v>
      </c>
      <c r="D3995" t="s">
        <v>11576</v>
      </c>
      <c r="E3995" t="s">
        <v>11578</v>
      </c>
      <c r="F3995" t="s">
        <v>11580</v>
      </c>
      <c r="G3995" t="s">
        <v>182</v>
      </c>
      <c r="H3995">
        <v>3000000</v>
      </c>
      <c r="I3995">
        <v>2015</v>
      </c>
      <c r="J3995">
        <v>6.6</v>
      </c>
    </row>
    <row r="3996" spans="1:10" x14ac:dyDescent="0.3">
      <c r="A3996" t="s">
        <v>11581</v>
      </c>
      <c r="B3996">
        <v>90</v>
      </c>
      <c r="D3996" t="s">
        <v>11583</v>
      </c>
      <c r="E3996" t="s">
        <v>11584</v>
      </c>
      <c r="F3996" t="s">
        <v>9256</v>
      </c>
      <c r="G3996" t="s">
        <v>4713</v>
      </c>
      <c r="I3996">
        <v>2008</v>
      </c>
      <c r="J3996">
        <v>5.7</v>
      </c>
    </row>
    <row r="3997" spans="1:10" x14ac:dyDescent="0.3">
      <c r="A3997" t="s">
        <v>11230</v>
      </c>
      <c r="B3997">
        <v>109</v>
      </c>
      <c r="D3997" t="s">
        <v>6938</v>
      </c>
      <c r="E3997" t="s">
        <v>11587</v>
      </c>
      <c r="F3997" t="s">
        <v>20</v>
      </c>
      <c r="G3997" t="s">
        <v>21</v>
      </c>
      <c r="H3997">
        <v>2686585</v>
      </c>
      <c r="I3997">
        <v>1963</v>
      </c>
      <c r="J3997">
        <v>6.9</v>
      </c>
    </row>
    <row r="3998" spans="1:10" x14ac:dyDescent="0.3">
      <c r="A3998" t="s">
        <v>11588</v>
      </c>
      <c r="B3998">
        <v>95</v>
      </c>
      <c r="D3998" t="s">
        <v>1649</v>
      </c>
      <c r="E3998" t="s">
        <v>11591</v>
      </c>
      <c r="F3998" t="s">
        <v>6282</v>
      </c>
      <c r="G3998" t="s">
        <v>6283</v>
      </c>
      <c r="H3998">
        <v>2650000</v>
      </c>
      <c r="I3998">
        <v>1996</v>
      </c>
      <c r="J3998">
        <v>7</v>
      </c>
    </row>
    <row r="3999" spans="1:10" x14ac:dyDescent="0.3">
      <c r="A3999" t="s">
        <v>11025</v>
      </c>
      <c r="B3999">
        <v>122</v>
      </c>
      <c r="D3999" t="s">
        <v>11594</v>
      </c>
      <c r="E3999" t="s">
        <v>11595</v>
      </c>
      <c r="F3999" t="s">
        <v>20</v>
      </c>
      <c r="G3999" t="s">
        <v>21</v>
      </c>
      <c r="H3999">
        <v>2627000</v>
      </c>
      <c r="I3999">
        <v>1943</v>
      </c>
      <c r="J3999">
        <v>7</v>
      </c>
    </row>
    <row r="4000" spans="1:10" x14ac:dyDescent="0.3">
      <c r="A4000" t="s">
        <v>6193</v>
      </c>
      <c r="B4000">
        <v>93</v>
      </c>
      <c r="C4000">
        <v>119500000</v>
      </c>
      <c r="D4000" t="s">
        <v>2842</v>
      </c>
      <c r="E4000" t="s">
        <v>11597</v>
      </c>
      <c r="F4000" t="s">
        <v>20</v>
      </c>
      <c r="G4000" t="s">
        <v>21</v>
      </c>
      <c r="H4000">
        <v>2600000</v>
      </c>
      <c r="I4000">
        <v>1974</v>
      </c>
      <c r="J4000">
        <v>7.8</v>
      </c>
    </row>
    <row r="4001" spans="1:10" x14ac:dyDescent="0.3">
      <c r="A4001" t="s">
        <v>8795</v>
      </c>
      <c r="B4001">
        <v>97</v>
      </c>
      <c r="C4001">
        <v>32600000</v>
      </c>
      <c r="D4001" t="s">
        <v>3456</v>
      </c>
      <c r="E4001" t="s">
        <v>11600</v>
      </c>
      <c r="F4001" t="s">
        <v>20</v>
      </c>
      <c r="G4001" t="s">
        <v>21</v>
      </c>
      <c r="H4001">
        <v>1800000</v>
      </c>
      <c r="I4001">
        <v>1984</v>
      </c>
      <c r="J4001">
        <v>5.9</v>
      </c>
    </row>
    <row r="4002" spans="1:10" x14ac:dyDescent="0.3">
      <c r="A4002" t="s">
        <v>11602</v>
      </c>
      <c r="B4002">
        <v>82</v>
      </c>
      <c r="C4002">
        <v>3826455</v>
      </c>
      <c r="D4002" t="s">
        <v>2190</v>
      </c>
      <c r="E4002" t="s">
        <v>11605</v>
      </c>
      <c r="F4002" t="s">
        <v>8037</v>
      </c>
      <c r="G4002" t="s">
        <v>8038</v>
      </c>
      <c r="I4002">
        <v>2013</v>
      </c>
      <c r="J4002">
        <v>7.4</v>
      </c>
    </row>
    <row r="4003" spans="1:10" x14ac:dyDescent="0.3">
      <c r="A4003" t="s">
        <v>7457</v>
      </c>
      <c r="B4003">
        <v>140</v>
      </c>
      <c r="C4003">
        <v>3130592</v>
      </c>
      <c r="D4003" t="s">
        <v>146</v>
      </c>
      <c r="E4003" t="s">
        <v>11607</v>
      </c>
      <c r="F4003" t="s">
        <v>20</v>
      </c>
      <c r="G4003" t="s">
        <v>34</v>
      </c>
      <c r="H4003">
        <v>2600000</v>
      </c>
      <c r="I4003">
        <v>1987</v>
      </c>
      <c r="J4003">
        <v>7.8</v>
      </c>
    </row>
    <row r="4004" spans="1:10" x14ac:dyDescent="0.3">
      <c r="A4004" t="s">
        <v>11608</v>
      </c>
      <c r="B4004">
        <v>86</v>
      </c>
      <c r="C4004">
        <v>475000</v>
      </c>
      <c r="D4004" t="s">
        <v>2496</v>
      </c>
      <c r="E4004" t="s">
        <v>11610</v>
      </c>
      <c r="F4004" t="s">
        <v>20</v>
      </c>
      <c r="G4004" t="s">
        <v>21</v>
      </c>
      <c r="H4004">
        <v>2800000</v>
      </c>
      <c r="I4004">
        <v>2006</v>
      </c>
      <c r="J4004">
        <v>6</v>
      </c>
    </row>
    <row r="4005" spans="1:10" x14ac:dyDescent="0.3">
      <c r="A4005" t="s">
        <v>11611</v>
      </c>
      <c r="B4005">
        <v>105</v>
      </c>
      <c r="C4005">
        <v>2276368</v>
      </c>
      <c r="D4005" t="s">
        <v>11613</v>
      </c>
      <c r="E4005" t="s">
        <v>11615</v>
      </c>
      <c r="F4005" t="s">
        <v>20</v>
      </c>
      <c r="G4005" t="s">
        <v>21</v>
      </c>
      <c r="I4005">
        <v>2004</v>
      </c>
      <c r="J4005">
        <v>7.9</v>
      </c>
    </row>
    <row r="4006" spans="1:10" x14ac:dyDescent="0.3">
      <c r="A4006" t="s">
        <v>11617</v>
      </c>
      <c r="B4006">
        <v>66</v>
      </c>
      <c r="C4006">
        <v>38108</v>
      </c>
      <c r="D4006" t="s">
        <v>2710</v>
      </c>
      <c r="E4006" t="s">
        <v>11619</v>
      </c>
      <c r="F4006" t="s">
        <v>1800</v>
      </c>
      <c r="G4006" t="s">
        <v>2292</v>
      </c>
      <c r="H4006">
        <v>2600000</v>
      </c>
      <c r="I4006">
        <v>2007</v>
      </c>
      <c r="J4006">
        <v>7.2</v>
      </c>
    </row>
    <row r="4007" spans="1:10" x14ac:dyDescent="0.3">
      <c r="A4007" t="s">
        <v>11621</v>
      </c>
      <c r="B4007">
        <v>99</v>
      </c>
      <c r="D4007" t="s">
        <v>1072</v>
      </c>
      <c r="E4007" t="s">
        <v>11623</v>
      </c>
      <c r="F4007" t="s">
        <v>1279</v>
      </c>
      <c r="G4007" t="s">
        <v>601</v>
      </c>
      <c r="H4007">
        <v>15000000</v>
      </c>
      <c r="I4007">
        <v>2009</v>
      </c>
      <c r="J4007">
        <v>7.4</v>
      </c>
    </row>
    <row r="4008" spans="1:10" x14ac:dyDescent="0.3">
      <c r="A4008" t="s">
        <v>11625</v>
      </c>
      <c r="B4008">
        <v>100</v>
      </c>
      <c r="D4008" t="s">
        <v>3456</v>
      </c>
      <c r="E4008" t="s">
        <v>11626</v>
      </c>
      <c r="F4008" t="s">
        <v>20</v>
      </c>
      <c r="G4008" t="s">
        <v>21</v>
      </c>
      <c r="H4008">
        <v>2600000</v>
      </c>
      <c r="I4008">
        <v>2007</v>
      </c>
      <c r="J4008">
        <v>5.3</v>
      </c>
    </row>
    <row r="4009" spans="1:10" x14ac:dyDescent="0.3">
      <c r="A4009" t="s">
        <v>11627</v>
      </c>
      <c r="B4009">
        <v>103</v>
      </c>
      <c r="D4009" t="s">
        <v>6706</v>
      </c>
      <c r="E4009" t="s">
        <v>11628</v>
      </c>
      <c r="F4009" t="s">
        <v>20</v>
      </c>
      <c r="G4009" t="s">
        <v>21</v>
      </c>
      <c r="H4009">
        <v>2540800</v>
      </c>
      <c r="I4009">
        <v>1952</v>
      </c>
      <c r="J4009">
        <v>8.3000000000000007</v>
      </c>
    </row>
    <row r="4010" spans="1:10" x14ac:dyDescent="0.3">
      <c r="A4010" t="s">
        <v>11630</v>
      </c>
      <c r="B4010">
        <v>97</v>
      </c>
      <c r="D4010" t="s">
        <v>43</v>
      </c>
      <c r="E4010" t="s">
        <v>11632</v>
      </c>
      <c r="F4010" t="s">
        <v>20</v>
      </c>
      <c r="G4010" t="s">
        <v>251</v>
      </c>
      <c r="H4010">
        <v>2500000</v>
      </c>
      <c r="I4010">
        <v>2010</v>
      </c>
      <c r="J4010">
        <v>7.6</v>
      </c>
    </row>
    <row r="4011" spans="1:10" x14ac:dyDescent="0.3">
      <c r="A4011" t="s">
        <v>10423</v>
      </c>
      <c r="B4011">
        <v>86</v>
      </c>
      <c r="C4011">
        <v>40041683</v>
      </c>
      <c r="D4011" t="s">
        <v>1806</v>
      </c>
      <c r="E4011" t="s">
        <v>11634</v>
      </c>
      <c r="F4011" t="s">
        <v>20</v>
      </c>
      <c r="G4011" t="s">
        <v>21</v>
      </c>
      <c r="H4011">
        <v>2500000</v>
      </c>
      <c r="I4011">
        <v>2013</v>
      </c>
      <c r="J4011">
        <v>5.0999999999999996</v>
      </c>
    </row>
    <row r="4012" spans="1:10" x14ac:dyDescent="0.3">
      <c r="A4012" t="s">
        <v>11635</v>
      </c>
      <c r="B4012">
        <v>87</v>
      </c>
      <c r="C4012">
        <v>33349949</v>
      </c>
      <c r="D4012" t="s">
        <v>43</v>
      </c>
      <c r="E4012" t="s">
        <v>11638</v>
      </c>
      <c r="F4012" t="s">
        <v>20</v>
      </c>
      <c r="G4012" t="s">
        <v>21</v>
      </c>
      <c r="H4012">
        <v>2500000</v>
      </c>
      <c r="I4012">
        <v>2012</v>
      </c>
      <c r="J4012">
        <v>5.0999999999999996</v>
      </c>
    </row>
    <row r="4013" spans="1:10" x14ac:dyDescent="0.3">
      <c r="A4013" t="s">
        <v>219</v>
      </c>
      <c r="B4013">
        <v>149</v>
      </c>
      <c r="C4013">
        <v>25809813</v>
      </c>
      <c r="D4013" t="s">
        <v>3436</v>
      </c>
      <c r="E4013" t="s">
        <v>11639</v>
      </c>
      <c r="F4013" t="s">
        <v>20</v>
      </c>
      <c r="G4013" t="s">
        <v>21</v>
      </c>
      <c r="H4013">
        <v>26000000</v>
      </c>
      <c r="I4013">
        <v>1996</v>
      </c>
      <c r="J4013">
        <v>6.9</v>
      </c>
    </row>
    <row r="4014" spans="1:10" x14ac:dyDescent="0.3">
      <c r="A4014" t="s">
        <v>11640</v>
      </c>
      <c r="B4014">
        <v>98</v>
      </c>
      <c r="C4014">
        <v>14400000</v>
      </c>
      <c r="D4014" t="s">
        <v>4336</v>
      </c>
      <c r="E4014" t="s">
        <v>11641</v>
      </c>
      <c r="F4014" t="s">
        <v>20</v>
      </c>
      <c r="G4014" t="s">
        <v>21</v>
      </c>
      <c r="H4014">
        <v>2500000</v>
      </c>
      <c r="I4014">
        <v>1982</v>
      </c>
      <c r="J4014">
        <v>4.5999999999999996</v>
      </c>
    </row>
    <row r="4015" spans="1:10" x14ac:dyDescent="0.3">
      <c r="A4015" t="s">
        <v>11643</v>
      </c>
      <c r="B4015">
        <v>98</v>
      </c>
      <c r="D4015" t="s">
        <v>441</v>
      </c>
      <c r="E4015" t="s">
        <v>11644</v>
      </c>
      <c r="F4015" t="s">
        <v>20</v>
      </c>
      <c r="G4015" t="s">
        <v>21</v>
      </c>
      <c r="H4015">
        <v>2500000</v>
      </c>
      <c r="I4015">
        <v>1971</v>
      </c>
      <c r="J4015">
        <v>6.3</v>
      </c>
    </row>
    <row r="4016" spans="1:10" x14ac:dyDescent="0.3">
      <c r="A4016" t="s">
        <v>8626</v>
      </c>
      <c r="B4016">
        <v>112</v>
      </c>
      <c r="D4016" t="s">
        <v>2190</v>
      </c>
      <c r="E4016" t="s">
        <v>11647</v>
      </c>
      <c r="F4016" t="s">
        <v>20</v>
      </c>
      <c r="G4016" t="s">
        <v>21</v>
      </c>
      <c r="H4016">
        <v>2500000</v>
      </c>
      <c r="I4016">
        <v>1963</v>
      </c>
      <c r="J4016">
        <v>7.9</v>
      </c>
    </row>
    <row r="4017" spans="1:10" x14ac:dyDescent="0.3">
      <c r="A4017" t="s">
        <v>11649</v>
      </c>
      <c r="B4017">
        <v>75</v>
      </c>
      <c r="C4017">
        <v>32230907</v>
      </c>
      <c r="D4017" t="s">
        <v>10279</v>
      </c>
      <c r="E4017" t="s">
        <v>11652</v>
      </c>
      <c r="F4017" t="s">
        <v>20</v>
      </c>
      <c r="G4017" t="s">
        <v>21</v>
      </c>
      <c r="H4017">
        <v>2500000</v>
      </c>
      <c r="I4017">
        <v>2013</v>
      </c>
      <c r="J4017">
        <v>6.7</v>
      </c>
    </row>
    <row r="4018" spans="1:10" x14ac:dyDescent="0.3">
      <c r="A4018" t="s">
        <v>3758</v>
      </c>
      <c r="B4018">
        <v>104</v>
      </c>
      <c r="C4018">
        <v>6401336</v>
      </c>
      <c r="D4018" t="s">
        <v>2190</v>
      </c>
      <c r="E4018" t="s">
        <v>11654</v>
      </c>
      <c r="F4018" t="s">
        <v>20</v>
      </c>
      <c r="G4018" t="s">
        <v>21</v>
      </c>
      <c r="H4018">
        <v>2500000</v>
      </c>
      <c r="I4018">
        <v>1991</v>
      </c>
      <c r="J4018">
        <v>7.1</v>
      </c>
    </row>
    <row r="4019" spans="1:10" x14ac:dyDescent="0.3">
      <c r="A4019" t="s">
        <v>10049</v>
      </c>
      <c r="B4019">
        <v>102</v>
      </c>
      <c r="C4019">
        <v>26781723</v>
      </c>
      <c r="D4019" t="s">
        <v>936</v>
      </c>
      <c r="E4019" t="s">
        <v>11655</v>
      </c>
      <c r="F4019" t="s">
        <v>20</v>
      </c>
      <c r="G4019" t="s">
        <v>21</v>
      </c>
      <c r="H4019">
        <v>2500000</v>
      </c>
      <c r="I4019">
        <v>2004</v>
      </c>
      <c r="J4019">
        <v>7.6</v>
      </c>
    </row>
    <row r="4020" spans="1:10" x14ac:dyDescent="0.3">
      <c r="A4020" t="s">
        <v>5537</v>
      </c>
      <c r="B4020">
        <v>105</v>
      </c>
      <c r="C4020">
        <v>5400000</v>
      </c>
      <c r="D4020" t="s">
        <v>146</v>
      </c>
      <c r="E4020" t="s">
        <v>11659</v>
      </c>
      <c r="F4020" t="s">
        <v>20</v>
      </c>
      <c r="G4020" t="s">
        <v>21</v>
      </c>
      <c r="H4020">
        <v>2500000</v>
      </c>
      <c r="I4020">
        <v>1995</v>
      </c>
      <c r="J4020">
        <v>8.1</v>
      </c>
    </row>
    <row r="4021" spans="1:10" x14ac:dyDescent="0.3">
      <c r="A4021" t="s">
        <v>14466</v>
      </c>
      <c r="B4021">
        <v>99</v>
      </c>
      <c r="D4021" t="s">
        <v>11663</v>
      </c>
      <c r="E4021" t="s">
        <v>11665</v>
      </c>
      <c r="F4021" t="s">
        <v>965</v>
      </c>
      <c r="G4021" t="s">
        <v>182</v>
      </c>
      <c r="H4021">
        <v>3200000</v>
      </c>
      <c r="I4021">
        <v>2003</v>
      </c>
      <c r="J4021">
        <v>6.6</v>
      </c>
    </row>
    <row r="4022" spans="1:10" x14ac:dyDescent="0.3">
      <c r="A4022" t="s">
        <v>11667</v>
      </c>
      <c r="B4022">
        <v>107</v>
      </c>
      <c r="C4022">
        <v>1282084</v>
      </c>
      <c r="D4022" t="s">
        <v>2190</v>
      </c>
      <c r="E4022" t="s">
        <v>11668</v>
      </c>
      <c r="F4022" t="s">
        <v>20</v>
      </c>
      <c r="G4022" t="s">
        <v>21</v>
      </c>
      <c r="H4022">
        <v>2500000</v>
      </c>
      <c r="I4022">
        <v>1999</v>
      </c>
      <c r="J4022">
        <v>7</v>
      </c>
    </row>
    <row r="4023" spans="1:10" x14ac:dyDescent="0.3">
      <c r="A4023" t="s">
        <v>11669</v>
      </c>
      <c r="B4023">
        <v>96</v>
      </c>
      <c r="C4023">
        <v>1186323</v>
      </c>
      <c r="D4023" t="s">
        <v>936</v>
      </c>
      <c r="E4023" t="s">
        <v>11670</v>
      </c>
      <c r="F4023" t="s">
        <v>20</v>
      </c>
      <c r="G4023" t="s">
        <v>21</v>
      </c>
      <c r="I4023">
        <v>2004</v>
      </c>
      <c r="J4023">
        <v>7.6</v>
      </c>
    </row>
    <row r="4024" spans="1:10" x14ac:dyDescent="0.3">
      <c r="A4024" t="s">
        <v>11672</v>
      </c>
      <c r="B4024">
        <v>101</v>
      </c>
      <c r="C4024">
        <v>1094998</v>
      </c>
      <c r="D4024" t="s">
        <v>2190</v>
      </c>
      <c r="E4024" t="s">
        <v>11675</v>
      </c>
      <c r="F4024" t="s">
        <v>20</v>
      </c>
      <c r="G4024" t="s">
        <v>34</v>
      </c>
      <c r="I4024">
        <v>2007</v>
      </c>
      <c r="J4024">
        <v>6.7</v>
      </c>
    </row>
    <row r="4025" spans="1:10" x14ac:dyDescent="0.3">
      <c r="A4025" t="s">
        <v>8360</v>
      </c>
      <c r="B4025">
        <v>89</v>
      </c>
      <c r="C4025">
        <v>3325638</v>
      </c>
      <c r="D4025" t="s">
        <v>11678</v>
      </c>
      <c r="E4025" t="s">
        <v>11679</v>
      </c>
      <c r="F4025" t="s">
        <v>20</v>
      </c>
      <c r="G4025" t="s">
        <v>21</v>
      </c>
      <c r="H4025">
        <v>2500000</v>
      </c>
      <c r="I4025">
        <v>2012</v>
      </c>
      <c r="J4025">
        <v>7.1</v>
      </c>
    </row>
    <row r="4026" spans="1:10" x14ac:dyDescent="0.3">
      <c r="A4026" t="s">
        <v>11681</v>
      </c>
      <c r="B4026">
        <v>106</v>
      </c>
      <c r="C4026">
        <v>395592</v>
      </c>
      <c r="D4026" t="s">
        <v>146</v>
      </c>
      <c r="E4026" t="s">
        <v>11682</v>
      </c>
      <c r="F4026" t="s">
        <v>20</v>
      </c>
      <c r="G4026" t="s">
        <v>2292</v>
      </c>
      <c r="H4026">
        <v>2000000</v>
      </c>
      <c r="I4026">
        <v>2003</v>
      </c>
      <c r="J4026">
        <v>7.6</v>
      </c>
    </row>
    <row r="4027" spans="1:10" x14ac:dyDescent="0.3">
      <c r="A4027" t="s">
        <v>11684</v>
      </c>
      <c r="B4027">
        <v>95</v>
      </c>
      <c r="C4027">
        <v>6851969</v>
      </c>
      <c r="D4027" t="s">
        <v>936</v>
      </c>
      <c r="E4027" t="s">
        <v>11685</v>
      </c>
      <c r="F4027" t="s">
        <v>20</v>
      </c>
      <c r="G4027" t="s">
        <v>21</v>
      </c>
      <c r="H4027">
        <v>2500000</v>
      </c>
      <c r="I4027">
        <v>2013</v>
      </c>
      <c r="J4027">
        <v>7.1</v>
      </c>
    </row>
    <row r="4028" spans="1:10" x14ac:dyDescent="0.3">
      <c r="A4028" t="s">
        <v>10476</v>
      </c>
      <c r="B4028">
        <v>34</v>
      </c>
      <c r="C4028">
        <v>333658</v>
      </c>
      <c r="D4028" t="s">
        <v>11687</v>
      </c>
      <c r="E4028" t="s">
        <v>11688</v>
      </c>
      <c r="F4028" t="s">
        <v>20</v>
      </c>
      <c r="G4028" t="s">
        <v>21</v>
      </c>
      <c r="H4028">
        <v>34000</v>
      </c>
      <c r="I4028">
        <v>1990</v>
      </c>
      <c r="J4028">
        <v>7.1</v>
      </c>
    </row>
    <row r="4029" spans="1:10" x14ac:dyDescent="0.3">
      <c r="A4029" t="s">
        <v>2379</v>
      </c>
      <c r="B4029">
        <v>101</v>
      </c>
      <c r="C4029">
        <v>12995673</v>
      </c>
      <c r="D4029" t="s">
        <v>11691</v>
      </c>
      <c r="E4029" t="s">
        <v>11693</v>
      </c>
      <c r="F4029" t="s">
        <v>20</v>
      </c>
      <c r="G4029" t="s">
        <v>21</v>
      </c>
      <c r="H4029">
        <v>2500000</v>
      </c>
      <c r="I4029">
        <v>2008</v>
      </c>
      <c r="J4029">
        <v>7.7</v>
      </c>
    </row>
    <row r="4030" spans="1:10" x14ac:dyDescent="0.3">
      <c r="A4030" t="s">
        <v>11695</v>
      </c>
      <c r="B4030">
        <v>112</v>
      </c>
      <c r="C4030">
        <v>173783</v>
      </c>
      <c r="D4030" t="s">
        <v>43</v>
      </c>
      <c r="E4030" t="s">
        <v>11697</v>
      </c>
      <c r="F4030" t="s">
        <v>20</v>
      </c>
      <c r="G4030" t="s">
        <v>21</v>
      </c>
      <c r="H4030">
        <v>2500000</v>
      </c>
      <c r="I4030">
        <v>2008</v>
      </c>
      <c r="J4030">
        <v>7.6</v>
      </c>
    </row>
    <row r="4031" spans="1:10" x14ac:dyDescent="0.3">
      <c r="A4031" t="s">
        <v>11699</v>
      </c>
      <c r="B4031">
        <v>100</v>
      </c>
      <c r="C4031">
        <v>118666</v>
      </c>
      <c r="D4031" t="s">
        <v>2190</v>
      </c>
      <c r="E4031" t="s">
        <v>11700</v>
      </c>
      <c r="F4031" t="s">
        <v>20</v>
      </c>
      <c r="G4031" t="s">
        <v>21</v>
      </c>
      <c r="H4031">
        <v>2500000</v>
      </c>
      <c r="I4031">
        <v>2006</v>
      </c>
      <c r="J4031">
        <v>6.6</v>
      </c>
    </row>
    <row r="4032" spans="1:10" x14ac:dyDescent="0.3">
      <c r="A4032" t="s">
        <v>11701</v>
      </c>
      <c r="B4032">
        <v>100</v>
      </c>
      <c r="C4032">
        <v>71904</v>
      </c>
      <c r="D4032" t="s">
        <v>2507</v>
      </c>
      <c r="E4032" t="s">
        <v>11702</v>
      </c>
      <c r="F4032" t="s">
        <v>20</v>
      </c>
      <c r="G4032" t="s">
        <v>21</v>
      </c>
      <c r="H4032">
        <v>2500000</v>
      </c>
      <c r="I4032">
        <v>2006</v>
      </c>
      <c r="J4032">
        <v>5.7</v>
      </c>
    </row>
    <row r="4033" spans="1:10" x14ac:dyDescent="0.3">
      <c r="A4033" t="s">
        <v>11703</v>
      </c>
      <c r="B4033">
        <v>80</v>
      </c>
      <c r="C4033">
        <v>99851</v>
      </c>
      <c r="D4033" t="s">
        <v>43</v>
      </c>
      <c r="E4033" t="s">
        <v>11706</v>
      </c>
      <c r="F4033" t="s">
        <v>20</v>
      </c>
      <c r="G4033" t="s">
        <v>21</v>
      </c>
      <c r="H4033">
        <v>2500000</v>
      </c>
      <c r="I4033">
        <v>2010</v>
      </c>
      <c r="J4033">
        <v>7.1</v>
      </c>
    </row>
    <row r="4034" spans="1:10" x14ac:dyDescent="0.3">
      <c r="A4034" t="s">
        <v>11708</v>
      </c>
      <c r="B4034">
        <v>106</v>
      </c>
      <c r="C4034">
        <v>115504</v>
      </c>
      <c r="D4034" t="s">
        <v>936</v>
      </c>
      <c r="E4034" t="s">
        <v>11709</v>
      </c>
      <c r="F4034" t="s">
        <v>20</v>
      </c>
      <c r="G4034" t="s">
        <v>34</v>
      </c>
      <c r="H4034">
        <v>14000000</v>
      </c>
      <c r="I4034">
        <v>2008</v>
      </c>
      <c r="J4034">
        <v>6.2</v>
      </c>
    </row>
    <row r="4035" spans="1:10" x14ac:dyDescent="0.3">
      <c r="A4035" t="s">
        <v>7848</v>
      </c>
      <c r="B4035">
        <v>103</v>
      </c>
      <c r="C4035">
        <v>5725</v>
      </c>
      <c r="D4035" t="s">
        <v>3456</v>
      </c>
      <c r="E4035" t="s">
        <v>11712</v>
      </c>
      <c r="F4035" t="s">
        <v>5288</v>
      </c>
      <c r="G4035" t="s">
        <v>520</v>
      </c>
      <c r="H4035">
        <v>8400000</v>
      </c>
      <c r="I4035">
        <v>2000</v>
      </c>
      <c r="J4035">
        <v>6.1</v>
      </c>
    </row>
    <row r="4036" spans="1:10" x14ac:dyDescent="0.3">
      <c r="A4036" t="s">
        <v>11714</v>
      </c>
      <c r="B4036">
        <v>90</v>
      </c>
      <c r="C4036">
        <v>75727</v>
      </c>
      <c r="D4036" t="s">
        <v>9610</v>
      </c>
      <c r="E4036" t="s">
        <v>11715</v>
      </c>
      <c r="F4036" t="s">
        <v>1800</v>
      </c>
      <c r="G4036" t="s">
        <v>21</v>
      </c>
      <c r="H4036">
        <v>2500000</v>
      </c>
      <c r="I4036">
        <v>2008</v>
      </c>
      <c r="J4036">
        <v>5.9</v>
      </c>
    </row>
    <row r="4037" spans="1:10" x14ac:dyDescent="0.3">
      <c r="A4037" t="s">
        <v>445</v>
      </c>
      <c r="B4037">
        <v>96</v>
      </c>
      <c r="C4037">
        <v>322157</v>
      </c>
      <c r="D4037" t="s">
        <v>5554</v>
      </c>
      <c r="E4037" t="s">
        <v>11717</v>
      </c>
      <c r="F4037" t="s">
        <v>20</v>
      </c>
      <c r="G4037" t="s">
        <v>21</v>
      </c>
      <c r="H4037">
        <v>2500000</v>
      </c>
      <c r="I4037">
        <v>2010</v>
      </c>
      <c r="J4037">
        <v>6.8</v>
      </c>
    </row>
    <row r="4038" spans="1:10" x14ac:dyDescent="0.3">
      <c r="A4038" t="s">
        <v>11719</v>
      </c>
      <c r="B4038">
        <v>89</v>
      </c>
      <c r="D4038" t="s">
        <v>5504</v>
      </c>
      <c r="E4038" t="s">
        <v>11720</v>
      </c>
      <c r="F4038" t="s">
        <v>20</v>
      </c>
      <c r="G4038" t="s">
        <v>21</v>
      </c>
      <c r="H4038">
        <v>2500000</v>
      </c>
      <c r="I4038">
        <v>2010</v>
      </c>
      <c r="J4038">
        <v>5.8</v>
      </c>
    </row>
    <row r="4039" spans="1:10" x14ac:dyDescent="0.3">
      <c r="A4039" t="s">
        <v>11721</v>
      </c>
      <c r="B4039">
        <v>87</v>
      </c>
      <c r="D4039" t="s">
        <v>4639</v>
      </c>
      <c r="E4039" t="s">
        <v>11723</v>
      </c>
      <c r="F4039" t="s">
        <v>20</v>
      </c>
      <c r="G4039" t="s">
        <v>520</v>
      </c>
      <c r="H4039">
        <v>2500000</v>
      </c>
      <c r="I4039">
        <v>2015</v>
      </c>
      <c r="J4039">
        <v>5</v>
      </c>
    </row>
    <row r="4040" spans="1:10" x14ac:dyDescent="0.3">
      <c r="A4040" t="s">
        <v>11724</v>
      </c>
      <c r="B4040">
        <v>94</v>
      </c>
      <c r="D4040" t="s">
        <v>3960</v>
      </c>
      <c r="E4040" t="s">
        <v>11726</v>
      </c>
      <c r="F4040" t="s">
        <v>20</v>
      </c>
      <c r="G4040" t="s">
        <v>21</v>
      </c>
      <c r="H4040">
        <v>3500000</v>
      </c>
      <c r="I4040">
        <v>2016</v>
      </c>
      <c r="J4040">
        <v>6.3</v>
      </c>
    </row>
    <row r="4041" spans="1:10" x14ac:dyDescent="0.3">
      <c r="A4041" t="s">
        <v>3182</v>
      </c>
      <c r="B4041">
        <v>120</v>
      </c>
      <c r="C4041">
        <v>5731103</v>
      </c>
      <c r="D4041" t="s">
        <v>4026</v>
      </c>
      <c r="E4041" t="s">
        <v>11727</v>
      </c>
      <c r="F4041" t="s">
        <v>20</v>
      </c>
      <c r="G4041" t="s">
        <v>21</v>
      </c>
      <c r="H4041">
        <v>2400000</v>
      </c>
      <c r="I4041">
        <v>1996</v>
      </c>
      <c r="J4041">
        <v>6.8</v>
      </c>
    </row>
    <row r="4042" spans="1:10" x14ac:dyDescent="0.3">
      <c r="A4042" t="s">
        <v>11728</v>
      </c>
      <c r="B4042">
        <v>101</v>
      </c>
      <c r="C4042">
        <v>978908</v>
      </c>
      <c r="D4042" t="s">
        <v>3805</v>
      </c>
      <c r="E4042" t="s">
        <v>11729</v>
      </c>
      <c r="F4042" t="s">
        <v>20</v>
      </c>
      <c r="G4042" t="s">
        <v>8038</v>
      </c>
      <c r="H4042">
        <v>2400000</v>
      </c>
      <c r="I4042">
        <v>2006</v>
      </c>
      <c r="J4042">
        <v>5.0999999999999996</v>
      </c>
    </row>
    <row r="4043" spans="1:10" x14ac:dyDescent="0.3">
      <c r="A4043" t="s">
        <v>8292</v>
      </c>
      <c r="B4043">
        <v>84</v>
      </c>
      <c r="C4043">
        <v>438653</v>
      </c>
      <c r="D4043" t="s">
        <v>1232</v>
      </c>
      <c r="E4043" t="s">
        <v>11732</v>
      </c>
      <c r="F4043" t="s">
        <v>20</v>
      </c>
      <c r="G4043" t="s">
        <v>21</v>
      </c>
      <c r="I4043">
        <v>2006</v>
      </c>
      <c r="J4043">
        <v>6.6</v>
      </c>
    </row>
    <row r="4044" spans="1:10" x14ac:dyDescent="0.3">
      <c r="A4044" t="s">
        <v>11733</v>
      </c>
      <c r="B4044">
        <v>110</v>
      </c>
      <c r="D4044" t="s">
        <v>1272</v>
      </c>
      <c r="E4044" t="s">
        <v>11735</v>
      </c>
      <c r="F4044" t="s">
        <v>20</v>
      </c>
      <c r="G4044" t="s">
        <v>34</v>
      </c>
      <c r="H4044">
        <v>2500000</v>
      </c>
      <c r="I4044">
        <v>2015</v>
      </c>
      <c r="J4044">
        <v>5</v>
      </c>
    </row>
    <row r="4045" spans="1:10" x14ac:dyDescent="0.3">
      <c r="A4045" t="s">
        <v>10249</v>
      </c>
      <c r="B4045">
        <v>101</v>
      </c>
      <c r="C4045">
        <v>327919</v>
      </c>
      <c r="D4045" t="s">
        <v>1272</v>
      </c>
      <c r="E4045" t="s">
        <v>11737</v>
      </c>
      <c r="F4045" t="s">
        <v>20</v>
      </c>
      <c r="G4045" t="s">
        <v>34</v>
      </c>
      <c r="H4045">
        <v>1500000</v>
      </c>
      <c r="I4045">
        <v>2006</v>
      </c>
      <c r="J4045">
        <v>7.7</v>
      </c>
    </row>
    <row r="4046" spans="1:10" x14ac:dyDescent="0.3">
      <c r="A4046" t="s">
        <v>11738</v>
      </c>
      <c r="B4046">
        <v>101</v>
      </c>
      <c r="D4046" t="s">
        <v>3420</v>
      </c>
      <c r="E4046" t="s">
        <v>11739</v>
      </c>
      <c r="F4046" t="s">
        <v>20</v>
      </c>
      <c r="G4046" t="s">
        <v>34</v>
      </c>
      <c r="H4046">
        <v>2500000</v>
      </c>
      <c r="I4046">
        <v>2012</v>
      </c>
      <c r="J4046">
        <v>3.1</v>
      </c>
    </row>
    <row r="4047" spans="1:10" x14ac:dyDescent="0.3">
      <c r="A4047" t="s">
        <v>11038</v>
      </c>
      <c r="B4047">
        <v>101</v>
      </c>
      <c r="D4047" t="s">
        <v>3684</v>
      </c>
      <c r="E4047" t="s">
        <v>11742</v>
      </c>
      <c r="F4047" t="s">
        <v>20</v>
      </c>
      <c r="G4047" t="s">
        <v>21</v>
      </c>
      <c r="H4047">
        <v>2361000</v>
      </c>
      <c r="I4047">
        <v>1944</v>
      </c>
      <c r="J4047">
        <v>6.5</v>
      </c>
    </row>
    <row r="4048" spans="1:10" x14ac:dyDescent="0.3">
      <c r="A4048" t="s">
        <v>11744</v>
      </c>
      <c r="B4048">
        <v>105</v>
      </c>
      <c r="C4048">
        <v>178739</v>
      </c>
      <c r="D4048" t="s">
        <v>10710</v>
      </c>
      <c r="E4048" t="s">
        <v>11746</v>
      </c>
      <c r="F4048" t="s">
        <v>20</v>
      </c>
      <c r="G4048" t="s">
        <v>21</v>
      </c>
      <c r="H4048">
        <v>2450000</v>
      </c>
      <c r="I4048">
        <v>2011</v>
      </c>
      <c r="J4048">
        <v>3.9</v>
      </c>
    </row>
    <row r="4049" spans="1:10" x14ac:dyDescent="0.3">
      <c r="A4049" t="s">
        <v>5072</v>
      </c>
      <c r="B4049">
        <v>97</v>
      </c>
      <c r="C4049">
        <v>565592</v>
      </c>
      <c r="D4049" t="s">
        <v>2507</v>
      </c>
      <c r="E4049" t="s">
        <v>11748</v>
      </c>
      <c r="F4049" t="s">
        <v>20</v>
      </c>
      <c r="G4049" t="s">
        <v>21</v>
      </c>
      <c r="I4049">
        <v>1998</v>
      </c>
      <c r="J4049">
        <v>6.8</v>
      </c>
    </row>
    <row r="4050" spans="1:10" x14ac:dyDescent="0.3">
      <c r="A4050" t="s">
        <v>11038</v>
      </c>
      <c r="B4050">
        <v>108</v>
      </c>
      <c r="D4050" t="s">
        <v>7226</v>
      </c>
      <c r="E4050" t="s">
        <v>11749</v>
      </c>
      <c r="F4050" t="s">
        <v>20</v>
      </c>
      <c r="G4050" t="s">
        <v>21</v>
      </c>
      <c r="H4050">
        <v>2295429</v>
      </c>
      <c r="I4050">
        <v>1951</v>
      </c>
      <c r="J4050">
        <v>7</v>
      </c>
    </row>
    <row r="4051" spans="1:10" x14ac:dyDescent="0.3">
      <c r="A4051" t="s">
        <v>5629</v>
      </c>
      <c r="B4051">
        <v>95</v>
      </c>
      <c r="C4051">
        <v>27012</v>
      </c>
      <c r="D4051" t="s">
        <v>2190</v>
      </c>
      <c r="E4051" t="s">
        <v>11750</v>
      </c>
      <c r="F4051" t="s">
        <v>20</v>
      </c>
      <c r="G4051" t="s">
        <v>21</v>
      </c>
      <c r="I4051">
        <v>2010</v>
      </c>
      <c r="J4051">
        <v>5.9</v>
      </c>
    </row>
    <row r="4052" spans="1:10" x14ac:dyDescent="0.3">
      <c r="A4052" t="s">
        <v>11751</v>
      </c>
      <c r="B4052">
        <v>108</v>
      </c>
      <c r="D4052" t="s">
        <v>6241</v>
      </c>
      <c r="E4052" t="s">
        <v>11752</v>
      </c>
      <c r="F4052" t="s">
        <v>20</v>
      </c>
      <c r="G4052" t="s">
        <v>21</v>
      </c>
      <c r="I4052">
        <v>2014</v>
      </c>
      <c r="J4052">
        <v>5.8</v>
      </c>
    </row>
    <row r="4053" spans="1:10" x14ac:dyDescent="0.3">
      <c r="A4053" t="s">
        <v>11753</v>
      </c>
      <c r="B4053">
        <v>90</v>
      </c>
      <c r="D4053" t="s">
        <v>560</v>
      </c>
      <c r="E4053" t="s">
        <v>11754</v>
      </c>
      <c r="F4053" t="s">
        <v>20</v>
      </c>
      <c r="G4053" t="s">
        <v>21</v>
      </c>
      <c r="H4053">
        <v>2300000</v>
      </c>
      <c r="I4053">
        <v>1987</v>
      </c>
      <c r="J4053">
        <v>7.3</v>
      </c>
    </row>
    <row r="4054" spans="1:10" x14ac:dyDescent="0.3">
      <c r="A4054" t="s">
        <v>1782</v>
      </c>
      <c r="B4054">
        <v>120</v>
      </c>
      <c r="C4054">
        <v>76400000</v>
      </c>
      <c r="D4054" t="s">
        <v>1784</v>
      </c>
      <c r="E4054" t="s">
        <v>11758</v>
      </c>
      <c r="F4054" t="s">
        <v>20</v>
      </c>
      <c r="G4054" t="s">
        <v>21</v>
      </c>
      <c r="H4054">
        <v>2280000</v>
      </c>
      <c r="I4054">
        <v>1940</v>
      </c>
      <c r="J4054">
        <v>7.8</v>
      </c>
    </row>
    <row r="4055" spans="1:10" x14ac:dyDescent="0.3">
      <c r="A4055" t="s">
        <v>11759</v>
      </c>
      <c r="B4055">
        <v>90</v>
      </c>
      <c r="D4055" t="s">
        <v>2588</v>
      </c>
      <c r="E4055" t="s">
        <v>11762</v>
      </c>
      <c r="F4055" t="s">
        <v>20</v>
      </c>
      <c r="G4055" t="s">
        <v>21</v>
      </c>
      <c r="H4055">
        <v>2500000</v>
      </c>
      <c r="I4055">
        <v>2014</v>
      </c>
      <c r="J4055">
        <v>6.9</v>
      </c>
    </row>
    <row r="4056" spans="1:10" x14ac:dyDescent="0.3">
      <c r="A4056" t="s">
        <v>4346</v>
      </c>
      <c r="B4056">
        <v>91</v>
      </c>
      <c r="C4056">
        <v>36200000</v>
      </c>
      <c r="D4056" t="s">
        <v>3456</v>
      </c>
      <c r="E4056" t="s">
        <v>11766</v>
      </c>
      <c r="F4056" t="s">
        <v>20</v>
      </c>
      <c r="G4056" t="s">
        <v>21</v>
      </c>
      <c r="H4056">
        <v>4000000</v>
      </c>
      <c r="I4056">
        <v>1982</v>
      </c>
      <c r="J4056">
        <v>5.7</v>
      </c>
    </row>
    <row r="4057" spans="1:10" x14ac:dyDescent="0.3">
      <c r="A4057" t="s">
        <v>11768</v>
      </c>
      <c r="B4057">
        <v>92</v>
      </c>
      <c r="C4057">
        <v>21300000</v>
      </c>
      <c r="D4057" t="s">
        <v>1959</v>
      </c>
      <c r="E4057" t="s">
        <v>11771</v>
      </c>
      <c r="F4057" t="s">
        <v>20</v>
      </c>
      <c r="G4057" t="s">
        <v>21</v>
      </c>
      <c r="H4057">
        <v>2200000</v>
      </c>
      <c r="I4057">
        <v>1985</v>
      </c>
      <c r="J4057">
        <v>4.7</v>
      </c>
    </row>
    <row r="4058" spans="1:10" x14ac:dyDescent="0.3">
      <c r="A4058" t="s">
        <v>11421</v>
      </c>
      <c r="B4058">
        <v>117</v>
      </c>
      <c r="C4058">
        <v>379643</v>
      </c>
      <c r="D4058" t="s">
        <v>2190</v>
      </c>
      <c r="E4058" t="s">
        <v>11773</v>
      </c>
      <c r="F4058" t="s">
        <v>20</v>
      </c>
      <c r="G4058" t="s">
        <v>21</v>
      </c>
      <c r="H4058">
        <v>2200000</v>
      </c>
      <c r="I4058">
        <v>2007</v>
      </c>
      <c r="J4058">
        <v>5.9</v>
      </c>
    </row>
    <row r="4059" spans="1:10" x14ac:dyDescent="0.3">
      <c r="A4059" t="s">
        <v>11774</v>
      </c>
      <c r="B4059">
        <v>120</v>
      </c>
      <c r="C4059">
        <v>12985267</v>
      </c>
      <c r="D4059" t="s">
        <v>2190</v>
      </c>
      <c r="E4059" t="s">
        <v>11775</v>
      </c>
      <c r="F4059" t="s">
        <v>20</v>
      </c>
      <c r="G4059" t="s">
        <v>21</v>
      </c>
      <c r="H4059">
        <v>2300000</v>
      </c>
      <c r="I4059">
        <v>2015</v>
      </c>
      <c r="J4059">
        <v>5.9</v>
      </c>
    </row>
    <row r="4060" spans="1:10" x14ac:dyDescent="0.3">
      <c r="A4060" t="s">
        <v>11776</v>
      </c>
      <c r="B4060">
        <v>90</v>
      </c>
      <c r="D4060" t="s">
        <v>6241</v>
      </c>
      <c r="E4060" t="s">
        <v>11778</v>
      </c>
      <c r="F4060" t="s">
        <v>20</v>
      </c>
      <c r="G4060" t="s">
        <v>21</v>
      </c>
      <c r="H4060">
        <v>2200000</v>
      </c>
      <c r="I4060">
        <v>2008</v>
      </c>
      <c r="J4060">
        <v>4.3</v>
      </c>
    </row>
    <row r="4061" spans="1:10" x14ac:dyDescent="0.3">
      <c r="A4061" t="s">
        <v>11780</v>
      </c>
      <c r="B4061">
        <v>119</v>
      </c>
      <c r="D4061" t="s">
        <v>2190</v>
      </c>
      <c r="E4061" t="s">
        <v>11782</v>
      </c>
      <c r="F4061" t="s">
        <v>20</v>
      </c>
      <c r="G4061" t="s">
        <v>21</v>
      </c>
      <c r="H4061">
        <v>2160000</v>
      </c>
      <c r="I4061">
        <v>1945</v>
      </c>
      <c r="J4061">
        <v>7.5</v>
      </c>
    </row>
    <row r="4062" spans="1:10" x14ac:dyDescent="0.3">
      <c r="A4062" t="s">
        <v>11783</v>
      </c>
      <c r="B4062">
        <v>90</v>
      </c>
      <c r="D4062" t="s">
        <v>2588</v>
      </c>
      <c r="E4062" t="s">
        <v>11785</v>
      </c>
      <c r="F4062" t="s">
        <v>20</v>
      </c>
      <c r="G4062" t="s">
        <v>2292</v>
      </c>
      <c r="I4062">
        <v>2015</v>
      </c>
      <c r="J4062">
        <v>4.8</v>
      </c>
    </row>
    <row r="4063" spans="1:10" x14ac:dyDescent="0.3">
      <c r="A4063" t="s">
        <v>11787</v>
      </c>
      <c r="B4063">
        <v>90</v>
      </c>
      <c r="D4063" t="s">
        <v>936</v>
      </c>
      <c r="E4063" t="s">
        <v>11790</v>
      </c>
      <c r="F4063" t="s">
        <v>20</v>
      </c>
      <c r="G4063" t="s">
        <v>34</v>
      </c>
      <c r="H4063">
        <v>1200000</v>
      </c>
      <c r="I4063">
        <v>2005</v>
      </c>
      <c r="J4063">
        <v>5.8</v>
      </c>
    </row>
    <row r="4064" spans="1:10" x14ac:dyDescent="0.3">
      <c r="A4064" t="s">
        <v>11792</v>
      </c>
      <c r="B4064">
        <v>97</v>
      </c>
      <c r="D4064" t="s">
        <v>4042</v>
      </c>
      <c r="E4064" t="s">
        <v>11793</v>
      </c>
      <c r="F4064" t="s">
        <v>20</v>
      </c>
      <c r="G4064" t="s">
        <v>21</v>
      </c>
      <c r="H4064">
        <v>2400000</v>
      </c>
      <c r="I4064">
        <v>2014</v>
      </c>
      <c r="J4064">
        <v>5.3</v>
      </c>
    </row>
    <row r="4065" spans="1:10" x14ac:dyDescent="0.3">
      <c r="A4065" t="s">
        <v>10062</v>
      </c>
      <c r="B4065">
        <v>90</v>
      </c>
      <c r="D4065" t="s">
        <v>5175</v>
      </c>
      <c r="E4065" t="s">
        <v>11796</v>
      </c>
      <c r="F4065" t="s">
        <v>20</v>
      </c>
      <c r="G4065" t="s">
        <v>182</v>
      </c>
      <c r="H4065">
        <v>2500000</v>
      </c>
      <c r="I4065">
        <v>2007</v>
      </c>
      <c r="J4065">
        <v>6</v>
      </c>
    </row>
    <row r="4066" spans="1:10" x14ac:dyDescent="0.3">
      <c r="A4066" t="s">
        <v>11798</v>
      </c>
      <c r="B4066">
        <v>172</v>
      </c>
      <c r="C4066">
        <v>23650000</v>
      </c>
      <c r="D4066" t="s">
        <v>3493</v>
      </c>
      <c r="E4066" t="s">
        <v>11800</v>
      </c>
      <c r="F4066" t="s">
        <v>20</v>
      </c>
      <c r="G4066" t="s">
        <v>21</v>
      </c>
      <c r="H4066">
        <v>2100000</v>
      </c>
      <c r="I4066">
        <v>1946</v>
      </c>
      <c r="J4066">
        <v>8.1</v>
      </c>
    </row>
    <row r="4067" spans="1:10" x14ac:dyDescent="0.3">
      <c r="A4067" t="s">
        <v>11801</v>
      </c>
      <c r="B4067">
        <v>115</v>
      </c>
      <c r="C4067">
        <v>510092</v>
      </c>
      <c r="D4067" t="s">
        <v>1133</v>
      </c>
      <c r="E4067" t="s">
        <v>11802</v>
      </c>
      <c r="F4067" t="s">
        <v>20</v>
      </c>
      <c r="G4067" t="s">
        <v>21</v>
      </c>
      <c r="I4067">
        <v>2001</v>
      </c>
      <c r="J4067">
        <v>7</v>
      </c>
    </row>
    <row r="4068" spans="1:10" x14ac:dyDescent="0.3">
      <c r="A4068" t="s">
        <v>11803</v>
      </c>
      <c r="B4068">
        <v>89</v>
      </c>
      <c r="C4068">
        <v>313436</v>
      </c>
      <c r="D4068" t="s">
        <v>1649</v>
      </c>
      <c r="E4068" t="s">
        <v>11806</v>
      </c>
      <c r="F4068" t="s">
        <v>10255</v>
      </c>
      <c r="G4068" t="s">
        <v>7489</v>
      </c>
      <c r="H4068">
        <v>15500000</v>
      </c>
      <c r="I4068">
        <v>2001</v>
      </c>
      <c r="J4068">
        <v>7.6</v>
      </c>
    </row>
    <row r="4069" spans="1:10" x14ac:dyDescent="0.3">
      <c r="A4069" t="s">
        <v>11808</v>
      </c>
      <c r="B4069">
        <v>125</v>
      </c>
      <c r="C4069">
        <v>3330</v>
      </c>
      <c r="D4069" t="s">
        <v>1272</v>
      </c>
      <c r="E4069" t="s">
        <v>11811</v>
      </c>
      <c r="F4069" t="s">
        <v>20</v>
      </c>
      <c r="G4069" t="s">
        <v>21</v>
      </c>
      <c r="H4069">
        <v>2100000</v>
      </c>
      <c r="I4069">
        <v>2015</v>
      </c>
      <c r="J4069">
        <v>7.2</v>
      </c>
    </row>
    <row r="4070" spans="1:10" x14ac:dyDescent="0.3">
      <c r="A4070" t="s">
        <v>8663</v>
      </c>
      <c r="B4070">
        <v>78</v>
      </c>
      <c r="D4070" t="s">
        <v>3960</v>
      </c>
      <c r="E4070" t="s">
        <v>11814</v>
      </c>
      <c r="F4070" t="s">
        <v>1800</v>
      </c>
      <c r="G4070" t="s">
        <v>2292</v>
      </c>
      <c r="H4070">
        <v>1500000</v>
      </c>
      <c r="I4070">
        <v>2007</v>
      </c>
      <c r="J4070">
        <v>7.5</v>
      </c>
    </row>
    <row r="4071" spans="1:10" x14ac:dyDescent="0.3">
      <c r="A4071" t="s">
        <v>11355</v>
      </c>
      <c r="B4071">
        <v>89</v>
      </c>
      <c r="D4071" t="s">
        <v>2190</v>
      </c>
      <c r="E4071" t="s">
        <v>11817</v>
      </c>
      <c r="F4071" t="s">
        <v>20</v>
      </c>
      <c r="G4071" t="s">
        <v>21</v>
      </c>
      <c r="H4071">
        <v>2100000</v>
      </c>
      <c r="I4071">
        <v>2010</v>
      </c>
      <c r="J4071">
        <v>6.3</v>
      </c>
    </row>
    <row r="4072" spans="1:10" x14ac:dyDescent="0.3">
      <c r="A4072" t="s">
        <v>11819</v>
      </c>
      <c r="B4072">
        <v>100</v>
      </c>
      <c r="D4072" t="s">
        <v>11820</v>
      </c>
      <c r="E4072" t="s">
        <v>11822</v>
      </c>
      <c r="F4072" t="s">
        <v>20</v>
      </c>
      <c r="G4072" t="s">
        <v>21</v>
      </c>
      <c r="H4072">
        <v>2100000</v>
      </c>
      <c r="I4072">
        <v>2015</v>
      </c>
      <c r="J4072">
        <v>6.7</v>
      </c>
    </row>
    <row r="4073" spans="1:10" x14ac:dyDescent="0.3">
      <c r="A4073" t="s">
        <v>11824</v>
      </c>
      <c r="B4073">
        <v>77</v>
      </c>
      <c r="D4073" t="s">
        <v>2743</v>
      </c>
      <c r="E4073" t="s">
        <v>11826</v>
      </c>
      <c r="F4073" t="s">
        <v>20</v>
      </c>
      <c r="G4073" t="s">
        <v>34</v>
      </c>
      <c r="I4073">
        <v>2015</v>
      </c>
      <c r="J4073">
        <v>4.8</v>
      </c>
    </row>
    <row r="4074" spans="1:10" x14ac:dyDescent="0.3">
      <c r="A4074" t="s">
        <v>11828</v>
      </c>
      <c r="B4074">
        <v>81</v>
      </c>
      <c r="D4074" t="s">
        <v>3751</v>
      </c>
      <c r="E4074" t="s">
        <v>11830</v>
      </c>
      <c r="F4074" t="s">
        <v>20</v>
      </c>
      <c r="G4074" t="s">
        <v>21</v>
      </c>
      <c r="H4074">
        <v>2100000</v>
      </c>
      <c r="I4074">
        <v>2015</v>
      </c>
      <c r="J4074">
        <v>5.5</v>
      </c>
    </row>
    <row r="4075" spans="1:10" x14ac:dyDescent="0.3">
      <c r="A4075" t="s">
        <v>3545</v>
      </c>
      <c r="B4075">
        <v>115</v>
      </c>
      <c r="C4075">
        <v>24800000</v>
      </c>
      <c r="D4075" t="s">
        <v>30</v>
      </c>
      <c r="E4075" t="s">
        <v>11833</v>
      </c>
      <c r="F4075" t="s">
        <v>20</v>
      </c>
      <c r="G4075" t="s">
        <v>34</v>
      </c>
      <c r="H4075">
        <v>2000000</v>
      </c>
      <c r="I4075">
        <v>1963</v>
      </c>
      <c r="J4075">
        <v>7.5</v>
      </c>
    </row>
    <row r="4076" spans="1:10" x14ac:dyDescent="0.3">
      <c r="A4076" t="s">
        <v>11834</v>
      </c>
      <c r="B4076">
        <v>96</v>
      </c>
      <c r="C4076">
        <v>792966</v>
      </c>
      <c r="D4076" t="s">
        <v>11836</v>
      </c>
      <c r="E4076" t="s">
        <v>11838</v>
      </c>
      <c r="F4076" t="s">
        <v>20</v>
      </c>
      <c r="G4076" t="s">
        <v>21</v>
      </c>
      <c r="H4076">
        <v>2300000</v>
      </c>
      <c r="I4076">
        <v>1989</v>
      </c>
      <c r="J4076">
        <v>5.0999999999999996</v>
      </c>
    </row>
    <row r="4077" spans="1:10" x14ac:dyDescent="0.3">
      <c r="A4077" t="s">
        <v>2548</v>
      </c>
      <c r="B4077">
        <v>89</v>
      </c>
      <c r="D4077" t="s">
        <v>3420</v>
      </c>
      <c r="E4077" t="s">
        <v>11844</v>
      </c>
      <c r="F4077" t="s">
        <v>20</v>
      </c>
      <c r="G4077" t="s">
        <v>21</v>
      </c>
      <c r="H4077">
        <v>2000000</v>
      </c>
      <c r="I4077">
        <v>1973</v>
      </c>
      <c r="J4077">
        <v>7.3</v>
      </c>
    </row>
    <row r="4078" spans="1:10" x14ac:dyDescent="0.3">
      <c r="A4078" t="s">
        <v>11846</v>
      </c>
      <c r="B4078">
        <v>100</v>
      </c>
      <c r="C4078">
        <v>14673301</v>
      </c>
      <c r="D4078" t="s">
        <v>3197</v>
      </c>
      <c r="E4078" t="s">
        <v>11849</v>
      </c>
      <c r="F4078" t="s">
        <v>20</v>
      </c>
      <c r="G4078" t="s">
        <v>21</v>
      </c>
      <c r="H4078">
        <v>2000000</v>
      </c>
      <c r="I4078">
        <v>2014</v>
      </c>
      <c r="J4078">
        <v>6.9</v>
      </c>
    </row>
    <row r="4079" spans="1:10" x14ac:dyDescent="0.3">
      <c r="A4079" t="s">
        <v>2548</v>
      </c>
      <c r="B4079">
        <v>88</v>
      </c>
      <c r="D4079" t="s">
        <v>1099</v>
      </c>
      <c r="E4079" t="s">
        <v>11851</v>
      </c>
      <c r="F4079" t="s">
        <v>20</v>
      </c>
      <c r="G4079" t="s">
        <v>21</v>
      </c>
      <c r="H4079">
        <v>2000000</v>
      </c>
      <c r="I4079">
        <v>1972</v>
      </c>
      <c r="J4079">
        <v>6.8</v>
      </c>
    </row>
    <row r="4080" spans="1:10" x14ac:dyDescent="0.3">
      <c r="A4080" t="s">
        <v>11852</v>
      </c>
      <c r="B4080">
        <v>129</v>
      </c>
      <c r="D4080" t="s">
        <v>1272</v>
      </c>
      <c r="E4080" t="s">
        <v>11854</v>
      </c>
      <c r="F4080" t="s">
        <v>20</v>
      </c>
      <c r="G4080" t="s">
        <v>21</v>
      </c>
      <c r="H4080">
        <v>2000000</v>
      </c>
      <c r="I4080">
        <v>1962</v>
      </c>
      <c r="J4080">
        <v>8.4</v>
      </c>
    </row>
    <row r="4081" spans="1:10" x14ac:dyDescent="0.3">
      <c r="A4081" t="s">
        <v>570</v>
      </c>
      <c r="B4081">
        <v>87</v>
      </c>
      <c r="C4081">
        <v>9003011</v>
      </c>
      <c r="D4081" t="s">
        <v>155</v>
      </c>
      <c r="E4081" t="s">
        <v>11856</v>
      </c>
      <c r="F4081" t="s">
        <v>20</v>
      </c>
      <c r="G4081" t="s">
        <v>251</v>
      </c>
      <c r="H4081">
        <v>2000000</v>
      </c>
      <c r="I4081">
        <v>1981</v>
      </c>
      <c r="J4081">
        <v>7.6</v>
      </c>
    </row>
    <row r="4082" spans="1:10" x14ac:dyDescent="0.3">
      <c r="A4082" t="s">
        <v>11858</v>
      </c>
      <c r="B4082">
        <v>102</v>
      </c>
      <c r="C4082">
        <v>11546543</v>
      </c>
      <c r="D4082" t="s">
        <v>1399</v>
      </c>
      <c r="E4082" t="s">
        <v>11859</v>
      </c>
      <c r="F4082" t="s">
        <v>4449</v>
      </c>
      <c r="G4082" t="s">
        <v>2462</v>
      </c>
      <c r="H4082">
        <v>2000000</v>
      </c>
      <c r="I4082">
        <v>1994</v>
      </c>
      <c r="J4082">
        <v>7.6</v>
      </c>
    </row>
    <row r="4083" spans="1:10" x14ac:dyDescent="0.3">
      <c r="A4083" t="s">
        <v>5106</v>
      </c>
      <c r="B4083">
        <v>118</v>
      </c>
      <c r="C4083">
        <v>11533945</v>
      </c>
      <c r="D4083" t="s">
        <v>8852</v>
      </c>
      <c r="E4083" t="s">
        <v>11862</v>
      </c>
      <c r="F4083" t="s">
        <v>20</v>
      </c>
      <c r="G4083" t="s">
        <v>21</v>
      </c>
      <c r="H4083">
        <v>2000000</v>
      </c>
      <c r="I4083">
        <v>1999</v>
      </c>
      <c r="J4083">
        <v>7.6</v>
      </c>
    </row>
    <row r="4084" spans="1:10" x14ac:dyDescent="0.3">
      <c r="A4084" t="s">
        <v>11864</v>
      </c>
      <c r="B4084">
        <v>86</v>
      </c>
      <c r="C4084">
        <v>12555230</v>
      </c>
      <c r="D4084" t="s">
        <v>3805</v>
      </c>
      <c r="E4084" t="s">
        <v>11867</v>
      </c>
      <c r="F4084" t="s">
        <v>20</v>
      </c>
      <c r="G4084" t="s">
        <v>966</v>
      </c>
      <c r="H4084">
        <v>2000000</v>
      </c>
      <c r="I4084">
        <v>2011</v>
      </c>
      <c r="J4084">
        <v>5.3</v>
      </c>
    </row>
    <row r="4085" spans="1:10" x14ac:dyDescent="0.3">
      <c r="A4085" t="s">
        <v>1192</v>
      </c>
      <c r="B4085">
        <v>137</v>
      </c>
      <c r="C4085">
        <v>11284657</v>
      </c>
      <c r="D4085" t="s">
        <v>2588</v>
      </c>
      <c r="E4085" t="s">
        <v>11869</v>
      </c>
      <c r="F4085" t="s">
        <v>5288</v>
      </c>
      <c r="G4085" t="s">
        <v>520</v>
      </c>
      <c r="H4085">
        <v>2000000</v>
      </c>
      <c r="I4085">
        <v>2006</v>
      </c>
      <c r="J4085">
        <v>8.5</v>
      </c>
    </row>
    <row r="4086" spans="1:10" x14ac:dyDescent="0.3">
      <c r="A4086" t="s">
        <v>10718</v>
      </c>
      <c r="B4086">
        <v>129</v>
      </c>
      <c r="C4086">
        <v>34522221</v>
      </c>
      <c r="D4086" t="s">
        <v>2190</v>
      </c>
      <c r="E4086" t="s">
        <v>11871</v>
      </c>
      <c r="F4086" t="s">
        <v>20</v>
      </c>
      <c r="G4086" t="s">
        <v>21</v>
      </c>
      <c r="H4086">
        <v>2000000</v>
      </c>
      <c r="I4086">
        <v>2011</v>
      </c>
      <c r="J4086">
        <v>7</v>
      </c>
    </row>
    <row r="4087" spans="1:10" x14ac:dyDescent="0.3">
      <c r="A4087" t="s">
        <v>11873</v>
      </c>
      <c r="B4087">
        <v>134</v>
      </c>
      <c r="D4087" t="s">
        <v>2423</v>
      </c>
      <c r="E4087" t="s">
        <v>11874</v>
      </c>
      <c r="F4087" t="s">
        <v>20</v>
      </c>
      <c r="G4087" t="s">
        <v>21</v>
      </c>
      <c r="H4087">
        <v>2000000</v>
      </c>
      <c r="I4087">
        <v>1961</v>
      </c>
      <c r="J4087">
        <v>8</v>
      </c>
    </row>
    <row r="4088" spans="1:10" x14ac:dyDescent="0.3">
      <c r="A4088" t="s">
        <v>11875</v>
      </c>
      <c r="B4088">
        <v>119</v>
      </c>
      <c r="D4088" t="s">
        <v>11876</v>
      </c>
      <c r="E4088" t="s">
        <v>11878</v>
      </c>
      <c r="F4088" t="s">
        <v>20</v>
      </c>
      <c r="G4088" t="s">
        <v>21</v>
      </c>
      <c r="H4088">
        <v>1614000</v>
      </c>
      <c r="I4088">
        <v>1940</v>
      </c>
      <c r="J4088">
        <v>7.1</v>
      </c>
    </row>
    <row r="4089" spans="1:10" x14ac:dyDescent="0.3">
      <c r="A4089" t="s">
        <v>11880</v>
      </c>
      <c r="B4089">
        <v>80</v>
      </c>
      <c r="C4089">
        <v>7002255</v>
      </c>
      <c r="D4089" t="s">
        <v>11882</v>
      </c>
      <c r="E4089" t="s">
        <v>11884</v>
      </c>
      <c r="F4089" t="s">
        <v>965</v>
      </c>
      <c r="G4089" t="s">
        <v>966</v>
      </c>
      <c r="H4089">
        <v>9500000</v>
      </c>
      <c r="I4089">
        <v>2003</v>
      </c>
      <c r="J4089">
        <v>7.8</v>
      </c>
    </row>
    <row r="4090" spans="1:10" x14ac:dyDescent="0.3">
      <c r="A4090" t="s">
        <v>11886</v>
      </c>
      <c r="B4090">
        <v>89</v>
      </c>
      <c r="C4090">
        <v>6719300</v>
      </c>
      <c r="D4090" t="s">
        <v>1649</v>
      </c>
      <c r="E4090" t="s">
        <v>11887</v>
      </c>
      <c r="F4090" t="s">
        <v>20</v>
      </c>
      <c r="G4090" t="s">
        <v>182</v>
      </c>
      <c r="H4090">
        <v>2000000</v>
      </c>
      <c r="I4090">
        <v>1998</v>
      </c>
      <c r="J4090">
        <v>7.2</v>
      </c>
    </row>
    <row r="4091" spans="1:10" x14ac:dyDescent="0.3">
      <c r="A4091" t="s">
        <v>9797</v>
      </c>
      <c r="B4091">
        <v>101</v>
      </c>
      <c r="C4091">
        <v>6003587</v>
      </c>
      <c r="D4091" t="s">
        <v>2642</v>
      </c>
      <c r="E4091" t="s">
        <v>11889</v>
      </c>
      <c r="F4091" t="s">
        <v>20</v>
      </c>
      <c r="G4091" t="s">
        <v>21</v>
      </c>
      <c r="I4091">
        <v>2003</v>
      </c>
      <c r="J4091">
        <v>7.5</v>
      </c>
    </row>
    <row r="4092" spans="1:10" x14ac:dyDescent="0.3">
      <c r="A4092" t="s">
        <v>5537</v>
      </c>
      <c r="B4092">
        <v>80</v>
      </c>
      <c r="C4092">
        <v>5792822</v>
      </c>
      <c r="D4092" t="s">
        <v>146</v>
      </c>
      <c r="E4092" t="s">
        <v>11892</v>
      </c>
      <c r="F4092" t="s">
        <v>20</v>
      </c>
      <c r="G4092" t="s">
        <v>21</v>
      </c>
      <c r="H4092">
        <v>2700000</v>
      </c>
      <c r="I4092">
        <v>2004</v>
      </c>
      <c r="J4092">
        <v>8</v>
      </c>
    </row>
    <row r="4093" spans="1:10" x14ac:dyDescent="0.3">
      <c r="A4093" t="s">
        <v>757</v>
      </c>
      <c r="B4093">
        <v>115</v>
      </c>
      <c r="C4093">
        <v>5383834</v>
      </c>
      <c r="D4093" t="s">
        <v>2588</v>
      </c>
      <c r="E4093" t="s">
        <v>11895</v>
      </c>
      <c r="F4093" t="s">
        <v>1800</v>
      </c>
      <c r="G4093" t="s">
        <v>1890</v>
      </c>
      <c r="H4093">
        <v>2000000</v>
      </c>
      <c r="I4093">
        <v>2000</v>
      </c>
      <c r="J4093">
        <v>8.1</v>
      </c>
    </row>
    <row r="4094" spans="1:10" x14ac:dyDescent="0.3">
      <c r="A4094" t="s">
        <v>3815</v>
      </c>
      <c r="B4094">
        <v>100</v>
      </c>
      <c r="C4094">
        <v>4599680</v>
      </c>
      <c r="D4094" t="s">
        <v>2190</v>
      </c>
      <c r="E4094" t="s">
        <v>11898</v>
      </c>
      <c r="F4094" t="s">
        <v>20</v>
      </c>
      <c r="G4094" t="s">
        <v>21</v>
      </c>
      <c r="H4094">
        <v>1500000</v>
      </c>
      <c r="I4094">
        <v>2003</v>
      </c>
      <c r="J4094">
        <v>6.8</v>
      </c>
    </row>
    <row r="4095" spans="1:10" x14ac:dyDescent="0.3">
      <c r="A4095" t="s">
        <v>11899</v>
      </c>
      <c r="B4095">
        <v>118</v>
      </c>
      <c r="D4095" t="s">
        <v>146</v>
      </c>
      <c r="E4095" t="s">
        <v>11901</v>
      </c>
      <c r="F4095" t="s">
        <v>20</v>
      </c>
      <c r="G4095" t="s">
        <v>21</v>
      </c>
      <c r="H4095">
        <v>2000000</v>
      </c>
      <c r="I4095">
        <v>1947</v>
      </c>
      <c r="J4095">
        <v>7.4</v>
      </c>
    </row>
    <row r="4096" spans="1:10" x14ac:dyDescent="0.3">
      <c r="A4096" t="s">
        <v>11903</v>
      </c>
      <c r="B4096">
        <v>100</v>
      </c>
      <c r="C4096">
        <v>6531491</v>
      </c>
      <c r="D4096" t="s">
        <v>2190</v>
      </c>
      <c r="E4096" t="s">
        <v>11905</v>
      </c>
      <c r="F4096" t="s">
        <v>20</v>
      </c>
      <c r="G4096" t="s">
        <v>21</v>
      </c>
      <c r="H4096">
        <v>2000000</v>
      </c>
      <c r="I4096">
        <v>2010</v>
      </c>
      <c r="J4096">
        <v>7.2</v>
      </c>
    </row>
    <row r="4097" spans="1:10" x14ac:dyDescent="0.3">
      <c r="A4097" t="s">
        <v>2680</v>
      </c>
      <c r="B4097">
        <v>106</v>
      </c>
      <c r="C4097">
        <v>4581222</v>
      </c>
      <c r="D4097" t="s">
        <v>11908</v>
      </c>
      <c r="E4097" t="s">
        <v>11910</v>
      </c>
      <c r="F4097" t="s">
        <v>20</v>
      </c>
      <c r="G4097" t="s">
        <v>34</v>
      </c>
      <c r="I4097">
        <v>2003</v>
      </c>
      <c r="J4097">
        <v>8.1</v>
      </c>
    </row>
    <row r="4098" spans="1:10" x14ac:dyDescent="0.3">
      <c r="A4098" t="s">
        <v>11912</v>
      </c>
      <c r="B4098">
        <v>106</v>
      </c>
      <c r="D4098" t="s">
        <v>1848</v>
      </c>
      <c r="E4098" t="s">
        <v>11914</v>
      </c>
      <c r="F4098" t="s">
        <v>20</v>
      </c>
      <c r="G4098" t="s">
        <v>21</v>
      </c>
      <c r="H4098">
        <v>2000000</v>
      </c>
      <c r="I4098">
        <v>1938</v>
      </c>
      <c r="J4098">
        <v>7</v>
      </c>
    </row>
    <row r="4099" spans="1:10" x14ac:dyDescent="0.3">
      <c r="A4099" t="s">
        <v>11915</v>
      </c>
      <c r="B4099">
        <v>91</v>
      </c>
      <c r="C4099">
        <v>3885134</v>
      </c>
      <c r="D4099" t="s">
        <v>1649</v>
      </c>
      <c r="E4099" t="s">
        <v>11917</v>
      </c>
      <c r="F4099" t="s">
        <v>20</v>
      </c>
      <c r="G4099" t="s">
        <v>21</v>
      </c>
      <c r="H4099">
        <v>2000000</v>
      </c>
      <c r="I4099">
        <v>2005</v>
      </c>
      <c r="J4099">
        <v>7.4</v>
      </c>
    </row>
    <row r="4100" spans="1:10" x14ac:dyDescent="0.3">
      <c r="A4100" t="s">
        <v>11167</v>
      </c>
      <c r="B4100">
        <v>105</v>
      </c>
      <c r="C4100">
        <v>4311834</v>
      </c>
      <c r="D4100" t="s">
        <v>11918</v>
      </c>
      <c r="E4100" t="s">
        <v>11919</v>
      </c>
      <c r="F4100" t="s">
        <v>20</v>
      </c>
      <c r="G4100" t="s">
        <v>21</v>
      </c>
      <c r="I4100">
        <v>2010</v>
      </c>
      <c r="J4100">
        <v>8.3000000000000007</v>
      </c>
    </row>
    <row r="4101" spans="1:10" x14ac:dyDescent="0.3">
      <c r="A4101" t="s">
        <v>11921</v>
      </c>
      <c r="B4101">
        <v>96</v>
      </c>
      <c r="C4101">
        <v>3590010</v>
      </c>
      <c r="D4101" t="s">
        <v>4790</v>
      </c>
      <c r="E4101" t="s">
        <v>11922</v>
      </c>
      <c r="F4101" t="s">
        <v>20</v>
      </c>
      <c r="G4101" t="s">
        <v>34</v>
      </c>
      <c r="H4101">
        <v>2000000</v>
      </c>
      <c r="I4101">
        <v>2015</v>
      </c>
      <c r="J4101">
        <v>6.1</v>
      </c>
    </row>
    <row r="4102" spans="1:10" x14ac:dyDescent="0.3">
      <c r="A4102" t="s">
        <v>11923</v>
      </c>
      <c r="B4102">
        <v>116</v>
      </c>
      <c r="C4102">
        <v>3300230</v>
      </c>
      <c r="D4102" t="s">
        <v>315</v>
      </c>
      <c r="E4102" t="s">
        <v>11925</v>
      </c>
      <c r="F4102" t="s">
        <v>20</v>
      </c>
      <c r="G4102" t="s">
        <v>966</v>
      </c>
      <c r="I4102">
        <v>1999</v>
      </c>
      <c r="J4102">
        <v>7.5</v>
      </c>
    </row>
    <row r="4103" spans="1:10" x14ac:dyDescent="0.3">
      <c r="A4103" t="s">
        <v>344</v>
      </c>
      <c r="B4103">
        <v>116</v>
      </c>
      <c r="C4103">
        <v>3335839</v>
      </c>
      <c r="D4103" t="s">
        <v>315</v>
      </c>
      <c r="E4103" t="s">
        <v>11927</v>
      </c>
      <c r="F4103" t="s">
        <v>20</v>
      </c>
      <c r="G4103" t="s">
        <v>21</v>
      </c>
      <c r="H4103">
        <v>2000000</v>
      </c>
      <c r="I4103">
        <v>2005</v>
      </c>
      <c r="J4103">
        <v>7</v>
      </c>
    </row>
    <row r="4104" spans="1:10" x14ac:dyDescent="0.3">
      <c r="A4104" t="s">
        <v>4191</v>
      </c>
      <c r="B4104">
        <v>97</v>
      </c>
      <c r="C4104">
        <v>2557668</v>
      </c>
      <c r="D4104" t="s">
        <v>1392</v>
      </c>
      <c r="E4104" t="s">
        <v>11928</v>
      </c>
      <c r="F4104" t="s">
        <v>20</v>
      </c>
      <c r="G4104" t="s">
        <v>21</v>
      </c>
      <c r="H4104">
        <v>2000000</v>
      </c>
      <c r="I4104">
        <v>2015</v>
      </c>
      <c r="J4104">
        <v>5.3</v>
      </c>
    </row>
    <row r="4105" spans="1:10" x14ac:dyDescent="0.3">
      <c r="A4105" t="s">
        <v>1005</v>
      </c>
      <c r="B4105">
        <v>101</v>
      </c>
      <c r="C4105">
        <v>2506446</v>
      </c>
      <c r="D4105" t="s">
        <v>1106</v>
      </c>
      <c r="E4105" t="s">
        <v>11930</v>
      </c>
      <c r="F4105" t="s">
        <v>20</v>
      </c>
      <c r="G4105" t="s">
        <v>21</v>
      </c>
      <c r="H4105">
        <v>2000000</v>
      </c>
      <c r="I4105">
        <v>2002</v>
      </c>
      <c r="J4105">
        <v>4.7</v>
      </c>
    </row>
    <row r="4106" spans="1:10" x14ac:dyDescent="0.3">
      <c r="A4106" t="s">
        <v>11931</v>
      </c>
      <c r="B4106">
        <v>98</v>
      </c>
      <c r="C4106">
        <v>7369373</v>
      </c>
      <c r="D4106" t="s">
        <v>1959</v>
      </c>
      <c r="E4106" t="s">
        <v>11933</v>
      </c>
      <c r="F4106" t="s">
        <v>20</v>
      </c>
      <c r="G4106" t="s">
        <v>34</v>
      </c>
      <c r="H4106">
        <v>2000000</v>
      </c>
      <c r="I4106">
        <v>1986</v>
      </c>
      <c r="J4106">
        <v>5.7</v>
      </c>
    </row>
    <row r="4107" spans="1:10" x14ac:dyDescent="0.3">
      <c r="A4107" t="s">
        <v>10056</v>
      </c>
      <c r="B4107">
        <v>101</v>
      </c>
      <c r="C4107">
        <v>1984378</v>
      </c>
      <c r="D4107" t="s">
        <v>936</v>
      </c>
      <c r="E4107" t="s">
        <v>11938</v>
      </c>
      <c r="F4107" t="s">
        <v>20</v>
      </c>
      <c r="G4107" t="s">
        <v>21</v>
      </c>
      <c r="H4107">
        <v>2000000</v>
      </c>
      <c r="I4107">
        <v>2006</v>
      </c>
      <c r="J4107">
        <v>6.5</v>
      </c>
    </row>
    <row r="4108" spans="1:10" x14ac:dyDescent="0.3">
      <c r="A4108" t="s">
        <v>11940</v>
      </c>
      <c r="B4108">
        <v>90</v>
      </c>
      <c r="C4108">
        <v>2283276</v>
      </c>
      <c r="D4108" t="s">
        <v>11942</v>
      </c>
      <c r="E4108" t="s">
        <v>11943</v>
      </c>
      <c r="F4108" t="s">
        <v>6965</v>
      </c>
      <c r="G4108" t="s">
        <v>11945</v>
      </c>
      <c r="H4108">
        <v>1500000</v>
      </c>
      <c r="I4108">
        <v>2008</v>
      </c>
      <c r="J4108">
        <v>8</v>
      </c>
    </row>
    <row r="4109" spans="1:10" x14ac:dyDescent="0.3">
      <c r="A4109" t="s">
        <v>11946</v>
      </c>
      <c r="B4109">
        <v>120</v>
      </c>
      <c r="C4109">
        <v>1098224</v>
      </c>
      <c r="D4109" t="s">
        <v>642</v>
      </c>
      <c r="E4109" t="s">
        <v>11949</v>
      </c>
      <c r="F4109" t="s">
        <v>20</v>
      </c>
      <c r="G4109" t="s">
        <v>21</v>
      </c>
      <c r="H4109">
        <v>2000000</v>
      </c>
      <c r="I4109">
        <v>2003</v>
      </c>
      <c r="J4109">
        <v>3.3</v>
      </c>
    </row>
    <row r="4110" spans="1:10" x14ac:dyDescent="0.3">
      <c r="A4110" t="s">
        <v>11167</v>
      </c>
      <c r="B4110">
        <v>102</v>
      </c>
      <c r="C4110">
        <v>1430185</v>
      </c>
      <c r="D4110" t="s">
        <v>11952</v>
      </c>
      <c r="E4110" t="s">
        <v>11953</v>
      </c>
      <c r="F4110" t="s">
        <v>20</v>
      </c>
      <c r="G4110" t="s">
        <v>21</v>
      </c>
      <c r="H4110">
        <v>2000000</v>
      </c>
      <c r="I4110">
        <v>2007</v>
      </c>
      <c r="J4110">
        <v>8.3000000000000007</v>
      </c>
    </row>
    <row r="4111" spans="1:10" x14ac:dyDescent="0.3">
      <c r="A4111" t="s">
        <v>11955</v>
      </c>
      <c r="B4111">
        <v>102</v>
      </c>
      <c r="C4111">
        <v>1477002</v>
      </c>
      <c r="D4111" t="s">
        <v>146</v>
      </c>
      <c r="E4111" t="s">
        <v>11956</v>
      </c>
      <c r="F4111" t="s">
        <v>20</v>
      </c>
      <c r="G4111" t="s">
        <v>21</v>
      </c>
      <c r="H4111">
        <v>2000000</v>
      </c>
      <c r="I4111">
        <v>2015</v>
      </c>
      <c r="J4111">
        <v>6.9</v>
      </c>
    </row>
    <row r="4112" spans="1:10" x14ac:dyDescent="0.3">
      <c r="A4112" t="s">
        <v>11960</v>
      </c>
      <c r="B4112">
        <v>100</v>
      </c>
      <c r="C4112">
        <v>1134049</v>
      </c>
      <c r="D4112" t="s">
        <v>11962</v>
      </c>
      <c r="E4112" t="s">
        <v>11964</v>
      </c>
      <c r="F4112" t="s">
        <v>20</v>
      </c>
      <c r="G4112" t="s">
        <v>34</v>
      </c>
      <c r="H4112">
        <v>2000000</v>
      </c>
      <c r="I4112">
        <v>2007</v>
      </c>
      <c r="J4112">
        <v>8.1</v>
      </c>
    </row>
    <row r="4113" spans="1:10" x14ac:dyDescent="0.3">
      <c r="A4113" t="s">
        <v>11966</v>
      </c>
      <c r="B4113">
        <v>104</v>
      </c>
      <c r="C4113">
        <v>977600</v>
      </c>
      <c r="D4113" t="s">
        <v>1160</v>
      </c>
      <c r="E4113" t="s">
        <v>11967</v>
      </c>
      <c r="F4113" t="s">
        <v>20</v>
      </c>
      <c r="G4113" t="s">
        <v>21</v>
      </c>
      <c r="I4113">
        <v>2010</v>
      </c>
      <c r="J4113">
        <v>6.5</v>
      </c>
    </row>
    <row r="4114" spans="1:10" x14ac:dyDescent="0.3">
      <c r="A4114" t="s">
        <v>10500</v>
      </c>
      <c r="B4114">
        <v>89</v>
      </c>
      <c r="C4114">
        <v>653621</v>
      </c>
      <c r="D4114" t="s">
        <v>11968</v>
      </c>
      <c r="E4114" t="s">
        <v>11969</v>
      </c>
      <c r="F4114" t="s">
        <v>20</v>
      </c>
      <c r="G4114" t="s">
        <v>21</v>
      </c>
      <c r="H4114">
        <v>2000000</v>
      </c>
      <c r="I4114">
        <v>2005</v>
      </c>
      <c r="J4114">
        <v>6.8</v>
      </c>
    </row>
    <row r="4115" spans="1:10" x14ac:dyDescent="0.3">
      <c r="A4115" t="s">
        <v>11971</v>
      </c>
      <c r="B4115">
        <v>99</v>
      </c>
      <c r="C4115">
        <v>110000</v>
      </c>
      <c r="D4115" t="s">
        <v>3043</v>
      </c>
      <c r="E4115" t="s">
        <v>11973</v>
      </c>
      <c r="F4115" t="s">
        <v>20</v>
      </c>
      <c r="G4115" t="s">
        <v>21</v>
      </c>
      <c r="I4115">
        <v>2000</v>
      </c>
      <c r="J4115">
        <v>7.3</v>
      </c>
    </row>
    <row r="4116" spans="1:10" x14ac:dyDescent="0.3">
      <c r="A4116" t="s">
        <v>11387</v>
      </c>
      <c r="B4116">
        <v>96</v>
      </c>
      <c r="C4116">
        <v>444354</v>
      </c>
      <c r="D4116" t="s">
        <v>1649</v>
      </c>
      <c r="E4116" t="s">
        <v>11974</v>
      </c>
      <c r="F4116" t="s">
        <v>20</v>
      </c>
      <c r="G4116" t="s">
        <v>34</v>
      </c>
      <c r="I4116">
        <v>1997</v>
      </c>
      <c r="J4116">
        <v>6.4</v>
      </c>
    </row>
    <row r="4117" spans="1:10" x14ac:dyDescent="0.3">
      <c r="A4117" t="s">
        <v>11975</v>
      </c>
      <c r="B4117">
        <v>86</v>
      </c>
      <c r="C4117">
        <v>535249</v>
      </c>
      <c r="D4117" t="s">
        <v>1099</v>
      </c>
      <c r="E4117" t="s">
        <v>11978</v>
      </c>
      <c r="F4117" t="s">
        <v>20</v>
      </c>
      <c r="G4117" t="s">
        <v>21</v>
      </c>
      <c r="H4117">
        <v>3400000</v>
      </c>
      <c r="I4117">
        <v>2010</v>
      </c>
      <c r="J4117">
        <v>4.5999999999999996</v>
      </c>
    </row>
    <row r="4118" spans="1:10" x14ac:dyDescent="0.3">
      <c r="A4118" t="s">
        <v>1296</v>
      </c>
      <c r="B4118">
        <v>98</v>
      </c>
      <c r="D4118" t="s">
        <v>3488</v>
      </c>
      <c r="E4118" t="s">
        <v>11980</v>
      </c>
      <c r="F4118" t="s">
        <v>965</v>
      </c>
      <c r="G4118" t="s">
        <v>966</v>
      </c>
      <c r="H4118">
        <v>17000000</v>
      </c>
      <c r="I4118">
        <v>1985</v>
      </c>
      <c r="J4118">
        <v>6.5</v>
      </c>
    </row>
    <row r="4119" spans="1:10" x14ac:dyDescent="0.3">
      <c r="A4119" t="s">
        <v>11982</v>
      </c>
      <c r="B4119">
        <v>96</v>
      </c>
      <c r="C4119">
        <v>371081</v>
      </c>
      <c r="D4119" t="s">
        <v>1649</v>
      </c>
      <c r="E4119" t="s">
        <v>11983</v>
      </c>
      <c r="F4119" t="s">
        <v>20</v>
      </c>
      <c r="G4119" t="s">
        <v>21</v>
      </c>
      <c r="H4119">
        <v>6000000</v>
      </c>
      <c r="I4119">
        <v>2004</v>
      </c>
      <c r="J4119">
        <v>7</v>
      </c>
    </row>
    <row r="4120" spans="1:10" x14ac:dyDescent="0.3">
      <c r="A4120" t="s">
        <v>11984</v>
      </c>
      <c r="B4120">
        <v>94</v>
      </c>
      <c r="C4120">
        <v>347578</v>
      </c>
      <c r="D4120" t="s">
        <v>4917</v>
      </c>
      <c r="E4120" t="s">
        <v>11987</v>
      </c>
      <c r="F4120" t="s">
        <v>20</v>
      </c>
      <c r="G4120" t="s">
        <v>21</v>
      </c>
      <c r="I4120">
        <v>2007</v>
      </c>
      <c r="J4120">
        <v>5.4</v>
      </c>
    </row>
    <row r="4121" spans="1:10" x14ac:dyDescent="0.3">
      <c r="A4121" t="s">
        <v>11989</v>
      </c>
      <c r="B4121">
        <v>91</v>
      </c>
      <c r="C4121">
        <v>124494</v>
      </c>
      <c r="D4121" t="s">
        <v>11991</v>
      </c>
      <c r="E4121" t="s">
        <v>11993</v>
      </c>
      <c r="F4121" t="s">
        <v>20</v>
      </c>
      <c r="G4121" t="s">
        <v>21</v>
      </c>
      <c r="H4121">
        <v>2000000</v>
      </c>
      <c r="I4121">
        <v>1998</v>
      </c>
      <c r="J4121">
        <v>6.7</v>
      </c>
    </row>
    <row r="4122" spans="1:10" x14ac:dyDescent="0.3">
      <c r="A4122" t="s">
        <v>11995</v>
      </c>
      <c r="B4122">
        <v>104</v>
      </c>
      <c r="D4122" t="s">
        <v>2002</v>
      </c>
      <c r="E4122" t="s">
        <v>11998</v>
      </c>
      <c r="F4122" t="s">
        <v>3497</v>
      </c>
      <c r="G4122" t="s">
        <v>3498</v>
      </c>
      <c r="I4122">
        <v>2000</v>
      </c>
      <c r="J4122">
        <v>2.8</v>
      </c>
    </row>
    <row r="4123" spans="1:10" x14ac:dyDescent="0.3">
      <c r="A4123" t="s">
        <v>6948</v>
      </c>
      <c r="B4123">
        <v>90</v>
      </c>
      <c r="C4123">
        <v>120620</v>
      </c>
      <c r="D4123" t="s">
        <v>12000</v>
      </c>
      <c r="E4123" t="s">
        <v>12002</v>
      </c>
      <c r="F4123" t="s">
        <v>20</v>
      </c>
      <c r="G4123" t="s">
        <v>34</v>
      </c>
      <c r="I4123">
        <v>2004</v>
      </c>
      <c r="J4123">
        <v>7.4</v>
      </c>
    </row>
    <row r="4124" spans="1:10" x14ac:dyDescent="0.3">
      <c r="A4124" t="s">
        <v>12004</v>
      </c>
      <c r="B4124">
        <v>85</v>
      </c>
      <c r="C4124">
        <v>100669</v>
      </c>
      <c r="D4124" t="s">
        <v>1649</v>
      </c>
      <c r="E4124" t="s">
        <v>12005</v>
      </c>
      <c r="F4124" t="s">
        <v>20</v>
      </c>
      <c r="G4124" t="s">
        <v>21</v>
      </c>
      <c r="H4124">
        <v>3800000</v>
      </c>
      <c r="I4124">
        <v>2009</v>
      </c>
      <c r="J4124">
        <v>5.8</v>
      </c>
    </row>
    <row r="4125" spans="1:10" x14ac:dyDescent="0.3">
      <c r="A4125" t="s">
        <v>10249</v>
      </c>
      <c r="B4125">
        <v>96</v>
      </c>
      <c r="D4125" t="s">
        <v>2838</v>
      </c>
      <c r="E4125" t="s">
        <v>12006</v>
      </c>
      <c r="F4125" t="s">
        <v>20</v>
      </c>
      <c r="G4125" t="s">
        <v>34</v>
      </c>
      <c r="I4125">
        <v>1997</v>
      </c>
      <c r="J4125">
        <v>7.1</v>
      </c>
    </row>
    <row r="4126" spans="1:10" x14ac:dyDescent="0.3">
      <c r="A4126" t="s">
        <v>291</v>
      </c>
      <c r="B4126">
        <v>129</v>
      </c>
      <c r="C4126">
        <v>186354</v>
      </c>
      <c r="D4126" t="s">
        <v>2190</v>
      </c>
      <c r="E4126" t="s">
        <v>12008</v>
      </c>
      <c r="F4126" t="s">
        <v>20</v>
      </c>
      <c r="G4126" t="s">
        <v>21</v>
      </c>
      <c r="H4126">
        <v>13500000</v>
      </c>
      <c r="I4126">
        <v>2015</v>
      </c>
      <c r="J4126">
        <v>4.5</v>
      </c>
    </row>
    <row r="4127" spans="1:10" x14ac:dyDescent="0.3">
      <c r="A4127" t="s">
        <v>12010</v>
      </c>
      <c r="B4127">
        <v>93</v>
      </c>
      <c r="C4127">
        <v>55202</v>
      </c>
      <c r="D4127" t="s">
        <v>12012</v>
      </c>
      <c r="E4127" t="s">
        <v>12013</v>
      </c>
      <c r="F4127" t="s">
        <v>3497</v>
      </c>
      <c r="G4127" t="s">
        <v>3498</v>
      </c>
      <c r="I4127">
        <v>2008</v>
      </c>
      <c r="J4127">
        <v>5.3</v>
      </c>
    </row>
    <row r="4128" spans="1:10" x14ac:dyDescent="0.3">
      <c r="A4128" t="s">
        <v>12015</v>
      </c>
      <c r="B4128">
        <v>100</v>
      </c>
      <c r="D4128" t="s">
        <v>1272</v>
      </c>
      <c r="E4128" t="s">
        <v>12016</v>
      </c>
      <c r="F4128" t="s">
        <v>20</v>
      </c>
      <c r="G4128" t="s">
        <v>21</v>
      </c>
      <c r="I4128">
        <v>2003</v>
      </c>
      <c r="J4128">
        <v>5.4</v>
      </c>
    </row>
    <row r="4129" spans="1:10" x14ac:dyDescent="0.3">
      <c r="A4129" t="s">
        <v>12018</v>
      </c>
      <c r="B4129">
        <v>97</v>
      </c>
      <c r="C4129">
        <v>549632</v>
      </c>
      <c r="D4129" t="s">
        <v>136</v>
      </c>
      <c r="E4129" t="s">
        <v>12020</v>
      </c>
      <c r="F4129" t="s">
        <v>20</v>
      </c>
      <c r="G4129" t="s">
        <v>7834</v>
      </c>
      <c r="I4129">
        <v>2013</v>
      </c>
      <c r="J4129">
        <v>4.8</v>
      </c>
    </row>
    <row r="4130" spans="1:10" x14ac:dyDescent="0.3">
      <c r="A4130" t="s">
        <v>3408</v>
      </c>
      <c r="B4130">
        <v>94</v>
      </c>
      <c r="C4130">
        <v>137945</v>
      </c>
      <c r="D4130" t="s">
        <v>2225</v>
      </c>
      <c r="E4130" t="s">
        <v>12021</v>
      </c>
      <c r="F4130" t="s">
        <v>20</v>
      </c>
      <c r="G4130" t="s">
        <v>21</v>
      </c>
      <c r="I4130">
        <v>2014</v>
      </c>
      <c r="J4130">
        <v>5.9</v>
      </c>
    </row>
    <row r="4131" spans="1:10" x14ac:dyDescent="0.3">
      <c r="A4131" t="s">
        <v>12023</v>
      </c>
      <c r="B4131">
        <v>95</v>
      </c>
      <c r="C4131">
        <v>17580</v>
      </c>
      <c r="D4131" t="s">
        <v>2190</v>
      </c>
      <c r="E4131" t="s">
        <v>12024</v>
      </c>
      <c r="F4131" t="s">
        <v>20</v>
      </c>
      <c r="G4131" t="s">
        <v>21</v>
      </c>
      <c r="H4131">
        <v>1500000</v>
      </c>
      <c r="I4131">
        <v>2009</v>
      </c>
      <c r="J4131">
        <v>6.2</v>
      </c>
    </row>
    <row r="4132" spans="1:10" x14ac:dyDescent="0.3">
      <c r="A4132" t="s">
        <v>12025</v>
      </c>
      <c r="B4132">
        <v>97</v>
      </c>
      <c r="D4132" t="s">
        <v>12027</v>
      </c>
      <c r="E4132" t="s">
        <v>12028</v>
      </c>
      <c r="F4132" t="s">
        <v>20</v>
      </c>
      <c r="G4132" t="s">
        <v>21</v>
      </c>
      <c r="H4132">
        <v>2000000</v>
      </c>
      <c r="I4132">
        <v>1993</v>
      </c>
      <c r="J4132">
        <v>5.9</v>
      </c>
    </row>
    <row r="4133" spans="1:10" x14ac:dyDescent="0.3">
      <c r="A4133" t="s">
        <v>12030</v>
      </c>
      <c r="B4133">
        <v>92</v>
      </c>
      <c r="C4133">
        <v>12667</v>
      </c>
      <c r="D4133" t="s">
        <v>146</v>
      </c>
      <c r="E4133" t="s">
        <v>12031</v>
      </c>
      <c r="F4133" t="s">
        <v>20</v>
      </c>
      <c r="G4133" t="s">
        <v>34</v>
      </c>
      <c r="H4133">
        <v>14000</v>
      </c>
      <c r="I4133">
        <v>2005</v>
      </c>
      <c r="J4133">
        <v>6.6</v>
      </c>
    </row>
    <row r="4134" spans="1:10" x14ac:dyDescent="0.3">
      <c r="A4134" t="s">
        <v>12032</v>
      </c>
      <c r="B4134">
        <v>96</v>
      </c>
      <c r="C4134">
        <v>198407</v>
      </c>
      <c r="D4134" t="s">
        <v>2190</v>
      </c>
      <c r="E4134" t="s">
        <v>12033</v>
      </c>
      <c r="F4134" t="s">
        <v>20</v>
      </c>
      <c r="G4134" t="s">
        <v>21</v>
      </c>
      <c r="H4134">
        <v>2000000</v>
      </c>
      <c r="I4134">
        <v>2006</v>
      </c>
      <c r="J4134">
        <v>6.6</v>
      </c>
    </row>
    <row r="4135" spans="1:10" x14ac:dyDescent="0.3">
      <c r="A4135" t="s">
        <v>12035</v>
      </c>
      <c r="B4135">
        <v>87</v>
      </c>
      <c r="D4135" t="s">
        <v>10276</v>
      </c>
      <c r="E4135" t="s">
        <v>12038</v>
      </c>
      <c r="F4135" t="s">
        <v>20</v>
      </c>
      <c r="G4135" t="s">
        <v>21</v>
      </c>
      <c r="I4135">
        <v>2015</v>
      </c>
      <c r="J4135">
        <v>6</v>
      </c>
    </row>
    <row r="4136" spans="1:10" x14ac:dyDescent="0.3">
      <c r="A4136" t="s">
        <v>7562</v>
      </c>
      <c r="B4136">
        <v>91</v>
      </c>
      <c r="C4136">
        <v>5824</v>
      </c>
      <c r="D4136" t="s">
        <v>3456</v>
      </c>
      <c r="E4136" t="s">
        <v>12040</v>
      </c>
      <c r="F4136" t="s">
        <v>20</v>
      </c>
      <c r="G4136" t="s">
        <v>34</v>
      </c>
      <c r="I4136">
        <v>2008</v>
      </c>
      <c r="J4136">
        <v>6.8</v>
      </c>
    </row>
    <row r="4137" spans="1:10" x14ac:dyDescent="0.3">
      <c r="A4137" t="s">
        <v>3815</v>
      </c>
      <c r="B4137">
        <v>99</v>
      </c>
      <c r="C4137">
        <v>2843</v>
      </c>
      <c r="D4137" t="s">
        <v>6241</v>
      </c>
      <c r="E4137" t="s">
        <v>12042</v>
      </c>
      <c r="F4137" t="s">
        <v>20</v>
      </c>
      <c r="G4137" t="s">
        <v>21</v>
      </c>
      <c r="I4137">
        <v>2013</v>
      </c>
      <c r="J4137">
        <v>5.4</v>
      </c>
    </row>
    <row r="4138" spans="1:10" x14ac:dyDescent="0.3">
      <c r="A4138" t="s">
        <v>12044</v>
      </c>
      <c r="B4138">
        <v>88</v>
      </c>
      <c r="D4138" t="s">
        <v>12045</v>
      </c>
      <c r="E4138" t="s">
        <v>12046</v>
      </c>
      <c r="F4138" t="s">
        <v>20</v>
      </c>
      <c r="G4138" t="s">
        <v>34</v>
      </c>
      <c r="I4138">
        <v>2009</v>
      </c>
      <c r="J4138">
        <v>5.2</v>
      </c>
    </row>
    <row r="4139" spans="1:10" x14ac:dyDescent="0.3">
      <c r="A4139" t="s">
        <v>12048</v>
      </c>
      <c r="B4139">
        <v>119</v>
      </c>
      <c r="C4139">
        <v>4958</v>
      </c>
      <c r="D4139" t="s">
        <v>8886</v>
      </c>
      <c r="E4139" t="s">
        <v>12050</v>
      </c>
      <c r="F4139" t="s">
        <v>20</v>
      </c>
      <c r="G4139" t="s">
        <v>4953</v>
      </c>
      <c r="H4139">
        <v>2000000</v>
      </c>
      <c r="I4139">
        <v>2008</v>
      </c>
      <c r="J4139">
        <v>7.8</v>
      </c>
    </row>
    <row r="4140" spans="1:10" x14ac:dyDescent="0.3">
      <c r="A4140" t="s">
        <v>12052</v>
      </c>
      <c r="B4140">
        <v>99</v>
      </c>
      <c r="D4140" t="s">
        <v>1392</v>
      </c>
      <c r="E4140" t="s">
        <v>12053</v>
      </c>
      <c r="F4140" t="s">
        <v>20</v>
      </c>
      <c r="G4140" t="s">
        <v>34</v>
      </c>
      <c r="H4140">
        <v>2000000</v>
      </c>
      <c r="I4140">
        <v>2004</v>
      </c>
      <c r="J4140">
        <v>6.4</v>
      </c>
    </row>
    <row r="4141" spans="1:10" x14ac:dyDescent="0.3">
      <c r="A4141" t="s">
        <v>12054</v>
      </c>
      <c r="B4141">
        <v>92</v>
      </c>
      <c r="D4141" t="s">
        <v>3960</v>
      </c>
      <c r="E4141" t="s">
        <v>12056</v>
      </c>
      <c r="F4141" t="s">
        <v>20</v>
      </c>
      <c r="G4141" t="s">
        <v>182</v>
      </c>
      <c r="H4141">
        <v>100000</v>
      </c>
      <c r="I4141">
        <v>2011</v>
      </c>
      <c r="J4141">
        <v>6.1</v>
      </c>
    </row>
    <row r="4142" spans="1:10" x14ac:dyDescent="0.3">
      <c r="A4142" t="s">
        <v>12058</v>
      </c>
      <c r="B4142">
        <v>86</v>
      </c>
      <c r="D4142" t="s">
        <v>4639</v>
      </c>
      <c r="E4142" t="s">
        <v>12061</v>
      </c>
      <c r="F4142" t="s">
        <v>20</v>
      </c>
      <c r="G4142" t="s">
        <v>4874</v>
      </c>
      <c r="I4142">
        <v>2012</v>
      </c>
      <c r="J4142">
        <v>5.7</v>
      </c>
    </row>
    <row r="4143" spans="1:10" x14ac:dyDescent="0.3">
      <c r="A4143" t="s">
        <v>12063</v>
      </c>
      <c r="B4143">
        <v>83</v>
      </c>
      <c r="D4143" t="s">
        <v>1534</v>
      </c>
      <c r="E4143" t="s">
        <v>12066</v>
      </c>
      <c r="F4143" t="s">
        <v>20</v>
      </c>
      <c r="G4143" t="s">
        <v>21</v>
      </c>
      <c r="H4143">
        <v>2000000</v>
      </c>
      <c r="I4143">
        <v>2010</v>
      </c>
      <c r="J4143">
        <v>5.5</v>
      </c>
    </row>
    <row r="4144" spans="1:10" x14ac:dyDescent="0.3">
      <c r="A4144" t="s">
        <v>12067</v>
      </c>
      <c r="B4144">
        <v>81</v>
      </c>
      <c r="D4144" t="s">
        <v>43</v>
      </c>
      <c r="E4144" t="s">
        <v>12070</v>
      </c>
      <c r="F4144" t="s">
        <v>20</v>
      </c>
      <c r="G4144" t="s">
        <v>34</v>
      </c>
      <c r="H4144">
        <v>2000000</v>
      </c>
      <c r="I4144">
        <v>2015</v>
      </c>
      <c r="J4144">
        <v>7.4</v>
      </c>
    </row>
    <row r="4145" spans="1:10" x14ac:dyDescent="0.3">
      <c r="A4145" t="s">
        <v>2548</v>
      </c>
      <c r="B4145">
        <v>82</v>
      </c>
      <c r="D4145" t="s">
        <v>1099</v>
      </c>
      <c r="E4145" t="s">
        <v>12073</v>
      </c>
      <c r="F4145" t="s">
        <v>20</v>
      </c>
      <c r="G4145" t="s">
        <v>21</v>
      </c>
      <c r="H4145">
        <v>2000000</v>
      </c>
      <c r="I4145">
        <v>1971</v>
      </c>
      <c r="J4145">
        <v>7.1</v>
      </c>
    </row>
    <row r="4146" spans="1:10" x14ac:dyDescent="0.3">
      <c r="A4146" t="s">
        <v>12074</v>
      </c>
      <c r="B4146">
        <v>102</v>
      </c>
      <c r="C4146">
        <v>13220</v>
      </c>
      <c r="D4146" t="s">
        <v>6241</v>
      </c>
      <c r="E4146" t="s">
        <v>12076</v>
      </c>
      <c r="F4146" t="s">
        <v>20</v>
      </c>
      <c r="G4146" t="s">
        <v>21</v>
      </c>
      <c r="I4146">
        <v>2012</v>
      </c>
      <c r="J4146">
        <v>3.9</v>
      </c>
    </row>
    <row r="4147" spans="1:10" x14ac:dyDescent="0.3">
      <c r="A4147" t="s">
        <v>12078</v>
      </c>
      <c r="B4147">
        <v>90</v>
      </c>
      <c r="D4147" t="s">
        <v>315</v>
      </c>
      <c r="E4147" t="s">
        <v>12080</v>
      </c>
      <c r="F4147" t="s">
        <v>20</v>
      </c>
      <c r="G4147" t="s">
        <v>21</v>
      </c>
      <c r="H4147">
        <v>2000000</v>
      </c>
      <c r="I4147">
        <v>2007</v>
      </c>
      <c r="J4147">
        <v>4.5999999999999996</v>
      </c>
    </row>
    <row r="4148" spans="1:10" x14ac:dyDescent="0.3">
      <c r="A4148" t="s">
        <v>12083</v>
      </c>
      <c r="B4148">
        <v>92</v>
      </c>
      <c r="C4148">
        <v>7927</v>
      </c>
      <c r="D4148" t="s">
        <v>12085</v>
      </c>
      <c r="E4148" t="s">
        <v>12087</v>
      </c>
      <c r="F4148" t="s">
        <v>20</v>
      </c>
      <c r="G4148" t="s">
        <v>21</v>
      </c>
      <c r="H4148">
        <v>2300000</v>
      </c>
      <c r="I4148">
        <v>1947</v>
      </c>
      <c r="J4148">
        <v>7.7</v>
      </c>
    </row>
    <row r="4149" spans="1:10" x14ac:dyDescent="0.3">
      <c r="A4149" t="s">
        <v>12089</v>
      </c>
      <c r="B4149">
        <v>88</v>
      </c>
      <c r="D4149" t="s">
        <v>3456</v>
      </c>
      <c r="E4149" t="s">
        <v>12090</v>
      </c>
      <c r="F4149" t="s">
        <v>20</v>
      </c>
      <c r="G4149" t="s">
        <v>21</v>
      </c>
      <c r="H4149">
        <v>2000000</v>
      </c>
      <c r="I4149">
        <v>2008</v>
      </c>
      <c r="J4149">
        <v>4.9000000000000004</v>
      </c>
    </row>
    <row r="4150" spans="1:10" x14ac:dyDescent="0.3">
      <c r="A4150" t="s">
        <v>10217</v>
      </c>
      <c r="B4150">
        <v>97</v>
      </c>
      <c r="D4150" t="s">
        <v>1272</v>
      </c>
      <c r="E4150" t="s">
        <v>12091</v>
      </c>
      <c r="F4150" t="s">
        <v>20</v>
      </c>
      <c r="G4150" t="s">
        <v>21</v>
      </c>
      <c r="H4150">
        <v>14000000</v>
      </c>
      <c r="I4150">
        <v>2002</v>
      </c>
      <c r="J4150">
        <v>6.3</v>
      </c>
    </row>
    <row r="4151" spans="1:10" x14ac:dyDescent="0.3">
      <c r="A4151" t="s">
        <v>10733</v>
      </c>
      <c r="B4151">
        <v>96</v>
      </c>
      <c r="D4151" t="s">
        <v>5554</v>
      </c>
      <c r="E4151" t="s">
        <v>12093</v>
      </c>
      <c r="F4151" t="s">
        <v>20</v>
      </c>
      <c r="G4151" t="s">
        <v>21</v>
      </c>
      <c r="H4151">
        <v>2000000</v>
      </c>
      <c r="I4151">
        <v>2012</v>
      </c>
      <c r="J4151">
        <v>6.1</v>
      </c>
    </row>
    <row r="4152" spans="1:10" x14ac:dyDescent="0.3">
      <c r="A4152" t="s">
        <v>12094</v>
      </c>
      <c r="B4152">
        <v>87</v>
      </c>
      <c r="D4152" t="s">
        <v>1099</v>
      </c>
      <c r="E4152" t="s">
        <v>12096</v>
      </c>
      <c r="F4152" t="s">
        <v>20</v>
      </c>
      <c r="G4152" t="s">
        <v>21</v>
      </c>
      <c r="H4152">
        <v>2000000</v>
      </c>
      <c r="I4152">
        <v>2013</v>
      </c>
      <c r="J4152">
        <v>6.6</v>
      </c>
    </row>
    <row r="4153" spans="1:10" x14ac:dyDescent="0.3">
      <c r="A4153" t="s">
        <v>12097</v>
      </c>
      <c r="B4153">
        <v>106</v>
      </c>
      <c r="C4153">
        <v>2436</v>
      </c>
      <c r="D4153" t="s">
        <v>12098</v>
      </c>
      <c r="E4153" t="s">
        <v>12100</v>
      </c>
      <c r="F4153" t="s">
        <v>20</v>
      </c>
      <c r="G4153" t="s">
        <v>21</v>
      </c>
      <c r="H4153">
        <v>2000000</v>
      </c>
      <c r="I4153">
        <v>2012</v>
      </c>
      <c r="J4153">
        <v>5.7</v>
      </c>
    </row>
    <row r="4154" spans="1:10" x14ac:dyDescent="0.3">
      <c r="A4154" t="s">
        <v>12102</v>
      </c>
      <c r="B4154">
        <v>107</v>
      </c>
      <c r="C4154">
        <v>4556</v>
      </c>
      <c r="D4154" t="s">
        <v>1649</v>
      </c>
      <c r="E4154" t="s">
        <v>12103</v>
      </c>
      <c r="F4154" t="s">
        <v>20</v>
      </c>
      <c r="G4154" t="s">
        <v>21</v>
      </c>
      <c r="I4154">
        <v>2013</v>
      </c>
      <c r="J4154">
        <v>5.6</v>
      </c>
    </row>
    <row r="4155" spans="1:10" x14ac:dyDescent="0.3">
      <c r="A4155" t="s">
        <v>12104</v>
      </c>
      <c r="B4155">
        <v>80</v>
      </c>
      <c r="D4155" t="s">
        <v>3197</v>
      </c>
      <c r="E4155" t="s">
        <v>12106</v>
      </c>
      <c r="F4155" t="s">
        <v>5288</v>
      </c>
      <c r="G4155" t="s">
        <v>5522</v>
      </c>
      <c r="I4155">
        <v>1967</v>
      </c>
      <c r="J4155">
        <v>6</v>
      </c>
    </row>
    <row r="4156" spans="1:10" x14ac:dyDescent="0.3">
      <c r="A4156" t="s">
        <v>10217</v>
      </c>
      <c r="B4156">
        <v>91</v>
      </c>
      <c r="D4156" t="s">
        <v>1649</v>
      </c>
      <c r="E4156" t="s">
        <v>12109</v>
      </c>
      <c r="F4156" t="s">
        <v>20</v>
      </c>
      <c r="G4156" t="s">
        <v>21</v>
      </c>
      <c r="H4156">
        <v>2000000</v>
      </c>
      <c r="I4156">
        <v>2013</v>
      </c>
      <c r="J4156">
        <v>5.7</v>
      </c>
    </row>
    <row r="4157" spans="1:10" x14ac:dyDescent="0.3">
      <c r="A4157" t="s">
        <v>3065</v>
      </c>
      <c r="B4157">
        <v>99</v>
      </c>
      <c r="D4157" t="s">
        <v>3684</v>
      </c>
      <c r="E4157" t="s">
        <v>12113</v>
      </c>
      <c r="F4157" t="s">
        <v>20</v>
      </c>
      <c r="G4157" t="s">
        <v>21</v>
      </c>
      <c r="H4157">
        <v>2000000</v>
      </c>
      <c r="I4157">
        <v>1966</v>
      </c>
      <c r="J4157">
        <v>7</v>
      </c>
    </row>
    <row r="4158" spans="1:10" x14ac:dyDescent="0.3">
      <c r="A4158" t="s">
        <v>2429</v>
      </c>
      <c r="B4158">
        <v>102</v>
      </c>
      <c r="D4158" t="s">
        <v>43</v>
      </c>
      <c r="E4158" t="s">
        <v>12116</v>
      </c>
      <c r="F4158" t="s">
        <v>20</v>
      </c>
      <c r="G4158" t="s">
        <v>21</v>
      </c>
      <c r="H4158">
        <v>2000000</v>
      </c>
      <c r="I4158">
        <v>2007</v>
      </c>
      <c r="J4158">
        <v>5.3</v>
      </c>
    </row>
    <row r="4159" spans="1:10" x14ac:dyDescent="0.3">
      <c r="A4159" t="s">
        <v>12118</v>
      </c>
      <c r="B4159">
        <v>108</v>
      </c>
      <c r="D4159" t="s">
        <v>12119</v>
      </c>
      <c r="E4159" t="s">
        <v>12120</v>
      </c>
      <c r="F4159" t="s">
        <v>20</v>
      </c>
      <c r="G4159" t="s">
        <v>21</v>
      </c>
      <c r="H4159">
        <v>2000000</v>
      </c>
      <c r="I4159">
        <v>2011</v>
      </c>
      <c r="J4159">
        <v>4.4000000000000004</v>
      </c>
    </row>
    <row r="4160" spans="1:10" x14ac:dyDescent="0.3">
      <c r="A4160" t="s">
        <v>12121</v>
      </c>
      <c r="B4160">
        <v>88</v>
      </c>
      <c r="D4160" t="s">
        <v>4639</v>
      </c>
      <c r="E4160" t="s">
        <v>12124</v>
      </c>
      <c r="F4160" t="s">
        <v>20</v>
      </c>
      <c r="G4160" t="s">
        <v>21</v>
      </c>
      <c r="H4160">
        <v>1250000</v>
      </c>
      <c r="I4160">
        <v>2015</v>
      </c>
      <c r="J4160">
        <v>3.4</v>
      </c>
    </row>
    <row r="4161" spans="1:10" x14ac:dyDescent="0.3">
      <c r="A4161" t="s">
        <v>12126</v>
      </c>
      <c r="B4161">
        <v>89</v>
      </c>
      <c r="D4161" t="s">
        <v>3805</v>
      </c>
      <c r="E4161" t="s">
        <v>12127</v>
      </c>
      <c r="F4161" t="s">
        <v>20</v>
      </c>
      <c r="G4161" t="s">
        <v>21</v>
      </c>
      <c r="H4161">
        <v>2000000</v>
      </c>
      <c r="I4161">
        <v>2015</v>
      </c>
      <c r="J4161">
        <v>4.5</v>
      </c>
    </row>
    <row r="4162" spans="1:10" x14ac:dyDescent="0.3">
      <c r="A4162" t="s">
        <v>12128</v>
      </c>
      <c r="B4162">
        <v>92</v>
      </c>
      <c r="D4162" t="s">
        <v>6241</v>
      </c>
      <c r="E4162" t="s">
        <v>12131</v>
      </c>
      <c r="F4162" t="s">
        <v>20</v>
      </c>
      <c r="G4162" t="s">
        <v>21</v>
      </c>
      <c r="H4162">
        <v>2000000</v>
      </c>
      <c r="I4162">
        <v>2015</v>
      </c>
      <c r="J4162">
        <v>3.4</v>
      </c>
    </row>
    <row r="4163" spans="1:10" x14ac:dyDescent="0.3">
      <c r="A4163" t="s">
        <v>12133</v>
      </c>
      <c r="B4163">
        <v>99</v>
      </c>
      <c r="C4163">
        <v>4600000</v>
      </c>
      <c r="D4163" t="s">
        <v>1272</v>
      </c>
      <c r="E4163" t="s">
        <v>12134</v>
      </c>
      <c r="F4163" t="s">
        <v>20</v>
      </c>
      <c r="G4163" t="s">
        <v>21</v>
      </c>
      <c r="H4163">
        <v>1900000</v>
      </c>
      <c r="I4163">
        <v>1986</v>
      </c>
      <c r="J4163">
        <v>7.1</v>
      </c>
    </row>
    <row r="4164" spans="1:10" x14ac:dyDescent="0.3">
      <c r="A4164" t="s">
        <v>8134</v>
      </c>
      <c r="B4164">
        <v>103</v>
      </c>
      <c r="C4164">
        <v>1420578</v>
      </c>
      <c r="D4164" t="s">
        <v>3329</v>
      </c>
      <c r="E4164" t="s">
        <v>12135</v>
      </c>
      <c r="F4164" t="s">
        <v>20</v>
      </c>
      <c r="G4164" t="s">
        <v>21</v>
      </c>
      <c r="H4164">
        <v>1900000</v>
      </c>
      <c r="I4164">
        <v>2003</v>
      </c>
      <c r="J4164">
        <v>6.4</v>
      </c>
    </row>
    <row r="4165" spans="1:10" x14ac:dyDescent="0.3">
      <c r="A4165" t="s">
        <v>10129</v>
      </c>
      <c r="B4165">
        <v>90</v>
      </c>
      <c r="D4165" t="s">
        <v>37</v>
      </c>
      <c r="E4165" t="s">
        <v>12138</v>
      </c>
      <c r="F4165" t="s">
        <v>20</v>
      </c>
      <c r="G4165" t="s">
        <v>21</v>
      </c>
      <c r="H4165">
        <v>1950000</v>
      </c>
      <c r="I4165">
        <v>2015</v>
      </c>
      <c r="J4165">
        <v>5.2</v>
      </c>
    </row>
    <row r="4166" spans="1:10" x14ac:dyDescent="0.3">
      <c r="A4166" t="s">
        <v>7188</v>
      </c>
      <c r="B4166">
        <v>95</v>
      </c>
      <c r="C4166">
        <v>1028658</v>
      </c>
      <c r="D4166" t="s">
        <v>1265</v>
      </c>
      <c r="E4166" t="s">
        <v>12140</v>
      </c>
      <c r="F4166" t="s">
        <v>20</v>
      </c>
      <c r="G4166" t="s">
        <v>2292</v>
      </c>
      <c r="H4166">
        <v>3000000</v>
      </c>
      <c r="I4166">
        <v>2010</v>
      </c>
      <c r="J4166">
        <v>7</v>
      </c>
    </row>
    <row r="4167" spans="1:10" x14ac:dyDescent="0.3">
      <c r="A4167" t="s">
        <v>12142</v>
      </c>
      <c r="B4167">
        <v>97</v>
      </c>
      <c r="C4167">
        <v>466702</v>
      </c>
      <c r="D4167" t="s">
        <v>936</v>
      </c>
      <c r="E4167" t="s">
        <v>12143</v>
      </c>
      <c r="F4167" t="s">
        <v>20</v>
      </c>
      <c r="G4167" t="s">
        <v>34</v>
      </c>
      <c r="I4167">
        <v>2010</v>
      </c>
      <c r="J4167">
        <v>7.3</v>
      </c>
    </row>
    <row r="4168" spans="1:10" x14ac:dyDescent="0.3">
      <c r="A4168" t="s">
        <v>12144</v>
      </c>
      <c r="B4168">
        <v>108</v>
      </c>
      <c r="D4168" t="s">
        <v>12146</v>
      </c>
      <c r="E4168" t="s">
        <v>12147</v>
      </c>
      <c r="F4168" t="s">
        <v>9359</v>
      </c>
      <c r="G4168" t="s">
        <v>12149</v>
      </c>
      <c r="H4168">
        <v>1500000</v>
      </c>
      <c r="I4168">
        <v>2013</v>
      </c>
      <c r="J4168">
        <v>8.1</v>
      </c>
    </row>
    <row r="4169" spans="1:10" x14ac:dyDescent="0.3">
      <c r="A4169" t="s">
        <v>12150</v>
      </c>
      <c r="B4169">
        <v>95</v>
      </c>
      <c r="C4169">
        <v>18435</v>
      </c>
      <c r="D4169" t="s">
        <v>2190</v>
      </c>
      <c r="E4169" t="s">
        <v>12153</v>
      </c>
      <c r="F4169" t="s">
        <v>965</v>
      </c>
      <c r="G4169" t="s">
        <v>966</v>
      </c>
      <c r="H4169">
        <v>1400000</v>
      </c>
      <c r="I4169">
        <v>2006</v>
      </c>
      <c r="J4169">
        <v>5.8</v>
      </c>
    </row>
    <row r="4170" spans="1:10" x14ac:dyDescent="0.3">
      <c r="A4170" t="s">
        <v>12154</v>
      </c>
      <c r="B4170">
        <v>160</v>
      </c>
      <c r="C4170">
        <v>95236</v>
      </c>
      <c r="D4170" t="s">
        <v>10710</v>
      </c>
      <c r="E4170" t="s">
        <v>12155</v>
      </c>
      <c r="F4170" t="s">
        <v>3497</v>
      </c>
      <c r="G4170" t="s">
        <v>3498</v>
      </c>
      <c r="I4170">
        <v>2013</v>
      </c>
      <c r="J4170">
        <v>6.4</v>
      </c>
    </row>
    <row r="4171" spans="1:10" x14ac:dyDescent="0.3">
      <c r="A4171" t="s">
        <v>7593</v>
      </c>
      <c r="B4171">
        <v>90</v>
      </c>
      <c r="C4171">
        <v>2957978</v>
      </c>
      <c r="D4171" t="s">
        <v>12158</v>
      </c>
      <c r="E4171" t="s">
        <v>12160</v>
      </c>
      <c r="F4171" t="s">
        <v>20</v>
      </c>
      <c r="G4171" t="s">
        <v>34</v>
      </c>
      <c r="H4171">
        <v>1000000</v>
      </c>
      <c r="I4171">
        <v>2008</v>
      </c>
      <c r="J4171">
        <v>7.8</v>
      </c>
    </row>
    <row r="4172" spans="1:10" x14ac:dyDescent="0.3">
      <c r="A4172" t="s">
        <v>12162</v>
      </c>
      <c r="B4172">
        <v>86</v>
      </c>
      <c r="D4172" t="s">
        <v>2190</v>
      </c>
      <c r="E4172" t="s">
        <v>12165</v>
      </c>
      <c r="F4172" t="s">
        <v>20</v>
      </c>
      <c r="G4172" t="s">
        <v>121</v>
      </c>
      <c r="I4172">
        <v>2015</v>
      </c>
      <c r="J4172">
        <v>6.3</v>
      </c>
    </row>
    <row r="4173" spans="1:10" x14ac:dyDescent="0.3">
      <c r="A4173" t="s">
        <v>12167</v>
      </c>
      <c r="B4173">
        <v>89</v>
      </c>
      <c r="C4173">
        <v>444044</v>
      </c>
      <c r="D4173" t="s">
        <v>2190</v>
      </c>
      <c r="E4173" t="s">
        <v>12169</v>
      </c>
      <c r="F4173" t="s">
        <v>20</v>
      </c>
      <c r="G4173" t="s">
        <v>21</v>
      </c>
      <c r="H4173">
        <v>1900000</v>
      </c>
      <c r="I4173">
        <v>2015</v>
      </c>
      <c r="J4173">
        <v>7.2</v>
      </c>
    </row>
    <row r="4174" spans="1:10" x14ac:dyDescent="0.3">
      <c r="A4174" t="s">
        <v>12170</v>
      </c>
      <c r="B4174">
        <v>87</v>
      </c>
      <c r="C4174">
        <v>40990055</v>
      </c>
      <c r="D4174" t="s">
        <v>2777</v>
      </c>
      <c r="E4174" t="s">
        <v>12171</v>
      </c>
      <c r="F4174" t="s">
        <v>20</v>
      </c>
      <c r="G4174" t="s">
        <v>966</v>
      </c>
      <c r="H4174">
        <v>1800000</v>
      </c>
      <c r="I4174">
        <v>2010</v>
      </c>
      <c r="J4174">
        <v>5.6</v>
      </c>
    </row>
    <row r="4175" spans="1:10" x14ac:dyDescent="0.3">
      <c r="A4175" t="s">
        <v>3883</v>
      </c>
      <c r="B4175">
        <v>98</v>
      </c>
      <c r="C4175">
        <v>1445366</v>
      </c>
      <c r="D4175" t="s">
        <v>2721</v>
      </c>
      <c r="E4175" t="s">
        <v>12173</v>
      </c>
      <c r="F4175" t="s">
        <v>20</v>
      </c>
      <c r="G4175" t="s">
        <v>34</v>
      </c>
      <c r="I4175">
        <v>2009</v>
      </c>
      <c r="J4175">
        <v>7.2</v>
      </c>
    </row>
    <row r="4176" spans="1:10" x14ac:dyDescent="0.3">
      <c r="A4176" t="s">
        <v>11899</v>
      </c>
      <c r="B4176">
        <v>125</v>
      </c>
      <c r="D4176" t="s">
        <v>2190</v>
      </c>
      <c r="E4176" t="s">
        <v>12174</v>
      </c>
      <c r="F4176" t="s">
        <v>20</v>
      </c>
      <c r="G4176" t="s">
        <v>21</v>
      </c>
      <c r="H4176">
        <v>1800000</v>
      </c>
      <c r="I4176">
        <v>1951</v>
      </c>
      <c r="J4176">
        <v>8</v>
      </c>
    </row>
    <row r="4177" spans="1:10" x14ac:dyDescent="0.3">
      <c r="A4177" t="s">
        <v>2382</v>
      </c>
      <c r="B4177">
        <v>95</v>
      </c>
      <c r="D4177" t="s">
        <v>1099</v>
      </c>
      <c r="E4177" t="s">
        <v>12176</v>
      </c>
      <c r="F4177" t="s">
        <v>20</v>
      </c>
      <c r="G4177" t="s">
        <v>21</v>
      </c>
      <c r="H4177">
        <v>1800000</v>
      </c>
      <c r="I4177">
        <v>1964</v>
      </c>
      <c r="J4177">
        <v>8.5</v>
      </c>
    </row>
    <row r="4178" spans="1:10" x14ac:dyDescent="0.3">
      <c r="A4178" t="s">
        <v>12177</v>
      </c>
      <c r="B4178">
        <v>118</v>
      </c>
      <c r="C4178">
        <v>5709616</v>
      </c>
      <c r="D4178" t="s">
        <v>146</v>
      </c>
      <c r="E4178" t="s">
        <v>12179</v>
      </c>
      <c r="F4178" t="s">
        <v>1800</v>
      </c>
      <c r="G4178" t="s">
        <v>1890</v>
      </c>
      <c r="H4178">
        <v>1800000</v>
      </c>
      <c r="I4178">
        <v>2002</v>
      </c>
      <c r="J4178">
        <v>6.8</v>
      </c>
    </row>
    <row r="4179" spans="1:10" x14ac:dyDescent="0.3">
      <c r="A4179" t="s">
        <v>12180</v>
      </c>
      <c r="B4179">
        <v>93</v>
      </c>
      <c r="C4179">
        <v>12784397</v>
      </c>
      <c r="D4179" t="s">
        <v>3329</v>
      </c>
      <c r="E4179" t="s">
        <v>12182</v>
      </c>
      <c r="F4179" t="s">
        <v>20</v>
      </c>
      <c r="G4179" t="s">
        <v>21</v>
      </c>
      <c r="H4179">
        <v>1800000</v>
      </c>
      <c r="I4179">
        <v>2012</v>
      </c>
      <c r="J4179">
        <v>7.3</v>
      </c>
    </row>
    <row r="4180" spans="1:10" x14ac:dyDescent="0.3">
      <c r="A4180" t="s">
        <v>12184</v>
      </c>
      <c r="B4180">
        <v>96</v>
      </c>
      <c r="D4180" t="s">
        <v>441</v>
      </c>
      <c r="E4180" t="s">
        <v>12185</v>
      </c>
      <c r="F4180" t="s">
        <v>20</v>
      </c>
      <c r="G4180" t="s">
        <v>21</v>
      </c>
      <c r="H4180">
        <v>1800000</v>
      </c>
      <c r="I4180">
        <v>1973</v>
      </c>
      <c r="J4180">
        <v>5.5</v>
      </c>
    </row>
    <row r="4181" spans="1:10" x14ac:dyDescent="0.3">
      <c r="A4181" t="s">
        <v>12187</v>
      </c>
      <c r="B4181">
        <v>109</v>
      </c>
      <c r="C4181">
        <v>3050934</v>
      </c>
      <c r="D4181" t="s">
        <v>3846</v>
      </c>
      <c r="E4181" t="s">
        <v>12188</v>
      </c>
      <c r="F4181" t="s">
        <v>20</v>
      </c>
      <c r="G4181" t="s">
        <v>21</v>
      </c>
      <c r="H4181">
        <v>1800000</v>
      </c>
      <c r="I4181">
        <v>2000</v>
      </c>
      <c r="J4181">
        <v>7.3</v>
      </c>
    </row>
    <row r="4182" spans="1:10" x14ac:dyDescent="0.3">
      <c r="A4182" t="s">
        <v>12189</v>
      </c>
      <c r="B4182">
        <v>109</v>
      </c>
      <c r="C4182">
        <v>841206</v>
      </c>
      <c r="D4182" t="s">
        <v>2190</v>
      </c>
      <c r="E4182" t="s">
        <v>12190</v>
      </c>
      <c r="F4182" t="s">
        <v>20</v>
      </c>
      <c r="G4182" t="s">
        <v>21</v>
      </c>
      <c r="I4182">
        <v>2011</v>
      </c>
      <c r="J4182">
        <v>6.3</v>
      </c>
    </row>
    <row r="4183" spans="1:10" x14ac:dyDescent="0.3">
      <c r="A4183" t="s">
        <v>12191</v>
      </c>
      <c r="B4183">
        <v>155</v>
      </c>
      <c r="D4183" t="s">
        <v>1106</v>
      </c>
      <c r="E4183" t="s">
        <v>12194</v>
      </c>
      <c r="F4183" t="s">
        <v>12196</v>
      </c>
      <c r="G4183" t="s">
        <v>3498</v>
      </c>
      <c r="H4183">
        <v>150000000</v>
      </c>
      <c r="I4183">
        <v>2015</v>
      </c>
      <c r="J4183">
        <v>5.0999999999999996</v>
      </c>
    </row>
    <row r="4184" spans="1:10" x14ac:dyDescent="0.3">
      <c r="A4184" t="s">
        <v>8827</v>
      </c>
      <c r="B4184">
        <v>90</v>
      </c>
      <c r="C4184">
        <v>638476</v>
      </c>
      <c r="D4184" t="s">
        <v>10279</v>
      </c>
      <c r="E4184" t="s">
        <v>12197</v>
      </c>
      <c r="F4184" t="s">
        <v>20</v>
      </c>
      <c r="G4184" t="s">
        <v>21</v>
      </c>
      <c r="H4184">
        <v>1500000</v>
      </c>
      <c r="I4184">
        <v>2011</v>
      </c>
      <c r="J4184">
        <v>6.6</v>
      </c>
    </row>
    <row r="4185" spans="1:10" x14ac:dyDescent="0.3">
      <c r="A4185" t="s">
        <v>12199</v>
      </c>
      <c r="B4185">
        <v>93</v>
      </c>
      <c r="D4185" t="s">
        <v>4639</v>
      </c>
      <c r="E4185" t="s">
        <v>12200</v>
      </c>
      <c r="F4185" t="s">
        <v>20</v>
      </c>
      <c r="G4185" t="s">
        <v>21</v>
      </c>
      <c r="H4185">
        <v>1800000</v>
      </c>
      <c r="I4185">
        <v>1993</v>
      </c>
      <c r="J4185">
        <v>6.1</v>
      </c>
    </row>
    <row r="4186" spans="1:10" x14ac:dyDescent="0.3">
      <c r="A4186" t="s">
        <v>12201</v>
      </c>
      <c r="B4186">
        <v>108</v>
      </c>
      <c r="C4186">
        <v>505295</v>
      </c>
      <c r="D4186" t="s">
        <v>4333</v>
      </c>
      <c r="E4186" t="s">
        <v>12204</v>
      </c>
      <c r="F4186" t="s">
        <v>12206</v>
      </c>
      <c r="G4186" t="s">
        <v>251</v>
      </c>
      <c r="H4186">
        <v>1800000</v>
      </c>
      <c r="I4186">
        <v>2003</v>
      </c>
      <c r="J4186">
        <v>7.5</v>
      </c>
    </row>
    <row r="4187" spans="1:10" x14ac:dyDescent="0.3">
      <c r="A4187" t="s">
        <v>11282</v>
      </c>
      <c r="B4187">
        <v>114</v>
      </c>
      <c r="D4187" t="s">
        <v>8819</v>
      </c>
      <c r="E4187" t="s">
        <v>12207</v>
      </c>
      <c r="F4187" t="s">
        <v>20</v>
      </c>
      <c r="G4187" t="s">
        <v>21</v>
      </c>
      <c r="H4187">
        <v>1800000</v>
      </c>
      <c r="I4187">
        <v>1968</v>
      </c>
      <c r="J4187">
        <v>7</v>
      </c>
    </row>
    <row r="4188" spans="1:10" x14ac:dyDescent="0.3">
      <c r="A4188" t="s">
        <v>11089</v>
      </c>
      <c r="B4188">
        <v>87</v>
      </c>
      <c r="D4188" t="s">
        <v>12210</v>
      </c>
      <c r="E4188" t="s">
        <v>12212</v>
      </c>
      <c r="F4188" t="s">
        <v>20</v>
      </c>
      <c r="G4188" t="s">
        <v>21</v>
      </c>
      <c r="I4188">
        <v>1952</v>
      </c>
      <c r="J4188">
        <v>7.2</v>
      </c>
    </row>
    <row r="4189" spans="1:10" x14ac:dyDescent="0.3">
      <c r="A4189" t="s">
        <v>12213</v>
      </c>
      <c r="B4189">
        <v>113</v>
      </c>
      <c r="D4189" t="s">
        <v>3456</v>
      </c>
      <c r="E4189" t="s">
        <v>12214</v>
      </c>
      <c r="F4189" t="s">
        <v>20</v>
      </c>
      <c r="G4189" t="s">
        <v>21</v>
      </c>
      <c r="H4189">
        <v>1800000</v>
      </c>
      <c r="I4189">
        <v>2007</v>
      </c>
      <c r="J4189">
        <v>5.3</v>
      </c>
    </row>
    <row r="4190" spans="1:10" x14ac:dyDescent="0.3">
      <c r="A4190" t="s">
        <v>12215</v>
      </c>
      <c r="B4190">
        <v>87</v>
      </c>
      <c r="D4190" t="s">
        <v>7608</v>
      </c>
      <c r="E4190" t="s">
        <v>12218</v>
      </c>
      <c r="F4190" t="s">
        <v>20</v>
      </c>
      <c r="G4190" t="s">
        <v>21</v>
      </c>
      <c r="I4190">
        <v>2016</v>
      </c>
      <c r="J4190">
        <v>8.6999999999999993</v>
      </c>
    </row>
    <row r="4191" spans="1:10" x14ac:dyDescent="0.3">
      <c r="A4191" t="s">
        <v>12220</v>
      </c>
      <c r="B4191">
        <v>90</v>
      </c>
      <c r="D4191" t="s">
        <v>441</v>
      </c>
      <c r="E4191" t="s">
        <v>12222</v>
      </c>
      <c r="F4191" t="s">
        <v>20</v>
      </c>
      <c r="G4191" t="s">
        <v>182</v>
      </c>
      <c r="H4191">
        <v>1800000</v>
      </c>
      <c r="I4191">
        <v>2013</v>
      </c>
      <c r="J4191">
        <v>3.4</v>
      </c>
    </row>
    <row r="4192" spans="1:10" x14ac:dyDescent="0.3">
      <c r="A4192" t="s">
        <v>12224</v>
      </c>
      <c r="B4192">
        <v>111</v>
      </c>
      <c r="D4192" t="s">
        <v>1649</v>
      </c>
      <c r="E4192" t="s">
        <v>12226</v>
      </c>
      <c r="F4192" t="s">
        <v>20</v>
      </c>
      <c r="G4192" t="s">
        <v>21</v>
      </c>
      <c r="H4192">
        <v>1800000</v>
      </c>
      <c r="I4192">
        <v>2012</v>
      </c>
      <c r="J4192">
        <v>5.4</v>
      </c>
    </row>
    <row r="4193" spans="1:10" x14ac:dyDescent="0.3">
      <c r="A4193" t="s">
        <v>1214</v>
      </c>
      <c r="B4193">
        <v>81</v>
      </c>
      <c r="C4193">
        <v>7267324</v>
      </c>
      <c r="D4193" t="s">
        <v>1272</v>
      </c>
      <c r="E4193" t="s">
        <v>12228</v>
      </c>
      <c r="F4193" t="s">
        <v>5288</v>
      </c>
      <c r="G4193" t="s">
        <v>520</v>
      </c>
      <c r="H4193">
        <v>3500000</v>
      </c>
      <c r="I4193">
        <v>1998</v>
      </c>
      <c r="J4193">
        <v>7.8</v>
      </c>
    </row>
    <row r="4194" spans="1:10" x14ac:dyDescent="0.3">
      <c r="A4194" t="s">
        <v>12230</v>
      </c>
      <c r="B4194">
        <v>93</v>
      </c>
      <c r="C4194">
        <v>145540</v>
      </c>
      <c r="D4194" t="s">
        <v>6894</v>
      </c>
      <c r="E4194" t="s">
        <v>12232</v>
      </c>
      <c r="F4194" t="s">
        <v>20</v>
      </c>
      <c r="G4194" t="s">
        <v>21</v>
      </c>
      <c r="H4194">
        <v>500000</v>
      </c>
      <c r="I4194">
        <v>2002</v>
      </c>
      <c r="J4194">
        <v>6.7</v>
      </c>
    </row>
    <row r="4195" spans="1:10" x14ac:dyDescent="0.3">
      <c r="A4195" t="s">
        <v>12233</v>
      </c>
      <c r="B4195">
        <v>90</v>
      </c>
      <c r="D4195" t="s">
        <v>5642</v>
      </c>
      <c r="E4195" t="s">
        <v>12235</v>
      </c>
      <c r="F4195" t="s">
        <v>20</v>
      </c>
      <c r="G4195" t="s">
        <v>182</v>
      </c>
      <c r="H4195">
        <v>2000000</v>
      </c>
      <c r="I4195">
        <v>2013</v>
      </c>
      <c r="J4195">
        <v>4.7</v>
      </c>
    </row>
    <row r="4196" spans="1:10" x14ac:dyDescent="0.3">
      <c r="A4196" t="s">
        <v>12237</v>
      </c>
      <c r="B4196">
        <v>112</v>
      </c>
      <c r="D4196" t="s">
        <v>3960</v>
      </c>
      <c r="E4196" t="s">
        <v>12240</v>
      </c>
      <c r="F4196" t="s">
        <v>20</v>
      </c>
      <c r="G4196" t="s">
        <v>21</v>
      </c>
      <c r="H4196">
        <v>1750000</v>
      </c>
      <c r="I4196">
        <v>2013</v>
      </c>
      <c r="J4196">
        <v>6.3</v>
      </c>
    </row>
    <row r="4197" spans="1:10" x14ac:dyDescent="0.3">
      <c r="A4197" t="s">
        <v>5943</v>
      </c>
      <c r="B4197">
        <v>106</v>
      </c>
      <c r="C4197">
        <v>12589108</v>
      </c>
      <c r="D4197" t="s">
        <v>4333</v>
      </c>
      <c r="E4197" t="s">
        <v>12242</v>
      </c>
      <c r="F4197" t="s">
        <v>1800</v>
      </c>
      <c r="G4197" t="s">
        <v>1890</v>
      </c>
      <c r="I4197">
        <v>2007</v>
      </c>
      <c r="J4197">
        <v>7.4</v>
      </c>
    </row>
    <row r="4198" spans="1:10" x14ac:dyDescent="0.3">
      <c r="A4198" t="s">
        <v>12184</v>
      </c>
      <c r="B4198">
        <v>88</v>
      </c>
      <c r="D4198" t="s">
        <v>441</v>
      </c>
      <c r="E4198" t="s">
        <v>12244</v>
      </c>
      <c r="F4198" t="s">
        <v>20</v>
      </c>
      <c r="G4198" t="s">
        <v>21</v>
      </c>
      <c r="H4198">
        <v>1700000</v>
      </c>
      <c r="I4198">
        <v>1972</v>
      </c>
      <c r="J4198">
        <v>6.1</v>
      </c>
    </row>
    <row r="4199" spans="1:10" x14ac:dyDescent="0.3">
      <c r="A4199" t="s">
        <v>7983</v>
      </c>
      <c r="B4199">
        <v>138</v>
      </c>
      <c r="C4199">
        <v>35918429</v>
      </c>
      <c r="D4199" t="s">
        <v>1272</v>
      </c>
      <c r="E4199" t="s">
        <v>12246</v>
      </c>
      <c r="F4199" t="s">
        <v>20</v>
      </c>
      <c r="G4199" t="s">
        <v>21</v>
      </c>
      <c r="H4199">
        <v>1700000</v>
      </c>
      <c r="I4199">
        <v>2001</v>
      </c>
      <c r="J4199">
        <v>7.5</v>
      </c>
    </row>
    <row r="4200" spans="1:10" x14ac:dyDescent="0.3">
      <c r="A4200" t="s">
        <v>12247</v>
      </c>
      <c r="B4200">
        <v>105</v>
      </c>
      <c r="C4200">
        <v>92401</v>
      </c>
      <c r="D4200" t="s">
        <v>3456</v>
      </c>
      <c r="E4200" t="s">
        <v>12249</v>
      </c>
      <c r="F4200" t="s">
        <v>20</v>
      </c>
      <c r="G4200" t="s">
        <v>21</v>
      </c>
      <c r="H4200">
        <v>2000000</v>
      </c>
      <c r="I4200">
        <v>2010</v>
      </c>
      <c r="J4200">
        <v>6.3</v>
      </c>
    </row>
    <row r="4201" spans="1:10" x14ac:dyDescent="0.3">
      <c r="A4201" t="s">
        <v>12251</v>
      </c>
      <c r="B4201">
        <v>98</v>
      </c>
      <c r="C4201">
        <v>1943649</v>
      </c>
      <c r="D4201" t="s">
        <v>2701</v>
      </c>
      <c r="E4201" t="s">
        <v>12253</v>
      </c>
      <c r="F4201" t="s">
        <v>20</v>
      </c>
      <c r="G4201" t="s">
        <v>21</v>
      </c>
      <c r="H4201">
        <v>1700000</v>
      </c>
      <c r="I4201">
        <v>1999</v>
      </c>
      <c r="J4201">
        <v>6.3</v>
      </c>
    </row>
    <row r="4202" spans="1:10" x14ac:dyDescent="0.3">
      <c r="A4202" t="s">
        <v>11602</v>
      </c>
      <c r="B4202">
        <v>86</v>
      </c>
      <c r="C4202">
        <v>992238</v>
      </c>
      <c r="D4202" t="s">
        <v>146</v>
      </c>
      <c r="E4202" t="s">
        <v>12255</v>
      </c>
      <c r="F4202" t="s">
        <v>20</v>
      </c>
      <c r="G4202" t="s">
        <v>34</v>
      </c>
      <c r="H4202">
        <v>1700000</v>
      </c>
      <c r="I4202">
        <v>2004</v>
      </c>
      <c r="J4202">
        <v>6.8</v>
      </c>
    </row>
    <row r="4203" spans="1:10" x14ac:dyDescent="0.3">
      <c r="A4203" t="s">
        <v>12257</v>
      </c>
      <c r="B4203">
        <v>104</v>
      </c>
      <c r="C4203">
        <v>4231500</v>
      </c>
      <c r="D4203" t="s">
        <v>146</v>
      </c>
      <c r="E4203" t="s">
        <v>12259</v>
      </c>
      <c r="F4203" t="s">
        <v>3497</v>
      </c>
      <c r="G4203" t="s">
        <v>3498</v>
      </c>
      <c r="H4203">
        <v>1000000</v>
      </c>
      <c r="I4203">
        <v>2013</v>
      </c>
      <c r="J4203">
        <v>7.8</v>
      </c>
    </row>
    <row r="4204" spans="1:10" x14ac:dyDescent="0.3">
      <c r="A4204" t="s">
        <v>12260</v>
      </c>
      <c r="B4204">
        <v>100</v>
      </c>
      <c r="C4204">
        <v>396035</v>
      </c>
      <c r="D4204" t="s">
        <v>146</v>
      </c>
      <c r="E4204" t="s">
        <v>12261</v>
      </c>
      <c r="F4204" t="s">
        <v>20</v>
      </c>
      <c r="G4204" t="s">
        <v>34</v>
      </c>
      <c r="H4204">
        <v>1000000</v>
      </c>
      <c r="I4204">
        <v>2004</v>
      </c>
      <c r="J4204">
        <v>6.9</v>
      </c>
    </row>
    <row r="4205" spans="1:10" x14ac:dyDescent="0.3">
      <c r="A4205" t="s">
        <v>11252</v>
      </c>
      <c r="B4205">
        <v>126</v>
      </c>
      <c r="D4205" t="s">
        <v>936</v>
      </c>
      <c r="E4205" t="s">
        <v>12264</v>
      </c>
      <c r="F4205" t="s">
        <v>20</v>
      </c>
      <c r="G4205" t="s">
        <v>21</v>
      </c>
      <c r="H4205">
        <v>1644736</v>
      </c>
      <c r="I4205">
        <v>1938</v>
      </c>
      <c r="J4205">
        <v>8</v>
      </c>
    </row>
    <row r="4206" spans="1:10" x14ac:dyDescent="0.3">
      <c r="A4206" t="s">
        <v>10110</v>
      </c>
      <c r="B4206">
        <v>118</v>
      </c>
      <c r="D4206" t="s">
        <v>3493</v>
      </c>
      <c r="E4206" t="s">
        <v>12265</v>
      </c>
      <c r="F4206" t="s">
        <v>20</v>
      </c>
      <c r="G4206" t="s">
        <v>21</v>
      </c>
      <c r="H4206">
        <v>1650000</v>
      </c>
      <c r="I4206">
        <v>1953</v>
      </c>
      <c r="J4206">
        <v>7.8</v>
      </c>
    </row>
    <row r="4207" spans="1:10" x14ac:dyDescent="0.3">
      <c r="A4207" t="s">
        <v>11230</v>
      </c>
      <c r="B4207">
        <v>103</v>
      </c>
      <c r="D4207" t="s">
        <v>8819</v>
      </c>
      <c r="E4207" t="s">
        <v>12267</v>
      </c>
      <c r="F4207" t="s">
        <v>20</v>
      </c>
      <c r="G4207" t="s">
        <v>21</v>
      </c>
      <c r="H4207">
        <v>1600000</v>
      </c>
      <c r="I4207">
        <v>1949</v>
      </c>
      <c r="J4207">
        <v>7.4</v>
      </c>
    </row>
    <row r="4208" spans="1:10" x14ac:dyDescent="0.3">
      <c r="A4208" t="s">
        <v>12269</v>
      </c>
      <c r="B4208">
        <v>102</v>
      </c>
      <c r="C4208">
        <v>2507106</v>
      </c>
      <c r="D4208" t="s">
        <v>3846</v>
      </c>
      <c r="E4208" t="s">
        <v>12271</v>
      </c>
      <c r="F4208" t="s">
        <v>20</v>
      </c>
      <c r="G4208" t="s">
        <v>21</v>
      </c>
      <c r="I4208">
        <v>2013</v>
      </c>
      <c r="J4208">
        <v>6.1</v>
      </c>
    </row>
    <row r="4209" spans="1:10" x14ac:dyDescent="0.3">
      <c r="A4209" t="s">
        <v>12272</v>
      </c>
      <c r="B4209">
        <v>84</v>
      </c>
      <c r="C4209">
        <v>6026908</v>
      </c>
      <c r="D4209" t="s">
        <v>1649</v>
      </c>
      <c r="E4209" t="s">
        <v>12273</v>
      </c>
      <c r="F4209" t="s">
        <v>20</v>
      </c>
      <c r="G4209" t="s">
        <v>21</v>
      </c>
      <c r="H4209">
        <v>2000000</v>
      </c>
      <c r="I4209">
        <v>1999</v>
      </c>
      <c r="J4209">
        <v>4.3</v>
      </c>
    </row>
    <row r="4210" spans="1:10" x14ac:dyDescent="0.3">
      <c r="A4210" t="s">
        <v>12275</v>
      </c>
      <c r="B4210">
        <v>104</v>
      </c>
      <c r="C4210">
        <v>2592808</v>
      </c>
      <c r="D4210" t="s">
        <v>1392</v>
      </c>
      <c r="E4210" t="s">
        <v>12276</v>
      </c>
      <c r="F4210" t="s">
        <v>20</v>
      </c>
      <c r="G4210" t="s">
        <v>21</v>
      </c>
      <c r="I4210">
        <v>2010</v>
      </c>
      <c r="J4210">
        <v>3.5</v>
      </c>
    </row>
    <row r="4211" spans="1:10" x14ac:dyDescent="0.3">
      <c r="A4211" t="s">
        <v>12277</v>
      </c>
      <c r="B4211">
        <v>95</v>
      </c>
      <c r="C4211">
        <v>1060591</v>
      </c>
      <c r="D4211" t="s">
        <v>936</v>
      </c>
      <c r="E4211" t="s">
        <v>12280</v>
      </c>
      <c r="F4211" t="s">
        <v>9359</v>
      </c>
      <c r="G4211" t="s">
        <v>966</v>
      </c>
      <c r="H4211">
        <v>1300000</v>
      </c>
      <c r="I4211">
        <v>2007</v>
      </c>
      <c r="J4211">
        <v>7.2</v>
      </c>
    </row>
    <row r="4212" spans="1:10" x14ac:dyDescent="0.3">
      <c r="A4212" t="s">
        <v>12281</v>
      </c>
      <c r="B4212">
        <v>92</v>
      </c>
      <c r="D4212" t="s">
        <v>3456</v>
      </c>
      <c r="E4212" t="s">
        <v>12283</v>
      </c>
      <c r="F4212" t="s">
        <v>20</v>
      </c>
      <c r="G4212" t="s">
        <v>21</v>
      </c>
      <c r="I4212">
        <v>2014</v>
      </c>
      <c r="J4212">
        <v>4.7</v>
      </c>
    </row>
    <row r="4213" spans="1:10" x14ac:dyDescent="0.3">
      <c r="A4213" t="s">
        <v>12285</v>
      </c>
      <c r="B4213">
        <v>90</v>
      </c>
      <c r="C4213">
        <v>155972</v>
      </c>
      <c r="D4213" t="s">
        <v>936</v>
      </c>
      <c r="E4213" t="s">
        <v>12288</v>
      </c>
      <c r="F4213" t="s">
        <v>6965</v>
      </c>
      <c r="G4213" t="s">
        <v>11945</v>
      </c>
      <c r="H4213">
        <v>1500000</v>
      </c>
      <c r="I4213">
        <v>2006</v>
      </c>
      <c r="J4213">
        <v>7.3</v>
      </c>
    </row>
    <row r="4214" spans="1:10" x14ac:dyDescent="0.3">
      <c r="A4214" t="s">
        <v>3058</v>
      </c>
      <c r="B4214">
        <v>113</v>
      </c>
      <c r="D4214" t="s">
        <v>1265</v>
      </c>
      <c r="E4214" t="s">
        <v>12290</v>
      </c>
      <c r="F4214" t="s">
        <v>20</v>
      </c>
      <c r="G4214" t="s">
        <v>21</v>
      </c>
      <c r="H4214">
        <v>1600000</v>
      </c>
      <c r="I4214">
        <v>1974</v>
      </c>
      <c r="J4214">
        <v>7.9</v>
      </c>
    </row>
    <row r="4215" spans="1:10" x14ac:dyDescent="0.3">
      <c r="A4215" t="s">
        <v>12292</v>
      </c>
      <c r="B4215">
        <v>104</v>
      </c>
      <c r="C4215">
        <v>129319</v>
      </c>
      <c r="D4215" t="s">
        <v>11576</v>
      </c>
      <c r="E4215" t="s">
        <v>12294</v>
      </c>
      <c r="F4215" t="s">
        <v>20</v>
      </c>
      <c r="G4215" t="s">
        <v>3498</v>
      </c>
      <c r="H4215">
        <v>70000000</v>
      </c>
      <c r="I4215">
        <v>2005</v>
      </c>
      <c r="J4215">
        <v>5.0999999999999996</v>
      </c>
    </row>
    <row r="4216" spans="1:10" x14ac:dyDescent="0.3">
      <c r="A4216" t="s">
        <v>12295</v>
      </c>
      <c r="B4216">
        <v>123</v>
      </c>
      <c r="C4216">
        <v>26893</v>
      </c>
      <c r="D4216" t="s">
        <v>3043</v>
      </c>
      <c r="E4216" t="s">
        <v>12297</v>
      </c>
      <c r="F4216" t="s">
        <v>965</v>
      </c>
      <c r="G4216" t="s">
        <v>966</v>
      </c>
      <c r="H4216">
        <v>1600000</v>
      </c>
      <c r="I4216">
        <v>1969</v>
      </c>
      <c r="J4216">
        <v>7.2</v>
      </c>
    </row>
    <row r="4217" spans="1:10" x14ac:dyDescent="0.3">
      <c r="A4217" t="s">
        <v>1857</v>
      </c>
      <c r="B4217">
        <v>111</v>
      </c>
      <c r="C4217">
        <v>2580</v>
      </c>
      <c r="D4217" t="s">
        <v>4913</v>
      </c>
      <c r="E4217" t="s">
        <v>12300</v>
      </c>
      <c r="F4217" t="s">
        <v>20</v>
      </c>
      <c r="G4217" t="s">
        <v>21</v>
      </c>
      <c r="H4217">
        <v>1650000</v>
      </c>
      <c r="I4217">
        <v>2003</v>
      </c>
      <c r="J4217">
        <v>5.4</v>
      </c>
    </row>
    <row r="4218" spans="1:10" x14ac:dyDescent="0.3">
      <c r="A4218" t="s">
        <v>12301</v>
      </c>
      <c r="B4218">
        <v>99</v>
      </c>
      <c r="D4218" t="s">
        <v>3960</v>
      </c>
      <c r="E4218" t="s">
        <v>12304</v>
      </c>
      <c r="F4218" t="s">
        <v>20</v>
      </c>
      <c r="G4218" t="s">
        <v>21</v>
      </c>
      <c r="I4218">
        <v>2016</v>
      </c>
      <c r="J4218">
        <v>3.7</v>
      </c>
    </row>
    <row r="4219" spans="1:10" x14ac:dyDescent="0.3">
      <c r="A4219" t="s">
        <v>12306</v>
      </c>
      <c r="B4219">
        <v>108</v>
      </c>
      <c r="C4219">
        <v>19067631</v>
      </c>
      <c r="D4219" t="s">
        <v>936</v>
      </c>
      <c r="E4219" t="s">
        <v>12307</v>
      </c>
      <c r="F4219" t="s">
        <v>20</v>
      </c>
      <c r="G4219" t="s">
        <v>21</v>
      </c>
      <c r="H4219">
        <v>2000000</v>
      </c>
      <c r="I4219">
        <v>2007</v>
      </c>
      <c r="J4219">
        <v>7.1</v>
      </c>
    </row>
    <row r="4220" spans="1:10" x14ac:dyDescent="0.3">
      <c r="A4220" t="s">
        <v>12308</v>
      </c>
      <c r="B4220">
        <v>92</v>
      </c>
      <c r="C4220">
        <v>11806119</v>
      </c>
      <c r="D4220" t="s">
        <v>4383</v>
      </c>
      <c r="E4220" t="s">
        <v>12310</v>
      </c>
      <c r="F4220" t="s">
        <v>20</v>
      </c>
      <c r="G4220" t="s">
        <v>21</v>
      </c>
      <c r="H4220">
        <v>1100000</v>
      </c>
      <c r="I4220">
        <v>1988</v>
      </c>
      <c r="J4220">
        <v>6.8</v>
      </c>
    </row>
    <row r="4221" spans="1:10" x14ac:dyDescent="0.3">
      <c r="A4221" t="s">
        <v>11252</v>
      </c>
      <c r="B4221">
        <v>120</v>
      </c>
      <c r="D4221" t="s">
        <v>1649</v>
      </c>
      <c r="E4221" t="s">
        <v>12312</v>
      </c>
      <c r="F4221" t="s">
        <v>20</v>
      </c>
      <c r="G4221" t="s">
        <v>21</v>
      </c>
      <c r="H4221">
        <v>1500000</v>
      </c>
      <c r="I4221">
        <v>1939</v>
      </c>
      <c r="J4221">
        <v>8.1999999999999993</v>
      </c>
    </row>
    <row r="4222" spans="1:10" x14ac:dyDescent="0.3">
      <c r="A4222" t="s">
        <v>11801</v>
      </c>
      <c r="B4222">
        <v>91</v>
      </c>
      <c r="C4222">
        <v>7417210</v>
      </c>
      <c r="D4222" t="s">
        <v>2190</v>
      </c>
      <c r="E4222" t="s">
        <v>12314</v>
      </c>
      <c r="F4222" t="s">
        <v>20</v>
      </c>
      <c r="G4222" t="s">
        <v>21</v>
      </c>
      <c r="H4222">
        <v>1500000</v>
      </c>
      <c r="I4222">
        <v>1995</v>
      </c>
      <c r="J4222">
        <v>7</v>
      </c>
    </row>
    <row r="4223" spans="1:10" x14ac:dyDescent="0.3">
      <c r="A4223" t="s">
        <v>8938</v>
      </c>
      <c r="B4223">
        <v>88</v>
      </c>
      <c r="C4223">
        <v>7362100</v>
      </c>
      <c r="D4223" t="s">
        <v>1649</v>
      </c>
      <c r="E4223" t="s">
        <v>12318</v>
      </c>
      <c r="F4223" t="s">
        <v>20</v>
      </c>
      <c r="G4223" t="s">
        <v>21</v>
      </c>
      <c r="H4223">
        <v>1500000</v>
      </c>
      <c r="I4223">
        <v>2005</v>
      </c>
      <c r="J4223">
        <v>7.4</v>
      </c>
    </row>
    <row r="4224" spans="1:10" x14ac:dyDescent="0.3">
      <c r="A4224" t="s">
        <v>5708</v>
      </c>
      <c r="B4224">
        <v>97</v>
      </c>
      <c r="C4224">
        <v>7022940</v>
      </c>
      <c r="D4224" t="s">
        <v>936</v>
      </c>
      <c r="E4224" t="s">
        <v>12322</v>
      </c>
      <c r="F4224" t="s">
        <v>20</v>
      </c>
      <c r="G4224" t="s">
        <v>21</v>
      </c>
      <c r="H4224">
        <v>1000000</v>
      </c>
      <c r="I4224">
        <v>2001</v>
      </c>
      <c r="J4224">
        <v>6.7</v>
      </c>
    </row>
    <row r="4225" spans="1:10" x14ac:dyDescent="0.3">
      <c r="A4225" t="s">
        <v>3378</v>
      </c>
      <c r="B4225">
        <v>90</v>
      </c>
      <c r="D4225" t="s">
        <v>878</v>
      </c>
      <c r="E4225" t="s">
        <v>12326</v>
      </c>
      <c r="F4225" t="s">
        <v>20</v>
      </c>
      <c r="G4225" t="s">
        <v>21</v>
      </c>
      <c r="H4225">
        <v>17000000</v>
      </c>
      <c r="I4225">
        <v>2016</v>
      </c>
      <c r="J4225">
        <v>9.1</v>
      </c>
    </row>
    <row r="4226" spans="1:10" x14ac:dyDescent="0.3">
      <c r="A4226" t="s">
        <v>6584</v>
      </c>
      <c r="B4226">
        <v>95</v>
      </c>
      <c r="D4226" t="s">
        <v>12329</v>
      </c>
      <c r="E4226" t="s">
        <v>12331</v>
      </c>
      <c r="F4226" t="s">
        <v>20</v>
      </c>
      <c r="G4226" t="s">
        <v>21</v>
      </c>
      <c r="H4226">
        <v>1696377</v>
      </c>
      <c r="I4226">
        <v>1945</v>
      </c>
      <c r="J4226">
        <v>7.6</v>
      </c>
    </row>
    <row r="4227" spans="1:10" x14ac:dyDescent="0.3">
      <c r="A4227" t="s">
        <v>5233</v>
      </c>
      <c r="B4227">
        <v>103</v>
      </c>
      <c r="C4227">
        <v>5132222</v>
      </c>
      <c r="D4227" t="s">
        <v>2444</v>
      </c>
      <c r="E4227" t="s">
        <v>12333</v>
      </c>
      <c r="F4227" t="s">
        <v>20</v>
      </c>
      <c r="G4227" t="s">
        <v>182</v>
      </c>
      <c r="H4227">
        <v>2000000</v>
      </c>
      <c r="I4227">
        <v>1994</v>
      </c>
      <c r="J4227">
        <v>7.2</v>
      </c>
    </row>
    <row r="4228" spans="1:10" x14ac:dyDescent="0.3">
      <c r="A4228" t="s">
        <v>8246</v>
      </c>
      <c r="B4228">
        <v>110</v>
      </c>
      <c r="C4228">
        <v>2365931</v>
      </c>
      <c r="D4228" t="s">
        <v>2015</v>
      </c>
      <c r="E4228" t="s">
        <v>12334</v>
      </c>
      <c r="F4228" t="s">
        <v>20</v>
      </c>
      <c r="G4228" t="s">
        <v>21</v>
      </c>
      <c r="H4228">
        <v>1500000</v>
      </c>
      <c r="I4228">
        <v>1998</v>
      </c>
      <c r="J4228">
        <v>7.5</v>
      </c>
    </row>
    <row r="4229" spans="1:10" x14ac:dyDescent="0.3">
      <c r="A4229" t="s">
        <v>225</v>
      </c>
      <c r="B4229">
        <v>103</v>
      </c>
      <c r="C4229">
        <v>53991137</v>
      </c>
      <c r="D4229" t="s">
        <v>1727</v>
      </c>
      <c r="E4229" t="s">
        <v>12335</v>
      </c>
      <c r="F4229" t="s">
        <v>20</v>
      </c>
      <c r="G4229" t="s">
        <v>21</v>
      </c>
      <c r="H4229">
        <v>1500000</v>
      </c>
      <c r="I4229">
        <v>2010</v>
      </c>
      <c r="J4229">
        <v>6.8</v>
      </c>
    </row>
    <row r="4230" spans="1:10" x14ac:dyDescent="0.3">
      <c r="A4230" t="s">
        <v>12337</v>
      </c>
      <c r="B4230">
        <v>92</v>
      </c>
      <c r="D4230" t="s">
        <v>12338</v>
      </c>
      <c r="E4230" t="s">
        <v>12339</v>
      </c>
      <c r="F4230" t="s">
        <v>20</v>
      </c>
      <c r="G4230" t="s">
        <v>21</v>
      </c>
      <c r="H4230">
        <v>1500000</v>
      </c>
      <c r="I4230">
        <v>1984</v>
      </c>
      <c r="J4230">
        <v>6.9</v>
      </c>
    </row>
    <row r="4231" spans="1:10" x14ac:dyDescent="0.3">
      <c r="A4231" t="s">
        <v>12341</v>
      </c>
      <c r="B4231">
        <v>114</v>
      </c>
      <c r="C4231">
        <v>1221261</v>
      </c>
      <c r="D4231" t="s">
        <v>1392</v>
      </c>
      <c r="E4231" t="s">
        <v>12343</v>
      </c>
      <c r="F4231" t="s">
        <v>1800</v>
      </c>
      <c r="G4231" t="s">
        <v>11116</v>
      </c>
      <c r="H4231">
        <v>1500000</v>
      </c>
      <c r="I4231">
        <v>2000</v>
      </c>
      <c r="J4231">
        <v>7.9</v>
      </c>
    </row>
    <row r="4232" spans="1:10" x14ac:dyDescent="0.3">
      <c r="A4232" t="s">
        <v>12345</v>
      </c>
      <c r="B4232">
        <v>101</v>
      </c>
      <c r="C4232">
        <v>2408553</v>
      </c>
      <c r="D4232" t="s">
        <v>11952</v>
      </c>
      <c r="E4232" t="s">
        <v>12348</v>
      </c>
      <c r="F4232" t="s">
        <v>6965</v>
      </c>
      <c r="G4232" t="s">
        <v>11945</v>
      </c>
      <c r="I4232">
        <v>2012</v>
      </c>
      <c r="J4232">
        <v>7.6</v>
      </c>
    </row>
    <row r="4233" spans="1:10" x14ac:dyDescent="0.3">
      <c r="A4233" t="s">
        <v>12350</v>
      </c>
      <c r="B4233">
        <v>112</v>
      </c>
      <c r="C4233">
        <v>712294</v>
      </c>
      <c r="D4233" t="s">
        <v>2190</v>
      </c>
      <c r="E4233" t="s">
        <v>12351</v>
      </c>
      <c r="F4233" t="s">
        <v>20</v>
      </c>
      <c r="G4233" t="s">
        <v>21</v>
      </c>
      <c r="H4233">
        <v>1500000</v>
      </c>
      <c r="I4233">
        <v>2005</v>
      </c>
      <c r="J4233">
        <v>6.7</v>
      </c>
    </row>
    <row r="4234" spans="1:10" x14ac:dyDescent="0.3">
      <c r="A4234" t="s">
        <v>12353</v>
      </c>
      <c r="B4234">
        <v>104</v>
      </c>
      <c r="C4234">
        <v>3447339</v>
      </c>
      <c r="D4234" t="s">
        <v>1106</v>
      </c>
      <c r="E4234" t="s">
        <v>12354</v>
      </c>
      <c r="F4234" t="s">
        <v>20</v>
      </c>
      <c r="G4234" t="s">
        <v>21</v>
      </c>
      <c r="H4234">
        <v>1500000</v>
      </c>
      <c r="I4234">
        <v>2013</v>
      </c>
      <c r="J4234">
        <v>5.8</v>
      </c>
    </row>
    <row r="4235" spans="1:10" x14ac:dyDescent="0.3">
      <c r="A4235" t="s">
        <v>10886</v>
      </c>
      <c r="B4235">
        <v>99</v>
      </c>
      <c r="C4235">
        <v>418953</v>
      </c>
      <c r="D4235" t="s">
        <v>1392</v>
      </c>
      <c r="E4235" t="s">
        <v>12356</v>
      </c>
      <c r="F4235" t="s">
        <v>20</v>
      </c>
      <c r="G4235" t="s">
        <v>966</v>
      </c>
      <c r="H4235">
        <v>1500000</v>
      </c>
      <c r="I4235">
        <v>1993</v>
      </c>
      <c r="J4235">
        <v>6.5</v>
      </c>
    </row>
    <row r="4236" spans="1:10" x14ac:dyDescent="0.3">
      <c r="A4236" t="s">
        <v>12357</v>
      </c>
      <c r="B4236">
        <v>98</v>
      </c>
      <c r="C4236">
        <v>406035</v>
      </c>
      <c r="D4236" t="s">
        <v>2190</v>
      </c>
      <c r="E4236" t="s">
        <v>12359</v>
      </c>
      <c r="F4236" t="s">
        <v>20</v>
      </c>
      <c r="G4236" t="s">
        <v>21</v>
      </c>
      <c r="H4236">
        <v>1500000</v>
      </c>
      <c r="I4236">
        <v>2001</v>
      </c>
      <c r="J4236">
        <v>7.2</v>
      </c>
    </row>
    <row r="4237" spans="1:10" x14ac:dyDescent="0.3">
      <c r="A4237" t="s">
        <v>3384</v>
      </c>
      <c r="B4237">
        <v>107</v>
      </c>
      <c r="C4237">
        <v>402820</v>
      </c>
      <c r="D4237" t="s">
        <v>146</v>
      </c>
      <c r="E4237" t="s">
        <v>12361</v>
      </c>
      <c r="F4237" t="s">
        <v>20</v>
      </c>
      <c r="G4237" t="s">
        <v>21</v>
      </c>
      <c r="I4237">
        <v>2007</v>
      </c>
      <c r="J4237">
        <v>6.9</v>
      </c>
    </row>
    <row r="4238" spans="1:10" x14ac:dyDescent="0.3">
      <c r="A4238" t="s">
        <v>12362</v>
      </c>
      <c r="B4238">
        <v>93</v>
      </c>
      <c r="D4238" t="s">
        <v>3086</v>
      </c>
      <c r="E4238" t="s">
        <v>12365</v>
      </c>
      <c r="F4238" t="s">
        <v>20</v>
      </c>
      <c r="G4238" t="s">
        <v>21</v>
      </c>
      <c r="H4238">
        <v>1500000</v>
      </c>
      <c r="I4238">
        <v>2014</v>
      </c>
      <c r="J4238">
        <v>5.5</v>
      </c>
    </row>
    <row r="4239" spans="1:10" x14ac:dyDescent="0.3">
      <c r="A4239" t="s">
        <v>7794</v>
      </c>
      <c r="B4239">
        <v>100</v>
      </c>
      <c r="C4239">
        <v>373967</v>
      </c>
      <c r="D4239" t="s">
        <v>3197</v>
      </c>
      <c r="E4239" t="s">
        <v>12367</v>
      </c>
      <c r="F4239" t="s">
        <v>20</v>
      </c>
      <c r="G4239" t="s">
        <v>21</v>
      </c>
      <c r="H4239">
        <v>1500000</v>
      </c>
      <c r="I4239">
        <v>2001</v>
      </c>
      <c r="J4239">
        <v>6.5</v>
      </c>
    </row>
    <row r="4240" spans="1:10" x14ac:dyDescent="0.3">
      <c r="A4240" t="s">
        <v>285</v>
      </c>
      <c r="B4240">
        <v>80</v>
      </c>
      <c r="C4240">
        <v>194568</v>
      </c>
      <c r="D4240" t="s">
        <v>1106</v>
      </c>
      <c r="E4240" t="s">
        <v>12369</v>
      </c>
      <c r="F4240" t="s">
        <v>20</v>
      </c>
      <c r="G4240" t="s">
        <v>21</v>
      </c>
      <c r="H4240">
        <v>1500000</v>
      </c>
      <c r="I4240">
        <v>2006</v>
      </c>
      <c r="J4240">
        <v>6.2</v>
      </c>
    </row>
    <row r="4241" spans="1:10" x14ac:dyDescent="0.3">
      <c r="A4241" t="s">
        <v>12370</v>
      </c>
      <c r="B4241">
        <v>94</v>
      </c>
      <c r="D4241" t="s">
        <v>4396</v>
      </c>
      <c r="E4241" t="s">
        <v>12371</v>
      </c>
      <c r="F4241" t="s">
        <v>20</v>
      </c>
      <c r="G4241" t="s">
        <v>21</v>
      </c>
      <c r="I4241">
        <v>2010</v>
      </c>
      <c r="J4241">
        <v>6.7</v>
      </c>
    </row>
    <row r="4242" spans="1:10" x14ac:dyDescent="0.3">
      <c r="A4242" t="s">
        <v>12372</v>
      </c>
      <c r="B4242">
        <v>93</v>
      </c>
      <c r="D4242" t="s">
        <v>4639</v>
      </c>
      <c r="E4242" t="s">
        <v>12373</v>
      </c>
      <c r="F4242" t="s">
        <v>20</v>
      </c>
      <c r="G4242" t="s">
        <v>21</v>
      </c>
      <c r="H4242">
        <v>1500000</v>
      </c>
      <c r="I4242">
        <v>2006</v>
      </c>
      <c r="J4242">
        <v>5.7</v>
      </c>
    </row>
    <row r="4243" spans="1:10" x14ac:dyDescent="0.3">
      <c r="A4243" t="s">
        <v>12375</v>
      </c>
      <c r="B4243">
        <v>87</v>
      </c>
      <c r="C4243">
        <v>163245</v>
      </c>
      <c r="D4243" t="s">
        <v>2507</v>
      </c>
      <c r="E4243" t="s">
        <v>12378</v>
      </c>
      <c r="F4243" t="s">
        <v>20</v>
      </c>
      <c r="G4243" t="s">
        <v>21</v>
      </c>
      <c r="H4243">
        <v>1500000</v>
      </c>
      <c r="I4243">
        <v>1936</v>
      </c>
      <c r="J4243">
        <v>8.6</v>
      </c>
    </row>
    <row r="4244" spans="1:10" x14ac:dyDescent="0.3">
      <c r="A4244" t="s">
        <v>12380</v>
      </c>
      <c r="B4244">
        <v>91</v>
      </c>
      <c r="C4244">
        <v>119841</v>
      </c>
      <c r="D4244" t="s">
        <v>2190</v>
      </c>
      <c r="E4244" t="s">
        <v>12381</v>
      </c>
      <c r="F4244" t="s">
        <v>20</v>
      </c>
      <c r="G4244" t="s">
        <v>21</v>
      </c>
      <c r="H4244">
        <v>1500000</v>
      </c>
      <c r="I4244">
        <v>2002</v>
      </c>
      <c r="J4244">
        <v>6.5</v>
      </c>
    </row>
    <row r="4245" spans="1:10" x14ac:dyDescent="0.3">
      <c r="A4245" t="s">
        <v>3878</v>
      </c>
      <c r="B4245">
        <v>84</v>
      </c>
      <c r="C4245">
        <v>173066</v>
      </c>
      <c r="D4245" t="s">
        <v>1806</v>
      </c>
      <c r="E4245" t="s">
        <v>12382</v>
      </c>
      <c r="F4245" t="s">
        <v>20</v>
      </c>
      <c r="G4245" t="s">
        <v>21</v>
      </c>
      <c r="H4245">
        <v>1500000</v>
      </c>
      <c r="I4245">
        <v>2007</v>
      </c>
      <c r="J4245">
        <v>6.3</v>
      </c>
    </row>
    <row r="4246" spans="1:10" x14ac:dyDescent="0.3">
      <c r="A4246" t="s">
        <v>8121</v>
      </c>
      <c r="B4246">
        <v>90</v>
      </c>
      <c r="C4246">
        <v>92362</v>
      </c>
      <c r="D4246" t="s">
        <v>1649</v>
      </c>
      <c r="E4246" t="s">
        <v>12384</v>
      </c>
      <c r="F4246" t="s">
        <v>20</v>
      </c>
      <c r="G4246" t="s">
        <v>21</v>
      </c>
      <c r="H4246">
        <v>1500000</v>
      </c>
      <c r="I4246">
        <v>2005</v>
      </c>
      <c r="J4246">
        <v>4.3</v>
      </c>
    </row>
    <row r="4247" spans="1:10" x14ac:dyDescent="0.3">
      <c r="A4247" t="s">
        <v>12385</v>
      </c>
      <c r="B4247">
        <v>98</v>
      </c>
      <c r="C4247">
        <v>105943</v>
      </c>
      <c r="D4247" t="s">
        <v>1099</v>
      </c>
      <c r="E4247" t="s">
        <v>12387</v>
      </c>
      <c r="F4247" t="s">
        <v>20</v>
      </c>
      <c r="G4247" t="s">
        <v>21</v>
      </c>
      <c r="H4247">
        <v>1500000</v>
      </c>
      <c r="I4247">
        <v>2015</v>
      </c>
      <c r="J4247">
        <v>6.1</v>
      </c>
    </row>
    <row r="4248" spans="1:10" x14ac:dyDescent="0.3">
      <c r="A4248" t="s">
        <v>8449</v>
      </c>
      <c r="B4248">
        <v>108</v>
      </c>
      <c r="D4248" t="s">
        <v>4790</v>
      </c>
      <c r="E4248" t="s">
        <v>12389</v>
      </c>
      <c r="F4248" t="s">
        <v>20</v>
      </c>
      <c r="G4248" t="s">
        <v>21</v>
      </c>
      <c r="H4248">
        <v>1500000</v>
      </c>
      <c r="I4248">
        <v>2005</v>
      </c>
      <c r="J4248">
        <v>6</v>
      </c>
    </row>
    <row r="4249" spans="1:10" x14ac:dyDescent="0.3">
      <c r="A4249" t="s">
        <v>9330</v>
      </c>
      <c r="B4249">
        <v>124</v>
      </c>
      <c r="C4249">
        <v>183490</v>
      </c>
      <c r="D4249" t="s">
        <v>2183</v>
      </c>
      <c r="E4249" t="s">
        <v>12393</v>
      </c>
      <c r="F4249" t="s">
        <v>20</v>
      </c>
      <c r="G4249" t="s">
        <v>21</v>
      </c>
      <c r="H4249">
        <v>1700000</v>
      </c>
      <c r="I4249">
        <v>2010</v>
      </c>
      <c r="J4249">
        <v>5.8</v>
      </c>
    </row>
    <row r="4250" spans="1:10" x14ac:dyDescent="0.3">
      <c r="A4250" t="s">
        <v>12395</v>
      </c>
      <c r="B4250">
        <v>95</v>
      </c>
      <c r="C4250">
        <v>3478</v>
      </c>
      <c r="D4250" t="s">
        <v>4536</v>
      </c>
      <c r="E4250" t="s">
        <v>12397</v>
      </c>
      <c r="F4250" t="s">
        <v>20</v>
      </c>
      <c r="G4250" t="s">
        <v>182</v>
      </c>
      <c r="H4250">
        <v>1500000</v>
      </c>
      <c r="I4250">
        <v>2008</v>
      </c>
      <c r="J4250">
        <v>6.7</v>
      </c>
    </row>
    <row r="4251" spans="1:10" x14ac:dyDescent="0.3">
      <c r="A4251" t="s">
        <v>12399</v>
      </c>
      <c r="B4251">
        <v>90</v>
      </c>
      <c r="C4251">
        <v>52166</v>
      </c>
      <c r="D4251" t="s">
        <v>2190</v>
      </c>
      <c r="E4251" t="s">
        <v>12400</v>
      </c>
      <c r="F4251" t="s">
        <v>20</v>
      </c>
      <c r="G4251" t="s">
        <v>21</v>
      </c>
      <c r="H4251">
        <v>2000000</v>
      </c>
      <c r="I4251">
        <v>2008</v>
      </c>
      <c r="J4251">
        <v>6.7</v>
      </c>
    </row>
    <row r="4252" spans="1:10" x14ac:dyDescent="0.3">
      <c r="A4252" t="s">
        <v>12401</v>
      </c>
      <c r="B4252">
        <v>93</v>
      </c>
      <c r="D4252" t="s">
        <v>936</v>
      </c>
      <c r="E4252" t="s">
        <v>12402</v>
      </c>
      <c r="F4252" t="s">
        <v>20</v>
      </c>
      <c r="G4252" t="s">
        <v>21</v>
      </c>
      <c r="H4252">
        <v>1500000</v>
      </c>
      <c r="I4252">
        <v>2015</v>
      </c>
      <c r="J4252">
        <v>7.6</v>
      </c>
    </row>
    <row r="4253" spans="1:10" x14ac:dyDescent="0.3">
      <c r="A4253" t="s">
        <v>7600</v>
      </c>
      <c r="B4253">
        <v>101</v>
      </c>
      <c r="C4253">
        <v>1163508</v>
      </c>
      <c r="D4253" t="s">
        <v>604</v>
      </c>
      <c r="E4253" t="s">
        <v>12404</v>
      </c>
      <c r="F4253" t="s">
        <v>20</v>
      </c>
      <c r="G4253" t="s">
        <v>21</v>
      </c>
      <c r="H4253">
        <v>2500000</v>
      </c>
      <c r="I4253">
        <v>2012</v>
      </c>
      <c r="J4253">
        <v>5.0999999999999996</v>
      </c>
    </row>
    <row r="4254" spans="1:10" x14ac:dyDescent="0.3">
      <c r="A4254" t="s">
        <v>12405</v>
      </c>
      <c r="B4254">
        <v>107</v>
      </c>
      <c r="D4254" t="s">
        <v>10939</v>
      </c>
      <c r="E4254" t="s">
        <v>12408</v>
      </c>
      <c r="F4254" t="s">
        <v>20</v>
      </c>
      <c r="G4254" t="s">
        <v>121</v>
      </c>
      <c r="H4254">
        <v>350000</v>
      </c>
      <c r="I4254">
        <v>2014</v>
      </c>
      <c r="J4254">
        <v>6.8</v>
      </c>
    </row>
    <row r="4255" spans="1:10" x14ac:dyDescent="0.3">
      <c r="A4255" t="s">
        <v>12410</v>
      </c>
      <c r="B4255">
        <v>20</v>
      </c>
      <c r="D4255" t="s">
        <v>43</v>
      </c>
      <c r="E4255" t="s">
        <v>12413</v>
      </c>
      <c r="F4255" t="s">
        <v>20</v>
      </c>
      <c r="G4255" t="s">
        <v>21</v>
      </c>
      <c r="H4255">
        <v>1500000</v>
      </c>
      <c r="I4255">
        <v>2005</v>
      </c>
      <c r="J4255">
        <v>6.8</v>
      </c>
    </row>
    <row r="4256" spans="1:10" x14ac:dyDescent="0.3">
      <c r="A4256" t="s">
        <v>12415</v>
      </c>
      <c r="B4256">
        <v>87</v>
      </c>
      <c r="D4256" t="s">
        <v>467</v>
      </c>
      <c r="E4256" t="s">
        <v>12418</v>
      </c>
      <c r="F4256" t="s">
        <v>20</v>
      </c>
      <c r="G4256" t="s">
        <v>182</v>
      </c>
      <c r="H4256">
        <v>1500000</v>
      </c>
      <c r="I4256">
        <v>2005</v>
      </c>
      <c r="J4256">
        <v>6.8</v>
      </c>
    </row>
    <row r="4257" spans="1:10" x14ac:dyDescent="0.3">
      <c r="A4257" t="s">
        <v>12420</v>
      </c>
      <c r="B4257">
        <v>98</v>
      </c>
      <c r="D4257" t="s">
        <v>1649</v>
      </c>
      <c r="E4257" t="s">
        <v>12421</v>
      </c>
      <c r="F4257" t="s">
        <v>20</v>
      </c>
      <c r="G4257" t="s">
        <v>21</v>
      </c>
      <c r="H4257">
        <v>1500000</v>
      </c>
      <c r="I4257">
        <v>2013</v>
      </c>
      <c r="J4257">
        <v>6.3</v>
      </c>
    </row>
    <row r="4258" spans="1:10" x14ac:dyDescent="0.3">
      <c r="A4258" t="s">
        <v>12422</v>
      </c>
      <c r="B4258">
        <v>112</v>
      </c>
      <c r="D4258" t="s">
        <v>1649</v>
      </c>
      <c r="E4258" t="s">
        <v>12425</v>
      </c>
      <c r="F4258" t="s">
        <v>20</v>
      </c>
      <c r="G4258" t="s">
        <v>5340</v>
      </c>
      <c r="H4258">
        <v>5000000</v>
      </c>
      <c r="I4258">
        <v>2014</v>
      </c>
      <c r="J4258">
        <v>7.1</v>
      </c>
    </row>
    <row r="4259" spans="1:10" x14ac:dyDescent="0.3">
      <c r="A4259" t="s">
        <v>12427</v>
      </c>
      <c r="B4259">
        <v>82</v>
      </c>
      <c r="D4259" t="s">
        <v>7329</v>
      </c>
      <c r="E4259" t="s">
        <v>12430</v>
      </c>
      <c r="F4259" t="s">
        <v>20</v>
      </c>
      <c r="G4259" t="s">
        <v>182</v>
      </c>
      <c r="H4259">
        <v>1500000</v>
      </c>
      <c r="I4259">
        <v>2014</v>
      </c>
      <c r="J4259">
        <v>2.8</v>
      </c>
    </row>
    <row r="4260" spans="1:10" x14ac:dyDescent="0.3">
      <c r="A4260" t="s">
        <v>12432</v>
      </c>
      <c r="B4260">
        <v>102</v>
      </c>
      <c r="D4260" t="s">
        <v>2507</v>
      </c>
      <c r="E4260" t="s">
        <v>12433</v>
      </c>
      <c r="F4260" t="s">
        <v>20</v>
      </c>
      <c r="G4260" t="s">
        <v>21</v>
      </c>
      <c r="H4260">
        <v>2000000</v>
      </c>
      <c r="I4260">
        <v>2015</v>
      </c>
      <c r="J4260">
        <v>8.1999999999999993</v>
      </c>
    </row>
    <row r="4261" spans="1:10" x14ac:dyDescent="0.3">
      <c r="A4261" t="s">
        <v>12434</v>
      </c>
      <c r="B4261">
        <v>97</v>
      </c>
      <c r="D4261" t="s">
        <v>227</v>
      </c>
      <c r="E4261" t="s">
        <v>12436</v>
      </c>
      <c r="F4261" t="s">
        <v>20</v>
      </c>
      <c r="G4261" t="s">
        <v>21</v>
      </c>
      <c r="H4261">
        <v>1500000</v>
      </c>
      <c r="I4261">
        <v>2015</v>
      </c>
      <c r="J4261">
        <v>3.1</v>
      </c>
    </row>
    <row r="4262" spans="1:10" x14ac:dyDescent="0.3">
      <c r="A4262" t="s">
        <v>12437</v>
      </c>
      <c r="B4262">
        <v>101</v>
      </c>
      <c r="D4262" t="s">
        <v>3805</v>
      </c>
      <c r="E4262" t="s">
        <v>12439</v>
      </c>
      <c r="F4262" t="s">
        <v>20</v>
      </c>
      <c r="G4262" t="s">
        <v>21</v>
      </c>
      <c r="H4262">
        <v>1500000</v>
      </c>
      <c r="I4262">
        <v>2015</v>
      </c>
      <c r="J4262">
        <v>3.3</v>
      </c>
    </row>
    <row r="4263" spans="1:10" x14ac:dyDescent="0.3">
      <c r="A4263" t="s">
        <v>12441</v>
      </c>
      <c r="B4263">
        <v>93</v>
      </c>
      <c r="D4263" t="s">
        <v>3086</v>
      </c>
      <c r="E4263" t="s">
        <v>12442</v>
      </c>
      <c r="F4263" t="s">
        <v>20</v>
      </c>
      <c r="G4263" t="s">
        <v>21</v>
      </c>
      <c r="H4263">
        <v>2000000</v>
      </c>
      <c r="I4263">
        <v>2015</v>
      </c>
      <c r="J4263">
        <v>3.6</v>
      </c>
    </row>
    <row r="4264" spans="1:10" x14ac:dyDescent="0.3">
      <c r="A4264" t="s">
        <v>12444</v>
      </c>
      <c r="B4264">
        <v>83</v>
      </c>
      <c r="C4264">
        <v>184925485</v>
      </c>
      <c r="D4264" t="s">
        <v>3746</v>
      </c>
      <c r="E4264" t="s">
        <v>12447</v>
      </c>
      <c r="F4264" t="s">
        <v>20</v>
      </c>
      <c r="G4264" t="s">
        <v>21</v>
      </c>
      <c r="H4264">
        <v>2000000</v>
      </c>
      <c r="I4264">
        <v>1937</v>
      </c>
      <c r="J4264">
        <v>7.7</v>
      </c>
    </row>
    <row r="4265" spans="1:10" x14ac:dyDescent="0.3">
      <c r="A4265" t="s">
        <v>12449</v>
      </c>
      <c r="B4265">
        <v>106</v>
      </c>
      <c r="C4265">
        <v>304124</v>
      </c>
      <c r="D4265" t="s">
        <v>2190</v>
      </c>
      <c r="E4265" t="s">
        <v>12451</v>
      </c>
      <c r="F4265" t="s">
        <v>1800</v>
      </c>
      <c r="G4265" t="s">
        <v>11116</v>
      </c>
      <c r="H4265">
        <v>1400000</v>
      </c>
      <c r="I4265">
        <v>2004</v>
      </c>
      <c r="J4265">
        <v>6.7</v>
      </c>
    </row>
    <row r="4266" spans="1:10" x14ac:dyDescent="0.3">
      <c r="A4266" t="s">
        <v>12453</v>
      </c>
      <c r="B4266">
        <v>113</v>
      </c>
      <c r="D4266" t="s">
        <v>8819</v>
      </c>
      <c r="E4266" t="s">
        <v>12455</v>
      </c>
      <c r="F4266" t="s">
        <v>20</v>
      </c>
      <c r="G4266" t="s">
        <v>34</v>
      </c>
      <c r="H4266">
        <v>1455000</v>
      </c>
      <c r="I4266">
        <v>1968</v>
      </c>
      <c r="J4266">
        <v>5.5</v>
      </c>
    </row>
    <row r="4267" spans="1:10" x14ac:dyDescent="0.3">
      <c r="A4267" t="s">
        <v>12456</v>
      </c>
      <c r="B4267">
        <v>94</v>
      </c>
      <c r="C4267">
        <v>36830</v>
      </c>
      <c r="D4267" t="s">
        <v>12458</v>
      </c>
      <c r="E4267" t="s">
        <v>12459</v>
      </c>
      <c r="F4267" t="s">
        <v>20</v>
      </c>
      <c r="G4267" t="s">
        <v>34</v>
      </c>
      <c r="H4267">
        <v>1400000</v>
      </c>
      <c r="I4267">
        <v>2004</v>
      </c>
      <c r="J4267">
        <v>6.6</v>
      </c>
    </row>
    <row r="4268" spans="1:10" x14ac:dyDescent="0.3">
      <c r="A4268" t="s">
        <v>12461</v>
      </c>
      <c r="B4268">
        <v>101</v>
      </c>
      <c r="D4268" t="s">
        <v>2190</v>
      </c>
      <c r="E4268" t="s">
        <v>12463</v>
      </c>
      <c r="F4268" t="s">
        <v>20</v>
      </c>
      <c r="G4268" t="s">
        <v>21</v>
      </c>
      <c r="H4268">
        <v>2000000</v>
      </c>
      <c r="I4268">
        <v>2016</v>
      </c>
      <c r="J4268">
        <v>4.8</v>
      </c>
    </row>
    <row r="4269" spans="1:10" x14ac:dyDescent="0.3">
      <c r="A4269" t="s">
        <v>10062</v>
      </c>
      <c r="B4269">
        <v>99</v>
      </c>
      <c r="D4269" t="s">
        <v>3456</v>
      </c>
      <c r="E4269" t="s">
        <v>12467</v>
      </c>
      <c r="F4269" t="s">
        <v>20</v>
      </c>
      <c r="G4269" t="s">
        <v>182</v>
      </c>
      <c r="H4269">
        <v>3150000</v>
      </c>
      <c r="I4269">
        <v>2014</v>
      </c>
      <c r="J4269">
        <v>5.5</v>
      </c>
    </row>
    <row r="4270" spans="1:10" x14ac:dyDescent="0.3">
      <c r="A4270" t="s">
        <v>86</v>
      </c>
      <c r="B4270">
        <v>76</v>
      </c>
      <c r="C4270">
        <v>231186</v>
      </c>
      <c r="D4270" t="s">
        <v>3503</v>
      </c>
      <c r="E4270" t="s">
        <v>12470</v>
      </c>
      <c r="F4270" t="s">
        <v>965</v>
      </c>
      <c r="G4270" t="s">
        <v>966</v>
      </c>
      <c r="I4270">
        <v>2014</v>
      </c>
      <c r="J4270">
        <v>6.3</v>
      </c>
    </row>
    <row r="4271" spans="1:10" x14ac:dyDescent="0.3">
      <c r="A4271" t="s">
        <v>12472</v>
      </c>
      <c r="B4271">
        <v>91</v>
      </c>
      <c r="D4271" t="s">
        <v>3456</v>
      </c>
      <c r="E4271" t="s">
        <v>12474</v>
      </c>
      <c r="F4271" t="s">
        <v>20</v>
      </c>
      <c r="G4271" t="s">
        <v>21</v>
      </c>
      <c r="H4271">
        <v>1400000</v>
      </c>
      <c r="I4271">
        <v>2014</v>
      </c>
      <c r="J4271">
        <v>6.9</v>
      </c>
    </row>
    <row r="4272" spans="1:10" x14ac:dyDescent="0.3">
      <c r="A4272" t="s">
        <v>12476</v>
      </c>
      <c r="B4272">
        <v>105</v>
      </c>
      <c r="D4272" t="s">
        <v>1540</v>
      </c>
      <c r="E4272" t="s">
        <v>12478</v>
      </c>
      <c r="F4272" t="s">
        <v>20</v>
      </c>
      <c r="G4272" t="s">
        <v>21</v>
      </c>
      <c r="H4272">
        <v>1377800</v>
      </c>
      <c r="I4272">
        <v>1966</v>
      </c>
      <c r="J4272">
        <v>6.5</v>
      </c>
    </row>
    <row r="4273" spans="1:10" x14ac:dyDescent="0.3">
      <c r="A4273" t="s">
        <v>857</v>
      </c>
      <c r="B4273">
        <v>120</v>
      </c>
      <c r="C4273">
        <v>3650677</v>
      </c>
      <c r="D4273" t="s">
        <v>678</v>
      </c>
      <c r="E4273" t="s">
        <v>12480</v>
      </c>
      <c r="F4273" t="s">
        <v>20</v>
      </c>
      <c r="G4273" t="s">
        <v>34</v>
      </c>
      <c r="H4273">
        <v>960000</v>
      </c>
      <c r="I4273">
        <v>1998</v>
      </c>
      <c r="J4273">
        <v>8.1999999999999993</v>
      </c>
    </row>
    <row r="4274" spans="1:10" x14ac:dyDescent="0.3">
      <c r="A4274" t="s">
        <v>12481</v>
      </c>
      <c r="B4274">
        <v>105</v>
      </c>
      <c r="D4274" t="s">
        <v>8819</v>
      </c>
      <c r="E4274" t="s">
        <v>12482</v>
      </c>
      <c r="F4274" t="s">
        <v>20</v>
      </c>
      <c r="G4274" t="s">
        <v>21</v>
      </c>
      <c r="H4274">
        <v>1250000</v>
      </c>
      <c r="I4274">
        <v>1982</v>
      </c>
      <c r="J4274">
        <v>7.1</v>
      </c>
    </row>
    <row r="4275" spans="1:10" x14ac:dyDescent="0.3">
      <c r="A4275" t="s">
        <v>9525</v>
      </c>
      <c r="B4275">
        <v>105</v>
      </c>
      <c r="C4275">
        <v>1647780</v>
      </c>
      <c r="D4275" t="s">
        <v>2190</v>
      </c>
      <c r="E4275" t="s">
        <v>12487</v>
      </c>
      <c r="F4275" t="s">
        <v>9256</v>
      </c>
      <c r="G4275" t="s">
        <v>4713</v>
      </c>
      <c r="H4275">
        <v>1300000</v>
      </c>
      <c r="I4275">
        <v>1998</v>
      </c>
      <c r="J4275">
        <v>8.1</v>
      </c>
    </row>
    <row r="4276" spans="1:10" x14ac:dyDescent="0.3">
      <c r="A4276" t="s">
        <v>186</v>
      </c>
      <c r="B4276">
        <v>95</v>
      </c>
      <c r="C4276">
        <v>695229</v>
      </c>
      <c r="D4276" t="s">
        <v>1649</v>
      </c>
      <c r="E4276" t="s">
        <v>12489</v>
      </c>
      <c r="F4276" t="s">
        <v>20</v>
      </c>
      <c r="G4276" t="s">
        <v>21</v>
      </c>
      <c r="H4276">
        <v>1300000</v>
      </c>
      <c r="I4276">
        <v>1996</v>
      </c>
      <c r="J4276">
        <v>7.2</v>
      </c>
    </row>
    <row r="4277" spans="1:10" x14ac:dyDescent="0.3">
      <c r="A4277" t="s">
        <v>12490</v>
      </c>
      <c r="B4277">
        <v>135</v>
      </c>
      <c r="C4277">
        <v>638951</v>
      </c>
      <c r="D4277" t="s">
        <v>2190</v>
      </c>
      <c r="E4277" t="s">
        <v>12493</v>
      </c>
      <c r="F4277" t="s">
        <v>12495</v>
      </c>
      <c r="G4277" t="s">
        <v>21</v>
      </c>
      <c r="H4277">
        <v>1592000</v>
      </c>
      <c r="I4277">
        <v>2006</v>
      </c>
      <c r="J4277">
        <v>7.4</v>
      </c>
    </row>
    <row r="4278" spans="1:10" x14ac:dyDescent="0.3">
      <c r="A4278" t="s">
        <v>12496</v>
      </c>
      <c r="B4278">
        <v>105</v>
      </c>
      <c r="C4278">
        <v>609042</v>
      </c>
      <c r="D4278" t="s">
        <v>2190</v>
      </c>
      <c r="E4278" t="s">
        <v>12497</v>
      </c>
      <c r="F4278" t="s">
        <v>20</v>
      </c>
      <c r="G4278" t="s">
        <v>21</v>
      </c>
      <c r="H4278">
        <v>1300000</v>
      </c>
      <c r="I4278">
        <v>1999</v>
      </c>
      <c r="J4278">
        <v>6.5</v>
      </c>
    </row>
    <row r="4279" spans="1:10" x14ac:dyDescent="0.3">
      <c r="A4279" t="s">
        <v>12498</v>
      </c>
      <c r="B4279">
        <v>83</v>
      </c>
      <c r="C4279">
        <v>1521</v>
      </c>
      <c r="D4279" t="s">
        <v>4639</v>
      </c>
      <c r="E4279" t="s">
        <v>12499</v>
      </c>
      <c r="F4279" t="s">
        <v>20</v>
      </c>
      <c r="G4279" t="s">
        <v>182</v>
      </c>
      <c r="H4279">
        <v>1500000</v>
      </c>
      <c r="I4279">
        <v>2012</v>
      </c>
      <c r="J4279">
        <v>5.7</v>
      </c>
    </row>
    <row r="4280" spans="1:10" x14ac:dyDescent="0.3">
      <c r="A4280" t="s">
        <v>12503</v>
      </c>
      <c r="B4280">
        <v>135</v>
      </c>
      <c r="D4280" t="s">
        <v>4446</v>
      </c>
      <c r="E4280" t="s">
        <v>12506</v>
      </c>
      <c r="F4280" t="s">
        <v>20</v>
      </c>
      <c r="G4280" t="s">
        <v>12508</v>
      </c>
      <c r="H4280">
        <v>1400000</v>
      </c>
      <c r="I4280">
        <v>2014</v>
      </c>
      <c r="J4280">
        <v>8.6999999999999993</v>
      </c>
    </row>
    <row r="4281" spans="1:10" x14ac:dyDescent="0.3">
      <c r="A4281" t="s">
        <v>12509</v>
      </c>
      <c r="B4281">
        <v>88</v>
      </c>
      <c r="D4281" t="s">
        <v>441</v>
      </c>
      <c r="E4281" t="s">
        <v>12511</v>
      </c>
      <c r="F4281" t="s">
        <v>20</v>
      </c>
      <c r="G4281" t="s">
        <v>182</v>
      </c>
      <c r="H4281">
        <v>1750000</v>
      </c>
      <c r="I4281">
        <v>1985</v>
      </c>
      <c r="J4281">
        <v>4.3</v>
      </c>
    </row>
    <row r="4282" spans="1:10" x14ac:dyDescent="0.3">
      <c r="A4282" t="s">
        <v>12513</v>
      </c>
      <c r="B4282">
        <v>87</v>
      </c>
      <c r="C4282">
        <v>19539</v>
      </c>
      <c r="D4282" t="s">
        <v>1099</v>
      </c>
      <c r="E4282" t="s">
        <v>12514</v>
      </c>
      <c r="F4282" t="s">
        <v>20</v>
      </c>
      <c r="G4282" t="s">
        <v>21</v>
      </c>
      <c r="H4282">
        <v>1000000</v>
      </c>
      <c r="I4282">
        <v>2003</v>
      </c>
      <c r="J4282">
        <v>6.2</v>
      </c>
    </row>
    <row r="4283" spans="1:10" x14ac:dyDescent="0.3">
      <c r="A4283" t="s">
        <v>12515</v>
      </c>
      <c r="B4283">
        <v>97</v>
      </c>
      <c r="C4283">
        <v>100358</v>
      </c>
      <c r="D4283" t="s">
        <v>6706</v>
      </c>
      <c r="E4283" t="s">
        <v>12517</v>
      </c>
      <c r="F4283" t="s">
        <v>20</v>
      </c>
      <c r="G4283" t="s">
        <v>3498</v>
      </c>
      <c r="H4283">
        <v>1500000</v>
      </c>
      <c r="I4283">
        <v>2005</v>
      </c>
      <c r="J4283">
        <v>3.3</v>
      </c>
    </row>
    <row r="4284" spans="1:10" x14ac:dyDescent="0.3">
      <c r="A4284" t="s">
        <v>11479</v>
      </c>
      <c r="B4284">
        <v>82</v>
      </c>
      <c r="D4284" t="s">
        <v>1099</v>
      </c>
      <c r="E4284" t="s">
        <v>12519</v>
      </c>
      <c r="F4284" t="s">
        <v>20</v>
      </c>
      <c r="G4284" t="s">
        <v>21</v>
      </c>
      <c r="H4284">
        <v>1300000</v>
      </c>
      <c r="I4284">
        <v>2010</v>
      </c>
      <c r="J4284">
        <v>2.7</v>
      </c>
    </row>
    <row r="4285" spans="1:10" x14ac:dyDescent="0.3">
      <c r="A4285" t="s">
        <v>12521</v>
      </c>
      <c r="B4285">
        <v>103</v>
      </c>
      <c r="D4285" t="s">
        <v>12523</v>
      </c>
      <c r="E4285" t="s">
        <v>12524</v>
      </c>
      <c r="F4285" t="s">
        <v>20</v>
      </c>
      <c r="G4285" t="s">
        <v>21</v>
      </c>
      <c r="H4285">
        <v>1300000</v>
      </c>
      <c r="I4285">
        <v>2009</v>
      </c>
      <c r="J4285">
        <v>5.2</v>
      </c>
    </row>
    <row r="4286" spans="1:10" x14ac:dyDescent="0.3">
      <c r="A4286" t="s">
        <v>6584</v>
      </c>
      <c r="B4286">
        <v>130</v>
      </c>
      <c r="D4286" t="s">
        <v>12526</v>
      </c>
      <c r="E4286" t="s">
        <v>12527</v>
      </c>
      <c r="F4286" t="s">
        <v>20</v>
      </c>
      <c r="G4286" t="s">
        <v>21</v>
      </c>
      <c r="H4286">
        <v>1288000</v>
      </c>
      <c r="I4286">
        <v>1940</v>
      </c>
      <c r="J4286">
        <v>8.1999999999999993</v>
      </c>
    </row>
    <row r="4287" spans="1:10" x14ac:dyDescent="0.3">
      <c r="A4287" t="s">
        <v>4346</v>
      </c>
      <c r="B4287">
        <v>87</v>
      </c>
      <c r="C4287">
        <v>19100000</v>
      </c>
      <c r="D4287" t="s">
        <v>1959</v>
      </c>
      <c r="E4287" t="s">
        <v>12530</v>
      </c>
      <c r="F4287" t="s">
        <v>20</v>
      </c>
      <c r="G4287" t="s">
        <v>21</v>
      </c>
      <c r="H4287">
        <v>1250000</v>
      </c>
      <c r="I4287">
        <v>1981</v>
      </c>
      <c r="J4287">
        <v>6.1</v>
      </c>
    </row>
    <row r="4288" spans="1:10" x14ac:dyDescent="0.3">
      <c r="A4288" t="s">
        <v>10836</v>
      </c>
      <c r="B4288">
        <v>101</v>
      </c>
      <c r="D4288" t="s">
        <v>12533</v>
      </c>
      <c r="E4288" t="s">
        <v>12535</v>
      </c>
      <c r="F4288" t="s">
        <v>20</v>
      </c>
      <c r="G4288" t="s">
        <v>21</v>
      </c>
      <c r="H4288">
        <v>1250000</v>
      </c>
      <c r="I4288">
        <v>1945</v>
      </c>
      <c r="J4288">
        <v>8</v>
      </c>
    </row>
    <row r="4289" spans="1:10" x14ac:dyDescent="0.3">
      <c r="A4289" t="s">
        <v>12537</v>
      </c>
      <c r="B4289">
        <v>96</v>
      </c>
      <c r="D4289" t="s">
        <v>6131</v>
      </c>
      <c r="E4289" t="s">
        <v>12538</v>
      </c>
      <c r="F4289" t="s">
        <v>20</v>
      </c>
      <c r="G4289" t="s">
        <v>21</v>
      </c>
      <c r="H4289">
        <v>1250000</v>
      </c>
      <c r="I4289">
        <v>1984</v>
      </c>
      <c r="J4289">
        <v>5.5</v>
      </c>
    </row>
    <row r="4290" spans="1:10" x14ac:dyDescent="0.3">
      <c r="A4290" t="s">
        <v>11493</v>
      </c>
      <c r="B4290">
        <v>80</v>
      </c>
      <c r="C4290">
        <v>2833383</v>
      </c>
      <c r="D4290" t="s">
        <v>3846</v>
      </c>
      <c r="E4290" t="s">
        <v>12540</v>
      </c>
      <c r="F4290" t="s">
        <v>20</v>
      </c>
      <c r="G4290" t="s">
        <v>21</v>
      </c>
      <c r="H4290">
        <v>427000</v>
      </c>
      <c r="I4290">
        <v>2012</v>
      </c>
      <c r="J4290">
        <v>5.7</v>
      </c>
    </row>
    <row r="4291" spans="1:10" x14ac:dyDescent="0.3">
      <c r="A4291" t="s">
        <v>12542</v>
      </c>
      <c r="B4291">
        <v>87</v>
      </c>
      <c r="D4291" t="s">
        <v>6869</v>
      </c>
      <c r="E4291" t="s">
        <v>12544</v>
      </c>
      <c r="F4291" t="s">
        <v>20</v>
      </c>
      <c r="G4291" t="s">
        <v>21</v>
      </c>
      <c r="H4291">
        <v>15000000</v>
      </c>
      <c r="I4291">
        <v>2011</v>
      </c>
      <c r="J4291">
        <v>3.7</v>
      </c>
    </row>
    <row r="4292" spans="1:10" x14ac:dyDescent="0.3">
      <c r="A4292" t="s">
        <v>12545</v>
      </c>
      <c r="B4292">
        <v>92</v>
      </c>
      <c r="D4292" t="s">
        <v>12547</v>
      </c>
      <c r="E4292" t="s">
        <v>12548</v>
      </c>
      <c r="F4292" t="s">
        <v>20</v>
      </c>
      <c r="G4292" t="s">
        <v>21</v>
      </c>
      <c r="H4292">
        <v>1250000</v>
      </c>
      <c r="I4292">
        <v>1953</v>
      </c>
      <c r="J4292">
        <v>7.1</v>
      </c>
    </row>
    <row r="4293" spans="1:10" x14ac:dyDescent="0.3">
      <c r="A4293" t="s">
        <v>11230</v>
      </c>
      <c r="B4293">
        <v>118</v>
      </c>
      <c r="D4293" t="s">
        <v>4396</v>
      </c>
      <c r="E4293" t="s">
        <v>12551</v>
      </c>
      <c r="F4293" t="s">
        <v>20</v>
      </c>
      <c r="G4293" t="s">
        <v>21</v>
      </c>
      <c r="H4293">
        <v>1250000</v>
      </c>
      <c r="I4293">
        <v>1941</v>
      </c>
      <c r="J4293">
        <v>7.8</v>
      </c>
    </row>
    <row r="4294" spans="1:10" x14ac:dyDescent="0.3">
      <c r="A4294" t="s">
        <v>3182</v>
      </c>
      <c r="B4294">
        <v>123</v>
      </c>
      <c r="D4294" t="s">
        <v>8850</v>
      </c>
      <c r="E4294" t="s">
        <v>12556</v>
      </c>
      <c r="F4294" t="s">
        <v>20</v>
      </c>
      <c r="G4294" t="s">
        <v>21</v>
      </c>
      <c r="H4294">
        <v>1420000</v>
      </c>
      <c r="I4294">
        <v>2014</v>
      </c>
      <c r="J4294">
        <v>4.0999999999999996</v>
      </c>
    </row>
    <row r="4295" spans="1:10" x14ac:dyDescent="0.3">
      <c r="A4295" t="s">
        <v>1005</v>
      </c>
      <c r="B4295">
        <v>100</v>
      </c>
      <c r="C4295">
        <v>24741700</v>
      </c>
      <c r="D4295" t="s">
        <v>2190</v>
      </c>
      <c r="E4295" t="s">
        <v>12559</v>
      </c>
      <c r="F4295" t="s">
        <v>20</v>
      </c>
      <c r="G4295" t="s">
        <v>21</v>
      </c>
      <c r="H4295">
        <v>1200000</v>
      </c>
      <c r="I4295">
        <v>1989</v>
      </c>
      <c r="J4295">
        <v>7.2</v>
      </c>
    </row>
    <row r="4296" spans="1:10" x14ac:dyDescent="0.3">
      <c r="A4296" t="s">
        <v>225</v>
      </c>
      <c r="B4296">
        <v>103</v>
      </c>
      <c r="C4296">
        <v>55153403</v>
      </c>
      <c r="D4296" t="s">
        <v>1959</v>
      </c>
      <c r="E4296" t="s">
        <v>12560</v>
      </c>
      <c r="F4296" t="s">
        <v>20</v>
      </c>
      <c r="G4296" t="s">
        <v>21</v>
      </c>
      <c r="H4296">
        <v>1200000</v>
      </c>
      <c r="I4296">
        <v>2004</v>
      </c>
      <c r="J4296">
        <v>7.7</v>
      </c>
    </row>
    <row r="4297" spans="1:10" x14ac:dyDescent="0.3">
      <c r="A4297" t="s">
        <v>3105</v>
      </c>
      <c r="B4297">
        <v>100</v>
      </c>
      <c r="C4297">
        <v>18488314</v>
      </c>
      <c r="D4297" t="s">
        <v>7417</v>
      </c>
      <c r="E4297" t="s">
        <v>12561</v>
      </c>
      <c r="F4297" t="s">
        <v>20</v>
      </c>
      <c r="G4297" t="s">
        <v>21</v>
      </c>
      <c r="H4297">
        <v>1200000</v>
      </c>
      <c r="I4297">
        <v>2001</v>
      </c>
      <c r="J4297">
        <v>7.1</v>
      </c>
    </row>
    <row r="4298" spans="1:10" x14ac:dyDescent="0.3">
      <c r="A4298" t="s">
        <v>12562</v>
      </c>
      <c r="B4298">
        <v>99</v>
      </c>
      <c r="D4298" t="s">
        <v>1193</v>
      </c>
      <c r="E4298" t="s">
        <v>12564</v>
      </c>
      <c r="F4298" t="s">
        <v>20</v>
      </c>
      <c r="G4298" t="s">
        <v>21</v>
      </c>
      <c r="H4298">
        <v>1300000</v>
      </c>
      <c r="I4298">
        <v>2014</v>
      </c>
      <c r="J4298">
        <v>7.6</v>
      </c>
    </row>
    <row r="4299" spans="1:10" x14ac:dyDescent="0.3">
      <c r="A4299" t="s">
        <v>12566</v>
      </c>
      <c r="B4299">
        <v>89</v>
      </c>
      <c r="C4299">
        <v>11278</v>
      </c>
      <c r="D4299" t="s">
        <v>1649</v>
      </c>
      <c r="E4299" t="s">
        <v>12569</v>
      </c>
      <c r="F4299" t="s">
        <v>1800</v>
      </c>
      <c r="G4299" t="s">
        <v>1890</v>
      </c>
      <c r="H4299">
        <v>1300000</v>
      </c>
      <c r="I4299">
        <v>2013</v>
      </c>
      <c r="J4299">
        <v>7</v>
      </c>
    </row>
    <row r="4300" spans="1:10" x14ac:dyDescent="0.3">
      <c r="A4300" t="s">
        <v>6180</v>
      </c>
      <c r="B4300">
        <v>114</v>
      </c>
      <c r="C4300">
        <v>13876974</v>
      </c>
      <c r="D4300" t="s">
        <v>936</v>
      </c>
      <c r="E4300" t="s">
        <v>12572</v>
      </c>
      <c r="F4300" t="s">
        <v>3497</v>
      </c>
      <c r="G4300" t="s">
        <v>3498</v>
      </c>
      <c r="H4300">
        <v>7000000</v>
      </c>
      <c r="I4300">
        <v>2001</v>
      </c>
      <c r="J4300">
        <v>7.4</v>
      </c>
    </row>
    <row r="4301" spans="1:10" x14ac:dyDescent="0.3">
      <c r="A4301" t="s">
        <v>8021</v>
      </c>
      <c r="B4301">
        <v>111</v>
      </c>
      <c r="C4301">
        <v>9180275</v>
      </c>
      <c r="D4301" t="s">
        <v>2190</v>
      </c>
      <c r="E4301" t="s">
        <v>12573</v>
      </c>
      <c r="F4301" t="s">
        <v>20</v>
      </c>
      <c r="G4301" t="s">
        <v>21</v>
      </c>
      <c r="H4301">
        <v>1200000</v>
      </c>
      <c r="I4301">
        <v>2000</v>
      </c>
      <c r="J4301">
        <v>7.7</v>
      </c>
    </row>
    <row r="4302" spans="1:10" x14ac:dyDescent="0.3">
      <c r="A4302" t="s">
        <v>6584</v>
      </c>
      <c r="B4302">
        <v>99</v>
      </c>
      <c r="D4302" t="s">
        <v>7973</v>
      </c>
      <c r="E4302" t="s">
        <v>12575</v>
      </c>
      <c r="F4302" t="s">
        <v>20</v>
      </c>
      <c r="G4302" t="s">
        <v>21</v>
      </c>
      <c r="H4302">
        <v>1200000</v>
      </c>
      <c r="I4302">
        <v>1955</v>
      </c>
      <c r="J4302">
        <v>7.2</v>
      </c>
    </row>
    <row r="4303" spans="1:10" x14ac:dyDescent="0.3">
      <c r="A4303" t="s">
        <v>12576</v>
      </c>
      <c r="B4303">
        <v>85</v>
      </c>
      <c r="C4303">
        <v>2199853</v>
      </c>
      <c r="D4303" t="s">
        <v>1649</v>
      </c>
      <c r="E4303" t="s">
        <v>12577</v>
      </c>
      <c r="F4303" t="s">
        <v>20</v>
      </c>
      <c r="G4303" t="s">
        <v>21</v>
      </c>
      <c r="H4303">
        <v>1200000</v>
      </c>
      <c r="I4303">
        <v>1999</v>
      </c>
      <c r="J4303">
        <v>6.6</v>
      </c>
    </row>
    <row r="4304" spans="1:10" x14ac:dyDescent="0.3">
      <c r="A4304" t="s">
        <v>12578</v>
      </c>
      <c r="B4304">
        <v>113</v>
      </c>
      <c r="C4304">
        <v>2859955</v>
      </c>
      <c r="D4304" t="s">
        <v>2423</v>
      </c>
      <c r="E4304" t="s">
        <v>12579</v>
      </c>
      <c r="F4304" t="s">
        <v>20</v>
      </c>
      <c r="G4304" t="s">
        <v>21</v>
      </c>
      <c r="H4304">
        <v>1200000</v>
      </c>
      <c r="I4304">
        <v>2013</v>
      </c>
      <c r="J4304">
        <v>6</v>
      </c>
    </row>
    <row r="4305" spans="1:10" x14ac:dyDescent="0.3">
      <c r="A4305" t="s">
        <v>1159</v>
      </c>
      <c r="B4305">
        <v>99</v>
      </c>
      <c r="C4305">
        <v>2812029</v>
      </c>
      <c r="D4305" t="s">
        <v>1392</v>
      </c>
      <c r="E4305" t="s">
        <v>12580</v>
      </c>
      <c r="F4305" t="s">
        <v>20</v>
      </c>
      <c r="G4305" t="s">
        <v>21</v>
      </c>
      <c r="H4305">
        <v>1200000</v>
      </c>
      <c r="I4305">
        <v>1992</v>
      </c>
      <c r="J4305">
        <v>8.4</v>
      </c>
    </row>
    <row r="4306" spans="1:10" x14ac:dyDescent="0.3">
      <c r="A4306" t="s">
        <v>10703</v>
      </c>
      <c r="B4306">
        <v>83</v>
      </c>
      <c r="D4306" t="s">
        <v>3637</v>
      </c>
      <c r="E4306" t="s">
        <v>12583</v>
      </c>
      <c r="F4306" t="s">
        <v>20</v>
      </c>
      <c r="G4306" t="s">
        <v>21</v>
      </c>
      <c r="I4306">
        <v>1940</v>
      </c>
      <c r="J4306">
        <v>6.5</v>
      </c>
    </row>
    <row r="4307" spans="1:10" x14ac:dyDescent="0.3">
      <c r="A4307" t="s">
        <v>5247</v>
      </c>
      <c r="B4307">
        <v>142</v>
      </c>
      <c r="C4307">
        <v>6100000</v>
      </c>
      <c r="D4307" t="s">
        <v>8819</v>
      </c>
      <c r="E4307" t="s">
        <v>12586</v>
      </c>
      <c r="F4307" t="s">
        <v>5895</v>
      </c>
      <c r="G4307" t="s">
        <v>4364</v>
      </c>
      <c r="H4307">
        <v>1200000</v>
      </c>
      <c r="I4307">
        <v>1966</v>
      </c>
      <c r="J4307">
        <v>8.9</v>
      </c>
    </row>
    <row r="4308" spans="1:10" x14ac:dyDescent="0.3">
      <c r="A4308" t="s">
        <v>12588</v>
      </c>
      <c r="B4308">
        <v>112</v>
      </c>
      <c r="C4308">
        <v>375723</v>
      </c>
      <c r="D4308" t="s">
        <v>1649</v>
      </c>
      <c r="E4308" t="s">
        <v>12591</v>
      </c>
      <c r="F4308" t="s">
        <v>8544</v>
      </c>
      <c r="G4308" t="s">
        <v>7731</v>
      </c>
      <c r="H4308">
        <v>4000000</v>
      </c>
      <c r="I4308">
        <v>2015</v>
      </c>
      <c r="J4308">
        <v>7.9</v>
      </c>
    </row>
    <row r="4309" spans="1:10" x14ac:dyDescent="0.3">
      <c r="A4309" t="s">
        <v>12593</v>
      </c>
      <c r="B4309">
        <v>108</v>
      </c>
      <c r="C4309">
        <v>594904</v>
      </c>
      <c r="D4309" t="s">
        <v>1649</v>
      </c>
      <c r="E4309" t="s">
        <v>12595</v>
      </c>
      <c r="F4309" t="s">
        <v>20</v>
      </c>
      <c r="G4309" t="s">
        <v>21</v>
      </c>
      <c r="H4309">
        <v>1200000</v>
      </c>
      <c r="I4309">
        <v>2012</v>
      </c>
      <c r="J4309">
        <v>6</v>
      </c>
    </row>
    <row r="4310" spans="1:10" x14ac:dyDescent="0.3">
      <c r="A4310" t="s">
        <v>12597</v>
      </c>
      <c r="B4310">
        <v>88</v>
      </c>
      <c r="C4310">
        <v>58936</v>
      </c>
      <c r="D4310" t="s">
        <v>3970</v>
      </c>
      <c r="E4310" t="s">
        <v>12600</v>
      </c>
      <c r="F4310" t="s">
        <v>20</v>
      </c>
      <c r="G4310" t="s">
        <v>21</v>
      </c>
      <c r="H4310">
        <v>1200000</v>
      </c>
      <c r="I4310">
        <v>2001</v>
      </c>
      <c r="J4310">
        <v>6.1</v>
      </c>
    </row>
    <row r="4311" spans="1:10" x14ac:dyDescent="0.3">
      <c r="A4311" t="s">
        <v>8675</v>
      </c>
      <c r="B4311">
        <v>97</v>
      </c>
      <c r="C4311">
        <v>24784</v>
      </c>
      <c r="D4311" t="s">
        <v>43</v>
      </c>
      <c r="E4311" t="s">
        <v>12602</v>
      </c>
      <c r="F4311" t="s">
        <v>20</v>
      </c>
      <c r="G4311" t="s">
        <v>182</v>
      </c>
      <c r="H4311">
        <v>1200000</v>
      </c>
      <c r="I4311">
        <v>2011</v>
      </c>
      <c r="J4311">
        <v>7.4</v>
      </c>
    </row>
    <row r="4312" spans="1:10" x14ac:dyDescent="0.3">
      <c r="A4312" t="s">
        <v>12603</v>
      </c>
      <c r="B4312">
        <v>85</v>
      </c>
      <c r="C4312">
        <v>7826</v>
      </c>
      <c r="D4312" t="s">
        <v>10279</v>
      </c>
      <c r="E4312" t="s">
        <v>12604</v>
      </c>
      <c r="F4312" t="s">
        <v>20</v>
      </c>
      <c r="G4312" t="s">
        <v>21</v>
      </c>
      <c r="H4312">
        <v>1200000</v>
      </c>
      <c r="I4312">
        <v>2007</v>
      </c>
      <c r="J4312">
        <v>6.2</v>
      </c>
    </row>
    <row r="4313" spans="1:10" x14ac:dyDescent="0.3">
      <c r="A4313" t="s">
        <v>12605</v>
      </c>
      <c r="B4313">
        <v>103</v>
      </c>
      <c r="D4313" t="s">
        <v>2190</v>
      </c>
      <c r="E4313" t="s">
        <v>12608</v>
      </c>
      <c r="F4313" t="s">
        <v>965</v>
      </c>
      <c r="G4313" t="s">
        <v>966</v>
      </c>
      <c r="H4313">
        <v>1500000</v>
      </c>
      <c r="I4313">
        <v>2011</v>
      </c>
      <c r="J4313">
        <v>5.6</v>
      </c>
    </row>
    <row r="4314" spans="1:10" x14ac:dyDescent="0.3">
      <c r="A4314" t="s">
        <v>12610</v>
      </c>
      <c r="B4314">
        <v>110</v>
      </c>
      <c r="C4314">
        <v>3830</v>
      </c>
      <c r="D4314" t="s">
        <v>1649</v>
      </c>
      <c r="E4314" t="s">
        <v>12613</v>
      </c>
      <c r="F4314" t="s">
        <v>1800</v>
      </c>
      <c r="G4314" t="s">
        <v>21</v>
      </c>
      <c r="H4314">
        <v>1200000</v>
      </c>
      <c r="I4314">
        <v>2013</v>
      </c>
      <c r="J4314">
        <v>7.2</v>
      </c>
    </row>
    <row r="4315" spans="1:10" x14ac:dyDescent="0.3">
      <c r="A4315" t="s">
        <v>12615</v>
      </c>
      <c r="B4315">
        <v>88</v>
      </c>
      <c r="D4315" t="s">
        <v>3365</v>
      </c>
      <c r="E4315" t="s">
        <v>12616</v>
      </c>
      <c r="F4315" t="s">
        <v>20</v>
      </c>
      <c r="G4315" t="s">
        <v>21</v>
      </c>
      <c r="I4315">
        <v>2003</v>
      </c>
      <c r="J4315">
        <v>6.1</v>
      </c>
    </row>
    <row r="4316" spans="1:10" x14ac:dyDescent="0.3">
      <c r="A4316" t="s">
        <v>12618</v>
      </c>
      <c r="B4316">
        <v>76</v>
      </c>
      <c r="D4316" t="s">
        <v>1099</v>
      </c>
      <c r="E4316" t="s">
        <v>12620</v>
      </c>
      <c r="F4316" t="s">
        <v>20</v>
      </c>
      <c r="G4316" t="s">
        <v>21</v>
      </c>
      <c r="I4316">
        <v>2008</v>
      </c>
      <c r="J4316">
        <v>3.8</v>
      </c>
    </row>
    <row r="4317" spans="1:10" x14ac:dyDescent="0.3">
      <c r="A4317" t="s">
        <v>10366</v>
      </c>
      <c r="B4317">
        <v>100</v>
      </c>
      <c r="D4317" t="s">
        <v>12621</v>
      </c>
      <c r="E4317" t="s">
        <v>12623</v>
      </c>
      <c r="F4317" t="s">
        <v>20</v>
      </c>
      <c r="G4317" t="s">
        <v>21</v>
      </c>
      <c r="H4317">
        <v>1200000</v>
      </c>
      <c r="I4317">
        <v>1936</v>
      </c>
      <c r="J4317">
        <v>7.1</v>
      </c>
    </row>
    <row r="4318" spans="1:10" x14ac:dyDescent="0.3">
      <c r="A4318" t="s">
        <v>12624</v>
      </c>
      <c r="B4318">
        <v>99</v>
      </c>
      <c r="D4318" t="s">
        <v>6241</v>
      </c>
      <c r="E4318" t="s">
        <v>12626</v>
      </c>
      <c r="F4318" t="s">
        <v>20</v>
      </c>
      <c r="G4318" t="s">
        <v>182</v>
      </c>
      <c r="H4318">
        <v>1200000</v>
      </c>
      <c r="I4318">
        <v>2011</v>
      </c>
      <c r="J4318">
        <v>4.5</v>
      </c>
    </row>
    <row r="4319" spans="1:10" x14ac:dyDescent="0.3">
      <c r="A4319" t="s">
        <v>12628</v>
      </c>
      <c r="B4319">
        <v>84</v>
      </c>
      <c r="D4319" t="s">
        <v>12630</v>
      </c>
      <c r="E4319" t="s">
        <v>12632</v>
      </c>
      <c r="F4319" t="s">
        <v>20</v>
      </c>
      <c r="G4319" t="s">
        <v>182</v>
      </c>
      <c r="H4319">
        <v>1200000</v>
      </c>
      <c r="I4319">
        <v>2012</v>
      </c>
      <c r="J4319">
        <v>3.8</v>
      </c>
    </row>
    <row r="4320" spans="1:10" x14ac:dyDescent="0.3">
      <c r="A4320" t="s">
        <v>2316</v>
      </c>
      <c r="B4320">
        <v>91</v>
      </c>
      <c r="C4320">
        <v>2850263</v>
      </c>
      <c r="D4320" t="s">
        <v>12634</v>
      </c>
      <c r="E4320" t="s">
        <v>12635</v>
      </c>
      <c r="F4320" t="s">
        <v>20</v>
      </c>
      <c r="G4320" t="s">
        <v>21</v>
      </c>
      <c r="H4320">
        <v>2600000</v>
      </c>
      <c r="I4320">
        <v>1993</v>
      </c>
      <c r="J4320">
        <v>6.2</v>
      </c>
    </row>
    <row r="4321" spans="1:10" x14ac:dyDescent="0.3">
      <c r="A4321" t="s">
        <v>9997</v>
      </c>
      <c r="B4321">
        <v>97</v>
      </c>
      <c r="D4321" t="s">
        <v>1399</v>
      </c>
      <c r="E4321" t="s">
        <v>12639</v>
      </c>
      <c r="F4321" t="s">
        <v>20</v>
      </c>
      <c r="G4321" t="s">
        <v>21</v>
      </c>
      <c r="H4321">
        <v>1200000</v>
      </c>
      <c r="I4321">
        <v>1970</v>
      </c>
      <c r="J4321">
        <v>6.6</v>
      </c>
    </row>
    <row r="4322" spans="1:10" x14ac:dyDescent="0.3">
      <c r="A4322" t="s">
        <v>12641</v>
      </c>
      <c r="B4322">
        <v>84</v>
      </c>
      <c r="D4322" t="s">
        <v>3960</v>
      </c>
      <c r="E4322" t="s">
        <v>12643</v>
      </c>
      <c r="F4322" t="s">
        <v>20</v>
      </c>
      <c r="G4322" t="s">
        <v>21</v>
      </c>
      <c r="H4322">
        <v>1200000</v>
      </c>
      <c r="I4322">
        <v>2015</v>
      </c>
      <c r="J4322">
        <v>4.5999999999999996</v>
      </c>
    </row>
    <row r="4323" spans="1:10" x14ac:dyDescent="0.3">
      <c r="A4323" t="s">
        <v>12644</v>
      </c>
      <c r="B4323">
        <v>100</v>
      </c>
      <c r="D4323" t="s">
        <v>3960</v>
      </c>
      <c r="E4323" t="s">
        <v>12647</v>
      </c>
      <c r="F4323" t="s">
        <v>20</v>
      </c>
      <c r="G4323" t="s">
        <v>21</v>
      </c>
      <c r="H4323">
        <v>1200000</v>
      </c>
      <c r="I4323">
        <v>2015</v>
      </c>
      <c r="J4323">
        <v>4.2</v>
      </c>
    </row>
    <row r="4324" spans="1:10" x14ac:dyDescent="0.3">
      <c r="A4324" t="s">
        <v>12649</v>
      </c>
      <c r="B4324">
        <v>94</v>
      </c>
      <c r="C4324">
        <v>16101109</v>
      </c>
      <c r="D4324" t="s">
        <v>1099</v>
      </c>
      <c r="E4324" t="s">
        <v>12650</v>
      </c>
      <c r="F4324" t="s">
        <v>20</v>
      </c>
      <c r="G4324" t="s">
        <v>21</v>
      </c>
      <c r="H4324">
        <v>3000000</v>
      </c>
      <c r="I4324">
        <v>2005</v>
      </c>
      <c r="J4324">
        <v>6.8</v>
      </c>
    </row>
    <row r="4325" spans="1:10" x14ac:dyDescent="0.3">
      <c r="A4325" t="s">
        <v>10249</v>
      </c>
      <c r="B4325">
        <v>90</v>
      </c>
      <c r="C4325">
        <v>6013</v>
      </c>
      <c r="D4325" t="s">
        <v>1392</v>
      </c>
      <c r="E4325" t="s">
        <v>12651</v>
      </c>
      <c r="F4325" t="s">
        <v>20</v>
      </c>
      <c r="G4325" t="s">
        <v>34</v>
      </c>
      <c r="H4325">
        <v>695393</v>
      </c>
      <c r="I4325">
        <v>2004</v>
      </c>
      <c r="J4325">
        <v>7.7</v>
      </c>
    </row>
    <row r="4326" spans="1:10" x14ac:dyDescent="0.3">
      <c r="A4326" t="s">
        <v>12656</v>
      </c>
      <c r="B4326">
        <v>92</v>
      </c>
      <c r="C4326">
        <v>1400000</v>
      </c>
      <c r="D4326" t="s">
        <v>11663</v>
      </c>
      <c r="E4326" t="s">
        <v>12657</v>
      </c>
      <c r="F4326" t="s">
        <v>20</v>
      </c>
      <c r="G4326" t="s">
        <v>21</v>
      </c>
      <c r="H4326">
        <v>1100000</v>
      </c>
      <c r="I4326">
        <v>1987</v>
      </c>
      <c r="J4326">
        <v>5.9</v>
      </c>
    </row>
    <row r="4327" spans="1:10" x14ac:dyDescent="0.3">
      <c r="A4327" t="s">
        <v>12659</v>
      </c>
      <c r="B4327">
        <v>105</v>
      </c>
      <c r="C4327">
        <v>247740</v>
      </c>
      <c r="D4327" t="s">
        <v>1873</v>
      </c>
      <c r="E4327" t="s">
        <v>12660</v>
      </c>
      <c r="F4327" t="s">
        <v>20</v>
      </c>
      <c r="G4327" t="s">
        <v>21</v>
      </c>
      <c r="I4327">
        <v>2002</v>
      </c>
      <c r="J4327">
        <v>4.7</v>
      </c>
    </row>
    <row r="4328" spans="1:10" x14ac:dyDescent="0.3">
      <c r="A4328" t="s">
        <v>12661</v>
      </c>
      <c r="B4328">
        <v>73</v>
      </c>
      <c r="C4328">
        <v>39659</v>
      </c>
      <c r="D4328" t="s">
        <v>12663</v>
      </c>
      <c r="E4328" t="s">
        <v>12665</v>
      </c>
      <c r="F4328" t="s">
        <v>20</v>
      </c>
      <c r="G4328" t="s">
        <v>182</v>
      </c>
      <c r="H4328">
        <v>1600000</v>
      </c>
      <c r="I4328">
        <v>2002</v>
      </c>
      <c r="J4328">
        <v>7</v>
      </c>
    </row>
    <row r="4329" spans="1:10" x14ac:dyDescent="0.3">
      <c r="A4329" t="s">
        <v>12667</v>
      </c>
      <c r="B4329">
        <v>116</v>
      </c>
      <c r="D4329" t="s">
        <v>2190</v>
      </c>
      <c r="E4329" t="s">
        <v>12670</v>
      </c>
      <c r="F4329" t="s">
        <v>7479</v>
      </c>
      <c r="G4329" t="s">
        <v>4953</v>
      </c>
      <c r="H4329">
        <v>10000000</v>
      </c>
      <c r="I4329">
        <v>2006</v>
      </c>
      <c r="J4329">
        <v>6.9</v>
      </c>
    </row>
    <row r="4330" spans="1:10" x14ac:dyDescent="0.3">
      <c r="A4330" t="s">
        <v>12672</v>
      </c>
      <c r="B4330">
        <v>110</v>
      </c>
      <c r="C4330">
        <v>56129</v>
      </c>
      <c r="D4330" t="s">
        <v>1913</v>
      </c>
      <c r="E4330" t="s">
        <v>12674</v>
      </c>
      <c r="F4330" t="s">
        <v>20</v>
      </c>
      <c r="G4330" t="s">
        <v>182</v>
      </c>
      <c r="H4330">
        <v>1100000</v>
      </c>
      <c r="I4330">
        <v>2010</v>
      </c>
      <c r="J4330">
        <v>6.1</v>
      </c>
    </row>
    <row r="4331" spans="1:10" x14ac:dyDescent="0.3">
      <c r="A4331" t="s">
        <v>12676</v>
      </c>
      <c r="B4331">
        <v>102</v>
      </c>
      <c r="C4331">
        <v>4105123</v>
      </c>
      <c r="D4331" t="s">
        <v>227</v>
      </c>
      <c r="E4331" t="s">
        <v>12679</v>
      </c>
      <c r="F4331" t="s">
        <v>12681</v>
      </c>
      <c r="G4331" t="s">
        <v>12682</v>
      </c>
      <c r="H4331">
        <v>1100000</v>
      </c>
      <c r="I4331">
        <v>2011</v>
      </c>
      <c r="J4331">
        <v>7.6</v>
      </c>
    </row>
    <row r="4332" spans="1:10" x14ac:dyDescent="0.3">
      <c r="A4332" t="s">
        <v>12683</v>
      </c>
      <c r="B4332">
        <v>89</v>
      </c>
      <c r="D4332" t="s">
        <v>2648</v>
      </c>
      <c r="E4332" t="s">
        <v>12684</v>
      </c>
      <c r="F4332" t="s">
        <v>20</v>
      </c>
      <c r="G4332" t="s">
        <v>21</v>
      </c>
      <c r="H4332">
        <v>1100000</v>
      </c>
      <c r="I4332">
        <v>2010</v>
      </c>
      <c r="J4332">
        <v>3</v>
      </c>
    </row>
    <row r="4333" spans="1:10" x14ac:dyDescent="0.3">
      <c r="A4333" t="s">
        <v>12685</v>
      </c>
      <c r="B4333">
        <v>76</v>
      </c>
      <c r="D4333" t="s">
        <v>3960</v>
      </c>
      <c r="E4333" t="s">
        <v>12688</v>
      </c>
      <c r="F4333" t="s">
        <v>20</v>
      </c>
      <c r="G4333" t="s">
        <v>4364</v>
      </c>
      <c r="H4333">
        <v>1100000</v>
      </c>
      <c r="I4333">
        <v>2013</v>
      </c>
      <c r="J4333">
        <v>2.6</v>
      </c>
    </row>
    <row r="4334" spans="1:10" x14ac:dyDescent="0.3">
      <c r="A4334" t="s">
        <v>10366</v>
      </c>
      <c r="B4334">
        <v>82</v>
      </c>
      <c r="D4334" t="s">
        <v>3493</v>
      </c>
      <c r="E4334" t="s">
        <v>12689</v>
      </c>
      <c r="F4334" t="s">
        <v>20</v>
      </c>
      <c r="G4334" t="s">
        <v>21</v>
      </c>
      <c r="H4334">
        <v>950000</v>
      </c>
      <c r="I4334">
        <v>1942</v>
      </c>
      <c r="J4334">
        <v>8.6</v>
      </c>
    </row>
    <row r="4335" spans="1:10" x14ac:dyDescent="0.3">
      <c r="A4335" t="s">
        <v>12691</v>
      </c>
      <c r="B4335">
        <v>89</v>
      </c>
      <c r="D4335" t="s">
        <v>3805</v>
      </c>
      <c r="E4335" t="s">
        <v>12694</v>
      </c>
      <c r="F4335" t="s">
        <v>20</v>
      </c>
      <c r="G4335" t="s">
        <v>251</v>
      </c>
      <c r="H4335">
        <v>1400000</v>
      </c>
      <c r="I4335">
        <v>2008</v>
      </c>
      <c r="J4335">
        <v>6.1</v>
      </c>
    </row>
    <row r="4336" spans="1:10" x14ac:dyDescent="0.3">
      <c r="A4336" t="s">
        <v>12696</v>
      </c>
      <c r="B4336">
        <v>150</v>
      </c>
      <c r="D4336" t="s">
        <v>1649</v>
      </c>
      <c r="E4336" t="s">
        <v>12698</v>
      </c>
      <c r="F4336" t="s">
        <v>3497</v>
      </c>
      <c r="G4336" t="s">
        <v>3498</v>
      </c>
      <c r="I4336">
        <v>2009</v>
      </c>
      <c r="J4336">
        <v>7.5</v>
      </c>
    </row>
    <row r="4337" spans="1:10" x14ac:dyDescent="0.3">
      <c r="A4337" t="s">
        <v>12700</v>
      </c>
      <c r="B4337">
        <v>89</v>
      </c>
      <c r="D4337" t="s">
        <v>1216</v>
      </c>
      <c r="E4337" t="s">
        <v>12701</v>
      </c>
      <c r="F4337" t="s">
        <v>20</v>
      </c>
      <c r="G4337" t="s">
        <v>21</v>
      </c>
      <c r="H4337">
        <v>1000000</v>
      </c>
      <c r="I4337">
        <v>1972</v>
      </c>
      <c r="J4337">
        <v>6.7</v>
      </c>
    </row>
    <row r="4338" spans="1:10" x14ac:dyDescent="0.3">
      <c r="A4338" t="s">
        <v>3867</v>
      </c>
      <c r="B4338">
        <v>145</v>
      </c>
      <c r="C4338">
        <v>117235247</v>
      </c>
      <c r="D4338" t="s">
        <v>2423</v>
      </c>
      <c r="E4338" t="s">
        <v>12703</v>
      </c>
      <c r="F4338" t="s">
        <v>20</v>
      </c>
      <c r="G4338" t="s">
        <v>21</v>
      </c>
      <c r="H4338">
        <v>960000</v>
      </c>
      <c r="I4338">
        <v>1976</v>
      </c>
      <c r="J4338">
        <v>8.1</v>
      </c>
    </row>
    <row r="4339" spans="1:10" x14ac:dyDescent="0.3">
      <c r="A4339" t="s">
        <v>12704</v>
      </c>
      <c r="B4339">
        <v>91</v>
      </c>
      <c r="D4339" t="s">
        <v>2190</v>
      </c>
      <c r="E4339" t="s">
        <v>12706</v>
      </c>
      <c r="F4339" t="s">
        <v>20</v>
      </c>
      <c r="G4339" t="s">
        <v>7489</v>
      </c>
      <c r="H4339">
        <v>1100000</v>
      </c>
      <c r="I4339">
        <v>2014</v>
      </c>
      <c r="J4339">
        <v>4.9000000000000004</v>
      </c>
    </row>
    <row r="4340" spans="1:10" x14ac:dyDescent="0.3">
      <c r="A4340" t="s">
        <v>9593</v>
      </c>
      <c r="B4340">
        <v>121</v>
      </c>
      <c r="D4340" t="s">
        <v>12708</v>
      </c>
      <c r="E4340" t="s">
        <v>12709</v>
      </c>
      <c r="F4340" t="s">
        <v>20</v>
      </c>
      <c r="G4340" t="s">
        <v>34</v>
      </c>
      <c r="H4340">
        <v>1000000</v>
      </c>
      <c r="I4340">
        <v>1963</v>
      </c>
      <c r="J4340">
        <v>6.8</v>
      </c>
    </row>
    <row r="4341" spans="1:10" x14ac:dyDescent="0.3">
      <c r="A4341" t="s">
        <v>12711</v>
      </c>
      <c r="B4341">
        <v>83</v>
      </c>
      <c r="C4341">
        <v>31537320</v>
      </c>
      <c r="D4341" t="s">
        <v>1959</v>
      </c>
      <c r="E4341" t="s">
        <v>12713</v>
      </c>
      <c r="F4341" t="s">
        <v>20</v>
      </c>
      <c r="G4341" t="s">
        <v>21</v>
      </c>
      <c r="H4341">
        <v>1000000</v>
      </c>
      <c r="I4341">
        <v>2014</v>
      </c>
      <c r="J4341">
        <v>5.7</v>
      </c>
    </row>
    <row r="4342" spans="1:10" x14ac:dyDescent="0.3">
      <c r="A4342" t="s">
        <v>330</v>
      </c>
      <c r="B4342">
        <v>110</v>
      </c>
      <c r="D4342" t="s">
        <v>1272</v>
      </c>
      <c r="E4342" t="s">
        <v>12715</v>
      </c>
      <c r="F4342" t="s">
        <v>20</v>
      </c>
      <c r="G4342" t="s">
        <v>21</v>
      </c>
      <c r="H4342">
        <v>1300000</v>
      </c>
      <c r="I4342">
        <v>1976</v>
      </c>
      <c r="J4342">
        <v>8.3000000000000007</v>
      </c>
    </row>
    <row r="4343" spans="1:10" x14ac:dyDescent="0.3">
      <c r="A4343" t="s">
        <v>1843</v>
      </c>
      <c r="B4343">
        <v>91</v>
      </c>
      <c r="C4343">
        <v>17986000</v>
      </c>
      <c r="D4343" t="s">
        <v>3960</v>
      </c>
      <c r="E4343" t="s">
        <v>12716</v>
      </c>
      <c r="F4343" t="s">
        <v>20</v>
      </c>
      <c r="G4343" t="s">
        <v>21</v>
      </c>
      <c r="H4343">
        <v>1000000</v>
      </c>
      <c r="I4343">
        <v>1981</v>
      </c>
      <c r="J4343">
        <v>6.6</v>
      </c>
    </row>
    <row r="4344" spans="1:10" x14ac:dyDescent="0.3">
      <c r="A4344" t="s">
        <v>3545</v>
      </c>
      <c r="B4344">
        <v>110</v>
      </c>
      <c r="C4344">
        <v>16067035</v>
      </c>
      <c r="D4344" t="s">
        <v>30</v>
      </c>
      <c r="E4344" t="s">
        <v>12719</v>
      </c>
      <c r="F4344" t="s">
        <v>20</v>
      </c>
      <c r="G4344" t="s">
        <v>34</v>
      </c>
      <c r="H4344">
        <v>1100000</v>
      </c>
      <c r="I4344">
        <v>1962</v>
      </c>
      <c r="J4344">
        <v>7.3</v>
      </c>
    </row>
    <row r="4345" spans="1:10" x14ac:dyDescent="0.3">
      <c r="A4345" t="s">
        <v>12720</v>
      </c>
      <c r="B4345">
        <v>86</v>
      </c>
      <c r="C4345">
        <v>18112929</v>
      </c>
      <c r="D4345" t="s">
        <v>2710</v>
      </c>
      <c r="E4345" t="s">
        <v>12721</v>
      </c>
      <c r="F4345" t="s">
        <v>20</v>
      </c>
      <c r="G4345" t="s">
        <v>21</v>
      </c>
      <c r="H4345">
        <v>1000000</v>
      </c>
      <c r="I4345">
        <v>2012</v>
      </c>
      <c r="J4345">
        <v>5</v>
      </c>
    </row>
    <row r="4346" spans="1:10" x14ac:dyDescent="0.3">
      <c r="A4346" t="s">
        <v>12722</v>
      </c>
      <c r="B4346">
        <v>86</v>
      </c>
      <c r="C4346">
        <v>14564027</v>
      </c>
      <c r="D4346" t="s">
        <v>4536</v>
      </c>
      <c r="E4346" t="s">
        <v>12725</v>
      </c>
      <c r="F4346" t="s">
        <v>20</v>
      </c>
      <c r="G4346" t="s">
        <v>34</v>
      </c>
      <c r="H4346">
        <v>1000000</v>
      </c>
      <c r="I4346">
        <v>1987</v>
      </c>
      <c r="J4346">
        <v>7</v>
      </c>
    </row>
    <row r="4347" spans="1:10" x14ac:dyDescent="0.3">
      <c r="A4347" t="s">
        <v>12727</v>
      </c>
      <c r="B4347">
        <v>120</v>
      </c>
      <c r="C4347">
        <v>20773070</v>
      </c>
      <c r="D4347" t="s">
        <v>2190</v>
      </c>
      <c r="E4347" t="s">
        <v>12730</v>
      </c>
      <c r="F4347" t="s">
        <v>20</v>
      </c>
      <c r="G4347" t="s">
        <v>21</v>
      </c>
      <c r="H4347">
        <v>5000000</v>
      </c>
      <c r="I4347">
        <v>2016</v>
      </c>
      <c r="J4347">
        <v>3.4</v>
      </c>
    </row>
    <row r="4348" spans="1:10" x14ac:dyDescent="0.3">
      <c r="A4348" t="s">
        <v>5460</v>
      </c>
      <c r="B4348">
        <v>90</v>
      </c>
      <c r="C4348">
        <v>10042266</v>
      </c>
      <c r="D4348" t="s">
        <v>3805</v>
      </c>
      <c r="E4348" t="s">
        <v>12732</v>
      </c>
      <c r="F4348" t="s">
        <v>20</v>
      </c>
      <c r="G4348" t="s">
        <v>21</v>
      </c>
      <c r="H4348">
        <v>1000000</v>
      </c>
      <c r="I4348">
        <v>2005</v>
      </c>
      <c r="J4348">
        <v>5.9</v>
      </c>
    </row>
    <row r="4349" spans="1:10" x14ac:dyDescent="0.3">
      <c r="A4349" t="s">
        <v>12733</v>
      </c>
      <c r="B4349">
        <v>99</v>
      </c>
      <c r="C4349">
        <v>10037390</v>
      </c>
      <c r="D4349" t="s">
        <v>3529</v>
      </c>
      <c r="E4349" t="s">
        <v>12736</v>
      </c>
      <c r="F4349" t="s">
        <v>460</v>
      </c>
      <c r="G4349" t="s">
        <v>461</v>
      </c>
      <c r="H4349">
        <v>1000000000</v>
      </c>
      <c r="I4349">
        <v>1999</v>
      </c>
      <c r="J4349">
        <v>6</v>
      </c>
    </row>
    <row r="4350" spans="1:10" x14ac:dyDescent="0.3">
      <c r="A4350" t="s">
        <v>7674</v>
      </c>
      <c r="B4350">
        <v>112</v>
      </c>
      <c r="C4350">
        <v>9701559</v>
      </c>
      <c r="D4350" t="s">
        <v>146</v>
      </c>
      <c r="E4350" t="s">
        <v>12738</v>
      </c>
      <c r="F4350" t="s">
        <v>20</v>
      </c>
      <c r="G4350" t="s">
        <v>21</v>
      </c>
      <c r="H4350">
        <v>3500000</v>
      </c>
      <c r="I4350">
        <v>2010</v>
      </c>
      <c r="J4350">
        <v>7.4</v>
      </c>
    </row>
    <row r="4351" spans="1:10" x14ac:dyDescent="0.3">
      <c r="A4351" t="s">
        <v>12739</v>
      </c>
      <c r="B4351">
        <v>103</v>
      </c>
      <c r="C4351">
        <v>9013113</v>
      </c>
      <c r="D4351" t="s">
        <v>3365</v>
      </c>
      <c r="E4351" t="s">
        <v>12740</v>
      </c>
      <c r="F4351" t="s">
        <v>20</v>
      </c>
      <c r="G4351" t="s">
        <v>21</v>
      </c>
      <c r="H4351">
        <v>1000000</v>
      </c>
      <c r="I4351">
        <v>2005</v>
      </c>
      <c r="J4351">
        <v>7.4</v>
      </c>
    </row>
    <row r="4352" spans="1:10" x14ac:dyDescent="0.3">
      <c r="A4352" t="s">
        <v>6557</v>
      </c>
      <c r="B4352">
        <v>83</v>
      </c>
      <c r="C4352">
        <v>53245055</v>
      </c>
      <c r="D4352" t="s">
        <v>3960</v>
      </c>
      <c r="E4352" t="s">
        <v>12744</v>
      </c>
      <c r="F4352" t="s">
        <v>20</v>
      </c>
      <c r="G4352" t="s">
        <v>21</v>
      </c>
      <c r="H4352">
        <v>1000000</v>
      </c>
      <c r="I4352">
        <v>2012</v>
      </c>
      <c r="J4352">
        <v>4.2</v>
      </c>
    </row>
    <row r="4353" spans="1:10" x14ac:dyDescent="0.3">
      <c r="A4353" t="s">
        <v>12745</v>
      </c>
      <c r="B4353">
        <v>109</v>
      </c>
      <c r="C4353">
        <v>9000000</v>
      </c>
      <c r="D4353" t="s">
        <v>3436</v>
      </c>
      <c r="E4353" t="s">
        <v>12747</v>
      </c>
      <c r="F4353" t="s">
        <v>20</v>
      </c>
      <c r="G4353" t="s">
        <v>21</v>
      </c>
      <c r="H4353">
        <v>900000</v>
      </c>
      <c r="I4353">
        <v>1970</v>
      </c>
      <c r="J4353">
        <v>6.2</v>
      </c>
    </row>
    <row r="4354" spans="1:10" x14ac:dyDescent="0.3">
      <c r="A4354" t="s">
        <v>12749</v>
      </c>
      <c r="B4354">
        <v>89</v>
      </c>
      <c r="D4354" t="s">
        <v>2569</v>
      </c>
      <c r="E4354" t="s">
        <v>12752</v>
      </c>
      <c r="F4354" t="s">
        <v>20</v>
      </c>
      <c r="G4354" t="s">
        <v>21</v>
      </c>
      <c r="H4354">
        <v>1000000</v>
      </c>
      <c r="I4354">
        <v>1956</v>
      </c>
      <c r="J4354">
        <v>6.2</v>
      </c>
    </row>
    <row r="4355" spans="1:10" x14ac:dyDescent="0.3">
      <c r="A4355" t="s">
        <v>7986</v>
      </c>
      <c r="B4355">
        <v>96</v>
      </c>
      <c r="C4355">
        <v>23808111</v>
      </c>
      <c r="D4355" t="s">
        <v>43</v>
      </c>
      <c r="E4355" t="s">
        <v>12755</v>
      </c>
      <c r="F4355" t="s">
        <v>20</v>
      </c>
      <c r="G4355" t="s">
        <v>21</v>
      </c>
      <c r="I4355">
        <v>2006</v>
      </c>
      <c r="J4355">
        <v>7.5</v>
      </c>
    </row>
    <row r="4356" spans="1:10" x14ac:dyDescent="0.3">
      <c r="A4356" t="s">
        <v>12756</v>
      </c>
      <c r="B4356">
        <v>109</v>
      </c>
      <c r="D4356" t="s">
        <v>12758</v>
      </c>
      <c r="E4356" t="s">
        <v>12760</v>
      </c>
      <c r="F4356" t="s">
        <v>20</v>
      </c>
      <c r="G4356" t="s">
        <v>21</v>
      </c>
      <c r="H4356">
        <v>1000000</v>
      </c>
      <c r="I4356">
        <v>1949</v>
      </c>
      <c r="J4356">
        <v>7.2</v>
      </c>
    </row>
    <row r="4357" spans="1:10" x14ac:dyDescent="0.3">
      <c r="A4357" t="s">
        <v>330</v>
      </c>
      <c r="B4357">
        <v>122</v>
      </c>
      <c r="C4357">
        <v>5355376</v>
      </c>
      <c r="D4357" t="s">
        <v>12763</v>
      </c>
      <c r="E4357" t="s">
        <v>12765</v>
      </c>
      <c r="F4357" t="s">
        <v>20</v>
      </c>
      <c r="G4357" t="s">
        <v>21</v>
      </c>
      <c r="I4357">
        <v>2008</v>
      </c>
      <c r="J4357">
        <v>7.2</v>
      </c>
    </row>
    <row r="4358" spans="1:10" x14ac:dyDescent="0.3">
      <c r="A4358" t="s">
        <v>9587</v>
      </c>
      <c r="B4358">
        <v>100</v>
      </c>
      <c r="C4358">
        <v>7186670</v>
      </c>
      <c r="D4358" t="s">
        <v>10375</v>
      </c>
      <c r="E4358" t="s">
        <v>12767</v>
      </c>
      <c r="F4358" t="s">
        <v>20</v>
      </c>
      <c r="G4358" t="s">
        <v>21</v>
      </c>
      <c r="H4358">
        <v>6000000</v>
      </c>
      <c r="I4358">
        <v>2013</v>
      </c>
      <c r="J4358">
        <v>5.4</v>
      </c>
    </row>
    <row r="4359" spans="1:10" x14ac:dyDescent="0.3">
      <c r="A4359" t="s">
        <v>12769</v>
      </c>
      <c r="B4359">
        <v>109</v>
      </c>
      <c r="D4359" t="s">
        <v>7560</v>
      </c>
      <c r="E4359" t="s">
        <v>12771</v>
      </c>
      <c r="F4359" t="s">
        <v>20</v>
      </c>
      <c r="G4359" t="s">
        <v>34</v>
      </c>
      <c r="H4359">
        <v>1100000</v>
      </c>
      <c r="I4359">
        <v>2015</v>
      </c>
      <c r="J4359">
        <v>7</v>
      </c>
    </row>
    <row r="4360" spans="1:10" x14ac:dyDescent="0.3">
      <c r="A4360" t="s">
        <v>12773</v>
      </c>
      <c r="B4360">
        <v>95</v>
      </c>
      <c r="C4360">
        <v>5997134</v>
      </c>
      <c r="D4360" t="s">
        <v>3154</v>
      </c>
      <c r="E4360" t="s">
        <v>12774</v>
      </c>
      <c r="F4360" t="s">
        <v>20</v>
      </c>
      <c r="G4360" t="s">
        <v>21</v>
      </c>
      <c r="H4360">
        <v>1000000</v>
      </c>
      <c r="I4360">
        <v>2012</v>
      </c>
      <c r="J4360">
        <v>7.2</v>
      </c>
    </row>
    <row r="4361" spans="1:10" x14ac:dyDescent="0.3">
      <c r="A4361" t="s">
        <v>12776</v>
      </c>
      <c r="B4361">
        <v>94</v>
      </c>
      <c r="C4361">
        <v>4417124</v>
      </c>
      <c r="D4361" t="s">
        <v>43</v>
      </c>
      <c r="E4361" t="s">
        <v>12779</v>
      </c>
      <c r="F4361" t="s">
        <v>20</v>
      </c>
      <c r="G4361" t="s">
        <v>21</v>
      </c>
      <c r="I4361">
        <v>2008</v>
      </c>
      <c r="J4361">
        <v>7.9</v>
      </c>
    </row>
    <row r="4362" spans="1:10" x14ac:dyDescent="0.3">
      <c r="A4362" t="s">
        <v>10716</v>
      </c>
      <c r="B4362">
        <v>107</v>
      </c>
      <c r="C4362">
        <v>5355847</v>
      </c>
      <c r="D4362" t="s">
        <v>2190</v>
      </c>
      <c r="E4362" t="s">
        <v>12782</v>
      </c>
      <c r="F4362" t="s">
        <v>20</v>
      </c>
      <c r="G4362" t="s">
        <v>21</v>
      </c>
      <c r="I4362">
        <v>2011</v>
      </c>
      <c r="J4362">
        <v>6.8</v>
      </c>
    </row>
    <row r="4363" spans="1:10" x14ac:dyDescent="0.3">
      <c r="A4363" t="s">
        <v>7794</v>
      </c>
      <c r="B4363">
        <v>104</v>
      </c>
      <c r="C4363">
        <v>3386698</v>
      </c>
      <c r="D4363" t="s">
        <v>936</v>
      </c>
      <c r="E4363" t="s">
        <v>12784</v>
      </c>
      <c r="F4363" t="s">
        <v>20</v>
      </c>
      <c r="G4363" t="s">
        <v>21</v>
      </c>
      <c r="H4363">
        <v>1000000</v>
      </c>
      <c r="I4363">
        <v>1998</v>
      </c>
      <c r="J4363">
        <v>6.7</v>
      </c>
    </row>
    <row r="4364" spans="1:10" x14ac:dyDescent="0.3">
      <c r="A4364" t="s">
        <v>12785</v>
      </c>
      <c r="B4364">
        <v>93</v>
      </c>
      <c r="C4364">
        <v>5283379</v>
      </c>
      <c r="D4364" t="s">
        <v>1649</v>
      </c>
      <c r="E4364" t="s">
        <v>12786</v>
      </c>
      <c r="F4364" t="s">
        <v>20</v>
      </c>
      <c r="G4364" t="s">
        <v>21</v>
      </c>
      <c r="I4364">
        <v>2014</v>
      </c>
      <c r="J4364">
        <v>6.8</v>
      </c>
    </row>
    <row r="4365" spans="1:10" x14ac:dyDescent="0.3">
      <c r="A4365" t="s">
        <v>12788</v>
      </c>
      <c r="B4365">
        <v>102</v>
      </c>
      <c r="C4365">
        <v>2981638</v>
      </c>
      <c r="D4365" t="s">
        <v>1265</v>
      </c>
      <c r="E4365" t="s">
        <v>12790</v>
      </c>
      <c r="F4365" t="s">
        <v>20</v>
      </c>
      <c r="G4365" t="s">
        <v>21</v>
      </c>
      <c r="I4365">
        <v>2011</v>
      </c>
      <c r="J4365">
        <v>6.9</v>
      </c>
    </row>
    <row r="4366" spans="1:10" x14ac:dyDescent="0.3">
      <c r="A4366" t="s">
        <v>12791</v>
      </c>
      <c r="B4366">
        <v>84</v>
      </c>
      <c r="C4366">
        <v>3122616</v>
      </c>
      <c r="D4366" t="s">
        <v>1649</v>
      </c>
      <c r="E4366" t="s">
        <v>12793</v>
      </c>
      <c r="F4366" t="s">
        <v>20</v>
      </c>
      <c r="G4366" t="s">
        <v>21</v>
      </c>
      <c r="I4366">
        <v>2014</v>
      </c>
      <c r="J4366">
        <v>6.8</v>
      </c>
    </row>
    <row r="4367" spans="1:10" x14ac:dyDescent="0.3">
      <c r="A4367" t="s">
        <v>12795</v>
      </c>
      <c r="B4367">
        <v>97</v>
      </c>
      <c r="C4367">
        <v>2508841</v>
      </c>
      <c r="D4367" t="s">
        <v>1272</v>
      </c>
      <c r="E4367" t="s">
        <v>12797</v>
      </c>
      <c r="F4367" t="s">
        <v>20</v>
      </c>
      <c r="G4367" t="s">
        <v>21</v>
      </c>
      <c r="H4367">
        <v>1000000</v>
      </c>
      <c r="I4367">
        <v>2008</v>
      </c>
      <c r="J4367">
        <v>7.2</v>
      </c>
    </row>
    <row r="4368" spans="1:10" x14ac:dyDescent="0.3">
      <c r="A4368" t="s">
        <v>12799</v>
      </c>
      <c r="B4368">
        <v>91</v>
      </c>
      <c r="C4368">
        <v>4946250</v>
      </c>
      <c r="D4368" t="s">
        <v>2583</v>
      </c>
      <c r="E4368" t="s">
        <v>12801</v>
      </c>
      <c r="F4368" t="s">
        <v>20</v>
      </c>
      <c r="G4368" t="s">
        <v>21</v>
      </c>
      <c r="H4368">
        <v>1000000</v>
      </c>
      <c r="I4368">
        <v>2013</v>
      </c>
      <c r="J4368">
        <v>7.4</v>
      </c>
    </row>
    <row r="4369" spans="1:10" x14ac:dyDescent="0.3">
      <c r="A4369" t="s">
        <v>10222</v>
      </c>
      <c r="B4369">
        <v>84</v>
      </c>
      <c r="C4369">
        <v>1950218</v>
      </c>
      <c r="D4369" t="s">
        <v>1649</v>
      </c>
      <c r="E4369" t="s">
        <v>12804</v>
      </c>
      <c r="F4369" t="s">
        <v>20</v>
      </c>
      <c r="G4369" t="s">
        <v>21</v>
      </c>
      <c r="H4369">
        <v>1000000</v>
      </c>
      <c r="I4369">
        <v>1997</v>
      </c>
      <c r="J4369">
        <v>5.6</v>
      </c>
    </row>
    <row r="4370" spans="1:10" x14ac:dyDescent="0.3">
      <c r="A4370" t="s">
        <v>9448</v>
      </c>
      <c r="B4370">
        <v>86</v>
      </c>
      <c r="C4370">
        <v>1277257</v>
      </c>
      <c r="D4370" t="s">
        <v>936</v>
      </c>
      <c r="E4370" t="s">
        <v>12806</v>
      </c>
      <c r="F4370" t="s">
        <v>20</v>
      </c>
      <c r="G4370" t="s">
        <v>34</v>
      </c>
      <c r="H4370">
        <v>1000000</v>
      </c>
      <c r="I4370">
        <v>1996</v>
      </c>
      <c r="J4370">
        <v>6.8</v>
      </c>
    </row>
    <row r="4371" spans="1:10" x14ac:dyDescent="0.3">
      <c r="A4371" t="s">
        <v>12807</v>
      </c>
      <c r="B4371">
        <v>92</v>
      </c>
      <c r="C4371">
        <v>1677838</v>
      </c>
      <c r="D4371" t="s">
        <v>43</v>
      </c>
      <c r="E4371" t="s">
        <v>12809</v>
      </c>
      <c r="F4371" t="s">
        <v>20</v>
      </c>
      <c r="G4371" t="s">
        <v>21</v>
      </c>
      <c r="H4371">
        <v>1000000</v>
      </c>
      <c r="I4371">
        <v>2006</v>
      </c>
      <c r="J4371">
        <v>7.7</v>
      </c>
    </row>
    <row r="4372" spans="1:10" x14ac:dyDescent="0.3">
      <c r="A4372" t="s">
        <v>12811</v>
      </c>
      <c r="B4372">
        <v>94</v>
      </c>
      <c r="C4372">
        <v>1744858</v>
      </c>
      <c r="D4372" t="s">
        <v>2838</v>
      </c>
      <c r="E4372" t="s">
        <v>12812</v>
      </c>
      <c r="F4372" t="s">
        <v>20</v>
      </c>
      <c r="G4372" t="s">
        <v>21</v>
      </c>
      <c r="H4372">
        <v>1000000</v>
      </c>
      <c r="I4372">
        <v>2000</v>
      </c>
      <c r="J4372">
        <v>7</v>
      </c>
    </row>
    <row r="4373" spans="1:10" x14ac:dyDescent="0.3">
      <c r="A4373" t="s">
        <v>10416</v>
      </c>
      <c r="B4373">
        <v>92</v>
      </c>
      <c r="D4373" t="s">
        <v>12813</v>
      </c>
      <c r="E4373" t="s">
        <v>12814</v>
      </c>
      <c r="F4373" t="s">
        <v>20</v>
      </c>
      <c r="G4373" t="s">
        <v>21</v>
      </c>
      <c r="H4373">
        <v>1000000</v>
      </c>
      <c r="I4373">
        <v>2002</v>
      </c>
      <c r="J4373">
        <v>7.2</v>
      </c>
    </row>
    <row r="4374" spans="1:10" x14ac:dyDescent="0.3">
      <c r="A4374" t="s">
        <v>12816</v>
      </c>
      <c r="B4374">
        <v>100</v>
      </c>
      <c r="C4374">
        <v>982214</v>
      </c>
      <c r="D4374" t="s">
        <v>2190</v>
      </c>
      <c r="E4374" t="s">
        <v>12818</v>
      </c>
      <c r="F4374" t="s">
        <v>20</v>
      </c>
      <c r="G4374" t="s">
        <v>21</v>
      </c>
      <c r="H4374">
        <v>1000000</v>
      </c>
      <c r="I4374">
        <v>1998</v>
      </c>
      <c r="J4374">
        <v>7.2</v>
      </c>
    </row>
    <row r="4375" spans="1:10" x14ac:dyDescent="0.3">
      <c r="A4375" t="s">
        <v>12820</v>
      </c>
      <c r="B4375">
        <v>119</v>
      </c>
      <c r="C4375">
        <v>798341</v>
      </c>
      <c r="D4375" t="s">
        <v>1989</v>
      </c>
      <c r="E4375" t="s">
        <v>12822</v>
      </c>
      <c r="F4375" t="s">
        <v>20</v>
      </c>
      <c r="G4375" t="s">
        <v>21</v>
      </c>
      <c r="H4375">
        <v>1000000</v>
      </c>
      <c r="I4375">
        <v>2001</v>
      </c>
      <c r="J4375">
        <v>7.2</v>
      </c>
    </row>
    <row r="4376" spans="1:10" x14ac:dyDescent="0.3">
      <c r="A4376" t="s">
        <v>12824</v>
      </c>
      <c r="B4376">
        <v>167</v>
      </c>
      <c r="C4376">
        <v>610991</v>
      </c>
      <c r="D4376" t="s">
        <v>146</v>
      </c>
      <c r="E4376" t="s">
        <v>12826</v>
      </c>
      <c r="F4376" t="s">
        <v>3497</v>
      </c>
      <c r="G4376" t="s">
        <v>3498</v>
      </c>
      <c r="H4376">
        <v>1000000</v>
      </c>
      <c r="I4376">
        <v>2000</v>
      </c>
      <c r="J4376">
        <v>6.2</v>
      </c>
    </row>
    <row r="4377" spans="1:10" x14ac:dyDescent="0.3">
      <c r="A4377" t="s">
        <v>6322</v>
      </c>
      <c r="B4377">
        <v>92</v>
      </c>
      <c r="C4377">
        <v>582024</v>
      </c>
      <c r="D4377" t="s">
        <v>3420</v>
      </c>
      <c r="E4377" t="s">
        <v>12829</v>
      </c>
      <c r="F4377" t="s">
        <v>20</v>
      </c>
      <c r="G4377" t="s">
        <v>21</v>
      </c>
      <c r="H4377">
        <v>1000000</v>
      </c>
      <c r="I4377">
        <v>1997</v>
      </c>
      <c r="J4377">
        <v>6.2</v>
      </c>
    </row>
    <row r="4378" spans="1:10" x14ac:dyDescent="0.3">
      <c r="A4378" t="s">
        <v>3384</v>
      </c>
      <c r="B4378">
        <v>108</v>
      </c>
      <c r="C4378">
        <v>548712</v>
      </c>
      <c r="D4378" t="s">
        <v>146</v>
      </c>
      <c r="E4378" t="s">
        <v>12831</v>
      </c>
      <c r="F4378" t="s">
        <v>20</v>
      </c>
      <c r="G4378" t="s">
        <v>21</v>
      </c>
      <c r="H4378">
        <v>2500000</v>
      </c>
      <c r="I4378">
        <v>2003</v>
      </c>
      <c r="J4378">
        <v>6.9</v>
      </c>
    </row>
    <row r="4379" spans="1:10" x14ac:dyDescent="0.3">
      <c r="A4379" t="s">
        <v>12832</v>
      </c>
      <c r="B4379">
        <v>97</v>
      </c>
      <c r="C4379">
        <v>464655</v>
      </c>
      <c r="D4379" t="s">
        <v>1649</v>
      </c>
      <c r="E4379" t="s">
        <v>12833</v>
      </c>
      <c r="F4379" t="s">
        <v>20</v>
      </c>
      <c r="G4379" t="s">
        <v>21</v>
      </c>
      <c r="H4379">
        <v>1000000</v>
      </c>
      <c r="I4379">
        <v>1997</v>
      </c>
      <c r="J4379">
        <v>7</v>
      </c>
    </row>
    <row r="4380" spans="1:10" x14ac:dyDescent="0.3">
      <c r="A4380" t="s">
        <v>11206</v>
      </c>
      <c r="B4380">
        <v>88</v>
      </c>
      <c r="C4380">
        <v>464126</v>
      </c>
      <c r="D4380" t="s">
        <v>2190</v>
      </c>
      <c r="E4380" t="s">
        <v>12834</v>
      </c>
      <c r="F4380" t="s">
        <v>20</v>
      </c>
      <c r="G4380" t="s">
        <v>21</v>
      </c>
      <c r="H4380">
        <v>1000000</v>
      </c>
      <c r="I4380">
        <v>2002</v>
      </c>
      <c r="J4380">
        <v>6.7</v>
      </c>
    </row>
    <row r="4381" spans="1:10" x14ac:dyDescent="0.3">
      <c r="A4381" t="s">
        <v>12835</v>
      </c>
      <c r="B4381">
        <v>100</v>
      </c>
      <c r="C4381">
        <v>428535</v>
      </c>
      <c r="D4381" t="s">
        <v>1106</v>
      </c>
      <c r="E4381" t="s">
        <v>12836</v>
      </c>
      <c r="F4381" t="s">
        <v>20</v>
      </c>
      <c r="G4381" t="s">
        <v>21</v>
      </c>
      <c r="H4381">
        <v>1000000</v>
      </c>
      <c r="I4381">
        <v>2000</v>
      </c>
      <c r="J4381">
        <v>3.6</v>
      </c>
    </row>
    <row r="4382" spans="1:10" x14ac:dyDescent="0.3">
      <c r="A4382" t="s">
        <v>12837</v>
      </c>
      <c r="B4382">
        <v>100</v>
      </c>
      <c r="C4382">
        <v>750100</v>
      </c>
      <c r="D4382" t="s">
        <v>2190</v>
      </c>
      <c r="E4382" t="s">
        <v>12838</v>
      </c>
      <c r="F4382" t="s">
        <v>20</v>
      </c>
      <c r="G4382" t="s">
        <v>21</v>
      </c>
      <c r="I4382">
        <v>2013</v>
      </c>
      <c r="J4382">
        <v>6.3</v>
      </c>
    </row>
    <row r="4383" spans="1:10" x14ac:dyDescent="0.3">
      <c r="A4383" t="s">
        <v>12840</v>
      </c>
      <c r="B4383">
        <v>124</v>
      </c>
      <c r="C4383">
        <v>621240</v>
      </c>
      <c r="D4383" t="s">
        <v>1272</v>
      </c>
      <c r="E4383" t="s">
        <v>12842</v>
      </c>
      <c r="F4383" t="s">
        <v>9359</v>
      </c>
      <c r="G4383" t="s">
        <v>520</v>
      </c>
      <c r="I4383">
        <v>2009</v>
      </c>
      <c r="J4383">
        <v>7.4</v>
      </c>
    </row>
    <row r="4384" spans="1:10" x14ac:dyDescent="0.3">
      <c r="A4384" t="s">
        <v>12844</v>
      </c>
      <c r="B4384">
        <v>88</v>
      </c>
      <c r="C4384">
        <v>104077</v>
      </c>
      <c r="D4384" t="s">
        <v>1626</v>
      </c>
      <c r="E4384" t="s">
        <v>12845</v>
      </c>
      <c r="F4384" t="s">
        <v>20</v>
      </c>
      <c r="G4384" t="s">
        <v>21</v>
      </c>
      <c r="H4384">
        <v>1000000</v>
      </c>
      <c r="I4384">
        <v>2006</v>
      </c>
      <c r="J4384">
        <v>7.4</v>
      </c>
    </row>
    <row r="4385" spans="1:10" x14ac:dyDescent="0.3">
      <c r="A4385" t="s">
        <v>12846</v>
      </c>
      <c r="B4385">
        <v>106</v>
      </c>
      <c r="C4385">
        <v>334658</v>
      </c>
      <c r="D4385" t="s">
        <v>3429</v>
      </c>
      <c r="E4385" t="s">
        <v>12848</v>
      </c>
      <c r="F4385" t="s">
        <v>20</v>
      </c>
      <c r="G4385" t="s">
        <v>21</v>
      </c>
      <c r="I4385">
        <v>2014</v>
      </c>
      <c r="J4385">
        <v>7.3</v>
      </c>
    </row>
    <row r="4386" spans="1:10" x14ac:dyDescent="0.3">
      <c r="A4386" t="s">
        <v>12850</v>
      </c>
      <c r="B4386">
        <v>79</v>
      </c>
      <c r="C4386">
        <v>279282</v>
      </c>
      <c r="D4386" t="s">
        <v>936</v>
      </c>
      <c r="E4386" t="s">
        <v>12851</v>
      </c>
      <c r="F4386" t="s">
        <v>20</v>
      </c>
      <c r="G4386" t="s">
        <v>21</v>
      </c>
      <c r="H4386">
        <v>1000000</v>
      </c>
      <c r="I4386">
        <v>2003</v>
      </c>
      <c r="J4386">
        <v>6.1</v>
      </c>
    </row>
    <row r="4387" spans="1:10" x14ac:dyDescent="0.3">
      <c r="A4387" t="s">
        <v>12852</v>
      </c>
      <c r="B4387">
        <v>96</v>
      </c>
      <c r="C4387">
        <v>484221</v>
      </c>
      <c r="D4387" t="s">
        <v>12854</v>
      </c>
      <c r="E4387" t="s">
        <v>12856</v>
      </c>
      <c r="F4387" t="s">
        <v>12681</v>
      </c>
      <c r="G4387" t="s">
        <v>34</v>
      </c>
      <c r="H4387">
        <v>1000000</v>
      </c>
      <c r="I4387">
        <v>2012</v>
      </c>
      <c r="J4387">
        <v>8.1999999999999993</v>
      </c>
    </row>
    <row r="4388" spans="1:10" x14ac:dyDescent="0.3">
      <c r="A4388" t="s">
        <v>12858</v>
      </c>
      <c r="B4388">
        <v>53</v>
      </c>
      <c r="C4388">
        <v>274661</v>
      </c>
      <c r="D4388" t="s">
        <v>10524</v>
      </c>
      <c r="E4388" t="s">
        <v>12859</v>
      </c>
      <c r="F4388" t="s">
        <v>20</v>
      </c>
      <c r="G4388" t="s">
        <v>21</v>
      </c>
      <c r="H4388">
        <v>1000000</v>
      </c>
      <c r="I4388">
        <v>2007</v>
      </c>
      <c r="J4388">
        <v>7.7</v>
      </c>
    </row>
    <row r="4389" spans="1:10" x14ac:dyDescent="0.3">
      <c r="A4389" t="s">
        <v>12861</v>
      </c>
      <c r="B4389">
        <v>97</v>
      </c>
      <c r="C4389">
        <v>144431</v>
      </c>
      <c r="D4389" t="s">
        <v>9691</v>
      </c>
      <c r="E4389" t="s">
        <v>12864</v>
      </c>
      <c r="F4389" t="s">
        <v>20</v>
      </c>
      <c r="G4389" t="s">
        <v>34</v>
      </c>
      <c r="H4389">
        <v>1000000</v>
      </c>
      <c r="I4389">
        <v>2006</v>
      </c>
      <c r="J4389">
        <v>7.3</v>
      </c>
    </row>
    <row r="4390" spans="1:10" x14ac:dyDescent="0.3">
      <c r="A4390" t="s">
        <v>12866</v>
      </c>
      <c r="B4390">
        <v>120</v>
      </c>
      <c r="C4390">
        <v>227241</v>
      </c>
      <c r="D4390" t="s">
        <v>2190</v>
      </c>
      <c r="E4390" t="s">
        <v>12869</v>
      </c>
      <c r="F4390" t="s">
        <v>20</v>
      </c>
      <c r="G4390" t="s">
        <v>21</v>
      </c>
      <c r="I4390">
        <v>2004</v>
      </c>
      <c r="J4390">
        <v>7.4</v>
      </c>
    </row>
    <row r="4391" spans="1:10" x14ac:dyDescent="0.3">
      <c r="A4391" t="s">
        <v>2659</v>
      </c>
      <c r="B4391">
        <v>90</v>
      </c>
      <c r="C4391">
        <v>112521</v>
      </c>
      <c r="D4391" t="s">
        <v>1649</v>
      </c>
      <c r="E4391" t="s">
        <v>12871</v>
      </c>
      <c r="F4391" t="s">
        <v>20</v>
      </c>
      <c r="G4391" t="s">
        <v>21</v>
      </c>
      <c r="I4391">
        <v>2000</v>
      </c>
      <c r="J4391">
        <v>5.7</v>
      </c>
    </row>
    <row r="4392" spans="1:10" x14ac:dyDescent="0.3">
      <c r="A4392" t="s">
        <v>12873</v>
      </c>
      <c r="B4392">
        <v>91</v>
      </c>
      <c r="C4392">
        <v>287761</v>
      </c>
      <c r="D4392" t="s">
        <v>12875</v>
      </c>
      <c r="E4392" t="s">
        <v>12877</v>
      </c>
      <c r="F4392" t="s">
        <v>20</v>
      </c>
      <c r="G4392" t="s">
        <v>121</v>
      </c>
      <c r="H4392">
        <v>1000000</v>
      </c>
      <c r="I4392">
        <v>2013</v>
      </c>
      <c r="J4392">
        <v>7.6</v>
      </c>
    </row>
    <row r="4393" spans="1:10" x14ac:dyDescent="0.3">
      <c r="A4393" t="s">
        <v>12878</v>
      </c>
      <c r="B4393">
        <v>93</v>
      </c>
      <c r="C4393">
        <v>100240</v>
      </c>
      <c r="D4393" t="s">
        <v>43</v>
      </c>
      <c r="E4393" t="s">
        <v>12881</v>
      </c>
      <c r="F4393" t="s">
        <v>20</v>
      </c>
      <c r="G4393" t="s">
        <v>4713</v>
      </c>
      <c r="H4393">
        <v>1000000</v>
      </c>
      <c r="I4393">
        <v>2014</v>
      </c>
      <c r="J4393">
        <v>6.8</v>
      </c>
    </row>
    <row r="4394" spans="1:10" x14ac:dyDescent="0.3">
      <c r="A4394" t="s">
        <v>12882</v>
      </c>
      <c r="B4394">
        <v>112</v>
      </c>
      <c r="C4394">
        <v>96734</v>
      </c>
      <c r="D4394" t="s">
        <v>526</v>
      </c>
      <c r="E4394" t="s">
        <v>12883</v>
      </c>
      <c r="F4394" t="s">
        <v>20</v>
      </c>
      <c r="G4394" t="s">
        <v>21</v>
      </c>
      <c r="H4394">
        <v>1000000</v>
      </c>
      <c r="I4394">
        <v>2012</v>
      </c>
      <c r="J4394">
        <v>5.6</v>
      </c>
    </row>
    <row r="4395" spans="1:10" x14ac:dyDescent="0.3">
      <c r="A4395" t="s">
        <v>12885</v>
      </c>
      <c r="B4395">
        <v>160</v>
      </c>
      <c r="C4395">
        <v>49000</v>
      </c>
      <c r="D4395" t="s">
        <v>6241</v>
      </c>
      <c r="E4395" t="s">
        <v>12887</v>
      </c>
      <c r="F4395" t="s">
        <v>3497</v>
      </c>
      <c r="G4395" t="s">
        <v>3498</v>
      </c>
      <c r="H4395">
        <v>1500000</v>
      </c>
      <c r="I4395">
        <v>2005</v>
      </c>
      <c r="J4395">
        <v>4.8</v>
      </c>
    </row>
    <row r="4396" spans="1:10" x14ac:dyDescent="0.3">
      <c r="A4396" t="s">
        <v>12889</v>
      </c>
      <c r="B4396">
        <v>95</v>
      </c>
      <c r="C4396">
        <v>100659</v>
      </c>
      <c r="D4396" t="s">
        <v>3960</v>
      </c>
      <c r="E4396" t="s">
        <v>12891</v>
      </c>
      <c r="F4396" t="s">
        <v>20</v>
      </c>
      <c r="G4396" t="s">
        <v>21</v>
      </c>
      <c r="H4396">
        <v>900000</v>
      </c>
      <c r="I4396">
        <v>2009</v>
      </c>
      <c r="J4396">
        <v>6.4</v>
      </c>
    </row>
    <row r="4397" spans="1:10" x14ac:dyDescent="0.3">
      <c r="A4397" t="s">
        <v>12892</v>
      </c>
      <c r="B4397">
        <v>93</v>
      </c>
      <c r="C4397">
        <v>48430</v>
      </c>
      <c r="D4397" t="s">
        <v>3707</v>
      </c>
      <c r="E4397" t="s">
        <v>12893</v>
      </c>
      <c r="F4397" t="s">
        <v>20</v>
      </c>
      <c r="G4397" t="s">
        <v>21</v>
      </c>
      <c r="H4397">
        <v>500000</v>
      </c>
      <c r="I4397">
        <v>2010</v>
      </c>
      <c r="J4397">
        <v>6.8</v>
      </c>
    </row>
    <row r="4398" spans="1:10" x14ac:dyDescent="0.3">
      <c r="A4398" t="s">
        <v>3784</v>
      </c>
      <c r="B4398">
        <v>88</v>
      </c>
      <c r="C4398">
        <v>21210</v>
      </c>
      <c r="D4398" t="s">
        <v>678</v>
      </c>
      <c r="E4398" t="s">
        <v>12894</v>
      </c>
      <c r="F4398" t="s">
        <v>20</v>
      </c>
      <c r="G4398" t="s">
        <v>21</v>
      </c>
      <c r="H4398">
        <v>1000000</v>
      </c>
      <c r="I4398">
        <v>1998</v>
      </c>
      <c r="J4398">
        <v>6.1</v>
      </c>
    </row>
    <row r="4399" spans="1:10" x14ac:dyDescent="0.3">
      <c r="A4399" t="s">
        <v>12895</v>
      </c>
      <c r="B4399">
        <v>105</v>
      </c>
      <c r="D4399" t="s">
        <v>3043</v>
      </c>
      <c r="E4399" t="s">
        <v>12898</v>
      </c>
      <c r="F4399" t="s">
        <v>20</v>
      </c>
      <c r="G4399" t="s">
        <v>21</v>
      </c>
      <c r="H4399">
        <v>1000000</v>
      </c>
      <c r="I4399">
        <v>1999</v>
      </c>
      <c r="J4399">
        <v>5.2</v>
      </c>
    </row>
    <row r="4400" spans="1:10" x14ac:dyDescent="0.3">
      <c r="A4400" t="s">
        <v>12900</v>
      </c>
      <c r="B4400">
        <v>98</v>
      </c>
      <c r="C4400">
        <v>22434</v>
      </c>
      <c r="D4400" t="s">
        <v>1649</v>
      </c>
      <c r="E4400" t="s">
        <v>12903</v>
      </c>
      <c r="F4400" t="s">
        <v>20</v>
      </c>
      <c r="G4400" t="s">
        <v>21</v>
      </c>
      <c r="I4400">
        <v>1996</v>
      </c>
      <c r="J4400">
        <v>6.9</v>
      </c>
    </row>
    <row r="4401" spans="1:10" x14ac:dyDescent="0.3">
      <c r="A4401" t="s">
        <v>4629</v>
      </c>
      <c r="B4401">
        <v>82</v>
      </c>
      <c r="C4401">
        <v>12996</v>
      </c>
      <c r="D4401" t="s">
        <v>654</v>
      </c>
      <c r="E4401" t="s">
        <v>12905</v>
      </c>
      <c r="F4401" t="s">
        <v>20</v>
      </c>
      <c r="G4401" t="s">
        <v>21</v>
      </c>
      <c r="H4401">
        <v>1000000</v>
      </c>
      <c r="I4401">
        <v>2000</v>
      </c>
      <c r="J4401">
        <v>6</v>
      </c>
    </row>
    <row r="4402" spans="1:10" x14ac:dyDescent="0.3">
      <c r="A4402" t="s">
        <v>12906</v>
      </c>
      <c r="B4402">
        <v>89</v>
      </c>
      <c r="D4402" t="s">
        <v>1106</v>
      </c>
      <c r="E4402" t="s">
        <v>12909</v>
      </c>
      <c r="F4402" t="s">
        <v>20</v>
      </c>
      <c r="G4402" t="s">
        <v>21</v>
      </c>
      <c r="H4402">
        <v>1000000</v>
      </c>
      <c r="I4402">
        <v>2009</v>
      </c>
      <c r="J4402">
        <v>6.3</v>
      </c>
    </row>
    <row r="4403" spans="1:10" x14ac:dyDescent="0.3">
      <c r="A4403" t="s">
        <v>12911</v>
      </c>
      <c r="B4403">
        <v>78</v>
      </c>
      <c r="C4403">
        <v>10018</v>
      </c>
      <c r="D4403" t="s">
        <v>1392</v>
      </c>
      <c r="E4403" t="s">
        <v>12913</v>
      </c>
      <c r="F4403" t="s">
        <v>20</v>
      </c>
      <c r="G4403" t="s">
        <v>21</v>
      </c>
      <c r="H4403">
        <v>1000000</v>
      </c>
      <c r="I4403">
        <v>2006</v>
      </c>
      <c r="J4403">
        <v>6.1</v>
      </c>
    </row>
    <row r="4404" spans="1:10" x14ac:dyDescent="0.3">
      <c r="A4404" t="s">
        <v>12915</v>
      </c>
      <c r="B4404">
        <v>97</v>
      </c>
      <c r="C4404">
        <v>62480</v>
      </c>
      <c r="D4404" t="s">
        <v>1216</v>
      </c>
      <c r="E4404" t="s">
        <v>12917</v>
      </c>
      <c r="F4404" t="s">
        <v>20</v>
      </c>
      <c r="G4404" t="s">
        <v>21</v>
      </c>
      <c r="H4404">
        <v>1000000</v>
      </c>
      <c r="I4404">
        <v>2015</v>
      </c>
      <c r="J4404">
        <v>5.5</v>
      </c>
    </row>
    <row r="4405" spans="1:10" x14ac:dyDescent="0.3">
      <c r="A4405" t="s">
        <v>12919</v>
      </c>
      <c r="B4405">
        <v>81</v>
      </c>
      <c r="C4405">
        <v>6387</v>
      </c>
      <c r="D4405" t="s">
        <v>1476</v>
      </c>
      <c r="E4405" t="s">
        <v>12921</v>
      </c>
      <c r="F4405" t="s">
        <v>20</v>
      </c>
      <c r="G4405" t="s">
        <v>21</v>
      </c>
      <c r="H4405">
        <v>1000000</v>
      </c>
      <c r="I4405">
        <v>2006</v>
      </c>
      <c r="J4405">
        <v>6.9</v>
      </c>
    </row>
    <row r="4406" spans="1:10" x14ac:dyDescent="0.3">
      <c r="A4406" t="s">
        <v>11389</v>
      </c>
      <c r="B4406">
        <v>90</v>
      </c>
      <c r="C4406">
        <v>5494</v>
      </c>
      <c r="D4406" t="s">
        <v>1649</v>
      </c>
      <c r="E4406" t="s">
        <v>12923</v>
      </c>
      <c r="F4406" t="s">
        <v>20</v>
      </c>
      <c r="G4406" t="s">
        <v>21</v>
      </c>
      <c r="I4406">
        <v>1997</v>
      </c>
      <c r="J4406">
        <v>5.6</v>
      </c>
    </row>
    <row r="4407" spans="1:10" x14ac:dyDescent="0.3">
      <c r="A4407" t="s">
        <v>12924</v>
      </c>
      <c r="B4407">
        <v>97</v>
      </c>
      <c r="D4407" t="s">
        <v>12926</v>
      </c>
      <c r="E4407" t="s">
        <v>12928</v>
      </c>
      <c r="F4407" t="s">
        <v>20</v>
      </c>
      <c r="G4407" t="s">
        <v>21</v>
      </c>
      <c r="H4407">
        <v>1000000</v>
      </c>
      <c r="I4407">
        <v>2005</v>
      </c>
      <c r="J4407">
        <v>1.9</v>
      </c>
    </row>
    <row r="4408" spans="1:10" x14ac:dyDescent="0.3">
      <c r="A4408" t="s">
        <v>6268</v>
      </c>
      <c r="B4408">
        <v>88</v>
      </c>
      <c r="C4408">
        <v>721</v>
      </c>
      <c r="D4408" t="s">
        <v>526</v>
      </c>
      <c r="E4408" t="s">
        <v>12931</v>
      </c>
      <c r="F4408" t="s">
        <v>20</v>
      </c>
      <c r="G4408" t="s">
        <v>520</v>
      </c>
      <c r="H4408">
        <v>1000000</v>
      </c>
      <c r="I4408">
        <v>2006</v>
      </c>
      <c r="J4408">
        <v>4.0999999999999996</v>
      </c>
    </row>
    <row r="4409" spans="1:10" x14ac:dyDescent="0.3">
      <c r="A4409" t="s">
        <v>4609</v>
      </c>
      <c r="B4409">
        <v>96</v>
      </c>
      <c r="C4409">
        <v>703</v>
      </c>
      <c r="D4409" t="s">
        <v>1649</v>
      </c>
      <c r="E4409" t="s">
        <v>12933</v>
      </c>
      <c r="F4409" t="s">
        <v>20</v>
      </c>
      <c r="G4409" t="s">
        <v>21</v>
      </c>
      <c r="H4409">
        <v>1500000</v>
      </c>
      <c r="I4409">
        <v>2001</v>
      </c>
      <c r="J4409">
        <v>5.4</v>
      </c>
    </row>
    <row r="4410" spans="1:10" x14ac:dyDescent="0.3">
      <c r="A4410" t="s">
        <v>12935</v>
      </c>
      <c r="B4410">
        <v>105</v>
      </c>
      <c r="D4410" t="s">
        <v>3043</v>
      </c>
      <c r="E4410" t="s">
        <v>12938</v>
      </c>
      <c r="F4410" t="s">
        <v>1800</v>
      </c>
      <c r="G4410" t="s">
        <v>1890</v>
      </c>
      <c r="H4410">
        <v>1000000</v>
      </c>
      <c r="I4410">
        <v>2013</v>
      </c>
      <c r="J4410">
        <v>6.8</v>
      </c>
    </row>
    <row r="4411" spans="1:10" x14ac:dyDescent="0.3">
      <c r="A4411" t="s">
        <v>12940</v>
      </c>
      <c r="B4411">
        <v>104</v>
      </c>
      <c r="D4411" t="s">
        <v>1974</v>
      </c>
      <c r="E4411" t="s">
        <v>12943</v>
      </c>
      <c r="F4411" t="s">
        <v>12945</v>
      </c>
      <c r="G4411" t="s">
        <v>12946</v>
      </c>
      <c r="H4411">
        <v>1000000</v>
      </c>
      <c r="I4411">
        <v>2015</v>
      </c>
      <c r="J4411">
        <v>7</v>
      </c>
    </row>
    <row r="4412" spans="1:10" x14ac:dyDescent="0.3">
      <c r="A4412" t="s">
        <v>12947</v>
      </c>
      <c r="B4412">
        <v>76</v>
      </c>
      <c r="D4412" t="s">
        <v>146</v>
      </c>
      <c r="E4412" t="s">
        <v>12949</v>
      </c>
      <c r="F4412" t="s">
        <v>20</v>
      </c>
      <c r="G4412" t="s">
        <v>21</v>
      </c>
      <c r="H4412">
        <v>1000000</v>
      </c>
      <c r="I4412">
        <v>2006</v>
      </c>
      <c r="J4412">
        <v>6.7</v>
      </c>
    </row>
    <row r="4413" spans="1:10" x14ac:dyDescent="0.3">
      <c r="A4413" t="s">
        <v>12951</v>
      </c>
      <c r="B4413">
        <v>96</v>
      </c>
      <c r="D4413" t="s">
        <v>1649</v>
      </c>
      <c r="E4413" t="s">
        <v>12952</v>
      </c>
      <c r="F4413" t="s">
        <v>20</v>
      </c>
      <c r="G4413" t="s">
        <v>21</v>
      </c>
      <c r="H4413">
        <v>1000000</v>
      </c>
      <c r="I4413">
        <v>2014</v>
      </c>
      <c r="J4413">
        <v>5.8</v>
      </c>
    </row>
    <row r="4414" spans="1:10" x14ac:dyDescent="0.3">
      <c r="A4414" t="s">
        <v>12953</v>
      </c>
      <c r="B4414">
        <v>99</v>
      </c>
      <c r="D4414" t="s">
        <v>1392</v>
      </c>
      <c r="E4414" t="s">
        <v>12955</v>
      </c>
      <c r="F4414" t="s">
        <v>20</v>
      </c>
      <c r="G4414" t="s">
        <v>21</v>
      </c>
      <c r="H4414">
        <v>1000000</v>
      </c>
      <c r="I4414">
        <v>2006</v>
      </c>
      <c r="J4414">
        <v>6.2</v>
      </c>
    </row>
    <row r="4415" spans="1:10" x14ac:dyDescent="0.3">
      <c r="A4415" t="s">
        <v>12957</v>
      </c>
      <c r="B4415">
        <v>90</v>
      </c>
      <c r="D4415" t="s">
        <v>1099</v>
      </c>
      <c r="E4415" t="s">
        <v>12959</v>
      </c>
      <c r="F4415" t="s">
        <v>20</v>
      </c>
      <c r="G4415" t="s">
        <v>21</v>
      </c>
      <c r="H4415">
        <v>1000000</v>
      </c>
      <c r="I4415">
        <v>2009</v>
      </c>
      <c r="J4415">
        <v>2.8</v>
      </c>
    </row>
    <row r="4416" spans="1:10" x14ac:dyDescent="0.3">
      <c r="A4416" t="s">
        <v>9651</v>
      </c>
      <c r="B4416">
        <v>94</v>
      </c>
      <c r="D4416" t="s">
        <v>2190</v>
      </c>
      <c r="E4416" t="s">
        <v>12961</v>
      </c>
      <c r="F4416" t="s">
        <v>20</v>
      </c>
      <c r="G4416" t="s">
        <v>34</v>
      </c>
      <c r="I4416">
        <v>1965</v>
      </c>
      <c r="J4416">
        <v>7.3</v>
      </c>
    </row>
    <row r="4417" spans="1:10" x14ac:dyDescent="0.3">
      <c r="A4417" t="s">
        <v>12963</v>
      </c>
      <c r="B4417">
        <v>87</v>
      </c>
      <c r="D4417" t="s">
        <v>2190</v>
      </c>
      <c r="E4417" t="s">
        <v>12964</v>
      </c>
      <c r="F4417" t="s">
        <v>20</v>
      </c>
      <c r="G4417" t="s">
        <v>21</v>
      </c>
      <c r="H4417">
        <v>1000000</v>
      </c>
      <c r="I4417">
        <v>2004</v>
      </c>
      <c r="J4417">
        <v>5.8</v>
      </c>
    </row>
    <row r="4418" spans="1:10" x14ac:dyDescent="0.3">
      <c r="A4418" t="s">
        <v>3893</v>
      </c>
      <c r="B4418">
        <v>93</v>
      </c>
      <c r="D4418" t="s">
        <v>2190</v>
      </c>
      <c r="E4418" t="s">
        <v>12966</v>
      </c>
      <c r="F4418" t="s">
        <v>20</v>
      </c>
      <c r="G4418" t="s">
        <v>21</v>
      </c>
      <c r="I4418">
        <v>2008</v>
      </c>
      <c r="J4418">
        <v>6.5</v>
      </c>
    </row>
    <row r="4419" spans="1:10" x14ac:dyDescent="0.3">
      <c r="A4419" t="s">
        <v>12967</v>
      </c>
      <c r="B4419">
        <v>90</v>
      </c>
      <c r="D4419" t="s">
        <v>2190</v>
      </c>
      <c r="E4419" t="s">
        <v>12968</v>
      </c>
      <c r="F4419" t="s">
        <v>20</v>
      </c>
      <c r="G4419" t="s">
        <v>21</v>
      </c>
      <c r="H4419">
        <v>1000000</v>
      </c>
      <c r="I4419">
        <v>2008</v>
      </c>
      <c r="J4419">
        <v>6.1</v>
      </c>
    </row>
    <row r="4420" spans="1:10" x14ac:dyDescent="0.3">
      <c r="A4420" t="s">
        <v>12970</v>
      </c>
      <c r="B4420">
        <v>89</v>
      </c>
      <c r="D4420" t="s">
        <v>7504</v>
      </c>
      <c r="E4420" t="s">
        <v>12973</v>
      </c>
      <c r="F4420" t="s">
        <v>20</v>
      </c>
      <c r="G4420" t="s">
        <v>21</v>
      </c>
      <c r="H4420">
        <v>500000</v>
      </c>
      <c r="I4420">
        <v>2009</v>
      </c>
      <c r="J4420">
        <v>5.0999999999999996</v>
      </c>
    </row>
    <row r="4421" spans="1:10" x14ac:dyDescent="0.3">
      <c r="A4421" t="s">
        <v>12974</v>
      </c>
      <c r="B4421">
        <v>83</v>
      </c>
      <c r="D4421" t="s">
        <v>3960</v>
      </c>
      <c r="E4421" t="s">
        <v>12976</v>
      </c>
      <c r="F4421" t="s">
        <v>20</v>
      </c>
      <c r="G4421" t="s">
        <v>21</v>
      </c>
      <c r="H4421">
        <v>1000000</v>
      </c>
      <c r="I4421">
        <v>2012</v>
      </c>
      <c r="J4421">
        <v>2.2000000000000002</v>
      </c>
    </row>
    <row r="4422" spans="1:10" x14ac:dyDescent="0.3">
      <c r="A4422" t="s">
        <v>12978</v>
      </c>
      <c r="B4422">
        <v>96</v>
      </c>
      <c r="D4422" t="s">
        <v>146</v>
      </c>
      <c r="E4422" t="s">
        <v>12981</v>
      </c>
      <c r="F4422" t="s">
        <v>1800</v>
      </c>
      <c r="G4422" t="s">
        <v>2292</v>
      </c>
      <c r="I4422">
        <v>2014</v>
      </c>
      <c r="J4422">
        <v>7.2</v>
      </c>
    </row>
    <row r="4423" spans="1:10" x14ac:dyDescent="0.3">
      <c r="A4423" t="s">
        <v>12983</v>
      </c>
      <c r="B4423">
        <v>90</v>
      </c>
      <c r="D4423" t="s">
        <v>936</v>
      </c>
      <c r="E4423" t="s">
        <v>12984</v>
      </c>
      <c r="F4423" t="s">
        <v>20</v>
      </c>
      <c r="G4423" t="s">
        <v>21</v>
      </c>
      <c r="H4423">
        <v>1000000</v>
      </c>
      <c r="I4423">
        <v>2011</v>
      </c>
      <c r="J4423">
        <v>5.7</v>
      </c>
    </row>
    <row r="4424" spans="1:10" x14ac:dyDescent="0.3">
      <c r="A4424" t="s">
        <v>12985</v>
      </c>
      <c r="B4424">
        <v>138</v>
      </c>
      <c r="D4424" t="s">
        <v>3970</v>
      </c>
      <c r="E4424" t="s">
        <v>12987</v>
      </c>
      <c r="F4424" t="s">
        <v>20</v>
      </c>
      <c r="G4424" t="s">
        <v>21</v>
      </c>
      <c r="H4424">
        <v>1000000</v>
      </c>
      <c r="I4424">
        <v>2009</v>
      </c>
      <c r="J4424">
        <v>3.4</v>
      </c>
    </row>
    <row r="4425" spans="1:10" x14ac:dyDescent="0.3">
      <c r="A4425" t="s">
        <v>12974</v>
      </c>
      <c r="B4425">
        <v>84</v>
      </c>
      <c r="D4425" t="s">
        <v>8819</v>
      </c>
      <c r="E4425" t="s">
        <v>12989</v>
      </c>
      <c r="F4425" t="s">
        <v>20</v>
      </c>
      <c r="G4425" t="s">
        <v>21</v>
      </c>
      <c r="H4425">
        <v>1000000</v>
      </c>
      <c r="I4425">
        <v>2014</v>
      </c>
      <c r="J4425">
        <v>3.8</v>
      </c>
    </row>
    <row r="4426" spans="1:10" x14ac:dyDescent="0.3">
      <c r="A4426" t="s">
        <v>9754</v>
      </c>
      <c r="B4426">
        <v>83</v>
      </c>
      <c r="D4426" t="s">
        <v>3456</v>
      </c>
      <c r="E4426" t="s">
        <v>12992</v>
      </c>
      <c r="F4426" t="s">
        <v>20</v>
      </c>
      <c r="G4426" t="s">
        <v>21</v>
      </c>
      <c r="I4426">
        <v>2012</v>
      </c>
      <c r="J4426">
        <v>4.7</v>
      </c>
    </row>
    <row r="4427" spans="1:10" x14ac:dyDescent="0.3">
      <c r="A4427" t="s">
        <v>12994</v>
      </c>
      <c r="B4427">
        <v>96</v>
      </c>
      <c r="D4427" t="s">
        <v>3197</v>
      </c>
      <c r="E4427" t="s">
        <v>12997</v>
      </c>
      <c r="F4427" t="s">
        <v>20</v>
      </c>
      <c r="G4427" t="s">
        <v>34</v>
      </c>
      <c r="H4427">
        <v>1000000</v>
      </c>
      <c r="I4427">
        <v>2012</v>
      </c>
      <c r="J4427">
        <v>5.6</v>
      </c>
    </row>
    <row r="4428" spans="1:10" x14ac:dyDescent="0.3">
      <c r="A4428" t="s">
        <v>12999</v>
      </c>
      <c r="B4428">
        <v>94</v>
      </c>
      <c r="D4428" t="s">
        <v>2588</v>
      </c>
      <c r="E4428" t="s">
        <v>13002</v>
      </c>
      <c r="F4428" t="s">
        <v>20</v>
      </c>
      <c r="G4428" t="s">
        <v>21</v>
      </c>
      <c r="H4428">
        <v>1000000</v>
      </c>
      <c r="I4428">
        <v>2006</v>
      </c>
      <c r="J4428">
        <v>3.9</v>
      </c>
    </row>
    <row r="4429" spans="1:10" x14ac:dyDescent="0.3">
      <c r="A4429" t="s">
        <v>13004</v>
      </c>
      <c r="B4429">
        <v>90</v>
      </c>
      <c r="D4429" t="s">
        <v>13006</v>
      </c>
      <c r="E4429" t="s">
        <v>13007</v>
      </c>
      <c r="F4429" t="s">
        <v>20</v>
      </c>
      <c r="G4429" t="s">
        <v>182</v>
      </c>
      <c r="H4429">
        <v>1000000</v>
      </c>
      <c r="I4429">
        <v>2014</v>
      </c>
      <c r="J4429">
        <v>5.4</v>
      </c>
    </row>
    <row r="4430" spans="1:10" x14ac:dyDescent="0.3">
      <c r="A4430" t="s">
        <v>13009</v>
      </c>
      <c r="B4430">
        <v>95</v>
      </c>
      <c r="D4430" t="s">
        <v>3960</v>
      </c>
      <c r="E4430" t="s">
        <v>13011</v>
      </c>
      <c r="F4430" t="s">
        <v>20</v>
      </c>
      <c r="G4430" t="s">
        <v>21</v>
      </c>
      <c r="H4430">
        <v>1000000</v>
      </c>
      <c r="I4430">
        <v>2015</v>
      </c>
      <c r="J4430">
        <v>5.2</v>
      </c>
    </row>
    <row r="4431" spans="1:10" x14ac:dyDescent="0.3">
      <c r="A4431" t="s">
        <v>13013</v>
      </c>
      <c r="B4431">
        <v>93</v>
      </c>
      <c r="D4431" t="s">
        <v>5175</v>
      </c>
      <c r="E4431" t="s">
        <v>13016</v>
      </c>
      <c r="F4431" t="s">
        <v>20</v>
      </c>
      <c r="G4431" t="s">
        <v>21</v>
      </c>
      <c r="H4431">
        <v>1000000</v>
      </c>
      <c r="I4431">
        <v>2013</v>
      </c>
      <c r="J4431">
        <v>3.5</v>
      </c>
    </row>
    <row r="4432" spans="1:10" x14ac:dyDescent="0.3">
      <c r="A4432" t="s">
        <v>13018</v>
      </c>
      <c r="B4432">
        <v>111</v>
      </c>
      <c r="D4432" t="s">
        <v>2190</v>
      </c>
      <c r="E4432" t="s">
        <v>13020</v>
      </c>
      <c r="F4432" t="s">
        <v>20</v>
      </c>
      <c r="G4432" t="s">
        <v>21</v>
      </c>
      <c r="H4432">
        <v>1000000</v>
      </c>
      <c r="I4432">
        <v>2014</v>
      </c>
      <c r="J4432">
        <v>5.3</v>
      </c>
    </row>
    <row r="4433" spans="1:10" x14ac:dyDescent="0.3">
      <c r="A4433" t="s">
        <v>13021</v>
      </c>
      <c r="B4433">
        <v>103</v>
      </c>
      <c r="D4433" t="s">
        <v>3429</v>
      </c>
      <c r="E4433" t="s">
        <v>13022</v>
      </c>
      <c r="F4433" t="s">
        <v>20</v>
      </c>
      <c r="G4433" t="s">
        <v>21</v>
      </c>
      <c r="I4433">
        <v>1968</v>
      </c>
      <c r="J4433">
        <v>7.1</v>
      </c>
    </row>
    <row r="4434" spans="1:10" x14ac:dyDescent="0.3">
      <c r="A4434" t="s">
        <v>13024</v>
      </c>
      <c r="B4434">
        <v>87</v>
      </c>
      <c r="D4434" t="s">
        <v>3456</v>
      </c>
      <c r="E4434" t="s">
        <v>13026</v>
      </c>
      <c r="F4434" t="s">
        <v>20</v>
      </c>
      <c r="G4434" t="s">
        <v>520</v>
      </c>
      <c r="H4434">
        <v>950000</v>
      </c>
      <c r="I4434">
        <v>2013</v>
      </c>
      <c r="J4434">
        <v>5.5</v>
      </c>
    </row>
    <row r="4435" spans="1:10" x14ac:dyDescent="0.3">
      <c r="A4435" t="s">
        <v>13031</v>
      </c>
      <c r="B4435">
        <v>100</v>
      </c>
      <c r="D4435" t="s">
        <v>2190</v>
      </c>
      <c r="E4435" t="s">
        <v>13033</v>
      </c>
      <c r="F4435" t="s">
        <v>20</v>
      </c>
      <c r="G4435" t="s">
        <v>21</v>
      </c>
      <c r="H4435">
        <v>950000</v>
      </c>
      <c r="I4435">
        <v>2014</v>
      </c>
      <c r="J4435">
        <v>6</v>
      </c>
    </row>
    <row r="4436" spans="1:10" x14ac:dyDescent="0.3">
      <c r="A4436" t="s">
        <v>13034</v>
      </c>
      <c r="B4436">
        <v>90</v>
      </c>
      <c r="D4436" t="s">
        <v>1106</v>
      </c>
      <c r="E4436" t="s">
        <v>13035</v>
      </c>
      <c r="F4436" t="s">
        <v>20</v>
      </c>
      <c r="G4436" t="s">
        <v>21</v>
      </c>
      <c r="H4436">
        <v>989000</v>
      </c>
      <c r="I4436">
        <v>2007</v>
      </c>
      <c r="J4436">
        <v>4.8</v>
      </c>
    </row>
    <row r="4437" spans="1:10" x14ac:dyDescent="0.3">
      <c r="A4437" t="s">
        <v>13036</v>
      </c>
      <c r="B4437">
        <v>83</v>
      </c>
      <c r="D4437" t="s">
        <v>13038</v>
      </c>
      <c r="E4437" t="s">
        <v>13040</v>
      </c>
      <c r="F4437" t="s">
        <v>20</v>
      </c>
      <c r="G4437" t="s">
        <v>21</v>
      </c>
      <c r="H4437">
        <v>913000</v>
      </c>
      <c r="I4437">
        <v>2014</v>
      </c>
      <c r="J4437">
        <v>7.1</v>
      </c>
    </row>
    <row r="4438" spans="1:10" x14ac:dyDescent="0.3">
      <c r="A4438" t="s">
        <v>11899</v>
      </c>
      <c r="B4438">
        <v>108</v>
      </c>
      <c r="C4438">
        <v>9600000</v>
      </c>
      <c r="D4438" t="s">
        <v>3043</v>
      </c>
      <c r="E4438" t="s">
        <v>13042</v>
      </c>
      <c r="F4438" t="s">
        <v>20</v>
      </c>
      <c r="G4438" t="s">
        <v>21</v>
      </c>
      <c r="H4438">
        <v>910000</v>
      </c>
      <c r="I4438">
        <v>1954</v>
      </c>
      <c r="J4438">
        <v>8.1999999999999993</v>
      </c>
    </row>
    <row r="4439" spans="1:10" x14ac:dyDescent="0.3">
      <c r="A4439" t="s">
        <v>13043</v>
      </c>
      <c r="B4439">
        <v>100</v>
      </c>
      <c r="C4439">
        <v>20186</v>
      </c>
      <c r="D4439" t="s">
        <v>1099</v>
      </c>
      <c r="E4439" t="s">
        <v>13044</v>
      </c>
      <c r="F4439" t="s">
        <v>20</v>
      </c>
      <c r="G4439" t="s">
        <v>21</v>
      </c>
      <c r="H4439">
        <v>930000</v>
      </c>
      <c r="I4439">
        <v>2011</v>
      </c>
      <c r="J4439">
        <v>5.7</v>
      </c>
    </row>
    <row r="4440" spans="1:10" x14ac:dyDescent="0.3">
      <c r="A4440" t="s">
        <v>13045</v>
      </c>
      <c r="B4440">
        <v>113</v>
      </c>
      <c r="C4440">
        <v>1185783</v>
      </c>
      <c r="D4440" t="s">
        <v>2190</v>
      </c>
      <c r="E4440" t="s">
        <v>13048</v>
      </c>
      <c r="F4440" t="s">
        <v>13050</v>
      </c>
      <c r="G4440" t="s">
        <v>5340</v>
      </c>
      <c r="H4440">
        <v>590000</v>
      </c>
      <c r="I4440">
        <v>2007</v>
      </c>
      <c r="J4440">
        <v>7.9</v>
      </c>
    </row>
    <row r="4441" spans="1:10" x14ac:dyDescent="0.3">
      <c r="A4441" t="s">
        <v>13051</v>
      </c>
      <c r="B4441">
        <v>97</v>
      </c>
      <c r="D4441" t="s">
        <v>3960</v>
      </c>
      <c r="E4441" t="s">
        <v>13052</v>
      </c>
      <c r="F4441" t="s">
        <v>20</v>
      </c>
      <c r="G4441" t="s">
        <v>21</v>
      </c>
      <c r="H4441">
        <v>3000000</v>
      </c>
      <c r="I4441">
        <v>2015</v>
      </c>
      <c r="J4441">
        <v>7.3</v>
      </c>
    </row>
    <row r="4442" spans="1:10" x14ac:dyDescent="0.3">
      <c r="A4442" t="s">
        <v>2274</v>
      </c>
      <c r="B4442">
        <v>104</v>
      </c>
      <c r="C4442">
        <v>1007962</v>
      </c>
      <c r="D4442" t="s">
        <v>1392</v>
      </c>
      <c r="E4442" t="s">
        <v>13055</v>
      </c>
      <c r="F4442" t="s">
        <v>20</v>
      </c>
      <c r="G4442" t="s">
        <v>21</v>
      </c>
      <c r="H4442">
        <v>950000</v>
      </c>
      <c r="I4442">
        <v>2005</v>
      </c>
      <c r="J4442">
        <v>7.1</v>
      </c>
    </row>
    <row r="4443" spans="1:10" x14ac:dyDescent="0.3">
      <c r="A4443" t="s">
        <v>12576</v>
      </c>
      <c r="B4443">
        <v>91</v>
      </c>
      <c r="C4443">
        <v>381186</v>
      </c>
      <c r="D4443" t="s">
        <v>2588</v>
      </c>
      <c r="E4443" t="s">
        <v>13057</v>
      </c>
      <c r="F4443" t="s">
        <v>20</v>
      </c>
      <c r="G4443" t="s">
        <v>21</v>
      </c>
      <c r="H4443">
        <v>900000</v>
      </c>
      <c r="I4443">
        <v>2005</v>
      </c>
      <c r="J4443">
        <v>6.4</v>
      </c>
    </row>
    <row r="4444" spans="1:10" x14ac:dyDescent="0.3">
      <c r="A4444" t="s">
        <v>13058</v>
      </c>
      <c r="B4444">
        <v>107</v>
      </c>
      <c r="C4444">
        <v>439958</v>
      </c>
      <c r="D4444" t="s">
        <v>2190</v>
      </c>
      <c r="E4444" t="s">
        <v>13061</v>
      </c>
      <c r="F4444" t="s">
        <v>13063</v>
      </c>
      <c r="G4444" t="s">
        <v>966</v>
      </c>
      <c r="I4444">
        <v>2011</v>
      </c>
      <c r="J4444">
        <v>5.9</v>
      </c>
    </row>
    <row r="4445" spans="1:10" x14ac:dyDescent="0.3">
      <c r="A4445" t="s">
        <v>4370</v>
      </c>
      <c r="B4445">
        <v>85</v>
      </c>
      <c r="C4445">
        <v>16097842</v>
      </c>
      <c r="D4445" t="s">
        <v>3919</v>
      </c>
      <c r="E4445" t="s">
        <v>13065</v>
      </c>
      <c r="F4445" t="s">
        <v>20</v>
      </c>
      <c r="G4445" t="s">
        <v>21</v>
      </c>
      <c r="H4445">
        <v>900000</v>
      </c>
      <c r="I4445">
        <v>2013</v>
      </c>
      <c r="J4445">
        <v>7.5</v>
      </c>
    </row>
    <row r="4446" spans="1:10" x14ac:dyDescent="0.3">
      <c r="A4446" t="s">
        <v>13067</v>
      </c>
      <c r="B4446">
        <v>101</v>
      </c>
      <c r="C4446">
        <v>6643</v>
      </c>
      <c r="D4446" t="s">
        <v>13068</v>
      </c>
      <c r="E4446" t="s">
        <v>13069</v>
      </c>
      <c r="F4446" t="s">
        <v>20</v>
      </c>
      <c r="G4446" t="s">
        <v>21</v>
      </c>
      <c r="H4446">
        <v>900000</v>
      </c>
      <c r="I4446">
        <v>2012</v>
      </c>
      <c r="J4446">
        <v>6.4</v>
      </c>
    </row>
    <row r="4447" spans="1:10" x14ac:dyDescent="0.3">
      <c r="A4447" t="s">
        <v>1782</v>
      </c>
      <c r="B4447">
        <v>70</v>
      </c>
      <c r="C4447">
        <v>102797150</v>
      </c>
      <c r="D4447" t="s">
        <v>13071</v>
      </c>
      <c r="E4447" t="s">
        <v>13073</v>
      </c>
      <c r="F4447" t="s">
        <v>20</v>
      </c>
      <c r="G4447" t="s">
        <v>21</v>
      </c>
      <c r="I4447">
        <v>1942</v>
      </c>
      <c r="J4447">
        <v>7.4</v>
      </c>
    </row>
    <row r="4448" spans="1:10" x14ac:dyDescent="0.3">
      <c r="A4448" t="s">
        <v>5708</v>
      </c>
      <c r="B4448">
        <v>88</v>
      </c>
      <c r="C4448">
        <v>442638</v>
      </c>
      <c r="D4448" t="s">
        <v>2487</v>
      </c>
      <c r="E4448" t="s">
        <v>13076</v>
      </c>
      <c r="F4448" t="s">
        <v>20</v>
      </c>
      <c r="G4448" t="s">
        <v>21</v>
      </c>
      <c r="H4448">
        <v>850000</v>
      </c>
      <c r="I4448">
        <v>2007</v>
      </c>
      <c r="J4448">
        <v>7.3</v>
      </c>
    </row>
    <row r="4449" spans="1:10" x14ac:dyDescent="0.3">
      <c r="A4449" t="s">
        <v>13077</v>
      </c>
      <c r="B4449">
        <v>107</v>
      </c>
      <c r="C4449">
        <v>819939</v>
      </c>
      <c r="D4449" t="s">
        <v>936</v>
      </c>
      <c r="E4449" t="s">
        <v>13078</v>
      </c>
      <c r="F4449" t="s">
        <v>20</v>
      </c>
      <c r="G4449" t="s">
        <v>21</v>
      </c>
      <c r="H4449">
        <v>850000</v>
      </c>
      <c r="I4449">
        <v>2003</v>
      </c>
      <c r="J4449">
        <v>7.2</v>
      </c>
    </row>
    <row r="4450" spans="1:10" x14ac:dyDescent="0.3">
      <c r="A4450" t="s">
        <v>13079</v>
      </c>
      <c r="B4450">
        <v>78</v>
      </c>
      <c r="D4450" t="s">
        <v>2190</v>
      </c>
      <c r="E4450" t="s">
        <v>13082</v>
      </c>
      <c r="F4450" t="s">
        <v>965</v>
      </c>
      <c r="G4450" t="s">
        <v>966</v>
      </c>
      <c r="H4450">
        <v>900000</v>
      </c>
      <c r="I4450">
        <v>2011</v>
      </c>
      <c r="J4450">
        <v>6.7</v>
      </c>
    </row>
    <row r="4451" spans="1:10" x14ac:dyDescent="0.3">
      <c r="A4451" t="s">
        <v>13084</v>
      </c>
      <c r="B4451">
        <v>90</v>
      </c>
      <c r="D4451" t="s">
        <v>2190</v>
      </c>
      <c r="E4451" t="s">
        <v>13085</v>
      </c>
      <c r="F4451" t="s">
        <v>20</v>
      </c>
      <c r="G4451" t="s">
        <v>21</v>
      </c>
      <c r="H4451">
        <v>1000000</v>
      </c>
      <c r="I4451">
        <v>2013</v>
      </c>
      <c r="J4451">
        <v>7.1</v>
      </c>
    </row>
    <row r="4452" spans="1:10" x14ac:dyDescent="0.3">
      <c r="A4452" t="s">
        <v>13086</v>
      </c>
      <c r="B4452">
        <v>88</v>
      </c>
      <c r="C4452">
        <v>1243961</v>
      </c>
      <c r="D4452" t="s">
        <v>1099</v>
      </c>
      <c r="E4452" t="s">
        <v>13087</v>
      </c>
      <c r="F4452" t="s">
        <v>20</v>
      </c>
      <c r="G4452" t="s">
        <v>21</v>
      </c>
      <c r="H4452">
        <v>850000</v>
      </c>
      <c r="I4452">
        <v>2012</v>
      </c>
      <c r="J4452">
        <v>6</v>
      </c>
    </row>
    <row r="4453" spans="1:10" x14ac:dyDescent="0.3">
      <c r="A4453" t="s">
        <v>5070</v>
      </c>
      <c r="B4453">
        <v>92</v>
      </c>
      <c r="C4453">
        <v>3094687</v>
      </c>
      <c r="D4453" t="s">
        <v>936</v>
      </c>
      <c r="E4453" t="s">
        <v>13089</v>
      </c>
      <c r="F4453" t="s">
        <v>20</v>
      </c>
      <c r="G4453" t="s">
        <v>21</v>
      </c>
      <c r="I4453">
        <v>2012</v>
      </c>
      <c r="J4453">
        <v>6.7</v>
      </c>
    </row>
    <row r="4454" spans="1:10" x14ac:dyDescent="0.3">
      <c r="A4454" t="s">
        <v>13090</v>
      </c>
      <c r="B4454">
        <v>95</v>
      </c>
      <c r="C4454">
        <v>15278</v>
      </c>
      <c r="D4454" t="s">
        <v>13092</v>
      </c>
      <c r="E4454" t="s">
        <v>13093</v>
      </c>
      <c r="F4454" t="s">
        <v>20</v>
      </c>
      <c r="G4454" t="s">
        <v>21</v>
      </c>
      <c r="H4454">
        <v>825000</v>
      </c>
      <c r="I4454">
        <v>2002</v>
      </c>
      <c r="J4454">
        <v>5.6</v>
      </c>
    </row>
    <row r="4455" spans="1:10" x14ac:dyDescent="0.3">
      <c r="A4455" t="s">
        <v>10572</v>
      </c>
      <c r="B4455">
        <v>85</v>
      </c>
      <c r="D4455" t="s">
        <v>1392</v>
      </c>
      <c r="E4455" t="s">
        <v>13096</v>
      </c>
      <c r="F4455" t="s">
        <v>20</v>
      </c>
      <c r="G4455" t="s">
        <v>34</v>
      </c>
      <c r="H4455">
        <v>500000</v>
      </c>
      <c r="I4455">
        <v>2006</v>
      </c>
      <c r="J4455">
        <v>7</v>
      </c>
    </row>
    <row r="4456" spans="1:10" x14ac:dyDescent="0.3">
      <c r="A4456" t="s">
        <v>10780</v>
      </c>
      <c r="B4456">
        <v>86</v>
      </c>
      <c r="D4456" t="s">
        <v>13098</v>
      </c>
      <c r="E4456" t="s">
        <v>13099</v>
      </c>
      <c r="F4456" t="s">
        <v>20</v>
      </c>
      <c r="G4456" t="s">
        <v>21</v>
      </c>
      <c r="H4456">
        <v>990000</v>
      </c>
      <c r="I4456">
        <v>2015</v>
      </c>
      <c r="J4456">
        <v>4.9000000000000004</v>
      </c>
    </row>
    <row r="4457" spans="1:10" x14ac:dyDescent="0.3">
      <c r="A4457" t="s">
        <v>13101</v>
      </c>
      <c r="B4457">
        <v>90</v>
      </c>
      <c r="D4457" t="s">
        <v>575</v>
      </c>
      <c r="E4457" t="s">
        <v>13103</v>
      </c>
      <c r="F4457" t="s">
        <v>20</v>
      </c>
      <c r="G4457" t="s">
        <v>21</v>
      </c>
      <c r="H4457">
        <v>100000</v>
      </c>
      <c r="I4457">
        <v>2015</v>
      </c>
      <c r="J4457">
        <v>3.2</v>
      </c>
    </row>
    <row r="4458" spans="1:10" x14ac:dyDescent="0.3">
      <c r="A4458" t="s">
        <v>13104</v>
      </c>
      <c r="B4458">
        <v>123</v>
      </c>
      <c r="C4458">
        <v>7098492</v>
      </c>
      <c r="D4458" t="s">
        <v>4913</v>
      </c>
      <c r="E4458" t="s">
        <v>13107</v>
      </c>
      <c r="F4458" t="s">
        <v>13063</v>
      </c>
      <c r="G4458" t="s">
        <v>8005</v>
      </c>
      <c r="H4458">
        <v>500000</v>
      </c>
      <c r="I4458">
        <v>2011</v>
      </c>
      <c r="J4458">
        <v>8.4</v>
      </c>
    </row>
    <row r="4459" spans="1:10" x14ac:dyDescent="0.3">
      <c r="A4459" t="s">
        <v>13109</v>
      </c>
      <c r="B4459">
        <v>93</v>
      </c>
      <c r="D4459" t="s">
        <v>6241</v>
      </c>
      <c r="E4459" t="s">
        <v>13112</v>
      </c>
      <c r="F4459" t="s">
        <v>20</v>
      </c>
      <c r="G4459" t="s">
        <v>34</v>
      </c>
      <c r="I4459">
        <v>2009</v>
      </c>
      <c r="J4459">
        <v>6.9</v>
      </c>
    </row>
    <row r="4460" spans="1:10" x14ac:dyDescent="0.3">
      <c r="A4460" t="s">
        <v>10735</v>
      </c>
      <c r="B4460">
        <v>88</v>
      </c>
      <c r="C4460">
        <v>4771000</v>
      </c>
      <c r="D4460" t="s">
        <v>1649</v>
      </c>
      <c r="E4460" t="s">
        <v>13115</v>
      </c>
      <c r="F4460" t="s">
        <v>20</v>
      </c>
      <c r="G4460" t="s">
        <v>21</v>
      </c>
      <c r="H4460">
        <v>800000</v>
      </c>
      <c r="I4460">
        <v>1995</v>
      </c>
      <c r="J4460">
        <v>7.5</v>
      </c>
    </row>
    <row r="4461" spans="1:10" x14ac:dyDescent="0.3">
      <c r="A4461" t="s">
        <v>11566</v>
      </c>
      <c r="B4461">
        <v>114</v>
      </c>
      <c r="C4461">
        <v>1001437</v>
      </c>
      <c r="D4461" t="s">
        <v>146</v>
      </c>
      <c r="E4461" t="s">
        <v>13118</v>
      </c>
      <c r="F4461" t="s">
        <v>20</v>
      </c>
      <c r="G4461" t="s">
        <v>21</v>
      </c>
      <c r="H4461">
        <v>800000</v>
      </c>
      <c r="I4461">
        <v>1993</v>
      </c>
      <c r="J4461">
        <v>7.2</v>
      </c>
    </row>
    <row r="4462" spans="1:10" x14ac:dyDescent="0.3">
      <c r="A4462" t="s">
        <v>8761</v>
      </c>
      <c r="B4462">
        <v>88</v>
      </c>
      <c r="C4462">
        <v>2073984</v>
      </c>
      <c r="D4462" t="s">
        <v>146</v>
      </c>
      <c r="E4462" t="s">
        <v>13121</v>
      </c>
      <c r="F4462" t="s">
        <v>20</v>
      </c>
      <c r="G4462" t="s">
        <v>966</v>
      </c>
      <c r="H4462">
        <v>800000</v>
      </c>
      <c r="I4462">
        <v>2002</v>
      </c>
      <c r="J4462">
        <v>7.2</v>
      </c>
    </row>
    <row r="4463" spans="1:10" x14ac:dyDescent="0.3">
      <c r="A4463" t="s">
        <v>13123</v>
      </c>
      <c r="B4463">
        <v>110</v>
      </c>
      <c r="C4463">
        <v>9950</v>
      </c>
      <c r="D4463" t="s">
        <v>3043</v>
      </c>
      <c r="E4463" t="s">
        <v>13126</v>
      </c>
      <c r="F4463" t="s">
        <v>5288</v>
      </c>
      <c r="G4463" t="s">
        <v>520</v>
      </c>
      <c r="I4463">
        <v>1929</v>
      </c>
      <c r="J4463">
        <v>8</v>
      </c>
    </row>
    <row r="4464" spans="1:10" x14ac:dyDescent="0.3">
      <c r="A4464" t="s">
        <v>13128</v>
      </c>
      <c r="B4464">
        <v>95</v>
      </c>
      <c r="D4464" t="s">
        <v>2190</v>
      </c>
      <c r="E4464" t="s">
        <v>13130</v>
      </c>
      <c r="F4464" t="s">
        <v>20</v>
      </c>
      <c r="G4464" t="s">
        <v>21</v>
      </c>
      <c r="H4464">
        <v>850000</v>
      </c>
      <c r="I4464">
        <v>2008</v>
      </c>
      <c r="J4464">
        <v>7.4</v>
      </c>
    </row>
    <row r="4465" spans="1:10" x14ac:dyDescent="0.3">
      <c r="A4465" t="s">
        <v>13132</v>
      </c>
      <c r="B4465">
        <v>83</v>
      </c>
      <c r="D4465" t="s">
        <v>2190</v>
      </c>
      <c r="E4465" t="s">
        <v>13135</v>
      </c>
      <c r="F4465" t="s">
        <v>1800</v>
      </c>
      <c r="G4465" t="s">
        <v>11116</v>
      </c>
      <c r="H4465">
        <v>800000</v>
      </c>
      <c r="I4465">
        <v>2004</v>
      </c>
      <c r="J4465">
        <v>7.2</v>
      </c>
    </row>
    <row r="4466" spans="1:10" x14ac:dyDescent="0.3">
      <c r="A4466" t="s">
        <v>2754</v>
      </c>
      <c r="B4466">
        <v>104</v>
      </c>
      <c r="C4466">
        <v>144583</v>
      </c>
      <c r="D4466" t="s">
        <v>2588</v>
      </c>
      <c r="E4466" t="s">
        <v>13137</v>
      </c>
      <c r="F4466" t="s">
        <v>20</v>
      </c>
      <c r="G4466" t="s">
        <v>966</v>
      </c>
      <c r="H4466">
        <v>800000</v>
      </c>
      <c r="I4466">
        <v>1999</v>
      </c>
      <c r="J4466">
        <v>6.5</v>
      </c>
    </row>
    <row r="4467" spans="1:10" x14ac:dyDescent="0.3">
      <c r="A4467" t="s">
        <v>13138</v>
      </c>
      <c r="B4467">
        <v>94</v>
      </c>
      <c r="D4467" t="s">
        <v>3043</v>
      </c>
      <c r="E4467" t="s">
        <v>13140</v>
      </c>
      <c r="F4467" t="s">
        <v>20</v>
      </c>
      <c r="G4467" t="s">
        <v>21</v>
      </c>
      <c r="H4467">
        <v>800000</v>
      </c>
      <c r="I4467">
        <v>2003</v>
      </c>
      <c r="J4467">
        <v>7.2</v>
      </c>
    </row>
    <row r="4468" spans="1:10" x14ac:dyDescent="0.3">
      <c r="A4468" t="s">
        <v>13141</v>
      </c>
      <c r="B4468">
        <v>87</v>
      </c>
      <c r="C4468">
        <v>58163</v>
      </c>
      <c r="D4468" t="s">
        <v>2190</v>
      </c>
      <c r="E4468" t="s">
        <v>13142</v>
      </c>
      <c r="F4468" t="s">
        <v>20</v>
      </c>
      <c r="G4468" t="s">
        <v>21</v>
      </c>
      <c r="I4468">
        <v>2000</v>
      </c>
      <c r="J4468">
        <v>4.2</v>
      </c>
    </row>
    <row r="4469" spans="1:10" x14ac:dyDescent="0.3">
      <c r="A4469" t="s">
        <v>13144</v>
      </c>
      <c r="B4469">
        <v>93</v>
      </c>
      <c r="C4469">
        <v>35688</v>
      </c>
      <c r="D4469" t="s">
        <v>1099</v>
      </c>
      <c r="E4469" t="s">
        <v>13146</v>
      </c>
      <c r="F4469" t="s">
        <v>20</v>
      </c>
      <c r="G4469" t="s">
        <v>21</v>
      </c>
      <c r="H4469">
        <v>600000</v>
      </c>
      <c r="I4469">
        <v>2014</v>
      </c>
      <c r="J4469">
        <v>5.0999999999999996</v>
      </c>
    </row>
    <row r="4470" spans="1:10" x14ac:dyDescent="0.3">
      <c r="A4470" t="s">
        <v>3237</v>
      </c>
      <c r="B4470">
        <v>91</v>
      </c>
      <c r="C4470">
        <v>41709</v>
      </c>
      <c r="D4470" t="s">
        <v>4639</v>
      </c>
      <c r="E4470" t="s">
        <v>13149</v>
      </c>
      <c r="F4470" t="s">
        <v>10255</v>
      </c>
      <c r="G4470" t="s">
        <v>7489</v>
      </c>
      <c r="H4470">
        <v>800000</v>
      </c>
      <c r="I4470">
        <v>2009</v>
      </c>
      <c r="J4470">
        <v>6.4</v>
      </c>
    </row>
    <row r="4471" spans="1:10" x14ac:dyDescent="0.3">
      <c r="A4471" t="s">
        <v>13151</v>
      </c>
      <c r="B4471">
        <v>90</v>
      </c>
      <c r="C4471">
        <v>1310270</v>
      </c>
      <c r="D4471" t="s">
        <v>13152</v>
      </c>
      <c r="E4471" t="s">
        <v>13154</v>
      </c>
      <c r="F4471" t="s">
        <v>20</v>
      </c>
      <c r="G4471" t="s">
        <v>21</v>
      </c>
      <c r="H4471">
        <v>780000</v>
      </c>
      <c r="I4471">
        <v>2003</v>
      </c>
      <c r="J4471">
        <v>6.8</v>
      </c>
    </row>
    <row r="4472" spans="1:10" x14ac:dyDescent="0.3">
      <c r="A4472" t="s">
        <v>13155</v>
      </c>
      <c r="B4472">
        <v>14</v>
      </c>
      <c r="D4472" t="s">
        <v>13157</v>
      </c>
      <c r="E4472" t="s">
        <v>13159</v>
      </c>
      <c r="F4472" t="s">
        <v>20</v>
      </c>
      <c r="G4472" t="s">
        <v>21</v>
      </c>
      <c r="I4472">
        <v>2012</v>
      </c>
      <c r="J4472">
        <v>6.2</v>
      </c>
    </row>
    <row r="4473" spans="1:10" x14ac:dyDescent="0.3">
      <c r="A4473" t="s">
        <v>947</v>
      </c>
      <c r="B4473">
        <v>112</v>
      </c>
      <c r="C4473">
        <v>115000000</v>
      </c>
      <c r="D4473" t="s">
        <v>3436</v>
      </c>
      <c r="E4473" t="s">
        <v>13161</v>
      </c>
      <c r="F4473" t="s">
        <v>20</v>
      </c>
      <c r="G4473" t="s">
        <v>21</v>
      </c>
      <c r="H4473">
        <v>777000</v>
      </c>
      <c r="I4473">
        <v>1973</v>
      </c>
      <c r="J4473">
        <v>7.5</v>
      </c>
    </row>
    <row r="4474" spans="1:10" x14ac:dyDescent="0.3">
      <c r="A4474" t="s">
        <v>12410</v>
      </c>
      <c r="B4474">
        <v>75</v>
      </c>
      <c r="D4474" t="s">
        <v>11952</v>
      </c>
      <c r="E4474" t="s">
        <v>13165</v>
      </c>
      <c r="F4474" t="s">
        <v>20</v>
      </c>
      <c r="G4474" t="s">
        <v>21</v>
      </c>
      <c r="H4474">
        <v>750000</v>
      </c>
      <c r="I4474">
        <v>2006</v>
      </c>
      <c r="J4474">
        <v>7.7</v>
      </c>
    </row>
    <row r="4475" spans="1:10" x14ac:dyDescent="0.3">
      <c r="A4475" t="s">
        <v>13167</v>
      </c>
      <c r="B4475">
        <v>86</v>
      </c>
      <c r="C4475">
        <v>5518918</v>
      </c>
      <c r="D4475" t="s">
        <v>13168</v>
      </c>
      <c r="E4475" t="s">
        <v>13169</v>
      </c>
      <c r="F4475" t="s">
        <v>20</v>
      </c>
      <c r="G4475" t="s">
        <v>21</v>
      </c>
      <c r="H4475">
        <v>750000</v>
      </c>
      <c r="I4475">
        <v>2007</v>
      </c>
      <c r="J4475">
        <v>6.9</v>
      </c>
    </row>
    <row r="4476" spans="1:10" x14ac:dyDescent="0.3">
      <c r="A4476" t="s">
        <v>159</v>
      </c>
      <c r="B4476">
        <v>86</v>
      </c>
      <c r="C4476">
        <v>4007792</v>
      </c>
      <c r="D4476" t="s">
        <v>936</v>
      </c>
      <c r="E4476" t="s">
        <v>13170</v>
      </c>
      <c r="F4476" t="s">
        <v>20</v>
      </c>
      <c r="G4476" t="s">
        <v>21</v>
      </c>
      <c r="H4476">
        <v>750000</v>
      </c>
      <c r="I4476">
        <v>2012</v>
      </c>
      <c r="J4476">
        <v>7</v>
      </c>
    </row>
    <row r="4477" spans="1:10" x14ac:dyDescent="0.3">
      <c r="A4477" t="s">
        <v>11649</v>
      </c>
      <c r="B4477">
        <v>89</v>
      </c>
      <c r="C4477">
        <v>7705974</v>
      </c>
      <c r="D4477" t="s">
        <v>10279</v>
      </c>
      <c r="E4477" t="s">
        <v>13172</v>
      </c>
      <c r="F4477" t="s">
        <v>20</v>
      </c>
      <c r="G4477" t="s">
        <v>21</v>
      </c>
      <c r="I4477">
        <v>2011</v>
      </c>
      <c r="J4477">
        <v>7.5</v>
      </c>
    </row>
    <row r="4478" spans="1:10" x14ac:dyDescent="0.3">
      <c r="A4478" t="s">
        <v>13174</v>
      </c>
      <c r="B4478">
        <v>95</v>
      </c>
      <c r="C4478">
        <v>26297</v>
      </c>
      <c r="D4478" t="s">
        <v>4185</v>
      </c>
      <c r="E4478" t="s">
        <v>13175</v>
      </c>
      <c r="F4478" t="s">
        <v>20</v>
      </c>
      <c r="G4478" t="s">
        <v>34</v>
      </c>
      <c r="H4478">
        <v>500000</v>
      </c>
      <c r="I4478">
        <v>2011</v>
      </c>
      <c r="J4478">
        <v>6.3</v>
      </c>
    </row>
    <row r="4479" spans="1:10" x14ac:dyDescent="0.3">
      <c r="A4479" t="s">
        <v>12889</v>
      </c>
      <c r="B4479">
        <v>101</v>
      </c>
      <c r="C4479">
        <v>77501</v>
      </c>
      <c r="D4479" t="s">
        <v>3960</v>
      </c>
      <c r="E4479" t="s">
        <v>13177</v>
      </c>
      <c r="F4479" t="s">
        <v>20</v>
      </c>
      <c r="G4479" t="s">
        <v>21</v>
      </c>
      <c r="H4479">
        <v>750000</v>
      </c>
      <c r="I4479">
        <v>2011</v>
      </c>
      <c r="J4479">
        <v>5.5</v>
      </c>
    </row>
    <row r="4480" spans="1:10" x14ac:dyDescent="0.3">
      <c r="A4480" t="s">
        <v>5751</v>
      </c>
      <c r="B4480">
        <v>106</v>
      </c>
      <c r="D4480" t="s">
        <v>2190</v>
      </c>
      <c r="E4480" t="s">
        <v>13180</v>
      </c>
      <c r="F4480" t="s">
        <v>5895</v>
      </c>
      <c r="G4480" t="s">
        <v>4364</v>
      </c>
      <c r="H4480">
        <v>750000</v>
      </c>
      <c r="I4480">
        <v>1970</v>
      </c>
      <c r="J4480">
        <v>8.1</v>
      </c>
    </row>
    <row r="4481" spans="1:10" x14ac:dyDescent="0.3">
      <c r="A4481" t="s">
        <v>1560</v>
      </c>
      <c r="B4481">
        <v>88</v>
      </c>
      <c r="C4481">
        <v>47329</v>
      </c>
      <c r="D4481" t="s">
        <v>2190</v>
      </c>
      <c r="E4481" t="s">
        <v>13184</v>
      </c>
      <c r="F4481" t="s">
        <v>20</v>
      </c>
      <c r="G4481" t="s">
        <v>21</v>
      </c>
      <c r="H4481">
        <v>750000</v>
      </c>
      <c r="I4481">
        <v>2002</v>
      </c>
      <c r="J4481">
        <v>6.6</v>
      </c>
    </row>
    <row r="4482" spans="1:10" x14ac:dyDescent="0.3">
      <c r="A4482" t="s">
        <v>13186</v>
      </c>
      <c r="B4482">
        <v>99</v>
      </c>
      <c r="C4482">
        <v>18378</v>
      </c>
      <c r="D4482" t="s">
        <v>4102</v>
      </c>
      <c r="E4482" t="s">
        <v>13188</v>
      </c>
      <c r="F4482" t="s">
        <v>20</v>
      </c>
      <c r="G4482" t="s">
        <v>34</v>
      </c>
      <c r="H4482">
        <v>900000</v>
      </c>
      <c r="I4482">
        <v>2008</v>
      </c>
      <c r="J4482">
        <v>5.2</v>
      </c>
    </row>
    <row r="4483" spans="1:10" x14ac:dyDescent="0.3">
      <c r="A4483" t="s">
        <v>4982</v>
      </c>
      <c r="B4483">
        <v>90</v>
      </c>
      <c r="D4483" t="s">
        <v>3960</v>
      </c>
      <c r="E4483" t="s">
        <v>13189</v>
      </c>
      <c r="F4483" t="s">
        <v>20</v>
      </c>
      <c r="G4483" t="s">
        <v>21</v>
      </c>
      <c r="H4483">
        <v>750000</v>
      </c>
      <c r="I4483">
        <v>2006</v>
      </c>
      <c r="J4483">
        <v>5.6</v>
      </c>
    </row>
    <row r="4484" spans="1:10" x14ac:dyDescent="0.3">
      <c r="A4484" t="s">
        <v>13191</v>
      </c>
      <c r="B4484">
        <v>95</v>
      </c>
      <c r="D4484" t="s">
        <v>3960</v>
      </c>
      <c r="E4484" t="s">
        <v>13193</v>
      </c>
      <c r="F4484" t="s">
        <v>20</v>
      </c>
      <c r="G4484" t="s">
        <v>21</v>
      </c>
      <c r="H4484">
        <v>750000</v>
      </c>
      <c r="I4484">
        <v>2009</v>
      </c>
      <c r="J4484">
        <v>3.1</v>
      </c>
    </row>
    <row r="4485" spans="1:10" x14ac:dyDescent="0.3">
      <c r="A4485" t="s">
        <v>10110</v>
      </c>
      <c r="B4485">
        <v>85</v>
      </c>
      <c r="D4485" t="s">
        <v>13195</v>
      </c>
      <c r="E4485" t="s">
        <v>13196</v>
      </c>
      <c r="F4485" t="s">
        <v>20</v>
      </c>
      <c r="G4485" t="s">
        <v>21</v>
      </c>
      <c r="H4485">
        <v>750000</v>
      </c>
      <c r="I4485">
        <v>1952</v>
      </c>
      <c r="J4485">
        <v>8.1</v>
      </c>
    </row>
    <row r="4486" spans="1:10" x14ac:dyDescent="0.3">
      <c r="A4486" t="s">
        <v>9485</v>
      </c>
      <c r="B4486">
        <v>170</v>
      </c>
      <c r="C4486">
        <v>7830611</v>
      </c>
      <c r="D4486" t="s">
        <v>13199</v>
      </c>
      <c r="E4486" t="s">
        <v>13201</v>
      </c>
      <c r="F4486" t="s">
        <v>20</v>
      </c>
      <c r="G4486" t="s">
        <v>21</v>
      </c>
      <c r="H4486">
        <v>700000</v>
      </c>
      <c r="I4486">
        <v>1994</v>
      </c>
      <c r="J4486">
        <v>8.3000000000000007</v>
      </c>
    </row>
    <row r="4487" spans="1:10" x14ac:dyDescent="0.3">
      <c r="A4487" t="s">
        <v>13203</v>
      </c>
      <c r="B4487">
        <v>86</v>
      </c>
      <c r="C4487">
        <v>3278611</v>
      </c>
      <c r="D4487" t="s">
        <v>2583</v>
      </c>
      <c r="E4487" t="s">
        <v>13206</v>
      </c>
      <c r="F4487" t="s">
        <v>20</v>
      </c>
      <c r="G4487" t="s">
        <v>21</v>
      </c>
      <c r="I4487">
        <v>2005</v>
      </c>
      <c r="J4487">
        <v>7.1</v>
      </c>
    </row>
    <row r="4488" spans="1:10" x14ac:dyDescent="0.3">
      <c r="A4488" t="s">
        <v>202</v>
      </c>
      <c r="B4488">
        <v>104</v>
      </c>
      <c r="D4488" t="s">
        <v>16</v>
      </c>
      <c r="E4488" t="s">
        <v>13208</v>
      </c>
      <c r="F4488" t="s">
        <v>20</v>
      </c>
      <c r="G4488" t="s">
        <v>21</v>
      </c>
      <c r="I4488">
        <v>2014</v>
      </c>
      <c r="J4488">
        <v>8.1</v>
      </c>
    </row>
    <row r="4489" spans="1:10" x14ac:dyDescent="0.3">
      <c r="A4489" t="s">
        <v>10496</v>
      </c>
      <c r="B4489">
        <v>97</v>
      </c>
      <c r="C4489">
        <v>1141829</v>
      </c>
      <c r="D4489" t="s">
        <v>1272</v>
      </c>
      <c r="E4489" t="s">
        <v>13209</v>
      </c>
      <c r="F4489" t="s">
        <v>20</v>
      </c>
      <c r="G4489" t="s">
        <v>21</v>
      </c>
      <c r="H4489">
        <v>700000</v>
      </c>
      <c r="I4489">
        <v>2001</v>
      </c>
      <c r="J4489">
        <v>7.2</v>
      </c>
    </row>
    <row r="4490" spans="1:10" x14ac:dyDescent="0.3">
      <c r="A4490" t="s">
        <v>13211</v>
      </c>
      <c r="B4490">
        <v>104</v>
      </c>
      <c r="D4490" t="s">
        <v>1265</v>
      </c>
      <c r="E4490" t="s">
        <v>13214</v>
      </c>
      <c r="F4490" t="s">
        <v>20</v>
      </c>
      <c r="G4490" t="s">
        <v>21</v>
      </c>
      <c r="H4490">
        <v>1000000</v>
      </c>
      <c r="I4490">
        <v>2014</v>
      </c>
      <c r="J4490">
        <v>6.3</v>
      </c>
    </row>
    <row r="4491" spans="1:10" x14ac:dyDescent="0.3">
      <c r="A4491" t="s">
        <v>13216</v>
      </c>
      <c r="B4491">
        <v>88</v>
      </c>
      <c r="D4491" t="s">
        <v>4790</v>
      </c>
      <c r="E4491" t="s">
        <v>13217</v>
      </c>
      <c r="F4491" t="s">
        <v>20</v>
      </c>
      <c r="G4491" t="s">
        <v>21</v>
      </c>
      <c r="I4491">
        <v>2009</v>
      </c>
      <c r="J4491">
        <v>4</v>
      </c>
    </row>
    <row r="4492" spans="1:10" x14ac:dyDescent="0.3">
      <c r="A4492" t="s">
        <v>13218</v>
      </c>
      <c r="B4492">
        <v>106</v>
      </c>
      <c r="C4492">
        <v>2694973</v>
      </c>
      <c r="D4492" t="s">
        <v>2190</v>
      </c>
      <c r="E4492" t="s">
        <v>13219</v>
      </c>
      <c r="F4492" t="s">
        <v>20</v>
      </c>
      <c r="G4492" t="s">
        <v>21</v>
      </c>
      <c r="H4492">
        <v>700000</v>
      </c>
      <c r="I4492">
        <v>2006</v>
      </c>
      <c r="J4492">
        <v>7.2</v>
      </c>
    </row>
    <row r="4493" spans="1:10" x14ac:dyDescent="0.3">
      <c r="A4493" t="s">
        <v>13221</v>
      </c>
      <c r="B4493">
        <v>107</v>
      </c>
      <c r="C4493">
        <v>10508</v>
      </c>
      <c r="D4493" t="s">
        <v>2190</v>
      </c>
      <c r="E4493" t="s">
        <v>13223</v>
      </c>
      <c r="F4493" t="s">
        <v>20</v>
      </c>
      <c r="G4493" t="s">
        <v>21</v>
      </c>
      <c r="H4493">
        <v>700000</v>
      </c>
      <c r="I4493">
        <v>1998</v>
      </c>
      <c r="J4493">
        <v>6.5</v>
      </c>
    </row>
    <row r="4494" spans="1:10" x14ac:dyDescent="0.3">
      <c r="A4494" t="s">
        <v>13225</v>
      </c>
      <c r="B4494">
        <v>84</v>
      </c>
      <c r="C4494">
        <v>2301777</v>
      </c>
      <c r="D4494" t="s">
        <v>1099</v>
      </c>
      <c r="E4494" t="s">
        <v>13227</v>
      </c>
      <c r="F4494" t="s">
        <v>20</v>
      </c>
      <c r="G4494" t="s">
        <v>21</v>
      </c>
      <c r="H4494">
        <v>650000</v>
      </c>
      <c r="I4494">
        <v>1997</v>
      </c>
      <c r="J4494">
        <v>6.5</v>
      </c>
    </row>
    <row r="4495" spans="1:10" x14ac:dyDescent="0.3">
      <c r="A4495" t="s">
        <v>13229</v>
      </c>
      <c r="B4495">
        <v>91</v>
      </c>
      <c r="D4495" t="s">
        <v>1392</v>
      </c>
      <c r="E4495" t="s">
        <v>13231</v>
      </c>
      <c r="F4495" t="s">
        <v>20</v>
      </c>
      <c r="G4495" t="s">
        <v>21</v>
      </c>
      <c r="H4495">
        <v>750000</v>
      </c>
      <c r="I4495">
        <v>2015</v>
      </c>
      <c r="J4495">
        <v>4.9000000000000004</v>
      </c>
    </row>
    <row r="4496" spans="1:10" x14ac:dyDescent="0.3">
      <c r="A4496" t="s">
        <v>13233</v>
      </c>
      <c r="B4496">
        <v>90</v>
      </c>
      <c r="C4496">
        <v>169719</v>
      </c>
      <c r="D4496" t="s">
        <v>4536</v>
      </c>
      <c r="E4496" t="s">
        <v>13236</v>
      </c>
      <c r="F4496" t="s">
        <v>20</v>
      </c>
      <c r="G4496" t="s">
        <v>21</v>
      </c>
      <c r="I4496">
        <v>2013</v>
      </c>
      <c r="J4496">
        <v>5.2</v>
      </c>
    </row>
    <row r="4497" spans="1:10" x14ac:dyDescent="0.3">
      <c r="A4497" t="s">
        <v>13238</v>
      </c>
      <c r="B4497">
        <v>103</v>
      </c>
      <c r="D4497" t="s">
        <v>43</v>
      </c>
      <c r="E4497" t="s">
        <v>13239</v>
      </c>
      <c r="F4497" t="s">
        <v>20</v>
      </c>
      <c r="G4497" t="s">
        <v>34</v>
      </c>
      <c r="H4497">
        <v>400000</v>
      </c>
      <c r="I4497">
        <v>2009</v>
      </c>
      <c r="J4497">
        <v>7.4</v>
      </c>
    </row>
    <row r="4498" spans="1:10" x14ac:dyDescent="0.3">
      <c r="A4498" t="s">
        <v>13240</v>
      </c>
      <c r="B4498">
        <v>71</v>
      </c>
      <c r="D4498" t="s">
        <v>43</v>
      </c>
      <c r="E4498" t="s">
        <v>13242</v>
      </c>
      <c r="F4498" t="s">
        <v>20</v>
      </c>
      <c r="G4498" t="s">
        <v>21</v>
      </c>
      <c r="H4498">
        <v>650000</v>
      </c>
      <c r="I4498">
        <v>2014</v>
      </c>
      <c r="J4498">
        <v>7.4</v>
      </c>
    </row>
    <row r="4499" spans="1:10" x14ac:dyDescent="0.3">
      <c r="A4499" t="s">
        <v>13243</v>
      </c>
      <c r="B4499">
        <v>90</v>
      </c>
      <c r="D4499" t="s">
        <v>1727</v>
      </c>
      <c r="E4499" t="s">
        <v>13245</v>
      </c>
      <c r="F4499" t="s">
        <v>20</v>
      </c>
      <c r="G4499" t="s">
        <v>21</v>
      </c>
      <c r="H4499">
        <v>650000</v>
      </c>
      <c r="I4499">
        <v>2012</v>
      </c>
      <c r="J4499">
        <v>5.4</v>
      </c>
    </row>
    <row r="4500" spans="1:10" x14ac:dyDescent="0.3">
      <c r="A4500" t="s">
        <v>13247</v>
      </c>
      <c r="B4500">
        <v>67</v>
      </c>
      <c r="D4500" t="s">
        <v>2588</v>
      </c>
      <c r="E4500" t="s">
        <v>13249</v>
      </c>
      <c r="F4500" t="s">
        <v>20</v>
      </c>
      <c r="G4500" t="s">
        <v>21</v>
      </c>
      <c r="H4500">
        <v>625000</v>
      </c>
      <c r="I4500">
        <v>2013</v>
      </c>
      <c r="J4500">
        <v>3.9</v>
      </c>
    </row>
    <row r="4501" spans="1:10" x14ac:dyDescent="0.3">
      <c r="A4501" t="s">
        <v>13250</v>
      </c>
      <c r="B4501">
        <v>94</v>
      </c>
      <c r="D4501" t="s">
        <v>1649</v>
      </c>
      <c r="E4501" t="s">
        <v>13251</v>
      </c>
      <c r="F4501" t="s">
        <v>20</v>
      </c>
      <c r="G4501" t="s">
        <v>21</v>
      </c>
      <c r="H4501">
        <v>700000</v>
      </c>
      <c r="I4501">
        <v>2015</v>
      </c>
      <c r="J4501">
        <v>5.3</v>
      </c>
    </row>
    <row r="4502" spans="1:10" x14ac:dyDescent="0.3">
      <c r="A4502" t="s">
        <v>13252</v>
      </c>
      <c r="B4502">
        <v>81</v>
      </c>
      <c r="C4502">
        <v>3000000</v>
      </c>
      <c r="D4502" t="s">
        <v>6706</v>
      </c>
      <c r="E4502" t="s">
        <v>13255</v>
      </c>
      <c r="F4502" t="s">
        <v>20</v>
      </c>
      <c r="G4502" t="s">
        <v>21</v>
      </c>
      <c r="H4502">
        <v>609000</v>
      </c>
      <c r="I4502">
        <v>1935</v>
      </c>
      <c r="J4502">
        <v>7.8</v>
      </c>
    </row>
    <row r="4503" spans="1:10" x14ac:dyDescent="0.3">
      <c r="A4503" t="s">
        <v>13257</v>
      </c>
      <c r="B4503">
        <v>81</v>
      </c>
      <c r="C4503">
        <v>140530114</v>
      </c>
      <c r="D4503" t="s">
        <v>3960</v>
      </c>
      <c r="E4503" t="s">
        <v>13260</v>
      </c>
      <c r="F4503" t="s">
        <v>20</v>
      </c>
      <c r="G4503" t="s">
        <v>21</v>
      </c>
      <c r="H4503">
        <v>60000</v>
      </c>
      <c r="I4503">
        <v>1999</v>
      </c>
      <c r="J4503">
        <v>6.4</v>
      </c>
    </row>
    <row r="4504" spans="1:10" x14ac:dyDescent="0.3">
      <c r="A4504" t="s">
        <v>13262</v>
      </c>
      <c r="B4504">
        <v>215</v>
      </c>
      <c r="C4504">
        <v>13300000</v>
      </c>
      <c r="D4504" t="s">
        <v>13264</v>
      </c>
      <c r="E4504" t="s">
        <v>13266</v>
      </c>
      <c r="F4504" t="s">
        <v>20</v>
      </c>
      <c r="G4504" t="s">
        <v>21</v>
      </c>
      <c r="H4504">
        <v>600000</v>
      </c>
      <c r="I4504">
        <v>1970</v>
      </c>
      <c r="J4504">
        <v>8.1</v>
      </c>
    </row>
    <row r="4505" spans="1:10" x14ac:dyDescent="0.3">
      <c r="A4505" t="s">
        <v>3282</v>
      </c>
      <c r="B4505">
        <v>83</v>
      </c>
      <c r="D4505" t="s">
        <v>1099</v>
      </c>
      <c r="E4505" t="s">
        <v>13269</v>
      </c>
      <c r="F4505" t="s">
        <v>20</v>
      </c>
      <c r="G4505" t="s">
        <v>21</v>
      </c>
      <c r="H4505">
        <v>650000</v>
      </c>
      <c r="I4505">
        <v>1977</v>
      </c>
      <c r="J4505">
        <v>6.5</v>
      </c>
    </row>
    <row r="4506" spans="1:10" x14ac:dyDescent="0.3">
      <c r="A4506" t="s">
        <v>11774</v>
      </c>
      <c r="B4506">
        <v>106</v>
      </c>
      <c r="C4506">
        <v>171988</v>
      </c>
      <c r="D4506" t="s">
        <v>8886</v>
      </c>
      <c r="E4506" t="s">
        <v>13272</v>
      </c>
      <c r="F4506" t="s">
        <v>20</v>
      </c>
      <c r="G4506" t="s">
        <v>21</v>
      </c>
      <c r="H4506">
        <v>600000</v>
      </c>
      <c r="I4506">
        <v>2000</v>
      </c>
      <c r="J4506">
        <v>5.6</v>
      </c>
    </row>
    <row r="4507" spans="1:10" x14ac:dyDescent="0.3">
      <c r="A4507" t="s">
        <v>13274</v>
      </c>
      <c r="B4507">
        <v>103</v>
      </c>
      <c r="C4507">
        <v>23616</v>
      </c>
      <c r="D4507" t="s">
        <v>575</v>
      </c>
      <c r="E4507" t="s">
        <v>13277</v>
      </c>
      <c r="F4507" t="s">
        <v>20</v>
      </c>
      <c r="G4507" t="s">
        <v>21</v>
      </c>
      <c r="H4507">
        <v>600000</v>
      </c>
      <c r="I4507">
        <v>2007</v>
      </c>
      <c r="J4507">
        <v>5.6</v>
      </c>
    </row>
    <row r="4508" spans="1:10" x14ac:dyDescent="0.3">
      <c r="A4508" t="s">
        <v>13279</v>
      </c>
      <c r="B4508">
        <v>90</v>
      </c>
      <c r="C4508">
        <v>13493</v>
      </c>
      <c r="D4508" t="s">
        <v>2190</v>
      </c>
      <c r="E4508" t="s">
        <v>13280</v>
      </c>
      <c r="F4508" t="s">
        <v>20</v>
      </c>
      <c r="G4508" t="s">
        <v>21</v>
      </c>
      <c r="H4508">
        <v>600000</v>
      </c>
      <c r="I4508">
        <v>1998</v>
      </c>
      <c r="J4508">
        <v>6.6</v>
      </c>
    </row>
    <row r="4509" spans="1:10" x14ac:dyDescent="0.3">
      <c r="A4509" t="s">
        <v>13282</v>
      </c>
      <c r="B4509">
        <v>88</v>
      </c>
      <c r="C4509">
        <v>79043</v>
      </c>
      <c r="D4509" t="s">
        <v>1272</v>
      </c>
      <c r="E4509" t="s">
        <v>13284</v>
      </c>
      <c r="F4509" t="s">
        <v>20</v>
      </c>
      <c r="G4509" t="s">
        <v>21</v>
      </c>
      <c r="I4509">
        <v>2013</v>
      </c>
      <c r="J4509">
        <v>6.3</v>
      </c>
    </row>
    <row r="4510" spans="1:10" x14ac:dyDescent="0.3">
      <c r="A4510" t="s">
        <v>13286</v>
      </c>
      <c r="B4510">
        <v>105</v>
      </c>
      <c r="D4510" t="s">
        <v>43</v>
      </c>
      <c r="E4510" t="s">
        <v>13289</v>
      </c>
      <c r="F4510" t="s">
        <v>965</v>
      </c>
      <c r="G4510" t="s">
        <v>34</v>
      </c>
      <c r="H4510">
        <v>400000</v>
      </c>
      <c r="I4510">
        <v>2015</v>
      </c>
      <c r="J4510">
        <v>7.7</v>
      </c>
    </row>
    <row r="4511" spans="1:10" x14ac:dyDescent="0.3">
      <c r="A4511" t="s">
        <v>13291</v>
      </c>
      <c r="B4511">
        <v>115</v>
      </c>
      <c r="D4511" t="s">
        <v>43</v>
      </c>
      <c r="E4511" t="s">
        <v>13294</v>
      </c>
      <c r="F4511" t="s">
        <v>20</v>
      </c>
      <c r="G4511" t="s">
        <v>21</v>
      </c>
      <c r="H4511">
        <v>750000</v>
      </c>
      <c r="I4511">
        <v>2002</v>
      </c>
      <c r="J4511">
        <v>7</v>
      </c>
    </row>
    <row r="4512" spans="1:10" x14ac:dyDescent="0.3">
      <c r="A4512" t="s">
        <v>13296</v>
      </c>
      <c r="B4512">
        <v>90</v>
      </c>
      <c r="D4512" t="s">
        <v>622</v>
      </c>
      <c r="E4512" t="s">
        <v>13297</v>
      </c>
      <c r="F4512" t="s">
        <v>20</v>
      </c>
      <c r="G4512" t="s">
        <v>21</v>
      </c>
      <c r="H4512">
        <v>600000</v>
      </c>
      <c r="I4512">
        <v>2014</v>
      </c>
      <c r="J4512">
        <v>8</v>
      </c>
    </row>
    <row r="4513" spans="1:10" x14ac:dyDescent="0.3">
      <c r="A4513" t="s">
        <v>13299</v>
      </c>
      <c r="B4513">
        <v>102</v>
      </c>
      <c r="D4513" t="s">
        <v>1649</v>
      </c>
      <c r="E4513" t="s">
        <v>13301</v>
      </c>
      <c r="F4513" t="s">
        <v>965</v>
      </c>
      <c r="G4513" t="s">
        <v>966</v>
      </c>
      <c r="I4513">
        <v>2016</v>
      </c>
      <c r="J4513">
        <v>7.2</v>
      </c>
    </row>
    <row r="4514" spans="1:10" x14ac:dyDescent="0.3">
      <c r="A4514" t="s">
        <v>13303</v>
      </c>
      <c r="B4514">
        <v>98</v>
      </c>
      <c r="D4514" t="s">
        <v>6241</v>
      </c>
      <c r="E4514" t="s">
        <v>13304</v>
      </c>
      <c r="F4514" t="s">
        <v>20</v>
      </c>
      <c r="G4514" t="s">
        <v>21</v>
      </c>
      <c r="H4514">
        <v>600000</v>
      </c>
      <c r="I4514">
        <v>2013</v>
      </c>
      <c r="J4514">
        <v>4.5</v>
      </c>
    </row>
    <row r="4515" spans="1:10" x14ac:dyDescent="0.3">
      <c r="A4515" t="s">
        <v>3065</v>
      </c>
      <c r="B4515">
        <v>87</v>
      </c>
      <c r="C4515">
        <v>515005</v>
      </c>
      <c r="D4515" t="s">
        <v>3684</v>
      </c>
      <c r="E4515" t="s">
        <v>13308</v>
      </c>
      <c r="F4515" t="s">
        <v>20</v>
      </c>
      <c r="G4515" t="s">
        <v>34</v>
      </c>
      <c r="H4515">
        <v>560000</v>
      </c>
      <c r="I4515">
        <v>1964</v>
      </c>
      <c r="J4515">
        <v>7.7</v>
      </c>
    </row>
    <row r="4516" spans="1:10" x14ac:dyDescent="0.3">
      <c r="A4516" t="s">
        <v>13310</v>
      </c>
      <c r="B4516">
        <v>80</v>
      </c>
      <c r="C4516">
        <v>2245</v>
      </c>
      <c r="D4516" t="s">
        <v>43</v>
      </c>
      <c r="E4516" t="s">
        <v>13311</v>
      </c>
      <c r="F4516" t="s">
        <v>20</v>
      </c>
      <c r="G4516" t="s">
        <v>21</v>
      </c>
      <c r="H4516">
        <v>560000</v>
      </c>
      <c r="I4516">
        <v>2011</v>
      </c>
      <c r="J4516">
        <v>7.2</v>
      </c>
    </row>
    <row r="4517" spans="1:10" x14ac:dyDescent="0.3">
      <c r="A4517" t="s">
        <v>13312</v>
      </c>
      <c r="B4517">
        <v>88</v>
      </c>
      <c r="D4517" t="s">
        <v>146</v>
      </c>
      <c r="E4517" t="s">
        <v>13313</v>
      </c>
      <c r="F4517" t="s">
        <v>20</v>
      </c>
      <c r="G4517" t="s">
        <v>21</v>
      </c>
      <c r="H4517">
        <v>550000</v>
      </c>
      <c r="I4517">
        <v>1983</v>
      </c>
      <c r="J4517">
        <v>6.1</v>
      </c>
    </row>
    <row r="4518" spans="1:10" x14ac:dyDescent="0.3">
      <c r="A4518" t="s">
        <v>13314</v>
      </c>
      <c r="B4518">
        <v>83</v>
      </c>
      <c r="D4518" t="s">
        <v>1099</v>
      </c>
      <c r="E4518" t="s">
        <v>13317</v>
      </c>
      <c r="F4518" t="s">
        <v>13319</v>
      </c>
      <c r="G4518" t="s">
        <v>13320</v>
      </c>
      <c r="H4518">
        <v>500000</v>
      </c>
      <c r="I4518">
        <v>2015</v>
      </c>
      <c r="J4518">
        <v>6.4</v>
      </c>
    </row>
    <row r="4519" spans="1:10" x14ac:dyDescent="0.3">
      <c r="A4519" t="s">
        <v>10718</v>
      </c>
      <c r="B4519">
        <v>122</v>
      </c>
      <c r="C4519">
        <v>33451479</v>
      </c>
      <c r="D4519" t="s">
        <v>146</v>
      </c>
      <c r="E4519" t="s">
        <v>13323</v>
      </c>
      <c r="F4519" t="s">
        <v>20</v>
      </c>
      <c r="G4519" t="s">
        <v>21</v>
      </c>
      <c r="H4519">
        <v>500000</v>
      </c>
      <c r="I4519">
        <v>2008</v>
      </c>
      <c r="J4519">
        <v>6.5</v>
      </c>
    </row>
    <row r="4520" spans="1:10" x14ac:dyDescent="0.3">
      <c r="A4520" t="s">
        <v>13325</v>
      </c>
      <c r="B4520">
        <v>115</v>
      </c>
      <c r="D4520" t="s">
        <v>13327</v>
      </c>
      <c r="E4520" t="s">
        <v>13329</v>
      </c>
      <c r="F4520" t="s">
        <v>3497</v>
      </c>
      <c r="G4520" t="s">
        <v>3498</v>
      </c>
      <c r="H4520">
        <v>550000</v>
      </c>
      <c r="I4520">
        <v>2013</v>
      </c>
      <c r="J4520">
        <v>7</v>
      </c>
    </row>
    <row r="4521" spans="1:10" x14ac:dyDescent="0.3">
      <c r="A4521" t="s">
        <v>13331</v>
      </c>
      <c r="B4521">
        <v>86</v>
      </c>
      <c r="C4521">
        <v>39552600</v>
      </c>
      <c r="D4521" t="s">
        <v>13333</v>
      </c>
      <c r="E4521" t="s">
        <v>13335</v>
      </c>
      <c r="F4521" t="s">
        <v>20</v>
      </c>
      <c r="G4521" t="s">
        <v>21</v>
      </c>
      <c r="H4521">
        <v>500000</v>
      </c>
      <c r="I4521">
        <v>1974</v>
      </c>
      <c r="J4521">
        <v>6.1</v>
      </c>
    </row>
    <row r="4522" spans="1:10" x14ac:dyDescent="0.3">
      <c r="A4522" t="s">
        <v>11864</v>
      </c>
      <c r="B4522">
        <v>79</v>
      </c>
      <c r="C4522">
        <v>30500882</v>
      </c>
      <c r="D4522" t="s">
        <v>13338</v>
      </c>
      <c r="E4522" t="s">
        <v>13340</v>
      </c>
      <c r="F4522" t="s">
        <v>20</v>
      </c>
      <c r="G4522" t="s">
        <v>21</v>
      </c>
      <c r="H4522">
        <v>500000</v>
      </c>
      <c r="I4522">
        <v>2003</v>
      </c>
      <c r="J4522">
        <v>5.7</v>
      </c>
    </row>
    <row r="4523" spans="1:10" x14ac:dyDescent="0.3">
      <c r="A4523" t="s">
        <v>2357</v>
      </c>
      <c r="B4523">
        <v>87</v>
      </c>
      <c r="D4523" t="s">
        <v>1099</v>
      </c>
      <c r="E4523" t="s">
        <v>13342</v>
      </c>
      <c r="F4523" t="s">
        <v>20</v>
      </c>
      <c r="G4523" t="s">
        <v>21</v>
      </c>
      <c r="I4523">
        <v>2011</v>
      </c>
      <c r="J4523">
        <v>5.4</v>
      </c>
    </row>
    <row r="4524" spans="1:10" x14ac:dyDescent="0.3">
      <c r="A4524" t="s">
        <v>13344</v>
      </c>
      <c r="B4524">
        <v>97</v>
      </c>
      <c r="C4524">
        <v>17000000</v>
      </c>
      <c r="D4524" t="s">
        <v>6131</v>
      </c>
      <c r="E4524" t="s">
        <v>13346</v>
      </c>
      <c r="F4524" t="s">
        <v>20</v>
      </c>
      <c r="G4524" t="s">
        <v>21</v>
      </c>
      <c r="H4524">
        <v>500000</v>
      </c>
      <c r="I4524">
        <v>1977</v>
      </c>
      <c r="J4524">
        <v>5.9</v>
      </c>
    </row>
    <row r="4525" spans="1:10" x14ac:dyDescent="0.3">
      <c r="A4525" t="s">
        <v>13348</v>
      </c>
      <c r="B4525">
        <v>105</v>
      </c>
      <c r="C4525">
        <v>8044906</v>
      </c>
      <c r="D4525" t="s">
        <v>13350</v>
      </c>
      <c r="E4525" t="s">
        <v>13352</v>
      </c>
      <c r="F4525" t="s">
        <v>20</v>
      </c>
      <c r="G4525" t="s">
        <v>21</v>
      </c>
      <c r="I4525">
        <v>2005</v>
      </c>
      <c r="J4525">
        <v>7.5</v>
      </c>
    </row>
    <row r="4526" spans="1:10" x14ac:dyDescent="0.3">
      <c r="A4526" t="s">
        <v>295</v>
      </c>
      <c r="B4526">
        <v>89</v>
      </c>
      <c r="C4526">
        <v>5739376</v>
      </c>
      <c r="D4526" t="s">
        <v>1649</v>
      </c>
      <c r="E4526" t="s">
        <v>13354</v>
      </c>
      <c r="F4526" t="s">
        <v>20</v>
      </c>
      <c r="G4526" t="s">
        <v>21</v>
      </c>
      <c r="H4526">
        <v>500000</v>
      </c>
      <c r="I4526">
        <v>2003</v>
      </c>
      <c r="J4526">
        <v>7.7</v>
      </c>
    </row>
    <row r="4527" spans="1:10" x14ac:dyDescent="0.3">
      <c r="A4527" t="s">
        <v>13355</v>
      </c>
      <c r="B4527">
        <v>120</v>
      </c>
      <c r="C4527">
        <v>3773863</v>
      </c>
      <c r="D4527" t="s">
        <v>2190</v>
      </c>
      <c r="E4527" t="s">
        <v>13356</v>
      </c>
      <c r="F4527" t="s">
        <v>20</v>
      </c>
      <c r="G4527" t="s">
        <v>21</v>
      </c>
      <c r="H4527">
        <v>1000000</v>
      </c>
      <c r="I4527">
        <v>2009</v>
      </c>
      <c r="J4527">
        <v>7.1</v>
      </c>
    </row>
    <row r="4528" spans="1:10" x14ac:dyDescent="0.3">
      <c r="A4528" t="s">
        <v>13357</v>
      </c>
      <c r="B4528">
        <v>94</v>
      </c>
      <c r="C4528">
        <v>3117666</v>
      </c>
      <c r="D4528" t="s">
        <v>43</v>
      </c>
      <c r="E4528" t="s">
        <v>13359</v>
      </c>
      <c r="F4528" t="s">
        <v>20</v>
      </c>
      <c r="G4528" t="s">
        <v>21</v>
      </c>
      <c r="I4528">
        <v>2006</v>
      </c>
      <c r="J4528">
        <v>7.4</v>
      </c>
    </row>
    <row r="4529" spans="1:10" x14ac:dyDescent="0.3">
      <c r="A4529" t="s">
        <v>13361</v>
      </c>
      <c r="B4529">
        <v>108</v>
      </c>
      <c r="C4529">
        <v>2047570</v>
      </c>
      <c r="D4529" t="s">
        <v>13363</v>
      </c>
      <c r="E4529" t="s">
        <v>13365</v>
      </c>
      <c r="F4529" t="s">
        <v>20</v>
      </c>
      <c r="G4529" t="s">
        <v>21</v>
      </c>
      <c r="H4529">
        <v>500000</v>
      </c>
      <c r="I4529">
        <v>1999</v>
      </c>
      <c r="J4529">
        <v>7.6</v>
      </c>
    </row>
    <row r="4530" spans="1:10" x14ac:dyDescent="0.3">
      <c r="A4530" t="s">
        <v>13367</v>
      </c>
      <c r="B4530">
        <v>102</v>
      </c>
      <c r="C4530">
        <v>1250798</v>
      </c>
      <c r="D4530" t="s">
        <v>936</v>
      </c>
      <c r="E4530" t="s">
        <v>13369</v>
      </c>
      <c r="F4530" t="s">
        <v>20</v>
      </c>
      <c r="G4530" t="s">
        <v>21</v>
      </c>
      <c r="H4530">
        <v>500000</v>
      </c>
      <c r="I4530">
        <v>2002</v>
      </c>
      <c r="J4530">
        <v>6.4</v>
      </c>
    </row>
    <row r="4531" spans="1:10" x14ac:dyDescent="0.3">
      <c r="A4531" t="s">
        <v>13371</v>
      </c>
      <c r="B4531">
        <v>83</v>
      </c>
      <c r="C4531">
        <v>1127331</v>
      </c>
      <c r="D4531" t="s">
        <v>2190</v>
      </c>
      <c r="E4531" t="s">
        <v>13374</v>
      </c>
      <c r="F4531" t="s">
        <v>6633</v>
      </c>
      <c r="G4531" t="s">
        <v>13376</v>
      </c>
      <c r="H4531">
        <v>46000</v>
      </c>
      <c r="I4531">
        <v>2003</v>
      </c>
      <c r="J4531">
        <v>7.4</v>
      </c>
    </row>
    <row r="4532" spans="1:10" x14ac:dyDescent="0.3">
      <c r="A4532" t="s">
        <v>13377</v>
      </c>
      <c r="B4532">
        <v>93</v>
      </c>
      <c r="C4532">
        <v>906666</v>
      </c>
      <c r="D4532" t="s">
        <v>43</v>
      </c>
      <c r="E4532" t="s">
        <v>13379</v>
      </c>
      <c r="F4532" t="s">
        <v>20</v>
      </c>
      <c r="G4532" t="s">
        <v>21</v>
      </c>
      <c r="H4532">
        <v>500000</v>
      </c>
      <c r="I4532">
        <v>2011</v>
      </c>
      <c r="J4532">
        <v>6.8</v>
      </c>
    </row>
    <row r="4533" spans="1:10" x14ac:dyDescent="0.3">
      <c r="A4533" t="s">
        <v>13381</v>
      </c>
      <c r="B4533">
        <v>86</v>
      </c>
      <c r="C4533">
        <v>1114943</v>
      </c>
      <c r="D4533" t="s">
        <v>3846</v>
      </c>
      <c r="E4533" t="s">
        <v>13383</v>
      </c>
      <c r="F4533" t="s">
        <v>20</v>
      </c>
      <c r="G4533" t="s">
        <v>21</v>
      </c>
      <c r="H4533">
        <v>500000</v>
      </c>
      <c r="I4533">
        <v>2000</v>
      </c>
      <c r="J4533">
        <v>6.5</v>
      </c>
    </row>
    <row r="4534" spans="1:10" x14ac:dyDescent="0.3">
      <c r="A4534" t="s">
        <v>13367</v>
      </c>
      <c r="B4534">
        <v>101</v>
      </c>
      <c r="C4534">
        <v>1111615</v>
      </c>
      <c r="D4534" t="s">
        <v>8368</v>
      </c>
      <c r="E4534" t="s">
        <v>13386</v>
      </c>
      <c r="F4534" t="s">
        <v>20</v>
      </c>
      <c r="G4534" t="s">
        <v>21</v>
      </c>
      <c r="H4534">
        <v>500000</v>
      </c>
      <c r="I4534">
        <v>2003</v>
      </c>
      <c r="J4534">
        <v>6</v>
      </c>
    </row>
    <row r="4535" spans="1:10" x14ac:dyDescent="0.3">
      <c r="A4535" t="s">
        <v>8134</v>
      </c>
      <c r="B4535">
        <v>111</v>
      </c>
      <c r="C4535">
        <v>985341</v>
      </c>
      <c r="D4535" t="s">
        <v>2190</v>
      </c>
      <c r="E4535" t="s">
        <v>13389</v>
      </c>
      <c r="F4535" t="s">
        <v>20</v>
      </c>
      <c r="G4535" t="s">
        <v>21</v>
      </c>
      <c r="H4535">
        <v>500000</v>
      </c>
      <c r="I4535">
        <v>1999</v>
      </c>
      <c r="J4535">
        <v>7.3</v>
      </c>
    </row>
    <row r="4536" spans="1:10" x14ac:dyDescent="0.3">
      <c r="A4536" t="s">
        <v>13390</v>
      </c>
      <c r="B4536">
        <v>90</v>
      </c>
      <c r="C4536">
        <v>603943</v>
      </c>
      <c r="D4536" t="s">
        <v>1272</v>
      </c>
      <c r="E4536" t="s">
        <v>13391</v>
      </c>
      <c r="F4536" t="s">
        <v>20</v>
      </c>
      <c r="G4536" t="s">
        <v>21</v>
      </c>
      <c r="H4536">
        <v>500000</v>
      </c>
      <c r="I4536">
        <v>2004</v>
      </c>
      <c r="J4536">
        <v>7.3</v>
      </c>
    </row>
    <row r="4537" spans="1:10" x14ac:dyDescent="0.3">
      <c r="A4537" t="s">
        <v>10542</v>
      </c>
      <c r="B4537">
        <v>86</v>
      </c>
      <c r="C4537">
        <v>334041</v>
      </c>
      <c r="D4537" t="s">
        <v>3043</v>
      </c>
      <c r="E4537" t="s">
        <v>13392</v>
      </c>
      <c r="F4537" t="s">
        <v>20</v>
      </c>
      <c r="G4537" t="s">
        <v>21</v>
      </c>
      <c r="H4537">
        <v>500000</v>
      </c>
      <c r="I4537">
        <v>1997</v>
      </c>
      <c r="J4537">
        <v>6.5</v>
      </c>
    </row>
    <row r="4538" spans="1:10" x14ac:dyDescent="0.3">
      <c r="A4538" t="s">
        <v>13393</v>
      </c>
      <c r="B4538">
        <v>98</v>
      </c>
      <c r="C4538">
        <v>295468</v>
      </c>
      <c r="D4538" t="s">
        <v>1106</v>
      </c>
      <c r="E4538" t="s">
        <v>13394</v>
      </c>
      <c r="F4538" t="s">
        <v>20</v>
      </c>
      <c r="G4538" t="s">
        <v>21</v>
      </c>
      <c r="H4538">
        <v>500000</v>
      </c>
      <c r="I4538">
        <v>2001</v>
      </c>
      <c r="J4538">
        <v>6</v>
      </c>
    </row>
    <row r="4539" spans="1:10" x14ac:dyDescent="0.3">
      <c r="A4539" t="s">
        <v>13395</v>
      </c>
      <c r="B4539">
        <v>91</v>
      </c>
      <c r="C4539">
        <v>243347</v>
      </c>
      <c r="D4539" t="s">
        <v>1392</v>
      </c>
      <c r="E4539" t="s">
        <v>13396</v>
      </c>
      <c r="F4539" t="s">
        <v>20</v>
      </c>
      <c r="G4539" t="s">
        <v>21</v>
      </c>
      <c r="H4539">
        <v>500000</v>
      </c>
      <c r="I4539">
        <v>2002</v>
      </c>
      <c r="J4539">
        <v>5.3</v>
      </c>
    </row>
    <row r="4540" spans="1:10" x14ac:dyDescent="0.3">
      <c r="A4540" t="s">
        <v>186</v>
      </c>
      <c r="B4540">
        <v>91</v>
      </c>
      <c r="C4540">
        <v>154077</v>
      </c>
      <c r="D4540" t="s">
        <v>1649</v>
      </c>
      <c r="E4540" t="s">
        <v>13397</v>
      </c>
      <c r="F4540" t="s">
        <v>20</v>
      </c>
      <c r="G4540" t="s">
        <v>21</v>
      </c>
      <c r="H4540">
        <v>500000</v>
      </c>
      <c r="I4540">
        <v>2005</v>
      </c>
      <c r="J4540">
        <v>6.6</v>
      </c>
    </row>
    <row r="4541" spans="1:10" x14ac:dyDescent="0.3">
      <c r="A4541" t="s">
        <v>13398</v>
      </c>
      <c r="B4541">
        <v>90</v>
      </c>
      <c r="C4541">
        <v>342936</v>
      </c>
      <c r="D4541" t="s">
        <v>936</v>
      </c>
      <c r="E4541" t="s">
        <v>13399</v>
      </c>
      <c r="F4541" t="s">
        <v>20</v>
      </c>
      <c r="G4541" t="s">
        <v>21</v>
      </c>
      <c r="I4541">
        <v>2013</v>
      </c>
      <c r="J4541">
        <v>6.1</v>
      </c>
    </row>
    <row r="4542" spans="1:10" x14ac:dyDescent="0.3">
      <c r="A4542" t="s">
        <v>13400</v>
      </c>
      <c r="B4542">
        <v>88</v>
      </c>
      <c r="C4542">
        <v>151389</v>
      </c>
      <c r="D4542" t="s">
        <v>43</v>
      </c>
      <c r="E4542" t="s">
        <v>13402</v>
      </c>
      <c r="F4542" t="s">
        <v>20</v>
      </c>
      <c r="G4542" t="s">
        <v>21</v>
      </c>
      <c r="H4542">
        <v>500000</v>
      </c>
      <c r="I4542">
        <v>2012</v>
      </c>
      <c r="J4542">
        <v>7.1</v>
      </c>
    </row>
    <row r="4543" spans="1:10" x14ac:dyDescent="0.3">
      <c r="A4543" t="s">
        <v>8518</v>
      </c>
      <c r="B4543">
        <v>202</v>
      </c>
      <c r="C4543">
        <v>269061</v>
      </c>
      <c r="D4543" t="s">
        <v>688</v>
      </c>
      <c r="E4543" t="s">
        <v>13406</v>
      </c>
      <c r="F4543" t="s">
        <v>460</v>
      </c>
      <c r="G4543" t="s">
        <v>461</v>
      </c>
      <c r="H4543">
        <v>2000000</v>
      </c>
      <c r="I4543">
        <v>1954</v>
      </c>
      <c r="J4543">
        <v>8.6999999999999993</v>
      </c>
    </row>
    <row r="4544" spans="1:10" x14ac:dyDescent="0.3">
      <c r="A4544" t="s">
        <v>13408</v>
      </c>
      <c r="B4544">
        <v>89</v>
      </c>
      <c r="C4544">
        <v>133778</v>
      </c>
      <c r="D4544" t="s">
        <v>9691</v>
      </c>
      <c r="E4544" t="s">
        <v>13411</v>
      </c>
      <c r="F4544" t="s">
        <v>20</v>
      </c>
      <c r="G4544" t="s">
        <v>21</v>
      </c>
      <c r="H4544">
        <v>500000</v>
      </c>
      <c r="I4544">
        <v>2012</v>
      </c>
      <c r="J4544">
        <v>8.4</v>
      </c>
    </row>
    <row r="4545" spans="1:10" x14ac:dyDescent="0.3">
      <c r="A4545" t="s">
        <v>13413</v>
      </c>
      <c r="B4545">
        <v>97</v>
      </c>
      <c r="D4545" t="s">
        <v>4042</v>
      </c>
      <c r="E4545" t="s">
        <v>13415</v>
      </c>
      <c r="F4545" t="s">
        <v>20</v>
      </c>
      <c r="G4545" t="s">
        <v>5297</v>
      </c>
      <c r="H4545">
        <v>500000</v>
      </c>
      <c r="I4545">
        <v>1991</v>
      </c>
      <c r="J4545">
        <v>5.8</v>
      </c>
    </row>
    <row r="4546" spans="1:10" x14ac:dyDescent="0.3">
      <c r="A4546" t="s">
        <v>277</v>
      </c>
      <c r="B4546">
        <v>84</v>
      </c>
      <c r="C4546">
        <v>52850</v>
      </c>
      <c r="D4546" t="s">
        <v>1099</v>
      </c>
      <c r="E4546" t="s">
        <v>13418</v>
      </c>
      <c r="F4546" t="s">
        <v>20</v>
      </c>
      <c r="G4546" t="s">
        <v>21</v>
      </c>
      <c r="H4546">
        <v>500000</v>
      </c>
      <c r="I4546">
        <v>2007</v>
      </c>
      <c r="J4546">
        <v>6.2</v>
      </c>
    </row>
    <row r="4547" spans="1:10" x14ac:dyDescent="0.3">
      <c r="A4547" t="s">
        <v>13420</v>
      </c>
      <c r="B4547">
        <v>82</v>
      </c>
      <c r="C4547">
        <v>98017</v>
      </c>
      <c r="D4547" t="s">
        <v>595</v>
      </c>
      <c r="E4547" t="s">
        <v>13421</v>
      </c>
      <c r="F4547" t="s">
        <v>20</v>
      </c>
      <c r="G4547" t="s">
        <v>966</v>
      </c>
      <c r="H4547">
        <v>500000</v>
      </c>
      <c r="I4547">
        <v>2010</v>
      </c>
      <c r="J4547">
        <v>5.8</v>
      </c>
    </row>
    <row r="4548" spans="1:10" x14ac:dyDescent="0.3">
      <c r="A4548" t="s">
        <v>13077</v>
      </c>
      <c r="B4548">
        <v>100</v>
      </c>
      <c r="C4548">
        <v>31937</v>
      </c>
      <c r="D4548" t="s">
        <v>1106</v>
      </c>
      <c r="E4548" t="s">
        <v>13425</v>
      </c>
      <c r="F4548" t="s">
        <v>20</v>
      </c>
      <c r="G4548" t="s">
        <v>21</v>
      </c>
      <c r="H4548">
        <v>500000</v>
      </c>
      <c r="I4548">
        <v>2007</v>
      </c>
      <c r="J4548">
        <v>5.7</v>
      </c>
    </row>
    <row r="4549" spans="1:10" x14ac:dyDescent="0.3">
      <c r="A4549" t="s">
        <v>13427</v>
      </c>
      <c r="B4549">
        <v>112</v>
      </c>
      <c r="C4549">
        <v>13134</v>
      </c>
      <c r="D4549" t="s">
        <v>2423</v>
      </c>
      <c r="E4549" t="s">
        <v>13428</v>
      </c>
      <c r="F4549" t="s">
        <v>20</v>
      </c>
      <c r="G4549" t="s">
        <v>21</v>
      </c>
      <c r="H4549">
        <v>500000</v>
      </c>
      <c r="I4549">
        <v>2002</v>
      </c>
      <c r="J4549">
        <v>6.1</v>
      </c>
    </row>
    <row r="4550" spans="1:10" x14ac:dyDescent="0.3">
      <c r="A4550" t="s">
        <v>13430</v>
      </c>
      <c r="B4550">
        <v>94</v>
      </c>
      <c r="C4550">
        <v>237301</v>
      </c>
      <c r="D4550" t="s">
        <v>1740</v>
      </c>
      <c r="E4550" t="s">
        <v>13431</v>
      </c>
      <c r="F4550" t="s">
        <v>20</v>
      </c>
      <c r="G4550" t="s">
        <v>34</v>
      </c>
      <c r="H4550">
        <v>500000</v>
      </c>
      <c r="I4550">
        <v>2010</v>
      </c>
      <c r="J4550">
        <v>6.4</v>
      </c>
    </row>
    <row r="4551" spans="1:10" x14ac:dyDescent="0.3">
      <c r="A4551" t="s">
        <v>13433</v>
      </c>
      <c r="B4551">
        <v>87</v>
      </c>
      <c r="D4551" t="s">
        <v>2190</v>
      </c>
      <c r="E4551" t="s">
        <v>13434</v>
      </c>
      <c r="F4551" t="s">
        <v>20</v>
      </c>
      <c r="G4551" t="s">
        <v>21</v>
      </c>
      <c r="I4551">
        <v>2005</v>
      </c>
      <c r="J4551">
        <v>5</v>
      </c>
    </row>
    <row r="4552" spans="1:10" x14ac:dyDescent="0.3">
      <c r="A4552" t="s">
        <v>13435</v>
      </c>
      <c r="B4552">
        <v>91</v>
      </c>
      <c r="C4552">
        <v>12055</v>
      </c>
      <c r="D4552" t="s">
        <v>1099</v>
      </c>
      <c r="E4552" t="s">
        <v>13437</v>
      </c>
      <c r="F4552" t="s">
        <v>20</v>
      </c>
      <c r="G4552" t="s">
        <v>21</v>
      </c>
      <c r="H4552">
        <v>500000</v>
      </c>
      <c r="I4552">
        <v>2007</v>
      </c>
      <c r="J4552">
        <v>6.5</v>
      </c>
    </row>
    <row r="4553" spans="1:10" x14ac:dyDescent="0.3">
      <c r="A4553" t="s">
        <v>13439</v>
      </c>
      <c r="B4553">
        <v>87</v>
      </c>
      <c r="C4553">
        <v>1332</v>
      </c>
      <c r="D4553" t="s">
        <v>4639</v>
      </c>
      <c r="E4553" t="s">
        <v>13440</v>
      </c>
      <c r="F4553" t="s">
        <v>20</v>
      </c>
      <c r="G4553" t="s">
        <v>21</v>
      </c>
      <c r="H4553">
        <v>500000</v>
      </c>
      <c r="I4553">
        <v>2012</v>
      </c>
      <c r="J4553">
        <v>4.5999999999999996</v>
      </c>
    </row>
    <row r="4554" spans="1:10" x14ac:dyDescent="0.3">
      <c r="A4554" t="s">
        <v>11621</v>
      </c>
      <c r="B4554">
        <v>98</v>
      </c>
      <c r="D4554" t="s">
        <v>678</v>
      </c>
      <c r="E4554" t="s">
        <v>13442</v>
      </c>
      <c r="F4554" t="s">
        <v>1279</v>
      </c>
      <c r="G4554" t="s">
        <v>601</v>
      </c>
      <c r="H4554">
        <v>3000000</v>
      </c>
      <c r="I4554">
        <v>2006</v>
      </c>
      <c r="J4554">
        <v>7.7</v>
      </c>
    </row>
    <row r="4555" spans="1:10" x14ac:dyDescent="0.3">
      <c r="A4555" t="s">
        <v>13444</v>
      </c>
      <c r="B4555">
        <v>95</v>
      </c>
      <c r="D4555" t="s">
        <v>12763</v>
      </c>
      <c r="E4555" t="s">
        <v>13447</v>
      </c>
      <c r="F4555" t="s">
        <v>20</v>
      </c>
      <c r="G4555" t="s">
        <v>34</v>
      </c>
      <c r="H4555">
        <v>500000</v>
      </c>
      <c r="I4555">
        <v>2006</v>
      </c>
      <c r="J4555">
        <v>7.3</v>
      </c>
    </row>
    <row r="4556" spans="1:10" x14ac:dyDescent="0.3">
      <c r="A4556" t="s">
        <v>85</v>
      </c>
      <c r="B4556">
        <v>87</v>
      </c>
      <c r="D4556" t="s">
        <v>2190</v>
      </c>
      <c r="E4556" t="s">
        <v>13449</v>
      </c>
      <c r="F4556" t="s">
        <v>20</v>
      </c>
      <c r="G4556" t="s">
        <v>21</v>
      </c>
      <c r="H4556">
        <v>100000</v>
      </c>
      <c r="I4556">
        <v>2000</v>
      </c>
      <c r="J4556">
        <v>6.6</v>
      </c>
    </row>
    <row r="4557" spans="1:10" x14ac:dyDescent="0.3">
      <c r="A4557" t="s">
        <v>3344</v>
      </c>
      <c r="B4557">
        <v>102</v>
      </c>
      <c r="C4557">
        <v>316842</v>
      </c>
      <c r="D4557" t="s">
        <v>2588</v>
      </c>
      <c r="E4557" t="s">
        <v>13450</v>
      </c>
      <c r="F4557" t="s">
        <v>20</v>
      </c>
      <c r="G4557" t="s">
        <v>21</v>
      </c>
      <c r="I4557">
        <v>2014</v>
      </c>
      <c r="J4557">
        <v>6.4</v>
      </c>
    </row>
    <row r="4558" spans="1:10" x14ac:dyDescent="0.3">
      <c r="A4558" t="s">
        <v>13452</v>
      </c>
      <c r="B4558">
        <v>127</v>
      </c>
      <c r="D4558" t="s">
        <v>6241</v>
      </c>
      <c r="E4558" t="s">
        <v>13454</v>
      </c>
      <c r="F4558" t="s">
        <v>20</v>
      </c>
      <c r="G4558" t="s">
        <v>21</v>
      </c>
      <c r="H4558">
        <v>500000</v>
      </c>
      <c r="I4558">
        <v>2005</v>
      </c>
      <c r="J4558">
        <v>5.8</v>
      </c>
    </row>
    <row r="4559" spans="1:10" x14ac:dyDescent="0.3">
      <c r="A4559" t="s">
        <v>13291</v>
      </c>
      <c r="B4559">
        <v>96</v>
      </c>
      <c r="D4559" t="s">
        <v>43</v>
      </c>
      <c r="E4559" t="s">
        <v>13458</v>
      </c>
      <c r="F4559" t="s">
        <v>20</v>
      </c>
      <c r="G4559" t="s">
        <v>21</v>
      </c>
      <c r="H4559">
        <v>500000</v>
      </c>
      <c r="I4559">
        <v>2014</v>
      </c>
      <c r="J4559">
        <v>7.2</v>
      </c>
    </row>
    <row r="4560" spans="1:10" x14ac:dyDescent="0.3">
      <c r="A4560" t="s">
        <v>9550</v>
      </c>
      <c r="B4560">
        <v>103</v>
      </c>
      <c r="D4560" t="s">
        <v>146</v>
      </c>
      <c r="E4560" t="s">
        <v>13460</v>
      </c>
      <c r="F4560" t="s">
        <v>20</v>
      </c>
      <c r="G4560" t="s">
        <v>34</v>
      </c>
      <c r="I4560">
        <v>2012</v>
      </c>
      <c r="J4560">
        <v>7.2</v>
      </c>
    </row>
    <row r="4561" spans="1:10" x14ac:dyDescent="0.3">
      <c r="A4561" t="s">
        <v>13461</v>
      </c>
      <c r="B4561">
        <v>104</v>
      </c>
      <c r="D4561" t="s">
        <v>4639</v>
      </c>
      <c r="E4561" t="s">
        <v>13464</v>
      </c>
      <c r="F4561" t="s">
        <v>20</v>
      </c>
      <c r="G4561" t="s">
        <v>21</v>
      </c>
      <c r="H4561">
        <v>500000</v>
      </c>
      <c r="I4561">
        <v>2012</v>
      </c>
      <c r="J4561">
        <v>3.5</v>
      </c>
    </row>
    <row r="4562" spans="1:10" x14ac:dyDescent="0.3">
      <c r="A4562" t="s">
        <v>13466</v>
      </c>
      <c r="B4562">
        <v>90</v>
      </c>
      <c r="D4562" t="s">
        <v>13467</v>
      </c>
      <c r="E4562" t="s">
        <v>13468</v>
      </c>
      <c r="F4562" t="s">
        <v>20</v>
      </c>
      <c r="G4562" t="s">
        <v>21</v>
      </c>
      <c r="I4562">
        <v>2015</v>
      </c>
      <c r="J4562">
        <v>7.5</v>
      </c>
    </row>
    <row r="4563" spans="1:10" x14ac:dyDescent="0.3">
      <c r="A4563" t="s">
        <v>13469</v>
      </c>
      <c r="B4563">
        <v>122</v>
      </c>
      <c r="D4563" t="s">
        <v>772</v>
      </c>
      <c r="E4563" t="s">
        <v>13471</v>
      </c>
      <c r="F4563" t="s">
        <v>20</v>
      </c>
      <c r="G4563" t="s">
        <v>21</v>
      </c>
      <c r="I4563">
        <v>2015</v>
      </c>
      <c r="J4563">
        <v>2.2000000000000002</v>
      </c>
    </row>
    <row r="4564" spans="1:10" x14ac:dyDescent="0.3">
      <c r="A4564" t="s">
        <v>13473</v>
      </c>
      <c r="B4564">
        <v>90</v>
      </c>
      <c r="D4564" t="s">
        <v>575</v>
      </c>
      <c r="E4564" t="s">
        <v>13474</v>
      </c>
      <c r="F4564" t="s">
        <v>20</v>
      </c>
      <c r="G4564" t="s">
        <v>21</v>
      </c>
      <c r="H4564">
        <v>500000</v>
      </c>
      <c r="I4564">
        <v>2011</v>
      </c>
      <c r="J4564">
        <v>6.6</v>
      </c>
    </row>
    <row r="4565" spans="1:10" x14ac:dyDescent="0.3">
      <c r="A4565" t="s">
        <v>13476</v>
      </c>
      <c r="B4565">
        <v>101</v>
      </c>
      <c r="D4565" t="s">
        <v>1272</v>
      </c>
      <c r="E4565" t="s">
        <v>13478</v>
      </c>
      <c r="F4565" t="s">
        <v>1800</v>
      </c>
      <c r="G4565" t="s">
        <v>13480</v>
      </c>
      <c r="H4565">
        <v>500000</v>
      </c>
      <c r="I4565">
        <v>2012</v>
      </c>
      <c r="J4565">
        <v>6.9</v>
      </c>
    </row>
    <row r="4566" spans="1:10" x14ac:dyDescent="0.3">
      <c r="A4566" t="s">
        <v>13481</v>
      </c>
      <c r="B4566">
        <v>94</v>
      </c>
      <c r="D4566" t="s">
        <v>13482</v>
      </c>
      <c r="E4566" t="s">
        <v>13483</v>
      </c>
      <c r="F4566" t="s">
        <v>20</v>
      </c>
      <c r="G4566" t="s">
        <v>21</v>
      </c>
      <c r="H4566">
        <v>150000</v>
      </c>
      <c r="I4566">
        <v>2016</v>
      </c>
      <c r="J4566">
        <v>4</v>
      </c>
    </row>
    <row r="4567" spans="1:10" x14ac:dyDescent="0.3">
      <c r="A4567" t="s">
        <v>8705</v>
      </c>
      <c r="B4567">
        <v>97</v>
      </c>
      <c r="D4567" t="s">
        <v>13485</v>
      </c>
      <c r="E4567" t="s">
        <v>13486</v>
      </c>
      <c r="F4567" t="s">
        <v>20</v>
      </c>
      <c r="G4567" t="s">
        <v>21</v>
      </c>
      <c r="H4567">
        <v>500000</v>
      </c>
      <c r="I4567">
        <v>2016</v>
      </c>
      <c r="J4567">
        <v>7.4</v>
      </c>
    </row>
    <row r="4568" spans="1:10" x14ac:dyDescent="0.3">
      <c r="A4568" t="s">
        <v>13488</v>
      </c>
      <c r="B4568">
        <v>90</v>
      </c>
      <c r="D4568" t="s">
        <v>13490</v>
      </c>
      <c r="E4568" t="s">
        <v>13492</v>
      </c>
      <c r="F4568" t="s">
        <v>20</v>
      </c>
      <c r="G4568" t="s">
        <v>21</v>
      </c>
      <c r="I4568">
        <v>2014</v>
      </c>
      <c r="J4568">
        <v>8.3000000000000007</v>
      </c>
    </row>
    <row r="4569" spans="1:10" x14ac:dyDescent="0.3">
      <c r="A4569" t="s">
        <v>13494</v>
      </c>
      <c r="B4569">
        <v>108</v>
      </c>
      <c r="D4569" t="s">
        <v>10608</v>
      </c>
      <c r="E4569" t="s">
        <v>13496</v>
      </c>
      <c r="F4569" t="s">
        <v>20</v>
      </c>
      <c r="G4569" t="s">
        <v>21</v>
      </c>
      <c r="H4569">
        <v>500000</v>
      </c>
      <c r="I4569">
        <v>2016</v>
      </c>
      <c r="J4569">
        <v>5.7</v>
      </c>
    </row>
    <row r="4570" spans="1:10" x14ac:dyDescent="0.3">
      <c r="A4570" t="s">
        <v>13498</v>
      </c>
      <c r="B4570">
        <v>82</v>
      </c>
      <c r="C4570">
        <v>21199</v>
      </c>
      <c r="D4570" t="s">
        <v>13500</v>
      </c>
      <c r="E4570" t="s">
        <v>13502</v>
      </c>
      <c r="F4570" t="s">
        <v>20</v>
      </c>
      <c r="G4570" t="s">
        <v>21</v>
      </c>
      <c r="H4570">
        <v>500000</v>
      </c>
      <c r="I4570">
        <v>2014</v>
      </c>
      <c r="J4570">
        <v>6.8</v>
      </c>
    </row>
    <row r="4571" spans="1:10" x14ac:dyDescent="0.3">
      <c r="A4571" t="s">
        <v>13504</v>
      </c>
      <c r="B4571">
        <v>84</v>
      </c>
      <c r="D4571" t="s">
        <v>10608</v>
      </c>
      <c r="E4571" t="s">
        <v>13507</v>
      </c>
      <c r="F4571" t="s">
        <v>20</v>
      </c>
      <c r="G4571" t="s">
        <v>21</v>
      </c>
      <c r="H4571">
        <v>500000</v>
      </c>
      <c r="I4571">
        <v>2016</v>
      </c>
      <c r="J4571">
        <v>5.2</v>
      </c>
    </row>
    <row r="4572" spans="1:10" x14ac:dyDescent="0.3">
      <c r="A4572" t="s">
        <v>11834</v>
      </c>
      <c r="B4572">
        <v>91</v>
      </c>
      <c r="D4572" t="s">
        <v>11836</v>
      </c>
      <c r="E4572" t="s">
        <v>13510</v>
      </c>
      <c r="F4572" t="s">
        <v>20</v>
      </c>
      <c r="G4572" t="s">
        <v>21</v>
      </c>
      <c r="H4572">
        <v>475000</v>
      </c>
      <c r="I4572">
        <v>1984</v>
      </c>
      <c r="J4572">
        <v>6.2</v>
      </c>
    </row>
    <row r="4573" spans="1:10" x14ac:dyDescent="0.3">
      <c r="A4573" t="s">
        <v>9454</v>
      </c>
      <c r="B4573">
        <v>91</v>
      </c>
      <c r="C4573">
        <v>2712293</v>
      </c>
      <c r="D4573" t="s">
        <v>1272</v>
      </c>
      <c r="E4573" t="s">
        <v>13513</v>
      </c>
      <c r="F4573" t="s">
        <v>20</v>
      </c>
      <c r="G4573" t="s">
        <v>21</v>
      </c>
      <c r="H4573">
        <v>450000</v>
      </c>
      <c r="I4573">
        <v>1991</v>
      </c>
      <c r="J4573">
        <v>5.9</v>
      </c>
    </row>
    <row r="4574" spans="1:10" x14ac:dyDescent="0.3">
      <c r="A4574" t="s">
        <v>771</v>
      </c>
      <c r="B4574">
        <v>107</v>
      </c>
      <c r="C4574">
        <v>768045</v>
      </c>
      <c r="D4574" t="s">
        <v>1290</v>
      </c>
      <c r="E4574" t="s">
        <v>13515</v>
      </c>
      <c r="F4574" t="s">
        <v>20</v>
      </c>
      <c r="G4574" t="s">
        <v>34</v>
      </c>
      <c r="H4574">
        <v>2000000</v>
      </c>
      <c r="I4574">
        <v>2002</v>
      </c>
      <c r="J4574">
        <v>7.7</v>
      </c>
    </row>
    <row r="4575" spans="1:10" x14ac:dyDescent="0.3">
      <c r="A4575" t="s">
        <v>13517</v>
      </c>
      <c r="B4575">
        <v>82</v>
      </c>
      <c r="D4575" t="s">
        <v>878</v>
      </c>
      <c r="E4575" t="s">
        <v>13520</v>
      </c>
      <c r="F4575" t="s">
        <v>20</v>
      </c>
      <c r="G4575" t="s">
        <v>21</v>
      </c>
      <c r="H4575">
        <v>500000</v>
      </c>
      <c r="I4575">
        <v>2015</v>
      </c>
      <c r="J4575">
        <v>4.3</v>
      </c>
    </row>
    <row r="4576" spans="1:10" x14ac:dyDescent="0.3">
      <c r="A4576" t="s">
        <v>13521</v>
      </c>
      <c r="B4576">
        <v>84</v>
      </c>
      <c r="C4576">
        <v>379122</v>
      </c>
      <c r="D4576" t="s">
        <v>936</v>
      </c>
      <c r="E4576" t="s">
        <v>13522</v>
      </c>
      <c r="F4576" t="s">
        <v>20</v>
      </c>
      <c r="G4576" t="s">
        <v>34</v>
      </c>
      <c r="H4576">
        <v>450000</v>
      </c>
      <c r="I4576">
        <v>2005</v>
      </c>
      <c r="J4576">
        <v>7.1</v>
      </c>
    </row>
    <row r="4577" spans="1:10" x14ac:dyDescent="0.3">
      <c r="A4577" t="s">
        <v>13523</v>
      </c>
      <c r="B4577">
        <v>103</v>
      </c>
      <c r="C4577">
        <v>23000</v>
      </c>
      <c r="D4577" t="s">
        <v>12663</v>
      </c>
      <c r="E4577" t="s">
        <v>13525</v>
      </c>
      <c r="F4577" t="s">
        <v>20</v>
      </c>
      <c r="G4577" t="s">
        <v>21</v>
      </c>
      <c r="H4577">
        <v>500000</v>
      </c>
      <c r="I4577">
        <v>2006</v>
      </c>
      <c r="J4577">
        <v>6.2</v>
      </c>
    </row>
    <row r="4578" spans="1:10" x14ac:dyDescent="0.3">
      <c r="A4578" t="s">
        <v>13527</v>
      </c>
      <c r="B4578">
        <v>86</v>
      </c>
      <c r="D4578" t="s">
        <v>1106</v>
      </c>
      <c r="E4578" t="s">
        <v>13530</v>
      </c>
      <c r="F4578" t="s">
        <v>20</v>
      </c>
      <c r="G4578" t="s">
        <v>21</v>
      </c>
      <c r="H4578">
        <v>450000</v>
      </c>
      <c r="I4578">
        <v>2013</v>
      </c>
      <c r="J4578">
        <v>6.8</v>
      </c>
    </row>
    <row r="4579" spans="1:10" x14ac:dyDescent="0.3">
      <c r="A4579" t="s">
        <v>13532</v>
      </c>
      <c r="B4579">
        <v>89</v>
      </c>
      <c r="C4579">
        <v>2300000</v>
      </c>
      <c r="D4579" t="s">
        <v>6706</v>
      </c>
      <c r="E4579" t="s">
        <v>13534</v>
      </c>
      <c r="F4579" t="s">
        <v>20</v>
      </c>
      <c r="G4579" t="s">
        <v>21</v>
      </c>
      <c r="H4579">
        <v>439000</v>
      </c>
      <c r="I4579">
        <v>1933</v>
      </c>
      <c r="J4579">
        <v>7.7</v>
      </c>
    </row>
    <row r="4580" spans="1:10" x14ac:dyDescent="0.3">
      <c r="A4580" t="s">
        <v>13536</v>
      </c>
      <c r="B4580">
        <v>52</v>
      </c>
      <c r="D4580" t="s">
        <v>43</v>
      </c>
      <c r="E4580" t="s">
        <v>13539</v>
      </c>
      <c r="F4580" t="s">
        <v>20</v>
      </c>
      <c r="G4580" t="s">
        <v>21</v>
      </c>
      <c r="H4580">
        <v>450000</v>
      </c>
      <c r="I4580">
        <v>2014</v>
      </c>
      <c r="J4580">
        <v>8.1999999999999993</v>
      </c>
    </row>
    <row r="4581" spans="1:10" x14ac:dyDescent="0.3">
      <c r="A4581" t="s">
        <v>11428</v>
      </c>
      <c r="B4581">
        <v>98</v>
      </c>
      <c r="C4581">
        <v>2938208</v>
      </c>
      <c r="D4581" t="s">
        <v>936</v>
      </c>
      <c r="E4581" t="s">
        <v>13543</v>
      </c>
      <c r="F4581" t="s">
        <v>20</v>
      </c>
      <c r="G4581" t="s">
        <v>21</v>
      </c>
      <c r="H4581">
        <v>225000</v>
      </c>
      <c r="I4581">
        <v>1990</v>
      </c>
      <c r="J4581">
        <v>7.5</v>
      </c>
    </row>
    <row r="4582" spans="1:10" x14ac:dyDescent="0.3">
      <c r="A4582" t="s">
        <v>13545</v>
      </c>
      <c r="B4582">
        <v>133</v>
      </c>
      <c r="C4582">
        <v>9910</v>
      </c>
      <c r="D4582" t="s">
        <v>3602</v>
      </c>
      <c r="E4582" t="s">
        <v>13547</v>
      </c>
      <c r="F4582" t="s">
        <v>7407</v>
      </c>
      <c r="G4582" t="s">
        <v>7408</v>
      </c>
      <c r="H4582">
        <v>25000000</v>
      </c>
      <c r="I4582">
        <v>2004</v>
      </c>
      <c r="J4582">
        <v>7.6</v>
      </c>
    </row>
    <row r="4583" spans="1:10" x14ac:dyDescent="0.3">
      <c r="A4583" t="s">
        <v>13549</v>
      </c>
      <c r="B4583">
        <v>81</v>
      </c>
      <c r="D4583" t="s">
        <v>3805</v>
      </c>
      <c r="E4583" t="s">
        <v>13552</v>
      </c>
      <c r="F4583" t="s">
        <v>20</v>
      </c>
      <c r="G4583" t="s">
        <v>21</v>
      </c>
      <c r="I4583">
        <v>2013</v>
      </c>
      <c r="J4583">
        <v>4.0999999999999996</v>
      </c>
    </row>
    <row r="4584" spans="1:10" x14ac:dyDescent="0.3">
      <c r="A4584" t="s">
        <v>4828</v>
      </c>
      <c r="B4584">
        <v>92</v>
      </c>
      <c r="C4584">
        <v>44540956</v>
      </c>
      <c r="D4584" t="s">
        <v>1099</v>
      </c>
      <c r="E4584" t="s">
        <v>13553</v>
      </c>
      <c r="F4584" t="s">
        <v>20</v>
      </c>
      <c r="G4584" t="s">
        <v>21</v>
      </c>
      <c r="H4584">
        <v>400000</v>
      </c>
      <c r="I4584">
        <v>2004</v>
      </c>
      <c r="J4584">
        <v>6.9</v>
      </c>
    </row>
    <row r="4585" spans="1:10" x14ac:dyDescent="0.3">
      <c r="A4585" t="s">
        <v>10503</v>
      </c>
      <c r="B4585">
        <v>90</v>
      </c>
      <c r="C4585">
        <v>258113</v>
      </c>
      <c r="D4585" t="s">
        <v>1392</v>
      </c>
      <c r="E4585" t="s">
        <v>13555</v>
      </c>
      <c r="F4585" t="s">
        <v>20</v>
      </c>
      <c r="G4585" t="s">
        <v>21</v>
      </c>
      <c r="H4585">
        <v>1066167</v>
      </c>
      <c r="I4585">
        <v>2013</v>
      </c>
      <c r="J4585">
        <v>7.1</v>
      </c>
    </row>
    <row r="4586" spans="1:10" x14ac:dyDescent="0.3">
      <c r="A4586" t="s">
        <v>10563</v>
      </c>
      <c r="B4586">
        <v>84</v>
      </c>
      <c r="C4586">
        <v>107917283</v>
      </c>
      <c r="D4586" t="s">
        <v>3960</v>
      </c>
      <c r="E4586" t="s">
        <v>13558</v>
      </c>
      <c r="F4586" t="s">
        <v>20</v>
      </c>
      <c r="G4586" t="s">
        <v>21</v>
      </c>
      <c r="H4586">
        <v>15000</v>
      </c>
      <c r="I4586">
        <v>2007</v>
      </c>
      <c r="J4586">
        <v>6.3</v>
      </c>
    </row>
    <row r="4587" spans="1:10" x14ac:dyDescent="0.3">
      <c r="A4587" t="s">
        <v>11611</v>
      </c>
      <c r="B4587">
        <v>91</v>
      </c>
      <c r="C4587">
        <v>1293295</v>
      </c>
      <c r="D4587" t="s">
        <v>9691</v>
      </c>
      <c r="E4587" t="s">
        <v>13562</v>
      </c>
      <c r="F4587" t="s">
        <v>20</v>
      </c>
      <c r="G4587" t="s">
        <v>21</v>
      </c>
      <c r="I4587">
        <v>2001</v>
      </c>
      <c r="J4587">
        <v>7.7</v>
      </c>
    </row>
    <row r="4588" spans="1:10" x14ac:dyDescent="0.3">
      <c r="A4588" t="s">
        <v>1809</v>
      </c>
      <c r="B4588">
        <v>91</v>
      </c>
      <c r="C4588">
        <v>1229197</v>
      </c>
      <c r="D4588" t="s">
        <v>3385</v>
      </c>
      <c r="E4588" t="s">
        <v>13564</v>
      </c>
      <c r="F4588" t="s">
        <v>20</v>
      </c>
      <c r="G4588" t="s">
        <v>34</v>
      </c>
      <c r="H4588">
        <v>229575</v>
      </c>
      <c r="I4588">
        <v>1975</v>
      </c>
      <c r="J4588">
        <v>8.3000000000000007</v>
      </c>
    </row>
    <row r="4589" spans="1:10" x14ac:dyDescent="0.3">
      <c r="A4589" t="s">
        <v>10364</v>
      </c>
      <c r="B4589">
        <v>90</v>
      </c>
      <c r="C4589">
        <v>1689999</v>
      </c>
      <c r="D4589" t="s">
        <v>2190</v>
      </c>
      <c r="E4589" t="s">
        <v>13567</v>
      </c>
      <c r="F4589" t="s">
        <v>1800</v>
      </c>
      <c r="G4589" t="s">
        <v>21</v>
      </c>
      <c r="H4589">
        <v>400000</v>
      </c>
      <c r="I4589">
        <v>2006</v>
      </c>
      <c r="J4589">
        <v>7.1</v>
      </c>
    </row>
    <row r="4590" spans="1:10" x14ac:dyDescent="0.3">
      <c r="A4590" t="s">
        <v>13569</v>
      </c>
      <c r="B4590">
        <v>96</v>
      </c>
      <c r="C4590">
        <v>11798</v>
      </c>
      <c r="D4590" t="s">
        <v>13570</v>
      </c>
      <c r="E4590" t="s">
        <v>13572</v>
      </c>
      <c r="F4590" t="s">
        <v>20</v>
      </c>
      <c r="G4590" t="s">
        <v>21</v>
      </c>
      <c r="H4590">
        <v>100000</v>
      </c>
      <c r="I4590">
        <v>2003</v>
      </c>
      <c r="J4590">
        <v>4.7</v>
      </c>
    </row>
    <row r="4591" spans="1:10" x14ac:dyDescent="0.3">
      <c r="A4591" t="s">
        <v>13576</v>
      </c>
      <c r="B4591">
        <v>88</v>
      </c>
      <c r="C4591">
        <v>592014</v>
      </c>
      <c r="D4591" t="s">
        <v>13577</v>
      </c>
      <c r="E4591" t="s">
        <v>13579</v>
      </c>
      <c r="F4591" t="s">
        <v>20</v>
      </c>
      <c r="G4591" t="s">
        <v>21</v>
      </c>
      <c r="H4591">
        <v>218</v>
      </c>
      <c r="I4591">
        <v>2003</v>
      </c>
      <c r="J4591">
        <v>7.2</v>
      </c>
    </row>
    <row r="4592" spans="1:10" x14ac:dyDescent="0.3">
      <c r="A4592" t="s">
        <v>13581</v>
      </c>
      <c r="B4592">
        <v>92</v>
      </c>
      <c r="C4592">
        <v>425899</v>
      </c>
      <c r="D4592" t="s">
        <v>43</v>
      </c>
      <c r="E4592" t="s">
        <v>13584</v>
      </c>
      <c r="F4592" t="s">
        <v>20</v>
      </c>
      <c r="G4592" t="s">
        <v>21</v>
      </c>
      <c r="H4592">
        <v>400000</v>
      </c>
      <c r="I4592">
        <v>2010</v>
      </c>
      <c r="J4592">
        <v>5.0999999999999996</v>
      </c>
    </row>
    <row r="4593" spans="1:10" x14ac:dyDescent="0.3">
      <c r="A4593" t="s">
        <v>13586</v>
      </c>
      <c r="B4593">
        <v>97</v>
      </c>
      <c r="D4593" t="s">
        <v>4639</v>
      </c>
      <c r="E4593" t="s">
        <v>13588</v>
      </c>
      <c r="F4593" t="s">
        <v>20</v>
      </c>
      <c r="G4593" t="s">
        <v>21</v>
      </c>
      <c r="H4593">
        <v>500000</v>
      </c>
      <c r="I4593">
        <v>2014</v>
      </c>
      <c r="J4593">
        <v>5.4</v>
      </c>
    </row>
    <row r="4594" spans="1:10" x14ac:dyDescent="0.3">
      <c r="A4594" t="s">
        <v>13590</v>
      </c>
      <c r="B4594">
        <v>82</v>
      </c>
      <c r="C4594">
        <v>126387</v>
      </c>
      <c r="D4594" t="s">
        <v>3960</v>
      </c>
      <c r="E4594" t="s">
        <v>13593</v>
      </c>
      <c r="F4594" t="s">
        <v>5895</v>
      </c>
      <c r="G4594" t="s">
        <v>4364</v>
      </c>
      <c r="H4594">
        <v>400000</v>
      </c>
      <c r="I4594">
        <v>1981</v>
      </c>
      <c r="J4594">
        <v>6.9</v>
      </c>
    </row>
    <row r="4595" spans="1:10" x14ac:dyDescent="0.3">
      <c r="A4595" t="s">
        <v>4939</v>
      </c>
      <c r="B4595">
        <v>101</v>
      </c>
      <c r="C4595">
        <v>80276912</v>
      </c>
      <c r="D4595" t="s">
        <v>1106</v>
      </c>
      <c r="E4595" t="s">
        <v>13599</v>
      </c>
      <c r="F4595" t="s">
        <v>20</v>
      </c>
      <c r="G4595" t="s">
        <v>21</v>
      </c>
      <c r="H4595">
        <v>35000000</v>
      </c>
      <c r="I4595">
        <v>2008</v>
      </c>
      <c r="J4595">
        <v>6.1</v>
      </c>
    </row>
    <row r="4596" spans="1:10" x14ac:dyDescent="0.3">
      <c r="A4596" t="s">
        <v>13601</v>
      </c>
      <c r="B4596">
        <v>80</v>
      </c>
      <c r="D4596" t="s">
        <v>3456</v>
      </c>
      <c r="E4596" t="s">
        <v>13604</v>
      </c>
      <c r="F4596" t="s">
        <v>20</v>
      </c>
      <c r="G4596" t="s">
        <v>182</v>
      </c>
      <c r="H4596">
        <v>500000</v>
      </c>
      <c r="I4596">
        <v>2005</v>
      </c>
      <c r="J4596">
        <v>6.1</v>
      </c>
    </row>
    <row r="4597" spans="1:10" x14ac:dyDescent="0.3">
      <c r="A4597" t="s">
        <v>3520</v>
      </c>
      <c r="B4597">
        <v>97</v>
      </c>
      <c r="D4597" t="s">
        <v>936</v>
      </c>
      <c r="E4597" t="s">
        <v>13607</v>
      </c>
      <c r="F4597" t="s">
        <v>20</v>
      </c>
      <c r="G4597" t="s">
        <v>34</v>
      </c>
      <c r="H4597">
        <v>650000</v>
      </c>
      <c r="I4597">
        <v>1985</v>
      </c>
      <c r="J4597">
        <v>6.9</v>
      </c>
    </row>
    <row r="4598" spans="1:10" x14ac:dyDescent="0.3">
      <c r="A4598" t="s">
        <v>13609</v>
      </c>
      <c r="B4598">
        <v>84</v>
      </c>
      <c r="C4598">
        <v>25918</v>
      </c>
      <c r="D4598" t="s">
        <v>3805</v>
      </c>
      <c r="E4598" t="s">
        <v>13611</v>
      </c>
      <c r="F4598" t="s">
        <v>20</v>
      </c>
      <c r="G4598" t="s">
        <v>21</v>
      </c>
      <c r="I4598">
        <v>2002</v>
      </c>
      <c r="J4598">
        <v>5.8</v>
      </c>
    </row>
    <row r="4599" spans="1:10" x14ac:dyDescent="0.3">
      <c r="A4599" t="s">
        <v>13613</v>
      </c>
      <c r="B4599">
        <v>97</v>
      </c>
      <c r="D4599" t="s">
        <v>2588</v>
      </c>
      <c r="E4599" t="s">
        <v>13614</v>
      </c>
      <c r="F4599" t="s">
        <v>965</v>
      </c>
      <c r="G4599" t="s">
        <v>182</v>
      </c>
      <c r="H4599">
        <v>900000</v>
      </c>
      <c r="I4599">
        <v>2004</v>
      </c>
      <c r="J4599">
        <v>6</v>
      </c>
    </row>
    <row r="4600" spans="1:10" x14ac:dyDescent="0.3">
      <c r="A4600" t="s">
        <v>13616</v>
      </c>
      <c r="B4600">
        <v>91</v>
      </c>
      <c r="D4600" t="s">
        <v>2190</v>
      </c>
      <c r="E4600" t="s">
        <v>13618</v>
      </c>
      <c r="F4600" t="s">
        <v>7407</v>
      </c>
      <c r="G4600" t="s">
        <v>7408</v>
      </c>
      <c r="H4600">
        <v>400000</v>
      </c>
      <c r="I4600">
        <v>1972</v>
      </c>
      <c r="J4600">
        <v>8.1999999999999993</v>
      </c>
    </row>
    <row r="4601" spans="1:10" x14ac:dyDescent="0.3">
      <c r="A4601" t="s">
        <v>13620</v>
      </c>
      <c r="B4601">
        <v>123</v>
      </c>
      <c r="D4601" t="s">
        <v>1290</v>
      </c>
      <c r="E4601" t="s">
        <v>13622</v>
      </c>
      <c r="F4601" t="s">
        <v>20</v>
      </c>
      <c r="G4601" t="s">
        <v>21</v>
      </c>
      <c r="H4601">
        <v>385907</v>
      </c>
      <c r="I4601">
        <v>1916</v>
      </c>
      <c r="J4601">
        <v>8</v>
      </c>
    </row>
    <row r="4602" spans="1:10" x14ac:dyDescent="0.3">
      <c r="A4602" t="s">
        <v>13624</v>
      </c>
      <c r="B4602">
        <v>86</v>
      </c>
      <c r="C4602">
        <v>617172</v>
      </c>
      <c r="D4602" t="s">
        <v>43</v>
      </c>
      <c r="E4602" t="s">
        <v>13626</v>
      </c>
      <c r="F4602" t="s">
        <v>20</v>
      </c>
      <c r="G4602" t="s">
        <v>21</v>
      </c>
      <c r="H4602">
        <v>375000</v>
      </c>
      <c r="I4602">
        <v>1997</v>
      </c>
      <c r="J4602">
        <v>7</v>
      </c>
    </row>
    <row r="4603" spans="1:10" x14ac:dyDescent="0.3">
      <c r="A4603" t="s">
        <v>13628</v>
      </c>
      <c r="B4603">
        <v>100</v>
      </c>
      <c r="C4603">
        <v>2808000</v>
      </c>
      <c r="D4603" t="s">
        <v>9948</v>
      </c>
      <c r="E4603" t="s">
        <v>13631</v>
      </c>
      <c r="F4603" t="s">
        <v>20</v>
      </c>
      <c r="G4603" t="s">
        <v>21</v>
      </c>
      <c r="H4603">
        <v>379000</v>
      </c>
      <c r="I4603">
        <v>1929</v>
      </c>
      <c r="J4603">
        <v>6.3</v>
      </c>
    </row>
    <row r="4604" spans="1:10" x14ac:dyDescent="0.3">
      <c r="A4604" t="s">
        <v>52</v>
      </c>
      <c r="B4604">
        <v>96</v>
      </c>
      <c r="D4604" t="s">
        <v>4536</v>
      </c>
      <c r="E4604" t="s">
        <v>13634</v>
      </c>
      <c r="F4604" t="s">
        <v>20</v>
      </c>
      <c r="G4604" t="s">
        <v>21</v>
      </c>
      <c r="H4604">
        <v>375000</v>
      </c>
      <c r="I4604">
        <v>1981</v>
      </c>
      <c r="J4604">
        <v>7.6</v>
      </c>
    </row>
    <row r="4605" spans="1:10" x14ac:dyDescent="0.3">
      <c r="A4605" t="s">
        <v>13635</v>
      </c>
      <c r="B4605">
        <v>89</v>
      </c>
      <c r="C4605">
        <v>12843</v>
      </c>
      <c r="D4605" t="s">
        <v>3456</v>
      </c>
      <c r="E4605" t="s">
        <v>13638</v>
      </c>
      <c r="F4605" t="s">
        <v>20</v>
      </c>
      <c r="G4605" t="s">
        <v>966</v>
      </c>
      <c r="H4605">
        <v>6000000</v>
      </c>
      <c r="I4605">
        <v>2012</v>
      </c>
      <c r="J4605">
        <v>6.1</v>
      </c>
    </row>
    <row r="4606" spans="1:10" x14ac:dyDescent="0.3">
      <c r="A4606" t="s">
        <v>13640</v>
      </c>
      <c r="B4606">
        <v>84</v>
      </c>
      <c r="C4606">
        <v>34151</v>
      </c>
      <c r="D4606" t="s">
        <v>11962</v>
      </c>
      <c r="E4606" t="s">
        <v>13642</v>
      </c>
      <c r="F4606" t="s">
        <v>6965</v>
      </c>
      <c r="G4606" t="s">
        <v>11945</v>
      </c>
      <c r="H4606">
        <v>450000</v>
      </c>
      <c r="I4606">
        <v>2015</v>
      </c>
      <c r="J4606">
        <v>7.2</v>
      </c>
    </row>
    <row r="4607" spans="1:10" x14ac:dyDescent="0.3">
      <c r="A4607" t="s">
        <v>13643</v>
      </c>
      <c r="B4607">
        <v>88</v>
      </c>
      <c r="C4607">
        <v>1523883</v>
      </c>
      <c r="D4607" t="s">
        <v>9691</v>
      </c>
      <c r="E4607" t="s">
        <v>13646</v>
      </c>
      <c r="F4607" t="s">
        <v>20</v>
      </c>
      <c r="G4607" t="s">
        <v>21</v>
      </c>
      <c r="H4607">
        <v>1750211</v>
      </c>
      <c r="I4607">
        <v>2005</v>
      </c>
      <c r="J4607">
        <v>7.8</v>
      </c>
    </row>
    <row r="4608" spans="1:10" x14ac:dyDescent="0.3">
      <c r="A4608" t="s">
        <v>13648</v>
      </c>
      <c r="B4608">
        <v>90</v>
      </c>
      <c r="C4608">
        <v>4000000</v>
      </c>
      <c r="D4608" t="s">
        <v>526</v>
      </c>
      <c r="E4608" t="s">
        <v>13649</v>
      </c>
      <c r="F4608" t="s">
        <v>20</v>
      </c>
      <c r="G4608" t="s">
        <v>21</v>
      </c>
      <c r="H4608">
        <v>350000</v>
      </c>
      <c r="I4608">
        <v>1987</v>
      </c>
      <c r="J4608">
        <v>4.7</v>
      </c>
    </row>
    <row r="4609" spans="1:10" x14ac:dyDescent="0.3">
      <c r="A4609" t="s">
        <v>13651</v>
      </c>
      <c r="B4609">
        <v>90</v>
      </c>
      <c r="C4609">
        <v>84689</v>
      </c>
      <c r="D4609" t="s">
        <v>43</v>
      </c>
      <c r="E4609" t="s">
        <v>13654</v>
      </c>
      <c r="F4609" t="s">
        <v>20</v>
      </c>
      <c r="G4609" t="s">
        <v>520</v>
      </c>
      <c r="I4609">
        <v>2005</v>
      </c>
      <c r="J4609">
        <v>7.5</v>
      </c>
    </row>
    <row r="4610" spans="1:10" x14ac:dyDescent="0.3">
      <c r="A4610" t="s">
        <v>13658</v>
      </c>
      <c r="B4610">
        <v>98</v>
      </c>
      <c r="D4610" t="s">
        <v>8671</v>
      </c>
      <c r="E4610" t="s">
        <v>13661</v>
      </c>
      <c r="F4610" t="s">
        <v>20</v>
      </c>
      <c r="G4610" t="s">
        <v>21</v>
      </c>
      <c r="H4610">
        <v>350000</v>
      </c>
      <c r="I4610">
        <v>2015</v>
      </c>
      <c r="J4610">
        <v>3.4</v>
      </c>
    </row>
    <row r="4611" spans="1:10" x14ac:dyDescent="0.3">
      <c r="A4611" t="s">
        <v>6090</v>
      </c>
      <c r="B4611">
        <v>96</v>
      </c>
      <c r="D4611" t="s">
        <v>1272</v>
      </c>
      <c r="E4611" t="s">
        <v>13663</v>
      </c>
      <c r="F4611" t="s">
        <v>20</v>
      </c>
      <c r="G4611" t="s">
        <v>21</v>
      </c>
      <c r="H4611">
        <v>350000</v>
      </c>
      <c r="I4611">
        <v>1957</v>
      </c>
      <c r="J4611">
        <v>8.9</v>
      </c>
    </row>
    <row r="4612" spans="1:10" x14ac:dyDescent="0.3">
      <c r="A4612" t="s">
        <v>13664</v>
      </c>
      <c r="B4612">
        <v>83</v>
      </c>
      <c r="C4612">
        <v>246574</v>
      </c>
      <c r="D4612" t="s">
        <v>13665</v>
      </c>
      <c r="E4612" t="s">
        <v>13666</v>
      </c>
      <c r="F4612" t="s">
        <v>20</v>
      </c>
      <c r="G4612" t="s">
        <v>21</v>
      </c>
      <c r="I4612">
        <v>2009</v>
      </c>
      <c r="J4612">
        <v>6.9</v>
      </c>
    </row>
    <row r="4613" spans="1:10" x14ac:dyDescent="0.3">
      <c r="A4613" t="s">
        <v>11252</v>
      </c>
      <c r="B4613">
        <v>65</v>
      </c>
      <c r="D4613" t="s">
        <v>1106</v>
      </c>
      <c r="E4613" t="s">
        <v>13668</v>
      </c>
      <c r="F4613" t="s">
        <v>20</v>
      </c>
      <c r="G4613" t="s">
        <v>21</v>
      </c>
      <c r="H4613">
        <v>325000</v>
      </c>
      <c r="I4613">
        <v>1934</v>
      </c>
      <c r="J4613">
        <v>8.1999999999999993</v>
      </c>
    </row>
    <row r="4614" spans="1:10" x14ac:dyDescent="0.3">
      <c r="A4614" t="s">
        <v>13670</v>
      </c>
      <c r="B4614">
        <v>94</v>
      </c>
      <c r="C4614">
        <v>110197</v>
      </c>
      <c r="D4614" t="s">
        <v>2588</v>
      </c>
      <c r="E4614" t="s">
        <v>13673</v>
      </c>
      <c r="F4614" t="s">
        <v>13675</v>
      </c>
      <c r="G4614" t="s">
        <v>7138</v>
      </c>
      <c r="I4614">
        <v>2009</v>
      </c>
      <c r="J4614">
        <v>7.3</v>
      </c>
    </row>
    <row r="4615" spans="1:10" x14ac:dyDescent="0.3">
      <c r="A4615" t="s">
        <v>13676</v>
      </c>
      <c r="B4615">
        <v>112</v>
      </c>
      <c r="C4615">
        <v>7707563</v>
      </c>
      <c r="D4615" t="s">
        <v>12763</v>
      </c>
      <c r="E4615" t="s">
        <v>13678</v>
      </c>
      <c r="F4615" t="s">
        <v>20</v>
      </c>
      <c r="G4615" t="s">
        <v>21</v>
      </c>
      <c r="I4615">
        <v>2003</v>
      </c>
      <c r="J4615">
        <v>8</v>
      </c>
    </row>
    <row r="4616" spans="1:10" x14ac:dyDescent="0.3">
      <c r="A4616" t="s">
        <v>5190</v>
      </c>
      <c r="B4616">
        <v>102</v>
      </c>
      <c r="C4616">
        <v>1281176</v>
      </c>
      <c r="D4616" t="s">
        <v>1649</v>
      </c>
      <c r="E4616" t="s">
        <v>13680</v>
      </c>
      <c r="F4616" t="s">
        <v>20</v>
      </c>
      <c r="G4616" t="s">
        <v>21</v>
      </c>
      <c r="H4616">
        <v>312000</v>
      </c>
      <c r="I4616">
        <v>1999</v>
      </c>
      <c r="J4616">
        <v>6.7</v>
      </c>
    </row>
    <row r="4617" spans="1:10" x14ac:dyDescent="0.3">
      <c r="A4617" t="s">
        <v>13681</v>
      </c>
      <c r="B4617">
        <v>98</v>
      </c>
      <c r="C4617">
        <v>16115878</v>
      </c>
      <c r="D4617" t="s">
        <v>13682</v>
      </c>
      <c r="E4617" t="s">
        <v>13683</v>
      </c>
      <c r="F4617" t="s">
        <v>20</v>
      </c>
      <c r="G4617" t="s">
        <v>21</v>
      </c>
      <c r="H4617">
        <v>8000000</v>
      </c>
      <c r="I4617">
        <v>1995</v>
      </c>
      <c r="J4617">
        <v>6.6</v>
      </c>
    </row>
    <row r="4618" spans="1:10" x14ac:dyDescent="0.3">
      <c r="A4618" t="s">
        <v>10138</v>
      </c>
      <c r="B4618">
        <v>91</v>
      </c>
      <c r="C4618">
        <v>1652472</v>
      </c>
      <c r="D4618" t="s">
        <v>1106</v>
      </c>
      <c r="E4618" t="s">
        <v>13685</v>
      </c>
      <c r="F4618" t="s">
        <v>965</v>
      </c>
      <c r="G4618" t="s">
        <v>966</v>
      </c>
      <c r="H4618">
        <v>300000</v>
      </c>
      <c r="I4618">
        <v>1996</v>
      </c>
      <c r="J4618">
        <v>6.9</v>
      </c>
    </row>
    <row r="4619" spans="1:10" x14ac:dyDescent="0.3">
      <c r="A4619" t="s">
        <v>4013</v>
      </c>
      <c r="B4619">
        <v>80</v>
      </c>
      <c r="C4619">
        <v>2360184</v>
      </c>
      <c r="D4619" t="s">
        <v>1649</v>
      </c>
      <c r="E4619" t="s">
        <v>13687</v>
      </c>
      <c r="F4619" t="s">
        <v>20</v>
      </c>
      <c r="G4619" t="s">
        <v>21</v>
      </c>
      <c r="H4619">
        <v>300000</v>
      </c>
      <c r="I4619">
        <v>2003</v>
      </c>
      <c r="J4619">
        <v>7.1</v>
      </c>
    </row>
    <row r="4620" spans="1:10" x14ac:dyDescent="0.3">
      <c r="A4620" t="s">
        <v>13688</v>
      </c>
      <c r="B4620">
        <v>114</v>
      </c>
      <c r="D4620" t="s">
        <v>2190</v>
      </c>
      <c r="E4620" t="s">
        <v>13691</v>
      </c>
      <c r="F4620" t="s">
        <v>20</v>
      </c>
      <c r="G4620" t="s">
        <v>34</v>
      </c>
      <c r="I4620">
        <v>1998</v>
      </c>
      <c r="J4620">
        <v>5.6</v>
      </c>
    </row>
    <row r="4621" spans="1:10" x14ac:dyDescent="0.3">
      <c r="A4621" t="s">
        <v>11966</v>
      </c>
      <c r="B4621">
        <v>76</v>
      </c>
      <c r="C4621">
        <v>255352</v>
      </c>
      <c r="D4621" t="s">
        <v>2190</v>
      </c>
      <c r="E4621" t="s">
        <v>13694</v>
      </c>
      <c r="F4621" t="s">
        <v>20</v>
      </c>
      <c r="G4621" t="s">
        <v>21</v>
      </c>
      <c r="H4621">
        <v>300000</v>
      </c>
      <c r="I4621">
        <v>2006</v>
      </c>
      <c r="J4621">
        <v>6.7</v>
      </c>
    </row>
    <row r="4622" spans="1:10" x14ac:dyDescent="0.3">
      <c r="A4622" t="s">
        <v>11966</v>
      </c>
      <c r="B4622">
        <v>80</v>
      </c>
      <c r="C4622">
        <v>856942</v>
      </c>
      <c r="D4622" t="s">
        <v>2190</v>
      </c>
      <c r="E4622" t="s">
        <v>13696</v>
      </c>
      <c r="F4622" t="s">
        <v>20</v>
      </c>
      <c r="G4622" t="s">
        <v>21</v>
      </c>
      <c r="H4622">
        <v>200000</v>
      </c>
      <c r="I4622">
        <v>2008</v>
      </c>
      <c r="J4622">
        <v>7.1</v>
      </c>
    </row>
    <row r="4623" spans="1:10" x14ac:dyDescent="0.3">
      <c r="A4623" t="s">
        <v>13697</v>
      </c>
      <c r="B4623">
        <v>88</v>
      </c>
      <c r="D4623" t="s">
        <v>2190</v>
      </c>
      <c r="E4623" t="s">
        <v>13698</v>
      </c>
      <c r="F4623" t="s">
        <v>20</v>
      </c>
      <c r="G4623" t="s">
        <v>21</v>
      </c>
      <c r="H4623">
        <v>300000</v>
      </c>
      <c r="I4623">
        <v>2010</v>
      </c>
      <c r="J4623">
        <v>5.2</v>
      </c>
    </row>
    <row r="4624" spans="1:10" x14ac:dyDescent="0.3">
      <c r="A4624" t="s">
        <v>13699</v>
      </c>
      <c r="B4624">
        <v>110</v>
      </c>
      <c r="D4624" t="s">
        <v>3043</v>
      </c>
      <c r="E4624" t="s">
        <v>13701</v>
      </c>
      <c r="F4624" t="s">
        <v>965</v>
      </c>
      <c r="G4624" t="s">
        <v>966</v>
      </c>
      <c r="H4624">
        <v>300000</v>
      </c>
      <c r="I4624">
        <v>1965</v>
      </c>
      <c r="J4624">
        <v>7.7</v>
      </c>
    </row>
    <row r="4625" spans="1:10" x14ac:dyDescent="0.3">
      <c r="A4625" t="s">
        <v>13703</v>
      </c>
      <c r="B4625">
        <v>104</v>
      </c>
      <c r="C4625">
        <v>32631</v>
      </c>
      <c r="D4625" t="s">
        <v>43</v>
      </c>
      <c r="E4625" t="s">
        <v>13706</v>
      </c>
      <c r="F4625" t="s">
        <v>20</v>
      </c>
      <c r="G4625" t="s">
        <v>13707</v>
      </c>
      <c r="I4625">
        <v>2005</v>
      </c>
      <c r="J4625">
        <v>7.5</v>
      </c>
    </row>
    <row r="4626" spans="1:10" x14ac:dyDescent="0.3">
      <c r="A4626" t="s">
        <v>13325</v>
      </c>
      <c r="B4626">
        <v>102</v>
      </c>
      <c r="C4626">
        <v>16892</v>
      </c>
      <c r="D4626" t="s">
        <v>43</v>
      </c>
      <c r="E4626" t="s">
        <v>13708</v>
      </c>
      <c r="F4626" t="s">
        <v>20</v>
      </c>
      <c r="G4626" t="s">
        <v>3498</v>
      </c>
      <c r="H4626">
        <v>300000</v>
      </c>
      <c r="I4626">
        <v>2001</v>
      </c>
      <c r="J4626">
        <v>7.6</v>
      </c>
    </row>
    <row r="4627" spans="1:10" x14ac:dyDescent="0.3">
      <c r="A4627" t="s">
        <v>13709</v>
      </c>
      <c r="B4627">
        <v>95</v>
      </c>
      <c r="C4627">
        <v>12438</v>
      </c>
      <c r="D4627" t="s">
        <v>146</v>
      </c>
      <c r="E4627" t="s">
        <v>13710</v>
      </c>
      <c r="F4627" t="s">
        <v>20</v>
      </c>
      <c r="G4627" t="s">
        <v>21</v>
      </c>
      <c r="H4627">
        <v>160000</v>
      </c>
      <c r="I4627">
        <v>1964</v>
      </c>
      <c r="J4627">
        <v>8.1</v>
      </c>
    </row>
    <row r="4628" spans="1:10" x14ac:dyDescent="0.3">
      <c r="A4628" t="s">
        <v>10351</v>
      </c>
      <c r="B4628">
        <v>94</v>
      </c>
      <c r="C4628">
        <v>40542</v>
      </c>
      <c r="D4628" t="s">
        <v>146</v>
      </c>
      <c r="E4628" t="s">
        <v>13713</v>
      </c>
      <c r="F4628" t="s">
        <v>20</v>
      </c>
      <c r="G4628" t="s">
        <v>21</v>
      </c>
      <c r="H4628">
        <v>300000</v>
      </c>
      <c r="I4628">
        <v>1997</v>
      </c>
      <c r="J4628">
        <v>5.5</v>
      </c>
    </row>
    <row r="4629" spans="1:10" x14ac:dyDescent="0.3">
      <c r="A4629" t="s">
        <v>13714</v>
      </c>
      <c r="B4629">
        <v>109</v>
      </c>
      <c r="C4629">
        <v>5199</v>
      </c>
      <c r="D4629" t="s">
        <v>2423</v>
      </c>
      <c r="E4629" t="s">
        <v>13716</v>
      </c>
      <c r="F4629" t="s">
        <v>20</v>
      </c>
      <c r="G4629" t="s">
        <v>21</v>
      </c>
      <c r="H4629">
        <v>200000</v>
      </c>
      <c r="I4629">
        <v>2004</v>
      </c>
      <c r="J4629">
        <v>6.6</v>
      </c>
    </row>
    <row r="4630" spans="1:10" x14ac:dyDescent="0.3">
      <c r="A4630" t="s">
        <v>13718</v>
      </c>
      <c r="B4630">
        <v>90</v>
      </c>
      <c r="D4630" t="s">
        <v>37</v>
      </c>
      <c r="E4630" t="s">
        <v>13721</v>
      </c>
      <c r="F4630" t="s">
        <v>20</v>
      </c>
      <c r="G4630" t="s">
        <v>21</v>
      </c>
      <c r="H4630">
        <v>350000</v>
      </c>
      <c r="I4630">
        <v>2009</v>
      </c>
      <c r="J4630">
        <v>3.2</v>
      </c>
    </row>
    <row r="4631" spans="1:10" x14ac:dyDescent="0.3">
      <c r="A4631" t="s">
        <v>13723</v>
      </c>
      <c r="B4631">
        <v>110</v>
      </c>
      <c r="C4631">
        <v>1711</v>
      </c>
      <c r="D4631" t="s">
        <v>3846</v>
      </c>
      <c r="E4631" t="s">
        <v>13726</v>
      </c>
      <c r="F4631" t="s">
        <v>20</v>
      </c>
      <c r="G4631" t="s">
        <v>21</v>
      </c>
      <c r="I4631">
        <v>2015</v>
      </c>
      <c r="J4631">
        <v>6.6</v>
      </c>
    </row>
    <row r="4632" spans="1:10" x14ac:dyDescent="0.3">
      <c r="A4632" t="s">
        <v>13728</v>
      </c>
      <c r="B4632">
        <v>80</v>
      </c>
      <c r="D4632" t="s">
        <v>13729</v>
      </c>
      <c r="E4632" t="s">
        <v>13730</v>
      </c>
      <c r="F4632" t="s">
        <v>20</v>
      </c>
      <c r="G4632" t="s">
        <v>21</v>
      </c>
      <c r="H4632">
        <v>300000</v>
      </c>
      <c r="I4632">
        <v>1975</v>
      </c>
      <c r="J4632">
        <v>6.2</v>
      </c>
    </row>
    <row r="4633" spans="1:10" x14ac:dyDescent="0.3">
      <c r="A4633" t="s">
        <v>13731</v>
      </c>
      <c r="B4633">
        <v>95</v>
      </c>
      <c r="C4633">
        <v>2468</v>
      </c>
      <c r="D4633" t="s">
        <v>6241</v>
      </c>
      <c r="E4633" t="s">
        <v>13732</v>
      </c>
      <c r="F4633" t="s">
        <v>20</v>
      </c>
      <c r="G4633" t="s">
        <v>21</v>
      </c>
      <c r="H4633">
        <v>300000</v>
      </c>
      <c r="I4633">
        <v>2014</v>
      </c>
      <c r="J4633">
        <v>4.8</v>
      </c>
    </row>
    <row r="4634" spans="1:10" x14ac:dyDescent="0.3">
      <c r="A4634" t="s">
        <v>13733</v>
      </c>
      <c r="B4634">
        <v>94</v>
      </c>
      <c r="D4634" t="s">
        <v>3960</v>
      </c>
      <c r="E4634" t="s">
        <v>13736</v>
      </c>
      <c r="F4634" t="s">
        <v>20</v>
      </c>
      <c r="G4634" t="s">
        <v>21</v>
      </c>
      <c r="I4634">
        <v>1990</v>
      </c>
      <c r="J4634">
        <v>4.5</v>
      </c>
    </row>
    <row r="4635" spans="1:10" x14ac:dyDescent="0.3">
      <c r="A4635" t="s">
        <v>13738</v>
      </c>
      <c r="B4635">
        <v>98</v>
      </c>
      <c r="D4635" t="s">
        <v>936</v>
      </c>
      <c r="E4635" t="s">
        <v>13740</v>
      </c>
      <c r="F4635" t="s">
        <v>20</v>
      </c>
      <c r="G4635" t="s">
        <v>21</v>
      </c>
      <c r="H4635">
        <v>300000</v>
      </c>
      <c r="I4635">
        <v>2010</v>
      </c>
      <c r="J4635">
        <v>7.2</v>
      </c>
    </row>
    <row r="4636" spans="1:10" x14ac:dyDescent="0.3">
      <c r="A4636" t="s">
        <v>14467</v>
      </c>
      <c r="B4636">
        <v>98</v>
      </c>
      <c r="D4636" t="s">
        <v>1848</v>
      </c>
      <c r="E4636" t="s">
        <v>13745</v>
      </c>
      <c r="F4636" t="s">
        <v>20</v>
      </c>
      <c r="G4636" t="s">
        <v>966</v>
      </c>
      <c r="H4636">
        <v>500000</v>
      </c>
      <c r="I4636">
        <v>2015</v>
      </c>
      <c r="J4636">
        <v>4.3</v>
      </c>
    </row>
    <row r="4637" spans="1:10" x14ac:dyDescent="0.3">
      <c r="A4637" t="s">
        <v>13747</v>
      </c>
      <c r="B4637">
        <v>96</v>
      </c>
      <c r="D4637" t="s">
        <v>3197</v>
      </c>
      <c r="E4637" t="s">
        <v>13748</v>
      </c>
      <c r="F4637" t="s">
        <v>20</v>
      </c>
      <c r="G4637" t="s">
        <v>21</v>
      </c>
      <c r="H4637">
        <v>250000</v>
      </c>
      <c r="I4637">
        <v>1981</v>
      </c>
      <c r="J4637">
        <v>4.5</v>
      </c>
    </row>
    <row r="4638" spans="1:10" x14ac:dyDescent="0.3">
      <c r="A4638" t="s">
        <v>13750</v>
      </c>
      <c r="B4638">
        <v>97</v>
      </c>
      <c r="D4638" t="s">
        <v>13751</v>
      </c>
      <c r="E4638" t="s">
        <v>13752</v>
      </c>
      <c r="F4638" t="s">
        <v>20</v>
      </c>
      <c r="G4638" t="s">
        <v>21</v>
      </c>
      <c r="H4638">
        <v>300000</v>
      </c>
      <c r="I4638">
        <v>2011</v>
      </c>
      <c r="J4638">
        <v>6.4</v>
      </c>
    </row>
    <row r="4639" spans="1:10" x14ac:dyDescent="0.3">
      <c r="A4639" t="s">
        <v>13754</v>
      </c>
      <c r="B4639">
        <v>90</v>
      </c>
      <c r="C4639">
        <v>318622</v>
      </c>
      <c r="D4639" t="s">
        <v>3542</v>
      </c>
      <c r="E4639" t="s">
        <v>13755</v>
      </c>
      <c r="F4639" t="s">
        <v>20</v>
      </c>
      <c r="G4639" t="s">
        <v>21</v>
      </c>
      <c r="H4639">
        <v>270000</v>
      </c>
      <c r="I4639">
        <v>2012</v>
      </c>
      <c r="J4639">
        <v>6.4</v>
      </c>
    </row>
    <row r="4640" spans="1:10" x14ac:dyDescent="0.3">
      <c r="A4640" t="s">
        <v>4390</v>
      </c>
      <c r="B4640">
        <v>113</v>
      </c>
      <c r="C4640">
        <v>12006514</v>
      </c>
      <c r="D4640" t="s">
        <v>936</v>
      </c>
      <c r="E4640" t="s">
        <v>13757</v>
      </c>
      <c r="F4640" t="s">
        <v>20</v>
      </c>
      <c r="G4640" t="s">
        <v>21</v>
      </c>
      <c r="H4640">
        <v>250000</v>
      </c>
      <c r="I4640">
        <v>1997</v>
      </c>
      <c r="J4640">
        <v>7.3</v>
      </c>
    </row>
    <row r="4641" spans="1:10" x14ac:dyDescent="0.3">
      <c r="A4641" t="s">
        <v>9448</v>
      </c>
      <c r="B4641">
        <v>91</v>
      </c>
      <c r="C4641">
        <v>4186931</v>
      </c>
      <c r="D4641" t="s">
        <v>936</v>
      </c>
      <c r="E4641" t="s">
        <v>13758</v>
      </c>
      <c r="F4641" t="s">
        <v>20</v>
      </c>
      <c r="G4641" t="s">
        <v>21</v>
      </c>
      <c r="H4641">
        <v>250000</v>
      </c>
      <c r="I4641">
        <v>2001</v>
      </c>
      <c r="J4641">
        <v>6.9</v>
      </c>
    </row>
    <row r="4642" spans="1:10" x14ac:dyDescent="0.3">
      <c r="A4642" t="s">
        <v>13760</v>
      </c>
      <c r="B4642">
        <v>90</v>
      </c>
      <c r="D4642" t="s">
        <v>13761</v>
      </c>
      <c r="E4642" t="s">
        <v>13763</v>
      </c>
      <c r="F4642" t="s">
        <v>20</v>
      </c>
      <c r="G4642" t="s">
        <v>21</v>
      </c>
      <c r="H4642">
        <v>290000</v>
      </c>
      <c r="I4642">
        <v>2010</v>
      </c>
      <c r="J4642">
        <v>4.3</v>
      </c>
    </row>
    <row r="4643" spans="1:10" x14ac:dyDescent="0.3">
      <c r="A4643" t="s">
        <v>277</v>
      </c>
      <c r="B4643">
        <v>98</v>
      </c>
      <c r="C4643">
        <v>3799339</v>
      </c>
      <c r="D4643" t="s">
        <v>3043</v>
      </c>
      <c r="E4643" t="s">
        <v>13767</v>
      </c>
      <c r="F4643" t="s">
        <v>20</v>
      </c>
      <c r="G4643" t="s">
        <v>21</v>
      </c>
      <c r="H4643">
        <v>250000</v>
      </c>
      <c r="I4643">
        <v>2002</v>
      </c>
      <c r="J4643">
        <v>7.2</v>
      </c>
    </row>
    <row r="4644" spans="1:10" x14ac:dyDescent="0.3">
      <c r="A4644" t="s">
        <v>13769</v>
      </c>
      <c r="B4644">
        <v>94</v>
      </c>
      <c r="C4644">
        <v>1977544</v>
      </c>
      <c r="D4644" t="s">
        <v>936</v>
      </c>
      <c r="E4644" t="s">
        <v>13770</v>
      </c>
      <c r="F4644" t="s">
        <v>20</v>
      </c>
      <c r="G4644" t="s">
        <v>21</v>
      </c>
      <c r="H4644">
        <v>250000</v>
      </c>
      <c r="I4644">
        <v>1995</v>
      </c>
      <c r="J4644">
        <v>6.5</v>
      </c>
    </row>
    <row r="4645" spans="1:10" x14ac:dyDescent="0.3">
      <c r="A4645" t="s">
        <v>5413</v>
      </c>
      <c r="B4645">
        <v>96</v>
      </c>
      <c r="C4645">
        <v>1050600</v>
      </c>
      <c r="D4645" t="s">
        <v>1649</v>
      </c>
      <c r="E4645" t="s">
        <v>13772</v>
      </c>
      <c r="F4645" t="s">
        <v>20</v>
      </c>
      <c r="G4645" t="s">
        <v>21</v>
      </c>
      <c r="H4645">
        <v>250000</v>
      </c>
      <c r="I4645">
        <v>2000</v>
      </c>
      <c r="J4645">
        <v>6.6</v>
      </c>
    </row>
    <row r="4646" spans="1:10" x14ac:dyDescent="0.3">
      <c r="A4646" t="s">
        <v>13773</v>
      </c>
      <c r="B4646">
        <v>100</v>
      </c>
      <c r="C4646">
        <v>902835</v>
      </c>
      <c r="D4646" t="s">
        <v>936</v>
      </c>
      <c r="E4646" t="s">
        <v>13776</v>
      </c>
      <c r="F4646" t="s">
        <v>20</v>
      </c>
      <c r="G4646" t="s">
        <v>21</v>
      </c>
      <c r="H4646">
        <v>250000</v>
      </c>
      <c r="I4646">
        <v>2001</v>
      </c>
      <c r="J4646">
        <v>6.7</v>
      </c>
    </row>
    <row r="4647" spans="1:10" x14ac:dyDescent="0.3">
      <c r="A4647" t="s">
        <v>13778</v>
      </c>
      <c r="B4647">
        <v>90</v>
      </c>
      <c r="D4647" t="s">
        <v>8886</v>
      </c>
      <c r="E4647" t="s">
        <v>13781</v>
      </c>
      <c r="F4647" t="s">
        <v>20</v>
      </c>
      <c r="G4647" t="s">
        <v>21</v>
      </c>
      <c r="H4647">
        <v>300000</v>
      </c>
      <c r="I4647">
        <v>2014</v>
      </c>
      <c r="J4647">
        <v>4.3</v>
      </c>
    </row>
    <row r="4648" spans="1:10" x14ac:dyDescent="0.3">
      <c r="A4648" t="s">
        <v>5182</v>
      </c>
      <c r="B4648">
        <v>90</v>
      </c>
      <c r="C4648">
        <v>489220</v>
      </c>
      <c r="D4648" t="s">
        <v>3158</v>
      </c>
      <c r="E4648" t="s">
        <v>13783</v>
      </c>
      <c r="F4648" t="s">
        <v>20</v>
      </c>
      <c r="G4648" t="s">
        <v>182</v>
      </c>
      <c r="H4648">
        <v>365000</v>
      </c>
      <c r="I4648">
        <v>1997</v>
      </c>
      <c r="J4648">
        <v>7.3</v>
      </c>
    </row>
    <row r="4649" spans="1:10" x14ac:dyDescent="0.3">
      <c r="A4649" t="s">
        <v>13784</v>
      </c>
      <c r="B4649">
        <v>76</v>
      </c>
      <c r="C4649">
        <v>212285</v>
      </c>
      <c r="D4649" t="s">
        <v>1106</v>
      </c>
      <c r="E4649" t="s">
        <v>13785</v>
      </c>
      <c r="F4649" t="s">
        <v>20</v>
      </c>
      <c r="G4649" t="s">
        <v>251</v>
      </c>
      <c r="H4649">
        <v>250000</v>
      </c>
      <c r="I4649">
        <v>1996</v>
      </c>
      <c r="J4649">
        <v>6.4</v>
      </c>
    </row>
    <row r="4650" spans="1:10" x14ac:dyDescent="0.3">
      <c r="A4650" t="s">
        <v>13787</v>
      </c>
      <c r="B4650">
        <v>75</v>
      </c>
      <c r="C4650">
        <v>203134</v>
      </c>
      <c r="D4650" t="s">
        <v>13789</v>
      </c>
      <c r="E4650" t="s">
        <v>13791</v>
      </c>
      <c r="F4650" t="s">
        <v>20</v>
      </c>
      <c r="G4650" t="s">
        <v>21</v>
      </c>
      <c r="H4650">
        <v>250000</v>
      </c>
      <c r="I4650">
        <v>1997</v>
      </c>
      <c r="J4650">
        <v>7</v>
      </c>
    </row>
    <row r="4651" spans="1:10" x14ac:dyDescent="0.3">
      <c r="A4651" t="s">
        <v>13381</v>
      </c>
      <c r="B4651">
        <v>78</v>
      </c>
      <c r="C4651">
        <v>191309</v>
      </c>
      <c r="D4651" t="s">
        <v>1265</v>
      </c>
      <c r="E4651" t="s">
        <v>13794</v>
      </c>
      <c r="F4651" t="s">
        <v>20</v>
      </c>
      <c r="G4651" t="s">
        <v>21</v>
      </c>
      <c r="H4651">
        <v>150000</v>
      </c>
      <c r="I4651">
        <v>2004</v>
      </c>
      <c r="J4651">
        <v>5.5</v>
      </c>
    </row>
    <row r="4652" spans="1:10" x14ac:dyDescent="0.3">
      <c r="A4652" t="s">
        <v>13795</v>
      </c>
      <c r="B4652">
        <v>90</v>
      </c>
      <c r="C4652">
        <v>3388210</v>
      </c>
      <c r="D4652" t="s">
        <v>146</v>
      </c>
      <c r="E4652" t="s">
        <v>13797</v>
      </c>
      <c r="F4652" t="s">
        <v>20</v>
      </c>
      <c r="G4652" t="s">
        <v>21</v>
      </c>
      <c r="H4652">
        <v>250000</v>
      </c>
      <c r="I4652">
        <v>2011</v>
      </c>
      <c r="J4652">
        <v>6.7</v>
      </c>
    </row>
    <row r="4653" spans="1:10" x14ac:dyDescent="0.3">
      <c r="A4653" t="s">
        <v>13799</v>
      </c>
      <c r="B4653">
        <v>96</v>
      </c>
      <c r="D4653" t="s">
        <v>3960</v>
      </c>
      <c r="E4653" t="s">
        <v>13801</v>
      </c>
      <c r="F4653" t="s">
        <v>20</v>
      </c>
      <c r="G4653" t="s">
        <v>21</v>
      </c>
      <c r="H4653">
        <v>300000</v>
      </c>
      <c r="I4653">
        <v>2015</v>
      </c>
      <c r="J4653">
        <v>4.3</v>
      </c>
    </row>
    <row r="4654" spans="1:10" x14ac:dyDescent="0.3">
      <c r="A4654" t="s">
        <v>10892</v>
      </c>
      <c r="B4654">
        <v>92</v>
      </c>
      <c r="C4654">
        <v>177840</v>
      </c>
      <c r="D4654" t="s">
        <v>3970</v>
      </c>
      <c r="E4654" t="s">
        <v>13803</v>
      </c>
      <c r="F4654" t="s">
        <v>20</v>
      </c>
      <c r="G4654" t="s">
        <v>34</v>
      </c>
      <c r="H4654">
        <v>250000</v>
      </c>
      <c r="I4654">
        <v>1999</v>
      </c>
      <c r="J4654">
        <v>6.1</v>
      </c>
    </row>
    <row r="4655" spans="1:10" x14ac:dyDescent="0.3">
      <c r="A4655" t="s">
        <v>13804</v>
      </c>
      <c r="B4655">
        <v>75</v>
      </c>
      <c r="C4655">
        <v>47111</v>
      </c>
      <c r="D4655" t="s">
        <v>1649</v>
      </c>
      <c r="E4655" t="s">
        <v>13807</v>
      </c>
      <c r="F4655" t="s">
        <v>4449</v>
      </c>
      <c r="G4655" t="s">
        <v>21</v>
      </c>
      <c r="I4655">
        <v>2005</v>
      </c>
      <c r="J4655">
        <v>6.8</v>
      </c>
    </row>
    <row r="4656" spans="1:10" x14ac:dyDescent="0.3">
      <c r="A4656" t="s">
        <v>8225</v>
      </c>
      <c r="B4656">
        <v>99</v>
      </c>
      <c r="C4656">
        <v>49494</v>
      </c>
      <c r="D4656" t="s">
        <v>2588</v>
      </c>
      <c r="E4656" t="s">
        <v>13809</v>
      </c>
      <c r="F4656" t="s">
        <v>20</v>
      </c>
      <c r="G4656" t="s">
        <v>21</v>
      </c>
      <c r="H4656">
        <v>250000</v>
      </c>
      <c r="I4656">
        <v>2013</v>
      </c>
      <c r="J4656">
        <v>3.9</v>
      </c>
    </row>
    <row r="4657" spans="1:10" x14ac:dyDescent="0.3">
      <c r="A4657" t="s">
        <v>13814</v>
      </c>
      <c r="B4657">
        <v>86</v>
      </c>
      <c r="D4657" t="s">
        <v>2190</v>
      </c>
      <c r="E4657" t="s">
        <v>13816</v>
      </c>
      <c r="F4657" t="s">
        <v>20</v>
      </c>
      <c r="G4657" t="s">
        <v>21</v>
      </c>
      <c r="I4657">
        <v>2004</v>
      </c>
      <c r="J4657">
        <v>6.9</v>
      </c>
    </row>
    <row r="4658" spans="1:10" x14ac:dyDescent="0.3">
      <c r="A4658" t="s">
        <v>7135</v>
      </c>
      <c r="B4658">
        <v>92</v>
      </c>
      <c r="C4658">
        <v>45661</v>
      </c>
      <c r="D4658" t="s">
        <v>2588</v>
      </c>
      <c r="E4658" t="s">
        <v>13820</v>
      </c>
      <c r="F4658" t="s">
        <v>20</v>
      </c>
      <c r="G4658" t="s">
        <v>21</v>
      </c>
      <c r="I4658">
        <v>2007</v>
      </c>
      <c r="J4658">
        <v>7.3</v>
      </c>
    </row>
    <row r="4659" spans="1:10" x14ac:dyDescent="0.3">
      <c r="A4659" t="s">
        <v>13822</v>
      </c>
      <c r="B4659">
        <v>101</v>
      </c>
      <c r="D4659" t="s">
        <v>575</v>
      </c>
      <c r="E4659" t="s">
        <v>13823</v>
      </c>
      <c r="F4659" t="s">
        <v>20</v>
      </c>
      <c r="G4659" t="s">
        <v>34</v>
      </c>
      <c r="I4659">
        <v>2009</v>
      </c>
      <c r="J4659">
        <v>6.9</v>
      </c>
    </row>
    <row r="4660" spans="1:10" x14ac:dyDescent="0.3">
      <c r="A4660" t="s">
        <v>13825</v>
      </c>
      <c r="B4660">
        <v>81</v>
      </c>
      <c r="C4660">
        <v>18195</v>
      </c>
      <c r="D4660" t="s">
        <v>7329</v>
      </c>
      <c r="E4660" t="s">
        <v>13827</v>
      </c>
      <c r="F4660" t="s">
        <v>20</v>
      </c>
      <c r="G4660" t="s">
        <v>21</v>
      </c>
      <c r="H4660">
        <v>250000</v>
      </c>
      <c r="I4660">
        <v>1997</v>
      </c>
      <c r="J4660">
        <v>6.3</v>
      </c>
    </row>
    <row r="4661" spans="1:10" x14ac:dyDescent="0.3">
      <c r="A4661" t="s">
        <v>13829</v>
      </c>
      <c r="B4661">
        <v>93</v>
      </c>
      <c r="D4661" t="s">
        <v>10710</v>
      </c>
      <c r="E4661" t="s">
        <v>13831</v>
      </c>
      <c r="F4661" t="s">
        <v>20</v>
      </c>
      <c r="G4661" t="s">
        <v>21</v>
      </c>
      <c r="I4661">
        <v>2008</v>
      </c>
      <c r="J4661">
        <v>2.5</v>
      </c>
    </row>
    <row r="4662" spans="1:10" x14ac:dyDescent="0.3">
      <c r="A4662" t="s">
        <v>7780</v>
      </c>
      <c r="B4662">
        <v>95</v>
      </c>
      <c r="D4662" t="s">
        <v>2190</v>
      </c>
      <c r="E4662" t="s">
        <v>13834</v>
      </c>
      <c r="F4662" t="s">
        <v>20</v>
      </c>
      <c r="G4662" t="s">
        <v>182</v>
      </c>
      <c r="H4662">
        <v>250000</v>
      </c>
      <c r="I4662">
        <v>2010</v>
      </c>
      <c r="J4662">
        <v>5.7</v>
      </c>
    </row>
    <row r="4663" spans="1:10" x14ac:dyDescent="0.3">
      <c r="A4663" t="s">
        <v>13836</v>
      </c>
      <c r="B4663">
        <v>107</v>
      </c>
      <c r="D4663" t="s">
        <v>13838</v>
      </c>
      <c r="E4663" t="s">
        <v>13840</v>
      </c>
      <c r="F4663" t="s">
        <v>20</v>
      </c>
      <c r="G4663" t="s">
        <v>21</v>
      </c>
      <c r="I4663">
        <v>2009</v>
      </c>
      <c r="J4663">
        <v>7</v>
      </c>
    </row>
    <row r="4664" spans="1:10" x14ac:dyDescent="0.3">
      <c r="A4664" t="s">
        <v>13842</v>
      </c>
      <c r="B4664">
        <v>98</v>
      </c>
      <c r="D4664" t="s">
        <v>4396</v>
      </c>
      <c r="E4664" t="s">
        <v>13845</v>
      </c>
      <c r="F4664" t="s">
        <v>20</v>
      </c>
      <c r="G4664" t="s">
        <v>21</v>
      </c>
      <c r="H4664">
        <v>250000</v>
      </c>
      <c r="I4664">
        <v>2010</v>
      </c>
      <c r="J4664">
        <v>6.2</v>
      </c>
    </row>
    <row r="4665" spans="1:10" x14ac:dyDescent="0.3">
      <c r="A4665" t="s">
        <v>13847</v>
      </c>
      <c r="B4665">
        <v>35</v>
      </c>
      <c r="D4665" t="s">
        <v>13849</v>
      </c>
      <c r="E4665" t="s">
        <v>13851</v>
      </c>
      <c r="F4665" t="s">
        <v>20</v>
      </c>
      <c r="G4665" t="s">
        <v>21</v>
      </c>
      <c r="I4665">
        <v>2007</v>
      </c>
      <c r="J4665">
        <v>6.9</v>
      </c>
    </row>
    <row r="4666" spans="1:10" x14ac:dyDescent="0.3">
      <c r="A4666" t="s">
        <v>13853</v>
      </c>
      <c r="B4666">
        <v>108</v>
      </c>
      <c r="D4666" t="s">
        <v>1272</v>
      </c>
      <c r="E4666" t="s">
        <v>13854</v>
      </c>
      <c r="F4666" t="s">
        <v>20</v>
      </c>
      <c r="G4666" t="s">
        <v>21</v>
      </c>
      <c r="I4666">
        <v>1982</v>
      </c>
      <c r="J4666">
        <v>4.5</v>
      </c>
    </row>
    <row r="4667" spans="1:10" x14ac:dyDescent="0.3">
      <c r="A4667" t="s">
        <v>13856</v>
      </c>
      <c r="B4667">
        <v>66</v>
      </c>
      <c r="D4667" t="s">
        <v>43</v>
      </c>
      <c r="E4667" t="s">
        <v>13859</v>
      </c>
      <c r="F4667" t="s">
        <v>20</v>
      </c>
      <c r="G4667" t="s">
        <v>21</v>
      </c>
      <c r="H4667">
        <v>250000</v>
      </c>
      <c r="I4667">
        <v>2013</v>
      </c>
      <c r="J4667">
        <v>7.8</v>
      </c>
    </row>
    <row r="4668" spans="1:10" x14ac:dyDescent="0.3">
      <c r="A4668" t="s">
        <v>13861</v>
      </c>
      <c r="B4668">
        <v>95</v>
      </c>
      <c r="D4668" t="s">
        <v>3456</v>
      </c>
      <c r="E4668" t="s">
        <v>13863</v>
      </c>
      <c r="F4668" t="s">
        <v>20</v>
      </c>
      <c r="G4668" t="s">
        <v>21</v>
      </c>
      <c r="H4668">
        <v>250000</v>
      </c>
      <c r="I4668">
        <v>2012</v>
      </c>
      <c r="J4668">
        <v>4.4000000000000004</v>
      </c>
    </row>
    <row r="4669" spans="1:10" x14ac:dyDescent="0.3">
      <c r="A4669" t="s">
        <v>13494</v>
      </c>
      <c r="B4669">
        <v>108</v>
      </c>
      <c r="D4669" t="s">
        <v>10608</v>
      </c>
      <c r="E4669" t="s">
        <v>13867</v>
      </c>
      <c r="F4669" t="s">
        <v>20</v>
      </c>
      <c r="G4669" t="s">
        <v>21</v>
      </c>
      <c r="H4669">
        <v>250000</v>
      </c>
      <c r="I4669">
        <v>2014</v>
      </c>
      <c r="J4669">
        <v>6.6</v>
      </c>
    </row>
    <row r="4670" spans="1:10" x14ac:dyDescent="0.3">
      <c r="A4670" t="s">
        <v>13869</v>
      </c>
      <c r="B4670">
        <v>90</v>
      </c>
      <c r="D4670" t="s">
        <v>43</v>
      </c>
      <c r="E4670" t="s">
        <v>13870</v>
      </c>
      <c r="F4670" t="s">
        <v>20</v>
      </c>
      <c r="G4670" t="s">
        <v>21</v>
      </c>
      <c r="H4670">
        <v>250000</v>
      </c>
      <c r="I4670">
        <v>2014</v>
      </c>
      <c r="J4670">
        <v>8</v>
      </c>
    </row>
    <row r="4671" spans="1:10" x14ac:dyDescent="0.3">
      <c r="A4671" t="s">
        <v>9990</v>
      </c>
      <c r="B4671">
        <v>151</v>
      </c>
      <c r="D4671" t="s">
        <v>3493</v>
      </c>
      <c r="E4671" t="s">
        <v>13873</v>
      </c>
      <c r="F4671" t="s">
        <v>20</v>
      </c>
      <c r="G4671" t="s">
        <v>21</v>
      </c>
      <c r="H4671">
        <v>245000</v>
      </c>
      <c r="I4671">
        <v>1925</v>
      </c>
      <c r="J4671">
        <v>8.3000000000000007</v>
      </c>
    </row>
    <row r="4672" spans="1:10" x14ac:dyDescent="0.3">
      <c r="A4672" t="s">
        <v>13875</v>
      </c>
      <c r="B4672">
        <v>83</v>
      </c>
      <c r="D4672" t="s">
        <v>1099</v>
      </c>
      <c r="E4672" t="s">
        <v>13877</v>
      </c>
      <c r="F4672" t="s">
        <v>20</v>
      </c>
      <c r="G4672" t="s">
        <v>21</v>
      </c>
      <c r="H4672">
        <v>240000</v>
      </c>
      <c r="I4672">
        <v>2006</v>
      </c>
      <c r="J4672">
        <v>6.5</v>
      </c>
    </row>
    <row r="4673" spans="1:10" x14ac:dyDescent="0.3">
      <c r="A4673" t="s">
        <v>13879</v>
      </c>
      <c r="B4673">
        <v>108</v>
      </c>
      <c r="D4673" t="s">
        <v>4042</v>
      </c>
      <c r="E4673" t="s">
        <v>13882</v>
      </c>
      <c r="F4673" t="s">
        <v>20</v>
      </c>
      <c r="G4673" t="s">
        <v>21</v>
      </c>
      <c r="H4673">
        <v>250000</v>
      </c>
      <c r="I4673">
        <v>2013</v>
      </c>
      <c r="J4673">
        <v>7.1</v>
      </c>
    </row>
    <row r="4674" spans="1:10" x14ac:dyDescent="0.3">
      <c r="A4674" t="s">
        <v>7613</v>
      </c>
      <c r="B4674">
        <v>92</v>
      </c>
      <c r="C4674">
        <v>104792</v>
      </c>
      <c r="D4674" t="s">
        <v>5283</v>
      </c>
      <c r="E4674" t="s">
        <v>13885</v>
      </c>
      <c r="F4674" t="s">
        <v>20</v>
      </c>
      <c r="G4674" t="s">
        <v>34</v>
      </c>
      <c r="I4674">
        <v>2008</v>
      </c>
      <c r="J4674">
        <v>7.1</v>
      </c>
    </row>
    <row r="4675" spans="1:10" x14ac:dyDescent="0.3">
      <c r="A4675" t="s">
        <v>13887</v>
      </c>
      <c r="B4675">
        <v>105</v>
      </c>
      <c r="D4675" t="s">
        <v>13889</v>
      </c>
      <c r="E4675" t="s">
        <v>13891</v>
      </c>
      <c r="F4675" t="s">
        <v>20</v>
      </c>
      <c r="G4675" t="s">
        <v>21</v>
      </c>
      <c r="H4675">
        <v>250000</v>
      </c>
      <c r="I4675">
        <v>2015</v>
      </c>
      <c r="J4675">
        <v>4</v>
      </c>
    </row>
    <row r="4676" spans="1:10" x14ac:dyDescent="0.3">
      <c r="A4676" t="s">
        <v>13893</v>
      </c>
      <c r="B4676">
        <v>86</v>
      </c>
      <c r="C4676">
        <v>111300</v>
      </c>
      <c r="D4676" t="s">
        <v>43</v>
      </c>
      <c r="E4676" t="s">
        <v>13896</v>
      </c>
      <c r="F4676" t="s">
        <v>20</v>
      </c>
      <c r="G4676" t="s">
        <v>21</v>
      </c>
      <c r="H4676">
        <v>225000</v>
      </c>
      <c r="I4676">
        <v>2012</v>
      </c>
      <c r="J4676">
        <v>7.5</v>
      </c>
    </row>
    <row r="4677" spans="1:10" x14ac:dyDescent="0.3">
      <c r="A4677" t="s">
        <v>13898</v>
      </c>
      <c r="B4677">
        <v>106</v>
      </c>
      <c r="C4677">
        <v>1027119</v>
      </c>
      <c r="D4677" t="s">
        <v>2190</v>
      </c>
      <c r="E4677" t="s">
        <v>13899</v>
      </c>
      <c r="F4677" t="s">
        <v>20</v>
      </c>
      <c r="G4677" t="s">
        <v>21</v>
      </c>
      <c r="H4677">
        <v>225000</v>
      </c>
      <c r="I4677">
        <v>2000</v>
      </c>
      <c r="J4677">
        <v>7</v>
      </c>
    </row>
    <row r="4678" spans="1:10" x14ac:dyDescent="0.3">
      <c r="A4678" t="s">
        <v>13901</v>
      </c>
      <c r="B4678">
        <v>93</v>
      </c>
      <c r="D4678" t="s">
        <v>1649</v>
      </c>
      <c r="E4678" t="s">
        <v>13904</v>
      </c>
      <c r="F4678" t="s">
        <v>20</v>
      </c>
      <c r="G4678" t="s">
        <v>21</v>
      </c>
      <c r="H4678">
        <v>100000</v>
      </c>
      <c r="I4678">
        <v>1969</v>
      </c>
      <c r="J4678">
        <v>4</v>
      </c>
    </row>
    <row r="4679" spans="1:10" x14ac:dyDescent="0.3">
      <c r="A4679" t="s">
        <v>13906</v>
      </c>
      <c r="B4679">
        <v>80</v>
      </c>
      <c r="C4679">
        <v>5000000</v>
      </c>
      <c r="D4679" t="s">
        <v>13908</v>
      </c>
      <c r="E4679" t="s">
        <v>13910</v>
      </c>
      <c r="F4679" t="s">
        <v>20</v>
      </c>
      <c r="G4679" t="s">
        <v>21</v>
      </c>
      <c r="H4679">
        <v>210000</v>
      </c>
      <c r="I4679">
        <v>1953</v>
      </c>
      <c r="J4679">
        <v>6.7</v>
      </c>
    </row>
    <row r="4680" spans="1:10" x14ac:dyDescent="0.3">
      <c r="A4680" t="s">
        <v>570</v>
      </c>
      <c r="B4680">
        <v>93</v>
      </c>
      <c r="D4680" t="s">
        <v>155</v>
      </c>
      <c r="E4680" t="s">
        <v>13913</v>
      </c>
      <c r="F4680" t="s">
        <v>20</v>
      </c>
      <c r="G4680" t="s">
        <v>251</v>
      </c>
      <c r="H4680">
        <v>200000</v>
      </c>
      <c r="I4680">
        <v>1979</v>
      </c>
      <c r="J4680">
        <v>7</v>
      </c>
    </row>
    <row r="4681" spans="1:10" x14ac:dyDescent="0.3">
      <c r="A4681" t="s">
        <v>354</v>
      </c>
      <c r="B4681">
        <v>96</v>
      </c>
      <c r="C4681">
        <v>4505922</v>
      </c>
      <c r="D4681" t="s">
        <v>1649</v>
      </c>
      <c r="E4681" t="s">
        <v>13916</v>
      </c>
      <c r="F4681" t="s">
        <v>20</v>
      </c>
      <c r="G4681" t="s">
        <v>21</v>
      </c>
      <c r="H4681">
        <v>200000</v>
      </c>
      <c r="I4681">
        <v>1996</v>
      </c>
      <c r="J4681">
        <v>7.4</v>
      </c>
    </row>
    <row r="4682" spans="1:10" x14ac:dyDescent="0.3">
      <c r="A4682" t="s">
        <v>5247</v>
      </c>
      <c r="B4682">
        <v>99</v>
      </c>
      <c r="C4682">
        <v>3500000</v>
      </c>
      <c r="D4682" t="s">
        <v>6063</v>
      </c>
      <c r="E4682" t="s">
        <v>13919</v>
      </c>
      <c r="F4682" t="s">
        <v>5895</v>
      </c>
      <c r="G4682" t="s">
        <v>4364</v>
      </c>
      <c r="H4682">
        <v>200000</v>
      </c>
      <c r="I4682">
        <v>1964</v>
      </c>
      <c r="J4682">
        <v>8</v>
      </c>
    </row>
    <row r="4683" spans="1:10" x14ac:dyDescent="0.3">
      <c r="A4683" t="s">
        <v>13921</v>
      </c>
      <c r="B4683">
        <v>66</v>
      </c>
      <c r="D4683" t="s">
        <v>13923</v>
      </c>
      <c r="E4683" t="s">
        <v>13925</v>
      </c>
      <c r="F4683" t="s">
        <v>20</v>
      </c>
      <c r="G4683" t="s">
        <v>21</v>
      </c>
      <c r="H4683">
        <v>200000</v>
      </c>
      <c r="I4683">
        <v>1933</v>
      </c>
      <c r="J4683">
        <v>6.5</v>
      </c>
    </row>
    <row r="4684" spans="1:10" x14ac:dyDescent="0.3">
      <c r="A4684" t="s">
        <v>13927</v>
      </c>
      <c r="B4684">
        <v>85</v>
      </c>
      <c r="C4684">
        <v>381225</v>
      </c>
      <c r="D4684" t="s">
        <v>43</v>
      </c>
      <c r="E4684" t="s">
        <v>13930</v>
      </c>
      <c r="F4684" t="s">
        <v>20</v>
      </c>
      <c r="G4684" t="s">
        <v>21</v>
      </c>
      <c r="H4684">
        <v>200000</v>
      </c>
      <c r="I4684">
        <v>2004</v>
      </c>
      <c r="J4684">
        <v>7.2</v>
      </c>
    </row>
    <row r="4685" spans="1:10" x14ac:dyDescent="0.3">
      <c r="A4685" t="s">
        <v>13932</v>
      </c>
      <c r="B4685">
        <v>101</v>
      </c>
      <c r="C4685">
        <v>2428241</v>
      </c>
      <c r="D4685" t="s">
        <v>2190</v>
      </c>
      <c r="E4685" t="s">
        <v>13935</v>
      </c>
      <c r="F4685" t="s">
        <v>20</v>
      </c>
      <c r="G4685" t="s">
        <v>21</v>
      </c>
      <c r="H4685">
        <v>200000</v>
      </c>
      <c r="I4685">
        <v>2010</v>
      </c>
      <c r="J4685">
        <v>6.4</v>
      </c>
    </row>
    <row r="4686" spans="1:10" x14ac:dyDescent="0.3">
      <c r="A4686" t="s">
        <v>6430</v>
      </c>
      <c r="B4686">
        <v>97</v>
      </c>
      <c r="C4686">
        <v>78030</v>
      </c>
      <c r="D4686" t="s">
        <v>2190</v>
      </c>
      <c r="E4686" t="s">
        <v>13937</v>
      </c>
      <c r="F4686" t="s">
        <v>20</v>
      </c>
      <c r="G4686" t="s">
        <v>21</v>
      </c>
      <c r="H4686">
        <v>200000</v>
      </c>
      <c r="I4686">
        <v>2012</v>
      </c>
      <c r="J4686">
        <v>6.5</v>
      </c>
    </row>
    <row r="4687" spans="1:10" x14ac:dyDescent="0.3">
      <c r="A4687" t="s">
        <v>1214</v>
      </c>
      <c r="B4687">
        <v>119</v>
      </c>
      <c r="C4687">
        <v>59774</v>
      </c>
      <c r="D4687" t="s">
        <v>936</v>
      </c>
      <c r="E4687" t="s">
        <v>13941</v>
      </c>
      <c r="F4687" t="s">
        <v>5288</v>
      </c>
      <c r="G4687" t="s">
        <v>520</v>
      </c>
      <c r="I4687">
        <v>2010</v>
      </c>
      <c r="J4687">
        <v>6.8</v>
      </c>
    </row>
    <row r="4688" spans="1:10" x14ac:dyDescent="0.3">
      <c r="A4688" t="s">
        <v>13943</v>
      </c>
      <c r="B4688">
        <v>103</v>
      </c>
      <c r="C4688">
        <v>174682</v>
      </c>
      <c r="D4688" t="s">
        <v>3846</v>
      </c>
      <c r="E4688" t="s">
        <v>13946</v>
      </c>
      <c r="F4688" t="s">
        <v>20</v>
      </c>
      <c r="G4688" t="s">
        <v>21</v>
      </c>
      <c r="H4688">
        <v>200000</v>
      </c>
      <c r="I4688">
        <v>2002</v>
      </c>
      <c r="J4688">
        <v>6.9</v>
      </c>
    </row>
    <row r="4689" spans="1:10" x14ac:dyDescent="0.3">
      <c r="A4689" t="s">
        <v>13948</v>
      </c>
      <c r="B4689">
        <v>86</v>
      </c>
      <c r="C4689">
        <v>215185</v>
      </c>
      <c r="D4689" t="s">
        <v>13264</v>
      </c>
      <c r="E4689" t="s">
        <v>13951</v>
      </c>
      <c r="F4689" t="s">
        <v>20</v>
      </c>
      <c r="G4689" t="s">
        <v>21</v>
      </c>
      <c r="H4689">
        <v>200000</v>
      </c>
      <c r="I4689">
        <v>2008</v>
      </c>
      <c r="J4689">
        <v>7.5</v>
      </c>
    </row>
    <row r="4690" spans="1:10" x14ac:dyDescent="0.3">
      <c r="A4690" t="s">
        <v>13953</v>
      </c>
      <c r="B4690">
        <v>90</v>
      </c>
      <c r="D4690" t="s">
        <v>3049</v>
      </c>
      <c r="E4690" t="s">
        <v>13954</v>
      </c>
      <c r="F4690" t="s">
        <v>20</v>
      </c>
      <c r="G4690" t="s">
        <v>21</v>
      </c>
      <c r="H4690">
        <v>200000</v>
      </c>
      <c r="I4690">
        <v>2003</v>
      </c>
      <c r="J4690">
        <v>5.0999999999999996</v>
      </c>
    </row>
    <row r="4691" spans="1:10" x14ac:dyDescent="0.3">
      <c r="A4691" t="s">
        <v>7444</v>
      </c>
      <c r="B4691">
        <v>95</v>
      </c>
      <c r="D4691" t="s">
        <v>1649</v>
      </c>
      <c r="E4691" t="s">
        <v>13957</v>
      </c>
      <c r="F4691" t="s">
        <v>20</v>
      </c>
      <c r="G4691" t="s">
        <v>21</v>
      </c>
      <c r="H4691">
        <v>250000</v>
      </c>
      <c r="I4691">
        <v>2015</v>
      </c>
      <c r="J4691">
        <v>6.2</v>
      </c>
    </row>
    <row r="4692" spans="1:10" x14ac:dyDescent="0.3">
      <c r="A4692" t="s">
        <v>6527</v>
      </c>
      <c r="B4692">
        <v>94</v>
      </c>
      <c r="D4692" t="s">
        <v>2743</v>
      </c>
      <c r="E4692" t="s">
        <v>13961</v>
      </c>
      <c r="F4692" t="s">
        <v>20</v>
      </c>
      <c r="G4692" t="s">
        <v>21</v>
      </c>
      <c r="H4692">
        <v>13000000</v>
      </c>
      <c r="I4692">
        <v>2010</v>
      </c>
      <c r="J4692">
        <v>3.9</v>
      </c>
    </row>
    <row r="4693" spans="1:10" x14ac:dyDescent="0.3">
      <c r="A4693" t="s">
        <v>8906</v>
      </c>
      <c r="B4693">
        <v>84</v>
      </c>
      <c r="C4693">
        <v>140016</v>
      </c>
      <c r="D4693" t="s">
        <v>9078</v>
      </c>
      <c r="E4693" t="s">
        <v>13963</v>
      </c>
      <c r="F4693" t="s">
        <v>20</v>
      </c>
      <c r="G4693" t="s">
        <v>21</v>
      </c>
      <c r="I4693">
        <v>2008</v>
      </c>
      <c r="J4693">
        <v>6</v>
      </c>
    </row>
    <row r="4694" spans="1:10" x14ac:dyDescent="0.3">
      <c r="A4694" t="s">
        <v>13965</v>
      </c>
      <c r="B4694">
        <v>89</v>
      </c>
      <c r="D4694" t="s">
        <v>13967</v>
      </c>
      <c r="E4694" t="s">
        <v>13969</v>
      </c>
      <c r="F4694" t="s">
        <v>20</v>
      </c>
      <c r="G4694" t="s">
        <v>21</v>
      </c>
      <c r="I4694">
        <v>2014</v>
      </c>
      <c r="J4694">
        <v>6.8</v>
      </c>
    </row>
    <row r="4695" spans="1:10" x14ac:dyDescent="0.3">
      <c r="A4695" t="s">
        <v>13971</v>
      </c>
      <c r="B4695">
        <v>59</v>
      </c>
      <c r="D4695" t="s">
        <v>43</v>
      </c>
      <c r="E4695" t="s">
        <v>13974</v>
      </c>
      <c r="F4695" t="s">
        <v>965</v>
      </c>
      <c r="G4695" t="s">
        <v>966</v>
      </c>
      <c r="H4695">
        <v>150000</v>
      </c>
      <c r="I4695">
        <v>2004</v>
      </c>
      <c r="J4695">
        <v>7.4</v>
      </c>
    </row>
    <row r="4696" spans="1:10" x14ac:dyDescent="0.3">
      <c r="A4696" t="s">
        <v>13976</v>
      </c>
      <c r="B4696">
        <v>126</v>
      </c>
      <c r="D4696" t="s">
        <v>3329</v>
      </c>
      <c r="E4696" t="s">
        <v>13979</v>
      </c>
      <c r="F4696" t="s">
        <v>9256</v>
      </c>
      <c r="G4696" t="s">
        <v>4713</v>
      </c>
      <c r="I4696">
        <v>1955</v>
      </c>
      <c r="J4696">
        <v>8.1</v>
      </c>
    </row>
    <row r="4697" spans="1:10" x14ac:dyDescent="0.3">
      <c r="A4697" t="s">
        <v>13981</v>
      </c>
      <c r="B4697">
        <v>86</v>
      </c>
      <c r="C4697">
        <v>15542</v>
      </c>
      <c r="D4697" t="s">
        <v>936</v>
      </c>
      <c r="E4697" t="s">
        <v>13982</v>
      </c>
      <c r="F4697" t="s">
        <v>20</v>
      </c>
      <c r="G4697" t="s">
        <v>21</v>
      </c>
      <c r="I4697">
        <v>2008</v>
      </c>
      <c r="J4697">
        <v>6.5</v>
      </c>
    </row>
    <row r="4698" spans="1:10" x14ac:dyDescent="0.3">
      <c r="A4698" t="s">
        <v>13034</v>
      </c>
      <c r="B4698">
        <v>87</v>
      </c>
      <c r="D4698" t="s">
        <v>3429</v>
      </c>
      <c r="E4698" t="s">
        <v>13983</v>
      </c>
      <c r="F4698" t="s">
        <v>20</v>
      </c>
      <c r="G4698" t="s">
        <v>21</v>
      </c>
      <c r="H4698">
        <v>200000</v>
      </c>
      <c r="I4698">
        <v>2007</v>
      </c>
      <c r="J4698">
        <v>8</v>
      </c>
    </row>
    <row r="4699" spans="1:10" x14ac:dyDescent="0.3">
      <c r="A4699" t="s">
        <v>13985</v>
      </c>
      <c r="B4699">
        <v>106</v>
      </c>
      <c r="C4699">
        <v>1111</v>
      </c>
      <c r="D4699" t="s">
        <v>11918</v>
      </c>
      <c r="E4699" t="s">
        <v>13988</v>
      </c>
      <c r="F4699" t="s">
        <v>20</v>
      </c>
      <c r="G4699" t="s">
        <v>21</v>
      </c>
      <c r="H4699">
        <v>200000</v>
      </c>
      <c r="I4699">
        <v>2006</v>
      </c>
      <c r="J4699">
        <v>7.7</v>
      </c>
    </row>
    <row r="4700" spans="1:10" x14ac:dyDescent="0.3">
      <c r="A4700" t="s">
        <v>13990</v>
      </c>
      <c r="B4700">
        <v>86</v>
      </c>
      <c r="D4700" t="s">
        <v>4396</v>
      </c>
      <c r="E4700" t="s">
        <v>13992</v>
      </c>
      <c r="F4700" t="s">
        <v>20</v>
      </c>
      <c r="G4700" t="s">
        <v>21</v>
      </c>
      <c r="H4700">
        <v>200000</v>
      </c>
      <c r="I4700">
        <v>2004</v>
      </c>
      <c r="J4700">
        <v>7.2</v>
      </c>
    </row>
    <row r="4701" spans="1:10" x14ac:dyDescent="0.3">
      <c r="A4701" t="s">
        <v>13994</v>
      </c>
      <c r="B4701">
        <v>89</v>
      </c>
      <c r="D4701" t="s">
        <v>13996</v>
      </c>
      <c r="E4701" t="s">
        <v>13998</v>
      </c>
      <c r="F4701" t="s">
        <v>20</v>
      </c>
      <c r="G4701" t="s">
        <v>21</v>
      </c>
      <c r="H4701">
        <v>2500000</v>
      </c>
      <c r="I4701">
        <v>2008</v>
      </c>
      <c r="J4701">
        <v>5.4</v>
      </c>
    </row>
    <row r="4702" spans="1:10" x14ac:dyDescent="0.3">
      <c r="A4702" t="s">
        <v>14000</v>
      </c>
      <c r="B4702">
        <v>105</v>
      </c>
      <c r="D4702" t="s">
        <v>3436</v>
      </c>
      <c r="E4702" t="s">
        <v>14003</v>
      </c>
      <c r="F4702" t="s">
        <v>20</v>
      </c>
      <c r="G4702" t="s">
        <v>21</v>
      </c>
      <c r="H4702">
        <v>200000</v>
      </c>
      <c r="I4702">
        <v>2012</v>
      </c>
      <c r="J4702">
        <v>6.7</v>
      </c>
    </row>
    <row r="4703" spans="1:10" x14ac:dyDescent="0.3">
      <c r="A4703" t="s">
        <v>14005</v>
      </c>
      <c r="B4703">
        <v>93</v>
      </c>
      <c r="D4703" t="s">
        <v>1740</v>
      </c>
      <c r="E4703" t="s">
        <v>14008</v>
      </c>
      <c r="F4703" t="s">
        <v>20</v>
      </c>
      <c r="G4703" t="s">
        <v>21</v>
      </c>
      <c r="I4703">
        <v>2014</v>
      </c>
      <c r="J4703">
        <v>6.3</v>
      </c>
    </row>
    <row r="4704" spans="1:10" x14ac:dyDescent="0.3">
      <c r="A4704" t="s">
        <v>14009</v>
      </c>
      <c r="B4704">
        <v>94</v>
      </c>
      <c r="D4704" t="s">
        <v>2190</v>
      </c>
      <c r="E4704" t="s">
        <v>14011</v>
      </c>
      <c r="F4704" t="s">
        <v>20</v>
      </c>
      <c r="G4704" t="s">
        <v>21</v>
      </c>
      <c r="H4704">
        <v>200000</v>
      </c>
      <c r="I4704">
        <v>2012</v>
      </c>
      <c r="J4704">
        <v>8.1</v>
      </c>
    </row>
    <row r="4705" spans="1:10" x14ac:dyDescent="0.3">
      <c r="A4705" t="s">
        <v>14012</v>
      </c>
      <c r="B4705">
        <v>89</v>
      </c>
      <c r="C4705">
        <v>925402</v>
      </c>
      <c r="D4705" t="s">
        <v>4396</v>
      </c>
      <c r="E4705" t="s">
        <v>14015</v>
      </c>
      <c r="F4705" t="s">
        <v>13063</v>
      </c>
      <c r="G4705" t="s">
        <v>8005</v>
      </c>
      <c r="H4705">
        <v>180000</v>
      </c>
      <c r="I4705">
        <v>1997</v>
      </c>
      <c r="J4705">
        <v>8.5</v>
      </c>
    </row>
    <row r="4706" spans="1:10" x14ac:dyDescent="0.3">
      <c r="A4706" t="s">
        <v>14017</v>
      </c>
      <c r="B4706">
        <v>97</v>
      </c>
      <c r="C4706">
        <v>469947</v>
      </c>
      <c r="D4706" t="s">
        <v>146</v>
      </c>
      <c r="E4706" t="s">
        <v>14019</v>
      </c>
      <c r="F4706" t="s">
        <v>20</v>
      </c>
      <c r="G4706" t="s">
        <v>34</v>
      </c>
      <c r="H4706">
        <v>120000</v>
      </c>
      <c r="I4706">
        <v>2011</v>
      </c>
      <c r="J4706">
        <v>7.7</v>
      </c>
    </row>
    <row r="4707" spans="1:10" x14ac:dyDescent="0.3">
      <c r="A4707" t="s">
        <v>3182</v>
      </c>
      <c r="B4707">
        <v>88</v>
      </c>
      <c r="C4707">
        <v>7137502</v>
      </c>
      <c r="D4707" t="s">
        <v>1106</v>
      </c>
      <c r="E4707" t="s">
        <v>14022</v>
      </c>
      <c r="F4707" t="s">
        <v>20</v>
      </c>
      <c r="G4707" t="s">
        <v>21</v>
      </c>
      <c r="H4707">
        <v>175000</v>
      </c>
      <c r="I4707">
        <v>1986</v>
      </c>
      <c r="J4707">
        <v>6.5</v>
      </c>
    </row>
    <row r="4708" spans="1:10" x14ac:dyDescent="0.3">
      <c r="A4708" t="s">
        <v>14024</v>
      </c>
      <c r="B4708">
        <v>78</v>
      </c>
      <c r="D4708" t="s">
        <v>43</v>
      </c>
      <c r="E4708" t="s">
        <v>14027</v>
      </c>
      <c r="F4708" t="s">
        <v>20</v>
      </c>
      <c r="G4708" t="s">
        <v>21</v>
      </c>
      <c r="H4708">
        <v>180000</v>
      </c>
      <c r="I4708">
        <v>2014</v>
      </c>
      <c r="J4708">
        <v>8.6999999999999993</v>
      </c>
    </row>
    <row r="4709" spans="1:10" x14ac:dyDescent="0.3">
      <c r="A4709" t="s">
        <v>14029</v>
      </c>
      <c r="B4709">
        <v>104</v>
      </c>
      <c r="D4709" t="s">
        <v>2190</v>
      </c>
      <c r="E4709" t="s">
        <v>14032</v>
      </c>
      <c r="F4709" t="s">
        <v>13050</v>
      </c>
      <c r="G4709" t="s">
        <v>5340</v>
      </c>
      <c r="H4709">
        <v>168000</v>
      </c>
      <c r="I4709">
        <v>2015</v>
      </c>
      <c r="J4709">
        <v>6.5</v>
      </c>
    </row>
    <row r="4710" spans="1:10" x14ac:dyDescent="0.3">
      <c r="A4710" t="s">
        <v>12846</v>
      </c>
      <c r="B4710">
        <v>92</v>
      </c>
      <c r="C4710">
        <v>1316074</v>
      </c>
      <c r="D4710" t="s">
        <v>3429</v>
      </c>
      <c r="E4710" t="s">
        <v>14035</v>
      </c>
      <c r="F4710" t="s">
        <v>20</v>
      </c>
      <c r="G4710" t="s">
        <v>21</v>
      </c>
      <c r="H4710">
        <v>100000</v>
      </c>
      <c r="I4710">
        <v>2011</v>
      </c>
      <c r="J4710">
        <v>7</v>
      </c>
    </row>
    <row r="4711" spans="1:10" x14ac:dyDescent="0.3">
      <c r="A4711" t="s">
        <v>14037</v>
      </c>
      <c r="B4711">
        <v>97</v>
      </c>
      <c r="C4711">
        <v>15180000</v>
      </c>
      <c r="D4711" t="s">
        <v>1392</v>
      </c>
      <c r="E4711" t="s">
        <v>14038</v>
      </c>
      <c r="F4711" t="s">
        <v>20</v>
      </c>
      <c r="G4711" t="s">
        <v>21</v>
      </c>
      <c r="H4711">
        <v>500000</v>
      </c>
      <c r="I4711">
        <v>1971</v>
      </c>
      <c r="J4711">
        <v>5.5</v>
      </c>
    </row>
    <row r="4712" spans="1:10" x14ac:dyDescent="0.3">
      <c r="A4712" t="s">
        <v>14039</v>
      </c>
      <c r="B4712">
        <v>109</v>
      </c>
      <c r="D4712" t="s">
        <v>2190</v>
      </c>
      <c r="E4712" t="s">
        <v>14042</v>
      </c>
      <c r="F4712" t="s">
        <v>20</v>
      </c>
      <c r="G4712" t="s">
        <v>21</v>
      </c>
      <c r="H4712">
        <v>200000</v>
      </c>
      <c r="I4712">
        <v>2014</v>
      </c>
      <c r="J4712">
        <v>7</v>
      </c>
    </row>
    <row r="4713" spans="1:10" x14ac:dyDescent="0.3">
      <c r="A4713" t="s">
        <v>1667</v>
      </c>
      <c r="B4713">
        <v>78</v>
      </c>
      <c r="C4713">
        <v>2882062</v>
      </c>
      <c r="D4713" t="s">
        <v>936</v>
      </c>
      <c r="E4713" t="s">
        <v>14044</v>
      </c>
      <c r="F4713" t="s">
        <v>20</v>
      </c>
      <c r="G4713" t="s">
        <v>21</v>
      </c>
      <c r="H4713">
        <v>150000</v>
      </c>
      <c r="I4713">
        <v>2000</v>
      </c>
      <c r="J4713">
        <v>6.3</v>
      </c>
    </row>
    <row r="4714" spans="1:10" x14ac:dyDescent="0.3">
      <c r="A4714" t="s">
        <v>9497</v>
      </c>
      <c r="B4714">
        <v>85</v>
      </c>
      <c r="C4714">
        <v>9437933</v>
      </c>
      <c r="D4714" t="s">
        <v>4790</v>
      </c>
      <c r="E4714" t="s">
        <v>14047</v>
      </c>
      <c r="F4714" t="s">
        <v>20</v>
      </c>
      <c r="G4714" t="s">
        <v>4874</v>
      </c>
      <c r="H4714">
        <v>180000</v>
      </c>
      <c r="I4714">
        <v>2007</v>
      </c>
      <c r="J4714">
        <v>7.9</v>
      </c>
    </row>
    <row r="4715" spans="1:10" x14ac:dyDescent="0.3">
      <c r="A4715" t="s">
        <v>14049</v>
      </c>
      <c r="B4715">
        <v>88</v>
      </c>
      <c r="C4715">
        <v>110720</v>
      </c>
      <c r="D4715" t="s">
        <v>1099</v>
      </c>
      <c r="E4715" t="s">
        <v>14052</v>
      </c>
      <c r="F4715" t="s">
        <v>20</v>
      </c>
      <c r="G4715" t="s">
        <v>21</v>
      </c>
      <c r="H4715">
        <v>1200000</v>
      </c>
      <c r="I4715">
        <v>1999</v>
      </c>
      <c r="J4715">
        <v>7.3</v>
      </c>
    </row>
    <row r="4716" spans="1:10" x14ac:dyDescent="0.3">
      <c r="A4716" t="s">
        <v>14054</v>
      </c>
      <c r="B4716">
        <v>93</v>
      </c>
      <c r="C4716">
        <v>155984</v>
      </c>
      <c r="D4716" t="s">
        <v>43</v>
      </c>
      <c r="E4716" t="s">
        <v>14057</v>
      </c>
      <c r="F4716" t="s">
        <v>20</v>
      </c>
      <c r="G4716" t="s">
        <v>21</v>
      </c>
      <c r="H4716">
        <v>160000</v>
      </c>
      <c r="I4716">
        <v>2009</v>
      </c>
      <c r="J4716">
        <v>7.4</v>
      </c>
    </row>
    <row r="4717" spans="1:10" x14ac:dyDescent="0.3">
      <c r="A4717" t="s">
        <v>14059</v>
      </c>
      <c r="B4717">
        <v>86</v>
      </c>
      <c r="D4717" t="s">
        <v>3960</v>
      </c>
      <c r="E4717" t="s">
        <v>14062</v>
      </c>
      <c r="F4717" t="s">
        <v>20</v>
      </c>
      <c r="G4717" t="s">
        <v>34</v>
      </c>
      <c r="I4717">
        <v>2012</v>
      </c>
      <c r="J4717">
        <v>5.4</v>
      </c>
    </row>
    <row r="4718" spans="1:10" x14ac:dyDescent="0.3">
      <c r="A4718" t="s">
        <v>14064</v>
      </c>
      <c r="B4718">
        <v>98</v>
      </c>
      <c r="D4718" t="s">
        <v>2104</v>
      </c>
      <c r="E4718" t="s">
        <v>14067</v>
      </c>
      <c r="F4718" t="s">
        <v>20</v>
      </c>
      <c r="G4718" t="s">
        <v>21</v>
      </c>
      <c r="I4718">
        <v>2015</v>
      </c>
      <c r="J4718">
        <v>7.1</v>
      </c>
    </row>
    <row r="4719" spans="1:10" x14ac:dyDescent="0.3">
      <c r="A4719" t="s">
        <v>1262</v>
      </c>
      <c r="B4719">
        <v>25</v>
      </c>
      <c r="D4719" t="s">
        <v>1921</v>
      </c>
      <c r="E4719" t="s">
        <v>14070</v>
      </c>
      <c r="F4719" t="s">
        <v>20</v>
      </c>
      <c r="G4719" t="s">
        <v>21</v>
      </c>
      <c r="H4719">
        <v>150000</v>
      </c>
      <c r="I4719">
        <v>1965</v>
      </c>
      <c r="J4719">
        <v>8.4</v>
      </c>
    </row>
    <row r="4720" spans="1:10" x14ac:dyDescent="0.3">
      <c r="A4720" t="s">
        <v>14072</v>
      </c>
      <c r="B4720">
        <v>72</v>
      </c>
      <c r="C4720">
        <v>4914</v>
      </c>
      <c r="D4720" t="s">
        <v>14074</v>
      </c>
      <c r="E4720" t="s">
        <v>14076</v>
      </c>
      <c r="F4720" t="s">
        <v>20</v>
      </c>
      <c r="G4720" t="s">
        <v>21</v>
      </c>
      <c r="H4720">
        <v>150000</v>
      </c>
      <c r="I4720">
        <v>2015</v>
      </c>
      <c r="J4720">
        <v>7</v>
      </c>
    </row>
    <row r="4721" spans="1:10" x14ac:dyDescent="0.3">
      <c r="A4721" t="s">
        <v>14078</v>
      </c>
      <c r="B4721">
        <v>66</v>
      </c>
      <c r="D4721" t="s">
        <v>43</v>
      </c>
      <c r="E4721" t="s">
        <v>14081</v>
      </c>
      <c r="F4721" t="s">
        <v>20</v>
      </c>
      <c r="G4721" t="s">
        <v>21</v>
      </c>
      <c r="H4721">
        <v>150000</v>
      </c>
      <c r="I4721">
        <v>2013</v>
      </c>
      <c r="J4721">
        <v>5.3</v>
      </c>
    </row>
    <row r="4722" spans="1:10" x14ac:dyDescent="0.3">
      <c r="A4722" t="s">
        <v>14083</v>
      </c>
      <c r="B4722">
        <v>80</v>
      </c>
      <c r="C4722">
        <v>5858</v>
      </c>
      <c r="D4722" t="s">
        <v>43</v>
      </c>
      <c r="E4722" t="s">
        <v>14086</v>
      </c>
      <c r="F4722" t="s">
        <v>20</v>
      </c>
      <c r="G4722" t="s">
        <v>21</v>
      </c>
      <c r="H4722">
        <v>150000</v>
      </c>
      <c r="I4722">
        <v>2014</v>
      </c>
      <c r="J4722">
        <v>7.1</v>
      </c>
    </row>
    <row r="4723" spans="1:10" x14ac:dyDescent="0.3">
      <c r="A4723" t="s">
        <v>2429</v>
      </c>
      <c r="B4723">
        <v>91</v>
      </c>
      <c r="C4723">
        <v>6706368</v>
      </c>
      <c r="D4723" t="s">
        <v>43</v>
      </c>
      <c r="E4723" t="s">
        <v>14089</v>
      </c>
      <c r="F4723" t="s">
        <v>20</v>
      </c>
      <c r="G4723" t="s">
        <v>21</v>
      </c>
      <c r="H4723">
        <v>160000</v>
      </c>
      <c r="I4723">
        <v>1989</v>
      </c>
      <c r="J4723">
        <v>7.5</v>
      </c>
    </row>
    <row r="4724" spans="1:10" x14ac:dyDescent="0.3">
      <c r="A4724" t="s">
        <v>14091</v>
      </c>
      <c r="B4724">
        <v>89</v>
      </c>
      <c r="D4724" t="s">
        <v>2190</v>
      </c>
      <c r="E4724" t="s">
        <v>14094</v>
      </c>
      <c r="F4724" t="s">
        <v>20</v>
      </c>
      <c r="G4724" t="s">
        <v>21</v>
      </c>
      <c r="H4724">
        <v>125000</v>
      </c>
      <c r="I4724">
        <v>2014</v>
      </c>
      <c r="J4724">
        <v>7.2</v>
      </c>
    </row>
    <row r="4725" spans="1:10" x14ac:dyDescent="0.3">
      <c r="A4725" t="s">
        <v>9917</v>
      </c>
      <c r="B4725">
        <v>85</v>
      </c>
      <c r="C4725">
        <v>405614</v>
      </c>
      <c r="D4725" t="s">
        <v>1442</v>
      </c>
      <c r="E4725" t="s">
        <v>14096</v>
      </c>
      <c r="F4725" t="s">
        <v>20</v>
      </c>
      <c r="G4725" t="s">
        <v>21</v>
      </c>
      <c r="I4725">
        <v>2011</v>
      </c>
      <c r="J4725">
        <v>6.7</v>
      </c>
    </row>
    <row r="4726" spans="1:10" x14ac:dyDescent="0.3">
      <c r="A4726" t="s">
        <v>14098</v>
      </c>
      <c r="B4726">
        <v>62</v>
      </c>
      <c r="D4726" t="s">
        <v>14099</v>
      </c>
      <c r="E4726" t="s">
        <v>14100</v>
      </c>
      <c r="F4726" t="s">
        <v>9359</v>
      </c>
      <c r="G4726" t="s">
        <v>14101</v>
      </c>
      <c r="H4726">
        <v>125000</v>
      </c>
      <c r="I4726">
        <v>2013</v>
      </c>
      <c r="J4726">
        <v>8.1999999999999993</v>
      </c>
    </row>
    <row r="4727" spans="1:10" x14ac:dyDescent="0.3">
      <c r="A4727" t="s">
        <v>14102</v>
      </c>
      <c r="B4727">
        <v>90</v>
      </c>
      <c r="D4727" t="s">
        <v>11952</v>
      </c>
      <c r="E4727" t="s">
        <v>14103</v>
      </c>
      <c r="F4727" t="s">
        <v>20</v>
      </c>
      <c r="G4727" t="s">
        <v>21</v>
      </c>
      <c r="H4727">
        <v>120000</v>
      </c>
      <c r="I4727">
        <v>2005</v>
      </c>
      <c r="J4727">
        <v>6.6</v>
      </c>
    </row>
    <row r="4728" spans="1:10" x14ac:dyDescent="0.3">
      <c r="A4728" t="s">
        <v>14104</v>
      </c>
      <c r="B4728">
        <v>90</v>
      </c>
      <c r="C4728">
        <v>1573712</v>
      </c>
      <c r="D4728" t="s">
        <v>1649</v>
      </c>
      <c r="E4728" t="s">
        <v>14106</v>
      </c>
      <c r="F4728" t="s">
        <v>20</v>
      </c>
      <c r="G4728" t="s">
        <v>21</v>
      </c>
      <c r="H4728">
        <v>125000</v>
      </c>
      <c r="I4728">
        <v>2011</v>
      </c>
      <c r="J4728">
        <v>6.7</v>
      </c>
    </row>
    <row r="4729" spans="1:10" x14ac:dyDescent="0.3">
      <c r="A4729" t="s">
        <v>8788</v>
      </c>
      <c r="B4729">
        <v>104</v>
      </c>
      <c r="D4729" t="s">
        <v>11576</v>
      </c>
      <c r="E4729" t="s">
        <v>14109</v>
      </c>
      <c r="F4729" t="s">
        <v>20</v>
      </c>
      <c r="G4729" t="s">
        <v>21</v>
      </c>
      <c r="H4729">
        <v>125000</v>
      </c>
      <c r="I4729">
        <v>2015</v>
      </c>
      <c r="J4729">
        <v>5.0999999999999996</v>
      </c>
    </row>
    <row r="4730" spans="1:10" x14ac:dyDescent="0.3">
      <c r="A4730" t="s">
        <v>5183</v>
      </c>
      <c r="B4730">
        <v>88</v>
      </c>
      <c r="D4730" t="s">
        <v>1099</v>
      </c>
      <c r="E4730" t="s">
        <v>14110</v>
      </c>
      <c r="F4730" t="s">
        <v>20</v>
      </c>
      <c r="G4730" t="s">
        <v>182</v>
      </c>
      <c r="H4730">
        <v>120000</v>
      </c>
      <c r="I4730">
        <v>2007</v>
      </c>
      <c r="J4730">
        <v>7</v>
      </c>
    </row>
    <row r="4731" spans="1:10" x14ac:dyDescent="0.3">
      <c r="A4731" t="s">
        <v>13699</v>
      </c>
      <c r="B4731">
        <v>94</v>
      </c>
      <c r="D4731" t="s">
        <v>2190</v>
      </c>
      <c r="E4731" t="s">
        <v>14113</v>
      </c>
      <c r="F4731" t="s">
        <v>965</v>
      </c>
      <c r="G4731" t="s">
        <v>966</v>
      </c>
      <c r="H4731">
        <v>120000</v>
      </c>
      <c r="I4731">
        <v>1964</v>
      </c>
      <c r="J4731">
        <v>7.4</v>
      </c>
    </row>
    <row r="4732" spans="1:10" x14ac:dyDescent="0.3">
      <c r="A4732" t="s">
        <v>2853</v>
      </c>
      <c r="B4732">
        <v>120</v>
      </c>
      <c r="D4732" t="s">
        <v>1017</v>
      </c>
      <c r="E4732" t="s">
        <v>14116</v>
      </c>
      <c r="F4732" t="s">
        <v>20</v>
      </c>
      <c r="G4732" t="s">
        <v>21</v>
      </c>
      <c r="H4732">
        <v>10000000</v>
      </c>
      <c r="I4732">
        <v>2016</v>
      </c>
      <c r="J4732">
        <v>5.4</v>
      </c>
    </row>
    <row r="4733" spans="1:10" x14ac:dyDescent="0.3">
      <c r="A4733" t="s">
        <v>14117</v>
      </c>
      <c r="B4733">
        <v>77</v>
      </c>
      <c r="D4733" t="s">
        <v>1099</v>
      </c>
      <c r="E4733" t="s">
        <v>14119</v>
      </c>
      <c r="F4733" t="s">
        <v>20</v>
      </c>
      <c r="G4733" t="s">
        <v>21</v>
      </c>
      <c r="H4733">
        <v>103000</v>
      </c>
      <c r="I4733">
        <v>2003</v>
      </c>
      <c r="J4733">
        <v>5.7</v>
      </c>
    </row>
    <row r="4734" spans="1:10" x14ac:dyDescent="0.3">
      <c r="A4734" t="s">
        <v>10718</v>
      </c>
      <c r="B4734">
        <v>111</v>
      </c>
      <c r="C4734">
        <v>10174663</v>
      </c>
      <c r="D4734" t="s">
        <v>2423</v>
      </c>
      <c r="E4734" t="s">
        <v>14121</v>
      </c>
      <c r="F4734" t="s">
        <v>20</v>
      </c>
      <c r="G4734" t="s">
        <v>21</v>
      </c>
      <c r="H4734">
        <v>100000</v>
      </c>
      <c r="I4734">
        <v>2006</v>
      </c>
      <c r="J4734">
        <v>6.7</v>
      </c>
    </row>
    <row r="4735" spans="1:10" x14ac:dyDescent="0.3">
      <c r="A4735" t="s">
        <v>14123</v>
      </c>
      <c r="B4735">
        <v>81</v>
      </c>
      <c r="C4735">
        <v>22757819</v>
      </c>
      <c r="D4735" t="s">
        <v>3456</v>
      </c>
      <c r="E4735" t="s">
        <v>14126</v>
      </c>
      <c r="F4735" t="s">
        <v>20</v>
      </c>
      <c r="G4735" t="s">
        <v>21</v>
      </c>
      <c r="H4735">
        <v>100000</v>
      </c>
      <c r="I4735">
        <v>2015</v>
      </c>
      <c r="J4735">
        <v>4.2</v>
      </c>
    </row>
    <row r="4736" spans="1:10" x14ac:dyDescent="0.3">
      <c r="A4736" t="s">
        <v>3653</v>
      </c>
      <c r="B4736">
        <v>89</v>
      </c>
      <c r="D4736" t="s">
        <v>8767</v>
      </c>
      <c r="E4736" t="s">
        <v>14129</v>
      </c>
      <c r="F4736" t="s">
        <v>20</v>
      </c>
      <c r="G4736" t="s">
        <v>21</v>
      </c>
      <c r="H4736">
        <v>20000</v>
      </c>
      <c r="I4736">
        <v>1977</v>
      </c>
      <c r="J4736">
        <v>7.4</v>
      </c>
    </row>
    <row r="4737" spans="1:10" x14ac:dyDescent="0.3">
      <c r="A4737" t="s">
        <v>14131</v>
      </c>
      <c r="B4737">
        <v>110</v>
      </c>
      <c r="C4737">
        <v>3000000</v>
      </c>
      <c r="D4737" t="s">
        <v>1272</v>
      </c>
      <c r="E4737" t="s">
        <v>14134</v>
      </c>
      <c r="F4737" t="s">
        <v>20</v>
      </c>
      <c r="G4737" t="s">
        <v>21</v>
      </c>
      <c r="H4737">
        <v>100000</v>
      </c>
      <c r="I4737">
        <v>1920</v>
      </c>
      <c r="J4737">
        <v>4.8</v>
      </c>
    </row>
    <row r="4738" spans="1:10" x14ac:dyDescent="0.3">
      <c r="A4738" t="s">
        <v>11157</v>
      </c>
      <c r="B4738">
        <v>81</v>
      </c>
      <c r="C4738">
        <v>5228617</v>
      </c>
      <c r="D4738" t="s">
        <v>1099</v>
      </c>
      <c r="E4738" t="s">
        <v>14136</v>
      </c>
      <c r="F4738" t="s">
        <v>20</v>
      </c>
      <c r="G4738" t="s">
        <v>21</v>
      </c>
      <c r="H4738">
        <v>100000</v>
      </c>
      <c r="I4738">
        <v>1987</v>
      </c>
      <c r="J4738">
        <v>7</v>
      </c>
    </row>
    <row r="4739" spans="1:10" x14ac:dyDescent="0.3">
      <c r="A4739" t="s">
        <v>1104</v>
      </c>
      <c r="B4739">
        <v>100</v>
      </c>
      <c r="C4739">
        <v>2643689</v>
      </c>
      <c r="D4739" t="s">
        <v>1649</v>
      </c>
      <c r="E4739" t="s">
        <v>14137</v>
      </c>
      <c r="F4739" t="s">
        <v>20</v>
      </c>
      <c r="G4739" t="s">
        <v>21</v>
      </c>
      <c r="I4739">
        <v>1998</v>
      </c>
      <c r="J4739">
        <v>7.3</v>
      </c>
    </row>
    <row r="4740" spans="1:10" x14ac:dyDescent="0.3">
      <c r="A4740" t="s">
        <v>14138</v>
      </c>
      <c r="B4740">
        <v>99</v>
      </c>
      <c r="D4740" t="s">
        <v>5115</v>
      </c>
      <c r="E4740" t="s">
        <v>14141</v>
      </c>
      <c r="F4740" t="s">
        <v>20</v>
      </c>
      <c r="G4740" t="s">
        <v>21</v>
      </c>
      <c r="H4740">
        <v>100000</v>
      </c>
      <c r="I4740">
        <v>1979</v>
      </c>
      <c r="J4740">
        <v>5.8</v>
      </c>
    </row>
    <row r="4741" spans="1:10" x14ac:dyDescent="0.3">
      <c r="A4741" t="s">
        <v>14143</v>
      </c>
      <c r="B4741">
        <v>90</v>
      </c>
      <c r="C4741">
        <v>110536</v>
      </c>
      <c r="D4741" t="s">
        <v>7504</v>
      </c>
      <c r="E4741" t="s">
        <v>14146</v>
      </c>
      <c r="F4741" t="s">
        <v>20</v>
      </c>
      <c r="G4741" t="s">
        <v>21</v>
      </c>
      <c r="H4741">
        <v>40000</v>
      </c>
      <c r="I4741">
        <v>2001</v>
      </c>
      <c r="J4741">
        <v>7</v>
      </c>
    </row>
    <row r="4742" spans="1:10" x14ac:dyDescent="0.3">
      <c r="A4742" t="s">
        <v>14147</v>
      </c>
      <c r="B4742">
        <v>82</v>
      </c>
      <c r="D4742" t="s">
        <v>10608</v>
      </c>
      <c r="E4742" t="s">
        <v>14150</v>
      </c>
      <c r="F4742" t="s">
        <v>20</v>
      </c>
      <c r="G4742" t="s">
        <v>21</v>
      </c>
      <c r="H4742">
        <v>20000</v>
      </c>
      <c r="I4742">
        <v>2014</v>
      </c>
      <c r="J4742">
        <v>3.2</v>
      </c>
    </row>
    <row r="4743" spans="1:10" x14ac:dyDescent="0.3">
      <c r="A4743" t="s">
        <v>14152</v>
      </c>
      <c r="B4743">
        <v>88</v>
      </c>
      <c r="C4743">
        <v>59379</v>
      </c>
      <c r="D4743" t="s">
        <v>14153</v>
      </c>
      <c r="E4743" t="s">
        <v>14154</v>
      </c>
      <c r="F4743" t="s">
        <v>20</v>
      </c>
      <c r="G4743" t="s">
        <v>21</v>
      </c>
      <c r="H4743">
        <v>200000</v>
      </c>
      <c r="I4743">
        <v>2013</v>
      </c>
      <c r="J4743">
        <v>6.8</v>
      </c>
    </row>
    <row r="4744" spans="1:10" x14ac:dyDescent="0.3">
      <c r="A4744" t="s">
        <v>14156</v>
      </c>
      <c r="B4744">
        <v>103</v>
      </c>
      <c r="D4744" t="s">
        <v>43</v>
      </c>
      <c r="E4744" t="s">
        <v>14159</v>
      </c>
      <c r="F4744" t="s">
        <v>20</v>
      </c>
      <c r="G4744" t="s">
        <v>182</v>
      </c>
      <c r="H4744">
        <v>100000</v>
      </c>
      <c r="I4744">
        <v>2012</v>
      </c>
      <c r="J4744">
        <v>7.7</v>
      </c>
    </row>
    <row r="4745" spans="1:10" x14ac:dyDescent="0.3">
      <c r="A4745" t="s">
        <v>14161</v>
      </c>
      <c r="B4745">
        <v>80</v>
      </c>
      <c r="D4745" t="s">
        <v>6241</v>
      </c>
      <c r="E4745" t="s">
        <v>14163</v>
      </c>
      <c r="F4745" t="s">
        <v>20</v>
      </c>
      <c r="G4745" t="s">
        <v>34</v>
      </c>
      <c r="H4745">
        <v>1800000</v>
      </c>
      <c r="I4745">
        <v>2007</v>
      </c>
      <c r="J4745">
        <v>5.6</v>
      </c>
    </row>
    <row r="4746" spans="1:10" x14ac:dyDescent="0.3">
      <c r="A4746" t="s">
        <v>14164</v>
      </c>
      <c r="B4746">
        <v>68</v>
      </c>
      <c r="D4746" t="s">
        <v>1272</v>
      </c>
      <c r="E4746" t="s">
        <v>14166</v>
      </c>
      <c r="F4746" t="s">
        <v>20</v>
      </c>
      <c r="G4746" t="s">
        <v>21</v>
      </c>
      <c r="I4746">
        <v>1948</v>
      </c>
      <c r="J4746">
        <v>7.1</v>
      </c>
    </row>
    <row r="4747" spans="1:10" x14ac:dyDescent="0.3">
      <c r="A4747" t="s">
        <v>14168</v>
      </c>
      <c r="B4747">
        <v>81</v>
      </c>
      <c r="D4747" t="s">
        <v>919</v>
      </c>
      <c r="E4747" t="s">
        <v>14171</v>
      </c>
      <c r="F4747" t="s">
        <v>20</v>
      </c>
      <c r="G4747" t="s">
        <v>21</v>
      </c>
      <c r="H4747">
        <v>100000</v>
      </c>
      <c r="I4747">
        <v>2013</v>
      </c>
      <c r="J4747">
        <v>3.6</v>
      </c>
    </row>
    <row r="4748" spans="1:10" x14ac:dyDescent="0.3">
      <c r="A4748" t="s">
        <v>14173</v>
      </c>
      <c r="B4748">
        <v>106</v>
      </c>
      <c r="D4748" t="s">
        <v>4185</v>
      </c>
      <c r="E4748" t="s">
        <v>14175</v>
      </c>
      <c r="F4748" t="s">
        <v>20</v>
      </c>
      <c r="G4748" t="s">
        <v>21</v>
      </c>
      <c r="I4748">
        <v>1971</v>
      </c>
      <c r="J4748">
        <v>6.8</v>
      </c>
    </row>
    <row r="4749" spans="1:10" x14ac:dyDescent="0.3">
      <c r="A4749" t="s">
        <v>14177</v>
      </c>
      <c r="B4749">
        <v>77</v>
      </c>
      <c r="D4749" t="s">
        <v>12763</v>
      </c>
      <c r="E4749" t="s">
        <v>14180</v>
      </c>
      <c r="F4749" t="s">
        <v>20</v>
      </c>
      <c r="G4749" t="s">
        <v>21</v>
      </c>
      <c r="H4749">
        <v>100000</v>
      </c>
      <c r="I4749">
        <v>2014</v>
      </c>
      <c r="J4749">
        <v>7.6</v>
      </c>
    </row>
    <row r="4750" spans="1:10" x14ac:dyDescent="0.3">
      <c r="A4750" t="s">
        <v>14182</v>
      </c>
      <c r="B4750">
        <v>80</v>
      </c>
      <c r="D4750" t="s">
        <v>43</v>
      </c>
      <c r="E4750" t="s">
        <v>14184</v>
      </c>
      <c r="F4750" t="s">
        <v>20</v>
      </c>
      <c r="G4750" t="s">
        <v>21</v>
      </c>
      <c r="H4750">
        <v>70000</v>
      </c>
      <c r="I4750">
        <v>2004</v>
      </c>
      <c r="J4750">
        <v>8.3000000000000007</v>
      </c>
    </row>
    <row r="4751" spans="1:10" x14ac:dyDescent="0.3">
      <c r="A4751" t="s">
        <v>802</v>
      </c>
      <c r="B4751">
        <v>84</v>
      </c>
      <c r="C4751">
        <v>3216970</v>
      </c>
      <c r="D4751" t="s">
        <v>1265</v>
      </c>
      <c r="E4751" t="s">
        <v>14187</v>
      </c>
      <c r="F4751" t="s">
        <v>20</v>
      </c>
      <c r="G4751" t="s">
        <v>21</v>
      </c>
      <c r="H4751">
        <v>60000</v>
      </c>
      <c r="I4751">
        <v>1998</v>
      </c>
      <c r="J4751">
        <v>7.5</v>
      </c>
    </row>
    <row r="4752" spans="1:10" x14ac:dyDescent="0.3">
      <c r="A4752" t="s">
        <v>14189</v>
      </c>
      <c r="B4752">
        <v>86</v>
      </c>
      <c r="C4752">
        <v>33598</v>
      </c>
      <c r="D4752" t="s">
        <v>1106</v>
      </c>
      <c r="E4752" t="s">
        <v>14191</v>
      </c>
      <c r="F4752" t="s">
        <v>20</v>
      </c>
      <c r="G4752" t="s">
        <v>21</v>
      </c>
      <c r="I4752">
        <v>1997</v>
      </c>
      <c r="J4752">
        <v>5.4</v>
      </c>
    </row>
    <row r="4753" spans="1:10" x14ac:dyDescent="0.3">
      <c r="A4753" t="s">
        <v>14193</v>
      </c>
      <c r="B4753">
        <v>87</v>
      </c>
      <c r="C4753">
        <v>536767</v>
      </c>
      <c r="D4753" t="s">
        <v>4436</v>
      </c>
      <c r="E4753" t="s">
        <v>14195</v>
      </c>
      <c r="F4753" t="s">
        <v>20</v>
      </c>
      <c r="G4753" t="s">
        <v>21</v>
      </c>
      <c r="H4753">
        <v>60000</v>
      </c>
      <c r="I4753">
        <v>1998</v>
      </c>
      <c r="J4753">
        <v>5.3</v>
      </c>
    </row>
    <row r="4754" spans="1:10" x14ac:dyDescent="0.3">
      <c r="A4754" t="s">
        <v>14197</v>
      </c>
      <c r="B4754">
        <v>80</v>
      </c>
      <c r="D4754" t="s">
        <v>1823</v>
      </c>
      <c r="E4754" t="s">
        <v>14200</v>
      </c>
      <c r="F4754" t="s">
        <v>20</v>
      </c>
      <c r="G4754" t="s">
        <v>21</v>
      </c>
      <c r="H4754">
        <v>75000</v>
      </c>
      <c r="I4754">
        <v>2015</v>
      </c>
      <c r="J4754">
        <v>4.5</v>
      </c>
    </row>
    <row r="4755" spans="1:10" x14ac:dyDescent="0.3">
      <c r="A4755" t="s">
        <v>8827</v>
      </c>
      <c r="B4755">
        <v>100</v>
      </c>
      <c r="C4755">
        <v>11529368</v>
      </c>
      <c r="D4755" t="s">
        <v>14203</v>
      </c>
      <c r="E4755" t="s">
        <v>14205</v>
      </c>
      <c r="F4755" t="s">
        <v>20</v>
      </c>
      <c r="G4755" t="s">
        <v>21</v>
      </c>
      <c r="H4755">
        <v>65000</v>
      </c>
      <c r="I4755">
        <v>2004</v>
      </c>
      <c r="J4755">
        <v>7.3</v>
      </c>
    </row>
    <row r="4756" spans="1:10" x14ac:dyDescent="0.3">
      <c r="A4756" t="s">
        <v>14207</v>
      </c>
      <c r="B4756">
        <v>82</v>
      </c>
      <c r="C4756">
        <v>40557</v>
      </c>
      <c r="D4756" t="s">
        <v>1099</v>
      </c>
      <c r="E4756" t="s">
        <v>14209</v>
      </c>
      <c r="F4756" t="s">
        <v>20</v>
      </c>
      <c r="G4756" t="s">
        <v>21</v>
      </c>
      <c r="H4756">
        <v>60000</v>
      </c>
      <c r="I4756">
        <v>2011</v>
      </c>
      <c r="J4756">
        <v>5.6</v>
      </c>
    </row>
    <row r="4757" spans="1:10" x14ac:dyDescent="0.3">
      <c r="A4757" t="s">
        <v>13398</v>
      </c>
      <c r="B4757">
        <v>82</v>
      </c>
      <c r="C4757">
        <v>30084</v>
      </c>
      <c r="D4757" t="s">
        <v>1649</v>
      </c>
      <c r="E4757" t="s">
        <v>14211</v>
      </c>
      <c r="F4757" t="s">
        <v>20</v>
      </c>
      <c r="G4757" t="s">
        <v>21</v>
      </c>
      <c r="H4757">
        <v>70000</v>
      </c>
      <c r="I4757">
        <v>2014</v>
      </c>
      <c r="J4757">
        <v>5.6</v>
      </c>
    </row>
    <row r="4758" spans="1:10" x14ac:dyDescent="0.3">
      <c r="A4758" t="s">
        <v>14212</v>
      </c>
      <c r="B4758">
        <v>70</v>
      </c>
      <c r="D4758" t="s">
        <v>6131</v>
      </c>
      <c r="E4758" t="s">
        <v>14215</v>
      </c>
      <c r="F4758" t="s">
        <v>20</v>
      </c>
      <c r="G4758" t="s">
        <v>21</v>
      </c>
      <c r="H4758">
        <v>62000</v>
      </c>
      <c r="I4758">
        <v>1962</v>
      </c>
      <c r="J4758">
        <v>4.0999999999999996</v>
      </c>
    </row>
    <row r="4759" spans="1:10" x14ac:dyDescent="0.3">
      <c r="A4759" t="s">
        <v>14217</v>
      </c>
      <c r="B4759">
        <v>75</v>
      </c>
      <c r="D4759" t="s">
        <v>2190</v>
      </c>
      <c r="E4759" t="s">
        <v>14220</v>
      </c>
      <c r="F4759" t="s">
        <v>20</v>
      </c>
      <c r="G4759" t="s">
        <v>21</v>
      </c>
      <c r="H4759">
        <v>100000</v>
      </c>
      <c r="I4759">
        <v>2014</v>
      </c>
      <c r="J4759">
        <v>6.8</v>
      </c>
    </row>
    <row r="4760" spans="1:10" x14ac:dyDescent="0.3">
      <c r="A4760" t="s">
        <v>14222</v>
      </c>
      <c r="B4760">
        <v>87</v>
      </c>
      <c r="D4760" t="s">
        <v>1099</v>
      </c>
      <c r="E4760" t="s">
        <v>14223</v>
      </c>
      <c r="F4760" t="s">
        <v>20</v>
      </c>
      <c r="G4760" t="s">
        <v>21</v>
      </c>
      <c r="I4760">
        <v>2012</v>
      </c>
      <c r="J4760">
        <v>6.3</v>
      </c>
    </row>
    <row r="4761" spans="1:10" x14ac:dyDescent="0.3">
      <c r="A4761" t="s">
        <v>10324</v>
      </c>
      <c r="B4761">
        <v>87</v>
      </c>
      <c r="D4761" t="s">
        <v>10815</v>
      </c>
      <c r="E4761" t="s">
        <v>14226</v>
      </c>
      <c r="F4761" t="s">
        <v>20</v>
      </c>
      <c r="G4761" t="s">
        <v>21</v>
      </c>
      <c r="H4761">
        <v>70000</v>
      </c>
      <c r="I4761">
        <v>2011</v>
      </c>
      <c r="J4761">
        <v>5.8</v>
      </c>
    </row>
    <row r="4762" spans="1:10" x14ac:dyDescent="0.3">
      <c r="A4762" t="s">
        <v>10999</v>
      </c>
      <c r="B4762">
        <v>98</v>
      </c>
      <c r="C4762">
        <v>10246600</v>
      </c>
      <c r="D4762" t="s">
        <v>936</v>
      </c>
      <c r="E4762" t="s">
        <v>14229</v>
      </c>
      <c r="F4762" t="s">
        <v>20</v>
      </c>
      <c r="G4762" t="s">
        <v>21</v>
      </c>
      <c r="H4762">
        <v>25000</v>
      </c>
      <c r="I4762">
        <v>1995</v>
      </c>
      <c r="J4762">
        <v>6.6</v>
      </c>
    </row>
    <row r="4763" spans="1:10" x14ac:dyDescent="0.3">
      <c r="A4763" t="s">
        <v>14231</v>
      </c>
      <c r="B4763">
        <v>83</v>
      </c>
      <c r="D4763" t="s">
        <v>1392</v>
      </c>
      <c r="E4763" t="s">
        <v>14234</v>
      </c>
      <c r="F4763" t="s">
        <v>20</v>
      </c>
      <c r="G4763" t="s">
        <v>182</v>
      </c>
      <c r="I4763">
        <v>2013</v>
      </c>
      <c r="J4763">
        <v>6.7</v>
      </c>
    </row>
    <row r="4764" spans="1:10" x14ac:dyDescent="0.3">
      <c r="A4764" t="s">
        <v>14235</v>
      </c>
      <c r="B4764">
        <v>99</v>
      </c>
      <c r="D4764" t="s">
        <v>936</v>
      </c>
      <c r="E4764" t="s">
        <v>14237</v>
      </c>
      <c r="F4764" t="s">
        <v>8544</v>
      </c>
      <c r="G4764" t="s">
        <v>7731</v>
      </c>
      <c r="I4764">
        <v>1983</v>
      </c>
      <c r="J4764">
        <v>6.4</v>
      </c>
    </row>
    <row r="4765" spans="1:10" x14ac:dyDescent="0.3">
      <c r="A4765" t="s">
        <v>12890</v>
      </c>
      <c r="B4765">
        <v>98</v>
      </c>
      <c r="C4765">
        <v>389804</v>
      </c>
      <c r="D4765" t="s">
        <v>936</v>
      </c>
      <c r="E4765" t="s">
        <v>14239</v>
      </c>
      <c r="F4765" t="s">
        <v>20</v>
      </c>
      <c r="G4765" t="s">
        <v>21</v>
      </c>
      <c r="H4765">
        <v>65000</v>
      </c>
      <c r="I4765">
        <v>2010</v>
      </c>
      <c r="J4765">
        <v>6.3</v>
      </c>
    </row>
    <row r="4766" spans="1:10" x14ac:dyDescent="0.3">
      <c r="A4766" t="s">
        <v>14241</v>
      </c>
      <c r="B4766">
        <v>93</v>
      </c>
      <c r="D4766" t="s">
        <v>14243</v>
      </c>
      <c r="E4766" t="s">
        <v>14244</v>
      </c>
      <c r="F4766" t="s">
        <v>20</v>
      </c>
      <c r="G4766" t="s">
        <v>21</v>
      </c>
      <c r="H4766">
        <v>60000</v>
      </c>
      <c r="I4766">
        <v>2012</v>
      </c>
      <c r="J4766">
        <v>3.4</v>
      </c>
    </row>
    <row r="4767" spans="1:10" x14ac:dyDescent="0.3">
      <c r="A4767" t="s">
        <v>14246</v>
      </c>
      <c r="B4767">
        <v>104</v>
      </c>
      <c r="D4767" t="s">
        <v>1649</v>
      </c>
      <c r="E4767" t="s">
        <v>14248</v>
      </c>
      <c r="F4767" t="s">
        <v>20</v>
      </c>
      <c r="G4767" t="s">
        <v>21</v>
      </c>
      <c r="I4767">
        <v>2006</v>
      </c>
      <c r="J4767">
        <v>4.7</v>
      </c>
    </row>
    <row r="4768" spans="1:10" x14ac:dyDescent="0.3">
      <c r="A4768" t="s">
        <v>14250</v>
      </c>
      <c r="B4768">
        <v>111</v>
      </c>
      <c r="D4768" t="s">
        <v>43</v>
      </c>
      <c r="E4768" t="s">
        <v>14251</v>
      </c>
      <c r="F4768" t="s">
        <v>20</v>
      </c>
      <c r="G4768" t="s">
        <v>21</v>
      </c>
      <c r="H4768">
        <v>50000</v>
      </c>
      <c r="I4768">
        <v>2015</v>
      </c>
      <c r="J4768">
        <v>6</v>
      </c>
    </row>
    <row r="4769" spans="1:10" x14ac:dyDescent="0.3">
      <c r="A4769" t="s">
        <v>14252</v>
      </c>
      <c r="B4769">
        <v>47</v>
      </c>
      <c r="D4769" t="s">
        <v>1727</v>
      </c>
      <c r="E4769" t="s">
        <v>14255</v>
      </c>
      <c r="F4769" t="s">
        <v>20</v>
      </c>
      <c r="G4769" t="s">
        <v>21</v>
      </c>
      <c r="H4769">
        <v>50000</v>
      </c>
      <c r="I4769">
        <v>2005</v>
      </c>
      <c r="J4769">
        <v>7.3</v>
      </c>
    </row>
    <row r="4770" spans="1:10" x14ac:dyDescent="0.3">
      <c r="A4770" t="s">
        <v>14257</v>
      </c>
      <c r="B4770">
        <v>92</v>
      </c>
      <c r="D4770" t="s">
        <v>43</v>
      </c>
      <c r="E4770" t="s">
        <v>14259</v>
      </c>
      <c r="F4770" t="s">
        <v>20</v>
      </c>
      <c r="G4770" t="s">
        <v>21</v>
      </c>
      <c r="H4770">
        <v>50000</v>
      </c>
      <c r="I4770">
        <v>2013</v>
      </c>
      <c r="J4770">
        <v>7.9</v>
      </c>
    </row>
    <row r="4771" spans="1:10" x14ac:dyDescent="0.3">
      <c r="A4771" t="s">
        <v>14260</v>
      </c>
      <c r="B4771">
        <v>97</v>
      </c>
      <c r="D4771" t="s">
        <v>1913</v>
      </c>
      <c r="E4771" t="s">
        <v>14262</v>
      </c>
      <c r="F4771" t="s">
        <v>20</v>
      </c>
      <c r="G4771" t="s">
        <v>21</v>
      </c>
      <c r="H4771">
        <v>4000000</v>
      </c>
      <c r="I4771">
        <v>2014</v>
      </c>
      <c r="J4771">
        <v>6.1</v>
      </c>
    </row>
    <row r="4772" spans="1:10" x14ac:dyDescent="0.3">
      <c r="A4772" t="s">
        <v>14264</v>
      </c>
      <c r="B4772">
        <v>81</v>
      </c>
      <c r="D4772" t="s">
        <v>13577</v>
      </c>
      <c r="E4772" t="s">
        <v>14267</v>
      </c>
      <c r="F4772" t="s">
        <v>20</v>
      </c>
      <c r="G4772" t="s">
        <v>21</v>
      </c>
      <c r="H4772">
        <v>50000</v>
      </c>
      <c r="I4772">
        <v>2014</v>
      </c>
      <c r="J4772">
        <v>7.4</v>
      </c>
    </row>
    <row r="4773" spans="1:10" x14ac:dyDescent="0.3">
      <c r="A4773" t="s">
        <v>14269</v>
      </c>
      <c r="B4773">
        <v>83</v>
      </c>
      <c r="D4773" t="s">
        <v>2190</v>
      </c>
      <c r="E4773" t="s">
        <v>14272</v>
      </c>
      <c r="F4773" t="s">
        <v>20</v>
      </c>
      <c r="G4773" t="s">
        <v>21</v>
      </c>
      <c r="H4773">
        <v>42000</v>
      </c>
      <c r="I4773">
        <v>2013</v>
      </c>
      <c r="J4773">
        <v>6.6</v>
      </c>
    </row>
    <row r="4774" spans="1:10" x14ac:dyDescent="0.3">
      <c r="A4774" t="s">
        <v>2837</v>
      </c>
      <c r="B4774">
        <v>96</v>
      </c>
      <c r="D4774" t="s">
        <v>1099</v>
      </c>
      <c r="E4774" t="s">
        <v>14274</v>
      </c>
      <c r="F4774" t="s">
        <v>20</v>
      </c>
      <c r="G4774" t="s">
        <v>21</v>
      </c>
      <c r="H4774">
        <v>45000</v>
      </c>
      <c r="I4774">
        <v>2013</v>
      </c>
      <c r="J4774">
        <v>5.5</v>
      </c>
    </row>
    <row r="4775" spans="1:10" x14ac:dyDescent="0.3">
      <c r="A4775" t="s">
        <v>3384</v>
      </c>
      <c r="B4775">
        <v>90</v>
      </c>
      <c r="C4775">
        <v>241816</v>
      </c>
      <c r="D4775" t="s">
        <v>2190</v>
      </c>
      <c r="E4775" t="s">
        <v>14276</v>
      </c>
      <c r="F4775" t="s">
        <v>20</v>
      </c>
      <c r="G4775" t="s">
        <v>21</v>
      </c>
      <c r="H4775">
        <v>42000</v>
      </c>
      <c r="I4775">
        <v>2000</v>
      </c>
      <c r="J4775">
        <v>7.5</v>
      </c>
    </row>
    <row r="4776" spans="1:10" x14ac:dyDescent="0.3">
      <c r="A4776" t="s">
        <v>14278</v>
      </c>
      <c r="B4776">
        <v>90</v>
      </c>
      <c r="C4776">
        <v>277233</v>
      </c>
      <c r="D4776" t="s">
        <v>1106</v>
      </c>
      <c r="E4776" t="s">
        <v>14280</v>
      </c>
      <c r="F4776" t="s">
        <v>20</v>
      </c>
      <c r="G4776" t="s">
        <v>21</v>
      </c>
      <c r="H4776">
        <v>40000</v>
      </c>
      <c r="I4776">
        <v>1999</v>
      </c>
      <c r="J4776">
        <v>7.6</v>
      </c>
    </row>
    <row r="4777" spans="1:10" x14ac:dyDescent="0.3">
      <c r="A4777" t="s">
        <v>14282</v>
      </c>
      <c r="B4777">
        <v>95</v>
      </c>
      <c r="D4777" t="s">
        <v>1740</v>
      </c>
      <c r="E4777" t="s">
        <v>14284</v>
      </c>
      <c r="F4777" t="s">
        <v>20</v>
      </c>
      <c r="G4777" t="s">
        <v>21</v>
      </c>
      <c r="H4777">
        <v>75000</v>
      </c>
      <c r="I4777">
        <v>2014</v>
      </c>
      <c r="J4777">
        <v>5</v>
      </c>
    </row>
    <row r="4778" spans="1:10" x14ac:dyDescent="0.3">
      <c r="A4778" t="s">
        <v>14286</v>
      </c>
      <c r="B4778">
        <v>83</v>
      </c>
      <c r="D4778" t="s">
        <v>3960</v>
      </c>
      <c r="E4778" t="s">
        <v>14288</v>
      </c>
      <c r="F4778" t="s">
        <v>20</v>
      </c>
      <c r="G4778" t="s">
        <v>21</v>
      </c>
      <c r="H4778">
        <v>40000</v>
      </c>
      <c r="I4778">
        <v>2011</v>
      </c>
      <c r="J4778">
        <v>3.2</v>
      </c>
    </row>
    <row r="4779" spans="1:10" x14ac:dyDescent="0.3">
      <c r="A4779" t="s">
        <v>330</v>
      </c>
      <c r="B4779">
        <v>117</v>
      </c>
      <c r="C4779">
        <v>321952</v>
      </c>
      <c r="D4779" t="s">
        <v>2583</v>
      </c>
      <c r="E4779" t="s">
        <v>14290</v>
      </c>
      <c r="F4779" t="s">
        <v>20</v>
      </c>
      <c r="G4779" t="s">
        <v>21</v>
      </c>
      <c r="I4779">
        <v>1978</v>
      </c>
      <c r="J4779">
        <v>8.1999999999999993</v>
      </c>
    </row>
    <row r="4780" spans="1:10" x14ac:dyDescent="0.3">
      <c r="A4780" t="s">
        <v>14291</v>
      </c>
      <c r="B4780">
        <v>75</v>
      </c>
      <c r="D4780" t="s">
        <v>3456</v>
      </c>
      <c r="E4780" t="s">
        <v>14294</v>
      </c>
      <c r="F4780" t="s">
        <v>20</v>
      </c>
      <c r="G4780" t="s">
        <v>21</v>
      </c>
      <c r="H4780">
        <v>50000</v>
      </c>
      <c r="I4780">
        <v>2012</v>
      </c>
      <c r="J4780">
        <v>3.7</v>
      </c>
    </row>
    <row r="4781" spans="1:10" x14ac:dyDescent="0.3">
      <c r="A4781" t="s">
        <v>14296</v>
      </c>
      <c r="B4781">
        <v>79</v>
      </c>
      <c r="C4781">
        <v>24705</v>
      </c>
      <c r="D4781" t="s">
        <v>2190</v>
      </c>
      <c r="E4781" t="s">
        <v>14297</v>
      </c>
      <c r="F4781" t="s">
        <v>20</v>
      </c>
      <c r="G4781" t="s">
        <v>21</v>
      </c>
      <c r="I4781">
        <v>2009</v>
      </c>
      <c r="J4781">
        <v>6.3</v>
      </c>
    </row>
    <row r="4782" spans="1:10" x14ac:dyDescent="0.3">
      <c r="A4782" t="s">
        <v>14299</v>
      </c>
      <c r="B4782">
        <v>78</v>
      </c>
      <c r="C4782">
        <v>243768</v>
      </c>
      <c r="D4782" t="s">
        <v>8819</v>
      </c>
      <c r="E4782" t="s">
        <v>14302</v>
      </c>
      <c r="F4782" t="s">
        <v>20</v>
      </c>
      <c r="G4782" t="s">
        <v>21</v>
      </c>
      <c r="H4782">
        <v>30000</v>
      </c>
      <c r="I4782">
        <v>2007</v>
      </c>
      <c r="J4782">
        <v>4.0999999999999996</v>
      </c>
    </row>
    <row r="4783" spans="1:10" x14ac:dyDescent="0.3">
      <c r="A4783" t="s">
        <v>14304</v>
      </c>
      <c r="B4783">
        <v>109</v>
      </c>
      <c r="D4783" t="s">
        <v>1099</v>
      </c>
      <c r="E4783" t="s">
        <v>14306</v>
      </c>
      <c r="F4783" t="s">
        <v>20</v>
      </c>
      <c r="G4783" t="s">
        <v>21</v>
      </c>
      <c r="I4783">
        <v>2005</v>
      </c>
      <c r="J4783">
        <v>6.9</v>
      </c>
    </row>
    <row r="4784" spans="1:10" x14ac:dyDescent="0.3">
      <c r="A4784" t="s">
        <v>14308</v>
      </c>
      <c r="B4784">
        <v>89</v>
      </c>
      <c r="D4784" t="s">
        <v>3960</v>
      </c>
      <c r="E4784" t="s">
        <v>14311</v>
      </c>
      <c r="F4784" t="s">
        <v>20</v>
      </c>
      <c r="G4784" t="s">
        <v>21</v>
      </c>
      <c r="H4784">
        <v>60000</v>
      </c>
      <c r="I4784">
        <v>2013</v>
      </c>
      <c r="J4784">
        <v>5.4</v>
      </c>
    </row>
    <row r="4785" spans="1:10" x14ac:dyDescent="0.3">
      <c r="A4785" t="s">
        <v>13174</v>
      </c>
      <c r="B4785">
        <v>93</v>
      </c>
      <c r="C4785">
        <v>9609</v>
      </c>
      <c r="D4785" t="s">
        <v>5554</v>
      </c>
      <c r="E4785" t="s">
        <v>14314</v>
      </c>
      <c r="F4785" t="s">
        <v>20</v>
      </c>
      <c r="G4785" t="s">
        <v>34</v>
      </c>
      <c r="I4785">
        <v>2009</v>
      </c>
      <c r="J4785">
        <v>6.5</v>
      </c>
    </row>
    <row r="4786" spans="1:10" x14ac:dyDescent="0.3">
      <c r="A4786" t="s">
        <v>4390</v>
      </c>
      <c r="B4786">
        <v>102</v>
      </c>
      <c r="C4786">
        <v>3151130</v>
      </c>
      <c r="D4786" t="s">
        <v>1099</v>
      </c>
      <c r="E4786" t="s">
        <v>14316</v>
      </c>
      <c r="F4786" t="s">
        <v>20</v>
      </c>
      <c r="G4786" t="s">
        <v>21</v>
      </c>
      <c r="H4786">
        <v>230000</v>
      </c>
      <c r="I4786">
        <v>1994</v>
      </c>
      <c r="J4786">
        <v>7.8</v>
      </c>
    </row>
    <row r="4787" spans="1:10" x14ac:dyDescent="0.3">
      <c r="A4787" t="s">
        <v>14317</v>
      </c>
      <c r="B4787">
        <v>65</v>
      </c>
      <c r="C4787">
        <v>8231</v>
      </c>
      <c r="D4787" t="s">
        <v>3329</v>
      </c>
      <c r="E4787" t="s">
        <v>14320</v>
      </c>
      <c r="F4787" t="s">
        <v>20</v>
      </c>
      <c r="G4787" t="s">
        <v>21</v>
      </c>
      <c r="H4787">
        <v>27000</v>
      </c>
      <c r="I4787">
        <v>1971</v>
      </c>
      <c r="J4787">
        <v>6.7</v>
      </c>
    </row>
    <row r="4788" spans="1:10" x14ac:dyDescent="0.3">
      <c r="A4788" t="s">
        <v>14304</v>
      </c>
      <c r="B4788">
        <v>85</v>
      </c>
      <c r="D4788" t="s">
        <v>1649</v>
      </c>
      <c r="E4788" t="s">
        <v>14321</v>
      </c>
      <c r="F4788" t="s">
        <v>20</v>
      </c>
      <c r="G4788" t="s">
        <v>21</v>
      </c>
      <c r="I4788">
        <v>2002</v>
      </c>
      <c r="J4788">
        <v>6.4</v>
      </c>
    </row>
    <row r="4789" spans="1:10" x14ac:dyDescent="0.3">
      <c r="A4789" t="s">
        <v>6079</v>
      </c>
      <c r="B4789">
        <v>97</v>
      </c>
      <c r="C4789">
        <v>2856622</v>
      </c>
      <c r="D4789" t="s">
        <v>1649</v>
      </c>
      <c r="E4789" t="s">
        <v>14323</v>
      </c>
      <c r="F4789" t="s">
        <v>20</v>
      </c>
      <c r="G4789" t="s">
        <v>182</v>
      </c>
      <c r="H4789">
        <v>25000</v>
      </c>
      <c r="I4789">
        <v>1997</v>
      </c>
      <c r="J4789">
        <v>7.3</v>
      </c>
    </row>
    <row r="4790" spans="1:10" x14ac:dyDescent="0.3">
      <c r="A4790" t="s">
        <v>14325</v>
      </c>
      <c r="B4790">
        <v>79</v>
      </c>
      <c r="D4790" t="s">
        <v>4396</v>
      </c>
      <c r="E4790" t="s">
        <v>14327</v>
      </c>
      <c r="F4790" t="s">
        <v>20</v>
      </c>
      <c r="G4790" t="s">
        <v>21</v>
      </c>
      <c r="H4790">
        <v>24000</v>
      </c>
      <c r="I4790">
        <v>2002</v>
      </c>
      <c r="J4790">
        <v>7</v>
      </c>
    </row>
    <row r="4791" spans="1:10" x14ac:dyDescent="0.3">
      <c r="A4791" t="s">
        <v>2791</v>
      </c>
      <c r="B4791">
        <v>80</v>
      </c>
      <c r="D4791" t="s">
        <v>227</v>
      </c>
      <c r="E4791" t="s">
        <v>14329</v>
      </c>
      <c r="F4791" t="s">
        <v>20</v>
      </c>
      <c r="G4791" t="s">
        <v>182</v>
      </c>
      <c r="I4791">
        <v>2009</v>
      </c>
      <c r="J4791">
        <v>6.3</v>
      </c>
    </row>
    <row r="4792" spans="1:10" x14ac:dyDescent="0.3">
      <c r="A4792" t="s">
        <v>5537</v>
      </c>
      <c r="B4792">
        <v>100</v>
      </c>
      <c r="C4792">
        <v>1227508</v>
      </c>
      <c r="D4792" t="s">
        <v>1649</v>
      </c>
      <c r="E4792" t="s">
        <v>14331</v>
      </c>
      <c r="F4792" t="s">
        <v>20</v>
      </c>
      <c r="G4792" t="s">
        <v>21</v>
      </c>
      <c r="H4792">
        <v>23000</v>
      </c>
      <c r="I4792">
        <v>1991</v>
      </c>
      <c r="J4792">
        <v>7.1</v>
      </c>
    </row>
    <row r="4793" spans="1:10" x14ac:dyDescent="0.3">
      <c r="A4793" t="s">
        <v>14333</v>
      </c>
      <c r="B4793">
        <v>90</v>
      </c>
      <c r="D4793" t="s">
        <v>1392</v>
      </c>
      <c r="E4793" t="s">
        <v>14336</v>
      </c>
      <c r="F4793" t="s">
        <v>20</v>
      </c>
      <c r="G4793" t="s">
        <v>21</v>
      </c>
      <c r="H4793">
        <v>25000</v>
      </c>
      <c r="I4793">
        <v>2015</v>
      </c>
      <c r="J4793">
        <v>4.8</v>
      </c>
    </row>
    <row r="4794" spans="1:10" x14ac:dyDescent="0.3">
      <c r="A4794" t="s">
        <v>14286</v>
      </c>
      <c r="B4794">
        <v>90</v>
      </c>
      <c r="D4794" t="s">
        <v>1106</v>
      </c>
      <c r="E4794" t="s">
        <v>14340</v>
      </c>
      <c r="F4794" t="s">
        <v>20</v>
      </c>
      <c r="G4794" t="s">
        <v>21</v>
      </c>
      <c r="H4794">
        <v>22000</v>
      </c>
      <c r="I4794">
        <v>2013</v>
      </c>
      <c r="J4794">
        <v>3.3</v>
      </c>
    </row>
    <row r="4795" spans="1:10" x14ac:dyDescent="0.3">
      <c r="A4795" t="s">
        <v>10718</v>
      </c>
      <c r="B4795">
        <v>120</v>
      </c>
      <c r="D4795" t="s">
        <v>2190</v>
      </c>
      <c r="E4795" t="s">
        <v>14342</v>
      </c>
      <c r="F4795" t="s">
        <v>20</v>
      </c>
      <c r="G4795" t="s">
        <v>21</v>
      </c>
      <c r="H4795">
        <v>20000</v>
      </c>
      <c r="I4795">
        <v>2003</v>
      </c>
      <c r="J4795">
        <v>6.9</v>
      </c>
    </row>
    <row r="4796" spans="1:10" x14ac:dyDescent="0.3">
      <c r="A4796" t="s">
        <v>14344</v>
      </c>
      <c r="B4796">
        <v>91</v>
      </c>
      <c r="D4796" t="s">
        <v>1959</v>
      </c>
      <c r="E4796" t="s">
        <v>14346</v>
      </c>
      <c r="F4796" t="s">
        <v>20</v>
      </c>
      <c r="G4796" t="s">
        <v>21</v>
      </c>
      <c r="I4796">
        <v>2015</v>
      </c>
      <c r="J4796">
        <v>4.5999999999999996</v>
      </c>
    </row>
    <row r="4797" spans="1:10" x14ac:dyDescent="0.3">
      <c r="A4797" t="s">
        <v>14348</v>
      </c>
      <c r="B4797">
        <v>143</v>
      </c>
      <c r="D4797" t="s">
        <v>2777</v>
      </c>
      <c r="E4797" t="s">
        <v>14351</v>
      </c>
      <c r="F4797" t="s">
        <v>20</v>
      </c>
      <c r="G4797" t="s">
        <v>21</v>
      </c>
      <c r="H4797">
        <v>17350</v>
      </c>
      <c r="I4797">
        <v>2011</v>
      </c>
      <c r="J4797">
        <v>3</v>
      </c>
    </row>
    <row r="4798" spans="1:10" x14ac:dyDescent="0.3">
      <c r="A4798" t="s">
        <v>8906</v>
      </c>
      <c r="B4798">
        <v>85</v>
      </c>
      <c r="C4798">
        <v>192467</v>
      </c>
      <c r="D4798" t="s">
        <v>936</v>
      </c>
      <c r="E4798" t="s">
        <v>14352</v>
      </c>
      <c r="F4798" t="s">
        <v>20</v>
      </c>
      <c r="G4798" t="s">
        <v>21</v>
      </c>
      <c r="H4798">
        <v>15000</v>
      </c>
      <c r="I4798">
        <v>2005</v>
      </c>
      <c r="J4798">
        <v>6.6</v>
      </c>
    </row>
    <row r="4799" spans="1:10" x14ac:dyDescent="0.3">
      <c r="A4799" t="s">
        <v>14354</v>
      </c>
      <c r="B4799">
        <v>60</v>
      </c>
      <c r="D4799" t="s">
        <v>2190</v>
      </c>
      <c r="E4799" t="s">
        <v>14357</v>
      </c>
      <c r="F4799" t="s">
        <v>14359</v>
      </c>
      <c r="G4799" t="s">
        <v>14360</v>
      </c>
      <c r="H4799">
        <v>15000</v>
      </c>
      <c r="I4799">
        <v>2014</v>
      </c>
      <c r="J4799">
        <v>7.4</v>
      </c>
    </row>
    <row r="4800" spans="1:10" x14ac:dyDescent="0.3">
      <c r="A4800" t="s">
        <v>14361</v>
      </c>
      <c r="B4800">
        <v>88</v>
      </c>
      <c r="C4800">
        <v>76382</v>
      </c>
      <c r="D4800" t="s">
        <v>11576</v>
      </c>
      <c r="E4800" t="s">
        <v>14363</v>
      </c>
      <c r="F4800" t="s">
        <v>20</v>
      </c>
      <c r="G4800" t="s">
        <v>21</v>
      </c>
      <c r="H4800">
        <v>15000</v>
      </c>
      <c r="I4800">
        <v>2009</v>
      </c>
      <c r="J4800">
        <v>6.2</v>
      </c>
    </row>
    <row r="4801" spans="1:10" x14ac:dyDescent="0.3">
      <c r="A4801" t="s">
        <v>14364</v>
      </c>
      <c r="B4801">
        <v>78</v>
      </c>
      <c r="D4801" t="s">
        <v>1913</v>
      </c>
      <c r="E4801" t="s">
        <v>14365</v>
      </c>
      <c r="F4801" t="s">
        <v>20</v>
      </c>
      <c r="G4801" t="s">
        <v>21</v>
      </c>
      <c r="H4801">
        <v>20000</v>
      </c>
      <c r="I4801">
        <v>2011</v>
      </c>
      <c r="J4801">
        <v>4</v>
      </c>
    </row>
    <row r="4802" spans="1:10" x14ac:dyDescent="0.3">
      <c r="A4802" t="s">
        <v>8141</v>
      </c>
      <c r="B4802">
        <v>108</v>
      </c>
      <c r="C4802">
        <v>180483</v>
      </c>
      <c r="D4802" t="s">
        <v>14368</v>
      </c>
      <c r="E4802" t="s">
        <v>14370</v>
      </c>
      <c r="F4802" t="s">
        <v>20</v>
      </c>
      <c r="G4802" t="s">
        <v>21</v>
      </c>
      <c r="H4802">
        <v>10000</v>
      </c>
      <c r="I4802">
        <v>1972</v>
      </c>
      <c r="J4802">
        <v>6.1</v>
      </c>
    </row>
    <row r="4803" spans="1:10" x14ac:dyDescent="0.3">
      <c r="A4803" t="s">
        <v>8160</v>
      </c>
      <c r="B4803">
        <v>110</v>
      </c>
      <c r="C4803">
        <v>136007</v>
      </c>
      <c r="D4803" t="s">
        <v>4790</v>
      </c>
      <c r="E4803" t="s">
        <v>14373</v>
      </c>
      <c r="F4803" t="s">
        <v>965</v>
      </c>
      <c r="G4803" t="s">
        <v>966</v>
      </c>
      <c r="H4803">
        <v>4500</v>
      </c>
      <c r="I4803">
        <v>2004</v>
      </c>
      <c r="J4803">
        <v>6.9</v>
      </c>
    </row>
    <row r="4804" spans="1:10" x14ac:dyDescent="0.3">
      <c r="A4804" t="s">
        <v>14374</v>
      </c>
      <c r="B4804">
        <v>90</v>
      </c>
      <c r="C4804">
        <v>673780</v>
      </c>
      <c r="D4804" t="s">
        <v>2190</v>
      </c>
      <c r="E4804" t="s">
        <v>14377</v>
      </c>
      <c r="F4804" t="s">
        <v>13063</v>
      </c>
      <c r="G4804" t="s">
        <v>8005</v>
      </c>
      <c r="H4804">
        <v>10000</v>
      </c>
      <c r="I4804">
        <v>2000</v>
      </c>
      <c r="J4804">
        <v>7.5</v>
      </c>
    </row>
    <row r="4805" spans="1:10" x14ac:dyDescent="0.3">
      <c r="A4805" t="s">
        <v>14379</v>
      </c>
      <c r="B4805">
        <v>83</v>
      </c>
      <c r="D4805" t="s">
        <v>3960</v>
      </c>
      <c r="E4805" t="s">
        <v>14382</v>
      </c>
      <c r="F4805" t="s">
        <v>20</v>
      </c>
      <c r="G4805" t="s">
        <v>4874</v>
      </c>
      <c r="H4805">
        <v>10000</v>
      </c>
      <c r="I4805">
        <v>2007</v>
      </c>
      <c r="J4805">
        <v>6.7</v>
      </c>
    </row>
    <row r="4806" spans="1:10" x14ac:dyDescent="0.3">
      <c r="A4806" t="s">
        <v>14384</v>
      </c>
      <c r="B4806">
        <v>111</v>
      </c>
      <c r="C4806">
        <v>94596</v>
      </c>
      <c r="D4806" t="s">
        <v>3049</v>
      </c>
      <c r="E4806" t="s">
        <v>14387</v>
      </c>
      <c r="F4806" t="s">
        <v>460</v>
      </c>
      <c r="G4806" t="s">
        <v>461</v>
      </c>
      <c r="H4806">
        <v>1000000</v>
      </c>
      <c r="I4806">
        <v>1997</v>
      </c>
      <c r="J4806">
        <v>7.4</v>
      </c>
    </row>
    <row r="4807" spans="1:10" x14ac:dyDescent="0.3">
      <c r="A4807" t="s">
        <v>14389</v>
      </c>
      <c r="B4807">
        <v>84</v>
      </c>
      <c r="D4807" t="s">
        <v>2190</v>
      </c>
      <c r="E4807" t="s">
        <v>14392</v>
      </c>
      <c r="F4807" t="s">
        <v>20</v>
      </c>
      <c r="G4807" t="s">
        <v>21</v>
      </c>
      <c r="I4807">
        <v>2004</v>
      </c>
      <c r="J4807">
        <v>6.1</v>
      </c>
    </row>
    <row r="4808" spans="1:10" x14ac:dyDescent="0.3">
      <c r="A4808" t="s">
        <v>14394</v>
      </c>
      <c r="B4808">
        <v>82</v>
      </c>
      <c r="D4808" t="s">
        <v>7608</v>
      </c>
      <c r="E4808" t="s">
        <v>14397</v>
      </c>
      <c r="F4808" t="s">
        <v>20</v>
      </c>
      <c r="G4808" t="s">
        <v>21</v>
      </c>
      <c r="H4808">
        <v>200000</v>
      </c>
      <c r="I4808">
        <v>2012</v>
      </c>
      <c r="J4808">
        <v>5.4</v>
      </c>
    </row>
    <row r="4809" spans="1:10" x14ac:dyDescent="0.3">
      <c r="A4809" t="s">
        <v>14399</v>
      </c>
      <c r="B4809">
        <v>98</v>
      </c>
      <c r="D4809" t="s">
        <v>1272</v>
      </c>
      <c r="E4809" t="s">
        <v>14400</v>
      </c>
      <c r="F4809" t="s">
        <v>20</v>
      </c>
      <c r="G4809" t="s">
        <v>21</v>
      </c>
      <c r="I4809">
        <v>1995</v>
      </c>
      <c r="J4809">
        <v>6.4</v>
      </c>
    </row>
    <row r="4810" spans="1:10" x14ac:dyDescent="0.3">
      <c r="A4810" t="s">
        <v>14402</v>
      </c>
      <c r="B4810">
        <v>77</v>
      </c>
      <c r="C4810">
        <v>424760</v>
      </c>
      <c r="D4810" t="s">
        <v>1740</v>
      </c>
      <c r="E4810" t="s">
        <v>14404</v>
      </c>
      <c r="F4810" t="s">
        <v>20</v>
      </c>
      <c r="G4810" t="s">
        <v>21</v>
      </c>
      <c r="H4810">
        <v>7000</v>
      </c>
      <c r="I4810">
        <v>2004</v>
      </c>
      <c r="J4810">
        <v>7</v>
      </c>
    </row>
    <row r="4811" spans="1:10" x14ac:dyDescent="0.3">
      <c r="A4811" t="s">
        <v>14406</v>
      </c>
      <c r="B4811">
        <v>80</v>
      </c>
      <c r="C4811">
        <v>70071</v>
      </c>
      <c r="D4811" t="s">
        <v>6241</v>
      </c>
      <c r="E4811" t="s">
        <v>14409</v>
      </c>
      <c r="F4811" t="s">
        <v>20</v>
      </c>
      <c r="G4811" t="s">
        <v>14411</v>
      </c>
      <c r="H4811">
        <v>7000</v>
      </c>
      <c r="I4811">
        <v>2005</v>
      </c>
      <c r="J4811">
        <v>6.3</v>
      </c>
    </row>
    <row r="4812" spans="1:10" x14ac:dyDescent="0.3">
      <c r="A4812" t="s">
        <v>3085</v>
      </c>
      <c r="B4812">
        <v>81</v>
      </c>
      <c r="C4812">
        <v>2040920</v>
      </c>
      <c r="D4812" t="s">
        <v>3612</v>
      </c>
      <c r="E4812" t="s">
        <v>14414</v>
      </c>
      <c r="F4812" t="s">
        <v>1800</v>
      </c>
      <c r="G4812" t="s">
        <v>21</v>
      </c>
      <c r="H4812">
        <v>7000</v>
      </c>
      <c r="I4812">
        <v>1992</v>
      </c>
      <c r="J4812">
        <v>6.9</v>
      </c>
    </row>
    <row r="4813" spans="1:10" x14ac:dyDescent="0.3">
      <c r="A4813" t="s">
        <v>14416</v>
      </c>
      <c r="B4813">
        <v>84</v>
      </c>
      <c r="D4813" t="s">
        <v>1272</v>
      </c>
      <c r="E4813" t="s">
        <v>14419</v>
      </c>
      <c r="F4813" t="s">
        <v>20</v>
      </c>
      <c r="G4813" t="s">
        <v>21</v>
      </c>
      <c r="H4813">
        <v>3250</v>
      </c>
      <c r="I4813">
        <v>2005</v>
      </c>
      <c r="J4813">
        <v>7.8</v>
      </c>
    </row>
    <row r="4814" spans="1:10" x14ac:dyDescent="0.3">
      <c r="A4814" t="s">
        <v>10999</v>
      </c>
      <c r="B4814">
        <v>95</v>
      </c>
      <c r="C4814">
        <v>4584</v>
      </c>
      <c r="D4814" t="s">
        <v>1649</v>
      </c>
      <c r="E4814" t="s">
        <v>14423</v>
      </c>
      <c r="F4814" t="s">
        <v>20</v>
      </c>
      <c r="G4814" t="s">
        <v>21</v>
      </c>
      <c r="H4814">
        <v>9000</v>
      </c>
      <c r="I4814">
        <v>2011</v>
      </c>
      <c r="J4814">
        <v>6.4</v>
      </c>
    </row>
    <row r="4815" spans="1:10" x14ac:dyDescent="0.3">
      <c r="A4815" t="s">
        <v>14425</v>
      </c>
      <c r="B4815">
        <v>87</v>
      </c>
      <c r="D4815" t="s">
        <v>1649</v>
      </c>
      <c r="E4815" t="s">
        <v>14427</v>
      </c>
      <c r="F4815" t="s">
        <v>20</v>
      </c>
      <c r="G4815" t="s">
        <v>182</v>
      </c>
      <c r="I4815">
        <v>2013</v>
      </c>
      <c r="J4815">
        <v>7.7</v>
      </c>
    </row>
    <row r="4816" spans="1:10" x14ac:dyDescent="0.3">
      <c r="A4816" t="s">
        <v>14432</v>
      </c>
      <c r="B4816">
        <v>76</v>
      </c>
      <c r="D4816" t="s">
        <v>2777</v>
      </c>
      <c r="E4816" t="s">
        <v>14435</v>
      </c>
      <c r="F4816" t="s">
        <v>20</v>
      </c>
      <c r="G4816" t="s">
        <v>21</v>
      </c>
      <c r="H4816">
        <v>1400</v>
      </c>
      <c r="I4816">
        <v>2013</v>
      </c>
      <c r="J4816">
        <v>6.3</v>
      </c>
    </row>
    <row r="4817" spans="1:10" x14ac:dyDescent="0.3">
      <c r="A4817" t="s">
        <v>14437</v>
      </c>
      <c r="B4817">
        <v>100</v>
      </c>
      <c r="C4817">
        <v>10443</v>
      </c>
      <c r="D4817" t="s">
        <v>936</v>
      </c>
      <c r="E4817" t="s">
        <v>14438</v>
      </c>
      <c r="F4817" t="s">
        <v>20</v>
      </c>
      <c r="G4817" t="s">
        <v>21</v>
      </c>
      <c r="I4817">
        <v>2012</v>
      </c>
      <c r="J4817">
        <v>6.3</v>
      </c>
    </row>
    <row r="4818" spans="1:10" x14ac:dyDescent="0.3">
      <c r="A4818" t="s">
        <v>11774</v>
      </c>
      <c r="B4818">
        <v>90</v>
      </c>
      <c r="C4818">
        <v>85222</v>
      </c>
      <c r="D4818" t="s">
        <v>43</v>
      </c>
      <c r="E4818" t="s">
        <v>14441</v>
      </c>
      <c r="F4818" t="s">
        <v>20</v>
      </c>
      <c r="G4818" t="s">
        <v>21</v>
      </c>
      <c r="H4818">
        <v>1100</v>
      </c>
      <c r="I4818">
        <v>2004</v>
      </c>
      <c r="J4818">
        <v>6.6</v>
      </c>
    </row>
  </sheetData>
  <conditionalFormatting sqref="E1:E4818 E4941:E1048576">
    <cfRule type="duplicateValues" dxfId="25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29"/>
  <sheetViews>
    <sheetView topLeftCell="A7" workbookViewId="0">
      <selection activeCell="B25" sqref="B25"/>
    </sheetView>
  </sheetViews>
  <sheetFormatPr defaultRowHeight="14.4" x14ac:dyDescent="0.3"/>
  <cols>
    <col min="1" max="1" width="8.77734375" style="41"/>
    <col min="2" max="2" width="62.77734375" style="1" bestFit="1" customWidth="1"/>
    <col min="3" max="3" width="4.6640625" customWidth="1"/>
    <col min="4" max="4" width="54.33203125" style="2" bestFit="1" customWidth="1"/>
    <col min="5" max="5" width="15" customWidth="1"/>
    <col min="6" max="6" width="28.21875" customWidth="1"/>
  </cols>
  <sheetData>
    <row r="2" spans="1:6" x14ac:dyDescent="0.3">
      <c r="A2" s="41">
        <v>1</v>
      </c>
      <c r="B2" s="1" t="s">
        <v>14443</v>
      </c>
    </row>
    <row r="3" spans="1:6" x14ac:dyDescent="0.3">
      <c r="A3" s="41">
        <v>2</v>
      </c>
      <c r="B3" s="1" t="s">
        <v>14444</v>
      </c>
    </row>
    <row r="4" spans="1:6" x14ac:dyDescent="0.3">
      <c r="A4" s="41">
        <v>3</v>
      </c>
      <c r="B4" s="1" t="s">
        <v>14445</v>
      </c>
      <c r="D4" s="2" t="s">
        <v>14450</v>
      </c>
    </row>
    <row r="5" spans="1:6" x14ac:dyDescent="0.3">
      <c r="A5" s="50">
        <v>4</v>
      </c>
      <c r="B5" s="49" t="s">
        <v>14442</v>
      </c>
      <c r="D5" s="11" t="s">
        <v>0</v>
      </c>
    </row>
    <row r="6" spans="1:6" x14ac:dyDescent="0.3">
      <c r="A6" s="50"/>
      <c r="B6" s="49"/>
      <c r="D6" s="12" t="s">
        <v>1</v>
      </c>
    </row>
    <row r="7" spans="1:6" x14ac:dyDescent="0.3">
      <c r="A7" s="50"/>
      <c r="B7" s="49"/>
      <c r="D7" s="12" t="s">
        <v>3</v>
      </c>
    </row>
    <row r="8" spans="1:6" x14ac:dyDescent="0.3">
      <c r="A8" s="50"/>
      <c r="B8" s="49"/>
      <c r="D8" s="12" t="s">
        <v>4</v>
      </c>
    </row>
    <row r="9" spans="1:6" x14ac:dyDescent="0.3">
      <c r="A9" s="50"/>
      <c r="B9" s="49"/>
      <c r="D9" s="12" t="s">
        <v>6</v>
      </c>
    </row>
    <row r="10" spans="1:6" x14ac:dyDescent="0.3">
      <c r="A10" s="50"/>
      <c r="B10" s="49"/>
      <c r="D10" s="12" t="s">
        <v>8</v>
      </c>
    </row>
    <row r="11" spans="1:6" x14ac:dyDescent="0.3">
      <c r="A11" s="50"/>
      <c r="B11" s="49"/>
      <c r="D11" s="12" t="s">
        <v>9</v>
      </c>
    </row>
    <row r="12" spans="1:6" x14ac:dyDescent="0.3">
      <c r="A12" s="50"/>
      <c r="B12" s="49"/>
      <c r="D12" s="12" t="s">
        <v>10</v>
      </c>
    </row>
    <row r="13" spans="1:6" x14ac:dyDescent="0.3">
      <c r="A13" s="50"/>
      <c r="B13" s="49"/>
      <c r="D13" s="12" t="s">
        <v>11</v>
      </c>
    </row>
    <row r="14" spans="1:6" x14ac:dyDescent="0.3">
      <c r="A14" s="50"/>
      <c r="B14" s="49"/>
      <c r="D14" s="13" t="s">
        <v>12</v>
      </c>
    </row>
    <row r="15" spans="1:6" x14ac:dyDescent="0.3">
      <c r="A15" s="41">
        <v>5</v>
      </c>
      <c r="B15" s="1" t="s">
        <v>14446</v>
      </c>
    </row>
    <row r="16" spans="1:6" ht="28.8" x14ac:dyDescent="0.3">
      <c r="A16" s="41">
        <v>6</v>
      </c>
      <c r="B16" s="1" t="s">
        <v>14447</v>
      </c>
      <c r="D16" s="2" t="s">
        <v>14448</v>
      </c>
      <c r="F16" s="3" t="s">
        <v>14469</v>
      </c>
    </row>
    <row r="17" spans="1:6" ht="28.8" x14ac:dyDescent="0.3">
      <c r="A17" s="41">
        <v>7</v>
      </c>
      <c r="B17" s="1" t="s">
        <v>14470</v>
      </c>
      <c r="D17" s="2" t="s">
        <v>14449</v>
      </c>
    </row>
    <row r="18" spans="1:6" ht="28.8" x14ac:dyDescent="0.3">
      <c r="A18" s="50">
        <v>8</v>
      </c>
      <c r="B18" s="51" t="s">
        <v>14463</v>
      </c>
      <c r="D18" s="2" t="s">
        <v>14464</v>
      </c>
      <c r="F18" s="52" t="s">
        <v>14471</v>
      </c>
    </row>
    <row r="19" spans="1:6" x14ac:dyDescent="0.3">
      <c r="A19" s="50"/>
      <c r="B19" s="51"/>
      <c r="D19" s="14" t="s">
        <v>4</v>
      </c>
      <c r="E19" s="5" t="s">
        <v>6</v>
      </c>
      <c r="F19" s="52"/>
    </row>
    <row r="20" spans="1:6" x14ac:dyDescent="0.3">
      <c r="A20" s="50"/>
      <c r="B20" s="51"/>
      <c r="D20" s="15" t="s">
        <v>2190</v>
      </c>
      <c r="E20" s="6" t="s">
        <v>10531</v>
      </c>
      <c r="F20" s="52"/>
    </row>
    <row r="21" spans="1:6" x14ac:dyDescent="0.3">
      <c r="A21" s="50"/>
      <c r="B21" s="51"/>
      <c r="D21" s="16" t="s">
        <v>1272</v>
      </c>
      <c r="E21" s="7" t="s">
        <v>10531</v>
      </c>
      <c r="F21" s="52"/>
    </row>
    <row r="22" spans="1:6" x14ac:dyDescent="0.3">
      <c r="A22" s="50"/>
      <c r="B22" s="51"/>
      <c r="D22" s="15" t="s">
        <v>1102</v>
      </c>
      <c r="E22" s="6" t="s">
        <v>3346</v>
      </c>
      <c r="F22" s="52"/>
    </row>
    <row r="23" spans="1:6" x14ac:dyDescent="0.3">
      <c r="A23" s="50"/>
      <c r="B23" s="51"/>
      <c r="D23" s="16" t="s">
        <v>8425</v>
      </c>
      <c r="E23" s="7" t="s">
        <v>3346</v>
      </c>
      <c r="F23" s="52"/>
    </row>
    <row r="24" spans="1:6" ht="28.8" x14ac:dyDescent="0.3">
      <c r="A24" s="41">
        <v>9</v>
      </c>
      <c r="B24" s="1" t="s">
        <v>14472</v>
      </c>
      <c r="D24" s="2" t="s">
        <v>14473</v>
      </c>
    </row>
    <row r="25" spans="1:6" x14ac:dyDescent="0.3">
      <c r="A25" s="41">
        <v>10</v>
      </c>
      <c r="B25" s="1" t="s">
        <v>14483</v>
      </c>
      <c r="D25" s="2" t="s">
        <v>14484</v>
      </c>
    </row>
    <row r="29" spans="1:6" x14ac:dyDescent="0.3">
      <c r="C29" s="1"/>
    </row>
  </sheetData>
  <mergeCells count="5">
    <mergeCell ref="B5:B14"/>
    <mergeCell ref="A5:A14"/>
    <mergeCell ref="B18:B23"/>
    <mergeCell ref="F18:F23"/>
    <mergeCell ref="A18:A23"/>
  </mergeCells>
  <conditionalFormatting sqref="E19:E23">
    <cfRule type="duplicateValues" dxfId="24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D9856-5057-45A8-86AD-B89D8C7560D5}">
  <dimension ref="A1:AN4819"/>
  <sheetViews>
    <sheetView zoomScale="90" zoomScaleNormal="90" workbookViewId="0">
      <selection activeCell="A3" sqref="A3"/>
    </sheetView>
  </sheetViews>
  <sheetFormatPr defaultRowHeight="14.4" x14ac:dyDescent="0.3"/>
  <cols>
    <col min="1" max="1" width="12" bestFit="1" customWidth="1"/>
    <col min="2" max="2" width="16.21875" customWidth="1"/>
    <col min="17" max="20" width="8.88671875" customWidth="1"/>
    <col min="21" max="21" width="41.21875" customWidth="1"/>
    <col min="22" max="22" width="62.6640625" bestFit="1" customWidth="1"/>
    <col min="23" max="23" width="10.5546875" bestFit="1" customWidth="1"/>
    <col min="24" max="26" width="12" bestFit="1" customWidth="1"/>
    <col min="27" max="30" width="8.6640625" bestFit="1" customWidth="1"/>
    <col min="33" max="33" width="12" bestFit="1" customWidth="1"/>
  </cols>
  <sheetData>
    <row r="1" spans="1:40" ht="39" customHeight="1" x14ac:dyDescent="0.3">
      <c r="A1" s="55" t="s">
        <v>14480</v>
      </c>
      <c r="B1" s="55"/>
      <c r="C1" s="56" t="s">
        <v>14482</v>
      </c>
      <c r="D1" s="56"/>
      <c r="E1" s="56"/>
      <c r="F1" s="56"/>
      <c r="G1" s="56"/>
      <c r="H1" s="56"/>
      <c r="I1" s="56"/>
      <c r="J1" s="56"/>
      <c r="X1" s="53" t="s">
        <v>14474</v>
      </c>
      <c r="Y1" s="53"/>
      <c r="Z1" s="53"/>
      <c r="AA1" s="53"/>
      <c r="AB1" s="53"/>
      <c r="AC1" s="53"/>
      <c r="AD1" s="53"/>
      <c r="AE1" s="53"/>
      <c r="AG1" s="54" t="s">
        <v>14475</v>
      </c>
      <c r="AH1" s="54"/>
      <c r="AI1" s="54"/>
      <c r="AJ1" s="54"/>
      <c r="AK1" s="54"/>
      <c r="AL1" s="54"/>
      <c r="AM1" s="54"/>
      <c r="AN1" s="54"/>
    </row>
    <row r="2" spans="1:40" x14ac:dyDescent="0.3">
      <c r="A2" s="22" t="s">
        <v>14476</v>
      </c>
      <c r="B2" s="23" t="s">
        <v>14477</v>
      </c>
      <c r="C2" s="24" t="s">
        <v>14457</v>
      </c>
      <c r="D2" s="24" t="s">
        <v>14458</v>
      </c>
      <c r="E2" s="24" t="s">
        <v>14459</v>
      </c>
      <c r="F2" s="24" t="s">
        <v>6452</v>
      </c>
      <c r="G2" s="24" t="s">
        <v>14460</v>
      </c>
      <c r="H2" s="24" t="s">
        <v>14461</v>
      </c>
      <c r="I2" s="24" t="s">
        <v>14481</v>
      </c>
      <c r="J2" s="24" t="s">
        <v>14462</v>
      </c>
      <c r="V2" t="s">
        <v>14479</v>
      </c>
      <c r="W2" t="s">
        <v>14478</v>
      </c>
      <c r="X2" s="21" t="s">
        <v>4</v>
      </c>
    </row>
    <row r="3" spans="1:40" x14ac:dyDescent="0.3">
      <c r="A3" t="s">
        <v>2190</v>
      </c>
      <c r="B3" s="29">
        <f t="shared" ref="B3:B26" si="0">COUNTIF($V$3:$V$4819,"*"&amp;$A3&amp;"*")</f>
        <v>2461</v>
      </c>
      <c r="C3" s="27">
        <f t="shared" ref="C3:C26" si="1">AVERAGEIFS($W$3:$W$4819,$V$3:$V$4819,"*"&amp;$A3&amp;"*")</f>
        <v>6.7364485981308491</v>
      </c>
      <c r="D3" s="27" cm="1">
        <f t="array" ref="D3">MEDIAN(IF(ISNUMBER(SEARCH($A3,$V$3:$V$4819)),$W$3:$W$4819))</f>
        <v>6.8</v>
      </c>
      <c r="E3" s="27" cm="1">
        <f t="array" ref="E3">_xlfn.MODE.SNGL(IF(ISNUMBER(SEARCH($A3,$V$3:$V$4819)),$W$3:$W$4819))</f>
        <v>7.2</v>
      </c>
      <c r="F3" s="27">
        <f t="shared" ref="F3:F26" si="2">_xlfn.MAXIFS($W$3:$W$4819,$V$3:$V$4819,$A3)</f>
        <v>8.8000000000000007</v>
      </c>
      <c r="G3" s="27">
        <f t="shared" ref="G3:G26" si="3">_xlfn.MINIFS($W$3:$W$4819,$V$3:$V$4819,$A3)</f>
        <v>3.3</v>
      </c>
      <c r="H3" s="27">
        <f t="shared" ref="H3:H26" si="4">F3-G3</f>
        <v>5.5000000000000009</v>
      </c>
      <c r="I3" s="27" cm="1">
        <f t="array" ref="I3">_xlfn.VAR.P(IF(ISNUMBER(SEARCH($A3,$V$3:$V$4819)),$W$3:$W$4819))</f>
        <v>0.89003679835312266</v>
      </c>
      <c r="J3" s="27" cm="1">
        <f t="array" ref="J3">_xlfn.STDEV.P(IF(ISNUMBER(SEARCH($A3,$V$3:$V$4819)),$W$3:$W$4819))</f>
        <v>0.94341761609221753</v>
      </c>
      <c r="V3" s="6" t="s">
        <v>16</v>
      </c>
      <c r="W3" s="8">
        <v>7.9</v>
      </c>
      <c r="X3" s="18" t="s">
        <v>878</v>
      </c>
      <c r="Y3" t="s">
        <v>642</v>
      </c>
      <c r="Z3" t="s">
        <v>840</v>
      </c>
      <c r="AA3" t="s">
        <v>7329</v>
      </c>
      <c r="AG3" t="s">
        <v>878</v>
      </c>
      <c r="AH3" t="s">
        <v>642</v>
      </c>
      <c r="AI3" t="s">
        <v>840</v>
      </c>
      <c r="AJ3" t="s">
        <v>7329</v>
      </c>
      <c r="AK3" t="s">
        <v>840</v>
      </c>
      <c r="AL3" t="s">
        <v>10187</v>
      </c>
      <c r="AM3" t="s">
        <v>11576</v>
      </c>
      <c r="AN3" t="s">
        <v>11576</v>
      </c>
    </row>
    <row r="4" spans="1:40" x14ac:dyDescent="0.3">
      <c r="A4" t="s">
        <v>1099</v>
      </c>
      <c r="B4" s="29">
        <f t="shared" si="0"/>
        <v>1813</v>
      </c>
      <c r="C4" s="27">
        <f t="shared" si="1"/>
        <v>6.1686155543298486</v>
      </c>
      <c r="D4" s="27" cm="1">
        <f t="array" ref="D4">MEDIAN(IF(ISNUMBER(SEARCH($A4,$V$3:$V$4819)),$W$3:$W$4819))</f>
        <v>6.3</v>
      </c>
      <c r="E4" s="27" cm="1">
        <f t="array" ref="E4">_xlfn.MODE.SNGL(IF(ISNUMBER(SEARCH($A4,$V$3:$V$4819)),$W$3:$W$4819))</f>
        <v>6.3</v>
      </c>
      <c r="F4" s="27">
        <f t="shared" si="2"/>
        <v>9.5</v>
      </c>
      <c r="G4" s="27">
        <f t="shared" si="3"/>
        <v>1.9</v>
      </c>
      <c r="H4" s="27">
        <f t="shared" si="4"/>
        <v>7.6</v>
      </c>
      <c r="I4" s="27" cm="1">
        <f t="array" ref="I4">_xlfn.VAR.P(IF(ISNUMBER(SEARCH($A4,$V$3:$V$4819)),$W$3:$W$4819))</f>
        <v>1.162087272499277</v>
      </c>
      <c r="J4" s="27" cm="1">
        <f t="array" ref="J4">_xlfn.STDEV.P(IF(ISNUMBER(SEARCH($A4,$V$3:$V$4819)),$W$3:$W$4819))</f>
        <v>1.0780015178557389</v>
      </c>
      <c r="V4" s="7" t="s">
        <v>24</v>
      </c>
      <c r="W4" s="9">
        <v>7.1</v>
      </c>
      <c r="X4" s="19" t="s">
        <v>878</v>
      </c>
      <c r="Y4" t="s">
        <v>642</v>
      </c>
      <c r="Z4" t="s">
        <v>840</v>
      </c>
      <c r="AG4" t="s">
        <v>43</v>
      </c>
      <c r="AH4" t="s">
        <v>6241</v>
      </c>
      <c r="AI4" t="s">
        <v>6241</v>
      </c>
      <c r="AJ4" t="s">
        <v>10608</v>
      </c>
      <c r="AK4" t="s">
        <v>6241</v>
      </c>
      <c r="AL4" t="s">
        <v>7329</v>
      </c>
      <c r="AM4" t="s">
        <v>7329</v>
      </c>
      <c r="AN4" t="s">
        <v>6241</v>
      </c>
    </row>
    <row r="5" spans="1:40" x14ac:dyDescent="0.3">
      <c r="A5" t="s">
        <v>6241</v>
      </c>
      <c r="B5" s="29">
        <f t="shared" si="0"/>
        <v>1337</v>
      </c>
      <c r="C5" s="27">
        <f t="shared" si="1"/>
        <v>6.2809274495138414</v>
      </c>
      <c r="D5" s="27" cm="1">
        <f t="array" ref="D5">MEDIAN(IF(ISNUMBER(SEARCH($A5,$V$3:$V$4819)),$W$3:$W$4819))</f>
        <v>6.4</v>
      </c>
      <c r="E5" s="27" cm="1">
        <f t="array" ref="E5">_xlfn.MODE.SNGL(IF(ISNUMBER(SEARCH($A5,$V$3:$V$4819)),$W$3:$W$4819))</f>
        <v>6.4</v>
      </c>
      <c r="F5" s="27">
        <f t="shared" si="2"/>
        <v>7.5</v>
      </c>
      <c r="G5" s="27">
        <f t="shared" si="3"/>
        <v>3.4</v>
      </c>
      <c r="H5" s="27">
        <f t="shared" si="4"/>
        <v>4.0999999999999996</v>
      </c>
      <c r="I5" s="27" cm="1">
        <f t="array" ref="I5">_xlfn.VAR.P(IF(ISNUMBER(SEARCH($A5,$V$3:$V$4819)),$W$3:$W$4819))</f>
        <v>1.089202430787187</v>
      </c>
      <c r="J5" s="27" cm="1">
        <f t="array" ref="J5">_xlfn.STDEV.P(IF(ISNUMBER(SEARCH($A5,$V$3:$V$4819)),$W$3:$W$4819))</f>
        <v>1.0436486146147022</v>
      </c>
      <c r="V5" s="6" t="s">
        <v>30</v>
      </c>
      <c r="W5" s="8">
        <v>6.8</v>
      </c>
      <c r="X5" s="18" t="s">
        <v>878</v>
      </c>
      <c r="Y5" t="s">
        <v>642</v>
      </c>
      <c r="Z5" t="s">
        <v>6241</v>
      </c>
      <c r="AG5" t="s">
        <v>642</v>
      </c>
      <c r="AH5" t="s">
        <v>6869</v>
      </c>
      <c r="AI5" t="s">
        <v>7329</v>
      </c>
      <c r="AJ5" t="s">
        <v>14451</v>
      </c>
      <c r="AK5" t="s">
        <v>14452</v>
      </c>
      <c r="AL5" t="s">
        <v>840</v>
      </c>
      <c r="AM5" t="s">
        <v>5873</v>
      </c>
    </row>
    <row r="6" spans="1:40" x14ac:dyDescent="0.3">
      <c r="A6" t="s">
        <v>878</v>
      </c>
      <c r="B6" s="29">
        <f t="shared" si="0"/>
        <v>1095</v>
      </c>
      <c r="C6" s="27">
        <f t="shared" si="1"/>
        <v>6.2113242009132525</v>
      </c>
      <c r="D6" s="27" cm="1">
        <f t="array" ref="D6">MEDIAN(IF(ISNUMBER(SEARCH($A6,$V$3:$V$4819)),$W$3:$W$4819))</f>
        <v>6.3</v>
      </c>
      <c r="E6" s="27" cm="1">
        <f t="array" ref="E6">_xlfn.MODE.SNGL(IF(ISNUMBER(SEARCH($A6,$V$3:$V$4819)),$W$3:$W$4819))</f>
        <v>6.6</v>
      </c>
      <c r="F6" s="27">
        <f t="shared" si="2"/>
        <v>9.1</v>
      </c>
      <c r="G6" s="27">
        <f t="shared" si="3"/>
        <v>3.7</v>
      </c>
      <c r="H6" s="27">
        <f t="shared" si="4"/>
        <v>5.3999999999999995</v>
      </c>
      <c r="I6" s="27" cm="1">
        <f t="array" ref="I6">_xlfn.VAR.P(IF(ISNUMBER(SEARCH($A6,$V$3:$V$4819)),$W$3:$W$4819))</f>
        <v>1.2382096620168845</v>
      </c>
      <c r="J6" s="27" cm="1">
        <f t="array" ref="J6">_xlfn.STDEV.P(IF(ISNUMBER(SEARCH($A6,$V$3:$V$4819)),$W$3:$W$4819))</f>
        <v>1.1127486967041951</v>
      </c>
      <c r="V6" s="7" t="s">
        <v>37</v>
      </c>
      <c r="W6" s="9">
        <v>8.5</v>
      </c>
      <c r="X6" s="19" t="s">
        <v>878</v>
      </c>
      <c r="Y6" t="s">
        <v>6241</v>
      </c>
      <c r="AG6" t="s">
        <v>2190</v>
      </c>
      <c r="AH6" t="s">
        <v>10608</v>
      </c>
      <c r="AI6" t="s">
        <v>11576</v>
      </c>
      <c r="AJ6" t="s">
        <v>840</v>
      </c>
      <c r="AK6" t="s">
        <v>10608</v>
      </c>
      <c r="AL6" t="s">
        <v>10608</v>
      </c>
      <c r="AM6" t="s">
        <v>14452</v>
      </c>
    </row>
    <row r="7" spans="1:40" x14ac:dyDescent="0.3">
      <c r="A7" t="s">
        <v>11576</v>
      </c>
      <c r="B7" s="29">
        <f t="shared" si="0"/>
        <v>1067</v>
      </c>
      <c r="C7" s="27">
        <f t="shared" si="1"/>
        <v>6.4378631677600797</v>
      </c>
      <c r="D7" s="27" cm="1">
        <f t="array" ref="D7">MEDIAN(IF(ISNUMBER(SEARCH($A7,$V$3:$V$4819)),$W$3:$W$4819))</f>
        <v>6.5</v>
      </c>
      <c r="E7" s="27" cm="1">
        <f t="array" ref="E7">_xlfn.MODE.SNGL(IF(ISNUMBER(SEARCH($A7,$V$3:$V$4819)),$W$3:$W$4819))</f>
        <v>6.5</v>
      </c>
      <c r="F7" s="27">
        <f t="shared" si="2"/>
        <v>6.6</v>
      </c>
      <c r="G7" s="27">
        <f t="shared" si="3"/>
        <v>5.0999999999999996</v>
      </c>
      <c r="H7" s="27">
        <f t="shared" si="4"/>
        <v>1.5</v>
      </c>
      <c r="I7" s="27" cm="1">
        <f t="array" ref="I7">_xlfn.VAR.P(IF(ISNUMBER(SEARCH($A7,$V$3:$V$4819)),$W$3:$W$4819))</f>
        <v>0.96880068230775629</v>
      </c>
      <c r="J7" s="27" cm="1">
        <f t="array" ref="J7">_xlfn.STDEV.P(IF(ISNUMBER(SEARCH($A7,$V$3:$V$4819)),$W$3:$W$4819))</f>
        <v>0.98427673055282394</v>
      </c>
      <c r="V7" s="6" t="s">
        <v>43</v>
      </c>
      <c r="W7" s="8">
        <v>7.1</v>
      </c>
      <c r="X7" s="18" t="s">
        <v>43</v>
      </c>
      <c r="AG7" t="s">
        <v>6869</v>
      </c>
      <c r="AH7" t="s">
        <v>840</v>
      </c>
      <c r="AI7" t="s">
        <v>1099</v>
      </c>
      <c r="AJ7" t="s">
        <v>13467</v>
      </c>
      <c r="AK7" t="s">
        <v>11576</v>
      </c>
      <c r="AL7" t="s">
        <v>11576</v>
      </c>
      <c r="AM7" t="s">
        <v>840</v>
      </c>
    </row>
    <row r="8" spans="1:40" x14ac:dyDescent="0.3">
      <c r="A8" t="s">
        <v>642</v>
      </c>
      <c r="B8" s="29">
        <f t="shared" si="0"/>
        <v>878</v>
      </c>
      <c r="C8" s="27">
        <f t="shared" si="1"/>
        <v>6.4228929384965898</v>
      </c>
      <c r="D8" s="27" cm="1">
        <f t="array" ref="D8">MEDIAN(IF(ISNUMBER(SEARCH($A8,$V$3:$V$4819)),$W$3:$W$4819))</f>
        <v>6.55</v>
      </c>
      <c r="E8" s="27" cm="1">
        <f t="array" ref="E8">_xlfn.MODE.SNGL(IF(ISNUMBER(SEARCH($A8,$V$3:$V$4819)),$W$3:$W$4819))</f>
        <v>6.6</v>
      </c>
      <c r="F8" s="27">
        <f t="shared" si="2"/>
        <v>7.8</v>
      </c>
      <c r="G8" s="27">
        <f t="shared" si="3"/>
        <v>3.3</v>
      </c>
      <c r="H8" s="27">
        <f t="shared" si="4"/>
        <v>4.5</v>
      </c>
      <c r="I8" s="27" cm="1">
        <f t="array" ref="I8">_xlfn.VAR.P(IF(ISNUMBER(SEARCH($A8,$V$3:$V$4819)),$W$3:$W$4819))</f>
        <v>1.2794417448020108</v>
      </c>
      <c r="J8" s="27" cm="1">
        <f t="array" ref="J8">_xlfn.STDEV.P(IF(ISNUMBER(SEARCH($A8,$V$3:$V$4819)),$W$3:$W$4819))</f>
        <v>1.1311241067195106</v>
      </c>
      <c r="V8" s="7" t="s">
        <v>48</v>
      </c>
      <c r="W8" s="9">
        <v>6.6</v>
      </c>
      <c r="X8" s="19" t="s">
        <v>878</v>
      </c>
      <c r="Y8" t="s">
        <v>642</v>
      </c>
      <c r="Z8" t="s">
        <v>7329</v>
      </c>
      <c r="AG8" t="s">
        <v>1099</v>
      </c>
      <c r="AH8" t="s">
        <v>11576</v>
      </c>
      <c r="AI8" t="s">
        <v>8819</v>
      </c>
      <c r="AJ8" t="s">
        <v>11576</v>
      </c>
      <c r="AK8" t="s">
        <v>7329</v>
      </c>
      <c r="AL8" t="s">
        <v>14451</v>
      </c>
      <c r="AM8" t="s">
        <v>10187</v>
      </c>
    </row>
    <row r="9" spans="1:40" x14ac:dyDescent="0.3">
      <c r="A9" t="s">
        <v>14453</v>
      </c>
      <c r="B9" s="29">
        <f t="shared" si="0"/>
        <v>838</v>
      </c>
      <c r="C9" s="27">
        <f t="shared" si="1"/>
        <v>6.5151551312649145</v>
      </c>
      <c r="D9" s="27" cm="1">
        <f t="array" ref="D9">MEDIAN(IF(ISNUMBER(SEARCH($A9,$V$3:$V$4819)),$W$3:$W$4819))</f>
        <v>6.6</v>
      </c>
      <c r="E9" s="27" cm="1">
        <f t="array" ref="E9">_xlfn.MODE.SNGL(IF(ISNUMBER(SEARCH($A9,$V$3:$V$4819)),$W$3:$W$4819))</f>
        <v>6.6</v>
      </c>
      <c r="F9" s="27">
        <f t="shared" si="2"/>
        <v>0</v>
      </c>
      <c r="G9" s="27">
        <f t="shared" si="3"/>
        <v>0</v>
      </c>
      <c r="H9" s="27">
        <f t="shared" si="4"/>
        <v>0</v>
      </c>
      <c r="I9" s="27" cm="1">
        <f t="array" ref="I9">_xlfn.VAR.P(IF(ISNUMBER(SEARCH($A9,$V$3:$V$4819)),$W$3:$W$4819))</f>
        <v>1.0171092241443167</v>
      </c>
      <c r="J9" s="27" cm="1">
        <f t="array" ref="J9">_xlfn.STDEV.P(IF(ISNUMBER(SEARCH($A9,$V$3:$V$4819)),$W$3:$W$4819))</f>
        <v>1.00851833108988</v>
      </c>
      <c r="V9" s="6" t="s">
        <v>54</v>
      </c>
      <c r="W9" s="8">
        <v>6.2</v>
      </c>
      <c r="X9" s="18" t="s">
        <v>878</v>
      </c>
      <c r="Y9" t="s">
        <v>642</v>
      </c>
      <c r="Z9" t="s">
        <v>11576</v>
      </c>
      <c r="AG9" t="s">
        <v>14451</v>
      </c>
      <c r="AH9" t="s">
        <v>14453</v>
      </c>
      <c r="AI9" t="s">
        <v>10608</v>
      </c>
      <c r="AJ9" t="s">
        <v>6241</v>
      </c>
      <c r="AK9" t="s">
        <v>2190</v>
      </c>
      <c r="AL9" t="s">
        <v>6241</v>
      </c>
      <c r="AM9" t="s">
        <v>14451</v>
      </c>
    </row>
    <row r="10" spans="1:40" x14ac:dyDescent="0.3">
      <c r="A10" t="s">
        <v>7329</v>
      </c>
      <c r="B10" s="29">
        <f t="shared" si="0"/>
        <v>578</v>
      </c>
      <c r="C10" s="27">
        <f t="shared" si="1"/>
        <v>6.2415224913494765</v>
      </c>
      <c r="D10" s="27" cm="1">
        <f t="array" ref="D10">MEDIAN(IF(ISNUMBER(SEARCH($A10,$V$3:$V$4819)),$W$3:$W$4819))</f>
        <v>6.3</v>
      </c>
      <c r="E10" s="27" cm="1">
        <f t="array" ref="E10">_xlfn.MODE.SNGL(IF(ISNUMBER(SEARCH($A10,$V$3:$V$4819)),$W$3:$W$4819))</f>
        <v>6.7</v>
      </c>
      <c r="F10" s="27">
        <f t="shared" si="2"/>
        <v>6.3</v>
      </c>
      <c r="G10" s="27">
        <f t="shared" si="3"/>
        <v>2.8</v>
      </c>
      <c r="H10" s="27">
        <f t="shared" si="4"/>
        <v>3.5</v>
      </c>
      <c r="I10" s="27" cm="1">
        <f t="array" ref="I10">_xlfn.VAR.P(IF(ISNUMBER(SEARCH($A10,$V$3:$V$4819)),$W$3:$W$4819))</f>
        <v>1.4501789968990213</v>
      </c>
      <c r="J10" s="27" cm="1">
        <f t="array" ref="J10">_xlfn.STDEV.P(IF(ISNUMBER(SEARCH($A10,$V$3:$V$4819)),$W$3:$W$4819))</f>
        <v>1.2042337800024634</v>
      </c>
      <c r="V10" s="7" t="s">
        <v>60</v>
      </c>
      <c r="W10" s="9">
        <v>7.8</v>
      </c>
      <c r="X10" s="19" t="s">
        <v>642</v>
      </c>
      <c r="Y10" t="s">
        <v>6869</v>
      </c>
      <c r="Z10" t="s">
        <v>1099</v>
      </c>
      <c r="AA10" t="s">
        <v>10608</v>
      </c>
      <c r="AB10" t="s">
        <v>840</v>
      </c>
      <c r="AC10" t="s">
        <v>10187</v>
      </c>
      <c r="AD10" t="s">
        <v>11576</v>
      </c>
      <c r="AG10" t="s">
        <v>840</v>
      </c>
      <c r="AH10" t="s">
        <v>1099</v>
      </c>
      <c r="AI10" t="s">
        <v>2190</v>
      </c>
      <c r="AJ10" t="s">
        <v>1099</v>
      </c>
      <c r="AK10" t="s">
        <v>5873</v>
      </c>
      <c r="AL10" t="s">
        <v>5873</v>
      </c>
      <c r="AM10" t="s">
        <v>6241</v>
      </c>
    </row>
    <row r="11" spans="1:40" x14ac:dyDescent="0.3">
      <c r="A11" t="s">
        <v>840</v>
      </c>
      <c r="B11" s="29">
        <f t="shared" si="0"/>
        <v>569</v>
      </c>
      <c r="C11" s="27">
        <f t="shared" si="1"/>
        <v>6.2725834797891045</v>
      </c>
      <c r="D11" s="27" cm="1">
        <f t="array" ref="D11">MEDIAN(IF(ISNUMBER(SEARCH($A11,$V$3:$V$4819)),$W$3:$W$4819))</f>
        <v>6.4</v>
      </c>
      <c r="E11" s="27" cm="1">
        <f t="array" ref="E11">_xlfn.MODE.SNGL(IF(ISNUMBER(SEARCH($A11,$V$3:$V$4819)),$W$3:$W$4819))</f>
        <v>6.7</v>
      </c>
      <c r="F11" s="27">
        <f t="shared" si="2"/>
        <v>6.8</v>
      </c>
      <c r="G11" s="27">
        <f t="shared" si="3"/>
        <v>6.4</v>
      </c>
      <c r="H11" s="27">
        <f t="shared" si="4"/>
        <v>0.39999999999999947</v>
      </c>
      <c r="I11" s="27" cm="1">
        <f t="array" ref="I11">_xlfn.VAR.P(IF(ISNUMBER(SEARCH($A11,$V$3:$V$4819)),$W$3:$W$4819))</f>
        <v>1.3483871744898233</v>
      </c>
      <c r="J11" s="27" cm="1">
        <f t="array" ref="J11">_xlfn.STDEV.P(IF(ISNUMBER(SEARCH($A11,$V$3:$V$4819)),$W$3:$W$4819))</f>
        <v>1.1612007468520777</v>
      </c>
      <c r="V11" s="6" t="s">
        <v>48</v>
      </c>
      <c r="W11" s="8">
        <v>7.5</v>
      </c>
      <c r="X11" s="18" t="s">
        <v>878</v>
      </c>
      <c r="Y11" t="s">
        <v>642</v>
      </c>
      <c r="Z11" t="s">
        <v>7329</v>
      </c>
      <c r="AG11" t="s">
        <v>14453</v>
      </c>
      <c r="AH11" t="s">
        <v>2190</v>
      </c>
      <c r="AI11" t="s">
        <v>3960</v>
      </c>
      <c r="AJ11" t="s">
        <v>8819</v>
      </c>
      <c r="AK11" t="s">
        <v>13467</v>
      </c>
      <c r="AL11" t="s">
        <v>7159</v>
      </c>
    </row>
    <row r="12" spans="1:40" x14ac:dyDescent="0.3">
      <c r="A12" t="s">
        <v>3960</v>
      </c>
      <c r="B12" s="29">
        <f t="shared" si="0"/>
        <v>533</v>
      </c>
      <c r="C12" s="27">
        <f t="shared" si="1"/>
        <v>5.7838649155722317</v>
      </c>
      <c r="D12" s="27" cm="1">
        <f t="array" ref="D12">MEDIAN(IF(ISNUMBER(SEARCH($A12,$V$3:$V$4819)),$W$3:$W$4819))</f>
        <v>5.9</v>
      </c>
      <c r="E12" s="27" cm="1">
        <f t="array" ref="E12">_xlfn.MODE.SNGL(IF(ISNUMBER(SEARCH($A12,$V$3:$V$4819)),$W$3:$W$4819))</f>
        <v>6.2</v>
      </c>
      <c r="F12" s="27">
        <f t="shared" si="2"/>
        <v>8</v>
      </c>
      <c r="G12" s="27">
        <f t="shared" si="3"/>
        <v>2.2000000000000002</v>
      </c>
      <c r="H12" s="27">
        <f t="shared" si="4"/>
        <v>5.8</v>
      </c>
      <c r="I12" s="27" cm="1">
        <f t="array" ref="I12">_xlfn.VAR.P(IF(ISNUMBER(SEARCH($A12,$V$3:$V$4819)),$W$3:$W$4819))</f>
        <v>1.2204526046414972</v>
      </c>
      <c r="J12" s="27" cm="1">
        <f t="array" ref="J12">_xlfn.STDEV.P(IF(ISNUMBER(SEARCH($A12,$V$3:$V$4819)),$W$3:$W$4819))</f>
        <v>1.1047409672142594</v>
      </c>
      <c r="V12" s="7" t="s">
        <v>71</v>
      </c>
      <c r="W12" s="9">
        <v>7.5</v>
      </c>
      <c r="X12" s="19" t="s">
        <v>642</v>
      </c>
      <c r="Y12" t="s">
        <v>10608</v>
      </c>
      <c r="Z12" t="s">
        <v>840</v>
      </c>
      <c r="AA12" t="s">
        <v>14451</v>
      </c>
      <c r="AG12" t="s">
        <v>7872</v>
      </c>
      <c r="AH12" t="s">
        <v>7329</v>
      </c>
      <c r="AI12" t="s">
        <v>14453</v>
      </c>
      <c r="AJ12" t="s">
        <v>3960</v>
      </c>
      <c r="AK12" t="s">
        <v>8819</v>
      </c>
      <c r="AL12" t="s">
        <v>8819</v>
      </c>
    </row>
    <row r="13" spans="1:40" x14ac:dyDescent="0.3">
      <c r="A13" t="s">
        <v>10608</v>
      </c>
      <c r="B13" s="10">
        <f t="shared" si="0"/>
        <v>523</v>
      </c>
      <c r="C13" s="27">
        <f t="shared" si="1"/>
        <v>6.2114722753346108</v>
      </c>
      <c r="D13" s="27" cm="1">
        <f t="array" ref="D13">MEDIAN(IF(ISNUMBER(SEARCH($A13,$V$3:$V$4819)),$W$3:$W$4819))</f>
        <v>6.3</v>
      </c>
      <c r="E13" s="27" cm="1">
        <f t="array" ref="E13">_xlfn.MODE.SNGL(IF(ISNUMBER(SEARCH($A13,$V$3:$V$4819)),$W$3:$W$4819))</f>
        <v>6.7</v>
      </c>
      <c r="F13" s="10">
        <f t="shared" si="2"/>
        <v>8.6</v>
      </c>
      <c r="G13" s="10">
        <f t="shared" si="3"/>
        <v>3.2</v>
      </c>
      <c r="H13" s="10">
        <f t="shared" si="4"/>
        <v>5.3999999999999995</v>
      </c>
      <c r="I13" s="27" cm="1">
        <f t="array" ref="I13">_xlfn.VAR.P(IF(ISNUMBER(SEARCH($A13,$V$3:$V$4819)),$W$3:$W$4819))</f>
        <v>1.4470959203594065</v>
      </c>
      <c r="J13" s="28" cm="1">
        <f t="array" ref="J13">_xlfn.STDEV.P(IF(ISNUMBER(SEARCH($A13,$V$3:$V$4819)),$W$3:$W$4819))</f>
        <v>1.2029530000625155</v>
      </c>
      <c r="V13" s="6" t="s">
        <v>48</v>
      </c>
      <c r="W13" s="8">
        <v>6.9</v>
      </c>
      <c r="X13" s="18" t="s">
        <v>878</v>
      </c>
      <c r="Y13" t="s">
        <v>642</v>
      </c>
      <c r="Z13" t="s">
        <v>7329</v>
      </c>
      <c r="AG13" t="s">
        <v>7329</v>
      </c>
      <c r="AH13" t="s">
        <v>3960</v>
      </c>
      <c r="AI13" t="s">
        <v>6869</v>
      </c>
      <c r="AJ13" t="s">
        <v>2190</v>
      </c>
      <c r="AK13" t="s">
        <v>10187</v>
      </c>
      <c r="AL13" t="s">
        <v>14452</v>
      </c>
    </row>
    <row r="14" spans="1:40" x14ac:dyDescent="0.3">
      <c r="A14" t="s">
        <v>14451</v>
      </c>
      <c r="B14" s="10">
        <f t="shared" si="0"/>
        <v>461</v>
      </c>
      <c r="C14" s="27">
        <f t="shared" si="1"/>
        <v>6.4190889370932709</v>
      </c>
      <c r="D14" s="27" cm="1">
        <f t="array" ref="D14">MEDIAN(IF(ISNUMBER(SEARCH($A14,$V$3:$V$4819)),$W$3:$W$4819))</f>
        <v>6.5</v>
      </c>
      <c r="E14" s="27" cm="1">
        <f t="array" ref="E14">_xlfn.MODE.SNGL(IF(ISNUMBER(SEARCH($A14,$V$3:$V$4819)),$W$3:$W$4819))</f>
        <v>6.4</v>
      </c>
      <c r="F14" s="10">
        <f t="shared" si="2"/>
        <v>0</v>
      </c>
      <c r="G14" s="10">
        <f t="shared" si="3"/>
        <v>0</v>
      </c>
      <c r="H14" s="10">
        <f t="shared" si="4"/>
        <v>0</v>
      </c>
      <c r="I14" s="27" cm="1">
        <f t="array" ref="I14">_xlfn.VAR.P(IF(ISNUMBER(SEARCH($A14,$V$3:$V$4819)),$W$3:$W$4819))</f>
        <v>1.1328677166022014</v>
      </c>
      <c r="J14" s="28" cm="1">
        <f t="array" ref="J14">_xlfn.STDEV.P(IF(ISNUMBER(SEARCH($A14,$V$3:$V$4819)),$W$3:$W$4819))</f>
        <v>1.0643625869985291</v>
      </c>
      <c r="V14" s="7" t="s">
        <v>48</v>
      </c>
      <c r="W14" s="9">
        <v>6.1</v>
      </c>
      <c r="X14" s="19" t="s">
        <v>878</v>
      </c>
      <c r="Y14" t="s">
        <v>642</v>
      </c>
      <c r="Z14" t="s">
        <v>7329</v>
      </c>
      <c r="AG14" t="s">
        <v>3960</v>
      </c>
      <c r="AH14" t="s">
        <v>14451</v>
      </c>
      <c r="AI14" t="s">
        <v>13467</v>
      </c>
      <c r="AJ14" t="s">
        <v>5873</v>
      </c>
      <c r="AK14" t="s">
        <v>14451</v>
      </c>
    </row>
    <row r="15" spans="1:40" x14ac:dyDescent="0.3">
      <c r="A15" t="s">
        <v>7159</v>
      </c>
      <c r="B15" s="10">
        <f t="shared" si="0"/>
        <v>322</v>
      </c>
      <c r="C15" s="27">
        <f t="shared" si="1"/>
        <v>6.448447204968943</v>
      </c>
      <c r="D15" s="27" cm="1">
        <f t="array" ref="D15">MEDIAN(IF(ISNUMBER(SEARCH($A15,$V$3:$V$4819)),$W$3:$W$4819))</f>
        <v>6.7</v>
      </c>
      <c r="E15" s="27" cm="1">
        <f t="array" ref="E15">_xlfn.MODE.SNGL(IF(ISNUMBER(SEARCH($A15,$V$3:$V$4819)),$W$3:$W$4819))</f>
        <v>7.1</v>
      </c>
      <c r="F15" s="10">
        <f t="shared" si="2"/>
        <v>7.2</v>
      </c>
      <c r="G15" s="10">
        <f t="shared" si="3"/>
        <v>7.2</v>
      </c>
      <c r="H15" s="10">
        <f t="shared" si="4"/>
        <v>0</v>
      </c>
      <c r="I15" s="27" cm="1">
        <f t="array" ref="I15">_xlfn.VAR.P(IF(ISNUMBER(SEARCH($A15,$V$3:$V$4819)),$W$3:$W$4819))</f>
        <v>1.4392677751630405</v>
      </c>
      <c r="J15" s="28" cm="1">
        <f t="array" ref="J15">_xlfn.STDEV.P(IF(ISNUMBER(SEARCH($A15,$V$3:$V$4819)),$W$3:$W$4819))</f>
        <v>1.1996948675238386</v>
      </c>
      <c r="V15" s="6" t="s">
        <v>87</v>
      </c>
      <c r="W15" s="8">
        <v>6.7</v>
      </c>
      <c r="X15" s="18" t="s">
        <v>878</v>
      </c>
      <c r="Y15" t="s">
        <v>642</v>
      </c>
      <c r="AG15" t="s">
        <v>11576</v>
      </c>
      <c r="AH15" t="s">
        <v>8819</v>
      </c>
      <c r="AI15" t="s">
        <v>7872</v>
      </c>
      <c r="AJ15" t="s">
        <v>10187</v>
      </c>
      <c r="AK15" t="s">
        <v>7159</v>
      </c>
    </row>
    <row r="16" spans="1:40" x14ac:dyDescent="0.3">
      <c r="A16" t="s">
        <v>7872</v>
      </c>
      <c r="B16" s="10">
        <f t="shared" si="0"/>
        <v>289</v>
      </c>
      <c r="C16" s="27">
        <f t="shared" si="1"/>
        <v>7.1418685121107286</v>
      </c>
      <c r="D16" s="27" cm="1">
        <f t="array" ref="D16">MEDIAN(IF(ISNUMBER(SEARCH($A16,$V$3:$V$4819)),$W$3:$W$4819))</f>
        <v>7.2</v>
      </c>
      <c r="E16" s="27" cm="1">
        <f t="array" ref="E16">_xlfn.MODE.SNGL(IF(ISNUMBER(SEARCH($A16,$V$3:$V$4819)),$W$3:$W$4819))</f>
        <v>7</v>
      </c>
      <c r="F16" s="10">
        <f t="shared" si="2"/>
        <v>5.7</v>
      </c>
      <c r="G16" s="10">
        <f t="shared" si="3"/>
        <v>5.7</v>
      </c>
      <c r="H16" s="10">
        <f t="shared" si="4"/>
        <v>0</v>
      </c>
      <c r="I16" s="27" cm="1">
        <f t="array" ref="I16">_xlfn.VAR.P(IF(ISNUMBER(SEARCH($A16,$V$3:$V$4819)),$W$3:$W$4819))</f>
        <v>0.51862765053102422</v>
      </c>
      <c r="J16" s="28" cm="1">
        <f t="array" ref="J16">_xlfn.STDEV.P(IF(ISNUMBER(SEARCH($A16,$V$3:$V$4819)),$W$3:$W$4819))</f>
        <v>0.72015807329434567</v>
      </c>
      <c r="V16" s="7" t="s">
        <v>24</v>
      </c>
      <c r="W16" s="9">
        <v>7.3</v>
      </c>
      <c r="X16" s="19" t="s">
        <v>878</v>
      </c>
      <c r="Y16" t="s">
        <v>642</v>
      </c>
      <c r="Z16" t="s">
        <v>840</v>
      </c>
      <c r="AG16" t="s">
        <v>6241</v>
      </c>
      <c r="AH16" t="s">
        <v>13467</v>
      </c>
      <c r="AI16" t="s">
        <v>14451</v>
      </c>
      <c r="AJ16" t="s">
        <v>14453</v>
      </c>
      <c r="AK16" t="s">
        <v>14453</v>
      </c>
    </row>
    <row r="17" spans="1:37" x14ac:dyDescent="0.3">
      <c r="A17" t="s">
        <v>6869</v>
      </c>
      <c r="B17" s="10">
        <f t="shared" si="0"/>
        <v>233</v>
      </c>
      <c r="C17" s="27">
        <f t="shared" si="1"/>
        <v>6.5416309012875544</v>
      </c>
      <c r="D17" s="27" cm="1">
        <f t="array" ref="D17">MEDIAN(IF(ISNUMBER(SEARCH($A17,$V$3:$V$4819)),$W$3:$W$4819))</f>
        <v>6.7</v>
      </c>
      <c r="E17" s="27" cm="1">
        <f t="array" ref="E17">_xlfn.MODE.SNGL(IF(ISNUMBER(SEARCH($A17,$V$3:$V$4819)),$W$3:$W$4819))</f>
        <v>6.7</v>
      </c>
      <c r="F17" s="10">
        <f t="shared" si="2"/>
        <v>4.8</v>
      </c>
      <c r="G17" s="10">
        <f t="shared" si="3"/>
        <v>3.7</v>
      </c>
      <c r="H17" s="10">
        <f t="shared" si="4"/>
        <v>1.0999999999999996</v>
      </c>
      <c r="I17" s="27" cm="1">
        <f t="array" ref="I17">_xlfn.VAR.P(IF(ISNUMBER(SEARCH($A17,$V$3:$V$4819)),$W$3:$W$4819))</f>
        <v>1.2985672972425253</v>
      </c>
      <c r="J17" s="28" cm="1">
        <f t="array" ref="J17">_xlfn.STDEV.P(IF(ISNUMBER(SEARCH($A17,$V$3:$V$4819)),$W$3:$W$4819))</f>
        <v>1.1395469701782921</v>
      </c>
      <c r="V17" s="6" t="s">
        <v>92</v>
      </c>
      <c r="W17" s="8">
        <v>6.5</v>
      </c>
      <c r="X17" s="18" t="s">
        <v>878</v>
      </c>
      <c r="Y17" t="s">
        <v>642</v>
      </c>
      <c r="Z17" t="s">
        <v>8819</v>
      </c>
      <c r="AG17" t="s">
        <v>10608</v>
      </c>
      <c r="AH17" t="s">
        <v>10187</v>
      </c>
      <c r="AI17" t="s">
        <v>14452</v>
      </c>
      <c r="AJ17" t="s">
        <v>7159</v>
      </c>
      <c r="AK17" t="s">
        <v>3960</v>
      </c>
    </row>
    <row r="18" spans="1:37" x14ac:dyDescent="0.3">
      <c r="A18" t="s">
        <v>5873</v>
      </c>
      <c r="B18" s="10">
        <f t="shared" si="0"/>
        <v>206</v>
      </c>
      <c r="C18" s="27">
        <f t="shared" si="1"/>
        <v>7.0553398058252395</v>
      </c>
      <c r="D18" s="27" cm="1">
        <f t="array" ref="D18">MEDIAN(IF(ISNUMBER(SEARCH($A18,$V$3:$V$4819)),$W$3:$W$4819))</f>
        <v>7.1</v>
      </c>
      <c r="E18" s="27" cm="1">
        <f t="array" ref="E18">_xlfn.MODE.SNGL(IF(ISNUMBER(SEARCH($A18,$V$3:$V$4819)),$W$3:$W$4819))</f>
        <v>7.1</v>
      </c>
      <c r="F18" s="10">
        <f t="shared" si="2"/>
        <v>0</v>
      </c>
      <c r="G18" s="10">
        <f t="shared" si="3"/>
        <v>0</v>
      </c>
      <c r="H18" s="10">
        <f t="shared" si="4"/>
        <v>0</v>
      </c>
      <c r="I18" s="27" cm="1">
        <f t="array" ref="I18">_xlfn.VAR.P(IF(ISNUMBER(SEARCH($A18,$V$3:$V$4819)),$W$3:$W$4819))</f>
        <v>0.76198604958056981</v>
      </c>
      <c r="J18" s="28" cm="1">
        <f t="array" ref="J18">_xlfn.STDEV.P(IF(ISNUMBER(SEARCH($A18,$V$3:$V$4819)),$W$3:$W$4819))</f>
        <v>0.87291812306800565</v>
      </c>
      <c r="V18" s="7" t="s">
        <v>16</v>
      </c>
      <c r="W18" s="9">
        <v>7.2</v>
      </c>
      <c r="X18" s="19" t="s">
        <v>878</v>
      </c>
      <c r="Y18" t="s">
        <v>642</v>
      </c>
      <c r="Z18" t="s">
        <v>840</v>
      </c>
      <c r="AA18" t="s">
        <v>7329</v>
      </c>
      <c r="AG18" t="s">
        <v>7159</v>
      </c>
      <c r="AH18" t="s">
        <v>7159</v>
      </c>
      <c r="AI18" t="s">
        <v>5873</v>
      </c>
      <c r="AJ18" t="s">
        <v>14452</v>
      </c>
      <c r="AK18" t="s">
        <v>14455</v>
      </c>
    </row>
    <row r="19" spans="1:37" x14ac:dyDescent="0.3">
      <c r="A19" t="s">
        <v>13467</v>
      </c>
      <c r="B19" s="10">
        <f t="shared" si="0"/>
        <v>199</v>
      </c>
      <c r="C19" s="27">
        <f t="shared" si="1"/>
        <v>7.0738693467336651</v>
      </c>
      <c r="D19" s="27" cm="1">
        <f t="array" ref="D19">MEDIAN(IF(ISNUMBER(SEARCH($A19,$V$3:$V$4819)),$W$3:$W$4819))</f>
        <v>7.2</v>
      </c>
      <c r="E19" s="27" cm="1">
        <f t="array" ref="E19">_xlfn.MODE.SNGL(IF(ISNUMBER(SEARCH($A19,$V$3:$V$4819)),$W$3:$W$4819))</f>
        <v>7.5</v>
      </c>
      <c r="F19" s="10">
        <f t="shared" si="2"/>
        <v>7.5</v>
      </c>
      <c r="G19" s="10">
        <f t="shared" si="3"/>
        <v>7.5</v>
      </c>
      <c r="H19" s="10">
        <f t="shared" si="4"/>
        <v>0</v>
      </c>
      <c r="I19" s="27" cm="1">
        <f t="array" ref="I19">_xlfn.VAR.P(IF(ISNUMBER(SEARCH($A19,$V$3:$V$4819)),$W$3:$W$4819))</f>
        <v>0.77147799298001174</v>
      </c>
      <c r="J19" s="28" cm="1">
        <f t="array" ref="J19">_xlfn.STDEV.P(IF(ISNUMBER(SEARCH($A19,$V$3:$V$4819)),$W$3:$W$4819))</f>
        <v>0.87833819965888527</v>
      </c>
      <c r="V19" s="6" t="s">
        <v>100</v>
      </c>
      <c r="W19" s="8">
        <v>6.6</v>
      </c>
      <c r="X19" s="18" t="s">
        <v>878</v>
      </c>
      <c r="Y19" t="s">
        <v>642</v>
      </c>
      <c r="Z19" t="s">
        <v>10608</v>
      </c>
      <c r="AA19" t="s">
        <v>840</v>
      </c>
      <c r="AG19" t="s">
        <v>8819</v>
      </c>
      <c r="AH19" t="s">
        <v>5873</v>
      </c>
      <c r="AI19" t="s">
        <v>7159</v>
      </c>
      <c r="AJ19" t="s">
        <v>14454</v>
      </c>
    </row>
    <row r="20" spans="1:37" x14ac:dyDescent="0.3">
      <c r="A20" t="s">
        <v>14452</v>
      </c>
      <c r="B20" s="10">
        <f t="shared" si="0"/>
        <v>176</v>
      </c>
      <c r="C20" s="27">
        <f t="shared" si="1"/>
        <v>6.5892045454545443</v>
      </c>
      <c r="D20" s="27" cm="1">
        <f t="array" ref="D20">MEDIAN(IF(ISNUMBER(SEARCH($A20,$V$3:$V$4819)),$W$3:$W$4819))</f>
        <v>6.8</v>
      </c>
      <c r="E20" s="27" cm="1">
        <f t="array" ref="E20">_xlfn.MODE.SNGL(IF(ISNUMBER(SEARCH($A20,$V$3:$V$4819)),$W$3:$W$4819))</f>
        <v>7.2</v>
      </c>
      <c r="F20" s="10">
        <f t="shared" si="2"/>
        <v>0</v>
      </c>
      <c r="G20" s="10">
        <f t="shared" si="3"/>
        <v>0</v>
      </c>
      <c r="H20" s="10">
        <f t="shared" si="4"/>
        <v>0</v>
      </c>
      <c r="I20" s="27" cm="1">
        <f t="array" ref="I20">_xlfn.VAR.P(IF(ISNUMBER(SEARCH($A20,$V$3:$V$4819)),$W$3:$W$4819))</f>
        <v>1.2052811854339081</v>
      </c>
      <c r="J20" s="28" cm="1">
        <f t="array" ref="J20">_xlfn.STDEV.P(IF(ISNUMBER(SEARCH($A20,$V$3:$V$4819)),$W$3:$W$4819))</f>
        <v>1.0978529889898319</v>
      </c>
      <c r="V20" s="7" t="s">
        <v>48</v>
      </c>
      <c r="W20" s="9">
        <v>8.1</v>
      </c>
      <c r="X20" s="19" t="s">
        <v>878</v>
      </c>
      <c r="Y20" t="s">
        <v>642</v>
      </c>
      <c r="Z20" t="s">
        <v>7329</v>
      </c>
      <c r="AG20" t="s">
        <v>10187</v>
      </c>
      <c r="AH20" t="s">
        <v>7872</v>
      </c>
      <c r="AI20" t="s">
        <v>10187</v>
      </c>
    </row>
    <row r="21" spans="1:37" x14ac:dyDescent="0.3">
      <c r="A21" t="s">
        <v>10187</v>
      </c>
      <c r="B21" s="10">
        <f t="shared" si="0"/>
        <v>131</v>
      </c>
      <c r="C21" s="27">
        <f t="shared" si="1"/>
        <v>6.5007633587786255</v>
      </c>
      <c r="D21" s="27" cm="1">
        <f t="array" ref="D21">MEDIAN(IF(ISNUMBER(SEARCH($A21,$V$3:$V$4819)),$W$3:$W$4819))</f>
        <v>6.7</v>
      </c>
      <c r="E21" s="27" cm="1">
        <f t="array" ref="E21">_xlfn.MODE.SNGL(IF(ISNUMBER(SEARCH($A21,$V$3:$V$4819)),$W$3:$W$4819))</f>
        <v>7</v>
      </c>
      <c r="F21" s="10">
        <f t="shared" si="2"/>
        <v>3.4</v>
      </c>
      <c r="G21" s="10">
        <f t="shared" si="3"/>
        <v>3.4</v>
      </c>
      <c r="H21" s="10">
        <f t="shared" si="4"/>
        <v>0</v>
      </c>
      <c r="I21" s="27" cm="1">
        <f t="array" ref="I21">_xlfn.VAR.P(IF(ISNUMBER(SEARCH($A21,$V$3:$V$4819)),$W$3:$W$4819))</f>
        <v>1.4962589592681175</v>
      </c>
      <c r="J21" s="28" cm="1">
        <f t="array" ref="J21">_xlfn.STDEV.P(IF(ISNUMBER(SEARCH($A21,$V$3:$V$4819)),$W$3:$W$4819))</f>
        <v>1.2232166444535153</v>
      </c>
      <c r="V21" s="6" t="s">
        <v>24</v>
      </c>
      <c r="W21" s="8">
        <v>6.7</v>
      </c>
      <c r="X21" s="18" t="s">
        <v>878</v>
      </c>
      <c r="Y21" t="s">
        <v>642</v>
      </c>
      <c r="Z21" t="s">
        <v>840</v>
      </c>
      <c r="AG21" t="s">
        <v>14456</v>
      </c>
      <c r="AH21" t="s">
        <v>14452</v>
      </c>
      <c r="AI21" t="s">
        <v>43</v>
      </c>
    </row>
    <row r="22" spans="1:37" x14ac:dyDescent="0.3">
      <c r="A22" t="s">
        <v>43</v>
      </c>
      <c r="B22" s="10">
        <f t="shared" si="0"/>
        <v>120</v>
      </c>
      <c r="C22" s="27">
        <f t="shared" si="1"/>
        <v>7.1850000000000023</v>
      </c>
      <c r="D22" s="27" cm="1">
        <f t="array" ref="D22">MEDIAN(IF(ISNUMBER(SEARCH($A22,$V$3:$V$4819)),$W$3:$W$4819))</f>
        <v>7.4</v>
      </c>
      <c r="E22" s="27" cm="1">
        <f t="array" ref="E22">_xlfn.MODE.SNGL(IF(ISNUMBER(SEARCH($A22,$V$3:$V$4819)),$W$3:$W$4819))</f>
        <v>7.5</v>
      </c>
      <c r="F22" s="10">
        <f t="shared" si="2"/>
        <v>8.6999999999999993</v>
      </c>
      <c r="G22" s="10">
        <f t="shared" si="3"/>
        <v>2.7</v>
      </c>
      <c r="H22" s="10">
        <f t="shared" si="4"/>
        <v>5.9999999999999991</v>
      </c>
      <c r="I22" s="27" cm="1">
        <f t="array" ref="I22">_xlfn.VAR.P(IF(ISNUMBER(SEARCH($A22,$V$3:$V$4819)),$W$3:$W$4819))</f>
        <v>1.1134416666666624</v>
      </c>
      <c r="J22" s="28" cm="1">
        <f t="array" ref="J22">_xlfn.STDEV.P(IF(ISNUMBER(SEARCH($A22,$V$3:$V$4819)),$W$3:$W$4819))</f>
        <v>1.0551974538761275</v>
      </c>
      <c r="V22" s="7" t="s">
        <v>111</v>
      </c>
      <c r="W22" s="9">
        <v>6.8</v>
      </c>
      <c r="X22" s="19" t="s">
        <v>878</v>
      </c>
      <c r="Y22" t="s">
        <v>642</v>
      </c>
      <c r="Z22" t="s">
        <v>1099</v>
      </c>
      <c r="AA22" t="s">
        <v>10608</v>
      </c>
      <c r="AB22" t="s">
        <v>840</v>
      </c>
      <c r="AC22" t="s">
        <v>7329</v>
      </c>
      <c r="AG22" t="s">
        <v>13467</v>
      </c>
      <c r="AH22" t="s">
        <v>43</v>
      </c>
      <c r="AI22" t="s">
        <v>14454</v>
      </c>
    </row>
    <row r="23" spans="1:37" x14ac:dyDescent="0.3">
      <c r="A23" t="s">
        <v>8819</v>
      </c>
      <c r="B23" s="10">
        <f t="shared" si="0"/>
        <v>94</v>
      </c>
      <c r="C23" s="27">
        <f t="shared" si="1"/>
        <v>6.7031914893617044</v>
      </c>
      <c r="D23" s="27" cm="1">
        <f t="array" ref="D23">MEDIAN(IF(ISNUMBER(SEARCH($A23,$V$3:$V$4819)),$W$3:$W$4819))</f>
        <v>6.8</v>
      </c>
      <c r="E23" s="27" cm="1">
        <f t="array" ref="E23">_xlfn.MODE.SNGL(IF(ISNUMBER(SEARCH($A23,$V$3:$V$4819)),$W$3:$W$4819))</f>
        <v>6.5</v>
      </c>
      <c r="F23" s="10">
        <f t="shared" si="2"/>
        <v>8.9</v>
      </c>
      <c r="G23" s="10">
        <f t="shared" si="3"/>
        <v>3.8</v>
      </c>
      <c r="H23" s="10">
        <f t="shared" si="4"/>
        <v>5.1000000000000005</v>
      </c>
      <c r="I23" s="27" cm="1">
        <f t="array" ref="I23">_xlfn.VAR.P(IF(ISNUMBER(SEARCH($A23,$V$3:$V$4819)),$W$3:$W$4819))</f>
        <v>1.1026493888637074</v>
      </c>
      <c r="J23" s="28" cm="1">
        <f t="array" ref="J23">_xlfn.STDEV.P(IF(ISNUMBER(SEARCH($A23,$V$3:$V$4819)),$W$3:$W$4819))</f>
        <v>1.0500711351445231</v>
      </c>
      <c r="V23" s="6" t="s">
        <v>117</v>
      </c>
      <c r="W23" s="8">
        <v>7.5</v>
      </c>
      <c r="X23" s="18" t="s">
        <v>642</v>
      </c>
      <c r="Y23" t="s">
        <v>840</v>
      </c>
      <c r="AH23" t="s">
        <v>14455</v>
      </c>
      <c r="AI23" t="s">
        <v>14455</v>
      </c>
    </row>
    <row r="24" spans="1:37" x14ac:dyDescent="0.3">
      <c r="A24" t="s">
        <v>14456</v>
      </c>
      <c r="B24" s="10">
        <f t="shared" si="0"/>
        <v>6</v>
      </c>
      <c r="C24" s="27">
        <f t="shared" si="1"/>
        <v>7.6333333333333337</v>
      </c>
      <c r="D24" s="27" cm="1">
        <f t="array" ref="D24">MEDIAN(IF(ISNUMBER(SEARCH($A24,$V$3:$V$4819)),$W$3:$W$4819))</f>
        <v>7.65</v>
      </c>
      <c r="E24" s="27">
        <v>0</v>
      </c>
      <c r="F24" s="10">
        <f t="shared" si="2"/>
        <v>0</v>
      </c>
      <c r="G24" s="10">
        <f t="shared" si="3"/>
        <v>0</v>
      </c>
      <c r="H24" s="10">
        <f t="shared" si="4"/>
        <v>0</v>
      </c>
      <c r="I24" s="27" cm="1">
        <f t="array" ref="I24">_xlfn.VAR.P(IF(ISNUMBER(SEARCH($A24,$V$3:$V$4819)),$W$3:$W$4819))</f>
        <v>0.15555555555555547</v>
      </c>
      <c r="J24" s="28" cm="1">
        <f t="array" ref="J24">_xlfn.STDEV.P(IF(ISNUMBER(SEARCH($A24,$V$3:$V$4819)),$W$3:$W$4819))</f>
        <v>0.39440531887330765</v>
      </c>
      <c r="V24" s="7" t="s">
        <v>24</v>
      </c>
      <c r="W24" s="9">
        <v>7</v>
      </c>
      <c r="X24" s="19" t="s">
        <v>878</v>
      </c>
      <c r="Y24" t="s">
        <v>642</v>
      </c>
      <c r="Z24" t="s">
        <v>840</v>
      </c>
      <c r="AH24" t="s">
        <v>14456</v>
      </c>
      <c r="AI24" t="s">
        <v>14456</v>
      </c>
    </row>
    <row r="25" spans="1:37" x14ac:dyDescent="0.3">
      <c r="A25" t="s">
        <v>14455</v>
      </c>
      <c r="B25" s="10">
        <f t="shared" si="0"/>
        <v>5</v>
      </c>
      <c r="C25" s="27">
        <f t="shared" si="1"/>
        <v>6.38</v>
      </c>
      <c r="D25" s="27" cm="1">
        <f t="array" ref="D25">MEDIAN(IF(ISNUMBER(SEARCH($A25,$V$3:$V$4819)),$W$3:$W$4819))</f>
        <v>6.5</v>
      </c>
      <c r="E25" s="27">
        <v>0</v>
      </c>
      <c r="F25" s="10">
        <f t="shared" si="2"/>
        <v>0</v>
      </c>
      <c r="G25" s="10">
        <f t="shared" si="3"/>
        <v>0</v>
      </c>
      <c r="H25" s="10">
        <f t="shared" si="4"/>
        <v>0</v>
      </c>
      <c r="I25" s="27" cm="1">
        <f t="array" ref="I25">_xlfn.VAR.P(IF(ISNUMBER(SEARCH($A25,$V$3:$V$4819)),$W$3:$W$4819))</f>
        <v>0.4456000000000131</v>
      </c>
      <c r="J25" s="28" cm="1">
        <f t="array" ref="J25">_xlfn.STDEV.P(IF(ISNUMBER(SEARCH($A25,$V$3:$V$4819)),$W$3:$W$4819))</f>
        <v>0.66753277073115524</v>
      </c>
      <c r="V25" s="6" t="s">
        <v>129</v>
      </c>
      <c r="W25" s="8">
        <v>6.7</v>
      </c>
      <c r="X25" s="18" t="s">
        <v>878</v>
      </c>
      <c r="Y25" t="s">
        <v>642</v>
      </c>
      <c r="Z25" t="s">
        <v>2190</v>
      </c>
      <c r="AA25" t="s">
        <v>13467</v>
      </c>
      <c r="AH25" t="s">
        <v>14454</v>
      </c>
    </row>
    <row r="26" spans="1:37" x14ac:dyDescent="0.3">
      <c r="A26" t="s">
        <v>14454</v>
      </c>
      <c r="B26" s="10">
        <f t="shared" si="0"/>
        <v>3</v>
      </c>
      <c r="C26" s="27">
        <f t="shared" si="1"/>
        <v>7.5333333333333341</v>
      </c>
      <c r="D26" s="27" cm="1">
        <f t="array" ref="D26">MEDIAN(IF(ISNUMBER(SEARCH($A26,$V$3:$V$4819)),$W$3:$W$4819))</f>
        <v>7.4</v>
      </c>
      <c r="E26" s="27">
        <v>0</v>
      </c>
      <c r="F26" s="10">
        <f t="shared" si="2"/>
        <v>0</v>
      </c>
      <c r="G26" s="10">
        <f t="shared" si="3"/>
        <v>0</v>
      </c>
      <c r="H26" s="10">
        <f t="shared" si="4"/>
        <v>0</v>
      </c>
      <c r="I26" s="27" cm="1">
        <f t="array" ref="I26">_xlfn.VAR.P(IF(ISNUMBER(SEARCH($A26,$V$3:$V$4819)),$W$3:$W$4819))</f>
        <v>0.17555555555555549</v>
      </c>
      <c r="J26" s="28" cm="1">
        <f t="array" ref="J26">_xlfn.STDEV.P(IF(ISNUMBER(SEARCH($A26,$V$3:$V$4819)),$W$3:$W$4819))</f>
        <v>0.41899350299921773</v>
      </c>
      <c r="V26" s="7" t="s">
        <v>117</v>
      </c>
      <c r="W26" s="9">
        <v>7.9</v>
      </c>
      <c r="X26" s="19" t="s">
        <v>642</v>
      </c>
      <c r="Y26" t="s">
        <v>840</v>
      </c>
    </row>
    <row r="27" spans="1:37" x14ac:dyDescent="0.3">
      <c r="V27" s="6" t="s">
        <v>136</v>
      </c>
      <c r="W27" s="8">
        <v>6.1</v>
      </c>
      <c r="X27" s="18" t="s">
        <v>642</v>
      </c>
      <c r="Y27" t="s">
        <v>10608</v>
      </c>
      <c r="Z27" t="s">
        <v>840</v>
      </c>
    </row>
    <row r="28" spans="1:37" x14ac:dyDescent="0.3">
      <c r="V28" s="7" t="s">
        <v>141</v>
      </c>
      <c r="W28" s="9">
        <v>7.2</v>
      </c>
      <c r="X28" s="19" t="s">
        <v>878</v>
      </c>
      <c r="Y28" t="s">
        <v>642</v>
      </c>
      <c r="Z28" t="s">
        <v>2190</v>
      </c>
      <c r="AA28" t="s">
        <v>11576</v>
      </c>
    </row>
    <row r="29" spans="1:37" x14ac:dyDescent="0.3">
      <c r="V29" s="6" t="s">
        <v>146</v>
      </c>
      <c r="W29" s="8">
        <v>7.7</v>
      </c>
      <c r="X29" s="18" t="s">
        <v>2190</v>
      </c>
      <c r="Y29" t="s">
        <v>11576</v>
      </c>
    </row>
    <row r="30" spans="1:37" x14ac:dyDescent="0.3">
      <c r="V30" s="7" t="s">
        <v>48</v>
      </c>
      <c r="W30" s="9">
        <v>8.1999999999999993</v>
      </c>
      <c r="X30" s="19" t="s">
        <v>878</v>
      </c>
      <c r="Y30" t="s">
        <v>642</v>
      </c>
      <c r="Z30" t="s">
        <v>7329</v>
      </c>
    </row>
    <row r="31" spans="1:37" x14ac:dyDescent="0.3">
      <c r="V31" s="6" t="s">
        <v>155</v>
      </c>
      <c r="W31" s="8">
        <v>5.9</v>
      </c>
      <c r="X31" s="18" t="s">
        <v>878</v>
      </c>
      <c r="Y31" t="s">
        <v>642</v>
      </c>
      <c r="Z31" t="s">
        <v>7329</v>
      </c>
      <c r="AA31" t="s">
        <v>6241</v>
      </c>
    </row>
    <row r="32" spans="1:37" x14ac:dyDescent="0.3">
      <c r="V32" s="7" t="s">
        <v>155</v>
      </c>
      <c r="W32" s="9">
        <v>7</v>
      </c>
      <c r="X32" s="19" t="s">
        <v>878</v>
      </c>
      <c r="Y32" t="s">
        <v>642</v>
      </c>
      <c r="Z32" t="s">
        <v>7329</v>
      </c>
      <c r="AA32" t="s">
        <v>6241</v>
      </c>
    </row>
    <row r="33" spans="22:28" x14ac:dyDescent="0.3">
      <c r="V33" s="6" t="s">
        <v>30</v>
      </c>
      <c r="W33" s="8">
        <v>7.8</v>
      </c>
      <c r="X33" s="18" t="s">
        <v>878</v>
      </c>
      <c r="Y33" t="s">
        <v>642</v>
      </c>
      <c r="Z33" t="s">
        <v>6241</v>
      </c>
    </row>
    <row r="34" spans="22:28" x14ac:dyDescent="0.3">
      <c r="V34" s="7" t="s">
        <v>167</v>
      </c>
      <c r="W34" s="9">
        <v>7.3</v>
      </c>
      <c r="X34" s="19" t="s">
        <v>878</v>
      </c>
      <c r="Y34" t="s">
        <v>642</v>
      </c>
      <c r="Z34" t="s">
        <v>840</v>
      </c>
      <c r="AA34" t="s">
        <v>11576</v>
      </c>
    </row>
    <row r="35" spans="22:28" x14ac:dyDescent="0.3">
      <c r="V35" s="6" t="s">
        <v>48</v>
      </c>
      <c r="W35" s="8">
        <v>7.2</v>
      </c>
      <c r="X35" s="18" t="s">
        <v>878</v>
      </c>
      <c r="Y35" t="s">
        <v>642</v>
      </c>
      <c r="Z35" t="s">
        <v>7329</v>
      </c>
    </row>
    <row r="36" spans="22:28" x14ac:dyDescent="0.3">
      <c r="V36" s="7" t="s">
        <v>136</v>
      </c>
      <c r="W36" s="9">
        <v>6.5</v>
      </c>
      <c r="X36" s="19" t="s">
        <v>642</v>
      </c>
      <c r="Y36" t="s">
        <v>10608</v>
      </c>
      <c r="Z36" t="s">
        <v>840</v>
      </c>
    </row>
    <row r="37" spans="22:28" x14ac:dyDescent="0.3">
      <c r="V37" s="6" t="s">
        <v>178</v>
      </c>
      <c r="W37" s="8">
        <v>6.8</v>
      </c>
      <c r="X37" s="18" t="s">
        <v>878</v>
      </c>
      <c r="Y37" t="s">
        <v>642</v>
      </c>
      <c r="Z37" t="s">
        <v>840</v>
      </c>
      <c r="AA37" t="s">
        <v>7329</v>
      </c>
      <c r="AB37" t="s">
        <v>6241</v>
      </c>
    </row>
    <row r="38" spans="22:28" x14ac:dyDescent="0.3">
      <c r="V38" s="7" t="s">
        <v>185</v>
      </c>
      <c r="W38" s="9">
        <v>7.3</v>
      </c>
      <c r="X38" s="19" t="s">
        <v>642</v>
      </c>
      <c r="Y38" t="s">
        <v>6869</v>
      </c>
      <c r="Z38" t="s">
        <v>1099</v>
      </c>
      <c r="AA38" t="s">
        <v>10608</v>
      </c>
      <c r="AB38" t="s">
        <v>840</v>
      </c>
    </row>
    <row r="39" spans="22:28" x14ac:dyDescent="0.3">
      <c r="V39" s="6" t="s">
        <v>48</v>
      </c>
      <c r="W39" s="8">
        <v>6</v>
      </c>
      <c r="X39" s="18" t="s">
        <v>878</v>
      </c>
      <c r="Y39" t="s">
        <v>642</v>
      </c>
      <c r="Z39" t="s">
        <v>7329</v>
      </c>
    </row>
    <row r="40" spans="22:28" x14ac:dyDescent="0.3">
      <c r="V40" s="7" t="s">
        <v>48</v>
      </c>
      <c r="W40" s="9">
        <v>5.7</v>
      </c>
      <c r="X40" s="19" t="s">
        <v>878</v>
      </c>
      <c r="Y40" t="s">
        <v>642</v>
      </c>
      <c r="Z40" t="s">
        <v>7329</v>
      </c>
    </row>
    <row r="41" spans="22:28" x14ac:dyDescent="0.3">
      <c r="V41" s="6" t="s">
        <v>136</v>
      </c>
      <c r="W41" s="8">
        <v>6.4</v>
      </c>
      <c r="X41" s="18" t="s">
        <v>642</v>
      </c>
      <c r="Y41" t="s">
        <v>10608</v>
      </c>
      <c r="Z41" t="s">
        <v>840</v>
      </c>
    </row>
    <row r="42" spans="22:28" x14ac:dyDescent="0.3">
      <c r="V42" s="7" t="s">
        <v>16</v>
      </c>
      <c r="W42" s="9">
        <v>6.7</v>
      </c>
      <c r="X42" s="19" t="s">
        <v>878</v>
      </c>
      <c r="Y42" t="s">
        <v>642</v>
      </c>
      <c r="Z42" t="s">
        <v>840</v>
      </c>
      <c r="AA42" t="s">
        <v>7329</v>
      </c>
    </row>
    <row r="43" spans="22:28" x14ac:dyDescent="0.3">
      <c r="V43" s="6" t="s">
        <v>48</v>
      </c>
      <c r="W43" s="8">
        <v>6.8</v>
      </c>
      <c r="X43" s="18" t="s">
        <v>878</v>
      </c>
      <c r="Y43" t="s">
        <v>642</v>
      </c>
      <c r="Z43" t="s">
        <v>7329</v>
      </c>
    </row>
    <row r="44" spans="22:28" x14ac:dyDescent="0.3">
      <c r="V44" s="7" t="s">
        <v>208</v>
      </c>
      <c r="W44" s="9">
        <v>6.3</v>
      </c>
      <c r="X44" s="19" t="s">
        <v>642</v>
      </c>
      <c r="Y44" t="s">
        <v>6869</v>
      </c>
      <c r="Z44" t="s">
        <v>1099</v>
      </c>
      <c r="AA44" t="s">
        <v>10608</v>
      </c>
      <c r="AB44" t="s">
        <v>14452</v>
      </c>
    </row>
    <row r="45" spans="22:28" x14ac:dyDescent="0.3">
      <c r="V45" s="6" t="s">
        <v>48</v>
      </c>
      <c r="W45" s="8">
        <v>5.6</v>
      </c>
      <c r="X45" s="18" t="s">
        <v>878</v>
      </c>
      <c r="Y45" t="s">
        <v>642</v>
      </c>
      <c r="Z45" t="s">
        <v>7329</v>
      </c>
    </row>
    <row r="46" spans="22:28" x14ac:dyDescent="0.3">
      <c r="V46" s="7" t="s">
        <v>185</v>
      </c>
      <c r="W46" s="9">
        <v>8.3000000000000007</v>
      </c>
      <c r="X46" s="19" t="s">
        <v>642</v>
      </c>
      <c r="Y46" t="s">
        <v>6869</v>
      </c>
      <c r="Z46" t="s">
        <v>1099</v>
      </c>
      <c r="AA46" t="s">
        <v>10608</v>
      </c>
      <c r="AB46" t="s">
        <v>840</v>
      </c>
    </row>
    <row r="47" spans="22:28" x14ac:dyDescent="0.3">
      <c r="V47" s="6" t="s">
        <v>48</v>
      </c>
      <c r="W47" s="8">
        <v>6.6</v>
      </c>
      <c r="X47" s="18" t="s">
        <v>878</v>
      </c>
      <c r="Y47" t="s">
        <v>642</v>
      </c>
      <c r="Z47" t="s">
        <v>7329</v>
      </c>
    </row>
    <row r="48" spans="22:28" x14ac:dyDescent="0.3">
      <c r="V48" s="7" t="s">
        <v>227</v>
      </c>
      <c r="W48" s="9">
        <v>7.2</v>
      </c>
      <c r="X48" s="19" t="s">
        <v>878</v>
      </c>
      <c r="Y48" t="s">
        <v>14453</v>
      </c>
      <c r="Z48" t="s">
        <v>6241</v>
      </c>
    </row>
    <row r="49" spans="22:28" x14ac:dyDescent="0.3">
      <c r="V49" s="6" t="s">
        <v>232</v>
      </c>
      <c r="W49" s="8">
        <v>7</v>
      </c>
      <c r="X49" s="18" t="s">
        <v>878</v>
      </c>
      <c r="Y49" t="s">
        <v>642</v>
      </c>
      <c r="Z49" t="s">
        <v>3960</v>
      </c>
      <c r="AA49" t="s">
        <v>7329</v>
      </c>
      <c r="AB49" t="s">
        <v>6241</v>
      </c>
    </row>
    <row r="50" spans="22:28" x14ac:dyDescent="0.3">
      <c r="V50" s="7" t="s">
        <v>178</v>
      </c>
      <c r="W50" s="9">
        <v>8</v>
      </c>
      <c r="X50" s="19" t="s">
        <v>878</v>
      </c>
      <c r="Y50" t="s">
        <v>642</v>
      </c>
      <c r="Z50" t="s">
        <v>840</v>
      </c>
      <c r="AA50" t="s">
        <v>7329</v>
      </c>
      <c r="AB50" t="s">
        <v>6241</v>
      </c>
    </row>
    <row r="51" spans="22:28" x14ac:dyDescent="0.3">
      <c r="V51" s="6" t="s">
        <v>48</v>
      </c>
      <c r="W51" s="8">
        <v>7.8</v>
      </c>
      <c r="X51" s="18" t="s">
        <v>878</v>
      </c>
      <c r="Y51" t="s">
        <v>642</v>
      </c>
      <c r="Z51" t="s">
        <v>7329</v>
      </c>
    </row>
    <row r="52" spans="22:28" x14ac:dyDescent="0.3">
      <c r="V52" s="7" t="s">
        <v>117</v>
      </c>
      <c r="W52" s="9">
        <v>6.3</v>
      </c>
      <c r="X52" s="19" t="s">
        <v>642</v>
      </c>
      <c r="Y52" t="s">
        <v>840</v>
      </c>
    </row>
    <row r="53" spans="22:28" x14ac:dyDescent="0.3">
      <c r="V53" s="6" t="s">
        <v>146</v>
      </c>
      <c r="W53" s="8">
        <v>7.3</v>
      </c>
      <c r="X53" s="18" t="s">
        <v>2190</v>
      </c>
      <c r="Y53" t="s">
        <v>11576</v>
      </c>
    </row>
    <row r="54" spans="22:28" x14ac:dyDescent="0.3">
      <c r="V54" s="7" t="s">
        <v>167</v>
      </c>
      <c r="W54" s="9">
        <v>6.6</v>
      </c>
      <c r="X54" s="19" t="s">
        <v>878</v>
      </c>
      <c r="Y54" t="s">
        <v>642</v>
      </c>
      <c r="Z54" t="s">
        <v>840</v>
      </c>
      <c r="AA54" t="s">
        <v>11576</v>
      </c>
    </row>
    <row r="55" spans="22:28" x14ac:dyDescent="0.3">
      <c r="V55" s="6" t="s">
        <v>48</v>
      </c>
      <c r="W55" s="8">
        <v>7</v>
      </c>
      <c r="X55" s="18" t="s">
        <v>878</v>
      </c>
      <c r="Y55" t="s">
        <v>642</v>
      </c>
      <c r="Z55" t="s">
        <v>7329</v>
      </c>
    </row>
    <row r="56" spans="22:28" x14ac:dyDescent="0.3">
      <c r="V56" s="7" t="s">
        <v>48</v>
      </c>
      <c r="W56" s="9">
        <v>6.3</v>
      </c>
      <c r="X56" s="19" t="s">
        <v>878</v>
      </c>
      <c r="Y56" t="s">
        <v>642</v>
      </c>
      <c r="Z56" t="s">
        <v>7329</v>
      </c>
    </row>
    <row r="57" spans="22:28" x14ac:dyDescent="0.3">
      <c r="V57" s="6" t="s">
        <v>24</v>
      </c>
      <c r="W57" s="8">
        <v>6.2</v>
      </c>
      <c r="X57" s="18" t="s">
        <v>878</v>
      </c>
      <c r="Y57" t="s">
        <v>642</v>
      </c>
      <c r="Z57" t="s">
        <v>840</v>
      </c>
    </row>
    <row r="58" spans="22:28" x14ac:dyDescent="0.3">
      <c r="V58" s="7" t="s">
        <v>185</v>
      </c>
      <c r="W58" s="9">
        <v>6.8</v>
      </c>
      <c r="X58" s="19" t="s">
        <v>642</v>
      </c>
      <c r="Y58" t="s">
        <v>6869</v>
      </c>
      <c r="Z58" t="s">
        <v>1099</v>
      </c>
      <c r="AA58" t="s">
        <v>10608</v>
      </c>
      <c r="AB58" t="s">
        <v>840</v>
      </c>
    </row>
    <row r="59" spans="22:28" x14ac:dyDescent="0.3">
      <c r="V59" s="6" t="s">
        <v>185</v>
      </c>
      <c r="W59" s="8">
        <v>7.2</v>
      </c>
      <c r="X59" s="18" t="s">
        <v>642</v>
      </c>
      <c r="Y59" t="s">
        <v>6869</v>
      </c>
      <c r="Z59" t="s">
        <v>1099</v>
      </c>
      <c r="AA59" t="s">
        <v>10608</v>
      </c>
      <c r="AB59" t="s">
        <v>840</v>
      </c>
    </row>
    <row r="60" spans="22:28" x14ac:dyDescent="0.3">
      <c r="V60" s="7" t="s">
        <v>155</v>
      </c>
      <c r="W60" s="9">
        <v>7.5</v>
      </c>
      <c r="X60" s="19" t="s">
        <v>878</v>
      </c>
      <c r="Y60" t="s">
        <v>642</v>
      </c>
      <c r="Z60" t="s">
        <v>7329</v>
      </c>
      <c r="AA60" t="s">
        <v>6241</v>
      </c>
    </row>
    <row r="61" spans="22:28" x14ac:dyDescent="0.3">
      <c r="V61" s="6" t="s">
        <v>283</v>
      </c>
      <c r="W61" s="8">
        <v>8.4</v>
      </c>
      <c r="X61" s="18" t="s">
        <v>642</v>
      </c>
      <c r="Y61" t="s">
        <v>6869</v>
      </c>
      <c r="Z61" t="s">
        <v>10608</v>
      </c>
      <c r="AA61" t="s">
        <v>7329</v>
      </c>
    </row>
    <row r="62" spans="22:28" x14ac:dyDescent="0.3">
      <c r="V62" s="7" t="s">
        <v>287</v>
      </c>
      <c r="W62" s="9">
        <v>6.2</v>
      </c>
      <c r="X62" s="19" t="s">
        <v>878</v>
      </c>
      <c r="Y62" t="s">
        <v>1099</v>
      </c>
      <c r="Z62" t="s">
        <v>14453</v>
      </c>
      <c r="AA62" t="s">
        <v>6241</v>
      </c>
    </row>
    <row r="63" spans="22:28" x14ac:dyDescent="0.3">
      <c r="V63" s="6" t="s">
        <v>48</v>
      </c>
      <c r="W63" s="8">
        <v>5.8</v>
      </c>
      <c r="X63" s="18" t="s">
        <v>878</v>
      </c>
      <c r="Y63" t="s">
        <v>642</v>
      </c>
      <c r="Z63" t="s">
        <v>7329</v>
      </c>
    </row>
    <row r="64" spans="22:28" x14ac:dyDescent="0.3">
      <c r="V64" s="7" t="s">
        <v>298</v>
      </c>
      <c r="W64" s="9">
        <v>6.8</v>
      </c>
      <c r="X64" s="19" t="s">
        <v>6869</v>
      </c>
      <c r="Y64" t="s">
        <v>2190</v>
      </c>
      <c r="Z64" t="s">
        <v>10608</v>
      </c>
      <c r="AA64" t="s">
        <v>840</v>
      </c>
    </row>
    <row r="65" spans="22:29" x14ac:dyDescent="0.3">
      <c r="V65" s="6" t="s">
        <v>48</v>
      </c>
      <c r="W65" s="8">
        <v>5.4</v>
      </c>
      <c r="X65" s="18" t="s">
        <v>878</v>
      </c>
      <c r="Y65" t="s">
        <v>642</v>
      </c>
      <c r="Z65" t="s">
        <v>7329</v>
      </c>
    </row>
    <row r="66" spans="22:29" x14ac:dyDescent="0.3">
      <c r="V66" s="7" t="s">
        <v>141</v>
      </c>
      <c r="W66" s="9">
        <v>6.6</v>
      </c>
      <c r="X66" s="19" t="s">
        <v>878</v>
      </c>
      <c r="Y66" t="s">
        <v>642</v>
      </c>
      <c r="Z66" t="s">
        <v>2190</v>
      </c>
      <c r="AA66" t="s">
        <v>11576</v>
      </c>
    </row>
    <row r="67" spans="22:29" x14ac:dyDescent="0.3">
      <c r="V67" s="6" t="s">
        <v>136</v>
      </c>
      <c r="W67" s="8">
        <v>6.9</v>
      </c>
      <c r="X67" s="18" t="s">
        <v>642</v>
      </c>
      <c r="Y67" t="s">
        <v>10608</v>
      </c>
      <c r="Z67" t="s">
        <v>840</v>
      </c>
    </row>
    <row r="68" spans="22:29" x14ac:dyDescent="0.3">
      <c r="V68" s="7" t="s">
        <v>48</v>
      </c>
      <c r="W68" s="9">
        <v>7.3</v>
      </c>
      <c r="X68" s="19" t="s">
        <v>878</v>
      </c>
      <c r="Y68" t="s">
        <v>642</v>
      </c>
      <c r="Z68" t="s">
        <v>7329</v>
      </c>
    </row>
    <row r="69" spans="22:29" x14ac:dyDescent="0.3">
      <c r="V69" s="6" t="s">
        <v>315</v>
      </c>
      <c r="W69" s="8">
        <v>9</v>
      </c>
      <c r="X69" s="18" t="s">
        <v>878</v>
      </c>
      <c r="Y69" t="s">
        <v>14453</v>
      </c>
      <c r="Z69" t="s">
        <v>2190</v>
      </c>
      <c r="AA69" t="s">
        <v>6241</v>
      </c>
    </row>
    <row r="70" spans="22:29" x14ac:dyDescent="0.3">
      <c r="V70" s="7" t="s">
        <v>320</v>
      </c>
      <c r="W70" s="9">
        <v>8.3000000000000007</v>
      </c>
      <c r="X70" s="19" t="s">
        <v>642</v>
      </c>
      <c r="Y70" t="s">
        <v>6869</v>
      </c>
      <c r="Z70" t="s">
        <v>1099</v>
      </c>
      <c r="AA70" t="s">
        <v>10608</v>
      </c>
    </row>
    <row r="71" spans="22:29" x14ac:dyDescent="0.3">
      <c r="V71" s="6" t="s">
        <v>325</v>
      </c>
      <c r="W71" s="8">
        <v>6.5</v>
      </c>
      <c r="X71" s="18" t="s">
        <v>878</v>
      </c>
      <c r="Y71" t="s">
        <v>642</v>
      </c>
      <c r="Z71" t="s">
        <v>6869</v>
      </c>
      <c r="AA71" t="s">
        <v>1099</v>
      </c>
      <c r="AB71" t="s">
        <v>10608</v>
      </c>
      <c r="AC71" t="s">
        <v>7329</v>
      </c>
    </row>
    <row r="72" spans="22:29" x14ac:dyDescent="0.3">
      <c r="V72" s="7" t="s">
        <v>48</v>
      </c>
      <c r="W72" s="9">
        <v>7.9</v>
      </c>
      <c r="X72" s="19" t="s">
        <v>878</v>
      </c>
      <c r="Y72" t="s">
        <v>642</v>
      </c>
      <c r="Z72" t="s">
        <v>7329</v>
      </c>
    </row>
    <row r="73" spans="22:29" x14ac:dyDescent="0.3">
      <c r="V73" s="6" t="s">
        <v>331</v>
      </c>
      <c r="W73" s="8">
        <v>7.5</v>
      </c>
      <c r="X73" s="18" t="s">
        <v>642</v>
      </c>
      <c r="Y73" t="s">
        <v>2190</v>
      </c>
      <c r="Z73" t="s">
        <v>10608</v>
      </c>
      <c r="AA73" t="s">
        <v>14451</v>
      </c>
    </row>
    <row r="74" spans="22:29" x14ac:dyDescent="0.3">
      <c r="V74" s="7" t="s">
        <v>335</v>
      </c>
      <c r="W74" s="9">
        <v>4.8</v>
      </c>
      <c r="X74" s="19" t="s">
        <v>878</v>
      </c>
      <c r="Y74" t="s">
        <v>1099</v>
      </c>
      <c r="Z74" t="s">
        <v>7329</v>
      </c>
      <c r="AA74" t="s">
        <v>8819</v>
      </c>
    </row>
    <row r="75" spans="22:29" x14ac:dyDescent="0.3">
      <c r="V75" s="6" t="s">
        <v>340</v>
      </c>
      <c r="W75" s="8">
        <v>5.2</v>
      </c>
      <c r="X75" s="18" t="s">
        <v>878</v>
      </c>
      <c r="Y75" t="s">
        <v>642</v>
      </c>
      <c r="Z75" t="s">
        <v>840</v>
      </c>
      <c r="AA75" t="s">
        <v>3960</v>
      </c>
      <c r="AB75" t="s">
        <v>6241</v>
      </c>
    </row>
    <row r="76" spans="22:29" x14ac:dyDescent="0.3">
      <c r="V76" s="7" t="s">
        <v>346</v>
      </c>
      <c r="W76" s="9">
        <v>6.9</v>
      </c>
      <c r="X76" s="19" t="s">
        <v>878</v>
      </c>
      <c r="Y76" t="s">
        <v>642</v>
      </c>
      <c r="Z76" t="s">
        <v>1099</v>
      </c>
      <c r="AA76" t="s">
        <v>7329</v>
      </c>
    </row>
    <row r="77" spans="22:29" x14ac:dyDescent="0.3">
      <c r="V77" s="6" t="s">
        <v>350</v>
      </c>
      <c r="W77" s="8">
        <v>5.4</v>
      </c>
      <c r="X77" s="18" t="s">
        <v>1099</v>
      </c>
      <c r="Y77" t="s">
        <v>10608</v>
      </c>
      <c r="Z77" t="s">
        <v>840</v>
      </c>
    </row>
    <row r="78" spans="22:29" x14ac:dyDescent="0.3">
      <c r="V78" s="7" t="s">
        <v>48</v>
      </c>
      <c r="W78" s="9">
        <v>7.9</v>
      </c>
      <c r="X78" s="19" t="s">
        <v>878</v>
      </c>
      <c r="Y78" t="s">
        <v>642</v>
      </c>
      <c r="Z78" t="s">
        <v>7329</v>
      </c>
    </row>
    <row r="79" spans="22:29" x14ac:dyDescent="0.3">
      <c r="V79" s="6" t="s">
        <v>155</v>
      </c>
      <c r="W79" s="8">
        <v>6.1</v>
      </c>
      <c r="X79" s="18" t="s">
        <v>878</v>
      </c>
      <c r="Y79" t="s">
        <v>642</v>
      </c>
      <c r="Z79" t="s">
        <v>7329</v>
      </c>
      <c r="AA79" t="s">
        <v>6241</v>
      </c>
    </row>
    <row r="80" spans="22:29" x14ac:dyDescent="0.3">
      <c r="V80" s="7" t="s">
        <v>155</v>
      </c>
      <c r="W80" s="9">
        <v>5.8</v>
      </c>
      <c r="X80" s="19" t="s">
        <v>878</v>
      </c>
      <c r="Y80" t="s">
        <v>642</v>
      </c>
      <c r="Z80" t="s">
        <v>7329</v>
      </c>
      <c r="AA80" t="s">
        <v>6241</v>
      </c>
    </row>
    <row r="81" spans="22:30" x14ac:dyDescent="0.3">
      <c r="V81" s="6" t="s">
        <v>369</v>
      </c>
      <c r="W81" s="8">
        <v>8.3000000000000007</v>
      </c>
      <c r="X81" s="18" t="s">
        <v>642</v>
      </c>
      <c r="Y81" t="s">
        <v>6869</v>
      </c>
      <c r="Z81" t="s">
        <v>1099</v>
      </c>
      <c r="AA81" t="s">
        <v>2190</v>
      </c>
      <c r="AB81" t="s">
        <v>10608</v>
      </c>
      <c r="AC81" t="s">
        <v>840</v>
      </c>
    </row>
    <row r="82" spans="22:30" x14ac:dyDescent="0.3">
      <c r="V82" s="7" t="s">
        <v>373</v>
      </c>
      <c r="W82" s="9">
        <v>7.8</v>
      </c>
      <c r="X82" s="19" t="s">
        <v>642</v>
      </c>
      <c r="Y82" t="s">
        <v>2190</v>
      </c>
      <c r="Z82" t="s">
        <v>10608</v>
      </c>
      <c r="AA82" t="s">
        <v>840</v>
      </c>
    </row>
    <row r="83" spans="22:30" x14ac:dyDescent="0.3">
      <c r="V83" s="6" t="s">
        <v>48</v>
      </c>
      <c r="W83" s="8">
        <v>7</v>
      </c>
      <c r="X83" s="18" t="s">
        <v>878</v>
      </c>
      <c r="Y83" t="s">
        <v>642</v>
      </c>
      <c r="Z83" t="s">
        <v>7329</v>
      </c>
    </row>
    <row r="84" spans="22:30" x14ac:dyDescent="0.3">
      <c r="V84" s="7" t="s">
        <v>379</v>
      </c>
      <c r="W84" s="9">
        <v>6.1</v>
      </c>
      <c r="X84" s="19" t="s">
        <v>878</v>
      </c>
      <c r="Y84" t="s">
        <v>642</v>
      </c>
      <c r="Z84" t="s">
        <v>2190</v>
      </c>
      <c r="AA84" t="s">
        <v>840</v>
      </c>
    </row>
    <row r="85" spans="22:30" x14ac:dyDescent="0.3">
      <c r="V85" s="6" t="s">
        <v>383</v>
      </c>
      <c r="W85" s="8">
        <v>7</v>
      </c>
      <c r="X85" s="18" t="s">
        <v>878</v>
      </c>
      <c r="Y85" t="s">
        <v>642</v>
      </c>
      <c r="Z85" t="s">
        <v>10608</v>
      </c>
      <c r="AA85" t="s">
        <v>840</v>
      </c>
      <c r="AB85" t="s">
        <v>11576</v>
      </c>
    </row>
    <row r="86" spans="22:30" x14ac:dyDescent="0.3">
      <c r="V86" s="7" t="s">
        <v>388</v>
      </c>
      <c r="W86" s="9">
        <v>7.6</v>
      </c>
      <c r="X86" s="19" t="s">
        <v>878</v>
      </c>
      <c r="Y86" t="s">
        <v>642</v>
      </c>
      <c r="Z86" t="s">
        <v>2190</v>
      </c>
      <c r="AA86" t="s">
        <v>7329</v>
      </c>
    </row>
    <row r="87" spans="22:30" x14ac:dyDescent="0.3">
      <c r="V87" s="6" t="s">
        <v>393</v>
      </c>
      <c r="W87" s="8">
        <v>4.5</v>
      </c>
      <c r="X87" s="18" t="s">
        <v>878</v>
      </c>
      <c r="Y87" t="s">
        <v>642</v>
      </c>
      <c r="Z87" t="s">
        <v>11576</v>
      </c>
      <c r="AA87" t="s">
        <v>7329</v>
      </c>
    </row>
    <row r="88" spans="22:30" x14ac:dyDescent="0.3">
      <c r="V88" s="7" t="s">
        <v>379</v>
      </c>
      <c r="W88" s="9">
        <v>6.3</v>
      </c>
      <c r="X88" s="19" t="s">
        <v>878</v>
      </c>
      <c r="Y88" t="s">
        <v>642</v>
      </c>
      <c r="Z88" t="s">
        <v>2190</v>
      </c>
      <c r="AA88" t="s">
        <v>840</v>
      </c>
    </row>
    <row r="89" spans="22:30" x14ac:dyDescent="0.3">
      <c r="V89" s="6" t="s">
        <v>48</v>
      </c>
      <c r="W89" s="8">
        <v>7.8</v>
      </c>
      <c r="X89" s="18" t="s">
        <v>878</v>
      </c>
      <c r="Y89" t="s">
        <v>642</v>
      </c>
      <c r="Z89" t="s">
        <v>7329</v>
      </c>
    </row>
    <row r="90" spans="22:30" x14ac:dyDescent="0.3">
      <c r="V90" s="7" t="s">
        <v>185</v>
      </c>
      <c r="W90" s="9">
        <v>6.4</v>
      </c>
      <c r="X90" s="19" t="s">
        <v>642</v>
      </c>
      <c r="Y90" t="s">
        <v>6869</v>
      </c>
      <c r="Z90" t="s">
        <v>1099</v>
      </c>
      <c r="AA90" t="s">
        <v>10608</v>
      </c>
      <c r="AB90" t="s">
        <v>840</v>
      </c>
    </row>
    <row r="91" spans="22:30" x14ac:dyDescent="0.3">
      <c r="V91" s="6" t="s">
        <v>412</v>
      </c>
      <c r="W91" s="8">
        <v>6.5</v>
      </c>
      <c r="X91" s="18" t="s">
        <v>878</v>
      </c>
      <c r="Y91" t="s">
        <v>642</v>
      </c>
      <c r="Z91" t="s">
        <v>10608</v>
      </c>
      <c r="AA91" t="s">
        <v>14451</v>
      </c>
      <c r="AB91" t="s">
        <v>7329</v>
      </c>
    </row>
    <row r="92" spans="22:30" x14ac:dyDescent="0.3">
      <c r="V92" s="7" t="s">
        <v>417</v>
      </c>
      <c r="W92" s="9">
        <v>7.9</v>
      </c>
      <c r="X92" s="19" t="s">
        <v>878</v>
      </c>
      <c r="Y92" t="s">
        <v>642</v>
      </c>
      <c r="Z92" t="s">
        <v>6869</v>
      </c>
      <c r="AA92" t="s">
        <v>1099</v>
      </c>
      <c r="AB92" t="s">
        <v>2190</v>
      </c>
      <c r="AC92" t="s">
        <v>10608</v>
      </c>
      <c r="AD92" t="s">
        <v>7329</v>
      </c>
    </row>
    <row r="93" spans="22:30" x14ac:dyDescent="0.3">
      <c r="V93" s="6" t="s">
        <v>423</v>
      </c>
      <c r="W93" s="8">
        <v>7.8</v>
      </c>
      <c r="X93" s="18" t="s">
        <v>642</v>
      </c>
      <c r="Y93" t="s">
        <v>6869</v>
      </c>
      <c r="Z93" t="s">
        <v>1099</v>
      </c>
      <c r="AA93" t="s">
        <v>10608</v>
      </c>
      <c r="AB93" t="s">
        <v>7329</v>
      </c>
    </row>
    <row r="94" spans="22:30" x14ac:dyDescent="0.3">
      <c r="V94" s="7" t="s">
        <v>428</v>
      </c>
      <c r="W94" s="9">
        <v>6.6</v>
      </c>
      <c r="X94" s="19" t="s">
        <v>642</v>
      </c>
      <c r="Y94" t="s">
        <v>6869</v>
      </c>
      <c r="Z94" t="s">
        <v>10608</v>
      </c>
      <c r="AA94" t="s">
        <v>840</v>
      </c>
    </row>
    <row r="95" spans="22:30" x14ac:dyDescent="0.3">
      <c r="V95" s="6" t="s">
        <v>48</v>
      </c>
      <c r="W95" s="8">
        <v>5.5</v>
      </c>
      <c r="X95" s="18" t="s">
        <v>878</v>
      </c>
      <c r="Y95" t="s">
        <v>642</v>
      </c>
      <c r="Z95" t="s">
        <v>7329</v>
      </c>
    </row>
    <row r="96" spans="22:30" x14ac:dyDescent="0.3">
      <c r="V96" s="7" t="s">
        <v>428</v>
      </c>
      <c r="W96" s="9">
        <v>8.1999999999999993</v>
      </c>
      <c r="X96" s="19" t="s">
        <v>642</v>
      </c>
      <c r="Y96" t="s">
        <v>6869</v>
      </c>
      <c r="Z96" t="s">
        <v>10608</v>
      </c>
      <c r="AA96" t="s">
        <v>840</v>
      </c>
    </row>
    <row r="97" spans="22:28" x14ac:dyDescent="0.3">
      <c r="V97" s="6" t="s">
        <v>441</v>
      </c>
      <c r="W97" s="8">
        <v>6.4</v>
      </c>
      <c r="X97" s="18" t="s">
        <v>878</v>
      </c>
      <c r="Y97" t="s">
        <v>7329</v>
      </c>
    </row>
    <row r="98" spans="22:28" x14ac:dyDescent="0.3">
      <c r="V98" s="7" t="s">
        <v>48</v>
      </c>
      <c r="W98" s="9">
        <v>8.1</v>
      </c>
      <c r="X98" s="19" t="s">
        <v>878</v>
      </c>
      <c r="Y98" t="s">
        <v>642</v>
      </c>
      <c r="Z98" t="s">
        <v>7329</v>
      </c>
    </row>
    <row r="99" spans="22:28" x14ac:dyDescent="0.3">
      <c r="V99" s="6" t="s">
        <v>449</v>
      </c>
      <c r="W99" s="8">
        <v>8.6</v>
      </c>
      <c r="X99" s="18" t="s">
        <v>642</v>
      </c>
      <c r="Y99" t="s">
        <v>2190</v>
      </c>
      <c r="Z99" t="s">
        <v>7329</v>
      </c>
    </row>
    <row r="100" spans="22:28" x14ac:dyDescent="0.3">
      <c r="V100" s="7" t="s">
        <v>155</v>
      </c>
      <c r="W100" s="9">
        <v>8.8000000000000007</v>
      </c>
      <c r="X100" s="19" t="s">
        <v>878</v>
      </c>
      <c r="Y100" t="s">
        <v>642</v>
      </c>
      <c r="Z100" t="s">
        <v>7329</v>
      </c>
      <c r="AA100" t="s">
        <v>6241</v>
      </c>
    </row>
    <row r="101" spans="22:28" x14ac:dyDescent="0.3">
      <c r="V101" s="6" t="s">
        <v>456</v>
      </c>
      <c r="W101" s="8">
        <v>8.1999999999999993</v>
      </c>
      <c r="X101" s="18" t="s">
        <v>878</v>
      </c>
      <c r="Y101" t="s">
        <v>642</v>
      </c>
      <c r="Z101" t="s">
        <v>2190</v>
      </c>
      <c r="AA101" t="s">
        <v>3960</v>
      </c>
      <c r="AB101" t="s">
        <v>7329</v>
      </c>
    </row>
    <row r="102" spans="22:28" x14ac:dyDescent="0.3">
      <c r="V102" s="7" t="s">
        <v>117</v>
      </c>
      <c r="W102" s="9">
        <v>7.9</v>
      </c>
      <c r="X102" s="19" t="s">
        <v>642</v>
      </c>
      <c r="Y102" t="s">
        <v>840</v>
      </c>
    </row>
    <row r="103" spans="22:28" x14ac:dyDescent="0.3">
      <c r="V103" s="6" t="s">
        <v>227</v>
      </c>
      <c r="W103" s="8">
        <v>6.7</v>
      </c>
      <c r="X103" s="18" t="s">
        <v>878</v>
      </c>
      <c r="Y103" t="s">
        <v>14453</v>
      </c>
      <c r="Z103" t="s">
        <v>6241</v>
      </c>
    </row>
    <row r="104" spans="22:28" x14ac:dyDescent="0.3">
      <c r="V104" s="7" t="s">
        <v>467</v>
      </c>
      <c r="W104" s="9">
        <v>7.8</v>
      </c>
      <c r="X104" s="19" t="s">
        <v>2190</v>
      </c>
      <c r="Y104" t="s">
        <v>840</v>
      </c>
      <c r="Z104" t="s">
        <v>11576</v>
      </c>
    </row>
    <row r="105" spans="22:28" x14ac:dyDescent="0.3">
      <c r="V105" s="6" t="s">
        <v>48</v>
      </c>
      <c r="W105" s="8">
        <v>7.8</v>
      </c>
      <c r="X105" s="18" t="s">
        <v>878</v>
      </c>
      <c r="Y105" t="s">
        <v>642</v>
      </c>
      <c r="Z105" t="s">
        <v>7329</v>
      </c>
    </row>
    <row r="106" spans="22:28" x14ac:dyDescent="0.3">
      <c r="V106" s="7" t="s">
        <v>474</v>
      </c>
      <c r="W106" s="9">
        <v>6.6</v>
      </c>
      <c r="X106" s="19" t="s">
        <v>642</v>
      </c>
      <c r="Y106" t="s">
        <v>7329</v>
      </c>
    </row>
    <row r="107" spans="22:28" x14ac:dyDescent="0.3">
      <c r="V107" s="6" t="s">
        <v>100</v>
      </c>
      <c r="W107" s="8">
        <v>6.1</v>
      </c>
      <c r="X107" s="18" t="s">
        <v>878</v>
      </c>
      <c r="Y107" t="s">
        <v>642</v>
      </c>
      <c r="Z107" t="s">
        <v>10608</v>
      </c>
      <c r="AA107" t="s">
        <v>840</v>
      </c>
    </row>
    <row r="108" spans="22:28" x14ac:dyDescent="0.3">
      <c r="V108" s="7" t="s">
        <v>484</v>
      </c>
      <c r="W108" s="9">
        <v>5.6</v>
      </c>
      <c r="X108" s="19" t="s">
        <v>878</v>
      </c>
      <c r="Y108" t="s">
        <v>642</v>
      </c>
      <c r="Z108" t="s">
        <v>2190</v>
      </c>
      <c r="AA108" t="s">
        <v>6241</v>
      </c>
    </row>
    <row r="109" spans="22:28" x14ac:dyDescent="0.3">
      <c r="V109" s="6" t="s">
        <v>136</v>
      </c>
      <c r="W109" s="8">
        <v>6.4</v>
      </c>
      <c r="X109" s="18" t="s">
        <v>642</v>
      </c>
      <c r="Y109" t="s">
        <v>10608</v>
      </c>
      <c r="Z109" t="s">
        <v>840</v>
      </c>
    </row>
    <row r="110" spans="22:28" x14ac:dyDescent="0.3">
      <c r="V110" s="7" t="s">
        <v>185</v>
      </c>
      <c r="W110" s="9">
        <v>6.1</v>
      </c>
      <c r="X110" s="19" t="s">
        <v>642</v>
      </c>
      <c r="Y110" t="s">
        <v>6869</v>
      </c>
      <c r="Z110" t="s">
        <v>1099</v>
      </c>
      <c r="AA110" t="s">
        <v>10608</v>
      </c>
      <c r="AB110" t="s">
        <v>840</v>
      </c>
    </row>
    <row r="111" spans="22:28" x14ac:dyDescent="0.3">
      <c r="V111" s="6" t="s">
        <v>24</v>
      </c>
      <c r="W111" s="8">
        <v>7.3</v>
      </c>
      <c r="X111" s="18" t="s">
        <v>878</v>
      </c>
      <c r="Y111" t="s">
        <v>642</v>
      </c>
      <c r="Z111" t="s">
        <v>840</v>
      </c>
    </row>
    <row r="112" spans="22:28" x14ac:dyDescent="0.3">
      <c r="V112" s="7" t="s">
        <v>48</v>
      </c>
      <c r="W112" s="9">
        <v>6.6</v>
      </c>
      <c r="X112" s="19" t="s">
        <v>878</v>
      </c>
      <c r="Y112" t="s">
        <v>642</v>
      </c>
      <c r="Z112" t="s">
        <v>7329</v>
      </c>
    </row>
    <row r="113" spans="22:30" x14ac:dyDescent="0.3">
      <c r="V113" s="6" t="s">
        <v>136</v>
      </c>
      <c r="W113" s="8">
        <v>6.3</v>
      </c>
      <c r="X113" s="18" t="s">
        <v>642</v>
      </c>
      <c r="Y113" t="s">
        <v>10608</v>
      </c>
      <c r="Z113" t="s">
        <v>840</v>
      </c>
    </row>
    <row r="114" spans="22:30" x14ac:dyDescent="0.3">
      <c r="V114" s="7" t="s">
        <v>508</v>
      </c>
      <c r="W114" s="9">
        <v>6.1</v>
      </c>
      <c r="X114" s="19" t="s">
        <v>878</v>
      </c>
      <c r="Y114" t="s">
        <v>2190</v>
      </c>
      <c r="Z114" t="s">
        <v>13467</v>
      </c>
      <c r="AA114" t="s">
        <v>11576</v>
      </c>
      <c r="AB114" t="s">
        <v>5873</v>
      </c>
    </row>
    <row r="115" spans="22:30" x14ac:dyDescent="0.3">
      <c r="V115" s="6" t="s">
        <v>48</v>
      </c>
      <c r="W115" s="8">
        <v>7.1</v>
      </c>
      <c r="X115" s="18" t="s">
        <v>878</v>
      </c>
      <c r="Y115" t="s">
        <v>642</v>
      </c>
      <c r="Z115" t="s">
        <v>7329</v>
      </c>
    </row>
    <row r="116" spans="22:30" x14ac:dyDescent="0.3">
      <c r="V116" s="7" t="s">
        <v>516</v>
      </c>
      <c r="W116" s="9">
        <v>5.5</v>
      </c>
      <c r="X116" s="19" t="s">
        <v>878</v>
      </c>
      <c r="Y116" t="s">
        <v>642</v>
      </c>
      <c r="Z116" t="s">
        <v>7872</v>
      </c>
      <c r="AA116" t="s">
        <v>2190</v>
      </c>
      <c r="AB116" t="s">
        <v>13467</v>
      </c>
      <c r="AC116" t="s">
        <v>11576</v>
      </c>
      <c r="AD116" t="s">
        <v>5873</v>
      </c>
    </row>
    <row r="117" spans="22:30" x14ac:dyDescent="0.3">
      <c r="V117" s="6" t="s">
        <v>71</v>
      </c>
      <c r="W117" s="8">
        <v>7.5</v>
      </c>
      <c r="X117" s="18" t="s">
        <v>642</v>
      </c>
      <c r="Y117" t="s">
        <v>10608</v>
      </c>
      <c r="Z117" t="s">
        <v>840</v>
      </c>
      <c r="AA117" t="s">
        <v>14451</v>
      </c>
    </row>
    <row r="118" spans="22:30" x14ac:dyDescent="0.3">
      <c r="V118" s="7" t="s">
        <v>71</v>
      </c>
      <c r="W118" s="9">
        <v>7.6</v>
      </c>
      <c r="X118" s="19" t="s">
        <v>642</v>
      </c>
      <c r="Y118" t="s">
        <v>10608</v>
      </c>
      <c r="Z118" t="s">
        <v>840</v>
      </c>
      <c r="AA118" t="s">
        <v>14451</v>
      </c>
    </row>
    <row r="119" spans="22:30" x14ac:dyDescent="0.3">
      <c r="V119" s="6" t="s">
        <v>526</v>
      </c>
      <c r="W119" s="8">
        <v>6.4</v>
      </c>
      <c r="X119" s="18" t="s">
        <v>878</v>
      </c>
      <c r="Y119" t="s">
        <v>2190</v>
      </c>
    </row>
    <row r="120" spans="22:30" x14ac:dyDescent="0.3">
      <c r="V120" s="7" t="s">
        <v>529</v>
      </c>
      <c r="W120" s="9">
        <v>7.2</v>
      </c>
      <c r="X120" s="19" t="s">
        <v>2190</v>
      </c>
      <c r="Y120" t="s">
        <v>3960</v>
      </c>
      <c r="Z120" t="s">
        <v>7329</v>
      </c>
    </row>
    <row r="121" spans="22:30" x14ac:dyDescent="0.3">
      <c r="V121" s="6" t="s">
        <v>532</v>
      </c>
      <c r="W121" s="8">
        <v>6.7</v>
      </c>
      <c r="X121" s="18" t="s">
        <v>642</v>
      </c>
      <c r="Y121" t="s">
        <v>1099</v>
      </c>
      <c r="Z121" t="s">
        <v>10608</v>
      </c>
      <c r="AA121" t="s">
        <v>840</v>
      </c>
    </row>
    <row r="122" spans="22:30" x14ac:dyDescent="0.3">
      <c r="V122" s="7" t="s">
        <v>535</v>
      </c>
      <c r="W122" s="9">
        <v>8</v>
      </c>
      <c r="X122" s="19" t="s">
        <v>6869</v>
      </c>
      <c r="Y122" t="s">
        <v>1099</v>
      </c>
      <c r="Z122" t="s">
        <v>10608</v>
      </c>
      <c r="AA122" t="s">
        <v>840</v>
      </c>
    </row>
    <row r="123" spans="22:30" x14ac:dyDescent="0.3">
      <c r="V123" s="6" t="s">
        <v>87</v>
      </c>
      <c r="W123" s="8">
        <v>8.3000000000000007</v>
      </c>
      <c r="X123" s="18" t="s">
        <v>878</v>
      </c>
      <c r="Y123" t="s">
        <v>642</v>
      </c>
    </row>
    <row r="124" spans="22:30" x14ac:dyDescent="0.3">
      <c r="V124" s="7" t="s">
        <v>542</v>
      </c>
      <c r="W124" s="9">
        <v>6.7</v>
      </c>
      <c r="X124" s="19" t="s">
        <v>878</v>
      </c>
      <c r="Y124" t="s">
        <v>642</v>
      </c>
      <c r="Z124" t="s">
        <v>6869</v>
      </c>
      <c r="AA124" t="s">
        <v>1099</v>
      </c>
      <c r="AB124" t="s">
        <v>10608</v>
      </c>
    </row>
    <row r="125" spans="22:30" x14ac:dyDescent="0.3">
      <c r="V125" s="6" t="s">
        <v>532</v>
      </c>
      <c r="W125" s="8">
        <v>5.9</v>
      </c>
      <c r="X125" s="18" t="s">
        <v>642</v>
      </c>
      <c r="Y125" t="s">
        <v>1099</v>
      </c>
      <c r="Z125" t="s">
        <v>10608</v>
      </c>
      <c r="AA125" t="s">
        <v>840</v>
      </c>
    </row>
    <row r="126" spans="22:30" x14ac:dyDescent="0.3">
      <c r="V126" s="7" t="s">
        <v>178</v>
      </c>
      <c r="W126" s="9">
        <v>6.7</v>
      </c>
      <c r="X126" s="19" t="s">
        <v>878</v>
      </c>
      <c r="Y126" t="s">
        <v>642</v>
      </c>
      <c r="Z126" t="s">
        <v>840</v>
      </c>
      <c r="AA126" t="s">
        <v>7329</v>
      </c>
      <c r="AB126" t="s">
        <v>6241</v>
      </c>
    </row>
    <row r="127" spans="22:30" x14ac:dyDescent="0.3">
      <c r="V127" s="6" t="s">
        <v>441</v>
      </c>
      <c r="W127" s="8">
        <v>6.7</v>
      </c>
      <c r="X127" s="18" t="s">
        <v>878</v>
      </c>
      <c r="Y127" t="s">
        <v>7329</v>
      </c>
    </row>
    <row r="128" spans="22:30" x14ac:dyDescent="0.3">
      <c r="V128" s="7" t="s">
        <v>560</v>
      </c>
      <c r="W128" s="9">
        <v>7.6</v>
      </c>
      <c r="X128" s="19" t="s">
        <v>642</v>
      </c>
      <c r="Y128" t="s">
        <v>6869</v>
      </c>
      <c r="Z128" t="s">
        <v>1099</v>
      </c>
      <c r="AA128" t="s">
        <v>10608</v>
      </c>
      <c r="AB128" t="s">
        <v>840</v>
      </c>
      <c r="AC128" t="s">
        <v>10187</v>
      </c>
    </row>
    <row r="129" spans="22:30" x14ac:dyDescent="0.3">
      <c r="V129" s="6" t="s">
        <v>441</v>
      </c>
      <c r="W129" s="8">
        <v>7.2</v>
      </c>
      <c r="X129" s="18" t="s">
        <v>878</v>
      </c>
      <c r="Y129" t="s">
        <v>7329</v>
      </c>
    </row>
    <row r="130" spans="22:30" x14ac:dyDescent="0.3">
      <c r="V130" s="7" t="s">
        <v>24</v>
      </c>
      <c r="W130" s="9">
        <v>7.1</v>
      </c>
      <c r="X130" s="19" t="s">
        <v>878</v>
      </c>
      <c r="Y130" t="s">
        <v>642</v>
      </c>
      <c r="Z130" t="s">
        <v>840</v>
      </c>
    </row>
    <row r="131" spans="22:30" x14ac:dyDescent="0.3">
      <c r="V131" s="6" t="s">
        <v>155</v>
      </c>
      <c r="W131" s="8">
        <v>8.1</v>
      </c>
      <c r="X131" s="18" t="s">
        <v>878</v>
      </c>
      <c r="Y131" t="s">
        <v>642</v>
      </c>
      <c r="Z131" t="s">
        <v>7329</v>
      </c>
      <c r="AA131" t="s">
        <v>6241</v>
      </c>
    </row>
    <row r="132" spans="22:30" x14ac:dyDescent="0.3">
      <c r="V132" s="7" t="s">
        <v>575</v>
      </c>
      <c r="W132" s="9">
        <v>6.7</v>
      </c>
      <c r="X132" s="19" t="s">
        <v>14451</v>
      </c>
      <c r="Y132" t="s">
        <v>6241</v>
      </c>
    </row>
    <row r="133" spans="22:30" x14ac:dyDescent="0.3">
      <c r="V133" s="6" t="s">
        <v>24</v>
      </c>
      <c r="W133" s="8">
        <v>7</v>
      </c>
      <c r="X133" s="18" t="s">
        <v>878</v>
      </c>
      <c r="Y133" t="s">
        <v>642</v>
      </c>
      <c r="Z133" t="s">
        <v>840</v>
      </c>
    </row>
    <row r="134" spans="22:30" x14ac:dyDescent="0.3">
      <c r="V134" s="7" t="s">
        <v>582</v>
      </c>
      <c r="W134" s="9">
        <v>6.9</v>
      </c>
      <c r="X134" s="19" t="s">
        <v>642</v>
      </c>
      <c r="Y134" t="s">
        <v>6869</v>
      </c>
      <c r="Z134" t="s">
        <v>1099</v>
      </c>
      <c r="AA134" t="s">
        <v>2190</v>
      </c>
      <c r="AB134" t="s">
        <v>10608</v>
      </c>
    </row>
    <row r="135" spans="22:30" x14ac:dyDescent="0.3">
      <c r="V135" s="6" t="s">
        <v>587</v>
      </c>
      <c r="W135" s="8">
        <v>5.0999999999999996</v>
      </c>
      <c r="X135" s="18" t="s">
        <v>878</v>
      </c>
      <c r="Y135" t="s">
        <v>642</v>
      </c>
      <c r="Z135" t="s">
        <v>6869</v>
      </c>
      <c r="AA135" t="s">
        <v>1099</v>
      </c>
      <c r="AB135" t="s">
        <v>10608</v>
      </c>
      <c r="AC135" t="s">
        <v>840</v>
      </c>
      <c r="AD135" t="s">
        <v>7329</v>
      </c>
    </row>
    <row r="136" spans="22:30" x14ac:dyDescent="0.3">
      <c r="V136" s="7" t="s">
        <v>24</v>
      </c>
      <c r="W136" s="9">
        <v>5.8</v>
      </c>
      <c r="X136" s="19" t="s">
        <v>878</v>
      </c>
      <c r="Y136" t="s">
        <v>642</v>
      </c>
      <c r="Z136" t="s">
        <v>840</v>
      </c>
    </row>
    <row r="137" spans="22:30" x14ac:dyDescent="0.3">
      <c r="V137" s="6" t="s">
        <v>595</v>
      </c>
      <c r="W137" s="8">
        <v>6.2</v>
      </c>
      <c r="X137" s="18" t="s">
        <v>1099</v>
      </c>
      <c r="Y137" t="s">
        <v>840</v>
      </c>
      <c r="Z137" t="s">
        <v>3960</v>
      </c>
    </row>
    <row r="138" spans="22:30" x14ac:dyDescent="0.3">
      <c r="V138" s="7" t="s">
        <v>30</v>
      </c>
      <c r="W138" s="9">
        <v>7.4</v>
      </c>
      <c r="X138" s="19" t="s">
        <v>878</v>
      </c>
      <c r="Y138" t="s">
        <v>642</v>
      </c>
      <c r="Z138" t="s">
        <v>6241</v>
      </c>
    </row>
    <row r="139" spans="22:30" x14ac:dyDescent="0.3">
      <c r="V139" s="6" t="s">
        <v>604</v>
      </c>
      <c r="W139" s="8">
        <v>5.8</v>
      </c>
      <c r="X139" s="18" t="s">
        <v>2190</v>
      </c>
      <c r="Y139" t="s">
        <v>840</v>
      </c>
      <c r="Z139" t="s">
        <v>3960</v>
      </c>
      <c r="AA139" t="s">
        <v>6241</v>
      </c>
    </row>
    <row r="140" spans="22:30" x14ac:dyDescent="0.3">
      <c r="V140" s="7" t="s">
        <v>320</v>
      </c>
      <c r="W140" s="9">
        <v>6.2</v>
      </c>
      <c r="X140" s="19" t="s">
        <v>642</v>
      </c>
      <c r="Y140" t="s">
        <v>6869</v>
      </c>
      <c r="Z140" t="s">
        <v>1099</v>
      </c>
      <c r="AA140" t="s">
        <v>10608</v>
      </c>
    </row>
    <row r="141" spans="22:30" x14ac:dyDescent="0.3">
      <c r="V141" s="6" t="s">
        <v>542</v>
      </c>
      <c r="W141" s="8">
        <v>7.3</v>
      </c>
      <c r="X141" s="18" t="s">
        <v>878</v>
      </c>
      <c r="Y141" t="s">
        <v>642</v>
      </c>
      <c r="Z141" t="s">
        <v>6869</v>
      </c>
      <c r="AA141" t="s">
        <v>1099</v>
      </c>
      <c r="AB141" t="s">
        <v>10608</v>
      </c>
    </row>
    <row r="142" spans="22:30" x14ac:dyDescent="0.3">
      <c r="V142" s="7" t="s">
        <v>100</v>
      </c>
      <c r="W142" s="9">
        <v>4.2</v>
      </c>
      <c r="X142" s="19" t="s">
        <v>878</v>
      </c>
      <c r="Y142" t="s">
        <v>642</v>
      </c>
      <c r="Z142" t="s">
        <v>10608</v>
      </c>
      <c r="AA142" t="s">
        <v>840</v>
      </c>
    </row>
    <row r="143" spans="22:30" x14ac:dyDescent="0.3">
      <c r="V143" s="6" t="s">
        <v>30</v>
      </c>
      <c r="W143" s="8">
        <v>6.9</v>
      </c>
      <c r="X143" s="18" t="s">
        <v>878</v>
      </c>
      <c r="Y143" t="s">
        <v>642</v>
      </c>
      <c r="Z143" t="s">
        <v>6241</v>
      </c>
    </row>
    <row r="144" spans="22:30" x14ac:dyDescent="0.3">
      <c r="V144" s="7" t="s">
        <v>622</v>
      </c>
      <c r="W144" s="9">
        <v>6.4</v>
      </c>
      <c r="X144" s="19" t="s">
        <v>878</v>
      </c>
      <c r="Y144" t="s">
        <v>2190</v>
      </c>
      <c r="Z144" t="s">
        <v>6241</v>
      </c>
    </row>
    <row r="145" spans="22:30" x14ac:dyDescent="0.3">
      <c r="V145" s="6" t="s">
        <v>325</v>
      </c>
      <c r="W145" s="8">
        <v>5.4</v>
      </c>
      <c r="X145" s="18" t="s">
        <v>878</v>
      </c>
      <c r="Y145" t="s">
        <v>642</v>
      </c>
      <c r="Z145" t="s">
        <v>6869</v>
      </c>
      <c r="AA145" t="s">
        <v>1099</v>
      </c>
      <c r="AB145" t="s">
        <v>10608</v>
      </c>
      <c r="AC145" t="s">
        <v>7329</v>
      </c>
    </row>
    <row r="146" spans="22:30" x14ac:dyDescent="0.3">
      <c r="V146" s="7" t="s">
        <v>320</v>
      </c>
      <c r="W146" s="9">
        <v>6.7</v>
      </c>
      <c r="X146" s="19" t="s">
        <v>642</v>
      </c>
      <c r="Y146" t="s">
        <v>6869</v>
      </c>
      <c r="Z146" t="s">
        <v>1099</v>
      </c>
      <c r="AA146" t="s">
        <v>10608</v>
      </c>
    </row>
    <row r="147" spans="22:30" x14ac:dyDescent="0.3">
      <c r="V147" s="6" t="s">
        <v>136</v>
      </c>
      <c r="W147" s="8">
        <v>5.8</v>
      </c>
      <c r="X147" s="18" t="s">
        <v>642</v>
      </c>
      <c r="Y147" t="s">
        <v>10608</v>
      </c>
      <c r="Z147" t="s">
        <v>840</v>
      </c>
    </row>
    <row r="148" spans="22:30" x14ac:dyDescent="0.3">
      <c r="V148" s="7" t="s">
        <v>423</v>
      </c>
      <c r="W148" s="9">
        <v>6.9</v>
      </c>
      <c r="X148" s="19" t="s">
        <v>642</v>
      </c>
      <c r="Y148" t="s">
        <v>6869</v>
      </c>
      <c r="Z148" t="s">
        <v>1099</v>
      </c>
      <c r="AA148" t="s">
        <v>10608</v>
      </c>
      <c r="AB148" t="s">
        <v>7329</v>
      </c>
    </row>
    <row r="149" spans="22:30" x14ac:dyDescent="0.3">
      <c r="V149" s="6" t="s">
        <v>642</v>
      </c>
      <c r="W149" s="8">
        <v>7.2</v>
      </c>
      <c r="X149" s="18" t="s">
        <v>642</v>
      </c>
    </row>
    <row r="150" spans="22:30" x14ac:dyDescent="0.3">
      <c r="V150" s="7" t="s">
        <v>320</v>
      </c>
      <c r="W150" s="9">
        <v>6.9</v>
      </c>
      <c r="X150" s="19" t="s">
        <v>642</v>
      </c>
      <c r="Y150" t="s">
        <v>6869</v>
      </c>
      <c r="Z150" t="s">
        <v>1099</v>
      </c>
      <c r="AA150" t="s">
        <v>10608</v>
      </c>
    </row>
    <row r="151" spans="22:30" x14ac:dyDescent="0.3">
      <c r="V151" s="6" t="s">
        <v>30</v>
      </c>
      <c r="W151" s="8">
        <v>6.1</v>
      </c>
      <c r="X151" s="18" t="s">
        <v>878</v>
      </c>
      <c r="Y151" t="s">
        <v>642</v>
      </c>
      <c r="Z151" t="s">
        <v>6241</v>
      </c>
    </row>
    <row r="152" spans="22:30" x14ac:dyDescent="0.3">
      <c r="V152" s="7" t="s">
        <v>654</v>
      </c>
      <c r="W152" s="9">
        <v>5.5</v>
      </c>
      <c r="X152" s="19" t="s">
        <v>878</v>
      </c>
      <c r="Y152" t="s">
        <v>1099</v>
      </c>
      <c r="Z152" t="s">
        <v>840</v>
      </c>
      <c r="AA152" t="s">
        <v>7329</v>
      </c>
    </row>
    <row r="153" spans="22:30" x14ac:dyDescent="0.3">
      <c r="V153" s="6" t="s">
        <v>155</v>
      </c>
      <c r="W153" s="8">
        <v>6.6</v>
      </c>
      <c r="X153" s="18" t="s">
        <v>878</v>
      </c>
      <c r="Y153" t="s">
        <v>642</v>
      </c>
      <c r="Z153" t="s">
        <v>7329</v>
      </c>
      <c r="AA153" t="s">
        <v>6241</v>
      </c>
    </row>
    <row r="154" spans="22:30" x14ac:dyDescent="0.3">
      <c r="V154" s="7" t="s">
        <v>662</v>
      </c>
      <c r="W154" s="9">
        <v>6.1</v>
      </c>
      <c r="X154" s="19" t="s">
        <v>878</v>
      </c>
      <c r="Y154" t="s">
        <v>642</v>
      </c>
      <c r="Z154" t="s">
        <v>1099</v>
      </c>
      <c r="AA154" t="s">
        <v>10608</v>
      </c>
      <c r="AB154" t="s">
        <v>840</v>
      </c>
      <c r="AC154" t="s">
        <v>14451</v>
      </c>
      <c r="AD154" t="s">
        <v>7329</v>
      </c>
    </row>
    <row r="155" spans="22:30" x14ac:dyDescent="0.3">
      <c r="V155" s="6" t="s">
        <v>664</v>
      </c>
      <c r="W155" s="8">
        <v>6.3</v>
      </c>
      <c r="X155" s="18" t="s">
        <v>878</v>
      </c>
      <c r="Y155" t="s">
        <v>642</v>
      </c>
      <c r="Z155" t="s">
        <v>6869</v>
      </c>
      <c r="AA155" t="s">
        <v>840</v>
      </c>
    </row>
    <row r="156" spans="22:30" x14ac:dyDescent="0.3">
      <c r="V156" s="7" t="s">
        <v>542</v>
      </c>
      <c r="W156" s="9">
        <v>7.2</v>
      </c>
      <c r="X156" s="19" t="s">
        <v>878</v>
      </c>
      <c r="Y156" t="s">
        <v>642</v>
      </c>
      <c r="Z156" t="s">
        <v>6869</v>
      </c>
      <c r="AA156" t="s">
        <v>1099</v>
      </c>
      <c r="AB156" t="s">
        <v>10608</v>
      </c>
    </row>
    <row r="157" spans="22:30" x14ac:dyDescent="0.3">
      <c r="V157" s="6" t="s">
        <v>30</v>
      </c>
      <c r="W157" s="8">
        <v>7.4</v>
      </c>
      <c r="X157" s="18" t="s">
        <v>878</v>
      </c>
      <c r="Y157" t="s">
        <v>642</v>
      </c>
      <c r="Z157" t="s">
        <v>6241</v>
      </c>
    </row>
    <row r="158" spans="22:30" x14ac:dyDescent="0.3">
      <c r="V158" s="7" t="s">
        <v>428</v>
      </c>
      <c r="W158" s="9">
        <v>7.3</v>
      </c>
      <c r="X158" s="19" t="s">
        <v>642</v>
      </c>
      <c r="Y158" t="s">
        <v>6869</v>
      </c>
      <c r="Z158" t="s">
        <v>10608</v>
      </c>
      <c r="AA158" t="s">
        <v>840</v>
      </c>
    </row>
    <row r="159" spans="22:30" x14ac:dyDescent="0.3">
      <c r="V159" s="6" t="s">
        <v>678</v>
      </c>
      <c r="W159" s="8">
        <v>6.1</v>
      </c>
      <c r="X159" s="18" t="s">
        <v>1099</v>
      </c>
      <c r="Y159" t="s">
        <v>14453</v>
      </c>
    </row>
    <row r="160" spans="22:30" x14ac:dyDescent="0.3">
      <c r="V160" s="7" t="s">
        <v>684</v>
      </c>
      <c r="W160" s="9">
        <v>7.7</v>
      </c>
      <c r="X160" s="19" t="s">
        <v>878</v>
      </c>
      <c r="Y160" t="s">
        <v>2190</v>
      </c>
      <c r="Z160" t="s">
        <v>13467</v>
      </c>
      <c r="AA160" t="s">
        <v>5873</v>
      </c>
    </row>
    <row r="161" spans="22:29" x14ac:dyDescent="0.3">
      <c r="V161" s="6" t="s">
        <v>688</v>
      </c>
      <c r="W161" s="8">
        <v>6.1</v>
      </c>
      <c r="X161" s="18" t="s">
        <v>878</v>
      </c>
      <c r="Y161" t="s">
        <v>642</v>
      </c>
      <c r="Z161" t="s">
        <v>2190</v>
      </c>
    </row>
    <row r="162" spans="22:29" x14ac:dyDescent="0.3">
      <c r="V162" s="7" t="s">
        <v>48</v>
      </c>
      <c r="W162" s="9">
        <v>8</v>
      </c>
      <c r="X162" s="19" t="s">
        <v>878</v>
      </c>
      <c r="Y162" t="s">
        <v>642</v>
      </c>
      <c r="Z162" t="s">
        <v>7329</v>
      </c>
    </row>
    <row r="163" spans="22:29" x14ac:dyDescent="0.3">
      <c r="V163" s="6" t="s">
        <v>167</v>
      </c>
      <c r="W163" s="8">
        <v>7.3</v>
      </c>
      <c r="X163" s="18" t="s">
        <v>878</v>
      </c>
      <c r="Y163" t="s">
        <v>642</v>
      </c>
      <c r="Z163" t="s">
        <v>840</v>
      </c>
      <c r="AA163" t="s">
        <v>11576</v>
      </c>
    </row>
    <row r="164" spans="22:29" x14ac:dyDescent="0.3">
      <c r="V164" s="7" t="s">
        <v>694</v>
      </c>
      <c r="W164" s="9">
        <v>7.9</v>
      </c>
      <c r="X164" s="19" t="s">
        <v>878</v>
      </c>
      <c r="Y164" t="s">
        <v>642</v>
      </c>
      <c r="Z164" t="s">
        <v>6869</v>
      </c>
      <c r="AA164" t="s">
        <v>1099</v>
      </c>
      <c r="AB164" t="s">
        <v>10608</v>
      </c>
      <c r="AC164" t="s">
        <v>840</v>
      </c>
    </row>
    <row r="165" spans="22:29" x14ac:dyDescent="0.3">
      <c r="V165" s="6" t="s">
        <v>24</v>
      </c>
      <c r="W165" s="8">
        <v>5.5</v>
      </c>
      <c r="X165" s="18" t="s">
        <v>878</v>
      </c>
      <c r="Y165" t="s">
        <v>642</v>
      </c>
      <c r="Z165" t="s">
        <v>840</v>
      </c>
    </row>
    <row r="166" spans="22:29" x14ac:dyDescent="0.3">
      <c r="V166" s="7" t="s">
        <v>155</v>
      </c>
      <c r="W166" s="9">
        <v>5</v>
      </c>
      <c r="X166" s="19" t="s">
        <v>878</v>
      </c>
      <c r="Y166" t="s">
        <v>642</v>
      </c>
      <c r="Z166" t="s">
        <v>7329</v>
      </c>
      <c r="AA166" t="s">
        <v>6241</v>
      </c>
    </row>
    <row r="167" spans="22:29" x14ac:dyDescent="0.3">
      <c r="V167" s="6" t="s">
        <v>705</v>
      </c>
      <c r="W167" s="8">
        <v>7.7</v>
      </c>
      <c r="X167" s="18" t="s">
        <v>878</v>
      </c>
      <c r="Y167" t="s">
        <v>2190</v>
      </c>
      <c r="Z167" t="s">
        <v>14451</v>
      </c>
      <c r="AA167" t="s">
        <v>7329</v>
      </c>
    </row>
    <row r="168" spans="22:29" x14ac:dyDescent="0.3">
      <c r="V168" s="7" t="s">
        <v>227</v>
      </c>
      <c r="W168" s="9">
        <v>6.6</v>
      </c>
      <c r="X168" s="19" t="s">
        <v>878</v>
      </c>
      <c r="Y168" t="s">
        <v>14453</v>
      </c>
      <c r="Z168" t="s">
        <v>6241</v>
      </c>
    </row>
    <row r="169" spans="22:29" x14ac:dyDescent="0.3">
      <c r="V169" s="6" t="s">
        <v>441</v>
      </c>
      <c r="W169" s="8">
        <v>5.7</v>
      </c>
      <c r="X169" s="18" t="s">
        <v>878</v>
      </c>
      <c r="Y169" t="s">
        <v>7329</v>
      </c>
    </row>
    <row r="170" spans="22:29" x14ac:dyDescent="0.3">
      <c r="V170" s="7" t="s">
        <v>155</v>
      </c>
      <c r="W170" s="9">
        <v>5.8</v>
      </c>
      <c r="X170" s="19" t="s">
        <v>878</v>
      </c>
      <c r="Y170" t="s">
        <v>642</v>
      </c>
      <c r="Z170" t="s">
        <v>7329</v>
      </c>
      <c r="AA170" t="s">
        <v>6241</v>
      </c>
    </row>
    <row r="171" spans="22:29" x14ac:dyDescent="0.3">
      <c r="V171" s="6" t="s">
        <v>722</v>
      </c>
      <c r="W171" s="8">
        <v>6</v>
      </c>
      <c r="X171" s="18" t="s">
        <v>878</v>
      </c>
      <c r="Y171" t="s">
        <v>642</v>
      </c>
      <c r="Z171" t="s">
        <v>1099</v>
      </c>
      <c r="AA171" t="s">
        <v>6241</v>
      </c>
    </row>
    <row r="172" spans="22:29" x14ac:dyDescent="0.3">
      <c r="V172" s="7" t="s">
        <v>726</v>
      </c>
      <c r="W172" s="9">
        <v>6.4</v>
      </c>
      <c r="X172" s="19" t="s">
        <v>878</v>
      </c>
      <c r="Y172" t="s">
        <v>642</v>
      </c>
      <c r="Z172" t="s">
        <v>6869</v>
      </c>
      <c r="AA172" t="s">
        <v>840</v>
      </c>
      <c r="AB172" t="s">
        <v>11576</v>
      </c>
      <c r="AC172" t="s">
        <v>7329</v>
      </c>
    </row>
    <row r="173" spans="22:29" x14ac:dyDescent="0.3">
      <c r="V173" s="6" t="s">
        <v>48</v>
      </c>
      <c r="W173" s="8">
        <v>6.9</v>
      </c>
      <c r="X173" s="18" t="s">
        <v>878</v>
      </c>
      <c r="Y173" t="s">
        <v>642</v>
      </c>
      <c r="Z173" t="s">
        <v>7329</v>
      </c>
    </row>
    <row r="174" spans="22:29" x14ac:dyDescent="0.3">
      <c r="V174" s="7" t="s">
        <v>30</v>
      </c>
      <c r="W174" s="9">
        <v>6.4</v>
      </c>
      <c r="X174" s="19" t="s">
        <v>878</v>
      </c>
      <c r="Y174" t="s">
        <v>642</v>
      </c>
      <c r="Z174" t="s">
        <v>6241</v>
      </c>
    </row>
    <row r="175" spans="22:29" x14ac:dyDescent="0.3">
      <c r="V175" s="6" t="s">
        <v>735</v>
      </c>
      <c r="W175" s="8">
        <v>7.4</v>
      </c>
      <c r="X175" s="18" t="s">
        <v>878</v>
      </c>
      <c r="Y175" t="s">
        <v>642</v>
      </c>
      <c r="Z175" t="s">
        <v>2190</v>
      </c>
      <c r="AA175" t="s">
        <v>13467</v>
      </c>
      <c r="AB175" t="s">
        <v>5873</v>
      </c>
    </row>
    <row r="176" spans="22:29" x14ac:dyDescent="0.3">
      <c r="V176" s="7" t="s">
        <v>740</v>
      </c>
      <c r="W176" s="9">
        <v>5.5</v>
      </c>
      <c r="X176" s="19" t="s">
        <v>642</v>
      </c>
      <c r="Y176" t="s">
        <v>2190</v>
      </c>
      <c r="Z176" t="s">
        <v>840</v>
      </c>
      <c r="AA176" t="s">
        <v>11576</v>
      </c>
    </row>
    <row r="177" spans="22:29" x14ac:dyDescent="0.3">
      <c r="V177" s="6" t="s">
        <v>743</v>
      </c>
      <c r="W177" s="8">
        <v>5.9</v>
      </c>
      <c r="X177" s="18" t="s">
        <v>6869</v>
      </c>
      <c r="Y177" t="s">
        <v>1099</v>
      </c>
      <c r="Z177" t="s">
        <v>10608</v>
      </c>
      <c r="AA177" t="s">
        <v>10187</v>
      </c>
    </row>
    <row r="178" spans="22:29" x14ac:dyDescent="0.3">
      <c r="V178" s="7" t="s">
        <v>48</v>
      </c>
      <c r="W178" s="9">
        <v>6.8</v>
      </c>
      <c r="X178" s="19" t="s">
        <v>878</v>
      </c>
      <c r="Y178" t="s">
        <v>642</v>
      </c>
      <c r="Z178" t="s">
        <v>7329</v>
      </c>
    </row>
    <row r="179" spans="22:29" x14ac:dyDescent="0.3">
      <c r="V179" s="6" t="s">
        <v>136</v>
      </c>
      <c r="W179" s="8">
        <v>6.8</v>
      </c>
      <c r="X179" s="18" t="s">
        <v>642</v>
      </c>
      <c r="Y179" t="s">
        <v>10608</v>
      </c>
      <c r="Z179" t="s">
        <v>840</v>
      </c>
    </row>
    <row r="180" spans="22:29" x14ac:dyDescent="0.3">
      <c r="V180" s="7" t="s">
        <v>758</v>
      </c>
      <c r="W180" s="9">
        <v>8.1</v>
      </c>
      <c r="X180" s="19" t="s">
        <v>642</v>
      </c>
      <c r="Y180" t="s">
        <v>2190</v>
      </c>
      <c r="Z180" t="s">
        <v>6241</v>
      </c>
      <c r="AA180" t="s">
        <v>8819</v>
      </c>
    </row>
    <row r="181" spans="22:29" x14ac:dyDescent="0.3">
      <c r="V181" s="6" t="s">
        <v>208</v>
      </c>
      <c r="W181" s="8">
        <v>6.5</v>
      </c>
      <c r="X181" s="18" t="s">
        <v>642</v>
      </c>
      <c r="Y181" t="s">
        <v>6869</v>
      </c>
      <c r="Z181" t="s">
        <v>1099</v>
      </c>
      <c r="AA181" t="s">
        <v>10608</v>
      </c>
      <c r="AB181" t="s">
        <v>14452</v>
      </c>
    </row>
    <row r="182" spans="22:29" x14ac:dyDescent="0.3">
      <c r="V182" s="7" t="s">
        <v>765</v>
      </c>
      <c r="W182" s="9">
        <v>7.2</v>
      </c>
      <c r="X182" s="19" t="s">
        <v>642</v>
      </c>
      <c r="Y182" t="s">
        <v>6869</v>
      </c>
      <c r="Z182" t="s">
        <v>1099</v>
      </c>
      <c r="AA182" t="s">
        <v>10608</v>
      </c>
      <c r="AB182" t="s">
        <v>8819</v>
      </c>
    </row>
    <row r="183" spans="22:29" x14ac:dyDescent="0.3">
      <c r="V183" s="6" t="s">
        <v>320</v>
      </c>
      <c r="W183" s="8">
        <v>6.7</v>
      </c>
      <c r="X183" s="18" t="s">
        <v>642</v>
      </c>
      <c r="Y183" t="s">
        <v>6869</v>
      </c>
      <c r="Z183" t="s">
        <v>1099</v>
      </c>
      <c r="AA183" t="s">
        <v>10608</v>
      </c>
    </row>
    <row r="184" spans="22:29" x14ac:dyDescent="0.3">
      <c r="V184" s="7" t="s">
        <v>772</v>
      </c>
      <c r="W184" s="9">
        <v>8.1</v>
      </c>
      <c r="X184" s="19" t="s">
        <v>878</v>
      </c>
      <c r="Y184" t="s">
        <v>14451</v>
      </c>
      <c r="Z184" t="s">
        <v>6241</v>
      </c>
    </row>
    <row r="185" spans="22:29" x14ac:dyDescent="0.3">
      <c r="V185" s="6" t="s">
        <v>542</v>
      </c>
      <c r="W185" s="8">
        <v>7.6</v>
      </c>
      <c r="X185" s="18" t="s">
        <v>878</v>
      </c>
      <c r="Y185" t="s">
        <v>642</v>
      </c>
      <c r="Z185" t="s">
        <v>6869</v>
      </c>
      <c r="AA185" t="s">
        <v>1099</v>
      </c>
      <c r="AB185" t="s">
        <v>10608</v>
      </c>
    </row>
    <row r="186" spans="22:29" x14ac:dyDescent="0.3">
      <c r="V186" s="7" t="s">
        <v>346</v>
      </c>
      <c r="W186" s="9">
        <v>7.4</v>
      </c>
      <c r="X186" s="19" t="s">
        <v>878</v>
      </c>
      <c r="Y186" t="s">
        <v>642</v>
      </c>
      <c r="Z186" t="s">
        <v>1099</v>
      </c>
      <c r="AA186" t="s">
        <v>7329</v>
      </c>
    </row>
    <row r="187" spans="22:29" x14ac:dyDescent="0.3">
      <c r="V187" s="6" t="s">
        <v>780</v>
      </c>
      <c r="W187" s="8">
        <v>7.6</v>
      </c>
      <c r="X187" s="18" t="s">
        <v>642</v>
      </c>
      <c r="Y187" t="s">
        <v>7329</v>
      </c>
      <c r="Z187" t="s">
        <v>6241</v>
      </c>
    </row>
    <row r="188" spans="22:29" x14ac:dyDescent="0.3">
      <c r="V188" s="7" t="s">
        <v>785</v>
      </c>
      <c r="W188" s="9">
        <v>6.7</v>
      </c>
      <c r="X188" s="19" t="s">
        <v>642</v>
      </c>
      <c r="Y188" t="s">
        <v>6869</v>
      </c>
      <c r="Z188" t="s">
        <v>1099</v>
      </c>
      <c r="AA188" t="s">
        <v>10608</v>
      </c>
      <c r="AB188" t="s">
        <v>840</v>
      </c>
      <c r="AC188" t="s">
        <v>7329</v>
      </c>
    </row>
    <row r="189" spans="22:29" x14ac:dyDescent="0.3">
      <c r="V189" s="6" t="s">
        <v>780</v>
      </c>
      <c r="W189" s="8">
        <v>6.5</v>
      </c>
      <c r="X189" s="18" t="s">
        <v>642</v>
      </c>
      <c r="Y189" t="s">
        <v>7329</v>
      </c>
      <c r="Z189" t="s">
        <v>6241</v>
      </c>
    </row>
    <row r="190" spans="22:29" x14ac:dyDescent="0.3">
      <c r="V190" s="7" t="s">
        <v>287</v>
      </c>
      <c r="W190" s="9">
        <v>6.6</v>
      </c>
      <c r="X190" s="19" t="s">
        <v>878</v>
      </c>
      <c r="Y190" t="s">
        <v>1099</v>
      </c>
      <c r="Z190" t="s">
        <v>14453</v>
      </c>
      <c r="AA190" t="s">
        <v>6241</v>
      </c>
    </row>
    <row r="191" spans="22:29" x14ac:dyDescent="0.3">
      <c r="V191" s="6" t="s">
        <v>694</v>
      </c>
      <c r="W191" s="8">
        <v>6.7</v>
      </c>
      <c r="X191" s="18" t="s">
        <v>878</v>
      </c>
      <c r="Y191" t="s">
        <v>642</v>
      </c>
      <c r="Z191" t="s">
        <v>6869</v>
      </c>
      <c r="AA191" t="s">
        <v>1099</v>
      </c>
      <c r="AB191" t="s">
        <v>10608</v>
      </c>
      <c r="AC191" t="s">
        <v>840</v>
      </c>
    </row>
    <row r="192" spans="22:29" x14ac:dyDescent="0.3">
      <c r="V192" s="7" t="s">
        <v>799</v>
      </c>
      <c r="W192" s="9">
        <v>6.4</v>
      </c>
      <c r="X192" s="19" t="s">
        <v>878</v>
      </c>
      <c r="Y192" t="s">
        <v>14453</v>
      </c>
      <c r="Z192" t="s">
        <v>14451</v>
      </c>
      <c r="AA192" t="s">
        <v>6241</v>
      </c>
    </row>
    <row r="193" spans="22:28" x14ac:dyDescent="0.3">
      <c r="V193" s="6" t="s">
        <v>688</v>
      </c>
      <c r="W193" s="8">
        <v>5.8</v>
      </c>
      <c r="X193" s="18" t="s">
        <v>878</v>
      </c>
      <c r="Y193" t="s">
        <v>642</v>
      </c>
      <c r="Z193" t="s">
        <v>2190</v>
      </c>
    </row>
    <row r="194" spans="22:28" x14ac:dyDescent="0.3">
      <c r="V194" s="7" t="s">
        <v>807</v>
      </c>
      <c r="W194" s="9">
        <v>7.4</v>
      </c>
      <c r="X194" s="19" t="s">
        <v>878</v>
      </c>
      <c r="Y194" t="s">
        <v>642</v>
      </c>
      <c r="Z194" t="s">
        <v>10608</v>
      </c>
      <c r="AA194" t="s">
        <v>14451</v>
      </c>
    </row>
    <row r="195" spans="22:28" x14ac:dyDescent="0.3">
      <c r="V195" s="6" t="s">
        <v>71</v>
      </c>
      <c r="W195" s="8">
        <v>7.8</v>
      </c>
      <c r="X195" s="18" t="s">
        <v>642</v>
      </c>
      <c r="Y195" t="s">
        <v>10608</v>
      </c>
      <c r="Z195" t="s">
        <v>840</v>
      </c>
      <c r="AA195" t="s">
        <v>14451</v>
      </c>
    </row>
    <row r="196" spans="22:28" x14ac:dyDescent="0.3">
      <c r="V196" s="7" t="s">
        <v>813</v>
      </c>
      <c r="W196" s="9">
        <v>6.6</v>
      </c>
      <c r="X196" s="19" t="s">
        <v>642</v>
      </c>
      <c r="Y196" t="s">
        <v>2190</v>
      </c>
      <c r="Z196" t="s">
        <v>11576</v>
      </c>
      <c r="AA196" t="s">
        <v>5873</v>
      </c>
    </row>
    <row r="197" spans="22:28" x14ac:dyDescent="0.3">
      <c r="V197" s="6" t="s">
        <v>48</v>
      </c>
      <c r="W197" s="8">
        <v>4.9000000000000004</v>
      </c>
      <c r="X197" s="18" t="s">
        <v>878</v>
      </c>
      <c r="Y197" t="s">
        <v>642</v>
      </c>
      <c r="Z197" t="s">
        <v>7329</v>
      </c>
    </row>
    <row r="198" spans="22:28" x14ac:dyDescent="0.3">
      <c r="V198" s="7" t="s">
        <v>818</v>
      </c>
      <c r="W198" s="9">
        <v>6.5</v>
      </c>
      <c r="X198" s="19" t="s">
        <v>642</v>
      </c>
      <c r="Y198" t="s">
        <v>6869</v>
      </c>
      <c r="Z198" t="s">
        <v>10608</v>
      </c>
      <c r="AA198" t="s">
        <v>6241</v>
      </c>
    </row>
    <row r="199" spans="22:28" x14ac:dyDescent="0.3">
      <c r="V199" s="6" t="s">
        <v>824</v>
      </c>
      <c r="W199" s="8">
        <v>7.5</v>
      </c>
      <c r="X199" s="18" t="s">
        <v>878</v>
      </c>
      <c r="Y199" t="s">
        <v>840</v>
      </c>
    </row>
    <row r="200" spans="22:28" x14ac:dyDescent="0.3">
      <c r="V200" s="7" t="s">
        <v>532</v>
      </c>
      <c r="W200" s="9">
        <v>6.2</v>
      </c>
      <c r="X200" s="19" t="s">
        <v>642</v>
      </c>
      <c r="Y200" t="s">
        <v>1099</v>
      </c>
      <c r="Z200" t="s">
        <v>10608</v>
      </c>
      <c r="AA200" t="s">
        <v>840</v>
      </c>
    </row>
    <row r="201" spans="22:28" x14ac:dyDescent="0.3">
      <c r="V201" s="6" t="s">
        <v>829</v>
      </c>
      <c r="W201" s="8">
        <v>7.3</v>
      </c>
      <c r="X201" s="18" t="s">
        <v>878</v>
      </c>
      <c r="Y201" t="s">
        <v>6869</v>
      </c>
      <c r="Z201" t="s">
        <v>1099</v>
      </c>
      <c r="AA201" t="s">
        <v>10608</v>
      </c>
      <c r="AB201" t="s">
        <v>7329</v>
      </c>
    </row>
    <row r="202" spans="22:28" x14ac:dyDescent="0.3">
      <c r="V202" s="7" t="s">
        <v>136</v>
      </c>
      <c r="W202" s="9">
        <v>7.5</v>
      </c>
      <c r="X202" s="19" t="s">
        <v>642</v>
      </c>
      <c r="Y202" t="s">
        <v>10608</v>
      </c>
      <c r="Z202" t="s">
        <v>840</v>
      </c>
    </row>
    <row r="203" spans="22:28" x14ac:dyDescent="0.3">
      <c r="V203" s="6" t="s">
        <v>836</v>
      </c>
      <c r="W203" s="8">
        <v>5.6</v>
      </c>
      <c r="X203" s="18" t="s">
        <v>878</v>
      </c>
      <c r="Y203" t="s">
        <v>1099</v>
      </c>
      <c r="Z203" t="s">
        <v>840</v>
      </c>
    </row>
    <row r="204" spans="22:28" x14ac:dyDescent="0.3">
      <c r="V204" s="7" t="s">
        <v>24</v>
      </c>
      <c r="W204" s="9">
        <v>8.1</v>
      </c>
      <c r="X204" s="19" t="s">
        <v>878</v>
      </c>
      <c r="Y204" t="s">
        <v>642</v>
      </c>
      <c r="Z204" t="s">
        <v>840</v>
      </c>
    </row>
    <row r="205" spans="22:28" x14ac:dyDescent="0.3">
      <c r="V205" s="6" t="s">
        <v>840</v>
      </c>
      <c r="W205" s="8">
        <v>6.4</v>
      </c>
      <c r="X205" s="18" t="s">
        <v>840</v>
      </c>
    </row>
    <row r="206" spans="22:28" x14ac:dyDescent="0.3">
      <c r="V206" s="7" t="s">
        <v>780</v>
      </c>
      <c r="W206" s="9">
        <v>6.7</v>
      </c>
      <c r="X206" s="19" t="s">
        <v>642</v>
      </c>
      <c r="Y206" t="s">
        <v>7329</v>
      </c>
      <c r="Z206" t="s">
        <v>6241</v>
      </c>
    </row>
    <row r="207" spans="22:28" x14ac:dyDescent="0.3">
      <c r="V207" s="6" t="s">
        <v>575</v>
      </c>
      <c r="W207" s="8">
        <v>6.6</v>
      </c>
      <c r="X207" s="18" t="s">
        <v>14451</v>
      </c>
      <c r="Y207" t="s">
        <v>6241</v>
      </c>
    </row>
    <row r="208" spans="22:28" x14ac:dyDescent="0.3">
      <c r="V208" s="7" t="s">
        <v>849</v>
      </c>
      <c r="W208" s="9">
        <v>6.4</v>
      </c>
      <c r="X208" s="19" t="s">
        <v>642</v>
      </c>
      <c r="Y208" t="s">
        <v>6869</v>
      </c>
      <c r="Z208" t="s">
        <v>1099</v>
      </c>
      <c r="AA208" t="s">
        <v>10608</v>
      </c>
      <c r="AB208" t="s">
        <v>10187</v>
      </c>
    </row>
    <row r="209" spans="22:28" x14ac:dyDescent="0.3">
      <c r="V209" s="6" t="s">
        <v>178</v>
      </c>
      <c r="W209" s="8">
        <v>7.5</v>
      </c>
      <c r="X209" s="18" t="s">
        <v>878</v>
      </c>
      <c r="Y209" t="s">
        <v>642</v>
      </c>
      <c r="Z209" t="s">
        <v>840</v>
      </c>
      <c r="AA209" t="s">
        <v>7329</v>
      </c>
      <c r="AB209" t="s">
        <v>6241</v>
      </c>
    </row>
    <row r="210" spans="22:28" x14ac:dyDescent="0.3">
      <c r="V210" s="7" t="s">
        <v>227</v>
      </c>
      <c r="W210" s="9">
        <v>7.3</v>
      </c>
      <c r="X210" s="19" t="s">
        <v>878</v>
      </c>
      <c r="Y210" t="s">
        <v>14453</v>
      </c>
      <c r="Z210" t="s">
        <v>6241</v>
      </c>
    </row>
    <row r="211" spans="22:28" x14ac:dyDescent="0.3">
      <c r="V211" s="6" t="s">
        <v>858</v>
      </c>
      <c r="W211" s="8">
        <v>7.5</v>
      </c>
      <c r="X211" s="18" t="s">
        <v>878</v>
      </c>
      <c r="Y211" t="s">
        <v>642</v>
      </c>
      <c r="Z211" t="s">
        <v>14453</v>
      </c>
      <c r="AA211" t="s">
        <v>14451</v>
      </c>
      <c r="AB211" t="s">
        <v>6241</v>
      </c>
    </row>
    <row r="212" spans="22:28" x14ac:dyDescent="0.3">
      <c r="V212" s="7" t="s">
        <v>24</v>
      </c>
      <c r="W212" s="9">
        <v>5.8</v>
      </c>
      <c r="X212" s="19" t="s">
        <v>878</v>
      </c>
      <c r="Y212" t="s">
        <v>642</v>
      </c>
      <c r="Z212" t="s">
        <v>840</v>
      </c>
    </row>
    <row r="213" spans="22:28" x14ac:dyDescent="0.3">
      <c r="V213" s="6" t="s">
        <v>441</v>
      </c>
      <c r="W213" s="8">
        <v>7.5</v>
      </c>
      <c r="X213" s="18" t="s">
        <v>878</v>
      </c>
      <c r="Y213" t="s">
        <v>7329</v>
      </c>
    </row>
    <row r="214" spans="22:28" x14ac:dyDescent="0.3">
      <c r="V214" s="7" t="s">
        <v>870</v>
      </c>
      <c r="W214" s="9">
        <v>6.6</v>
      </c>
      <c r="X214" s="19" t="s">
        <v>878</v>
      </c>
      <c r="Y214" t="s">
        <v>642</v>
      </c>
      <c r="Z214" t="s">
        <v>13467</v>
      </c>
    </row>
    <row r="215" spans="22:28" x14ac:dyDescent="0.3">
      <c r="V215" s="6" t="s">
        <v>30</v>
      </c>
      <c r="W215" s="8">
        <v>6.7</v>
      </c>
      <c r="X215" s="18" t="s">
        <v>878</v>
      </c>
      <c r="Y215" t="s">
        <v>642</v>
      </c>
      <c r="Z215" t="s">
        <v>6241</v>
      </c>
    </row>
    <row r="216" spans="22:28" x14ac:dyDescent="0.3">
      <c r="V216" s="7" t="s">
        <v>878</v>
      </c>
      <c r="W216" s="9">
        <v>3.7</v>
      </c>
      <c r="X216" s="19" t="s">
        <v>878</v>
      </c>
    </row>
    <row r="217" spans="22:28" x14ac:dyDescent="0.3">
      <c r="V217" s="6" t="s">
        <v>350</v>
      </c>
      <c r="W217" s="8">
        <v>6</v>
      </c>
      <c r="X217" s="18" t="s">
        <v>1099</v>
      </c>
      <c r="Y217" t="s">
        <v>10608</v>
      </c>
      <c r="Z217" t="s">
        <v>840</v>
      </c>
    </row>
    <row r="218" spans="22:28" x14ac:dyDescent="0.3">
      <c r="V218" s="7" t="s">
        <v>155</v>
      </c>
      <c r="W218" s="9">
        <v>6.4</v>
      </c>
      <c r="X218" s="19" t="s">
        <v>878</v>
      </c>
      <c r="Y218" t="s">
        <v>642</v>
      </c>
      <c r="Z218" t="s">
        <v>7329</v>
      </c>
      <c r="AA218" t="s">
        <v>6241</v>
      </c>
    </row>
    <row r="219" spans="22:28" x14ac:dyDescent="0.3">
      <c r="V219" s="6" t="s">
        <v>30</v>
      </c>
      <c r="W219" s="8">
        <v>6.1</v>
      </c>
      <c r="X219" s="18" t="s">
        <v>878</v>
      </c>
      <c r="Y219" t="s">
        <v>642</v>
      </c>
      <c r="Z219" t="s">
        <v>6241</v>
      </c>
    </row>
    <row r="220" spans="22:28" x14ac:dyDescent="0.3">
      <c r="V220" s="7" t="s">
        <v>484</v>
      </c>
      <c r="W220" s="9">
        <v>6.4</v>
      </c>
      <c r="X220" s="19" t="s">
        <v>878</v>
      </c>
      <c r="Y220" t="s">
        <v>642</v>
      </c>
      <c r="Z220" t="s">
        <v>2190</v>
      </c>
      <c r="AA220" t="s">
        <v>6241</v>
      </c>
    </row>
    <row r="221" spans="22:28" x14ac:dyDescent="0.3">
      <c r="V221" s="6" t="s">
        <v>155</v>
      </c>
      <c r="W221" s="8">
        <v>5.6</v>
      </c>
      <c r="X221" s="18" t="s">
        <v>878</v>
      </c>
      <c r="Y221" t="s">
        <v>642</v>
      </c>
      <c r="Z221" t="s">
        <v>7329</v>
      </c>
      <c r="AA221" t="s">
        <v>6241</v>
      </c>
    </row>
    <row r="222" spans="22:28" x14ac:dyDescent="0.3">
      <c r="V222" s="7" t="s">
        <v>897</v>
      </c>
      <c r="W222" s="9">
        <v>8</v>
      </c>
      <c r="X222" s="19" t="s">
        <v>642</v>
      </c>
      <c r="Y222" t="s">
        <v>2190</v>
      </c>
      <c r="Z222" t="s">
        <v>840</v>
      </c>
    </row>
    <row r="223" spans="22:28" x14ac:dyDescent="0.3">
      <c r="V223" s="6" t="s">
        <v>903</v>
      </c>
      <c r="W223" s="8">
        <v>5.2</v>
      </c>
      <c r="X223" s="18" t="s">
        <v>878</v>
      </c>
      <c r="Y223" t="s">
        <v>840</v>
      </c>
      <c r="Z223" t="s">
        <v>6241</v>
      </c>
    </row>
    <row r="224" spans="22:28" x14ac:dyDescent="0.3">
      <c r="V224" s="7" t="s">
        <v>37</v>
      </c>
      <c r="W224" s="9">
        <v>7.1</v>
      </c>
      <c r="X224" s="19" t="s">
        <v>878</v>
      </c>
      <c r="Y224" t="s">
        <v>6241</v>
      </c>
    </row>
    <row r="225" spans="22:28" x14ac:dyDescent="0.3">
      <c r="V225" s="6" t="s">
        <v>909</v>
      </c>
      <c r="W225" s="8">
        <v>4.8</v>
      </c>
      <c r="X225" s="18" t="s">
        <v>878</v>
      </c>
      <c r="Y225" t="s">
        <v>642</v>
      </c>
      <c r="Z225" t="s">
        <v>1099</v>
      </c>
      <c r="AA225" t="s">
        <v>14453</v>
      </c>
    </row>
    <row r="226" spans="22:28" x14ac:dyDescent="0.3">
      <c r="V226" s="7" t="s">
        <v>913</v>
      </c>
      <c r="W226" s="9">
        <v>7</v>
      </c>
      <c r="X226" s="19" t="s">
        <v>642</v>
      </c>
      <c r="Y226" t="s">
        <v>14451</v>
      </c>
      <c r="Z226" t="s">
        <v>7329</v>
      </c>
    </row>
    <row r="227" spans="22:28" x14ac:dyDescent="0.3">
      <c r="V227" s="6" t="s">
        <v>185</v>
      </c>
      <c r="W227" s="8">
        <v>5.4</v>
      </c>
      <c r="X227" s="18" t="s">
        <v>642</v>
      </c>
      <c r="Y227" t="s">
        <v>6869</v>
      </c>
      <c r="Z227" t="s">
        <v>1099</v>
      </c>
      <c r="AA227" t="s">
        <v>10608</v>
      </c>
      <c r="AB227" t="s">
        <v>840</v>
      </c>
    </row>
    <row r="228" spans="22:28" x14ac:dyDescent="0.3">
      <c r="V228" s="7" t="s">
        <v>919</v>
      </c>
      <c r="W228" s="9">
        <v>6.6</v>
      </c>
      <c r="X228" s="19" t="s">
        <v>878</v>
      </c>
      <c r="Y228" t="s">
        <v>2190</v>
      </c>
      <c r="Z228" t="s">
        <v>7329</v>
      </c>
      <c r="AA228" t="s">
        <v>6241</v>
      </c>
    </row>
    <row r="229" spans="22:28" x14ac:dyDescent="0.3">
      <c r="V229" s="6" t="s">
        <v>155</v>
      </c>
      <c r="W229" s="8">
        <v>6.7</v>
      </c>
      <c r="X229" s="18" t="s">
        <v>878</v>
      </c>
      <c r="Y229" t="s">
        <v>642</v>
      </c>
      <c r="Z229" t="s">
        <v>7329</v>
      </c>
      <c r="AA229" t="s">
        <v>6241</v>
      </c>
    </row>
    <row r="230" spans="22:28" x14ac:dyDescent="0.3">
      <c r="V230" s="7" t="s">
        <v>926</v>
      </c>
      <c r="W230" s="9">
        <v>6.2</v>
      </c>
      <c r="X230" s="19" t="s">
        <v>878</v>
      </c>
      <c r="Y230" t="s">
        <v>14453</v>
      </c>
      <c r="Z230" t="s">
        <v>7329</v>
      </c>
      <c r="AA230" t="s">
        <v>6241</v>
      </c>
    </row>
    <row r="231" spans="22:28" x14ac:dyDescent="0.3">
      <c r="V231" s="6" t="s">
        <v>930</v>
      </c>
      <c r="W231" s="8">
        <v>6.1</v>
      </c>
      <c r="X231" s="18" t="s">
        <v>878</v>
      </c>
      <c r="Y231" t="s">
        <v>10608</v>
      </c>
      <c r="Z231" t="s">
        <v>14452</v>
      </c>
    </row>
    <row r="232" spans="22:28" x14ac:dyDescent="0.3">
      <c r="V232" s="7" t="s">
        <v>936</v>
      </c>
      <c r="W232" s="9">
        <v>5.3</v>
      </c>
      <c r="X232" s="19" t="s">
        <v>1099</v>
      </c>
      <c r="Y232" t="s">
        <v>2190</v>
      </c>
      <c r="Z232" t="s">
        <v>11576</v>
      </c>
    </row>
    <row r="233" spans="22:28" x14ac:dyDescent="0.3">
      <c r="V233" s="6" t="s">
        <v>942</v>
      </c>
      <c r="W233" s="8">
        <v>6.3</v>
      </c>
      <c r="X233" s="18" t="s">
        <v>878</v>
      </c>
      <c r="Y233" t="s">
        <v>1099</v>
      </c>
      <c r="Z233" t="s">
        <v>11576</v>
      </c>
    </row>
    <row r="234" spans="22:28" x14ac:dyDescent="0.3">
      <c r="V234" s="7" t="s">
        <v>944</v>
      </c>
      <c r="W234" s="9">
        <v>7</v>
      </c>
      <c r="X234" s="19" t="s">
        <v>878</v>
      </c>
      <c r="Y234" t="s">
        <v>642</v>
      </c>
      <c r="Z234" t="s">
        <v>14451</v>
      </c>
      <c r="AA234" t="s">
        <v>7329</v>
      </c>
    </row>
    <row r="235" spans="22:28" x14ac:dyDescent="0.3">
      <c r="V235" s="6" t="s">
        <v>16</v>
      </c>
      <c r="W235" s="8">
        <v>7.6</v>
      </c>
      <c r="X235" s="18" t="s">
        <v>878</v>
      </c>
      <c r="Y235" t="s">
        <v>642</v>
      </c>
      <c r="Z235" t="s">
        <v>840</v>
      </c>
      <c r="AA235" t="s">
        <v>7329</v>
      </c>
    </row>
    <row r="236" spans="22:28" x14ac:dyDescent="0.3">
      <c r="V236" s="7" t="s">
        <v>16</v>
      </c>
      <c r="W236" s="9">
        <v>6.7</v>
      </c>
      <c r="X236" s="19" t="s">
        <v>878</v>
      </c>
      <c r="Y236" t="s">
        <v>642</v>
      </c>
      <c r="Z236" t="s">
        <v>840</v>
      </c>
      <c r="AA236" t="s">
        <v>7329</v>
      </c>
    </row>
    <row r="237" spans="22:28" x14ac:dyDescent="0.3">
      <c r="V237" s="6" t="s">
        <v>185</v>
      </c>
      <c r="W237" s="8">
        <v>8.1</v>
      </c>
      <c r="X237" s="18" t="s">
        <v>642</v>
      </c>
      <c r="Y237" t="s">
        <v>6869</v>
      </c>
      <c r="Z237" t="s">
        <v>1099</v>
      </c>
      <c r="AA237" t="s">
        <v>10608</v>
      </c>
      <c r="AB237" t="s">
        <v>840</v>
      </c>
    </row>
    <row r="238" spans="22:28" x14ac:dyDescent="0.3">
      <c r="V238" s="7" t="s">
        <v>155</v>
      </c>
      <c r="W238" s="9">
        <v>6.7</v>
      </c>
      <c r="X238" s="19" t="s">
        <v>878</v>
      </c>
      <c r="Y238" t="s">
        <v>642</v>
      </c>
      <c r="Z238" t="s">
        <v>7329</v>
      </c>
      <c r="AA238" t="s">
        <v>6241</v>
      </c>
    </row>
    <row r="239" spans="22:28" x14ac:dyDescent="0.3">
      <c r="V239" s="6" t="s">
        <v>16</v>
      </c>
      <c r="W239" s="8">
        <v>6.5</v>
      </c>
      <c r="X239" s="18" t="s">
        <v>878</v>
      </c>
      <c r="Y239" t="s">
        <v>642</v>
      </c>
      <c r="Z239" t="s">
        <v>840</v>
      </c>
      <c r="AA239" t="s">
        <v>7329</v>
      </c>
    </row>
    <row r="240" spans="22:28" x14ac:dyDescent="0.3">
      <c r="V240" s="7" t="s">
        <v>185</v>
      </c>
      <c r="W240" s="9">
        <v>7.3</v>
      </c>
      <c r="X240" s="19" t="s">
        <v>642</v>
      </c>
      <c r="Y240" t="s">
        <v>6869</v>
      </c>
      <c r="Z240" t="s">
        <v>1099</v>
      </c>
      <c r="AA240" t="s">
        <v>10608</v>
      </c>
      <c r="AB240" t="s">
        <v>840</v>
      </c>
    </row>
    <row r="241" spans="22:28" x14ac:dyDescent="0.3">
      <c r="V241" s="6" t="s">
        <v>532</v>
      </c>
      <c r="W241" s="8">
        <v>5.0999999999999996</v>
      </c>
      <c r="X241" s="18" t="s">
        <v>642</v>
      </c>
      <c r="Y241" t="s">
        <v>1099</v>
      </c>
      <c r="Z241" t="s">
        <v>10608</v>
      </c>
      <c r="AA241" t="s">
        <v>840</v>
      </c>
    </row>
    <row r="242" spans="22:28" x14ac:dyDescent="0.3">
      <c r="V242" s="7" t="s">
        <v>968</v>
      </c>
      <c r="W242" s="9">
        <v>6</v>
      </c>
      <c r="X242" s="19" t="s">
        <v>878</v>
      </c>
      <c r="Y242" t="s">
        <v>2190</v>
      </c>
      <c r="Z242" t="s">
        <v>5873</v>
      </c>
    </row>
    <row r="243" spans="22:28" x14ac:dyDescent="0.3">
      <c r="V243" s="6" t="s">
        <v>379</v>
      </c>
      <c r="W243" s="8">
        <v>6.1</v>
      </c>
      <c r="X243" s="18" t="s">
        <v>878</v>
      </c>
      <c r="Y243" t="s">
        <v>642</v>
      </c>
      <c r="Z243" t="s">
        <v>2190</v>
      </c>
      <c r="AA243" t="s">
        <v>840</v>
      </c>
    </row>
    <row r="244" spans="22:28" x14ac:dyDescent="0.3">
      <c r="V244" s="7" t="s">
        <v>346</v>
      </c>
      <c r="W244" s="9">
        <v>5.9</v>
      </c>
      <c r="X244" s="19" t="s">
        <v>878</v>
      </c>
      <c r="Y244" t="s">
        <v>642</v>
      </c>
      <c r="Z244" t="s">
        <v>1099</v>
      </c>
      <c r="AA244" t="s">
        <v>7329</v>
      </c>
    </row>
    <row r="245" spans="22:28" x14ac:dyDescent="0.3">
      <c r="V245" s="6" t="s">
        <v>978</v>
      </c>
      <c r="W245" s="8">
        <v>7.8</v>
      </c>
      <c r="X245" s="18" t="s">
        <v>642</v>
      </c>
      <c r="Y245" t="s">
        <v>2190</v>
      </c>
      <c r="Z245" t="s">
        <v>7329</v>
      </c>
      <c r="AA245" t="s">
        <v>6241</v>
      </c>
    </row>
    <row r="246" spans="22:28" x14ac:dyDescent="0.3">
      <c r="V246" s="7" t="s">
        <v>30</v>
      </c>
      <c r="W246" s="9">
        <v>5.8</v>
      </c>
      <c r="X246" s="19" t="s">
        <v>878</v>
      </c>
      <c r="Y246" t="s">
        <v>642</v>
      </c>
      <c r="Z246" t="s">
        <v>6241</v>
      </c>
    </row>
    <row r="247" spans="22:28" x14ac:dyDescent="0.3">
      <c r="V247" s="6" t="s">
        <v>346</v>
      </c>
      <c r="W247" s="8">
        <v>6.3</v>
      </c>
      <c r="X247" s="18" t="s">
        <v>878</v>
      </c>
      <c r="Y247" t="s">
        <v>642</v>
      </c>
      <c r="Z247" t="s">
        <v>1099</v>
      </c>
      <c r="AA247" t="s">
        <v>7329</v>
      </c>
    </row>
    <row r="248" spans="22:28" x14ac:dyDescent="0.3">
      <c r="V248" s="7" t="s">
        <v>48</v>
      </c>
      <c r="W248" s="9">
        <v>4.3</v>
      </c>
      <c r="X248" s="19" t="s">
        <v>878</v>
      </c>
      <c r="Y248" t="s">
        <v>642</v>
      </c>
      <c r="Z248" t="s">
        <v>7329</v>
      </c>
    </row>
    <row r="249" spans="22:28" x14ac:dyDescent="0.3">
      <c r="V249" s="6" t="s">
        <v>994</v>
      </c>
      <c r="W249" s="8">
        <v>6.4</v>
      </c>
      <c r="X249" s="18" t="s">
        <v>878</v>
      </c>
      <c r="Y249" t="s">
        <v>642</v>
      </c>
      <c r="Z249" t="s">
        <v>1099</v>
      </c>
      <c r="AA249" t="s">
        <v>10608</v>
      </c>
      <c r="AB249" t="s">
        <v>840</v>
      </c>
    </row>
    <row r="250" spans="22:28" x14ac:dyDescent="0.3">
      <c r="V250" s="7" t="s">
        <v>484</v>
      </c>
      <c r="W250" s="9">
        <v>6.1</v>
      </c>
      <c r="X250" s="19" t="s">
        <v>878</v>
      </c>
      <c r="Y250" t="s">
        <v>642</v>
      </c>
      <c r="Z250" t="s">
        <v>2190</v>
      </c>
      <c r="AA250" t="s">
        <v>6241</v>
      </c>
    </row>
    <row r="251" spans="22:28" x14ac:dyDescent="0.3">
      <c r="V251" s="6" t="s">
        <v>30</v>
      </c>
      <c r="W251" s="8">
        <v>6.5</v>
      </c>
      <c r="X251" s="18" t="s">
        <v>878</v>
      </c>
      <c r="Y251" t="s">
        <v>642</v>
      </c>
      <c r="Z251" t="s">
        <v>6241</v>
      </c>
    </row>
    <row r="252" spans="22:28" x14ac:dyDescent="0.3">
      <c r="V252" s="7" t="s">
        <v>684</v>
      </c>
      <c r="W252" s="9">
        <v>7.1</v>
      </c>
      <c r="X252" s="19" t="s">
        <v>878</v>
      </c>
      <c r="Y252" t="s">
        <v>2190</v>
      </c>
      <c r="Z252" t="s">
        <v>13467</v>
      </c>
      <c r="AA252" t="s">
        <v>5873</v>
      </c>
    </row>
    <row r="253" spans="22:28" x14ac:dyDescent="0.3">
      <c r="V253" s="6" t="s">
        <v>1007</v>
      </c>
      <c r="W253" s="8">
        <v>6.4</v>
      </c>
      <c r="X253" s="18" t="s">
        <v>14453</v>
      </c>
      <c r="Y253" t="s">
        <v>6241</v>
      </c>
    </row>
    <row r="254" spans="22:28" x14ac:dyDescent="0.3">
      <c r="V254" s="7" t="s">
        <v>1010</v>
      </c>
      <c r="W254" s="9">
        <v>6.5</v>
      </c>
      <c r="X254" s="19" t="s">
        <v>878</v>
      </c>
      <c r="Y254" t="s">
        <v>1099</v>
      </c>
      <c r="Z254" t="s">
        <v>14453</v>
      </c>
      <c r="AA254" t="s">
        <v>11576</v>
      </c>
      <c r="AB254" t="s">
        <v>6241</v>
      </c>
    </row>
    <row r="255" spans="22:28" x14ac:dyDescent="0.3">
      <c r="V255" s="6" t="s">
        <v>780</v>
      </c>
      <c r="W255" s="8">
        <v>6.3</v>
      </c>
      <c r="X255" s="18" t="s">
        <v>642</v>
      </c>
      <c r="Y255" t="s">
        <v>7329</v>
      </c>
      <c r="Z255" t="s">
        <v>6241</v>
      </c>
    </row>
    <row r="256" spans="22:28" x14ac:dyDescent="0.3">
      <c r="V256" s="7" t="s">
        <v>1017</v>
      </c>
      <c r="W256" s="9">
        <v>7.5</v>
      </c>
      <c r="X256" s="19" t="s">
        <v>7872</v>
      </c>
      <c r="Y256" t="s">
        <v>2190</v>
      </c>
    </row>
    <row r="257" spans="22:28" x14ac:dyDescent="0.3">
      <c r="V257" s="6" t="s">
        <v>532</v>
      </c>
      <c r="W257" s="8">
        <v>4.9000000000000004</v>
      </c>
      <c r="X257" s="18" t="s">
        <v>642</v>
      </c>
      <c r="Y257" t="s">
        <v>1099</v>
      </c>
      <c r="Z257" t="s">
        <v>10608</v>
      </c>
      <c r="AA257" t="s">
        <v>840</v>
      </c>
    </row>
    <row r="258" spans="22:28" x14ac:dyDescent="0.3">
      <c r="V258" s="7" t="s">
        <v>1025</v>
      </c>
      <c r="W258" s="9">
        <v>5.8</v>
      </c>
      <c r="X258" s="19" t="s">
        <v>878</v>
      </c>
      <c r="Y258" t="s">
        <v>1099</v>
      </c>
      <c r="Z258" t="s">
        <v>14453</v>
      </c>
      <c r="AA258" t="s">
        <v>7329</v>
      </c>
      <c r="AB258" t="s">
        <v>6241</v>
      </c>
    </row>
    <row r="259" spans="22:28" x14ac:dyDescent="0.3">
      <c r="V259" s="6" t="s">
        <v>1035</v>
      </c>
      <c r="W259" s="8">
        <v>6.2</v>
      </c>
      <c r="X259" s="18" t="s">
        <v>878</v>
      </c>
      <c r="Y259" t="s">
        <v>2190</v>
      </c>
      <c r="Z259" t="s">
        <v>840</v>
      </c>
      <c r="AA259" t="s">
        <v>5873</v>
      </c>
    </row>
    <row r="260" spans="22:28" x14ac:dyDescent="0.3">
      <c r="V260" s="7" t="s">
        <v>185</v>
      </c>
      <c r="W260" s="9">
        <v>5.5</v>
      </c>
      <c r="X260" s="19" t="s">
        <v>642</v>
      </c>
      <c r="Y260" t="s">
        <v>6869</v>
      </c>
      <c r="Z260" t="s">
        <v>1099</v>
      </c>
      <c r="AA260" t="s">
        <v>10608</v>
      </c>
      <c r="AB260" t="s">
        <v>840</v>
      </c>
    </row>
    <row r="261" spans="22:28" x14ac:dyDescent="0.3">
      <c r="V261" s="6" t="s">
        <v>1044</v>
      </c>
      <c r="W261" s="8">
        <v>5.4</v>
      </c>
      <c r="X261" s="18" t="s">
        <v>6869</v>
      </c>
      <c r="Y261" t="s">
        <v>1099</v>
      </c>
      <c r="Z261" t="s">
        <v>10608</v>
      </c>
      <c r="AA261" t="s">
        <v>7159</v>
      </c>
      <c r="AB261" t="s">
        <v>8819</v>
      </c>
    </row>
    <row r="262" spans="22:28" x14ac:dyDescent="0.3">
      <c r="V262" s="7" t="s">
        <v>1047</v>
      </c>
      <c r="W262" s="9">
        <v>5.8</v>
      </c>
      <c r="X262" s="19" t="s">
        <v>878</v>
      </c>
      <c r="Y262" t="s">
        <v>642</v>
      </c>
      <c r="Z262" t="s">
        <v>14451</v>
      </c>
      <c r="AA262" t="s">
        <v>7329</v>
      </c>
      <c r="AB262" t="s">
        <v>6241</v>
      </c>
    </row>
    <row r="263" spans="22:28" x14ac:dyDescent="0.3">
      <c r="V263" s="6" t="s">
        <v>1050</v>
      </c>
      <c r="W263" s="8">
        <v>7.1</v>
      </c>
      <c r="X263" s="18" t="s">
        <v>878</v>
      </c>
      <c r="Y263" t="s">
        <v>2190</v>
      </c>
      <c r="Z263" t="s">
        <v>7329</v>
      </c>
      <c r="AA263" t="s">
        <v>14452</v>
      </c>
    </row>
    <row r="264" spans="22:28" x14ac:dyDescent="0.3">
      <c r="V264" s="7" t="s">
        <v>185</v>
      </c>
      <c r="W264" s="9">
        <v>5.4</v>
      </c>
      <c r="X264" s="19" t="s">
        <v>642</v>
      </c>
      <c r="Y264" t="s">
        <v>6869</v>
      </c>
      <c r="Z264" t="s">
        <v>1099</v>
      </c>
      <c r="AA264" t="s">
        <v>10608</v>
      </c>
      <c r="AB264" t="s">
        <v>840</v>
      </c>
    </row>
    <row r="265" spans="22:28" x14ac:dyDescent="0.3">
      <c r="V265" s="6" t="s">
        <v>1058</v>
      </c>
      <c r="W265" s="8">
        <v>3.7</v>
      </c>
      <c r="X265" s="18" t="s">
        <v>878</v>
      </c>
      <c r="Y265" t="s">
        <v>14453</v>
      </c>
      <c r="Z265" t="s">
        <v>11576</v>
      </c>
      <c r="AA265" t="s">
        <v>6241</v>
      </c>
    </row>
    <row r="266" spans="22:28" x14ac:dyDescent="0.3">
      <c r="V266" s="7" t="s">
        <v>441</v>
      </c>
      <c r="W266" s="9">
        <v>6.7</v>
      </c>
      <c r="X266" s="19" t="s">
        <v>878</v>
      </c>
      <c r="Y266" t="s">
        <v>7329</v>
      </c>
    </row>
    <row r="267" spans="22:28" x14ac:dyDescent="0.3">
      <c r="V267" s="6" t="s">
        <v>30</v>
      </c>
      <c r="W267" s="8">
        <v>7.2</v>
      </c>
      <c r="X267" s="18" t="s">
        <v>878</v>
      </c>
      <c r="Y267" t="s">
        <v>642</v>
      </c>
      <c r="Z267" t="s">
        <v>6241</v>
      </c>
    </row>
    <row r="268" spans="22:28" x14ac:dyDescent="0.3">
      <c r="V268" s="7" t="s">
        <v>379</v>
      </c>
      <c r="W268" s="9">
        <v>8.8000000000000007</v>
      </c>
      <c r="X268" s="19" t="s">
        <v>878</v>
      </c>
      <c r="Y268" t="s">
        <v>642</v>
      </c>
      <c r="Z268" t="s">
        <v>2190</v>
      </c>
      <c r="AA268" t="s">
        <v>840</v>
      </c>
    </row>
    <row r="269" spans="22:28" x14ac:dyDescent="0.3">
      <c r="V269" s="6" t="s">
        <v>1072</v>
      </c>
      <c r="W269" s="8">
        <v>5.8</v>
      </c>
      <c r="X269" s="18" t="s">
        <v>878</v>
      </c>
      <c r="Y269" t="s">
        <v>642</v>
      </c>
      <c r="Z269" t="s">
        <v>1099</v>
      </c>
    </row>
    <row r="270" spans="22:28" x14ac:dyDescent="0.3">
      <c r="V270" s="7" t="s">
        <v>1076</v>
      </c>
      <c r="W270" s="9">
        <v>6.8</v>
      </c>
      <c r="X270" s="19" t="s">
        <v>7872</v>
      </c>
      <c r="Y270" t="s">
        <v>2190</v>
      </c>
      <c r="Z270" t="s">
        <v>14452</v>
      </c>
    </row>
    <row r="271" spans="22:28" x14ac:dyDescent="0.3">
      <c r="V271" s="6" t="s">
        <v>532</v>
      </c>
      <c r="W271" s="8">
        <v>3.8</v>
      </c>
      <c r="X271" s="18" t="s">
        <v>642</v>
      </c>
      <c r="Y271" t="s">
        <v>1099</v>
      </c>
      <c r="Z271" t="s">
        <v>10608</v>
      </c>
      <c r="AA271" t="s">
        <v>840</v>
      </c>
    </row>
    <row r="272" spans="22:28" x14ac:dyDescent="0.3">
      <c r="V272" s="7" t="s">
        <v>1082</v>
      </c>
      <c r="W272" s="9">
        <v>7.1</v>
      </c>
      <c r="X272" s="19" t="s">
        <v>878</v>
      </c>
      <c r="Y272" t="s">
        <v>14451</v>
      </c>
      <c r="Z272" t="s">
        <v>7329</v>
      </c>
      <c r="AA272" t="s">
        <v>6241</v>
      </c>
    </row>
    <row r="273" spans="22:28" x14ac:dyDescent="0.3">
      <c r="V273" s="6" t="s">
        <v>735</v>
      </c>
      <c r="W273" s="8">
        <v>7.2</v>
      </c>
      <c r="X273" s="18" t="s">
        <v>878</v>
      </c>
      <c r="Y273" t="s">
        <v>642</v>
      </c>
      <c r="Z273" t="s">
        <v>2190</v>
      </c>
      <c r="AA273" t="s">
        <v>13467</v>
      </c>
      <c r="AB273" t="s">
        <v>5873</v>
      </c>
    </row>
    <row r="274" spans="22:28" x14ac:dyDescent="0.3">
      <c r="V274" s="7" t="s">
        <v>532</v>
      </c>
      <c r="W274" s="9">
        <v>5.9</v>
      </c>
      <c r="X274" s="19" t="s">
        <v>642</v>
      </c>
      <c r="Y274" t="s">
        <v>1099</v>
      </c>
      <c r="Z274" t="s">
        <v>10608</v>
      </c>
      <c r="AA274" t="s">
        <v>840</v>
      </c>
    </row>
    <row r="275" spans="22:28" x14ac:dyDescent="0.3">
      <c r="V275" s="6" t="s">
        <v>1092</v>
      </c>
      <c r="W275" s="8">
        <v>7.1</v>
      </c>
      <c r="X275" s="18" t="s">
        <v>6869</v>
      </c>
      <c r="Y275" t="s">
        <v>10608</v>
      </c>
      <c r="Z275" t="s">
        <v>840</v>
      </c>
      <c r="AA275" t="s">
        <v>10187</v>
      </c>
      <c r="AB275" t="s">
        <v>11576</v>
      </c>
    </row>
    <row r="276" spans="22:28" x14ac:dyDescent="0.3">
      <c r="V276" s="7" t="s">
        <v>449</v>
      </c>
      <c r="W276" s="9">
        <v>8.1</v>
      </c>
      <c r="X276" s="19" t="s">
        <v>642</v>
      </c>
      <c r="Y276" t="s">
        <v>2190</v>
      </c>
      <c r="Z276" t="s">
        <v>7329</v>
      </c>
    </row>
    <row r="277" spans="22:28" x14ac:dyDescent="0.3">
      <c r="V277" s="6" t="s">
        <v>1099</v>
      </c>
      <c r="W277" s="8">
        <v>7.2</v>
      </c>
      <c r="X277" s="18" t="s">
        <v>1099</v>
      </c>
    </row>
    <row r="278" spans="22:28" x14ac:dyDescent="0.3">
      <c r="V278" s="7" t="s">
        <v>1102</v>
      </c>
      <c r="W278" s="9">
        <v>6.9</v>
      </c>
      <c r="X278" s="19" t="s">
        <v>878</v>
      </c>
      <c r="Y278" t="s">
        <v>642</v>
      </c>
      <c r="Z278" t="s">
        <v>11576</v>
      </c>
      <c r="AA278" t="s">
        <v>7329</v>
      </c>
      <c r="AB278" t="s">
        <v>6241</v>
      </c>
    </row>
    <row r="279" spans="22:28" x14ac:dyDescent="0.3">
      <c r="V279" s="6" t="s">
        <v>1106</v>
      </c>
      <c r="W279" s="8">
        <v>4.4000000000000004</v>
      </c>
      <c r="X279" s="18" t="s">
        <v>1099</v>
      </c>
      <c r="Y279" t="s">
        <v>11576</v>
      </c>
    </row>
    <row r="280" spans="22:28" x14ac:dyDescent="0.3">
      <c r="V280" s="7" t="s">
        <v>227</v>
      </c>
      <c r="W280" s="9">
        <v>6.5</v>
      </c>
      <c r="X280" s="19" t="s">
        <v>878</v>
      </c>
      <c r="Y280" t="s">
        <v>14453</v>
      </c>
      <c r="Z280" t="s">
        <v>6241</v>
      </c>
    </row>
    <row r="281" spans="22:28" x14ac:dyDescent="0.3">
      <c r="V281" s="6" t="s">
        <v>1114</v>
      </c>
      <c r="W281" s="8">
        <v>8.5</v>
      </c>
      <c r="X281" s="18" t="s">
        <v>878</v>
      </c>
      <c r="Y281" t="s">
        <v>2190</v>
      </c>
      <c r="Z281" t="s">
        <v>11576</v>
      </c>
    </row>
    <row r="282" spans="22:28" x14ac:dyDescent="0.3">
      <c r="V282" s="7" t="s">
        <v>1082</v>
      </c>
      <c r="W282" s="9">
        <v>7.7</v>
      </c>
      <c r="X282" s="19" t="s">
        <v>878</v>
      </c>
      <c r="Y282" t="s">
        <v>14451</v>
      </c>
      <c r="Z282" t="s">
        <v>7329</v>
      </c>
      <c r="AA282" t="s">
        <v>6241</v>
      </c>
    </row>
    <row r="283" spans="22:28" x14ac:dyDescent="0.3">
      <c r="V283" s="6" t="s">
        <v>71</v>
      </c>
      <c r="W283" s="8">
        <v>7.4</v>
      </c>
      <c r="X283" s="18" t="s">
        <v>642</v>
      </c>
      <c r="Y283" t="s">
        <v>10608</v>
      </c>
      <c r="Z283" t="s">
        <v>840</v>
      </c>
      <c r="AA283" t="s">
        <v>14451</v>
      </c>
    </row>
    <row r="284" spans="22:28" x14ac:dyDescent="0.3">
      <c r="V284" s="7" t="s">
        <v>30</v>
      </c>
      <c r="W284" s="9">
        <v>8</v>
      </c>
      <c r="X284" s="19" t="s">
        <v>878</v>
      </c>
      <c r="Y284" t="s">
        <v>642</v>
      </c>
      <c r="Z284" t="s">
        <v>6241</v>
      </c>
    </row>
    <row r="285" spans="22:28" x14ac:dyDescent="0.3">
      <c r="V285" s="6" t="s">
        <v>155</v>
      </c>
      <c r="W285" s="8">
        <v>5.7</v>
      </c>
      <c r="X285" s="18" t="s">
        <v>878</v>
      </c>
      <c r="Y285" t="s">
        <v>642</v>
      </c>
      <c r="Z285" t="s">
        <v>7329</v>
      </c>
      <c r="AA285" t="s">
        <v>6241</v>
      </c>
    </row>
    <row r="286" spans="22:28" x14ac:dyDescent="0.3">
      <c r="V286" s="7" t="s">
        <v>441</v>
      </c>
      <c r="W286" s="9">
        <v>8.5</v>
      </c>
      <c r="X286" s="19" t="s">
        <v>878</v>
      </c>
      <c r="Y286" t="s">
        <v>7329</v>
      </c>
    </row>
    <row r="287" spans="22:28" x14ac:dyDescent="0.3">
      <c r="V287" s="6" t="s">
        <v>1130</v>
      </c>
      <c r="W287" s="8">
        <v>7</v>
      </c>
      <c r="X287" s="18" t="s">
        <v>7872</v>
      </c>
      <c r="Y287" t="s">
        <v>14453</v>
      </c>
      <c r="Z287" t="s">
        <v>2190</v>
      </c>
      <c r="AA287" t="s">
        <v>13467</v>
      </c>
      <c r="AB287" t="s">
        <v>11576</v>
      </c>
    </row>
    <row r="288" spans="22:28" x14ac:dyDescent="0.3">
      <c r="V288" s="7" t="s">
        <v>1133</v>
      </c>
      <c r="W288" s="9">
        <v>7.8</v>
      </c>
      <c r="X288" s="19" t="s">
        <v>7872</v>
      </c>
      <c r="Y288" t="s">
        <v>14453</v>
      </c>
      <c r="Z288" t="s">
        <v>2190</v>
      </c>
    </row>
    <row r="289" spans="22:28" x14ac:dyDescent="0.3">
      <c r="V289" s="6" t="s">
        <v>1138</v>
      </c>
      <c r="W289" s="8">
        <v>7.2</v>
      </c>
      <c r="X289" s="18" t="s">
        <v>878</v>
      </c>
      <c r="Y289" t="s">
        <v>1099</v>
      </c>
      <c r="Z289" t="s">
        <v>6241</v>
      </c>
    </row>
    <row r="290" spans="22:28" x14ac:dyDescent="0.3">
      <c r="V290" s="7" t="s">
        <v>227</v>
      </c>
      <c r="W290" s="9">
        <v>6.4</v>
      </c>
      <c r="X290" s="19" t="s">
        <v>878</v>
      </c>
      <c r="Y290" t="s">
        <v>14453</v>
      </c>
      <c r="Z290" t="s">
        <v>6241</v>
      </c>
    </row>
    <row r="291" spans="22:28" x14ac:dyDescent="0.3">
      <c r="V291" s="6" t="s">
        <v>1106</v>
      </c>
      <c r="W291" s="8">
        <v>5.5</v>
      </c>
      <c r="X291" s="18" t="s">
        <v>1099</v>
      </c>
      <c r="Y291" t="s">
        <v>11576</v>
      </c>
    </row>
    <row r="292" spans="22:28" x14ac:dyDescent="0.3">
      <c r="V292" s="7" t="s">
        <v>1151</v>
      </c>
      <c r="W292" s="9">
        <v>6.7</v>
      </c>
      <c r="X292" s="19" t="s">
        <v>878</v>
      </c>
      <c r="Y292" t="s">
        <v>1099</v>
      </c>
      <c r="Z292" t="s">
        <v>14453</v>
      </c>
    </row>
    <row r="293" spans="22:28" x14ac:dyDescent="0.3">
      <c r="V293" s="6" t="s">
        <v>1155</v>
      </c>
      <c r="W293" s="8">
        <v>6.1</v>
      </c>
      <c r="X293" s="18" t="s">
        <v>878</v>
      </c>
      <c r="Y293" t="s">
        <v>2190</v>
      </c>
      <c r="Z293" t="s">
        <v>14451</v>
      </c>
      <c r="AA293" t="s">
        <v>6241</v>
      </c>
    </row>
    <row r="294" spans="22:28" x14ac:dyDescent="0.3">
      <c r="V294" s="7" t="s">
        <v>1160</v>
      </c>
      <c r="W294" s="9">
        <v>8.5</v>
      </c>
      <c r="X294" s="19" t="s">
        <v>2190</v>
      </c>
      <c r="Y294" t="s">
        <v>8819</v>
      </c>
    </row>
    <row r="295" spans="22:28" x14ac:dyDescent="0.3">
      <c r="V295" s="6" t="s">
        <v>1164</v>
      </c>
      <c r="W295" s="8">
        <v>6.9</v>
      </c>
      <c r="X295" s="18" t="s">
        <v>6869</v>
      </c>
      <c r="Y295" t="s">
        <v>2190</v>
      </c>
      <c r="Z295" t="s">
        <v>10608</v>
      </c>
      <c r="AA295" t="s">
        <v>10187</v>
      </c>
      <c r="AB295" t="s">
        <v>11576</v>
      </c>
    </row>
    <row r="296" spans="22:28" x14ac:dyDescent="0.3">
      <c r="V296" s="7" t="s">
        <v>185</v>
      </c>
      <c r="W296" s="9">
        <v>7.3</v>
      </c>
      <c r="X296" s="19" t="s">
        <v>642</v>
      </c>
      <c r="Y296" t="s">
        <v>6869</v>
      </c>
      <c r="Z296" t="s">
        <v>1099</v>
      </c>
      <c r="AA296" t="s">
        <v>10608</v>
      </c>
      <c r="AB296" t="s">
        <v>840</v>
      </c>
    </row>
    <row r="297" spans="22:28" x14ac:dyDescent="0.3">
      <c r="V297" s="6" t="s">
        <v>30</v>
      </c>
      <c r="W297" s="8">
        <v>6.7</v>
      </c>
      <c r="X297" s="18" t="s">
        <v>878</v>
      </c>
      <c r="Y297" t="s">
        <v>642</v>
      </c>
      <c r="Z297" t="s">
        <v>6241</v>
      </c>
    </row>
    <row r="298" spans="22:28" x14ac:dyDescent="0.3">
      <c r="V298" s="7" t="s">
        <v>1176</v>
      </c>
      <c r="W298" s="9">
        <v>6.9</v>
      </c>
      <c r="X298" s="19" t="s">
        <v>878</v>
      </c>
      <c r="Y298" t="s">
        <v>642</v>
      </c>
      <c r="Z298" t="s">
        <v>1099</v>
      </c>
      <c r="AA298" t="s">
        <v>10608</v>
      </c>
      <c r="AB298" t="s">
        <v>14451</v>
      </c>
    </row>
    <row r="299" spans="22:28" x14ac:dyDescent="0.3">
      <c r="V299" s="6" t="s">
        <v>100</v>
      </c>
      <c r="W299" s="8">
        <v>5.0999999999999996</v>
      </c>
      <c r="X299" s="18" t="s">
        <v>878</v>
      </c>
      <c r="Y299" t="s">
        <v>642</v>
      </c>
      <c r="Z299" t="s">
        <v>10608</v>
      </c>
      <c r="AA299" t="s">
        <v>840</v>
      </c>
    </row>
    <row r="300" spans="22:28" x14ac:dyDescent="0.3">
      <c r="V300" s="7" t="s">
        <v>373</v>
      </c>
      <c r="W300" s="9">
        <v>6.8</v>
      </c>
      <c r="X300" s="19" t="s">
        <v>642</v>
      </c>
      <c r="Y300" t="s">
        <v>2190</v>
      </c>
      <c r="Z300" t="s">
        <v>10608</v>
      </c>
      <c r="AA300" t="s">
        <v>840</v>
      </c>
    </row>
    <row r="301" spans="22:28" x14ac:dyDescent="0.3">
      <c r="V301" s="6" t="s">
        <v>428</v>
      </c>
      <c r="W301" s="8">
        <v>6.7</v>
      </c>
      <c r="X301" s="18" t="s">
        <v>642</v>
      </c>
      <c r="Y301" t="s">
        <v>6869</v>
      </c>
      <c r="Z301" t="s">
        <v>10608</v>
      </c>
      <c r="AA301" t="s">
        <v>840</v>
      </c>
    </row>
    <row r="302" spans="22:28" x14ac:dyDescent="0.3">
      <c r="V302" s="7" t="s">
        <v>1193</v>
      </c>
      <c r="W302" s="9">
        <v>6</v>
      </c>
      <c r="X302" s="19" t="s">
        <v>878</v>
      </c>
      <c r="Y302" t="s">
        <v>11576</v>
      </c>
      <c r="Z302" t="s">
        <v>6241</v>
      </c>
    </row>
    <row r="303" spans="22:28" x14ac:dyDescent="0.3">
      <c r="V303" s="6" t="s">
        <v>1198</v>
      </c>
      <c r="W303" s="8">
        <v>5.7</v>
      </c>
      <c r="X303" s="18" t="s">
        <v>878</v>
      </c>
      <c r="Y303" t="s">
        <v>840</v>
      </c>
      <c r="Z303" t="s">
        <v>3960</v>
      </c>
      <c r="AA303" t="s">
        <v>14451</v>
      </c>
    </row>
    <row r="304" spans="22:28" x14ac:dyDescent="0.3">
      <c r="V304" s="7" t="s">
        <v>1201</v>
      </c>
      <c r="W304" s="9">
        <v>8</v>
      </c>
      <c r="X304" s="19" t="s">
        <v>642</v>
      </c>
      <c r="Y304" t="s">
        <v>2190</v>
      </c>
      <c r="Z304" t="s">
        <v>6241</v>
      </c>
    </row>
    <row r="305" spans="22:29" x14ac:dyDescent="0.3">
      <c r="V305" s="6" t="s">
        <v>1204</v>
      </c>
      <c r="W305" s="8">
        <v>8.1999999999999993</v>
      </c>
      <c r="X305" s="18" t="s">
        <v>7872</v>
      </c>
      <c r="Y305" t="s">
        <v>1099</v>
      </c>
      <c r="Z305" t="s">
        <v>14453</v>
      </c>
      <c r="AA305" t="s">
        <v>2190</v>
      </c>
    </row>
    <row r="306" spans="22:29" x14ac:dyDescent="0.3">
      <c r="V306" s="7" t="s">
        <v>24</v>
      </c>
      <c r="W306" s="9">
        <v>5.4</v>
      </c>
      <c r="X306" s="19" t="s">
        <v>878</v>
      </c>
      <c r="Y306" t="s">
        <v>642</v>
      </c>
      <c r="Z306" t="s">
        <v>840</v>
      </c>
    </row>
    <row r="307" spans="22:29" x14ac:dyDescent="0.3">
      <c r="V307" s="6" t="s">
        <v>1210</v>
      </c>
      <c r="W307" s="8">
        <v>7.2</v>
      </c>
      <c r="X307" s="18" t="s">
        <v>878</v>
      </c>
      <c r="Y307" t="s">
        <v>7329</v>
      </c>
      <c r="Z307" t="s">
        <v>5873</v>
      </c>
    </row>
    <row r="308" spans="22:29" x14ac:dyDescent="0.3">
      <c r="V308" s="7" t="s">
        <v>1216</v>
      </c>
      <c r="W308" s="9">
        <v>7.5</v>
      </c>
      <c r="X308" s="19" t="s">
        <v>2190</v>
      </c>
      <c r="Y308" t="s">
        <v>7329</v>
      </c>
    </row>
    <row r="309" spans="22:29" x14ac:dyDescent="0.3">
      <c r="V309" s="6" t="s">
        <v>1218</v>
      </c>
      <c r="W309" s="8">
        <v>7</v>
      </c>
      <c r="X309" s="18" t="s">
        <v>878</v>
      </c>
      <c r="Y309" t="s">
        <v>642</v>
      </c>
      <c r="Z309" t="s">
        <v>6869</v>
      </c>
      <c r="AA309" t="s">
        <v>10608</v>
      </c>
      <c r="AB309" t="s">
        <v>840</v>
      </c>
    </row>
    <row r="310" spans="22:29" x14ac:dyDescent="0.3">
      <c r="V310" s="7" t="s">
        <v>1223</v>
      </c>
      <c r="W310" s="9">
        <v>3.3</v>
      </c>
      <c r="X310" s="19" t="s">
        <v>878</v>
      </c>
      <c r="Y310" t="s">
        <v>14453</v>
      </c>
      <c r="Z310" t="s">
        <v>840</v>
      </c>
      <c r="AA310" t="s">
        <v>11576</v>
      </c>
      <c r="AB310" t="s">
        <v>6241</v>
      </c>
    </row>
    <row r="311" spans="22:29" x14ac:dyDescent="0.3">
      <c r="V311" s="6" t="s">
        <v>87</v>
      </c>
      <c r="W311" s="8">
        <v>6</v>
      </c>
      <c r="X311" s="18" t="s">
        <v>878</v>
      </c>
      <c r="Y311" t="s">
        <v>642</v>
      </c>
    </row>
    <row r="312" spans="22:29" x14ac:dyDescent="0.3">
      <c r="V312" s="7" t="s">
        <v>283</v>
      </c>
      <c r="W312" s="9">
        <v>7.1</v>
      </c>
      <c r="X312" s="19" t="s">
        <v>642</v>
      </c>
      <c r="Y312" t="s">
        <v>6869</v>
      </c>
      <c r="Z312" t="s">
        <v>10608</v>
      </c>
      <c r="AA312" t="s">
        <v>7329</v>
      </c>
    </row>
    <row r="313" spans="22:29" x14ac:dyDescent="0.3">
      <c r="V313" s="6" t="s">
        <v>1232</v>
      </c>
      <c r="W313" s="8">
        <v>5.4</v>
      </c>
      <c r="X313" s="18" t="s">
        <v>642</v>
      </c>
      <c r="Y313" t="s">
        <v>1099</v>
      </c>
      <c r="Z313" t="s">
        <v>7329</v>
      </c>
    </row>
    <row r="314" spans="22:29" x14ac:dyDescent="0.3">
      <c r="V314" s="7" t="s">
        <v>30</v>
      </c>
      <c r="W314" s="9">
        <v>6.1</v>
      </c>
      <c r="X314" s="19" t="s">
        <v>878</v>
      </c>
      <c r="Y314" t="s">
        <v>642</v>
      </c>
      <c r="Z314" t="s">
        <v>6241</v>
      </c>
    </row>
    <row r="315" spans="22:29" x14ac:dyDescent="0.3">
      <c r="V315" s="6" t="s">
        <v>1238</v>
      </c>
      <c r="W315" s="8">
        <v>5.3</v>
      </c>
      <c r="X315" s="18" t="s">
        <v>878</v>
      </c>
      <c r="Y315" t="s">
        <v>14453</v>
      </c>
      <c r="Z315" t="s">
        <v>14452</v>
      </c>
      <c r="AA315" t="s">
        <v>6241</v>
      </c>
    </row>
    <row r="316" spans="22:29" x14ac:dyDescent="0.3">
      <c r="V316" s="7" t="s">
        <v>350</v>
      </c>
      <c r="W316" s="9">
        <v>2.2000000000000002</v>
      </c>
      <c r="X316" s="19" t="s">
        <v>1099</v>
      </c>
      <c r="Y316" t="s">
        <v>10608</v>
      </c>
      <c r="Z316" t="s">
        <v>840</v>
      </c>
    </row>
    <row r="317" spans="22:29" x14ac:dyDescent="0.3">
      <c r="V317" s="6" t="s">
        <v>1246</v>
      </c>
      <c r="W317" s="8">
        <v>7</v>
      </c>
      <c r="X317" s="18" t="s">
        <v>878</v>
      </c>
      <c r="Y317" t="s">
        <v>642</v>
      </c>
      <c r="Z317" t="s">
        <v>7872</v>
      </c>
      <c r="AA317" t="s">
        <v>2190</v>
      </c>
      <c r="AB317" t="s">
        <v>13467</v>
      </c>
      <c r="AC317" t="s">
        <v>6241</v>
      </c>
    </row>
    <row r="318" spans="22:29" x14ac:dyDescent="0.3">
      <c r="V318" s="7" t="s">
        <v>1251</v>
      </c>
      <c r="W318" s="9">
        <v>3.8</v>
      </c>
      <c r="X318" s="19" t="s">
        <v>878</v>
      </c>
      <c r="Y318" t="s">
        <v>1099</v>
      </c>
      <c r="Z318" t="s">
        <v>7329</v>
      </c>
    </row>
    <row r="319" spans="22:29" x14ac:dyDescent="0.3">
      <c r="V319" s="6" t="s">
        <v>1255</v>
      </c>
      <c r="W319" s="8">
        <v>6.9</v>
      </c>
      <c r="X319" s="18" t="s">
        <v>878</v>
      </c>
      <c r="Y319" t="s">
        <v>2190</v>
      </c>
      <c r="Z319" t="s">
        <v>6241</v>
      </c>
      <c r="AA319" t="s">
        <v>5873</v>
      </c>
    </row>
    <row r="320" spans="22:29" x14ac:dyDescent="0.3">
      <c r="V320" s="7" t="s">
        <v>320</v>
      </c>
      <c r="W320" s="9">
        <v>7.2</v>
      </c>
      <c r="X320" s="19" t="s">
        <v>642</v>
      </c>
      <c r="Y320" t="s">
        <v>6869</v>
      </c>
      <c r="Z320" t="s">
        <v>1099</v>
      </c>
      <c r="AA320" t="s">
        <v>10608</v>
      </c>
    </row>
    <row r="321" spans="22:28" x14ac:dyDescent="0.3">
      <c r="V321" s="6" t="s">
        <v>1265</v>
      </c>
      <c r="W321" s="8">
        <v>7.3</v>
      </c>
      <c r="X321" s="18" t="s">
        <v>2190</v>
      </c>
      <c r="Y321" t="s">
        <v>14451</v>
      </c>
      <c r="Z321" t="s">
        <v>6241</v>
      </c>
    </row>
    <row r="322" spans="22:28" x14ac:dyDescent="0.3">
      <c r="V322" s="7" t="s">
        <v>1269</v>
      </c>
      <c r="W322" s="9">
        <v>6.3</v>
      </c>
      <c r="X322" s="19" t="s">
        <v>878</v>
      </c>
      <c r="Y322" t="s">
        <v>642</v>
      </c>
      <c r="Z322" t="s">
        <v>840</v>
      </c>
      <c r="AA322" t="s">
        <v>6241</v>
      </c>
    </row>
    <row r="323" spans="22:28" x14ac:dyDescent="0.3">
      <c r="V323" s="6" t="s">
        <v>1272</v>
      </c>
      <c r="W323" s="8">
        <v>7.5</v>
      </c>
      <c r="X323" s="18" t="s">
        <v>14453</v>
      </c>
      <c r="Y323" t="s">
        <v>2190</v>
      </c>
    </row>
    <row r="324" spans="22:28" x14ac:dyDescent="0.3">
      <c r="V324" s="7" t="s">
        <v>1276</v>
      </c>
      <c r="W324" s="9">
        <v>7.6</v>
      </c>
      <c r="X324" s="19" t="s">
        <v>2190</v>
      </c>
      <c r="Y324" t="s">
        <v>13467</v>
      </c>
      <c r="Z324" t="s">
        <v>11576</v>
      </c>
      <c r="AA324" t="s">
        <v>5873</v>
      </c>
    </row>
    <row r="325" spans="22:28" x14ac:dyDescent="0.3">
      <c r="V325" s="6" t="s">
        <v>1282</v>
      </c>
      <c r="W325" s="8">
        <v>6.8</v>
      </c>
      <c r="X325" s="18" t="s">
        <v>6869</v>
      </c>
      <c r="Y325" t="s">
        <v>1099</v>
      </c>
      <c r="Z325" t="s">
        <v>10608</v>
      </c>
      <c r="AA325" t="s">
        <v>14452</v>
      </c>
    </row>
    <row r="326" spans="22:28" x14ac:dyDescent="0.3">
      <c r="V326" s="7" t="s">
        <v>1286</v>
      </c>
      <c r="W326" s="9">
        <v>5.2</v>
      </c>
      <c r="X326" s="19" t="s">
        <v>1099</v>
      </c>
      <c r="Y326" t="s">
        <v>7329</v>
      </c>
      <c r="Z326" t="s">
        <v>6241</v>
      </c>
    </row>
    <row r="327" spans="22:28" x14ac:dyDescent="0.3">
      <c r="V327" s="6" t="s">
        <v>1290</v>
      </c>
      <c r="W327" s="8">
        <v>7.7</v>
      </c>
      <c r="X327" s="18" t="s">
        <v>2190</v>
      </c>
      <c r="Y327" t="s">
        <v>13467</v>
      </c>
      <c r="Z327" t="s">
        <v>5873</v>
      </c>
    </row>
    <row r="328" spans="22:28" x14ac:dyDescent="0.3">
      <c r="V328" s="7" t="s">
        <v>1099</v>
      </c>
      <c r="W328" s="9">
        <v>6.2</v>
      </c>
      <c r="X328" s="19" t="s">
        <v>1099</v>
      </c>
    </row>
    <row r="329" spans="22:28" x14ac:dyDescent="0.3">
      <c r="V329" s="6" t="s">
        <v>48</v>
      </c>
      <c r="W329" s="8">
        <v>7.7</v>
      </c>
      <c r="X329" s="18" t="s">
        <v>878</v>
      </c>
      <c r="Y329" t="s">
        <v>642</v>
      </c>
      <c r="Z329" t="s">
        <v>7329</v>
      </c>
    </row>
    <row r="330" spans="22:28" x14ac:dyDescent="0.3">
      <c r="V330" s="7" t="s">
        <v>936</v>
      </c>
      <c r="W330" s="9">
        <v>4.3</v>
      </c>
      <c r="X330" s="19" t="s">
        <v>1099</v>
      </c>
      <c r="Y330" t="s">
        <v>2190</v>
      </c>
      <c r="Z330" t="s">
        <v>11576</v>
      </c>
    </row>
    <row r="331" spans="22:28" x14ac:dyDescent="0.3">
      <c r="V331" s="6" t="s">
        <v>1306</v>
      </c>
      <c r="W331" s="8">
        <v>6.9</v>
      </c>
      <c r="X331" s="18" t="s">
        <v>642</v>
      </c>
      <c r="Y331" t="s">
        <v>6869</v>
      </c>
      <c r="Z331" t="s">
        <v>1099</v>
      </c>
      <c r="AA331" t="s">
        <v>10608</v>
      </c>
      <c r="AB331" t="s">
        <v>11576</v>
      </c>
    </row>
    <row r="332" spans="22:28" x14ac:dyDescent="0.3">
      <c r="V332" s="7" t="s">
        <v>320</v>
      </c>
      <c r="W332" s="9">
        <v>6.6</v>
      </c>
      <c r="X332" s="19" t="s">
        <v>642</v>
      </c>
      <c r="Y332" t="s">
        <v>6869</v>
      </c>
      <c r="Z332" t="s">
        <v>1099</v>
      </c>
      <c r="AA332" t="s">
        <v>10608</v>
      </c>
    </row>
    <row r="333" spans="22:28" x14ac:dyDescent="0.3">
      <c r="V333" s="6" t="s">
        <v>1313</v>
      </c>
      <c r="W333" s="8">
        <v>7</v>
      </c>
      <c r="X333" s="18" t="s">
        <v>2190</v>
      </c>
      <c r="Y333" t="s">
        <v>10608</v>
      </c>
      <c r="Z333" t="s">
        <v>840</v>
      </c>
      <c r="AA333" t="s">
        <v>11576</v>
      </c>
    </row>
    <row r="334" spans="22:28" x14ac:dyDescent="0.3">
      <c r="V334" s="7" t="s">
        <v>1316</v>
      </c>
      <c r="W334" s="9">
        <v>6.7</v>
      </c>
      <c r="X334" s="19" t="s">
        <v>2190</v>
      </c>
      <c r="Y334" t="s">
        <v>840</v>
      </c>
      <c r="Z334" t="s">
        <v>6241</v>
      </c>
    </row>
    <row r="335" spans="22:28" x14ac:dyDescent="0.3">
      <c r="V335" s="6" t="s">
        <v>320</v>
      </c>
      <c r="W335" s="8">
        <v>8.1999999999999993</v>
      </c>
      <c r="X335" s="18" t="s">
        <v>642</v>
      </c>
      <c r="Y335" t="s">
        <v>6869</v>
      </c>
      <c r="Z335" t="s">
        <v>1099</v>
      </c>
      <c r="AA335" t="s">
        <v>10608</v>
      </c>
    </row>
    <row r="336" spans="22:28" x14ac:dyDescent="0.3">
      <c r="V336" s="7" t="s">
        <v>379</v>
      </c>
      <c r="W336" s="9">
        <v>8.9</v>
      </c>
      <c r="X336" s="19" t="s">
        <v>878</v>
      </c>
      <c r="Y336" t="s">
        <v>642</v>
      </c>
      <c r="Z336" t="s">
        <v>2190</v>
      </c>
      <c r="AA336" t="s">
        <v>840</v>
      </c>
    </row>
    <row r="337" spans="22:28" x14ac:dyDescent="0.3">
      <c r="V337" s="6" t="s">
        <v>379</v>
      </c>
      <c r="W337" s="8">
        <v>8.6999999999999993</v>
      </c>
      <c r="X337" s="18" t="s">
        <v>878</v>
      </c>
      <c r="Y337" t="s">
        <v>642</v>
      </c>
      <c r="Z337" t="s">
        <v>2190</v>
      </c>
      <c r="AA337" t="s">
        <v>840</v>
      </c>
    </row>
    <row r="338" spans="22:28" x14ac:dyDescent="0.3">
      <c r="V338" s="7" t="s">
        <v>24</v>
      </c>
      <c r="W338" s="9">
        <v>5.5</v>
      </c>
      <c r="X338" s="19" t="s">
        <v>878</v>
      </c>
      <c r="Y338" t="s">
        <v>642</v>
      </c>
      <c r="Z338" t="s">
        <v>840</v>
      </c>
    </row>
    <row r="339" spans="22:28" x14ac:dyDescent="0.3">
      <c r="V339" s="6" t="s">
        <v>1269</v>
      </c>
      <c r="W339" s="8">
        <v>5.7</v>
      </c>
      <c r="X339" s="18" t="s">
        <v>878</v>
      </c>
      <c r="Y339" t="s">
        <v>642</v>
      </c>
      <c r="Z339" t="s">
        <v>840</v>
      </c>
      <c r="AA339" t="s">
        <v>6241</v>
      </c>
    </row>
    <row r="340" spans="22:28" x14ac:dyDescent="0.3">
      <c r="V340" s="7" t="s">
        <v>1330</v>
      </c>
      <c r="W340" s="9">
        <v>6.3</v>
      </c>
      <c r="X340" s="19" t="s">
        <v>2190</v>
      </c>
      <c r="Y340" t="s">
        <v>14451</v>
      </c>
      <c r="Z340" t="s">
        <v>11576</v>
      </c>
      <c r="AA340" t="s">
        <v>7329</v>
      </c>
      <c r="AB340" t="s">
        <v>6241</v>
      </c>
    </row>
    <row r="341" spans="22:28" x14ac:dyDescent="0.3">
      <c r="V341" s="6" t="s">
        <v>155</v>
      </c>
      <c r="W341" s="8">
        <v>5.9</v>
      </c>
      <c r="X341" s="18" t="s">
        <v>878</v>
      </c>
      <c r="Y341" t="s">
        <v>642</v>
      </c>
      <c r="Z341" t="s">
        <v>7329</v>
      </c>
      <c r="AA341" t="s">
        <v>6241</v>
      </c>
    </row>
    <row r="342" spans="22:28" x14ac:dyDescent="0.3">
      <c r="V342" s="7" t="s">
        <v>919</v>
      </c>
      <c r="W342" s="9">
        <v>7.6</v>
      </c>
      <c r="X342" s="19" t="s">
        <v>878</v>
      </c>
      <c r="Y342" t="s">
        <v>2190</v>
      </c>
      <c r="Z342" t="s">
        <v>7329</v>
      </c>
      <c r="AA342" t="s">
        <v>6241</v>
      </c>
    </row>
    <row r="343" spans="22:28" x14ac:dyDescent="0.3">
      <c r="V343" s="6" t="s">
        <v>136</v>
      </c>
      <c r="W343" s="8">
        <v>6.6</v>
      </c>
      <c r="X343" s="18" t="s">
        <v>642</v>
      </c>
      <c r="Y343" t="s">
        <v>10608</v>
      </c>
      <c r="Z343" t="s">
        <v>840</v>
      </c>
    </row>
    <row r="344" spans="22:28" x14ac:dyDescent="0.3">
      <c r="V344" s="7" t="s">
        <v>37</v>
      </c>
      <c r="W344" s="9">
        <v>5.3</v>
      </c>
      <c r="X344" s="19" t="s">
        <v>878</v>
      </c>
      <c r="Y344" t="s">
        <v>6241</v>
      </c>
    </row>
    <row r="345" spans="22:28" x14ac:dyDescent="0.3">
      <c r="V345" s="6" t="s">
        <v>1348</v>
      </c>
      <c r="W345" s="8">
        <v>6</v>
      </c>
      <c r="X345" s="18" t="s">
        <v>2190</v>
      </c>
      <c r="Y345" t="s">
        <v>13467</v>
      </c>
      <c r="Z345" t="s">
        <v>5873</v>
      </c>
      <c r="AA345" t="s">
        <v>8819</v>
      </c>
    </row>
    <row r="346" spans="22:28" x14ac:dyDescent="0.3">
      <c r="V346" s="7" t="s">
        <v>1351</v>
      </c>
      <c r="W346" s="9">
        <v>8</v>
      </c>
      <c r="X346" s="19" t="s">
        <v>878</v>
      </c>
      <c r="Y346" t="s">
        <v>642</v>
      </c>
      <c r="Z346" t="s">
        <v>6869</v>
      </c>
      <c r="AA346" t="s">
        <v>10608</v>
      </c>
    </row>
    <row r="347" spans="22:28" x14ac:dyDescent="0.3">
      <c r="V347" s="6" t="s">
        <v>1072</v>
      </c>
      <c r="W347" s="8">
        <v>5.6</v>
      </c>
      <c r="X347" s="18" t="s">
        <v>878</v>
      </c>
      <c r="Y347" t="s">
        <v>642</v>
      </c>
      <c r="Z347" t="s">
        <v>1099</v>
      </c>
    </row>
    <row r="348" spans="22:28" x14ac:dyDescent="0.3">
      <c r="V348" s="7" t="s">
        <v>136</v>
      </c>
      <c r="W348" s="9">
        <v>5.9</v>
      </c>
      <c r="X348" s="19" t="s">
        <v>642</v>
      </c>
      <c r="Y348" t="s">
        <v>10608</v>
      </c>
      <c r="Z348" t="s">
        <v>840</v>
      </c>
    </row>
    <row r="349" spans="22:28" x14ac:dyDescent="0.3">
      <c r="V349" s="6" t="s">
        <v>1360</v>
      </c>
      <c r="W349" s="8">
        <v>7.3</v>
      </c>
      <c r="X349" s="18" t="s">
        <v>642</v>
      </c>
      <c r="Y349" t="s">
        <v>1099</v>
      </c>
      <c r="Z349" t="s">
        <v>10608</v>
      </c>
      <c r="AA349" t="s">
        <v>14451</v>
      </c>
      <c r="AB349" t="s">
        <v>7329</v>
      </c>
    </row>
    <row r="350" spans="22:28" x14ac:dyDescent="0.3">
      <c r="V350" s="7" t="s">
        <v>185</v>
      </c>
      <c r="W350" s="9">
        <v>7.9</v>
      </c>
      <c r="X350" s="19" t="s">
        <v>642</v>
      </c>
      <c r="Y350" t="s">
        <v>6869</v>
      </c>
      <c r="Z350" t="s">
        <v>1099</v>
      </c>
      <c r="AA350" t="s">
        <v>10608</v>
      </c>
      <c r="AB350" t="s">
        <v>840</v>
      </c>
    </row>
    <row r="351" spans="22:28" x14ac:dyDescent="0.3">
      <c r="V351" s="6" t="s">
        <v>37</v>
      </c>
      <c r="W351" s="8">
        <v>6.8</v>
      </c>
      <c r="X351" s="18" t="s">
        <v>878</v>
      </c>
      <c r="Y351" t="s">
        <v>6241</v>
      </c>
    </row>
    <row r="352" spans="22:28" x14ac:dyDescent="0.3">
      <c r="V352" s="7" t="s">
        <v>287</v>
      </c>
      <c r="W352" s="9">
        <v>6.6</v>
      </c>
      <c r="X352" s="19" t="s">
        <v>878</v>
      </c>
      <c r="Y352" t="s">
        <v>1099</v>
      </c>
      <c r="Z352" t="s">
        <v>14453</v>
      </c>
      <c r="AA352" t="s">
        <v>6241</v>
      </c>
    </row>
    <row r="353" spans="22:29" x14ac:dyDescent="0.3">
      <c r="V353" s="6" t="s">
        <v>1371</v>
      </c>
      <c r="W353" s="8">
        <v>6.6</v>
      </c>
      <c r="X353" s="18" t="s">
        <v>2190</v>
      </c>
      <c r="Y353" t="s">
        <v>840</v>
      </c>
      <c r="Z353" t="s">
        <v>3960</v>
      </c>
      <c r="AA353" t="s">
        <v>14451</v>
      </c>
      <c r="AB353" t="s">
        <v>6241</v>
      </c>
    </row>
    <row r="354" spans="22:29" x14ac:dyDescent="0.3">
      <c r="V354" s="7" t="s">
        <v>1375</v>
      </c>
      <c r="W354" s="9">
        <v>7</v>
      </c>
      <c r="X354" s="19" t="s">
        <v>6869</v>
      </c>
      <c r="Y354" t="s">
        <v>1099</v>
      </c>
      <c r="Z354" t="s">
        <v>10608</v>
      </c>
      <c r="AA354" t="s">
        <v>7329</v>
      </c>
    </row>
    <row r="355" spans="22:29" x14ac:dyDescent="0.3">
      <c r="V355" s="6" t="s">
        <v>542</v>
      </c>
      <c r="W355" s="8">
        <v>7</v>
      </c>
      <c r="X355" s="18" t="s">
        <v>878</v>
      </c>
      <c r="Y355" t="s">
        <v>642</v>
      </c>
      <c r="Z355" t="s">
        <v>6869</v>
      </c>
      <c r="AA355" t="s">
        <v>1099</v>
      </c>
      <c r="AB355" t="s">
        <v>10608</v>
      </c>
    </row>
    <row r="356" spans="22:29" x14ac:dyDescent="0.3">
      <c r="V356" s="7" t="s">
        <v>1385</v>
      </c>
      <c r="W356" s="9">
        <v>7.3</v>
      </c>
      <c r="X356" s="19" t="s">
        <v>642</v>
      </c>
      <c r="Y356" t="s">
        <v>1099</v>
      </c>
      <c r="Z356" t="s">
        <v>2190</v>
      </c>
      <c r="AA356" t="s">
        <v>840</v>
      </c>
      <c r="AB356" t="s">
        <v>11576</v>
      </c>
    </row>
    <row r="357" spans="22:29" x14ac:dyDescent="0.3">
      <c r="V357" s="6" t="s">
        <v>1389</v>
      </c>
      <c r="W357" s="8">
        <v>5.5</v>
      </c>
      <c r="X357" s="18" t="s">
        <v>878</v>
      </c>
      <c r="Y357" t="s">
        <v>642</v>
      </c>
      <c r="Z357" t="s">
        <v>1099</v>
      </c>
      <c r="AA357" t="s">
        <v>14453</v>
      </c>
      <c r="AB357" t="s">
        <v>6241</v>
      </c>
    </row>
    <row r="358" spans="22:29" x14ac:dyDescent="0.3">
      <c r="V358" s="7" t="s">
        <v>1392</v>
      </c>
      <c r="W358" s="9">
        <v>8.5</v>
      </c>
      <c r="X358" s="19" t="s">
        <v>14453</v>
      </c>
      <c r="Y358" t="s">
        <v>2190</v>
      </c>
      <c r="Z358" t="s">
        <v>6241</v>
      </c>
    </row>
    <row r="359" spans="22:29" x14ac:dyDescent="0.3">
      <c r="V359" s="6" t="s">
        <v>1396</v>
      </c>
      <c r="W359" s="8">
        <v>7.5</v>
      </c>
      <c r="X359" s="18" t="s">
        <v>642</v>
      </c>
      <c r="Y359" t="s">
        <v>6869</v>
      </c>
      <c r="Z359" t="s">
        <v>10608</v>
      </c>
      <c r="AA359" t="s">
        <v>840</v>
      </c>
      <c r="AB359" t="s">
        <v>10187</v>
      </c>
      <c r="AC359" t="s">
        <v>5873</v>
      </c>
    </row>
    <row r="360" spans="22:29" x14ac:dyDescent="0.3">
      <c r="V360" s="7" t="s">
        <v>1399</v>
      </c>
      <c r="W360" s="9">
        <v>7</v>
      </c>
      <c r="X360" s="19" t="s">
        <v>878</v>
      </c>
      <c r="Y360" t="s">
        <v>1099</v>
      </c>
    </row>
    <row r="361" spans="22:29" x14ac:dyDescent="0.3">
      <c r="V361" s="6" t="s">
        <v>1403</v>
      </c>
      <c r="W361" s="8">
        <v>7.8</v>
      </c>
      <c r="X361" s="18" t="s">
        <v>14453</v>
      </c>
      <c r="Y361" t="s">
        <v>2190</v>
      </c>
      <c r="Z361" t="s">
        <v>14451</v>
      </c>
      <c r="AA361" t="s">
        <v>6241</v>
      </c>
    </row>
    <row r="362" spans="22:29" x14ac:dyDescent="0.3">
      <c r="V362" s="7" t="s">
        <v>30</v>
      </c>
      <c r="W362" s="9">
        <v>7.6</v>
      </c>
      <c r="X362" s="19" t="s">
        <v>878</v>
      </c>
      <c r="Y362" t="s">
        <v>642</v>
      </c>
      <c r="Z362" t="s">
        <v>6241</v>
      </c>
    </row>
    <row r="363" spans="22:29" x14ac:dyDescent="0.3">
      <c r="V363" s="6" t="s">
        <v>858</v>
      </c>
      <c r="W363" s="8">
        <v>7.6</v>
      </c>
      <c r="X363" s="18" t="s">
        <v>878</v>
      </c>
      <c r="Y363" t="s">
        <v>642</v>
      </c>
      <c r="Z363" t="s">
        <v>14453</v>
      </c>
      <c r="AA363" t="s">
        <v>14451</v>
      </c>
      <c r="AB363" t="s">
        <v>6241</v>
      </c>
    </row>
    <row r="364" spans="22:29" x14ac:dyDescent="0.3">
      <c r="V364" s="7" t="s">
        <v>1412</v>
      </c>
      <c r="W364" s="9">
        <v>6.1</v>
      </c>
      <c r="X364" s="19" t="s">
        <v>642</v>
      </c>
      <c r="Y364" t="s">
        <v>2190</v>
      </c>
      <c r="Z364" t="s">
        <v>13467</v>
      </c>
    </row>
    <row r="365" spans="22:29" x14ac:dyDescent="0.3">
      <c r="V365" s="6" t="s">
        <v>1415</v>
      </c>
      <c r="W365" s="8">
        <v>6.8</v>
      </c>
      <c r="X365" s="18" t="s">
        <v>878</v>
      </c>
      <c r="Y365" t="s">
        <v>642</v>
      </c>
      <c r="Z365" t="s">
        <v>6869</v>
      </c>
      <c r="AA365" t="s">
        <v>10608</v>
      </c>
      <c r="AB365" t="s">
        <v>840</v>
      </c>
      <c r="AC365" t="s">
        <v>7329</v>
      </c>
    </row>
    <row r="366" spans="22:29" x14ac:dyDescent="0.3">
      <c r="V366" s="7" t="s">
        <v>1420</v>
      </c>
      <c r="W366" s="9">
        <v>5</v>
      </c>
      <c r="X366" s="19" t="s">
        <v>642</v>
      </c>
      <c r="Y366" t="s">
        <v>6869</v>
      </c>
      <c r="Z366" t="s">
        <v>1099</v>
      </c>
      <c r="AA366" t="s">
        <v>10608</v>
      </c>
      <c r="AB366" t="s">
        <v>840</v>
      </c>
      <c r="AC366" t="s">
        <v>7159</v>
      </c>
    </row>
    <row r="367" spans="22:29" x14ac:dyDescent="0.3">
      <c r="V367" s="6" t="s">
        <v>1424</v>
      </c>
      <c r="W367" s="8">
        <v>7.1</v>
      </c>
      <c r="X367" s="18" t="s">
        <v>2190</v>
      </c>
      <c r="Y367" t="s">
        <v>13467</v>
      </c>
      <c r="Z367" t="s">
        <v>6241</v>
      </c>
      <c r="AA367" t="s">
        <v>5873</v>
      </c>
    </row>
    <row r="368" spans="22:29" x14ac:dyDescent="0.3">
      <c r="V368" s="7" t="s">
        <v>1399</v>
      </c>
      <c r="W368" s="9">
        <v>5.5</v>
      </c>
      <c r="X368" s="19" t="s">
        <v>878</v>
      </c>
      <c r="Y368" t="s">
        <v>1099</v>
      </c>
    </row>
    <row r="369" spans="22:29" x14ac:dyDescent="0.3">
      <c r="V369" s="6" t="s">
        <v>1431</v>
      </c>
      <c r="W369" s="8">
        <v>5.6</v>
      </c>
      <c r="X369" s="18" t="s">
        <v>878</v>
      </c>
      <c r="Y369" t="s">
        <v>6869</v>
      </c>
      <c r="Z369" t="s">
        <v>1099</v>
      </c>
      <c r="AA369" t="s">
        <v>7329</v>
      </c>
    </row>
    <row r="370" spans="22:29" x14ac:dyDescent="0.3">
      <c r="V370" s="7" t="s">
        <v>449</v>
      </c>
      <c r="W370" s="9">
        <v>7.1</v>
      </c>
      <c r="X370" s="19" t="s">
        <v>642</v>
      </c>
      <c r="Y370" t="s">
        <v>2190</v>
      </c>
      <c r="Z370" t="s">
        <v>7329</v>
      </c>
    </row>
    <row r="371" spans="22:29" x14ac:dyDescent="0.3">
      <c r="V371" s="6" t="s">
        <v>1437</v>
      </c>
      <c r="W371" s="8">
        <v>4.9000000000000004</v>
      </c>
      <c r="X371" s="18" t="s">
        <v>1099</v>
      </c>
      <c r="Y371" t="s">
        <v>10608</v>
      </c>
      <c r="Z371" t="s">
        <v>840</v>
      </c>
      <c r="AA371" t="s">
        <v>3960</v>
      </c>
      <c r="AB371" t="s">
        <v>14451</v>
      </c>
    </row>
    <row r="372" spans="22:29" x14ac:dyDescent="0.3">
      <c r="V372" s="7" t="s">
        <v>1442</v>
      </c>
      <c r="W372" s="9">
        <v>7.4</v>
      </c>
      <c r="X372" s="19" t="s">
        <v>2190</v>
      </c>
      <c r="Y372" t="s">
        <v>14451</v>
      </c>
      <c r="Z372" t="s">
        <v>7329</v>
      </c>
      <c r="AA372" t="s">
        <v>6241</v>
      </c>
    </row>
    <row r="373" spans="22:29" x14ac:dyDescent="0.3">
      <c r="V373" s="6" t="s">
        <v>1446</v>
      </c>
      <c r="W373" s="8">
        <v>5.7</v>
      </c>
      <c r="X373" s="18" t="s">
        <v>878</v>
      </c>
      <c r="Y373" t="s">
        <v>3960</v>
      </c>
      <c r="Z373" t="s">
        <v>7329</v>
      </c>
      <c r="AA373" t="s">
        <v>6241</v>
      </c>
    </row>
    <row r="374" spans="22:29" x14ac:dyDescent="0.3">
      <c r="V374" s="7" t="s">
        <v>1451</v>
      </c>
      <c r="W374" s="9">
        <v>6.4</v>
      </c>
      <c r="X374" s="19" t="s">
        <v>14453</v>
      </c>
      <c r="Y374" t="s">
        <v>14451</v>
      </c>
      <c r="Z374" t="s">
        <v>6241</v>
      </c>
    </row>
    <row r="375" spans="22:29" x14ac:dyDescent="0.3">
      <c r="V375" s="6" t="s">
        <v>136</v>
      </c>
      <c r="W375" s="8">
        <v>5.9</v>
      </c>
      <c r="X375" s="18" t="s">
        <v>642</v>
      </c>
      <c r="Y375" t="s">
        <v>10608</v>
      </c>
      <c r="Z375" t="s">
        <v>840</v>
      </c>
    </row>
    <row r="376" spans="22:29" x14ac:dyDescent="0.3">
      <c r="V376" s="7" t="s">
        <v>24</v>
      </c>
      <c r="W376" s="9">
        <v>5.5</v>
      </c>
      <c r="X376" s="19" t="s">
        <v>878</v>
      </c>
      <c r="Y376" t="s">
        <v>642</v>
      </c>
      <c r="Z376" t="s">
        <v>840</v>
      </c>
    </row>
    <row r="377" spans="22:29" x14ac:dyDescent="0.3">
      <c r="V377" s="6" t="s">
        <v>1460</v>
      </c>
      <c r="W377" s="8">
        <v>6.9</v>
      </c>
      <c r="X377" s="18" t="s">
        <v>878</v>
      </c>
      <c r="Y377" t="s">
        <v>642</v>
      </c>
      <c r="Z377" t="s">
        <v>1099</v>
      </c>
      <c r="AA377" t="s">
        <v>14453</v>
      </c>
      <c r="AB377" t="s">
        <v>14451</v>
      </c>
      <c r="AC377" t="s">
        <v>6241</v>
      </c>
    </row>
    <row r="378" spans="22:29" x14ac:dyDescent="0.3">
      <c r="V378" s="7" t="s">
        <v>1102</v>
      </c>
      <c r="W378" s="9">
        <v>6.2</v>
      </c>
      <c r="X378" s="19" t="s">
        <v>878</v>
      </c>
      <c r="Y378" t="s">
        <v>642</v>
      </c>
      <c r="Z378" t="s">
        <v>11576</v>
      </c>
      <c r="AA378" t="s">
        <v>7329</v>
      </c>
      <c r="AB378" t="s">
        <v>6241</v>
      </c>
    </row>
    <row r="379" spans="22:29" x14ac:dyDescent="0.3">
      <c r="V379" s="6" t="s">
        <v>227</v>
      </c>
      <c r="W379" s="8">
        <v>7</v>
      </c>
      <c r="X379" s="18" t="s">
        <v>878</v>
      </c>
      <c r="Y379" t="s">
        <v>14453</v>
      </c>
      <c r="Z379" t="s">
        <v>6241</v>
      </c>
    </row>
    <row r="380" spans="22:29" x14ac:dyDescent="0.3">
      <c r="V380" s="7" t="s">
        <v>780</v>
      </c>
      <c r="W380" s="9">
        <v>5.6</v>
      </c>
      <c r="X380" s="19" t="s">
        <v>642</v>
      </c>
      <c r="Y380" t="s">
        <v>7329</v>
      </c>
      <c r="Z380" t="s">
        <v>6241</v>
      </c>
    </row>
    <row r="381" spans="22:29" x14ac:dyDescent="0.3">
      <c r="V381" s="6" t="s">
        <v>849</v>
      </c>
      <c r="W381" s="8">
        <v>7</v>
      </c>
      <c r="X381" s="18" t="s">
        <v>642</v>
      </c>
      <c r="Y381" t="s">
        <v>6869</v>
      </c>
      <c r="Z381" t="s">
        <v>1099</v>
      </c>
      <c r="AA381" t="s">
        <v>10608</v>
      </c>
      <c r="AB381" t="s">
        <v>10187</v>
      </c>
    </row>
    <row r="382" spans="22:29" x14ac:dyDescent="0.3">
      <c r="V382" s="7" t="s">
        <v>1476</v>
      </c>
      <c r="W382" s="9">
        <v>6.8</v>
      </c>
      <c r="X382" s="19" t="s">
        <v>1099</v>
      </c>
      <c r="Y382" t="s">
        <v>2190</v>
      </c>
      <c r="Z382" t="s">
        <v>7329</v>
      </c>
    </row>
    <row r="383" spans="22:29" x14ac:dyDescent="0.3">
      <c r="V383" s="6" t="s">
        <v>919</v>
      </c>
      <c r="W383" s="8">
        <v>5.4</v>
      </c>
      <c r="X383" s="18" t="s">
        <v>878</v>
      </c>
      <c r="Y383" t="s">
        <v>2190</v>
      </c>
      <c r="Z383" t="s">
        <v>7329</v>
      </c>
      <c r="AA383" t="s">
        <v>6241</v>
      </c>
    </row>
    <row r="384" spans="22:29" x14ac:dyDescent="0.3">
      <c r="V384" s="7" t="s">
        <v>315</v>
      </c>
      <c r="W384" s="9">
        <v>6.1</v>
      </c>
      <c r="X384" s="19" t="s">
        <v>878</v>
      </c>
      <c r="Y384" t="s">
        <v>14453</v>
      </c>
      <c r="Z384" t="s">
        <v>2190</v>
      </c>
      <c r="AA384" t="s">
        <v>6241</v>
      </c>
    </row>
    <row r="385" spans="22:29" x14ac:dyDescent="0.3">
      <c r="V385" s="6" t="s">
        <v>1424</v>
      </c>
      <c r="W385" s="8">
        <v>6.7</v>
      </c>
      <c r="X385" s="18" t="s">
        <v>2190</v>
      </c>
      <c r="Y385" t="s">
        <v>13467</v>
      </c>
      <c r="Z385" t="s">
        <v>6241</v>
      </c>
      <c r="AA385" t="s">
        <v>5873</v>
      </c>
    </row>
    <row r="386" spans="22:29" x14ac:dyDescent="0.3">
      <c r="V386" s="7" t="s">
        <v>117</v>
      </c>
      <c r="W386" s="9">
        <v>6.9</v>
      </c>
      <c r="X386" s="19" t="s">
        <v>642</v>
      </c>
      <c r="Y386" t="s">
        <v>840</v>
      </c>
    </row>
    <row r="387" spans="22:29" x14ac:dyDescent="0.3">
      <c r="V387" s="6" t="s">
        <v>1076</v>
      </c>
      <c r="W387" s="8">
        <v>8</v>
      </c>
      <c r="X387" s="18" t="s">
        <v>7872</v>
      </c>
      <c r="Y387" t="s">
        <v>2190</v>
      </c>
      <c r="Z387" t="s">
        <v>14452</v>
      </c>
    </row>
    <row r="388" spans="22:29" x14ac:dyDescent="0.3">
      <c r="V388" s="7" t="s">
        <v>1498</v>
      </c>
      <c r="W388" s="9">
        <v>4.4000000000000004</v>
      </c>
      <c r="X388" s="19" t="s">
        <v>878</v>
      </c>
      <c r="Y388" t="s">
        <v>10608</v>
      </c>
      <c r="Z388" t="s">
        <v>840</v>
      </c>
      <c r="AA388" t="s">
        <v>10187</v>
      </c>
    </row>
    <row r="389" spans="22:29" x14ac:dyDescent="0.3">
      <c r="V389" s="6" t="s">
        <v>1504</v>
      </c>
      <c r="W389" s="8">
        <v>7.3</v>
      </c>
      <c r="X389" s="18" t="s">
        <v>2190</v>
      </c>
      <c r="Y389" t="s">
        <v>13467</v>
      </c>
      <c r="Z389" t="s">
        <v>14452</v>
      </c>
    </row>
    <row r="390" spans="22:29" x14ac:dyDescent="0.3">
      <c r="V390" s="7" t="s">
        <v>484</v>
      </c>
      <c r="W390" s="9">
        <v>6.3</v>
      </c>
      <c r="X390" s="19" t="s">
        <v>878</v>
      </c>
      <c r="Y390" t="s">
        <v>642</v>
      </c>
      <c r="Z390" t="s">
        <v>2190</v>
      </c>
      <c r="AA390" t="s">
        <v>6241</v>
      </c>
    </row>
    <row r="391" spans="22:29" x14ac:dyDescent="0.3">
      <c r="V391" s="6" t="s">
        <v>1510</v>
      </c>
      <c r="W391" s="8">
        <v>7.7</v>
      </c>
      <c r="X391" s="18" t="s">
        <v>642</v>
      </c>
      <c r="Y391" t="s">
        <v>2190</v>
      </c>
      <c r="Z391" t="s">
        <v>11576</v>
      </c>
    </row>
    <row r="392" spans="22:29" x14ac:dyDescent="0.3">
      <c r="V392" s="7" t="s">
        <v>1513</v>
      </c>
      <c r="W392" s="9">
        <v>6.5</v>
      </c>
      <c r="X392" s="19" t="s">
        <v>6869</v>
      </c>
      <c r="Y392" t="s">
        <v>1099</v>
      </c>
      <c r="Z392" t="s">
        <v>10608</v>
      </c>
      <c r="AA392" t="s">
        <v>7159</v>
      </c>
      <c r="AB392" t="s">
        <v>11576</v>
      </c>
    </row>
    <row r="393" spans="22:29" x14ac:dyDescent="0.3">
      <c r="V393" s="6" t="s">
        <v>772</v>
      </c>
      <c r="W393" s="8">
        <v>7.8</v>
      </c>
      <c r="X393" s="18" t="s">
        <v>878</v>
      </c>
      <c r="Y393" t="s">
        <v>14451</v>
      </c>
      <c r="Z393" t="s">
        <v>6241</v>
      </c>
    </row>
    <row r="394" spans="22:29" x14ac:dyDescent="0.3">
      <c r="V394" s="7" t="s">
        <v>484</v>
      </c>
      <c r="W394" s="9">
        <v>6.4</v>
      </c>
      <c r="X394" s="19" t="s">
        <v>878</v>
      </c>
      <c r="Y394" t="s">
        <v>642</v>
      </c>
      <c r="Z394" t="s">
        <v>2190</v>
      </c>
      <c r="AA394" t="s">
        <v>6241</v>
      </c>
    </row>
    <row r="395" spans="22:29" x14ac:dyDescent="0.3">
      <c r="V395" s="6" t="s">
        <v>1007</v>
      </c>
      <c r="W395" s="8">
        <v>7.8</v>
      </c>
      <c r="X395" s="18" t="s">
        <v>14453</v>
      </c>
      <c r="Y395" t="s">
        <v>6241</v>
      </c>
    </row>
    <row r="396" spans="22:29" x14ac:dyDescent="0.3">
      <c r="V396" s="7" t="s">
        <v>54</v>
      </c>
      <c r="W396" s="9">
        <v>5.8</v>
      </c>
      <c r="X396" s="19" t="s">
        <v>878</v>
      </c>
      <c r="Y396" t="s">
        <v>642</v>
      </c>
      <c r="Z396" t="s">
        <v>11576</v>
      </c>
    </row>
    <row r="397" spans="22:29" x14ac:dyDescent="0.3">
      <c r="V397" s="6" t="s">
        <v>535</v>
      </c>
      <c r="W397" s="8">
        <v>7.1</v>
      </c>
      <c r="X397" s="18" t="s">
        <v>6869</v>
      </c>
      <c r="Y397" t="s">
        <v>1099</v>
      </c>
      <c r="Z397" t="s">
        <v>10608</v>
      </c>
      <c r="AA397" t="s">
        <v>840</v>
      </c>
    </row>
    <row r="398" spans="22:29" x14ac:dyDescent="0.3">
      <c r="V398" s="7" t="s">
        <v>1529</v>
      </c>
      <c r="W398" s="9">
        <v>7.1</v>
      </c>
      <c r="X398" s="19" t="s">
        <v>6869</v>
      </c>
      <c r="Y398" t="s">
        <v>1099</v>
      </c>
      <c r="Z398" t="s">
        <v>10608</v>
      </c>
      <c r="AA398" t="s">
        <v>840</v>
      </c>
      <c r="AB398" t="s">
        <v>10187</v>
      </c>
      <c r="AC398" t="s">
        <v>11576</v>
      </c>
    </row>
    <row r="399" spans="22:29" x14ac:dyDescent="0.3">
      <c r="V399" s="6" t="s">
        <v>799</v>
      </c>
      <c r="W399" s="8">
        <v>6.8</v>
      </c>
      <c r="X399" s="18" t="s">
        <v>878</v>
      </c>
      <c r="Y399" t="s">
        <v>14453</v>
      </c>
      <c r="Z399" t="s">
        <v>14451</v>
      </c>
      <c r="AA399" t="s">
        <v>6241</v>
      </c>
    </row>
    <row r="400" spans="22:29" x14ac:dyDescent="0.3">
      <c r="V400" s="7" t="s">
        <v>1540</v>
      </c>
      <c r="W400" s="9">
        <v>4.8</v>
      </c>
      <c r="X400" s="19" t="s">
        <v>642</v>
      </c>
      <c r="Y400" t="s">
        <v>1099</v>
      </c>
      <c r="Z400" t="s">
        <v>10608</v>
      </c>
    </row>
    <row r="401" spans="22:28" x14ac:dyDescent="0.3">
      <c r="V401" s="6" t="s">
        <v>1151</v>
      </c>
      <c r="W401" s="8">
        <v>6.2</v>
      </c>
      <c r="X401" s="18" t="s">
        <v>878</v>
      </c>
      <c r="Y401" t="s">
        <v>1099</v>
      </c>
      <c r="Z401" t="s">
        <v>14453</v>
      </c>
    </row>
    <row r="402" spans="22:28" x14ac:dyDescent="0.3">
      <c r="V402" s="7" t="s">
        <v>1106</v>
      </c>
      <c r="W402" s="9">
        <v>6.9</v>
      </c>
      <c r="X402" s="19" t="s">
        <v>1099</v>
      </c>
      <c r="Y402" t="s">
        <v>11576</v>
      </c>
    </row>
    <row r="403" spans="22:28" x14ac:dyDescent="0.3">
      <c r="V403" s="6" t="s">
        <v>749</v>
      </c>
      <c r="W403" s="8">
        <v>7.3</v>
      </c>
      <c r="X403" s="18" t="s">
        <v>878</v>
      </c>
      <c r="Y403" t="s">
        <v>14453</v>
      </c>
      <c r="Z403" t="s">
        <v>2190</v>
      </c>
      <c r="AA403" t="s">
        <v>14451</v>
      </c>
      <c r="AB403" t="s">
        <v>6241</v>
      </c>
    </row>
    <row r="404" spans="22:28" x14ac:dyDescent="0.3">
      <c r="V404" s="7" t="s">
        <v>936</v>
      </c>
      <c r="W404" s="9">
        <v>6.6</v>
      </c>
      <c r="X404" s="19" t="s">
        <v>1099</v>
      </c>
      <c r="Y404" t="s">
        <v>2190</v>
      </c>
      <c r="Z404" t="s">
        <v>11576</v>
      </c>
    </row>
    <row r="405" spans="22:28" x14ac:dyDescent="0.3">
      <c r="V405" s="6" t="s">
        <v>1007</v>
      </c>
      <c r="W405" s="8">
        <v>6.9</v>
      </c>
      <c r="X405" s="18" t="s">
        <v>14453</v>
      </c>
      <c r="Y405" t="s">
        <v>6241</v>
      </c>
    </row>
    <row r="406" spans="22:28" x14ac:dyDescent="0.3">
      <c r="V406" s="7" t="s">
        <v>320</v>
      </c>
      <c r="W406" s="9">
        <v>6.2</v>
      </c>
      <c r="X406" s="19" t="s">
        <v>642</v>
      </c>
      <c r="Y406" t="s">
        <v>6869</v>
      </c>
      <c r="Z406" t="s">
        <v>1099</v>
      </c>
      <c r="AA406" t="s">
        <v>10608</v>
      </c>
    </row>
    <row r="407" spans="22:28" x14ac:dyDescent="0.3">
      <c r="V407" s="6" t="s">
        <v>913</v>
      </c>
      <c r="W407" s="8">
        <v>6.7</v>
      </c>
      <c r="X407" s="18" t="s">
        <v>642</v>
      </c>
      <c r="Y407" t="s">
        <v>14451</v>
      </c>
      <c r="Z407" t="s">
        <v>7329</v>
      </c>
    </row>
    <row r="408" spans="22:28" x14ac:dyDescent="0.3">
      <c r="V408" s="7" t="s">
        <v>1290</v>
      </c>
      <c r="W408" s="9">
        <v>7.6</v>
      </c>
      <c r="X408" s="19" t="s">
        <v>2190</v>
      </c>
      <c r="Y408" t="s">
        <v>13467</v>
      </c>
      <c r="Z408" t="s">
        <v>5873</v>
      </c>
    </row>
    <row r="409" spans="22:28" x14ac:dyDescent="0.3">
      <c r="V409" s="6" t="s">
        <v>722</v>
      </c>
      <c r="W409" s="8">
        <v>6.7</v>
      </c>
      <c r="X409" s="18" t="s">
        <v>878</v>
      </c>
      <c r="Y409" t="s">
        <v>642</v>
      </c>
      <c r="Z409" t="s">
        <v>1099</v>
      </c>
      <c r="AA409" t="s">
        <v>6241</v>
      </c>
    </row>
    <row r="410" spans="22:28" x14ac:dyDescent="0.3">
      <c r="V410" s="7" t="s">
        <v>1569</v>
      </c>
      <c r="W410" s="9">
        <v>6.2</v>
      </c>
      <c r="X410" s="19" t="s">
        <v>878</v>
      </c>
      <c r="Y410" t="s">
        <v>642</v>
      </c>
      <c r="Z410" t="s">
        <v>1099</v>
      </c>
      <c r="AA410" t="s">
        <v>840</v>
      </c>
    </row>
    <row r="411" spans="22:28" x14ac:dyDescent="0.3">
      <c r="V411" s="6" t="s">
        <v>146</v>
      </c>
      <c r="W411" s="8">
        <v>7.3</v>
      </c>
      <c r="X411" s="18" t="s">
        <v>2190</v>
      </c>
      <c r="Y411" t="s">
        <v>11576</v>
      </c>
    </row>
    <row r="412" spans="22:28" x14ac:dyDescent="0.3">
      <c r="V412" s="7" t="s">
        <v>227</v>
      </c>
      <c r="W412" s="9">
        <v>6</v>
      </c>
      <c r="X412" s="19" t="s">
        <v>878</v>
      </c>
      <c r="Y412" t="s">
        <v>14453</v>
      </c>
      <c r="Z412" t="s">
        <v>6241</v>
      </c>
    </row>
    <row r="413" spans="22:28" x14ac:dyDescent="0.3">
      <c r="V413" s="6" t="s">
        <v>185</v>
      </c>
      <c r="W413" s="8">
        <v>7.1</v>
      </c>
      <c r="X413" s="18" t="s">
        <v>642</v>
      </c>
      <c r="Y413" t="s">
        <v>6869</v>
      </c>
      <c r="Z413" t="s">
        <v>1099</v>
      </c>
      <c r="AA413" t="s">
        <v>10608</v>
      </c>
      <c r="AB413" t="s">
        <v>840</v>
      </c>
    </row>
    <row r="414" spans="22:28" x14ac:dyDescent="0.3">
      <c r="V414" s="7" t="s">
        <v>467</v>
      </c>
      <c r="W414" s="9">
        <v>7.1</v>
      </c>
      <c r="X414" s="19" t="s">
        <v>2190</v>
      </c>
      <c r="Y414" t="s">
        <v>840</v>
      </c>
      <c r="Z414" t="s">
        <v>11576</v>
      </c>
    </row>
    <row r="415" spans="22:28" x14ac:dyDescent="0.3">
      <c r="V415" s="6" t="s">
        <v>622</v>
      </c>
      <c r="W415" s="8">
        <v>5.5</v>
      </c>
      <c r="X415" s="18" t="s">
        <v>878</v>
      </c>
      <c r="Y415" t="s">
        <v>2190</v>
      </c>
      <c r="Z415" t="s">
        <v>6241</v>
      </c>
    </row>
    <row r="416" spans="22:28" x14ac:dyDescent="0.3">
      <c r="V416" s="7" t="s">
        <v>1592</v>
      </c>
      <c r="W416" s="9">
        <v>7.8</v>
      </c>
      <c r="X416" s="19" t="s">
        <v>1099</v>
      </c>
      <c r="Y416" t="s">
        <v>2190</v>
      </c>
      <c r="Z416" t="s">
        <v>7159</v>
      </c>
      <c r="AA416" t="s">
        <v>10187</v>
      </c>
    </row>
    <row r="417" spans="22:28" x14ac:dyDescent="0.3">
      <c r="V417" s="6" t="s">
        <v>1597</v>
      </c>
      <c r="W417" s="8">
        <v>5.6</v>
      </c>
      <c r="X417" s="18" t="s">
        <v>642</v>
      </c>
      <c r="Y417" t="s">
        <v>1099</v>
      </c>
      <c r="Z417" t="s">
        <v>2190</v>
      </c>
      <c r="AA417" t="s">
        <v>10608</v>
      </c>
      <c r="AB417" t="s">
        <v>840</v>
      </c>
    </row>
    <row r="418" spans="22:28" x14ac:dyDescent="0.3">
      <c r="V418" s="7" t="s">
        <v>1601</v>
      </c>
      <c r="W418" s="9">
        <v>7.5</v>
      </c>
      <c r="X418" s="19" t="s">
        <v>878</v>
      </c>
      <c r="Y418" t="s">
        <v>1099</v>
      </c>
      <c r="Z418" t="s">
        <v>840</v>
      </c>
      <c r="AA418" t="s">
        <v>11576</v>
      </c>
    </row>
    <row r="419" spans="22:28" x14ac:dyDescent="0.3">
      <c r="V419" s="6" t="s">
        <v>155</v>
      </c>
      <c r="W419" s="8">
        <v>5.4</v>
      </c>
      <c r="X419" s="18" t="s">
        <v>878</v>
      </c>
      <c r="Y419" t="s">
        <v>642</v>
      </c>
      <c r="Z419" t="s">
        <v>7329</v>
      </c>
      <c r="AA419" t="s">
        <v>6241</v>
      </c>
    </row>
    <row r="420" spans="22:28" x14ac:dyDescent="0.3">
      <c r="V420" s="7" t="s">
        <v>1611</v>
      </c>
      <c r="W420" s="9">
        <v>4.3</v>
      </c>
      <c r="X420" s="19" t="s">
        <v>1099</v>
      </c>
      <c r="Y420" t="s">
        <v>11576</v>
      </c>
      <c r="Z420" t="s">
        <v>7329</v>
      </c>
    </row>
    <row r="421" spans="22:28" x14ac:dyDescent="0.3">
      <c r="V421" s="6" t="s">
        <v>1616</v>
      </c>
      <c r="W421" s="8">
        <v>4.9000000000000004</v>
      </c>
      <c r="X421" s="18" t="s">
        <v>642</v>
      </c>
      <c r="Y421" t="s">
        <v>1099</v>
      </c>
      <c r="Z421" t="s">
        <v>14451</v>
      </c>
    </row>
    <row r="422" spans="22:28" x14ac:dyDescent="0.3">
      <c r="V422" s="7" t="s">
        <v>441</v>
      </c>
      <c r="W422" s="9">
        <v>7.1</v>
      </c>
      <c r="X422" s="19" t="s">
        <v>878</v>
      </c>
      <c r="Y422" t="s">
        <v>7329</v>
      </c>
    </row>
    <row r="423" spans="22:28" x14ac:dyDescent="0.3">
      <c r="V423" s="6" t="s">
        <v>1626</v>
      </c>
      <c r="W423" s="8">
        <v>6.4</v>
      </c>
      <c r="X423" s="18" t="s">
        <v>1099</v>
      </c>
      <c r="Y423" t="s">
        <v>2190</v>
      </c>
      <c r="Z423" t="s">
        <v>840</v>
      </c>
      <c r="AA423" t="s">
        <v>11576</v>
      </c>
    </row>
    <row r="424" spans="22:28" x14ac:dyDescent="0.3">
      <c r="V424" s="7" t="s">
        <v>595</v>
      </c>
      <c r="W424" s="9">
        <v>6.9</v>
      </c>
      <c r="X424" s="19" t="s">
        <v>1099</v>
      </c>
      <c r="Y424" t="s">
        <v>840</v>
      </c>
      <c r="Z424" t="s">
        <v>3960</v>
      </c>
    </row>
    <row r="425" spans="22:28" x14ac:dyDescent="0.3">
      <c r="V425" s="6" t="s">
        <v>1634</v>
      </c>
      <c r="W425" s="8">
        <v>4.3</v>
      </c>
      <c r="X425" s="18" t="s">
        <v>878</v>
      </c>
      <c r="Y425" t="s">
        <v>1099</v>
      </c>
      <c r="Z425" t="s">
        <v>10608</v>
      </c>
      <c r="AA425" t="s">
        <v>840</v>
      </c>
    </row>
    <row r="426" spans="22:28" x14ac:dyDescent="0.3">
      <c r="V426" s="7" t="s">
        <v>155</v>
      </c>
      <c r="W426" s="9">
        <v>6.1</v>
      </c>
      <c r="X426" s="19" t="s">
        <v>878</v>
      </c>
      <c r="Y426" t="s">
        <v>642</v>
      </c>
      <c r="Z426" t="s">
        <v>7329</v>
      </c>
      <c r="AA426" t="s">
        <v>6241</v>
      </c>
    </row>
    <row r="427" spans="22:28" x14ac:dyDescent="0.3">
      <c r="V427" s="6" t="s">
        <v>1640</v>
      </c>
      <c r="W427" s="8">
        <v>7</v>
      </c>
      <c r="X427" s="18" t="s">
        <v>878</v>
      </c>
      <c r="Y427" t="s">
        <v>642</v>
      </c>
      <c r="Z427" t="s">
        <v>840</v>
      </c>
      <c r="AA427" t="s">
        <v>3960</v>
      </c>
      <c r="AB427" t="s">
        <v>7329</v>
      </c>
    </row>
    <row r="428" spans="22:28" x14ac:dyDescent="0.3">
      <c r="V428" s="7" t="s">
        <v>1644</v>
      </c>
      <c r="W428" s="9">
        <v>7.7</v>
      </c>
      <c r="X428" s="19" t="s">
        <v>14453</v>
      </c>
      <c r="Y428" t="s">
        <v>2190</v>
      </c>
      <c r="Z428" t="s">
        <v>13467</v>
      </c>
      <c r="AA428" t="s">
        <v>14451</v>
      </c>
      <c r="AB428" t="s">
        <v>6241</v>
      </c>
    </row>
    <row r="429" spans="22:28" x14ac:dyDescent="0.3">
      <c r="V429" s="6" t="s">
        <v>1082</v>
      </c>
      <c r="W429" s="8">
        <v>5.9</v>
      </c>
      <c r="X429" s="18" t="s">
        <v>878</v>
      </c>
      <c r="Y429" t="s">
        <v>14451</v>
      </c>
      <c r="Z429" t="s">
        <v>7329</v>
      </c>
      <c r="AA429" t="s">
        <v>6241</v>
      </c>
    </row>
    <row r="430" spans="22:28" x14ac:dyDescent="0.3">
      <c r="V430" s="7" t="s">
        <v>1649</v>
      </c>
      <c r="W430" s="9">
        <v>6.7</v>
      </c>
      <c r="X430" s="19" t="s">
        <v>1099</v>
      </c>
      <c r="Y430" t="s">
        <v>2190</v>
      </c>
    </row>
    <row r="431" spans="22:28" x14ac:dyDescent="0.3">
      <c r="V431" s="6" t="s">
        <v>30</v>
      </c>
      <c r="W431" s="8">
        <v>6.5</v>
      </c>
      <c r="X431" s="18" t="s">
        <v>878</v>
      </c>
      <c r="Y431" t="s">
        <v>642</v>
      </c>
      <c r="Z431" t="s">
        <v>6241</v>
      </c>
    </row>
    <row r="432" spans="22:28" x14ac:dyDescent="0.3">
      <c r="V432" s="7" t="s">
        <v>30</v>
      </c>
      <c r="W432" s="9">
        <v>7.1</v>
      </c>
      <c r="X432" s="19" t="s">
        <v>878</v>
      </c>
      <c r="Y432" t="s">
        <v>642</v>
      </c>
      <c r="Z432" t="s">
        <v>6241</v>
      </c>
    </row>
    <row r="433" spans="22:30" x14ac:dyDescent="0.3">
      <c r="V433" s="6" t="s">
        <v>978</v>
      </c>
      <c r="W433" s="8">
        <v>7.3</v>
      </c>
      <c r="X433" s="18" t="s">
        <v>642</v>
      </c>
      <c r="Y433" t="s">
        <v>2190</v>
      </c>
      <c r="Z433" t="s">
        <v>7329</v>
      </c>
      <c r="AA433" t="s">
        <v>6241</v>
      </c>
    </row>
    <row r="434" spans="22:30" x14ac:dyDescent="0.3">
      <c r="V434" s="7" t="s">
        <v>1099</v>
      </c>
      <c r="W434" s="9">
        <v>6.5</v>
      </c>
      <c r="X434" s="19" t="s">
        <v>1099</v>
      </c>
    </row>
    <row r="435" spans="22:30" x14ac:dyDescent="0.3">
      <c r="V435" s="6" t="s">
        <v>878</v>
      </c>
      <c r="W435" s="8">
        <v>7</v>
      </c>
      <c r="X435" s="18" t="s">
        <v>878</v>
      </c>
    </row>
    <row r="436" spans="22:30" x14ac:dyDescent="0.3">
      <c r="V436" s="7" t="s">
        <v>320</v>
      </c>
      <c r="W436" s="9">
        <v>6.8</v>
      </c>
      <c r="X436" s="19" t="s">
        <v>642</v>
      </c>
      <c r="Y436" t="s">
        <v>6869</v>
      </c>
      <c r="Z436" t="s">
        <v>1099</v>
      </c>
      <c r="AA436" t="s">
        <v>10608</v>
      </c>
    </row>
    <row r="437" spans="22:30" x14ac:dyDescent="0.3">
      <c r="V437" s="6" t="s">
        <v>1664</v>
      </c>
      <c r="W437" s="8">
        <v>7.2</v>
      </c>
      <c r="X437" s="18" t="s">
        <v>642</v>
      </c>
      <c r="Y437" t="s">
        <v>6869</v>
      </c>
      <c r="Z437" t="s">
        <v>1099</v>
      </c>
      <c r="AA437" t="s">
        <v>2190</v>
      </c>
      <c r="AB437" t="s">
        <v>10608</v>
      </c>
      <c r="AC437" t="s">
        <v>840</v>
      </c>
      <c r="AD437" t="s">
        <v>7329</v>
      </c>
    </row>
    <row r="438" spans="22:30" x14ac:dyDescent="0.3">
      <c r="V438" s="7" t="s">
        <v>350</v>
      </c>
      <c r="W438" s="9">
        <v>6.4</v>
      </c>
      <c r="X438" s="19" t="s">
        <v>1099</v>
      </c>
      <c r="Y438" t="s">
        <v>10608</v>
      </c>
      <c r="Z438" t="s">
        <v>840</v>
      </c>
    </row>
    <row r="439" spans="22:30" x14ac:dyDescent="0.3">
      <c r="V439" s="6" t="s">
        <v>1670</v>
      </c>
      <c r="W439" s="8">
        <v>6.1</v>
      </c>
      <c r="X439" s="18" t="s">
        <v>878</v>
      </c>
      <c r="Y439" t="s">
        <v>2190</v>
      </c>
      <c r="Z439" t="s">
        <v>11576</v>
      </c>
      <c r="AA439" t="s">
        <v>7329</v>
      </c>
      <c r="AB439" t="s">
        <v>6241</v>
      </c>
    </row>
    <row r="440" spans="22:30" x14ac:dyDescent="0.3">
      <c r="V440" s="7" t="s">
        <v>287</v>
      </c>
      <c r="W440" s="9">
        <v>6.7</v>
      </c>
      <c r="X440" s="19" t="s">
        <v>878</v>
      </c>
      <c r="Y440" t="s">
        <v>1099</v>
      </c>
      <c r="Z440" t="s">
        <v>14453</v>
      </c>
      <c r="AA440" t="s">
        <v>6241</v>
      </c>
    </row>
    <row r="441" spans="22:30" x14ac:dyDescent="0.3">
      <c r="V441" s="6" t="s">
        <v>1675</v>
      </c>
      <c r="W441" s="8">
        <v>6.4</v>
      </c>
      <c r="X441" s="18" t="s">
        <v>1099</v>
      </c>
      <c r="Y441" t="s">
        <v>14453</v>
      </c>
      <c r="Z441" t="s">
        <v>14452</v>
      </c>
    </row>
    <row r="442" spans="22:30" x14ac:dyDescent="0.3">
      <c r="V442" s="7" t="s">
        <v>1420</v>
      </c>
      <c r="W442" s="9">
        <v>4.4000000000000004</v>
      </c>
      <c r="X442" s="19" t="s">
        <v>642</v>
      </c>
      <c r="Y442" t="s">
        <v>6869</v>
      </c>
      <c r="Z442" t="s">
        <v>1099</v>
      </c>
      <c r="AA442" t="s">
        <v>10608</v>
      </c>
      <c r="AB442" t="s">
        <v>840</v>
      </c>
      <c r="AC442" t="s">
        <v>7159</v>
      </c>
    </row>
    <row r="443" spans="22:30" x14ac:dyDescent="0.3">
      <c r="V443" s="6" t="s">
        <v>1099</v>
      </c>
      <c r="W443" s="8">
        <v>5.4</v>
      </c>
      <c r="X443" s="18" t="s">
        <v>1099</v>
      </c>
    </row>
    <row r="444" spans="22:30" x14ac:dyDescent="0.3">
      <c r="V444" s="7" t="s">
        <v>1072</v>
      </c>
      <c r="W444" s="9">
        <v>6.5</v>
      </c>
      <c r="X444" s="19" t="s">
        <v>878</v>
      </c>
      <c r="Y444" t="s">
        <v>642</v>
      </c>
      <c r="Z444" t="s">
        <v>1099</v>
      </c>
    </row>
    <row r="445" spans="22:30" x14ac:dyDescent="0.3">
      <c r="V445" s="6" t="s">
        <v>936</v>
      </c>
      <c r="W445" s="8">
        <v>6.7</v>
      </c>
      <c r="X445" s="18" t="s">
        <v>1099</v>
      </c>
      <c r="Y445" t="s">
        <v>2190</v>
      </c>
      <c r="Z445" t="s">
        <v>11576</v>
      </c>
    </row>
    <row r="446" spans="22:30" x14ac:dyDescent="0.3">
      <c r="V446" s="7" t="s">
        <v>575</v>
      </c>
      <c r="W446" s="9">
        <v>8.1</v>
      </c>
      <c r="X446" s="19" t="s">
        <v>14451</v>
      </c>
      <c r="Y446" t="s">
        <v>6241</v>
      </c>
    </row>
    <row r="447" spans="22:30" x14ac:dyDescent="0.3">
      <c r="V447" s="6" t="s">
        <v>936</v>
      </c>
      <c r="W447" s="8">
        <v>5.6</v>
      </c>
      <c r="X447" s="18" t="s">
        <v>1099</v>
      </c>
      <c r="Y447" t="s">
        <v>2190</v>
      </c>
      <c r="Z447" t="s">
        <v>11576</v>
      </c>
    </row>
    <row r="448" spans="22:30" x14ac:dyDescent="0.3">
      <c r="V448" s="7" t="s">
        <v>423</v>
      </c>
      <c r="W448" s="9">
        <v>6.3</v>
      </c>
      <c r="X448" s="19" t="s">
        <v>642</v>
      </c>
      <c r="Y448" t="s">
        <v>6869</v>
      </c>
      <c r="Z448" t="s">
        <v>1099</v>
      </c>
      <c r="AA448" t="s">
        <v>10608</v>
      </c>
      <c r="AB448" t="s">
        <v>7329</v>
      </c>
    </row>
    <row r="449" spans="22:30" x14ac:dyDescent="0.3">
      <c r="V449" s="6" t="s">
        <v>926</v>
      </c>
      <c r="W449" s="8">
        <v>7.3</v>
      </c>
      <c r="X449" s="18" t="s">
        <v>878</v>
      </c>
      <c r="Y449" t="s">
        <v>14453</v>
      </c>
      <c r="Z449" t="s">
        <v>7329</v>
      </c>
      <c r="AA449" t="s">
        <v>6241</v>
      </c>
    </row>
    <row r="450" spans="22:30" x14ac:dyDescent="0.3">
      <c r="V450" s="7" t="s">
        <v>1696</v>
      </c>
      <c r="W450" s="9">
        <v>6.1</v>
      </c>
      <c r="X450" s="19" t="s">
        <v>1099</v>
      </c>
      <c r="Y450" t="s">
        <v>10608</v>
      </c>
      <c r="Z450" t="s">
        <v>840</v>
      </c>
      <c r="AA450" t="s">
        <v>11576</v>
      </c>
    </row>
    <row r="451" spans="22:30" x14ac:dyDescent="0.3">
      <c r="V451" s="6" t="s">
        <v>1392</v>
      </c>
      <c r="W451" s="8">
        <v>7.7</v>
      </c>
      <c r="X451" s="18" t="s">
        <v>14453</v>
      </c>
      <c r="Y451" t="s">
        <v>2190</v>
      </c>
      <c r="Z451" t="s">
        <v>6241</v>
      </c>
    </row>
    <row r="452" spans="22:30" x14ac:dyDescent="0.3">
      <c r="V452" s="7" t="s">
        <v>1106</v>
      </c>
      <c r="W452" s="9">
        <v>6.4</v>
      </c>
      <c r="X452" s="19" t="s">
        <v>1099</v>
      </c>
      <c r="Y452" t="s">
        <v>11576</v>
      </c>
    </row>
    <row r="453" spans="22:30" x14ac:dyDescent="0.3">
      <c r="V453" s="6" t="s">
        <v>227</v>
      </c>
      <c r="W453" s="8">
        <v>6.8</v>
      </c>
      <c r="X453" s="18" t="s">
        <v>878</v>
      </c>
      <c r="Y453" t="s">
        <v>14453</v>
      </c>
      <c r="Z453" t="s">
        <v>6241</v>
      </c>
    </row>
    <row r="454" spans="22:30" x14ac:dyDescent="0.3">
      <c r="V454" s="7" t="s">
        <v>772</v>
      </c>
      <c r="W454" s="9">
        <v>6.6</v>
      </c>
      <c r="X454" s="19" t="s">
        <v>878</v>
      </c>
      <c r="Y454" t="s">
        <v>14451</v>
      </c>
      <c r="Z454" t="s">
        <v>6241</v>
      </c>
    </row>
    <row r="455" spans="22:30" x14ac:dyDescent="0.3">
      <c r="V455" s="6" t="s">
        <v>1717</v>
      </c>
      <c r="W455" s="8">
        <v>7.2</v>
      </c>
      <c r="X455" s="18" t="s">
        <v>642</v>
      </c>
      <c r="Y455" t="s">
        <v>2190</v>
      </c>
      <c r="Z455" t="s">
        <v>13467</v>
      </c>
      <c r="AA455" t="s">
        <v>11576</v>
      </c>
      <c r="AB455" t="s">
        <v>5873</v>
      </c>
    </row>
    <row r="456" spans="22:30" x14ac:dyDescent="0.3">
      <c r="V456" s="7" t="s">
        <v>484</v>
      </c>
      <c r="W456" s="9">
        <v>6.9</v>
      </c>
      <c r="X456" s="19" t="s">
        <v>878</v>
      </c>
      <c r="Y456" t="s">
        <v>642</v>
      </c>
      <c r="Z456" t="s">
        <v>2190</v>
      </c>
      <c r="AA456" t="s">
        <v>6241</v>
      </c>
    </row>
    <row r="457" spans="22:30" x14ac:dyDescent="0.3">
      <c r="V457" s="6" t="s">
        <v>1723</v>
      </c>
      <c r="W457" s="8">
        <v>5.2</v>
      </c>
      <c r="X457" s="18" t="s">
        <v>1099</v>
      </c>
      <c r="Y457" t="s">
        <v>10608</v>
      </c>
      <c r="Z457" t="s">
        <v>7329</v>
      </c>
    </row>
    <row r="458" spans="22:30" x14ac:dyDescent="0.3">
      <c r="V458" s="7" t="s">
        <v>1727</v>
      </c>
      <c r="W458" s="9">
        <v>4.9000000000000004</v>
      </c>
      <c r="X458" s="19" t="s">
        <v>840</v>
      </c>
      <c r="Y458" t="s">
        <v>3960</v>
      </c>
      <c r="Z458" t="s">
        <v>14451</v>
      </c>
      <c r="AA458" t="s">
        <v>6241</v>
      </c>
    </row>
    <row r="459" spans="22:30" x14ac:dyDescent="0.3">
      <c r="V459" s="6" t="s">
        <v>1731</v>
      </c>
      <c r="W459" s="8">
        <v>6.3</v>
      </c>
      <c r="X459" s="18" t="s">
        <v>642</v>
      </c>
      <c r="Y459" t="s">
        <v>6869</v>
      </c>
      <c r="Z459" t="s">
        <v>1099</v>
      </c>
      <c r="AA459" t="s">
        <v>10608</v>
      </c>
      <c r="AB459" t="s">
        <v>840</v>
      </c>
      <c r="AC459" t="s">
        <v>7329</v>
      </c>
      <c r="AD459" t="s">
        <v>14452</v>
      </c>
    </row>
    <row r="460" spans="22:30" x14ac:dyDescent="0.3">
      <c r="V460" s="7" t="s">
        <v>1735</v>
      </c>
      <c r="W460" s="9">
        <v>5.6</v>
      </c>
      <c r="X460" s="19" t="s">
        <v>642</v>
      </c>
      <c r="Y460" t="s">
        <v>1099</v>
      </c>
      <c r="Z460" t="s">
        <v>14453</v>
      </c>
      <c r="AA460" t="s">
        <v>10608</v>
      </c>
      <c r="AB460" t="s">
        <v>14451</v>
      </c>
    </row>
    <row r="461" spans="22:30" x14ac:dyDescent="0.3">
      <c r="V461" s="6" t="s">
        <v>1740</v>
      </c>
      <c r="W461" s="8">
        <v>5.5</v>
      </c>
      <c r="X461" s="18" t="s">
        <v>2190</v>
      </c>
      <c r="Y461" t="s">
        <v>7329</v>
      </c>
      <c r="Z461" t="s">
        <v>6241</v>
      </c>
    </row>
    <row r="462" spans="22:30" x14ac:dyDescent="0.3">
      <c r="V462" s="7" t="s">
        <v>1744</v>
      </c>
      <c r="W462" s="9">
        <v>6.7</v>
      </c>
      <c r="X462" s="19" t="s">
        <v>878</v>
      </c>
      <c r="Y462" t="s">
        <v>14453</v>
      </c>
      <c r="Z462" t="s">
        <v>14451</v>
      </c>
      <c r="AA462" t="s">
        <v>11576</v>
      </c>
      <c r="AB462" t="s">
        <v>6241</v>
      </c>
    </row>
    <row r="463" spans="22:30" x14ac:dyDescent="0.3">
      <c r="V463" s="6" t="s">
        <v>968</v>
      </c>
      <c r="W463" s="8">
        <v>7.6</v>
      </c>
      <c r="X463" s="18" t="s">
        <v>878</v>
      </c>
      <c r="Y463" t="s">
        <v>2190</v>
      </c>
      <c r="Z463" t="s">
        <v>5873</v>
      </c>
    </row>
    <row r="464" spans="22:30" x14ac:dyDescent="0.3">
      <c r="V464" s="7" t="s">
        <v>1750</v>
      </c>
      <c r="W464" s="9">
        <v>5.7</v>
      </c>
      <c r="X464" s="19" t="s">
        <v>878</v>
      </c>
      <c r="Y464" t="s">
        <v>642</v>
      </c>
      <c r="Z464" t="s">
        <v>1099</v>
      </c>
      <c r="AA464" t="s">
        <v>11576</v>
      </c>
    </row>
    <row r="465" spans="22:28" x14ac:dyDescent="0.3">
      <c r="V465" s="6" t="s">
        <v>320</v>
      </c>
      <c r="W465" s="8">
        <v>4.5999999999999996</v>
      </c>
      <c r="X465" s="18" t="s">
        <v>642</v>
      </c>
      <c r="Y465" t="s">
        <v>6869</v>
      </c>
      <c r="Z465" t="s">
        <v>1099</v>
      </c>
      <c r="AA465" t="s">
        <v>10608</v>
      </c>
    </row>
    <row r="466" spans="22:28" x14ac:dyDescent="0.3">
      <c r="V466" s="7" t="s">
        <v>1758</v>
      </c>
      <c r="W466" s="9">
        <v>7</v>
      </c>
      <c r="X466" s="19" t="s">
        <v>642</v>
      </c>
      <c r="Y466" t="s">
        <v>6869</v>
      </c>
      <c r="Z466" t="s">
        <v>10608</v>
      </c>
      <c r="AA466" t="s">
        <v>8819</v>
      </c>
    </row>
    <row r="467" spans="22:28" x14ac:dyDescent="0.3">
      <c r="V467" s="6" t="s">
        <v>1762</v>
      </c>
      <c r="W467" s="8">
        <v>5.2</v>
      </c>
      <c r="X467" s="18" t="s">
        <v>1099</v>
      </c>
      <c r="Y467" t="s">
        <v>10608</v>
      </c>
      <c r="Z467" t="s">
        <v>11576</v>
      </c>
    </row>
    <row r="468" spans="22:28" x14ac:dyDescent="0.3">
      <c r="V468" s="7" t="s">
        <v>1766</v>
      </c>
      <c r="W468" s="9">
        <v>5.0999999999999996</v>
      </c>
      <c r="X468" s="19" t="s">
        <v>878</v>
      </c>
      <c r="Y468" t="s">
        <v>642</v>
      </c>
      <c r="Z468" t="s">
        <v>10608</v>
      </c>
      <c r="AA468" t="s">
        <v>7329</v>
      </c>
      <c r="AB468" t="s">
        <v>6241</v>
      </c>
    </row>
    <row r="469" spans="22:28" x14ac:dyDescent="0.3">
      <c r="V469" s="6" t="s">
        <v>1442</v>
      </c>
      <c r="W469" s="8">
        <v>6.6</v>
      </c>
      <c r="X469" s="18" t="s">
        <v>2190</v>
      </c>
      <c r="Y469" t="s">
        <v>14451</v>
      </c>
      <c r="Z469" t="s">
        <v>7329</v>
      </c>
      <c r="AA469" t="s">
        <v>6241</v>
      </c>
    </row>
    <row r="470" spans="22:28" x14ac:dyDescent="0.3">
      <c r="V470" s="7" t="s">
        <v>146</v>
      </c>
      <c r="W470" s="9">
        <v>7</v>
      </c>
      <c r="X470" s="19" t="s">
        <v>2190</v>
      </c>
      <c r="Y470" t="s">
        <v>11576</v>
      </c>
    </row>
    <row r="471" spans="22:28" x14ac:dyDescent="0.3">
      <c r="V471" s="6" t="s">
        <v>535</v>
      </c>
      <c r="W471" s="8">
        <v>6.7</v>
      </c>
      <c r="X471" s="18" t="s">
        <v>6869</v>
      </c>
      <c r="Y471" t="s">
        <v>1099</v>
      </c>
      <c r="Z471" t="s">
        <v>10608</v>
      </c>
      <c r="AA471" t="s">
        <v>840</v>
      </c>
    </row>
    <row r="472" spans="22:28" x14ac:dyDescent="0.3">
      <c r="V472" s="7" t="s">
        <v>1784</v>
      </c>
      <c r="W472" s="9">
        <v>7.3</v>
      </c>
      <c r="X472" s="19" t="s">
        <v>6869</v>
      </c>
      <c r="Y472" t="s">
        <v>10608</v>
      </c>
      <c r="Z472" t="s">
        <v>840</v>
      </c>
      <c r="AA472" t="s">
        <v>7159</v>
      </c>
    </row>
    <row r="473" spans="22:28" x14ac:dyDescent="0.3">
      <c r="V473" s="6" t="s">
        <v>48</v>
      </c>
      <c r="W473" s="8">
        <v>5.9</v>
      </c>
      <c r="X473" s="18" t="s">
        <v>878</v>
      </c>
      <c r="Y473" t="s">
        <v>642</v>
      </c>
      <c r="Z473" t="s">
        <v>7329</v>
      </c>
    </row>
    <row r="474" spans="22:28" x14ac:dyDescent="0.3">
      <c r="V474" s="7" t="s">
        <v>1792</v>
      </c>
      <c r="W474" s="9">
        <v>5.6</v>
      </c>
      <c r="X474" s="19" t="s">
        <v>878</v>
      </c>
      <c r="Y474" t="s">
        <v>642</v>
      </c>
      <c r="Z474" t="s">
        <v>10608</v>
      </c>
      <c r="AA474" t="s">
        <v>840</v>
      </c>
      <c r="AB474" t="s">
        <v>6241</v>
      </c>
    </row>
    <row r="475" spans="22:28" x14ac:dyDescent="0.3">
      <c r="V475" s="6" t="s">
        <v>227</v>
      </c>
      <c r="W475" s="8">
        <v>6.5</v>
      </c>
      <c r="X475" s="18" t="s">
        <v>878</v>
      </c>
      <c r="Y475" t="s">
        <v>14453</v>
      </c>
      <c r="Z475" t="s">
        <v>6241</v>
      </c>
    </row>
    <row r="476" spans="22:28" x14ac:dyDescent="0.3">
      <c r="V476" s="7" t="s">
        <v>92</v>
      </c>
      <c r="W476" s="9">
        <v>5.9</v>
      </c>
      <c r="X476" s="19" t="s">
        <v>878</v>
      </c>
      <c r="Y476" t="s">
        <v>642</v>
      </c>
      <c r="Z476" t="s">
        <v>8819</v>
      </c>
    </row>
    <row r="477" spans="22:28" x14ac:dyDescent="0.3">
      <c r="V477" s="6" t="s">
        <v>467</v>
      </c>
      <c r="W477" s="8">
        <v>7</v>
      </c>
      <c r="X477" s="18" t="s">
        <v>2190</v>
      </c>
      <c r="Y477" t="s">
        <v>840</v>
      </c>
      <c r="Z477" t="s">
        <v>11576</v>
      </c>
    </row>
    <row r="478" spans="22:28" x14ac:dyDescent="0.3">
      <c r="V478" s="7" t="s">
        <v>1806</v>
      </c>
      <c r="W478" s="9">
        <v>5.3</v>
      </c>
      <c r="X478" s="19" t="s">
        <v>1099</v>
      </c>
      <c r="Y478" t="s">
        <v>840</v>
      </c>
    </row>
    <row r="479" spans="22:28" x14ac:dyDescent="0.3">
      <c r="V479" s="6" t="s">
        <v>1810</v>
      </c>
      <c r="W479" s="8">
        <v>5.9</v>
      </c>
      <c r="X479" s="18" t="s">
        <v>878</v>
      </c>
      <c r="Y479" t="s">
        <v>642</v>
      </c>
      <c r="Z479" t="s">
        <v>1099</v>
      </c>
      <c r="AA479" t="s">
        <v>840</v>
      </c>
      <c r="AB479" t="s">
        <v>6241</v>
      </c>
    </row>
    <row r="480" spans="22:28" x14ac:dyDescent="0.3">
      <c r="V480" s="7" t="s">
        <v>1251</v>
      </c>
      <c r="W480" s="9">
        <v>6.3</v>
      </c>
      <c r="X480" s="19" t="s">
        <v>878</v>
      </c>
      <c r="Y480" t="s">
        <v>1099</v>
      </c>
      <c r="Z480" t="s">
        <v>7329</v>
      </c>
    </row>
    <row r="481" spans="22:29" x14ac:dyDescent="0.3">
      <c r="V481" s="6" t="s">
        <v>1815</v>
      </c>
      <c r="W481" s="8">
        <v>6.4</v>
      </c>
      <c r="X481" s="18" t="s">
        <v>2190</v>
      </c>
      <c r="Y481" t="s">
        <v>3960</v>
      </c>
      <c r="Z481" t="s">
        <v>14451</v>
      </c>
      <c r="AA481" t="s">
        <v>7329</v>
      </c>
    </row>
    <row r="482" spans="22:29" x14ac:dyDescent="0.3">
      <c r="V482" s="7" t="s">
        <v>484</v>
      </c>
      <c r="W482" s="9">
        <v>6.9</v>
      </c>
      <c r="X482" s="19" t="s">
        <v>878</v>
      </c>
      <c r="Y482" t="s">
        <v>642</v>
      </c>
      <c r="Z482" t="s">
        <v>2190</v>
      </c>
      <c r="AA482" t="s">
        <v>6241</v>
      </c>
    </row>
    <row r="483" spans="22:29" x14ac:dyDescent="0.3">
      <c r="V483" s="6" t="s">
        <v>1823</v>
      </c>
      <c r="W483" s="8">
        <v>6.3</v>
      </c>
      <c r="X483" s="18" t="s">
        <v>878</v>
      </c>
      <c r="Y483" t="s">
        <v>7329</v>
      </c>
      <c r="Z483" t="s">
        <v>6241</v>
      </c>
    </row>
    <row r="484" spans="22:29" x14ac:dyDescent="0.3">
      <c r="V484" s="7" t="s">
        <v>1827</v>
      </c>
      <c r="W484" s="9">
        <v>7.3</v>
      </c>
      <c r="X484" s="19" t="s">
        <v>2190</v>
      </c>
      <c r="Y484" t="s">
        <v>13467</v>
      </c>
      <c r="Z484" t="s">
        <v>6241</v>
      </c>
    </row>
    <row r="485" spans="22:29" x14ac:dyDescent="0.3">
      <c r="V485" s="6" t="s">
        <v>484</v>
      </c>
      <c r="W485" s="8">
        <v>5.8</v>
      </c>
      <c r="X485" s="18" t="s">
        <v>878</v>
      </c>
      <c r="Y485" t="s">
        <v>642</v>
      </c>
      <c r="Z485" t="s">
        <v>2190</v>
      </c>
      <c r="AA485" t="s">
        <v>6241</v>
      </c>
    </row>
    <row r="486" spans="22:29" x14ac:dyDescent="0.3">
      <c r="V486" s="7" t="s">
        <v>1835</v>
      </c>
      <c r="W486" s="9">
        <v>5.2</v>
      </c>
      <c r="X486" s="19" t="s">
        <v>642</v>
      </c>
      <c r="Y486" t="s">
        <v>6869</v>
      </c>
      <c r="Z486" t="s">
        <v>10608</v>
      </c>
    </row>
    <row r="487" spans="22:29" x14ac:dyDescent="0.3">
      <c r="V487" s="6" t="s">
        <v>48</v>
      </c>
      <c r="W487" s="8">
        <v>2.4</v>
      </c>
      <c r="X487" s="18" t="s">
        <v>878</v>
      </c>
      <c r="Y487" t="s">
        <v>642</v>
      </c>
      <c r="Z487" t="s">
        <v>7329</v>
      </c>
    </row>
    <row r="488" spans="22:29" x14ac:dyDescent="0.3">
      <c r="V488" s="7" t="s">
        <v>785</v>
      </c>
      <c r="W488" s="9">
        <v>5.7</v>
      </c>
      <c r="X488" s="19" t="s">
        <v>642</v>
      </c>
      <c r="Y488" t="s">
        <v>6869</v>
      </c>
      <c r="Z488" t="s">
        <v>1099</v>
      </c>
      <c r="AA488" t="s">
        <v>10608</v>
      </c>
      <c r="AB488" t="s">
        <v>840</v>
      </c>
      <c r="AC488" t="s">
        <v>7329</v>
      </c>
    </row>
    <row r="489" spans="22:29" x14ac:dyDescent="0.3">
      <c r="V489" s="6" t="s">
        <v>1848</v>
      </c>
      <c r="W489" s="8">
        <v>5.8</v>
      </c>
      <c r="X489" s="18" t="s">
        <v>2190</v>
      </c>
      <c r="Y489" t="s">
        <v>10187</v>
      </c>
      <c r="Z489" t="s">
        <v>11576</v>
      </c>
    </row>
    <row r="490" spans="22:29" x14ac:dyDescent="0.3">
      <c r="V490" s="7" t="s">
        <v>48</v>
      </c>
      <c r="W490" s="9">
        <v>5.6</v>
      </c>
      <c r="X490" s="19" t="s">
        <v>878</v>
      </c>
      <c r="Y490" t="s">
        <v>642</v>
      </c>
      <c r="Z490" t="s">
        <v>7329</v>
      </c>
    </row>
    <row r="491" spans="22:29" x14ac:dyDescent="0.3">
      <c r="V491" s="6" t="s">
        <v>388</v>
      </c>
      <c r="W491" s="8">
        <v>6</v>
      </c>
      <c r="X491" s="18" t="s">
        <v>878</v>
      </c>
      <c r="Y491" t="s">
        <v>642</v>
      </c>
      <c r="Z491" t="s">
        <v>2190</v>
      </c>
      <c r="AA491" t="s">
        <v>7329</v>
      </c>
    </row>
    <row r="492" spans="22:29" x14ac:dyDescent="0.3">
      <c r="V492" s="7" t="s">
        <v>1597</v>
      </c>
      <c r="W492" s="9">
        <v>5.8</v>
      </c>
      <c r="X492" s="19" t="s">
        <v>642</v>
      </c>
      <c r="Y492" t="s">
        <v>1099</v>
      </c>
      <c r="Z492" t="s">
        <v>2190</v>
      </c>
      <c r="AA492" t="s">
        <v>10608</v>
      </c>
      <c r="AB492" t="s">
        <v>840</v>
      </c>
    </row>
    <row r="493" spans="22:29" x14ac:dyDescent="0.3">
      <c r="V493" s="6" t="s">
        <v>24</v>
      </c>
      <c r="W493" s="8">
        <v>6</v>
      </c>
      <c r="X493" s="18" t="s">
        <v>878</v>
      </c>
      <c r="Y493" t="s">
        <v>642</v>
      </c>
      <c r="Z493" t="s">
        <v>840</v>
      </c>
    </row>
    <row r="494" spans="22:29" x14ac:dyDescent="0.3">
      <c r="V494" s="7" t="s">
        <v>1823</v>
      </c>
      <c r="W494" s="9">
        <v>5.7</v>
      </c>
      <c r="X494" s="19" t="s">
        <v>878</v>
      </c>
      <c r="Y494" t="s">
        <v>7329</v>
      </c>
      <c r="Z494" t="s">
        <v>6241</v>
      </c>
    </row>
    <row r="495" spans="22:29" x14ac:dyDescent="0.3">
      <c r="V495" s="6" t="s">
        <v>428</v>
      </c>
      <c r="W495" s="8">
        <v>6</v>
      </c>
      <c r="X495" s="18" t="s">
        <v>642</v>
      </c>
      <c r="Y495" t="s">
        <v>6869</v>
      </c>
      <c r="Z495" t="s">
        <v>10608</v>
      </c>
      <c r="AA495" t="s">
        <v>840</v>
      </c>
    </row>
    <row r="496" spans="22:29" x14ac:dyDescent="0.3">
      <c r="V496" s="7" t="s">
        <v>1873</v>
      </c>
      <c r="W496" s="9">
        <v>7.8</v>
      </c>
      <c r="X496" s="19" t="s">
        <v>43</v>
      </c>
      <c r="Y496" t="s">
        <v>2190</v>
      </c>
    </row>
    <row r="497" spans="22:29" x14ac:dyDescent="0.3">
      <c r="V497" s="6" t="s">
        <v>232</v>
      </c>
      <c r="W497" s="8">
        <v>4.2</v>
      </c>
      <c r="X497" s="18" t="s">
        <v>878</v>
      </c>
      <c r="Y497" t="s">
        <v>642</v>
      </c>
      <c r="Z497" t="s">
        <v>3960</v>
      </c>
      <c r="AA497" t="s">
        <v>7329</v>
      </c>
      <c r="AB497" t="s">
        <v>6241</v>
      </c>
    </row>
    <row r="498" spans="22:29" x14ac:dyDescent="0.3">
      <c r="V498" s="7" t="s">
        <v>1880</v>
      </c>
      <c r="W498" s="9">
        <v>5.6</v>
      </c>
      <c r="X498" s="19" t="s">
        <v>878</v>
      </c>
      <c r="Y498" t="s">
        <v>642</v>
      </c>
      <c r="Z498" t="s">
        <v>2190</v>
      </c>
      <c r="AA498" t="s">
        <v>13467</v>
      </c>
      <c r="AB498" t="s">
        <v>11576</v>
      </c>
    </row>
    <row r="499" spans="22:29" x14ac:dyDescent="0.3">
      <c r="V499" s="6" t="s">
        <v>1886</v>
      </c>
      <c r="W499" s="8">
        <v>4.4000000000000004</v>
      </c>
      <c r="X499" s="18" t="s">
        <v>6869</v>
      </c>
      <c r="Y499" t="s">
        <v>10608</v>
      </c>
    </row>
    <row r="500" spans="22:29" x14ac:dyDescent="0.3">
      <c r="V500" s="7" t="s">
        <v>1017</v>
      </c>
      <c r="W500" s="9">
        <v>8.1999999999999993</v>
      </c>
      <c r="X500" s="19" t="s">
        <v>7872</v>
      </c>
      <c r="Y500" t="s">
        <v>2190</v>
      </c>
    </row>
    <row r="501" spans="22:29" x14ac:dyDescent="0.3">
      <c r="V501" s="6" t="s">
        <v>1893</v>
      </c>
      <c r="W501" s="8">
        <v>8.5</v>
      </c>
      <c r="X501" s="18" t="s">
        <v>642</v>
      </c>
      <c r="Y501" t="s">
        <v>6869</v>
      </c>
      <c r="Z501" t="s">
        <v>2190</v>
      </c>
      <c r="AA501" t="s">
        <v>10608</v>
      </c>
      <c r="AB501" t="s">
        <v>10187</v>
      </c>
    </row>
    <row r="502" spans="22:29" x14ac:dyDescent="0.3">
      <c r="V502" s="7" t="s">
        <v>111</v>
      </c>
      <c r="W502" s="9">
        <v>5.8</v>
      </c>
      <c r="X502" s="19" t="s">
        <v>878</v>
      </c>
      <c r="Y502" t="s">
        <v>642</v>
      </c>
      <c r="Z502" t="s">
        <v>1099</v>
      </c>
      <c r="AA502" t="s">
        <v>10608</v>
      </c>
      <c r="AB502" t="s">
        <v>840</v>
      </c>
      <c r="AC502" t="s">
        <v>7329</v>
      </c>
    </row>
    <row r="503" spans="22:29" x14ac:dyDescent="0.3">
      <c r="V503" s="6" t="s">
        <v>1898</v>
      </c>
      <c r="W503" s="8">
        <v>6.5</v>
      </c>
      <c r="X503" s="18" t="s">
        <v>6869</v>
      </c>
      <c r="Y503" t="s">
        <v>1099</v>
      </c>
      <c r="Z503" t="s">
        <v>10608</v>
      </c>
      <c r="AA503" t="s">
        <v>840</v>
      </c>
      <c r="AB503" t="s">
        <v>7329</v>
      </c>
    </row>
    <row r="504" spans="22:29" x14ac:dyDescent="0.3">
      <c r="V504" s="7" t="s">
        <v>1392</v>
      </c>
      <c r="W504" s="9">
        <v>7.2</v>
      </c>
      <c r="X504" s="19" t="s">
        <v>14453</v>
      </c>
      <c r="Y504" t="s">
        <v>2190</v>
      </c>
      <c r="Z504" t="s">
        <v>6241</v>
      </c>
    </row>
    <row r="505" spans="22:29" x14ac:dyDescent="0.3">
      <c r="V505" s="6" t="s">
        <v>92</v>
      </c>
      <c r="W505" s="8">
        <v>6.7</v>
      </c>
      <c r="X505" s="18" t="s">
        <v>878</v>
      </c>
      <c r="Y505" t="s">
        <v>642</v>
      </c>
      <c r="Z505" t="s">
        <v>8819</v>
      </c>
    </row>
    <row r="506" spans="22:29" x14ac:dyDescent="0.3">
      <c r="V506" s="7" t="s">
        <v>1099</v>
      </c>
      <c r="W506" s="9">
        <v>3.4</v>
      </c>
      <c r="X506" s="19" t="s">
        <v>1099</v>
      </c>
    </row>
    <row r="507" spans="22:29" x14ac:dyDescent="0.3">
      <c r="V507" s="6" t="s">
        <v>227</v>
      </c>
      <c r="W507" s="8">
        <v>5.9</v>
      </c>
      <c r="X507" s="18" t="s">
        <v>878</v>
      </c>
      <c r="Y507" t="s">
        <v>14453</v>
      </c>
      <c r="Z507" t="s">
        <v>6241</v>
      </c>
    </row>
    <row r="508" spans="22:29" x14ac:dyDescent="0.3">
      <c r="V508" s="7" t="s">
        <v>1909</v>
      </c>
      <c r="W508" s="9">
        <v>7.8</v>
      </c>
      <c r="X508" s="19" t="s">
        <v>642</v>
      </c>
      <c r="Y508" t="s">
        <v>6869</v>
      </c>
      <c r="Z508" t="s">
        <v>2190</v>
      </c>
      <c r="AA508" t="s">
        <v>10608</v>
      </c>
      <c r="AB508" t="s">
        <v>840</v>
      </c>
    </row>
    <row r="509" spans="22:29" x14ac:dyDescent="0.3">
      <c r="V509" s="6" t="s">
        <v>1913</v>
      </c>
      <c r="W509" s="8">
        <v>5.9</v>
      </c>
      <c r="X509" s="18" t="s">
        <v>7329</v>
      </c>
      <c r="Y509" t="s">
        <v>6241</v>
      </c>
    </row>
    <row r="510" spans="22:29" x14ac:dyDescent="0.3">
      <c r="V510" s="7" t="s">
        <v>185</v>
      </c>
      <c r="W510" s="9">
        <v>4.0999999999999996</v>
      </c>
      <c r="X510" s="19" t="s">
        <v>642</v>
      </c>
      <c r="Y510" t="s">
        <v>6869</v>
      </c>
      <c r="Z510" t="s">
        <v>1099</v>
      </c>
      <c r="AA510" t="s">
        <v>10608</v>
      </c>
      <c r="AB510" t="s">
        <v>840</v>
      </c>
    </row>
    <row r="511" spans="22:29" x14ac:dyDescent="0.3">
      <c r="V511" s="6" t="s">
        <v>1921</v>
      </c>
      <c r="W511" s="8">
        <v>6.8</v>
      </c>
      <c r="X511" s="18" t="s">
        <v>6869</v>
      </c>
      <c r="Y511" t="s">
        <v>1099</v>
      </c>
      <c r="Z511" t="s">
        <v>10608</v>
      </c>
    </row>
    <row r="512" spans="22:29" x14ac:dyDescent="0.3">
      <c r="V512" s="7" t="s">
        <v>16</v>
      </c>
      <c r="W512" s="9">
        <v>5.8</v>
      </c>
      <c r="X512" s="19" t="s">
        <v>878</v>
      </c>
      <c r="Y512" t="s">
        <v>642</v>
      </c>
      <c r="Z512" t="s">
        <v>840</v>
      </c>
      <c r="AA512" t="s">
        <v>7329</v>
      </c>
    </row>
    <row r="513" spans="22:29" x14ac:dyDescent="0.3">
      <c r="V513" s="6" t="s">
        <v>1375</v>
      </c>
      <c r="W513" s="8">
        <v>7.5</v>
      </c>
      <c r="X513" s="18" t="s">
        <v>6869</v>
      </c>
      <c r="Y513" t="s">
        <v>1099</v>
      </c>
      <c r="Z513" t="s">
        <v>10608</v>
      </c>
      <c r="AA513" t="s">
        <v>7329</v>
      </c>
    </row>
    <row r="514" spans="22:29" x14ac:dyDescent="0.3">
      <c r="V514" s="7" t="s">
        <v>48</v>
      </c>
      <c r="W514" s="9">
        <v>6.9</v>
      </c>
      <c r="X514" s="19" t="s">
        <v>878</v>
      </c>
      <c r="Y514" t="s">
        <v>642</v>
      </c>
      <c r="Z514" t="s">
        <v>7329</v>
      </c>
    </row>
    <row r="515" spans="22:29" x14ac:dyDescent="0.3">
      <c r="V515" s="6" t="s">
        <v>48</v>
      </c>
      <c r="W515" s="8">
        <v>6.5</v>
      </c>
      <c r="X515" s="18" t="s">
        <v>878</v>
      </c>
      <c r="Y515" t="s">
        <v>642</v>
      </c>
      <c r="Z515" t="s">
        <v>7329</v>
      </c>
    </row>
    <row r="516" spans="22:29" x14ac:dyDescent="0.3">
      <c r="V516" s="7" t="s">
        <v>320</v>
      </c>
      <c r="W516" s="9">
        <v>6.9</v>
      </c>
      <c r="X516" s="19" t="s">
        <v>642</v>
      </c>
      <c r="Y516" t="s">
        <v>6869</v>
      </c>
      <c r="Z516" t="s">
        <v>1099</v>
      </c>
      <c r="AA516" t="s">
        <v>10608</v>
      </c>
    </row>
    <row r="517" spans="22:29" x14ac:dyDescent="0.3">
      <c r="V517" s="6" t="s">
        <v>1740</v>
      </c>
      <c r="W517" s="8">
        <v>7.9</v>
      </c>
      <c r="X517" s="18" t="s">
        <v>2190</v>
      </c>
      <c r="Y517" t="s">
        <v>7329</v>
      </c>
      <c r="Z517" t="s">
        <v>6241</v>
      </c>
    </row>
    <row r="518" spans="22:29" x14ac:dyDescent="0.3">
      <c r="V518" s="7" t="s">
        <v>48</v>
      </c>
      <c r="W518" s="9">
        <v>7.4</v>
      </c>
      <c r="X518" s="19" t="s">
        <v>878</v>
      </c>
      <c r="Y518" t="s">
        <v>642</v>
      </c>
      <c r="Z518" t="s">
        <v>7329</v>
      </c>
    </row>
    <row r="519" spans="22:29" x14ac:dyDescent="0.3">
      <c r="V519" s="6" t="s">
        <v>1942</v>
      </c>
      <c r="W519" s="8">
        <v>6.7</v>
      </c>
      <c r="X519" s="18" t="s">
        <v>878</v>
      </c>
      <c r="Y519" t="s">
        <v>14453</v>
      </c>
      <c r="Z519" t="s">
        <v>840</v>
      </c>
      <c r="AA519" t="s">
        <v>6241</v>
      </c>
    </row>
    <row r="520" spans="22:29" x14ac:dyDescent="0.3">
      <c r="V520" s="7" t="s">
        <v>30</v>
      </c>
      <c r="W520" s="9">
        <v>7.4</v>
      </c>
      <c r="X520" s="19" t="s">
        <v>878</v>
      </c>
      <c r="Y520" t="s">
        <v>642</v>
      </c>
      <c r="Z520" t="s">
        <v>6241</v>
      </c>
    </row>
    <row r="521" spans="22:29" x14ac:dyDescent="0.3">
      <c r="V521" s="6" t="s">
        <v>694</v>
      </c>
      <c r="W521" s="8">
        <v>6.9</v>
      </c>
      <c r="X521" s="18" t="s">
        <v>878</v>
      </c>
      <c r="Y521" t="s">
        <v>642</v>
      </c>
      <c r="Z521" t="s">
        <v>6869</v>
      </c>
      <c r="AA521" t="s">
        <v>1099</v>
      </c>
      <c r="AB521" t="s">
        <v>10608</v>
      </c>
      <c r="AC521" t="s">
        <v>840</v>
      </c>
    </row>
    <row r="522" spans="22:29" x14ac:dyDescent="0.3">
      <c r="V522" s="7" t="s">
        <v>1106</v>
      </c>
      <c r="W522" s="9">
        <v>6.8</v>
      </c>
      <c r="X522" s="19" t="s">
        <v>1099</v>
      </c>
      <c r="Y522" t="s">
        <v>11576</v>
      </c>
    </row>
    <row r="523" spans="22:29" x14ac:dyDescent="0.3">
      <c r="V523" s="6" t="s">
        <v>1954</v>
      </c>
      <c r="W523" s="8">
        <v>6.7</v>
      </c>
      <c r="X523" s="18" t="s">
        <v>1099</v>
      </c>
      <c r="Y523" t="s">
        <v>2190</v>
      </c>
      <c r="Z523" t="s">
        <v>10608</v>
      </c>
      <c r="AA523" t="s">
        <v>7159</v>
      </c>
      <c r="AB523" t="s">
        <v>10187</v>
      </c>
      <c r="AC523" t="s">
        <v>11576</v>
      </c>
    </row>
    <row r="524" spans="22:29" x14ac:dyDescent="0.3">
      <c r="V524" s="7" t="s">
        <v>1959</v>
      </c>
      <c r="W524" s="9">
        <v>5.0999999999999996</v>
      </c>
      <c r="X524" s="19" t="s">
        <v>3960</v>
      </c>
      <c r="Y524" t="s">
        <v>14451</v>
      </c>
      <c r="Z524" t="s">
        <v>6241</v>
      </c>
    </row>
    <row r="525" spans="22:29" x14ac:dyDescent="0.3">
      <c r="V525" s="6" t="s">
        <v>1963</v>
      </c>
      <c r="W525" s="8">
        <v>4.0999999999999996</v>
      </c>
      <c r="X525" s="18" t="s">
        <v>878</v>
      </c>
      <c r="Y525" t="s">
        <v>642</v>
      </c>
      <c r="Z525" t="s">
        <v>1099</v>
      </c>
      <c r="AA525" t="s">
        <v>10608</v>
      </c>
      <c r="AB525" t="s">
        <v>7329</v>
      </c>
    </row>
    <row r="526" spans="22:29" x14ac:dyDescent="0.3">
      <c r="V526" s="7" t="s">
        <v>1451</v>
      </c>
      <c r="W526" s="9">
        <v>7.3</v>
      </c>
      <c r="X526" s="19" t="s">
        <v>14453</v>
      </c>
      <c r="Y526" t="s">
        <v>14451</v>
      </c>
      <c r="Z526" t="s">
        <v>6241</v>
      </c>
    </row>
    <row r="527" spans="22:29" x14ac:dyDescent="0.3">
      <c r="V527" s="6" t="s">
        <v>1099</v>
      </c>
      <c r="W527" s="8">
        <v>6</v>
      </c>
      <c r="X527" s="18" t="s">
        <v>1099</v>
      </c>
    </row>
    <row r="528" spans="22:29" x14ac:dyDescent="0.3">
      <c r="V528" s="7" t="s">
        <v>1649</v>
      </c>
      <c r="W528" s="9">
        <v>7.3</v>
      </c>
      <c r="X528" s="19" t="s">
        <v>1099</v>
      </c>
      <c r="Y528" t="s">
        <v>2190</v>
      </c>
    </row>
    <row r="529" spans="22:28" x14ac:dyDescent="0.3">
      <c r="V529" s="6" t="s">
        <v>1974</v>
      </c>
      <c r="W529" s="8">
        <v>5.4</v>
      </c>
      <c r="X529" s="18" t="s">
        <v>1099</v>
      </c>
      <c r="Y529" t="s">
        <v>10608</v>
      </c>
    </row>
    <row r="530" spans="22:28" x14ac:dyDescent="0.3">
      <c r="V530" s="7" t="s">
        <v>484</v>
      </c>
      <c r="W530" s="9">
        <v>5.9</v>
      </c>
      <c r="X530" s="19" t="s">
        <v>878</v>
      </c>
      <c r="Y530" t="s">
        <v>642</v>
      </c>
      <c r="Z530" t="s">
        <v>2190</v>
      </c>
      <c r="AA530" t="s">
        <v>6241</v>
      </c>
    </row>
    <row r="531" spans="22:28" x14ac:dyDescent="0.3">
      <c r="V531" s="6" t="s">
        <v>1980</v>
      </c>
      <c r="W531" s="8">
        <v>7.1</v>
      </c>
      <c r="X531" s="18" t="s">
        <v>7872</v>
      </c>
      <c r="Y531" t="s">
        <v>1099</v>
      </c>
      <c r="Z531" t="s">
        <v>2190</v>
      </c>
      <c r="AA531" t="s">
        <v>13467</v>
      </c>
    </row>
    <row r="532" spans="22:28" x14ac:dyDescent="0.3">
      <c r="V532" s="7" t="s">
        <v>320</v>
      </c>
      <c r="W532" s="9">
        <v>6</v>
      </c>
      <c r="X532" s="19" t="s">
        <v>642</v>
      </c>
      <c r="Y532" t="s">
        <v>6869</v>
      </c>
      <c r="Z532" t="s">
        <v>1099</v>
      </c>
      <c r="AA532" t="s">
        <v>10608</v>
      </c>
    </row>
    <row r="533" spans="22:28" x14ac:dyDescent="0.3">
      <c r="V533" s="6" t="s">
        <v>1985</v>
      </c>
      <c r="W533" s="8">
        <v>6.5</v>
      </c>
      <c r="X533" s="18" t="s">
        <v>2190</v>
      </c>
      <c r="Y533" t="s">
        <v>7159</v>
      </c>
      <c r="Z533" t="s">
        <v>10187</v>
      </c>
    </row>
    <row r="534" spans="22:28" x14ac:dyDescent="0.3">
      <c r="V534" s="7" t="s">
        <v>1995</v>
      </c>
      <c r="W534" s="9">
        <v>5.7</v>
      </c>
      <c r="X534" s="19" t="s">
        <v>1099</v>
      </c>
      <c r="Y534" t="s">
        <v>14453</v>
      </c>
      <c r="Z534" t="s">
        <v>7159</v>
      </c>
    </row>
    <row r="535" spans="22:28" x14ac:dyDescent="0.3">
      <c r="V535" s="6" t="s">
        <v>1827</v>
      </c>
      <c r="W535" s="8">
        <v>7.6</v>
      </c>
      <c r="X535" s="18" t="s">
        <v>2190</v>
      </c>
      <c r="Y535" t="s">
        <v>13467</v>
      </c>
      <c r="Z535" t="s">
        <v>6241</v>
      </c>
    </row>
    <row r="536" spans="22:28" x14ac:dyDescent="0.3">
      <c r="V536" s="7" t="s">
        <v>1255</v>
      </c>
      <c r="W536" s="9">
        <v>6.6</v>
      </c>
      <c r="X536" s="19" t="s">
        <v>878</v>
      </c>
      <c r="Y536" t="s">
        <v>2190</v>
      </c>
      <c r="Z536" t="s">
        <v>6241</v>
      </c>
      <c r="AA536" t="s">
        <v>5873</v>
      </c>
    </row>
    <row r="537" spans="22:28" x14ac:dyDescent="0.3">
      <c r="V537" s="6" t="s">
        <v>2002</v>
      </c>
      <c r="W537" s="8">
        <v>5.4</v>
      </c>
      <c r="X537" s="18" t="s">
        <v>878</v>
      </c>
      <c r="Y537" t="s">
        <v>1099</v>
      </c>
      <c r="Z537" t="s">
        <v>11576</v>
      </c>
      <c r="AA537" t="s">
        <v>6241</v>
      </c>
    </row>
    <row r="538" spans="22:28" x14ac:dyDescent="0.3">
      <c r="V538" s="7" t="s">
        <v>1072</v>
      </c>
      <c r="W538" s="9">
        <v>7.3</v>
      </c>
      <c r="X538" s="19" t="s">
        <v>878</v>
      </c>
      <c r="Y538" t="s">
        <v>642</v>
      </c>
      <c r="Z538" t="s">
        <v>1099</v>
      </c>
    </row>
    <row r="539" spans="22:28" x14ac:dyDescent="0.3">
      <c r="V539" s="6" t="s">
        <v>936</v>
      </c>
      <c r="W539" s="8">
        <v>6.5</v>
      </c>
      <c r="X539" s="18" t="s">
        <v>1099</v>
      </c>
      <c r="Y539" t="s">
        <v>2190</v>
      </c>
      <c r="Z539" t="s">
        <v>11576</v>
      </c>
    </row>
    <row r="540" spans="22:28" x14ac:dyDescent="0.3">
      <c r="V540" s="7" t="s">
        <v>2011</v>
      </c>
      <c r="W540" s="9">
        <v>6.6</v>
      </c>
      <c r="X540" s="19" t="s">
        <v>6869</v>
      </c>
      <c r="Y540" t="s">
        <v>1099</v>
      </c>
      <c r="Z540" t="s">
        <v>10608</v>
      </c>
      <c r="AA540" t="s">
        <v>840</v>
      </c>
      <c r="AB540" t="s">
        <v>14451</v>
      </c>
    </row>
    <row r="541" spans="22:28" x14ac:dyDescent="0.3">
      <c r="V541" s="6" t="s">
        <v>2015</v>
      </c>
      <c r="W541" s="8">
        <v>6.6</v>
      </c>
      <c r="X541" s="18" t="s">
        <v>1099</v>
      </c>
      <c r="Y541" t="s">
        <v>14453</v>
      </c>
      <c r="Z541" t="s">
        <v>2190</v>
      </c>
      <c r="AA541" t="s">
        <v>11576</v>
      </c>
    </row>
    <row r="542" spans="22:28" x14ac:dyDescent="0.3">
      <c r="V542" s="7" t="s">
        <v>2020</v>
      </c>
      <c r="W542" s="9">
        <v>5.9</v>
      </c>
      <c r="X542" s="19" t="s">
        <v>878</v>
      </c>
      <c r="Y542" t="s">
        <v>642</v>
      </c>
      <c r="Z542" t="s">
        <v>11576</v>
      </c>
      <c r="AA542" t="s">
        <v>6241</v>
      </c>
    </row>
    <row r="543" spans="22:28" x14ac:dyDescent="0.3">
      <c r="V543" s="6" t="s">
        <v>2025</v>
      </c>
      <c r="W543" s="8">
        <v>6.7</v>
      </c>
      <c r="X543" s="18" t="s">
        <v>2190</v>
      </c>
      <c r="Y543" t="s">
        <v>13467</v>
      </c>
      <c r="Z543" t="s">
        <v>11576</v>
      </c>
    </row>
    <row r="544" spans="22:28" x14ac:dyDescent="0.3">
      <c r="V544" s="7" t="s">
        <v>2029</v>
      </c>
      <c r="W544" s="9">
        <v>6.1</v>
      </c>
      <c r="X544" s="19" t="s">
        <v>878</v>
      </c>
      <c r="Y544" t="s">
        <v>2190</v>
      </c>
      <c r="Z544" t="s">
        <v>840</v>
      </c>
      <c r="AA544" t="s">
        <v>11576</v>
      </c>
    </row>
    <row r="545" spans="22:28" x14ac:dyDescent="0.3">
      <c r="V545" s="6" t="s">
        <v>749</v>
      </c>
      <c r="W545" s="8">
        <v>6.6</v>
      </c>
      <c r="X545" s="18" t="s">
        <v>878</v>
      </c>
      <c r="Y545" t="s">
        <v>14453</v>
      </c>
      <c r="Z545" t="s">
        <v>2190</v>
      </c>
      <c r="AA545" t="s">
        <v>14451</v>
      </c>
      <c r="AB545" t="s">
        <v>6241</v>
      </c>
    </row>
    <row r="546" spans="22:28" x14ac:dyDescent="0.3">
      <c r="V546" s="7" t="s">
        <v>2036</v>
      </c>
      <c r="W546" s="9">
        <v>6.6</v>
      </c>
      <c r="X546" s="19" t="s">
        <v>878</v>
      </c>
      <c r="Y546" t="s">
        <v>642</v>
      </c>
      <c r="Z546" t="s">
        <v>6869</v>
      </c>
      <c r="AA546" t="s">
        <v>10608</v>
      </c>
      <c r="AB546" t="s">
        <v>7329</v>
      </c>
    </row>
    <row r="547" spans="22:28" x14ac:dyDescent="0.3">
      <c r="V547" s="6" t="s">
        <v>287</v>
      </c>
      <c r="W547" s="8">
        <v>5.3</v>
      </c>
      <c r="X547" s="18" t="s">
        <v>878</v>
      </c>
      <c r="Y547" t="s">
        <v>1099</v>
      </c>
      <c r="Z547" t="s">
        <v>14453</v>
      </c>
      <c r="AA547" t="s">
        <v>6241</v>
      </c>
    </row>
    <row r="548" spans="22:28" x14ac:dyDescent="0.3">
      <c r="V548" s="7" t="s">
        <v>2042</v>
      </c>
      <c r="W548" s="9">
        <v>6</v>
      </c>
      <c r="X548" s="19" t="s">
        <v>878</v>
      </c>
      <c r="Y548" t="s">
        <v>2190</v>
      </c>
      <c r="Z548" t="s">
        <v>7329</v>
      </c>
    </row>
    <row r="549" spans="22:28" x14ac:dyDescent="0.3">
      <c r="V549" s="6" t="s">
        <v>2046</v>
      </c>
      <c r="W549" s="8">
        <v>6</v>
      </c>
      <c r="X549" s="18" t="s">
        <v>2190</v>
      </c>
      <c r="Y549" t="s">
        <v>3960</v>
      </c>
      <c r="Z549" t="s">
        <v>7329</v>
      </c>
      <c r="AA549" t="s">
        <v>6241</v>
      </c>
    </row>
    <row r="550" spans="22:28" x14ac:dyDescent="0.3">
      <c r="V550" s="7" t="s">
        <v>2051</v>
      </c>
      <c r="W550" s="9">
        <v>4.7</v>
      </c>
      <c r="X550" s="19" t="s">
        <v>6869</v>
      </c>
      <c r="Y550" t="s">
        <v>1099</v>
      </c>
      <c r="Z550" t="s">
        <v>840</v>
      </c>
    </row>
    <row r="551" spans="22:28" x14ac:dyDescent="0.3">
      <c r="V551" s="6" t="s">
        <v>484</v>
      </c>
      <c r="W551" s="8">
        <v>6.1</v>
      </c>
      <c r="X551" s="18" t="s">
        <v>878</v>
      </c>
      <c r="Y551" t="s">
        <v>642</v>
      </c>
      <c r="Z551" t="s">
        <v>2190</v>
      </c>
      <c r="AA551" t="s">
        <v>6241</v>
      </c>
    </row>
    <row r="552" spans="22:28" x14ac:dyDescent="0.3">
      <c r="V552" s="7" t="s">
        <v>1442</v>
      </c>
      <c r="W552" s="9">
        <v>7.2</v>
      </c>
      <c r="X552" s="19" t="s">
        <v>2190</v>
      </c>
      <c r="Y552" t="s">
        <v>14451</v>
      </c>
      <c r="Z552" t="s">
        <v>7329</v>
      </c>
      <c r="AA552" t="s">
        <v>6241</v>
      </c>
    </row>
    <row r="553" spans="22:28" x14ac:dyDescent="0.3">
      <c r="V553" s="6" t="s">
        <v>829</v>
      </c>
      <c r="W553" s="8">
        <v>6.4</v>
      </c>
      <c r="X553" s="18" t="s">
        <v>878</v>
      </c>
      <c r="Y553" t="s">
        <v>6869</v>
      </c>
      <c r="Z553" t="s">
        <v>1099</v>
      </c>
      <c r="AA553" t="s">
        <v>10608</v>
      </c>
      <c r="AB553" t="s">
        <v>7329</v>
      </c>
    </row>
    <row r="554" spans="22:28" x14ac:dyDescent="0.3">
      <c r="V554" s="7" t="s">
        <v>824</v>
      </c>
      <c r="W554" s="9">
        <v>6.1</v>
      </c>
      <c r="X554" s="19" t="s">
        <v>878</v>
      </c>
      <c r="Y554" t="s">
        <v>840</v>
      </c>
    </row>
    <row r="555" spans="22:28" x14ac:dyDescent="0.3">
      <c r="V555" s="6" t="s">
        <v>1451</v>
      </c>
      <c r="W555" s="8">
        <v>5.9</v>
      </c>
      <c r="X555" s="18" t="s">
        <v>14453</v>
      </c>
      <c r="Y555" t="s">
        <v>14451</v>
      </c>
      <c r="Z555" t="s">
        <v>6241</v>
      </c>
    </row>
    <row r="556" spans="22:28" x14ac:dyDescent="0.3">
      <c r="V556" s="7" t="s">
        <v>1442</v>
      </c>
      <c r="W556" s="9">
        <v>6</v>
      </c>
      <c r="X556" s="19" t="s">
        <v>2190</v>
      </c>
      <c r="Y556" t="s">
        <v>14451</v>
      </c>
      <c r="Z556" t="s">
        <v>7329</v>
      </c>
      <c r="AA556" t="s">
        <v>6241</v>
      </c>
    </row>
    <row r="557" spans="22:28" x14ac:dyDescent="0.3">
      <c r="V557" s="6" t="s">
        <v>2067</v>
      </c>
      <c r="W557" s="8">
        <v>6.3</v>
      </c>
      <c r="X557" s="18" t="s">
        <v>878</v>
      </c>
      <c r="Y557" t="s">
        <v>6869</v>
      </c>
      <c r="Z557" t="s">
        <v>1099</v>
      </c>
      <c r="AA557" t="s">
        <v>10608</v>
      </c>
    </row>
    <row r="558" spans="22:28" x14ac:dyDescent="0.3">
      <c r="V558" s="7" t="s">
        <v>2070</v>
      </c>
      <c r="W558" s="9">
        <v>5.6</v>
      </c>
      <c r="X558" s="19" t="s">
        <v>878</v>
      </c>
      <c r="Y558" t="s">
        <v>642</v>
      </c>
      <c r="Z558" t="s">
        <v>1099</v>
      </c>
      <c r="AA558" t="s">
        <v>11576</v>
      </c>
      <c r="AB558" t="s">
        <v>6241</v>
      </c>
    </row>
    <row r="559" spans="22:28" x14ac:dyDescent="0.3">
      <c r="V559" s="6" t="s">
        <v>1649</v>
      </c>
      <c r="W559" s="8">
        <v>6.4</v>
      </c>
      <c r="X559" s="18" t="s">
        <v>1099</v>
      </c>
      <c r="Y559" t="s">
        <v>2190</v>
      </c>
    </row>
    <row r="560" spans="22:28" x14ac:dyDescent="0.3">
      <c r="V560" s="7" t="s">
        <v>622</v>
      </c>
      <c r="W560" s="9">
        <v>7.1</v>
      </c>
      <c r="X560" s="19" t="s">
        <v>878</v>
      </c>
      <c r="Y560" t="s">
        <v>2190</v>
      </c>
      <c r="Z560" t="s">
        <v>6241</v>
      </c>
    </row>
    <row r="561" spans="22:29" x14ac:dyDescent="0.3">
      <c r="V561" s="6" t="s">
        <v>2079</v>
      </c>
      <c r="W561" s="8">
        <v>6.6</v>
      </c>
      <c r="X561" s="18" t="s">
        <v>878</v>
      </c>
      <c r="Y561" t="s">
        <v>1099</v>
      </c>
      <c r="Z561" t="s">
        <v>14452</v>
      </c>
    </row>
    <row r="562" spans="22:29" x14ac:dyDescent="0.3">
      <c r="V562" s="7" t="s">
        <v>350</v>
      </c>
      <c r="W562" s="9">
        <v>4.5999999999999996</v>
      </c>
      <c r="X562" s="19" t="s">
        <v>1099</v>
      </c>
      <c r="Y562" t="s">
        <v>10608</v>
      </c>
      <c r="Z562" t="s">
        <v>840</v>
      </c>
    </row>
    <row r="563" spans="22:29" x14ac:dyDescent="0.3">
      <c r="V563" s="6" t="s">
        <v>2088</v>
      </c>
      <c r="W563" s="8">
        <v>8.4</v>
      </c>
      <c r="X563" s="18" t="s">
        <v>7872</v>
      </c>
      <c r="Y563" t="s">
        <v>2190</v>
      </c>
      <c r="Z563" t="s">
        <v>13467</v>
      </c>
      <c r="AA563" t="s">
        <v>5873</v>
      </c>
    </row>
    <row r="564" spans="22:29" x14ac:dyDescent="0.3">
      <c r="V564" s="7" t="s">
        <v>968</v>
      </c>
      <c r="W564" s="9">
        <v>7.1</v>
      </c>
      <c r="X564" s="19" t="s">
        <v>878</v>
      </c>
      <c r="Y564" t="s">
        <v>2190</v>
      </c>
      <c r="Z564" t="s">
        <v>5873</v>
      </c>
    </row>
    <row r="565" spans="22:29" x14ac:dyDescent="0.3">
      <c r="V565" s="6" t="s">
        <v>2097</v>
      </c>
      <c r="W565" s="8">
        <v>7.4</v>
      </c>
      <c r="X565" s="18" t="s">
        <v>642</v>
      </c>
      <c r="Y565" t="s">
        <v>6869</v>
      </c>
      <c r="Z565" t="s">
        <v>1099</v>
      </c>
    </row>
    <row r="566" spans="22:29" x14ac:dyDescent="0.3">
      <c r="V566" s="7" t="s">
        <v>146</v>
      </c>
      <c r="W566" s="9">
        <v>6.9</v>
      </c>
      <c r="X566" s="19" t="s">
        <v>2190</v>
      </c>
      <c r="Y566" t="s">
        <v>11576</v>
      </c>
    </row>
    <row r="567" spans="22:29" x14ac:dyDescent="0.3">
      <c r="V567" s="6" t="s">
        <v>2104</v>
      </c>
      <c r="W567" s="8">
        <v>4.5</v>
      </c>
      <c r="X567" s="18" t="s">
        <v>878</v>
      </c>
      <c r="Y567" t="s">
        <v>2190</v>
      </c>
      <c r="Z567" t="s">
        <v>14452</v>
      </c>
    </row>
    <row r="568" spans="22:29" x14ac:dyDescent="0.3">
      <c r="V568" s="7" t="s">
        <v>2108</v>
      </c>
      <c r="W568" s="9">
        <v>7.1</v>
      </c>
      <c r="X568" s="19" t="s">
        <v>642</v>
      </c>
      <c r="Y568" t="s">
        <v>2190</v>
      </c>
      <c r="Z568" t="s">
        <v>10608</v>
      </c>
    </row>
    <row r="569" spans="22:29" x14ac:dyDescent="0.3">
      <c r="V569" s="6" t="s">
        <v>2112</v>
      </c>
      <c r="W569" s="8">
        <v>6.5</v>
      </c>
      <c r="X569" s="18" t="s">
        <v>2190</v>
      </c>
      <c r="Y569" t="s">
        <v>14451</v>
      </c>
      <c r="Z569" t="s">
        <v>11576</v>
      </c>
      <c r="AA569" t="s">
        <v>6241</v>
      </c>
    </row>
    <row r="570" spans="22:29" x14ac:dyDescent="0.3">
      <c r="V570" s="7" t="s">
        <v>350</v>
      </c>
      <c r="W570" s="9">
        <v>5.3</v>
      </c>
      <c r="X570" s="19" t="s">
        <v>1099</v>
      </c>
      <c r="Y570" t="s">
        <v>10608</v>
      </c>
      <c r="Z570" t="s">
        <v>840</v>
      </c>
    </row>
    <row r="571" spans="22:29" x14ac:dyDescent="0.3">
      <c r="V571" s="6" t="s">
        <v>1740</v>
      </c>
      <c r="W571" s="8">
        <v>6.7</v>
      </c>
      <c r="X571" s="18" t="s">
        <v>2190</v>
      </c>
      <c r="Y571" t="s">
        <v>7329</v>
      </c>
      <c r="Z571" t="s">
        <v>6241</v>
      </c>
    </row>
    <row r="572" spans="22:29" x14ac:dyDescent="0.3">
      <c r="V572" s="7" t="s">
        <v>2122</v>
      </c>
      <c r="W572" s="9">
        <v>7.2</v>
      </c>
      <c r="X572" s="19" t="s">
        <v>642</v>
      </c>
      <c r="Y572" t="s">
        <v>6869</v>
      </c>
      <c r="Z572" t="s">
        <v>1099</v>
      </c>
      <c r="AA572" t="s">
        <v>10608</v>
      </c>
      <c r="AB572" t="s">
        <v>840</v>
      </c>
      <c r="AC572" t="s">
        <v>11576</v>
      </c>
    </row>
    <row r="573" spans="22:29" x14ac:dyDescent="0.3">
      <c r="V573" s="6" t="s">
        <v>208</v>
      </c>
      <c r="W573" s="8">
        <v>7.2</v>
      </c>
      <c r="X573" s="18" t="s">
        <v>642</v>
      </c>
      <c r="Y573" t="s">
        <v>6869</v>
      </c>
      <c r="Z573" t="s">
        <v>1099</v>
      </c>
      <c r="AA573" t="s">
        <v>10608</v>
      </c>
      <c r="AB573" t="s">
        <v>14452</v>
      </c>
    </row>
    <row r="574" spans="22:29" x14ac:dyDescent="0.3">
      <c r="V574" s="7" t="s">
        <v>1106</v>
      </c>
      <c r="W574" s="9">
        <v>5.5</v>
      </c>
      <c r="X574" s="19" t="s">
        <v>1099</v>
      </c>
      <c r="Y574" t="s">
        <v>11576</v>
      </c>
    </row>
    <row r="575" spans="22:29" x14ac:dyDescent="0.3">
      <c r="V575" s="6" t="s">
        <v>30</v>
      </c>
      <c r="W575" s="8">
        <v>5.8</v>
      </c>
      <c r="X575" s="18" t="s">
        <v>878</v>
      </c>
      <c r="Y575" t="s">
        <v>642</v>
      </c>
      <c r="Z575" t="s">
        <v>6241</v>
      </c>
    </row>
    <row r="576" spans="22:29" x14ac:dyDescent="0.3">
      <c r="V576" s="7" t="s">
        <v>185</v>
      </c>
      <c r="W576" s="9">
        <v>6</v>
      </c>
      <c r="X576" s="19" t="s">
        <v>642</v>
      </c>
      <c r="Y576" t="s">
        <v>6869</v>
      </c>
      <c r="Z576" t="s">
        <v>1099</v>
      </c>
      <c r="AA576" t="s">
        <v>10608</v>
      </c>
      <c r="AB576" t="s">
        <v>840</v>
      </c>
    </row>
    <row r="577" spans="22:28" x14ac:dyDescent="0.3">
      <c r="V577" s="6" t="s">
        <v>1007</v>
      </c>
      <c r="W577" s="8">
        <v>6.6</v>
      </c>
      <c r="X577" s="18" t="s">
        <v>14453</v>
      </c>
      <c r="Y577" t="s">
        <v>6241</v>
      </c>
    </row>
    <row r="578" spans="22:28" x14ac:dyDescent="0.3">
      <c r="V578" s="7" t="s">
        <v>2139</v>
      </c>
      <c r="W578" s="9">
        <v>8.3000000000000007</v>
      </c>
      <c r="X578" s="19" t="s">
        <v>642</v>
      </c>
      <c r="Y578" t="s">
        <v>2190</v>
      </c>
      <c r="Z578" t="s">
        <v>5873</v>
      </c>
    </row>
    <row r="579" spans="22:28" x14ac:dyDescent="0.3">
      <c r="V579" s="6" t="s">
        <v>532</v>
      </c>
      <c r="W579" s="8">
        <v>6.7</v>
      </c>
      <c r="X579" s="18" t="s">
        <v>642</v>
      </c>
      <c r="Y579" t="s">
        <v>1099</v>
      </c>
      <c r="Z579" t="s">
        <v>10608</v>
      </c>
      <c r="AA579" t="s">
        <v>840</v>
      </c>
    </row>
    <row r="580" spans="22:28" x14ac:dyDescent="0.3">
      <c r="V580" s="7" t="s">
        <v>37</v>
      </c>
      <c r="W580" s="9">
        <v>7.1</v>
      </c>
      <c r="X580" s="19" t="s">
        <v>878</v>
      </c>
      <c r="Y580" t="s">
        <v>6241</v>
      </c>
    </row>
    <row r="581" spans="22:28" x14ac:dyDescent="0.3">
      <c r="V581" s="6" t="s">
        <v>2147</v>
      </c>
      <c r="W581" s="8">
        <v>6</v>
      </c>
      <c r="X581" s="18" t="s">
        <v>878</v>
      </c>
      <c r="Y581" t="s">
        <v>642</v>
      </c>
      <c r="Z581" t="s">
        <v>14453</v>
      </c>
      <c r="AA581" t="s">
        <v>6241</v>
      </c>
    </row>
    <row r="582" spans="22:28" x14ac:dyDescent="0.3">
      <c r="V582" s="7" t="s">
        <v>2155</v>
      </c>
      <c r="W582" s="9">
        <v>6.9</v>
      </c>
      <c r="X582" s="19" t="s">
        <v>840</v>
      </c>
      <c r="Y582" t="s">
        <v>14451</v>
      </c>
      <c r="Z582" t="s">
        <v>11576</v>
      </c>
      <c r="AA582" t="s">
        <v>7329</v>
      </c>
      <c r="AB582" t="s">
        <v>6241</v>
      </c>
    </row>
    <row r="583" spans="22:28" x14ac:dyDescent="0.3">
      <c r="V583" s="6" t="s">
        <v>2158</v>
      </c>
      <c r="W583" s="8">
        <v>5.6</v>
      </c>
      <c r="X583" s="18" t="s">
        <v>2190</v>
      </c>
      <c r="Y583" t="s">
        <v>840</v>
      </c>
      <c r="Z583" t="s">
        <v>14451</v>
      </c>
      <c r="AA583" t="s">
        <v>6241</v>
      </c>
    </row>
    <row r="584" spans="22:28" x14ac:dyDescent="0.3">
      <c r="V584" s="7" t="s">
        <v>1446</v>
      </c>
      <c r="W584" s="9">
        <v>5.6</v>
      </c>
      <c r="X584" s="19" t="s">
        <v>878</v>
      </c>
      <c r="Y584" t="s">
        <v>3960</v>
      </c>
      <c r="Z584" t="s">
        <v>7329</v>
      </c>
      <c r="AA584" t="s">
        <v>6241</v>
      </c>
    </row>
    <row r="585" spans="22:28" x14ac:dyDescent="0.3">
      <c r="V585" s="6" t="s">
        <v>2164</v>
      </c>
      <c r="W585" s="8">
        <v>4.5</v>
      </c>
      <c r="X585" s="18" t="s">
        <v>6869</v>
      </c>
      <c r="Y585" t="s">
        <v>1099</v>
      </c>
      <c r="Z585" t="s">
        <v>10608</v>
      </c>
      <c r="AA585" t="s">
        <v>840</v>
      </c>
      <c r="AB585" t="s">
        <v>7159</v>
      </c>
    </row>
    <row r="586" spans="22:28" x14ac:dyDescent="0.3">
      <c r="V586" s="7" t="s">
        <v>684</v>
      </c>
      <c r="W586" s="9">
        <v>7.1</v>
      </c>
      <c r="X586" s="19" t="s">
        <v>878</v>
      </c>
      <c r="Y586" t="s">
        <v>2190</v>
      </c>
      <c r="Z586" t="s">
        <v>13467</v>
      </c>
      <c r="AA586" t="s">
        <v>5873</v>
      </c>
    </row>
    <row r="587" spans="22:28" x14ac:dyDescent="0.3">
      <c r="V587" s="6" t="s">
        <v>37</v>
      </c>
      <c r="W587" s="8">
        <v>6.5</v>
      </c>
      <c r="X587" s="18" t="s">
        <v>878</v>
      </c>
      <c r="Y587" t="s">
        <v>6241</v>
      </c>
    </row>
    <row r="588" spans="22:28" x14ac:dyDescent="0.3">
      <c r="V588" s="7" t="s">
        <v>155</v>
      </c>
      <c r="W588" s="9">
        <v>6.4</v>
      </c>
      <c r="X588" s="19" t="s">
        <v>878</v>
      </c>
      <c r="Y588" t="s">
        <v>642</v>
      </c>
      <c r="Z588" t="s">
        <v>7329</v>
      </c>
      <c r="AA588" t="s">
        <v>6241</v>
      </c>
    </row>
    <row r="589" spans="22:28" x14ac:dyDescent="0.3">
      <c r="V589" s="6" t="s">
        <v>441</v>
      </c>
      <c r="W589" s="8">
        <v>5.8</v>
      </c>
      <c r="X589" s="18" t="s">
        <v>878</v>
      </c>
      <c r="Y589" t="s">
        <v>7329</v>
      </c>
    </row>
    <row r="590" spans="22:28" x14ac:dyDescent="0.3">
      <c r="V590" s="7" t="s">
        <v>897</v>
      </c>
      <c r="W590" s="9">
        <v>8</v>
      </c>
      <c r="X590" s="19" t="s">
        <v>642</v>
      </c>
      <c r="Y590" t="s">
        <v>2190</v>
      </c>
      <c r="Z590" t="s">
        <v>840</v>
      </c>
    </row>
    <row r="591" spans="22:28" x14ac:dyDescent="0.3">
      <c r="V591" s="6" t="s">
        <v>2179</v>
      </c>
      <c r="W591" s="8">
        <v>6.2</v>
      </c>
      <c r="X591" s="18" t="s">
        <v>2190</v>
      </c>
      <c r="Y591" t="s">
        <v>3960</v>
      </c>
      <c r="Z591" t="s">
        <v>11576</v>
      </c>
      <c r="AA591" t="s">
        <v>6241</v>
      </c>
    </row>
    <row r="592" spans="22:28" x14ac:dyDescent="0.3">
      <c r="V592" s="7" t="s">
        <v>2183</v>
      </c>
      <c r="W592" s="9">
        <v>7.2</v>
      </c>
      <c r="X592" s="19" t="s">
        <v>2190</v>
      </c>
      <c r="Y592" t="s">
        <v>5873</v>
      </c>
    </row>
    <row r="593" spans="22:28" x14ac:dyDescent="0.3">
      <c r="V593" s="6" t="s">
        <v>2183</v>
      </c>
      <c r="W593" s="8">
        <v>6.1</v>
      </c>
      <c r="X593" s="18" t="s">
        <v>2190</v>
      </c>
      <c r="Y593" t="s">
        <v>5873</v>
      </c>
    </row>
    <row r="594" spans="22:28" x14ac:dyDescent="0.3">
      <c r="V594" s="7" t="s">
        <v>978</v>
      </c>
      <c r="W594" s="9">
        <v>7.6</v>
      </c>
      <c r="X594" s="19" t="s">
        <v>642</v>
      </c>
      <c r="Y594" t="s">
        <v>2190</v>
      </c>
      <c r="Z594" t="s">
        <v>7329</v>
      </c>
      <c r="AA594" t="s">
        <v>6241</v>
      </c>
    </row>
    <row r="595" spans="22:28" x14ac:dyDescent="0.3">
      <c r="V595" s="6" t="s">
        <v>2190</v>
      </c>
      <c r="W595" s="8">
        <v>6.3</v>
      </c>
      <c r="X595" s="18" t="s">
        <v>2190</v>
      </c>
    </row>
    <row r="596" spans="22:28" x14ac:dyDescent="0.3">
      <c r="V596" s="7" t="s">
        <v>2195</v>
      </c>
      <c r="W596" s="9">
        <v>6.3</v>
      </c>
      <c r="X596" s="19" t="s">
        <v>878</v>
      </c>
      <c r="Y596" t="s">
        <v>2190</v>
      </c>
      <c r="Z596" t="s">
        <v>840</v>
      </c>
      <c r="AA596" t="s">
        <v>3960</v>
      </c>
      <c r="AB596" t="s">
        <v>5873</v>
      </c>
    </row>
    <row r="597" spans="22:28" x14ac:dyDescent="0.3">
      <c r="V597" s="6" t="s">
        <v>37</v>
      </c>
      <c r="W597" s="8">
        <v>6.3</v>
      </c>
      <c r="X597" s="18" t="s">
        <v>878</v>
      </c>
      <c r="Y597" t="s">
        <v>6241</v>
      </c>
    </row>
    <row r="598" spans="22:28" x14ac:dyDescent="0.3">
      <c r="V598" s="7" t="s">
        <v>2200</v>
      </c>
      <c r="W598" s="9">
        <v>7.7</v>
      </c>
      <c r="X598" s="19" t="s">
        <v>642</v>
      </c>
      <c r="Y598" t="s">
        <v>10608</v>
      </c>
      <c r="Z598" t="s">
        <v>840</v>
      </c>
      <c r="AA598" t="s">
        <v>11576</v>
      </c>
    </row>
    <row r="599" spans="22:28" x14ac:dyDescent="0.3">
      <c r="V599" s="6" t="s">
        <v>2203</v>
      </c>
      <c r="W599" s="8">
        <v>7</v>
      </c>
      <c r="X599" s="18" t="s">
        <v>642</v>
      </c>
      <c r="Y599" t="s">
        <v>7872</v>
      </c>
      <c r="Z599" t="s">
        <v>2190</v>
      </c>
      <c r="AA599" t="s">
        <v>13467</v>
      </c>
      <c r="AB599" t="s">
        <v>5873</v>
      </c>
    </row>
    <row r="600" spans="22:28" x14ac:dyDescent="0.3">
      <c r="V600" s="7" t="s">
        <v>1649</v>
      </c>
      <c r="W600" s="9">
        <v>5.3</v>
      </c>
      <c r="X600" s="19" t="s">
        <v>1099</v>
      </c>
      <c r="Y600" t="s">
        <v>2190</v>
      </c>
    </row>
    <row r="601" spans="22:28" x14ac:dyDescent="0.3">
      <c r="V601" s="6" t="s">
        <v>722</v>
      </c>
      <c r="W601" s="8">
        <v>5.6</v>
      </c>
      <c r="X601" s="18" t="s">
        <v>878</v>
      </c>
      <c r="Y601" t="s">
        <v>642</v>
      </c>
      <c r="Z601" t="s">
        <v>1099</v>
      </c>
      <c r="AA601" t="s">
        <v>6241</v>
      </c>
    </row>
    <row r="602" spans="22:28" x14ac:dyDescent="0.3">
      <c r="V602" s="7" t="s">
        <v>2213</v>
      </c>
      <c r="W602" s="9">
        <v>5.2</v>
      </c>
      <c r="X602" s="19" t="s">
        <v>878</v>
      </c>
      <c r="Y602" t="s">
        <v>642</v>
      </c>
      <c r="Z602" t="s">
        <v>3960</v>
      </c>
      <c r="AA602" t="s">
        <v>7329</v>
      </c>
    </row>
    <row r="603" spans="22:28" x14ac:dyDescent="0.3">
      <c r="V603" s="6" t="s">
        <v>722</v>
      </c>
      <c r="W603" s="8">
        <v>5.4</v>
      </c>
      <c r="X603" s="18" t="s">
        <v>878</v>
      </c>
      <c r="Y603" t="s">
        <v>642</v>
      </c>
      <c r="Z603" t="s">
        <v>1099</v>
      </c>
      <c r="AA603" t="s">
        <v>6241</v>
      </c>
    </row>
    <row r="604" spans="22:28" x14ac:dyDescent="0.3">
      <c r="V604" s="7" t="s">
        <v>2221</v>
      </c>
      <c r="W604" s="9">
        <v>6.4</v>
      </c>
      <c r="X604" s="19" t="s">
        <v>878</v>
      </c>
      <c r="Y604" t="s">
        <v>840</v>
      </c>
      <c r="Z604" t="s">
        <v>3960</v>
      </c>
    </row>
    <row r="605" spans="22:28" x14ac:dyDescent="0.3">
      <c r="V605" s="6" t="s">
        <v>2225</v>
      </c>
      <c r="W605" s="8">
        <v>5.9</v>
      </c>
      <c r="X605" s="18" t="s">
        <v>1099</v>
      </c>
      <c r="Y605" t="s">
        <v>2190</v>
      </c>
      <c r="Z605" t="s">
        <v>10187</v>
      </c>
      <c r="AA605" t="s">
        <v>11576</v>
      </c>
    </row>
    <row r="606" spans="22:28" x14ac:dyDescent="0.3">
      <c r="V606" s="7" t="s">
        <v>2183</v>
      </c>
      <c r="W606" s="9">
        <v>6.3</v>
      </c>
      <c r="X606" s="19" t="s">
        <v>2190</v>
      </c>
      <c r="Y606" t="s">
        <v>5873</v>
      </c>
    </row>
    <row r="607" spans="22:28" x14ac:dyDescent="0.3">
      <c r="V607" s="6" t="s">
        <v>227</v>
      </c>
      <c r="W607" s="8">
        <v>6.5</v>
      </c>
      <c r="X607" s="18" t="s">
        <v>878</v>
      </c>
      <c r="Y607" t="s">
        <v>14453</v>
      </c>
      <c r="Z607" t="s">
        <v>6241</v>
      </c>
    </row>
    <row r="608" spans="22:28" x14ac:dyDescent="0.3">
      <c r="V608" s="7" t="s">
        <v>2234</v>
      </c>
      <c r="W608" s="9">
        <v>3</v>
      </c>
      <c r="X608" s="19" t="s">
        <v>878</v>
      </c>
      <c r="Y608" t="s">
        <v>7329</v>
      </c>
      <c r="Z608" t="s">
        <v>14452</v>
      </c>
    </row>
    <row r="609" spans="22:30" x14ac:dyDescent="0.3">
      <c r="V609" s="6" t="s">
        <v>926</v>
      </c>
      <c r="W609" s="8">
        <v>3.6</v>
      </c>
      <c r="X609" s="18" t="s">
        <v>878</v>
      </c>
      <c r="Y609" t="s">
        <v>14453</v>
      </c>
      <c r="Z609" t="s">
        <v>7329</v>
      </c>
      <c r="AA609" t="s">
        <v>6241</v>
      </c>
    </row>
    <row r="610" spans="22:30" x14ac:dyDescent="0.3">
      <c r="V610" s="7" t="s">
        <v>315</v>
      </c>
      <c r="W610" s="9">
        <v>5.8</v>
      </c>
      <c r="X610" s="19" t="s">
        <v>878</v>
      </c>
      <c r="Y610" t="s">
        <v>14453</v>
      </c>
      <c r="Z610" t="s">
        <v>2190</v>
      </c>
      <c r="AA610" t="s">
        <v>6241</v>
      </c>
    </row>
    <row r="611" spans="22:30" x14ac:dyDescent="0.3">
      <c r="V611" s="6" t="s">
        <v>2245</v>
      </c>
      <c r="W611" s="8">
        <v>6.2</v>
      </c>
      <c r="X611" s="18" t="s">
        <v>878</v>
      </c>
      <c r="Y611" t="s">
        <v>642</v>
      </c>
      <c r="Z611" t="s">
        <v>6869</v>
      </c>
      <c r="AA611" t="s">
        <v>1099</v>
      </c>
      <c r="AB611" t="s">
        <v>14453</v>
      </c>
      <c r="AC611" t="s">
        <v>10608</v>
      </c>
      <c r="AD611" t="s">
        <v>840</v>
      </c>
    </row>
    <row r="612" spans="22:30" x14ac:dyDescent="0.3">
      <c r="V612" s="7" t="s">
        <v>2247</v>
      </c>
      <c r="W612" s="9">
        <v>5.6</v>
      </c>
      <c r="X612" s="19" t="s">
        <v>642</v>
      </c>
      <c r="Y612" t="s">
        <v>6869</v>
      </c>
      <c r="Z612" t="s">
        <v>10608</v>
      </c>
      <c r="AA612" t="s">
        <v>840</v>
      </c>
      <c r="AB612" t="s">
        <v>10187</v>
      </c>
    </row>
    <row r="613" spans="22:30" x14ac:dyDescent="0.3">
      <c r="V613" s="6" t="s">
        <v>749</v>
      </c>
      <c r="W613" s="8">
        <v>5.4</v>
      </c>
      <c r="X613" s="18" t="s">
        <v>878</v>
      </c>
      <c r="Y613" t="s">
        <v>14453</v>
      </c>
      <c r="Z613" t="s">
        <v>2190</v>
      </c>
      <c r="AA613" t="s">
        <v>14451</v>
      </c>
      <c r="AB613" t="s">
        <v>6241</v>
      </c>
    </row>
    <row r="614" spans="22:30" x14ac:dyDescent="0.3">
      <c r="V614" s="7" t="s">
        <v>1047</v>
      </c>
      <c r="W614" s="9">
        <v>6.1</v>
      </c>
      <c r="X614" s="19" t="s">
        <v>878</v>
      </c>
      <c r="Y614" t="s">
        <v>642</v>
      </c>
      <c r="Z614" t="s">
        <v>14451</v>
      </c>
      <c r="AA614" t="s">
        <v>7329</v>
      </c>
      <c r="AB614" t="s">
        <v>6241</v>
      </c>
    </row>
    <row r="615" spans="22:30" x14ac:dyDescent="0.3">
      <c r="V615" s="6" t="s">
        <v>1451</v>
      </c>
      <c r="W615" s="8">
        <v>4.2</v>
      </c>
      <c r="X615" s="18" t="s">
        <v>14453</v>
      </c>
      <c r="Y615" t="s">
        <v>14451</v>
      </c>
      <c r="Z615" t="s">
        <v>6241</v>
      </c>
    </row>
    <row r="616" spans="22:30" x14ac:dyDescent="0.3">
      <c r="V616" s="7" t="s">
        <v>2264</v>
      </c>
      <c r="W616" s="9">
        <v>6.7</v>
      </c>
      <c r="X616" s="19" t="s">
        <v>878</v>
      </c>
      <c r="Y616" t="s">
        <v>14453</v>
      </c>
      <c r="Z616" t="s">
        <v>14451</v>
      </c>
      <c r="AA616" t="s">
        <v>7329</v>
      </c>
      <c r="AB616" t="s">
        <v>6241</v>
      </c>
    </row>
    <row r="617" spans="22:30" x14ac:dyDescent="0.3">
      <c r="V617" s="6" t="s">
        <v>24</v>
      </c>
      <c r="W617" s="8">
        <v>4.2</v>
      </c>
      <c r="X617" s="18" t="s">
        <v>878</v>
      </c>
      <c r="Y617" t="s">
        <v>642</v>
      </c>
      <c r="Z617" t="s">
        <v>840</v>
      </c>
    </row>
    <row r="618" spans="22:30" x14ac:dyDescent="0.3">
      <c r="V618" s="7" t="s">
        <v>622</v>
      </c>
      <c r="W618" s="9">
        <v>6.4</v>
      </c>
      <c r="X618" s="19" t="s">
        <v>878</v>
      </c>
      <c r="Y618" t="s">
        <v>2190</v>
      </c>
      <c r="Z618" t="s">
        <v>6241</v>
      </c>
    </row>
    <row r="619" spans="22:30" x14ac:dyDescent="0.3">
      <c r="V619" s="6" t="s">
        <v>740</v>
      </c>
      <c r="W619" s="8">
        <v>4.9000000000000004</v>
      </c>
      <c r="X619" s="18" t="s">
        <v>642</v>
      </c>
      <c r="Y619" t="s">
        <v>2190</v>
      </c>
      <c r="Z619" t="s">
        <v>840</v>
      </c>
      <c r="AA619" t="s">
        <v>11576</v>
      </c>
    </row>
    <row r="620" spans="22:30" x14ac:dyDescent="0.3">
      <c r="V620" s="7" t="s">
        <v>1392</v>
      </c>
      <c r="W620" s="9">
        <v>6.8</v>
      </c>
      <c r="X620" s="19" t="s">
        <v>14453</v>
      </c>
      <c r="Y620" t="s">
        <v>2190</v>
      </c>
      <c r="Z620" t="s">
        <v>6241</v>
      </c>
    </row>
    <row r="621" spans="22:30" x14ac:dyDescent="0.3">
      <c r="V621" s="6" t="s">
        <v>1921</v>
      </c>
      <c r="W621" s="8">
        <v>7.7</v>
      </c>
      <c r="X621" s="18" t="s">
        <v>6869</v>
      </c>
      <c r="Y621" t="s">
        <v>1099</v>
      </c>
      <c r="Z621" t="s">
        <v>10608</v>
      </c>
    </row>
    <row r="622" spans="22:30" x14ac:dyDescent="0.3">
      <c r="V622" s="7" t="s">
        <v>2281</v>
      </c>
      <c r="W622" s="9">
        <v>5.6</v>
      </c>
      <c r="X622" s="19" t="s">
        <v>878</v>
      </c>
      <c r="Y622" t="s">
        <v>1099</v>
      </c>
      <c r="Z622" t="s">
        <v>14453</v>
      </c>
      <c r="AA622" t="s">
        <v>2190</v>
      </c>
      <c r="AB622" t="s">
        <v>6241</v>
      </c>
    </row>
    <row r="623" spans="22:30" x14ac:dyDescent="0.3">
      <c r="V623" s="6" t="s">
        <v>1099</v>
      </c>
      <c r="W623" s="8">
        <v>6.4</v>
      </c>
      <c r="X623" s="18" t="s">
        <v>1099</v>
      </c>
    </row>
    <row r="624" spans="22:30" x14ac:dyDescent="0.3">
      <c r="V624" s="7" t="s">
        <v>2288</v>
      </c>
      <c r="W624" s="9">
        <v>7.2</v>
      </c>
      <c r="X624" s="19" t="s">
        <v>642</v>
      </c>
      <c r="Y624" t="s">
        <v>2190</v>
      </c>
      <c r="Z624" t="s">
        <v>13467</v>
      </c>
      <c r="AA624" t="s">
        <v>11576</v>
      </c>
    </row>
    <row r="625" spans="22:27" x14ac:dyDescent="0.3">
      <c r="V625" s="6" t="s">
        <v>654</v>
      </c>
      <c r="W625" s="8">
        <v>6</v>
      </c>
      <c r="X625" s="18" t="s">
        <v>878</v>
      </c>
      <c r="Y625" t="s">
        <v>1099</v>
      </c>
      <c r="Z625" t="s">
        <v>840</v>
      </c>
      <c r="AA625" t="s">
        <v>7329</v>
      </c>
    </row>
    <row r="626" spans="22:27" x14ac:dyDescent="0.3">
      <c r="V626" s="7" t="s">
        <v>1106</v>
      </c>
      <c r="W626" s="9">
        <v>5.9</v>
      </c>
      <c r="X626" s="19" t="s">
        <v>1099</v>
      </c>
      <c r="Y626" t="s">
        <v>11576</v>
      </c>
    </row>
    <row r="627" spans="22:27" x14ac:dyDescent="0.3">
      <c r="V627" s="6" t="s">
        <v>2298</v>
      </c>
      <c r="W627" s="8">
        <v>7.9</v>
      </c>
      <c r="X627" s="18" t="s">
        <v>7872</v>
      </c>
      <c r="Y627" t="s">
        <v>2190</v>
      </c>
      <c r="Z627" t="s">
        <v>6241</v>
      </c>
    </row>
    <row r="628" spans="22:27" x14ac:dyDescent="0.3">
      <c r="V628" s="7" t="s">
        <v>2301</v>
      </c>
      <c r="W628" s="9">
        <v>6.8</v>
      </c>
      <c r="X628" s="19" t="s">
        <v>878</v>
      </c>
      <c r="Y628" t="s">
        <v>2190</v>
      </c>
      <c r="Z628" t="s">
        <v>13467</v>
      </c>
      <c r="AA628" t="s">
        <v>6241</v>
      </c>
    </row>
    <row r="629" spans="22:27" x14ac:dyDescent="0.3">
      <c r="V629" s="6" t="s">
        <v>622</v>
      </c>
      <c r="W629" s="8">
        <v>7.1</v>
      </c>
      <c r="X629" s="18" t="s">
        <v>878</v>
      </c>
      <c r="Y629" t="s">
        <v>2190</v>
      </c>
      <c r="Z629" t="s">
        <v>6241</v>
      </c>
    </row>
    <row r="630" spans="22:27" x14ac:dyDescent="0.3">
      <c r="V630" s="7" t="s">
        <v>1099</v>
      </c>
      <c r="W630" s="9">
        <v>5.9</v>
      </c>
      <c r="X630" s="19" t="s">
        <v>1099</v>
      </c>
    </row>
    <row r="631" spans="22:27" x14ac:dyDescent="0.3">
      <c r="V631" s="6" t="s">
        <v>2221</v>
      </c>
      <c r="W631" s="8">
        <v>5.9</v>
      </c>
      <c r="X631" s="18" t="s">
        <v>878</v>
      </c>
      <c r="Y631" t="s">
        <v>840</v>
      </c>
      <c r="Z631" t="s">
        <v>3960</v>
      </c>
    </row>
    <row r="632" spans="22:27" x14ac:dyDescent="0.3">
      <c r="V632" s="7" t="s">
        <v>1058</v>
      </c>
      <c r="W632" s="9">
        <v>6.2</v>
      </c>
      <c r="X632" s="19" t="s">
        <v>878</v>
      </c>
      <c r="Y632" t="s">
        <v>14453</v>
      </c>
      <c r="Z632" t="s">
        <v>11576</v>
      </c>
      <c r="AA632" t="s">
        <v>6241</v>
      </c>
    </row>
    <row r="633" spans="22:27" x14ac:dyDescent="0.3">
      <c r="V633" s="6" t="s">
        <v>1442</v>
      </c>
      <c r="W633" s="8">
        <v>7</v>
      </c>
      <c r="X633" s="18" t="s">
        <v>2190</v>
      </c>
      <c r="Y633" t="s">
        <v>14451</v>
      </c>
      <c r="Z633" t="s">
        <v>7329</v>
      </c>
      <c r="AA633" t="s">
        <v>6241</v>
      </c>
    </row>
    <row r="634" spans="22:27" x14ac:dyDescent="0.3">
      <c r="V634" s="7" t="s">
        <v>2320</v>
      </c>
      <c r="W634" s="9">
        <v>5.4</v>
      </c>
      <c r="X634" s="19" t="s">
        <v>878</v>
      </c>
      <c r="Y634" t="s">
        <v>642</v>
      </c>
      <c r="Z634" t="s">
        <v>840</v>
      </c>
      <c r="AA634" t="s">
        <v>5873</v>
      </c>
    </row>
    <row r="635" spans="22:27" x14ac:dyDescent="0.3">
      <c r="V635" s="6" t="s">
        <v>968</v>
      </c>
      <c r="W635" s="8">
        <v>8.6</v>
      </c>
      <c r="X635" s="18" t="s">
        <v>878</v>
      </c>
      <c r="Y635" t="s">
        <v>2190</v>
      </c>
      <c r="Z635" t="s">
        <v>5873</v>
      </c>
    </row>
    <row r="636" spans="22:27" x14ac:dyDescent="0.3">
      <c r="V636" s="7" t="s">
        <v>315</v>
      </c>
      <c r="W636" s="9">
        <v>6.5</v>
      </c>
      <c r="X636" s="19" t="s">
        <v>878</v>
      </c>
      <c r="Y636" t="s">
        <v>14453</v>
      </c>
      <c r="Z636" t="s">
        <v>2190</v>
      </c>
      <c r="AA636" t="s">
        <v>6241</v>
      </c>
    </row>
    <row r="637" spans="22:27" x14ac:dyDescent="0.3">
      <c r="V637" s="6" t="s">
        <v>2327</v>
      </c>
      <c r="W637" s="8">
        <v>6.4</v>
      </c>
      <c r="X637" s="18" t="s">
        <v>1099</v>
      </c>
      <c r="Y637" t="s">
        <v>840</v>
      </c>
      <c r="Z637" t="s">
        <v>11576</v>
      </c>
    </row>
    <row r="638" spans="22:27" x14ac:dyDescent="0.3">
      <c r="V638" s="7" t="s">
        <v>320</v>
      </c>
      <c r="W638" s="9">
        <v>7.6</v>
      </c>
      <c r="X638" s="19" t="s">
        <v>642</v>
      </c>
      <c r="Y638" t="s">
        <v>6869</v>
      </c>
      <c r="Z638" t="s">
        <v>1099</v>
      </c>
      <c r="AA638" t="s">
        <v>10608</v>
      </c>
    </row>
    <row r="639" spans="22:27" x14ac:dyDescent="0.3">
      <c r="V639" s="6" t="s">
        <v>2046</v>
      </c>
      <c r="W639" s="8">
        <v>5.5</v>
      </c>
      <c r="X639" s="18" t="s">
        <v>2190</v>
      </c>
      <c r="Y639" t="s">
        <v>3960</v>
      </c>
      <c r="Z639" t="s">
        <v>7329</v>
      </c>
      <c r="AA639" t="s">
        <v>6241</v>
      </c>
    </row>
    <row r="640" spans="22:27" x14ac:dyDescent="0.3">
      <c r="V640" s="7" t="s">
        <v>2088</v>
      </c>
      <c r="W640" s="9">
        <v>7.4</v>
      </c>
      <c r="X640" s="19" t="s">
        <v>7872</v>
      </c>
      <c r="Y640" t="s">
        <v>2190</v>
      </c>
      <c r="Z640" t="s">
        <v>13467</v>
      </c>
      <c r="AA640" t="s">
        <v>5873</v>
      </c>
    </row>
    <row r="641" spans="22:29" x14ac:dyDescent="0.3">
      <c r="V641" s="6" t="s">
        <v>441</v>
      </c>
      <c r="W641" s="8">
        <v>8.6999999999999993</v>
      </c>
      <c r="X641" s="18" t="s">
        <v>878</v>
      </c>
      <c r="Y641" t="s">
        <v>7329</v>
      </c>
    </row>
    <row r="642" spans="22:29" x14ac:dyDescent="0.3">
      <c r="V642" s="7" t="s">
        <v>1412</v>
      </c>
      <c r="W642" s="9">
        <v>7.6</v>
      </c>
      <c r="X642" s="19" t="s">
        <v>642</v>
      </c>
      <c r="Y642" t="s">
        <v>2190</v>
      </c>
      <c r="Z642" t="s">
        <v>13467</v>
      </c>
    </row>
    <row r="643" spans="22:29" x14ac:dyDescent="0.3">
      <c r="V643" s="6" t="s">
        <v>350</v>
      </c>
      <c r="W643" s="8">
        <v>5.5</v>
      </c>
      <c r="X643" s="18" t="s">
        <v>1099</v>
      </c>
      <c r="Y643" t="s">
        <v>10608</v>
      </c>
      <c r="Z643" t="s">
        <v>840</v>
      </c>
    </row>
    <row r="644" spans="22:29" x14ac:dyDescent="0.3">
      <c r="V644" s="7" t="s">
        <v>1848</v>
      </c>
      <c r="W644" s="9">
        <v>7.6</v>
      </c>
      <c r="X644" s="19" t="s">
        <v>2190</v>
      </c>
      <c r="Y644" t="s">
        <v>10187</v>
      </c>
      <c r="Z644" t="s">
        <v>11576</v>
      </c>
    </row>
    <row r="645" spans="22:29" x14ac:dyDescent="0.3">
      <c r="V645" s="6" t="s">
        <v>936</v>
      </c>
      <c r="W645" s="8">
        <v>6.5</v>
      </c>
      <c r="X645" s="18" t="s">
        <v>1099</v>
      </c>
      <c r="Y645" t="s">
        <v>2190</v>
      </c>
      <c r="Z645" t="s">
        <v>11576</v>
      </c>
    </row>
    <row r="646" spans="22:29" x14ac:dyDescent="0.3">
      <c r="V646" s="7" t="s">
        <v>1099</v>
      </c>
      <c r="W646" s="9">
        <v>6.9</v>
      </c>
      <c r="X646" s="19" t="s">
        <v>1099</v>
      </c>
    </row>
    <row r="647" spans="22:29" x14ac:dyDescent="0.3">
      <c r="V647" s="6" t="s">
        <v>2353</v>
      </c>
      <c r="W647" s="8">
        <v>6.7</v>
      </c>
      <c r="X647" s="18" t="s">
        <v>878</v>
      </c>
      <c r="Y647" t="s">
        <v>642</v>
      </c>
      <c r="Z647" t="s">
        <v>1099</v>
      </c>
      <c r="AA647" t="s">
        <v>11576</v>
      </c>
      <c r="AB647" t="s">
        <v>6241</v>
      </c>
      <c r="AC647" t="s">
        <v>8819</v>
      </c>
    </row>
    <row r="648" spans="22:29" x14ac:dyDescent="0.3">
      <c r="V648" s="7" t="s">
        <v>1649</v>
      </c>
      <c r="W648" s="9">
        <v>6.6</v>
      </c>
      <c r="X648" s="19" t="s">
        <v>1099</v>
      </c>
      <c r="Y648" t="s">
        <v>2190</v>
      </c>
    </row>
    <row r="649" spans="22:29" x14ac:dyDescent="0.3">
      <c r="V649" s="6" t="s">
        <v>2359</v>
      </c>
      <c r="W649" s="8">
        <v>7.2</v>
      </c>
      <c r="X649" s="18" t="s">
        <v>7872</v>
      </c>
      <c r="Y649" t="s">
        <v>2190</v>
      </c>
      <c r="Z649" t="s">
        <v>14452</v>
      </c>
      <c r="AA649" t="s">
        <v>5873</v>
      </c>
    </row>
    <row r="650" spans="22:29" x14ac:dyDescent="0.3">
      <c r="V650" s="7" t="s">
        <v>30</v>
      </c>
      <c r="W650" s="9">
        <v>6.4</v>
      </c>
      <c r="X650" s="19" t="s">
        <v>878</v>
      </c>
      <c r="Y650" t="s">
        <v>642</v>
      </c>
      <c r="Z650" t="s">
        <v>6241</v>
      </c>
    </row>
    <row r="651" spans="22:29" x14ac:dyDescent="0.3">
      <c r="V651" s="6" t="s">
        <v>30</v>
      </c>
      <c r="W651" s="8">
        <v>6.4</v>
      </c>
      <c r="X651" s="18" t="s">
        <v>878</v>
      </c>
      <c r="Y651" t="s">
        <v>642</v>
      </c>
      <c r="Z651" t="s">
        <v>6241</v>
      </c>
    </row>
    <row r="652" spans="22:29" x14ac:dyDescent="0.3">
      <c r="V652" s="7" t="s">
        <v>227</v>
      </c>
      <c r="W652" s="9">
        <v>6</v>
      </c>
      <c r="X652" s="19" t="s">
        <v>878</v>
      </c>
      <c r="Y652" t="s">
        <v>14453</v>
      </c>
      <c r="Z652" t="s">
        <v>6241</v>
      </c>
    </row>
    <row r="653" spans="22:29" x14ac:dyDescent="0.3">
      <c r="V653" s="6" t="s">
        <v>350</v>
      </c>
      <c r="W653" s="8">
        <v>6.1</v>
      </c>
      <c r="X653" s="18" t="s">
        <v>1099</v>
      </c>
      <c r="Y653" t="s">
        <v>10608</v>
      </c>
      <c r="Z653" t="s">
        <v>840</v>
      </c>
    </row>
    <row r="654" spans="22:29" x14ac:dyDescent="0.3">
      <c r="V654" s="7" t="s">
        <v>1827</v>
      </c>
      <c r="W654" s="9">
        <v>6</v>
      </c>
      <c r="X654" s="19" t="s">
        <v>2190</v>
      </c>
      <c r="Y654" t="s">
        <v>13467</v>
      </c>
      <c r="Z654" t="s">
        <v>6241</v>
      </c>
    </row>
    <row r="655" spans="22:29" x14ac:dyDescent="0.3">
      <c r="V655" s="6" t="s">
        <v>2190</v>
      </c>
      <c r="W655" s="8">
        <v>6.4</v>
      </c>
      <c r="X655" s="18" t="s">
        <v>2190</v>
      </c>
    </row>
    <row r="656" spans="22:29" x14ac:dyDescent="0.3">
      <c r="V656" s="7" t="s">
        <v>1106</v>
      </c>
      <c r="W656" s="9">
        <v>6.4</v>
      </c>
      <c r="X656" s="19" t="s">
        <v>1099</v>
      </c>
      <c r="Y656" t="s">
        <v>11576</v>
      </c>
    </row>
    <row r="657" spans="22:29" x14ac:dyDescent="0.3">
      <c r="V657" s="6" t="s">
        <v>1265</v>
      </c>
      <c r="W657" s="8">
        <v>7.3</v>
      </c>
      <c r="X657" s="18" t="s">
        <v>2190</v>
      </c>
      <c r="Y657" t="s">
        <v>14451</v>
      </c>
      <c r="Z657" t="s">
        <v>6241</v>
      </c>
    </row>
    <row r="658" spans="22:29" x14ac:dyDescent="0.3">
      <c r="V658" s="7" t="s">
        <v>2386</v>
      </c>
      <c r="W658" s="9">
        <v>5.2</v>
      </c>
      <c r="X658" s="19" t="s">
        <v>1099</v>
      </c>
      <c r="Y658" t="s">
        <v>2190</v>
      </c>
      <c r="Z658" t="s">
        <v>10608</v>
      </c>
      <c r="AA658" t="s">
        <v>10187</v>
      </c>
    </row>
    <row r="659" spans="22:29" x14ac:dyDescent="0.3">
      <c r="V659" s="6" t="s">
        <v>2015</v>
      </c>
      <c r="W659" s="8">
        <v>6.6</v>
      </c>
      <c r="X659" s="18" t="s">
        <v>1099</v>
      </c>
      <c r="Y659" t="s">
        <v>14453</v>
      </c>
      <c r="Z659" t="s">
        <v>2190</v>
      </c>
      <c r="AA659" t="s">
        <v>11576</v>
      </c>
    </row>
    <row r="660" spans="22:29" x14ac:dyDescent="0.3">
      <c r="V660" s="7" t="s">
        <v>942</v>
      </c>
      <c r="W660" s="9">
        <v>6.3</v>
      </c>
      <c r="X660" s="19" t="s">
        <v>878</v>
      </c>
      <c r="Y660" t="s">
        <v>1099</v>
      </c>
      <c r="Z660" t="s">
        <v>11576</v>
      </c>
    </row>
    <row r="661" spans="22:29" x14ac:dyDescent="0.3">
      <c r="V661" s="6" t="s">
        <v>2398</v>
      </c>
      <c r="W661" s="8">
        <v>5.9</v>
      </c>
      <c r="X661" s="18" t="s">
        <v>878</v>
      </c>
      <c r="Y661" t="s">
        <v>642</v>
      </c>
      <c r="Z661" t="s">
        <v>840</v>
      </c>
      <c r="AA661" t="s">
        <v>3960</v>
      </c>
      <c r="AB661" t="s">
        <v>7329</v>
      </c>
      <c r="AC661" t="s">
        <v>6241</v>
      </c>
    </row>
    <row r="662" spans="22:29" x14ac:dyDescent="0.3">
      <c r="V662" s="7" t="s">
        <v>968</v>
      </c>
      <c r="W662" s="9">
        <v>6.4</v>
      </c>
      <c r="X662" s="19" t="s">
        <v>878</v>
      </c>
      <c r="Y662" t="s">
        <v>2190</v>
      </c>
      <c r="Z662" t="s">
        <v>5873</v>
      </c>
    </row>
    <row r="663" spans="22:29" x14ac:dyDescent="0.3">
      <c r="V663" s="6" t="s">
        <v>1649</v>
      </c>
      <c r="W663" s="8">
        <v>6.7</v>
      </c>
      <c r="X663" s="18" t="s">
        <v>1099</v>
      </c>
      <c r="Y663" t="s">
        <v>2190</v>
      </c>
    </row>
    <row r="664" spans="22:29" x14ac:dyDescent="0.3">
      <c r="V664" s="7" t="s">
        <v>1446</v>
      </c>
      <c r="W664" s="9">
        <v>5.4</v>
      </c>
      <c r="X664" s="19" t="s">
        <v>878</v>
      </c>
      <c r="Y664" t="s">
        <v>3960</v>
      </c>
      <c r="Z664" t="s">
        <v>7329</v>
      </c>
      <c r="AA664" t="s">
        <v>6241</v>
      </c>
    </row>
    <row r="665" spans="22:29" x14ac:dyDescent="0.3">
      <c r="V665" s="6" t="s">
        <v>1823</v>
      </c>
      <c r="W665" s="8">
        <v>6.4</v>
      </c>
      <c r="X665" s="18" t="s">
        <v>878</v>
      </c>
      <c r="Y665" t="s">
        <v>7329</v>
      </c>
      <c r="Z665" t="s">
        <v>6241</v>
      </c>
    </row>
    <row r="666" spans="22:29" x14ac:dyDescent="0.3">
      <c r="V666" s="7" t="s">
        <v>749</v>
      </c>
      <c r="W666" s="9">
        <v>6.7</v>
      </c>
      <c r="X666" s="19" t="s">
        <v>878</v>
      </c>
      <c r="Y666" t="s">
        <v>14453</v>
      </c>
      <c r="Z666" t="s">
        <v>2190</v>
      </c>
      <c r="AA666" t="s">
        <v>14451</v>
      </c>
      <c r="AB666" t="s">
        <v>6241</v>
      </c>
    </row>
    <row r="667" spans="22:29" x14ac:dyDescent="0.3">
      <c r="V667" s="6" t="s">
        <v>622</v>
      </c>
      <c r="W667" s="8">
        <v>6.2</v>
      </c>
      <c r="X667" s="18" t="s">
        <v>878</v>
      </c>
      <c r="Y667" t="s">
        <v>2190</v>
      </c>
      <c r="Z667" t="s">
        <v>6241</v>
      </c>
    </row>
    <row r="668" spans="22:29" x14ac:dyDescent="0.3">
      <c r="V668" s="7" t="s">
        <v>111</v>
      </c>
      <c r="W668" s="9">
        <v>6.1</v>
      </c>
      <c r="X668" s="19" t="s">
        <v>878</v>
      </c>
      <c r="Y668" t="s">
        <v>642</v>
      </c>
      <c r="Z668" t="s">
        <v>1099</v>
      </c>
      <c r="AA668" t="s">
        <v>10608</v>
      </c>
      <c r="AB668" t="s">
        <v>840</v>
      </c>
      <c r="AC668" t="s">
        <v>7329</v>
      </c>
    </row>
    <row r="669" spans="22:29" x14ac:dyDescent="0.3">
      <c r="V669" s="6" t="s">
        <v>2190</v>
      </c>
      <c r="W669" s="8">
        <v>8.8000000000000007</v>
      </c>
      <c r="X669" s="18" t="s">
        <v>2190</v>
      </c>
    </row>
    <row r="670" spans="22:29" x14ac:dyDescent="0.3">
      <c r="V670" s="7" t="s">
        <v>2423</v>
      </c>
      <c r="W670" s="9">
        <v>7.1</v>
      </c>
      <c r="X670" s="19" t="s">
        <v>2190</v>
      </c>
      <c r="Y670" t="s">
        <v>14452</v>
      </c>
    </row>
    <row r="671" spans="22:29" x14ac:dyDescent="0.3">
      <c r="V671" s="6" t="s">
        <v>1072</v>
      </c>
      <c r="W671" s="8">
        <v>5.7</v>
      </c>
      <c r="X671" s="18" t="s">
        <v>878</v>
      </c>
      <c r="Y671" t="s">
        <v>642</v>
      </c>
      <c r="Z671" t="s">
        <v>1099</v>
      </c>
    </row>
    <row r="672" spans="22:29" x14ac:dyDescent="0.3">
      <c r="V672" s="7" t="s">
        <v>678</v>
      </c>
      <c r="W672" s="9">
        <v>5</v>
      </c>
      <c r="X672" s="19" t="s">
        <v>1099</v>
      </c>
      <c r="Y672" t="s">
        <v>14453</v>
      </c>
    </row>
    <row r="673" spans="22:29" x14ac:dyDescent="0.3">
      <c r="V673" s="6" t="s">
        <v>2433</v>
      </c>
      <c r="W673" s="8">
        <v>5.0999999999999996</v>
      </c>
      <c r="X673" s="18" t="s">
        <v>878</v>
      </c>
      <c r="Y673" t="s">
        <v>840</v>
      </c>
      <c r="Z673" t="s">
        <v>7329</v>
      </c>
      <c r="AA673" t="s">
        <v>6241</v>
      </c>
    </row>
    <row r="674" spans="22:29" x14ac:dyDescent="0.3">
      <c r="V674" s="7" t="s">
        <v>1272</v>
      </c>
      <c r="W674" s="9">
        <v>6.9</v>
      </c>
      <c r="X674" s="19" t="s">
        <v>14453</v>
      </c>
      <c r="Y674" t="s">
        <v>2190</v>
      </c>
    </row>
    <row r="675" spans="22:29" x14ac:dyDescent="0.3">
      <c r="V675" s="6" t="s">
        <v>1942</v>
      </c>
      <c r="W675" s="8">
        <v>4.8</v>
      </c>
      <c r="X675" s="18" t="s">
        <v>878</v>
      </c>
      <c r="Y675" t="s">
        <v>14453</v>
      </c>
      <c r="Z675" t="s">
        <v>840</v>
      </c>
      <c r="AA675" t="s">
        <v>6241</v>
      </c>
    </row>
    <row r="676" spans="22:29" x14ac:dyDescent="0.3">
      <c r="V676" s="7" t="s">
        <v>227</v>
      </c>
      <c r="W676" s="9">
        <v>6.5</v>
      </c>
      <c r="X676" s="19" t="s">
        <v>878</v>
      </c>
      <c r="Y676" t="s">
        <v>14453</v>
      </c>
      <c r="Z676" t="s">
        <v>6241</v>
      </c>
    </row>
    <row r="677" spans="22:29" x14ac:dyDescent="0.3">
      <c r="V677" s="6" t="s">
        <v>2444</v>
      </c>
      <c r="W677" s="8">
        <v>5.0999999999999996</v>
      </c>
      <c r="X677" s="18" t="s">
        <v>2190</v>
      </c>
      <c r="Y677" t="s">
        <v>14451</v>
      </c>
      <c r="Z677" t="s">
        <v>11576</v>
      </c>
    </row>
    <row r="678" spans="22:29" x14ac:dyDescent="0.3">
      <c r="V678" s="7" t="s">
        <v>2449</v>
      </c>
      <c r="W678" s="9">
        <v>7.1</v>
      </c>
      <c r="X678" s="19" t="s">
        <v>642</v>
      </c>
      <c r="Y678" t="s">
        <v>7872</v>
      </c>
      <c r="Z678" t="s">
        <v>2190</v>
      </c>
      <c r="AA678" t="s">
        <v>13467</v>
      </c>
      <c r="AB678" t="s">
        <v>14452</v>
      </c>
      <c r="AC678" t="s">
        <v>6241</v>
      </c>
    </row>
    <row r="679" spans="22:29" x14ac:dyDescent="0.3">
      <c r="V679" s="6" t="s">
        <v>2453</v>
      </c>
      <c r="W679" s="8">
        <v>7.5</v>
      </c>
      <c r="X679" s="18" t="s">
        <v>14453</v>
      </c>
      <c r="Y679" t="s">
        <v>2190</v>
      </c>
      <c r="Z679" t="s">
        <v>840</v>
      </c>
    </row>
    <row r="680" spans="22:29" x14ac:dyDescent="0.3">
      <c r="V680" s="7" t="s">
        <v>1151</v>
      </c>
      <c r="W680" s="9">
        <v>6.2</v>
      </c>
      <c r="X680" s="19" t="s">
        <v>878</v>
      </c>
      <c r="Y680" t="s">
        <v>1099</v>
      </c>
      <c r="Z680" t="s">
        <v>14453</v>
      </c>
    </row>
    <row r="681" spans="22:29" x14ac:dyDescent="0.3">
      <c r="V681" s="6" t="s">
        <v>829</v>
      </c>
      <c r="W681" s="8">
        <v>6.3</v>
      </c>
      <c r="X681" s="18" t="s">
        <v>878</v>
      </c>
      <c r="Y681" t="s">
        <v>6869</v>
      </c>
      <c r="Z681" t="s">
        <v>1099</v>
      </c>
      <c r="AA681" t="s">
        <v>10608</v>
      </c>
      <c r="AB681" t="s">
        <v>7329</v>
      </c>
    </row>
    <row r="682" spans="22:29" x14ac:dyDescent="0.3">
      <c r="V682" s="7" t="s">
        <v>780</v>
      </c>
      <c r="W682" s="9">
        <v>8.1</v>
      </c>
      <c r="X682" s="19" t="s">
        <v>642</v>
      </c>
      <c r="Y682" t="s">
        <v>7329</v>
      </c>
      <c r="Z682" t="s">
        <v>6241</v>
      </c>
    </row>
    <row r="683" spans="22:29" x14ac:dyDescent="0.3">
      <c r="V683" s="6" t="s">
        <v>2465</v>
      </c>
      <c r="W683" s="8">
        <v>6.6</v>
      </c>
      <c r="X683" s="18" t="s">
        <v>642</v>
      </c>
      <c r="Y683" t="s">
        <v>7872</v>
      </c>
      <c r="Z683" t="s">
        <v>14453</v>
      </c>
      <c r="AA683" t="s">
        <v>2190</v>
      </c>
      <c r="AB683" t="s">
        <v>8819</v>
      </c>
    </row>
    <row r="684" spans="22:29" x14ac:dyDescent="0.3">
      <c r="V684" s="7" t="s">
        <v>315</v>
      </c>
      <c r="W684" s="9">
        <v>6.9</v>
      </c>
      <c r="X684" s="19" t="s">
        <v>878</v>
      </c>
      <c r="Y684" t="s">
        <v>14453</v>
      </c>
      <c r="Z684" t="s">
        <v>2190</v>
      </c>
      <c r="AA684" t="s">
        <v>6241</v>
      </c>
    </row>
    <row r="685" spans="22:29" x14ac:dyDescent="0.3">
      <c r="V685" s="6" t="s">
        <v>129</v>
      </c>
      <c r="W685" s="8">
        <v>6.1</v>
      </c>
      <c r="X685" s="18" t="s">
        <v>878</v>
      </c>
      <c r="Y685" t="s">
        <v>642</v>
      </c>
      <c r="Z685" t="s">
        <v>2190</v>
      </c>
      <c r="AA685" t="s">
        <v>13467</v>
      </c>
    </row>
    <row r="686" spans="22:29" x14ac:dyDescent="0.3">
      <c r="V686" s="7" t="s">
        <v>678</v>
      </c>
      <c r="W686" s="9">
        <v>4.3</v>
      </c>
      <c r="X686" s="19" t="s">
        <v>1099</v>
      </c>
      <c r="Y686" t="s">
        <v>14453</v>
      </c>
    </row>
    <row r="687" spans="22:29" x14ac:dyDescent="0.3">
      <c r="V687" s="6" t="s">
        <v>2479</v>
      </c>
      <c r="W687" s="8">
        <v>6.6</v>
      </c>
      <c r="X687" s="18" t="s">
        <v>878</v>
      </c>
      <c r="Y687" t="s">
        <v>5873</v>
      </c>
    </row>
    <row r="688" spans="22:29" x14ac:dyDescent="0.3">
      <c r="V688" s="7" t="s">
        <v>936</v>
      </c>
      <c r="W688" s="9">
        <v>6.8</v>
      </c>
      <c r="X688" s="19" t="s">
        <v>1099</v>
      </c>
      <c r="Y688" t="s">
        <v>2190</v>
      </c>
      <c r="Z688" t="s">
        <v>11576</v>
      </c>
    </row>
    <row r="689" spans="22:28" x14ac:dyDescent="0.3">
      <c r="V689" s="6" t="s">
        <v>2487</v>
      </c>
      <c r="W689" s="8">
        <v>3.8</v>
      </c>
      <c r="X689" s="18" t="s">
        <v>1099</v>
      </c>
      <c r="Y689" t="s">
        <v>11576</v>
      </c>
      <c r="Z689" t="s">
        <v>14452</v>
      </c>
    </row>
    <row r="690" spans="22:28" x14ac:dyDescent="0.3">
      <c r="V690" s="7" t="s">
        <v>287</v>
      </c>
      <c r="W690" s="9">
        <v>5.9</v>
      </c>
      <c r="X690" s="19" t="s">
        <v>878</v>
      </c>
      <c r="Y690" t="s">
        <v>1099</v>
      </c>
      <c r="Z690" t="s">
        <v>14453</v>
      </c>
      <c r="AA690" t="s">
        <v>6241</v>
      </c>
    </row>
    <row r="691" spans="22:28" x14ac:dyDescent="0.3">
      <c r="V691" s="6" t="s">
        <v>2492</v>
      </c>
      <c r="W691" s="8">
        <v>7.9</v>
      </c>
      <c r="X691" s="18" t="s">
        <v>14453</v>
      </c>
      <c r="Y691" t="s">
        <v>2190</v>
      </c>
      <c r="Z691" t="s">
        <v>14451</v>
      </c>
      <c r="AA691" t="s">
        <v>6241</v>
      </c>
      <c r="AB691" t="s">
        <v>8819</v>
      </c>
    </row>
    <row r="692" spans="22:28" x14ac:dyDescent="0.3">
      <c r="V692" s="7" t="s">
        <v>2496</v>
      </c>
      <c r="W692" s="9">
        <v>6.3</v>
      </c>
      <c r="X692" s="19" t="s">
        <v>1099</v>
      </c>
      <c r="Y692" t="s">
        <v>14452</v>
      </c>
    </row>
    <row r="693" spans="22:28" x14ac:dyDescent="0.3">
      <c r="V693" s="6" t="s">
        <v>185</v>
      </c>
      <c r="W693" s="8">
        <v>5.5</v>
      </c>
      <c r="X693" s="18" t="s">
        <v>642</v>
      </c>
      <c r="Y693" t="s">
        <v>6869</v>
      </c>
      <c r="Z693" t="s">
        <v>1099</v>
      </c>
      <c r="AA693" t="s">
        <v>10608</v>
      </c>
      <c r="AB693" t="s">
        <v>840</v>
      </c>
    </row>
    <row r="694" spans="22:28" x14ac:dyDescent="0.3">
      <c r="V694" s="7" t="s">
        <v>1035</v>
      </c>
      <c r="W694" s="9">
        <v>7.7</v>
      </c>
      <c r="X694" s="19" t="s">
        <v>878</v>
      </c>
      <c r="Y694" t="s">
        <v>2190</v>
      </c>
      <c r="Z694" t="s">
        <v>840</v>
      </c>
      <c r="AA694" t="s">
        <v>5873</v>
      </c>
    </row>
    <row r="695" spans="22:28" x14ac:dyDescent="0.3">
      <c r="V695" s="6" t="s">
        <v>1106</v>
      </c>
      <c r="W695" s="8">
        <v>6.3</v>
      </c>
      <c r="X695" s="18" t="s">
        <v>1099</v>
      </c>
      <c r="Y695" t="s">
        <v>11576</v>
      </c>
    </row>
    <row r="696" spans="22:28" x14ac:dyDescent="0.3">
      <c r="V696" s="7" t="s">
        <v>2507</v>
      </c>
      <c r="W696" s="9">
        <v>7.1</v>
      </c>
      <c r="X696" s="19" t="s">
        <v>1099</v>
      </c>
      <c r="Y696" t="s">
        <v>2190</v>
      </c>
      <c r="Z696" t="s">
        <v>10608</v>
      </c>
    </row>
    <row r="697" spans="22:28" x14ac:dyDescent="0.3">
      <c r="V697" s="6" t="s">
        <v>2511</v>
      </c>
      <c r="W697" s="8">
        <v>8.5</v>
      </c>
      <c r="X697" s="18" t="s">
        <v>14453</v>
      </c>
      <c r="Y697" t="s">
        <v>2190</v>
      </c>
      <c r="Z697" t="s">
        <v>840</v>
      </c>
      <c r="AA697" t="s">
        <v>14451</v>
      </c>
    </row>
    <row r="698" spans="22:28" x14ac:dyDescent="0.3">
      <c r="V698" s="7" t="s">
        <v>1072</v>
      </c>
      <c r="W698" s="9">
        <v>5.9</v>
      </c>
      <c r="X698" s="19" t="s">
        <v>878</v>
      </c>
      <c r="Y698" t="s">
        <v>642</v>
      </c>
      <c r="Z698" t="s">
        <v>1099</v>
      </c>
    </row>
    <row r="699" spans="22:28" x14ac:dyDescent="0.3">
      <c r="V699" s="6" t="s">
        <v>423</v>
      </c>
      <c r="W699" s="8">
        <v>5.8</v>
      </c>
      <c r="X699" s="18" t="s">
        <v>642</v>
      </c>
      <c r="Y699" t="s">
        <v>6869</v>
      </c>
      <c r="Z699" t="s">
        <v>1099</v>
      </c>
      <c r="AA699" t="s">
        <v>10608</v>
      </c>
      <c r="AB699" t="s">
        <v>7329</v>
      </c>
    </row>
    <row r="700" spans="22:28" x14ac:dyDescent="0.3">
      <c r="V700" s="7" t="s">
        <v>1403</v>
      </c>
      <c r="W700" s="9">
        <v>8.1</v>
      </c>
      <c r="X700" s="19" t="s">
        <v>14453</v>
      </c>
      <c r="Y700" t="s">
        <v>2190</v>
      </c>
      <c r="Z700" t="s">
        <v>14451</v>
      </c>
      <c r="AA700" t="s">
        <v>6241</v>
      </c>
    </row>
    <row r="701" spans="22:28" x14ac:dyDescent="0.3">
      <c r="V701" s="6" t="s">
        <v>772</v>
      </c>
      <c r="W701" s="8">
        <v>7.9</v>
      </c>
      <c r="X701" s="18" t="s">
        <v>878</v>
      </c>
      <c r="Y701" t="s">
        <v>14451</v>
      </c>
      <c r="Z701" t="s">
        <v>6241</v>
      </c>
    </row>
    <row r="702" spans="22:28" x14ac:dyDescent="0.3">
      <c r="V702" s="7" t="s">
        <v>30</v>
      </c>
      <c r="W702" s="9">
        <v>7.2</v>
      </c>
      <c r="X702" s="19" t="s">
        <v>878</v>
      </c>
      <c r="Y702" t="s">
        <v>642</v>
      </c>
      <c r="Z702" t="s">
        <v>6241</v>
      </c>
    </row>
    <row r="703" spans="22:28" x14ac:dyDescent="0.3">
      <c r="V703" s="6" t="s">
        <v>1265</v>
      </c>
      <c r="W703" s="8">
        <v>6.3</v>
      </c>
      <c r="X703" s="18" t="s">
        <v>2190</v>
      </c>
      <c r="Y703" t="s">
        <v>14451</v>
      </c>
      <c r="Z703" t="s">
        <v>6241</v>
      </c>
    </row>
    <row r="704" spans="22:28" x14ac:dyDescent="0.3">
      <c r="V704" s="7" t="s">
        <v>1476</v>
      </c>
      <c r="W704" s="9">
        <v>8.1</v>
      </c>
      <c r="X704" s="19" t="s">
        <v>1099</v>
      </c>
      <c r="Y704" t="s">
        <v>2190</v>
      </c>
      <c r="Z704" t="s">
        <v>7329</v>
      </c>
    </row>
    <row r="705" spans="22:30" x14ac:dyDescent="0.3">
      <c r="V705" s="6" t="s">
        <v>2532</v>
      </c>
      <c r="W705" s="8">
        <v>7</v>
      </c>
      <c r="X705" s="18" t="s">
        <v>642</v>
      </c>
      <c r="Y705" t="s">
        <v>6869</v>
      </c>
      <c r="Z705" t="s">
        <v>7872</v>
      </c>
      <c r="AA705" t="s">
        <v>2190</v>
      </c>
      <c r="AB705" t="s">
        <v>10608</v>
      </c>
      <c r="AC705" t="s">
        <v>840</v>
      </c>
      <c r="AD705" t="s">
        <v>10187</v>
      </c>
    </row>
    <row r="706" spans="22:30" x14ac:dyDescent="0.3">
      <c r="V706" s="7" t="s">
        <v>1974</v>
      </c>
      <c r="W706" s="9">
        <v>5.5</v>
      </c>
      <c r="X706" s="19" t="s">
        <v>1099</v>
      </c>
      <c r="Y706" t="s">
        <v>10608</v>
      </c>
    </row>
    <row r="707" spans="22:30" x14ac:dyDescent="0.3">
      <c r="V707" s="6" t="s">
        <v>2281</v>
      </c>
      <c r="W707" s="8">
        <v>6.7</v>
      </c>
      <c r="X707" s="18" t="s">
        <v>878</v>
      </c>
      <c r="Y707" t="s">
        <v>1099</v>
      </c>
      <c r="Z707" t="s">
        <v>14453</v>
      </c>
      <c r="AA707" t="s">
        <v>2190</v>
      </c>
      <c r="AB707" t="s">
        <v>6241</v>
      </c>
    </row>
    <row r="708" spans="22:30" x14ac:dyDescent="0.3">
      <c r="V708" s="7" t="s">
        <v>1634</v>
      </c>
      <c r="W708" s="9">
        <v>5.2</v>
      </c>
      <c r="X708" s="19" t="s">
        <v>878</v>
      </c>
      <c r="Y708" t="s">
        <v>1099</v>
      </c>
      <c r="Z708" t="s">
        <v>10608</v>
      </c>
      <c r="AA708" t="s">
        <v>840</v>
      </c>
    </row>
    <row r="709" spans="22:30" x14ac:dyDescent="0.3">
      <c r="V709" s="6" t="s">
        <v>227</v>
      </c>
      <c r="W709" s="8">
        <v>7</v>
      </c>
      <c r="X709" s="18" t="s">
        <v>878</v>
      </c>
      <c r="Y709" t="s">
        <v>14453</v>
      </c>
      <c r="Z709" t="s">
        <v>6241</v>
      </c>
    </row>
    <row r="710" spans="22:30" x14ac:dyDescent="0.3">
      <c r="V710" s="7" t="s">
        <v>1106</v>
      </c>
      <c r="W710" s="9">
        <v>6.1</v>
      </c>
      <c r="X710" s="19" t="s">
        <v>1099</v>
      </c>
      <c r="Y710" t="s">
        <v>11576</v>
      </c>
    </row>
    <row r="711" spans="22:30" x14ac:dyDescent="0.3">
      <c r="V711" s="6" t="s">
        <v>320</v>
      </c>
      <c r="W711" s="8">
        <v>6.6</v>
      </c>
      <c r="X711" s="18" t="s">
        <v>642</v>
      </c>
      <c r="Y711" t="s">
        <v>6869</v>
      </c>
      <c r="Z711" t="s">
        <v>1099</v>
      </c>
      <c r="AA711" t="s">
        <v>10608</v>
      </c>
    </row>
    <row r="712" spans="22:30" x14ac:dyDescent="0.3">
      <c r="V712" s="7" t="s">
        <v>1099</v>
      </c>
      <c r="W712" s="9">
        <v>5.5</v>
      </c>
      <c r="X712" s="19" t="s">
        <v>1099</v>
      </c>
    </row>
    <row r="713" spans="22:30" x14ac:dyDescent="0.3">
      <c r="V713" s="6" t="s">
        <v>2104</v>
      </c>
      <c r="W713" s="8">
        <v>5.9</v>
      </c>
      <c r="X713" s="18" t="s">
        <v>878</v>
      </c>
      <c r="Y713" t="s">
        <v>2190</v>
      </c>
      <c r="Z713" t="s">
        <v>14452</v>
      </c>
    </row>
    <row r="714" spans="22:30" x14ac:dyDescent="0.3">
      <c r="V714" s="7" t="s">
        <v>1540</v>
      </c>
      <c r="W714" s="9">
        <v>5.4</v>
      </c>
      <c r="X714" s="19" t="s">
        <v>642</v>
      </c>
      <c r="Y714" t="s">
        <v>1099</v>
      </c>
      <c r="Z714" t="s">
        <v>10608</v>
      </c>
    </row>
    <row r="715" spans="22:30" x14ac:dyDescent="0.3">
      <c r="V715" s="6" t="s">
        <v>1823</v>
      </c>
      <c r="W715" s="8">
        <v>6.4</v>
      </c>
      <c r="X715" s="18" t="s">
        <v>878</v>
      </c>
      <c r="Y715" t="s">
        <v>7329</v>
      </c>
      <c r="Z715" t="s">
        <v>6241</v>
      </c>
    </row>
    <row r="716" spans="22:30" x14ac:dyDescent="0.3">
      <c r="V716" s="7" t="s">
        <v>146</v>
      </c>
      <c r="W716" s="9">
        <v>5.7</v>
      </c>
      <c r="X716" s="19" t="s">
        <v>2190</v>
      </c>
      <c r="Y716" t="s">
        <v>11576</v>
      </c>
    </row>
    <row r="717" spans="22:30" x14ac:dyDescent="0.3">
      <c r="V717" s="6" t="s">
        <v>1626</v>
      </c>
      <c r="W717" s="8">
        <v>6.7</v>
      </c>
      <c r="X717" s="18" t="s">
        <v>1099</v>
      </c>
      <c r="Y717" t="s">
        <v>2190</v>
      </c>
      <c r="Z717" t="s">
        <v>840</v>
      </c>
      <c r="AA717" t="s">
        <v>11576</v>
      </c>
    </row>
    <row r="718" spans="22:30" x14ac:dyDescent="0.3">
      <c r="V718" s="7" t="s">
        <v>287</v>
      </c>
      <c r="W718" s="9">
        <v>7.1</v>
      </c>
      <c r="X718" s="19" t="s">
        <v>878</v>
      </c>
      <c r="Y718" t="s">
        <v>1099</v>
      </c>
      <c r="Z718" t="s">
        <v>14453</v>
      </c>
      <c r="AA718" t="s">
        <v>6241</v>
      </c>
    </row>
    <row r="719" spans="22:30" x14ac:dyDescent="0.3">
      <c r="V719" s="6" t="s">
        <v>2423</v>
      </c>
      <c r="W719" s="8">
        <v>6.8</v>
      </c>
      <c r="X719" s="18" t="s">
        <v>2190</v>
      </c>
      <c r="Y719" t="s">
        <v>14452</v>
      </c>
    </row>
    <row r="720" spans="22:30" x14ac:dyDescent="0.3">
      <c r="V720" s="7" t="s">
        <v>2569</v>
      </c>
      <c r="W720" s="9">
        <v>6.5</v>
      </c>
      <c r="X720" s="19" t="s">
        <v>2190</v>
      </c>
      <c r="Y720" t="s">
        <v>11576</v>
      </c>
      <c r="Z720" t="s">
        <v>8819</v>
      </c>
    </row>
    <row r="721" spans="22:27" x14ac:dyDescent="0.3">
      <c r="V721" s="6" t="s">
        <v>1392</v>
      </c>
      <c r="W721" s="8">
        <v>7.6</v>
      </c>
      <c r="X721" s="18" t="s">
        <v>14453</v>
      </c>
      <c r="Y721" t="s">
        <v>2190</v>
      </c>
      <c r="Z721" t="s">
        <v>6241</v>
      </c>
    </row>
    <row r="722" spans="22:27" x14ac:dyDescent="0.3">
      <c r="V722" s="7" t="s">
        <v>1269</v>
      </c>
      <c r="W722" s="9">
        <v>5.5</v>
      </c>
      <c r="X722" s="19" t="s">
        <v>878</v>
      </c>
      <c r="Y722" t="s">
        <v>642</v>
      </c>
      <c r="Z722" t="s">
        <v>840</v>
      </c>
      <c r="AA722" t="s">
        <v>6241</v>
      </c>
    </row>
    <row r="723" spans="22:27" x14ac:dyDescent="0.3">
      <c r="V723" s="6" t="s">
        <v>622</v>
      </c>
      <c r="W723" s="8">
        <v>6.5</v>
      </c>
      <c r="X723" s="18" t="s">
        <v>878</v>
      </c>
      <c r="Y723" t="s">
        <v>2190</v>
      </c>
      <c r="Z723" t="s">
        <v>6241</v>
      </c>
    </row>
    <row r="724" spans="22:27" x14ac:dyDescent="0.3">
      <c r="V724" s="7" t="s">
        <v>799</v>
      </c>
      <c r="W724" s="9">
        <v>7</v>
      </c>
      <c r="X724" s="19" t="s">
        <v>878</v>
      </c>
      <c r="Y724" t="s">
        <v>14453</v>
      </c>
      <c r="Z724" t="s">
        <v>14451</v>
      </c>
      <c r="AA724" t="s">
        <v>6241</v>
      </c>
    </row>
    <row r="725" spans="22:27" x14ac:dyDescent="0.3">
      <c r="V725" s="6" t="s">
        <v>1823</v>
      </c>
      <c r="W725" s="8">
        <v>5.8</v>
      </c>
      <c r="X725" s="18" t="s">
        <v>878</v>
      </c>
      <c r="Y725" t="s">
        <v>7329</v>
      </c>
      <c r="Z725" t="s">
        <v>6241</v>
      </c>
    </row>
    <row r="726" spans="22:27" x14ac:dyDescent="0.3">
      <c r="V726" s="7" t="s">
        <v>2583</v>
      </c>
      <c r="W726" s="9">
        <v>7.3</v>
      </c>
      <c r="X726" s="19" t="s">
        <v>43</v>
      </c>
      <c r="Y726" t="s">
        <v>7159</v>
      </c>
    </row>
    <row r="727" spans="22:27" x14ac:dyDescent="0.3">
      <c r="V727" s="6" t="s">
        <v>2588</v>
      </c>
      <c r="W727" s="8">
        <v>6.6</v>
      </c>
      <c r="X727" s="18" t="s">
        <v>2190</v>
      </c>
      <c r="Y727" t="s">
        <v>6241</v>
      </c>
    </row>
    <row r="728" spans="22:27" x14ac:dyDescent="0.3">
      <c r="V728" s="7" t="s">
        <v>909</v>
      </c>
      <c r="W728" s="9">
        <v>4.4000000000000004</v>
      </c>
      <c r="X728" s="19" t="s">
        <v>878</v>
      </c>
      <c r="Y728" t="s">
        <v>642</v>
      </c>
      <c r="Z728" t="s">
        <v>1099</v>
      </c>
      <c r="AA728" t="s">
        <v>14453</v>
      </c>
    </row>
    <row r="729" spans="22:27" x14ac:dyDescent="0.3">
      <c r="V729" s="6" t="s">
        <v>2596</v>
      </c>
      <c r="W729" s="8">
        <v>7.7</v>
      </c>
      <c r="X729" s="18" t="s">
        <v>6869</v>
      </c>
      <c r="Y729" t="s">
        <v>10608</v>
      </c>
      <c r="Z729" t="s">
        <v>840</v>
      </c>
    </row>
    <row r="730" spans="22:27" x14ac:dyDescent="0.3">
      <c r="V730" s="7" t="s">
        <v>1913</v>
      </c>
      <c r="W730" s="9">
        <v>5</v>
      </c>
      <c r="X730" s="19" t="s">
        <v>7329</v>
      </c>
      <c r="Y730" t="s">
        <v>6241</v>
      </c>
    </row>
    <row r="731" spans="22:27" x14ac:dyDescent="0.3">
      <c r="V731" s="6" t="s">
        <v>315</v>
      </c>
      <c r="W731" s="8">
        <v>7.7</v>
      </c>
      <c r="X731" s="18" t="s">
        <v>878</v>
      </c>
      <c r="Y731" t="s">
        <v>14453</v>
      </c>
      <c r="Z731" t="s">
        <v>2190</v>
      </c>
      <c r="AA731" t="s">
        <v>6241</v>
      </c>
    </row>
    <row r="732" spans="22:27" x14ac:dyDescent="0.3">
      <c r="V732" s="7" t="s">
        <v>350</v>
      </c>
      <c r="W732" s="9">
        <v>4.4000000000000004</v>
      </c>
      <c r="X732" s="19" t="s">
        <v>1099</v>
      </c>
      <c r="Y732" t="s">
        <v>10608</v>
      </c>
      <c r="Z732" t="s">
        <v>840</v>
      </c>
    </row>
    <row r="733" spans="22:27" x14ac:dyDescent="0.3">
      <c r="V733" s="6" t="s">
        <v>678</v>
      </c>
      <c r="W733" s="8">
        <v>6.1</v>
      </c>
      <c r="X733" s="18" t="s">
        <v>1099</v>
      </c>
      <c r="Y733" t="s">
        <v>14453</v>
      </c>
    </row>
    <row r="734" spans="22:27" x14ac:dyDescent="0.3">
      <c r="V734" s="7" t="s">
        <v>1974</v>
      </c>
      <c r="W734" s="9">
        <v>5.4</v>
      </c>
      <c r="X734" s="19" t="s">
        <v>1099</v>
      </c>
      <c r="Y734" t="s">
        <v>10608</v>
      </c>
    </row>
    <row r="735" spans="22:27" x14ac:dyDescent="0.3">
      <c r="V735" s="6" t="s">
        <v>2610</v>
      </c>
      <c r="W735" s="8">
        <v>6.8</v>
      </c>
      <c r="X735" s="18" t="s">
        <v>878</v>
      </c>
      <c r="Y735" t="s">
        <v>840</v>
      </c>
      <c r="Z735" t="s">
        <v>3960</v>
      </c>
      <c r="AA735" t="s">
        <v>7329</v>
      </c>
    </row>
    <row r="736" spans="22:27" x14ac:dyDescent="0.3">
      <c r="V736" s="7" t="s">
        <v>2190</v>
      </c>
      <c r="W736" s="9">
        <v>6.5</v>
      </c>
      <c r="X736" s="19" t="s">
        <v>2190</v>
      </c>
    </row>
    <row r="737" spans="22:29" x14ac:dyDescent="0.3">
      <c r="V737" s="6" t="s">
        <v>185</v>
      </c>
      <c r="W737" s="8">
        <v>7</v>
      </c>
      <c r="X737" s="18" t="s">
        <v>642</v>
      </c>
      <c r="Y737" t="s">
        <v>6869</v>
      </c>
      <c r="Z737" t="s">
        <v>1099</v>
      </c>
      <c r="AA737" t="s">
        <v>10608</v>
      </c>
      <c r="AB737" t="s">
        <v>840</v>
      </c>
    </row>
    <row r="738" spans="22:29" x14ac:dyDescent="0.3">
      <c r="V738" s="7" t="s">
        <v>2147</v>
      </c>
      <c r="W738" s="9">
        <v>6.3</v>
      </c>
      <c r="X738" s="19" t="s">
        <v>878</v>
      </c>
      <c r="Y738" t="s">
        <v>642</v>
      </c>
      <c r="Z738" t="s">
        <v>14453</v>
      </c>
      <c r="AA738" t="s">
        <v>6241</v>
      </c>
    </row>
    <row r="739" spans="22:29" x14ac:dyDescent="0.3">
      <c r="V739" s="6" t="s">
        <v>1082</v>
      </c>
      <c r="W739" s="8">
        <v>6.3</v>
      </c>
      <c r="X739" s="18" t="s">
        <v>878</v>
      </c>
      <c r="Y739" t="s">
        <v>14451</v>
      </c>
      <c r="Z739" t="s">
        <v>7329</v>
      </c>
      <c r="AA739" t="s">
        <v>6241</v>
      </c>
    </row>
    <row r="740" spans="22:29" x14ac:dyDescent="0.3">
      <c r="V740" s="7" t="s">
        <v>146</v>
      </c>
      <c r="W740" s="9">
        <v>6.1</v>
      </c>
      <c r="X740" s="19" t="s">
        <v>2190</v>
      </c>
      <c r="Y740" t="s">
        <v>11576</v>
      </c>
    </row>
    <row r="741" spans="22:29" x14ac:dyDescent="0.3">
      <c r="V741" s="6" t="s">
        <v>185</v>
      </c>
      <c r="W741" s="8">
        <v>6.1</v>
      </c>
      <c r="X741" s="18" t="s">
        <v>642</v>
      </c>
      <c r="Y741" t="s">
        <v>6869</v>
      </c>
      <c r="Z741" t="s">
        <v>1099</v>
      </c>
      <c r="AA741" t="s">
        <v>10608</v>
      </c>
      <c r="AB741" t="s">
        <v>840</v>
      </c>
    </row>
    <row r="742" spans="22:29" x14ac:dyDescent="0.3">
      <c r="V742" s="7" t="s">
        <v>1251</v>
      </c>
      <c r="W742" s="9">
        <v>5.3</v>
      </c>
      <c r="X742" s="19" t="s">
        <v>878</v>
      </c>
      <c r="Y742" t="s">
        <v>1099</v>
      </c>
      <c r="Z742" t="s">
        <v>7329</v>
      </c>
    </row>
    <row r="743" spans="22:29" x14ac:dyDescent="0.3">
      <c r="V743" s="6" t="s">
        <v>37</v>
      </c>
      <c r="W743" s="8">
        <v>5.4</v>
      </c>
      <c r="X743" s="18" t="s">
        <v>878</v>
      </c>
      <c r="Y743" t="s">
        <v>6241</v>
      </c>
    </row>
    <row r="744" spans="22:29" x14ac:dyDescent="0.3">
      <c r="V744" s="7" t="s">
        <v>622</v>
      </c>
      <c r="W744" s="9">
        <v>6.2</v>
      </c>
      <c r="X744" s="19" t="s">
        <v>878</v>
      </c>
      <c r="Y744" t="s">
        <v>2190</v>
      </c>
      <c r="Z744" t="s">
        <v>6241</v>
      </c>
    </row>
    <row r="745" spans="22:29" x14ac:dyDescent="0.3">
      <c r="V745" s="6" t="s">
        <v>2642</v>
      </c>
      <c r="W745" s="8">
        <v>6.6</v>
      </c>
      <c r="X745" s="18" t="s">
        <v>7872</v>
      </c>
      <c r="Y745" t="s">
        <v>1099</v>
      </c>
      <c r="Z745" t="s">
        <v>2190</v>
      </c>
    </row>
    <row r="746" spans="22:29" x14ac:dyDescent="0.3">
      <c r="V746" s="7" t="s">
        <v>315</v>
      </c>
      <c r="W746" s="9">
        <v>5.9</v>
      </c>
      <c r="X746" s="19" t="s">
        <v>878</v>
      </c>
      <c r="Y746" t="s">
        <v>14453</v>
      </c>
      <c r="Z746" t="s">
        <v>2190</v>
      </c>
      <c r="AA746" t="s">
        <v>6241</v>
      </c>
    </row>
    <row r="747" spans="22:29" x14ac:dyDescent="0.3">
      <c r="V747" s="6" t="s">
        <v>2648</v>
      </c>
      <c r="W747" s="8">
        <v>6.3</v>
      </c>
      <c r="X747" s="18" t="s">
        <v>878</v>
      </c>
      <c r="Y747" t="s">
        <v>3960</v>
      </c>
      <c r="Z747" t="s">
        <v>7329</v>
      </c>
    </row>
    <row r="748" spans="22:29" x14ac:dyDescent="0.3">
      <c r="V748" s="7" t="s">
        <v>749</v>
      </c>
      <c r="W748" s="9">
        <v>7.2</v>
      </c>
      <c r="X748" s="19" t="s">
        <v>878</v>
      </c>
      <c r="Y748" t="s">
        <v>14453</v>
      </c>
      <c r="Z748" t="s">
        <v>2190</v>
      </c>
      <c r="AA748" t="s">
        <v>14451</v>
      </c>
      <c r="AB748" t="s">
        <v>6241</v>
      </c>
    </row>
    <row r="749" spans="22:29" x14ac:dyDescent="0.3">
      <c r="V749" s="6" t="s">
        <v>185</v>
      </c>
      <c r="W749" s="8">
        <v>6.8</v>
      </c>
      <c r="X749" s="18" t="s">
        <v>642</v>
      </c>
      <c r="Y749" t="s">
        <v>6869</v>
      </c>
      <c r="Z749" t="s">
        <v>1099</v>
      </c>
      <c r="AA749" t="s">
        <v>10608</v>
      </c>
      <c r="AB749" t="s">
        <v>840</v>
      </c>
    </row>
    <row r="750" spans="22:29" x14ac:dyDescent="0.3">
      <c r="V750" s="7" t="s">
        <v>1626</v>
      </c>
      <c r="W750" s="9">
        <v>6.1</v>
      </c>
      <c r="X750" s="19" t="s">
        <v>1099</v>
      </c>
      <c r="Y750" t="s">
        <v>2190</v>
      </c>
      <c r="Z750" t="s">
        <v>840</v>
      </c>
      <c r="AA750" t="s">
        <v>11576</v>
      </c>
    </row>
    <row r="751" spans="22:29" x14ac:dyDescent="0.3">
      <c r="V751" s="6" t="s">
        <v>694</v>
      </c>
      <c r="W751" s="8">
        <v>7.8</v>
      </c>
      <c r="X751" s="18" t="s">
        <v>878</v>
      </c>
      <c r="Y751" t="s">
        <v>642</v>
      </c>
      <c r="Z751" t="s">
        <v>6869</v>
      </c>
      <c r="AA751" t="s">
        <v>1099</v>
      </c>
      <c r="AB751" t="s">
        <v>10608</v>
      </c>
      <c r="AC751" t="s">
        <v>840</v>
      </c>
    </row>
    <row r="752" spans="22:29" x14ac:dyDescent="0.3">
      <c r="V752" s="7" t="s">
        <v>1151</v>
      </c>
      <c r="W752" s="9">
        <v>5</v>
      </c>
      <c r="X752" s="19" t="s">
        <v>878</v>
      </c>
      <c r="Y752" t="s">
        <v>1099</v>
      </c>
      <c r="Z752" t="s">
        <v>14453</v>
      </c>
    </row>
    <row r="753" spans="22:28" x14ac:dyDescent="0.3">
      <c r="V753" s="6" t="s">
        <v>178</v>
      </c>
      <c r="W753" s="8">
        <v>6.2</v>
      </c>
      <c r="X753" s="18" t="s">
        <v>878</v>
      </c>
      <c r="Y753" t="s">
        <v>642</v>
      </c>
      <c r="Z753" t="s">
        <v>840</v>
      </c>
      <c r="AA753" t="s">
        <v>7329</v>
      </c>
      <c r="AB753" t="s">
        <v>6241</v>
      </c>
    </row>
    <row r="754" spans="22:28" x14ac:dyDescent="0.3">
      <c r="V754" s="7" t="s">
        <v>315</v>
      </c>
      <c r="W754" s="9">
        <v>6.7</v>
      </c>
      <c r="X754" s="19" t="s">
        <v>878</v>
      </c>
      <c r="Y754" t="s">
        <v>14453</v>
      </c>
      <c r="Z754" t="s">
        <v>2190</v>
      </c>
      <c r="AA754" t="s">
        <v>6241</v>
      </c>
    </row>
    <row r="755" spans="22:28" x14ac:dyDescent="0.3">
      <c r="V755" s="6" t="s">
        <v>2674</v>
      </c>
      <c r="W755" s="8">
        <v>4.9000000000000004</v>
      </c>
      <c r="X755" s="18" t="s">
        <v>642</v>
      </c>
      <c r="Y755" t="s">
        <v>1099</v>
      </c>
    </row>
    <row r="756" spans="22:28" x14ac:dyDescent="0.3">
      <c r="V756" s="7" t="s">
        <v>2677</v>
      </c>
      <c r="W756" s="9">
        <v>7.4</v>
      </c>
      <c r="X756" s="19" t="s">
        <v>7872</v>
      </c>
      <c r="Y756" t="s">
        <v>2190</v>
      </c>
      <c r="Z756" t="s">
        <v>13467</v>
      </c>
      <c r="AA756" t="s">
        <v>14452</v>
      </c>
    </row>
    <row r="757" spans="22:28" x14ac:dyDescent="0.3">
      <c r="V757" s="6" t="s">
        <v>1403</v>
      </c>
      <c r="W757" s="8">
        <v>7.1</v>
      </c>
      <c r="X757" s="18" t="s">
        <v>14453</v>
      </c>
      <c r="Y757" t="s">
        <v>2190</v>
      </c>
      <c r="Z757" t="s">
        <v>14451</v>
      </c>
      <c r="AA757" t="s">
        <v>6241</v>
      </c>
    </row>
    <row r="758" spans="22:28" x14ac:dyDescent="0.3">
      <c r="V758" s="7" t="s">
        <v>2683</v>
      </c>
      <c r="W758" s="9">
        <v>6.2</v>
      </c>
      <c r="X758" s="19" t="s">
        <v>1099</v>
      </c>
      <c r="Y758" t="s">
        <v>14453</v>
      </c>
      <c r="Z758" t="s">
        <v>11576</v>
      </c>
      <c r="AA758" t="s">
        <v>6241</v>
      </c>
    </row>
    <row r="759" spans="22:28" x14ac:dyDescent="0.3">
      <c r="V759" s="6" t="s">
        <v>1723</v>
      </c>
      <c r="W759" s="8">
        <v>4.9000000000000004</v>
      </c>
      <c r="X759" s="18" t="s">
        <v>1099</v>
      </c>
      <c r="Y759" t="s">
        <v>10608</v>
      </c>
      <c r="Z759" t="s">
        <v>7329</v>
      </c>
    </row>
    <row r="760" spans="22:28" x14ac:dyDescent="0.3">
      <c r="V760" s="7" t="s">
        <v>227</v>
      </c>
      <c r="W760" s="9">
        <v>6.1</v>
      </c>
      <c r="X760" s="19" t="s">
        <v>878</v>
      </c>
      <c r="Y760" t="s">
        <v>14453</v>
      </c>
      <c r="Z760" t="s">
        <v>6241</v>
      </c>
    </row>
    <row r="761" spans="22:28" x14ac:dyDescent="0.3">
      <c r="V761" s="6" t="s">
        <v>423</v>
      </c>
      <c r="W761" s="8">
        <v>6.1</v>
      </c>
      <c r="X761" s="18" t="s">
        <v>642</v>
      </c>
      <c r="Y761" t="s">
        <v>6869</v>
      </c>
      <c r="Z761" t="s">
        <v>1099</v>
      </c>
      <c r="AA761" t="s">
        <v>10608</v>
      </c>
      <c r="AB761" t="s">
        <v>7329</v>
      </c>
    </row>
    <row r="762" spans="22:28" x14ac:dyDescent="0.3">
      <c r="V762" s="7" t="s">
        <v>155</v>
      </c>
      <c r="W762" s="9">
        <v>6.4</v>
      </c>
      <c r="X762" s="19" t="s">
        <v>878</v>
      </c>
      <c r="Y762" t="s">
        <v>642</v>
      </c>
      <c r="Z762" t="s">
        <v>7329</v>
      </c>
      <c r="AA762" t="s">
        <v>6241</v>
      </c>
    </row>
    <row r="763" spans="22:28" x14ac:dyDescent="0.3">
      <c r="V763" s="6" t="s">
        <v>2701</v>
      </c>
      <c r="W763" s="8">
        <v>6.3</v>
      </c>
      <c r="X763" s="18" t="s">
        <v>1099</v>
      </c>
      <c r="Y763" t="s">
        <v>14453</v>
      </c>
      <c r="Z763" t="s">
        <v>11576</v>
      </c>
    </row>
    <row r="764" spans="22:28" x14ac:dyDescent="0.3">
      <c r="V764" s="7" t="s">
        <v>2423</v>
      </c>
      <c r="W764" s="9">
        <v>6.8</v>
      </c>
      <c r="X764" s="19" t="s">
        <v>2190</v>
      </c>
      <c r="Y764" t="s">
        <v>14452</v>
      </c>
    </row>
    <row r="765" spans="22:28" x14ac:dyDescent="0.3">
      <c r="V765" s="6" t="s">
        <v>1403</v>
      </c>
      <c r="W765" s="8">
        <v>6.6</v>
      </c>
      <c r="X765" s="18" t="s">
        <v>14453</v>
      </c>
      <c r="Y765" t="s">
        <v>2190</v>
      </c>
      <c r="Z765" t="s">
        <v>14451</v>
      </c>
      <c r="AA765" t="s">
        <v>6241</v>
      </c>
    </row>
    <row r="766" spans="22:28" x14ac:dyDescent="0.3">
      <c r="V766" s="7" t="s">
        <v>2710</v>
      </c>
      <c r="W766" s="9">
        <v>5.7</v>
      </c>
      <c r="X766" s="19" t="s">
        <v>3960</v>
      </c>
      <c r="Y766" t="s">
        <v>14451</v>
      </c>
      <c r="Z766" t="s">
        <v>7329</v>
      </c>
      <c r="AA766" t="s">
        <v>6241</v>
      </c>
    </row>
    <row r="767" spans="22:28" x14ac:dyDescent="0.3">
      <c r="V767" s="6" t="s">
        <v>678</v>
      </c>
      <c r="W767" s="8">
        <v>5.9</v>
      </c>
      <c r="X767" s="18" t="s">
        <v>1099</v>
      </c>
      <c r="Y767" t="s">
        <v>14453</v>
      </c>
    </row>
    <row r="768" spans="22:28" x14ac:dyDescent="0.3">
      <c r="V768" s="7" t="s">
        <v>749</v>
      </c>
      <c r="W768" s="9">
        <v>6</v>
      </c>
      <c r="X768" s="19" t="s">
        <v>878</v>
      </c>
      <c r="Y768" t="s">
        <v>14453</v>
      </c>
      <c r="Z768" t="s">
        <v>2190</v>
      </c>
      <c r="AA768" t="s">
        <v>14451</v>
      </c>
      <c r="AB768" t="s">
        <v>6241</v>
      </c>
    </row>
    <row r="769" spans="22:30" x14ac:dyDescent="0.3">
      <c r="V769" s="6" t="s">
        <v>315</v>
      </c>
      <c r="W769" s="8">
        <v>6.1</v>
      </c>
      <c r="X769" s="18" t="s">
        <v>878</v>
      </c>
      <c r="Y769" t="s">
        <v>14453</v>
      </c>
      <c r="Z769" t="s">
        <v>2190</v>
      </c>
      <c r="AA769" t="s">
        <v>6241</v>
      </c>
    </row>
    <row r="770" spans="22:30" x14ac:dyDescent="0.3">
      <c r="V770" s="7" t="s">
        <v>2721</v>
      </c>
      <c r="W770" s="9">
        <v>6.7</v>
      </c>
      <c r="X770" s="19" t="s">
        <v>7872</v>
      </c>
      <c r="Y770" t="s">
        <v>2190</v>
      </c>
      <c r="Z770" t="s">
        <v>7159</v>
      </c>
    </row>
    <row r="771" spans="22:30" x14ac:dyDescent="0.3">
      <c r="V771" s="6" t="s">
        <v>2723</v>
      </c>
      <c r="W771" s="8">
        <v>6.7</v>
      </c>
      <c r="X771" s="18" t="s">
        <v>2190</v>
      </c>
      <c r="Y771" t="s">
        <v>840</v>
      </c>
      <c r="Z771" t="s">
        <v>14452</v>
      </c>
    </row>
    <row r="772" spans="22:30" x14ac:dyDescent="0.3">
      <c r="V772" s="7" t="s">
        <v>2725</v>
      </c>
      <c r="W772" s="9">
        <v>7.9</v>
      </c>
      <c r="X772" s="19" t="s">
        <v>642</v>
      </c>
      <c r="Y772" t="s">
        <v>1099</v>
      </c>
      <c r="Z772" t="s">
        <v>2190</v>
      </c>
      <c r="AA772" t="s">
        <v>7159</v>
      </c>
    </row>
    <row r="773" spans="22:30" x14ac:dyDescent="0.3">
      <c r="V773" s="6" t="s">
        <v>535</v>
      </c>
      <c r="W773" s="8">
        <v>5</v>
      </c>
      <c r="X773" s="18" t="s">
        <v>6869</v>
      </c>
      <c r="Y773" t="s">
        <v>1099</v>
      </c>
      <c r="Z773" t="s">
        <v>10608</v>
      </c>
      <c r="AA773" t="s">
        <v>840</v>
      </c>
    </row>
    <row r="774" spans="22:30" x14ac:dyDescent="0.3">
      <c r="V774" s="7" t="s">
        <v>2147</v>
      </c>
      <c r="W774" s="9">
        <v>4.3</v>
      </c>
      <c r="X774" s="19" t="s">
        <v>878</v>
      </c>
      <c r="Y774" t="s">
        <v>642</v>
      </c>
      <c r="Z774" t="s">
        <v>14453</v>
      </c>
      <c r="AA774" t="s">
        <v>6241</v>
      </c>
    </row>
    <row r="775" spans="22:30" x14ac:dyDescent="0.3">
      <c r="V775" s="6" t="s">
        <v>2734</v>
      </c>
      <c r="W775" s="8">
        <v>5.7</v>
      </c>
      <c r="X775" s="18" t="s">
        <v>878</v>
      </c>
      <c r="Y775" t="s">
        <v>840</v>
      </c>
      <c r="Z775" t="s">
        <v>3960</v>
      </c>
      <c r="AA775" t="s">
        <v>7329</v>
      </c>
      <c r="AB775" t="s">
        <v>6241</v>
      </c>
    </row>
    <row r="776" spans="22:30" x14ac:dyDescent="0.3">
      <c r="V776" s="7" t="s">
        <v>2740</v>
      </c>
      <c r="W776" s="9">
        <v>6.7</v>
      </c>
      <c r="X776" s="19" t="s">
        <v>642</v>
      </c>
      <c r="Y776" t="s">
        <v>6869</v>
      </c>
      <c r="Z776" t="s">
        <v>1099</v>
      </c>
      <c r="AA776" t="s">
        <v>2190</v>
      </c>
      <c r="AB776" t="s">
        <v>10608</v>
      </c>
      <c r="AC776" t="s">
        <v>840</v>
      </c>
      <c r="AD776" t="s">
        <v>11576</v>
      </c>
    </row>
    <row r="777" spans="22:30" x14ac:dyDescent="0.3">
      <c r="V777" s="6" t="s">
        <v>2743</v>
      </c>
      <c r="W777" s="8">
        <v>6.7</v>
      </c>
      <c r="X777" s="18" t="s">
        <v>3960</v>
      </c>
      <c r="Y777" t="s">
        <v>7329</v>
      </c>
      <c r="Z777" t="s">
        <v>6241</v>
      </c>
    </row>
    <row r="778" spans="22:30" x14ac:dyDescent="0.3">
      <c r="V778" s="7" t="s">
        <v>2746</v>
      </c>
      <c r="W778" s="9">
        <v>6.1</v>
      </c>
      <c r="X778" s="19" t="s">
        <v>2190</v>
      </c>
      <c r="Y778" t="s">
        <v>840</v>
      </c>
      <c r="Z778" t="s">
        <v>14451</v>
      </c>
      <c r="AA778" t="s">
        <v>11576</v>
      </c>
      <c r="AB778" t="s">
        <v>6241</v>
      </c>
    </row>
    <row r="779" spans="22:30" x14ac:dyDescent="0.3">
      <c r="V779" s="6" t="s">
        <v>1403</v>
      </c>
      <c r="W779" s="8">
        <v>5.6</v>
      </c>
      <c r="X779" s="18" t="s">
        <v>14453</v>
      </c>
      <c r="Y779" t="s">
        <v>2190</v>
      </c>
      <c r="Z779" t="s">
        <v>14451</v>
      </c>
      <c r="AA779" t="s">
        <v>6241</v>
      </c>
    </row>
    <row r="780" spans="22:30" x14ac:dyDescent="0.3">
      <c r="V780" s="7" t="s">
        <v>2751</v>
      </c>
      <c r="W780" s="9">
        <v>6.6</v>
      </c>
      <c r="X780" s="19" t="s">
        <v>878</v>
      </c>
      <c r="Y780" t="s">
        <v>642</v>
      </c>
      <c r="Z780" t="s">
        <v>2190</v>
      </c>
      <c r="AA780" t="s">
        <v>13467</v>
      </c>
      <c r="AB780" t="s">
        <v>11576</v>
      </c>
      <c r="AC780" t="s">
        <v>5873</v>
      </c>
    </row>
    <row r="781" spans="22:30" x14ac:dyDescent="0.3">
      <c r="V781" s="6" t="s">
        <v>622</v>
      </c>
      <c r="W781" s="8">
        <v>6.9</v>
      </c>
      <c r="X781" s="18" t="s">
        <v>878</v>
      </c>
      <c r="Y781" t="s">
        <v>2190</v>
      </c>
      <c r="Z781" t="s">
        <v>6241</v>
      </c>
    </row>
    <row r="782" spans="22:30" x14ac:dyDescent="0.3">
      <c r="V782" s="7" t="s">
        <v>2743</v>
      </c>
      <c r="W782" s="9">
        <v>4.8</v>
      </c>
      <c r="X782" s="19" t="s">
        <v>3960</v>
      </c>
      <c r="Y782" t="s">
        <v>7329</v>
      </c>
      <c r="Z782" t="s">
        <v>6241</v>
      </c>
    </row>
    <row r="783" spans="22:30" x14ac:dyDescent="0.3">
      <c r="V783" s="6" t="s">
        <v>2763</v>
      </c>
      <c r="W783" s="8">
        <v>6.2</v>
      </c>
      <c r="X783" s="18" t="s">
        <v>2190</v>
      </c>
      <c r="Y783" t="s">
        <v>840</v>
      </c>
      <c r="Z783" t="s">
        <v>14451</v>
      </c>
      <c r="AA783" t="s">
        <v>11576</v>
      </c>
    </row>
    <row r="784" spans="22:30" x14ac:dyDescent="0.3">
      <c r="V784" s="7" t="s">
        <v>2769</v>
      </c>
      <c r="W784" s="9">
        <v>6</v>
      </c>
      <c r="X784" s="19" t="s">
        <v>840</v>
      </c>
      <c r="Y784" t="s">
        <v>3960</v>
      </c>
      <c r="Z784" t="s">
        <v>14451</v>
      </c>
      <c r="AA784" t="s">
        <v>11576</v>
      </c>
    </row>
    <row r="785" spans="22:29" x14ac:dyDescent="0.3">
      <c r="V785" s="6" t="s">
        <v>2772</v>
      </c>
      <c r="W785" s="8">
        <v>4.9000000000000004</v>
      </c>
      <c r="X785" s="18" t="s">
        <v>642</v>
      </c>
      <c r="Y785" t="s">
        <v>1099</v>
      </c>
      <c r="Z785" t="s">
        <v>10608</v>
      </c>
      <c r="AA785" t="s">
        <v>11576</v>
      </c>
      <c r="AB785" t="s">
        <v>7329</v>
      </c>
    </row>
    <row r="786" spans="22:29" x14ac:dyDescent="0.3">
      <c r="V786" s="7" t="s">
        <v>2777</v>
      </c>
      <c r="W786" s="9">
        <v>5.6</v>
      </c>
      <c r="X786" s="19" t="s">
        <v>2190</v>
      </c>
      <c r="Y786" t="s">
        <v>3960</v>
      </c>
      <c r="Z786" t="s">
        <v>6241</v>
      </c>
    </row>
    <row r="787" spans="22:29" x14ac:dyDescent="0.3">
      <c r="V787" s="6" t="s">
        <v>1649</v>
      </c>
      <c r="W787" s="8">
        <v>6.1</v>
      </c>
      <c r="X787" s="18" t="s">
        <v>1099</v>
      </c>
      <c r="Y787" t="s">
        <v>2190</v>
      </c>
    </row>
    <row r="788" spans="22:29" x14ac:dyDescent="0.3">
      <c r="V788" s="7" t="s">
        <v>136</v>
      </c>
      <c r="W788" s="9">
        <v>6.1</v>
      </c>
      <c r="X788" s="19" t="s">
        <v>642</v>
      </c>
      <c r="Y788" t="s">
        <v>10608</v>
      </c>
      <c r="Z788" t="s">
        <v>840</v>
      </c>
    </row>
    <row r="789" spans="22:29" x14ac:dyDescent="0.3">
      <c r="V789" s="6" t="s">
        <v>1942</v>
      </c>
      <c r="W789" s="8">
        <v>4.8</v>
      </c>
      <c r="X789" s="18" t="s">
        <v>878</v>
      </c>
      <c r="Y789" t="s">
        <v>14453</v>
      </c>
      <c r="Z789" t="s">
        <v>840</v>
      </c>
      <c r="AA789" t="s">
        <v>6241</v>
      </c>
    </row>
    <row r="790" spans="22:29" x14ac:dyDescent="0.3">
      <c r="V790" s="7" t="s">
        <v>2788</v>
      </c>
      <c r="W790" s="9">
        <v>5.5</v>
      </c>
      <c r="X790" s="19" t="s">
        <v>878</v>
      </c>
      <c r="Y790" t="s">
        <v>1099</v>
      </c>
      <c r="Z790" t="s">
        <v>14451</v>
      </c>
      <c r="AA790" t="s">
        <v>11576</v>
      </c>
    </row>
    <row r="791" spans="22:29" x14ac:dyDescent="0.3">
      <c r="V791" s="6" t="s">
        <v>1269</v>
      </c>
      <c r="W791" s="8">
        <v>3.8</v>
      </c>
      <c r="X791" s="18" t="s">
        <v>878</v>
      </c>
      <c r="Y791" t="s">
        <v>642</v>
      </c>
      <c r="Z791" t="s">
        <v>840</v>
      </c>
      <c r="AA791" t="s">
        <v>6241</v>
      </c>
    </row>
    <row r="792" spans="22:29" x14ac:dyDescent="0.3">
      <c r="V792" s="7" t="s">
        <v>813</v>
      </c>
      <c r="W792" s="9">
        <v>6.5</v>
      </c>
      <c r="X792" s="19" t="s">
        <v>642</v>
      </c>
      <c r="Y792" t="s">
        <v>2190</v>
      </c>
      <c r="Z792" t="s">
        <v>11576</v>
      </c>
      <c r="AA792" t="s">
        <v>5873</v>
      </c>
    </row>
    <row r="793" spans="22:29" x14ac:dyDescent="0.3">
      <c r="V793" s="6" t="s">
        <v>24</v>
      </c>
      <c r="W793" s="8">
        <v>6</v>
      </c>
      <c r="X793" s="18" t="s">
        <v>878</v>
      </c>
      <c r="Y793" t="s">
        <v>642</v>
      </c>
      <c r="Z793" t="s">
        <v>840</v>
      </c>
    </row>
    <row r="794" spans="22:29" x14ac:dyDescent="0.3">
      <c r="V794" s="7" t="s">
        <v>968</v>
      </c>
      <c r="W794" s="9">
        <v>6.7</v>
      </c>
      <c r="X794" s="19" t="s">
        <v>878</v>
      </c>
      <c r="Y794" t="s">
        <v>2190</v>
      </c>
      <c r="Z794" t="s">
        <v>5873</v>
      </c>
    </row>
    <row r="795" spans="22:29" x14ac:dyDescent="0.3">
      <c r="V795" s="6" t="s">
        <v>2807</v>
      </c>
      <c r="W795" s="8">
        <v>8.1</v>
      </c>
      <c r="X795" s="18" t="s">
        <v>878</v>
      </c>
      <c r="Y795" t="s">
        <v>642</v>
      </c>
      <c r="Z795" t="s">
        <v>1099</v>
      </c>
      <c r="AA795" t="s">
        <v>11576</v>
      </c>
      <c r="AB795" t="s">
        <v>7329</v>
      </c>
    </row>
    <row r="796" spans="22:29" x14ac:dyDescent="0.3">
      <c r="V796" s="7" t="s">
        <v>1649</v>
      </c>
      <c r="W796" s="9">
        <v>4.9000000000000004</v>
      </c>
      <c r="X796" s="19" t="s">
        <v>1099</v>
      </c>
      <c r="Y796" t="s">
        <v>2190</v>
      </c>
    </row>
    <row r="797" spans="22:29" x14ac:dyDescent="0.3">
      <c r="V797" s="6" t="s">
        <v>2815</v>
      </c>
      <c r="W797" s="8">
        <v>7.3</v>
      </c>
      <c r="X797" s="18" t="s">
        <v>878</v>
      </c>
      <c r="Y797" t="s">
        <v>7872</v>
      </c>
      <c r="Z797" t="s">
        <v>2190</v>
      </c>
      <c r="AA797" t="s">
        <v>13467</v>
      </c>
      <c r="AB797" t="s">
        <v>6241</v>
      </c>
      <c r="AC797" t="s">
        <v>5873</v>
      </c>
    </row>
    <row r="798" spans="22:29" x14ac:dyDescent="0.3">
      <c r="V798" s="7" t="s">
        <v>2819</v>
      </c>
      <c r="W798" s="9">
        <v>6.4</v>
      </c>
      <c r="X798" s="19" t="s">
        <v>642</v>
      </c>
      <c r="Y798" t="s">
        <v>1099</v>
      </c>
      <c r="Z798" t="s">
        <v>10608</v>
      </c>
      <c r="AA798" t="s">
        <v>840</v>
      </c>
      <c r="AB798" t="s">
        <v>3960</v>
      </c>
    </row>
    <row r="799" spans="22:29" x14ac:dyDescent="0.3">
      <c r="V799" s="6" t="s">
        <v>2327</v>
      </c>
      <c r="W799" s="8">
        <v>6.7</v>
      </c>
      <c r="X799" s="18" t="s">
        <v>1099</v>
      </c>
      <c r="Y799" t="s">
        <v>840</v>
      </c>
      <c r="Z799" t="s">
        <v>11576</v>
      </c>
    </row>
    <row r="800" spans="22:29" x14ac:dyDescent="0.3">
      <c r="V800" s="7" t="s">
        <v>2829</v>
      </c>
      <c r="W800" s="9">
        <v>3.6</v>
      </c>
      <c r="X800" s="19" t="s">
        <v>1099</v>
      </c>
      <c r="Y800" t="s">
        <v>10608</v>
      </c>
      <c r="Z800" t="s">
        <v>11576</v>
      </c>
      <c r="AA800" t="s">
        <v>7329</v>
      </c>
    </row>
    <row r="801" spans="22:28" x14ac:dyDescent="0.3">
      <c r="V801" s="6" t="s">
        <v>2834</v>
      </c>
      <c r="W801" s="8">
        <v>5.7</v>
      </c>
      <c r="X801" s="18" t="s">
        <v>878</v>
      </c>
      <c r="Y801" t="s">
        <v>642</v>
      </c>
      <c r="Z801" t="s">
        <v>6241</v>
      </c>
      <c r="AA801" t="s">
        <v>5873</v>
      </c>
    </row>
    <row r="802" spans="22:28" x14ac:dyDescent="0.3">
      <c r="V802" s="7" t="s">
        <v>2838</v>
      </c>
      <c r="W802" s="9">
        <v>6</v>
      </c>
      <c r="X802" s="19" t="s">
        <v>1099</v>
      </c>
      <c r="Y802" t="s">
        <v>2190</v>
      </c>
      <c r="Z802" t="s">
        <v>11576</v>
      </c>
      <c r="AA802" t="s">
        <v>14452</v>
      </c>
    </row>
    <row r="803" spans="22:28" x14ac:dyDescent="0.3">
      <c r="V803" s="6" t="s">
        <v>2842</v>
      </c>
      <c r="W803" s="8">
        <v>4.9000000000000004</v>
      </c>
      <c r="X803" s="18" t="s">
        <v>1099</v>
      </c>
      <c r="Y803" t="s">
        <v>8819</v>
      </c>
    </row>
    <row r="804" spans="22:28" x14ac:dyDescent="0.3">
      <c r="V804" s="7" t="s">
        <v>936</v>
      </c>
      <c r="W804" s="9">
        <v>4.7</v>
      </c>
      <c r="X804" s="19" t="s">
        <v>1099</v>
      </c>
      <c r="Y804" t="s">
        <v>2190</v>
      </c>
      <c r="Z804" t="s">
        <v>11576</v>
      </c>
    </row>
    <row r="805" spans="22:28" x14ac:dyDescent="0.3">
      <c r="V805" s="6" t="s">
        <v>1099</v>
      </c>
      <c r="W805" s="8">
        <v>6.3</v>
      </c>
      <c r="X805" s="18" t="s">
        <v>1099</v>
      </c>
    </row>
    <row r="806" spans="22:28" x14ac:dyDescent="0.3">
      <c r="V806" s="7" t="s">
        <v>2213</v>
      </c>
      <c r="W806" s="9">
        <v>5.9</v>
      </c>
      <c r="X806" s="19" t="s">
        <v>878</v>
      </c>
      <c r="Y806" t="s">
        <v>642</v>
      </c>
      <c r="Z806" t="s">
        <v>3960</v>
      </c>
      <c r="AA806" t="s">
        <v>7329</v>
      </c>
    </row>
    <row r="807" spans="22:28" x14ac:dyDescent="0.3">
      <c r="V807" s="6" t="s">
        <v>735</v>
      </c>
      <c r="W807" s="8">
        <v>5.9</v>
      </c>
      <c r="X807" s="18" t="s">
        <v>878</v>
      </c>
      <c r="Y807" t="s">
        <v>642</v>
      </c>
      <c r="Z807" t="s">
        <v>2190</v>
      </c>
      <c r="AA807" t="s">
        <v>13467</v>
      </c>
      <c r="AB807" t="s">
        <v>5873</v>
      </c>
    </row>
    <row r="808" spans="22:28" x14ac:dyDescent="0.3">
      <c r="V808" s="7" t="s">
        <v>1265</v>
      </c>
      <c r="W808" s="9">
        <v>7.5</v>
      </c>
      <c r="X808" s="19" t="s">
        <v>2190</v>
      </c>
      <c r="Y808" t="s">
        <v>14451</v>
      </c>
      <c r="Z808" t="s">
        <v>6241</v>
      </c>
    </row>
    <row r="809" spans="22:28" x14ac:dyDescent="0.3">
      <c r="V809" s="6" t="s">
        <v>1099</v>
      </c>
      <c r="W809" s="8">
        <v>5.6</v>
      </c>
      <c r="X809" s="18" t="s">
        <v>1099</v>
      </c>
    </row>
    <row r="810" spans="22:28" x14ac:dyDescent="0.3">
      <c r="V810" s="7" t="s">
        <v>24</v>
      </c>
      <c r="W810" s="9">
        <v>6.4</v>
      </c>
      <c r="X810" s="19" t="s">
        <v>878</v>
      </c>
      <c r="Y810" t="s">
        <v>642</v>
      </c>
      <c r="Z810" t="s">
        <v>840</v>
      </c>
    </row>
    <row r="811" spans="22:28" x14ac:dyDescent="0.3">
      <c r="V811" s="6" t="s">
        <v>2865</v>
      </c>
      <c r="W811" s="8">
        <v>6.3</v>
      </c>
      <c r="X811" s="18" t="s">
        <v>878</v>
      </c>
      <c r="Y811" t="s">
        <v>1099</v>
      </c>
      <c r="Z811" t="s">
        <v>14453</v>
      </c>
      <c r="AA811" t="s">
        <v>2190</v>
      </c>
    </row>
    <row r="812" spans="22:28" x14ac:dyDescent="0.3">
      <c r="V812" s="7" t="s">
        <v>903</v>
      </c>
      <c r="W812" s="9">
        <v>4.3</v>
      </c>
      <c r="X812" s="19" t="s">
        <v>878</v>
      </c>
      <c r="Y812" t="s">
        <v>840</v>
      </c>
      <c r="Z812" t="s">
        <v>6241</v>
      </c>
    </row>
    <row r="813" spans="22:28" x14ac:dyDescent="0.3">
      <c r="V813" s="6" t="s">
        <v>2874</v>
      </c>
      <c r="W813" s="8">
        <v>5.9</v>
      </c>
      <c r="X813" s="18" t="s">
        <v>2190</v>
      </c>
      <c r="Y813" t="s">
        <v>7159</v>
      </c>
      <c r="Z813" t="s">
        <v>11576</v>
      </c>
      <c r="AA813" t="s">
        <v>5873</v>
      </c>
    </row>
    <row r="814" spans="22:28" x14ac:dyDescent="0.3">
      <c r="V814" s="7" t="s">
        <v>2881</v>
      </c>
      <c r="W814" s="9">
        <v>5.5</v>
      </c>
      <c r="X814" s="19" t="s">
        <v>878</v>
      </c>
      <c r="Y814" t="s">
        <v>1099</v>
      </c>
      <c r="Z814" t="s">
        <v>2190</v>
      </c>
      <c r="AA814" t="s">
        <v>10608</v>
      </c>
      <c r="AB814" t="s">
        <v>6241</v>
      </c>
    </row>
    <row r="815" spans="22:28" x14ac:dyDescent="0.3">
      <c r="V815" s="6" t="s">
        <v>2885</v>
      </c>
      <c r="W815" s="8">
        <v>6.2</v>
      </c>
      <c r="X815" s="18" t="s">
        <v>878</v>
      </c>
      <c r="Y815" t="s">
        <v>14453</v>
      </c>
    </row>
    <row r="816" spans="22:28" x14ac:dyDescent="0.3">
      <c r="V816" s="7" t="s">
        <v>1649</v>
      </c>
      <c r="W816" s="9">
        <v>8.8000000000000007</v>
      </c>
      <c r="X816" s="19" t="s">
        <v>1099</v>
      </c>
      <c r="Y816" t="s">
        <v>2190</v>
      </c>
    </row>
    <row r="817" spans="22:30" x14ac:dyDescent="0.3">
      <c r="V817" s="6" t="s">
        <v>2164</v>
      </c>
      <c r="W817" s="8">
        <v>5.2</v>
      </c>
      <c r="X817" s="18" t="s">
        <v>6869</v>
      </c>
      <c r="Y817" t="s">
        <v>1099</v>
      </c>
      <c r="Z817" t="s">
        <v>10608</v>
      </c>
      <c r="AA817" t="s">
        <v>840</v>
      </c>
      <c r="AB817" t="s">
        <v>7159</v>
      </c>
    </row>
    <row r="818" spans="22:30" x14ac:dyDescent="0.3">
      <c r="V818" s="7" t="s">
        <v>1099</v>
      </c>
      <c r="W818" s="9">
        <v>7</v>
      </c>
      <c r="X818" s="19" t="s">
        <v>1099</v>
      </c>
    </row>
    <row r="819" spans="22:30" x14ac:dyDescent="0.3">
      <c r="V819" s="6" t="s">
        <v>2896</v>
      </c>
      <c r="W819" s="8">
        <v>6.6</v>
      </c>
      <c r="X819" s="18" t="s">
        <v>642</v>
      </c>
      <c r="Y819" t="s">
        <v>6869</v>
      </c>
      <c r="Z819" t="s">
        <v>2190</v>
      </c>
      <c r="AA819" t="s">
        <v>10608</v>
      </c>
      <c r="AB819" t="s">
        <v>13467</v>
      </c>
      <c r="AC819" t="s">
        <v>10187</v>
      </c>
      <c r="AD819" t="s">
        <v>11576</v>
      </c>
    </row>
    <row r="820" spans="22:30" x14ac:dyDescent="0.3">
      <c r="V820" s="7" t="s">
        <v>2900</v>
      </c>
      <c r="W820" s="9">
        <v>7.3</v>
      </c>
      <c r="X820" s="19" t="s">
        <v>878</v>
      </c>
      <c r="Y820" t="s">
        <v>642</v>
      </c>
      <c r="Z820" t="s">
        <v>2190</v>
      </c>
      <c r="AA820" t="s">
        <v>11576</v>
      </c>
      <c r="AB820" t="s">
        <v>7329</v>
      </c>
    </row>
    <row r="821" spans="22:30" x14ac:dyDescent="0.3">
      <c r="V821" s="6" t="s">
        <v>1611</v>
      </c>
      <c r="W821" s="8">
        <v>5.6</v>
      </c>
      <c r="X821" s="18" t="s">
        <v>1099</v>
      </c>
      <c r="Y821" t="s">
        <v>11576</v>
      </c>
      <c r="Z821" t="s">
        <v>7329</v>
      </c>
    </row>
    <row r="822" spans="22:30" x14ac:dyDescent="0.3">
      <c r="V822" s="7" t="s">
        <v>1106</v>
      </c>
      <c r="W822" s="9">
        <v>6.6</v>
      </c>
      <c r="X822" s="19" t="s">
        <v>1099</v>
      </c>
      <c r="Y822" t="s">
        <v>11576</v>
      </c>
    </row>
    <row r="823" spans="22:30" x14ac:dyDescent="0.3">
      <c r="V823" s="6" t="s">
        <v>2905</v>
      </c>
      <c r="W823" s="8">
        <v>5.4</v>
      </c>
      <c r="X823" s="18" t="s">
        <v>878</v>
      </c>
      <c r="Y823" t="s">
        <v>642</v>
      </c>
      <c r="Z823" t="s">
        <v>1099</v>
      </c>
      <c r="AA823" t="s">
        <v>10608</v>
      </c>
      <c r="AB823" t="s">
        <v>11576</v>
      </c>
    </row>
    <row r="824" spans="22:30" x14ac:dyDescent="0.3">
      <c r="V824" s="7" t="s">
        <v>1106</v>
      </c>
      <c r="W824" s="9">
        <v>6.3</v>
      </c>
      <c r="X824" s="19" t="s">
        <v>1099</v>
      </c>
      <c r="Y824" t="s">
        <v>11576</v>
      </c>
    </row>
    <row r="825" spans="22:30" x14ac:dyDescent="0.3">
      <c r="V825" s="6" t="s">
        <v>2298</v>
      </c>
      <c r="W825" s="8">
        <v>7.9</v>
      </c>
      <c r="X825" s="18" t="s">
        <v>7872</v>
      </c>
      <c r="Y825" t="s">
        <v>2190</v>
      </c>
      <c r="Z825" t="s">
        <v>6241</v>
      </c>
    </row>
    <row r="826" spans="22:30" x14ac:dyDescent="0.3">
      <c r="V826" s="7" t="s">
        <v>2683</v>
      </c>
      <c r="W826" s="9">
        <v>6.3</v>
      </c>
      <c r="X826" s="19" t="s">
        <v>1099</v>
      </c>
      <c r="Y826" t="s">
        <v>14453</v>
      </c>
      <c r="Z826" t="s">
        <v>11576</v>
      </c>
      <c r="AA826" t="s">
        <v>6241</v>
      </c>
    </row>
    <row r="827" spans="22:30" x14ac:dyDescent="0.3">
      <c r="V827" s="6" t="s">
        <v>350</v>
      </c>
      <c r="W827" s="8">
        <v>6</v>
      </c>
      <c r="X827" s="18" t="s">
        <v>1099</v>
      </c>
      <c r="Y827" t="s">
        <v>10608</v>
      </c>
      <c r="Z827" t="s">
        <v>840</v>
      </c>
    </row>
    <row r="828" spans="22:30" x14ac:dyDescent="0.3">
      <c r="V828" s="7" t="s">
        <v>227</v>
      </c>
      <c r="W828" s="9">
        <v>7.2</v>
      </c>
      <c r="X828" s="19" t="s">
        <v>878</v>
      </c>
      <c r="Y828" t="s">
        <v>14453</v>
      </c>
      <c r="Z828" t="s">
        <v>6241</v>
      </c>
    </row>
    <row r="829" spans="22:30" x14ac:dyDescent="0.3">
      <c r="V829" s="6" t="s">
        <v>936</v>
      </c>
      <c r="W829" s="8">
        <v>5.0999999999999996</v>
      </c>
      <c r="X829" s="18" t="s">
        <v>1099</v>
      </c>
      <c r="Y829" t="s">
        <v>2190</v>
      </c>
      <c r="Z829" t="s">
        <v>11576</v>
      </c>
    </row>
    <row r="830" spans="22:30" x14ac:dyDescent="0.3">
      <c r="V830" s="7" t="s">
        <v>1255</v>
      </c>
      <c r="W830" s="9">
        <v>7.3</v>
      </c>
      <c r="X830" s="19" t="s">
        <v>878</v>
      </c>
      <c r="Y830" t="s">
        <v>2190</v>
      </c>
      <c r="Z830" t="s">
        <v>6241</v>
      </c>
      <c r="AA830" t="s">
        <v>5873</v>
      </c>
    </row>
    <row r="831" spans="22:30" x14ac:dyDescent="0.3">
      <c r="V831" s="6" t="s">
        <v>1017</v>
      </c>
      <c r="W831" s="8">
        <v>8</v>
      </c>
      <c r="X831" s="18" t="s">
        <v>7872</v>
      </c>
      <c r="Y831" t="s">
        <v>2190</v>
      </c>
    </row>
    <row r="832" spans="22:30" x14ac:dyDescent="0.3">
      <c r="V832" s="7" t="s">
        <v>1265</v>
      </c>
      <c r="W832" s="9">
        <v>6.2</v>
      </c>
      <c r="X832" s="19" t="s">
        <v>2190</v>
      </c>
      <c r="Y832" t="s">
        <v>14451</v>
      </c>
      <c r="Z832" t="s">
        <v>6241</v>
      </c>
    </row>
    <row r="833" spans="22:27" x14ac:dyDescent="0.3">
      <c r="V833" s="6" t="s">
        <v>2588</v>
      </c>
      <c r="W833" s="8">
        <v>6</v>
      </c>
      <c r="X833" s="18" t="s">
        <v>2190</v>
      </c>
      <c r="Y833" t="s">
        <v>6241</v>
      </c>
    </row>
    <row r="834" spans="22:27" x14ac:dyDescent="0.3">
      <c r="V834" s="7" t="s">
        <v>467</v>
      </c>
      <c r="W834" s="9">
        <v>6.7</v>
      </c>
      <c r="X834" s="19" t="s">
        <v>2190</v>
      </c>
      <c r="Y834" t="s">
        <v>840</v>
      </c>
      <c r="Z834" t="s">
        <v>11576</v>
      </c>
    </row>
    <row r="835" spans="22:27" x14ac:dyDescent="0.3">
      <c r="V835" s="6" t="s">
        <v>878</v>
      </c>
      <c r="W835" s="8">
        <v>8.1</v>
      </c>
      <c r="X835" s="18" t="s">
        <v>878</v>
      </c>
    </row>
    <row r="836" spans="22:27" x14ac:dyDescent="0.3">
      <c r="V836" s="7" t="s">
        <v>1099</v>
      </c>
      <c r="W836" s="9">
        <v>6.4</v>
      </c>
      <c r="X836" s="19" t="s">
        <v>1099</v>
      </c>
    </row>
    <row r="837" spans="22:27" x14ac:dyDescent="0.3">
      <c r="V837" s="6" t="s">
        <v>315</v>
      </c>
      <c r="W837" s="8">
        <v>8</v>
      </c>
      <c r="X837" s="18" t="s">
        <v>878</v>
      </c>
      <c r="Y837" t="s">
        <v>14453</v>
      </c>
      <c r="Z837" t="s">
        <v>2190</v>
      </c>
      <c r="AA837" t="s">
        <v>6241</v>
      </c>
    </row>
    <row r="838" spans="22:27" x14ac:dyDescent="0.3">
      <c r="V838" s="7" t="s">
        <v>287</v>
      </c>
      <c r="W838" s="9">
        <v>6.3</v>
      </c>
      <c r="X838" s="19" t="s">
        <v>878</v>
      </c>
      <c r="Y838" t="s">
        <v>1099</v>
      </c>
      <c r="Z838" t="s">
        <v>14453</v>
      </c>
      <c r="AA838" t="s">
        <v>6241</v>
      </c>
    </row>
    <row r="839" spans="22:27" x14ac:dyDescent="0.3">
      <c r="V839" s="6" t="s">
        <v>595</v>
      </c>
      <c r="W839" s="8">
        <v>6.4</v>
      </c>
      <c r="X839" s="18" t="s">
        <v>1099</v>
      </c>
      <c r="Y839" t="s">
        <v>840</v>
      </c>
      <c r="Z839" t="s">
        <v>3960</v>
      </c>
    </row>
    <row r="840" spans="22:27" x14ac:dyDescent="0.3">
      <c r="V840" s="7" t="s">
        <v>2952</v>
      </c>
      <c r="W840" s="9">
        <v>6.6</v>
      </c>
      <c r="X840" s="19" t="s">
        <v>878</v>
      </c>
      <c r="Y840" t="s">
        <v>642</v>
      </c>
      <c r="Z840" t="s">
        <v>1099</v>
      </c>
      <c r="AA840" t="s">
        <v>8819</v>
      </c>
    </row>
    <row r="841" spans="22:27" x14ac:dyDescent="0.3">
      <c r="V841" s="6" t="s">
        <v>30</v>
      </c>
      <c r="W841" s="8">
        <v>6.4</v>
      </c>
      <c r="X841" s="18" t="s">
        <v>878</v>
      </c>
      <c r="Y841" t="s">
        <v>642</v>
      </c>
      <c r="Z841" t="s">
        <v>6241</v>
      </c>
    </row>
    <row r="842" spans="22:27" x14ac:dyDescent="0.3">
      <c r="V842" s="7" t="s">
        <v>350</v>
      </c>
      <c r="W842" s="9">
        <v>6</v>
      </c>
      <c r="X842" s="19" t="s">
        <v>1099</v>
      </c>
      <c r="Y842" t="s">
        <v>10608</v>
      </c>
      <c r="Z842" t="s">
        <v>840</v>
      </c>
    </row>
    <row r="843" spans="22:27" x14ac:dyDescent="0.3">
      <c r="V843" s="6" t="s">
        <v>24</v>
      </c>
      <c r="W843" s="8">
        <v>6.6</v>
      </c>
      <c r="X843" s="18" t="s">
        <v>878</v>
      </c>
      <c r="Y843" t="s">
        <v>642</v>
      </c>
      <c r="Z843" t="s">
        <v>840</v>
      </c>
    </row>
    <row r="844" spans="22:27" x14ac:dyDescent="0.3">
      <c r="V844" s="7" t="s">
        <v>320</v>
      </c>
      <c r="W844" s="9">
        <v>5.9</v>
      </c>
      <c r="X844" s="19" t="s">
        <v>642</v>
      </c>
      <c r="Y844" t="s">
        <v>6869</v>
      </c>
      <c r="Z844" t="s">
        <v>1099</v>
      </c>
      <c r="AA844" t="s">
        <v>10608</v>
      </c>
    </row>
    <row r="845" spans="22:27" x14ac:dyDescent="0.3">
      <c r="V845" s="6" t="s">
        <v>2648</v>
      </c>
      <c r="W845" s="8">
        <v>6.4</v>
      </c>
      <c r="X845" s="18" t="s">
        <v>878</v>
      </c>
      <c r="Y845" t="s">
        <v>3960</v>
      </c>
      <c r="Z845" t="s">
        <v>7329</v>
      </c>
    </row>
    <row r="846" spans="22:27" x14ac:dyDescent="0.3">
      <c r="V846" s="7" t="s">
        <v>2971</v>
      </c>
      <c r="W846" s="9">
        <v>6.3</v>
      </c>
      <c r="X846" s="19" t="s">
        <v>7872</v>
      </c>
      <c r="Y846" t="s">
        <v>2190</v>
      </c>
      <c r="Z846" t="s">
        <v>13467</v>
      </c>
      <c r="AA846" t="s">
        <v>10187</v>
      </c>
    </row>
    <row r="847" spans="22:27" x14ac:dyDescent="0.3">
      <c r="V847" s="6" t="s">
        <v>2147</v>
      </c>
      <c r="W847" s="8">
        <v>7.3</v>
      </c>
      <c r="X847" s="18" t="s">
        <v>878</v>
      </c>
      <c r="Y847" t="s">
        <v>642</v>
      </c>
      <c r="Z847" t="s">
        <v>14453</v>
      </c>
      <c r="AA847" t="s">
        <v>6241</v>
      </c>
    </row>
    <row r="848" spans="22:27" x14ac:dyDescent="0.3">
      <c r="V848" s="7" t="s">
        <v>2978</v>
      </c>
      <c r="W848" s="9">
        <v>6.8</v>
      </c>
      <c r="X848" s="19" t="s">
        <v>642</v>
      </c>
      <c r="Y848" t="s">
        <v>2190</v>
      </c>
      <c r="Z848" t="s">
        <v>3960</v>
      </c>
      <c r="AA848" t="s">
        <v>6241</v>
      </c>
    </row>
    <row r="849" spans="22:27" x14ac:dyDescent="0.3">
      <c r="V849" s="6" t="s">
        <v>535</v>
      </c>
      <c r="W849" s="8">
        <v>7.2</v>
      </c>
      <c r="X849" s="18" t="s">
        <v>6869</v>
      </c>
      <c r="Y849" t="s">
        <v>1099</v>
      </c>
      <c r="Z849" t="s">
        <v>10608</v>
      </c>
      <c r="AA849" t="s">
        <v>840</v>
      </c>
    </row>
    <row r="850" spans="22:27" x14ac:dyDescent="0.3">
      <c r="V850" s="7" t="s">
        <v>1251</v>
      </c>
      <c r="W850" s="9">
        <v>5.7</v>
      </c>
      <c r="X850" s="19" t="s">
        <v>878</v>
      </c>
      <c r="Y850" t="s">
        <v>1099</v>
      </c>
      <c r="Z850" t="s">
        <v>7329</v>
      </c>
    </row>
    <row r="851" spans="22:27" x14ac:dyDescent="0.3">
      <c r="V851" s="6" t="s">
        <v>315</v>
      </c>
      <c r="W851" s="8">
        <v>6</v>
      </c>
      <c r="X851" s="18" t="s">
        <v>878</v>
      </c>
      <c r="Y851" t="s">
        <v>14453</v>
      </c>
      <c r="Z851" t="s">
        <v>2190</v>
      </c>
      <c r="AA851" t="s">
        <v>6241</v>
      </c>
    </row>
    <row r="852" spans="22:27" x14ac:dyDescent="0.3">
      <c r="V852" s="7" t="s">
        <v>2588</v>
      </c>
      <c r="W852" s="9">
        <v>6.5</v>
      </c>
      <c r="X852" s="19" t="s">
        <v>2190</v>
      </c>
      <c r="Y852" t="s">
        <v>6241</v>
      </c>
    </row>
    <row r="853" spans="22:27" x14ac:dyDescent="0.3">
      <c r="V853" s="6" t="s">
        <v>1099</v>
      </c>
      <c r="W853" s="8">
        <v>5.8</v>
      </c>
      <c r="X853" s="18" t="s">
        <v>1099</v>
      </c>
    </row>
    <row r="854" spans="22:27" x14ac:dyDescent="0.3">
      <c r="V854" s="7" t="s">
        <v>2496</v>
      </c>
      <c r="W854" s="9">
        <v>5.8</v>
      </c>
      <c r="X854" s="19" t="s">
        <v>1099</v>
      </c>
      <c r="Y854" t="s">
        <v>14452</v>
      </c>
    </row>
    <row r="855" spans="22:27" x14ac:dyDescent="0.3">
      <c r="V855" s="6" t="s">
        <v>320</v>
      </c>
      <c r="W855" s="8">
        <v>6.7</v>
      </c>
      <c r="X855" s="18" t="s">
        <v>642</v>
      </c>
      <c r="Y855" t="s">
        <v>6869</v>
      </c>
      <c r="Z855" t="s">
        <v>1099</v>
      </c>
      <c r="AA855" t="s">
        <v>10608</v>
      </c>
    </row>
    <row r="856" spans="22:27" x14ac:dyDescent="0.3">
      <c r="V856" s="7" t="s">
        <v>1403</v>
      </c>
      <c r="W856" s="9">
        <v>7.8</v>
      </c>
      <c r="X856" s="19" t="s">
        <v>14453</v>
      </c>
      <c r="Y856" t="s">
        <v>2190</v>
      </c>
      <c r="Z856" t="s">
        <v>14451</v>
      </c>
      <c r="AA856" t="s">
        <v>6241</v>
      </c>
    </row>
    <row r="857" spans="22:27" x14ac:dyDescent="0.3">
      <c r="V857" s="6" t="s">
        <v>919</v>
      </c>
      <c r="W857" s="8">
        <v>5.6</v>
      </c>
      <c r="X857" s="18" t="s">
        <v>878</v>
      </c>
      <c r="Y857" t="s">
        <v>2190</v>
      </c>
      <c r="Z857" t="s">
        <v>7329</v>
      </c>
      <c r="AA857" t="s">
        <v>6241</v>
      </c>
    </row>
    <row r="858" spans="22:27" x14ac:dyDescent="0.3">
      <c r="V858" s="7" t="s">
        <v>3004</v>
      </c>
      <c r="W858" s="9">
        <v>5.8</v>
      </c>
      <c r="X858" s="19" t="s">
        <v>878</v>
      </c>
      <c r="Y858" t="s">
        <v>2190</v>
      </c>
      <c r="Z858" t="s">
        <v>14452</v>
      </c>
      <c r="AA858" t="s">
        <v>6241</v>
      </c>
    </row>
    <row r="859" spans="22:27" x14ac:dyDescent="0.3">
      <c r="V859" s="6" t="s">
        <v>3007</v>
      </c>
      <c r="W859" s="8">
        <v>7.4</v>
      </c>
      <c r="X859" s="18" t="s">
        <v>2190</v>
      </c>
      <c r="Y859" t="s">
        <v>10187</v>
      </c>
      <c r="Z859" t="s">
        <v>11576</v>
      </c>
      <c r="AA859" t="s">
        <v>6241</v>
      </c>
    </row>
    <row r="860" spans="22:27" x14ac:dyDescent="0.3">
      <c r="V860" s="7" t="s">
        <v>2088</v>
      </c>
      <c r="W860" s="9">
        <v>6.9</v>
      </c>
      <c r="X860" s="19" t="s">
        <v>7872</v>
      </c>
      <c r="Y860" t="s">
        <v>2190</v>
      </c>
      <c r="Z860" t="s">
        <v>13467</v>
      </c>
      <c r="AA860" t="s">
        <v>5873</v>
      </c>
    </row>
    <row r="861" spans="22:27" x14ac:dyDescent="0.3">
      <c r="V861" s="6" t="s">
        <v>441</v>
      </c>
      <c r="W861" s="8">
        <v>5.5</v>
      </c>
      <c r="X861" s="18" t="s">
        <v>878</v>
      </c>
      <c r="Y861" t="s">
        <v>7329</v>
      </c>
    </row>
    <row r="862" spans="22:27" x14ac:dyDescent="0.3">
      <c r="V862" s="7" t="s">
        <v>1290</v>
      </c>
      <c r="W862" s="9">
        <v>6.3</v>
      </c>
      <c r="X862" s="19" t="s">
        <v>2190</v>
      </c>
      <c r="Y862" t="s">
        <v>13467</v>
      </c>
      <c r="Z862" t="s">
        <v>5873</v>
      </c>
    </row>
    <row r="863" spans="22:27" x14ac:dyDescent="0.3">
      <c r="V863" s="6" t="s">
        <v>37</v>
      </c>
      <c r="W863" s="8">
        <v>4.7</v>
      </c>
      <c r="X863" s="18" t="s">
        <v>878</v>
      </c>
      <c r="Y863" t="s">
        <v>6241</v>
      </c>
    </row>
    <row r="864" spans="22:27" x14ac:dyDescent="0.3">
      <c r="V864" s="7" t="s">
        <v>3024</v>
      </c>
      <c r="W864" s="9">
        <v>5.6</v>
      </c>
      <c r="X864" s="19" t="s">
        <v>1099</v>
      </c>
      <c r="Y864" t="s">
        <v>2190</v>
      </c>
      <c r="Z864" t="s">
        <v>10608</v>
      </c>
      <c r="AA864" t="s">
        <v>840</v>
      </c>
    </row>
    <row r="865" spans="22:28" x14ac:dyDescent="0.3">
      <c r="V865" s="6" t="s">
        <v>3027</v>
      </c>
      <c r="W865" s="8">
        <v>6.4</v>
      </c>
      <c r="X865" s="18" t="s">
        <v>642</v>
      </c>
      <c r="Y865" t="s">
        <v>1099</v>
      </c>
      <c r="Z865" t="s">
        <v>14453</v>
      </c>
      <c r="AA865" t="s">
        <v>10608</v>
      </c>
      <c r="AB865" t="s">
        <v>10187</v>
      </c>
    </row>
    <row r="866" spans="22:28" x14ac:dyDescent="0.3">
      <c r="V866" s="7" t="s">
        <v>1963</v>
      </c>
      <c r="W866" s="9">
        <v>4.2</v>
      </c>
      <c r="X866" s="19" t="s">
        <v>878</v>
      </c>
      <c r="Y866" t="s">
        <v>642</v>
      </c>
      <c r="Z866" t="s">
        <v>1099</v>
      </c>
      <c r="AA866" t="s">
        <v>10608</v>
      </c>
      <c r="AB866" t="s">
        <v>7329</v>
      </c>
    </row>
    <row r="867" spans="22:28" x14ac:dyDescent="0.3">
      <c r="V867" s="6" t="s">
        <v>3034</v>
      </c>
      <c r="W867" s="8">
        <v>6.4</v>
      </c>
      <c r="X867" s="18" t="s">
        <v>2190</v>
      </c>
      <c r="Y867" t="s">
        <v>7159</v>
      </c>
      <c r="Z867" t="s">
        <v>10187</v>
      </c>
      <c r="AA867" t="s">
        <v>11576</v>
      </c>
    </row>
    <row r="868" spans="22:28" x14ac:dyDescent="0.3">
      <c r="V868" s="7" t="s">
        <v>3038</v>
      </c>
      <c r="W868" s="9">
        <v>7.7</v>
      </c>
      <c r="X868" s="19" t="s">
        <v>2190</v>
      </c>
      <c r="Y868" t="s">
        <v>14451</v>
      </c>
      <c r="Z868" t="s">
        <v>11576</v>
      </c>
      <c r="AA868" t="s">
        <v>5873</v>
      </c>
    </row>
    <row r="869" spans="22:28" x14ac:dyDescent="0.3">
      <c r="V869" s="6" t="s">
        <v>3043</v>
      </c>
      <c r="W869" s="8">
        <v>7.7</v>
      </c>
      <c r="X869" s="18" t="s">
        <v>14453</v>
      </c>
      <c r="Y869" t="s">
        <v>2190</v>
      </c>
      <c r="Z869" t="s">
        <v>11576</v>
      </c>
    </row>
    <row r="870" spans="22:28" x14ac:dyDescent="0.3">
      <c r="V870" s="7" t="s">
        <v>3049</v>
      </c>
      <c r="W870" s="9">
        <v>5.3</v>
      </c>
      <c r="X870" s="19" t="s">
        <v>14453</v>
      </c>
      <c r="Y870" t="s">
        <v>3960</v>
      </c>
      <c r="Z870" t="s">
        <v>14451</v>
      </c>
      <c r="AA870" t="s">
        <v>6241</v>
      </c>
    </row>
    <row r="871" spans="22:28" x14ac:dyDescent="0.3">
      <c r="V871" s="6" t="s">
        <v>1446</v>
      </c>
      <c r="W871" s="8">
        <v>6.7</v>
      </c>
      <c r="X871" s="18" t="s">
        <v>878</v>
      </c>
      <c r="Y871" t="s">
        <v>3960</v>
      </c>
      <c r="Z871" t="s">
        <v>7329</v>
      </c>
      <c r="AA871" t="s">
        <v>6241</v>
      </c>
    </row>
    <row r="872" spans="22:28" x14ac:dyDescent="0.3">
      <c r="V872" s="7" t="s">
        <v>146</v>
      </c>
      <c r="W872" s="9">
        <v>7.7</v>
      </c>
      <c r="X872" s="19" t="s">
        <v>2190</v>
      </c>
      <c r="Y872" t="s">
        <v>11576</v>
      </c>
    </row>
    <row r="873" spans="22:28" x14ac:dyDescent="0.3">
      <c r="V873" s="6" t="s">
        <v>37</v>
      </c>
      <c r="W873" s="8">
        <v>5.7</v>
      </c>
      <c r="X873" s="18" t="s">
        <v>878</v>
      </c>
      <c r="Y873" t="s">
        <v>6241</v>
      </c>
    </row>
    <row r="874" spans="22:28" x14ac:dyDescent="0.3">
      <c r="V874" s="7" t="s">
        <v>1272</v>
      </c>
      <c r="W874" s="9">
        <v>7.6</v>
      </c>
      <c r="X874" s="19" t="s">
        <v>14453</v>
      </c>
      <c r="Y874" t="s">
        <v>2190</v>
      </c>
    </row>
    <row r="875" spans="22:28" x14ac:dyDescent="0.3">
      <c r="V875" s="6" t="s">
        <v>936</v>
      </c>
      <c r="W875" s="8">
        <v>6.4</v>
      </c>
      <c r="X875" s="18" t="s">
        <v>1099</v>
      </c>
      <c r="Y875" t="s">
        <v>2190</v>
      </c>
      <c r="Z875" t="s">
        <v>11576</v>
      </c>
    </row>
    <row r="876" spans="22:28" x14ac:dyDescent="0.3">
      <c r="V876" s="7" t="s">
        <v>1106</v>
      </c>
      <c r="W876" s="9">
        <v>5.6</v>
      </c>
      <c r="X876" s="19" t="s">
        <v>1099</v>
      </c>
      <c r="Y876" t="s">
        <v>11576</v>
      </c>
    </row>
    <row r="877" spans="22:28" x14ac:dyDescent="0.3">
      <c r="V877" s="6" t="s">
        <v>393</v>
      </c>
      <c r="W877" s="8">
        <v>6.8</v>
      </c>
      <c r="X877" s="18" t="s">
        <v>878</v>
      </c>
      <c r="Y877" t="s">
        <v>642</v>
      </c>
      <c r="Z877" t="s">
        <v>11576</v>
      </c>
      <c r="AA877" t="s">
        <v>7329</v>
      </c>
    </row>
    <row r="878" spans="22:28" x14ac:dyDescent="0.3">
      <c r="V878" s="7" t="s">
        <v>2701</v>
      </c>
      <c r="W878" s="9">
        <v>2.4</v>
      </c>
      <c r="X878" s="19" t="s">
        <v>1099</v>
      </c>
      <c r="Y878" t="s">
        <v>14453</v>
      </c>
      <c r="Z878" t="s">
        <v>11576</v>
      </c>
    </row>
    <row r="879" spans="22:28" x14ac:dyDescent="0.3">
      <c r="V879" s="6" t="s">
        <v>2588</v>
      </c>
      <c r="W879" s="8">
        <v>6.2</v>
      </c>
      <c r="X879" s="18" t="s">
        <v>2190</v>
      </c>
      <c r="Y879" t="s">
        <v>6241</v>
      </c>
    </row>
    <row r="880" spans="22:28" x14ac:dyDescent="0.3">
      <c r="V880" s="7" t="s">
        <v>227</v>
      </c>
      <c r="W880" s="9">
        <v>5.9</v>
      </c>
      <c r="X880" s="19" t="s">
        <v>878</v>
      </c>
      <c r="Y880" t="s">
        <v>14453</v>
      </c>
      <c r="Z880" t="s">
        <v>6241</v>
      </c>
    </row>
    <row r="881" spans="22:31" x14ac:dyDescent="0.3">
      <c r="V881" s="6" t="s">
        <v>3074</v>
      </c>
      <c r="W881" s="8">
        <v>7.1</v>
      </c>
      <c r="X881" s="18" t="s">
        <v>642</v>
      </c>
      <c r="Y881" t="s">
        <v>6869</v>
      </c>
      <c r="Z881" t="s">
        <v>2190</v>
      </c>
      <c r="AA881" t="s">
        <v>10608</v>
      </c>
      <c r="AB881" t="s">
        <v>840</v>
      </c>
      <c r="AC881" t="s">
        <v>10187</v>
      </c>
      <c r="AD881" t="s">
        <v>14451</v>
      </c>
      <c r="AE881" t="s">
        <v>11576</v>
      </c>
    </row>
    <row r="882" spans="22:31" x14ac:dyDescent="0.3">
      <c r="V882" s="7" t="s">
        <v>1848</v>
      </c>
      <c r="W882" s="9">
        <v>7.6</v>
      </c>
      <c r="X882" s="19" t="s">
        <v>2190</v>
      </c>
      <c r="Y882" t="s">
        <v>10187</v>
      </c>
      <c r="Z882" t="s">
        <v>11576</v>
      </c>
    </row>
    <row r="883" spans="22:31" x14ac:dyDescent="0.3">
      <c r="V883" s="6" t="s">
        <v>1451</v>
      </c>
      <c r="W883" s="8">
        <v>5.5</v>
      </c>
      <c r="X883" s="18" t="s">
        <v>14453</v>
      </c>
      <c r="Y883" t="s">
        <v>14451</v>
      </c>
      <c r="Z883" t="s">
        <v>6241</v>
      </c>
    </row>
    <row r="884" spans="22:31" x14ac:dyDescent="0.3">
      <c r="V884" s="7" t="s">
        <v>1133</v>
      </c>
      <c r="W884" s="9">
        <v>7</v>
      </c>
      <c r="X884" s="19" t="s">
        <v>7872</v>
      </c>
      <c r="Y884" t="s">
        <v>14453</v>
      </c>
      <c r="Z884" t="s">
        <v>2190</v>
      </c>
    </row>
    <row r="885" spans="22:31" x14ac:dyDescent="0.3">
      <c r="V885" s="6" t="s">
        <v>1290</v>
      </c>
      <c r="W885" s="8">
        <v>7.1</v>
      </c>
      <c r="X885" s="18" t="s">
        <v>2190</v>
      </c>
      <c r="Y885" t="s">
        <v>13467</v>
      </c>
      <c r="Z885" t="s">
        <v>5873</v>
      </c>
    </row>
    <row r="886" spans="22:31" x14ac:dyDescent="0.3">
      <c r="V886" s="7" t="s">
        <v>1392</v>
      </c>
      <c r="W886" s="9">
        <v>7.4</v>
      </c>
      <c r="X886" s="19" t="s">
        <v>14453</v>
      </c>
      <c r="Y886" t="s">
        <v>2190</v>
      </c>
      <c r="Z886" t="s">
        <v>6241</v>
      </c>
    </row>
    <row r="887" spans="22:31" x14ac:dyDescent="0.3">
      <c r="V887" s="6" t="s">
        <v>3086</v>
      </c>
      <c r="W887" s="8">
        <v>7.6</v>
      </c>
      <c r="X887" s="18" t="s">
        <v>878</v>
      </c>
      <c r="Y887" t="s">
        <v>3960</v>
      </c>
      <c r="Z887" t="s">
        <v>6241</v>
      </c>
    </row>
    <row r="888" spans="22:31" x14ac:dyDescent="0.3">
      <c r="V888" s="7" t="s">
        <v>3089</v>
      </c>
      <c r="W888" s="9">
        <v>5.9</v>
      </c>
      <c r="X888" s="19" t="s">
        <v>2190</v>
      </c>
      <c r="Y888" t="s">
        <v>13467</v>
      </c>
      <c r="Z888" t="s">
        <v>3960</v>
      </c>
    </row>
    <row r="889" spans="22:31" x14ac:dyDescent="0.3">
      <c r="V889" s="6" t="s">
        <v>3093</v>
      </c>
      <c r="W889" s="8">
        <v>5.9</v>
      </c>
      <c r="X889" s="18" t="s">
        <v>2190</v>
      </c>
      <c r="Y889" t="s">
        <v>11576</v>
      </c>
      <c r="Z889" t="s">
        <v>14452</v>
      </c>
    </row>
    <row r="890" spans="22:31" x14ac:dyDescent="0.3">
      <c r="V890" s="7" t="s">
        <v>1133</v>
      </c>
      <c r="W890" s="9">
        <v>8</v>
      </c>
      <c r="X890" s="19" t="s">
        <v>7872</v>
      </c>
      <c r="Y890" t="s">
        <v>14453</v>
      </c>
      <c r="Z890" t="s">
        <v>2190</v>
      </c>
    </row>
    <row r="891" spans="22:31" x14ac:dyDescent="0.3">
      <c r="V891" s="6" t="s">
        <v>1827</v>
      </c>
      <c r="W891" s="8">
        <v>7.4</v>
      </c>
      <c r="X891" s="18" t="s">
        <v>2190</v>
      </c>
      <c r="Y891" t="s">
        <v>13467</v>
      </c>
      <c r="Z891" t="s">
        <v>6241</v>
      </c>
    </row>
    <row r="892" spans="22:31" x14ac:dyDescent="0.3">
      <c r="V892" s="7" t="s">
        <v>936</v>
      </c>
      <c r="W892" s="9">
        <v>5.8</v>
      </c>
      <c r="X892" s="19" t="s">
        <v>1099</v>
      </c>
      <c r="Y892" t="s">
        <v>2190</v>
      </c>
      <c r="Z892" t="s">
        <v>11576</v>
      </c>
    </row>
    <row r="893" spans="22:31" x14ac:dyDescent="0.3">
      <c r="V893" s="6" t="s">
        <v>3102</v>
      </c>
      <c r="W893" s="8">
        <v>6.3</v>
      </c>
      <c r="X893" s="18" t="s">
        <v>1099</v>
      </c>
      <c r="Y893" t="s">
        <v>10608</v>
      </c>
      <c r="Z893" t="s">
        <v>10187</v>
      </c>
      <c r="AA893" t="s">
        <v>11576</v>
      </c>
    </row>
    <row r="894" spans="22:31" x14ac:dyDescent="0.3">
      <c r="V894" s="7" t="s">
        <v>1106</v>
      </c>
      <c r="W894" s="9">
        <v>5.7</v>
      </c>
      <c r="X894" s="19" t="s">
        <v>1099</v>
      </c>
      <c r="Y894" t="s">
        <v>11576</v>
      </c>
    </row>
    <row r="895" spans="22:31" x14ac:dyDescent="0.3">
      <c r="V895" s="6" t="s">
        <v>1072</v>
      </c>
      <c r="W895" s="8">
        <v>5.0999999999999996</v>
      </c>
      <c r="X895" s="18" t="s">
        <v>878</v>
      </c>
      <c r="Y895" t="s">
        <v>642</v>
      </c>
      <c r="Z895" t="s">
        <v>1099</v>
      </c>
    </row>
    <row r="896" spans="22:31" x14ac:dyDescent="0.3">
      <c r="V896" s="7" t="s">
        <v>2183</v>
      </c>
      <c r="W896" s="9">
        <v>7.6</v>
      </c>
      <c r="X896" s="19" t="s">
        <v>2190</v>
      </c>
      <c r="Y896" t="s">
        <v>5873</v>
      </c>
    </row>
    <row r="897" spans="22:28" x14ac:dyDescent="0.3">
      <c r="V897" s="6" t="s">
        <v>1806</v>
      </c>
      <c r="W897" s="8">
        <v>6.4</v>
      </c>
      <c r="X897" s="18" t="s">
        <v>1099</v>
      </c>
      <c r="Y897" t="s">
        <v>840</v>
      </c>
    </row>
    <row r="898" spans="22:28" x14ac:dyDescent="0.3">
      <c r="V898" s="7" t="s">
        <v>2642</v>
      </c>
      <c r="W898" s="9">
        <v>7.4</v>
      </c>
      <c r="X898" s="19" t="s">
        <v>7872</v>
      </c>
      <c r="Y898" t="s">
        <v>1099</v>
      </c>
      <c r="Z898" t="s">
        <v>2190</v>
      </c>
    </row>
    <row r="899" spans="22:28" x14ac:dyDescent="0.3">
      <c r="V899" s="6" t="s">
        <v>1133</v>
      </c>
      <c r="W899" s="8">
        <v>8.1999999999999993</v>
      </c>
      <c r="X899" s="18" t="s">
        <v>7872</v>
      </c>
      <c r="Y899" t="s">
        <v>14453</v>
      </c>
      <c r="Z899" t="s">
        <v>2190</v>
      </c>
    </row>
    <row r="900" spans="22:28" x14ac:dyDescent="0.3">
      <c r="V900" s="7" t="s">
        <v>37</v>
      </c>
      <c r="W900" s="9">
        <v>6.5</v>
      </c>
      <c r="X900" s="19" t="s">
        <v>878</v>
      </c>
      <c r="Y900" t="s">
        <v>6241</v>
      </c>
    </row>
    <row r="901" spans="22:28" x14ac:dyDescent="0.3">
      <c r="V901" s="6" t="s">
        <v>836</v>
      </c>
      <c r="W901" s="8">
        <v>5.5</v>
      </c>
      <c r="X901" s="18" t="s">
        <v>878</v>
      </c>
      <c r="Y901" t="s">
        <v>1099</v>
      </c>
      <c r="Z901" t="s">
        <v>840</v>
      </c>
    </row>
    <row r="902" spans="22:28" x14ac:dyDescent="0.3">
      <c r="V902" s="7" t="s">
        <v>1099</v>
      </c>
      <c r="W902" s="9">
        <v>6.5</v>
      </c>
      <c r="X902" s="19" t="s">
        <v>1099</v>
      </c>
    </row>
    <row r="903" spans="22:28" x14ac:dyDescent="0.3">
      <c r="V903" s="6" t="s">
        <v>1921</v>
      </c>
      <c r="W903" s="8">
        <v>5.6</v>
      </c>
      <c r="X903" s="18" t="s">
        <v>6869</v>
      </c>
      <c r="Y903" t="s">
        <v>1099</v>
      </c>
      <c r="Z903" t="s">
        <v>10608</v>
      </c>
    </row>
    <row r="904" spans="22:28" x14ac:dyDescent="0.3">
      <c r="V904" s="7" t="s">
        <v>1974</v>
      </c>
      <c r="W904" s="9">
        <v>4.9000000000000004</v>
      </c>
      <c r="X904" s="19" t="s">
        <v>1099</v>
      </c>
      <c r="Y904" t="s">
        <v>10608</v>
      </c>
    </row>
    <row r="905" spans="22:28" x14ac:dyDescent="0.3">
      <c r="V905" s="6" t="s">
        <v>740</v>
      </c>
      <c r="W905" s="8">
        <v>4.5999999999999996</v>
      </c>
      <c r="X905" s="18" t="s">
        <v>642</v>
      </c>
      <c r="Y905" t="s">
        <v>2190</v>
      </c>
      <c r="Z905" t="s">
        <v>840</v>
      </c>
      <c r="AA905" t="s">
        <v>11576</v>
      </c>
    </row>
    <row r="906" spans="22:28" x14ac:dyDescent="0.3">
      <c r="V906" s="7" t="s">
        <v>185</v>
      </c>
      <c r="W906" s="9">
        <v>7.9</v>
      </c>
      <c r="X906" s="19" t="s">
        <v>642</v>
      </c>
      <c r="Y906" t="s">
        <v>6869</v>
      </c>
      <c r="Z906" t="s">
        <v>1099</v>
      </c>
      <c r="AA906" t="s">
        <v>10608</v>
      </c>
      <c r="AB906" t="s">
        <v>840</v>
      </c>
    </row>
    <row r="907" spans="22:28" x14ac:dyDescent="0.3">
      <c r="V907" s="6" t="s">
        <v>3144</v>
      </c>
      <c r="W907" s="8">
        <v>7.1</v>
      </c>
      <c r="X907" s="18" t="s">
        <v>11576</v>
      </c>
      <c r="Y907" t="s">
        <v>7329</v>
      </c>
      <c r="Z907" t="s">
        <v>6241</v>
      </c>
    </row>
    <row r="908" spans="22:28" x14ac:dyDescent="0.3">
      <c r="V908" s="7" t="s">
        <v>141</v>
      </c>
      <c r="W908" s="9">
        <v>6.9</v>
      </c>
      <c r="X908" s="19" t="s">
        <v>878</v>
      </c>
      <c r="Y908" t="s">
        <v>642</v>
      </c>
      <c r="Z908" t="s">
        <v>2190</v>
      </c>
      <c r="AA908" t="s">
        <v>11576</v>
      </c>
    </row>
    <row r="909" spans="22:28" x14ac:dyDescent="0.3">
      <c r="V909" s="6" t="s">
        <v>2838</v>
      </c>
      <c r="W909" s="8">
        <v>7.3</v>
      </c>
      <c r="X909" s="18" t="s">
        <v>1099</v>
      </c>
      <c r="Y909" t="s">
        <v>2190</v>
      </c>
      <c r="Z909" t="s">
        <v>11576</v>
      </c>
      <c r="AA909" t="s">
        <v>14452</v>
      </c>
    </row>
    <row r="910" spans="22:28" x14ac:dyDescent="0.3">
      <c r="V910" s="7" t="s">
        <v>1806</v>
      </c>
      <c r="W910" s="9">
        <v>7</v>
      </c>
      <c r="X910" s="19" t="s">
        <v>1099</v>
      </c>
      <c r="Y910" t="s">
        <v>840</v>
      </c>
    </row>
    <row r="911" spans="22:28" x14ac:dyDescent="0.3">
      <c r="V911" s="6" t="s">
        <v>936</v>
      </c>
      <c r="W911" s="8">
        <v>7.7</v>
      </c>
      <c r="X911" s="18" t="s">
        <v>1099</v>
      </c>
      <c r="Y911" t="s">
        <v>2190</v>
      </c>
      <c r="Z911" t="s">
        <v>11576</v>
      </c>
    </row>
    <row r="912" spans="22:28" x14ac:dyDescent="0.3">
      <c r="V912" s="7" t="s">
        <v>3154</v>
      </c>
      <c r="W912" s="9">
        <v>6.7</v>
      </c>
      <c r="X912" s="19" t="s">
        <v>7872</v>
      </c>
      <c r="Y912" t="s">
        <v>1099</v>
      </c>
      <c r="Z912" t="s">
        <v>2190</v>
      </c>
      <c r="AA912" t="s">
        <v>11576</v>
      </c>
    </row>
    <row r="913" spans="22:28" x14ac:dyDescent="0.3">
      <c r="V913" s="6" t="s">
        <v>1099</v>
      </c>
      <c r="W913" s="8">
        <v>6.3</v>
      </c>
      <c r="X913" s="18" t="s">
        <v>1099</v>
      </c>
    </row>
    <row r="914" spans="22:28" x14ac:dyDescent="0.3">
      <c r="V914" s="7" t="s">
        <v>1106</v>
      </c>
      <c r="W914" s="9">
        <v>5.8</v>
      </c>
      <c r="X914" s="19" t="s">
        <v>1099</v>
      </c>
      <c r="Y914" t="s">
        <v>11576</v>
      </c>
    </row>
    <row r="915" spans="22:28" x14ac:dyDescent="0.3">
      <c r="V915" s="6" t="s">
        <v>3158</v>
      </c>
      <c r="W915" s="8">
        <v>7.1</v>
      </c>
      <c r="X915" s="18" t="s">
        <v>14451</v>
      </c>
      <c r="Y915" t="s">
        <v>7329</v>
      </c>
      <c r="Z915" t="s">
        <v>6241</v>
      </c>
    </row>
    <row r="916" spans="22:28" x14ac:dyDescent="0.3">
      <c r="V916" s="7" t="s">
        <v>1017</v>
      </c>
      <c r="W916" s="9">
        <v>7.3</v>
      </c>
      <c r="X916" s="19" t="s">
        <v>7872</v>
      </c>
      <c r="Y916" t="s">
        <v>2190</v>
      </c>
    </row>
    <row r="917" spans="22:28" x14ac:dyDescent="0.3">
      <c r="V917" s="6" t="s">
        <v>1106</v>
      </c>
      <c r="W917" s="8">
        <v>6.4</v>
      </c>
      <c r="X917" s="18" t="s">
        <v>1099</v>
      </c>
      <c r="Y917" t="s">
        <v>11576</v>
      </c>
    </row>
    <row r="918" spans="22:28" x14ac:dyDescent="0.3">
      <c r="V918" s="7" t="s">
        <v>1151</v>
      </c>
      <c r="W918" s="9">
        <v>7.1</v>
      </c>
      <c r="X918" s="19" t="s">
        <v>878</v>
      </c>
      <c r="Y918" t="s">
        <v>1099</v>
      </c>
      <c r="Z918" t="s">
        <v>14453</v>
      </c>
    </row>
    <row r="919" spans="22:28" x14ac:dyDescent="0.3">
      <c r="V919" s="6" t="s">
        <v>3169</v>
      </c>
      <c r="W919" s="8">
        <v>7.6</v>
      </c>
      <c r="X919" s="18" t="s">
        <v>2190</v>
      </c>
      <c r="Y919" t="s">
        <v>840</v>
      </c>
      <c r="Z919" t="s">
        <v>3960</v>
      </c>
    </row>
    <row r="920" spans="22:28" x14ac:dyDescent="0.3">
      <c r="V920" s="7" t="s">
        <v>1106</v>
      </c>
      <c r="W920" s="9">
        <v>6.8</v>
      </c>
      <c r="X920" s="19" t="s">
        <v>1099</v>
      </c>
      <c r="Y920" t="s">
        <v>11576</v>
      </c>
    </row>
    <row r="921" spans="22:28" x14ac:dyDescent="0.3">
      <c r="V921" s="6" t="s">
        <v>1151</v>
      </c>
      <c r="W921" s="8">
        <v>6.6</v>
      </c>
      <c r="X921" s="18" t="s">
        <v>878</v>
      </c>
      <c r="Y921" t="s">
        <v>1099</v>
      </c>
      <c r="Z921" t="s">
        <v>14453</v>
      </c>
    </row>
    <row r="922" spans="22:28" x14ac:dyDescent="0.3">
      <c r="V922" s="7" t="s">
        <v>1649</v>
      </c>
      <c r="W922" s="9">
        <v>6.7</v>
      </c>
      <c r="X922" s="19" t="s">
        <v>1099</v>
      </c>
      <c r="Y922" t="s">
        <v>2190</v>
      </c>
    </row>
    <row r="923" spans="22:28" x14ac:dyDescent="0.3">
      <c r="V923" s="6" t="s">
        <v>1974</v>
      </c>
      <c r="W923" s="8">
        <v>6.1</v>
      </c>
      <c r="X923" s="18" t="s">
        <v>1099</v>
      </c>
      <c r="Y923" t="s">
        <v>10608</v>
      </c>
    </row>
    <row r="924" spans="22:28" x14ac:dyDescent="0.3">
      <c r="V924" s="7" t="s">
        <v>3180</v>
      </c>
      <c r="W924" s="9">
        <v>6</v>
      </c>
      <c r="X924" s="19" t="s">
        <v>642</v>
      </c>
      <c r="Y924" t="s">
        <v>1099</v>
      </c>
      <c r="Z924" t="s">
        <v>2190</v>
      </c>
      <c r="AA924" t="s">
        <v>840</v>
      </c>
      <c r="AB924" t="s">
        <v>10187</v>
      </c>
    </row>
    <row r="925" spans="22:28" x14ac:dyDescent="0.3">
      <c r="V925" s="6" t="s">
        <v>1403</v>
      </c>
      <c r="W925" s="8">
        <v>7.6</v>
      </c>
      <c r="X925" s="18" t="s">
        <v>14453</v>
      </c>
      <c r="Y925" t="s">
        <v>2190</v>
      </c>
      <c r="Z925" t="s">
        <v>14451</v>
      </c>
      <c r="AA925" t="s">
        <v>6241</v>
      </c>
    </row>
    <row r="926" spans="22:28" x14ac:dyDescent="0.3">
      <c r="V926" s="7" t="s">
        <v>315</v>
      </c>
      <c r="W926" s="9">
        <v>7.1</v>
      </c>
      <c r="X926" s="19" t="s">
        <v>878</v>
      </c>
      <c r="Y926" t="s">
        <v>14453</v>
      </c>
      <c r="Z926" t="s">
        <v>2190</v>
      </c>
      <c r="AA926" t="s">
        <v>6241</v>
      </c>
    </row>
    <row r="927" spans="22:28" x14ac:dyDescent="0.3">
      <c r="V927" s="6" t="s">
        <v>944</v>
      </c>
      <c r="W927" s="8">
        <v>5</v>
      </c>
      <c r="X927" s="18" t="s">
        <v>878</v>
      </c>
      <c r="Y927" t="s">
        <v>642</v>
      </c>
      <c r="Z927" t="s">
        <v>14451</v>
      </c>
      <c r="AA927" t="s">
        <v>7329</v>
      </c>
    </row>
    <row r="928" spans="22:28" x14ac:dyDescent="0.3">
      <c r="V928" s="7" t="s">
        <v>2507</v>
      </c>
      <c r="W928" s="9">
        <v>7.1</v>
      </c>
      <c r="X928" s="19" t="s">
        <v>1099</v>
      </c>
      <c r="Y928" t="s">
        <v>2190</v>
      </c>
      <c r="Z928" t="s">
        <v>10608</v>
      </c>
    </row>
    <row r="929" spans="22:29" x14ac:dyDescent="0.3">
      <c r="V929" s="6" t="s">
        <v>1442</v>
      </c>
      <c r="W929" s="8">
        <v>6.2</v>
      </c>
      <c r="X929" s="18" t="s">
        <v>2190</v>
      </c>
      <c r="Y929" t="s">
        <v>14451</v>
      </c>
      <c r="Z929" t="s">
        <v>7329</v>
      </c>
      <c r="AA929" t="s">
        <v>6241</v>
      </c>
    </row>
    <row r="930" spans="22:29" x14ac:dyDescent="0.3">
      <c r="V930" s="7" t="s">
        <v>1106</v>
      </c>
      <c r="W930" s="9">
        <v>5.6</v>
      </c>
      <c r="X930" s="19" t="s">
        <v>1099</v>
      </c>
      <c r="Y930" t="s">
        <v>11576</v>
      </c>
    </row>
    <row r="931" spans="22:29" x14ac:dyDescent="0.3">
      <c r="V931" s="6" t="s">
        <v>3197</v>
      </c>
      <c r="W931" s="8">
        <v>5.4</v>
      </c>
      <c r="X931" s="18" t="s">
        <v>3960</v>
      </c>
      <c r="Y931" t="s">
        <v>14451</v>
      </c>
    </row>
    <row r="932" spans="22:29" x14ac:dyDescent="0.3">
      <c r="V932" s="7" t="s">
        <v>936</v>
      </c>
      <c r="W932" s="9">
        <v>7.4</v>
      </c>
      <c r="X932" s="19" t="s">
        <v>1099</v>
      </c>
      <c r="Y932" t="s">
        <v>2190</v>
      </c>
      <c r="Z932" t="s">
        <v>11576</v>
      </c>
    </row>
    <row r="933" spans="22:29" x14ac:dyDescent="0.3">
      <c r="V933" s="6" t="s">
        <v>535</v>
      </c>
      <c r="W933" s="8">
        <v>5</v>
      </c>
      <c r="X933" s="18" t="s">
        <v>6869</v>
      </c>
      <c r="Y933" t="s">
        <v>1099</v>
      </c>
      <c r="Z933" t="s">
        <v>10608</v>
      </c>
      <c r="AA933" t="s">
        <v>840</v>
      </c>
    </row>
    <row r="934" spans="22:29" x14ac:dyDescent="0.3">
      <c r="V934" s="7" t="s">
        <v>1974</v>
      </c>
      <c r="W934" s="9">
        <v>5.2</v>
      </c>
      <c r="X934" s="19" t="s">
        <v>1099</v>
      </c>
      <c r="Y934" t="s">
        <v>10608</v>
      </c>
    </row>
    <row r="935" spans="22:29" x14ac:dyDescent="0.3">
      <c r="V935" s="6" t="s">
        <v>1076</v>
      </c>
      <c r="W935" s="8">
        <v>7.6</v>
      </c>
      <c r="X935" s="18" t="s">
        <v>7872</v>
      </c>
      <c r="Y935" t="s">
        <v>2190</v>
      </c>
      <c r="Z935" t="s">
        <v>14452</v>
      </c>
    </row>
    <row r="936" spans="22:29" x14ac:dyDescent="0.3">
      <c r="V936" s="7" t="s">
        <v>622</v>
      </c>
      <c r="W936" s="9">
        <v>6.6</v>
      </c>
      <c r="X936" s="19" t="s">
        <v>878</v>
      </c>
      <c r="Y936" t="s">
        <v>2190</v>
      </c>
      <c r="Z936" t="s">
        <v>6241</v>
      </c>
    </row>
    <row r="937" spans="22:29" x14ac:dyDescent="0.3">
      <c r="V937" s="6" t="s">
        <v>772</v>
      </c>
      <c r="W937" s="8">
        <v>7</v>
      </c>
      <c r="X937" s="18" t="s">
        <v>878</v>
      </c>
      <c r="Y937" t="s">
        <v>14451</v>
      </c>
      <c r="Z937" t="s">
        <v>6241</v>
      </c>
    </row>
    <row r="938" spans="22:29" x14ac:dyDescent="0.3">
      <c r="V938" s="7" t="s">
        <v>3215</v>
      </c>
      <c r="W938" s="9">
        <v>5.7</v>
      </c>
      <c r="X938" s="19" t="s">
        <v>878</v>
      </c>
      <c r="Y938" t="s">
        <v>642</v>
      </c>
      <c r="Z938" t="s">
        <v>10608</v>
      </c>
      <c r="AA938" t="s">
        <v>840</v>
      </c>
      <c r="AB938" t="s">
        <v>7329</v>
      </c>
      <c r="AC938" t="s">
        <v>6241</v>
      </c>
    </row>
    <row r="939" spans="22:29" x14ac:dyDescent="0.3">
      <c r="V939" s="6" t="s">
        <v>622</v>
      </c>
      <c r="W939" s="8">
        <v>8.1999999999999993</v>
      </c>
      <c r="X939" s="18" t="s">
        <v>878</v>
      </c>
      <c r="Y939" t="s">
        <v>2190</v>
      </c>
      <c r="Z939" t="s">
        <v>6241</v>
      </c>
    </row>
    <row r="940" spans="22:29" x14ac:dyDescent="0.3">
      <c r="V940" s="7" t="s">
        <v>1072</v>
      </c>
      <c r="W940" s="9">
        <v>6.2</v>
      </c>
      <c r="X940" s="19" t="s">
        <v>878</v>
      </c>
      <c r="Y940" t="s">
        <v>642</v>
      </c>
      <c r="Z940" t="s">
        <v>1099</v>
      </c>
    </row>
    <row r="941" spans="22:29" x14ac:dyDescent="0.3">
      <c r="V941" s="6" t="s">
        <v>320</v>
      </c>
      <c r="W941" s="8">
        <v>6.6</v>
      </c>
      <c r="X941" s="18" t="s">
        <v>642</v>
      </c>
      <c r="Y941" t="s">
        <v>6869</v>
      </c>
      <c r="Z941" t="s">
        <v>1099</v>
      </c>
      <c r="AA941" t="s">
        <v>10608</v>
      </c>
    </row>
    <row r="942" spans="22:29" x14ac:dyDescent="0.3">
      <c r="V942" s="7" t="s">
        <v>3230</v>
      </c>
      <c r="W942" s="9">
        <v>4.7</v>
      </c>
      <c r="X942" s="19" t="s">
        <v>642</v>
      </c>
      <c r="Y942" t="s">
        <v>1099</v>
      </c>
      <c r="Z942" t="s">
        <v>10608</v>
      </c>
      <c r="AA942" t="s">
        <v>840</v>
      </c>
      <c r="AB942" t="s">
        <v>11576</v>
      </c>
      <c r="AC942" t="s">
        <v>14452</v>
      </c>
    </row>
    <row r="943" spans="22:29" x14ac:dyDescent="0.3">
      <c r="V943" s="6" t="s">
        <v>1403</v>
      </c>
      <c r="W943" s="8">
        <v>6.3</v>
      </c>
      <c r="X943" s="18" t="s">
        <v>14453</v>
      </c>
      <c r="Y943" t="s">
        <v>2190</v>
      </c>
      <c r="Z943" t="s">
        <v>14451</v>
      </c>
      <c r="AA943" t="s">
        <v>6241</v>
      </c>
    </row>
    <row r="944" spans="22:29" x14ac:dyDescent="0.3">
      <c r="V944" s="7" t="s">
        <v>2221</v>
      </c>
      <c r="W944" s="9">
        <v>6.1</v>
      </c>
      <c r="X944" s="19" t="s">
        <v>878</v>
      </c>
      <c r="Y944" t="s">
        <v>840</v>
      </c>
      <c r="Z944" t="s">
        <v>3960</v>
      </c>
    </row>
    <row r="945" spans="22:29" x14ac:dyDescent="0.3">
      <c r="V945" s="6" t="s">
        <v>2588</v>
      </c>
      <c r="W945" s="8">
        <v>6.7</v>
      </c>
      <c r="X945" s="18" t="s">
        <v>2190</v>
      </c>
      <c r="Y945" t="s">
        <v>6241</v>
      </c>
    </row>
    <row r="946" spans="22:29" x14ac:dyDescent="0.3">
      <c r="V946" s="7" t="s">
        <v>155</v>
      </c>
      <c r="W946" s="9">
        <v>6.1</v>
      </c>
      <c r="X946" s="19" t="s">
        <v>878</v>
      </c>
      <c r="Y946" t="s">
        <v>642</v>
      </c>
      <c r="Z946" t="s">
        <v>7329</v>
      </c>
      <c r="AA946" t="s">
        <v>6241</v>
      </c>
    </row>
    <row r="947" spans="22:29" x14ac:dyDescent="0.3">
      <c r="V947" s="6" t="s">
        <v>2588</v>
      </c>
      <c r="W947" s="8">
        <v>7</v>
      </c>
      <c r="X947" s="18" t="s">
        <v>2190</v>
      </c>
      <c r="Y947" t="s">
        <v>6241</v>
      </c>
    </row>
    <row r="948" spans="22:29" x14ac:dyDescent="0.3">
      <c r="V948" s="7" t="s">
        <v>1255</v>
      </c>
      <c r="W948" s="9">
        <v>7.4</v>
      </c>
      <c r="X948" s="19" t="s">
        <v>878</v>
      </c>
      <c r="Y948" t="s">
        <v>2190</v>
      </c>
      <c r="Z948" t="s">
        <v>6241</v>
      </c>
      <c r="AA948" t="s">
        <v>5873</v>
      </c>
    </row>
    <row r="949" spans="22:29" x14ac:dyDescent="0.3">
      <c r="V949" s="6" t="s">
        <v>2122</v>
      </c>
      <c r="W949" s="8">
        <v>7.3</v>
      </c>
      <c r="X949" s="18" t="s">
        <v>642</v>
      </c>
      <c r="Y949" t="s">
        <v>6869</v>
      </c>
      <c r="Z949" t="s">
        <v>1099</v>
      </c>
      <c r="AA949" t="s">
        <v>10608</v>
      </c>
      <c r="AB949" t="s">
        <v>840</v>
      </c>
      <c r="AC949" t="s">
        <v>11576</v>
      </c>
    </row>
    <row r="950" spans="22:29" x14ac:dyDescent="0.3">
      <c r="V950" s="7" t="s">
        <v>1007</v>
      </c>
      <c r="W950" s="9">
        <v>5.8</v>
      </c>
      <c r="X950" s="19" t="s">
        <v>14453</v>
      </c>
      <c r="Y950" t="s">
        <v>6241</v>
      </c>
    </row>
    <row r="951" spans="22:29" x14ac:dyDescent="0.3">
      <c r="V951" s="6" t="s">
        <v>315</v>
      </c>
      <c r="W951" s="8">
        <v>6.7</v>
      </c>
      <c r="X951" s="18" t="s">
        <v>878</v>
      </c>
      <c r="Y951" t="s">
        <v>14453</v>
      </c>
      <c r="Z951" t="s">
        <v>2190</v>
      </c>
      <c r="AA951" t="s">
        <v>6241</v>
      </c>
    </row>
    <row r="952" spans="22:29" x14ac:dyDescent="0.3">
      <c r="V952" s="7" t="s">
        <v>968</v>
      </c>
      <c r="W952" s="9">
        <v>5.8</v>
      </c>
      <c r="X952" s="19" t="s">
        <v>878</v>
      </c>
      <c r="Y952" t="s">
        <v>2190</v>
      </c>
      <c r="Z952" t="s">
        <v>5873</v>
      </c>
    </row>
    <row r="953" spans="22:29" x14ac:dyDescent="0.3">
      <c r="V953" s="6" t="s">
        <v>1265</v>
      </c>
      <c r="W953" s="8">
        <v>7.8</v>
      </c>
      <c r="X953" s="18" t="s">
        <v>2190</v>
      </c>
      <c r="Y953" t="s">
        <v>14451</v>
      </c>
      <c r="Z953" t="s">
        <v>6241</v>
      </c>
    </row>
    <row r="954" spans="22:29" x14ac:dyDescent="0.3">
      <c r="V954" s="7" t="s">
        <v>3267</v>
      </c>
      <c r="W954" s="9">
        <v>6.6</v>
      </c>
      <c r="X954" s="19" t="s">
        <v>642</v>
      </c>
      <c r="Y954" t="s">
        <v>3960</v>
      </c>
      <c r="Z954" t="s">
        <v>14451</v>
      </c>
    </row>
    <row r="955" spans="22:29" x14ac:dyDescent="0.3">
      <c r="V955" s="6" t="s">
        <v>2496</v>
      </c>
      <c r="W955" s="8">
        <v>6.5</v>
      </c>
      <c r="X955" s="18" t="s">
        <v>1099</v>
      </c>
      <c r="Y955" t="s">
        <v>14452</v>
      </c>
    </row>
    <row r="956" spans="22:29" x14ac:dyDescent="0.3">
      <c r="V956" s="7" t="s">
        <v>1099</v>
      </c>
      <c r="W956" s="9">
        <v>6.7</v>
      </c>
      <c r="X956" s="19" t="s">
        <v>1099</v>
      </c>
    </row>
    <row r="957" spans="22:29" x14ac:dyDescent="0.3">
      <c r="V957" s="6" t="s">
        <v>749</v>
      </c>
      <c r="W957" s="8">
        <v>7.3</v>
      </c>
      <c r="X957" s="18" t="s">
        <v>878</v>
      </c>
      <c r="Y957" t="s">
        <v>14453</v>
      </c>
      <c r="Z957" t="s">
        <v>2190</v>
      </c>
      <c r="AA957" t="s">
        <v>14451</v>
      </c>
      <c r="AB957" t="s">
        <v>6241</v>
      </c>
    </row>
    <row r="958" spans="22:29" x14ac:dyDescent="0.3">
      <c r="V958" s="7" t="s">
        <v>37</v>
      </c>
      <c r="W958" s="9">
        <v>5.8</v>
      </c>
      <c r="X958" s="19" t="s">
        <v>878</v>
      </c>
      <c r="Y958" t="s">
        <v>6241</v>
      </c>
    </row>
    <row r="959" spans="22:29" x14ac:dyDescent="0.3">
      <c r="V959" s="6" t="s">
        <v>287</v>
      </c>
      <c r="W959" s="8">
        <v>5.5</v>
      </c>
      <c r="X959" s="18" t="s">
        <v>878</v>
      </c>
      <c r="Y959" t="s">
        <v>1099</v>
      </c>
      <c r="Z959" t="s">
        <v>14453</v>
      </c>
      <c r="AA959" t="s">
        <v>6241</v>
      </c>
    </row>
    <row r="960" spans="22:29" x14ac:dyDescent="0.3">
      <c r="V960" s="7" t="s">
        <v>595</v>
      </c>
      <c r="W960" s="9">
        <v>6.3</v>
      </c>
      <c r="X960" s="19" t="s">
        <v>1099</v>
      </c>
      <c r="Y960" t="s">
        <v>840</v>
      </c>
      <c r="Z960" t="s">
        <v>3960</v>
      </c>
    </row>
    <row r="961" spans="22:27" x14ac:dyDescent="0.3">
      <c r="V961" s="6" t="s">
        <v>1272</v>
      </c>
      <c r="W961" s="8">
        <v>7.4</v>
      </c>
      <c r="X961" s="18" t="s">
        <v>14453</v>
      </c>
      <c r="Y961" t="s">
        <v>2190</v>
      </c>
    </row>
    <row r="962" spans="22:27" x14ac:dyDescent="0.3">
      <c r="V962" s="7" t="s">
        <v>37</v>
      </c>
      <c r="W962" s="9">
        <v>5.9</v>
      </c>
      <c r="X962" s="19" t="s">
        <v>878</v>
      </c>
      <c r="Y962" t="s">
        <v>6241</v>
      </c>
    </row>
    <row r="963" spans="22:27" x14ac:dyDescent="0.3">
      <c r="V963" s="6" t="s">
        <v>1446</v>
      </c>
      <c r="W963" s="8">
        <v>6.2</v>
      </c>
      <c r="X963" s="18" t="s">
        <v>878</v>
      </c>
      <c r="Y963" t="s">
        <v>3960</v>
      </c>
      <c r="Z963" t="s">
        <v>7329</v>
      </c>
      <c r="AA963" t="s">
        <v>6241</v>
      </c>
    </row>
    <row r="964" spans="22:27" x14ac:dyDescent="0.3">
      <c r="V964" s="7" t="s">
        <v>936</v>
      </c>
      <c r="W964" s="9">
        <v>5.9</v>
      </c>
      <c r="X964" s="19" t="s">
        <v>1099</v>
      </c>
      <c r="Y964" t="s">
        <v>2190</v>
      </c>
      <c r="Z964" t="s">
        <v>11576</v>
      </c>
    </row>
    <row r="965" spans="22:27" x14ac:dyDescent="0.3">
      <c r="V965" s="6" t="s">
        <v>3299</v>
      </c>
      <c r="W965" s="8">
        <v>6.5</v>
      </c>
      <c r="X965" s="18" t="s">
        <v>14453</v>
      </c>
      <c r="Y965" t="s">
        <v>2190</v>
      </c>
      <c r="Z965" t="s">
        <v>11576</v>
      </c>
      <c r="AA965" t="s">
        <v>6241</v>
      </c>
    </row>
    <row r="966" spans="22:27" x14ac:dyDescent="0.3">
      <c r="V966" s="7" t="s">
        <v>30</v>
      </c>
      <c r="W966" s="9">
        <v>4.4000000000000004</v>
      </c>
      <c r="X966" s="19" t="s">
        <v>878</v>
      </c>
      <c r="Y966" t="s">
        <v>642</v>
      </c>
      <c r="Z966" t="s">
        <v>6241</v>
      </c>
    </row>
    <row r="967" spans="22:27" x14ac:dyDescent="0.3">
      <c r="V967" s="6" t="s">
        <v>100</v>
      </c>
      <c r="W967" s="8">
        <v>3.5</v>
      </c>
      <c r="X967" s="18" t="s">
        <v>878</v>
      </c>
      <c r="Y967" t="s">
        <v>642</v>
      </c>
      <c r="Z967" t="s">
        <v>10608</v>
      </c>
      <c r="AA967" t="s">
        <v>840</v>
      </c>
    </row>
    <row r="968" spans="22:27" x14ac:dyDescent="0.3">
      <c r="V968" s="7" t="s">
        <v>1201</v>
      </c>
      <c r="W968" s="9">
        <v>6.6</v>
      </c>
      <c r="X968" s="19" t="s">
        <v>642</v>
      </c>
      <c r="Y968" t="s">
        <v>2190</v>
      </c>
      <c r="Z968" t="s">
        <v>6241</v>
      </c>
    </row>
    <row r="969" spans="22:27" x14ac:dyDescent="0.3">
      <c r="V969" s="6" t="s">
        <v>936</v>
      </c>
      <c r="W969" s="8">
        <v>6</v>
      </c>
      <c r="X969" s="18" t="s">
        <v>1099</v>
      </c>
      <c r="Y969" t="s">
        <v>2190</v>
      </c>
      <c r="Z969" t="s">
        <v>11576</v>
      </c>
    </row>
    <row r="970" spans="22:27" x14ac:dyDescent="0.3">
      <c r="V970" s="7" t="s">
        <v>227</v>
      </c>
      <c r="W970" s="9">
        <v>6.4</v>
      </c>
      <c r="X970" s="19" t="s">
        <v>878</v>
      </c>
      <c r="Y970" t="s">
        <v>14453</v>
      </c>
      <c r="Z970" t="s">
        <v>6241</v>
      </c>
    </row>
    <row r="971" spans="22:27" x14ac:dyDescent="0.3">
      <c r="V971" s="6" t="s">
        <v>3093</v>
      </c>
      <c r="W971" s="8">
        <v>6.5</v>
      </c>
      <c r="X971" s="18" t="s">
        <v>2190</v>
      </c>
      <c r="Y971" t="s">
        <v>11576</v>
      </c>
      <c r="Z971" t="s">
        <v>14452</v>
      </c>
    </row>
    <row r="972" spans="22:27" x14ac:dyDescent="0.3">
      <c r="V972" s="7" t="s">
        <v>3325</v>
      </c>
      <c r="W972" s="9">
        <v>4.3</v>
      </c>
      <c r="X972" s="19" t="s">
        <v>1099</v>
      </c>
      <c r="Y972" t="s">
        <v>14453</v>
      </c>
      <c r="Z972" t="s">
        <v>2190</v>
      </c>
      <c r="AA972" t="s">
        <v>6241</v>
      </c>
    </row>
    <row r="973" spans="22:27" x14ac:dyDescent="0.3">
      <c r="V973" s="6" t="s">
        <v>1974</v>
      </c>
      <c r="W973" s="8">
        <v>4.2</v>
      </c>
      <c r="X973" s="18" t="s">
        <v>1099</v>
      </c>
      <c r="Y973" t="s">
        <v>10608</v>
      </c>
    </row>
    <row r="974" spans="22:27" x14ac:dyDescent="0.3">
      <c r="V974" s="7" t="s">
        <v>3329</v>
      </c>
      <c r="W974" s="9">
        <v>6.5</v>
      </c>
      <c r="X974" s="19" t="s">
        <v>2190</v>
      </c>
      <c r="Y974" t="s">
        <v>840</v>
      </c>
    </row>
    <row r="975" spans="22:27" x14ac:dyDescent="0.3">
      <c r="V975" s="6" t="s">
        <v>1451</v>
      </c>
      <c r="W975" s="8">
        <v>6.1</v>
      </c>
      <c r="X975" s="18" t="s">
        <v>14453</v>
      </c>
      <c r="Y975" t="s">
        <v>14451</v>
      </c>
      <c r="Z975" t="s">
        <v>6241</v>
      </c>
    </row>
    <row r="976" spans="22:27" x14ac:dyDescent="0.3">
      <c r="V976" s="7" t="s">
        <v>227</v>
      </c>
      <c r="W976" s="9">
        <v>6.3</v>
      </c>
      <c r="X976" s="19" t="s">
        <v>878</v>
      </c>
      <c r="Y976" t="s">
        <v>14453</v>
      </c>
      <c r="Z976" t="s">
        <v>6241</v>
      </c>
    </row>
    <row r="977" spans="22:30" x14ac:dyDescent="0.3">
      <c r="V977" s="6" t="s">
        <v>1392</v>
      </c>
      <c r="W977" s="8">
        <v>6.2</v>
      </c>
      <c r="X977" s="18" t="s">
        <v>14453</v>
      </c>
      <c r="Y977" t="s">
        <v>2190</v>
      </c>
      <c r="Z977" t="s">
        <v>6241</v>
      </c>
    </row>
    <row r="978" spans="22:30" x14ac:dyDescent="0.3">
      <c r="V978" s="7" t="s">
        <v>936</v>
      </c>
      <c r="W978" s="9">
        <v>5.9</v>
      </c>
      <c r="X978" s="19" t="s">
        <v>1099</v>
      </c>
      <c r="Y978" t="s">
        <v>2190</v>
      </c>
      <c r="Z978" t="s">
        <v>11576</v>
      </c>
    </row>
    <row r="979" spans="22:30" x14ac:dyDescent="0.3">
      <c r="V979" s="6" t="s">
        <v>1102</v>
      </c>
      <c r="W979" s="8">
        <v>5.9</v>
      </c>
      <c r="X979" s="18" t="s">
        <v>878</v>
      </c>
      <c r="Y979" t="s">
        <v>642</v>
      </c>
      <c r="Z979" t="s">
        <v>11576</v>
      </c>
      <c r="AA979" t="s">
        <v>7329</v>
      </c>
      <c r="AB979" t="s">
        <v>6241</v>
      </c>
    </row>
    <row r="980" spans="22:30" x14ac:dyDescent="0.3">
      <c r="V980" s="7" t="s">
        <v>749</v>
      </c>
      <c r="W980" s="9">
        <v>6.5</v>
      </c>
      <c r="X980" s="19" t="s">
        <v>878</v>
      </c>
      <c r="Y980" t="s">
        <v>14453</v>
      </c>
      <c r="Z980" t="s">
        <v>2190</v>
      </c>
      <c r="AA980" t="s">
        <v>14451</v>
      </c>
      <c r="AB980" t="s">
        <v>6241</v>
      </c>
    </row>
    <row r="981" spans="22:30" x14ac:dyDescent="0.3">
      <c r="V981" s="6" t="s">
        <v>749</v>
      </c>
      <c r="W981" s="8">
        <v>6.4</v>
      </c>
      <c r="X981" s="18" t="s">
        <v>878</v>
      </c>
      <c r="Y981" t="s">
        <v>14453</v>
      </c>
      <c r="Z981" t="s">
        <v>2190</v>
      </c>
      <c r="AA981" t="s">
        <v>14451</v>
      </c>
      <c r="AB981" t="s">
        <v>6241</v>
      </c>
    </row>
    <row r="982" spans="22:30" x14ac:dyDescent="0.3">
      <c r="V982" s="7" t="s">
        <v>749</v>
      </c>
      <c r="W982" s="9">
        <v>6.5</v>
      </c>
      <c r="X982" s="19" t="s">
        <v>878</v>
      </c>
      <c r="Y982" t="s">
        <v>14453</v>
      </c>
      <c r="Z982" t="s">
        <v>2190</v>
      </c>
      <c r="AA982" t="s">
        <v>14451</v>
      </c>
      <c r="AB982" t="s">
        <v>6241</v>
      </c>
    </row>
    <row r="983" spans="22:30" x14ac:dyDescent="0.3">
      <c r="V983" s="6" t="s">
        <v>155</v>
      </c>
      <c r="W983" s="8">
        <v>5.7</v>
      </c>
      <c r="X983" s="18" t="s">
        <v>878</v>
      </c>
      <c r="Y983" t="s">
        <v>642</v>
      </c>
      <c r="Z983" t="s">
        <v>7329</v>
      </c>
      <c r="AA983" t="s">
        <v>6241</v>
      </c>
    </row>
    <row r="984" spans="22:30" x14ac:dyDescent="0.3">
      <c r="V984" s="7" t="s">
        <v>417</v>
      </c>
      <c r="W984" s="9">
        <v>8</v>
      </c>
      <c r="X984" s="19" t="s">
        <v>878</v>
      </c>
      <c r="Y984" t="s">
        <v>642</v>
      </c>
      <c r="Z984" t="s">
        <v>6869</v>
      </c>
      <c r="AA984" t="s">
        <v>1099</v>
      </c>
      <c r="AB984" t="s">
        <v>2190</v>
      </c>
      <c r="AC984" t="s">
        <v>10608</v>
      </c>
      <c r="AD984" t="s">
        <v>7329</v>
      </c>
    </row>
    <row r="985" spans="22:30" x14ac:dyDescent="0.3">
      <c r="V985" s="6" t="s">
        <v>3365</v>
      </c>
      <c r="W985" s="8">
        <v>7.3</v>
      </c>
      <c r="X985" s="18" t="s">
        <v>642</v>
      </c>
      <c r="Y985" t="s">
        <v>1099</v>
      </c>
      <c r="Z985" t="s">
        <v>2190</v>
      </c>
    </row>
    <row r="986" spans="22:30" x14ac:dyDescent="0.3">
      <c r="V986" s="7" t="s">
        <v>3368</v>
      </c>
      <c r="W986" s="9">
        <v>6.7</v>
      </c>
      <c r="X986" s="19" t="s">
        <v>878</v>
      </c>
      <c r="Y986" t="s">
        <v>7872</v>
      </c>
      <c r="Z986" t="s">
        <v>2190</v>
      </c>
      <c r="AA986" t="s">
        <v>13467</v>
      </c>
      <c r="AB986" t="s">
        <v>5873</v>
      </c>
    </row>
    <row r="987" spans="22:30" x14ac:dyDescent="0.3">
      <c r="V987" s="6" t="s">
        <v>1392</v>
      </c>
      <c r="W987" s="8">
        <v>7.5</v>
      </c>
      <c r="X987" s="18" t="s">
        <v>14453</v>
      </c>
      <c r="Y987" t="s">
        <v>2190</v>
      </c>
      <c r="Z987" t="s">
        <v>6241</v>
      </c>
    </row>
    <row r="988" spans="22:30" x14ac:dyDescent="0.3">
      <c r="V988" s="7" t="s">
        <v>1399</v>
      </c>
      <c r="W988" s="9">
        <v>5.4</v>
      </c>
      <c r="X988" s="19" t="s">
        <v>878</v>
      </c>
      <c r="Y988" t="s">
        <v>1099</v>
      </c>
    </row>
    <row r="989" spans="22:30" x14ac:dyDescent="0.3">
      <c r="V989" s="6" t="s">
        <v>315</v>
      </c>
      <c r="W989" s="8">
        <v>6.6</v>
      </c>
      <c r="X989" s="18" t="s">
        <v>878</v>
      </c>
      <c r="Y989" t="s">
        <v>14453</v>
      </c>
      <c r="Z989" t="s">
        <v>2190</v>
      </c>
      <c r="AA989" t="s">
        <v>6241</v>
      </c>
    </row>
    <row r="990" spans="22:30" x14ac:dyDescent="0.3">
      <c r="V990" s="7" t="s">
        <v>1451</v>
      </c>
      <c r="W990" s="9">
        <v>7.7</v>
      </c>
      <c r="X990" s="19" t="s">
        <v>14453</v>
      </c>
      <c r="Y990" t="s">
        <v>14451</v>
      </c>
      <c r="Z990" t="s">
        <v>6241</v>
      </c>
    </row>
    <row r="991" spans="22:30" x14ac:dyDescent="0.3">
      <c r="V991" s="6" t="s">
        <v>2147</v>
      </c>
      <c r="W991" s="8">
        <v>5.8</v>
      </c>
      <c r="X991" s="18" t="s">
        <v>878</v>
      </c>
      <c r="Y991" t="s">
        <v>642</v>
      </c>
      <c r="Z991" t="s">
        <v>14453</v>
      </c>
      <c r="AA991" t="s">
        <v>6241</v>
      </c>
    </row>
    <row r="992" spans="22:30" x14ac:dyDescent="0.3">
      <c r="V992" s="7" t="s">
        <v>2203</v>
      </c>
      <c r="W992" s="9">
        <v>6.4</v>
      </c>
      <c r="X992" s="19" t="s">
        <v>642</v>
      </c>
      <c r="Y992" t="s">
        <v>7872</v>
      </c>
      <c r="Z992" t="s">
        <v>2190</v>
      </c>
      <c r="AA992" t="s">
        <v>13467</v>
      </c>
      <c r="AB992" t="s">
        <v>5873</v>
      </c>
    </row>
    <row r="993" spans="22:28" x14ac:dyDescent="0.3">
      <c r="V993" s="6" t="s">
        <v>3385</v>
      </c>
      <c r="W993" s="8">
        <v>5.6</v>
      </c>
      <c r="X993" s="18" t="s">
        <v>642</v>
      </c>
      <c r="Y993" t="s">
        <v>1099</v>
      </c>
      <c r="Z993" t="s">
        <v>840</v>
      </c>
    </row>
    <row r="994" spans="22:28" x14ac:dyDescent="0.3">
      <c r="V994" s="7" t="s">
        <v>1265</v>
      </c>
      <c r="W994" s="9">
        <v>6</v>
      </c>
      <c r="X994" s="19" t="s">
        <v>2190</v>
      </c>
      <c r="Y994" t="s">
        <v>14451</v>
      </c>
      <c r="Z994" t="s">
        <v>6241</v>
      </c>
    </row>
    <row r="995" spans="22:28" x14ac:dyDescent="0.3">
      <c r="V995" s="6" t="s">
        <v>1392</v>
      </c>
      <c r="W995" s="8">
        <v>6.2</v>
      </c>
      <c r="X995" s="18" t="s">
        <v>14453</v>
      </c>
      <c r="Y995" t="s">
        <v>2190</v>
      </c>
      <c r="Z995" t="s">
        <v>6241</v>
      </c>
    </row>
    <row r="996" spans="22:28" x14ac:dyDescent="0.3">
      <c r="V996" s="7" t="s">
        <v>3395</v>
      </c>
      <c r="W996" s="9">
        <v>5.9</v>
      </c>
      <c r="X996" s="19" t="s">
        <v>642</v>
      </c>
      <c r="Y996" t="s">
        <v>1099</v>
      </c>
      <c r="Z996" t="s">
        <v>14453</v>
      </c>
      <c r="AA996" t="s">
        <v>2190</v>
      </c>
      <c r="AB996" t="s">
        <v>10608</v>
      </c>
    </row>
    <row r="997" spans="22:28" x14ac:dyDescent="0.3">
      <c r="V997" s="6" t="s">
        <v>146</v>
      </c>
      <c r="W997" s="8">
        <v>5.0999999999999996</v>
      </c>
      <c r="X997" s="18" t="s">
        <v>2190</v>
      </c>
      <c r="Y997" t="s">
        <v>11576</v>
      </c>
    </row>
    <row r="998" spans="22:28" x14ac:dyDescent="0.3">
      <c r="V998" s="7" t="s">
        <v>2298</v>
      </c>
      <c r="W998" s="9">
        <v>6.8</v>
      </c>
      <c r="X998" s="19" t="s">
        <v>7872</v>
      </c>
      <c r="Y998" t="s">
        <v>2190</v>
      </c>
      <c r="Z998" t="s">
        <v>6241</v>
      </c>
    </row>
    <row r="999" spans="22:28" x14ac:dyDescent="0.3">
      <c r="V999" s="6" t="s">
        <v>3403</v>
      </c>
      <c r="W999" s="8">
        <v>6</v>
      </c>
      <c r="X999" s="18" t="s">
        <v>878</v>
      </c>
      <c r="Y999" t="s">
        <v>7872</v>
      </c>
      <c r="Z999" t="s">
        <v>14453</v>
      </c>
      <c r="AA999" t="s">
        <v>2190</v>
      </c>
      <c r="AB999" t="s">
        <v>6241</v>
      </c>
    </row>
    <row r="1000" spans="22:28" x14ac:dyDescent="0.3">
      <c r="V1000" s="7" t="s">
        <v>1392</v>
      </c>
      <c r="W1000" s="9">
        <v>5.0999999999999996</v>
      </c>
      <c r="X1000" s="19" t="s">
        <v>14453</v>
      </c>
      <c r="Y1000" t="s">
        <v>2190</v>
      </c>
      <c r="Z1000" t="s">
        <v>6241</v>
      </c>
    </row>
    <row r="1001" spans="22:28" x14ac:dyDescent="0.3">
      <c r="V1001" s="6" t="s">
        <v>1823</v>
      </c>
      <c r="W1001" s="8">
        <v>5.8</v>
      </c>
      <c r="X1001" s="18" t="s">
        <v>878</v>
      </c>
      <c r="Y1001" t="s">
        <v>7329</v>
      </c>
      <c r="Z1001" t="s">
        <v>6241</v>
      </c>
    </row>
    <row r="1002" spans="22:28" x14ac:dyDescent="0.3">
      <c r="V1002" s="7" t="s">
        <v>467</v>
      </c>
      <c r="W1002" s="9">
        <v>6.2</v>
      </c>
      <c r="X1002" s="19" t="s">
        <v>2190</v>
      </c>
      <c r="Y1002" t="s">
        <v>840</v>
      </c>
      <c r="Z1002" t="s">
        <v>11576</v>
      </c>
    </row>
    <row r="1003" spans="22:28" x14ac:dyDescent="0.3">
      <c r="V1003" s="6" t="s">
        <v>3325</v>
      </c>
      <c r="W1003" s="8">
        <v>6.4</v>
      </c>
      <c r="X1003" s="18" t="s">
        <v>1099</v>
      </c>
      <c r="Y1003" t="s">
        <v>14453</v>
      </c>
      <c r="Z1003" t="s">
        <v>2190</v>
      </c>
      <c r="AA1003" t="s">
        <v>6241</v>
      </c>
    </row>
    <row r="1004" spans="22:28" x14ac:dyDescent="0.3">
      <c r="V1004" s="7" t="s">
        <v>1099</v>
      </c>
      <c r="W1004" s="9">
        <v>4.8</v>
      </c>
      <c r="X1004" s="19" t="s">
        <v>1099</v>
      </c>
    </row>
    <row r="1005" spans="22:28" x14ac:dyDescent="0.3">
      <c r="V1005" s="6" t="s">
        <v>678</v>
      </c>
      <c r="W1005" s="8">
        <v>4.9000000000000004</v>
      </c>
      <c r="X1005" s="18" t="s">
        <v>1099</v>
      </c>
      <c r="Y1005" t="s">
        <v>14453</v>
      </c>
    </row>
    <row r="1006" spans="22:28" x14ac:dyDescent="0.3">
      <c r="V1006" s="7" t="s">
        <v>3420</v>
      </c>
      <c r="W1006" s="9">
        <v>5.6</v>
      </c>
      <c r="X1006" s="19" t="s">
        <v>1099</v>
      </c>
      <c r="Y1006" t="s">
        <v>7329</v>
      </c>
    </row>
    <row r="1007" spans="22:28" x14ac:dyDescent="0.3">
      <c r="V1007" s="6" t="s">
        <v>903</v>
      </c>
      <c r="W1007" s="8">
        <v>5.5</v>
      </c>
      <c r="X1007" s="18" t="s">
        <v>878</v>
      </c>
      <c r="Y1007" t="s">
        <v>840</v>
      </c>
      <c r="Z1007" t="s">
        <v>6241</v>
      </c>
    </row>
    <row r="1008" spans="22:28" x14ac:dyDescent="0.3">
      <c r="V1008" s="7" t="s">
        <v>749</v>
      </c>
      <c r="W1008" s="9">
        <v>3.7</v>
      </c>
      <c r="X1008" s="19" t="s">
        <v>878</v>
      </c>
      <c r="Y1008" t="s">
        <v>14453</v>
      </c>
      <c r="Z1008" t="s">
        <v>2190</v>
      </c>
      <c r="AA1008" t="s">
        <v>14451</v>
      </c>
      <c r="AB1008" t="s">
        <v>6241</v>
      </c>
    </row>
    <row r="1009" spans="22:29" x14ac:dyDescent="0.3">
      <c r="V1009" s="6" t="s">
        <v>1823</v>
      </c>
      <c r="W1009" s="8">
        <v>5.9</v>
      </c>
      <c r="X1009" s="18" t="s">
        <v>878</v>
      </c>
      <c r="Y1009" t="s">
        <v>7329</v>
      </c>
      <c r="Z1009" t="s">
        <v>6241</v>
      </c>
    </row>
    <row r="1010" spans="22:29" x14ac:dyDescent="0.3">
      <c r="V1010" s="7" t="s">
        <v>3432</v>
      </c>
      <c r="W1010" s="9">
        <v>6.3</v>
      </c>
      <c r="X1010" s="19" t="s">
        <v>878</v>
      </c>
      <c r="Y1010" t="s">
        <v>642</v>
      </c>
      <c r="Z1010" t="s">
        <v>1099</v>
      </c>
      <c r="AA1010" t="s">
        <v>14453</v>
      </c>
      <c r="AB1010" t="s">
        <v>7159</v>
      </c>
      <c r="AC1010" t="s">
        <v>14451</v>
      </c>
    </row>
    <row r="1011" spans="22:29" x14ac:dyDescent="0.3">
      <c r="V1011" s="6" t="s">
        <v>3436</v>
      </c>
      <c r="W1011" s="8">
        <v>7.4</v>
      </c>
      <c r="X1011" s="18" t="s">
        <v>1099</v>
      </c>
      <c r="Y1011" t="s">
        <v>2190</v>
      </c>
      <c r="Z1011" t="s">
        <v>7159</v>
      </c>
    </row>
    <row r="1012" spans="22:29" x14ac:dyDescent="0.3">
      <c r="V1012" s="7" t="s">
        <v>1392</v>
      </c>
      <c r="W1012" s="9">
        <v>7.6</v>
      </c>
      <c r="X1012" s="19" t="s">
        <v>14453</v>
      </c>
      <c r="Y1012" t="s">
        <v>2190</v>
      </c>
      <c r="Z1012" t="s">
        <v>6241</v>
      </c>
    </row>
    <row r="1013" spans="22:29" x14ac:dyDescent="0.3">
      <c r="V1013" s="6" t="s">
        <v>24</v>
      </c>
      <c r="W1013" s="8">
        <v>8.3000000000000007</v>
      </c>
      <c r="X1013" s="18" t="s">
        <v>878</v>
      </c>
      <c r="Y1013" t="s">
        <v>642</v>
      </c>
      <c r="Z1013" t="s">
        <v>840</v>
      </c>
    </row>
    <row r="1014" spans="22:29" x14ac:dyDescent="0.3">
      <c r="V1014" s="7" t="s">
        <v>146</v>
      </c>
      <c r="W1014" s="9">
        <v>6.6</v>
      </c>
      <c r="X1014" s="19" t="s">
        <v>2190</v>
      </c>
      <c r="Y1014" t="s">
        <v>11576</v>
      </c>
    </row>
    <row r="1015" spans="22:29" x14ac:dyDescent="0.3">
      <c r="V1015" s="6" t="s">
        <v>3447</v>
      </c>
      <c r="W1015" s="8">
        <v>6.9</v>
      </c>
      <c r="X1015" s="18" t="s">
        <v>878</v>
      </c>
      <c r="Y1015" t="s">
        <v>14453</v>
      </c>
      <c r="Z1015" t="s">
        <v>2190</v>
      </c>
      <c r="AA1015" t="s">
        <v>7329</v>
      </c>
      <c r="AB1015" t="s">
        <v>6241</v>
      </c>
    </row>
    <row r="1016" spans="22:29" x14ac:dyDescent="0.3">
      <c r="V1016" s="7" t="s">
        <v>1403</v>
      </c>
      <c r="W1016" s="9">
        <v>6.7</v>
      </c>
      <c r="X1016" s="19" t="s">
        <v>14453</v>
      </c>
      <c r="Y1016" t="s">
        <v>2190</v>
      </c>
      <c r="Z1016" t="s">
        <v>14451</v>
      </c>
      <c r="AA1016" t="s">
        <v>6241</v>
      </c>
    </row>
    <row r="1017" spans="22:29" x14ac:dyDescent="0.3">
      <c r="V1017" s="6" t="s">
        <v>1392</v>
      </c>
      <c r="W1017" s="8">
        <v>6.8</v>
      </c>
      <c r="X1017" s="18" t="s">
        <v>14453</v>
      </c>
      <c r="Y1017" t="s">
        <v>2190</v>
      </c>
      <c r="Z1017" t="s">
        <v>6241</v>
      </c>
    </row>
    <row r="1018" spans="22:29" x14ac:dyDescent="0.3">
      <c r="V1018" s="7" t="s">
        <v>3456</v>
      </c>
      <c r="W1018" s="9">
        <v>4.5999999999999996</v>
      </c>
      <c r="X1018" s="19" t="s">
        <v>3960</v>
      </c>
      <c r="Y1018" t="s">
        <v>6241</v>
      </c>
    </row>
    <row r="1019" spans="22:29" x14ac:dyDescent="0.3">
      <c r="V1019" s="6" t="s">
        <v>3460</v>
      </c>
      <c r="W1019" s="8">
        <v>7.1</v>
      </c>
      <c r="X1019" s="18" t="s">
        <v>878</v>
      </c>
      <c r="Y1019" t="s">
        <v>642</v>
      </c>
      <c r="Z1019" t="s">
        <v>1099</v>
      </c>
      <c r="AA1019" t="s">
        <v>2190</v>
      </c>
      <c r="AB1019" t="s">
        <v>5873</v>
      </c>
    </row>
    <row r="1020" spans="22:29" x14ac:dyDescent="0.3">
      <c r="V1020" s="7" t="s">
        <v>1392</v>
      </c>
      <c r="W1020" s="9">
        <v>6.4</v>
      </c>
      <c r="X1020" s="19" t="s">
        <v>14453</v>
      </c>
      <c r="Y1020" t="s">
        <v>2190</v>
      </c>
      <c r="Z1020" t="s">
        <v>6241</v>
      </c>
    </row>
    <row r="1021" spans="22:29" x14ac:dyDescent="0.3">
      <c r="V1021" s="6" t="s">
        <v>2674</v>
      </c>
      <c r="W1021" s="8">
        <v>6.4</v>
      </c>
      <c r="X1021" s="18" t="s">
        <v>642</v>
      </c>
      <c r="Y1021" t="s">
        <v>1099</v>
      </c>
    </row>
    <row r="1022" spans="22:29" x14ac:dyDescent="0.3">
      <c r="V1022" s="7" t="s">
        <v>3471</v>
      </c>
      <c r="W1022" s="9">
        <v>7.4</v>
      </c>
      <c r="X1022" s="19" t="s">
        <v>2190</v>
      </c>
      <c r="Y1022" t="s">
        <v>14451</v>
      </c>
      <c r="Z1022" t="s">
        <v>7329</v>
      </c>
    </row>
    <row r="1023" spans="22:29" x14ac:dyDescent="0.3">
      <c r="V1023" s="6" t="s">
        <v>2327</v>
      </c>
      <c r="W1023" s="8">
        <v>6.4</v>
      </c>
      <c r="X1023" s="18" t="s">
        <v>1099</v>
      </c>
      <c r="Y1023" t="s">
        <v>840</v>
      </c>
      <c r="Z1023" t="s">
        <v>11576</v>
      </c>
    </row>
    <row r="1024" spans="22:29" x14ac:dyDescent="0.3">
      <c r="V1024" s="7" t="s">
        <v>2327</v>
      </c>
      <c r="W1024" s="9">
        <v>6</v>
      </c>
      <c r="X1024" s="19" t="s">
        <v>1099</v>
      </c>
      <c r="Y1024" t="s">
        <v>840</v>
      </c>
      <c r="Z1024" t="s">
        <v>11576</v>
      </c>
    </row>
    <row r="1025" spans="22:29" x14ac:dyDescent="0.3">
      <c r="V1025" s="6" t="s">
        <v>3477</v>
      </c>
      <c r="W1025" s="8">
        <v>6.5</v>
      </c>
      <c r="X1025" s="18" t="s">
        <v>14453</v>
      </c>
      <c r="Y1025" t="s">
        <v>2190</v>
      </c>
      <c r="Z1025" t="s">
        <v>7159</v>
      </c>
    </row>
    <row r="1026" spans="22:29" x14ac:dyDescent="0.3">
      <c r="V1026" s="7" t="s">
        <v>3480</v>
      </c>
      <c r="W1026" s="9">
        <v>7.8</v>
      </c>
      <c r="X1026" s="19" t="s">
        <v>642</v>
      </c>
      <c r="Y1026" t="s">
        <v>14453</v>
      </c>
      <c r="Z1026" t="s">
        <v>2190</v>
      </c>
      <c r="AA1026" t="s">
        <v>8819</v>
      </c>
    </row>
    <row r="1027" spans="22:29" x14ac:dyDescent="0.3">
      <c r="V1027" s="6" t="s">
        <v>37</v>
      </c>
      <c r="W1027" s="8">
        <v>6</v>
      </c>
      <c r="X1027" s="18" t="s">
        <v>878</v>
      </c>
      <c r="Y1027" t="s">
        <v>6241</v>
      </c>
    </row>
    <row r="1028" spans="22:29" x14ac:dyDescent="0.3">
      <c r="V1028" s="7" t="s">
        <v>3299</v>
      </c>
      <c r="W1028" s="9">
        <v>7</v>
      </c>
      <c r="X1028" s="19" t="s">
        <v>14453</v>
      </c>
      <c r="Y1028" t="s">
        <v>2190</v>
      </c>
      <c r="Z1028" t="s">
        <v>11576</v>
      </c>
      <c r="AA1028" t="s">
        <v>6241</v>
      </c>
    </row>
    <row r="1029" spans="22:29" x14ac:dyDescent="0.3">
      <c r="V1029" s="6" t="s">
        <v>3488</v>
      </c>
      <c r="W1029" s="8">
        <v>6</v>
      </c>
      <c r="X1029" s="18" t="s">
        <v>1099</v>
      </c>
      <c r="Y1029" t="s">
        <v>2190</v>
      </c>
      <c r="Z1029" t="s">
        <v>6241</v>
      </c>
    </row>
    <row r="1030" spans="22:29" x14ac:dyDescent="0.3">
      <c r="V1030" s="7" t="s">
        <v>3493</v>
      </c>
      <c r="W1030" s="9">
        <v>7.8</v>
      </c>
      <c r="X1030" s="19" t="s">
        <v>2190</v>
      </c>
      <c r="Y1030" t="s">
        <v>11576</v>
      </c>
      <c r="Z1030" t="s">
        <v>5873</v>
      </c>
    </row>
    <row r="1031" spans="22:29" x14ac:dyDescent="0.3">
      <c r="V1031" s="6" t="s">
        <v>3499</v>
      </c>
      <c r="W1031" s="8">
        <v>6.1</v>
      </c>
      <c r="X1031" s="18" t="s">
        <v>878</v>
      </c>
      <c r="Y1031" t="s">
        <v>1099</v>
      </c>
      <c r="Z1031" t="s">
        <v>14453</v>
      </c>
      <c r="AA1031" t="s">
        <v>7159</v>
      </c>
      <c r="AB1031" t="s">
        <v>11576</v>
      </c>
      <c r="AC1031" t="s">
        <v>6241</v>
      </c>
    </row>
    <row r="1032" spans="22:29" x14ac:dyDescent="0.3">
      <c r="V1032" s="7" t="s">
        <v>3503</v>
      </c>
      <c r="W1032" s="9">
        <v>6.8</v>
      </c>
      <c r="X1032" s="19" t="s">
        <v>14453</v>
      </c>
      <c r="Y1032" t="s">
        <v>11576</v>
      </c>
      <c r="Z1032" t="s">
        <v>6241</v>
      </c>
    </row>
    <row r="1033" spans="22:29" x14ac:dyDescent="0.3">
      <c r="V1033" s="6" t="s">
        <v>2642</v>
      </c>
      <c r="W1033" s="8">
        <v>6.4</v>
      </c>
      <c r="X1033" s="18" t="s">
        <v>7872</v>
      </c>
      <c r="Y1033" t="s">
        <v>1099</v>
      </c>
      <c r="Z1033" t="s">
        <v>2190</v>
      </c>
    </row>
    <row r="1034" spans="22:29" x14ac:dyDescent="0.3">
      <c r="V1034" s="7" t="s">
        <v>688</v>
      </c>
      <c r="W1034" s="9">
        <v>7.7</v>
      </c>
      <c r="X1034" s="19" t="s">
        <v>878</v>
      </c>
      <c r="Y1034" t="s">
        <v>642</v>
      </c>
      <c r="Z1034" t="s">
        <v>2190</v>
      </c>
    </row>
    <row r="1035" spans="22:29" x14ac:dyDescent="0.3">
      <c r="V1035" s="6" t="s">
        <v>3471</v>
      </c>
      <c r="W1035" s="8">
        <v>8.1</v>
      </c>
      <c r="X1035" s="18" t="s">
        <v>2190</v>
      </c>
      <c r="Y1035" t="s">
        <v>14451</v>
      </c>
      <c r="Z1035" t="s">
        <v>7329</v>
      </c>
    </row>
    <row r="1036" spans="22:29" x14ac:dyDescent="0.3">
      <c r="V1036" s="7" t="s">
        <v>185</v>
      </c>
      <c r="W1036" s="9">
        <v>4.5</v>
      </c>
      <c r="X1036" s="19" t="s">
        <v>642</v>
      </c>
      <c r="Y1036" t="s">
        <v>6869</v>
      </c>
      <c r="Z1036" t="s">
        <v>1099</v>
      </c>
      <c r="AA1036" t="s">
        <v>10608</v>
      </c>
      <c r="AB1036" t="s">
        <v>840</v>
      </c>
    </row>
    <row r="1037" spans="22:29" x14ac:dyDescent="0.3">
      <c r="V1037" s="6" t="s">
        <v>2179</v>
      </c>
      <c r="W1037" s="8">
        <v>5.8</v>
      </c>
      <c r="X1037" s="18" t="s">
        <v>2190</v>
      </c>
      <c r="Y1037" t="s">
        <v>3960</v>
      </c>
      <c r="Z1037" t="s">
        <v>11576</v>
      </c>
      <c r="AA1037" t="s">
        <v>6241</v>
      </c>
    </row>
    <row r="1038" spans="22:29" x14ac:dyDescent="0.3">
      <c r="V1038" s="7" t="s">
        <v>1106</v>
      </c>
      <c r="W1038" s="9">
        <v>6.3</v>
      </c>
      <c r="X1038" s="19" t="s">
        <v>1099</v>
      </c>
      <c r="Y1038" t="s">
        <v>11576</v>
      </c>
    </row>
    <row r="1039" spans="22:29" x14ac:dyDescent="0.3">
      <c r="V1039" s="6" t="s">
        <v>1106</v>
      </c>
      <c r="W1039" s="8">
        <v>5.7</v>
      </c>
      <c r="X1039" s="18" t="s">
        <v>1099</v>
      </c>
      <c r="Y1039" t="s">
        <v>11576</v>
      </c>
    </row>
    <row r="1040" spans="22:29" x14ac:dyDescent="0.3">
      <c r="V1040" s="7" t="s">
        <v>1265</v>
      </c>
      <c r="W1040" s="9">
        <v>7.2</v>
      </c>
      <c r="X1040" s="19" t="s">
        <v>2190</v>
      </c>
      <c r="Y1040" t="s">
        <v>14451</v>
      </c>
      <c r="Z1040" t="s">
        <v>6241</v>
      </c>
    </row>
    <row r="1041" spans="22:28" x14ac:dyDescent="0.3">
      <c r="V1041" s="6" t="s">
        <v>3529</v>
      </c>
      <c r="W1041" s="8">
        <v>7.6</v>
      </c>
      <c r="X1041" s="18" t="s">
        <v>878</v>
      </c>
      <c r="Y1041" t="s">
        <v>642</v>
      </c>
      <c r="Z1041" t="s">
        <v>2190</v>
      </c>
      <c r="AA1041" t="s">
        <v>7329</v>
      </c>
      <c r="AB1041" t="s">
        <v>6241</v>
      </c>
    </row>
    <row r="1042" spans="22:28" x14ac:dyDescent="0.3">
      <c r="V1042" s="7" t="s">
        <v>3532</v>
      </c>
      <c r="W1042" s="9">
        <v>4.7</v>
      </c>
      <c r="X1042" s="19" t="s">
        <v>878</v>
      </c>
      <c r="Y1042" t="s">
        <v>2190</v>
      </c>
      <c r="Z1042" t="s">
        <v>840</v>
      </c>
      <c r="AA1042" t="s">
        <v>6241</v>
      </c>
      <c r="AB1042" t="s">
        <v>8819</v>
      </c>
    </row>
    <row r="1043" spans="22:28" x14ac:dyDescent="0.3">
      <c r="V1043" s="6" t="s">
        <v>3535</v>
      </c>
      <c r="W1043" s="8">
        <v>6.6</v>
      </c>
      <c r="X1043" s="18" t="s">
        <v>878</v>
      </c>
      <c r="Y1043" t="s">
        <v>2190</v>
      </c>
      <c r="Z1043" t="s">
        <v>14451</v>
      </c>
      <c r="AA1043" t="s">
        <v>6241</v>
      </c>
      <c r="AB1043" t="s">
        <v>5873</v>
      </c>
    </row>
    <row r="1044" spans="22:28" x14ac:dyDescent="0.3">
      <c r="V1044" s="7" t="s">
        <v>2327</v>
      </c>
      <c r="W1044" s="9">
        <v>6.8</v>
      </c>
      <c r="X1044" s="19" t="s">
        <v>1099</v>
      </c>
      <c r="Y1044" t="s">
        <v>840</v>
      </c>
      <c r="Z1044" t="s">
        <v>11576</v>
      </c>
    </row>
    <row r="1045" spans="22:28" x14ac:dyDescent="0.3">
      <c r="V1045" s="6" t="s">
        <v>3542</v>
      </c>
      <c r="W1045" s="8">
        <v>7.3</v>
      </c>
      <c r="X1045" s="18" t="s">
        <v>7872</v>
      </c>
      <c r="Y1045" t="s">
        <v>14453</v>
      </c>
      <c r="Z1045" t="s">
        <v>2190</v>
      </c>
      <c r="AA1045" t="s">
        <v>6241</v>
      </c>
    </row>
    <row r="1046" spans="22:28" x14ac:dyDescent="0.3">
      <c r="V1046" s="7" t="s">
        <v>1290</v>
      </c>
      <c r="W1046" s="9">
        <v>2.7</v>
      </c>
      <c r="X1046" s="19" t="s">
        <v>2190</v>
      </c>
      <c r="Y1046" t="s">
        <v>13467</v>
      </c>
      <c r="Z1046" t="s">
        <v>5873</v>
      </c>
    </row>
    <row r="1047" spans="22:28" x14ac:dyDescent="0.3">
      <c r="V1047" s="6" t="s">
        <v>350</v>
      </c>
      <c r="W1047" s="8">
        <v>4.8</v>
      </c>
      <c r="X1047" s="18" t="s">
        <v>1099</v>
      </c>
      <c r="Y1047" t="s">
        <v>10608</v>
      </c>
      <c r="Z1047" t="s">
        <v>840</v>
      </c>
    </row>
    <row r="1048" spans="22:28" x14ac:dyDescent="0.3">
      <c r="V1048" s="7" t="s">
        <v>227</v>
      </c>
      <c r="W1048" s="9">
        <v>6.3</v>
      </c>
      <c r="X1048" s="19" t="s">
        <v>878</v>
      </c>
      <c r="Y1048" t="s">
        <v>14453</v>
      </c>
      <c r="Z1048" t="s">
        <v>6241</v>
      </c>
    </row>
    <row r="1049" spans="22:28" x14ac:dyDescent="0.3">
      <c r="V1049" s="6" t="s">
        <v>1099</v>
      </c>
      <c r="W1049" s="8">
        <v>5.5</v>
      </c>
      <c r="X1049" s="18" t="s">
        <v>1099</v>
      </c>
    </row>
    <row r="1050" spans="22:28" x14ac:dyDescent="0.3">
      <c r="V1050" s="7" t="s">
        <v>3558</v>
      </c>
      <c r="W1050" s="9">
        <v>6.2</v>
      </c>
      <c r="X1050" s="19" t="s">
        <v>878</v>
      </c>
      <c r="Y1050" t="s">
        <v>1099</v>
      </c>
      <c r="Z1050" t="s">
        <v>14453</v>
      </c>
      <c r="AA1050" t="s">
        <v>11576</v>
      </c>
    </row>
    <row r="1051" spans="22:28" x14ac:dyDescent="0.3">
      <c r="V1051" s="6" t="s">
        <v>3562</v>
      </c>
      <c r="W1051" s="8">
        <v>5.8</v>
      </c>
      <c r="X1051" s="18" t="s">
        <v>878</v>
      </c>
      <c r="Y1051" t="s">
        <v>642</v>
      </c>
      <c r="Z1051" t="s">
        <v>10608</v>
      </c>
      <c r="AA1051" t="s">
        <v>840</v>
      </c>
      <c r="AB1051" t="s">
        <v>7329</v>
      </c>
    </row>
    <row r="1052" spans="22:28" x14ac:dyDescent="0.3">
      <c r="V1052" s="7" t="s">
        <v>1762</v>
      </c>
      <c r="W1052" s="9">
        <v>5.7</v>
      </c>
      <c r="X1052" s="19" t="s">
        <v>1099</v>
      </c>
      <c r="Y1052" t="s">
        <v>10608</v>
      </c>
      <c r="Z1052" t="s">
        <v>11576</v>
      </c>
    </row>
    <row r="1053" spans="22:28" x14ac:dyDescent="0.3">
      <c r="V1053" s="6" t="s">
        <v>1403</v>
      </c>
      <c r="W1053" s="8">
        <v>6.5</v>
      </c>
      <c r="X1053" s="18" t="s">
        <v>14453</v>
      </c>
      <c r="Y1053" t="s">
        <v>2190</v>
      </c>
      <c r="Z1053" t="s">
        <v>14451</v>
      </c>
      <c r="AA1053" t="s">
        <v>6241</v>
      </c>
    </row>
    <row r="1054" spans="22:28" x14ac:dyDescent="0.3">
      <c r="V1054" s="7" t="s">
        <v>1403</v>
      </c>
      <c r="W1054" s="9">
        <v>6.7</v>
      </c>
      <c r="X1054" s="19" t="s">
        <v>14453</v>
      </c>
      <c r="Y1054" t="s">
        <v>2190</v>
      </c>
      <c r="Z1054" t="s">
        <v>14451</v>
      </c>
      <c r="AA1054" t="s">
        <v>6241</v>
      </c>
    </row>
    <row r="1055" spans="22:28" x14ac:dyDescent="0.3">
      <c r="V1055" s="6" t="s">
        <v>3365</v>
      </c>
      <c r="W1055" s="8">
        <v>7.4</v>
      </c>
      <c r="X1055" s="18" t="s">
        <v>642</v>
      </c>
      <c r="Y1055" t="s">
        <v>1099</v>
      </c>
      <c r="Z1055" t="s">
        <v>2190</v>
      </c>
    </row>
    <row r="1056" spans="22:28" x14ac:dyDescent="0.3">
      <c r="V1056" s="7" t="s">
        <v>37</v>
      </c>
      <c r="W1056" s="9">
        <v>6.9</v>
      </c>
      <c r="X1056" s="19" t="s">
        <v>878</v>
      </c>
      <c r="Y1056" t="s">
        <v>6241</v>
      </c>
    </row>
    <row r="1057" spans="22:28" x14ac:dyDescent="0.3">
      <c r="V1057" s="6" t="s">
        <v>1106</v>
      </c>
      <c r="W1057" s="8">
        <v>5.5</v>
      </c>
      <c r="X1057" s="18" t="s">
        <v>1099</v>
      </c>
      <c r="Y1057" t="s">
        <v>11576</v>
      </c>
    </row>
    <row r="1058" spans="22:28" x14ac:dyDescent="0.3">
      <c r="V1058" s="7" t="s">
        <v>1403</v>
      </c>
      <c r="W1058" s="9">
        <v>8.1</v>
      </c>
      <c r="X1058" s="19" t="s">
        <v>14453</v>
      </c>
      <c r="Y1058" t="s">
        <v>2190</v>
      </c>
      <c r="Z1058" t="s">
        <v>14451</v>
      </c>
      <c r="AA1058" t="s">
        <v>6241</v>
      </c>
    </row>
    <row r="1059" spans="22:28" x14ac:dyDescent="0.3">
      <c r="V1059" s="6" t="s">
        <v>1392</v>
      </c>
      <c r="W1059" s="8">
        <v>7.7</v>
      </c>
      <c r="X1059" s="18" t="s">
        <v>14453</v>
      </c>
      <c r="Y1059" t="s">
        <v>2190</v>
      </c>
      <c r="Z1059" t="s">
        <v>6241</v>
      </c>
    </row>
    <row r="1060" spans="22:28" x14ac:dyDescent="0.3">
      <c r="V1060" s="7" t="s">
        <v>1232</v>
      </c>
      <c r="W1060" s="9">
        <v>7.3</v>
      </c>
      <c r="X1060" s="19" t="s">
        <v>642</v>
      </c>
      <c r="Y1060" t="s">
        <v>1099</v>
      </c>
      <c r="Z1060" t="s">
        <v>7329</v>
      </c>
    </row>
    <row r="1061" spans="22:28" x14ac:dyDescent="0.3">
      <c r="V1061" s="6" t="s">
        <v>1099</v>
      </c>
      <c r="W1061" s="8">
        <v>5.2</v>
      </c>
      <c r="X1061" s="18" t="s">
        <v>1099</v>
      </c>
    </row>
    <row r="1062" spans="22:28" x14ac:dyDescent="0.3">
      <c r="V1062" s="7" t="s">
        <v>3583</v>
      </c>
      <c r="W1062" s="9">
        <v>7.1</v>
      </c>
      <c r="X1062" s="19" t="s">
        <v>642</v>
      </c>
      <c r="Y1062" t="s">
        <v>1099</v>
      </c>
      <c r="Z1062" t="s">
        <v>10608</v>
      </c>
      <c r="AA1062" t="s">
        <v>10187</v>
      </c>
    </row>
    <row r="1063" spans="22:28" x14ac:dyDescent="0.3">
      <c r="V1063" s="6" t="s">
        <v>3587</v>
      </c>
      <c r="W1063" s="8">
        <v>7.1</v>
      </c>
      <c r="X1063" s="18" t="s">
        <v>878</v>
      </c>
      <c r="Y1063" t="s">
        <v>3960</v>
      </c>
    </row>
    <row r="1064" spans="22:28" x14ac:dyDescent="0.3">
      <c r="V1064" s="7" t="s">
        <v>2423</v>
      </c>
      <c r="W1064" s="9">
        <v>7.2</v>
      </c>
      <c r="X1064" s="19" t="s">
        <v>2190</v>
      </c>
      <c r="Y1064" t="s">
        <v>14452</v>
      </c>
    </row>
    <row r="1065" spans="22:28" x14ac:dyDescent="0.3">
      <c r="V1065" s="6" t="s">
        <v>2588</v>
      </c>
      <c r="W1065" s="8">
        <v>6.5</v>
      </c>
      <c r="X1065" s="18" t="s">
        <v>2190</v>
      </c>
      <c r="Y1065" t="s">
        <v>6241</v>
      </c>
    </row>
    <row r="1066" spans="22:28" x14ac:dyDescent="0.3">
      <c r="V1066" s="7" t="s">
        <v>3598</v>
      </c>
      <c r="W1066" s="9">
        <v>4.5999999999999996</v>
      </c>
      <c r="X1066" s="19" t="s">
        <v>878</v>
      </c>
      <c r="Y1066" t="s">
        <v>642</v>
      </c>
      <c r="Z1066" t="s">
        <v>3960</v>
      </c>
      <c r="AA1066" t="s">
        <v>6241</v>
      </c>
    </row>
    <row r="1067" spans="22:28" x14ac:dyDescent="0.3">
      <c r="V1067" s="6" t="s">
        <v>3602</v>
      </c>
      <c r="W1067" s="8">
        <v>5.6</v>
      </c>
      <c r="X1067" s="18" t="s">
        <v>1099</v>
      </c>
      <c r="Y1067" t="s">
        <v>2190</v>
      </c>
      <c r="Z1067" t="s">
        <v>7159</v>
      </c>
      <c r="AA1067" t="s">
        <v>11576</v>
      </c>
    </row>
    <row r="1068" spans="22:28" x14ac:dyDescent="0.3">
      <c r="V1068" s="7" t="s">
        <v>936</v>
      </c>
      <c r="W1068" s="9">
        <v>7.7</v>
      </c>
      <c r="X1068" s="19" t="s">
        <v>1099</v>
      </c>
      <c r="Y1068" t="s">
        <v>2190</v>
      </c>
      <c r="Z1068" t="s">
        <v>11576</v>
      </c>
    </row>
    <row r="1069" spans="22:28" x14ac:dyDescent="0.3">
      <c r="V1069" s="6" t="s">
        <v>185</v>
      </c>
      <c r="W1069" s="8">
        <v>7.2</v>
      </c>
      <c r="X1069" s="18" t="s">
        <v>642</v>
      </c>
      <c r="Y1069" t="s">
        <v>6869</v>
      </c>
      <c r="Z1069" t="s">
        <v>1099</v>
      </c>
      <c r="AA1069" t="s">
        <v>10608</v>
      </c>
      <c r="AB1069" t="s">
        <v>840</v>
      </c>
    </row>
    <row r="1070" spans="22:28" x14ac:dyDescent="0.3">
      <c r="V1070" s="7" t="s">
        <v>1959</v>
      </c>
      <c r="W1070" s="9">
        <v>6.8</v>
      </c>
      <c r="X1070" s="19" t="s">
        <v>3960</v>
      </c>
      <c r="Y1070" t="s">
        <v>14451</v>
      </c>
      <c r="Z1070" t="s">
        <v>6241</v>
      </c>
    </row>
    <row r="1071" spans="22:28" x14ac:dyDescent="0.3">
      <c r="V1071" s="6" t="s">
        <v>3612</v>
      </c>
      <c r="W1071" s="8">
        <v>5.4</v>
      </c>
      <c r="X1071" s="18" t="s">
        <v>878</v>
      </c>
      <c r="Y1071" t="s">
        <v>14453</v>
      </c>
      <c r="Z1071" t="s">
        <v>2190</v>
      </c>
      <c r="AA1071" t="s">
        <v>11576</v>
      </c>
      <c r="AB1071" t="s">
        <v>6241</v>
      </c>
    </row>
    <row r="1072" spans="22:28" x14ac:dyDescent="0.3">
      <c r="V1072" s="7" t="s">
        <v>2838</v>
      </c>
      <c r="W1072" s="9">
        <v>6.3</v>
      </c>
      <c r="X1072" s="19" t="s">
        <v>1099</v>
      </c>
      <c r="Y1072" t="s">
        <v>2190</v>
      </c>
      <c r="Z1072" t="s">
        <v>11576</v>
      </c>
      <c r="AA1072" t="s">
        <v>14452</v>
      </c>
    </row>
    <row r="1073" spans="22:28" x14ac:dyDescent="0.3">
      <c r="V1073" s="6" t="s">
        <v>1974</v>
      </c>
      <c r="W1073" s="8">
        <v>7.2</v>
      </c>
      <c r="X1073" s="18" t="s">
        <v>1099</v>
      </c>
      <c r="Y1073" t="s">
        <v>10608</v>
      </c>
    </row>
    <row r="1074" spans="22:28" x14ac:dyDescent="0.3">
      <c r="V1074" s="7" t="s">
        <v>3621</v>
      </c>
      <c r="W1074" s="9">
        <v>5.6</v>
      </c>
      <c r="X1074" s="19" t="s">
        <v>1099</v>
      </c>
      <c r="Y1074" t="s">
        <v>10608</v>
      </c>
      <c r="Z1074" t="s">
        <v>11576</v>
      </c>
      <c r="AA1074" t="s">
        <v>14452</v>
      </c>
    </row>
    <row r="1075" spans="22:28" x14ac:dyDescent="0.3">
      <c r="V1075" s="6" t="s">
        <v>1232</v>
      </c>
      <c r="W1075" s="8">
        <v>6.8</v>
      </c>
      <c r="X1075" s="18" t="s">
        <v>642</v>
      </c>
      <c r="Y1075" t="s">
        <v>1099</v>
      </c>
      <c r="Z1075" t="s">
        <v>7329</v>
      </c>
    </row>
    <row r="1076" spans="22:28" x14ac:dyDescent="0.3">
      <c r="V1076" s="7" t="s">
        <v>1696</v>
      </c>
      <c r="W1076" s="9">
        <v>4.3</v>
      </c>
      <c r="X1076" s="19" t="s">
        <v>1099</v>
      </c>
      <c r="Y1076" t="s">
        <v>10608</v>
      </c>
      <c r="Z1076" t="s">
        <v>840</v>
      </c>
      <c r="AA1076" t="s">
        <v>11576</v>
      </c>
    </row>
    <row r="1077" spans="22:28" x14ac:dyDescent="0.3">
      <c r="V1077" s="6" t="s">
        <v>1446</v>
      </c>
      <c r="W1077" s="8">
        <v>6.3</v>
      </c>
      <c r="X1077" s="18" t="s">
        <v>878</v>
      </c>
      <c r="Y1077" t="s">
        <v>3960</v>
      </c>
      <c r="Z1077" t="s">
        <v>7329</v>
      </c>
      <c r="AA1077" t="s">
        <v>6241</v>
      </c>
    </row>
    <row r="1078" spans="22:28" x14ac:dyDescent="0.3">
      <c r="V1078" s="7" t="s">
        <v>1106</v>
      </c>
      <c r="W1078" s="9">
        <v>6.5</v>
      </c>
      <c r="X1078" s="19" t="s">
        <v>1099</v>
      </c>
      <c r="Y1078" t="s">
        <v>11576</v>
      </c>
    </row>
    <row r="1079" spans="22:28" x14ac:dyDescent="0.3">
      <c r="V1079" s="6" t="s">
        <v>3365</v>
      </c>
      <c r="W1079" s="8">
        <v>6.4</v>
      </c>
      <c r="X1079" s="18" t="s">
        <v>642</v>
      </c>
      <c r="Y1079" t="s">
        <v>1099</v>
      </c>
      <c r="Z1079" t="s">
        <v>2190</v>
      </c>
    </row>
    <row r="1080" spans="22:28" x14ac:dyDescent="0.3">
      <c r="V1080" s="7" t="s">
        <v>2147</v>
      </c>
      <c r="W1080" s="9">
        <v>6.3</v>
      </c>
      <c r="X1080" s="19" t="s">
        <v>878</v>
      </c>
      <c r="Y1080" t="s">
        <v>642</v>
      </c>
      <c r="Z1080" t="s">
        <v>14453</v>
      </c>
      <c r="AA1080" t="s">
        <v>6241</v>
      </c>
    </row>
    <row r="1081" spans="22:28" x14ac:dyDescent="0.3">
      <c r="V1081" s="6" t="s">
        <v>3637</v>
      </c>
      <c r="W1081" s="8">
        <v>5.9</v>
      </c>
      <c r="X1081" s="18" t="s">
        <v>2190</v>
      </c>
      <c r="Y1081" t="s">
        <v>10608</v>
      </c>
      <c r="Z1081" t="s">
        <v>840</v>
      </c>
    </row>
    <row r="1082" spans="22:28" x14ac:dyDescent="0.3">
      <c r="V1082" s="7" t="s">
        <v>1392</v>
      </c>
      <c r="W1082" s="9">
        <v>6.5</v>
      </c>
      <c r="X1082" s="19" t="s">
        <v>14453</v>
      </c>
      <c r="Y1082" t="s">
        <v>2190</v>
      </c>
      <c r="Z1082" t="s">
        <v>6241</v>
      </c>
    </row>
    <row r="1083" spans="22:28" x14ac:dyDescent="0.3">
      <c r="V1083" s="6" t="s">
        <v>227</v>
      </c>
      <c r="W1083" s="8">
        <v>6.5</v>
      </c>
      <c r="X1083" s="18" t="s">
        <v>878</v>
      </c>
      <c r="Y1083" t="s">
        <v>14453</v>
      </c>
      <c r="Z1083" t="s">
        <v>6241</v>
      </c>
    </row>
    <row r="1084" spans="22:28" x14ac:dyDescent="0.3">
      <c r="V1084" s="7" t="s">
        <v>1072</v>
      </c>
      <c r="W1084" s="9">
        <v>6.1</v>
      </c>
      <c r="X1084" s="19" t="s">
        <v>878</v>
      </c>
      <c r="Y1084" t="s">
        <v>642</v>
      </c>
      <c r="Z1084" t="s">
        <v>1099</v>
      </c>
    </row>
    <row r="1085" spans="22:28" x14ac:dyDescent="0.3">
      <c r="V1085" s="6" t="s">
        <v>185</v>
      </c>
      <c r="W1085" s="8">
        <v>5.9</v>
      </c>
      <c r="X1085" s="18" t="s">
        <v>642</v>
      </c>
      <c r="Y1085" t="s">
        <v>6869</v>
      </c>
      <c r="Z1085" t="s">
        <v>1099</v>
      </c>
      <c r="AA1085" t="s">
        <v>10608</v>
      </c>
      <c r="AB1085" t="s">
        <v>840</v>
      </c>
    </row>
    <row r="1086" spans="22:28" x14ac:dyDescent="0.3">
      <c r="V1086" s="7" t="s">
        <v>48</v>
      </c>
      <c r="W1086" s="9">
        <v>6.6</v>
      </c>
      <c r="X1086" s="19" t="s">
        <v>878</v>
      </c>
      <c r="Y1086" t="s">
        <v>642</v>
      </c>
      <c r="Z1086" t="s">
        <v>7329</v>
      </c>
    </row>
    <row r="1087" spans="22:28" x14ac:dyDescent="0.3">
      <c r="V1087" s="6" t="s">
        <v>3658</v>
      </c>
      <c r="W1087" s="8">
        <v>7.4</v>
      </c>
      <c r="X1087" s="18" t="s">
        <v>2190</v>
      </c>
      <c r="Y1087" t="s">
        <v>840</v>
      </c>
      <c r="Z1087" t="s">
        <v>10187</v>
      </c>
      <c r="AA1087" t="s">
        <v>11576</v>
      </c>
    </row>
    <row r="1088" spans="22:28" x14ac:dyDescent="0.3">
      <c r="V1088" s="7" t="s">
        <v>146</v>
      </c>
      <c r="W1088" s="9">
        <v>7.3</v>
      </c>
      <c r="X1088" s="19" t="s">
        <v>2190</v>
      </c>
      <c r="Y1088" t="s">
        <v>11576</v>
      </c>
    </row>
    <row r="1089" spans="22:28" x14ac:dyDescent="0.3">
      <c r="V1089" s="6" t="s">
        <v>315</v>
      </c>
      <c r="W1089" s="8">
        <v>6.6</v>
      </c>
      <c r="X1089" s="18" t="s">
        <v>878</v>
      </c>
      <c r="Y1089" t="s">
        <v>14453</v>
      </c>
      <c r="Z1089" t="s">
        <v>2190</v>
      </c>
      <c r="AA1089" t="s">
        <v>6241</v>
      </c>
    </row>
    <row r="1090" spans="22:28" x14ac:dyDescent="0.3">
      <c r="V1090" s="7" t="s">
        <v>155</v>
      </c>
      <c r="W1090" s="9">
        <v>5.6</v>
      </c>
      <c r="X1090" s="19" t="s">
        <v>878</v>
      </c>
      <c r="Y1090" t="s">
        <v>642</v>
      </c>
      <c r="Z1090" t="s">
        <v>7329</v>
      </c>
      <c r="AA1090" t="s">
        <v>6241</v>
      </c>
    </row>
    <row r="1091" spans="22:28" x14ac:dyDescent="0.3">
      <c r="V1091" s="6" t="s">
        <v>2281</v>
      </c>
      <c r="W1091" s="8">
        <v>5.3</v>
      </c>
      <c r="X1091" s="18" t="s">
        <v>878</v>
      </c>
      <c r="Y1091" t="s">
        <v>1099</v>
      </c>
      <c r="Z1091" t="s">
        <v>14453</v>
      </c>
      <c r="AA1091" t="s">
        <v>2190</v>
      </c>
      <c r="AB1091" t="s">
        <v>6241</v>
      </c>
    </row>
    <row r="1092" spans="22:28" x14ac:dyDescent="0.3">
      <c r="V1092" s="7" t="s">
        <v>1611</v>
      </c>
      <c r="W1092" s="9">
        <v>6</v>
      </c>
      <c r="X1092" s="19" t="s">
        <v>1099</v>
      </c>
      <c r="Y1092" t="s">
        <v>11576</v>
      </c>
      <c r="Z1092" t="s">
        <v>7329</v>
      </c>
    </row>
    <row r="1093" spans="22:28" x14ac:dyDescent="0.3">
      <c r="V1093" s="6" t="s">
        <v>3675</v>
      </c>
      <c r="W1093" s="8">
        <v>5.4</v>
      </c>
      <c r="X1093" s="18" t="s">
        <v>642</v>
      </c>
      <c r="Y1093" t="s">
        <v>1099</v>
      </c>
      <c r="Z1093" t="s">
        <v>10608</v>
      </c>
      <c r="AA1093" t="s">
        <v>840</v>
      </c>
      <c r="AB1093" t="s">
        <v>7329</v>
      </c>
    </row>
    <row r="1094" spans="22:28" x14ac:dyDescent="0.3">
      <c r="V1094" s="7" t="s">
        <v>1403</v>
      </c>
      <c r="W1094" s="9">
        <v>6.8</v>
      </c>
      <c r="X1094" s="19" t="s">
        <v>14453</v>
      </c>
      <c r="Y1094" t="s">
        <v>2190</v>
      </c>
      <c r="Z1094" t="s">
        <v>14451</v>
      </c>
      <c r="AA1094" t="s">
        <v>6241</v>
      </c>
    </row>
    <row r="1095" spans="22:28" x14ac:dyDescent="0.3">
      <c r="V1095" s="6" t="s">
        <v>3684</v>
      </c>
      <c r="W1095" s="8">
        <v>6.4</v>
      </c>
      <c r="X1095" s="18" t="s">
        <v>1099</v>
      </c>
      <c r="Y1095" t="s">
        <v>10187</v>
      </c>
    </row>
    <row r="1096" spans="22:28" x14ac:dyDescent="0.3">
      <c r="V1096" s="7" t="s">
        <v>1569</v>
      </c>
      <c r="W1096" s="9">
        <v>4.9000000000000004</v>
      </c>
      <c r="X1096" s="19" t="s">
        <v>878</v>
      </c>
      <c r="Y1096" t="s">
        <v>642</v>
      </c>
      <c r="Z1096" t="s">
        <v>1099</v>
      </c>
      <c r="AA1096" t="s">
        <v>840</v>
      </c>
    </row>
    <row r="1097" spans="22:28" x14ac:dyDescent="0.3">
      <c r="V1097" s="6" t="s">
        <v>2569</v>
      </c>
      <c r="W1097" s="8">
        <v>5.8</v>
      </c>
      <c r="X1097" s="18" t="s">
        <v>2190</v>
      </c>
      <c r="Y1097" t="s">
        <v>11576</v>
      </c>
      <c r="Z1097" t="s">
        <v>8819</v>
      </c>
    </row>
    <row r="1098" spans="22:28" x14ac:dyDescent="0.3">
      <c r="V1098" s="7" t="s">
        <v>3692</v>
      </c>
      <c r="W1098" s="9">
        <v>7.1</v>
      </c>
      <c r="X1098" s="19" t="s">
        <v>7872</v>
      </c>
      <c r="Y1098" t="s">
        <v>2190</v>
      </c>
      <c r="Z1098" t="s">
        <v>13467</v>
      </c>
    </row>
    <row r="1099" spans="22:28" x14ac:dyDescent="0.3">
      <c r="V1099" s="6" t="s">
        <v>575</v>
      </c>
      <c r="W1099" s="8">
        <v>7.2</v>
      </c>
      <c r="X1099" s="18" t="s">
        <v>14451</v>
      </c>
      <c r="Y1099" t="s">
        <v>6241</v>
      </c>
    </row>
    <row r="1100" spans="22:28" x14ac:dyDescent="0.3">
      <c r="V1100" s="7" t="s">
        <v>2213</v>
      </c>
      <c r="W1100" s="9">
        <v>6</v>
      </c>
      <c r="X1100" s="19" t="s">
        <v>878</v>
      </c>
      <c r="Y1100" t="s">
        <v>642</v>
      </c>
      <c r="Z1100" t="s">
        <v>3960</v>
      </c>
      <c r="AA1100" t="s">
        <v>7329</v>
      </c>
    </row>
    <row r="1101" spans="22:28" x14ac:dyDescent="0.3">
      <c r="V1101" s="6" t="s">
        <v>3697</v>
      </c>
      <c r="W1101" s="8">
        <v>6</v>
      </c>
      <c r="X1101" s="18" t="s">
        <v>878</v>
      </c>
      <c r="Y1101" t="s">
        <v>14453</v>
      </c>
      <c r="Z1101" t="s">
        <v>2190</v>
      </c>
      <c r="AA1101" t="s">
        <v>6241</v>
      </c>
      <c r="AB1101" t="s">
        <v>5873</v>
      </c>
    </row>
    <row r="1102" spans="22:28" x14ac:dyDescent="0.3">
      <c r="V1102" s="7" t="s">
        <v>146</v>
      </c>
      <c r="W1102" s="9">
        <v>7</v>
      </c>
      <c r="X1102" s="19" t="s">
        <v>2190</v>
      </c>
      <c r="Y1102" t="s">
        <v>11576</v>
      </c>
    </row>
    <row r="1103" spans="22:28" x14ac:dyDescent="0.3">
      <c r="V1103" s="6" t="s">
        <v>227</v>
      </c>
      <c r="W1103" s="8">
        <v>5.4</v>
      </c>
      <c r="X1103" s="18" t="s">
        <v>878</v>
      </c>
      <c r="Y1103" t="s">
        <v>14453</v>
      </c>
      <c r="Z1103" t="s">
        <v>6241</v>
      </c>
    </row>
    <row r="1104" spans="22:28" x14ac:dyDescent="0.3">
      <c r="V1104" s="7" t="s">
        <v>3707</v>
      </c>
      <c r="W1104" s="9">
        <v>6.5</v>
      </c>
      <c r="X1104" s="19" t="s">
        <v>1099</v>
      </c>
      <c r="Y1104" t="s">
        <v>14453</v>
      </c>
      <c r="Z1104" t="s">
        <v>6241</v>
      </c>
    </row>
    <row r="1105" spans="22:29" x14ac:dyDescent="0.3">
      <c r="V1105" s="6" t="s">
        <v>146</v>
      </c>
      <c r="W1105" s="8">
        <v>6.4</v>
      </c>
      <c r="X1105" s="18" t="s">
        <v>2190</v>
      </c>
      <c r="Y1105" t="s">
        <v>11576</v>
      </c>
    </row>
    <row r="1106" spans="22:29" x14ac:dyDescent="0.3">
      <c r="V1106" s="7" t="s">
        <v>37</v>
      </c>
      <c r="W1106" s="9">
        <v>4.9000000000000004</v>
      </c>
      <c r="X1106" s="19" t="s">
        <v>878</v>
      </c>
      <c r="Y1106" t="s">
        <v>6241</v>
      </c>
    </row>
    <row r="1107" spans="22:29" x14ac:dyDescent="0.3">
      <c r="V1107" s="6" t="s">
        <v>909</v>
      </c>
      <c r="W1107" s="8">
        <v>6.3</v>
      </c>
      <c r="X1107" s="18" t="s">
        <v>878</v>
      </c>
      <c r="Y1107" t="s">
        <v>642</v>
      </c>
      <c r="Z1107" t="s">
        <v>1099</v>
      </c>
      <c r="AA1107" t="s">
        <v>14453</v>
      </c>
    </row>
    <row r="1108" spans="22:29" x14ac:dyDescent="0.3">
      <c r="V1108" s="7" t="s">
        <v>3728</v>
      </c>
      <c r="W1108" s="9">
        <v>1.7</v>
      </c>
      <c r="X1108" s="19" t="s">
        <v>878</v>
      </c>
      <c r="Y1108" t="s">
        <v>6869</v>
      </c>
      <c r="Z1108" t="s">
        <v>1099</v>
      </c>
      <c r="AA1108" t="s">
        <v>10608</v>
      </c>
      <c r="AB1108" t="s">
        <v>840</v>
      </c>
    </row>
    <row r="1109" spans="22:29" x14ac:dyDescent="0.3">
      <c r="V1109" s="6" t="s">
        <v>3731</v>
      </c>
      <c r="W1109" s="8">
        <v>7.7</v>
      </c>
      <c r="X1109" s="18" t="s">
        <v>7872</v>
      </c>
      <c r="Y1109" t="s">
        <v>2190</v>
      </c>
      <c r="Z1109" t="s">
        <v>13467</v>
      </c>
      <c r="AA1109" t="s">
        <v>6241</v>
      </c>
    </row>
    <row r="1110" spans="22:29" x14ac:dyDescent="0.3">
      <c r="V1110" s="7" t="s">
        <v>3735</v>
      </c>
      <c r="W1110" s="9">
        <v>7.8</v>
      </c>
      <c r="X1110" s="19" t="s">
        <v>878</v>
      </c>
      <c r="Y1110" t="s">
        <v>642</v>
      </c>
      <c r="Z1110" t="s">
        <v>14453</v>
      </c>
      <c r="AA1110" t="s">
        <v>2190</v>
      </c>
      <c r="AB1110" t="s">
        <v>14451</v>
      </c>
      <c r="AC1110" t="s">
        <v>6241</v>
      </c>
    </row>
    <row r="1111" spans="22:29" x14ac:dyDescent="0.3">
      <c r="V1111" s="6" t="s">
        <v>942</v>
      </c>
      <c r="W1111" s="8">
        <v>5.5</v>
      </c>
      <c r="X1111" s="18" t="s">
        <v>878</v>
      </c>
      <c r="Y1111" t="s">
        <v>1099</v>
      </c>
      <c r="Z1111" t="s">
        <v>11576</v>
      </c>
    </row>
    <row r="1112" spans="22:29" x14ac:dyDescent="0.3">
      <c r="V1112" s="7" t="s">
        <v>1392</v>
      </c>
      <c r="W1112" s="9">
        <v>7.5</v>
      </c>
      <c r="X1112" s="19" t="s">
        <v>14453</v>
      </c>
      <c r="Y1112" t="s">
        <v>2190</v>
      </c>
      <c r="Z1112" t="s">
        <v>6241</v>
      </c>
    </row>
    <row r="1113" spans="22:29" x14ac:dyDescent="0.3">
      <c r="V1113" s="6" t="s">
        <v>2834</v>
      </c>
      <c r="W1113" s="8">
        <v>6.4</v>
      </c>
      <c r="X1113" s="18" t="s">
        <v>878</v>
      </c>
      <c r="Y1113" t="s">
        <v>642</v>
      </c>
      <c r="Z1113" t="s">
        <v>6241</v>
      </c>
      <c r="AA1113" t="s">
        <v>5873</v>
      </c>
    </row>
    <row r="1114" spans="22:29" x14ac:dyDescent="0.3">
      <c r="V1114" s="7" t="s">
        <v>2588</v>
      </c>
      <c r="W1114" s="9">
        <v>5.6</v>
      </c>
      <c r="X1114" s="19" t="s">
        <v>2190</v>
      </c>
      <c r="Y1114" t="s">
        <v>6241</v>
      </c>
    </row>
    <row r="1115" spans="22:29" x14ac:dyDescent="0.3">
      <c r="V1115" s="6" t="s">
        <v>3746</v>
      </c>
      <c r="W1115" s="8">
        <v>7.5</v>
      </c>
      <c r="X1115" s="18" t="s">
        <v>6869</v>
      </c>
      <c r="Y1115" t="s">
        <v>10608</v>
      </c>
      <c r="Z1115" t="s">
        <v>840</v>
      </c>
      <c r="AA1115" t="s">
        <v>10187</v>
      </c>
    </row>
    <row r="1116" spans="22:29" x14ac:dyDescent="0.3">
      <c r="V1116" s="7" t="s">
        <v>3751</v>
      </c>
      <c r="W1116" s="9">
        <v>6.8</v>
      </c>
      <c r="X1116" s="19" t="s">
        <v>642</v>
      </c>
      <c r="Y1116" t="s">
        <v>2190</v>
      </c>
      <c r="Z1116" t="s">
        <v>8819</v>
      </c>
    </row>
    <row r="1117" spans="22:29" x14ac:dyDescent="0.3">
      <c r="V1117" s="6" t="s">
        <v>178</v>
      </c>
      <c r="W1117" s="8">
        <v>6.8</v>
      </c>
      <c r="X1117" s="18" t="s">
        <v>878</v>
      </c>
      <c r="Y1117" t="s">
        <v>642</v>
      </c>
      <c r="Z1117" t="s">
        <v>840</v>
      </c>
      <c r="AA1117" t="s">
        <v>7329</v>
      </c>
      <c r="AB1117" t="s">
        <v>6241</v>
      </c>
    </row>
    <row r="1118" spans="22:29" x14ac:dyDescent="0.3">
      <c r="V1118" s="7" t="s">
        <v>2046</v>
      </c>
      <c r="W1118" s="9">
        <v>6</v>
      </c>
      <c r="X1118" s="19" t="s">
        <v>2190</v>
      </c>
      <c r="Y1118" t="s">
        <v>3960</v>
      </c>
      <c r="Z1118" t="s">
        <v>7329</v>
      </c>
      <c r="AA1118" t="s">
        <v>6241</v>
      </c>
    </row>
    <row r="1119" spans="22:29" x14ac:dyDescent="0.3">
      <c r="V1119" s="6" t="s">
        <v>2190</v>
      </c>
      <c r="W1119" s="8">
        <v>7.3</v>
      </c>
      <c r="X1119" s="18" t="s">
        <v>2190</v>
      </c>
    </row>
    <row r="1120" spans="22:29" x14ac:dyDescent="0.3">
      <c r="V1120" s="7" t="s">
        <v>1649</v>
      </c>
      <c r="W1120" s="9">
        <v>6</v>
      </c>
      <c r="X1120" s="19" t="s">
        <v>1099</v>
      </c>
      <c r="Y1120" t="s">
        <v>2190</v>
      </c>
    </row>
    <row r="1121" spans="22:28" x14ac:dyDescent="0.3">
      <c r="V1121" s="6" t="s">
        <v>315</v>
      </c>
      <c r="W1121" s="8">
        <v>7</v>
      </c>
      <c r="X1121" s="18" t="s">
        <v>878</v>
      </c>
      <c r="Y1121" t="s">
        <v>14453</v>
      </c>
      <c r="Z1121" t="s">
        <v>2190</v>
      </c>
      <c r="AA1121" t="s">
        <v>6241</v>
      </c>
    </row>
    <row r="1122" spans="22:28" x14ac:dyDescent="0.3">
      <c r="V1122" s="7" t="s">
        <v>1106</v>
      </c>
      <c r="W1122" s="9">
        <v>5.0999999999999996</v>
      </c>
      <c r="X1122" s="19" t="s">
        <v>1099</v>
      </c>
      <c r="Y1122" t="s">
        <v>11576</v>
      </c>
    </row>
    <row r="1123" spans="22:28" x14ac:dyDescent="0.3">
      <c r="V1123" s="6" t="s">
        <v>1265</v>
      </c>
      <c r="W1123" s="8">
        <v>6.8</v>
      </c>
      <c r="X1123" s="18" t="s">
        <v>2190</v>
      </c>
      <c r="Y1123" t="s">
        <v>14451</v>
      </c>
      <c r="Z1123" t="s">
        <v>6241</v>
      </c>
    </row>
    <row r="1124" spans="22:28" x14ac:dyDescent="0.3">
      <c r="V1124" s="7" t="s">
        <v>467</v>
      </c>
      <c r="W1124" s="9">
        <v>6.5</v>
      </c>
      <c r="X1124" s="19" t="s">
        <v>2190</v>
      </c>
      <c r="Y1124" t="s">
        <v>840</v>
      </c>
      <c r="Z1124" t="s">
        <v>11576</v>
      </c>
    </row>
    <row r="1125" spans="22:28" x14ac:dyDescent="0.3">
      <c r="V1125" s="6" t="s">
        <v>227</v>
      </c>
      <c r="W1125" s="8">
        <v>6.6</v>
      </c>
      <c r="X1125" s="18" t="s">
        <v>878</v>
      </c>
      <c r="Y1125" t="s">
        <v>14453</v>
      </c>
      <c r="Z1125" t="s">
        <v>6241</v>
      </c>
    </row>
    <row r="1126" spans="22:28" x14ac:dyDescent="0.3">
      <c r="V1126" s="7" t="s">
        <v>1151</v>
      </c>
      <c r="W1126" s="9">
        <v>7.2</v>
      </c>
      <c r="X1126" s="19" t="s">
        <v>878</v>
      </c>
      <c r="Y1126" t="s">
        <v>1099</v>
      </c>
      <c r="Z1126" t="s">
        <v>14453</v>
      </c>
    </row>
    <row r="1127" spans="22:28" x14ac:dyDescent="0.3">
      <c r="V1127" s="6" t="s">
        <v>936</v>
      </c>
      <c r="W1127" s="8">
        <v>7</v>
      </c>
      <c r="X1127" s="18" t="s">
        <v>1099</v>
      </c>
      <c r="Y1127" t="s">
        <v>2190</v>
      </c>
      <c r="Z1127" t="s">
        <v>11576</v>
      </c>
    </row>
    <row r="1128" spans="22:28" x14ac:dyDescent="0.3">
      <c r="V1128" s="7" t="s">
        <v>582</v>
      </c>
      <c r="W1128" s="9">
        <v>7</v>
      </c>
      <c r="X1128" s="19" t="s">
        <v>642</v>
      </c>
      <c r="Y1128" t="s">
        <v>6869</v>
      </c>
      <c r="Z1128" t="s">
        <v>1099</v>
      </c>
      <c r="AA1128" t="s">
        <v>2190</v>
      </c>
      <c r="AB1128" t="s">
        <v>10608</v>
      </c>
    </row>
    <row r="1129" spans="22:28" x14ac:dyDescent="0.3">
      <c r="V1129" s="6" t="s">
        <v>1106</v>
      </c>
      <c r="W1129" s="8">
        <v>5.9</v>
      </c>
      <c r="X1129" s="18" t="s">
        <v>1099</v>
      </c>
      <c r="Y1129" t="s">
        <v>11576</v>
      </c>
    </row>
    <row r="1130" spans="22:28" x14ac:dyDescent="0.3">
      <c r="V1130" s="7" t="s">
        <v>936</v>
      </c>
      <c r="W1130" s="9">
        <v>5.4</v>
      </c>
      <c r="X1130" s="19" t="s">
        <v>1099</v>
      </c>
      <c r="Y1130" t="s">
        <v>2190</v>
      </c>
      <c r="Z1130" t="s">
        <v>11576</v>
      </c>
    </row>
    <row r="1131" spans="22:28" x14ac:dyDescent="0.3">
      <c r="V1131" s="6" t="s">
        <v>1151</v>
      </c>
      <c r="W1131" s="8">
        <v>6.6</v>
      </c>
      <c r="X1131" s="18" t="s">
        <v>878</v>
      </c>
      <c r="Y1131" t="s">
        <v>1099</v>
      </c>
      <c r="Z1131" t="s">
        <v>14453</v>
      </c>
    </row>
    <row r="1132" spans="22:28" x14ac:dyDescent="0.3">
      <c r="V1132" s="7" t="s">
        <v>3794</v>
      </c>
      <c r="W1132" s="9">
        <v>7</v>
      </c>
      <c r="X1132" s="19" t="s">
        <v>7872</v>
      </c>
      <c r="Y1132" t="s">
        <v>2190</v>
      </c>
      <c r="Z1132" t="s">
        <v>13467</v>
      </c>
      <c r="AA1132" t="s">
        <v>11576</v>
      </c>
    </row>
    <row r="1133" spans="22:28" x14ac:dyDescent="0.3">
      <c r="V1133" s="6" t="s">
        <v>2079</v>
      </c>
      <c r="W1133" s="8">
        <v>6.5</v>
      </c>
      <c r="X1133" s="18" t="s">
        <v>878</v>
      </c>
      <c r="Y1133" t="s">
        <v>1099</v>
      </c>
      <c r="Z1133" t="s">
        <v>14452</v>
      </c>
    </row>
    <row r="1134" spans="22:28" x14ac:dyDescent="0.3">
      <c r="V1134" s="7" t="s">
        <v>1403</v>
      </c>
      <c r="W1134" s="9">
        <v>6.3</v>
      </c>
      <c r="X1134" s="19" t="s">
        <v>14453</v>
      </c>
      <c r="Y1134" t="s">
        <v>2190</v>
      </c>
      <c r="Z1134" t="s">
        <v>14451</v>
      </c>
      <c r="AA1134" t="s">
        <v>6241</v>
      </c>
    </row>
    <row r="1135" spans="22:28" x14ac:dyDescent="0.3">
      <c r="V1135" s="6" t="s">
        <v>936</v>
      </c>
      <c r="W1135" s="8">
        <v>6.5</v>
      </c>
      <c r="X1135" s="18" t="s">
        <v>1099</v>
      </c>
      <c r="Y1135" t="s">
        <v>2190</v>
      </c>
      <c r="Z1135" t="s">
        <v>11576</v>
      </c>
    </row>
    <row r="1136" spans="22:28" x14ac:dyDescent="0.3">
      <c r="V1136" s="7" t="s">
        <v>3805</v>
      </c>
      <c r="W1136" s="9">
        <v>6.5</v>
      </c>
      <c r="X1136" s="19" t="s">
        <v>2190</v>
      </c>
      <c r="Y1136" t="s">
        <v>3960</v>
      </c>
      <c r="Z1136" t="s">
        <v>14451</v>
      </c>
      <c r="AA1136" t="s">
        <v>6241</v>
      </c>
    </row>
    <row r="1137" spans="22:28" x14ac:dyDescent="0.3">
      <c r="V1137" s="6" t="s">
        <v>1099</v>
      </c>
      <c r="W1137" s="8">
        <v>5.8</v>
      </c>
      <c r="X1137" s="18" t="s">
        <v>1099</v>
      </c>
    </row>
    <row r="1138" spans="22:28" x14ac:dyDescent="0.3">
      <c r="V1138" s="7" t="s">
        <v>30</v>
      </c>
      <c r="W1138" s="9">
        <v>6.6</v>
      </c>
      <c r="X1138" s="19" t="s">
        <v>878</v>
      </c>
      <c r="Y1138" t="s">
        <v>642</v>
      </c>
      <c r="Z1138" t="s">
        <v>6241</v>
      </c>
    </row>
    <row r="1139" spans="22:28" x14ac:dyDescent="0.3">
      <c r="V1139" s="6" t="s">
        <v>1727</v>
      </c>
      <c r="W1139" s="8">
        <v>5.4</v>
      </c>
      <c r="X1139" s="18" t="s">
        <v>840</v>
      </c>
      <c r="Y1139" t="s">
        <v>3960</v>
      </c>
      <c r="Z1139" t="s">
        <v>14451</v>
      </c>
      <c r="AA1139" t="s">
        <v>6241</v>
      </c>
    </row>
    <row r="1140" spans="22:28" x14ac:dyDescent="0.3">
      <c r="V1140" s="7" t="s">
        <v>315</v>
      </c>
      <c r="W1140" s="9">
        <v>6.1</v>
      </c>
      <c r="X1140" s="19" t="s">
        <v>878</v>
      </c>
      <c r="Y1140" t="s">
        <v>14453</v>
      </c>
      <c r="Z1140" t="s">
        <v>2190</v>
      </c>
      <c r="AA1140" t="s">
        <v>6241</v>
      </c>
    </row>
    <row r="1141" spans="22:28" x14ac:dyDescent="0.3">
      <c r="V1141" s="6" t="s">
        <v>3675</v>
      </c>
      <c r="W1141" s="8">
        <v>4</v>
      </c>
      <c r="X1141" s="18" t="s">
        <v>642</v>
      </c>
      <c r="Y1141" t="s">
        <v>1099</v>
      </c>
      <c r="Z1141" t="s">
        <v>10608</v>
      </c>
      <c r="AA1141" t="s">
        <v>840</v>
      </c>
      <c r="AB1141" t="s">
        <v>7329</v>
      </c>
    </row>
    <row r="1142" spans="22:28" x14ac:dyDescent="0.3">
      <c r="V1142" s="7" t="s">
        <v>1392</v>
      </c>
      <c r="W1142" s="9">
        <v>7.6</v>
      </c>
      <c r="X1142" s="19" t="s">
        <v>14453</v>
      </c>
      <c r="Y1142" t="s">
        <v>2190</v>
      </c>
      <c r="Z1142" t="s">
        <v>6241</v>
      </c>
    </row>
    <row r="1143" spans="22:28" x14ac:dyDescent="0.3">
      <c r="V1143" s="6" t="s">
        <v>870</v>
      </c>
      <c r="W1143" s="8">
        <v>7.9</v>
      </c>
      <c r="X1143" s="18" t="s">
        <v>878</v>
      </c>
      <c r="Y1143" t="s">
        <v>642</v>
      </c>
      <c r="Z1143" t="s">
        <v>13467</v>
      </c>
    </row>
    <row r="1144" spans="22:28" x14ac:dyDescent="0.3">
      <c r="V1144" s="7" t="s">
        <v>1010</v>
      </c>
      <c r="W1144" s="9">
        <v>5.3</v>
      </c>
      <c r="X1144" s="19" t="s">
        <v>878</v>
      </c>
      <c r="Y1144" t="s">
        <v>1099</v>
      </c>
      <c r="Z1144" t="s">
        <v>14453</v>
      </c>
      <c r="AA1144" t="s">
        <v>11576</v>
      </c>
      <c r="AB1144" t="s">
        <v>6241</v>
      </c>
    </row>
    <row r="1145" spans="22:28" x14ac:dyDescent="0.3">
      <c r="V1145" s="6" t="s">
        <v>1099</v>
      </c>
      <c r="W1145" s="8">
        <v>6.6</v>
      </c>
      <c r="X1145" s="18" t="s">
        <v>1099</v>
      </c>
    </row>
    <row r="1146" spans="22:28" x14ac:dyDescent="0.3">
      <c r="V1146" s="7" t="s">
        <v>3837</v>
      </c>
      <c r="W1146" s="9">
        <v>6.3</v>
      </c>
      <c r="X1146" s="19" t="s">
        <v>878</v>
      </c>
      <c r="Y1146" t="s">
        <v>840</v>
      </c>
      <c r="Z1146" t="s">
        <v>8819</v>
      </c>
    </row>
    <row r="1147" spans="22:28" x14ac:dyDescent="0.3">
      <c r="V1147" s="6" t="s">
        <v>1151</v>
      </c>
      <c r="W1147" s="8">
        <v>7.2</v>
      </c>
      <c r="X1147" s="18" t="s">
        <v>878</v>
      </c>
      <c r="Y1147" t="s">
        <v>1099</v>
      </c>
      <c r="Z1147" t="s">
        <v>14453</v>
      </c>
    </row>
    <row r="1148" spans="22:28" x14ac:dyDescent="0.3">
      <c r="V1148" s="7" t="s">
        <v>3846</v>
      </c>
      <c r="W1148" s="9">
        <v>7</v>
      </c>
      <c r="X1148" s="19" t="s">
        <v>2190</v>
      </c>
      <c r="Y1148" t="s">
        <v>7159</v>
      </c>
    </row>
    <row r="1149" spans="22:28" x14ac:dyDescent="0.3">
      <c r="V1149" s="6" t="s">
        <v>320</v>
      </c>
      <c r="W1149" s="8">
        <v>4.9000000000000004</v>
      </c>
      <c r="X1149" s="18" t="s">
        <v>642</v>
      </c>
      <c r="Y1149" t="s">
        <v>6869</v>
      </c>
      <c r="Z1149" t="s">
        <v>1099</v>
      </c>
      <c r="AA1149" t="s">
        <v>10608</v>
      </c>
    </row>
    <row r="1150" spans="22:28" x14ac:dyDescent="0.3">
      <c r="V1150" s="7" t="s">
        <v>54</v>
      </c>
      <c r="W1150" s="9">
        <v>6.9</v>
      </c>
      <c r="X1150" s="19" t="s">
        <v>878</v>
      </c>
      <c r="Y1150" t="s">
        <v>642</v>
      </c>
      <c r="Z1150" t="s">
        <v>11576</v>
      </c>
    </row>
    <row r="1151" spans="22:28" x14ac:dyDescent="0.3">
      <c r="V1151" s="6" t="s">
        <v>836</v>
      </c>
      <c r="W1151" s="8">
        <v>5.2</v>
      </c>
      <c r="X1151" s="18" t="s">
        <v>878</v>
      </c>
      <c r="Y1151" t="s">
        <v>1099</v>
      </c>
      <c r="Z1151" t="s">
        <v>840</v>
      </c>
    </row>
    <row r="1152" spans="22:28" x14ac:dyDescent="0.3">
      <c r="V1152" s="7" t="s">
        <v>1265</v>
      </c>
      <c r="W1152" s="9">
        <v>8.1</v>
      </c>
      <c r="X1152" s="19" t="s">
        <v>2190</v>
      </c>
      <c r="Y1152" t="s">
        <v>14451</v>
      </c>
      <c r="Z1152" t="s">
        <v>6241</v>
      </c>
    </row>
    <row r="1153" spans="22:28" x14ac:dyDescent="0.3">
      <c r="V1153" s="6" t="s">
        <v>227</v>
      </c>
      <c r="W1153" s="8">
        <v>6.6</v>
      </c>
      <c r="X1153" s="18" t="s">
        <v>878</v>
      </c>
      <c r="Y1153" t="s">
        <v>14453</v>
      </c>
      <c r="Z1153" t="s">
        <v>6241</v>
      </c>
    </row>
    <row r="1154" spans="22:28" x14ac:dyDescent="0.3">
      <c r="V1154" s="7" t="s">
        <v>1099</v>
      </c>
      <c r="W1154" s="9">
        <v>6.2</v>
      </c>
      <c r="X1154" s="19" t="s">
        <v>1099</v>
      </c>
    </row>
    <row r="1155" spans="22:28" x14ac:dyDescent="0.3">
      <c r="V1155" s="6" t="s">
        <v>3869</v>
      </c>
      <c r="W1155" s="8">
        <v>7.2</v>
      </c>
      <c r="X1155" s="18" t="s">
        <v>878</v>
      </c>
      <c r="Y1155" t="s">
        <v>2190</v>
      </c>
      <c r="Z1155" t="s">
        <v>10608</v>
      </c>
      <c r="AA1155" t="s">
        <v>14452</v>
      </c>
    </row>
    <row r="1156" spans="22:28" x14ac:dyDescent="0.3">
      <c r="V1156" s="7" t="s">
        <v>1272</v>
      </c>
      <c r="W1156" s="9">
        <v>7.3</v>
      </c>
      <c r="X1156" s="19" t="s">
        <v>14453</v>
      </c>
      <c r="Y1156" t="s">
        <v>2190</v>
      </c>
    </row>
    <row r="1157" spans="22:28" x14ac:dyDescent="0.3">
      <c r="V1157" s="6" t="s">
        <v>936</v>
      </c>
      <c r="W1157" s="8">
        <v>6.7</v>
      </c>
      <c r="X1157" s="18" t="s">
        <v>1099</v>
      </c>
      <c r="Y1157" t="s">
        <v>2190</v>
      </c>
      <c r="Z1157" t="s">
        <v>11576</v>
      </c>
    </row>
    <row r="1158" spans="22:28" x14ac:dyDescent="0.3">
      <c r="V1158" s="7" t="s">
        <v>1451</v>
      </c>
      <c r="W1158" s="9">
        <v>6.4</v>
      </c>
      <c r="X1158" s="19" t="s">
        <v>14453</v>
      </c>
      <c r="Y1158" t="s">
        <v>14451</v>
      </c>
      <c r="Z1158" t="s">
        <v>6241</v>
      </c>
    </row>
    <row r="1159" spans="22:28" x14ac:dyDescent="0.3">
      <c r="V1159" s="6" t="s">
        <v>1232</v>
      </c>
      <c r="W1159" s="8">
        <v>7.8</v>
      </c>
      <c r="X1159" s="18" t="s">
        <v>642</v>
      </c>
      <c r="Y1159" t="s">
        <v>1099</v>
      </c>
      <c r="Z1159" t="s">
        <v>7329</v>
      </c>
    </row>
    <row r="1160" spans="22:28" x14ac:dyDescent="0.3">
      <c r="V1160" s="7" t="s">
        <v>1823</v>
      </c>
      <c r="W1160" s="9">
        <v>6.4</v>
      </c>
      <c r="X1160" s="19" t="s">
        <v>878</v>
      </c>
      <c r="Y1160" t="s">
        <v>7329</v>
      </c>
      <c r="Z1160" t="s">
        <v>6241</v>
      </c>
    </row>
    <row r="1161" spans="22:28" x14ac:dyDescent="0.3">
      <c r="V1161" s="6" t="s">
        <v>146</v>
      </c>
      <c r="W1161" s="8">
        <v>4.0999999999999996</v>
      </c>
      <c r="X1161" s="18" t="s">
        <v>2190</v>
      </c>
      <c r="Y1161" t="s">
        <v>11576</v>
      </c>
    </row>
    <row r="1162" spans="22:28" x14ac:dyDescent="0.3">
      <c r="V1162" s="7" t="s">
        <v>1963</v>
      </c>
      <c r="W1162" s="9">
        <v>4.0999999999999996</v>
      </c>
      <c r="X1162" s="19" t="s">
        <v>878</v>
      </c>
      <c r="Y1162" t="s">
        <v>642</v>
      </c>
      <c r="Z1162" t="s">
        <v>1099</v>
      </c>
      <c r="AA1162" t="s">
        <v>10608</v>
      </c>
      <c r="AB1162" t="s">
        <v>7329</v>
      </c>
    </row>
    <row r="1163" spans="22:28" x14ac:dyDescent="0.3">
      <c r="V1163" s="6" t="s">
        <v>1392</v>
      </c>
      <c r="W1163" s="8">
        <v>7.4</v>
      </c>
      <c r="X1163" s="18" t="s">
        <v>14453</v>
      </c>
      <c r="Y1163" t="s">
        <v>2190</v>
      </c>
      <c r="Z1163" t="s">
        <v>6241</v>
      </c>
    </row>
    <row r="1164" spans="22:28" x14ac:dyDescent="0.3">
      <c r="V1164" s="7" t="s">
        <v>1974</v>
      </c>
      <c r="W1164" s="9">
        <v>5.8</v>
      </c>
      <c r="X1164" s="19" t="s">
        <v>1099</v>
      </c>
      <c r="Y1164" t="s">
        <v>10608</v>
      </c>
    </row>
    <row r="1165" spans="22:28" x14ac:dyDescent="0.3">
      <c r="V1165" s="6" t="s">
        <v>3889</v>
      </c>
      <c r="W1165" s="8">
        <v>7.6</v>
      </c>
      <c r="X1165" s="18" t="s">
        <v>878</v>
      </c>
      <c r="Y1165" t="s">
        <v>7872</v>
      </c>
      <c r="Z1165" t="s">
        <v>2190</v>
      </c>
      <c r="AA1165" t="s">
        <v>6241</v>
      </c>
      <c r="AB1165" t="s">
        <v>5873</v>
      </c>
    </row>
    <row r="1166" spans="22:28" x14ac:dyDescent="0.3">
      <c r="V1166" s="7" t="s">
        <v>3894</v>
      </c>
      <c r="W1166" s="9">
        <v>7.2</v>
      </c>
      <c r="X1166" s="19" t="s">
        <v>1099</v>
      </c>
      <c r="Y1166" t="s">
        <v>2190</v>
      </c>
      <c r="Z1166" t="s">
        <v>14452</v>
      </c>
    </row>
    <row r="1167" spans="22:28" x14ac:dyDescent="0.3">
      <c r="V1167" s="6" t="s">
        <v>1959</v>
      </c>
      <c r="W1167" s="8">
        <v>7.8</v>
      </c>
      <c r="X1167" s="18" t="s">
        <v>3960</v>
      </c>
      <c r="Y1167" t="s">
        <v>14451</v>
      </c>
      <c r="Z1167" t="s">
        <v>6241</v>
      </c>
    </row>
    <row r="1168" spans="22:28" x14ac:dyDescent="0.3">
      <c r="V1168" s="7" t="s">
        <v>1017</v>
      </c>
      <c r="W1168" s="9">
        <v>7.7</v>
      </c>
      <c r="X1168" s="19" t="s">
        <v>7872</v>
      </c>
      <c r="Y1168" t="s">
        <v>2190</v>
      </c>
    </row>
    <row r="1169" spans="22:28" x14ac:dyDescent="0.3">
      <c r="V1169" s="6" t="s">
        <v>936</v>
      </c>
      <c r="W1169" s="8">
        <v>6.4</v>
      </c>
      <c r="X1169" s="18" t="s">
        <v>1099</v>
      </c>
      <c r="Y1169" t="s">
        <v>2190</v>
      </c>
      <c r="Z1169" t="s">
        <v>11576</v>
      </c>
    </row>
    <row r="1170" spans="22:28" x14ac:dyDescent="0.3">
      <c r="V1170" s="7" t="s">
        <v>1099</v>
      </c>
      <c r="W1170" s="9">
        <v>5.0999999999999996</v>
      </c>
      <c r="X1170" s="19" t="s">
        <v>1099</v>
      </c>
    </row>
    <row r="1171" spans="22:28" x14ac:dyDescent="0.3">
      <c r="V1171" s="6" t="s">
        <v>3197</v>
      </c>
      <c r="W1171" s="8">
        <v>5.5</v>
      </c>
      <c r="X1171" s="18" t="s">
        <v>3960</v>
      </c>
      <c r="Y1171" t="s">
        <v>14451</v>
      </c>
    </row>
    <row r="1172" spans="22:28" x14ac:dyDescent="0.3">
      <c r="V1172" s="7" t="s">
        <v>3913</v>
      </c>
      <c r="W1172" s="9">
        <v>7.4</v>
      </c>
      <c r="X1172" s="19" t="s">
        <v>642</v>
      </c>
      <c r="Y1172" t="s">
        <v>1099</v>
      </c>
      <c r="Z1172" t="s">
        <v>7329</v>
      </c>
      <c r="AA1172" t="s">
        <v>8819</v>
      </c>
    </row>
    <row r="1173" spans="22:28" x14ac:dyDescent="0.3">
      <c r="V1173" s="6" t="s">
        <v>678</v>
      </c>
      <c r="W1173" s="8">
        <v>6</v>
      </c>
      <c r="X1173" s="18" t="s">
        <v>1099</v>
      </c>
      <c r="Y1173" t="s">
        <v>14453</v>
      </c>
    </row>
    <row r="1174" spans="22:28" x14ac:dyDescent="0.3">
      <c r="V1174" s="7" t="s">
        <v>3917</v>
      </c>
      <c r="W1174" s="9">
        <v>7.5</v>
      </c>
      <c r="X1174" s="19" t="s">
        <v>840</v>
      </c>
      <c r="Y1174" t="s">
        <v>3960</v>
      </c>
      <c r="Z1174" t="s">
        <v>11576</v>
      </c>
    </row>
    <row r="1175" spans="22:28" x14ac:dyDescent="0.3">
      <c r="V1175" s="6" t="s">
        <v>3919</v>
      </c>
      <c r="W1175" s="8">
        <v>7</v>
      </c>
      <c r="X1175" s="18" t="s">
        <v>7872</v>
      </c>
      <c r="Y1175" t="s">
        <v>2190</v>
      </c>
      <c r="Z1175" t="s">
        <v>11576</v>
      </c>
    </row>
    <row r="1176" spans="22:28" x14ac:dyDescent="0.3">
      <c r="V1176" s="7" t="s">
        <v>1076</v>
      </c>
      <c r="W1176" s="9">
        <v>7.5</v>
      </c>
      <c r="X1176" s="19" t="s">
        <v>7872</v>
      </c>
      <c r="Y1176" t="s">
        <v>2190</v>
      </c>
      <c r="Z1176" t="s">
        <v>14452</v>
      </c>
    </row>
    <row r="1177" spans="22:28" x14ac:dyDescent="0.3">
      <c r="V1177" s="6" t="s">
        <v>1392</v>
      </c>
      <c r="W1177" s="8">
        <v>7.3</v>
      </c>
      <c r="X1177" s="18" t="s">
        <v>14453</v>
      </c>
      <c r="Y1177" t="s">
        <v>2190</v>
      </c>
      <c r="Z1177" t="s">
        <v>6241</v>
      </c>
    </row>
    <row r="1178" spans="22:28" x14ac:dyDescent="0.3">
      <c r="V1178" s="7" t="s">
        <v>1099</v>
      </c>
      <c r="W1178" s="9">
        <v>5.7</v>
      </c>
      <c r="X1178" s="19" t="s">
        <v>1099</v>
      </c>
    </row>
    <row r="1179" spans="22:28" x14ac:dyDescent="0.3">
      <c r="V1179" s="6" t="s">
        <v>2108</v>
      </c>
      <c r="W1179" s="8">
        <v>7.3</v>
      </c>
      <c r="X1179" s="18" t="s">
        <v>642</v>
      </c>
      <c r="Y1179" t="s">
        <v>2190</v>
      </c>
      <c r="Z1179" t="s">
        <v>10608</v>
      </c>
    </row>
    <row r="1180" spans="22:28" x14ac:dyDescent="0.3">
      <c r="V1180" s="7" t="s">
        <v>1649</v>
      </c>
      <c r="W1180" s="9">
        <v>7.2</v>
      </c>
      <c r="X1180" s="19" t="s">
        <v>1099</v>
      </c>
      <c r="Y1180" t="s">
        <v>2190</v>
      </c>
    </row>
    <row r="1181" spans="22:28" x14ac:dyDescent="0.3">
      <c r="V1181" s="6" t="s">
        <v>1399</v>
      </c>
      <c r="W1181" s="8">
        <v>5.9</v>
      </c>
      <c r="X1181" s="18" t="s">
        <v>878</v>
      </c>
      <c r="Y1181" t="s">
        <v>1099</v>
      </c>
    </row>
    <row r="1182" spans="22:28" x14ac:dyDescent="0.3">
      <c r="V1182" s="7" t="s">
        <v>3930</v>
      </c>
      <c r="W1182" s="9">
        <v>7.8</v>
      </c>
      <c r="X1182" s="19" t="s">
        <v>878</v>
      </c>
      <c r="Y1182" t="s">
        <v>642</v>
      </c>
      <c r="Z1182" t="s">
        <v>2190</v>
      </c>
      <c r="AA1182" t="s">
        <v>11576</v>
      </c>
      <c r="AB1182" t="s">
        <v>5873</v>
      </c>
    </row>
    <row r="1183" spans="22:28" x14ac:dyDescent="0.3">
      <c r="V1183" s="6" t="s">
        <v>2721</v>
      </c>
      <c r="W1183" s="8">
        <v>7.7</v>
      </c>
      <c r="X1183" s="18" t="s">
        <v>7872</v>
      </c>
      <c r="Y1183" t="s">
        <v>2190</v>
      </c>
      <c r="Z1183" t="s">
        <v>7159</v>
      </c>
    </row>
    <row r="1184" spans="22:28" x14ac:dyDescent="0.3">
      <c r="V1184" s="7" t="s">
        <v>1007</v>
      </c>
      <c r="W1184" s="9">
        <v>8.1</v>
      </c>
      <c r="X1184" s="19" t="s">
        <v>14453</v>
      </c>
      <c r="Y1184" t="s">
        <v>6241</v>
      </c>
    </row>
    <row r="1185" spans="22:28" x14ac:dyDescent="0.3">
      <c r="V1185" s="6" t="s">
        <v>1403</v>
      </c>
      <c r="W1185" s="8">
        <v>6.6</v>
      </c>
      <c r="X1185" s="18" t="s">
        <v>14453</v>
      </c>
      <c r="Y1185" t="s">
        <v>2190</v>
      </c>
      <c r="Z1185" t="s">
        <v>14451</v>
      </c>
      <c r="AA1185" t="s">
        <v>6241</v>
      </c>
    </row>
    <row r="1186" spans="22:28" x14ac:dyDescent="0.3">
      <c r="V1186" s="7" t="s">
        <v>1106</v>
      </c>
      <c r="W1186" s="9">
        <v>7.1</v>
      </c>
      <c r="X1186" s="19" t="s">
        <v>1099</v>
      </c>
      <c r="Y1186" t="s">
        <v>11576</v>
      </c>
    </row>
    <row r="1187" spans="22:28" x14ac:dyDescent="0.3">
      <c r="V1187" s="6" t="s">
        <v>1626</v>
      </c>
      <c r="W1187" s="8">
        <v>5.9</v>
      </c>
      <c r="X1187" s="18" t="s">
        <v>1099</v>
      </c>
      <c r="Y1187" t="s">
        <v>2190</v>
      </c>
      <c r="Z1187" t="s">
        <v>840</v>
      </c>
      <c r="AA1187" t="s">
        <v>11576</v>
      </c>
    </row>
    <row r="1188" spans="22:28" x14ac:dyDescent="0.3">
      <c r="V1188" s="7" t="s">
        <v>1827</v>
      </c>
      <c r="W1188" s="9">
        <v>8</v>
      </c>
      <c r="X1188" s="19" t="s">
        <v>2190</v>
      </c>
      <c r="Y1188" t="s">
        <v>13467</v>
      </c>
      <c r="Z1188" t="s">
        <v>6241</v>
      </c>
    </row>
    <row r="1189" spans="22:28" x14ac:dyDescent="0.3">
      <c r="V1189" s="6" t="s">
        <v>678</v>
      </c>
      <c r="W1189" s="8">
        <v>4.5999999999999996</v>
      </c>
      <c r="X1189" s="18" t="s">
        <v>1099</v>
      </c>
      <c r="Y1189" t="s">
        <v>14453</v>
      </c>
    </row>
    <row r="1190" spans="22:28" x14ac:dyDescent="0.3">
      <c r="V1190" s="7" t="s">
        <v>3950</v>
      </c>
      <c r="W1190" s="9">
        <v>6.1</v>
      </c>
      <c r="X1190" s="19" t="s">
        <v>642</v>
      </c>
      <c r="Y1190" t="s">
        <v>1099</v>
      </c>
      <c r="Z1190" t="s">
        <v>14453</v>
      </c>
      <c r="AA1190" t="s">
        <v>11576</v>
      </c>
    </row>
    <row r="1191" spans="22:28" x14ac:dyDescent="0.3">
      <c r="V1191" s="6" t="s">
        <v>3952</v>
      </c>
      <c r="W1191" s="8">
        <v>6.4</v>
      </c>
      <c r="X1191" s="18" t="s">
        <v>1099</v>
      </c>
      <c r="Y1191" t="s">
        <v>2190</v>
      </c>
      <c r="Z1191" t="s">
        <v>10608</v>
      </c>
      <c r="AA1191" t="s">
        <v>840</v>
      </c>
      <c r="AB1191" t="s">
        <v>11576</v>
      </c>
    </row>
    <row r="1192" spans="22:28" x14ac:dyDescent="0.3">
      <c r="V1192" s="7" t="s">
        <v>1106</v>
      </c>
      <c r="W1192" s="9">
        <v>6</v>
      </c>
      <c r="X1192" s="19" t="s">
        <v>1099</v>
      </c>
      <c r="Y1192" t="s">
        <v>11576</v>
      </c>
    </row>
    <row r="1193" spans="22:28" x14ac:dyDescent="0.3">
      <c r="V1193" s="6" t="s">
        <v>3960</v>
      </c>
      <c r="W1193" s="8">
        <v>5.2</v>
      </c>
      <c r="X1193" s="18" t="s">
        <v>3960</v>
      </c>
    </row>
    <row r="1194" spans="22:28" x14ac:dyDescent="0.3">
      <c r="V1194" s="7" t="s">
        <v>1827</v>
      </c>
      <c r="W1194" s="9">
        <v>7.6</v>
      </c>
      <c r="X1194" s="19" t="s">
        <v>2190</v>
      </c>
      <c r="Y1194" t="s">
        <v>13467</v>
      </c>
      <c r="Z1194" t="s">
        <v>6241</v>
      </c>
    </row>
    <row r="1195" spans="22:28" x14ac:dyDescent="0.3">
      <c r="V1195" s="6" t="s">
        <v>1255</v>
      </c>
      <c r="W1195" s="8">
        <v>6.4</v>
      </c>
      <c r="X1195" s="18" t="s">
        <v>878</v>
      </c>
      <c r="Y1195" t="s">
        <v>2190</v>
      </c>
      <c r="Z1195" t="s">
        <v>6241</v>
      </c>
      <c r="AA1195" t="s">
        <v>5873</v>
      </c>
    </row>
    <row r="1196" spans="22:28" x14ac:dyDescent="0.3">
      <c r="V1196" s="7" t="s">
        <v>3970</v>
      </c>
      <c r="W1196" s="9">
        <v>6.4</v>
      </c>
      <c r="X1196" s="19" t="s">
        <v>1099</v>
      </c>
      <c r="Y1196" t="s">
        <v>7159</v>
      </c>
    </row>
    <row r="1197" spans="22:28" x14ac:dyDescent="0.3">
      <c r="V1197" s="6" t="s">
        <v>936</v>
      </c>
      <c r="W1197" s="8">
        <v>6.1</v>
      </c>
      <c r="X1197" s="18" t="s">
        <v>1099</v>
      </c>
      <c r="Y1197" t="s">
        <v>2190</v>
      </c>
      <c r="Z1197" t="s">
        <v>11576</v>
      </c>
    </row>
    <row r="1198" spans="22:28" x14ac:dyDescent="0.3">
      <c r="V1198" s="7" t="s">
        <v>1963</v>
      </c>
      <c r="W1198" s="9">
        <v>6.1</v>
      </c>
      <c r="X1198" s="19" t="s">
        <v>878</v>
      </c>
      <c r="Y1198" t="s">
        <v>642</v>
      </c>
      <c r="Z1198" t="s">
        <v>1099</v>
      </c>
      <c r="AA1198" t="s">
        <v>10608</v>
      </c>
      <c r="AB1198" t="s">
        <v>7329</v>
      </c>
    </row>
    <row r="1199" spans="22:28" x14ac:dyDescent="0.3">
      <c r="V1199" s="6" t="s">
        <v>3587</v>
      </c>
      <c r="W1199" s="8">
        <v>5.2</v>
      </c>
      <c r="X1199" s="18" t="s">
        <v>878</v>
      </c>
      <c r="Y1199" t="s">
        <v>3960</v>
      </c>
    </row>
    <row r="1200" spans="22:28" x14ac:dyDescent="0.3">
      <c r="V1200" s="7" t="s">
        <v>3980</v>
      </c>
      <c r="W1200" s="9">
        <v>7.7</v>
      </c>
      <c r="X1200" s="19" t="s">
        <v>878</v>
      </c>
      <c r="Y1200" t="s">
        <v>642</v>
      </c>
      <c r="Z1200" t="s">
        <v>2190</v>
      </c>
      <c r="AA1200" t="s">
        <v>11576</v>
      </c>
      <c r="AB1200" t="s">
        <v>6241</v>
      </c>
    </row>
    <row r="1201" spans="22:28" x14ac:dyDescent="0.3">
      <c r="V1201" s="6" t="s">
        <v>1392</v>
      </c>
      <c r="W1201" s="8">
        <v>7.3</v>
      </c>
      <c r="X1201" s="18" t="s">
        <v>14453</v>
      </c>
      <c r="Y1201" t="s">
        <v>2190</v>
      </c>
      <c r="Z1201" t="s">
        <v>6241</v>
      </c>
    </row>
    <row r="1202" spans="22:28" x14ac:dyDescent="0.3">
      <c r="V1202" s="7" t="s">
        <v>772</v>
      </c>
      <c r="W1202" s="9">
        <v>6.9</v>
      </c>
      <c r="X1202" s="19" t="s">
        <v>878</v>
      </c>
      <c r="Y1202" t="s">
        <v>14451</v>
      </c>
      <c r="Z1202" t="s">
        <v>6241</v>
      </c>
    </row>
    <row r="1203" spans="22:28" x14ac:dyDescent="0.3">
      <c r="V1203" s="6" t="s">
        <v>1442</v>
      </c>
      <c r="W1203" s="8">
        <v>8.5</v>
      </c>
      <c r="X1203" s="18" t="s">
        <v>2190</v>
      </c>
      <c r="Y1203" t="s">
        <v>14451</v>
      </c>
      <c r="Z1203" t="s">
        <v>7329</v>
      </c>
      <c r="AA1203" t="s">
        <v>6241</v>
      </c>
    </row>
    <row r="1204" spans="22:28" x14ac:dyDescent="0.3">
      <c r="V1204" s="7" t="s">
        <v>678</v>
      </c>
      <c r="W1204" s="9">
        <v>6.3</v>
      </c>
      <c r="X1204" s="19" t="s">
        <v>1099</v>
      </c>
      <c r="Y1204" t="s">
        <v>14453</v>
      </c>
    </row>
    <row r="1205" spans="22:28" x14ac:dyDescent="0.3">
      <c r="V1205" s="6" t="s">
        <v>423</v>
      </c>
      <c r="W1205" s="8">
        <v>5.9</v>
      </c>
      <c r="X1205" s="18" t="s">
        <v>642</v>
      </c>
      <c r="Y1205" t="s">
        <v>6869</v>
      </c>
      <c r="Z1205" t="s">
        <v>1099</v>
      </c>
      <c r="AA1205" t="s">
        <v>10608</v>
      </c>
      <c r="AB1205" t="s">
        <v>7329</v>
      </c>
    </row>
    <row r="1206" spans="22:28" x14ac:dyDescent="0.3">
      <c r="V1206" s="7" t="s">
        <v>484</v>
      </c>
      <c r="W1206" s="9">
        <v>7.8</v>
      </c>
      <c r="X1206" s="19" t="s">
        <v>878</v>
      </c>
      <c r="Y1206" t="s">
        <v>642</v>
      </c>
      <c r="Z1206" t="s">
        <v>2190</v>
      </c>
      <c r="AA1206" t="s">
        <v>6241</v>
      </c>
    </row>
    <row r="1207" spans="22:28" x14ac:dyDescent="0.3">
      <c r="V1207" s="6" t="s">
        <v>30</v>
      </c>
      <c r="W1207" s="8">
        <v>6.7</v>
      </c>
      <c r="X1207" s="18" t="s">
        <v>878</v>
      </c>
      <c r="Y1207" t="s">
        <v>642</v>
      </c>
      <c r="Z1207" t="s">
        <v>6241</v>
      </c>
    </row>
    <row r="1208" spans="22:28" x14ac:dyDescent="0.3">
      <c r="V1208" s="7" t="s">
        <v>155</v>
      </c>
      <c r="W1208" s="9">
        <v>6.4</v>
      </c>
      <c r="X1208" s="19" t="s">
        <v>878</v>
      </c>
      <c r="Y1208" t="s">
        <v>642</v>
      </c>
      <c r="Z1208" t="s">
        <v>7329</v>
      </c>
      <c r="AA1208" t="s">
        <v>6241</v>
      </c>
    </row>
    <row r="1209" spans="22:28" x14ac:dyDescent="0.3">
      <c r="V1209" s="6" t="s">
        <v>2701</v>
      </c>
      <c r="W1209" s="8">
        <v>5.9</v>
      </c>
      <c r="X1209" s="18" t="s">
        <v>1099</v>
      </c>
      <c r="Y1209" t="s">
        <v>14453</v>
      </c>
      <c r="Z1209" t="s">
        <v>11576</v>
      </c>
    </row>
    <row r="1210" spans="22:28" x14ac:dyDescent="0.3">
      <c r="V1210" s="7" t="s">
        <v>575</v>
      </c>
      <c r="W1210" s="9">
        <v>6.6</v>
      </c>
      <c r="X1210" s="19" t="s">
        <v>14451</v>
      </c>
      <c r="Y1210" t="s">
        <v>6241</v>
      </c>
    </row>
    <row r="1211" spans="22:28" x14ac:dyDescent="0.3">
      <c r="V1211" s="6" t="s">
        <v>467</v>
      </c>
      <c r="W1211" s="8">
        <v>6.8</v>
      </c>
      <c r="X1211" s="18" t="s">
        <v>2190</v>
      </c>
      <c r="Y1211" t="s">
        <v>840</v>
      </c>
      <c r="Z1211" t="s">
        <v>11576</v>
      </c>
    </row>
    <row r="1212" spans="22:28" x14ac:dyDescent="0.3">
      <c r="V1212" s="7" t="s">
        <v>1959</v>
      </c>
      <c r="W1212" s="9">
        <v>6.5</v>
      </c>
      <c r="X1212" s="19" t="s">
        <v>3960</v>
      </c>
      <c r="Y1212" t="s">
        <v>14451</v>
      </c>
      <c r="Z1212" t="s">
        <v>6241</v>
      </c>
    </row>
    <row r="1213" spans="22:28" x14ac:dyDescent="0.3">
      <c r="V1213" s="6" t="s">
        <v>3024</v>
      </c>
      <c r="W1213" s="8">
        <v>6.6</v>
      </c>
      <c r="X1213" s="18" t="s">
        <v>1099</v>
      </c>
      <c r="Y1213" t="s">
        <v>2190</v>
      </c>
      <c r="Z1213" t="s">
        <v>10608</v>
      </c>
      <c r="AA1213" t="s">
        <v>840</v>
      </c>
    </row>
    <row r="1214" spans="22:28" x14ac:dyDescent="0.3">
      <c r="V1214" s="7" t="s">
        <v>1106</v>
      </c>
      <c r="W1214" s="9">
        <v>5.8</v>
      </c>
      <c r="X1214" s="19" t="s">
        <v>1099</v>
      </c>
      <c r="Y1214" t="s">
        <v>11576</v>
      </c>
    </row>
    <row r="1215" spans="22:28" x14ac:dyDescent="0.3">
      <c r="V1215" s="6" t="s">
        <v>4020</v>
      </c>
      <c r="W1215" s="8">
        <v>6.9</v>
      </c>
      <c r="X1215" s="18" t="s">
        <v>7872</v>
      </c>
      <c r="Y1215" t="s">
        <v>2190</v>
      </c>
      <c r="Z1215" t="s">
        <v>7159</v>
      </c>
      <c r="AA1215" t="s">
        <v>10187</v>
      </c>
    </row>
    <row r="1216" spans="22:28" x14ac:dyDescent="0.3">
      <c r="V1216" s="7" t="s">
        <v>1392</v>
      </c>
      <c r="W1216" s="9">
        <v>7.1</v>
      </c>
      <c r="X1216" s="19" t="s">
        <v>14453</v>
      </c>
      <c r="Y1216" t="s">
        <v>2190</v>
      </c>
      <c r="Z1216" t="s">
        <v>6241</v>
      </c>
    </row>
    <row r="1217" spans="22:27" x14ac:dyDescent="0.3">
      <c r="V1217" s="6" t="s">
        <v>1959</v>
      </c>
      <c r="W1217" s="8">
        <v>5.8</v>
      </c>
      <c r="X1217" s="18" t="s">
        <v>3960</v>
      </c>
      <c r="Y1217" t="s">
        <v>14451</v>
      </c>
      <c r="Z1217" t="s">
        <v>6241</v>
      </c>
    </row>
    <row r="1218" spans="22:27" x14ac:dyDescent="0.3">
      <c r="V1218" s="7" t="s">
        <v>4026</v>
      </c>
      <c r="W1218" s="9">
        <v>7.2</v>
      </c>
      <c r="X1218" s="19" t="s">
        <v>2190</v>
      </c>
      <c r="Y1218" t="s">
        <v>13467</v>
      </c>
    </row>
    <row r="1219" spans="22:27" x14ac:dyDescent="0.3">
      <c r="V1219" s="6" t="s">
        <v>1510</v>
      </c>
      <c r="W1219" s="8">
        <v>6</v>
      </c>
      <c r="X1219" s="18" t="s">
        <v>642</v>
      </c>
      <c r="Y1219" t="s">
        <v>2190</v>
      </c>
      <c r="Z1219" t="s">
        <v>11576</v>
      </c>
    </row>
    <row r="1220" spans="22:27" x14ac:dyDescent="0.3">
      <c r="V1220" s="7" t="s">
        <v>1446</v>
      </c>
      <c r="W1220" s="9">
        <v>4.7</v>
      </c>
      <c r="X1220" s="19" t="s">
        <v>878</v>
      </c>
      <c r="Y1220" t="s">
        <v>3960</v>
      </c>
      <c r="Z1220" t="s">
        <v>7329</v>
      </c>
      <c r="AA1220" t="s">
        <v>6241</v>
      </c>
    </row>
    <row r="1221" spans="22:27" x14ac:dyDescent="0.3">
      <c r="V1221" s="6" t="s">
        <v>1974</v>
      </c>
      <c r="W1221" s="8">
        <v>5.2</v>
      </c>
      <c r="X1221" s="18" t="s">
        <v>1099</v>
      </c>
      <c r="Y1221" t="s">
        <v>10608</v>
      </c>
    </row>
    <row r="1222" spans="22:27" x14ac:dyDescent="0.3">
      <c r="V1222" s="7" t="s">
        <v>146</v>
      </c>
      <c r="W1222" s="9">
        <v>5.5</v>
      </c>
      <c r="X1222" s="19" t="s">
        <v>2190</v>
      </c>
      <c r="Y1222" t="s">
        <v>11576</v>
      </c>
    </row>
    <row r="1223" spans="22:27" x14ac:dyDescent="0.3">
      <c r="V1223" s="6" t="s">
        <v>4042</v>
      </c>
      <c r="W1223" s="8">
        <v>6.5</v>
      </c>
      <c r="X1223" s="18" t="s">
        <v>1099</v>
      </c>
      <c r="Y1223" t="s">
        <v>7159</v>
      </c>
      <c r="Z1223" t="s">
        <v>11576</v>
      </c>
    </row>
    <row r="1224" spans="22:27" x14ac:dyDescent="0.3">
      <c r="V1224" s="7" t="s">
        <v>1232</v>
      </c>
      <c r="W1224" s="9">
        <v>7</v>
      </c>
      <c r="X1224" s="19" t="s">
        <v>642</v>
      </c>
      <c r="Y1224" t="s">
        <v>1099</v>
      </c>
      <c r="Z1224" t="s">
        <v>7329</v>
      </c>
    </row>
    <row r="1225" spans="22:27" x14ac:dyDescent="0.3">
      <c r="V1225" s="6" t="s">
        <v>1649</v>
      </c>
      <c r="W1225" s="8">
        <v>5.8</v>
      </c>
      <c r="X1225" s="18" t="s">
        <v>1099</v>
      </c>
      <c r="Y1225" t="s">
        <v>2190</v>
      </c>
    </row>
    <row r="1226" spans="22:27" x14ac:dyDescent="0.3">
      <c r="V1226" s="7" t="s">
        <v>3197</v>
      </c>
      <c r="W1226" s="9">
        <v>6.2</v>
      </c>
      <c r="X1226" s="19" t="s">
        <v>3960</v>
      </c>
      <c r="Y1226" t="s">
        <v>14451</v>
      </c>
    </row>
    <row r="1227" spans="22:27" x14ac:dyDescent="0.3">
      <c r="V1227" s="6" t="s">
        <v>575</v>
      </c>
      <c r="W1227" s="8">
        <v>6.5</v>
      </c>
      <c r="X1227" s="18" t="s">
        <v>14451</v>
      </c>
      <c r="Y1227" t="s">
        <v>6241</v>
      </c>
    </row>
    <row r="1228" spans="22:27" x14ac:dyDescent="0.3">
      <c r="V1228" s="7" t="s">
        <v>4020</v>
      </c>
      <c r="W1228" s="9">
        <v>7.2</v>
      </c>
      <c r="X1228" s="19" t="s">
        <v>7872</v>
      </c>
      <c r="Y1228" t="s">
        <v>2190</v>
      </c>
      <c r="Z1228" t="s">
        <v>7159</v>
      </c>
      <c r="AA1228" t="s">
        <v>10187</v>
      </c>
    </row>
    <row r="1229" spans="22:27" x14ac:dyDescent="0.3">
      <c r="V1229" s="6" t="s">
        <v>1099</v>
      </c>
      <c r="W1229" s="8">
        <v>5.0999999999999996</v>
      </c>
      <c r="X1229" s="18" t="s">
        <v>1099</v>
      </c>
    </row>
    <row r="1230" spans="22:27" x14ac:dyDescent="0.3">
      <c r="V1230" s="7" t="s">
        <v>1649</v>
      </c>
      <c r="W1230" s="9">
        <v>4.7</v>
      </c>
      <c r="X1230" s="19" t="s">
        <v>1099</v>
      </c>
      <c r="Y1230" t="s">
        <v>2190</v>
      </c>
    </row>
    <row r="1231" spans="22:27" x14ac:dyDescent="0.3">
      <c r="V1231" s="6" t="s">
        <v>3960</v>
      </c>
      <c r="W1231" s="8">
        <v>5.9</v>
      </c>
      <c r="X1231" s="18" t="s">
        <v>3960</v>
      </c>
    </row>
    <row r="1232" spans="22:27" x14ac:dyDescent="0.3">
      <c r="V1232" s="7" t="s">
        <v>2701</v>
      </c>
      <c r="W1232" s="9">
        <v>5.8</v>
      </c>
      <c r="X1232" s="19" t="s">
        <v>1099</v>
      </c>
      <c r="Y1232" t="s">
        <v>14453</v>
      </c>
      <c r="Z1232" t="s">
        <v>11576</v>
      </c>
    </row>
    <row r="1233" spans="22:29" x14ac:dyDescent="0.3">
      <c r="V1233" s="6" t="s">
        <v>2190</v>
      </c>
      <c r="W1233" s="8">
        <v>7.2</v>
      </c>
      <c r="X1233" s="18" t="s">
        <v>2190</v>
      </c>
    </row>
    <row r="1234" spans="22:29" x14ac:dyDescent="0.3">
      <c r="V1234" s="7" t="s">
        <v>2838</v>
      </c>
      <c r="W1234" s="9">
        <v>6.2</v>
      </c>
      <c r="X1234" s="19" t="s">
        <v>1099</v>
      </c>
      <c r="Y1234" t="s">
        <v>2190</v>
      </c>
      <c r="Z1234" t="s">
        <v>11576</v>
      </c>
      <c r="AA1234" t="s">
        <v>14452</v>
      </c>
    </row>
    <row r="1235" spans="22:29" x14ac:dyDescent="0.3">
      <c r="V1235" s="6" t="s">
        <v>1649</v>
      </c>
      <c r="W1235" s="8">
        <v>5.7</v>
      </c>
      <c r="X1235" s="18" t="s">
        <v>1099</v>
      </c>
      <c r="Y1235" t="s">
        <v>2190</v>
      </c>
    </row>
    <row r="1236" spans="22:29" x14ac:dyDescent="0.3">
      <c r="V1236" s="7" t="s">
        <v>2842</v>
      </c>
      <c r="W1236" s="9">
        <v>6.1</v>
      </c>
      <c r="X1236" s="19" t="s">
        <v>1099</v>
      </c>
      <c r="Y1236" t="s">
        <v>8819</v>
      </c>
    </row>
    <row r="1237" spans="22:29" x14ac:dyDescent="0.3">
      <c r="V1237" s="6" t="s">
        <v>4082</v>
      </c>
      <c r="W1237" s="8">
        <v>6</v>
      </c>
      <c r="X1237" s="18" t="s">
        <v>878</v>
      </c>
      <c r="Y1237" t="s">
        <v>642</v>
      </c>
      <c r="Z1237" t="s">
        <v>14453</v>
      </c>
      <c r="AA1237" t="s">
        <v>840</v>
      </c>
      <c r="AB1237" t="s">
        <v>14451</v>
      </c>
      <c r="AC1237" t="s">
        <v>6241</v>
      </c>
    </row>
    <row r="1238" spans="22:29" x14ac:dyDescent="0.3">
      <c r="V1238" s="7" t="s">
        <v>4086</v>
      </c>
      <c r="W1238" s="9">
        <v>6.9</v>
      </c>
      <c r="X1238" s="19" t="s">
        <v>642</v>
      </c>
      <c r="Y1238" t="s">
        <v>2190</v>
      </c>
      <c r="Z1238" t="s">
        <v>14451</v>
      </c>
    </row>
    <row r="1239" spans="22:29" x14ac:dyDescent="0.3">
      <c r="V1239" s="6" t="s">
        <v>936</v>
      </c>
      <c r="W1239" s="8">
        <v>6.5</v>
      </c>
      <c r="X1239" s="18" t="s">
        <v>1099</v>
      </c>
      <c r="Y1239" t="s">
        <v>2190</v>
      </c>
      <c r="Z1239" t="s">
        <v>11576</v>
      </c>
    </row>
    <row r="1240" spans="22:29" x14ac:dyDescent="0.3">
      <c r="V1240" s="7" t="s">
        <v>4093</v>
      </c>
      <c r="W1240" s="9">
        <v>5</v>
      </c>
      <c r="X1240" s="19" t="s">
        <v>7872</v>
      </c>
      <c r="Y1240" t="s">
        <v>14453</v>
      </c>
      <c r="Z1240" t="s">
        <v>2190</v>
      </c>
      <c r="AA1240" t="s">
        <v>7159</v>
      </c>
    </row>
    <row r="1241" spans="22:29" x14ac:dyDescent="0.3">
      <c r="V1241" s="6" t="s">
        <v>2147</v>
      </c>
      <c r="W1241" s="8">
        <v>5.7</v>
      </c>
      <c r="X1241" s="18" t="s">
        <v>878</v>
      </c>
      <c r="Y1241" t="s">
        <v>642</v>
      </c>
      <c r="Z1241" t="s">
        <v>14453</v>
      </c>
      <c r="AA1241" t="s">
        <v>6241</v>
      </c>
    </row>
    <row r="1242" spans="22:29" x14ac:dyDescent="0.3">
      <c r="V1242" s="7" t="s">
        <v>1848</v>
      </c>
      <c r="W1242" s="9">
        <v>7</v>
      </c>
      <c r="X1242" s="19" t="s">
        <v>2190</v>
      </c>
      <c r="Y1242" t="s">
        <v>10187</v>
      </c>
      <c r="Z1242" t="s">
        <v>11576</v>
      </c>
    </row>
    <row r="1243" spans="22:29" x14ac:dyDescent="0.3">
      <c r="V1243" s="6" t="s">
        <v>4102</v>
      </c>
      <c r="W1243" s="8">
        <v>5.0999999999999996</v>
      </c>
      <c r="X1243" s="18" t="s">
        <v>14453</v>
      </c>
      <c r="Y1243" t="s">
        <v>2190</v>
      </c>
      <c r="Z1243" t="s">
        <v>3960</v>
      </c>
      <c r="AA1243" t="s">
        <v>6241</v>
      </c>
    </row>
    <row r="1244" spans="22:29" x14ac:dyDescent="0.3">
      <c r="V1244" s="7" t="s">
        <v>1099</v>
      </c>
      <c r="W1244" s="9">
        <v>5.3</v>
      </c>
      <c r="X1244" s="19" t="s">
        <v>1099</v>
      </c>
    </row>
    <row r="1245" spans="22:29" x14ac:dyDescent="0.3">
      <c r="V1245" s="6" t="s">
        <v>2743</v>
      </c>
      <c r="W1245" s="8">
        <v>4.4000000000000004</v>
      </c>
      <c r="X1245" s="18" t="s">
        <v>3960</v>
      </c>
      <c r="Y1245" t="s">
        <v>7329</v>
      </c>
      <c r="Z1245" t="s">
        <v>6241</v>
      </c>
    </row>
    <row r="1246" spans="22:29" x14ac:dyDescent="0.3">
      <c r="V1246" s="7" t="s">
        <v>54</v>
      </c>
      <c r="W1246" s="9">
        <v>4.7</v>
      </c>
      <c r="X1246" s="19" t="s">
        <v>878</v>
      </c>
      <c r="Y1246" t="s">
        <v>642</v>
      </c>
      <c r="Z1246" t="s">
        <v>11576</v>
      </c>
    </row>
    <row r="1247" spans="22:29" x14ac:dyDescent="0.3">
      <c r="V1247" s="6" t="s">
        <v>3794</v>
      </c>
      <c r="W1247" s="8">
        <v>6.7</v>
      </c>
      <c r="X1247" s="18" t="s">
        <v>7872</v>
      </c>
      <c r="Y1247" t="s">
        <v>2190</v>
      </c>
      <c r="Z1247" t="s">
        <v>13467</v>
      </c>
      <c r="AA1247" t="s">
        <v>11576</v>
      </c>
    </row>
    <row r="1248" spans="22:29" x14ac:dyDescent="0.3">
      <c r="V1248" s="7" t="s">
        <v>146</v>
      </c>
      <c r="W1248" s="9">
        <v>6.7</v>
      </c>
      <c r="X1248" s="19" t="s">
        <v>2190</v>
      </c>
      <c r="Y1248" t="s">
        <v>11576</v>
      </c>
    </row>
    <row r="1249" spans="22:30" x14ac:dyDescent="0.3">
      <c r="V1249" s="6" t="s">
        <v>3456</v>
      </c>
      <c r="W1249" s="8">
        <v>5.7</v>
      </c>
      <c r="X1249" s="18" t="s">
        <v>3960</v>
      </c>
      <c r="Y1249" t="s">
        <v>6241</v>
      </c>
    </row>
    <row r="1250" spans="22:30" x14ac:dyDescent="0.3">
      <c r="V1250" s="7" t="s">
        <v>3299</v>
      </c>
      <c r="W1250" s="9">
        <v>7.4</v>
      </c>
      <c r="X1250" s="19" t="s">
        <v>14453</v>
      </c>
      <c r="Y1250" t="s">
        <v>2190</v>
      </c>
      <c r="Z1250" t="s">
        <v>11576</v>
      </c>
      <c r="AA1250" t="s">
        <v>6241</v>
      </c>
    </row>
    <row r="1251" spans="22:30" x14ac:dyDescent="0.3">
      <c r="V1251" s="6" t="s">
        <v>1649</v>
      </c>
      <c r="W1251" s="8">
        <v>6.1</v>
      </c>
      <c r="X1251" s="18" t="s">
        <v>1099</v>
      </c>
      <c r="Y1251" t="s">
        <v>2190</v>
      </c>
    </row>
    <row r="1252" spans="22:30" x14ac:dyDescent="0.3">
      <c r="V1252" s="7" t="s">
        <v>315</v>
      </c>
      <c r="W1252" s="9">
        <v>6.4</v>
      </c>
      <c r="X1252" s="19" t="s">
        <v>878</v>
      </c>
      <c r="Y1252" t="s">
        <v>14453</v>
      </c>
      <c r="Z1252" t="s">
        <v>2190</v>
      </c>
      <c r="AA1252" t="s">
        <v>6241</v>
      </c>
    </row>
    <row r="1253" spans="22:30" x14ac:dyDescent="0.3">
      <c r="V1253" s="6" t="s">
        <v>4130</v>
      </c>
      <c r="W1253" s="8">
        <v>6.2</v>
      </c>
      <c r="X1253" s="18" t="s">
        <v>642</v>
      </c>
      <c r="Y1253" t="s">
        <v>6869</v>
      </c>
      <c r="Z1253" t="s">
        <v>1099</v>
      </c>
      <c r="AA1253" t="s">
        <v>2190</v>
      </c>
      <c r="AB1253" t="s">
        <v>10608</v>
      </c>
      <c r="AC1253" t="s">
        <v>840</v>
      </c>
      <c r="AD1253" t="s">
        <v>10187</v>
      </c>
    </row>
    <row r="1254" spans="22:30" x14ac:dyDescent="0.3">
      <c r="V1254" s="7" t="s">
        <v>1403</v>
      </c>
      <c r="W1254" s="9">
        <v>6.2</v>
      </c>
      <c r="X1254" s="19" t="s">
        <v>14453</v>
      </c>
      <c r="Y1254" t="s">
        <v>2190</v>
      </c>
      <c r="Z1254" t="s">
        <v>14451</v>
      </c>
      <c r="AA1254" t="s">
        <v>6241</v>
      </c>
    </row>
    <row r="1255" spans="22:30" x14ac:dyDescent="0.3">
      <c r="V1255" s="6" t="s">
        <v>146</v>
      </c>
      <c r="W1255" s="8">
        <v>5.9</v>
      </c>
      <c r="X1255" s="18" t="s">
        <v>2190</v>
      </c>
      <c r="Y1255" t="s">
        <v>11576</v>
      </c>
    </row>
    <row r="1256" spans="22:30" x14ac:dyDescent="0.3">
      <c r="V1256" s="7" t="s">
        <v>1151</v>
      </c>
      <c r="W1256" s="9">
        <v>4</v>
      </c>
      <c r="X1256" s="19" t="s">
        <v>878</v>
      </c>
      <c r="Y1256" t="s">
        <v>1099</v>
      </c>
      <c r="Z1256" t="s">
        <v>14453</v>
      </c>
    </row>
    <row r="1257" spans="22:30" x14ac:dyDescent="0.3">
      <c r="V1257" s="6" t="s">
        <v>2588</v>
      </c>
      <c r="W1257" s="8">
        <v>6.2</v>
      </c>
      <c r="X1257" s="18" t="s">
        <v>2190</v>
      </c>
      <c r="Y1257" t="s">
        <v>6241</v>
      </c>
    </row>
    <row r="1258" spans="22:30" x14ac:dyDescent="0.3">
      <c r="V1258" s="7" t="s">
        <v>2190</v>
      </c>
      <c r="W1258" s="9">
        <v>4.5999999999999996</v>
      </c>
      <c r="X1258" s="19" t="s">
        <v>2190</v>
      </c>
    </row>
    <row r="1259" spans="22:30" x14ac:dyDescent="0.3">
      <c r="V1259" s="6" t="s">
        <v>3794</v>
      </c>
      <c r="W1259" s="8">
        <v>6.4</v>
      </c>
      <c r="X1259" s="18" t="s">
        <v>7872</v>
      </c>
      <c r="Y1259" t="s">
        <v>2190</v>
      </c>
      <c r="Z1259" t="s">
        <v>13467</v>
      </c>
      <c r="AA1259" t="s">
        <v>11576</v>
      </c>
    </row>
    <row r="1260" spans="22:30" x14ac:dyDescent="0.3">
      <c r="V1260" s="7" t="s">
        <v>227</v>
      </c>
      <c r="W1260" s="9">
        <v>5.9</v>
      </c>
      <c r="X1260" s="19" t="s">
        <v>878</v>
      </c>
      <c r="Y1260" t="s">
        <v>14453</v>
      </c>
      <c r="Z1260" t="s">
        <v>6241</v>
      </c>
    </row>
    <row r="1261" spans="22:30" x14ac:dyDescent="0.3">
      <c r="V1261" s="6" t="s">
        <v>315</v>
      </c>
      <c r="W1261" s="8">
        <v>5.0999999999999996</v>
      </c>
      <c r="X1261" s="18" t="s">
        <v>878</v>
      </c>
      <c r="Y1261" t="s">
        <v>14453</v>
      </c>
      <c r="Z1261" t="s">
        <v>2190</v>
      </c>
      <c r="AA1261" t="s">
        <v>6241</v>
      </c>
    </row>
    <row r="1262" spans="22:30" x14ac:dyDescent="0.3">
      <c r="V1262" s="7" t="s">
        <v>2588</v>
      </c>
      <c r="W1262" s="9">
        <v>7.6</v>
      </c>
      <c r="X1262" s="19" t="s">
        <v>2190</v>
      </c>
      <c r="Y1262" t="s">
        <v>6241</v>
      </c>
    </row>
    <row r="1263" spans="22:30" x14ac:dyDescent="0.3">
      <c r="V1263" s="6" t="s">
        <v>4156</v>
      </c>
      <c r="W1263" s="8">
        <v>4.2</v>
      </c>
      <c r="X1263" s="18" t="s">
        <v>878</v>
      </c>
      <c r="Y1263" t="s">
        <v>642</v>
      </c>
      <c r="Z1263" t="s">
        <v>1099</v>
      </c>
      <c r="AA1263" t="s">
        <v>7159</v>
      </c>
      <c r="AB1263" t="s">
        <v>6241</v>
      </c>
    </row>
    <row r="1264" spans="22:30" x14ac:dyDescent="0.3">
      <c r="V1264" s="7" t="s">
        <v>4160</v>
      </c>
      <c r="W1264" s="9">
        <v>7.8</v>
      </c>
      <c r="X1264" s="19" t="s">
        <v>642</v>
      </c>
      <c r="Y1264" t="s">
        <v>6869</v>
      </c>
      <c r="Z1264" t="s">
        <v>1099</v>
      </c>
      <c r="AA1264" t="s">
        <v>14453</v>
      </c>
      <c r="AB1264" t="s">
        <v>10608</v>
      </c>
    </row>
    <row r="1265" spans="22:28" x14ac:dyDescent="0.3">
      <c r="V1265" s="6" t="s">
        <v>1106</v>
      </c>
      <c r="W1265" s="8">
        <v>5.8</v>
      </c>
      <c r="X1265" s="18" t="s">
        <v>1099</v>
      </c>
      <c r="Y1265" t="s">
        <v>11576</v>
      </c>
    </row>
    <row r="1266" spans="22:28" x14ac:dyDescent="0.3">
      <c r="V1266" s="7" t="s">
        <v>4164</v>
      </c>
      <c r="W1266" s="9">
        <v>5.9</v>
      </c>
      <c r="X1266" s="19" t="s">
        <v>1099</v>
      </c>
      <c r="Y1266" t="s">
        <v>11576</v>
      </c>
      <c r="Z1266" t="s">
        <v>7329</v>
      </c>
      <c r="AA1266" t="s">
        <v>6241</v>
      </c>
    </row>
    <row r="1267" spans="22:28" x14ac:dyDescent="0.3">
      <c r="V1267" s="6" t="s">
        <v>1106</v>
      </c>
      <c r="W1267" s="8">
        <v>8.4</v>
      </c>
      <c r="X1267" s="18" t="s">
        <v>1099</v>
      </c>
      <c r="Y1267" t="s">
        <v>11576</v>
      </c>
    </row>
    <row r="1268" spans="22:28" x14ac:dyDescent="0.3">
      <c r="V1268" s="7" t="s">
        <v>4172</v>
      </c>
      <c r="W1268" s="9">
        <v>4.8</v>
      </c>
      <c r="X1268" s="19" t="s">
        <v>1099</v>
      </c>
      <c r="Y1268" t="s">
        <v>14453</v>
      </c>
      <c r="Z1268" t="s">
        <v>10608</v>
      </c>
      <c r="AA1268" t="s">
        <v>11576</v>
      </c>
    </row>
    <row r="1269" spans="22:28" x14ac:dyDescent="0.3">
      <c r="V1269" s="6" t="s">
        <v>936</v>
      </c>
      <c r="W1269" s="8">
        <v>6.2</v>
      </c>
      <c r="X1269" s="18" t="s">
        <v>1099</v>
      </c>
      <c r="Y1269" t="s">
        <v>2190</v>
      </c>
      <c r="Z1269" t="s">
        <v>11576</v>
      </c>
    </row>
    <row r="1270" spans="22:28" x14ac:dyDescent="0.3">
      <c r="V1270" s="7" t="s">
        <v>3919</v>
      </c>
      <c r="W1270" s="9">
        <v>6.5</v>
      </c>
      <c r="X1270" s="19" t="s">
        <v>7872</v>
      </c>
      <c r="Y1270" t="s">
        <v>2190</v>
      </c>
      <c r="Z1270" t="s">
        <v>11576</v>
      </c>
    </row>
    <row r="1271" spans="22:28" x14ac:dyDescent="0.3">
      <c r="V1271" s="6" t="s">
        <v>2190</v>
      </c>
      <c r="W1271" s="8">
        <v>6.3</v>
      </c>
      <c r="X1271" s="18" t="s">
        <v>2190</v>
      </c>
    </row>
    <row r="1272" spans="22:28" x14ac:dyDescent="0.3">
      <c r="V1272" s="7" t="s">
        <v>4185</v>
      </c>
      <c r="W1272" s="9">
        <v>3.3</v>
      </c>
      <c r="X1272" s="19" t="s">
        <v>14453</v>
      </c>
      <c r="Y1272" t="s">
        <v>3960</v>
      </c>
      <c r="Z1272" t="s">
        <v>6241</v>
      </c>
    </row>
    <row r="1273" spans="22:28" x14ac:dyDescent="0.3">
      <c r="V1273" s="6" t="s">
        <v>1269</v>
      </c>
      <c r="W1273" s="8">
        <v>5.9</v>
      </c>
      <c r="X1273" s="18" t="s">
        <v>878</v>
      </c>
      <c r="Y1273" t="s">
        <v>642</v>
      </c>
      <c r="Z1273" t="s">
        <v>840</v>
      </c>
      <c r="AA1273" t="s">
        <v>6241</v>
      </c>
    </row>
    <row r="1274" spans="22:28" x14ac:dyDescent="0.3">
      <c r="V1274" s="7" t="s">
        <v>1099</v>
      </c>
      <c r="W1274" s="9">
        <v>5.8</v>
      </c>
      <c r="X1274" s="19" t="s">
        <v>1099</v>
      </c>
    </row>
    <row r="1275" spans="22:28" x14ac:dyDescent="0.3">
      <c r="V1275" s="6" t="s">
        <v>3436</v>
      </c>
      <c r="W1275" s="8">
        <v>6.5</v>
      </c>
      <c r="X1275" s="18" t="s">
        <v>1099</v>
      </c>
      <c r="Y1275" t="s">
        <v>2190</v>
      </c>
      <c r="Z1275" t="s">
        <v>7159</v>
      </c>
    </row>
    <row r="1276" spans="22:28" x14ac:dyDescent="0.3">
      <c r="V1276" s="7" t="s">
        <v>484</v>
      </c>
      <c r="W1276" s="9">
        <v>4.7</v>
      </c>
      <c r="X1276" s="19" t="s">
        <v>878</v>
      </c>
      <c r="Y1276" t="s">
        <v>642</v>
      </c>
      <c r="Z1276" t="s">
        <v>2190</v>
      </c>
      <c r="AA1276" t="s">
        <v>6241</v>
      </c>
    </row>
    <row r="1277" spans="22:28" x14ac:dyDescent="0.3">
      <c r="V1277" s="6" t="s">
        <v>441</v>
      </c>
      <c r="W1277" s="8">
        <v>4.0999999999999996</v>
      </c>
      <c r="X1277" s="18" t="s">
        <v>878</v>
      </c>
      <c r="Y1277" t="s">
        <v>7329</v>
      </c>
    </row>
    <row r="1278" spans="22:28" x14ac:dyDescent="0.3">
      <c r="V1278" s="7" t="s">
        <v>4197</v>
      </c>
      <c r="W1278" s="9">
        <v>6.8</v>
      </c>
      <c r="X1278" s="19" t="s">
        <v>878</v>
      </c>
      <c r="Y1278" t="s">
        <v>3960</v>
      </c>
      <c r="Z1278" t="s">
        <v>14451</v>
      </c>
      <c r="AA1278" t="s">
        <v>7329</v>
      </c>
      <c r="AB1278" t="s">
        <v>6241</v>
      </c>
    </row>
    <row r="1279" spans="22:28" x14ac:dyDescent="0.3">
      <c r="V1279" s="6" t="s">
        <v>1442</v>
      </c>
      <c r="W1279" s="8">
        <v>6.2</v>
      </c>
      <c r="X1279" s="18" t="s">
        <v>2190</v>
      </c>
      <c r="Y1279" t="s">
        <v>14451</v>
      </c>
      <c r="Z1279" t="s">
        <v>7329</v>
      </c>
      <c r="AA1279" t="s">
        <v>6241</v>
      </c>
    </row>
    <row r="1280" spans="22:28" x14ac:dyDescent="0.3">
      <c r="V1280" s="7" t="s">
        <v>30</v>
      </c>
      <c r="W1280" s="9">
        <v>4.5</v>
      </c>
      <c r="X1280" s="19" t="s">
        <v>878</v>
      </c>
      <c r="Y1280" t="s">
        <v>642</v>
      </c>
      <c r="Z1280" t="s">
        <v>6241</v>
      </c>
    </row>
    <row r="1281" spans="22:29" x14ac:dyDescent="0.3">
      <c r="V1281" s="6" t="s">
        <v>4206</v>
      </c>
      <c r="W1281" s="8">
        <v>5.8</v>
      </c>
      <c r="X1281" s="18" t="s">
        <v>1099</v>
      </c>
      <c r="Y1281" t="s">
        <v>840</v>
      </c>
      <c r="Z1281" t="s">
        <v>7329</v>
      </c>
    </row>
    <row r="1282" spans="22:29" x14ac:dyDescent="0.3">
      <c r="V1282" s="7" t="s">
        <v>780</v>
      </c>
      <c r="W1282" s="9">
        <v>7.3</v>
      </c>
      <c r="X1282" s="19" t="s">
        <v>642</v>
      </c>
      <c r="Y1282" t="s">
        <v>7329</v>
      </c>
      <c r="Z1282" t="s">
        <v>6241</v>
      </c>
    </row>
    <row r="1283" spans="22:29" x14ac:dyDescent="0.3">
      <c r="V1283" s="6" t="s">
        <v>1649</v>
      </c>
      <c r="W1283" s="8">
        <v>5.9</v>
      </c>
      <c r="X1283" s="18" t="s">
        <v>1099</v>
      </c>
      <c r="Y1283" t="s">
        <v>2190</v>
      </c>
    </row>
    <row r="1284" spans="22:29" x14ac:dyDescent="0.3">
      <c r="V1284" s="7" t="s">
        <v>4216</v>
      </c>
      <c r="W1284" s="9">
        <v>4.4000000000000004</v>
      </c>
      <c r="X1284" s="19" t="s">
        <v>642</v>
      </c>
      <c r="Y1284" t="s">
        <v>6869</v>
      </c>
      <c r="Z1284" t="s">
        <v>1099</v>
      </c>
      <c r="AA1284" t="s">
        <v>840</v>
      </c>
      <c r="AB1284" t="s">
        <v>11576</v>
      </c>
    </row>
    <row r="1285" spans="22:29" x14ac:dyDescent="0.3">
      <c r="V1285" s="6" t="s">
        <v>749</v>
      </c>
      <c r="W1285" s="8">
        <v>5.8</v>
      </c>
      <c r="X1285" s="18" t="s">
        <v>878</v>
      </c>
      <c r="Y1285" t="s">
        <v>14453</v>
      </c>
      <c r="Z1285" t="s">
        <v>2190</v>
      </c>
      <c r="AA1285" t="s">
        <v>14451</v>
      </c>
      <c r="AB1285" t="s">
        <v>6241</v>
      </c>
    </row>
    <row r="1286" spans="22:29" x14ac:dyDescent="0.3">
      <c r="V1286" s="7" t="s">
        <v>4222</v>
      </c>
      <c r="W1286" s="9">
        <v>5.0999999999999996</v>
      </c>
      <c r="X1286" s="19" t="s">
        <v>878</v>
      </c>
      <c r="Y1286" t="s">
        <v>642</v>
      </c>
      <c r="Z1286" t="s">
        <v>10608</v>
      </c>
      <c r="AA1286" t="s">
        <v>6241</v>
      </c>
    </row>
    <row r="1287" spans="22:29" x14ac:dyDescent="0.3">
      <c r="V1287" s="6" t="s">
        <v>1265</v>
      </c>
      <c r="W1287" s="8">
        <v>6.9</v>
      </c>
      <c r="X1287" s="18" t="s">
        <v>2190</v>
      </c>
      <c r="Y1287" t="s">
        <v>14451</v>
      </c>
      <c r="Z1287" t="s">
        <v>6241</v>
      </c>
    </row>
    <row r="1288" spans="22:29" x14ac:dyDescent="0.3">
      <c r="V1288" s="7" t="s">
        <v>3325</v>
      </c>
      <c r="W1288" s="9">
        <v>6.2</v>
      </c>
      <c r="X1288" s="19" t="s">
        <v>1099</v>
      </c>
      <c r="Y1288" t="s">
        <v>14453</v>
      </c>
      <c r="Z1288" t="s">
        <v>2190</v>
      </c>
      <c r="AA1288" t="s">
        <v>6241</v>
      </c>
    </row>
    <row r="1289" spans="22:29" x14ac:dyDescent="0.3">
      <c r="V1289" s="6" t="s">
        <v>4231</v>
      </c>
      <c r="W1289" s="8">
        <v>6.9</v>
      </c>
      <c r="X1289" s="18" t="s">
        <v>642</v>
      </c>
      <c r="Y1289" t="s">
        <v>1099</v>
      </c>
      <c r="Z1289" t="s">
        <v>2190</v>
      </c>
      <c r="AA1289" t="s">
        <v>11576</v>
      </c>
      <c r="AB1289" t="s">
        <v>6241</v>
      </c>
      <c r="AC1289" t="s">
        <v>5873</v>
      </c>
    </row>
    <row r="1290" spans="22:29" x14ac:dyDescent="0.3">
      <c r="V1290" s="7" t="s">
        <v>1806</v>
      </c>
      <c r="W1290" s="9">
        <v>7.3</v>
      </c>
      <c r="X1290" s="19" t="s">
        <v>1099</v>
      </c>
      <c r="Y1290" t="s">
        <v>840</v>
      </c>
    </row>
    <row r="1291" spans="22:29" x14ac:dyDescent="0.3">
      <c r="V1291" s="6" t="s">
        <v>508</v>
      </c>
      <c r="W1291" s="8">
        <v>7.1</v>
      </c>
      <c r="X1291" s="18" t="s">
        <v>878</v>
      </c>
      <c r="Y1291" t="s">
        <v>2190</v>
      </c>
      <c r="Z1291" t="s">
        <v>13467</v>
      </c>
      <c r="AA1291" t="s">
        <v>11576</v>
      </c>
      <c r="AB1291" t="s">
        <v>5873</v>
      </c>
    </row>
    <row r="1292" spans="22:29" x14ac:dyDescent="0.3">
      <c r="V1292" s="7" t="s">
        <v>1290</v>
      </c>
      <c r="W1292" s="9">
        <v>6</v>
      </c>
      <c r="X1292" s="19" t="s">
        <v>2190</v>
      </c>
      <c r="Y1292" t="s">
        <v>13467</v>
      </c>
      <c r="Z1292" t="s">
        <v>5873</v>
      </c>
    </row>
    <row r="1293" spans="22:29" x14ac:dyDescent="0.3">
      <c r="V1293" s="6" t="s">
        <v>919</v>
      </c>
      <c r="W1293" s="8">
        <v>7</v>
      </c>
      <c r="X1293" s="18" t="s">
        <v>878</v>
      </c>
      <c r="Y1293" t="s">
        <v>2190</v>
      </c>
      <c r="Z1293" t="s">
        <v>7329</v>
      </c>
      <c r="AA1293" t="s">
        <v>6241</v>
      </c>
    </row>
    <row r="1294" spans="22:29" x14ac:dyDescent="0.3">
      <c r="V1294" s="7" t="s">
        <v>4247</v>
      </c>
      <c r="W1294" s="9">
        <v>6.8</v>
      </c>
      <c r="X1294" s="19" t="s">
        <v>642</v>
      </c>
      <c r="Y1294" t="s">
        <v>6869</v>
      </c>
      <c r="Z1294" t="s">
        <v>1099</v>
      </c>
      <c r="AA1294" t="s">
        <v>840</v>
      </c>
      <c r="AB1294" t="s">
        <v>7159</v>
      </c>
      <c r="AC1294" t="s">
        <v>11576</v>
      </c>
    </row>
    <row r="1295" spans="22:29" x14ac:dyDescent="0.3">
      <c r="V1295" s="6" t="s">
        <v>1099</v>
      </c>
      <c r="W1295" s="8">
        <v>5.7</v>
      </c>
      <c r="X1295" s="18" t="s">
        <v>1099</v>
      </c>
    </row>
    <row r="1296" spans="22:29" x14ac:dyDescent="0.3">
      <c r="V1296" s="7" t="s">
        <v>4252</v>
      </c>
      <c r="W1296" s="9">
        <v>7.6</v>
      </c>
      <c r="X1296" s="19" t="s">
        <v>878</v>
      </c>
      <c r="Y1296" t="s">
        <v>2190</v>
      </c>
      <c r="Z1296" t="s">
        <v>840</v>
      </c>
    </row>
    <row r="1297" spans="22:28" x14ac:dyDescent="0.3">
      <c r="V1297" s="6" t="s">
        <v>4256</v>
      </c>
      <c r="W1297" s="8">
        <v>8.4</v>
      </c>
      <c r="X1297" s="18" t="s">
        <v>878</v>
      </c>
      <c r="Y1297" t="s">
        <v>642</v>
      </c>
      <c r="Z1297" t="s">
        <v>2190</v>
      </c>
      <c r="AA1297" t="s">
        <v>840</v>
      </c>
      <c r="AB1297" t="s">
        <v>5873</v>
      </c>
    </row>
    <row r="1298" spans="22:28" x14ac:dyDescent="0.3">
      <c r="V1298" s="7" t="s">
        <v>4262</v>
      </c>
      <c r="W1298" s="9">
        <v>7.1</v>
      </c>
      <c r="X1298" s="19" t="s">
        <v>2190</v>
      </c>
      <c r="Y1298" t="s">
        <v>840</v>
      </c>
      <c r="Z1298" t="s">
        <v>11576</v>
      </c>
      <c r="AA1298" t="s">
        <v>7329</v>
      </c>
    </row>
    <row r="1299" spans="22:28" x14ac:dyDescent="0.3">
      <c r="V1299" s="6" t="s">
        <v>1106</v>
      </c>
      <c r="W1299" s="8">
        <v>5.6</v>
      </c>
      <c r="X1299" s="18" t="s">
        <v>1099</v>
      </c>
      <c r="Y1299" t="s">
        <v>11576</v>
      </c>
    </row>
    <row r="1300" spans="22:28" x14ac:dyDescent="0.3">
      <c r="V1300" s="7" t="s">
        <v>4268</v>
      </c>
      <c r="W1300" s="9">
        <v>7</v>
      </c>
      <c r="X1300" s="19" t="s">
        <v>6869</v>
      </c>
      <c r="Y1300" t="s">
        <v>1099</v>
      </c>
      <c r="Z1300" t="s">
        <v>10608</v>
      </c>
      <c r="AA1300" t="s">
        <v>3960</v>
      </c>
      <c r="AB1300" t="s">
        <v>7329</v>
      </c>
    </row>
    <row r="1301" spans="22:28" x14ac:dyDescent="0.3">
      <c r="V1301" s="6" t="s">
        <v>155</v>
      </c>
      <c r="W1301" s="8">
        <v>8</v>
      </c>
      <c r="X1301" s="18" t="s">
        <v>878</v>
      </c>
      <c r="Y1301" t="s">
        <v>642</v>
      </c>
      <c r="Z1301" t="s">
        <v>7329</v>
      </c>
      <c r="AA1301" t="s">
        <v>6241</v>
      </c>
    </row>
    <row r="1302" spans="22:28" x14ac:dyDescent="0.3">
      <c r="V1302" s="7" t="s">
        <v>4274</v>
      </c>
      <c r="W1302" s="9">
        <v>5.3</v>
      </c>
      <c r="X1302" s="19" t="s">
        <v>7872</v>
      </c>
      <c r="Y1302" t="s">
        <v>2190</v>
      </c>
      <c r="Z1302" t="s">
        <v>11576</v>
      </c>
      <c r="AA1302" t="s">
        <v>14452</v>
      </c>
    </row>
    <row r="1303" spans="22:28" x14ac:dyDescent="0.3">
      <c r="V1303" s="6" t="s">
        <v>1251</v>
      </c>
      <c r="W1303" s="8">
        <v>4.9000000000000004</v>
      </c>
      <c r="X1303" s="18" t="s">
        <v>878</v>
      </c>
      <c r="Y1303" t="s">
        <v>1099</v>
      </c>
      <c r="Z1303" t="s">
        <v>7329</v>
      </c>
    </row>
    <row r="1304" spans="22:28" x14ac:dyDescent="0.3">
      <c r="V1304" s="7" t="s">
        <v>2496</v>
      </c>
      <c r="W1304" s="9">
        <v>6.4</v>
      </c>
      <c r="X1304" s="19" t="s">
        <v>1099</v>
      </c>
      <c r="Y1304" t="s">
        <v>14452</v>
      </c>
    </row>
    <row r="1305" spans="22:28" x14ac:dyDescent="0.3">
      <c r="V1305" s="6" t="s">
        <v>735</v>
      </c>
      <c r="W1305" s="8">
        <v>7.4</v>
      </c>
      <c r="X1305" s="18" t="s">
        <v>878</v>
      </c>
      <c r="Y1305" t="s">
        <v>642</v>
      </c>
      <c r="Z1305" t="s">
        <v>2190</v>
      </c>
      <c r="AA1305" t="s">
        <v>13467</v>
      </c>
      <c r="AB1305" t="s">
        <v>5873</v>
      </c>
    </row>
    <row r="1306" spans="22:28" x14ac:dyDescent="0.3">
      <c r="V1306" s="7" t="s">
        <v>1106</v>
      </c>
      <c r="W1306" s="9">
        <v>6.1</v>
      </c>
      <c r="X1306" s="19" t="s">
        <v>1099</v>
      </c>
      <c r="Y1306" t="s">
        <v>11576</v>
      </c>
    </row>
    <row r="1307" spans="22:28" x14ac:dyDescent="0.3">
      <c r="V1307" s="6" t="s">
        <v>1106</v>
      </c>
      <c r="W1307" s="8">
        <v>6.5</v>
      </c>
      <c r="X1307" s="18" t="s">
        <v>1099</v>
      </c>
      <c r="Y1307" t="s">
        <v>11576</v>
      </c>
    </row>
    <row r="1308" spans="22:28" x14ac:dyDescent="0.3">
      <c r="V1308" s="7" t="s">
        <v>1099</v>
      </c>
      <c r="W1308" s="9">
        <v>5.7</v>
      </c>
      <c r="X1308" s="19" t="s">
        <v>1099</v>
      </c>
    </row>
    <row r="1309" spans="22:28" x14ac:dyDescent="0.3">
      <c r="V1309" s="6" t="s">
        <v>1963</v>
      </c>
      <c r="W1309" s="8">
        <v>5.0999999999999996</v>
      </c>
      <c r="X1309" s="18" t="s">
        <v>878</v>
      </c>
      <c r="Y1309" t="s">
        <v>642</v>
      </c>
      <c r="Z1309" t="s">
        <v>1099</v>
      </c>
      <c r="AA1309" t="s">
        <v>10608</v>
      </c>
      <c r="AB1309" t="s">
        <v>7329</v>
      </c>
    </row>
    <row r="1310" spans="22:28" x14ac:dyDescent="0.3">
      <c r="V1310" s="7" t="s">
        <v>1047</v>
      </c>
      <c r="W1310" s="9">
        <v>6.6</v>
      </c>
      <c r="X1310" s="19" t="s">
        <v>878</v>
      </c>
      <c r="Y1310" t="s">
        <v>642</v>
      </c>
      <c r="Z1310" t="s">
        <v>14451</v>
      </c>
      <c r="AA1310" t="s">
        <v>7329</v>
      </c>
      <c r="AB1310" t="s">
        <v>6241</v>
      </c>
    </row>
    <row r="1311" spans="22:28" x14ac:dyDescent="0.3">
      <c r="V1311" s="6" t="s">
        <v>4296</v>
      </c>
      <c r="W1311" s="8">
        <v>6.5</v>
      </c>
      <c r="X1311" s="18" t="s">
        <v>878</v>
      </c>
      <c r="Y1311" t="s">
        <v>7872</v>
      </c>
      <c r="Z1311" t="s">
        <v>2190</v>
      </c>
    </row>
    <row r="1312" spans="22:28" x14ac:dyDescent="0.3">
      <c r="V1312" s="7" t="s">
        <v>146</v>
      </c>
      <c r="W1312" s="9">
        <v>6.9</v>
      </c>
      <c r="X1312" s="19" t="s">
        <v>2190</v>
      </c>
      <c r="Y1312" t="s">
        <v>11576</v>
      </c>
    </row>
    <row r="1313" spans="22:28" x14ac:dyDescent="0.3">
      <c r="V1313" s="6" t="s">
        <v>428</v>
      </c>
      <c r="W1313" s="8">
        <v>6.4</v>
      </c>
      <c r="X1313" s="18" t="s">
        <v>642</v>
      </c>
      <c r="Y1313" t="s">
        <v>6869</v>
      </c>
      <c r="Z1313" t="s">
        <v>10608</v>
      </c>
      <c r="AA1313" t="s">
        <v>840</v>
      </c>
    </row>
    <row r="1314" spans="22:28" x14ac:dyDescent="0.3">
      <c r="V1314" s="7" t="s">
        <v>1076</v>
      </c>
      <c r="W1314" s="9">
        <v>7.6</v>
      </c>
      <c r="X1314" s="19" t="s">
        <v>7872</v>
      </c>
      <c r="Y1314" t="s">
        <v>2190</v>
      </c>
      <c r="Z1314" t="s">
        <v>14452</v>
      </c>
    </row>
    <row r="1315" spans="22:28" x14ac:dyDescent="0.3">
      <c r="V1315" s="6" t="s">
        <v>1392</v>
      </c>
      <c r="W1315" s="8">
        <v>5.6</v>
      </c>
      <c r="X1315" s="18" t="s">
        <v>14453</v>
      </c>
      <c r="Y1315" t="s">
        <v>2190</v>
      </c>
      <c r="Z1315" t="s">
        <v>6241</v>
      </c>
    </row>
    <row r="1316" spans="22:28" x14ac:dyDescent="0.3">
      <c r="V1316" s="7" t="s">
        <v>2701</v>
      </c>
      <c r="W1316" s="9">
        <v>6.2</v>
      </c>
      <c r="X1316" s="19" t="s">
        <v>1099</v>
      </c>
      <c r="Y1316" t="s">
        <v>14453</v>
      </c>
      <c r="Z1316" t="s">
        <v>11576</v>
      </c>
    </row>
    <row r="1317" spans="22:28" x14ac:dyDescent="0.3">
      <c r="V1317" s="6" t="s">
        <v>1151</v>
      </c>
      <c r="W1317" s="8">
        <v>4.4000000000000004</v>
      </c>
      <c r="X1317" s="18" t="s">
        <v>878</v>
      </c>
      <c r="Y1317" t="s">
        <v>1099</v>
      </c>
      <c r="Z1317" t="s">
        <v>14453</v>
      </c>
    </row>
    <row r="1318" spans="22:28" x14ac:dyDescent="0.3">
      <c r="V1318" s="7" t="s">
        <v>146</v>
      </c>
      <c r="W1318" s="9">
        <v>5.6</v>
      </c>
      <c r="X1318" s="19" t="s">
        <v>2190</v>
      </c>
      <c r="Y1318" t="s">
        <v>11576</v>
      </c>
    </row>
    <row r="1319" spans="22:28" x14ac:dyDescent="0.3">
      <c r="V1319" s="6" t="s">
        <v>1649</v>
      </c>
      <c r="W1319" s="8">
        <v>5.5</v>
      </c>
      <c r="X1319" s="18" t="s">
        <v>1099</v>
      </c>
      <c r="Y1319" t="s">
        <v>2190</v>
      </c>
    </row>
    <row r="1320" spans="22:28" x14ac:dyDescent="0.3">
      <c r="V1320" s="7" t="s">
        <v>575</v>
      </c>
      <c r="W1320" s="9">
        <v>6.7</v>
      </c>
      <c r="X1320" s="19" t="s">
        <v>14451</v>
      </c>
      <c r="Y1320" t="s">
        <v>6241</v>
      </c>
    </row>
    <row r="1321" spans="22:28" x14ac:dyDescent="0.3">
      <c r="V1321" s="6" t="s">
        <v>1403</v>
      </c>
      <c r="W1321" s="8">
        <v>6.1</v>
      </c>
      <c r="X1321" s="18" t="s">
        <v>14453</v>
      </c>
      <c r="Y1321" t="s">
        <v>2190</v>
      </c>
      <c r="Z1321" t="s">
        <v>14451</v>
      </c>
      <c r="AA1321" t="s">
        <v>6241</v>
      </c>
    </row>
    <row r="1322" spans="22:28" x14ac:dyDescent="0.3">
      <c r="V1322" s="7" t="s">
        <v>3846</v>
      </c>
      <c r="W1322" s="9">
        <v>6.2</v>
      </c>
      <c r="X1322" s="19" t="s">
        <v>2190</v>
      </c>
      <c r="Y1322" t="s">
        <v>7159</v>
      </c>
    </row>
    <row r="1323" spans="22:28" x14ac:dyDescent="0.3">
      <c r="V1323" s="6" t="s">
        <v>2190</v>
      </c>
      <c r="W1323" s="8">
        <v>7.3</v>
      </c>
      <c r="X1323" s="18" t="s">
        <v>2190</v>
      </c>
    </row>
    <row r="1324" spans="22:28" x14ac:dyDescent="0.3">
      <c r="V1324" s="7" t="s">
        <v>4333</v>
      </c>
      <c r="W1324" s="9">
        <v>6.6</v>
      </c>
      <c r="X1324" s="19" t="s">
        <v>642</v>
      </c>
      <c r="Y1324" t="s">
        <v>2190</v>
      </c>
    </row>
    <row r="1325" spans="22:28" x14ac:dyDescent="0.3">
      <c r="V1325" s="6" t="s">
        <v>4336</v>
      </c>
      <c r="W1325" s="8">
        <v>8.1999999999999993</v>
      </c>
      <c r="X1325" s="18" t="s">
        <v>3960</v>
      </c>
      <c r="Y1325" t="s">
        <v>14451</v>
      </c>
      <c r="Z1325" t="s">
        <v>7329</v>
      </c>
    </row>
    <row r="1326" spans="22:28" x14ac:dyDescent="0.3">
      <c r="V1326" s="7" t="s">
        <v>1823</v>
      </c>
      <c r="W1326" s="9">
        <v>6.4</v>
      </c>
      <c r="X1326" s="19" t="s">
        <v>878</v>
      </c>
      <c r="Y1326" t="s">
        <v>7329</v>
      </c>
      <c r="Z1326" t="s">
        <v>6241</v>
      </c>
    </row>
    <row r="1327" spans="22:28" x14ac:dyDescent="0.3">
      <c r="V1327" s="6" t="s">
        <v>1451</v>
      </c>
      <c r="W1327" s="8">
        <v>6.4</v>
      </c>
      <c r="X1327" s="18" t="s">
        <v>14453</v>
      </c>
      <c r="Y1327" t="s">
        <v>14451</v>
      </c>
      <c r="Z1327" t="s">
        <v>6241</v>
      </c>
    </row>
    <row r="1328" spans="22:28" x14ac:dyDescent="0.3">
      <c r="V1328" s="7" t="s">
        <v>4348</v>
      </c>
      <c r="W1328" s="9">
        <v>5.2</v>
      </c>
      <c r="X1328" s="19" t="s">
        <v>878</v>
      </c>
      <c r="Y1328" t="s">
        <v>642</v>
      </c>
      <c r="Z1328" t="s">
        <v>2190</v>
      </c>
      <c r="AA1328" t="s">
        <v>6241</v>
      </c>
      <c r="AB1328" t="s">
        <v>8819</v>
      </c>
    </row>
    <row r="1329" spans="22:27" x14ac:dyDescent="0.3">
      <c r="V1329" s="6" t="s">
        <v>4351</v>
      </c>
      <c r="W1329" s="8">
        <v>6.5</v>
      </c>
      <c r="X1329" s="18" t="s">
        <v>642</v>
      </c>
      <c r="Y1329" t="s">
        <v>10608</v>
      </c>
      <c r="Z1329" t="s">
        <v>840</v>
      </c>
      <c r="AA1329" t="s">
        <v>7329</v>
      </c>
    </row>
    <row r="1330" spans="22:27" x14ac:dyDescent="0.3">
      <c r="V1330" s="7" t="s">
        <v>2190</v>
      </c>
      <c r="W1330" s="9">
        <v>7.1</v>
      </c>
      <c r="X1330" s="19" t="s">
        <v>2190</v>
      </c>
    </row>
    <row r="1331" spans="22:27" x14ac:dyDescent="0.3">
      <c r="V1331" s="6" t="s">
        <v>4361</v>
      </c>
      <c r="W1331" s="8">
        <v>4.8</v>
      </c>
      <c r="X1331" s="18" t="s">
        <v>642</v>
      </c>
      <c r="Y1331" t="s">
        <v>1099</v>
      </c>
      <c r="Z1331" t="s">
        <v>13467</v>
      </c>
      <c r="AA1331" t="s">
        <v>11576</v>
      </c>
    </row>
    <row r="1332" spans="22:27" x14ac:dyDescent="0.3">
      <c r="V1332" s="7" t="s">
        <v>1076</v>
      </c>
      <c r="W1332" s="9">
        <v>7.3</v>
      </c>
      <c r="X1332" s="19" t="s">
        <v>7872</v>
      </c>
      <c r="Y1332" t="s">
        <v>2190</v>
      </c>
      <c r="Z1332" t="s">
        <v>14452</v>
      </c>
    </row>
    <row r="1333" spans="22:27" x14ac:dyDescent="0.3">
      <c r="V1333" s="6" t="s">
        <v>155</v>
      </c>
      <c r="W1333" s="8">
        <v>5.2</v>
      </c>
      <c r="X1333" s="18" t="s">
        <v>878</v>
      </c>
      <c r="Y1333" t="s">
        <v>642</v>
      </c>
      <c r="Z1333" t="s">
        <v>7329</v>
      </c>
      <c r="AA1333" t="s">
        <v>6241</v>
      </c>
    </row>
    <row r="1334" spans="22:27" x14ac:dyDescent="0.3">
      <c r="V1334" s="7" t="s">
        <v>2423</v>
      </c>
      <c r="W1334" s="9">
        <v>7.7</v>
      </c>
      <c r="X1334" s="19" t="s">
        <v>2190</v>
      </c>
      <c r="Y1334" t="s">
        <v>14452</v>
      </c>
    </row>
    <row r="1335" spans="22:27" x14ac:dyDescent="0.3">
      <c r="V1335" s="6" t="s">
        <v>1392</v>
      </c>
      <c r="W1335" s="8">
        <v>7.6</v>
      </c>
      <c r="X1335" s="18" t="s">
        <v>14453</v>
      </c>
      <c r="Y1335" t="s">
        <v>2190</v>
      </c>
      <c r="Z1335" t="s">
        <v>6241</v>
      </c>
    </row>
    <row r="1336" spans="22:27" x14ac:dyDescent="0.3">
      <c r="V1336" s="7" t="s">
        <v>936</v>
      </c>
      <c r="W1336" s="9">
        <v>5.7</v>
      </c>
      <c r="X1336" s="19" t="s">
        <v>1099</v>
      </c>
      <c r="Y1336" t="s">
        <v>2190</v>
      </c>
      <c r="Z1336" t="s">
        <v>11576</v>
      </c>
    </row>
    <row r="1337" spans="22:27" x14ac:dyDescent="0.3">
      <c r="V1337" s="6" t="s">
        <v>1649</v>
      </c>
      <c r="W1337" s="8">
        <v>7</v>
      </c>
      <c r="X1337" s="18" t="s">
        <v>1099</v>
      </c>
      <c r="Y1337" t="s">
        <v>2190</v>
      </c>
    </row>
    <row r="1338" spans="22:27" x14ac:dyDescent="0.3">
      <c r="V1338" s="7" t="s">
        <v>532</v>
      </c>
      <c r="W1338" s="9">
        <v>6</v>
      </c>
      <c r="X1338" s="19" t="s">
        <v>642</v>
      </c>
      <c r="Y1338" t="s">
        <v>1099</v>
      </c>
      <c r="Z1338" t="s">
        <v>10608</v>
      </c>
      <c r="AA1338" t="s">
        <v>840</v>
      </c>
    </row>
    <row r="1339" spans="22:27" x14ac:dyDescent="0.3">
      <c r="V1339" s="6" t="s">
        <v>4383</v>
      </c>
      <c r="W1339" s="8">
        <v>8.1</v>
      </c>
      <c r="X1339" s="18" t="s">
        <v>878</v>
      </c>
      <c r="Y1339" t="s">
        <v>7872</v>
      </c>
      <c r="Z1339" t="s">
        <v>2190</v>
      </c>
      <c r="AA1339" t="s">
        <v>14452</v>
      </c>
    </row>
    <row r="1340" spans="22:27" x14ac:dyDescent="0.3">
      <c r="V1340" s="7" t="s">
        <v>2190</v>
      </c>
      <c r="W1340" s="9">
        <v>8</v>
      </c>
      <c r="X1340" s="19" t="s">
        <v>2190</v>
      </c>
    </row>
    <row r="1341" spans="22:27" x14ac:dyDescent="0.3">
      <c r="V1341" s="6" t="s">
        <v>1151</v>
      </c>
      <c r="W1341" s="8">
        <v>5.6</v>
      </c>
      <c r="X1341" s="18" t="s">
        <v>878</v>
      </c>
      <c r="Y1341" t="s">
        <v>1099</v>
      </c>
      <c r="Z1341" t="s">
        <v>14453</v>
      </c>
    </row>
    <row r="1342" spans="22:27" x14ac:dyDescent="0.3">
      <c r="V1342" s="7" t="s">
        <v>1106</v>
      </c>
      <c r="W1342" s="9">
        <v>6.1</v>
      </c>
      <c r="X1342" s="19" t="s">
        <v>1099</v>
      </c>
      <c r="Y1342" t="s">
        <v>11576</v>
      </c>
    </row>
    <row r="1343" spans="22:27" x14ac:dyDescent="0.3">
      <c r="V1343" s="6" t="s">
        <v>4396</v>
      </c>
      <c r="W1343" s="8">
        <v>6.9</v>
      </c>
      <c r="X1343" s="18" t="s">
        <v>2190</v>
      </c>
      <c r="Y1343" t="s">
        <v>10608</v>
      </c>
    </row>
    <row r="1344" spans="22:27" x14ac:dyDescent="0.3">
      <c r="V1344" s="7" t="s">
        <v>467</v>
      </c>
      <c r="W1344" s="9">
        <v>5.2</v>
      </c>
      <c r="X1344" s="19" t="s">
        <v>2190</v>
      </c>
      <c r="Y1344" t="s">
        <v>840</v>
      </c>
      <c r="Z1344" t="s">
        <v>11576</v>
      </c>
    </row>
    <row r="1345" spans="22:31" x14ac:dyDescent="0.3">
      <c r="V1345" s="6" t="s">
        <v>1392</v>
      </c>
      <c r="W1345" s="8">
        <v>7</v>
      </c>
      <c r="X1345" s="18" t="s">
        <v>14453</v>
      </c>
      <c r="Y1345" t="s">
        <v>2190</v>
      </c>
      <c r="Z1345" t="s">
        <v>6241</v>
      </c>
    </row>
    <row r="1346" spans="22:31" x14ac:dyDescent="0.3">
      <c r="V1346" s="7" t="s">
        <v>287</v>
      </c>
      <c r="W1346" s="9">
        <v>6.3</v>
      </c>
      <c r="X1346" s="19" t="s">
        <v>878</v>
      </c>
      <c r="Y1346" t="s">
        <v>1099</v>
      </c>
      <c r="Z1346" t="s">
        <v>14453</v>
      </c>
      <c r="AA1346" t="s">
        <v>6241</v>
      </c>
    </row>
    <row r="1347" spans="22:31" x14ac:dyDescent="0.3">
      <c r="V1347" s="6" t="s">
        <v>678</v>
      </c>
      <c r="W1347" s="8">
        <v>7</v>
      </c>
      <c r="X1347" s="18" t="s">
        <v>1099</v>
      </c>
      <c r="Y1347" t="s">
        <v>14453</v>
      </c>
    </row>
    <row r="1348" spans="22:31" x14ac:dyDescent="0.3">
      <c r="V1348" s="7" t="s">
        <v>48</v>
      </c>
      <c r="W1348" s="9">
        <v>5.3</v>
      </c>
      <c r="X1348" s="19" t="s">
        <v>878</v>
      </c>
      <c r="Y1348" t="s">
        <v>642</v>
      </c>
      <c r="Z1348" t="s">
        <v>7329</v>
      </c>
    </row>
    <row r="1349" spans="22:31" x14ac:dyDescent="0.3">
      <c r="V1349" s="6" t="s">
        <v>749</v>
      </c>
      <c r="W1349" s="8">
        <v>6.9</v>
      </c>
      <c r="X1349" s="18" t="s">
        <v>878</v>
      </c>
      <c r="Y1349" t="s">
        <v>14453</v>
      </c>
      <c r="Z1349" t="s">
        <v>2190</v>
      </c>
      <c r="AA1349" t="s">
        <v>14451</v>
      </c>
      <c r="AB1349" t="s">
        <v>6241</v>
      </c>
    </row>
    <row r="1350" spans="22:31" x14ac:dyDescent="0.3">
      <c r="V1350" s="7" t="s">
        <v>30</v>
      </c>
      <c r="W1350" s="9">
        <v>6.2</v>
      </c>
      <c r="X1350" s="19" t="s">
        <v>878</v>
      </c>
      <c r="Y1350" t="s">
        <v>642</v>
      </c>
      <c r="Z1350" t="s">
        <v>6241</v>
      </c>
    </row>
    <row r="1351" spans="22:31" x14ac:dyDescent="0.3">
      <c r="V1351" s="6" t="s">
        <v>3420</v>
      </c>
      <c r="W1351" s="8">
        <v>6.4</v>
      </c>
      <c r="X1351" s="18" t="s">
        <v>1099</v>
      </c>
      <c r="Y1351" t="s">
        <v>7329</v>
      </c>
    </row>
    <row r="1352" spans="22:31" x14ac:dyDescent="0.3">
      <c r="V1352" s="7" t="s">
        <v>4396</v>
      </c>
      <c r="W1352" s="9">
        <v>6.4</v>
      </c>
      <c r="X1352" s="19" t="s">
        <v>2190</v>
      </c>
      <c r="Y1352" t="s">
        <v>10608</v>
      </c>
    </row>
    <row r="1353" spans="22:31" x14ac:dyDescent="0.3">
      <c r="V1353" s="6" t="s">
        <v>4423</v>
      </c>
      <c r="W1353" s="8">
        <v>5.7</v>
      </c>
      <c r="X1353" s="18" t="s">
        <v>878</v>
      </c>
      <c r="Y1353" t="s">
        <v>642</v>
      </c>
      <c r="Z1353" t="s">
        <v>14453</v>
      </c>
      <c r="AA1353" t="s">
        <v>2190</v>
      </c>
      <c r="AB1353" t="s">
        <v>10608</v>
      </c>
      <c r="AC1353" t="s">
        <v>840</v>
      </c>
      <c r="AD1353" t="s">
        <v>11576</v>
      </c>
      <c r="AE1353" t="s">
        <v>6241</v>
      </c>
    </row>
    <row r="1354" spans="22:31" x14ac:dyDescent="0.3">
      <c r="V1354" s="7" t="s">
        <v>315</v>
      </c>
      <c r="W1354" s="9">
        <v>6.1</v>
      </c>
      <c r="X1354" s="19" t="s">
        <v>878</v>
      </c>
      <c r="Y1354" t="s">
        <v>14453</v>
      </c>
      <c r="Z1354" t="s">
        <v>2190</v>
      </c>
      <c r="AA1354" t="s">
        <v>6241</v>
      </c>
    </row>
    <row r="1355" spans="22:31" x14ac:dyDescent="0.3">
      <c r="V1355" s="6" t="s">
        <v>936</v>
      </c>
      <c r="W1355" s="8">
        <v>5.4</v>
      </c>
      <c r="X1355" s="18" t="s">
        <v>1099</v>
      </c>
      <c r="Y1355" t="s">
        <v>2190</v>
      </c>
      <c r="Z1355" t="s">
        <v>11576</v>
      </c>
    </row>
    <row r="1356" spans="22:31" x14ac:dyDescent="0.3">
      <c r="V1356" s="7" t="s">
        <v>4026</v>
      </c>
      <c r="W1356" s="9">
        <v>6.7</v>
      </c>
      <c r="X1356" s="19" t="s">
        <v>2190</v>
      </c>
      <c r="Y1356" t="s">
        <v>13467</v>
      </c>
    </row>
    <row r="1357" spans="22:31" x14ac:dyDescent="0.3">
      <c r="V1357" s="6" t="s">
        <v>2112</v>
      </c>
      <c r="W1357" s="8">
        <v>6.8</v>
      </c>
      <c r="X1357" s="18" t="s">
        <v>2190</v>
      </c>
      <c r="Y1357" t="s">
        <v>14451</v>
      </c>
      <c r="Z1357" t="s">
        <v>11576</v>
      </c>
      <c r="AA1357" t="s">
        <v>6241</v>
      </c>
    </row>
    <row r="1358" spans="22:31" x14ac:dyDescent="0.3">
      <c r="V1358" s="7" t="s">
        <v>3805</v>
      </c>
      <c r="W1358" s="9">
        <v>6</v>
      </c>
      <c r="X1358" s="19" t="s">
        <v>2190</v>
      </c>
      <c r="Y1358" t="s">
        <v>3960</v>
      </c>
      <c r="Z1358" t="s">
        <v>14451</v>
      </c>
      <c r="AA1358" t="s">
        <v>6241</v>
      </c>
    </row>
    <row r="1359" spans="22:31" x14ac:dyDescent="0.3">
      <c r="V1359" s="6" t="s">
        <v>1740</v>
      </c>
      <c r="W1359" s="8">
        <v>7.8</v>
      </c>
      <c r="X1359" s="18" t="s">
        <v>2190</v>
      </c>
      <c r="Y1359" t="s">
        <v>7329</v>
      </c>
      <c r="Z1359" t="s">
        <v>6241</v>
      </c>
    </row>
    <row r="1360" spans="22:31" x14ac:dyDescent="0.3">
      <c r="V1360" s="7" t="s">
        <v>4436</v>
      </c>
      <c r="W1360" s="9">
        <v>5.3</v>
      </c>
      <c r="X1360" s="19" t="s">
        <v>7872</v>
      </c>
      <c r="Y1360" t="s">
        <v>1099</v>
      </c>
      <c r="Z1360" t="s">
        <v>11576</v>
      </c>
    </row>
    <row r="1361" spans="22:28" x14ac:dyDescent="0.3">
      <c r="V1361" s="6" t="s">
        <v>423</v>
      </c>
      <c r="W1361" s="8">
        <v>4.5</v>
      </c>
      <c r="X1361" s="18" t="s">
        <v>642</v>
      </c>
      <c r="Y1361" t="s">
        <v>6869</v>
      </c>
      <c r="Z1361" t="s">
        <v>1099</v>
      </c>
      <c r="AA1361" t="s">
        <v>10608</v>
      </c>
      <c r="AB1361" t="s">
        <v>7329</v>
      </c>
    </row>
    <row r="1362" spans="22:28" x14ac:dyDescent="0.3">
      <c r="V1362" s="7" t="s">
        <v>1099</v>
      </c>
      <c r="W1362" s="9">
        <v>5.4</v>
      </c>
      <c r="X1362" s="19" t="s">
        <v>1099</v>
      </c>
    </row>
    <row r="1363" spans="22:28" x14ac:dyDescent="0.3">
      <c r="V1363" s="6" t="s">
        <v>1099</v>
      </c>
      <c r="W1363" s="8">
        <v>7.8</v>
      </c>
      <c r="X1363" s="18" t="s">
        <v>1099</v>
      </c>
    </row>
    <row r="1364" spans="22:28" x14ac:dyDescent="0.3">
      <c r="V1364" s="7" t="s">
        <v>4446</v>
      </c>
      <c r="W1364" s="9">
        <v>7.2</v>
      </c>
      <c r="X1364" s="19" t="s">
        <v>878</v>
      </c>
      <c r="Y1364" t="s">
        <v>7872</v>
      </c>
      <c r="Z1364" t="s">
        <v>2190</v>
      </c>
      <c r="AA1364" t="s">
        <v>13467</v>
      </c>
    </row>
    <row r="1365" spans="22:28" x14ac:dyDescent="0.3">
      <c r="V1365" s="6" t="s">
        <v>909</v>
      </c>
      <c r="W1365" s="8">
        <v>6.6</v>
      </c>
      <c r="X1365" s="18" t="s">
        <v>878</v>
      </c>
      <c r="Y1365" t="s">
        <v>642</v>
      </c>
      <c r="Z1365" t="s">
        <v>1099</v>
      </c>
      <c r="AA1365" t="s">
        <v>14453</v>
      </c>
    </row>
    <row r="1366" spans="22:28" x14ac:dyDescent="0.3">
      <c r="V1366" s="7" t="s">
        <v>87</v>
      </c>
      <c r="W1366" s="9">
        <v>7.6</v>
      </c>
      <c r="X1366" s="19" t="s">
        <v>878</v>
      </c>
      <c r="Y1366" t="s">
        <v>642</v>
      </c>
    </row>
    <row r="1367" spans="22:28" x14ac:dyDescent="0.3">
      <c r="V1367" s="6" t="s">
        <v>4453</v>
      </c>
      <c r="W1367" s="8">
        <v>5.9</v>
      </c>
      <c r="X1367" s="18" t="s">
        <v>7872</v>
      </c>
      <c r="Y1367" t="s">
        <v>2190</v>
      </c>
      <c r="Z1367" t="s">
        <v>5873</v>
      </c>
    </row>
    <row r="1368" spans="22:28" x14ac:dyDescent="0.3">
      <c r="V1368" s="7" t="s">
        <v>227</v>
      </c>
      <c r="W1368" s="9">
        <v>6.7</v>
      </c>
      <c r="X1368" s="19" t="s">
        <v>878</v>
      </c>
      <c r="Y1368" t="s">
        <v>14453</v>
      </c>
      <c r="Z1368" t="s">
        <v>6241</v>
      </c>
    </row>
    <row r="1369" spans="22:28" x14ac:dyDescent="0.3">
      <c r="V1369" s="6" t="s">
        <v>1076</v>
      </c>
      <c r="W1369" s="8">
        <v>7.7</v>
      </c>
      <c r="X1369" s="18" t="s">
        <v>7872</v>
      </c>
      <c r="Y1369" t="s">
        <v>2190</v>
      </c>
      <c r="Z1369" t="s">
        <v>14452</v>
      </c>
    </row>
    <row r="1370" spans="22:28" x14ac:dyDescent="0.3">
      <c r="V1370" s="7" t="s">
        <v>1963</v>
      </c>
      <c r="W1370" s="9">
        <v>5.4</v>
      </c>
      <c r="X1370" s="19" t="s">
        <v>878</v>
      </c>
      <c r="Y1370" t="s">
        <v>642</v>
      </c>
      <c r="Z1370" t="s">
        <v>1099</v>
      </c>
      <c r="AA1370" t="s">
        <v>10608</v>
      </c>
      <c r="AB1370" t="s">
        <v>7329</v>
      </c>
    </row>
    <row r="1371" spans="22:28" x14ac:dyDescent="0.3">
      <c r="V1371" s="6" t="s">
        <v>678</v>
      </c>
      <c r="W1371" s="8">
        <v>6.9</v>
      </c>
      <c r="X1371" s="18" t="s">
        <v>1099</v>
      </c>
      <c r="Y1371" t="s">
        <v>14453</v>
      </c>
    </row>
    <row r="1372" spans="22:28" x14ac:dyDescent="0.3">
      <c r="V1372" s="7" t="s">
        <v>3751</v>
      </c>
      <c r="W1372" s="9">
        <v>7.7</v>
      </c>
      <c r="X1372" s="19" t="s">
        <v>642</v>
      </c>
      <c r="Y1372" t="s">
        <v>2190</v>
      </c>
      <c r="Z1372" t="s">
        <v>8819</v>
      </c>
    </row>
    <row r="1373" spans="22:28" x14ac:dyDescent="0.3">
      <c r="V1373" s="6" t="s">
        <v>936</v>
      </c>
      <c r="W1373" s="8">
        <v>6.8</v>
      </c>
      <c r="X1373" s="18" t="s">
        <v>1099</v>
      </c>
      <c r="Y1373" t="s">
        <v>2190</v>
      </c>
      <c r="Z1373" t="s">
        <v>11576</v>
      </c>
    </row>
    <row r="1374" spans="22:28" x14ac:dyDescent="0.3">
      <c r="V1374" s="7" t="s">
        <v>913</v>
      </c>
      <c r="W1374" s="9">
        <v>6.4</v>
      </c>
      <c r="X1374" s="19" t="s">
        <v>642</v>
      </c>
      <c r="Y1374" t="s">
        <v>14451</v>
      </c>
      <c r="Z1374" t="s">
        <v>7329</v>
      </c>
    </row>
    <row r="1375" spans="22:28" x14ac:dyDescent="0.3">
      <c r="V1375" s="6" t="s">
        <v>678</v>
      </c>
      <c r="W1375" s="8">
        <v>5.7</v>
      </c>
      <c r="X1375" s="18" t="s">
        <v>1099</v>
      </c>
      <c r="Y1375" t="s">
        <v>14453</v>
      </c>
    </row>
    <row r="1376" spans="22:28" x14ac:dyDescent="0.3">
      <c r="V1376" s="7" t="s">
        <v>1007</v>
      </c>
      <c r="W1376" s="9">
        <v>7.3</v>
      </c>
      <c r="X1376" s="19" t="s">
        <v>14453</v>
      </c>
      <c r="Y1376" t="s">
        <v>6241</v>
      </c>
    </row>
    <row r="1377" spans="22:30" x14ac:dyDescent="0.3">
      <c r="V1377" s="6" t="s">
        <v>1392</v>
      </c>
      <c r="W1377" s="8">
        <v>6.8</v>
      </c>
      <c r="X1377" s="18" t="s">
        <v>14453</v>
      </c>
      <c r="Y1377" t="s">
        <v>2190</v>
      </c>
      <c r="Z1377" t="s">
        <v>6241</v>
      </c>
    </row>
    <row r="1378" spans="22:30" x14ac:dyDescent="0.3">
      <c r="V1378" s="7" t="s">
        <v>1106</v>
      </c>
      <c r="W1378" s="9">
        <v>6.3</v>
      </c>
      <c r="X1378" s="19" t="s">
        <v>1099</v>
      </c>
      <c r="Y1378" t="s">
        <v>11576</v>
      </c>
    </row>
    <row r="1379" spans="22:30" x14ac:dyDescent="0.3">
      <c r="V1379" s="6" t="s">
        <v>1106</v>
      </c>
      <c r="W1379" s="8">
        <v>5.9</v>
      </c>
      <c r="X1379" s="18" t="s">
        <v>1099</v>
      </c>
      <c r="Y1379" t="s">
        <v>11576</v>
      </c>
    </row>
    <row r="1380" spans="22:30" x14ac:dyDescent="0.3">
      <c r="V1380" s="7" t="s">
        <v>3493</v>
      </c>
      <c r="W1380" s="9">
        <v>7.4</v>
      </c>
      <c r="X1380" s="19" t="s">
        <v>2190</v>
      </c>
      <c r="Y1380" t="s">
        <v>11576</v>
      </c>
      <c r="Z1380" t="s">
        <v>5873</v>
      </c>
    </row>
    <row r="1381" spans="22:30" x14ac:dyDescent="0.3">
      <c r="V1381" s="6" t="s">
        <v>1403</v>
      </c>
      <c r="W1381" s="8">
        <v>8.3000000000000007</v>
      </c>
      <c r="X1381" s="18" t="s">
        <v>14453</v>
      </c>
      <c r="Y1381" t="s">
        <v>2190</v>
      </c>
      <c r="Z1381" t="s">
        <v>14451</v>
      </c>
      <c r="AA1381" t="s">
        <v>6241</v>
      </c>
    </row>
    <row r="1382" spans="22:30" x14ac:dyDescent="0.3">
      <c r="V1382" s="7" t="s">
        <v>4488</v>
      </c>
      <c r="W1382" s="9">
        <v>6.2</v>
      </c>
      <c r="X1382" s="19" t="s">
        <v>642</v>
      </c>
      <c r="Y1382" t="s">
        <v>1099</v>
      </c>
      <c r="Z1382" t="s">
        <v>10608</v>
      </c>
      <c r="AA1382" t="s">
        <v>7329</v>
      </c>
    </row>
    <row r="1383" spans="22:30" x14ac:dyDescent="0.3">
      <c r="V1383" s="6" t="s">
        <v>1099</v>
      </c>
      <c r="W1383" s="8">
        <v>6.3</v>
      </c>
      <c r="X1383" s="18" t="s">
        <v>1099</v>
      </c>
    </row>
    <row r="1384" spans="22:30" x14ac:dyDescent="0.3">
      <c r="V1384" s="7" t="s">
        <v>1446</v>
      </c>
      <c r="W1384" s="9">
        <v>5.8</v>
      </c>
      <c r="X1384" s="19" t="s">
        <v>878</v>
      </c>
      <c r="Y1384" t="s">
        <v>3960</v>
      </c>
      <c r="Z1384" t="s">
        <v>7329</v>
      </c>
      <c r="AA1384" t="s">
        <v>6241</v>
      </c>
    </row>
    <row r="1385" spans="22:30" x14ac:dyDescent="0.3">
      <c r="V1385" s="6" t="s">
        <v>3960</v>
      </c>
      <c r="W1385" s="8">
        <v>7.5</v>
      </c>
      <c r="X1385" s="18" t="s">
        <v>3960</v>
      </c>
    </row>
    <row r="1386" spans="22:30" x14ac:dyDescent="0.3">
      <c r="V1386" s="7" t="s">
        <v>2743</v>
      </c>
      <c r="W1386" s="9">
        <v>6.3</v>
      </c>
      <c r="X1386" s="19" t="s">
        <v>3960</v>
      </c>
      <c r="Y1386" t="s">
        <v>7329</v>
      </c>
      <c r="Z1386" t="s">
        <v>6241</v>
      </c>
    </row>
    <row r="1387" spans="22:30" x14ac:dyDescent="0.3">
      <c r="V1387" s="6" t="s">
        <v>87</v>
      </c>
      <c r="W1387" s="8">
        <v>6.4</v>
      </c>
      <c r="X1387" s="18" t="s">
        <v>878</v>
      </c>
      <c r="Y1387" t="s">
        <v>642</v>
      </c>
    </row>
    <row r="1388" spans="22:30" x14ac:dyDescent="0.3">
      <c r="V1388" s="7" t="s">
        <v>4504</v>
      </c>
      <c r="W1388" s="9">
        <v>7.2</v>
      </c>
      <c r="X1388" s="19" t="s">
        <v>7872</v>
      </c>
      <c r="Y1388" t="s">
        <v>2190</v>
      </c>
      <c r="Z1388" t="s">
        <v>10608</v>
      </c>
      <c r="AA1388" t="s">
        <v>13467</v>
      </c>
      <c r="AB1388" t="s">
        <v>14452</v>
      </c>
    </row>
    <row r="1389" spans="22:30" x14ac:dyDescent="0.3">
      <c r="V1389" s="6" t="s">
        <v>587</v>
      </c>
      <c r="W1389" s="8">
        <v>6.3</v>
      </c>
      <c r="X1389" s="18" t="s">
        <v>878</v>
      </c>
      <c r="Y1389" t="s">
        <v>642</v>
      </c>
      <c r="Z1389" t="s">
        <v>6869</v>
      </c>
      <c r="AA1389" t="s">
        <v>1099</v>
      </c>
      <c r="AB1389" t="s">
        <v>10608</v>
      </c>
      <c r="AC1389" t="s">
        <v>840</v>
      </c>
      <c r="AD1389" t="s">
        <v>7329</v>
      </c>
    </row>
    <row r="1390" spans="22:30" x14ac:dyDescent="0.3">
      <c r="V1390" s="7" t="s">
        <v>1076</v>
      </c>
      <c r="W1390" s="9">
        <v>6.9</v>
      </c>
      <c r="X1390" s="19" t="s">
        <v>7872</v>
      </c>
      <c r="Y1390" t="s">
        <v>2190</v>
      </c>
      <c r="Z1390" t="s">
        <v>14452</v>
      </c>
    </row>
    <row r="1391" spans="22:30" x14ac:dyDescent="0.3">
      <c r="V1391" s="6" t="s">
        <v>1106</v>
      </c>
      <c r="W1391" s="8">
        <v>6.6</v>
      </c>
      <c r="X1391" s="18" t="s">
        <v>1099</v>
      </c>
      <c r="Y1391" t="s">
        <v>11576</v>
      </c>
    </row>
    <row r="1392" spans="22:30" x14ac:dyDescent="0.3">
      <c r="V1392" s="7" t="s">
        <v>1099</v>
      </c>
      <c r="W1392" s="9">
        <v>6</v>
      </c>
      <c r="X1392" s="19" t="s">
        <v>1099</v>
      </c>
    </row>
    <row r="1393" spans="22:28" x14ac:dyDescent="0.3">
      <c r="V1393" s="6" t="s">
        <v>4513</v>
      </c>
      <c r="W1393" s="8">
        <v>7.5</v>
      </c>
      <c r="X1393" s="18" t="s">
        <v>7872</v>
      </c>
      <c r="Y1393" t="s">
        <v>1099</v>
      </c>
      <c r="Z1393" t="s">
        <v>2190</v>
      </c>
      <c r="AA1393" t="s">
        <v>13467</v>
      </c>
      <c r="AB1393" t="s">
        <v>7159</v>
      </c>
    </row>
    <row r="1394" spans="22:28" x14ac:dyDescent="0.3">
      <c r="V1394" s="7" t="s">
        <v>3794</v>
      </c>
      <c r="W1394" s="9">
        <v>7.7</v>
      </c>
      <c r="X1394" s="19" t="s">
        <v>7872</v>
      </c>
      <c r="Y1394" t="s">
        <v>2190</v>
      </c>
      <c r="Z1394" t="s">
        <v>13467</v>
      </c>
      <c r="AA1394" t="s">
        <v>11576</v>
      </c>
    </row>
    <row r="1395" spans="22:28" x14ac:dyDescent="0.3">
      <c r="V1395" s="6" t="s">
        <v>1099</v>
      </c>
      <c r="W1395" s="8">
        <v>6.2</v>
      </c>
      <c r="X1395" s="18" t="s">
        <v>1099</v>
      </c>
    </row>
    <row r="1396" spans="22:28" x14ac:dyDescent="0.3">
      <c r="V1396" s="7" t="s">
        <v>1974</v>
      </c>
      <c r="W1396" s="9">
        <v>5.4</v>
      </c>
      <c r="X1396" s="19" t="s">
        <v>1099</v>
      </c>
      <c r="Y1396" t="s">
        <v>10608</v>
      </c>
    </row>
    <row r="1397" spans="22:28" x14ac:dyDescent="0.3">
      <c r="V1397" s="6" t="s">
        <v>178</v>
      </c>
      <c r="W1397" s="8">
        <v>6.6</v>
      </c>
      <c r="X1397" s="18" t="s">
        <v>878</v>
      </c>
      <c r="Y1397" t="s">
        <v>642</v>
      </c>
      <c r="Z1397" t="s">
        <v>840</v>
      </c>
      <c r="AA1397" t="s">
        <v>7329</v>
      </c>
      <c r="AB1397" t="s">
        <v>6241</v>
      </c>
    </row>
    <row r="1398" spans="22:28" x14ac:dyDescent="0.3">
      <c r="V1398" s="7" t="s">
        <v>1106</v>
      </c>
      <c r="W1398" s="9">
        <v>5.3</v>
      </c>
      <c r="X1398" s="19" t="s">
        <v>1099</v>
      </c>
      <c r="Y1398" t="s">
        <v>11576</v>
      </c>
    </row>
    <row r="1399" spans="22:28" x14ac:dyDescent="0.3">
      <c r="V1399" s="6" t="s">
        <v>2487</v>
      </c>
      <c r="W1399" s="8">
        <v>5.6</v>
      </c>
      <c r="X1399" s="18" t="s">
        <v>1099</v>
      </c>
      <c r="Y1399" t="s">
        <v>11576</v>
      </c>
      <c r="Z1399" t="s">
        <v>14452</v>
      </c>
    </row>
    <row r="1400" spans="22:28" x14ac:dyDescent="0.3">
      <c r="V1400" s="7" t="s">
        <v>1106</v>
      </c>
      <c r="W1400" s="9">
        <v>5.9</v>
      </c>
      <c r="X1400" s="19" t="s">
        <v>1099</v>
      </c>
      <c r="Y1400" t="s">
        <v>11576</v>
      </c>
    </row>
    <row r="1401" spans="22:28" x14ac:dyDescent="0.3">
      <c r="V1401" s="6" t="s">
        <v>1133</v>
      </c>
      <c r="W1401" s="8">
        <v>7.8</v>
      </c>
      <c r="X1401" s="18" t="s">
        <v>7872</v>
      </c>
      <c r="Y1401" t="s">
        <v>14453</v>
      </c>
      <c r="Z1401" t="s">
        <v>2190</v>
      </c>
    </row>
    <row r="1402" spans="22:28" x14ac:dyDescent="0.3">
      <c r="V1402" s="7" t="s">
        <v>2648</v>
      </c>
      <c r="W1402" s="9">
        <v>6.7</v>
      </c>
      <c r="X1402" s="19" t="s">
        <v>878</v>
      </c>
      <c r="Y1402" t="s">
        <v>3960</v>
      </c>
      <c r="Z1402" t="s">
        <v>7329</v>
      </c>
    </row>
    <row r="1403" spans="22:28" x14ac:dyDescent="0.3">
      <c r="V1403" s="6" t="s">
        <v>4536</v>
      </c>
      <c r="W1403" s="8">
        <v>7.4</v>
      </c>
      <c r="X1403" s="18" t="s">
        <v>840</v>
      </c>
      <c r="Y1403" t="s">
        <v>3960</v>
      </c>
    </row>
    <row r="1404" spans="22:28" x14ac:dyDescent="0.3">
      <c r="V1404" s="7" t="s">
        <v>3707</v>
      </c>
      <c r="W1404" s="9">
        <v>6.2</v>
      </c>
      <c r="X1404" s="19" t="s">
        <v>1099</v>
      </c>
      <c r="Y1404" t="s">
        <v>14453</v>
      </c>
      <c r="Z1404" t="s">
        <v>6241</v>
      </c>
    </row>
    <row r="1405" spans="22:28" x14ac:dyDescent="0.3">
      <c r="V1405" s="6" t="s">
        <v>749</v>
      </c>
      <c r="W1405" s="8">
        <v>5.4</v>
      </c>
      <c r="X1405" s="18" t="s">
        <v>878</v>
      </c>
      <c r="Y1405" t="s">
        <v>14453</v>
      </c>
      <c r="Z1405" t="s">
        <v>2190</v>
      </c>
      <c r="AA1405" t="s">
        <v>14451</v>
      </c>
      <c r="AB1405" t="s">
        <v>6241</v>
      </c>
    </row>
    <row r="1406" spans="22:28" x14ac:dyDescent="0.3">
      <c r="V1406" s="7" t="s">
        <v>1823</v>
      </c>
      <c r="W1406" s="9">
        <v>6.7</v>
      </c>
      <c r="X1406" s="19" t="s">
        <v>878</v>
      </c>
      <c r="Y1406" t="s">
        <v>7329</v>
      </c>
      <c r="Z1406" t="s">
        <v>6241</v>
      </c>
    </row>
    <row r="1407" spans="22:28" x14ac:dyDescent="0.3">
      <c r="V1407" s="6" t="s">
        <v>1106</v>
      </c>
      <c r="W1407" s="8">
        <v>5.3</v>
      </c>
      <c r="X1407" s="18" t="s">
        <v>1099</v>
      </c>
      <c r="Y1407" t="s">
        <v>11576</v>
      </c>
    </row>
    <row r="1408" spans="22:28" x14ac:dyDescent="0.3">
      <c r="V1408" s="7" t="s">
        <v>936</v>
      </c>
      <c r="W1408" s="9">
        <v>5.9</v>
      </c>
      <c r="X1408" s="19" t="s">
        <v>1099</v>
      </c>
      <c r="Y1408" t="s">
        <v>2190</v>
      </c>
      <c r="Z1408" t="s">
        <v>11576</v>
      </c>
    </row>
    <row r="1409" spans="22:27" x14ac:dyDescent="0.3">
      <c r="V1409" s="6" t="s">
        <v>3385</v>
      </c>
      <c r="W1409" s="8">
        <v>4.8</v>
      </c>
      <c r="X1409" s="18" t="s">
        <v>642</v>
      </c>
      <c r="Y1409" t="s">
        <v>1099</v>
      </c>
      <c r="Z1409" t="s">
        <v>840</v>
      </c>
    </row>
    <row r="1410" spans="22:27" x14ac:dyDescent="0.3">
      <c r="V1410" s="7" t="s">
        <v>4559</v>
      </c>
      <c r="W1410" s="9">
        <v>7.3</v>
      </c>
      <c r="X1410" s="19" t="s">
        <v>1099</v>
      </c>
      <c r="Y1410" t="s">
        <v>2190</v>
      </c>
      <c r="Z1410" t="s">
        <v>10608</v>
      </c>
      <c r="AA1410" t="s">
        <v>14452</v>
      </c>
    </row>
    <row r="1411" spans="22:27" x14ac:dyDescent="0.3">
      <c r="V1411" s="6" t="s">
        <v>722</v>
      </c>
      <c r="W1411" s="8">
        <v>3.8</v>
      </c>
      <c r="X1411" s="18" t="s">
        <v>878</v>
      </c>
      <c r="Y1411" t="s">
        <v>642</v>
      </c>
      <c r="Z1411" t="s">
        <v>1099</v>
      </c>
      <c r="AA1411" t="s">
        <v>6241</v>
      </c>
    </row>
    <row r="1412" spans="22:27" x14ac:dyDescent="0.3">
      <c r="V1412" s="7" t="s">
        <v>4453</v>
      </c>
      <c r="W1412" s="9">
        <v>8.5</v>
      </c>
      <c r="X1412" s="19" t="s">
        <v>7872</v>
      </c>
      <c r="Y1412" t="s">
        <v>2190</v>
      </c>
      <c r="Z1412" t="s">
        <v>5873</v>
      </c>
    </row>
    <row r="1413" spans="22:27" x14ac:dyDescent="0.3">
      <c r="V1413" s="6" t="s">
        <v>3637</v>
      </c>
      <c r="W1413" s="8">
        <v>6.8</v>
      </c>
      <c r="X1413" s="18" t="s">
        <v>2190</v>
      </c>
      <c r="Y1413" t="s">
        <v>10608</v>
      </c>
      <c r="Z1413" t="s">
        <v>840</v>
      </c>
    </row>
    <row r="1414" spans="22:27" x14ac:dyDescent="0.3">
      <c r="V1414" s="7" t="s">
        <v>3960</v>
      </c>
      <c r="W1414" s="9">
        <v>5.3</v>
      </c>
      <c r="X1414" s="19" t="s">
        <v>3960</v>
      </c>
    </row>
    <row r="1415" spans="22:27" x14ac:dyDescent="0.3">
      <c r="V1415" s="6" t="s">
        <v>146</v>
      </c>
      <c r="W1415" s="8">
        <v>7.3</v>
      </c>
      <c r="X1415" s="18" t="s">
        <v>2190</v>
      </c>
      <c r="Y1415" t="s">
        <v>11576</v>
      </c>
    </row>
    <row r="1416" spans="22:27" x14ac:dyDescent="0.3">
      <c r="V1416" s="7" t="s">
        <v>1133</v>
      </c>
      <c r="W1416" s="9">
        <v>6.6</v>
      </c>
      <c r="X1416" s="19" t="s">
        <v>7872</v>
      </c>
      <c r="Y1416" t="s">
        <v>14453</v>
      </c>
      <c r="Z1416" t="s">
        <v>2190</v>
      </c>
    </row>
    <row r="1417" spans="22:27" x14ac:dyDescent="0.3">
      <c r="V1417" s="6" t="s">
        <v>3197</v>
      </c>
      <c r="W1417" s="8">
        <v>6.2</v>
      </c>
      <c r="X1417" s="18" t="s">
        <v>3960</v>
      </c>
      <c r="Y1417" t="s">
        <v>14451</v>
      </c>
    </row>
    <row r="1418" spans="22:27" x14ac:dyDescent="0.3">
      <c r="V1418" s="7" t="s">
        <v>3169</v>
      </c>
      <c r="W1418" s="9">
        <v>5.2</v>
      </c>
      <c r="X1418" s="19" t="s">
        <v>2190</v>
      </c>
      <c r="Y1418" t="s">
        <v>840</v>
      </c>
      <c r="Z1418" t="s">
        <v>3960</v>
      </c>
    </row>
    <row r="1419" spans="22:27" x14ac:dyDescent="0.3">
      <c r="V1419" s="6" t="s">
        <v>2648</v>
      </c>
      <c r="W1419" s="8">
        <v>6.2</v>
      </c>
      <c r="X1419" s="18" t="s">
        <v>878</v>
      </c>
      <c r="Y1419" t="s">
        <v>3960</v>
      </c>
      <c r="Z1419" t="s">
        <v>7329</v>
      </c>
    </row>
    <row r="1420" spans="22:27" x14ac:dyDescent="0.3">
      <c r="V1420" s="7" t="s">
        <v>1392</v>
      </c>
      <c r="W1420" s="9">
        <v>6.2</v>
      </c>
      <c r="X1420" s="19" t="s">
        <v>14453</v>
      </c>
      <c r="Y1420" t="s">
        <v>2190</v>
      </c>
      <c r="Z1420" t="s">
        <v>6241</v>
      </c>
    </row>
    <row r="1421" spans="22:27" x14ac:dyDescent="0.3">
      <c r="V1421" s="6" t="s">
        <v>4591</v>
      </c>
      <c r="W1421" s="8">
        <v>6.6</v>
      </c>
      <c r="X1421" s="18" t="s">
        <v>1099</v>
      </c>
      <c r="Y1421" t="s">
        <v>2190</v>
      </c>
      <c r="Z1421" t="s">
        <v>11576</v>
      </c>
      <c r="AA1421" t="s">
        <v>7329</v>
      </c>
    </row>
    <row r="1422" spans="22:27" x14ac:dyDescent="0.3">
      <c r="V1422" s="7" t="s">
        <v>48</v>
      </c>
      <c r="W1422" s="9">
        <v>6.4</v>
      </c>
      <c r="X1422" s="19" t="s">
        <v>878</v>
      </c>
      <c r="Y1422" t="s">
        <v>642</v>
      </c>
      <c r="Z1422" t="s">
        <v>7329</v>
      </c>
    </row>
    <row r="1423" spans="22:27" x14ac:dyDescent="0.3">
      <c r="V1423" s="6" t="s">
        <v>936</v>
      </c>
      <c r="W1423" s="8">
        <v>6.2</v>
      </c>
      <c r="X1423" s="18" t="s">
        <v>1099</v>
      </c>
      <c r="Y1423" t="s">
        <v>2190</v>
      </c>
      <c r="Z1423" t="s">
        <v>11576</v>
      </c>
    </row>
    <row r="1424" spans="22:27" x14ac:dyDescent="0.3">
      <c r="V1424" s="7" t="s">
        <v>799</v>
      </c>
      <c r="W1424" s="9">
        <v>5.0999999999999996</v>
      </c>
      <c r="X1424" s="19" t="s">
        <v>878</v>
      </c>
      <c r="Y1424" t="s">
        <v>14453</v>
      </c>
      <c r="Z1424" t="s">
        <v>14451</v>
      </c>
      <c r="AA1424" t="s">
        <v>6241</v>
      </c>
    </row>
    <row r="1425" spans="22:28" x14ac:dyDescent="0.3">
      <c r="V1425" s="6" t="s">
        <v>1403</v>
      </c>
      <c r="W1425" s="8">
        <v>6.6</v>
      </c>
      <c r="X1425" s="18" t="s">
        <v>14453</v>
      </c>
      <c r="Y1425" t="s">
        <v>2190</v>
      </c>
      <c r="Z1425" t="s">
        <v>14451</v>
      </c>
      <c r="AA1425" t="s">
        <v>6241</v>
      </c>
    </row>
    <row r="1426" spans="22:28" x14ac:dyDescent="0.3">
      <c r="V1426" s="7" t="s">
        <v>227</v>
      </c>
      <c r="W1426" s="9">
        <v>6.1</v>
      </c>
      <c r="X1426" s="19" t="s">
        <v>878</v>
      </c>
      <c r="Y1426" t="s">
        <v>14453</v>
      </c>
      <c r="Z1426" t="s">
        <v>6241</v>
      </c>
    </row>
    <row r="1427" spans="22:28" x14ac:dyDescent="0.3">
      <c r="V1427" s="6" t="s">
        <v>350</v>
      </c>
      <c r="W1427" s="8">
        <v>6.1</v>
      </c>
      <c r="X1427" s="18" t="s">
        <v>1099</v>
      </c>
      <c r="Y1427" t="s">
        <v>10608</v>
      </c>
      <c r="Z1427" t="s">
        <v>840</v>
      </c>
    </row>
    <row r="1428" spans="22:28" x14ac:dyDescent="0.3">
      <c r="V1428" s="7" t="s">
        <v>1133</v>
      </c>
      <c r="W1428" s="9">
        <v>6.6</v>
      </c>
      <c r="X1428" s="19" t="s">
        <v>7872</v>
      </c>
      <c r="Y1428" t="s">
        <v>14453</v>
      </c>
      <c r="Z1428" t="s">
        <v>2190</v>
      </c>
    </row>
    <row r="1429" spans="22:28" x14ac:dyDescent="0.3">
      <c r="V1429" s="6" t="s">
        <v>1442</v>
      </c>
      <c r="W1429" s="8">
        <v>5.9</v>
      </c>
      <c r="X1429" s="18" t="s">
        <v>2190</v>
      </c>
      <c r="Y1429" t="s">
        <v>14451</v>
      </c>
      <c r="Z1429" t="s">
        <v>7329</v>
      </c>
      <c r="AA1429" t="s">
        <v>6241</v>
      </c>
    </row>
    <row r="1430" spans="22:28" x14ac:dyDescent="0.3">
      <c r="V1430" s="7" t="s">
        <v>1696</v>
      </c>
      <c r="W1430" s="9">
        <v>6.3</v>
      </c>
      <c r="X1430" s="19" t="s">
        <v>1099</v>
      </c>
      <c r="Y1430" t="s">
        <v>10608</v>
      </c>
      <c r="Z1430" t="s">
        <v>840</v>
      </c>
      <c r="AA1430" t="s">
        <v>11576</v>
      </c>
    </row>
    <row r="1431" spans="22:28" x14ac:dyDescent="0.3">
      <c r="V1431" s="6" t="s">
        <v>1076</v>
      </c>
      <c r="W1431" s="8">
        <v>7.1</v>
      </c>
      <c r="X1431" s="18" t="s">
        <v>7872</v>
      </c>
      <c r="Y1431" t="s">
        <v>2190</v>
      </c>
      <c r="Z1431" t="s">
        <v>14452</v>
      </c>
    </row>
    <row r="1432" spans="22:28" x14ac:dyDescent="0.3">
      <c r="V1432" s="7" t="s">
        <v>772</v>
      </c>
      <c r="W1432" s="9">
        <v>5</v>
      </c>
      <c r="X1432" s="19" t="s">
        <v>878</v>
      </c>
      <c r="Y1432" t="s">
        <v>14451</v>
      </c>
      <c r="Z1432" t="s">
        <v>6241</v>
      </c>
    </row>
    <row r="1433" spans="22:28" x14ac:dyDescent="0.3">
      <c r="V1433" s="6" t="s">
        <v>4624</v>
      </c>
      <c r="W1433" s="8">
        <v>5.6</v>
      </c>
      <c r="X1433" s="18" t="s">
        <v>642</v>
      </c>
      <c r="Y1433" t="s">
        <v>6869</v>
      </c>
      <c r="Z1433" t="s">
        <v>1099</v>
      </c>
      <c r="AA1433" t="s">
        <v>10608</v>
      </c>
      <c r="AB1433" t="s">
        <v>5873</v>
      </c>
    </row>
    <row r="1434" spans="22:28" x14ac:dyDescent="0.3">
      <c r="V1434" s="7" t="s">
        <v>1649</v>
      </c>
      <c r="W1434" s="9">
        <v>7.4</v>
      </c>
      <c r="X1434" s="19" t="s">
        <v>1099</v>
      </c>
      <c r="Y1434" t="s">
        <v>2190</v>
      </c>
    </row>
    <row r="1435" spans="22:28" x14ac:dyDescent="0.3">
      <c r="V1435" s="6" t="s">
        <v>4630</v>
      </c>
      <c r="W1435" s="8">
        <v>4.5</v>
      </c>
      <c r="X1435" s="18" t="s">
        <v>878</v>
      </c>
      <c r="Y1435" t="s">
        <v>1099</v>
      </c>
      <c r="Z1435" t="s">
        <v>7329</v>
      </c>
      <c r="AA1435" t="s">
        <v>6241</v>
      </c>
    </row>
    <row r="1436" spans="22:28" x14ac:dyDescent="0.3">
      <c r="V1436" s="7" t="s">
        <v>1392</v>
      </c>
      <c r="W1436" s="9">
        <v>6.2</v>
      </c>
      <c r="X1436" s="19" t="s">
        <v>14453</v>
      </c>
      <c r="Y1436" t="s">
        <v>2190</v>
      </c>
      <c r="Z1436" t="s">
        <v>6241</v>
      </c>
    </row>
    <row r="1437" spans="22:28" x14ac:dyDescent="0.3">
      <c r="V1437" s="6" t="s">
        <v>4639</v>
      </c>
      <c r="W1437" s="8">
        <v>5</v>
      </c>
      <c r="X1437" s="18" t="s">
        <v>1099</v>
      </c>
      <c r="Y1437" t="s">
        <v>3960</v>
      </c>
    </row>
    <row r="1438" spans="22:28" x14ac:dyDescent="0.3">
      <c r="V1438" s="7" t="s">
        <v>227</v>
      </c>
      <c r="W1438" s="9">
        <v>6.5</v>
      </c>
      <c r="X1438" s="19" t="s">
        <v>878</v>
      </c>
      <c r="Y1438" t="s">
        <v>14453</v>
      </c>
      <c r="Z1438" t="s">
        <v>6241</v>
      </c>
    </row>
    <row r="1439" spans="22:28" x14ac:dyDescent="0.3">
      <c r="V1439" s="6" t="s">
        <v>1151</v>
      </c>
      <c r="W1439" s="8">
        <v>5.0999999999999996</v>
      </c>
      <c r="X1439" s="18" t="s">
        <v>878</v>
      </c>
      <c r="Y1439" t="s">
        <v>1099</v>
      </c>
      <c r="Z1439" t="s">
        <v>14453</v>
      </c>
    </row>
    <row r="1440" spans="22:28" x14ac:dyDescent="0.3">
      <c r="V1440" s="7" t="s">
        <v>813</v>
      </c>
      <c r="W1440" s="9">
        <v>6.5</v>
      </c>
      <c r="X1440" s="19" t="s">
        <v>642</v>
      </c>
      <c r="Y1440" t="s">
        <v>2190</v>
      </c>
      <c r="Z1440" t="s">
        <v>11576</v>
      </c>
      <c r="AA1440" t="s">
        <v>5873</v>
      </c>
    </row>
    <row r="1441" spans="22:27" x14ac:dyDescent="0.3">
      <c r="V1441" s="6" t="s">
        <v>1058</v>
      </c>
      <c r="W1441" s="8">
        <v>6.2</v>
      </c>
      <c r="X1441" s="18" t="s">
        <v>878</v>
      </c>
      <c r="Y1441" t="s">
        <v>14453</v>
      </c>
      <c r="Z1441" t="s">
        <v>11576</v>
      </c>
      <c r="AA1441" t="s">
        <v>6241</v>
      </c>
    </row>
    <row r="1442" spans="22:27" x14ac:dyDescent="0.3">
      <c r="V1442" s="7" t="s">
        <v>2487</v>
      </c>
      <c r="W1442" s="9">
        <v>6.3</v>
      </c>
      <c r="X1442" s="19" t="s">
        <v>1099</v>
      </c>
      <c r="Y1442" t="s">
        <v>11576</v>
      </c>
      <c r="Z1442" t="s">
        <v>14452</v>
      </c>
    </row>
    <row r="1443" spans="22:27" x14ac:dyDescent="0.3">
      <c r="V1443" s="6" t="s">
        <v>1974</v>
      </c>
      <c r="W1443" s="8">
        <v>3.8</v>
      </c>
      <c r="X1443" s="18" t="s">
        <v>1099</v>
      </c>
      <c r="Y1443" t="s">
        <v>10608</v>
      </c>
    </row>
    <row r="1444" spans="22:27" x14ac:dyDescent="0.3">
      <c r="V1444" s="7" t="s">
        <v>2648</v>
      </c>
      <c r="W1444" s="9">
        <v>5.2</v>
      </c>
      <c r="X1444" s="19" t="s">
        <v>878</v>
      </c>
      <c r="Y1444" t="s">
        <v>3960</v>
      </c>
      <c r="Z1444" t="s">
        <v>7329</v>
      </c>
    </row>
    <row r="1445" spans="22:27" x14ac:dyDescent="0.3">
      <c r="V1445" s="6" t="s">
        <v>24</v>
      </c>
      <c r="W1445" s="8">
        <v>6</v>
      </c>
      <c r="X1445" s="18" t="s">
        <v>878</v>
      </c>
      <c r="Y1445" t="s">
        <v>642</v>
      </c>
      <c r="Z1445" t="s">
        <v>840</v>
      </c>
    </row>
    <row r="1446" spans="22:27" x14ac:dyDescent="0.3">
      <c r="V1446" s="7" t="s">
        <v>4664</v>
      </c>
      <c r="W1446" s="9">
        <v>6.2</v>
      </c>
      <c r="X1446" s="19" t="s">
        <v>2190</v>
      </c>
      <c r="Y1446" t="s">
        <v>6241</v>
      </c>
      <c r="Z1446" t="s">
        <v>5873</v>
      </c>
    </row>
    <row r="1447" spans="22:27" x14ac:dyDescent="0.3">
      <c r="V1447" s="6" t="s">
        <v>1255</v>
      </c>
      <c r="W1447" s="8">
        <v>5.7</v>
      </c>
      <c r="X1447" s="18" t="s">
        <v>878</v>
      </c>
      <c r="Y1447" t="s">
        <v>2190</v>
      </c>
      <c r="Z1447" t="s">
        <v>6241</v>
      </c>
      <c r="AA1447" t="s">
        <v>5873</v>
      </c>
    </row>
    <row r="1448" spans="22:27" x14ac:dyDescent="0.3">
      <c r="V1448" s="7" t="s">
        <v>3970</v>
      </c>
      <c r="W1448" s="9">
        <v>6.7</v>
      </c>
      <c r="X1448" s="19" t="s">
        <v>1099</v>
      </c>
      <c r="Y1448" t="s">
        <v>7159</v>
      </c>
    </row>
    <row r="1449" spans="22:27" x14ac:dyDescent="0.3">
      <c r="V1449" s="6" t="s">
        <v>2190</v>
      </c>
      <c r="W1449" s="8">
        <v>6.8</v>
      </c>
      <c r="X1449" s="18" t="s">
        <v>2190</v>
      </c>
    </row>
    <row r="1450" spans="22:27" x14ac:dyDescent="0.3">
      <c r="V1450" s="7" t="s">
        <v>4674</v>
      </c>
      <c r="W1450" s="9">
        <v>6</v>
      </c>
      <c r="X1450" s="19" t="s">
        <v>878</v>
      </c>
      <c r="Y1450" t="s">
        <v>8819</v>
      </c>
    </row>
    <row r="1451" spans="22:27" x14ac:dyDescent="0.3">
      <c r="V1451" s="6" t="s">
        <v>3794</v>
      </c>
      <c r="W1451" s="8">
        <v>7.3</v>
      </c>
      <c r="X1451" s="18" t="s">
        <v>7872</v>
      </c>
      <c r="Y1451" t="s">
        <v>2190</v>
      </c>
      <c r="Z1451" t="s">
        <v>13467</v>
      </c>
      <c r="AA1451" t="s">
        <v>11576</v>
      </c>
    </row>
    <row r="1452" spans="22:27" x14ac:dyDescent="0.3">
      <c r="V1452" s="7" t="s">
        <v>799</v>
      </c>
      <c r="W1452" s="9">
        <v>5.5</v>
      </c>
      <c r="X1452" s="19" t="s">
        <v>878</v>
      </c>
      <c r="Y1452" t="s">
        <v>14453</v>
      </c>
      <c r="Z1452" t="s">
        <v>14451</v>
      </c>
      <c r="AA1452" t="s">
        <v>6241</v>
      </c>
    </row>
    <row r="1453" spans="22:27" x14ac:dyDescent="0.3">
      <c r="V1453" s="6" t="s">
        <v>3329</v>
      </c>
      <c r="W1453" s="8">
        <v>6.7</v>
      </c>
      <c r="X1453" s="18" t="s">
        <v>2190</v>
      </c>
      <c r="Y1453" t="s">
        <v>840</v>
      </c>
    </row>
    <row r="1454" spans="22:27" x14ac:dyDescent="0.3">
      <c r="V1454" s="7" t="s">
        <v>1138</v>
      </c>
      <c r="W1454" s="9">
        <v>4.8</v>
      </c>
      <c r="X1454" s="19" t="s">
        <v>878</v>
      </c>
      <c r="Y1454" t="s">
        <v>1099</v>
      </c>
      <c r="Z1454" t="s">
        <v>6241</v>
      </c>
    </row>
    <row r="1455" spans="22:27" x14ac:dyDescent="0.3">
      <c r="V1455" s="6" t="s">
        <v>315</v>
      </c>
      <c r="W1455" s="8">
        <v>5.7</v>
      </c>
      <c r="X1455" s="18" t="s">
        <v>878</v>
      </c>
      <c r="Y1455" t="s">
        <v>14453</v>
      </c>
      <c r="Z1455" t="s">
        <v>2190</v>
      </c>
      <c r="AA1455" t="s">
        <v>6241</v>
      </c>
    </row>
    <row r="1456" spans="22:27" x14ac:dyDescent="0.3">
      <c r="V1456" s="7" t="s">
        <v>772</v>
      </c>
      <c r="W1456" s="9">
        <v>5.0999999999999996</v>
      </c>
      <c r="X1456" s="19" t="s">
        <v>878</v>
      </c>
      <c r="Y1456" t="s">
        <v>14451</v>
      </c>
      <c r="Z1456" t="s">
        <v>6241</v>
      </c>
    </row>
    <row r="1457" spans="22:27" x14ac:dyDescent="0.3">
      <c r="V1457" s="6" t="s">
        <v>315</v>
      </c>
      <c r="W1457" s="8">
        <v>6</v>
      </c>
      <c r="X1457" s="18" t="s">
        <v>878</v>
      </c>
      <c r="Y1457" t="s">
        <v>14453</v>
      </c>
      <c r="Z1457" t="s">
        <v>2190</v>
      </c>
      <c r="AA1457" t="s">
        <v>6241</v>
      </c>
    </row>
    <row r="1458" spans="22:27" x14ac:dyDescent="0.3">
      <c r="V1458" s="7" t="s">
        <v>4695</v>
      </c>
      <c r="W1458" s="9">
        <v>4.2</v>
      </c>
      <c r="X1458" s="19" t="s">
        <v>878</v>
      </c>
      <c r="Y1458" t="s">
        <v>642</v>
      </c>
      <c r="Z1458" t="s">
        <v>10608</v>
      </c>
      <c r="AA1458" t="s">
        <v>7329</v>
      </c>
    </row>
    <row r="1459" spans="22:27" x14ac:dyDescent="0.3">
      <c r="V1459" s="6" t="s">
        <v>4698</v>
      </c>
      <c r="W1459" s="8">
        <v>7.4</v>
      </c>
      <c r="X1459" s="18" t="s">
        <v>642</v>
      </c>
      <c r="Y1459" t="s">
        <v>7872</v>
      </c>
      <c r="Z1459" t="s">
        <v>2190</v>
      </c>
      <c r="AA1459" t="s">
        <v>6241</v>
      </c>
    </row>
    <row r="1460" spans="22:27" x14ac:dyDescent="0.3">
      <c r="V1460" s="7" t="s">
        <v>24</v>
      </c>
      <c r="W1460" s="9">
        <v>4.5999999999999996</v>
      </c>
      <c r="X1460" s="19" t="s">
        <v>878</v>
      </c>
      <c r="Y1460" t="s">
        <v>642</v>
      </c>
      <c r="Z1460" t="s">
        <v>840</v>
      </c>
    </row>
    <row r="1461" spans="22:27" x14ac:dyDescent="0.3">
      <c r="V1461" s="6" t="s">
        <v>936</v>
      </c>
      <c r="W1461" s="8">
        <v>6.9</v>
      </c>
      <c r="X1461" s="18" t="s">
        <v>1099</v>
      </c>
      <c r="Y1461" t="s">
        <v>2190</v>
      </c>
      <c r="Z1461" t="s">
        <v>11576</v>
      </c>
    </row>
    <row r="1462" spans="22:27" x14ac:dyDescent="0.3">
      <c r="V1462" s="7" t="s">
        <v>2190</v>
      </c>
      <c r="W1462" s="9">
        <v>6.9</v>
      </c>
      <c r="X1462" s="19" t="s">
        <v>2190</v>
      </c>
    </row>
    <row r="1463" spans="22:27" x14ac:dyDescent="0.3">
      <c r="V1463" s="6" t="s">
        <v>1272</v>
      </c>
      <c r="W1463" s="8">
        <v>8</v>
      </c>
      <c r="X1463" s="18" t="s">
        <v>14453</v>
      </c>
      <c r="Y1463" t="s">
        <v>2190</v>
      </c>
    </row>
    <row r="1464" spans="22:27" x14ac:dyDescent="0.3">
      <c r="V1464" s="7" t="s">
        <v>919</v>
      </c>
      <c r="W1464" s="9">
        <v>6.4</v>
      </c>
      <c r="X1464" s="19" t="s">
        <v>878</v>
      </c>
      <c r="Y1464" t="s">
        <v>2190</v>
      </c>
      <c r="Z1464" t="s">
        <v>7329</v>
      </c>
      <c r="AA1464" t="s">
        <v>6241</v>
      </c>
    </row>
    <row r="1465" spans="22:27" x14ac:dyDescent="0.3">
      <c r="V1465" s="6" t="s">
        <v>1403</v>
      </c>
      <c r="W1465" s="8">
        <v>6.3</v>
      </c>
      <c r="X1465" s="18" t="s">
        <v>14453</v>
      </c>
      <c r="Y1465" t="s">
        <v>2190</v>
      </c>
      <c r="Z1465" t="s">
        <v>14451</v>
      </c>
      <c r="AA1465" t="s">
        <v>6241</v>
      </c>
    </row>
    <row r="1466" spans="22:27" x14ac:dyDescent="0.3">
      <c r="V1466" s="7" t="s">
        <v>2088</v>
      </c>
      <c r="W1466" s="9">
        <v>8.4</v>
      </c>
      <c r="X1466" s="19" t="s">
        <v>7872</v>
      </c>
      <c r="Y1466" t="s">
        <v>2190</v>
      </c>
      <c r="Z1466" t="s">
        <v>13467</v>
      </c>
      <c r="AA1466" t="s">
        <v>5873</v>
      </c>
    </row>
    <row r="1467" spans="22:27" x14ac:dyDescent="0.3">
      <c r="V1467" s="6" t="s">
        <v>813</v>
      </c>
      <c r="W1467" s="8">
        <v>7.1</v>
      </c>
      <c r="X1467" s="18" t="s">
        <v>642</v>
      </c>
      <c r="Y1467" t="s">
        <v>2190</v>
      </c>
      <c r="Z1467" t="s">
        <v>11576</v>
      </c>
      <c r="AA1467" t="s">
        <v>5873</v>
      </c>
    </row>
    <row r="1468" spans="22:27" x14ac:dyDescent="0.3">
      <c r="V1468" s="7" t="s">
        <v>4723</v>
      </c>
      <c r="W1468" s="9">
        <v>6.8</v>
      </c>
      <c r="X1468" s="19" t="s">
        <v>2190</v>
      </c>
      <c r="Y1468" t="s">
        <v>11576</v>
      </c>
      <c r="Z1468" t="s">
        <v>5873</v>
      </c>
      <c r="AA1468" t="s">
        <v>8819</v>
      </c>
    </row>
    <row r="1469" spans="22:27" x14ac:dyDescent="0.3">
      <c r="V1469" s="6" t="s">
        <v>2190</v>
      </c>
      <c r="W1469" s="8">
        <v>7.5</v>
      </c>
      <c r="X1469" s="18" t="s">
        <v>2190</v>
      </c>
    </row>
    <row r="1470" spans="22:27" x14ac:dyDescent="0.3">
      <c r="V1470" s="7" t="s">
        <v>4732</v>
      </c>
      <c r="W1470" s="9">
        <v>5.7</v>
      </c>
      <c r="X1470" s="19" t="s">
        <v>878</v>
      </c>
      <c r="Y1470" t="s">
        <v>1099</v>
      </c>
      <c r="Z1470" t="s">
        <v>14453</v>
      </c>
      <c r="AA1470" t="s">
        <v>8819</v>
      </c>
    </row>
    <row r="1471" spans="22:27" x14ac:dyDescent="0.3">
      <c r="V1471" s="6" t="s">
        <v>1272</v>
      </c>
      <c r="W1471" s="8">
        <v>7.2</v>
      </c>
      <c r="X1471" s="18" t="s">
        <v>14453</v>
      </c>
      <c r="Y1471" t="s">
        <v>2190</v>
      </c>
    </row>
    <row r="1472" spans="22:27" x14ac:dyDescent="0.3">
      <c r="V1472" s="7" t="s">
        <v>1082</v>
      </c>
      <c r="W1472" s="9">
        <v>6.8</v>
      </c>
      <c r="X1472" s="19" t="s">
        <v>878</v>
      </c>
      <c r="Y1472" t="s">
        <v>14451</v>
      </c>
      <c r="Z1472" t="s">
        <v>7329</v>
      </c>
      <c r="AA1472" t="s">
        <v>6241</v>
      </c>
    </row>
    <row r="1473" spans="22:28" x14ac:dyDescent="0.3">
      <c r="V1473" s="6" t="s">
        <v>1099</v>
      </c>
      <c r="W1473" s="8">
        <v>5.4</v>
      </c>
      <c r="X1473" s="18" t="s">
        <v>1099</v>
      </c>
    </row>
    <row r="1474" spans="22:28" x14ac:dyDescent="0.3">
      <c r="V1474" s="7" t="s">
        <v>146</v>
      </c>
      <c r="W1474" s="9">
        <v>7.2</v>
      </c>
      <c r="X1474" s="19" t="s">
        <v>2190</v>
      </c>
      <c r="Y1474" t="s">
        <v>11576</v>
      </c>
    </row>
    <row r="1475" spans="22:28" x14ac:dyDescent="0.3">
      <c r="V1475" s="6" t="s">
        <v>1216</v>
      </c>
      <c r="W1475" s="8">
        <v>7.3</v>
      </c>
      <c r="X1475" s="18" t="s">
        <v>2190</v>
      </c>
      <c r="Y1475" t="s">
        <v>7329</v>
      </c>
    </row>
    <row r="1476" spans="22:28" x14ac:dyDescent="0.3">
      <c r="V1476" s="7" t="s">
        <v>4749</v>
      </c>
      <c r="W1476" s="9">
        <v>5.2</v>
      </c>
      <c r="X1476" s="19" t="s">
        <v>878</v>
      </c>
      <c r="Y1476" t="s">
        <v>642</v>
      </c>
      <c r="Z1476" t="s">
        <v>1099</v>
      </c>
      <c r="AA1476" t="s">
        <v>2190</v>
      </c>
      <c r="AB1476" t="s">
        <v>6241</v>
      </c>
    </row>
    <row r="1477" spans="22:28" x14ac:dyDescent="0.3">
      <c r="V1477" s="6" t="s">
        <v>315</v>
      </c>
      <c r="W1477" s="8">
        <v>5.5</v>
      </c>
      <c r="X1477" s="18" t="s">
        <v>878</v>
      </c>
      <c r="Y1477" t="s">
        <v>14453</v>
      </c>
      <c r="Z1477" t="s">
        <v>2190</v>
      </c>
      <c r="AA1477" t="s">
        <v>6241</v>
      </c>
    </row>
    <row r="1478" spans="22:28" x14ac:dyDescent="0.3">
      <c r="V1478" s="7" t="s">
        <v>428</v>
      </c>
      <c r="W1478" s="9">
        <v>7.7</v>
      </c>
      <c r="X1478" s="19" t="s">
        <v>642</v>
      </c>
      <c r="Y1478" t="s">
        <v>6869</v>
      </c>
      <c r="Z1478" t="s">
        <v>10608</v>
      </c>
      <c r="AA1478" t="s">
        <v>840</v>
      </c>
    </row>
    <row r="1479" spans="22:28" x14ac:dyDescent="0.3">
      <c r="V1479" s="6" t="s">
        <v>146</v>
      </c>
      <c r="W1479" s="8">
        <v>7.1</v>
      </c>
      <c r="X1479" s="18" t="s">
        <v>2190</v>
      </c>
      <c r="Y1479" t="s">
        <v>11576</v>
      </c>
    </row>
    <row r="1480" spans="22:28" x14ac:dyDescent="0.3">
      <c r="V1480" s="7" t="s">
        <v>1740</v>
      </c>
      <c r="W1480" s="9">
        <v>5.3</v>
      </c>
      <c r="X1480" s="19" t="s">
        <v>2190</v>
      </c>
      <c r="Y1480" t="s">
        <v>7329</v>
      </c>
      <c r="Z1480" t="s">
        <v>6241</v>
      </c>
    </row>
    <row r="1481" spans="22:28" x14ac:dyDescent="0.3">
      <c r="V1481" s="6" t="s">
        <v>1510</v>
      </c>
      <c r="W1481" s="8">
        <v>5.6</v>
      </c>
      <c r="X1481" s="18" t="s">
        <v>642</v>
      </c>
      <c r="Y1481" t="s">
        <v>2190</v>
      </c>
      <c r="Z1481" t="s">
        <v>11576</v>
      </c>
    </row>
    <row r="1482" spans="22:28" x14ac:dyDescent="0.3">
      <c r="V1482" s="7" t="s">
        <v>2487</v>
      </c>
      <c r="W1482" s="9">
        <v>5.7</v>
      </c>
      <c r="X1482" s="19" t="s">
        <v>1099</v>
      </c>
      <c r="Y1482" t="s">
        <v>11576</v>
      </c>
      <c r="Z1482" t="s">
        <v>14452</v>
      </c>
    </row>
    <row r="1483" spans="22:28" x14ac:dyDescent="0.3">
      <c r="V1483" s="6" t="s">
        <v>3692</v>
      </c>
      <c r="W1483" s="8">
        <v>7.1</v>
      </c>
      <c r="X1483" s="18" t="s">
        <v>7872</v>
      </c>
      <c r="Y1483" t="s">
        <v>2190</v>
      </c>
      <c r="Z1483" t="s">
        <v>13467</v>
      </c>
    </row>
    <row r="1484" spans="22:28" x14ac:dyDescent="0.3">
      <c r="V1484" s="7" t="s">
        <v>3794</v>
      </c>
      <c r="W1484" s="9">
        <v>7.5</v>
      </c>
      <c r="X1484" s="19" t="s">
        <v>7872</v>
      </c>
      <c r="Y1484" t="s">
        <v>2190</v>
      </c>
      <c r="Z1484" t="s">
        <v>13467</v>
      </c>
      <c r="AA1484" t="s">
        <v>11576</v>
      </c>
    </row>
    <row r="1485" spans="22:28" x14ac:dyDescent="0.3">
      <c r="V1485" s="6" t="s">
        <v>2588</v>
      </c>
      <c r="W1485" s="8">
        <v>7.6</v>
      </c>
      <c r="X1485" s="18" t="s">
        <v>2190</v>
      </c>
      <c r="Y1485" t="s">
        <v>6241</v>
      </c>
    </row>
    <row r="1486" spans="22:28" x14ac:dyDescent="0.3">
      <c r="V1486" s="7" t="s">
        <v>2281</v>
      </c>
      <c r="W1486" s="9">
        <v>5.5</v>
      </c>
      <c r="X1486" s="19" t="s">
        <v>878</v>
      </c>
      <c r="Y1486" t="s">
        <v>1099</v>
      </c>
      <c r="Z1486" t="s">
        <v>14453</v>
      </c>
      <c r="AA1486" t="s">
        <v>2190</v>
      </c>
      <c r="AB1486" t="s">
        <v>6241</v>
      </c>
    </row>
    <row r="1487" spans="22:28" x14ac:dyDescent="0.3">
      <c r="V1487" s="6" t="s">
        <v>1151</v>
      </c>
      <c r="W1487" s="8">
        <v>5.0999999999999996</v>
      </c>
      <c r="X1487" s="18" t="s">
        <v>878</v>
      </c>
      <c r="Y1487" t="s">
        <v>1099</v>
      </c>
      <c r="Z1487" t="s">
        <v>14453</v>
      </c>
    </row>
    <row r="1488" spans="22:28" x14ac:dyDescent="0.3">
      <c r="V1488" s="7" t="s">
        <v>185</v>
      </c>
      <c r="W1488" s="9">
        <v>6.3</v>
      </c>
      <c r="X1488" s="19" t="s">
        <v>642</v>
      </c>
      <c r="Y1488" t="s">
        <v>6869</v>
      </c>
      <c r="Z1488" t="s">
        <v>1099</v>
      </c>
      <c r="AA1488" t="s">
        <v>10608</v>
      </c>
      <c r="AB1488" t="s">
        <v>840</v>
      </c>
    </row>
    <row r="1489" spans="22:28" x14ac:dyDescent="0.3">
      <c r="V1489" s="6" t="s">
        <v>232</v>
      </c>
      <c r="W1489" s="8">
        <v>4.9000000000000004</v>
      </c>
      <c r="X1489" s="18" t="s">
        <v>878</v>
      </c>
      <c r="Y1489" t="s">
        <v>642</v>
      </c>
      <c r="Z1489" t="s">
        <v>3960</v>
      </c>
      <c r="AA1489" t="s">
        <v>7329</v>
      </c>
      <c r="AB1489" t="s">
        <v>6241</v>
      </c>
    </row>
    <row r="1490" spans="22:28" x14ac:dyDescent="0.3">
      <c r="V1490" s="7" t="s">
        <v>4790</v>
      </c>
      <c r="W1490" s="9">
        <v>6.5</v>
      </c>
      <c r="X1490" s="19" t="s">
        <v>2190</v>
      </c>
      <c r="Y1490" t="s">
        <v>7159</v>
      </c>
      <c r="Z1490" t="s">
        <v>11576</v>
      </c>
    </row>
    <row r="1491" spans="22:28" x14ac:dyDescent="0.3">
      <c r="V1491" s="6" t="s">
        <v>4793</v>
      </c>
      <c r="W1491" s="8">
        <v>5.6</v>
      </c>
      <c r="X1491" s="18" t="s">
        <v>878</v>
      </c>
      <c r="Y1491" t="s">
        <v>642</v>
      </c>
      <c r="Z1491" t="s">
        <v>14453</v>
      </c>
      <c r="AA1491" t="s">
        <v>2190</v>
      </c>
      <c r="AB1491" t="s">
        <v>6241</v>
      </c>
    </row>
    <row r="1492" spans="22:28" x14ac:dyDescent="0.3">
      <c r="V1492" s="7" t="s">
        <v>3049</v>
      </c>
      <c r="W1492" s="9">
        <v>5.3</v>
      </c>
      <c r="X1492" s="19" t="s">
        <v>14453</v>
      </c>
      <c r="Y1492" t="s">
        <v>3960</v>
      </c>
      <c r="Z1492" t="s">
        <v>14451</v>
      </c>
      <c r="AA1492" t="s">
        <v>6241</v>
      </c>
    </row>
    <row r="1493" spans="22:28" x14ac:dyDescent="0.3">
      <c r="V1493" s="6" t="s">
        <v>315</v>
      </c>
      <c r="W1493" s="8">
        <v>6.5</v>
      </c>
      <c r="X1493" s="18" t="s">
        <v>878</v>
      </c>
      <c r="Y1493" t="s">
        <v>14453</v>
      </c>
      <c r="Z1493" t="s">
        <v>2190</v>
      </c>
      <c r="AA1493" t="s">
        <v>6241</v>
      </c>
    </row>
    <row r="1494" spans="22:28" x14ac:dyDescent="0.3">
      <c r="V1494" s="7" t="s">
        <v>3093</v>
      </c>
      <c r="W1494" s="9">
        <v>6.8</v>
      </c>
      <c r="X1494" s="19" t="s">
        <v>2190</v>
      </c>
      <c r="Y1494" t="s">
        <v>11576</v>
      </c>
      <c r="Z1494" t="s">
        <v>14452</v>
      </c>
    </row>
    <row r="1495" spans="22:28" x14ac:dyDescent="0.3">
      <c r="V1495" s="6" t="s">
        <v>227</v>
      </c>
      <c r="W1495" s="8">
        <v>6.5</v>
      </c>
      <c r="X1495" s="18" t="s">
        <v>878</v>
      </c>
      <c r="Y1495" t="s">
        <v>14453</v>
      </c>
      <c r="Z1495" t="s">
        <v>6241</v>
      </c>
    </row>
    <row r="1496" spans="22:28" x14ac:dyDescent="0.3">
      <c r="V1496" s="7" t="s">
        <v>936</v>
      </c>
      <c r="W1496" s="9">
        <v>6</v>
      </c>
      <c r="X1496" s="19" t="s">
        <v>1099</v>
      </c>
      <c r="Y1496" t="s">
        <v>2190</v>
      </c>
      <c r="Z1496" t="s">
        <v>11576</v>
      </c>
    </row>
    <row r="1497" spans="22:28" x14ac:dyDescent="0.3">
      <c r="V1497" s="6" t="s">
        <v>16</v>
      </c>
      <c r="W1497" s="8">
        <v>8.4</v>
      </c>
      <c r="X1497" s="18" t="s">
        <v>878</v>
      </c>
      <c r="Y1497" t="s">
        <v>642</v>
      </c>
      <c r="Z1497" t="s">
        <v>840</v>
      </c>
      <c r="AA1497" t="s">
        <v>7329</v>
      </c>
    </row>
    <row r="1498" spans="22:28" x14ac:dyDescent="0.3">
      <c r="V1498" s="7" t="s">
        <v>1823</v>
      </c>
      <c r="W1498" s="9">
        <v>6</v>
      </c>
      <c r="X1498" s="19" t="s">
        <v>878</v>
      </c>
      <c r="Y1498" t="s">
        <v>7329</v>
      </c>
      <c r="Z1498" t="s">
        <v>6241</v>
      </c>
    </row>
    <row r="1499" spans="22:28" x14ac:dyDescent="0.3">
      <c r="V1499" s="6" t="s">
        <v>146</v>
      </c>
      <c r="W1499" s="8">
        <v>7.6</v>
      </c>
      <c r="X1499" s="18" t="s">
        <v>2190</v>
      </c>
      <c r="Y1499" t="s">
        <v>11576</v>
      </c>
    </row>
    <row r="1500" spans="22:28" x14ac:dyDescent="0.3">
      <c r="V1500" s="7" t="s">
        <v>1099</v>
      </c>
      <c r="W1500" s="9">
        <v>5.6</v>
      </c>
      <c r="X1500" s="19" t="s">
        <v>1099</v>
      </c>
    </row>
    <row r="1501" spans="22:28" x14ac:dyDescent="0.3">
      <c r="V1501" s="6" t="s">
        <v>1696</v>
      </c>
      <c r="W1501" s="8">
        <v>6.9</v>
      </c>
      <c r="X1501" s="18" t="s">
        <v>1099</v>
      </c>
      <c r="Y1501" t="s">
        <v>10608</v>
      </c>
      <c r="Z1501" t="s">
        <v>840</v>
      </c>
      <c r="AA1501" t="s">
        <v>11576</v>
      </c>
    </row>
    <row r="1502" spans="22:28" x14ac:dyDescent="0.3">
      <c r="V1502" s="7" t="s">
        <v>4262</v>
      </c>
      <c r="W1502" s="9">
        <v>6.4</v>
      </c>
      <c r="X1502" s="19" t="s">
        <v>2190</v>
      </c>
      <c r="Y1502" t="s">
        <v>840</v>
      </c>
      <c r="Z1502" t="s">
        <v>11576</v>
      </c>
      <c r="AA1502" t="s">
        <v>7329</v>
      </c>
    </row>
    <row r="1503" spans="22:28" x14ac:dyDescent="0.3">
      <c r="V1503" s="6" t="s">
        <v>4824</v>
      </c>
      <c r="W1503" s="8">
        <v>5.0999999999999996</v>
      </c>
      <c r="X1503" s="18" t="s">
        <v>642</v>
      </c>
      <c r="Y1503" t="s">
        <v>1099</v>
      </c>
      <c r="Z1503" t="s">
        <v>10608</v>
      </c>
      <c r="AA1503" t="s">
        <v>14452</v>
      </c>
    </row>
    <row r="1504" spans="22:28" x14ac:dyDescent="0.3">
      <c r="V1504" s="7" t="s">
        <v>4826</v>
      </c>
      <c r="W1504" s="9">
        <v>7</v>
      </c>
      <c r="X1504" s="19" t="s">
        <v>1099</v>
      </c>
      <c r="Y1504" t="s">
        <v>2190</v>
      </c>
      <c r="Z1504" t="s">
        <v>840</v>
      </c>
    </row>
    <row r="1505" spans="22:27" x14ac:dyDescent="0.3">
      <c r="V1505" s="6" t="s">
        <v>4829</v>
      </c>
      <c r="W1505" s="8">
        <v>5.7</v>
      </c>
      <c r="X1505" s="18" t="s">
        <v>1099</v>
      </c>
      <c r="Y1505" t="s">
        <v>10608</v>
      </c>
      <c r="Z1505" t="s">
        <v>14452</v>
      </c>
    </row>
    <row r="1506" spans="22:27" x14ac:dyDescent="0.3">
      <c r="V1506" s="7" t="s">
        <v>1106</v>
      </c>
      <c r="W1506" s="9">
        <v>6.8</v>
      </c>
      <c r="X1506" s="19" t="s">
        <v>1099</v>
      </c>
      <c r="Y1506" t="s">
        <v>11576</v>
      </c>
    </row>
    <row r="1507" spans="22:27" x14ac:dyDescent="0.3">
      <c r="V1507" s="6" t="s">
        <v>1806</v>
      </c>
      <c r="W1507" s="8">
        <v>6.7</v>
      </c>
      <c r="X1507" s="18" t="s">
        <v>1099</v>
      </c>
      <c r="Y1507" t="s">
        <v>840</v>
      </c>
    </row>
    <row r="1508" spans="22:27" x14ac:dyDescent="0.3">
      <c r="V1508" s="7" t="s">
        <v>3960</v>
      </c>
      <c r="W1508" s="9">
        <v>6.2</v>
      </c>
      <c r="X1508" s="19" t="s">
        <v>3960</v>
      </c>
    </row>
    <row r="1509" spans="22:27" x14ac:dyDescent="0.3">
      <c r="V1509" s="6" t="s">
        <v>1017</v>
      </c>
      <c r="W1509" s="8">
        <v>7.2</v>
      </c>
      <c r="X1509" s="18" t="s">
        <v>7872</v>
      </c>
      <c r="Y1509" t="s">
        <v>2190</v>
      </c>
    </row>
    <row r="1510" spans="22:27" x14ac:dyDescent="0.3">
      <c r="V1510" s="7" t="s">
        <v>227</v>
      </c>
      <c r="W1510" s="9">
        <v>6.2</v>
      </c>
      <c r="X1510" s="19" t="s">
        <v>878</v>
      </c>
      <c r="Y1510" t="s">
        <v>14453</v>
      </c>
      <c r="Z1510" t="s">
        <v>6241</v>
      </c>
    </row>
    <row r="1511" spans="22:27" x14ac:dyDescent="0.3">
      <c r="V1511" s="6" t="s">
        <v>1099</v>
      </c>
      <c r="W1511" s="8">
        <v>5.6</v>
      </c>
      <c r="X1511" s="18" t="s">
        <v>1099</v>
      </c>
    </row>
    <row r="1512" spans="22:27" x14ac:dyDescent="0.3">
      <c r="V1512" s="7" t="s">
        <v>1151</v>
      </c>
      <c r="W1512" s="9">
        <v>4.4000000000000004</v>
      </c>
      <c r="X1512" s="19" t="s">
        <v>878</v>
      </c>
      <c r="Y1512" t="s">
        <v>1099</v>
      </c>
      <c r="Z1512" t="s">
        <v>14453</v>
      </c>
    </row>
    <row r="1513" spans="22:27" x14ac:dyDescent="0.3">
      <c r="V1513" s="6" t="s">
        <v>3158</v>
      </c>
      <c r="W1513" s="8">
        <v>7.5</v>
      </c>
      <c r="X1513" s="18" t="s">
        <v>14451</v>
      </c>
      <c r="Y1513" t="s">
        <v>7329</v>
      </c>
      <c r="Z1513" t="s">
        <v>6241</v>
      </c>
    </row>
    <row r="1514" spans="22:27" x14ac:dyDescent="0.3">
      <c r="V1514" s="7" t="s">
        <v>4698</v>
      </c>
      <c r="W1514" s="9">
        <v>7.1</v>
      </c>
      <c r="X1514" s="19" t="s">
        <v>642</v>
      </c>
      <c r="Y1514" t="s">
        <v>7872</v>
      </c>
      <c r="Z1514" t="s">
        <v>2190</v>
      </c>
      <c r="AA1514" t="s">
        <v>6241</v>
      </c>
    </row>
    <row r="1515" spans="22:27" x14ac:dyDescent="0.3">
      <c r="V1515" s="6" t="s">
        <v>575</v>
      </c>
      <c r="W1515" s="8">
        <v>6.4</v>
      </c>
      <c r="X1515" s="18" t="s">
        <v>14451</v>
      </c>
      <c r="Y1515" t="s">
        <v>6241</v>
      </c>
    </row>
    <row r="1516" spans="22:27" x14ac:dyDescent="0.3">
      <c r="V1516" s="7" t="s">
        <v>4854</v>
      </c>
      <c r="W1516" s="9">
        <v>7.1</v>
      </c>
      <c r="X1516" s="19" t="s">
        <v>878</v>
      </c>
      <c r="Y1516" t="s">
        <v>642</v>
      </c>
      <c r="Z1516" t="s">
        <v>2190</v>
      </c>
      <c r="AA1516" t="s">
        <v>10608</v>
      </c>
    </row>
    <row r="1517" spans="22:27" x14ac:dyDescent="0.3">
      <c r="V1517" s="6" t="s">
        <v>4858</v>
      </c>
      <c r="W1517" s="8">
        <v>5.9</v>
      </c>
      <c r="X1517" s="18" t="s">
        <v>878</v>
      </c>
      <c r="Y1517" t="s">
        <v>1099</v>
      </c>
      <c r="Z1517" t="s">
        <v>5873</v>
      </c>
    </row>
    <row r="1518" spans="22:27" x14ac:dyDescent="0.3">
      <c r="V1518" s="7" t="s">
        <v>4860</v>
      </c>
      <c r="W1518" s="9">
        <v>6.9</v>
      </c>
      <c r="X1518" s="19" t="s">
        <v>2190</v>
      </c>
      <c r="Y1518" t="s">
        <v>10608</v>
      </c>
      <c r="Z1518" t="s">
        <v>14452</v>
      </c>
    </row>
    <row r="1519" spans="22:27" x14ac:dyDescent="0.3">
      <c r="V1519" s="6" t="s">
        <v>1392</v>
      </c>
      <c r="W1519" s="8">
        <v>7.5</v>
      </c>
      <c r="X1519" s="18" t="s">
        <v>14453</v>
      </c>
      <c r="Y1519" t="s">
        <v>2190</v>
      </c>
      <c r="Z1519" t="s">
        <v>6241</v>
      </c>
    </row>
    <row r="1520" spans="22:27" x14ac:dyDescent="0.3">
      <c r="V1520" s="7" t="s">
        <v>227</v>
      </c>
      <c r="W1520" s="9">
        <v>6.3</v>
      </c>
      <c r="X1520" s="19" t="s">
        <v>878</v>
      </c>
      <c r="Y1520" t="s">
        <v>14453</v>
      </c>
      <c r="Z1520" t="s">
        <v>6241</v>
      </c>
    </row>
    <row r="1521" spans="22:29" x14ac:dyDescent="0.3">
      <c r="V1521" s="6" t="s">
        <v>4868</v>
      </c>
      <c r="W1521" s="8">
        <v>6.4</v>
      </c>
      <c r="X1521" s="18" t="s">
        <v>878</v>
      </c>
      <c r="Y1521" t="s">
        <v>6241</v>
      </c>
      <c r="Z1521" t="s">
        <v>8819</v>
      </c>
    </row>
    <row r="1522" spans="22:29" x14ac:dyDescent="0.3">
      <c r="V1522" s="7" t="s">
        <v>1106</v>
      </c>
      <c r="W1522" s="9">
        <v>5.9</v>
      </c>
      <c r="X1522" s="19" t="s">
        <v>1099</v>
      </c>
      <c r="Y1522" t="s">
        <v>11576</v>
      </c>
    </row>
    <row r="1523" spans="22:29" x14ac:dyDescent="0.3">
      <c r="V1523" s="6" t="s">
        <v>2588</v>
      </c>
      <c r="W1523" s="8">
        <v>6.8</v>
      </c>
      <c r="X1523" s="18" t="s">
        <v>2190</v>
      </c>
      <c r="Y1523" t="s">
        <v>6241</v>
      </c>
    </row>
    <row r="1524" spans="22:29" x14ac:dyDescent="0.3">
      <c r="V1524" s="7" t="s">
        <v>926</v>
      </c>
      <c r="W1524" s="9">
        <v>6.3</v>
      </c>
      <c r="X1524" s="19" t="s">
        <v>878</v>
      </c>
      <c r="Y1524" t="s">
        <v>14453</v>
      </c>
      <c r="Z1524" t="s">
        <v>7329</v>
      </c>
      <c r="AA1524" t="s">
        <v>6241</v>
      </c>
    </row>
    <row r="1525" spans="22:29" x14ac:dyDescent="0.3">
      <c r="V1525" s="6" t="s">
        <v>4881</v>
      </c>
      <c r="W1525" s="8">
        <v>3.6</v>
      </c>
      <c r="X1525" s="18" t="s">
        <v>878</v>
      </c>
      <c r="Y1525" t="s">
        <v>2190</v>
      </c>
      <c r="Z1525" t="s">
        <v>840</v>
      </c>
      <c r="AA1525" t="s">
        <v>3960</v>
      </c>
      <c r="AB1525" t="s">
        <v>6241</v>
      </c>
    </row>
    <row r="1526" spans="22:29" x14ac:dyDescent="0.3">
      <c r="V1526" s="7" t="s">
        <v>350</v>
      </c>
      <c r="W1526" s="9">
        <v>5.3</v>
      </c>
      <c r="X1526" s="19" t="s">
        <v>1099</v>
      </c>
      <c r="Y1526" t="s">
        <v>10608</v>
      </c>
      <c r="Z1526" t="s">
        <v>840</v>
      </c>
    </row>
    <row r="1527" spans="22:29" x14ac:dyDescent="0.3">
      <c r="V1527" s="6" t="s">
        <v>1099</v>
      </c>
      <c r="W1527" s="8">
        <v>5.9</v>
      </c>
      <c r="X1527" s="18" t="s">
        <v>1099</v>
      </c>
    </row>
    <row r="1528" spans="22:29" x14ac:dyDescent="0.3">
      <c r="V1528" s="7" t="s">
        <v>4887</v>
      </c>
      <c r="W1528" s="9">
        <v>6.9</v>
      </c>
      <c r="X1528" s="19" t="s">
        <v>6869</v>
      </c>
      <c r="Y1528" t="s">
        <v>1099</v>
      </c>
      <c r="Z1528" t="s">
        <v>10608</v>
      </c>
      <c r="AA1528" t="s">
        <v>840</v>
      </c>
      <c r="AB1528" t="s">
        <v>10187</v>
      </c>
    </row>
    <row r="1529" spans="22:29" x14ac:dyDescent="0.3">
      <c r="V1529" s="6" t="s">
        <v>2190</v>
      </c>
      <c r="W1529" s="8">
        <v>6.9</v>
      </c>
      <c r="X1529" s="18" t="s">
        <v>2190</v>
      </c>
    </row>
    <row r="1530" spans="22:29" x14ac:dyDescent="0.3">
      <c r="V1530" s="7" t="s">
        <v>1265</v>
      </c>
      <c r="W1530" s="9">
        <v>6.1</v>
      </c>
      <c r="X1530" s="19" t="s">
        <v>2190</v>
      </c>
      <c r="Y1530" t="s">
        <v>14451</v>
      </c>
      <c r="Z1530" t="s">
        <v>6241</v>
      </c>
    </row>
    <row r="1531" spans="22:29" x14ac:dyDescent="0.3">
      <c r="V1531" s="6" t="s">
        <v>4895</v>
      </c>
      <c r="W1531" s="8">
        <v>5.7</v>
      </c>
      <c r="X1531" s="18" t="s">
        <v>878</v>
      </c>
      <c r="Y1531" t="s">
        <v>642</v>
      </c>
      <c r="Z1531" t="s">
        <v>1099</v>
      </c>
      <c r="AA1531" t="s">
        <v>840</v>
      </c>
      <c r="AB1531" t="s">
        <v>11576</v>
      </c>
    </row>
    <row r="1532" spans="22:29" x14ac:dyDescent="0.3">
      <c r="V1532" s="7" t="s">
        <v>2183</v>
      </c>
      <c r="W1532" s="9">
        <v>8.5</v>
      </c>
      <c r="X1532" s="19" t="s">
        <v>2190</v>
      </c>
      <c r="Y1532" t="s">
        <v>5873</v>
      </c>
    </row>
    <row r="1533" spans="22:29" x14ac:dyDescent="0.3">
      <c r="V1533" s="6" t="s">
        <v>1106</v>
      </c>
      <c r="W1533" s="8">
        <v>6.3</v>
      </c>
      <c r="X1533" s="18" t="s">
        <v>1099</v>
      </c>
      <c r="Y1533" t="s">
        <v>11576</v>
      </c>
    </row>
    <row r="1534" spans="22:29" x14ac:dyDescent="0.3">
      <c r="V1534" s="7" t="s">
        <v>3846</v>
      </c>
      <c r="W1534" s="9">
        <v>7.3</v>
      </c>
      <c r="X1534" s="19" t="s">
        <v>2190</v>
      </c>
      <c r="Y1534" t="s">
        <v>7159</v>
      </c>
    </row>
    <row r="1535" spans="22:29" x14ac:dyDescent="0.3">
      <c r="V1535" s="6" t="s">
        <v>4904</v>
      </c>
      <c r="W1535" s="8">
        <v>6.3</v>
      </c>
      <c r="X1535" s="18" t="s">
        <v>878</v>
      </c>
      <c r="Y1535" t="s">
        <v>14453</v>
      </c>
      <c r="Z1535" t="s">
        <v>2190</v>
      </c>
      <c r="AA1535" t="s">
        <v>14451</v>
      </c>
      <c r="AB1535" t="s">
        <v>7329</v>
      </c>
      <c r="AC1535" t="s">
        <v>6241</v>
      </c>
    </row>
    <row r="1536" spans="22:29" x14ac:dyDescent="0.3">
      <c r="V1536" s="7" t="s">
        <v>3919</v>
      </c>
      <c r="W1536" s="9">
        <v>7.2</v>
      </c>
      <c r="X1536" s="19" t="s">
        <v>7872</v>
      </c>
      <c r="Y1536" t="s">
        <v>2190</v>
      </c>
      <c r="Z1536" t="s">
        <v>11576</v>
      </c>
    </row>
    <row r="1537" spans="22:28" x14ac:dyDescent="0.3">
      <c r="V1537" s="6" t="s">
        <v>2588</v>
      </c>
      <c r="W1537" s="8">
        <v>7.3</v>
      </c>
      <c r="X1537" s="18" t="s">
        <v>2190</v>
      </c>
      <c r="Y1537" t="s">
        <v>6241</v>
      </c>
    </row>
    <row r="1538" spans="22:28" x14ac:dyDescent="0.3">
      <c r="V1538" s="7" t="s">
        <v>155</v>
      </c>
      <c r="W1538" s="9">
        <v>6.3</v>
      </c>
      <c r="X1538" s="19" t="s">
        <v>878</v>
      </c>
      <c r="Y1538" t="s">
        <v>642</v>
      </c>
      <c r="Z1538" t="s">
        <v>7329</v>
      </c>
      <c r="AA1538" t="s">
        <v>6241</v>
      </c>
    </row>
    <row r="1539" spans="22:28" x14ac:dyDescent="0.3">
      <c r="V1539" s="6" t="s">
        <v>4911</v>
      </c>
      <c r="W1539" s="8">
        <v>8.1</v>
      </c>
      <c r="X1539" s="18" t="s">
        <v>642</v>
      </c>
      <c r="Y1539" t="s">
        <v>1099</v>
      </c>
      <c r="Z1539" t="s">
        <v>14453</v>
      </c>
      <c r="AA1539" t="s">
        <v>2190</v>
      </c>
    </row>
    <row r="1540" spans="22:28" x14ac:dyDescent="0.3">
      <c r="V1540" s="7" t="s">
        <v>4913</v>
      </c>
      <c r="W1540" s="9">
        <v>6.9</v>
      </c>
      <c r="X1540" s="19" t="s">
        <v>2190</v>
      </c>
      <c r="Y1540" t="s">
        <v>14451</v>
      </c>
    </row>
    <row r="1541" spans="22:28" x14ac:dyDescent="0.3">
      <c r="V1541" s="6" t="s">
        <v>4917</v>
      </c>
      <c r="W1541" s="8">
        <v>6.3</v>
      </c>
      <c r="X1541" s="18" t="s">
        <v>1099</v>
      </c>
      <c r="Y1541" t="s">
        <v>840</v>
      </c>
      <c r="Z1541" t="s">
        <v>3960</v>
      </c>
      <c r="AA1541" t="s">
        <v>6241</v>
      </c>
    </row>
    <row r="1542" spans="22:28" x14ac:dyDescent="0.3">
      <c r="V1542" s="7" t="s">
        <v>4920</v>
      </c>
      <c r="W1542" s="9">
        <v>7.3</v>
      </c>
      <c r="X1542" s="19" t="s">
        <v>14453</v>
      </c>
      <c r="Y1542" t="s">
        <v>2190</v>
      </c>
      <c r="Z1542" t="s">
        <v>14451</v>
      </c>
      <c r="AA1542" t="s">
        <v>7329</v>
      </c>
      <c r="AB1542" t="s">
        <v>6241</v>
      </c>
    </row>
    <row r="1543" spans="22:28" x14ac:dyDescent="0.3">
      <c r="V1543" s="6" t="s">
        <v>2674</v>
      </c>
      <c r="W1543" s="8">
        <v>6.1</v>
      </c>
      <c r="X1543" s="18" t="s">
        <v>642</v>
      </c>
      <c r="Y1543" t="s">
        <v>1099</v>
      </c>
    </row>
    <row r="1544" spans="22:28" x14ac:dyDescent="0.3">
      <c r="V1544" s="7" t="s">
        <v>3707</v>
      </c>
      <c r="W1544" s="9">
        <v>6.9</v>
      </c>
      <c r="X1544" s="19" t="s">
        <v>1099</v>
      </c>
      <c r="Y1544" t="s">
        <v>14453</v>
      </c>
      <c r="Z1544" t="s">
        <v>6241</v>
      </c>
    </row>
    <row r="1545" spans="22:28" x14ac:dyDescent="0.3">
      <c r="V1545" s="6" t="s">
        <v>4926</v>
      </c>
      <c r="W1545" s="8">
        <v>7.2</v>
      </c>
      <c r="X1545" s="18" t="s">
        <v>1099</v>
      </c>
      <c r="Y1545" t="s">
        <v>14453</v>
      </c>
      <c r="Z1545" t="s">
        <v>10187</v>
      </c>
    </row>
    <row r="1546" spans="22:28" x14ac:dyDescent="0.3">
      <c r="V1546" s="7" t="s">
        <v>1649</v>
      </c>
      <c r="W1546" s="9">
        <v>6.4</v>
      </c>
      <c r="X1546" s="19" t="s">
        <v>1099</v>
      </c>
      <c r="Y1546" t="s">
        <v>2190</v>
      </c>
    </row>
    <row r="1547" spans="22:28" x14ac:dyDescent="0.3">
      <c r="V1547" s="6" t="s">
        <v>1099</v>
      </c>
      <c r="W1547" s="8">
        <v>6.4</v>
      </c>
      <c r="X1547" s="18" t="s">
        <v>1099</v>
      </c>
    </row>
    <row r="1548" spans="22:28" x14ac:dyDescent="0.3">
      <c r="V1548" s="7" t="s">
        <v>185</v>
      </c>
      <c r="W1548" s="9">
        <v>8.3000000000000007</v>
      </c>
      <c r="X1548" s="19" t="s">
        <v>642</v>
      </c>
      <c r="Y1548" t="s">
        <v>6869</v>
      </c>
      <c r="Z1548" t="s">
        <v>1099</v>
      </c>
      <c r="AA1548" t="s">
        <v>10608</v>
      </c>
      <c r="AB1548" t="s">
        <v>840</v>
      </c>
    </row>
    <row r="1549" spans="22:28" x14ac:dyDescent="0.3">
      <c r="V1549" s="6" t="s">
        <v>2147</v>
      </c>
      <c r="W1549" s="8">
        <v>7.2</v>
      </c>
      <c r="X1549" s="18" t="s">
        <v>878</v>
      </c>
      <c r="Y1549" t="s">
        <v>642</v>
      </c>
      <c r="Z1549" t="s">
        <v>14453</v>
      </c>
      <c r="AA1549" t="s">
        <v>6241</v>
      </c>
    </row>
    <row r="1550" spans="22:28" x14ac:dyDescent="0.3">
      <c r="V1550" s="7" t="s">
        <v>146</v>
      </c>
      <c r="W1550" s="9">
        <v>6.8</v>
      </c>
      <c r="X1550" s="19" t="s">
        <v>2190</v>
      </c>
      <c r="Y1550" t="s">
        <v>11576</v>
      </c>
    </row>
    <row r="1551" spans="22:28" x14ac:dyDescent="0.3">
      <c r="V1551" s="6" t="s">
        <v>2190</v>
      </c>
      <c r="W1551" s="8">
        <v>6.5</v>
      </c>
      <c r="X1551" s="18" t="s">
        <v>2190</v>
      </c>
    </row>
    <row r="1552" spans="22:28" x14ac:dyDescent="0.3">
      <c r="V1552" s="7" t="s">
        <v>1076</v>
      </c>
      <c r="W1552" s="9">
        <v>7.8</v>
      </c>
      <c r="X1552" s="19" t="s">
        <v>7872</v>
      </c>
      <c r="Y1552" t="s">
        <v>2190</v>
      </c>
      <c r="Z1552" t="s">
        <v>14452</v>
      </c>
    </row>
    <row r="1553" spans="22:28" x14ac:dyDescent="0.3">
      <c r="V1553" s="6" t="s">
        <v>30</v>
      </c>
      <c r="W1553" s="8">
        <v>7.6</v>
      </c>
      <c r="X1553" s="18" t="s">
        <v>878</v>
      </c>
      <c r="Y1553" t="s">
        <v>642</v>
      </c>
      <c r="Z1553" t="s">
        <v>6241</v>
      </c>
    </row>
    <row r="1554" spans="22:28" x14ac:dyDescent="0.3">
      <c r="V1554" s="7" t="s">
        <v>1017</v>
      </c>
      <c r="W1554" s="9">
        <v>7.2</v>
      </c>
      <c r="X1554" s="19" t="s">
        <v>7872</v>
      </c>
      <c r="Y1554" t="s">
        <v>2190</v>
      </c>
    </row>
    <row r="1555" spans="22:28" x14ac:dyDescent="0.3">
      <c r="V1555" s="6" t="s">
        <v>2496</v>
      </c>
      <c r="W1555" s="8">
        <v>6.7</v>
      </c>
      <c r="X1555" s="18" t="s">
        <v>1099</v>
      </c>
      <c r="Y1555" t="s">
        <v>14452</v>
      </c>
    </row>
    <row r="1556" spans="22:28" x14ac:dyDescent="0.3">
      <c r="V1556" s="7" t="s">
        <v>1806</v>
      </c>
      <c r="W1556" s="9">
        <v>6.8</v>
      </c>
      <c r="X1556" s="19" t="s">
        <v>1099</v>
      </c>
      <c r="Y1556" t="s">
        <v>840</v>
      </c>
    </row>
    <row r="1557" spans="22:28" x14ac:dyDescent="0.3">
      <c r="V1557" s="6" t="s">
        <v>2674</v>
      </c>
      <c r="W1557" s="8">
        <v>6.3</v>
      </c>
      <c r="X1557" s="18" t="s">
        <v>642</v>
      </c>
      <c r="Y1557" t="s">
        <v>1099</v>
      </c>
    </row>
    <row r="1558" spans="22:28" x14ac:dyDescent="0.3">
      <c r="V1558" s="7" t="s">
        <v>1762</v>
      </c>
      <c r="W1558" s="9">
        <v>6.2</v>
      </c>
      <c r="X1558" s="19" t="s">
        <v>1099</v>
      </c>
      <c r="Y1558" t="s">
        <v>10608</v>
      </c>
      <c r="Z1558" t="s">
        <v>11576</v>
      </c>
    </row>
    <row r="1559" spans="22:28" x14ac:dyDescent="0.3">
      <c r="V1559" s="6" t="s">
        <v>1099</v>
      </c>
      <c r="W1559" s="8">
        <v>6.2</v>
      </c>
      <c r="X1559" s="18" t="s">
        <v>1099</v>
      </c>
    </row>
    <row r="1560" spans="22:28" x14ac:dyDescent="0.3">
      <c r="V1560" s="7" t="s">
        <v>1403</v>
      </c>
      <c r="W1560" s="9">
        <v>8.6</v>
      </c>
      <c r="X1560" s="19" t="s">
        <v>14453</v>
      </c>
      <c r="Y1560" t="s">
        <v>2190</v>
      </c>
      <c r="Z1560" t="s">
        <v>14451</v>
      </c>
      <c r="AA1560" t="s">
        <v>6241</v>
      </c>
    </row>
    <row r="1561" spans="22:28" x14ac:dyDescent="0.3">
      <c r="V1561" s="6" t="s">
        <v>1823</v>
      </c>
      <c r="W1561" s="8">
        <v>8</v>
      </c>
      <c r="X1561" s="18" t="s">
        <v>878</v>
      </c>
      <c r="Y1561" t="s">
        <v>7329</v>
      </c>
      <c r="Z1561" t="s">
        <v>6241</v>
      </c>
    </row>
    <row r="1562" spans="22:28" x14ac:dyDescent="0.3">
      <c r="V1562" s="7" t="s">
        <v>185</v>
      </c>
      <c r="W1562" s="9">
        <v>7</v>
      </c>
      <c r="X1562" s="19" t="s">
        <v>642</v>
      </c>
      <c r="Y1562" t="s">
        <v>6869</v>
      </c>
      <c r="Z1562" t="s">
        <v>1099</v>
      </c>
      <c r="AA1562" t="s">
        <v>10608</v>
      </c>
      <c r="AB1562" t="s">
        <v>840</v>
      </c>
    </row>
    <row r="1563" spans="22:28" x14ac:dyDescent="0.3">
      <c r="V1563" s="6" t="s">
        <v>1403</v>
      </c>
      <c r="W1563" s="8">
        <v>8</v>
      </c>
      <c r="X1563" s="18" t="s">
        <v>14453</v>
      </c>
      <c r="Y1563" t="s">
        <v>2190</v>
      </c>
      <c r="Z1563" t="s">
        <v>14451</v>
      </c>
      <c r="AA1563" t="s">
        <v>6241</v>
      </c>
    </row>
    <row r="1564" spans="22:28" x14ac:dyDescent="0.3">
      <c r="V1564" s="7" t="s">
        <v>2423</v>
      </c>
      <c r="W1564" s="9">
        <v>8.1</v>
      </c>
      <c r="X1564" s="19" t="s">
        <v>2190</v>
      </c>
      <c r="Y1564" t="s">
        <v>14452</v>
      </c>
    </row>
    <row r="1565" spans="22:28" x14ac:dyDescent="0.3">
      <c r="V1565" s="6" t="s">
        <v>678</v>
      </c>
      <c r="W1565" s="8">
        <v>6.7</v>
      </c>
      <c r="X1565" s="18" t="s">
        <v>1099</v>
      </c>
      <c r="Y1565" t="s">
        <v>14453</v>
      </c>
    </row>
    <row r="1566" spans="22:28" x14ac:dyDescent="0.3">
      <c r="V1566" s="7" t="s">
        <v>146</v>
      </c>
      <c r="W1566" s="9">
        <v>7.9</v>
      </c>
      <c r="X1566" s="19" t="s">
        <v>2190</v>
      </c>
      <c r="Y1566" t="s">
        <v>11576</v>
      </c>
    </row>
    <row r="1567" spans="22:28" x14ac:dyDescent="0.3">
      <c r="V1567" s="6" t="s">
        <v>1106</v>
      </c>
      <c r="W1567" s="8">
        <v>6.1</v>
      </c>
      <c r="X1567" s="18" t="s">
        <v>1099</v>
      </c>
      <c r="Y1567" t="s">
        <v>11576</v>
      </c>
    </row>
    <row r="1568" spans="22:28" x14ac:dyDescent="0.3">
      <c r="V1568" s="7" t="s">
        <v>4967</v>
      </c>
      <c r="W1568" s="9">
        <v>4.2</v>
      </c>
      <c r="X1568" s="19" t="s">
        <v>1099</v>
      </c>
      <c r="Y1568" t="s">
        <v>2190</v>
      </c>
      <c r="Z1568" t="s">
        <v>10608</v>
      </c>
      <c r="AA1568" t="s">
        <v>7159</v>
      </c>
      <c r="AB1568" t="s">
        <v>11576</v>
      </c>
    </row>
    <row r="1569" spans="22:28" x14ac:dyDescent="0.3">
      <c r="V1569" s="6" t="s">
        <v>1306</v>
      </c>
      <c r="W1569" s="8">
        <v>6.1</v>
      </c>
      <c r="X1569" s="18" t="s">
        <v>642</v>
      </c>
      <c r="Y1569" t="s">
        <v>6869</v>
      </c>
      <c r="Z1569" t="s">
        <v>1099</v>
      </c>
      <c r="AA1569" t="s">
        <v>10608</v>
      </c>
      <c r="AB1569" t="s">
        <v>11576</v>
      </c>
    </row>
    <row r="1570" spans="22:28" x14ac:dyDescent="0.3">
      <c r="V1570" s="7" t="s">
        <v>146</v>
      </c>
      <c r="W1570" s="9">
        <v>6.6</v>
      </c>
      <c r="X1570" s="19" t="s">
        <v>2190</v>
      </c>
      <c r="Y1570" t="s">
        <v>11576</v>
      </c>
    </row>
    <row r="1571" spans="22:28" x14ac:dyDescent="0.3">
      <c r="V1571" s="6" t="s">
        <v>4723</v>
      </c>
      <c r="W1571" s="8">
        <v>7.5</v>
      </c>
      <c r="X1571" s="18" t="s">
        <v>2190</v>
      </c>
      <c r="Y1571" t="s">
        <v>11576</v>
      </c>
      <c r="Z1571" t="s">
        <v>5873</v>
      </c>
      <c r="AA1571" t="s">
        <v>8819</v>
      </c>
    </row>
    <row r="1572" spans="22:28" x14ac:dyDescent="0.3">
      <c r="V1572" s="7" t="s">
        <v>146</v>
      </c>
      <c r="W1572" s="9">
        <v>7.4</v>
      </c>
      <c r="X1572" s="19" t="s">
        <v>2190</v>
      </c>
      <c r="Y1572" t="s">
        <v>11576</v>
      </c>
    </row>
    <row r="1573" spans="22:28" x14ac:dyDescent="0.3">
      <c r="V1573" s="6" t="s">
        <v>1649</v>
      </c>
      <c r="W1573" s="8">
        <v>7.2</v>
      </c>
      <c r="X1573" s="18" t="s">
        <v>1099</v>
      </c>
      <c r="Y1573" t="s">
        <v>2190</v>
      </c>
    </row>
    <row r="1574" spans="22:28" x14ac:dyDescent="0.3">
      <c r="V1574" s="7" t="s">
        <v>4984</v>
      </c>
      <c r="W1574" s="9">
        <v>6.9</v>
      </c>
      <c r="X1574" s="19" t="s">
        <v>1099</v>
      </c>
      <c r="Y1574" t="s">
        <v>3960</v>
      </c>
      <c r="Z1574" t="s">
        <v>11576</v>
      </c>
    </row>
    <row r="1575" spans="22:28" x14ac:dyDescent="0.3">
      <c r="V1575" s="6" t="s">
        <v>3447</v>
      </c>
      <c r="W1575" s="8">
        <v>7.4</v>
      </c>
      <c r="X1575" s="18" t="s">
        <v>878</v>
      </c>
      <c r="Y1575" t="s">
        <v>14453</v>
      </c>
      <c r="Z1575" t="s">
        <v>2190</v>
      </c>
      <c r="AA1575" t="s">
        <v>7329</v>
      </c>
      <c r="AB1575" t="s">
        <v>6241</v>
      </c>
    </row>
    <row r="1576" spans="22:28" x14ac:dyDescent="0.3">
      <c r="V1576" s="7" t="s">
        <v>1806</v>
      </c>
      <c r="W1576" s="9">
        <v>5.4</v>
      </c>
      <c r="X1576" s="19" t="s">
        <v>1099</v>
      </c>
      <c r="Y1576" t="s">
        <v>840</v>
      </c>
    </row>
    <row r="1577" spans="22:28" x14ac:dyDescent="0.3">
      <c r="V1577" s="6" t="s">
        <v>2507</v>
      </c>
      <c r="W1577" s="8">
        <v>6.8</v>
      </c>
      <c r="X1577" s="18" t="s">
        <v>1099</v>
      </c>
      <c r="Y1577" t="s">
        <v>2190</v>
      </c>
      <c r="Z1577" t="s">
        <v>10608</v>
      </c>
    </row>
    <row r="1578" spans="22:28" x14ac:dyDescent="0.3">
      <c r="V1578" s="7" t="s">
        <v>936</v>
      </c>
      <c r="W1578" s="9">
        <v>6.3</v>
      </c>
      <c r="X1578" s="19" t="s">
        <v>1099</v>
      </c>
      <c r="Y1578" t="s">
        <v>2190</v>
      </c>
      <c r="Z1578" t="s">
        <v>11576</v>
      </c>
    </row>
    <row r="1579" spans="22:28" x14ac:dyDescent="0.3">
      <c r="V1579" s="6" t="s">
        <v>936</v>
      </c>
      <c r="W1579" s="8">
        <v>7.2</v>
      </c>
      <c r="X1579" s="18" t="s">
        <v>1099</v>
      </c>
      <c r="Y1579" t="s">
        <v>2190</v>
      </c>
      <c r="Z1579" t="s">
        <v>11576</v>
      </c>
    </row>
    <row r="1580" spans="22:28" x14ac:dyDescent="0.3">
      <c r="V1580" s="7" t="s">
        <v>749</v>
      </c>
      <c r="W1580" s="9">
        <v>6.9</v>
      </c>
      <c r="X1580" s="19" t="s">
        <v>878</v>
      </c>
      <c r="Y1580" t="s">
        <v>14453</v>
      </c>
      <c r="Z1580" t="s">
        <v>2190</v>
      </c>
      <c r="AA1580" t="s">
        <v>14451</v>
      </c>
      <c r="AB1580" t="s">
        <v>6241</v>
      </c>
    </row>
    <row r="1581" spans="22:28" x14ac:dyDescent="0.3">
      <c r="V1581" s="6" t="s">
        <v>1106</v>
      </c>
      <c r="W1581" s="8">
        <v>6</v>
      </c>
      <c r="X1581" s="18" t="s">
        <v>1099</v>
      </c>
      <c r="Y1581" t="s">
        <v>11576</v>
      </c>
    </row>
    <row r="1582" spans="22:28" x14ac:dyDescent="0.3">
      <c r="V1582" s="7" t="s">
        <v>146</v>
      </c>
      <c r="W1582" s="9">
        <v>5.9</v>
      </c>
      <c r="X1582" s="19" t="s">
        <v>2190</v>
      </c>
      <c r="Y1582" t="s">
        <v>11576</v>
      </c>
    </row>
    <row r="1583" spans="22:28" x14ac:dyDescent="0.3">
      <c r="V1583" s="6" t="s">
        <v>1106</v>
      </c>
      <c r="W1583" s="8">
        <v>5.4</v>
      </c>
      <c r="X1583" s="18" t="s">
        <v>1099</v>
      </c>
      <c r="Y1583" t="s">
        <v>11576</v>
      </c>
    </row>
    <row r="1584" spans="22:28" x14ac:dyDescent="0.3">
      <c r="V1584" s="7" t="s">
        <v>1616</v>
      </c>
      <c r="W1584" s="9">
        <v>5.9</v>
      </c>
      <c r="X1584" s="19" t="s">
        <v>642</v>
      </c>
      <c r="Y1584" t="s">
        <v>1099</v>
      </c>
      <c r="Z1584" t="s">
        <v>14451</v>
      </c>
    </row>
    <row r="1585" spans="22:28" x14ac:dyDescent="0.3">
      <c r="V1585" s="6" t="s">
        <v>2327</v>
      </c>
      <c r="W1585" s="8">
        <v>6.1</v>
      </c>
      <c r="X1585" s="18" t="s">
        <v>1099</v>
      </c>
      <c r="Y1585" t="s">
        <v>840</v>
      </c>
      <c r="Z1585" t="s">
        <v>11576</v>
      </c>
    </row>
    <row r="1586" spans="22:28" x14ac:dyDescent="0.3">
      <c r="V1586" s="7" t="s">
        <v>2327</v>
      </c>
      <c r="W1586" s="9">
        <v>7.7</v>
      </c>
      <c r="X1586" s="19" t="s">
        <v>1099</v>
      </c>
      <c r="Y1586" t="s">
        <v>840</v>
      </c>
      <c r="Z1586" t="s">
        <v>11576</v>
      </c>
    </row>
    <row r="1587" spans="22:28" x14ac:dyDescent="0.3">
      <c r="V1587" s="6" t="s">
        <v>320</v>
      </c>
      <c r="W1587" s="8">
        <v>5.8</v>
      </c>
      <c r="X1587" s="18" t="s">
        <v>642</v>
      </c>
      <c r="Y1587" t="s">
        <v>6869</v>
      </c>
      <c r="Z1587" t="s">
        <v>1099</v>
      </c>
      <c r="AA1587" t="s">
        <v>10608</v>
      </c>
    </row>
    <row r="1588" spans="22:28" x14ac:dyDescent="0.3">
      <c r="V1588" s="7" t="s">
        <v>1133</v>
      </c>
      <c r="W1588" s="9">
        <v>7.6</v>
      </c>
      <c r="X1588" s="19" t="s">
        <v>7872</v>
      </c>
      <c r="Y1588" t="s">
        <v>14453</v>
      </c>
      <c r="Z1588" t="s">
        <v>2190</v>
      </c>
    </row>
    <row r="1589" spans="22:28" x14ac:dyDescent="0.3">
      <c r="V1589" s="6" t="s">
        <v>146</v>
      </c>
      <c r="W1589" s="8">
        <v>6.1</v>
      </c>
      <c r="X1589" s="18" t="s">
        <v>2190</v>
      </c>
      <c r="Y1589" t="s">
        <v>11576</v>
      </c>
    </row>
    <row r="1590" spans="22:28" x14ac:dyDescent="0.3">
      <c r="V1590" s="7" t="s">
        <v>155</v>
      </c>
      <c r="W1590" s="9">
        <v>5.4</v>
      </c>
      <c r="X1590" s="19" t="s">
        <v>878</v>
      </c>
      <c r="Y1590" t="s">
        <v>642</v>
      </c>
      <c r="Z1590" t="s">
        <v>7329</v>
      </c>
      <c r="AA1590" t="s">
        <v>6241</v>
      </c>
    </row>
    <row r="1591" spans="22:28" x14ac:dyDescent="0.3">
      <c r="V1591" s="6" t="s">
        <v>5027</v>
      </c>
      <c r="W1591" s="8">
        <v>5.0999999999999996</v>
      </c>
      <c r="X1591" s="18" t="s">
        <v>1099</v>
      </c>
      <c r="Y1591" t="s">
        <v>10608</v>
      </c>
      <c r="Z1591" t="s">
        <v>840</v>
      </c>
      <c r="AA1591" t="s">
        <v>14452</v>
      </c>
    </row>
    <row r="1592" spans="22:28" x14ac:dyDescent="0.3">
      <c r="V1592" s="7" t="s">
        <v>678</v>
      </c>
      <c r="W1592" s="9">
        <v>6.4</v>
      </c>
      <c r="X1592" s="19" t="s">
        <v>1099</v>
      </c>
      <c r="Y1592" t="s">
        <v>14453</v>
      </c>
    </row>
    <row r="1593" spans="22:28" x14ac:dyDescent="0.3">
      <c r="V1593" s="6" t="s">
        <v>30</v>
      </c>
      <c r="W1593" s="8">
        <v>6.3</v>
      </c>
      <c r="X1593" s="18" t="s">
        <v>878</v>
      </c>
      <c r="Y1593" t="s">
        <v>642</v>
      </c>
      <c r="Z1593" t="s">
        <v>6241</v>
      </c>
    </row>
    <row r="1594" spans="22:28" x14ac:dyDescent="0.3">
      <c r="V1594" s="7" t="s">
        <v>5038</v>
      </c>
      <c r="W1594" s="9">
        <v>7.5</v>
      </c>
      <c r="X1594" s="19" t="s">
        <v>6869</v>
      </c>
      <c r="Y1594" t="s">
        <v>1099</v>
      </c>
      <c r="Z1594" t="s">
        <v>10608</v>
      </c>
      <c r="AA1594" t="s">
        <v>14451</v>
      </c>
      <c r="AB1594" t="s">
        <v>7329</v>
      </c>
    </row>
    <row r="1595" spans="22:28" x14ac:dyDescent="0.3">
      <c r="V1595" s="6" t="s">
        <v>146</v>
      </c>
      <c r="W1595" s="8">
        <v>7.1</v>
      </c>
      <c r="X1595" s="18" t="s">
        <v>2190</v>
      </c>
      <c r="Y1595" t="s">
        <v>11576</v>
      </c>
    </row>
    <row r="1596" spans="22:28" x14ac:dyDescent="0.3">
      <c r="V1596" s="7" t="s">
        <v>5045</v>
      </c>
      <c r="W1596" s="9">
        <v>5.2</v>
      </c>
      <c r="X1596" s="19" t="s">
        <v>642</v>
      </c>
      <c r="Y1596" t="s">
        <v>1099</v>
      </c>
      <c r="Z1596" t="s">
        <v>2190</v>
      </c>
      <c r="AA1596" t="s">
        <v>10608</v>
      </c>
      <c r="AB1596" t="s">
        <v>14452</v>
      </c>
    </row>
    <row r="1597" spans="22:28" x14ac:dyDescent="0.3">
      <c r="V1597" s="6" t="s">
        <v>3038</v>
      </c>
      <c r="W1597" s="8">
        <v>7.8</v>
      </c>
      <c r="X1597" s="18" t="s">
        <v>2190</v>
      </c>
      <c r="Y1597" t="s">
        <v>14451</v>
      </c>
      <c r="Z1597" t="s">
        <v>11576</v>
      </c>
      <c r="AA1597" t="s">
        <v>5873</v>
      </c>
    </row>
    <row r="1598" spans="22:28" x14ac:dyDescent="0.3">
      <c r="V1598" s="7" t="s">
        <v>936</v>
      </c>
      <c r="W1598" s="9">
        <v>6.5</v>
      </c>
      <c r="X1598" s="19" t="s">
        <v>1099</v>
      </c>
      <c r="Y1598" t="s">
        <v>2190</v>
      </c>
      <c r="Z1598" t="s">
        <v>11576</v>
      </c>
    </row>
    <row r="1599" spans="22:28" x14ac:dyDescent="0.3">
      <c r="V1599" s="6" t="s">
        <v>227</v>
      </c>
      <c r="W1599" s="8">
        <v>6.6</v>
      </c>
      <c r="X1599" s="18" t="s">
        <v>878</v>
      </c>
      <c r="Y1599" t="s">
        <v>14453</v>
      </c>
      <c r="Z1599" t="s">
        <v>6241</v>
      </c>
    </row>
    <row r="1600" spans="22:28" x14ac:dyDescent="0.3">
      <c r="V1600" s="7" t="s">
        <v>1099</v>
      </c>
      <c r="W1600" s="9">
        <v>5.0999999999999996</v>
      </c>
      <c r="X1600" s="19" t="s">
        <v>1099</v>
      </c>
    </row>
    <row r="1601" spans="22:29" x14ac:dyDescent="0.3">
      <c r="V1601" s="6" t="s">
        <v>5058</v>
      </c>
      <c r="W1601" s="8">
        <v>7.4</v>
      </c>
      <c r="X1601" s="18" t="s">
        <v>6869</v>
      </c>
      <c r="Y1601" t="s">
        <v>2190</v>
      </c>
      <c r="Z1601" t="s">
        <v>10608</v>
      </c>
      <c r="AA1601" t="s">
        <v>840</v>
      </c>
      <c r="AB1601" t="s">
        <v>10187</v>
      </c>
      <c r="AC1601" t="s">
        <v>11576</v>
      </c>
    </row>
    <row r="1602" spans="22:29" x14ac:dyDescent="0.3">
      <c r="V1602" s="7" t="s">
        <v>1076</v>
      </c>
      <c r="W1602" s="9">
        <v>7.2</v>
      </c>
      <c r="X1602" s="19" t="s">
        <v>7872</v>
      </c>
      <c r="Y1602" t="s">
        <v>2190</v>
      </c>
      <c r="Z1602" t="s">
        <v>14452</v>
      </c>
    </row>
    <row r="1603" spans="22:29" x14ac:dyDescent="0.3">
      <c r="V1603" s="6" t="s">
        <v>749</v>
      </c>
      <c r="W1603" s="8">
        <v>7.6</v>
      </c>
      <c r="X1603" s="18" t="s">
        <v>878</v>
      </c>
      <c r="Y1603" t="s">
        <v>14453</v>
      </c>
      <c r="Z1603" t="s">
        <v>2190</v>
      </c>
      <c r="AA1603" t="s">
        <v>14451</v>
      </c>
      <c r="AB1603" t="s">
        <v>6241</v>
      </c>
    </row>
    <row r="1604" spans="22:29" x14ac:dyDescent="0.3">
      <c r="V1604" s="7" t="s">
        <v>2423</v>
      </c>
      <c r="W1604" s="9">
        <v>7.5</v>
      </c>
      <c r="X1604" s="19" t="s">
        <v>2190</v>
      </c>
      <c r="Y1604" t="s">
        <v>14452</v>
      </c>
    </row>
    <row r="1605" spans="22:29" x14ac:dyDescent="0.3">
      <c r="V1605" s="6" t="s">
        <v>3456</v>
      </c>
      <c r="W1605" s="8">
        <v>6.6</v>
      </c>
      <c r="X1605" s="18" t="s">
        <v>3960</v>
      </c>
      <c r="Y1605" t="s">
        <v>6241</v>
      </c>
    </row>
    <row r="1606" spans="22:29" x14ac:dyDescent="0.3">
      <c r="V1606" s="7" t="s">
        <v>467</v>
      </c>
      <c r="W1606" s="9">
        <v>7.2</v>
      </c>
      <c r="X1606" s="19" t="s">
        <v>2190</v>
      </c>
      <c r="Y1606" t="s">
        <v>840</v>
      </c>
      <c r="Z1606" t="s">
        <v>11576</v>
      </c>
    </row>
    <row r="1607" spans="22:29" x14ac:dyDescent="0.3">
      <c r="V1607" s="6" t="s">
        <v>2507</v>
      </c>
      <c r="W1607" s="8">
        <v>7.6</v>
      </c>
      <c r="X1607" s="18" t="s">
        <v>1099</v>
      </c>
      <c r="Y1607" t="s">
        <v>2190</v>
      </c>
      <c r="Z1607" t="s">
        <v>10608</v>
      </c>
    </row>
    <row r="1608" spans="22:29" x14ac:dyDescent="0.3">
      <c r="V1608" s="7" t="s">
        <v>4790</v>
      </c>
      <c r="W1608" s="9">
        <v>6.2</v>
      </c>
      <c r="X1608" s="19" t="s">
        <v>2190</v>
      </c>
      <c r="Y1608" t="s">
        <v>7159</v>
      </c>
      <c r="Z1608" t="s">
        <v>11576</v>
      </c>
    </row>
    <row r="1609" spans="22:29" x14ac:dyDescent="0.3">
      <c r="V1609" s="6" t="s">
        <v>3093</v>
      </c>
      <c r="W1609" s="8">
        <v>5.6</v>
      </c>
      <c r="X1609" s="18" t="s">
        <v>2190</v>
      </c>
      <c r="Y1609" t="s">
        <v>11576</v>
      </c>
      <c r="Z1609" t="s">
        <v>14452</v>
      </c>
    </row>
    <row r="1610" spans="22:29" x14ac:dyDescent="0.3">
      <c r="V1610" s="7" t="s">
        <v>1626</v>
      </c>
      <c r="W1610" s="9">
        <v>7.6</v>
      </c>
      <c r="X1610" s="19" t="s">
        <v>1099</v>
      </c>
      <c r="Y1610" t="s">
        <v>2190</v>
      </c>
      <c r="Z1610" t="s">
        <v>840</v>
      </c>
      <c r="AA1610" t="s">
        <v>11576</v>
      </c>
    </row>
    <row r="1611" spans="22:29" x14ac:dyDescent="0.3">
      <c r="V1611" s="6" t="s">
        <v>3960</v>
      </c>
      <c r="W1611" s="8">
        <v>6.6</v>
      </c>
      <c r="X1611" s="18" t="s">
        <v>3960</v>
      </c>
    </row>
    <row r="1612" spans="22:29" x14ac:dyDescent="0.3">
      <c r="V1612" s="7" t="s">
        <v>1727</v>
      </c>
      <c r="W1612" s="9">
        <v>7</v>
      </c>
      <c r="X1612" s="19" t="s">
        <v>840</v>
      </c>
      <c r="Y1612" t="s">
        <v>3960</v>
      </c>
      <c r="Z1612" t="s">
        <v>14451</v>
      </c>
      <c r="AA1612" t="s">
        <v>6241</v>
      </c>
    </row>
    <row r="1613" spans="22:29" x14ac:dyDescent="0.3">
      <c r="V1613" s="6" t="s">
        <v>1099</v>
      </c>
      <c r="W1613" s="8">
        <v>2.7</v>
      </c>
      <c r="X1613" s="18" t="s">
        <v>1099</v>
      </c>
    </row>
    <row r="1614" spans="22:29" x14ac:dyDescent="0.3">
      <c r="V1614" s="7" t="s">
        <v>287</v>
      </c>
      <c r="W1614" s="9">
        <v>7.6</v>
      </c>
      <c r="X1614" s="19" t="s">
        <v>878</v>
      </c>
      <c r="Y1614" t="s">
        <v>1099</v>
      </c>
      <c r="Z1614" t="s">
        <v>14453</v>
      </c>
      <c r="AA1614" t="s">
        <v>6241</v>
      </c>
    </row>
    <row r="1615" spans="22:29" x14ac:dyDescent="0.3">
      <c r="V1615" s="6" t="s">
        <v>926</v>
      </c>
      <c r="W1615" s="8">
        <v>6.6</v>
      </c>
      <c r="X1615" s="18" t="s">
        <v>878</v>
      </c>
      <c r="Y1615" t="s">
        <v>14453</v>
      </c>
      <c r="Z1615" t="s">
        <v>7329</v>
      </c>
      <c r="AA1615" t="s">
        <v>6241</v>
      </c>
    </row>
    <row r="1616" spans="22:29" x14ac:dyDescent="0.3">
      <c r="V1616" s="7" t="s">
        <v>5095</v>
      </c>
      <c r="W1616" s="9">
        <v>6.9</v>
      </c>
      <c r="X1616" s="19" t="s">
        <v>1099</v>
      </c>
      <c r="Y1616" t="s">
        <v>3960</v>
      </c>
      <c r="Z1616" t="s">
        <v>10187</v>
      </c>
      <c r="AA1616" t="s">
        <v>7329</v>
      </c>
    </row>
    <row r="1617" spans="22:30" x14ac:dyDescent="0.3">
      <c r="V1617" s="6" t="s">
        <v>622</v>
      </c>
      <c r="W1617" s="8">
        <v>6.8</v>
      </c>
      <c r="X1617" s="18" t="s">
        <v>878</v>
      </c>
      <c r="Y1617" t="s">
        <v>2190</v>
      </c>
      <c r="Z1617" t="s">
        <v>6241</v>
      </c>
    </row>
    <row r="1618" spans="22:30" x14ac:dyDescent="0.3">
      <c r="V1618" s="7" t="s">
        <v>178</v>
      </c>
      <c r="W1618" s="9">
        <v>3.7</v>
      </c>
      <c r="X1618" s="19" t="s">
        <v>878</v>
      </c>
      <c r="Y1618" t="s">
        <v>642</v>
      </c>
      <c r="Z1618" t="s">
        <v>840</v>
      </c>
      <c r="AA1618" t="s">
        <v>7329</v>
      </c>
      <c r="AB1618" t="s">
        <v>6241</v>
      </c>
    </row>
    <row r="1619" spans="22:30" x14ac:dyDescent="0.3">
      <c r="V1619" s="6" t="s">
        <v>936</v>
      </c>
      <c r="W1619" s="8">
        <v>6.1</v>
      </c>
      <c r="X1619" s="18" t="s">
        <v>1099</v>
      </c>
      <c r="Y1619" t="s">
        <v>2190</v>
      </c>
      <c r="Z1619" t="s">
        <v>11576</v>
      </c>
    </row>
    <row r="1620" spans="22:30" x14ac:dyDescent="0.3">
      <c r="V1620" s="7" t="s">
        <v>3169</v>
      </c>
      <c r="W1620" s="9">
        <v>5.9</v>
      </c>
      <c r="X1620" s="19" t="s">
        <v>2190</v>
      </c>
      <c r="Y1620" t="s">
        <v>840</v>
      </c>
      <c r="Z1620" t="s">
        <v>3960</v>
      </c>
    </row>
    <row r="1621" spans="22:30" x14ac:dyDescent="0.3">
      <c r="V1621" s="6" t="s">
        <v>3846</v>
      </c>
      <c r="W1621" s="8">
        <v>6.7</v>
      </c>
      <c r="X1621" s="18" t="s">
        <v>2190</v>
      </c>
      <c r="Y1621" t="s">
        <v>7159</v>
      </c>
    </row>
    <row r="1622" spans="22:30" x14ac:dyDescent="0.3">
      <c r="V1622" s="7" t="s">
        <v>5115</v>
      </c>
      <c r="W1622" s="9">
        <v>6.9</v>
      </c>
      <c r="X1622" s="19" t="s">
        <v>14453</v>
      </c>
      <c r="Y1622" t="s">
        <v>2190</v>
      </c>
      <c r="Z1622" t="s">
        <v>14452</v>
      </c>
    </row>
    <row r="1623" spans="22:30" x14ac:dyDescent="0.3">
      <c r="V1623" s="6" t="s">
        <v>678</v>
      </c>
      <c r="W1623" s="8">
        <v>5.5</v>
      </c>
      <c r="X1623" s="18" t="s">
        <v>1099</v>
      </c>
      <c r="Y1623" t="s">
        <v>14453</v>
      </c>
    </row>
    <row r="1624" spans="22:30" x14ac:dyDescent="0.3">
      <c r="V1624" s="7" t="s">
        <v>5120</v>
      </c>
      <c r="W1624" s="9">
        <v>7.1</v>
      </c>
      <c r="X1624" s="19" t="s">
        <v>878</v>
      </c>
      <c r="Y1624" t="s">
        <v>642</v>
      </c>
      <c r="Z1624" t="s">
        <v>6869</v>
      </c>
      <c r="AA1624" t="s">
        <v>2190</v>
      </c>
      <c r="AB1624" t="s">
        <v>14451</v>
      </c>
      <c r="AC1624" t="s">
        <v>7329</v>
      </c>
      <c r="AD1624" t="s">
        <v>6241</v>
      </c>
    </row>
    <row r="1625" spans="22:30" x14ac:dyDescent="0.3">
      <c r="V1625" s="6" t="s">
        <v>1392</v>
      </c>
      <c r="W1625" s="8">
        <v>7.1</v>
      </c>
      <c r="X1625" s="18" t="s">
        <v>14453</v>
      </c>
      <c r="Y1625" t="s">
        <v>2190</v>
      </c>
      <c r="Z1625" t="s">
        <v>6241</v>
      </c>
    </row>
    <row r="1626" spans="22:30" x14ac:dyDescent="0.3">
      <c r="V1626" s="7" t="s">
        <v>1762</v>
      </c>
      <c r="W1626" s="9">
        <v>5.9</v>
      </c>
      <c r="X1626" s="19" t="s">
        <v>1099</v>
      </c>
      <c r="Y1626" t="s">
        <v>10608</v>
      </c>
      <c r="Z1626" t="s">
        <v>11576</v>
      </c>
    </row>
    <row r="1627" spans="22:30" x14ac:dyDescent="0.3">
      <c r="V1627" s="6" t="s">
        <v>849</v>
      </c>
      <c r="W1627" s="8">
        <v>7.3</v>
      </c>
      <c r="X1627" s="18" t="s">
        <v>642</v>
      </c>
      <c r="Y1627" t="s">
        <v>6869</v>
      </c>
      <c r="Z1627" t="s">
        <v>1099</v>
      </c>
      <c r="AA1627" t="s">
        <v>10608</v>
      </c>
      <c r="AB1627" t="s">
        <v>10187</v>
      </c>
    </row>
    <row r="1628" spans="22:30" x14ac:dyDescent="0.3">
      <c r="V1628" s="7" t="s">
        <v>1099</v>
      </c>
      <c r="W1628" s="9">
        <v>3.4</v>
      </c>
      <c r="X1628" s="19" t="s">
        <v>1099</v>
      </c>
    </row>
    <row r="1629" spans="22:30" x14ac:dyDescent="0.3">
      <c r="V1629" s="6" t="s">
        <v>936</v>
      </c>
      <c r="W1629" s="8">
        <v>6.8</v>
      </c>
      <c r="X1629" s="18" t="s">
        <v>1099</v>
      </c>
      <c r="Y1629" t="s">
        <v>2190</v>
      </c>
      <c r="Z1629" t="s">
        <v>11576</v>
      </c>
    </row>
    <row r="1630" spans="22:30" x14ac:dyDescent="0.3">
      <c r="V1630" s="7" t="s">
        <v>2721</v>
      </c>
      <c r="W1630" s="9">
        <v>6.9</v>
      </c>
      <c r="X1630" s="19" t="s">
        <v>7872</v>
      </c>
      <c r="Y1630" t="s">
        <v>2190</v>
      </c>
      <c r="Z1630" t="s">
        <v>7159</v>
      </c>
    </row>
    <row r="1631" spans="22:30" x14ac:dyDescent="0.3">
      <c r="V1631" s="6" t="s">
        <v>2190</v>
      </c>
      <c r="W1631" s="8">
        <v>7</v>
      </c>
      <c r="X1631" s="18" t="s">
        <v>2190</v>
      </c>
    </row>
    <row r="1632" spans="22:30" x14ac:dyDescent="0.3">
      <c r="V1632" s="7" t="s">
        <v>926</v>
      </c>
      <c r="W1632" s="9">
        <v>5.5</v>
      </c>
      <c r="X1632" s="19" t="s">
        <v>878</v>
      </c>
      <c r="Y1632" t="s">
        <v>14453</v>
      </c>
      <c r="Z1632" t="s">
        <v>7329</v>
      </c>
      <c r="AA1632" t="s">
        <v>6241</v>
      </c>
    </row>
    <row r="1633" spans="22:28" x14ac:dyDescent="0.3">
      <c r="V1633" s="6" t="s">
        <v>1611</v>
      </c>
      <c r="W1633" s="8">
        <v>5.0999999999999996</v>
      </c>
      <c r="X1633" s="18" t="s">
        <v>1099</v>
      </c>
      <c r="Y1633" t="s">
        <v>11576</v>
      </c>
      <c r="Z1633" t="s">
        <v>7329</v>
      </c>
    </row>
    <row r="1634" spans="22:28" x14ac:dyDescent="0.3">
      <c r="V1634" s="7" t="s">
        <v>1959</v>
      </c>
      <c r="W1634" s="9">
        <v>6.2</v>
      </c>
      <c r="X1634" s="19" t="s">
        <v>3960</v>
      </c>
      <c r="Y1634" t="s">
        <v>14451</v>
      </c>
      <c r="Z1634" t="s">
        <v>6241</v>
      </c>
    </row>
    <row r="1635" spans="22:28" x14ac:dyDescent="0.3">
      <c r="V1635" s="6" t="s">
        <v>1201</v>
      </c>
      <c r="W1635" s="8">
        <v>5.9</v>
      </c>
      <c r="X1635" s="18" t="s">
        <v>642</v>
      </c>
      <c r="Y1635" t="s">
        <v>2190</v>
      </c>
      <c r="Z1635" t="s">
        <v>6241</v>
      </c>
    </row>
    <row r="1636" spans="22:28" x14ac:dyDescent="0.3">
      <c r="V1636" s="7" t="s">
        <v>936</v>
      </c>
      <c r="W1636" s="9">
        <v>5.2</v>
      </c>
      <c r="X1636" s="19" t="s">
        <v>1099</v>
      </c>
      <c r="Y1636" t="s">
        <v>2190</v>
      </c>
      <c r="Z1636" t="s">
        <v>11576</v>
      </c>
    </row>
    <row r="1637" spans="22:28" x14ac:dyDescent="0.3">
      <c r="V1637" s="6" t="s">
        <v>1106</v>
      </c>
      <c r="W1637" s="8">
        <v>6.2</v>
      </c>
      <c r="X1637" s="18" t="s">
        <v>1099</v>
      </c>
      <c r="Y1637" t="s">
        <v>11576</v>
      </c>
    </row>
    <row r="1638" spans="22:28" x14ac:dyDescent="0.3">
      <c r="V1638" s="7" t="s">
        <v>2838</v>
      </c>
      <c r="W1638" s="9">
        <v>5.5</v>
      </c>
      <c r="X1638" s="19" t="s">
        <v>1099</v>
      </c>
      <c r="Y1638" t="s">
        <v>2190</v>
      </c>
      <c r="Z1638" t="s">
        <v>11576</v>
      </c>
      <c r="AA1638" t="s">
        <v>14452</v>
      </c>
    </row>
    <row r="1639" spans="22:28" x14ac:dyDescent="0.3">
      <c r="V1639" s="6" t="s">
        <v>3299</v>
      </c>
      <c r="W1639" s="8">
        <v>7.4</v>
      </c>
      <c r="X1639" s="18" t="s">
        <v>14453</v>
      </c>
      <c r="Y1639" t="s">
        <v>2190</v>
      </c>
      <c r="Z1639" t="s">
        <v>11576</v>
      </c>
      <c r="AA1639" t="s">
        <v>6241</v>
      </c>
    </row>
    <row r="1640" spans="22:28" x14ac:dyDescent="0.3">
      <c r="V1640" s="7" t="s">
        <v>1446</v>
      </c>
      <c r="W1640" s="9">
        <v>4.4000000000000004</v>
      </c>
      <c r="X1640" s="19" t="s">
        <v>878</v>
      </c>
      <c r="Y1640" t="s">
        <v>3960</v>
      </c>
      <c r="Z1640" t="s">
        <v>7329</v>
      </c>
      <c r="AA1640" t="s">
        <v>6241</v>
      </c>
    </row>
    <row r="1641" spans="22:28" x14ac:dyDescent="0.3">
      <c r="V1641" s="6" t="s">
        <v>315</v>
      </c>
      <c r="W1641" s="8">
        <v>6.3</v>
      </c>
      <c r="X1641" s="18" t="s">
        <v>878</v>
      </c>
      <c r="Y1641" t="s">
        <v>14453</v>
      </c>
      <c r="Z1641" t="s">
        <v>2190</v>
      </c>
      <c r="AA1641" t="s">
        <v>6241</v>
      </c>
    </row>
    <row r="1642" spans="22:28" x14ac:dyDescent="0.3">
      <c r="V1642" s="7" t="s">
        <v>227</v>
      </c>
      <c r="W1642" s="9">
        <v>6.1</v>
      </c>
      <c r="X1642" s="19" t="s">
        <v>878</v>
      </c>
      <c r="Y1642" t="s">
        <v>14453</v>
      </c>
      <c r="Z1642" t="s">
        <v>6241</v>
      </c>
    </row>
    <row r="1643" spans="22:28" x14ac:dyDescent="0.3">
      <c r="V1643" s="6" t="s">
        <v>5171</v>
      </c>
      <c r="W1643" s="8">
        <v>5.3</v>
      </c>
      <c r="X1643" s="18" t="s">
        <v>878</v>
      </c>
      <c r="Y1643" t="s">
        <v>642</v>
      </c>
      <c r="Z1643" t="s">
        <v>14453</v>
      </c>
      <c r="AA1643" t="s">
        <v>2190</v>
      </c>
      <c r="AB1643" t="s">
        <v>11576</v>
      </c>
    </row>
    <row r="1644" spans="22:28" x14ac:dyDescent="0.3">
      <c r="V1644" s="7" t="s">
        <v>5175</v>
      </c>
      <c r="W1644" s="9">
        <v>5.4</v>
      </c>
      <c r="X1644" s="19" t="s">
        <v>878</v>
      </c>
      <c r="Y1644" t="s">
        <v>1099</v>
      </c>
      <c r="Z1644" t="s">
        <v>3960</v>
      </c>
    </row>
    <row r="1645" spans="22:28" x14ac:dyDescent="0.3">
      <c r="V1645" s="6" t="s">
        <v>936</v>
      </c>
      <c r="W1645" s="8">
        <v>6.7</v>
      </c>
      <c r="X1645" s="18" t="s">
        <v>1099</v>
      </c>
      <c r="Y1645" t="s">
        <v>2190</v>
      </c>
      <c r="Z1645" t="s">
        <v>11576</v>
      </c>
    </row>
    <row r="1646" spans="22:28" x14ac:dyDescent="0.3">
      <c r="V1646" s="7" t="s">
        <v>1403</v>
      </c>
      <c r="W1646" s="9">
        <v>5.9</v>
      </c>
      <c r="X1646" s="19" t="s">
        <v>14453</v>
      </c>
      <c r="Y1646" t="s">
        <v>2190</v>
      </c>
      <c r="Z1646" t="s">
        <v>14451</v>
      </c>
      <c r="AA1646" t="s">
        <v>6241</v>
      </c>
    </row>
    <row r="1647" spans="22:28" x14ac:dyDescent="0.3">
      <c r="V1647" s="6" t="s">
        <v>2190</v>
      </c>
      <c r="W1647" s="8">
        <v>7.3</v>
      </c>
      <c r="X1647" s="18" t="s">
        <v>2190</v>
      </c>
    </row>
    <row r="1648" spans="22:28" x14ac:dyDescent="0.3">
      <c r="V1648" s="7" t="s">
        <v>3707</v>
      </c>
      <c r="W1648" s="9">
        <v>5.5</v>
      </c>
      <c r="X1648" s="19" t="s">
        <v>1099</v>
      </c>
      <c r="Y1648" t="s">
        <v>14453</v>
      </c>
      <c r="Z1648" t="s">
        <v>6241</v>
      </c>
    </row>
    <row r="1649" spans="22:28" x14ac:dyDescent="0.3">
      <c r="V1649" s="6" t="s">
        <v>529</v>
      </c>
      <c r="W1649" s="8">
        <v>5.8</v>
      </c>
      <c r="X1649" s="18" t="s">
        <v>2190</v>
      </c>
      <c r="Y1649" t="s">
        <v>3960</v>
      </c>
      <c r="Z1649" t="s">
        <v>7329</v>
      </c>
    </row>
    <row r="1650" spans="22:28" x14ac:dyDescent="0.3">
      <c r="V1650" s="7" t="s">
        <v>2807</v>
      </c>
      <c r="W1650" s="9">
        <v>4.5999999999999996</v>
      </c>
      <c r="X1650" s="19" t="s">
        <v>878</v>
      </c>
      <c r="Y1650" t="s">
        <v>642</v>
      </c>
      <c r="Z1650" t="s">
        <v>1099</v>
      </c>
      <c r="AA1650" t="s">
        <v>11576</v>
      </c>
      <c r="AB1650" t="s">
        <v>7329</v>
      </c>
    </row>
    <row r="1651" spans="22:28" x14ac:dyDescent="0.3">
      <c r="V1651" s="6" t="s">
        <v>1392</v>
      </c>
      <c r="W1651" s="8">
        <v>6.7</v>
      </c>
      <c r="X1651" s="18" t="s">
        <v>14453</v>
      </c>
      <c r="Y1651" t="s">
        <v>2190</v>
      </c>
      <c r="Z1651" t="s">
        <v>6241</v>
      </c>
    </row>
    <row r="1652" spans="22:28" x14ac:dyDescent="0.3">
      <c r="V1652" s="7" t="s">
        <v>5193</v>
      </c>
      <c r="W1652" s="9">
        <v>5.0999999999999996</v>
      </c>
      <c r="X1652" s="19" t="s">
        <v>642</v>
      </c>
      <c r="Y1652" t="s">
        <v>3960</v>
      </c>
      <c r="Z1652" t="s">
        <v>6241</v>
      </c>
    </row>
    <row r="1653" spans="22:28" x14ac:dyDescent="0.3">
      <c r="V1653" s="6" t="s">
        <v>1106</v>
      </c>
      <c r="W1653" s="8">
        <v>5.6</v>
      </c>
      <c r="X1653" s="18" t="s">
        <v>1099</v>
      </c>
      <c r="Y1653" t="s">
        <v>11576</v>
      </c>
    </row>
    <row r="1654" spans="22:28" x14ac:dyDescent="0.3">
      <c r="V1654" s="7" t="s">
        <v>2112</v>
      </c>
      <c r="W1654" s="9">
        <v>7</v>
      </c>
      <c r="X1654" s="19" t="s">
        <v>2190</v>
      </c>
      <c r="Y1654" t="s">
        <v>14451</v>
      </c>
      <c r="Z1654" t="s">
        <v>11576</v>
      </c>
      <c r="AA1654" t="s">
        <v>6241</v>
      </c>
    </row>
    <row r="1655" spans="22:28" x14ac:dyDescent="0.3">
      <c r="V1655" s="6" t="s">
        <v>4639</v>
      </c>
      <c r="W1655" s="8">
        <v>6.4</v>
      </c>
      <c r="X1655" s="18" t="s">
        <v>1099</v>
      </c>
      <c r="Y1655" t="s">
        <v>3960</v>
      </c>
    </row>
    <row r="1656" spans="22:28" x14ac:dyDescent="0.3">
      <c r="V1656" s="7" t="s">
        <v>3794</v>
      </c>
      <c r="W1656" s="9">
        <v>6.7</v>
      </c>
      <c r="X1656" s="19" t="s">
        <v>7872</v>
      </c>
      <c r="Y1656" t="s">
        <v>2190</v>
      </c>
      <c r="Z1656" t="s">
        <v>13467</v>
      </c>
      <c r="AA1656" t="s">
        <v>11576</v>
      </c>
    </row>
    <row r="1657" spans="22:28" x14ac:dyDescent="0.3">
      <c r="V1657" s="6" t="s">
        <v>48</v>
      </c>
      <c r="W1657" s="8">
        <v>4.0999999999999996</v>
      </c>
      <c r="X1657" s="18" t="s">
        <v>878</v>
      </c>
      <c r="Y1657" t="s">
        <v>642</v>
      </c>
      <c r="Z1657" t="s">
        <v>7329</v>
      </c>
    </row>
    <row r="1658" spans="22:28" x14ac:dyDescent="0.3">
      <c r="V1658" s="7" t="s">
        <v>1316</v>
      </c>
      <c r="W1658" s="9">
        <v>5.5</v>
      </c>
      <c r="X1658" s="19" t="s">
        <v>2190</v>
      </c>
      <c r="Y1658" t="s">
        <v>840</v>
      </c>
      <c r="Z1658" t="s">
        <v>6241</v>
      </c>
    </row>
    <row r="1659" spans="22:28" x14ac:dyDescent="0.3">
      <c r="V1659" s="6" t="s">
        <v>178</v>
      </c>
      <c r="W1659" s="8">
        <v>2.7</v>
      </c>
      <c r="X1659" s="18" t="s">
        <v>878</v>
      </c>
      <c r="Y1659" t="s">
        <v>642</v>
      </c>
      <c r="Z1659" t="s">
        <v>840</v>
      </c>
      <c r="AA1659" t="s">
        <v>7329</v>
      </c>
      <c r="AB1659" t="s">
        <v>6241</v>
      </c>
    </row>
    <row r="1660" spans="22:28" x14ac:dyDescent="0.3">
      <c r="V1660" s="7" t="s">
        <v>227</v>
      </c>
      <c r="W1660" s="9">
        <v>6.4</v>
      </c>
      <c r="X1660" s="19" t="s">
        <v>878</v>
      </c>
      <c r="Y1660" t="s">
        <v>14453</v>
      </c>
      <c r="Z1660" t="s">
        <v>6241</v>
      </c>
    </row>
    <row r="1661" spans="22:28" x14ac:dyDescent="0.3">
      <c r="V1661" s="6" t="s">
        <v>2046</v>
      </c>
      <c r="W1661" s="8">
        <v>4.8</v>
      </c>
      <c r="X1661" s="18" t="s">
        <v>2190</v>
      </c>
      <c r="Y1661" t="s">
        <v>3960</v>
      </c>
      <c r="Z1661" t="s">
        <v>7329</v>
      </c>
      <c r="AA1661" t="s">
        <v>6241</v>
      </c>
    </row>
    <row r="1662" spans="22:28" x14ac:dyDescent="0.3">
      <c r="V1662" s="7" t="s">
        <v>1106</v>
      </c>
      <c r="W1662" s="9">
        <v>6.1</v>
      </c>
      <c r="X1662" s="19" t="s">
        <v>1099</v>
      </c>
      <c r="Y1662" t="s">
        <v>11576</v>
      </c>
    </row>
    <row r="1663" spans="22:28" x14ac:dyDescent="0.3">
      <c r="V1663" s="6" t="s">
        <v>1921</v>
      </c>
      <c r="W1663" s="8">
        <v>4.8</v>
      </c>
      <c r="X1663" s="18" t="s">
        <v>6869</v>
      </c>
      <c r="Y1663" t="s">
        <v>1099</v>
      </c>
      <c r="Z1663" t="s">
        <v>10608</v>
      </c>
    </row>
    <row r="1664" spans="22:28" x14ac:dyDescent="0.3">
      <c r="V1664" s="7" t="s">
        <v>2190</v>
      </c>
      <c r="W1664" s="9">
        <v>7</v>
      </c>
      <c r="X1664" s="19" t="s">
        <v>2190</v>
      </c>
    </row>
    <row r="1665" spans="22:28" x14ac:dyDescent="0.3">
      <c r="V1665" s="6" t="s">
        <v>5230</v>
      </c>
      <c r="W1665" s="8">
        <v>6.8</v>
      </c>
      <c r="X1665" s="18" t="s">
        <v>642</v>
      </c>
      <c r="Y1665" t="s">
        <v>840</v>
      </c>
      <c r="Z1665" t="s">
        <v>14451</v>
      </c>
    </row>
    <row r="1666" spans="22:28" x14ac:dyDescent="0.3">
      <c r="V1666" s="7" t="s">
        <v>1649</v>
      </c>
      <c r="W1666" s="9">
        <v>7.3</v>
      </c>
      <c r="X1666" s="19" t="s">
        <v>1099</v>
      </c>
      <c r="Y1666" t="s">
        <v>2190</v>
      </c>
    </row>
    <row r="1667" spans="22:28" x14ac:dyDescent="0.3">
      <c r="V1667" s="6" t="s">
        <v>1007</v>
      </c>
      <c r="W1667" s="8">
        <v>5.6</v>
      </c>
      <c r="X1667" s="18" t="s">
        <v>14453</v>
      </c>
      <c r="Y1667" t="s">
        <v>6241</v>
      </c>
    </row>
    <row r="1668" spans="22:28" x14ac:dyDescent="0.3">
      <c r="V1668" s="7" t="s">
        <v>315</v>
      </c>
      <c r="W1668" s="9">
        <v>6.1</v>
      </c>
      <c r="X1668" s="19" t="s">
        <v>878</v>
      </c>
      <c r="Y1668" t="s">
        <v>14453</v>
      </c>
      <c r="Z1668" t="s">
        <v>2190</v>
      </c>
      <c r="AA1668" t="s">
        <v>6241</v>
      </c>
    </row>
    <row r="1669" spans="22:28" x14ac:dyDescent="0.3">
      <c r="V1669" s="6" t="s">
        <v>1290</v>
      </c>
      <c r="W1669" s="8">
        <v>7.9</v>
      </c>
      <c r="X1669" s="18" t="s">
        <v>2190</v>
      </c>
      <c r="Y1669" t="s">
        <v>13467</v>
      </c>
      <c r="Z1669" t="s">
        <v>5873</v>
      </c>
    </row>
    <row r="1670" spans="22:28" x14ac:dyDescent="0.3">
      <c r="V1670" s="7" t="s">
        <v>1272</v>
      </c>
      <c r="W1670" s="9">
        <v>8.4</v>
      </c>
      <c r="X1670" s="19" t="s">
        <v>14453</v>
      </c>
      <c r="Y1670" t="s">
        <v>2190</v>
      </c>
    </row>
    <row r="1671" spans="22:28" x14ac:dyDescent="0.3">
      <c r="V1671" s="6" t="s">
        <v>315</v>
      </c>
      <c r="W1671" s="8">
        <v>6.5</v>
      </c>
      <c r="X1671" s="18" t="s">
        <v>878</v>
      </c>
      <c r="Y1671" t="s">
        <v>14453</v>
      </c>
      <c r="Z1671" t="s">
        <v>2190</v>
      </c>
      <c r="AA1671" t="s">
        <v>6241</v>
      </c>
    </row>
    <row r="1672" spans="22:28" x14ac:dyDescent="0.3">
      <c r="V1672" s="7" t="s">
        <v>146</v>
      </c>
      <c r="W1672" s="9">
        <v>7.1</v>
      </c>
      <c r="X1672" s="19" t="s">
        <v>2190</v>
      </c>
      <c r="Y1672" t="s">
        <v>11576</v>
      </c>
    </row>
    <row r="1673" spans="22:28" x14ac:dyDescent="0.3">
      <c r="V1673" s="6" t="s">
        <v>3612</v>
      </c>
      <c r="W1673" s="8">
        <v>6.6</v>
      </c>
      <c r="X1673" s="18" t="s">
        <v>878</v>
      </c>
      <c r="Y1673" t="s">
        <v>14453</v>
      </c>
      <c r="Z1673" t="s">
        <v>2190</v>
      </c>
      <c r="AA1673" t="s">
        <v>11576</v>
      </c>
      <c r="AB1673" t="s">
        <v>6241</v>
      </c>
    </row>
    <row r="1674" spans="22:28" x14ac:dyDescent="0.3">
      <c r="V1674" s="7" t="s">
        <v>5258</v>
      </c>
      <c r="W1674" s="9">
        <v>4</v>
      </c>
      <c r="X1674" s="19" t="s">
        <v>878</v>
      </c>
      <c r="Y1674" t="s">
        <v>2190</v>
      </c>
      <c r="Z1674" t="s">
        <v>11576</v>
      </c>
      <c r="AA1674" t="s">
        <v>14452</v>
      </c>
    </row>
    <row r="1675" spans="22:28" x14ac:dyDescent="0.3">
      <c r="V1675" s="6" t="s">
        <v>3919</v>
      </c>
      <c r="W1675" s="8">
        <v>7</v>
      </c>
      <c r="X1675" s="18" t="s">
        <v>7872</v>
      </c>
      <c r="Y1675" t="s">
        <v>2190</v>
      </c>
      <c r="Z1675" t="s">
        <v>11576</v>
      </c>
    </row>
    <row r="1676" spans="22:28" x14ac:dyDescent="0.3">
      <c r="V1676" s="7" t="s">
        <v>4252</v>
      </c>
      <c r="W1676" s="9">
        <v>5.6</v>
      </c>
      <c r="X1676" s="19" t="s">
        <v>878</v>
      </c>
      <c r="Y1676" t="s">
        <v>2190</v>
      </c>
      <c r="Z1676" t="s">
        <v>840</v>
      </c>
    </row>
    <row r="1677" spans="22:28" x14ac:dyDescent="0.3">
      <c r="V1677" s="6" t="s">
        <v>87</v>
      </c>
      <c r="W1677" s="8">
        <v>4.8</v>
      </c>
      <c r="X1677" s="18" t="s">
        <v>878</v>
      </c>
      <c r="Y1677" t="s">
        <v>642</v>
      </c>
    </row>
    <row r="1678" spans="22:28" x14ac:dyDescent="0.3">
      <c r="V1678" s="7" t="s">
        <v>5272</v>
      </c>
      <c r="W1678" s="9">
        <v>7.5</v>
      </c>
      <c r="X1678" s="19" t="s">
        <v>7872</v>
      </c>
      <c r="Y1678" t="s">
        <v>14453</v>
      </c>
      <c r="Z1678" t="s">
        <v>2190</v>
      </c>
      <c r="AA1678" t="s">
        <v>13467</v>
      </c>
      <c r="AB1678" t="s">
        <v>8819</v>
      </c>
    </row>
    <row r="1679" spans="22:28" x14ac:dyDescent="0.3">
      <c r="V1679" s="6" t="s">
        <v>735</v>
      </c>
      <c r="W1679" s="8">
        <v>6</v>
      </c>
      <c r="X1679" s="18" t="s">
        <v>878</v>
      </c>
      <c r="Y1679" t="s">
        <v>642</v>
      </c>
      <c r="Z1679" t="s">
        <v>2190</v>
      </c>
      <c r="AA1679" t="s">
        <v>13467</v>
      </c>
      <c r="AB1679" t="s">
        <v>5873</v>
      </c>
    </row>
    <row r="1680" spans="22:28" x14ac:dyDescent="0.3">
      <c r="V1680" s="7" t="s">
        <v>1974</v>
      </c>
      <c r="W1680" s="9">
        <v>7.2</v>
      </c>
      <c r="X1680" s="19" t="s">
        <v>1099</v>
      </c>
      <c r="Y1680" t="s">
        <v>10608</v>
      </c>
    </row>
    <row r="1681" spans="22:29" x14ac:dyDescent="0.3">
      <c r="V1681" s="6" t="s">
        <v>315</v>
      </c>
      <c r="W1681" s="8">
        <v>5.6</v>
      </c>
      <c r="X1681" s="18" t="s">
        <v>878</v>
      </c>
      <c r="Y1681" t="s">
        <v>14453</v>
      </c>
      <c r="Z1681" t="s">
        <v>2190</v>
      </c>
      <c r="AA1681" t="s">
        <v>6241</v>
      </c>
    </row>
    <row r="1682" spans="22:29" x14ac:dyDescent="0.3">
      <c r="V1682" s="7" t="s">
        <v>5283</v>
      </c>
      <c r="W1682" s="9">
        <v>6.8</v>
      </c>
      <c r="X1682" s="19" t="s">
        <v>878</v>
      </c>
      <c r="Y1682" t="s">
        <v>7872</v>
      </c>
      <c r="Z1682" t="s">
        <v>14453</v>
      </c>
      <c r="AA1682" t="s">
        <v>2190</v>
      </c>
    </row>
    <row r="1683" spans="22:29" x14ac:dyDescent="0.3">
      <c r="V1683" s="6" t="s">
        <v>1921</v>
      </c>
      <c r="W1683" s="8">
        <v>4.9000000000000004</v>
      </c>
      <c r="X1683" s="18" t="s">
        <v>6869</v>
      </c>
      <c r="Y1683" t="s">
        <v>1099</v>
      </c>
      <c r="Z1683" t="s">
        <v>10608</v>
      </c>
    </row>
    <row r="1684" spans="22:29" x14ac:dyDescent="0.3">
      <c r="V1684" s="7" t="s">
        <v>3692</v>
      </c>
      <c r="W1684" s="9">
        <v>7.1</v>
      </c>
      <c r="X1684" s="19" t="s">
        <v>7872</v>
      </c>
      <c r="Y1684" t="s">
        <v>2190</v>
      </c>
      <c r="Z1684" t="s">
        <v>13467</v>
      </c>
    </row>
    <row r="1685" spans="22:29" x14ac:dyDescent="0.3">
      <c r="V1685" s="6" t="s">
        <v>1504</v>
      </c>
      <c r="W1685" s="8">
        <v>2</v>
      </c>
      <c r="X1685" s="18" t="s">
        <v>2190</v>
      </c>
      <c r="Y1685" t="s">
        <v>13467</v>
      </c>
      <c r="Z1685" t="s">
        <v>14452</v>
      </c>
    </row>
    <row r="1686" spans="22:29" x14ac:dyDescent="0.3">
      <c r="V1686" s="7" t="s">
        <v>3919</v>
      </c>
      <c r="W1686" s="9">
        <v>5.7</v>
      </c>
      <c r="X1686" s="19" t="s">
        <v>7872</v>
      </c>
      <c r="Y1686" t="s">
        <v>2190</v>
      </c>
      <c r="Z1686" t="s">
        <v>11576</v>
      </c>
    </row>
    <row r="1687" spans="22:29" x14ac:dyDescent="0.3">
      <c r="V1687" s="6" t="s">
        <v>5299</v>
      </c>
      <c r="W1687" s="8">
        <v>4.0999999999999996</v>
      </c>
      <c r="X1687" s="18" t="s">
        <v>642</v>
      </c>
      <c r="Y1687" t="s">
        <v>6869</v>
      </c>
      <c r="Z1687" t="s">
        <v>840</v>
      </c>
    </row>
    <row r="1688" spans="22:29" x14ac:dyDescent="0.3">
      <c r="V1688" s="7" t="s">
        <v>1403</v>
      </c>
      <c r="W1688" s="9">
        <v>6.7</v>
      </c>
      <c r="X1688" s="19" t="s">
        <v>14453</v>
      </c>
      <c r="Y1688" t="s">
        <v>2190</v>
      </c>
      <c r="Z1688" t="s">
        <v>14451</v>
      </c>
      <c r="AA1688" t="s">
        <v>6241</v>
      </c>
    </row>
    <row r="1689" spans="22:29" x14ac:dyDescent="0.3">
      <c r="V1689" s="6" t="s">
        <v>5307</v>
      </c>
      <c r="W1689" s="8">
        <v>7.5</v>
      </c>
      <c r="X1689" s="18" t="s">
        <v>642</v>
      </c>
      <c r="Y1689" t="s">
        <v>6869</v>
      </c>
      <c r="Z1689" t="s">
        <v>1099</v>
      </c>
      <c r="AA1689" t="s">
        <v>840</v>
      </c>
    </row>
    <row r="1690" spans="22:29" x14ac:dyDescent="0.3">
      <c r="V1690" s="7" t="s">
        <v>3970</v>
      </c>
      <c r="W1690" s="9">
        <v>6.5</v>
      </c>
      <c r="X1690" s="19" t="s">
        <v>1099</v>
      </c>
      <c r="Y1690" t="s">
        <v>7159</v>
      </c>
    </row>
    <row r="1691" spans="22:29" x14ac:dyDescent="0.3">
      <c r="V1691" s="6" t="s">
        <v>5314</v>
      </c>
      <c r="W1691" s="8">
        <v>7.9</v>
      </c>
      <c r="X1691" s="18" t="s">
        <v>7872</v>
      </c>
      <c r="Y1691" t="s">
        <v>2190</v>
      </c>
      <c r="Z1691" t="s">
        <v>7159</v>
      </c>
      <c r="AA1691" t="s">
        <v>11576</v>
      </c>
    </row>
    <row r="1692" spans="22:29" x14ac:dyDescent="0.3">
      <c r="V1692" s="7" t="s">
        <v>936</v>
      </c>
      <c r="W1692" s="9">
        <v>6.4</v>
      </c>
      <c r="X1692" s="19" t="s">
        <v>1099</v>
      </c>
      <c r="Y1692" t="s">
        <v>2190</v>
      </c>
      <c r="Z1692" t="s">
        <v>11576</v>
      </c>
    </row>
    <row r="1693" spans="22:29" x14ac:dyDescent="0.3">
      <c r="V1693" s="6" t="s">
        <v>532</v>
      </c>
      <c r="W1693" s="8">
        <v>5.8</v>
      </c>
      <c r="X1693" s="18" t="s">
        <v>642</v>
      </c>
      <c r="Y1693" t="s">
        <v>1099</v>
      </c>
      <c r="Z1693" t="s">
        <v>10608</v>
      </c>
      <c r="AA1693" t="s">
        <v>840</v>
      </c>
    </row>
    <row r="1694" spans="22:29" x14ac:dyDescent="0.3">
      <c r="V1694" s="7" t="s">
        <v>2190</v>
      </c>
      <c r="W1694" s="9">
        <v>7.7</v>
      </c>
      <c r="X1694" s="19" t="s">
        <v>2190</v>
      </c>
    </row>
    <row r="1695" spans="22:29" x14ac:dyDescent="0.3">
      <c r="V1695" s="6" t="s">
        <v>5328</v>
      </c>
      <c r="W1695" s="8">
        <v>7.1</v>
      </c>
      <c r="X1695" s="18" t="s">
        <v>7872</v>
      </c>
      <c r="Y1695" t="s">
        <v>1099</v>
      </c>
      <c r="Z1695" t="s">
        <v>14453</v>
      </c>
      <c r="AA1695" t="s">
        <v>2190</v>
      </c>
      <c r="AB1695" t="s">
        <v>11576</v>
      </c>
      <c r="AC1695" t="s">
        <v>6241</v>
      </c>
    </row>
    <row r="1696" spans="22:29" x14ac:dyDescent="0.3">
      <c r="V1696" s="7" t="s">
        <v>1106</v>
      </c>
      <c r="W1696" s="9">
        <v>5.3</v>
      </c>
      <c r="X1696" s="19" t="s">
        <v>1099</v>
      </c>
      <c r="Y1696" t="s">
        <v>11576</v>
      </c>
    </row>
    <row r="1697" spans="22:30" x14ac:dyDescent="0.3">
      <c r="V1697" s="6" t="s">
        <v>1099</v>
      </c>
      <c r="W1697" s="8">
        <v>5.3</v>
      </c>
      <c r="X1697" s="18" t="s">
        <v>1099</v>
      </c>
    </row>
    <row r="1698" spans="22:30" x14ac:dyDescent="0.3">
      <c r="V1698" s="7" t="s">
        <v>3692</v>
      </c>
      <c r="W1698" s="9">
        <v>7.5</v>
      </c>
      <c r="X1698" s="19" t="s">
        <v>7872</v>
      </c>
      <c r="Y1698" t="s">
        <v>2190</v>
      </c>
      <c r="Z1698" t="s">
        <v>13467</v>
      </c>
    </row>
    <row r="1699" spans="22:30" x14ac:dyDescent="0.3">
      <c r="V1699" s="6" t="s">
        <v>1649</v>
      </c>
      <c r="W1699" s="8">
        <v>6.9</v>
      </c>
      <c r="X1699" s="18" t="s">
        <v>1099</v>
      </c>
      <c r="Y1699" t="s">
        <v>2190</v>
      </c>
    </row>
    <row r="1700" spans="22:30" x14ac:dyDescent="0.3">
      <c r="V1700" s="7" t="s">
        <v>4917</v>
      </c>
      <c r="W1700" s="9">
        <v>4.9000000000000004</v>
      </c>
      <c r="X1700" s="19" t="s">
        <v>1099</v>
      </c>
      <c r="Y1700" t="s">
        <v>840</v>
      </c>
      <c r="Z1700" t="s">
        <v>3960</v>
      </c>
      <c r="AA1700" t="s">
        <v>6241</v>
      </c>
    </row>
    <row r="1701" spans="22:30" x14ac:dyDescent="0.3">
      <c r="V1701" s="6" t="s">
        <v>1442</v>
      </c>
      <c r="W1701" s="8">
        <v>7.1</v>
      </c>
      <c r="X1701" s="18" t="s">
        <v>2190</v>
      </c>
      <c r="Y1701" t="s">
        <v>14451</v>
      </c>
      <c r="Z1701" t="s">
        <v>7329</v>
      </c>
      <c r="AA1701" t="s">
        <v>6241</v>
      </c>
    </row>
    <row r="1702" spans="22:30" x14ac:dyDescent="0.3">
      <c r="V1702" s="7" t="s">
        <v>60</v>
      </c>
      <c r="W1702" s="9">
        <v>8</v>
      </c>
      <c r="X1702" s="19" t="s">
        <v>642</v>
      </c>
      <c r="Y1702" t="s">
        <v>6869</v>
      </c>
      <c r="Z1702" t="s">
        <v>1099</v>
      </c>
      <c r="AA1702" t="s">
        <v>10608</v>
      </c>
      <c r="AB1702" t="s">
        <v>840</v>
      </c>
      <c r="AC1702" t="s">
        <v>10187</v>
      </c>
      <c r="AD1702" t="s">
        <v>11576</v>
      </c>
    </row>
    <row r="1703" spans="22:30" x14ac:dyDescent="0.3">
      <c r="V1703" s="6" t="s">
        <v>5348</v>
      </c>
      <c r="W1703" s="8">
        <v>7.9</v>
      </c>
      <c r="X1703" s="18" t="s">
        <v>7872</v>
      </c>
      <c r="Y1703" t="s">
        <v>14453</v>
      </c>
      <c r="Z1703" t="s">
        <v>2190</v>
      </c>
      <c r="AA1703" t="s">
        <v>13467</v>
      </c>
      <c r="AB1703" t="s">
        <v>7159</v>
      </c>
    </row>
    <row r="1704" spans="22:30" x14ac:dyDescent="0.3">
      <c r="V1704" s="7" t="s">
        <v>87</v>
      </c>
      <c r="W1704" s="9">
        <v>7.6</v>
      </c>
      <c r="X1704" s="19" t="s">
        <v>878</v>
      </c>
      <c r="Y1704" t="s">
        <v>642</v>
      </c>
    </row>
    <row r="1705" spans="22:30" x14ac:dyDescent="0.3">
      <c r="V1705" s="6" t="s">
        <v>5354</v>
      </c>
      <c r="W1705" s="8">
        <v>5.9</v>
      </c>
      <c r="X1705" s="18" t="s">
        <v>642</v>
      </c>
      <c r="Y1705" t="s">
        <v>6869</v>
      </c>
      <c r="Z1705" t="s">
        <v>1099</v>
      </c>
      <c r="AA1705" t="s">
        <v>2190</v>
      </c>
      <c r="AB1705" t="s">
        <v>10608</v>
      </c>
      <c r="AC1705" t="s">
        <v>10187</v>
      </c>
    </row>
    <row r="1706" spans="22:30" x14ac:dyDescent="0.3">
      <c r="V1706" s="7" t="s">
        <v>1392</v>
      </c>
      <c r="W1706" s="9">
        <v>6.3</v>
      </c>
      <c r="X1706" s="19" t="s">
        <v>14453</v>
      </c>
      <c r="Y1706" t="s">
        <v>2190</v>
      </c>
      <c r="Z1706" t="s">
        <v>6241</v>
      </c>
    </row>
    <row r="1707" spans="22:30" x14ac:dyDescent="0.3">
      <c r="V1707" s="6" t="s">
        <v>5357</v>
      </c>
      <c r="W1707" s="8">
        <v>7.1</v>
      </c>
      <c r="X1707" s="18" t="s">
        <v>7872</v>
      </c>
      <c r="Y1707" t="s">
        <v>1099</v>
      </c>
      <c r="Z1707" t="s">
        <v>2190</v>
      </c>
      <c r="AA1707" t="s">
        <v>7159</v>
      </c>
      <c r="AB1707" t="s">
        <v>11576</v>
      </c>
    </row>
    <row r="1708" spans="22:30" x14ac:dyDescent="0.3">
      <c r="V1708" s="7" t="s">
        <v>227</v>
      </c>
      <c r="W1708" s="9">
        <v>6.4</v>
      </c>
      <c r="X1708" s="19" t="s">
        <v>878</v>
      </c>
      <c r="Y1708" t="s">
        <v>14453</v>
      </c>
      <c r="Z1708" t="s">
        <v>6241</v>
      </c>
    </row>
    <row r="1709" spans="22:30" x14ac:dyDescent="0.3">
      <c r="V1709" s="6" t="s">
        <v>37</v>
      </c>
      <c r="W1709" s="8">
        <v>8.1999999999999993</v>
      </c>
      <c r="X1709" s="18" t="s">
        <v>878</v>
      </c>
      <c r="Y1709" t="s">
        <v>6241</v>
      </c>
    </row>
    <row r="1710" spans="22:30" x14ac:dyDescent="0.3">
      <c r="V1710" s="7" t="s">
        <v>1099</v>
      </c>
      <c r="W1710" s="9">
        <v>6.9</v>
      </c>
      <c r="X1710" s="19" t="s">
        <v>1099</v>
      </c>
    </row>
    <row r="1711" spans="22:30" x14ac:dyDescent="0.3">
      <c r="V1711" s="6" t="s">
        <v>1980</v>
      </c>
      <c r="W1711" s="8">
        <v>7.8</v>
      </c>
      <c r="X1711" s="18" t="s">
        <v>7872</v>
      </c>
      <c r="Y1711" t="s">
        <v>1099</v>
      </c>
      <c r="Z1711" t="s">
        <v>2190</v>
      </c>
      <c r="AA1711" t="s">
        <v>13467</v>
      </c>
    </row>
    <row r="1712" spans="22:30" x14ac:dyDescent="0.3">
      <c r="V1712" s="7" t="s">
        <v>3436</v>
      </c>
      <c r="W1712" s="9">
        <v>6.7</v>
      </c>
      <c r="X1712" s="19" t="s">
        <v>1099</v>
      </c>
      <c r="Y1712" t="s">
        <v>2190</v>
      </c>
      <c r="Z1712" t="s">
        <v>7159</v>
      </c>
    </row>
    <row r="1713" spans="22:27" x14ac:dyDescent="0.3">
      <c r="V1713" s="6" t="s">
        <v>2677</v>
      </c>
      <c r="W1713" s="8">
        <v>7.5</v>
      </c>
      <c r="X1713" s="18" t="s">
        <v>7872</v>
      </c>
      <c r="Y1713" t="s">
        <v>2190</v>
      </c>
      <c r="Z1713" t="s">
        <v>13467</v>
      </c>
      <c r="AA1713" t="s">
        <v>14452</v>
      </c>
    </row>
    <row r="1714" spans="22:27" x14ac:dyDescent="0.3">
      <c r="V1714" s="7" t="s">
        <v>3086</v>
      </c>
      <c r="W1714" s="9">
        <v>7.4</v>
      </c>
      <c r="X1714" s="19" t="s">
        <v>878</v>
      </c>
      <c r="Y1714" t="s">
        <v>3960</v>
      </c>
      <c r="Z1714" t="s">
        <v>6241</v>
      </c>
    </row>
    <row r="1715" spans="22:27" x14ac:dyDescent="0.3">
      <c r="V1715" s="6" t="s">
        <v>1106</v>
      </c>
      <c r="W1715" s="8">
        <v>5.2</v>
      </c>
      <c r="X1715" s="18" t="s">
        <v>1099</v>
      </c>
      <c r="Y1715" t="s">
        <v>11576</v>
      </c>
    </row>
    <row r="1716" spans="22:27" x14ac:dyDescent="0.3">
      <c r="V1716" s="7" t="s">
        <v>5377</v>
      </c>
      <c r="W1716" s="9">
        <v>6.5</v>
      </c>
      <c r="X1716" s="19" t="s">
        <v>642</v>
      </c>
      <c r="Y1716" t="s">
        <v>6869</v>
      </c>
      <c r="Z1716" t="s">
        <v>7329</v>
      </c>
    </row>
    <row r="1717" spans="22:27" x14ac:dyDescent="0.3">
      <c r="V1717" s="6" t="s">
        <v>1649</v>
      </c>
      <c r="W1717" s="8">
        <v>7.6</v>
      </c>
      <c r="X1717" s="18" t="s">
        <v>1099</v>
      </c>
      <c r="Y1717" t="s">
        <v>2190</v>
      </c>
    </row>
    <row r="1718" spans="22:27" x14ac:dyDescent="0.3">
      <c r="V1718" s="7" t="s">
        <v>575</v>
      </c>
      <c r="W1718" s="9">
        <v>7.3</v>
      </c>
      <c r="X1718" s="19" t="s">
        <v>14451</v>
      </c>
      <c r="Y1718" t="s">
        <v>6241</v>
      </c>
    </row>
    <row r="1719" spans="22:27" x14ac:dyDescent="0.3">
      <c r="V1719" s="6" t="s">
        <v>1106</v>
      </c>
      <c r="W1719" s="8">
        <v>6.6</v>
      </c>
      <c r="X1719" s="18" t="s">
        <v>1099</v>
      </c>
      <c r="Y1719" t="s">
        <v>11576</v>
      </c>
    </row>
    <row r="1720" spans="22:27" x14ac:dyDescent="0.3">
      <c r="V1720" s="7" t="s">
        <v>30</v>
      </c>
      <c r="W1720" s="9">
        <v>6.8</v>
      </c>
      <c r="X1720" s="19" t="s">
        <v>878</v>
      </c>
      <c r="Y1720" t="s">
        <v>642</v>
      </c>
      <c r="Z1720" t="s">
        <v>6241</v>
      </c>
    </row>
    <row r="1721" spans="22:27" x14ac:dyDescent="0.3">
      <c r="V1721" s="6" t="s">
        <v>1106</v>
      </c>
      <c r="W1721" s="8">
        <v>6.9</v>
      </c>
      <c r="X1721" s="18" t="s">
        <v>1099</v>
      </c>
      <c r="Y1721" t="s">
        <v>11576</v>
      </c>
    </row>
    <row r="1722" spans="22:27" x14ac:dyDescent="0.3">
      <c r="V1722" s="7" t="s">
        <v>926</v>
      </c>
      <c r="W1722" s="9">
        <v>5.8</v>
      </c>
      <c r="X1722" s="19" t="s">
        <v>878</v>
      </c>
      <c r="Y1722" t="s">
        <v>14453</v>
      </c>
      <c r="Z1722" t="s">
        <v>7329</v>
      </c>
      <c r="AA1722" t="s">
        <v>6241</v>
      </c>
    </row>
    <row r="1723" spans="22:27" x14ac:dyDescent="0.3">
      <c r="V1723" s="6" t="s">
        <v>1099</v>
      </c>
      <c r="W1723" s="8">
        <v>6.6</v>
      </c>
      <c r="X1723" s="18" t="s">
        <v>1099</v>
      </c>
    </row>
    <row r="1724" spans="22:27" x14ac:dyDescent="0.3">
      <c r="V1724" s="7" t="s">
        <v>5396</v>
      </c>
      <c r="W1724" s="9">
        <v>6.7</v>
      </c>
      <c r="X1724" s="19" t="s">
        <v>2190</v>
      </c>
      <c r="Y1724" t="s">
        <v>11576</v>
      </c>
      <c r="Z1724" t="s">
        <v>6241</v>
      </c>
    </row>
    <row r="1725" spans="22:27" x14ac:dyDescent="0.3">
      <c r="V1725" s="6" t="s">
        <v>350</v>
      </c>
      <c r="W1725" s="8">
        <v>6.7</v>
      </c>
      <c r="X1725" s="18" t="s">
        <v>1099</v>
      </c>
      <c r="Y1725" t="s">
        <v>10608</v>
      </c>
      <c r="Z1725" t="s">
        <v>840</v>
      </c>
    </row>
    <row r="1726" spans="22:27" x14ac:dyDescent="0.3">
      <c r="V1726" s="7" t="s">
        <v>936</v>
      </c>
      <c r="W1726" s="9">
        <v>6.3</v>
      </c>
      <c r="X1726" s="19" t="s">
        <v>1099</v>
      </c>
      <c r="Y1726" t="s">
        <v>2190</v>
      </c>
      <c r="Z1726" t="s">
        <v>11576</v>
      </c>
    </row>
    <row r="1727" spans="22:27" x14ac:dyDescent="0.3">
      <c r="V1727" s="6" t="s">
        <v>1399</v>
      </c>
      <c r="W1727" s="8">
        <v>7.7</v>
      </c>
      <c r="X1727" s="18" t="s">
        <v>878</v>
      </c>
      <c r="Y1727" t="s">
        <v>1099</v>
      </c>
    </row>
    <row r="1728" spans="22:27" x14ac:dyDescent="0.3">
      <c r="V1728" s="7" t="s">
        <v>1151</v>
      </c>
      <c r="W1728" s="9">
        <v>6.1</v>
      </c>
      <c r="X1728" s="19" t="s">
        <v>878</v>
      </c>
      <c r="Y1728" t="s">
        <v>1099</v>
      </c>
      <c r="Z1728" t="s">
        <v>14453</v>
      </c>
    </row>
    <row r="1729" spans="22:27" x14ac:dyDescent="0.3">
      <c r="V1729" s="6" t="s">
        <v>5410</v>
      </c>
      <c r="W1729" s="8">
        <v>4.9000000000000004</v>
      </c>
      <c r="X1729" s="18" t="s">
        <v>878</v>
      </c>
      <c r="Y1729" t="s">
        <v>840</v>
      </c>
      <c r="Z1729" t="s">
        <v>3960</v>
      </c>
      <c r="AA1729" t="s">
        <v>6241</v>
      </c>
    </row>
    <row r="1730" spans="22:27" x14ac:dyDescent="0.3">
      <c r="V1730" s="7" t="s">
        <v>1974</v>
      </c>
      <c r="W1730" s="9">
        <v>6.2</v>
      </c>
      <c r="X1730" s="19" t="s">
        <v>1099</v>
      </c>
      <c r="Y1730" t="s">
        <v>10608</v>
      </c>
    </row>
    <row r="1731" spans="22:27" x14ac:dyDescent="0.3">
      <c r="V1731" s="6" t="s">
        <v>146</v>
      </c>
      <c r="W1731" s="8">
        <v>7.8</v>
      </c>
      <c r="X1731" s="18" t="s">
        <v>2190</v>
      </c>
      <c r="Y1731" t="s">
        <v>11576</v>
      </c>
    </row>
    <row r="1732" spans="22:27" x14ac:dyDescent="0.3">
      <c r="V1732" s="7" t="s">
        <v>1913</v>
      </c>
      <c r="W1732" s="9">
        <v>8.1999999999999993</v>
      </c>
      <c r="X1732" s="19" t="s">
        <v>7329</v>
      </c>
      <c r="Y1732" t="s">
        <v>6241</v>
      </c>
    </row>
    <row r="1733" spans="22:27" x14ac:dyDescent="0.3">
      <c r="V1733" s="6" t="s">
        <v>5420</v>
      </c>
      <c r="W1733" s="8">
        <v>6.9</v>
      </c>
      <c r="X1733" s="18" t="s">
        <v>642</v>
      </c>
      <c r="Y1733" t="s">
        <v>7872</v>
      </c>
    </row>
    <row r="1734" spans="22:27" x14ac:dyDescent="0.3">
      <c r="V1734" s="7" t="s">
        <v>622</v>
      </c>
      <c r="W1734" s="9">
        <v>6.2</v>
      </c>
      <c r="X1734" s="19" t="s">
        <v>878</v>
      </c>
      <c r="Y1734" t="s">
        <v>2190</v>
      </c>
      <c r="Z1734" t="s">
        <v>6241</v>
      </c>
    </row>
    <row r="1735" spans="22:27" x14ac:dyDescent="0.3">
      <c r="V1735" s="6" t="s">
        <v>1392</v>
      </c>
      <c r="W1735" s="8">
        <v>6.9</v>
      </c>
      <c r="X1735" s="18" t="s">
        <v>14453</v>
      </c>
      <c r="Y1735" t="s">
        <v>2190</v>
      </c>
      <c r="Z1735" t="s">
        <v>6241</v>
      </c>
    </row>
    <row r="1736" spans="22:27" x14ac:dyDescent="0.3">
      <c r="V1736" s="7" t="s">
        <v>2777</v>
      </c>
      <c r="W1736" s="9">
        <v>4.8</v>
      </c>
      <c r="X1736" s="19" t="s">
        <v>2190</v>
      </c>
      <c r="Y1736" t="s">
        <v>3960</v>
      </c>
      <c r="Z1736" t="s">
        <v>6241</v>
      </c>
    </row>
    <row r="1737" spans="22:27" x14ac:dyDescent="0.3">
      <c r="V1737" s="6" t="s">
        <v>43</v>
      </c>
      <c r="W1737" s="8">
        <v>8</v>
      </c>
      <c r="X1737" s="18" t="s">
        <v>43</v>
      </c>
    </row>
    <row r="1738" spans="22:27" x14ac:dyDescent="0.3">
      <c r="V1738" s="7" t="s">
        <v>2327</v>
      </c>
      <c r="W1738" s="9">
        <v>5.3</v>
      </c>
      <c r="X1738" s="19" t="s">
        <v>1099</v>
      </c>
      <c r="Y1738" t="s">
        <v>840</v>
      </c>
      <c r="Z1738" t="s">
        <v>11576</v>
      </c>
    </row>
    <row r="1739" spans="22:27" x14ac:dyDescent="0.3">
      <c r="V1739" s="6" t="s">
        <v>3894</v>
      </c>
      <c r="W1739" s="8">
        <v>6.7</v>
      </c>
      <c r="X1739" s="18" t="s">
        <v>1099</v>
      </c>
      <c r="Y1739" t="s">
        <v>2190</v>
      </c>
      <c r="Z1739" t="s">
        <v>14452</v>
      </c>
    </row>
    <row r="1740" spans="22:27" x14ac:dyDescent="0.3">
      <c r="V1740" s="7" t="s">
        <v>5440</v>
      </c>
      <c r="W1740" s="9">
        <v>5.4</v>
      </c>
      <c r="X1740" s="19" t="s">
        <v>878</v>
      </c>
      <c r="Y1740" t="s">
        <v>1099</v>
      </c>
      <c r="Z1740" t="s">
        <v>10608</v>
      </c>
    </row>
    <row r="1741" spans="22:27" x14ac:dyDescent="0.3">
      <c r="V1741" s="6" t="s">
        <v>350</v>
      </c>
      <c r="W1741" s="8">
        <v>5.4</v>
      </c>
      <c r="X1741" s="18" t="s">
        <v>1099</v>
      </c>
      <c r="Y1741" t="s">
        <v>10608</v>
      </c>
      <c r="Z1741" t="s">
        <v>840</v>
      </c>
    </row>
    <row r="1742" spans="22:27" x14ac:dyDescent="0.3">
      <c r="V1742" s="7" t="s">
        <v>2648</v>
      </c>
      <c r="W1742" s="9">
        <v>4.9000000000000004</v>
      </c>
      <c r="X1742" s="19" t="s">
        <v>878</v>
      </c>
      <c r="Y1742" t="s">
        <v>3960</v>
      </c>
      <c r="Z1742" t="s">
        <v>7329</v>
      </c>
    </row>
    <row r="1743" spans="22:27" x14ac:dyDescent="0.3">
      <c r="V1743" s="6" t="s">
        <v>1649</v>
      </c>
      <c r="W1743" s="8">
        <v>6.1</v>
      </c>
      <c r="X1743" s="18" t="s">
        <v>1099</v>
      </c>
      <c r="Y1743" t="s">
        <v>2190</v>
      </c>
    </row>
    <row r="1744" spans="22:27" x14ac:dyDescent="0.3">
      <c r="V1744" s="7" t="s">
        <v>5450</v>
      </c>
      <c r="W1744" s="9">
        <v>5.8</v>
      </c>
      <c r="X1744" s="19" t="s">
        <v>878</v>
      </c>
      <c r="Y1744" t="s">
        <v>3960</v>
      </c>
      <c r="Z1744" t="s">
        <v>11576</v>
      </c>
    </row>
    <row r="1745" spans="22:29" x14ac:dyDescent="0.3">
      <c r="V1745" s="6" t="s">
        <v>2088</v>
      </c>
      <c r="W1745" s="8">
        <v>7</v>
      </c>
      <c r="X1745" s="18" t="s">
        <v>7872</v>
      </c>
      <c r="Y1745" t="s">
        <v>2190</v>
      </c>
      <c r="Z1745" t="s">
        <v>13467</v>
      </c>
      <c r="AA1745" t="s">
        <v>5873</v>
      </c>
    </row>
    <row r="1746" spans="22:29" x14ac:dyDescent="0.3">
      <c r="V1746" s="7" t="s">
        <v>936</v>
      </c>
      <c r="W1746" s="9">
        <v>6.5</v>
      </c>
      <c r="X1746" s="19" t="s">
        <v>1099</v>
      </c>
      <c r="Y1746" t="s">
        <v>2190</v>
      </c>
      <c r="Z1746" t="s">
        <v>11576</v>
      </c>
    </row>
    <row r="1747" spans="22:29" x14ac:dyDescent="0.3">
      <c r="V1747" s="6" t="s">
        <v>1151</v>
      </c>
      <c r="W1747" s="8">
        <v>6.6</v>
      </c>
      <c r="X1747" s="18" t="s">
        <v>878</v>
      </c>
      <c r="Y1747" t="s">
        <v>1099</v>
      </c>
      <c r="Z1747" t="s">
        <v>14453</v>
      </c>
    </row>
    <row r="1748" spans="22:29" x14ac:dyDescent="0.3">
      <c r="V1748" s="7" t="s">
        <v>5465</v>
      </c>
      <c r="W1748" s="9">
        <v>6.1</v>
      </c>
      <c r="X1748" s="19" t="s">
        <v>642</v>
      </c>
      <c r="Y1748" t="s">
        <v>2190</v>
      </c>
      <c r="Z1748" t="s">
        <v>13467</v>
      </c>
      <c r="AA1748" t="s">
        <v>11576</v>
      </c>
      <c r="AB1748" t="s">
        <v>6241</v>
      </c>
      <c r="AC1748" t="s">
        <v>5873</v>
      </c>
    </row>
    <row r="1749" spans="22:29" x14ac:dyDescent="0.3">
      <c r="V1749" s="6" t="s">
        <v>315</v>
      </c>
      <c r="W1749" s="8">
        <v>5.7</v>
      </c>
      <c r="X1749" s="18" t="s">
        <v>878</v>
      </c>
      <c r="Y1749" t="s">
        <v>14453</v>
      </c>
      <c r="Z1749" t="s">
        <v>2190</v>
      </c>
      <c r="AA1749" t="s">
        <v>6241</v>
      </c>
    </row>
    <row r="1750" spans="22:29" x14ac:dyDescent="0.3">
      <c r="V1750" s="7" t="s">
        <v>30</v>
      </c>
      <c r="W1750" s="9">
        <v>6.6</v>
      </c>
      <c r="X1750" s="19" t="s">
        <v>878</v>
      </c>
      <c r="Y1750" t="s">
        <v>642</v>
      </c>
      <c r="Z1750" t="s">
        <v>6241</v>
      </c>
    </row>
    <row r="1751" spans="22:29" x14ac:dyDescent="0.3">
      <c r="V1751" s="6" t="s">
        <v>1106</v>
      </c>
      <c r="W1751" s="8">
        <v>7</v>
      </c>
      <c r="X1751" s="18" t="s">
        <v>1099</v>
      </c>
      <c r="Y1751" t="s">
        <v>11576</v>
      </c>
    </row>
    <row r="1752" spans="22:29" x14ac:dyDescent="0.3">
      <c r="V1752" s="7" t="s">
        <v>2190</v>
      </c>
      <c r="W1752" s="9">
        <v>7.4</v>
      </c>
      <c r="X1752" s="19" t="s">
        <v>2190</v>
      </c>
    </row>
    <row r="1753" spans="22:29" x14ac:dyDescent="0.3">
      <c r="V1753" s="6" t="s">
        <v>936</v>
      </c>
      <c r="W1753" s="8">
        <v>5.3</v>
      </c>
      <c r="X1753" s="18" t="s">
        <v>1099</v>
      </c>
      <c r="Y1753" t="s">
        <v>2190</v>
      </c>
      <c r="Z1753" t="s">
        <v>11576</v>
      </c>
    </row>
    <row r="1754" spans="22:29" x14ac:dyDescent="0.3">
      <c r="V1754" s="7" t="s">
        <v>1412</v>
      </c>
      <c r="W1754" s="9">
        <v>7.4</v>
      </c>
      <c r="X1754" s="19" t="s">
        <v>642</v>
      </c>
      <c r="Y1754" t="s">
        <v>2190</v>
      </c>
      <c r="Z1754" t="s">
        <v>13467</v>
      </c>
    </row>
    <row r="1755" spans="22:29" x14ac:dyDescent="0.3">
      <c r="V1755" s="6" t="s">
        <v>3299</v>
      </c>
      <c r="W1755" s="8">
        <v>7.4</v>
      </c>
      <c r="X1755" s="18" t="s">
        <v>14453</v>
      </c>
      <c r="Y1755" t="s">
        <v>2190</v>
      </c>
      <c r="Z1755" t="s">
        <v>11576</v>
      </c>
      <c r="AA1755" t="s">
        <v>6241</v>
      </c>
    </row>
    <row r="1756" spans="22:29" x14ac:dyDescent="0.3">
      <c r="V1756" s="7" t="s">
        <v>2588</v>
      </c>
      <c r="W1756" s="9">
        <v>6.8</v>
      </c>
      <c r="X1756" s="19" t="s">
        <v>2190</v>
      </c>
      <c r="Y1756" t="s">
        <v>6241</v>
      </c>
    </row>
    <row r="1757" spans="22:29" x14ac:dyDescent="0.3">
      <c r="V1757" s="6" t="s">
        <v>155</v>
      </c>
      <c r="W1757" s="8">
        <v>7.2</v>
      </c>
      <c r="X1757" s="18" t="s">
        <v>878</v>
      </c>
      <c r="Y1757" t="s">
        <v>642</v>
      </c>
      <c r="Z1757" t="s">
        <v>7329</v>
      </c>
      <c r="AA1757" t="s">
        <v>6241</v>
      </c>
    </row>
    <row r="1758" spans="22:29" x14ac:dyDescent="0.3">
      <c r="V1758" s="7" t="s">
        <v>2190</v>
      </c>
      <c r="W1758" s="9">
        <v>6</v>
      </c>
      <c r="X1758" s="19" t="s">
        <v>2190</v>
      </c>
    </row>
    <row r="1759" spans="22:29" x14ac:dyDescent="0.3">
      <c r="V1759" s="6" t="s">
        <v>1403</v>
      </c>
      <c r="W1759" s="8">
        <v>6.6</v>
      </c>
      <c r="X1759" s="18" t="s">
        <v>14453</v>
      </c>
      <c r="Y1759" t="s">
        <v>2190</v>
      </c>
      <c r="Z1759" t="s">
        <v>14451</v>
      </c>
      <c r="AA1759" t="s">
        <v>6241</v>
      </c>
    </row>
    <row r="1760" spans="22:29" x14ac:dyDescent="0.3">
      <c r="V1760" s="7" t="s">
        <v>5500</v>
      </c>
      <c r="W1760" s="9">
        <v>7.9</v>
      </c>
      <c r="X1760" s="19" t="s">
        <v>878</v>
      </c>
      <c r="Y1760" t="s">
        <v>1099</v>
      </c>
      <c r="Z1760" t="s">
        <v>14453</v>
      </c>
      <c r="AA1760" t="s">
        <v>7159</v>
      </c>
    </row>
    <row r="1761" spans="22:29" x14ac:dyDescent="0.3">
      <c r="V1761" s="6" t="s">
        <v>5504</v>
      </c>
      <c r="W1761" s="8">
        <v>6.2</v>
      </c>
      <c r="X1761" s="18" t="s">
        <v>1099</v>
      </c>
      <c r="Y1761" t="s">
        <v>2190</v>
      </c>
      <c r="Z1761" t="s">
        <v>10608</v>
      </c>
      <c r="AA1761" t="s">
        <v>11576</v>
      </c>
    </row>
    <row r="1762" spans="22:29" x14ac:dyDescent="0.3">
      <c r="V1762" s="7" t="s">
        <v>3970</v>
      </c>
      <c r="W1762" s="9">
        <v>5.7</v>
      </c>
      <c r="X1762" s="19" t="s">
        <v>1099</v>
      </c>
      <c r="Y1762" t="s">
        <v>7159</v>
      </c>
    </row>
    <row r="1763" spans="22:29" x14ac:dyDescent="0.3">
      <c r="V1763" s="6" t="s">
        <v>936</v>
      </c>
      <c r="W1763" s="8">
        <v>7.1</v>
      </c>
      <c r="X1763" s="18" t="s">
        <v>1099</v>
      </c>
      <c r="Y1763" t="s">
        <v>2190</v>
      </c>
      <c r="Z1763" t="s">
        <v>11576</v>
      </c>
    </row>
    <row r="1764" spans="22:29" x14ac:dyDescent="0.3">
      <c r="V1764" s="7" t="s">
        <v>5175</v>
      </c>
      <c r="W1764" s="9">
        <v>5.6</v>
      </c>
      <c r="X1764" s="19" t="s">
        <v>878</v>
      </c>
      <c r="Y1764" t="s">
        <v>1099</v>
      </c>
      <c r="Z1764" t="s">
        <v>3960</v>
      </c>
    </row>
    <row r="1765" spans="22:29" x14ac:dyDescent="0.3">
      <c r="V1765" s="6" t="s">
        <v>1403</v>
      </c>
      <c r="W1765" s="8">
        <v>7.8</v>
      </c>
      <c r="X1765" s="18" t="s">
        <v>14453</v>
      </c>
      <c r="Y1765" t="s">
        <v>2190</v>
      </c>
      <c r="Z1765" t="s">
        <v>14451</v>
      </c>
      <c r="AA1765" t="s">
        <v>6241</v>
      </c>
    </row>
    <row r="1766" spans="22:29" x14ac:dyDescent="0.3">
      <c r="V1766" s="7" t="s">
        <v>1412</v>
      </c>
      <c r="W1766" s="9">
        <v>7.9</v>
      </c>
      <c r="X1766" s="19" t="s">
        <v>642</v>
      </c>
      <c r="Y1766" t="s">
        <v>2190</v>
      </c>
      <c r="Z1766" t="s">
        <v>13467</v>
      </c>
    </row>
    <row r="1767" spans="22:29" x14ac:dyDescent="0.3">
      <c r="V1767" s="6" t="s">
        <v>1827</v>
      </c>
      <c r="W1767" s="8">
        <v>6.9</v>
      </c>
      <c r="X1767" s="18" t="s">
        <v>2190</v>
      </c>
      <c r="Y1767" t="s">
        <v>13467</v>
      </c>
      <c r="Z1767" t="s">
        <v>6241</v>
      </c>
    </row>
    <row r="1768" spans="22:29" x14ac:dyDescent="0.3">
      <c r="V1768" s="7" t="s">
        <v>373</v>
      </c>
      <c r="W1768" s="9">
        <v>7.4</v>
      </c>
      <c r="X1768" s="19" t="s">
        <v>642</v>
      </c>
      <c r="Y1768" t="s">
        <v>2190</v>
      </c>
      <c r="Z1768" t="s">
        <v>10608</v>
      </c>
      <c r="AA1768" t="s">
        <v>840</v>
      </c>
    </row>
    <row r="1769" spans="22:29" x14ac:dyDescent="0.3">
      <c r="V1769" s="6" t="s">
        <v>5523</v>
      </c>
      <c r="W1769" s="8">
        <v>7.7</v>
      </c>
      <c r="X1769" s="18" t="s">
        <v>878</v>
      </c>
      <c r="Y1769" t="s">
        <v>2190</v>
      </c>
      <c r="Z1769" t="s">
        <v>840</v>
      </c>
      <c r="AA1769" t="s">
        <v>14451</v>
      </c>
      <c r="AB1769" t="s">
        <v>7329</v>
      </c>
      <c r="AC1769" t="s">
        <v>6241</v>
      </c>
    </row>
    <row r="1770" spans="22:29" x14ac:dyDescent="0.3">
      <c r="V1770" s="7" t="s">
        <v>3794</v>
      </c>
      <c r="W1770" s="9">
        <v>6.9</v>
      </c>
      <c r="X1770" s="19" t="s">
        <v>7872</v>
      </c>
      <c r="Y1770" t="s">
        <v>2190</v>
      </c>
      <c r="Z1770" t="s">
        <v>13467</v>
      </c>
      <c r="AA1770" t="s">
        <v>11576</v>
      </c>
    </row>
    <row r="1771" spans="22:29" x14ac:dyDescent="0.3">
      <c r="V1771" s="6" t="s">
        <v>5533</v>
      </c>
      <c r="W1771" s="8">
        <v>6.7</v>
      </c>
      <c r="X1771" s="18" t="s">
        <v>642</v>
      </c>
      <c r="Y1771" t="s">
        <v>10608</v>
      </c>
      <c r="Z1771" t="s">
        <v>840</v>
      </c>
      <c r="AA1771" t="s">
        <v>3960</v>
      </c>
      <c r="AB1771" t="s">
        <v>14451</v>
      </c>
    </row>
    <row r="1772" spans="22:29" x14ac:dyDescent="0.3">
      <c r="V1772" s="7" t="s">
        <v>5539</v>
      </c>
      <c r="W1772" s="9">
        <v>6</v>
      </c>
      <c r="X1772" s="19" t="s">
        <v>878</v>
      </c>
      <c r="Y1772" t="s">
        <v>14453</v>
      </c>
      <c r="Z1772" t="s">
        <v>2190</v>
      </c>
      <c r="AA1772" t="s">
        <v>13467</v>
      </c>
      <c r="AB1772" t="s">
        <v>8819</v>
      </c>
    </row>
    <row r="1773" spans="22:29" x14ac:dyDescent="0.3">
      <c r="V1773" s="6" t="s">
        <v>1959</v>
      </c>
      <c r="W1773" s="8">
        <v>6.2</v>
      </c>
      <c r="X1773" s="18" t="s">
        <v>3960</v>
      </c>
      <c r="Y1773" t="s">
        <v>14451</v>
      </c>
      <c r="Z1773" t="s">
        <v>6241</v>
      </c>
    </row>
    <row r="1774" spans="22:29" x14ac:dyDescent="0.3">
      <c r="V1774" s="7" t="s">
        <v>1403</v>
      </c>
      <c r="W1774" s="9">
        <v>5.9</v>
      </c>
      <c r="X1774" s="19" t="s">
        <v>14453</v>
      </c>
      <c r="Y1774" t="s">
        <v>2190</v>
      </c>
      <c r="Z1774" t="s">
        <v>14451</v>
      </c>
      <c r="AA1774" t="s">
        <v>6241</v>
      </c>
    </row>
    <row r="1775" spans="22:29" x14ac:dyDescent="0.3">
      <c r="V1775" s="6" t="s">
        <v>2507</v>
      </c>
      <c r="W1775" s="8">
        <v>6.8</v>
      </c>
      <c r="X1775" s="18" t="s">
        <v>1099</v>
      </c>
      <c r="Y1775" t="s">
        <v>2190</v>
      </c>
      <c r="Z1775" t="s">
        <v>10608</v>
      </c>
    </row>
    <row r="1776" spans="22:29" x14ac:dyDescent="0.3">
      <c r="V1776" s="7" t="s">
        <v>1963</v>
      </c>
      <c r="W1776" s="9">
        <v>3.6</v>
      </c>
      <c r="X1776" s="19" t="s">
        <v>878</v>
      </c>
      <c r="Y1776" t="s">
        <v>642</v>
      </c>
      <c r="Z1776" t="s">
        <v>1099</v>
      </c>
      <c r="AA1776" t="s">
        <v>10608</v>
      </c>
      <c r="AB1776" t="s">
        <v>7329</v>
      </c>
    </row>
    <row r="1777" spans="22:28" x14ac:dyDescent="0.3">
      <c r="V1777" s="6" t="s">
        <v>1392</v>
      </c>
      <c r="W1777" s="8">
        <v>6.7</v>
      </c>
      <c r="X1777" s="18" t="s">
        <v>14453</v>
      </c>
      <c r="Y1777" t="s">
        <v>2190</v>
      </c>
      <c r="Z1777" t="s">
        <v>6241</v>
      </c>
    </row>
    <row r="1778" spans="22:28" x14ac:dyDescent="0.3">
      <c r="V1778" s="7" t="s">
        <v>287</v>
      </c>
      <c r="W1778" s="9">
        <v>6.3</v>
      </c>
      <c r="X1778" s="19" t="s">
        <v>878</v>
      </c>
      <c r="Y1778" t="s">
        <v>1099</v>
      </c>
      <c r="Z1778" t="s">
        <v>14453</v>
      </c>
      <c r="AA1778" t="s">
        <v>6241</v>
      </c>
    </row>
    <row r="1779" spans="22:28" x14ac:dyDescent="0.3">
      <c r="V1779" s="6" t="s">
        <v>5554</v>
      </c>
      <c r="W1779" s="8">
        <v>6.4</v>
      </c>
      <c r="X1779" s="18" t="s">
        <v>1099</v>
      </c>
      <c r="Y1779" t="s">
        <v>14453</v>
      </c>
      <c r="Z1779" t="s">
        <v>2190</v>
      </c>
    </row>
    <row r="1780" spans="22:28" x14ac:dyDescent="0.3">
      <c r="V1780" s="7" t="s">
        <v>3049</v>
      </c>
      <c r="W1780" s="9">
        <v>6.4</v>
      </c>
      <c r="X1780" s="19" t="s">
        <v>14453</v>
      </c>
      <c r="Y1780" t="s">
        <v>3960</v>
      </c>
      <c r="Z1780" t="s">
        <v>14451</v>
      </c>
      <c r="AA1780" t="s">
        <v>6241</v>
      </c>
    </row>
    <row r="1781" spans="22:28" x14ac:dyDescent="0.3">
      <c r="V1781" s="6" t="s">
        <v>1649</v>
      </c>
      <c r="W1781" s="8">
        <v>5.7</v>
      </c>
      <c r="X1781" s="18" t="s">
        <v>1099</v>
      </c>
      <c r="Y1781" t="s">
        <v>2190</v>
      </c>
    </row>
    <row r="1782" spans="22:28" x14ac:dyDescent="0.3">
      <c r="V1782" s="7" t="s">
        <v>2588</v>
      </c>
      <c r="W1782" s="9">
        <v>6.2</v>
      </c>
      <c r="X1782" s="19" t="s">
        <v>2190</v>
      </c>
      <c r="Y1782" t="s">
        <v>6241</v>
      </c>
    </row>
    <row r="1783" spans="22:28" x14ac:dyDescent="0.3">
      <c r="V1783" s="6" t="s">
        <v>1848</v>
      </c>
      <c r="W1783" s="8">
        <v>6.6</v>
      </c>
      <c r="X1783" s="18" t="s">
        <v>2190</v>
      </c>
      <c r="Y1783" t="s">
        <v>10187</v>
      </c>
      <c r="Z1783" t="s">
        <v>11576</v>
      </c>
    </row>
    <row r="1784" spans="22:28" x14ac:dyDescent="0.3">
      <c r="V1784" s="7" t="s">
        <v>1151</v>
      </c>
      <c r="W1784" s="9">
        <v>5.2</v>
      </c>
      <c r="X1784" s="19" t="s">
        <v>878</v>
      </c>
      <c r="Y1784" t="s">
        <v>1099</v>
      </c>
      <c r="Z1784" t="s">
        <v>14453</v>
      </c>
    </row>
    <row r="1785" spans="22:28" x14ac:dyDescent="0.3">
      <c r="V1785" s="6" t="s">
        <v>5567</v>
      </c>
      <c r="W1785" s="8">
        <v>6.1</v>
      </c>
      <c r="X1785" s="18" t="s">
        <v>1099</v>
      </c>
      <c r="Y1785" t="s">
        <v>10608</v>
      </c>
      <c r="Z1785" t="s">
        <v>840</v>
      </c>
      <c r="AA1785" t="s">
        <v>7159</v>
      </c>
      <c r="AB1785" t="s">
        <v>11576</v>
      </c>
    </row>
    <row r="1786" spans="22:28" x14ac:dyDescent="0.3">
      <c r="V1786" s="7" t="s">
        <v>1106</v>
      </c>
      <c r="W1786" s="9">
        <v>7.1</v>
      </c>
      <c r="X1786" s="19" t="s">
        <v>1099</v>
      </c>
      <c r="Y1786" t="s">
        <v>11576</v>
      </c>
    </row>
    <row r="1787" spans="22:28" x14ac:dyDescent="0.3">
      <c r="V1787" s="6" t="s">
        <v>936</v>
      </c>
      <c r="W1787" s="8">
        <v>7.2</v>
      </c>
      <c r="X1787" s="18" t="s">
        <v>1099</v>
      </c>
      <c r="Y1787" t="s">
        <v>2190</v>
      </c>
      <c r="Z1787" t="s">
        <v>11576</v>
      </c>
    </row>
    <row r="1788" spans="22:28" x14ac:dyDescent="0.3">
      <c r="V1788" s="7" t="s">
        <v>1403</v>
      </c>
      <c r="W1788" s="9">
        <v>6.5</v>
      </c>
      <c r="X1788" s="19" t="s">
        <v>14453</v>
      </c>
      <c r="Y1788" t="s">
        <v>2190</v>
      </c>
      <c r="Z1788" t="s">
        <v>14451</v>
      </c>
      <c r="AA1788" t="s">
        <v>6241</v>
      </c>
    </row>
    <row r="1789" spans="22:28" x14ac:dyDescent="0.3">
      <c r="V1789" s="6" t="s">
        <v>1151</v>
      </c>
      <c r="W1789" s="8">
        <v>6</v>
      </c>
      <c r="X1789" s="18" t="s">
        <v>878</v>
      </c>
      <c r="Y1789" t="s">
        <v>1099</v>
      </c>
      <c r="Z1789" t="s">
        <v>14453</v>
      </c>
    </row>
    <row r="1790" spans="22:28" x14ac:dyDescent="0.3">
      <c r="V1790" s="7" t="s">
        <v>1151</v>
      </c>
      <c r="W1790" s="9">
        <v>7</v>
      </c>
      <c r="X1790" s="19" t="s">
        <v>878</v>
      </c>
      <c r="Y1790" t="s">
        <v>1099</v>
      </c>
      <c r="Z1790" t="s">
        <v>14453</v>
      </c>
    </row>
    <row r="1791" spans="22:28" x14ac:dyDescent="0.3">
      <c r="V1791" s="6" t="s">
        <v>936</v>
      </c>
      <c r="W1791" s="8">
        <v>7</v>
      </c>
      <c r="X1791" s="18" t="s">
        <v>1099</v>
      </c>
      <c r="Y1791" t="s">
        <v>2190</v>
      </c>
      <c r="Z1791" t="s">
        <v>11576</v>
      </c>
    </row>
    <row r="1792" spans="22:28" x14ac:dyDescent="0.3">
      <c r="V1792" s="7" t="s">
        <v>2569</v>
      </c>
      <c r="W1792" s="9">
        <v>7.5</v>
      </c>
      <c r="X1792" s="19" t="s">
        <v>2190</v>
      </c>
      <c r="Y1792" t="s">
        <v>11576</v>
      </c>
      <c r="Z1792" t="s">
        <v>8819</v>
      </c>
    </row>
    <row r="1793" spans="22:29" x14ac:dyDescent="0.3">
      <c r="V1793" s="6" t="s">
        <v>2046</v>
      </c>
      <c r="W1793" s="8">
        <v>6.6</v>
      </c>
      <c r="X1793" s="18" t="s">
        <v>2190</v>
      </c>
      <c r="Y1793" t="s">
        <v>3960</v>
      </c>
      <c r="Z1793" t="s">
        <v>7329</v>
      </c>
      <c r="AA1793" t="s">
        <v>6241</v>
      </c>
    </row>
    <row r="1794" spans="22:29" x14ac:dyDescent="0.3">
      <c r="V1794" s="7" t="s">
        <v>1290</v>
      </c>
      <c r="W1794" s="9">
        <v>7.4</v>
      </c>
      <c r="X1794" s="19" t="s">
        <v>2190</v>
      </c>
      <c r="Y1794" t="s">
        <v>13467</v>
      </c>
      <c r="Z1794" t="s">
        <v>5873</v>
      </c>
    </row>
    <row r="1795" spans="22:29" x14ac:dyDescent="0.3">
      <c r="V1795" s="6" t="s">
        <v>575</v>
      </c>
      <c r="W1795" s="8">
        <v>6.5</v>
      </c>
      <c r="X1795" s="18" t="s">
        <v>14451</v>
      </c>
      <c r="Y1795" t="s">
        <v>6241</v>
      </c>
    </row>
    <row r="1796" spans="22:29" x14ac:dyDescent="0.3">
      <c r="V1796" s="7" t="s">
        <v>3456</v>
      </c>
      <c r="W1796" s="9">
        <v>6.2</v>
      </c>
      <c r="X1796" s="19" t="s">
        <v>3960</v>
      </c>
      <c r="Y1796" t="s">
        <v>6241</v>
      </c>
    </row>
    <row r="1797" spans="22:29" x14ac:dyDescent="0.3">
      <c r="V1797" s="6" t="s">
        <v>5598</v>
      </c>
      <c r="W1797" s="8">
        <v>7.8</v>
      </c>
      <c r="X1797" s="18" t="s">
        <v>642</v>
      </c>
      <c r="Y1797" t="s">
        <v>1099</v>
      </c>
      <c r="Z1797" t="s">
        <v>14453</v>
      </c>
      <c r="AA1797" t="s">
        <v>7159</v>
      </c>
    </row>
    <row r="1798" spans="22:29" x14ac:dyDescent="0.3">
      <c r="V1798" s="7" t="s">
        <v>2221</v>
      </c>
      <c r="W1798" s="9">
        <v>5.2</v>
      </c>
      <c r="X1798" s="19" t="s">
        <v>878</v>
      </c>
      <c r="Y1798" t="s">
        <v>840</v>
      </c>
      <c r="Z1798" t="s">
        <v>3960</v>
      </c>
    </row>
    <row r="1799" spans="22:29" x14ac:dyDescent="0.3">
      <c r="V1799" s="6" t="s">
        <v>5554</v>
      </c>
      <c r="W1799" s="8">
        <v>6.5</v>
      </c>
      <c r="X1799" s="18" t="s">
        <v>1099</v>
      </c>
      <c r="Y1799" t="s">
        <v>14453</v>
      </c>
      <c r="Z1799" t="s">
        <v>2190</v>
      </c>
    </row>
    <row r="1800" spans="22:29" x14ac:dyDescent="0.3">
      <c r="V1800" s="7" t="s">
        <v>936</v>
      </c>
      <c r="W1800" s="9">
        <v>6.5</v>
      </c>
      <c r="X1800" s="19" t="s">
        <v>1099</v>
      </c>
      <c r="Y1800" t="s">
        <v>2190</v>
      </c>
      <c r="Z1800" t="s">
        <v>11576</v>
      </c>
    </row>
    <row r="1801" spans="22:29" x14ac:dyDescent="0.3">
      <c r="V1801" s="6" t="s">
        <v>5606</v>
      </c>
      <c r="W1801" s="8">
        <v>5.2</v>
      </c>
      <c r="X1801" s="18" t="s">
        <v>878</v>
      </c>
      <c r="Y1801" t="s">
        <v>642</v>
      </c>
      <c r="Z1801" t="s">
        <v>1099</v>
      </c>
      <c r="AA1801" t="s">
        <v>7329</v>
      </c>
      <c r="AB1801" t="s">
        <v>6241</v>
      </c>
    </row>
    <row r="1802" spans="22:29" x14ac:dyDescent="0.3">
      <c r="V1802" s="7" t="s">
        <v>5610</v>
      </c>
      <c r="W1802" s="9">
        <v>7.2</v>
      </c>
      <c r="X1802" s="19" t="s">
        <v>878</v>
      </c>
      <c r="Y1802" t="s">
        <v>14453</v>
      </c>
      <c r="Z1802" t="s">
        <v>2190</v>
      </c>
      <c r="AA1802" t="s">
        <v>8819</v>
      </c>
    </row>
    <row r="1803" spans="22:29" x14ac:dyDescent="0.3">
      <c r="V1803" s="6" t="s">
        <v>2588</v>
      </c>
      <c r="W1803" s="8">
        <v>7.1</v>
      </c>
      <c r="X1803" s="18" t="s">
        <v>2190</v>
      </c>
      <c r="Y1803" t="s">
        <v>6241</v>
      </c>
    </row>
    <row r="1804" spans="22:29" x14ac:dyDescent="0.3">
      <c r="V1804" s="7" t="s">
        <v>5615</v>
      </c>
      <c r="W1804" s="9">
        <v>4.5</v>
      </c>
      <c r="X1804" s="19" t="s">
        <v>878</v>
      </c>
      <c r="Y1804" t="s">
        <v>642</v>
      </c>
      <c r="Z1804" t="s">
        <v>1099</v>
      </c>
      <c r="AA1804" t="s">
        <v>10608</v>
      </c>
      <c r="AB1804" t="s">
        <v>11576</v>
      </c>
      <c r="AC1804" t="s">
        <v>7329</v>
      </c>
    </row>
    <row r="1805" spans="22:29" x14ac:dyDescent="0.3">
      <c r="V1805" s="6" t="s">
        <v>1106</v>
      </c>
      <c r="W1805" s="8">
        <v>5.7</v>
      </c>
      <c r="X1805" s="18" t="s">
        <v>1099</v>
      </c>
      <c r="Y1805" t="s">
        <v>11576</v>
      </c>
    </row>
    <row r="1806" spans="22:29" x14ac:dyDescent="0.3">
      <c r="V1806" s="7" t="s">
        <v>2112</v>
      </c>
      <c r="W1806" s="9">
        <v>6</v>
      </c>
      <c r="X1806" s="19" t="s">
        <v>2190</v>
      </c>
      <c r="Y1806" t="s">
        <v>14451</v>
      </c>
      <c r="Z1806" t="s">
        <v>11576</v>
      </c>
      <c r="AA1806" t="s">
        <v>6241</v>
      </c>
    </row>
    <row r="1807" spans="22:29" x14ac:dyDescent="0.3">
      <c r="V1807" s="6" t="s">
        <v>1451</v>
      </c>
      <c r="W1807" s="8">
        <v>6.4</v>
      </c>
      <c r="X1807" s="18" t="s">
        <v>14453</v>
      </c>
      <c r="Y1807" t="s">
        <v>14451</v>
      </c>
      <c r="Z1807" t="s">
        <v>6241</v>
      </c>
    </row>
    <row r="1808" spans="22:29" x14ac:dyDescent="0.3">
      <c r="V1808" s="7" t="s">
        <v>1106</v>
      </c>
      <c r="W1808" s="9">
        <v>5.2</v>
      </c>
      <c r="X1808" s="19" t="s">
        <v>1099</v>
      </c>
      <c r="Y1808" t="s">
        <v>11576</v>
      </c>
    </row>
    <row r="1809" spans="22:27" x14ac:dyDescent="0.3">
      <c r="V1809" s="6" t="s">
        <v>5627</v>
      </c>
      <c r="W1809" s="8">
        <v>4.3</v>
      </c>
      <c r="X1809" s="18" t="s">
        <v>878</v>
      </c>
      <c r="Y1809" t="s">
        <v>840</v>
      </c>
      <c r="Z1809" t="s">
        <v>11576</v>
      </c>
      <c r="AA1809" t="s">
        <v>7329</v>
      </c>
    </row>
    <row r="1810" spans="22:27" x14ac:dyDescent="0.3">
      <c r="V1810" s="7" t="s">
        <v>1392</v>
      </c>
      <c r="W1810" s="9">
        <v>6.1</v>
      </c>
      <c r="X1810" s="19" t="s">
        <v>14453</v>
      </c>
      <c r="Y1810" t="s">
        <v>2190</v>
      </c>
      <c r="Z1810" t="s">
        <v>6241</v>
      </c>
    </row>
    <row r="1811" spans="22:27" x14ac:dyDescent="0.3">
      <c r="V1811" s="6" t="s">
        <v>4536</v>
      </c>
      <c r="W1811" s="8">
        <v>6.3</v>
      </c>
      <c r="X1811" s="18" t="s">
        <v>840</v>
      </c>
      <c r="Y1811" t="s">
        <v>3960</v>
      </c>
    </row>
    <row r="1812" spans="22:27" x14ac:dyDescent="0.3">
      <c r="V1812" s="7" t="s">
        <v>5636</v>
      </c>
      <c r="W1812" s="9">
        <v>6.8</v>
      </c>
      <c r="X1812" s="19" t="s">
        <v>1099</v>
      </c>
      <c r="Y1812" t="s">
        <v>14453</v>
      </c>
      <c r="Z1812" t="s">
        <v>14451</v>
      </c>
      <c r="AA1812" t="s">
        <v>11576</v>
      </c>
    </row>
    <row r="1813" spans="22:27" x14ac:dyDescent="0.3">
      <c r="V1813" s="6" t="s">
        <v>1106</v>
      </c>
      <c r="W1813" s="8">
        <v>4</v>
      </c>
      <c r="X1813" s="18" t="s">
        <v>1099</v>
      </c>
      <c r="Y1813" t="s">
        <v>11576</v>
      </c>
    </row>
    <row r="1814" spans="22:27" x14ac:dyDescent="0.3">
      <c r="V1814" s="7" t="s">
        <v>5642</v>
      </c>
      <c r="W1814" s="9">
        <v>5.2</v>
      </c>
      <c r="X1814" s="19" t="s">
        <v>642</v>
      </c>
      <c r="Y1814" t="s">
        <v>10608</v>
      </c>
    </row>
    <row r="1815" spans="22:27" x14ac:dyDescent="0.3">
      <c r="V1815" s="6" t="s">
        <v>1082</v>
      </c>
      <c r="W1815" s="8">
        <v>6.5</v>
      </c>
      <c r="X1815" s="18" t="s">
        <v>878</v>
      </c>
      <c r="Y1815" t="s">
        <v>14451</v>
      </c>
      <c r="Z1815" t="s">
        <v>7329</v>
      </c>
      <c r="AA1815" t="s">
        <v>6241</v>
      </c>
    </row>
    <row r="1816" spans="22:27" x14ac:dyDescent="0.3">
      <c r="V1816" s="7" t="s">
        <v>2112</v>
      </c>
      <c r="W1816" s="9">
        <v>7.5</v>
      </c>
      <c r="X1816" s="19" t="s">
        <v>2190</v>
      </c>
      <c r="Y1816" t="s">
        <v>14451</v>
      </c>
      <c r="Z1816" t="s">
        <v>11576</v>
      </c>
      <c r="AA1816" t="s">
        <v>6241</v>
      </c>
    </row>
    <row r="1817" spans="22:27" x14ac:dyDescent="0.3">
      <c r="V1817" s="6" t="s">
        <v>2190</v>
      </c>
      <c r="W1817" s="8">
        <v>7.1</v>
      </c>
      <c r="X1817" s="18" t="s">
        <v>2190</v>
      </c>
    </row>
    <row r="1818" spans="22:27" x14ac:dyDescent="0.3">
      <c r="V1818" s="7" t="s">
        <v>5504</v>
      </c>
      <c r="W1818" s="9">
        <v>6.9</v>
      </c>
      <c r="X1818" s="19" t="s">
        <v>1099</v>
      </c>
      <c r="Y1818" t="s">
        <v>2190</v>
      </c>
      <c r="Z1818" t="s">
        <v>10608</v>
      </c>
      <c r="AA1818" t="s">
        <v>11576</v>
      </c>
    </row>
    <row r="1819" spans="22:27" x14ac:dyDescent="0.3">
      <c r="V1819" s="6" t="s">
        <v>2190</v>
      </c>
      <c r="W1819" s="8">
        <v>8</v>
      </c>
      <c r="X1819" s="18" t="s">
        <v>2190</v>
      </c>
    </row>
    <row r="1820" spans="22:27" x14ac:dyDescent="0.3">
      <c r="V1820" s="7" t="s">
        <v>2190</v>
      </c>
      <c r="W1820" s="9">
        <v>8.1999999999999993</v>
      </c>
      <c r="X1820" s="19" t="s">
        <v>2190</v>
      </c>
    </row>
    <row r="1821" spans="22:27" x14ac:dyDescent="0.3">
      <c r="V1821" s="6" t="s">
        <v>3692</v>
      </c>
      <c r="W1821" s="8">
        <v>6.4</v>
      </c>
      <c r="X1821" s="18" t="s">
        <v>7872</v>
      </c>
      <c r="Y1821" t="s">
        <v>2190</v>
      </c>
      <c r="Z1821" t="s">
        <v>13467</v>
      </c>
    </row>
    <row r="1822" spans="22:27" x14ac:dyDescent="0.3">
      <c r="V1822" s="7" t="s">
        <v>37</v>
      </c>
      <c r="W1822" s="9">
        <v>7.9</v>
      </c>
      <c r="X1822" s="19" t="s">
        <v>878</v>
      </c>
      <c r="Y1822" t="s">
        <v>6241</v>
      </c>
    </row>
    <row r="1823" spans="22:27" x14ac:dyDescent="0.3">
      <c r="V1823" s="6" t="s">
        <v>146</v>
      </c>
      <c r="W1823" s="8">
        <v>6.7</v>
      </c>
      <c r="X1823" s="18" t="s">
        <v>2190</v>
      </c>
      <c r="Y1823" t="s">
        <v>11576</v>
      </c>
    </row>
    <row r="1824" spans="22:27" x14ac:dyDescent="0.3">
      <c r="V1824" s="7" t="s">
        <v>5666</v>
      </c>
      <c r="W1824" s="9">
        <v>6.1</v>
      </c>
      <c r="X1824" s="19" t="s">
        <v>878</v>
      </c>
      <c r="Y1824" t="s">
        <v>2190</v>
      </c>
      <c r="Z1824" t="s">
        <v>7159</v>
      </c>
      <c r="AA1824" t="s">
        <v>11576</v>
      </c>
    </row>
    <row r="1825" spans="22:29" x14ac:dyDescent="0.3">
      <c r="V1825" s="6" t="s">
        <v>3692</v>
      </c>
      <c r="W1825" s="8">
        <v>8.9</v>
      </c>
      <c r="X1825" s="18" t="s">
        <v>7872</v>
      </c>
      <c r="Y1825" t="s">
        <v>2190</v>
      </c>
      <c r="Z1825" t="s">
        <v>13467</v>
      </c>
    </row>
    <row r="1826" spans="22:29" x14ac:dyDescent="0.3">
      <c r="V1826" s="7" t="s">
        <v>2190</v>
      </c>
      <c r="W1826" s="9">
        <v>8.1</v>
      </c>
      <c r="X1826" s="19" t="s">
        <v>2190</v>
      </c>
    </row>
    <row r="1827" spans="22:29" x14ac:dyDescent="0.3">
      <c r="V1827" s="6" t="s">
        <v>2298</v>
      </c>
      <c r="W1827" s="8">
        <v>6.2</v>
      </c>
      <c r="X1827" s="18" t="s">
        <v>7872</v>
      </c>
      <c r="Y1827" t="s">
        <v>2190</v>
      </c>
      <c r="Z1827" t="s">
        <v>6241</v>
      </c>
    </row>
    <row r="1828" spans="22:29" x14ac:dyDescent="0.3">
      <c r="V1828" s="7" t="s">
        <v>5675</v>
      </c>
      <c r="W1828" s="9">
        <v>4.9000000000000004</v>
      </c>
      <c r="X1828" s="19" t="s">
        <v>642</v>
      </c>
      <c r="Y1828" t="s">
        <v>1099</v>
      </c>
      <c r="Z1828" t="s">
        <v>10608</v>
      </c>
      <c r="AA1828" t="s">
        <v>840</v>
      </c>
      <c r="AB1828" t="s">
        <v>3960</v>
      </c>
      <c r="AC1828" t="s">
        <v>14451</v>
      </c>
    </row>
    <row r="1829" spans="22:29" x14ac:dyDescent="0.3">
      <c r="V1829" s="6" t="s">
        <v>5679</v>
      </c>
      <c r="W1829" s="8">
        <v>5.4</v>
      </c>
      <c r="X1829" s="18" t="s">
        <v>642</v>
      </c>
      <c r="Y1829" t="s">
        <v>840</v>
      </c>
      <c r="Z1829" t="s">
        <v>14451</v>
      </c>
      <c r="AA1829" t="s">
        <v>6241</v>
      </c>
    </row>
    <row r="1830" spans="22:29" x14ac:dyDescent="0.3">
      <c r="V1830" s="7" t="s">
        <v>3086</v>
      </c>
      <c r="W1830" s="9">
        <v>5.8</v>
      </c>
      <c r="X1830" s="19" t="s">
        <v>878</v>
      </c>
      <c r="Y1830" t="s">
        <v>3960</v>
      </c>
      <c r="Z1830" t="s">
        <v>6241</v>
      </c>
    </row>
    <row r="1831" spans="22:29" x14ac:dyDescent="0.3">
      <c r="V1831" s="6" t="s">
        <v>2190</v>
      </c>
      <c r="W1831" s="8">
        <v>4.7</v>
      </c>
      <c r="X1831" s="18" t="s">
        <v>2190</v>
      </c>
    </row>
    <row r="1832" spans="22:29" x14ac:dyDescent="0.3">
      <c r="V1832" s="7" t="s">
        <v>325</v>
      </c>
      <c r="W1832" s="9">
        <v>6</v>
      </c>
      <c r="X1832" s="19" t="s">
        <v>878</v>
      </c>
      <c r="Y1832" t="s">
        <v>642</v>
      </c>
      <c r="Z1832" t="s">
        <v>6869</v>
      </c>
      <c r="AA1832" t="s">
        <v>1099</v>
      </c>
      <c r="AB1832" t="s">
        <v>10608</v>
      </c>
      <c r="AC1832" t="s">
        <v>7329</v>
      </c>
    </row>
    <row r="1833" spans="22:29" x14ac:dyDescent="0.3">
      <c r="V1833" s="6" t="s">
        <v>2213</v>
      </c>
      <c r="W1833" s="8">
        <v>7</v>
      </c>
      <c r="X1833" s="18" t="s">
        <v>878</v>
      </c>
      <c r="Y1833" t="s">
        <v>642</v>
      </c>
      <c r="Z1833" t="s">
        <v>3960</v>
      </c>
      <c r="AA1833" t="s">
        <v>7329</v>
      </c>
    </row>
    <row r="1834" spans="22:29" x14ac:dyDescent="0.3">
      <c r="V1834" s="7" t="s">
        <v>1963</v>
      </c>
      <c r="W1834" s="9">
        <v>6</v>
      </c>
      <c r="X1834" s="19" t="s">
        <v>878</v>
      </c>
      <c r="Y1834" t="s">
        <v>642</v>
      </c>
      <c r="Z1834" t="s">
        <v>1099</v>
      </c>
      <c r="AA1834" t="s">
        <v>10608</v>
      </c>
      <c r="AB1834" t="s">
        <v>7329</v>
      </c>
    </row>
    <row r="1835" spans="22:29" x14ac:dyDescent="0.3">
      <c r="V1835" s="6" t="s">
        <v>1392</v>
      </c>
      <c r="W1835" s="8">
        <v>7.9</v>
      </c>
      <c r="X1835" s="18" t="s">
        <v>14453</v>
      </c>
      <c r="Y1835" t="s">
        <v>2190</v>
      </c>
      <c r="Z1835" t="s">
        <v>6241</v>
      </c>
    </row>
    <row r="1836" spans="22:29" x14ac:dyDescent="0.3">
      <c r="V1836" s="7" t="s">
        <v>1392</v>
      </c>
      <c r="W1836" s="9">
        <v>8.1</v>
      </c>
      <c r="X1836" s="19" t="s">
        <v>14453</v>
      </c>
      <c r="Y1836" t="s">
        <v>2190</v>
      </c>
      <c r="Z1836" t="s">
        <v>6241</v>
      </c>
    </row>
    <row r="1837" spans="22:29" x14ac:dyDescent="0.3">
      <c r="V1837" s="6" t="s">
        <v>3558</v>
      </c>
      <c r="W1837" s="8">
        <v>6.2</v>
      </c>
      <c r="X1837" s="18" t="s">
        <v>878</v>
      </c>
      <c r="Y1837" t="s">
        <v>1099</v>
      </c>
      <c r="Z1837" t="s">
        <v>14453</v>
      </c>
      <c r="AA1837" t="s">
        <v>11576</v>
      </c>
    </row>
    <row r="1838" spans="22:29" x14ac:dyDescent="0.3">
      <c r="V1838" s="7" t="s">
        <v>936</v>
      </c>
      <c r="W1838" s="9">
        <v>6.7</v>
      </c>
      <c r="X1838" s="19" t="s">
        <v>1099</v>
      </c>
      <c r="Y1838" t="s">
        <v>2190</v>
      </c>
      <c r="Z1838" t="s">
        <v>11576</v>
      </c>
    </row>
    <row r="1839" spans="22:29" x14ac:dyDescent="0.3">
      <c r="V1839" s="6" t="s">
        <v>146</v>
      </c>
      <c r="W1839" s="8">
        <v>7.3</v>
      </c>
      <c r="X1839" s="18" t="s">
        <v>2190</v>
      </c>
      <c r="Y1839" t="s">
        <v>11576</v>
      </c>
    </row>
    <row r="1840" spans="22:29" x14ac:dyDescent="0.3">
      <c r="V1840" s="7" t="s">
        <v>1099</v>
      </c>
      <c r="W1840" s="9">
        <v>4.5999999999999996</v>
      </c>
      <c r="X1840" s="19" t="s">
        <v>1099</v>
      </c>
    </row>
    <row r="1841" spans="22:30" x14ac:dyDescent="0.3">
      <c r="V1841" s="6" t="s">
        <v>1974</v>
      </c>
      <c r="W1841" s="8">
        <v>6.1</v>
      </c>
      <c r="X1841" s="18" t="s">
        <v>1099</v>
      </c>
      <c r="Y1841" t="s">
        <v>10608</v>
      </c>
    </row>
    <row r="1842" spans="22:30" x14ac:dyDescent="0.3">
      <c r="V1842" s="7" t="s">
        <v>1106</v>
      </c>
      <c r="W1842" s="9">
        <v>6.2</v>
      </c>
      <c r="X1842" s="19" t="s">
        <v>1099</v>
      </c>
      <c r="Y1842" t="s">
        <v>11576</v>
      </c>
    </row>
    <row r="1843" spans="22:30" x14ac:dyDescent="0.3">
      <c r="V1843" s="6" t="s">
        <v>5716</v>
      </c>
      <c r="W1843" s="8">
        <v>7.8</v>
      </c>
      <c r="X1843" s="18" t="s">
        <v>878</v>
      </c>
      <c r="Y1843" t="s">
        <v>7872</v>
      </c>
      <c r="Z1843" t="s">
        <v>2190</v>
      </c>
      <c r="AA1843" t="s">
        <v>13467</v>
      </c>
      <c r="AB1843" t="s">
        <v>11576</v>
      </c>
      <c r="AC1843" t="s">
        <v>8819</v>
      </c>
    </row>
    <row r="1844" spans="22:30" x14ac:dyDescent="0.3">
      <c r="V1844" s="7" t="s">
        <v>227</v>
      </c>
      <c r="W1844" s="9">
        <v>6.1</v>
      </c>
      <c r="X1844" s="19" t="s">
        <v>878</v>
      </c>
      <c r="Y1844" t="s">
        <v>14453</v>
      </c>
      <c r="Z1844" t="s">
        <v>6241</v>
      </c>
    </row>
    <row r="1845" spans="22:30" x14ac:dyDescent="0.3">
      <c r="V1845" s="6" t="s">
        <v>5720</v>
      </c>
      <c r="W1845" s="8">
        <v>7.6</v>
      </c>
      <c r="X1845" s="18" t="s">
        <v>840</v>
      </c>
      <c r="Y1845" t="s">
        <v>3960</v>
      </c>
      <c r="Z1845" t="s">
        <v>14451</v>
      </c>
    </row>
    <row r="1846" spans="22:30" x14ac:dyDescent="0.3">
      <c r="V1846" s="7" t="s">
        <v>3960</v>
      </c>
      <c r="W1846" s="9">
        <v>5.8</v>
      </c>
      <c r="X1846" s="19" t="s">
        <v>3960</v>
      </c>
    </row>
    <row r="1847" spans="22:30" x14ac:dyDescent="0.3">
      <c r="V1847" s="6" t="s">
        <v>146</v>
      </c>
      <c r="W1847" s="8">
        <v>6.5</v>
      </c>
      <c r="X1847" s="18" t="s">
        <v>2190</v>
      </c>
      <c r="Y1847" t="s">
        <v>11576</v>
      </c>
    </row>
    <row r="1848" spans="22:30" x14ac:dyDescent="0.3">
      <c r="V1848" s="7" t="s">
        <v>373</v>
      </c>
      <c r="W1848" s="9">
        <v>7.2</v>
      </c>
      <c r="X1848" s="19" t="s">
        <v>642</v>
      </c>
      <c r="Y1848" t="s">
        <v>2190</v>
      </c>
      <c r="Z1848" t="s">
        <v>10608</v>
      </c>
      <c r="AA1848" t="s">
        <v>840</v>
      </c>
    </row>
    <row r="1849" spans="22:30" x14ac:dyDescent="0.3">
      <c r="V1849" s="6" t="s">
        <v>5732</v>
      </c>
      <c r="W1849" s="8">
        <v>7.8</v>
      </c>
      <c r="X1849" s="18" t="s">
        <v>7872</v>
      </c>
      <c r="Y1849" t="s">
        <v>2190</v>
      </c>
      <c r="Z1849" t="s">
        <v>10608</v>
      </c>
    </row>
    <row r="1850" spans="22:30" x14ac:dyDescent="0.3">
      <c r="V1850" s="7" t="s">
        <v>1649</v>
      </c>
      <c r="W1850" s="9">
        <v>4.7</v>
      </c>
      <c r="X1850" s="19" t="s">
        <v>1099</v>
      </c>
      <c r="Y1850" t="s">
        <v>2190</v>
      </c>
    </row>
    <row r="1851" spans="22:30" x14ac:dyDescent="0.3">
      <c r="V1851" s="6" t="s">
        <v>484</v>
      </c>
      <c r="W1851" s="8">
        <v>6.8</v>
      </c>
      <c r="X1851" s="18" t="s">
        <v>878</v>
      </c>
      <c r="Y1851" t="s">
        <v>642</v>
      </c>
      <c r="Z1851" t="s">
        <v>2190</v>
      </c>
      <c r="AA1851" t="s">
        <v>6241</v>
      </c>
    </row>
    <row r="1852" spans="22:30" x14ac:dyDescent="0.3">
      <c r="V1852" s="7" t="s">
        <v>3805</v>
      </c>
      <c r="W1852" s="9">
        <v>5.9</v>
      </c>
      <c r="X1852" s="19" t="s">
        <v>2190</v>
      </c>
      <c r="Y1852" t="s">
        <v>3960</v>
      </c>
      <c r="Z1852" t="s">
        <v>14451</v>
      </c>
      <c r="AA1852" t="s">
        <v>6241</v>
      </c>
    </row>
    <row r="1853" spans="22:30" x14ac:dyDescent="0.3">
      <c r="V1853" s="6" t="s">
        <v>1099</v>
      </c>
      <c r="W1853" s="8">
        <v>7.2</v>
      </c>
      <c r="X1853" s="18" t="s">
        <v>1099</v>
      </c>
    </row>
    <row r="1854" spans="22:30" x14ac:dyDescent="0.3">
      <c r="V1854" s="7" t="s">
        <v>1133</v>
      </c>
      <c r="W1854" s="9">
        <v>8.6999999999999993</v>
      </c>
      <c r="X1854" s="19" t="s">
        <v>7872</v>
      </c>
      <c r="Y1854" t="s">
        <v>14453</v>
      </c>
      <c r="Z1854" t="s">
        <v>2190</v>
      </c>
    </row>
    <row r="1855" spans="22:30" x14ac:dyDescent="0.3">
      <c r="V1855" s="6" t="s">
        <v>5744</v>
      </c>
      <c r="W1855" s="8">
        <v>5</v>
      </c>
      <c r="X1855" s="18" t="s">
        <v>878</v>
      </c>
      <c r="Y1855" t="s">
        <v>642</v>
      </c>
      <c r="Z1855" t="s">
        <v>1099</v>
      </c>
      <c r="AA1855" t="s">
        <v>14453</v>
      </c>
      <c r="AB1855" t="s">
        <v>10608</v>
      </c>
      <c r="AC1855" t="s">
        <v>11576</v>
      </c>
      <c r="AD1855" t="s">
        <v>6241</v>
      </c>
    </row>
    <row r="1856" spans="22:30" x14ac:dyDescent="0.3">
      <c r="V1856" s="7" t="s">
        <v>350</v>
      </c>
      <c r="W1856" s="9">
        <v>6.6</v>
      </c>
      <c r="X1856" s="19" t="s">
        <v>1099</v>
      </c>
      <c r="Y1856" t="s">
        <v>10608</v>
      </c>
      <c r="Z1856" t="s">
        <v>840</v>
      </c>
    </row>
    <row r="1857" spans="22:29" x14ac:dyDescent="0.3">
      <c r="V1857" s="6" t="s">
        <v>1272</v>
      </c>
      <c r="W1857" s="8">
        <v>8.3000000000000007</v>
      </c>
      <c r="X1857" s="18" t="s">
        <v>14453</v>
      </c>
      <c r="Y1857" t="s">
        <v>2190</v>
      </c>
    </row>
    <row r="1858" spans="22:29" x14ac:dyDescent="0.3">
      <c r="V1858" s="7" t="s">
        <v>909</v>
      </c>
      <c r="W1858" s="9">
        <v>6.7</v>
      </c>
      <c r="X1858" s="19" t="s">
        <v>878</v>
      </c>
      <c r="Y1858" t="s">
        <v>642</v>
      </c>
      <c r="Z1858" t="s">
        <v>1099</v>
      </c>
      <c r="AA1858" t="s">
        <v>14453</v>
      </c>
    </row>
    <row r="1859" spans="22:29" x14ac:dyDescent="0.3">
      <c r="V1859" s="6" t="s">
        <v>3692</v>
      </c>
      <c r="W1859" s="8">
        <v>7.8</v>
      </c>
      <c r="X1859" s="18" t="s">
        <v>7872</v>
      </c>
      <c r="Y1859" t="s">
        <v>2190</v>
      </c>
      <c r="Z1859" t="s">
        <v>13467</v>
      </c>
    </row>
    <row r="1860" spans="22:29" x14ac:dyDescent="0.3">
      <c r="V1860" s="7" t="s">
        <v>315</v>
      </c>
      <c r="W1860" s="9">
        <v>6.5</v>
      </c>
      <c r="X1860" s="19" t="s">
        <v>878</v>
      </c>
      <c r="Y1860" t="s">
        <v>14453</v>
      </c>
      <c r="Z1860" t="s">
        <v>2190</v>
      </c>
      <c r="AA1860" t="s">
        <v>6241</v>
      </c>
    </row>
    <row r="1861" spans="22:29" x14ac:dyDescent="0.3">
      <c r="V1861" s="6" t="s">
        <v>287</v>
      </c>
      <c r="W1861" s="8">
        <v>6.1</v>
      </c>
      <c r="X1861" s="18" t="s">
        <v>878</v>
      </c>
      <c r="Y1861" t="s">
        <v>1099</v>
      </c>
      <c r="Z1861" t="s">
        <v>14453</v>
      </c>
      <c r="AA1861" t="s">
        <v>6241</v>
      </c>
    </row>
    <row r="1862" spans="22:29" x14ac:dyDescent="0.3">
      <c r="V1862" s="7" t="s">
        <v>2190</v>
      </c>
      <c r="W1862" s="9">
        <v>8.1</v>
      </c>
      <c r="X1862" s="19" t="s">
        <v>2190</v>
      </c>
    </row>
    <row r="1863" spans="22:29" x14ac:dyDescent="0.3">
      <c r="V1863" s="6" t="s">
        <v>185</v>
      </c>
      <c r="W1863" s="8">
        <v>5.2</v>
      </c>
      <c r="X1863" s="18" t="s">
        <v>642</v>
      </c>
      <c r="Y1863" t="s">
        <v>6869</v>
      </c>
      <c r="Z1863" t="s">
        <v>1099</v>
      </c>
      <c r="AA1863" t="s">
        <v>10608</v>
      </c>
      <c r="AB1863" t="s">
        <v>840</v>
      </c>
    </row>
    <row r="1864" spans="22:29" x14ac:dyDescent="0.3">
      <c r="V1864" s="7" t="s">
        <v>560</v>
      </c>
      <c r="W1864" s="9">
        <v>5.6</v>
      </c>
      <c r="X1864" s="19" t="s">
        <v>642</v>
      </c>
      <c r="Y1864" t="s">
        <v>6869</v>
      </c>
      <c r="Z1864" t="s">
        <v>1099</v>
      </c>
      <c r="AA1864" t="s">
        <v>10608</v>
      </c>
      <c r="AB1864" t="s">
        <v>840</v>
      </c>
      <c r="AC1864" t="s">
        <v>10187</v>
      </c>
    </row>
    <row r="1865" spans="22:29" x14ac:dyDescent="0.3">
      <c r="V1865" s="6" t="s">
        <v>1399</v>
      </c>
      <c r="W1865" s="8">
        <v>5.8</v>
      </c>
      <c r="X1865" s="18" t="s">
        <v>878</v>
      </c>
      <c r="Y1865" t="s">
        <v>1099</v>
      </c>
    </row>
    <row r="1866" spans="22:29" x14ac:dyDescent="0.3">
      <c r="V1866" s="7" t="s">
        <v>5504</v>
      </c>
      <c r="W1866" s="9">
        <v>6.6</v>
      </c>
      <c r="X1866" s="19" t="s">
        <v>1099</v>
      </c>
      <c r="Y1866" t="s">
        <v>2190</v>
      </c>
      <c r="Z1866" t="s">
        <v>10608</v>
      </c>
      <c r="AA1866" t="s">
        <v>11576</v>
      </c>
    </row>
    <row r="1867" spans="22:29" x14ac:dyDescent="0.3">
      <c r="V1867" s="6" t="s">
        <v>315</v>
      </c>
      <c r="W1867" s="8">
        <v>6.6</v>
      </c>
      <c r="X1867" s="18" t="s">
        <v>878</v>
      </c>
      <c r="Y1867" t="s">
        <v>14453</v>
      </c>
      <c r="Z1867" t="s">
        <v>2190</v>
      </c>
      <c r="AA1867" t="s">
        <v>6241</v>
      </c>
    </row>
    <row r="1868" spans="22:29" x14ac:dyDescent="0.3">
      <c r="V1868" s="7" t="s">
        <v>1106</v>
      </c>
      <c r="W1868" s="9">
        <v>5.5</v>
      </c>
      <c r="X1868" s="19" t="s">
        <v>1099</v>
      </c>
      <c r="Y1868" t="s">
        <v>11576</v>
      </c>
    </row>
    <row r="1869" spans="22:29" x14ac:dyDescent="0.3">
      <c r="V1869" s="6" t="s">
        <v>1099</v>
      </c>
      <c r="W1869" s="8">
        <v>5.5</v>
      </c>
      <c r="X1869" s="18" t="s">
        <v>1099</v>
      </c>
    </row>
    <row r="1870" spans="22:29" x14ac:dyDescent="0.3">
      <c r="V1870" s="7" t="s">
        <v>1076</v>
      </c>
      <c r="W1870" s="9">
        <v>7</v>
      </c>
      <c r="X1870" s="19" t="s">
        <v>7872</v>
      </c>
      <c r="Y1870" t="s">
        <v>2190</v>
      </c>
      <c r="Z1870" t="s">
        <v>14452</v>
      </c>
    </row>
    <row r="1871" spans="22:29" x14ac:dyDescent="0.3">
      <c r="V1871" s="6" t="s">
        <v>3429</v>
      </c>
      <c r="W1871" s="8">
        <v>6.5</v>
      </c>
      <c r="X1871" s="18" t="s">
        <v>2190</v>
      </c>
      <c r="Y1871" t="s">
        <v>11576</v>
      </c>
      <c r="Z1871" t="s">
        <v>7329</v>
      </c>
    </row>
    <row r="1872" spans="22:29" x14ac:dyDescent="0.3">
      <c r="V1872" s="7" t="s">
        <v>5504</v>
      </c>
      <c r="W1872" s="9">
        <v>5.8</v>
      </c>
      <c r="X1872" s="19" t="s">
        <v>1099</v>
      </c>
      <c r="Y1872" t="s">
        <v>2190</v>
      </c>
      <c r="Z1872" t="s">
        <v>10608</v>
      </c>
      <c r="AA1872" t="s">
        <v>11576</v>
      </c>
    </row>
    <row r="1873" spans="22:27" x14ac:dyDescent="0.3">
      <c r="V1873" s="6" t="s">
        <v>3960</v>
      </c>
      <c r="W1873" s="8">
        <v>5.6</v>
      </c>
      <c r="X1873" s="18" t="s">
        <v>3960</v>
      </c>
    </row>
    <row r="1874" spans="22:27" x14ac:dyDescent="0.3">
      <c r="V1874" s="7" t="s">
        <v>1106</v>
      </c>
      <c r="W1874" s="9">
        <v>5.6</v>
      </c>
      <c r="X1874" s="19" t="s">
        <v>1099</v>
      </c>
      <c r="Y1874" t="s">
        <v>11576</v>
      </c>
    </row>
    <row r="1875" spans="22:27" x14ac:dyDescent="0.3">
      <c r="V1875" s="6" t="s">
        <v>315</v>
      </c>
      <c r="W1875" s="8">
        <v>5.8</v>
      </c>
      <c r="X1875" s="18" t="s">
        <v>878</v>
      </c>
      <c r="Y1875" t="s">
        <v>14453</v>
      </c>
      <c r="Z1875" t="s">
        <v>2190</v>
      </c>
      <c r="AA1875" t="s">
        <v>6241</v>
      </c>
    </row>
    <row r="1876" spans="22:27" x14ac:dyDescent="0.3">
      <c r="V1876" s="7" t="s">
        <v>146</v>
      </c>
      <c r="W1876" s="9">
        <v>7.6</v>
      </c>
      <c r="X1876" s="19" t="s">
        <v>2190</v>
      </c>
      <c r="Y1876" t="s">
        <v>11576</v>
      </c>
    </row>
    <row r="1877" spans="22:27" x14ac:dyDescent="0.3">
      <c r="V1877" s="6" t="s">
        <v>1106</v>
      </c>
      <c r="W1877" s="8">
        <v>6.4</v>
      </c>
      <c r="X1877" s="18" t="s">
        <v>1099</v>
      </c>
      <c r="Y1877" t="s">
        <v>11576</v>
      </c>
    </row>
    <row r="1878" spans="22:27" x14ac:dyDescent="0.3">
      <c r="V1878" s="7" t="s">
        <v>1974</v>
      </c>
      <c r="W1878" s="9">
        <v>6.3</v>
      </c>
      <c r="X1878" s="19" t="s">
        <v>1099</v>
      </c>
      <c r="Y1878" t="s">
        <v>10608</v>
      </c>
    </row>
    <row r="1879" spans="22:27" x14ac:dyDescent="0.3">
      <c r="V1879" s="6" t="s">
        <v>3598</v>
      </c>
      <c r="W1879" s="8">
        <v>4.5999999999999996</v>
      </c>
      <c r="X1879" s="18" t="s">
        <v>878</v>
      </c>
      <c r="Y1879" t="s">
        <v>642</v>
      </c>
      <c r="Z1879" t="s">
        <v>3960</v>
      </c>
      <c r="AA1879" t="s">
        <v>6241</v>
      </c>
    </row>
    <row r="1880" spans="22:27" x14ac:dyDescent="0.3">
      <c r="V1880" s="7" t="s">
        <v>1392</v>
      </c>
      <c r="W1880" s="9">
        <v>6.5</v>
      </c>
      <c r="X1880" s="19" t="s">
        <v>14453</v>
      </c>
      <c r="Y1880" t="s">
        <v>2190</v>
      </c>
      <c r="Z1880" t="s">
        <v>6241</v>
      </c>
    </row>
    <row r="1881" spans="22:27" x14ac:dyDescent="0.3">
      <c r="V1881" s="6" t="s">
        <v>3846</v>
      </c>
      <c r="W1881" s="8">
        <v>7.5</v>
      </c>
      <c r="X1881" s="18" t="s">
        <v>2190</v>
      </c>
      <c r="Y1881" t="s">
        <v>7159</v>
      </c>
    </row>
    <row r="1882" spans="22:27" x14ac:dyDescent="0.3">
      <c r="V1882" s="7" t="s">
        <v>3692</v>
      </c>
      <c r="W1882" s="9">
        <v>7.5</v>
      </c>
      <c r="X1882" s="19" t="s">
        <v>7872</v>
      </c>
      <c r="Y1882" t="s">
        <v>2190</v>
      </c>
      <c r="Z1882" t="s">
        <v>13467</v>
      </c>
    </row>
    <row r="1883" spans="22:27" x14ac:dyDescent="0.3">
      <c r="V1883" s="6" t="s">
        <v>5813</v>
      </c>
      <c r="W1883" s="8">
        <v>5.3</v>
      </c>
      <c r="X1883" s="18" t="s">
        <v>1099</v>
      </c>
      <c r="Y1883" t="s">
        <v>840</v>
      </c>
      <c r="Z1883" t="s">
        <v>3960</v>
      </c>
      <c r="AA1883" t="s">
        <v>11576</v>
      </c>
    </row>
    <row r="1884" spans="22:27" x14ac:dyDescent="0.3">
      <c r="V1884" s="7" t="s">
        <v>684</v>
      </c>
      <c r="W1884" s="9">
        <v>7.5</v>
      </c>
      <c r="X1884" s="19" t="s">
        <v>878</v>
      </c>
      <c r="Y1884" t="s">
        <v>2190</v>
      </c>
      <c r="Z1884" t="s">
        <v>13467</v>
      </c>
      <c r="AA1884" t="s">
        <v>5873</v>
      </c>
    </row>
    <row r="1885" spans="22:27" x14ac:dyDescent="0.3">
      <c r="V1885" s="6" t="s">
        <v>5824</v>
      </c>
      <c r="W1885" s="8">
        <v>3.3</v>
      </c>
      <c r="X1885" s="18" t="s">
        <v>1099</v>
      </c>
      <c r="Y1885" t="s">
        <v>10608</v>
      </c>
      <c r="Z1885" t="s">
        <v>7159</v>
      </c>
    </row>
    <row r="1886" spans="22:27" x14ac:dyDescent="0.3">
      <c r="V1886" s="7" t="s">
        <v>1099</v>
      </c>
      <c r="W1886" s="9">
        <v>5.7</v>
      </c>
      <c r="X1886" s="19" t="s">
        <v>1099</v>
      </c>
    </row>
    <row r="1887" spans="22:27" x14ac:dyDescent="0.3">
      <c r="V1887" s="6" t="s">
        <v>5833</v>
      </c>
      <c r="W1887" s="8">
        <v>3.5</v>
      </c>
      <c r="X1887" s="18" t="s">
        <v>878</v>
      </c>
      <c r="Y1887" t="s">
        <v>1099</v>
      </c>
      <c r="Z1887" t="s">
        <v>7159</v>
      </c>
    </row>
    <row r="1888" spans="22:27" x14ac:dyDescent="0.3">
      <c r="V1888" s="7" t="s">
        <v>1272</v>
      </c>
      <c r="W1888" s="9">
        <v>9.3000000000000007</v>
      </c>
      <c r="X1888" s="19" t="s">
        <v>14453</v>
      </c>
      <c r="Y1888" t="s">
        <v>2190</v>
      </c>
    </row>
    <row r="1889" spans="22:28" x14ac:dyDescent="0.3">
      <c r="V1889" s="6" t="s">
        <v>5836</v>
      </c>
      <c r="W1889" s="8">
        <v>4.8</v>
      </c>
      <c r="X1889" s="18" t="s">
        <v>642</v>
      </c>
      <c r="Y1889" t="s">
        <v>1099</v>
      </c>
      <c r="Z1889" t="s">
        <v>14453</v>
      </c>
    </row>
    <row r="1890" spans="22:28" x14ac:dyDescent="0.3">
      <c r="V1890" s="7" t="s">
        <v>2496</v>
      </c>
      <c r="W1890" s="9">
        <v>6.9</v>
      </c>
      <c r="X1890" s="19" t="s">
        <v>1099</v>
      </c>
      <c r="Y1890" t="s">
        <v>14452</v>
      </c>
    </row>
    <row r="1891" spans="22:28" x14ac:dyDescent="0.3">
      <c r="V1891" s="6" t="s">
        <v>1392</v>
      </c>
      <c r="W1891" s="8">
        <v>6</v>
      </c>
      <c r="X1891" s="18" t="s">
        <v>14453</v>
      </c>
      <c r="Y1891" t="s">
        <v>2190</v>
      </c>
      <c r="Z1891" t="s">
        <v>6241</v>
      </c>
    </row>
    <row r="1892" spans="22:28" x14ac:dyDescent="0.3">
      <c r="V1892" s="7" t="s">
        <v>2190</v>
      </c>
      <c r="W1892" s="9">
        <v>7.3</v>
      </c>
      <c r="X1892" s="19" t="s">
        <v>2190</v>
      </c>
    </row>
    <row r="1893" spans="22:28" x14ac:dyDescent="0.3">
      <c r="V1893" s="6" t="s">
        <v>4559</v>
      </c>
      <c r="W1893" s="8">
        <v>6</v>
      </c>
      <c r="X1893" s="18" t="s">
        <v>1099</v>
      </c>
      <c r="Y1893" t="s">
        <v>2190</v>
      </c>
      <c r="Z1893" t="s">
        <v>10608</v>
      </c>
      <c r="AA1893" t="s">
        <v>14452</v>
      </c>
    </row>
    <row r="1894" spans="22:28" x14ac:dyDescent="0.3">
      <c r="V1894" s="7" t="s">
        <v>936</v>
      </c>
      <c r="W1894" s="9">
        <v>6.6</v>
      </c>
      <c r="X1894" s="19" t="s">
        <v>1099</v>
      </c>
      <c r="Y1894" t="s">
        <v>2190</v>
      </c>
      <c r="Z1894" t="s">
        <v>11576</v>
      </c>
    </row>
    <row r="1895" spans="22:28" x14ac:dyDescent="0.3">
      <c r="V1895" s="6" t="s">
        <v>5856</v>
      </c>
      <c r="W1895" s="8">
        <v>7.5</v>
      </c>
      <c r="X1895" s="18" t="s">
        <v>7872</v>
      </c>
      <c r="Y1895" t="s">
        <v>1099</v>
      </c>
      <c r="Z1895" t="s">
        <v>2190</v>
      </c>
      <c r="AA1895" t="s">
        <v>14452</v>
      </c>
    </row>
    <row r="1896" spans="22:28" x14ac:dyDescent="0.3">
      <c r="V1896" s="7" t="s">
        <v>2423</v>
      </c>
      <c r="W1896" s="9">
        <v>6.9</v>
      </c>
      <c r="X1896" s="19" t="s">
        <v>2190</v>
      </c>
      <c r="Y1896" t="s">
        <v>14452</v>
      </c>
    </row>
    <row r="1897" spans="22:28" x14ac:dyDescent="0.3">
      <c r="V1897" s="6" t="s">
        <v>936</v>
      </c>
      <c r="W1897" s="8">
        <v>6.8</v>
      </c>
      <c r="X1897" s="18" t="s">
        <v>1099</v>
      </c>
      <c r="Y1897" t="s">
        <v>2190</v>
      </c>
      <c r="Z1897" t="s">
        <v>11576</v>
      </c>
    </row>
    <row r="1898" spans="22:28" x14ac:dyDescent="0.3">
      <c r="V1898" s="7" t="s">
        <v>3493</v>
      </c>
      <c r="W1898" s="9">
        <v>6.3</v>
      </c>
      <c r="X1898" s="19" t="s">
        <v>2190</v>
      </c>
      <c r="Y1898" t="s">
        <v>11576</v>
      </c>
      <c r="Z1898" t="s">
        <v>5873</v>
      </c>
    </row>
    <row r="1899" spans="22:28" x14ac:dyDescent="0.3">
      <c r="V1899" s="6" t="s">
        <v>749</v>
      </c>
      <c r="W1899" s="8">
        <v>6.4</v>
      </c>
      <c r="X1899" s="18" t="s">
        <v>878</v>
      </c>
      <c r="Y1899" t="s">
        <v>14453</v>
      </c>
      <c r="Z1899" t="s">
        <v>2190</v>
      </c>
      <c r="AA1899" t="s">
        <v>14451</v>
      </c>
      <c r="AB1899" t="s">
        <v>6241</v>
      </c>
    </row>
    <row r="1900" spans="22:28" x14ac:dyDescent="0.3">
      <c r="V1900" s="7" t="s">
        <v>5870</v>
      </c>
      <c r="W1900" s="9">
        <v>5.6</v>
      </c>
      <c r="X1900" s="19" t="s">
        <v>840</v>
      </c>
      <c r="Y1900" t="s">
        <v>3960</v>
      </c>
      <c r="Z1900" t="s">
        <v>6241</v>
      </c>
    </row>
    <row r="1901" spans="22:28" x14ac:dyDescent="0.3">
      <c r="V1901" s="6" t="s">
        <v>227</v>
      </c>
      <c r="W1901" s="8">
        <v>6.3</v>
      </c>
      <c r="X1901" s="18" t="s">
        <v>878</v>
      </c>
      <c r="Y1901" t="s">
        <v>14453</v>
      </c>
      <c r="Z1901" t="s">
        <v>6241</v>
      </c>
    </row>
    <row r="1902" spans="22:28" x14ac:dyDescent="0.3">
      <c r="V1902" s="7" t="s">
        <v>5874</v>
      </c>
      <c r="W1902" s="9">
        <v>7.3</v>
      </c>
      <c r="X1902" s="19" t="s">
        <v>1099</v>
      </c>
      <c r="Y1902" t="s">
        <v>2190</v>
      </c>
      <c r="Z1902" t="s">
        <v>11576</v>
      </c>
      <c r="AA1902" t="s">
        <v>6241</v>
      </c>
    </row>
    <row r="1903" spans="22:28" x14ac:dyDescent="0.3">
      <c r="V1903" s="6" t="s">
        <v>1099</v>
      </c>
      <c r="W1903" s="8">
        <v>6.6</v>
      </c>
      <c r="X1903" s="18" t="s">
        <v>1099</v>
      </c>
    </row>
    <row r="1904" spans="22:28" x14ac:dyDescent="0.3">
      <c r="V1904" s="7" t="s">
        <v>227</v>
      </c>
      <c r="W1904" s="9">
        <v>4.5999999999999996</v>
      </c>
      <c r="X1904" s="19" t="s">
        <v>878</v>
      </c>
      <c r="Y1904" t="s">
        <v>14453</v>
      </c>
      <c r="Z1904" t="s">
        <v>6241</v>
      </c>
    </row>
    <row r="1905" spans="22:28" x14ac:dyDescent="0.3">
      <c r="V1905" s="6" t="s">
        <v>5886</v>
      </c>
      <c r="W1905" s="8">
        <v>5.0999999999999996</v>
      </c>
      <c r="X1905" s="18" t="s">
        <v>642</v>
      </c>
      <c r="Y1905" t="s">
        <v>1099</v>
      </c>
      <c r="Z1905" t="s">
        <v>10608</v>
      </c>
      <c r="AA1905" t="s">
        <v>11576</v>
      </c>
    </row>
    <row r="1906" spans="22:28" x14ac:dyDescent="0.3">
      <c r="V1906" s="7" t="s">
        <v>2190</v>
      </c>
      <c r="W1906" s="9">
        <v>5.6</v>
      </c>
      <c r="X1906" s="19" t="s">
        <v>2190</v>
      </c>
    </row>
    <row r="1907" spans="22:28" x14ac:dyDescent="0.3">
      <c r="V1907" s="6" t="s">
        <v>5892</v>
      </c>
      <c r="W1907" s="8">
        <v>5.3</v>
      </c>
      <c r="X1907" s="18" t="s">
        <v>642</v>
      </c>
      <c r="Y1907" t="s">
        <v>10608</v>
      </c>
      <c r="Z1907" t="s">
        <v>840</v>
      </c>
      <c r="AA1907" t="s">
        <v>10187</v>
      </c>
    </row>
    <row r="1908" spans="22:28" x14ac:dyDescent="0.3">
      <c r="V1908" s="7" t="s">
        <v>1504</v>
      </c>
      <c r="W1908" s="9">
        <v>7.5</v>
      </c>
      <c r="X1908" s="19" t="s">
        <v>2190</v>
      </c>
      <c r="Y1908" t="s">
        <v>13467</v>
      </c>
      <c r="Z1908" t="s">
        <v>14452</v>
      </c>
    </row>
    <row r="1909" spans="22:28" x14ac:dyDescent="0.3">
      <c r="V1909" s="6" t="s">
        <v>2158</v>
      </c>
      <c r="W1909" s="8">
        <v>5.6</v>
      </c>
      <c r="X1909" s="18" t="s">
        <v>2190</v>
      </c>
      <c r="Y1909" t="s">
        <v>840</v>
      </c>
      <c r="Z1909" t="s">
        <v>14451</v>
      </c>
      <c r="AA1909" t="s">
        <v>6241</v>
      </c>
    </row>
    <row r="1910" spans="22:28" x14ac:dyDescent="0.3">
      <c r="V1910" s="7" t="s">
        <v>3960</v>
      </c>
      <c r="W1910" s="9">
        <v>5.9</v>
      </c>
      <c r="X1910" s="19" t="s">
        <v>3960</v>
      </c>
    </row>
    <row r="1911" spans="22:28" x14ac:dyDescent="0.3">
      <c r="V1911" s="6" t="s">
        <v>936</v>
      </c>
      <c r="W1911" s="8">
        <v>4.7</v>
      </c>
      <c r="X1911" s="18" t="s">
        <v>1099</v>
      </c>
      <c r="Y1911" t="s">
        <v>2190</v>
      </c>
      <c r="Z1911" t="s">
        <v>11576</v>
      </c>
    </row>
    <row r="1912" spans="22:28" x14ac:dyDescent="0.3">
      <c r="V1912" s="7" t="s">
        <v>1959</v>
      </c>
      <c r="W1912" s="9">
        <v>4.8</v>
      </c>
      <c r="X1912" s="19" t="s">
        <v>3960</v>
      </c>
      <c r="Y1912" t="s">
        <v>14451</v>
      </c>
      <c r="Z1912" t="s">
        <v>6241</v>
      </c>
    </row>
    <row r="1913" spans="22:28" x14ac:dyDescent="0.3">
      <c r="V1913" s="6" t="s">
        <v>936</v>
      </c>
      <c r="W1913" s="8">
        <v>6.8</v>
      </c>
      <c r="X1913" s="18" t="s">
        <v>1099</v>
      </c>
      <c r="Y1913" t="s">
        <v>2190</v>
      </c>
      <c r="Z1913" t="s">
        <v>11576</v>
      </c>
    </row>
    <row r="1914" spans="22:28" x14ac:dyDescent="0.3">
      <c r="V1914" s="7" t="s">
        <v>1744</v>
      </c>
      <c r="W1914" s="9">
        <v>5.4</v>
      </c>
      <c r="X1914" s="19" t="s">
        <v>878</v>
      </c>
      <c r="Y1914" t="s">
        <v>14453</v>
      </c>
      <c r="Z1914" t="s">
        <v>14451</v>
      </c>
      <c r="AA1914" t="s">
        <v>11576</v>
      </c>
      <c r="AB1914" t="s">
        <v>6241</v>
      </c>
    </row>
    <row r="1915" spans="22:28" x14ac:dyDescent="0.3">
      <c r="V1915" s="6" t="s">
        <v>678</v>
      </c>
      <c r="W1915" s="8">
        <v>5.0999999999999996</v>
      </c>
      <c r="X1915" s="18" t="s">
        <v>1099</v>
      </c>
      <c r="Y1915" t="s">
        <v>14453</v>
      </c>
    </row>
    <row r="1916" spans="22:28" x14ac:dyDescent="0.3">
      <c r="V1916" s="7" t="s">
        <v>5922</v>
      </c>
      <c r="W1916" s="9">
        <v>7</v>
      </c>
      <c r="X1916" s="19" t="s">
        <v>7872</v>
      </c>
      <c r="Y1916" t="s">
        <v>14453</v>
      </c>
      <c r="Z1916" t="s">
        <v>2190</v>
      </c>
      <c r="AA1916" t="s">
        <v>13467</v>
      </c>
      <c r="AB1916" t="s">
        <v>6241</v>
      </c>
    </row>
    <row r="1917" spans="22:28" x14ac:dyDescent="0.3">
      <c r="V1917" s="6" t="s">
        <v>1099</v>
      </c>
      <c r="W1917" s="8">
        <v>6.7</v>
      </c>
      <c r="X1917" s="18" t="s">
        <v>1099</v>
      </c>
    </row>
    <row r="1918" spans="22:28" x14ac:dyDescent="0.3">
      <c r="V1918" s="7" t="s">
        <v>3456</v>
      </c>
      <c r="W1918" s="9">
        <v>4</v>
      </c>
      <c r="X1918" s="19" t="s">
        <v>3960</v>
      </c>
      <c r="Y1918" t="s">
        <v>6241</v>
      </c>
    </row>
    <row r="1919" spans="22:28" x14ac:dyDescent="0.3">
      <c r="V1919" s="6" t="s">
        <v>2190</v>
      </c>
      <c r="W1919" s="8">
        <v>7.3</v>
      </c>
      <c r="X1919" s="18" t="s">
        <v>2190</v>
      </c>
    </row>
    <row r="1920" spans="22:28" x14ac:dyDescent="0.3">
      <c r="V1920" s="7" t="s">
        <v>2423</v>
      </c>
      <c r="W1920" s="9">
        <v>6.8</v>
      </c>
      <c r="X1920" s="19" t="s">
        <v>2190</v>
      </c>
      <c r="Y1920" t="s">
        <v>14452</v>
      </c>
    </row>
    <row r="1921" spans="22:28" x14ac:dyDescent="0.3">
      <c r="V1921" s="6" t="s">
        <v>1446</v>
      </c>
      <c r="W1921" s="8">
        <v>6.1</v>
      </c>
      <c r="X1921" s="18" t="s">
        <v>878</v>
      </c>
      <c r="Y1921" t="s">
        <v>3960</v>
      </c>
      <c r="Z1921" t="s">
        <v>7329</v>
      </c>
      <c r="AA1921" t="s">
        <v>6241</v>
      </c>
    </row>
    <row r="1922" spans="22:28" x14ac:dyDescent="0.3">
      <c r="V1922" s="7" t="s">
        <v>5940</v>
      </c>
      <c r="W1922" s="9">
        <v>7</v>
      </c>
      <c r="X1922" s="19" t="s">
        <v>14453</v>
      </c>
      <c r="Y1922" t="s">
        <v>2190</v>
      </c>
      <c r="Z1922" t="s">
        <v>13467</v>
      </c>
    </row>
    <row r="1923" spans="22:28" x14ac:dyDescent="0.3">
      <c r="V1923" s="6" t="s">
        <v>1076</v>
      </c>
      <c r="W1923" s="8">
        <v>7.1</v>
      </c>
      <c r="X1923" s="18" t="s">
        <v>7872</v>
      </c>
      <c r="Y1923" t="s">
        <v>2190</v>
      </c>
      <c r="Z1923" t="s">
        <v>14452</v>
      </c>
    </row>
    <row r="1924" spans="22:28" x14ac:dyDescent="0.3">
      <c r="V1924" s="7" t="s">
        <v>3692</v>
      </c>
      <c r="W1924" s="9">
        <v>6.9</v>
      </c>
      <c r="X1924" s="19" t="s">
        <v>7872</v>
      </c>
      <c r="Y1924" t="s">
        <v>2190</v>
      </c>
      <c r="Z1924" t="s">
        <v>13467</v>
      </c>
    </row>
    <row r="1925" spans="22:28" x14ac:dyDescent="0.3">
      <c r="V1925" s="6" t="s">
        <v>1569</v>
      </c>
      <c r="W1925" s="8">
        <v>7.3</v>
      </c>
      <c r="X1925" s="18" t="s">
        <v>878</v>
      </c>
      <c r="Y1925" t="s">
        <v>642</v>
      </c>
      <c r="Z1925" t="s">
        <v>1099</v>
      </c>
      <c r="AA1925" t="s">
        <v>840</v>
      </c>
    </row>
    <row r="1926" spans="22:28" x14ac:dyDescent="0.3">
      <c r="V1926" s="7" t="s">
        <v>1106</v>
      </c>
      <c r="W1926" s="9">
        <v>6.3</v>
      </c>
      <c r="X1926" s="19" t="s">
        <v>1099</v>
      </c>
      <c r="Y1926" t="s">
        <v>11576</v>
      </c>
    </row>
    <row r="1927" spans="22:28" x14ac:dyDescent="0.3">
      <c r="V1927" s="6" t="s">
        <v>2423</v>
      </c>
      <c r="W1927" s="8">
        <v>8.1999999999999993</v>
      </c>
      <c r="X1927" s="18" t="s">
        <v>2190</v>
      </c>
      <c r="Y1927" t="s">
        <v>14452</v>
      </c>
    </row>
    <row r="1928" spans="22:28" x14ac:dyDescent="0.3">
      <c r="V1928" s="7" t="s">
        <v>5955</v>
      </c>
      <c r="W1928" s="9">
        <v>7.1</v>
      </c>
      <c r="X1928" s="19" t="s">
        <v>7872</v>
      </c>
      <c r="Y1928" t="s">
        <v>2190</v>
      </c>
      <c r="Z1928" t="s">
        <v>6241</v>
      </c>
      <c r="AA1928" t="s">
        <v>5873</v>
      </c>
    </row>
    <row r="1929" spans="22:28" x14ac:dyDescent="0.3">
      <c r="V1929" s="6" t="s">
        <v>1290</v>
      </c>
      <c r="W1929" s="8">
        <v>7.7</v>
      </c>
      <c r="X1929" s="18" t="s">
        <v>2190</v>
      </c>
      <c r="Y1929" t="s">
        <v>13467</v>
      </c>
      <c r="Z1929" t="s">
        <v>5873</v>
      </c>
    </row>
    <row r="1930" spans="22:28" x14ac:dyDescent="0.3">
      <c r="V1930" s="7" t="s">
        <v>2183</v>
      </c>
      <c r="W1930" s="9">
        <v>6.5</v>
      </c>
      <c r="X1930" s="19" t="s">
        <v>2190</v>
      </c>
      <c r="Y1930" t="s">
        <v>5873</v>
      </c>
    </row>
    <row r="1931" spans="22:28" x14ac:dyDescent="0.3">
      <c r="V1931" s="6" t="s">
        <v>5961</v>
      </c>
      <c r="W1931" s="8">
        <v>4.9000000000000004</v>
      </c>
      <c r="X1931" s="18" t="s">
        <v>2190</v>
      </c>
      <c r="Y1931" t="s">
        <v>7159</v>
      </c>
      <c r="Z1931" t="s">
        <v>14451</v>
      </c>
      <c r="AA1931" t="s">
        <v>11576</v>
      </c>
      <c r="AB1931" t="s">
        <v>6241</v>
      </c>
    </row>
    <row r="1932" spans="22:28" x14ac:dyDescent="0.3">
      <c r="V1932" s="7" t="s">
        <v>1265</v>
      </c>
      <c r="W1932" s="9">
        <v>6.4</v>
      </c>
      <c r="X1932" s="19" t="s">
        <v>2190</v>
      </c>
      <c r="Y1932" t="s">
        <v>14451</v>
      </c>
      <c r="Z1932" t="s">
        <v>6241</v>
      </c>
    </row>
    <row r="1933" spans="22:28" x14ac:dyDescent="0.3">
      <c r="V1933" s="6" t="s">
        <v>3456</v>
      </c>
      <c r="W1933" s="8">
        <v>5.9</v>
      </c>
      <c r="X1933" s="18" t="s">
        <v>3960</v>
      </c>
      <c r="Y1933" t="s">
        <v>6241</v>
      </c>
    </row>
    <row r="1934" spans="22:28" x14ac:dyDescent="0.3">
      <c r="V1934" s="7" t="s">
        <v>936</v>
      </c>
      <c r="W1934" s="9">
        <v>6.2</v>
      </c>
      <c r="X1934" s="19" t="s">
        <v>1099</v>
      </c>
      <c r="Y1934" t="s">
        <v>2190</v>
      </c>
      <c r="Z1934" t="s">
        <v>11576</v>
      </c>
    </row>
    <row r="1935" spans="22:28" x14ac:dyDescent="0.3">
      <c r="V1935" s="6" t="s">
        <v>622</v>
      </c>
      <c r="W1935" s="8">
        <v>5.8</v>
      </c>
      <c r="X1935" s="18" t="s">
        <v>878</v>
      </c>
      <c r="Y1935" t="s">
        <v>2190</v>
      </c>
      <c r="Z1935" t="s">
        <v>6241</v>
      </c>
    </row>
    <row r="1936" spans="22:28" x14ac:dyDescent="0.3">
      <c r="V1936" s="7" t="s">
        <v>1649</v>
      </c>
      <c r="W1936" s="9">
        <v>6.7</v>
      </c>
      <c r="X1936" s="19" t="s">
        <v>1099</v>
      </c>
      <c r="Y1936" t="s">
        <v>2190</v>
      </c>
    </row>
    <row r="1937" spans="22:28" x14ac:dyDescent="0.3">
      <c r="V1937" s="6" t="s">
        <v>315</v>
      </c>
      <c r="W1937" s="8">
        <v>5.9</v>
      </c>
      <c r="X1937" s="18" t="s">
        <v>878</v>
      </c>
      <c r="Y1937" t="s">
        <v>14453</v>
      </c>
      <c r="Z1937" t="s">
        <v>2190</v>
      </c>
      <c r="AA1937" t="s">
        <v>6241</v>
      </c>
    </row>
    <row r="1938" spans="22:28" x14ac:dyDescent="0.3">
      <c r="V1938" s="7" t="s">
        <v>4333</v>
      </c>
      <c r="W1938" s="9">
        <v>7.3</v>
      </c>
      <c r="X1938" s="19" t="s">
        <v>642</v>
      </c>
      <c r="Y1938" t="s">
        <v>2190</v>
      </c>
    </row>
    <row r="1939" spans="22:28" x14ac:dyDescent="0.3">
      <c r="V1939" s="6" t="s">
        <v>117</v>
      </c>
      <c r="W1939" s="8">
        <v>4.8</v>
      </c>
      <c r="X1939" s="18" t="s">
        <v>642</v>
      </c>
      <c r="Y1939" t="s">
        <v>840</v>
      </c>
    </row>
    <row r="1940" spans="22:28" x14ac:dyDescent="0.3">
      <c r="V1940" s="7" t="s">
        <v>2281</v>
      </c>
      <c r="W1940" s="9">
        <v>4.0999999999999996</v>
      </c>
      <c r="X1940" s="19" t="s">
        <v>878</v>
      </c>
      <c r="Y1940" t="s">
        <v>1099</v>
      </c>
      <c r="Z1940" t="s">
        <v>14453</v>
      </c>
      <c r="AA1940" t="s">
        <v>2190</v>
      </c>
      <c r="AB1940" t="s">
        <v>6241</v>
      </c>
    </row>
    <row r="1941" spans="22:28" x14ac:dyDescent="0.3">
      <c r="V1941" s="6" t="s">
        <v>1106</v>
      </c>
      <c r="W1941" s="8">
        <v>4.9000000000000004</v>
      </c>
      <c r="X1941" s="18" t="s">
        <v>1099</v>
      </c>
      <c r="Y1941" t="s">
        <v>11576</v>
      </c>
    </row>
    <row r="1942" spans="22:28" x14ac:dyDescent="0.3">
      <c r="V1942" s="7" t="s">
        <v>1076</v>
      </c>
      <c r="W1942" s="9">
        <v>7.9</v>
      </c>
      <c r="X1942" s="19" t="s">
        <v>7872</v>
      </c>
      <c r="Y1942" t="s">
        <v>2190</v>
      </c>
      <c r="Z1942" t="s">
        <v>14452</v>
      </c>
    </row>
    <row r="1943" spans="22:28" x14ac:dyDescent="0.3">
      <c r="V1943" s="6" t="s">
        <v>1251</v>
      </c>
      <c r="W1943" s="8">
        <v>5.2</v>
      </c>
      <c r="X1943" s="18" t="s">
        <v>878</v>
      </c>
      <c r="Y1943" t="s">
        <v>1099</v>
      </c>
      <c r="Z1943" t="s">
        <v>7329</v>
      </c>
    </row>
    <row r="1944" spans="22:28" x14ac:dyDescent="0.3">
      <c r="V1944" s="7" t="s">
        <v>678</v>
      </c>
      <c r="W1944" s="9">
        <v>4.0999999999999996</v>
      </c>
      <c r="X1944" s="19" t="s">
        <v>1099</v>
      </c>
      <c r="Y1944" t="s">
        <v>14453</v>
      </c>
    </row>
    <row r="1945" spans="22:28" x14ac:dyDescent="0.3">
      <c r="V1945" s="6" t="s">
        <v>1442</v>
      </c>
      <c r="W1945" s="8">
        <v>6.6</v>
      </c>
      <c r="X1945" s="18" t="s">
        <v>2190</v>
      </c>
      <c r="Y1945" t="s">
        <v>14451</v>
      </c>
      <c r="Z1945" t="s">
        <v>7329</v>
      </c>
      <c r="AA1945" t="s">
        <v>6241</v>
      </c>
    </row>
    <row r="1946" spans="22:28" x14ac:dyDescent="0.3">
      <c r="V1946" s="7" t="s">
        <v>6005</v>
      </c>
      <c r="W1946" s="9">
        <v>2.9</v>
      </c>
      <c r="X1946" s="19" t="s">
        <v>878</v>
      </c>
      <c r="Y1946" t="s">
        <v>642</v>
      </c>
      <c r="Z1946" t="s">
        <v>840</v>
      </c>
      <c r="AA1946" t="s">
        <v>3960</v>
      </c>
    </row>
    <row r="1947" spans="22:28" x14ac:dyDescent="0.3">
      <c r="V1947" s="6" t="s">
        <v>1649</v>
      </c>
      <c r="W1947" s="8">
        <v>7.2</v>
      </c>
      <c r="X1947" s="18" t="s">
        <v>1099</v>
      </c>
      <c r="Y1947" t="s">
        <v>2190</v>
      </c>
    </row>
    <row r="1948" spans="22:28" x14ac:dyDescent="0.3">
      <c r="V1948" s="7" t="s">
        <v>1403</v>
      </c>
      <c r="W1948" s="9">
        <v>6.5</v>
      </c>
      <c r="X1948" s="19" t="s">
        <v>14453</v>
      </c>
      <c r="Y1948" t="s">
        <v>2190</v>
      </c>
      <c r="Z1948" t="s">
        <v>14451</v>
      </c>
      <c r="AA1948" t="s">
        <v>6241</v>
      </c>
    </row>
    <row r="1949" spans="22:28" x14ac:dyDescent="0.3">
      <c r="V1949" s="6" t="s">
        <v>840</v>
      </c>
      <c r="W1949" s="8">
        <v>6.8</v>
      </c>
      <c r="X1949" s="18" t="s">
        <v>840</v>
      </c>
    </row>
    <row r="1950" spans="22:28" x14ac:dyDescent="0.3">
      <c r="V1950" s="7" t="s">
        <v>1076</v>
      </c>
      <c r="W1950" s="9">
        <v>7.2</v>
      </c>
      <c r="X1950" s="19" t="s">
        <v>7872</v>
      </c>
      <c r="Y1950" t="s">
        <v>2190</v>
      </c>
      <c r="Z1950" t="s">
        <v>14452</v>
      </c>
    </row>
    <row r="1951" spans="22:28" x14ac:dyDescent="0.3">
      <c r="V1951" s="6" t="s">
        <v>2190</v>
      </c>
      <c r="W1951" s="8">
        <v>6.8</v>
      </c>
      <c r="X1951" s="18" t="s">
        <v>2190</v>
      </c>
    </row>
    <row r="1952" spans="22:28" x14ac:dyDescent="0.3">
      <c r="V1952" s="7" t="s">
        <v>6022</v>
      </c>
      <c r="W1952" s="9">
        <v>7.8</v>
      </c>
      <c r="X1952" s="19" t="s">
        <v>14453</v>
      </c>
      <c r="Y1952" t="s">
        <v>2190</v>
      </c>
      <c r="Z1952" t="s">
        <v>14451</v>
      </c>
      <c r="AA1952" t="s">
        <v>11576</v>
      </c>
    </row>
    <row r="1953" spans="22:27" x14ac:dyDescent="0.3">
      <c r="V1953" s="6" t="s">
        <v>1272</v>
      </c>
      <c r="W1953" s="8">
        <v>6.7</v>
      </c>
      <c r="X1953" s="18" t="s">
        <v>14453</v>
      </c>
      <c r="Y1953" t="s">
        <v>2190</v>
      </c>
    </row>
    <row r="1954" spans="22:27" x14ac:dyDescent="0.3">
      <c r="V1954" s="7" t="s">
        <v>1835</v>
      </c>
      <c r="W1954" s="9">
        <v>6.1</v>
      </c>
      <c r="X1954" s="19" t="s">
        <v>642</v>
      </c>
      <c r="Y1954" t="s">
        <v>6869</v>
      </c>
      <c r="Z1954" t="s">
        <v>10608</v>
      </c>
    </row>
    <row r="1955" spans="22:27" x14ac:dyDescent="0.3">
      <c r="V1955" s="6" t="s">
        <v>1649</v>
      </c>
      <c r="W1955" s="8">
        <v>7.1</v>
      </c>
      <c r="X1955" s="18" t="s">
        <v>1099</v>
      </c>
      <c r="Y1955" t="s">
        <v>2190</v>
      </c>
    </row>
    <row r="1956" spans="22:27" x14ac:dyDescent="0.3">
      <c r="V1956" s="7" t="s">
        <v>2838</v>
      </c>
      <c r="W1956" s="9">
        <v>5.7</v>
      </c>
      <c r="X1956" s="19" t="s">
        <v>1099</v>
      </c>
      <c r="Y1956" t="s">
        <v>2190</v>
      </c>
      <c r="Z1956" t="s">
        <v>11576</v>
      </c>
      <c r="AA1956" t="s">
        <v>14452</v>
      </c>
    </row>
    <row r="1957" spans="22:27" x14ac:dyDescent="0.3">
      <c r="V1957" s="6" t="s">
        <v>2097</v>
      </c>
      <c r="W1957" s="8">
        <v>2.9</v>
      </c>
      <c r="X1957" s="18" t="s">
        <v>642</v>
      </c>
      <c r="Y1957" t="s">
        <v>6869</v>
      </c>
      <c r="Z1957" t="s">
        <v>1099</v>
      </c>
    </row>
    <row r="1958" spans="22:27" x14ac:dyDescent="0.3">
      <c r="V1958" s="7" t="s">
        <v>320</v>
      </c>
      <c r="W1958" s="9">
        <v>5.2</v>
      </c>
      <c r="X1958" s="19" t="s">
        <v>642</v>
      </c>
      <c r="Y1958" t="s">
        <v>6869</v>
      </c>
      <c r="Z1958" t="s">
        <v>1099</v>
      </c>
      <c r="AA1958" t="s">
        <v>10608</v>
      </c>
    </row>
    <row r="1959" spans="22:27" x14ac:dyDescent="0.3">
      <c r="V1959" s="6" t="s">
        <v>1392</v>
      </c>
      <c r="W1959" s="8">
        <v>5.3</v>
      </c>
      <c r="X1959" s="18" t="s">
        <v>14453</v>
      </c>
      <c r="Y1959" t="s">
        <v>2190</v>
      </c>
      <c r="Z1959" t="s">
        <v>6241</v>
      </c>
    </row>
    <row r="1960" spans="22:27" x14ac:dyDescent="0.3">
      <c r="V1960" s="7" t="s">
        <v>6046</v>
      </c>
      <c r="W1960" s="9">
        <v>6.2</v>
      </c>
      <c r="X1960" s="19" t="s">
        <v>878</v>
      </c>
      <c r="Y1960" t="s">
        <v>642</v>
      </c>
      <c r="Z1960" t="s">
        <v>13467</v>
      </c>
      <c r="AA1960" t="s">
        <v>11576</v>
      </c>
    </row>
    <row r="1961" spans="22:27" x14ac:dyDescent="0.3">
      <c r="V1961" s="6" t="s">
        <v>684</v>
      </c>
      <c r="W1961" s="8">
        <v>7.3</v>
      </c>
      <c r="X1961" s="18" t="s">
        <v>878</v>
      </c>
      <c r="Y1961" t="s">
        <v>2190</v>
      </c>
      <c r="Z1961" t="s">
        <v>13467</v>
      </c>
      <c r="AA1961" t="s">
        <v>5873</v>
      </c>
    </row>
    <row r="1962" spans="22:27" x14ac:dyDescent="0.3">
      <c r="V1962" s="7" t="s">
        <v>526</v>
      </c>
      <c r="W1962" s="9">
        <v>6.5</v>
      </c>
      <c r="X1962" s="19" t="s">
        <v>878</v>
      </c>
      <c r="Y1962" t="s">
        <v>2190</v>
      </c>
    </row>
    <row r="1963" spans="22:27" x14ac:dyDescent="0.3">
      <c r="V1963" s="6" t="s">
        <v>37</v>
      </c>
      <c r="W1963" s="8">
        <v>4.0999999999999996</v>
      </c>
      <c r="X1963" s="18" t="s">
        <v>878</v>
      </c>
      <c r="Y1963" t="s">
        <v>6241</v>
      </c>
    </row>
    <row r="1964" spans="22:27" x14ac:dyDescent="0.3">
      <c r="V1964" s="7" t="s">
        <v>146</v>
      </c>
      <c r="W1964" s="9">
        <v>7.7</v>
      </c>
      <c r="X1964" s="19" t="s">
        <v>2190</v>
      </c>
      <c r="Y1964" t="s">
        <v>11576</v>
      </c>
    </row>
    <row r="1965" spans="22:27" x14ac:dyDescent="0.3">
      <c r="V1965" s="6" t="s">
        <v>4333</v>
      </c>
      <c r="W1965" s="8">
        <v>6.1</v>
      </c>
      <c r="X1965" s="18" t="s">
        <v>642</v>
      </c>
      <c r="Y1965" t="s">
        <v>2190</v>
      </c>
    </row>
    <row r="1966" spans="22:27" x14ac:dyDescent="0.3">
      <c r="V1966" s="7" t="s">
        <v>1232</v>
      </c>
      <c r="W1966" s="9">
        <v>7.3</v>
      </c>
      <c r="X1966" s="19" t="s">
        <v>642</v>
      </c>
      <c r="Y1966" t="s">
        <v>1099</v>
      </c>
      <c r="Z1966" t="s">
        <v>7329</v>
      </c>
    </row>
    <row r="1967" spans="22:27" x14ac:dyDescent="0.3">
      <c r="V1967" s="6" t="s">
        <v>2423</v>
      </c>
      <c r="W1967" s="8">
        <v>7.2</v>
      </c>
      <c r="X1967" s="18" t="s">
        <v>2190</v>
      </c>
      <c r="Y1967" t="s">
        <v>14452</v>
      </c>
    </row>
    <row r="1968" spans="22:27" x14ac:dyDescent="0.3">
      <c r="V1968" s="7" t="s">
        <v>3197</v>
      </c>
      <c r="W1968" s="9">
        <v>6.1</v>
      </c>
      <c r="X1968" s="19" t="s">
        <v>3960</v>
      </c>
      <c r="Y1968" t="s">
        <v>14451</v>
      </c>
    </row>
    <row r="1969" spans="22:29" x14ac:dyDescent="0.3">
      <c r="V1969" s="6" t="s">
        <v>6063</v>
      </c>
      <c r="W1969" s="8">
        <v>5.8</v>
      </c>
      <c r="X1969" s="18" t="s">
        <v>878</v>
      </c>
      <c r="Y1969" t="s">
        <v>2190</v>
      </c>
      <c r="Z1969" t="s">
        <v>8819</v>
      </c>
    </row>
    <row r="1970" spans="22:29" x14ac:dyDescent="0.3">
      <c r="V1970" s="7" t="s">
        <v>1106</v>
      </c>
      <c r="W1970" s="9">
        <v>5.7</v>
      </c>
      <c r="X1970" s="19" t="s">
        <v>1099</v>
      </c>
      <c r="Y1970" t="s">
        <v>11576</v>
      </c>
    </row>
    <row r="1971" spans="22:29" x14ac:dyDescent="0.3">
      <c r="V1971" s="6" t="s">
        <v>678</v>
      </c>
      <c r="W1971" s="8">
        <v>6.7</v>
      </c>
      <c r="X1971" s="18" t="s">
        <v>1099</v>
      </c>
      <c r="Y1971" t="s">
        <v>14453</v>
      </c>
    </row>
    <row r="1972" spans="22:29" x14ac:dyDescent="0.3">
      <c r="V1972" s="7" t="s">
        <v>4790</v>
      </c>
      <c r="W1972" s="9">
        <v>6.5</v>
      </c>
      <c r="X1972" s="19" t="s">
        <v>2190</v>
      </c>
      <c r="Y1972" t="s">
        <v>7159</v>
      </c>
      <c r="Z1972" t="s">
        <v>11576</v>
      </c>
    </row>
    <row r="1973" spans="22:29" x14ac:dyDescent="0.3">
      <c r="V1973" s="6" t="s">
        <v>1099</v>
      </c>
      <c r="W1973" s="8">
        <v>7.2</v>
      </c>
      <c r="X1973" s="18" t="s">
        <v>1099</v>
      </c>
    </row>
    <row r="1974" spans="22:29" x14ac:dyDescent="0.3">
      <c r="V1974" s="7" t="s">
        <v>4826</v>
      </c>
      <c r="W1974" s="9">
        <v>7.6</v>
      </c>
      <c r="X1974" s="19" t="s">
        <v>1099</v>
      </c>
      <c r="Y1974" t="s">
        <v>2190</v>
      </c>
      <c r="Z1974" t="s">
        <v>840</v>
      </c>
    </row>
    <row r="1975" spans="22:29" x14ac:dyDescent="0.3">
      <c r="V1975" s="6" t="s">
        <v>3197</v>
      </c>
      <c r="W1975" s="8">
        <v>4.5999999999999996</v>
      </c>
      <c r="X1975" s="18" t="s">
        <v>3960</v>
      </c>
      <c r="Y1975" t="s">
        <v>14451</v>
      </c>
    </row>
    <row r="1976" spans="22:29" x14ac:dyDescent="0.3">
      <c r="V1976" s="7" t="s">
        <v>936</v>
      </c>
      <c r="W1976" s="9">
        <v>6.9</v>
      </c>
      <c r="X1976" s="19" t="s">
        <v>1099</v>
      </c>
      <c r="Y1976" t="s">
        <v>2190</v>
      </c>
      <c r="Z1976" t="s">
        <v>11576</v>
      </c>
    </row>
    <row r="1977" spans="22:29" x14ac:dyDescent="0.3">
      <c r="V1977" s="6" t="s">
        <v>1106</v>
      </c>
      <c r="W1977" s="8">
        <v>6.6</v>
      </c>
      <c r="X1977" s="18" t="s">
        <v>1099</v>
      </c>
      <c r="Y1977" t="s">
        <v>11576</v>
      </c>
    </row>
    <row r="1978" spans="22:29" x14ac:dyDescent="0.3">
      <c r="V1978" s="7" t="s">
        <v>5554</v>
      </c>
      <c r="W1978" s="9">
        <v>6.3</v>
      </c>
      <c r="X1978" s="19" t="s">
        <v>1099</v>
      </c>
      <c r="Y1978" t="s">
        <v>14453</v>
      </c>
      <c r="Z1978" t="s">
        <v>2190</v>
      </c>
    </row>
    <row r="1979" spans="22:29" x14ac:dyDescent="0.3">
      <c r="V1979" s="6" t="s">
        <v>3841</v>
      </c>
      <c r="W1979" s="8">
        <v>6.2</v>
      </c>
      <c r="X1979" s="18" t="s">
        <v>1099</v>
      </c>
      <c r="Y1979" t="s">
        <v>5873</v>
      </c>
    </row>
    <row r="1980" spans="22:29" x14ac:dyDescent="0.3">
      <c r="V1980" s="7" t="s">
        <v>287</v>
      </c>
      <c r="W1980" s="9">
        <v>5.3</v>
      </c>
      <c r="X1980" s="19" t="s">
        <v>878</v>
      </c>
      <c r="Y1980" t="s">
        <v>1099</v>
      </c>
      <c r="Z1980" t="s">
        <v>14453</v>
      </c>
      <c r="AA1980" t="s">
        <v>6241</v>
      </c>
    </row>
    <row r="1981" spans="22:29" x14ac:dyDescent="0.3">
      <c r="V1981" s="6" t="s">
        <v>1017</v>
      </c>
      <c r="W1981" s="8">
        <v>7.3</v>
      </c>
      <c r="X1981" s="18" t="s">
        <v>7872</v>
      </c>
      <c r="Y1981" t="s">
        <v>2190</v>
      </c>
    </row>
    <row r="1982" spans="22:29" x14ac:dyDescent="0.3">
      <c r="V1982" s="7" t="s">
        <v>1106</v>
      </c>
      <c r="W1982" s="9">
        <v>5.6</v>
      </c>
      <c r="X1982" s="19" t="s">
        <v>1099</v>
      </c>
      <c r="Y1982" t="s">
        <v>11576</v>
      </c>
    </row>
    <row r="1983" spans="22:29" x14ac:dyDescent="0.3">
      <c r="V1983" s="6" t="s">
        <v>6087</v>
      </c>
      <c r="W1983" s="8">
        <v>6.2</v>
      </c>
      <c r="X1983" s="18" t="s">
        <v>642</v>
      </c>
      <c r="Y1983" t="s">
        <v>1099</v>
      </c>
      <c r="Z1983" t="s">
        <v>10608</v>
      </c>
      <c r="AA1983" t="s">
        <v>840</v>
      </c>
      <c r="AB1983" t="s">
        <v>7159</v>
      </c>
      <c r="AC1983" t="s">
        <v>7329</v>
      </c>
    </row>
    <row r="1984" spans="22:29" x14ac:dyDescent="0.3">
      <c r="V1984" s="7" t="s">
        <v>6092</v>
      </c>
      <c r="W1984" s="9">
        <v>5.2</v>
      </c>
      <c r="X1984" s="19" t="s">
        <v>642</v>
      </c>
      <c r="Y1984" t="s">
        <v>10608</v>
      </c>
      <c r="Z1984" t="s">
        <v>840</v>
      </c>
      <c r="AA1984" t="s">
        <v>7159</v>
      </c>
      <c r="AB1984" t="s">
        <v>10187</v>
      </c>
    </row>
    <row r="1985" spans="22:28" x14ac:dyDescent="0.3">
      <c r="V1985" s="6" t="s">
        <v>2496</v>
      </c>
      <c r="W1985" s="8">
        <v>5.3</v>
      </c>
      <c r="X1985" s="18" t="s">
        <v>1099</v>
      </c>
      <c r="Y1985" t="s">
        <v>14452</v>
      </c>
    </row>
    <row r="1986" spans="22:28" x14ac:dyDescent="0.3">
      <c r="V1986" s="7" t="s">
        <v>3894</v>
      </c>
      <c r="W1986" s="9">
        <v>5.4</v>
      </c>
      <c r="X1986" s="19" t="s">
        <v>1099</v>
      </c>
      <c r="Y1986" t="s">
        <v>2190</v>
      </c>
      <c r="Z1986" t="s">
        <v>14452</v>
      </c>
    </row>
    <row r="1987" spans="22:28" x14ac:dyDescent="0.3">
      <c r="V1987" s="6" t="s">
        <v>1106</v>
      </c>
      <c r="W1987" s="8">
        <v>4.9000000000000004</v>
      </c>
      <c r="X1987" s="18" t="s">
        <v>1099</v>
      </c>
      <c r="Y1987" t="s">
        <v>11576</v>
      </c>
    </row>
    <row r="1988" spans="22:28" x14ac:dyDescent="0.3">
      <c r="V1988" s="7" t="s">
        <v>4639</v>
      </c>
      <c r="W1988" s="9">
        <v>5.5</v>
      </c>
      <c r="X1988" s="19" t="s">
        <v>1099</v>
      </c>
      <c r="Y1988" t="s">
        <v>3960</v>
      </c>
    </row>
    <row r="1989" spans="22:28" x14ac:dyDescent="0.3">
      <c r="V1989" s="6" t="s">
        <v>4020</v>
      </c>
      <c r="W1989" s="8">
        <v>6.7</v>
      </c>
      <c r="X1989" s="18" t="s">
        <v>7872</v>
      </c>
      <c r="Y1989" t="s">
        <v>2190</v>
      </c>
      <c r="Z1989" t="s">
        <v>7159</v>
      </c>
      <c r="AA1989" t="s">
        <v>10187</v>
      </c>
    </row>
    <row r="1990" spans="22:28" x14ac:dyDescent="0.3">
      <c r="V1990" s="7" t="s">
        <v>1974</v>
      </c>
      <c r="W1990" s="9">
        <v>3.9</v>
      </c>
      <c r="X1990" s="19" t="s">
        <v>1099</v>
      </c>
      <c r="Y1990" t="s">
        <v>10608</v>
      </c>
    </row>
    <row r="1991" spans="22:28" x14ac:dyDescent="0.3">
      <c r="V1991" s="6" t="s">
        <v>6109</v>
      </c>
      <c r="W1991" s="8">
        <v>7.2</v>
      </c>
      <c r="X1991" s="18" t="s">
        <v>878</v>
      </c>
      <c r="Y1991" t="s">
        <v>642</v>
      </c>
      <c r="Z1991" t="s">
        <v>6869</v>
      </c>
      <c r="AA1991" t="s">
        <v>1099</v>
      </c>
      <c r="AB1991" t="s">
        <v>840</v>
      </c>
    </row>
    <row r="1992" spans="22:28" x14ac:dyDescent="0.3">
      <c r="V1992" s="7" t="s">
        <v>146</v>
      </c>
      <c r="W1992" s="9">
        <v>5.0999999999999996</v>
      </c>
      <c r="X1992" s="19" t="s">
        <v>2190</v>
      </c>
      <c r="Y1992" t="s">
        <v>11576</v>
      </c>
    </row>
    <row r="1993" spans="22:28" x14ac:dyDescent="0.3">
      <c r="V1993" s="6" t="s">
        <v>315</v>
      </c>
      <c r="W1993" s="8">
        <v>6.5</v>
      </c>
      <c r="X1993" s="18" t="s">
        <v>878</v>
      </c>
      <c r="Y1993" t="s">
        <v>14453</v>
      </c>
      <c r="Z1993" t="s">
        <v>2190</v>
      </c>
      <c r="AA1993" t="s">
        <v>6241</v>
      </c>
    </row>
    <row r="1994" spans="22:28" x14ac:dyDescent="0.3">
      <c r="V1994" s="7" t="s">
        <v>428</v>
      </c>
      <c r="W1994" s="9">
        <v>8.1999999999999993</v>
      </c>
      <c r="X1994" s="19" t="s">
        <v>642</v>
      </c>
      <c r="Y1994" t="s">
        <v>6869</v>
      </c>
      <c r="Z1994" t="s">
        <v>10608</v>
      </c>
      <c r="AA1994" t="s">
        <v>840</v>
      </c>
    </row>
    <row r="1995" spans="22:28" x14ac:dyDescent="0.3">
      <c r="V1995" s="6" t="s">
        <v>6117</v>
      </c>
      <c r="W1995" s="8">
        <v>7.7</v>
      </c>
      <c r="X1995" s="18" t="s">
        <v>642</v>
      </c>
      <c r="Y1995" t="s">
        <v>1099</v>
      </c>
      <c r="Z1995" t="s">
        <v>3960</v>
      </c>
      <c r="AA1995" t="s">
        <v>7329</v>
      </c>
    </row>
    <row r="1996" spans="22:28" x14ac:dyDescent="0.3">
      <c r="V1996" s="7" t="s">
        <v>2496</v>
      </c>
      <c r="W1996" s="9">
        <v>6.1</v>
      </c>
      <c r="X1996" s="19" t="s">
        <v>1099</v>
      </c>
      <c r="Y1996" t="s">
        <v>14452</v>
      </c>
    </row>
    <row r="1997" spans="22:28" x14ac:dyDescent="0.3">
      <c r="V1997" s="6" t="s">
        <v>16</v>
      </c>
      <c r="W1997" s="8">
        <v>8.8000000000000007</v>
      </c>
      <c r="X1997" s="18" t="s">
        <v>878</v>
      </c>
      <c r="Y1997" t="s">
        <v>642</v>
      </c>
      <c r="Z1997" t="s">
        <v>840</v>
      </c>
      <c r="AA1997" t="s">
        <v>7329</v>
      </c>
    </row>
    <row r="1998" spans="22:28" x14ac:dyDescent="0.3">
      <c r="V1998" s="7" t="s">
        <v>2281</v>
      </c>
      <c r="W1998" s="9">
        <v>6.8</v>
      </c>
      <c r="X1998" s="19" t="s">
        <v>878</v>
      </c>
      <c r="Y1998" t="s">
        <v>1099</v>
      </c>
      <c r="Z1998" t="s">
        <v>14453</v>
      </c>
      <c r="AA1998" t="s">
        <v>2190</v>
      </c>
      <c r="AB1998" t="s">
        <v>6241</v>
      </c>
    </row>
    <row r="1999" spans="22:28" x14ac:dyDescent="0.3">
      <c r="V1999" s="6" t="s">
        <v>678</v>
      </c>
      <c r="W1999" s="8">
        <v>6.8</v>
      </c>
      <c r="X1999" s="18" t="s">
        <v>1099</v>
      </c>
      <c r="Y1999" t="s">
        <v>14453</v>
      </c>
    </row>
    <row r="2000" spans="22:28" x14ac:dyDescent="0.3">
      <c r="V2000" s="7" t="s">
        <v>3456</v>
      </c>
      <c r="W2000" s="9">
        <v>6.7</v>
      </c>
      <c r="X2000" s="19" t="s">
        <v>3960</v>
      </c>
      <c r="Y2000" t="s">
        <v>6241</v>
      </c>
    </row>
    <row r="2001" spans="22:28" x14ac:dyDescent="0.3">
      <c r="V2001" s="6" t="s">
        <v>2190</v>
      </c>
      <c r="W2001" s="8">
        <v>7.1</v>
      </c>
      <c r="X2001" s="18" t="s">
        <v>2190</v>
      </c>
    </row>
    <row r="2002" spans="22:28" x14ac:dyDescent="0.3">
      <c r="V2002" s="7" t="s">
        <v>6131</v>
      </c>
      <c r="W2002" s="9">
        <v>7.1</v>
      </c>
      <c r="X2002" s="19" t="s">
        <v>3960</v>
      </c>
      <c r="Y2002" t="s">
        <v>7329</v>
      </c>
    </row>
    <row r="2003" spans="22:28" x14ac:dyDescent="0.3">
      <c r="V2003" s="6" t="s">
        <v>1106</v>
      </c>
      <c r="W2003" s="8">
        <v>6.1</v>
      </c>
      <c r="X2003" s="18" t="s">
        <v>1099</v>
      </c>
      <c r="Y2003" t="s">
        <v>11576</v>
      </c>
    </row>
    <row r="2004" spans="22:28" x14ac:dyDescent="0.3">
      <c r="V2004" s="7" t="s">
        <v>3429</v>
      </c>
      <c r="W2004" s="9">
        <v>8</v>
      </c>
      <c r="X2004" s="19" t="s">
        <v>2190</v>
      </c>
      <c r="Y2004" t="s">
        <v>11576</v>
      </c>
      <c r="Z2004" t="s">
        <v>7329</v>
      </c>
    </row>
    <row r="2005" spans="22:28" x14ac:dyDescent="0.3">
      <c r="V2005" s="6" t="s">
        <v>575</v>
      </c>
      <c r="W2005" s="8">
        <v>6.6</v>
      </c>
      <c r="X2005" s="18" t="s">
        <v>14451</v>
      </c>
      <c r="Y2005" t="s">
        <v>6241</v>
      </c>
    </row>
    <row r="2006" spans="22:28" x14ac:dyDescent="0.3">
      <c r="V2006" s="7" t="s">
        <v>136</v>
      </c>
      <c r="W2006" s="9">
        <v>5.4</v>
      </c>
      <c r="X2006" s="19" t="s">
        <v>642</v>
      </c>
      <c r="Y2006" t="s">
        <v>10608</v>
      </c>
      <c r="Z2006" t="s">
        <v>840</v>
      </c>
    </row>
    <row r="2007" spans="22:28" x14ac:dyDescent="0.3">
      <c r="V2007" s="6" t="s">
        <v>1649</v>
      </c>
      <c r="W2007" s="8">
        <v>6.1</v>
      </c>
      <c r="X2007" s="18" t="s">
        <v>1099</v>
      </c>
      <c r="Y2007" t="s">
        <v>2190</v>
      </c>
    </row>
    <row r="2008" spans="22:28" x14ac:dyDescent="0.3">
      <c r="V2008" s="7" t="s">
        <v>678</v>
      </c>
      <c r="W2008" s="9">
        <v>5.6</v>
      </c>
      <c r="X2008" s="19" t="s">
        <v>1099</v>
      </c>
      <c r="Y2008" t="s">
        <v>14453</v>
      </c>
    </row>
    <row r="2009" spans="22:28" x14ac:dyDescent="0.3">
      <c r="V2009" s="6" t="s">
        <v>37</v>
      </c>
      <c r="W2009" s="8">
        <v>5.8</v>
      </c>
      <c r="X2009" s="18" t="s">
        <v>878</v>
      </c>
      <c r="Y2009" t="s">
        <v>6241</v>
      </c>
    </row>
    <row r="2010" spans="22:28" x14ac:dyDescent="0.3">
      <c r="V2010" s="7" t="s">
        <v>5193</v>
      </c>
      <c r="W2010" s="9">
        <v>2.8</v>
      </c>
      <c r="X2010" s="19" t="s">
        <v>642</v>
      </c>
      <c r="Y2010" t="s">
        <v>3960</v>
      </c>
      <c r="Z2010" t="s">
        <v>6241</v>
      </c>
    </row>
    <row r="2011" spans="22:28" x14ac:dyDescent="0.3">
      <c r="V2011" s="6" t="s">
        <v>2190</v>
      </c>
      <c r="W2011" s="8">
        <v>6.7</v>
      </c>
      <c r="X2011" s="18" t="s">
        <v>2190</v>
      </c>
    </row>
    <row r="2012" spans="22:28" x14ac:dyDescent="0.3">
      <c r="V2012" s="7" t="s">
        <v>6159</v>
      </c>
      <c r="W2012" s="9">
        <v>5.0999999999999996</v>
      </c>
      <c r="X2012" s="19" t="s">
        <v>7872</v>
      </c>
      <c r="Y2012" t="s">
        <v>1099</v>
      </c>
      <c r="Z2012" t="s">
        <v>2190</v>
      </c>
      <c r="AA2012" t="s">
        <v>10608</v>
      </c>
      <c r="AB2012" t="s">
        <v>14452</v>
      </c>
    </row>
    <row r="2013" spans="22:28" x14ac:dyDescent="0.3">
      <c r="V2013" s="6" t="s">
        <v>146</v>
      </c>
      <c r="W2013" s="8">
        <v>7.2</v>
      </c>
      <c r="X2013" s="18" t="s">
        <v>2190</v>
      </c>
      <c r="Y2013" t="s">
        <v>11576</v>
      </c>
    </row>
    <row r="2014" spans="22:28" x14ac:dyDescent="0.3">
      <c r="V2014" s="7" t="s">
        <v>6165</v>
      </c>
      <c r="W2014" s="9">
        <v>6</v>
      </c>
      <c r="X2014" s="19" t="s">
        <v>878</v>
      </c>
      <c r="Y2014" t="s">
        <v>14453</v>
      </c>
      <c r="Z2014" t="s">
        <v>2190</v>
      </c>
      <c r="AA2014" t="s">
        <v>6241</v>
      </c>
      <c r="AB2014" t="s">
        <v>8819</v>
      </c>
    </row>
    <row r="2015" spans="22:28" x14ac:dyDescent="0.3">
      <c r="V2015" s="6" t="s">
        <v>1403</v>
      </c>
      <c r="W2015" s="8">
        <v>7.2</v>
      </c>
      <c r="X2015" s="18" t="s">
        <v>14453</v>
      </c>
      <c r="Y2015" t="s">
        <v>2190</v>
      </c>
      <c r="Z2015" t="s">
        <v>14451</v>
      </c>
      <c r="AA2015" t="s">
        <v>6241</v>
      </c>
    </row>
    <row r="2016" spans="22:28" x14ac:dyDescent="0.3">
      <c r="V2016" s="7" t="s">
        <v>1017</v>
      </c>
      <c r="W2016" s="9">
        <v>6.7</v>
      </c>
      <c r="X2016" s="19" t="s">
        <v>7872</v>
      </c>
      <c r="Y2016" t="s">
        <v>2190</v>
      </c>
    </row>
    <row r="2017" spans="22:27" x14ac:dyDescent="0.3">
      <c r="V2017" s="6" t="s">
        <v>1160</v>
      </c>
      <c r="W2017" s="8">
        <v>6.3</v>
      </c>
      <c r="X2017" s="18" t="s">
        <v>2190</v>
      </c>
      <c r="Y2017" t="s">
        <v>8819</v>
      </c>
    </row>
    <row r="2018" spans="22:27" x14ac:dyDescent="0.3">
      <c r="V2018" s="7" t="s">
        <v>936</v>
      </c>
      <c r="W2018" s="9">
        <v>6.2</v>
      </c>
      <c r="X2018" s="19" t="s">
        <v>1099</v>
      </c>
      <c r="Y2018" t="s">
        <v>2190</v>
      </c>
      <c r="Z2018" t="s">
        <v>11576</v>
      </c>
    </row>
    <row r="2019" spans="22:27" x14ac:dyDescent="0.3">
      <c r="V2019" s="6" t="s">
        <v>2190</v>
      </c>
      <c r="W2019" s="8">
        <v>6.2</v>
      </c>
      <c r="X2019" s="18" t="s">
        <v>2190</v>
      </c>
    </row>
    <row r="2020" spans="22:27" x14ac:dyDescent="0.3">
      <c r="V2020" s="7" t="s">
        <v>6186</v>
      </c>
      <c r="W2020" s="9">
        <v>6.9</v>
      </c>
      <c r="X2020" s="19" t="s">
        <v>878</v>
      </c>
      <c r="Y2020" t="s">
        <v>2190</v>
      </c>
      <c r="Z2020" t="s">
        <v>13467</v>
      </c>
    </row>
    <row r="2021" spans="22:27" x14ac:dyDescent="0.3">
      <c r="V2021" s="6" t="s">
        <v>4536</v>
      </c>
      <c r="W2021" s="8">
        <v>6.8</v>
      </c>
      <c r="X2021" s="18" t="s">
        <v>840</v>
      </c>
      <c r="Y2021" t="s">
        <v>3960</v>
      </c>
    </row>
    <row r="2022" spans="22:27" x14ac:dyDescent="0.3">
      <c r="V2022" s="7" t="s">
        <v>1232</v>
      </c>
      <c r="W2022" s="9">
        <v>7.1</v>
      </c>
      <c r="X2022" s="19" t="s">
        <v>642</v>
      </c>
      <c r="Y2022" t="s">
        <v>1099</v>
      </c>
      <c r="Z2022" t="s">
        <v>7329</v>
      </c>
    </row>
    <row r="2023" spans="22:27" x14ac:dyDescent="0.3">
      <c r="V2023" s="6" t="s">
        <v>2183</v>
      </c>
      <c r="W2023" s="8">
        <v>7.1</v>
      </c>
      <c r="X2023" s="18" t="s">
        <v>2190</v>
      </c>
      <c r="Y2023" t="s">
        <v>5873</v>
      </c>
    </row>
    <row r="2024" spans="22:27" x14ac:dyDescent="0.3">
      <c r="V2024" s="7" t="s">
        <v>6201</v>
      </c>
      <c r="W2024" s="9">
        <v>7</v>
      </c>
      <c r="X2024" s="19" t="s">
        <v>2190</v>
      </c>
      <c r="Y2024" t="s">
        <v>840</v>
      </c>
      <c r="Z2024" t="s">
        <v>11576</v>
      </c>
      <c r="AA2024" t="s">
        <v>6241</v>
      </c>
    </row>
    <row r="2025" spans="22:27" x14ac:dyDescent="0.3">
      <c r="V2025" s="6" t="s">
        <v>1106</v>
      </c>
      <c r="W2025" s="8">
        <v>7.1</v>
      </c>
      <c r="X2025" s="18" t="s">
        <v>1099</v>
      </c>
      <c r="Y2025" t="s">
        <v>11576</v>
      </c>
    </row>
    <row r="2026" spans="22:27" x14ac:dyDescent="0.3">
      <c r="V2026" s="7" t="s">
        <v>3024</v>
      </c>
      <c r="W2026" s="9">
        <v>6.4</v>
      </c>
      <c r="X2026" s="19" t="s">
        <v>1099</v>
      </c>
      <c r="Y2026" t="s">
        <v>2190</v>
      </c>
      <c r="Z2026" t="s">
        <v>10608</v>
      </c>
      <c r="AA2026" t="s">
        <v>840</v>
      </c>
    </row>
    <row r="2027" spans="22:27" x14ac:dyDescent="0.3">
      <c r="V2027" s="6" t="s">
        <v>4860</v>
      </c>
      <c r="W2027" s="8">
        <v>7</v>
      </c>
      <c r="X2027" s="18" t="s">
        <v>2190</v>
      </c>
      <c r="Y2027" t="s">
        <v>10608</v>
      </c>
      <c r="Z2027" t="s">
        <v>14452</v>
      </c>
    </row>
    <row r="2028" spans="22:27" x14ac:dyDescent="0.3">
      <c r="V2028" s="7" t="s">
        <v>4829</v>
      </c>
      <c r="W2028" s="9">
        <v>6.2</v>
      </c>
      <c r="X2028" s="19" t="s">
        <v>1099</v>
      </c>
      <c r="Y2028" t="s">
        <v>10608</v>
      </c>
      <c r="Z2028" t="s">
        <v>14452</v>
      </c>
    </row>
    <row r="2029" spans="22:27" x14ac:dyDescent="0.3">
      <c r="V2029" s="6" t="s">
        <v>146</v>
      </c>
      <c r="W2029" s="8">
        <v>7.5</v>
      </c>
      <c r="X2029" s="18" t="s">
        <v>2190</v>
      </c>
      <c r="Y2029" t="s">
        <v>11576</v>
      </c>
    </row>
    <row r="2030" spans="22:27" x14ac:dyDescent="0.3">
      <c r="V2030" s="7" t="s">
        <v>3420</v>
      </c>
      <c r="W2030" s="9">
        <v>4.8</v>
      </c>
      <c r="X2030" s="19" t="s">
        <v>1099</v>
      </c>
      <c r="Y2030" t="s">
        <v>7329</v>
      </c>
    </row>
    <row r="2031" spans="22:27" x14ac:dyDescent="0.3">
      <c r="V2031" s="6" t="s">
        <v>3692</v>
      </c>
      <c r="W2031" s="8">
        <v>8.1</v>
      </c>
      <c r="X2031" s="18" t="s">
        <v>7872</v>
      </c>
      <c r="Y2031" t="s">
        <v>2190</v>
      </c>
      <c r="Z2031" t="s">
        <v>13467</v>
      </c>
    </row>
    <row r="2032" spans="22:27" x14ac:dyDescent="0.3">
      <c r="V2032" s="7" t="s">
        <v>1649</v>
      </c>
      <c r="W2032" s="9">
        <v>7.3</v>
      </c>
      <c r="X2032" s="19" t="s">
        <v>1099</v>
      </c>
      <c r="Y2032" t="s">
        <v>2190</v>
      </c>
    </row>
    <row r="2033" spans="22:28" x14ac:dyDescent="0.3">
      <c r="V2033" s="6" t="s">
        <v>749</v>
      </c>
      <c r="W2033" s="8">
        <v>5.8</v>
      </c>
      <c r="X2033" s="18" t="s">
        <v>878</v>
      </c>
      <c r="Y2033" t="s">
        <v>14453</v>
      </c>
      <c r="Z2033" t="s">
        <v>2190</v>
      </c>
      <c r="AA2033" t="s">
        <v>14451</v>
      </c>
      <c r="AB2033" t="s">
        <v>6241</v>
      </c>
    </row>
    <row r="2034" spans="22:28" x14ac:dyDescent="0.3">
      <c r="V2034" s="7" t="s">
        <v>2190</v>
      </c>
      <c r="W2034" s="9">
        <v>7.6</v>
      </c>
      <c r="X2034" s="19" t="s">
        <v>2190</v>
      </c>
    </row>
    <row r="2035" spans="22:28" x14ac:dyDescent="0.3">
      <c r="V2035" s="6" t="s">
        <v>3692</v>
      </c>
      <c r="W2035" s="8">
        <v>5.6</v>
      </c>
      <c r="X2035" s="18" t="s">
        <v>7872</v>
      </c>
      <c r="Y2035" t="s">
        <v>2190</v>
      </c>
      <c r="Z2035" t="s">
        <v>13467</v>
      </c>
    </row>
    <row r="2036" spans="22:28" x14ac:dyDescent="0.3">
      <c r="V2036" s="7" t="s">
        <v>903</v>
      </c>
      <c r="W2036" s="9">
        <v>7</v>
      </c>
      <c r="X2036" s="19" t="s">
        <v>878</v>
      </c>
      <c r="Y2036" t="s">
        <v>840</v>
      </c>
      <c r="Z2036" t="s">
        <v>6241</v>
      </c>
    </row>
    <row r="2037" spans="22:28" x14ac:dyDescent="0.3">
      <c r="V2037" s="6" t="s">
        <v>2588</v>
      </c>
      <c r="W2037" s="8">
        <v>6.6</v>
      </c>
      <c r="X2037" s="18" t="s">
        <v>2190</v>
      </c>
      <c r="Y2037" t="s">
        <v>6241</v>
      </c>
    </row>
    <row r="2038" spans="22:28" x14ac:dyDescent="0.3">
      <c r="V2038" s="7" t="s">
        <v>3325</v>
      </c>
      <c r="W2038" s="9">
        <v>6.5</v>
      </c>
      <c r="X2038" s="19" t="s">
        <v>1099</v>
      </c>
      <c r="Y2038" t="s">
        <v>14453</v>
      </c>
      <c r="Z2038" t="s">
        <v>2190</v>
      </c>
      <c r="AA2038" t="s">
        <v>6241</v>
      </c>
    </row>
    <row r="2039" spans="22:28" x14ac:dyDescent="0.3">
      <c r="V2039" s="6" t="s">
        <v>3919</v>
      </c>
      <c r="W2039" s="8">
        <v>7.4</v>
      </c>
      <c r="X2039" s="18" t="s">
        <v>7872</v>
      </c>
      <c r="Y2039" t="s">
        <v>2190</v>
      </c>
      <c r="Z2039" t="s">
        <v>11576</v>
      </c>
    </row>
    <row r="2040" spans="22:28" x14ac:dyDescent="0.3">
      <c r="V2040" s="7" t="s">
        <v>1099</v>
      </c>
      <c r="W2040" s="9">
        <v>4.5999999999999996</v>
      </c>
      <c r="X2040" s="19" t="s">
        <v>1099</v>
      </c>
    </row>
    <row r="2041" spans="22:28" x14ac:dyDescent="0.3">
      <c r="V2041" s="6" t="s">
        <v>1649</v>
      </c>
      <c r="W2041" s="8">
        <v>6.4</v>
      </c>
      <c r="X2041" s="18" t="s">
        <v>1099</v>
      </c>
      <c r="Y2041" t="s">
        <v>2190</v>
      </c>
    </row>
    <row r="2042" spans="22:28" x14ac:dyDescent="0.3">
      <c r="V2042" s="7" t="s">
        <v>6241</v>
      </c>
      <c r="W2042" s="9">
        <v>6.4</v>
      </c>
      <c r="X2042" s="19" t="s">
        <v>6241</v>
      </c>
    </row>
    <row r="2043" spans="22:28" x14ac:dyDescent="0.3">
      <c r="V2043" s="6" t="s">
        <v>2701</v>
      </c>
      <c r="W2043" s="8">
        <v>5.9</v>
      </c>
      <c r="X2043" s="18" t="s">
        <v>1099</v>
      </c>
      <c r="Y2043" t="s">
        <v>14453</v>
      </c>
      <c r="Z2043" t="s">
        <v>11576</v>
      </c>
    </row>
    <row r="2044" spans="22:28" x14ac:dyDescent="0.3">
      <c r="V2044" s="7" t="s">
        <v>1974</v>
      </c>
      <c r="W2044" s="9">
        <v>6.4</v>
      </c>
      <c r="X2044" s="19" t="s">
        <v>1099</v>
      </c>
      <c r="Y2044" t="s">
        <v>10608</v>
      </c>
    </row>
    <row r="2045" spans="22:28" x14ac:dyDescent="0.3">
      <c r="V2045" s="6" t="s">
        <v>3299</v>
      </c>
      <c r="W2045" s="8">
        <v>6.6</v>
      </c>
      <c r="X2045" s="18" t="s">
        <v>14453</v>
      </c>
      <c r="Y2045" t="s">
        <v>2190</v>
      </c>
      <c r="Z2045" t="s">
        <v>11576</v>
      </c>
      <c r="AA2045" t="s">
        <v>6241</v>
      </c>
    </row>
    <row r="2046" spans="22:28" x14ac:dyDescent="0.3">
      <c r="V2046" s="7" t="s">
        <v>1099</v>
      </c>
      <c r="W2046" s="9">
        <v>6.9</v>
      </c>
      <c r="X2046" s="19" t="s">
        <v>1099</v>
      </c>
    </row>
    <row r="2047" spans="22:28" x14ac:dyDescent="0.3">
      <c r="V2047" s="6" t="s">
        <v>1403</v>
      </c>
      <c r="W2047" s="8">
        <v>5.8</v>
      </c>
      <c r="X2047" s="18" t="s">
        <v>14453</v>
      </c>
      <c r="Y2047" t="s">
        <v>2190</v>
      </c>
      <c r="Z2047" t="s">
        <v>14451</v>
      </c>
      <c r="AA2047" t="s">
        <v>6241</v>
      </c>
    </row>
    <row r="2048" spans="22:28" x14ac:dyDescent="0.3">
      <c r="V2048" s="7" t="s">
        <v>6256</v>
      </c>
      <c r="W2048" s="9">
        <v>6.4</v>
      </c>
      <c r="X2048" s="19" t="s">
        <v>1099</v>
      </c>
      <c r="Y2048" t="s">
        <v>14451</v>
      </c>
    </row>
    <row r="2049" spans="22:28" x14ac:dyDescent="0.3">
      <c r="V2049" s="6" t="s">
        <v>3970</v>
      </c>
      <c r="W2049" s="8">
        <v>5.3</v>
      </c>
      <c r="X2049" s="18" t="s">
        <v>1099</v>
      </c>
      <c r="Y2049" t="s">
        <v>7159</v>
      </c>
    </row>
    <row r="2050" spans="22:28" x14ac:dyDescent="0.3">
      <c r="V2050" s="7" t="s">
        <v>315</v>
      </c>
      <c r="W2050" s="9">
        <v>6.5</v>
      </c>
      <c r="X2050" s="19" t="s">
        <v>878</v>
      </c>
      <c r="Y2050" t="s">
        <v>14453</v>
      </c>
      <c r="Z2050" t="s">
        <v>2190</v>
      </c>
      <c r="AA2050" t="s">
        <v>6241</v>
      </c>
    </row>
    <row r="2051" spans="22:28" x14ac:dyDescent="0.3">
      <c r="V2051" s="6" t="s">
        <v>532</v>
      </c>
      <c r="W2051" s="8">
        <v>5.7</v>
      </c>
      <c r="X2051" s="18" t="s">
        <v>642</v>
      </c>
      <c r="Y2051" t="s">
        <v>1099</v>
      </c>
      <c r="Z2051" t="s">
        <v>10608</v>
      </c>
      <c r="AA2051" t="s">
        <v>840</v>
      </c>
    </row>
    <row r="2052" spans="22:28" x14ac:dyDescent="0.3">
      <c r="V2052" s="7" t="s">
        <v>1099</v>
      </c>
      <c r="W2052" s="9">
        <v>6.7</v>
      </c>
      <c r="X2052" s="19" t="s">
        <v>1099</v>
      </c>
    </row>
    <row r="2053" spans="22:28" x14ac:dyDescent="0.3">
      <c r="V2053" s="6" t="s">
        <v>926</v>
      </c>
      <c r="W2053" s="8">
        <v>3.9</v>
      </c>
      <c r="X2053" s="18" t="s">
        <v>878</v>
      </c>
      <c r="Y2053" t="s">
        <v>14453</v>
      </c>
      <c r="Z2053" t="s">
        <v>7329</v>
      </c>
      <c r="AA2053" t="s">
        <v>6241</v>
      </c>
    </row>
    <row r="2054" spans="22:28" x14ac:dyDescent="0.3">
      <c r="V2054" s="7" t="s">
        <v>178</v>
      </c>
      <c r="W2054" s="9">
        <v>4.0999999999999996</v>
      </c>
      <c r="X2054" s="19" t="s">
        <v>878</v>
      </c>
      <c r="Y2054" t="s">
        <v>642</v>
      </c>
      <c r="Z2054" t="s">
        <v>840</v>
      </c>
      <c r="AA2054" t="s">
        <v>7329</v>
      </c>
      <c r="AB2054" t="s">
        <v>6241</v>
      </c>
    </row>
    <row r="2055" spans="22:28" x14ac:dyDescent="0.3">
      <c r="V2055" s="6" t="s">
        <v>6272</v>
      </c>
      <c r="W2055" s="8">
        <v>6.2</v>
      </c>
      <c r="X2055" s="18" t="s">
        <v>1099</v>
      </c>
      <c r="Y2055" t="s">
        <v>2190</v>
      </c>
      <c r="Z2055" t="s">
        <v>10187</v>
      </c>
      <c r="AA2055" t="s">
        <v>11576</v>
      </c>
      <c r="AB2055" t="s">
        <v>5873</v>
      </c>
    </row>
    <row r="2056" spans="22:28" x14ac:dyDescent="0.3">
      <c r="V2056" s="7" t="s">
        <v>1762</v>
      </c>
      <c r="W2056" s="9">
        <v>3.8</v>
      </c>
      <c r="X2056" s="19" t="s">
        <v>1099</v>
      </c>
      <c r="Y2056" t="s">
        <v>10608</v>
      </c>
      <c r="Z2056" t="s">
        <v>11576</v>
      </c>
    </row>
    <row r="2057" spans="22:28" x14ac:dyDescent="0.3">
      <c r="V2057" s="6" t="s">
        <v>227</v>
      </c>
      <c r="W2057" s="8">
        <v>5.0999999999999996</v>
      </c>
      <c r="X2057" s="18" t="s">
        <v>878</v>
      </c>
      <c r="Y2057" t="s">
        <v>14453</v>
      </c>
      <c r="Z2057" t="s">
        <v>6241</v>
      </c>
    </row>
    <row r="2058" spans="22:28" x14ac:dyDescent="0.3">
      <c r="V2058" s="7" t="s">
        <v>146</v>
      </c>
      <c r="W2058" s="9">
        <v>6.4</v>
      </c>
      <c r="X2058" s="19" t="s">
        <v>2190</v>
      </c>
      <c r="Y2058" t="s">
        <v>11576</v>
      </c>
    </row>
    <row r="2059" spans="22:28" x14ac:dyDescent="0.3">
      <c r="V2059" s="6" t="s">
        <v>4664</v>
      </c>
      <c r="W2059" s="8">
        <v>7.8</v>
      </c>
      <c r="X2059" s="18" t="s">
        <v>2190</v>
      </c>
      <c r="Y2059" t="s">
        <v>6241</v>
      </c>
      <c r="Z2059" t="s">
        <v>5873</v>
      </c>
    </row>
    <row r="2060" spans="22:28" x14ac:dyDescent="0.3">
      <c r="V2060" s="7" t="s">
        <v>6285</v>
      </c>
      <c r="W2060" s="9">
        <v>7.8</v>
      </c>
      <c r="X2060" s="19" t="s">
        <v>2190</v>
      </c>
      <c r="Y2060" t="s">
        <v>13467</v>
      </c>
      <c r="Z2060" t="s">
        <v>7159</v>
      </c>
      <c r="AA2060" t="s">
        <v>11576</v>
      </c>
      <c r="AB2060" t="s">
        <v>5873</v>
      </c>
    </row>
    <row r="2061" spans="22:28" x14ac:dyDescent="0.3">
      <c r="V2061" s="6" t="s">
        <v>942</v>
      </c>
      <c r="W2061" s="8">
        <v>6.1</v>
      </c>
      <c r="X2061" s="18" t="s">
        <v>878</v>
      </c>
      <c r="Y2061" t="s">
        <v>1099</v>
      </c>
      <c r="Z2061" t="s">
        <v>11576</v>
      </c>
    </row>
    <row r="2062" spans="22:28" x14ac:dyDescent="0.3">
      <c r="V2062" s="7" t="s">
        <v>3707</v>
      </c>
      <c r="W2062" s="9">
        <v>5.8</v>
      </c>
      <c r="X2062" s="19" t="s">
        <v>1099</v>
      </c>
      <c r="Y2062" t="s">
        <v>14453</v>
      </c>
      <c r="Z2062" t="s">
        <v>6241</v>
      </c>
    </row>
    <row r="2063" spans="22:28" x14ac:dyDescent="0.3">
      <c r="V2063" s="6" t="s">
        <v>1265</v>
      </c>
      <c r="W2063" s="8">
        <v>6.3</v>
      </c>
      <c r="X2063" s="18" t="s">
        <v>2190</v>
      </c>
      <c r="Y2063" t="s">
        <v>14451</v>
      </c>
      <c r="Z2063" t="s">
        <v>6241</v>
      </c>
    </row>
    <row r="2064" spans="22:28" x14ac:dyDescent="0.3">
      <c r="V2064" s="7" t="s">
        <v>1201</v>
      </c>
      <c r="W2064" s="9">
        <v>7.7</v>
      </c>
      <c r="X2064" s="19" t="s">
        <v>642</v>
      </c>
      <c r="Y2064" t="s">
        <v>2190</v>
      </c>
      <c r="Z2064" t="s">
        <v>6241</v>
      </c>
    </row>
    <row r="2065" spans="22:29" x14ac:dyDescent="0.3">
      <c r="V2065" s="6" t="s">
        <v>2588</v>
      </c>
      <c r="W2065" s="8">
        <v>5.4</v>
      </c>
      <c r="X2065" s="18" t="s">
        <v>2190</v>
      </c>
      <c r="Y2065" t="s">
        <v>6241</v>
      </c>
    </row>
    <row r="2066" spans="22:29" x14ac:dyDescent="0.3">
      <c r="V2066" s="7" t="s">
        <v>6301</v>
      </c>
      <c r="W2066" s="9">
        <v>7.3</v>
      </c>
      <c r="X2066" s="19" t="s">
        <v>1099</v>
      </c>
      <c r="Y2066" t="s">
        <v>13467</v>
      </c>
    </row>
    <row r="2067" spans="22:29" x14ac:dyDescent="0.3">
      <c r="V2067" s="6" t="s">
        <v>1392</v>
      </c>
      <c r="W2067" s="8">
        <v>6.8</v>
      </c>
      <c r="X2067" s="18" t="s">
        <v>14453</v>
      </c>
      <c r="Y2067" t="s">
        <v>2190</v>
      </c>
      <c r="Z2067" t="s">
        <v>6241</v>
      </c>
    </row>
    <row r="2068" spans="22:29" x14ac:dyDescent="0.3">
      <c r="V2068" s="7" t="s">
        <v>1403</v>
      </c>
      <c r="W2068" s="9">
        <v>7.3</v>
      </c>
      <c r="X2068" s="19" t="s">
        <v>14453</v>
      </c>
      <c r="Y2068" t="s">
        <v>2190</v>
      </c>
      <c r="Z2068" t="s">
        <v>14451</v>
      </c>
      <c r="AA2068" t="s">
        <v>6241</v>
      </c>
    </row>
    <row r="2069" spans="22:29" x14ac:dyDescent="0.3">
      <c r="V2069" s="6" t="s">
        <v>2674</v>
      </c>
      <c r="W2069" s="8">
        <v>6.5</v>
      </c>
      <c r="X2069" s="18" t="s">
        <v>642</v>
      </c>
      <c r="Y2069" t="s">
        <v>1099</v>
      </c>
    </row>
    <row r="2070" spans="22:29" x14ac:dyDescent="0.3">
      <c r="V2070" s="7" t="s">
        <v>1392</v>
      </c>
      <c r="W2070" s="9">
        <v>7.2</v>
      </c>
      <c r="X2070" s="19" t="s">
        <v>14453</v>
      </c>
      <c r="Y2070" t="s">
        <v>2190</v>
      </c>
      <c r="Z2070" t="s">
        <v>6241</v>
      </c>
    </row>
    <row r="2071" spans="22:29" x14ac:dyDescent="0.3">
      <c r="V2071" s="6" t="s">
        <v>6312</v>
      </c>
      <c r="W2071" s="8">
        <v>6.7</v>
      </c>
      <c r="X2071" s="18" t="s">
        <v>642</v>
      </c>
      <c r="Y2071" t="s">
        <v>6869</v>
      </c>
      <c r="Z2071" t="s">
        <v>10608</v>
      </c>
      <c r="AA2071" t="s">
        <v>14452</v>
      </c>
    </row>
    <row r="2072" spans="22:29" x14ac:dyDescent="0.3">
      <c r="V2072" s="7" t="s">
        <v>1106</v>
      </c>
      <c r="W2072" s="9">
        <v>6.3</v>
      </c>
      <c r="X2072" s="19" t="s">
        <v>1099</v>
      </c>
      <c r="Y2072" t="s">
        <v>11576</v>
      </c>
    </row>
    <row r="2073" spans="22:29" x14ac:dyDescent="0.3">
      <c r="V2073" s="6" t="s">
        <v>30</v>
      </c>
      <c r="W2073" s="8">
        <v>5.9</v>
      </c>
      <c r="X2073" s="18" t="s">
        <v>878</v>
      </c>
      <c r="Y2073" t="s">
        <v>642</v>
      </c>
      <c r="Z2073" t="s">
        <v>6241</v>
      </c>
    </row>
    <row r="2074" spans="22:29" x14ac:dyDescent="0.3">
      <c r="V2074" s="7" t="s">
        <v>6323</v>
      </c>
      <c r="W2074" s="9">
        <v>7.8</v>
      </c>
      <c r="X2074" s="19" t="s">
        <v>6869</v>
      </c>
      <c r="Y2074" t="s">
        <v>1099</v>
      </c>
      <c r="Z2074" t="s">
        <v>840</v>
      </c>
      <c r="AA2074" t="s">
        <v>10187</v>
      </c>
    </row>
    <row r="2075" spans="22:29" x14ac:dyDescent="0.3">
      <c r="V2075" s="6" t="s">
        <v>1099</v>
      </c>
      <c r="W2075" s="8">
        <v>7.4</v>
      </c>
      <c r="X2075" s="18" t="s">
        <v>1099</v>
      </c>
    </row>
    <row r="2076" spans="22:29" x14ac:dyDescent="0.3">
      <c r="V2076" s="7" t="s">
        <v>111</v>
      </c>
      <c r="W2076" s="9">
        <v>4.8</v>
      </c>
      <c r="X2076" s="19" t="s">
        <v>878</v>
      </c>
      <c r="Y2076" t="s">
        <v>642</v>
      </c>
      <c r="Z2076" t="s">
        <v>1099</v>
      </c>
      <c r="AA2076" t="s">
        <v>10608</v>
      </c>
      <c r="AB2076" t="s">
        <v>840</v>
      </c>
      <c r="AC2076" t="s">
        <v>7329</v>
      </c>
    </row>
    <row r="2077" spans="22:29" x14ac:dyDescent="0.3">
      <c r="V2077" s="6" t="s">
        <v>2423</v>
      </c>
      <c r="W2077" s="8">
        <v>6.3</v>
      </c>
      <c r="X2077" s="18" t="s">
        <v>2190</v>
      </c>
      <c r="Y2077" t="s">
        <v>14452</v>
      </c>
    </row>
    <row r="2078" spans="22:29" x14ac:dyDescent="0.3">
      <c r="V2078" s="7" t="s">
        <v>936</v>
      </c>
      <c r="W2078" s="9">
        <v>7.8</v>
      </c>
      <c r="X2078" s="19" t="s">
        <v>1099</v>
      </c>
      <c r="Y2078" t="s">
        <v>2190</v>
      </c>
      <c r="Z2078" t="s">
        <v>11576</v>
      </c>
    </row>
    <row r="2079" spans="22:29" x14ac:dyDescent="0.3">
      <c r="V2079" s="6" t="s">
        <v>1133</v>
      </c>
      <c r="W2079" s="8">
        <v>7.5</v>
      </c>
      <c r="X2079" s="18" t="s">
        <v>7872</v>
      </c>
      <c r="Y2079" t="s">
        <v>14453</v>
      </c>
      <c r="Z2079" t="s">
        <v>2190</v>
      </c>
    </row>
    <row r="2080" spans="22:29" x14ac:dyDescent="0.3">
      <c r="V2080" s="7" t="s">
        <v>2190</v>
      </c>
      <c r="W2080" s="9">
        <v>6</v>
      </c>
      <c r="X2080" s="19" t="s">
        <v>2190</v>
      </c>
    </row>
    <row r="2081" spans="22:27" x14ac:dyDescent="0.3">
      <c r="V2081" s="6" t="s">
        <v>227</v>
      </c>
      <c r="W2081" s="8">
        <v>6.8</v>
      </c>
      <c r="X2081" s="18" t="s">
        <v>878</v>
      </c>
      <c r="Y2081" t="s">
        <v>14453</v>
      </c>
      <c r="Z2081" t="s">
        <v>6241</v>
      </c>
    </row>
    <row r="2082" spans="22:27" x14ac:dyDescent="0.3">
      <c r="V2082" s="7" t="s">
        <v>2104</v>
      </c>
      <c r="W2082" s="9">
        <v>6.6</v>
      </c>
      <c r="X2082" s="19" t="s">
        <v>878</v>
      </c>
      <c r="Y2082" t="s">
        <v>2190</v>
      </c>
      <c r="Z2082" t="s">
        <v>14452</v>
      </c>
    </row>
    <row r="2083" spans="22:27" x14ac:dyDescent="0.3">
      <c r="V2083" s="6" t="s">
        <v>2743</v>
      </c>
      <c r="W2083" s="8">
        <v>4.5999999999999996</v>
      </c>
      <c r="X2083" s="18" t="s">
        <v>3960</v>
      </c>
      <c r="Y2083" t="s">
        <v>7329</v>
      </c>
      <c r="Z2083" t="s">
        <v>6241</v>
      </c>
    </row>
    <row r="2084" spans="22:27" x14ac:dyDescent="0.3">
      <c r="V2084" s="7" t="s">
        <v>936</v>
      </c>
      <c r="W2084" s="9">
        <v>7.1</v>
      </c>
      <c r="X2084" s="19" t="s">
        <v>1099</v>
      </c>
      <c r="Y2084" t="s">
        <v>2190</v>
      </c>
      <c r="Z2084" t="s">
        <v>11576</v>
      </c>
    </row>
    <row r="2085" spans="22:27" x14ac:dyDescent="0.3">
      <c r="V2085" s="6" t="s">
        <v>1649</v>
      </c>
      <c r="W2085" s="8">
        <v>6.1</v>
      </c>
      <c r="X2085" s="18" t="s">
        <v>1099</v>
      </c>
      <c r="Y2085" t="s">
        <v>2190</v>
      </c>
    </row>
    <row r="2086" spans="22:27" x14ac:dyDescent="0.3">
      <c r="V2086" s="7" t="s">
        <v>146</v>
      </c>
      <c r="W2086" s="9">
        <v>6.7</v>
      </c>
      <c r="X2086" s="19" t="s">
        <v>2190</v>
      </c>
      <c r="Y2086" t="s">
        <v>11576</v>
      </c>
    </row>
    <row r="2087" spans="22:27" x14ac:dyDescent="0.3">
      <c r="V2087" s="6" t="s">
        <v>1265</v>
      </c>
      <c r="W2087" s="8">
        <v>7.1</v>
      </c>
      <c r="X2087" s="18" t="s">
        <v>2190</v>
      </c>
      <c r="Y2087" t="s">
        <v>14451</v>
      </c>
      <c r="Z2087" t="s">
        <v>6241</v>
      </c>
    </row>
    <row r="2088" spans="22:27" x14ac:dyDescent="0.3">
      <c r="V2088" s="7" t="s">
        <v>936</v>
      </c>
      <c r="W2088" s="9">
        <v>5.8</v>
      </c>
      <c r="X2088" s="19" t="s">
        <v>1099</v>
      </c>
      <c r="Y2088" t="s">
        <v>2190</v>
      </c>
      <c r="Z2088" t="s">
        <v>11576</v>
      </c>
    </row>
    <row r="2089" spans="22:27" x14ac:dyDescent="0.3">
      <c r="V2089" s="6" t="s">
        <v>2190</v>
      </c>
      <c r="W2089" s="8">
        <v>6.7</v>
      </c>
      <c r="X2089" s="18" t="s">
        <v>2190</v>
      </c>
    </row>
    <row r="2090" spans="22:27" x14ac:dyDescent="0.3">
      <c r="V2090" s="7" t="s">
        <v>3684</v>
      </c>
      <c r="W2090" s="9">
        <v>5.8</v>
      </c>
      <c r="X2090" s="19" t="s">
        <v>1099</v>
      </c>
      <c r="Y2090" t="s">
        <v>10187</v>
      </c>
    </row>
    <row r="2091" spans="22:27" x14ac:dyDescent="0.3">
      <c r="V2091" s="6" t="s">
        <v>2743</v>
      </c>
      <c r="W2091" s="8">
        <v>6.8</v>
      </c>
      <c r="X2091" s="18" t="s">
        <v>3960</v>
      </c>
      <c r="Y2091" t="s">
        <v>7329</v>
      </c>
      <c r="Z2091" t="s">
        <v>6241</v>
      </c>
    </row>
    <row r="2092" spans="22:27" x14ac:dyDescent="0.3">
      <c r="V2092" s="7" t="s">
        <v>87</v>
      </c>
      <c r="W2092" s="9">
        <v>8.5</v>
      </c>
      <c r="X2092" s="19" t="s">
        <v>878</v>
      </c>
      <c r="Y2092" t="s">
        <v>642</v>
      </c>
    </row>
    <row r="2093" spans="22:27" x14ac:dyDescent="0.3">
      <c r="V2093" s="6" t="s">
        <v>1540</v>
      </c>
      <c r="W2093" s="8">
        <v>6.6</v>
      </c>
      <c r="X2093" s="18" t="s">
        <v>642</v>
      </c>
      <c r="Y2093" t="s">
        <v>1099</v>
      </c>
      <c r="Z2093" t="s">
        <v>10608</v>
      </c>
    </row>
    <row r="2094" spans="22:27" x14ac:dyDescent="0.3">
      <c r="V2094" s="7" t="s">
        <v>1216</v>
      </c>
      <c r="W2094" s="9">
        <v>7.7</v>
      </c>
      <c r="X2094" s="19" t="s">
        <v>2190</v>
      </c>
      <c r="Y2094" t="s">
        <v>7329</v>
      </c>
    </row>
    <row r="2095" spans="22:27" x14ac:dyDescent="0.3">
      <c r="V2095" s="6" t="s">
        <v>2046</v>
      </c>
      <c r="W2095" s="8">
        <v>4.7</v>
      </c>
      <c r="X2095" s="18" t="s">
        <v>2190</v>
      </c>
      <c r="Y2095" t="s">
        <v>3960</v>
      </c>
      <c r="Z2095" t="s">
        <v>7329</v>
      </c>
      <c r="AA2095" t="s">
        <v>6241</v>
      </c>
    </row>
    <row r="2096" spans="22:27" x14ac:dyDescent="0.3">
      <c r="V2096" s="7" t="s">
        <v>287</v>
      </c>
      <c r="W2096" s="9">
        <v>6.4</v>
      </c>
      <c r="X2096" s="19" t="s">
        <v>878</v>
      </c>
      <c r="Y2096" t="s">
        <v>1099</v>
      </c>
      <c r="Z2096" t="s">
        <v>14453</v>
      </c>
      <c r="AA2096" t="s">
        <v>6241</v>
      </c>
    </row>
    <row r="2097" spans="22:28" x14ac:dyDescent="0.3">
      <c r="V2097" s="6" t="s">
        <v>1099</v>
      </c>
      <c r="W2097" s="8">
        <v>5.5</v>
      </c>
      <c r="X2097" s="18" t="s">
        <v>1099</v>
      </c>
    </row>
    <row r="2098" spans="22:28" x14ac:dyDescent="0.3">
      <c r="V2098" s="7" t="s">
        <v>4102</v>
      </c>
      <c r="W2098" s="9">
        <v>8.6</v>
      </c>
      <c r="X2098" s="19" t="s">
        <v>14453</v>
      </c>
      <c r="Y2098" t="s">
        <v>2190</v>
      </c>
      <c r="Z2098" t="s">
        <v>3960</v>
      </c>
      <c r="AA2098" t="s">
        <v>6241</v>
      </c>
    </row>
    <row r="2099" spans="22:28" x14ac:dyDescent="0.3">
      <c r="V2099" s="6" t="s">
        <v>3970</v>
      </c>
      <c r="W2099" s="8">
        <v>7</v>
      </c>
      <c r="X2099" s="18" t="s">
        <v>1099</v>
      </c>
      <c r="Y2099" t="s">
        <v>7159</v>
      </c>
    </row>
    <row r="2100" spans="22:28" x14ac:dyDescent="0.3">
      <c r="V2100" s="7" t="s">
        <v>6377</v>
      </c>
      <c r="W2100" s="9">
        <v>7.1</v>
      </c>
      <c r="X2100" s="19" t="s">
        <v>878</v>
      </c>
      <c r="Y2100" t="s">
        <v>1099</v>
      </c>
      <c r="Z2100" t="s">
        <v>43</v>
      </c>
    </row>
    <row r="2101" spans="22:28" x14ac:dyDescent="0.3">
      <c r="V2101" s="6" t="s">
        <v>5193</v>
      </c>
      <c r="W2101" s="8">
        <v>5.7</v>
      </c>
      <c r="X2101" s="18" t="s">
        <v>642</v>
      </c>
      <c r="Y2101" t="s">
        <v>3960</v>
      </c>
      <c r="Z2101" t="s">
        <v>6241</v>
      </c>
    </row>
    <row r="2102" spans="22:28" x14ac:dyDescent="0.3">
      <c r="V2102" s="7" t="s">
        <v>6385</v>
      </c>
      <c r="W2102" s="9">
        <v>3.7</v>
      </c>
      <c r="X2102" s="19" t="s">
        <v>642</v>
      </c>
      <c r="Y2102" t="s">
        <v>1099</v>
      </c>
      <c r="Z2102" t="s">
        <v>2190</v>
      </c>
      <c r="AA2102" t="s">
        <v>10608</v>
      </c>
      <c r="AB2102" t="s">
        <v>11576</v>
      </c>
    </row>
    <row r="2103" spans="22:28" x14ac:dyDescent="0.3">
      <c r="V2103" s="6" t="s">
        <v>1959</v>
      </c>
      <c r="W2103" s="8">
        <v>7.5</v>
      </c>
      <c r="X2103" s="18" t="s">
        <v>3960</v>
      </c>
      <c r="Y2103" t="s">
        <v>14451</v>
      </c>
      <c r="Z2103" t="s">
        <v>6241</v>
      </c>
    </row>
    <row r="2104" spans="22:28" x14ac:dyDescent="0.3">
      <c r="V2104" s="7" t="s">
        <v>5886</v>
      </c>
      <c r="W2104" s="9">
        <v>4.5999999999999996</v>
      </c>
      <c r="X2104" s="19" t="s">
        <v>642</v>
      </c>
      <c r="Y2104" t="s">
        <v>1099</v>
      </c>
      <c r="Z2104" t="s">
        <v>10608</v>
      </c>
      <c r="AA2104" t="s">
        <v>11576</v>
      </c>
    </row>
    <row r="2105" spans="22:28" x14ac:dyDescent="0.3">
      <c r="V2105" s="6" t="s">
        <v>1099</v>
      </c>
      <c r="W2105" s="8">
        <v>4.9000000000000004</v>
      </c>
      <c r="X2105" s="18" t="s">
        <v>1099</v>
      </c>
    </row>
    <row r="2106" spans="22:28" x14ac:dyDescent="0.3">
      <c r="V2106" s="7" t="s">
        <v>3970</v>
      </c>
      <c r="W2106" s="9">
        <v>7.1</v>
      </c>
      <c r="X2106" s="19" t="s">
        <v>1099</v>
      </c>
      <c r="Y2106" t="s">
        <v>7159</v>
      </c>
    </row>
    <row r="2107" spans="22:28" x14ac:dyDescent="0.3">
      <c r="V2107" s="6" t="s">
        <v>178</v>
      </c>
      <c r="W2107" s="8">
        <v>5.8</v>
      </c>
      <c r="X2107" s="18" t="s">
        <v>878</v>
      </c>
      <c r="Y2107" t="s">
        <v>642</v>
      </c>
      <c r="Z2107" t="s">
        <v>840</v>
      </c>
      <c r="AA2107" t="s">
        <v>7329</v>
      </c>
      <c r="AB2107" t="s">
        <v>6241</v>
      </c>
    </row>
    <row r="2108" spans="22:28" x14ac:dyDescent="0.3">
      <c r="V2108" s="7" t="s">
        <v>678</v>
      </c>
      <c r="W2108" s="9">
        <v>5.4</v>
      </c>
      <c r="X2108" s="19" t="s">
        <v>1099</v>
      </c>
      <c r="Y2108" t="s">
        <v>14453</v>
      </c>
    </row>
    <row r="2109" spans="22:28" x14ac:dyDescent="0.3">
      <c r="V2109" s="6" t="s">
        <v>1649</v>
      </c>
      <c r="W2109" s="8">
        <v>7.3</v>
      </c>
      <c r="X2109" s="18" t="s">
        <v>1099</v>
      </c>
      <c r="Y2109" t="s">
        <v>2190</v>
      </c>
    </row>
    <row r="2110" spans="22:28" x14ac:dyDescent="0.3">
      <c r="V2110" s="7" t="s">
        <v>6401</v>
      </c>
      <c r="W2110" s="9">
        <v>7.1</v>
      </c>
      <c r="X2110" s="19" t="s">
        <v>642</v>
      </c>
      <c r="Y2110" t="s">
        <v>1099</v>
      </c>
      <c r="Z2110" t="s">
        <v>2190</v>
      </c>
      <c r="AA2110" t="s">
        <v>10608</v>
      </c>
      <c r="AB2110" t="s">
        <v>14451</v>
      </c>
    </row>
    <row r="2111" spans="22:28" x14ac:dyDescent="0.3">
      <c r="V2111" s="6" t="s">
        <v>6405</v>
      </c>
      <c r="W2111" s="8">
        <v>5.8</v>
      </c>
      <c r="X2111" s="18" t="s">
        <v>2190</v>
      </c>
      <c r="Y2111" t="s">
        <v>10608</v>
      </c>
      <c r="Z2111" t="s">
        <v>7159</v>
      </c>
      <c r="AA2111" t="s">
        <v>11576</v>
      </c>
    </row>
    <row r="2112" spans="22:28" x14ac:dyDescent="0.3">
      <c r="V2112" s="7" t="s">
        <v>3692</v>
      </c>
      <c r="W2112" s="9">
        <v>8.1</v>
      </c>
      <c r="X2112" s="19" t="s">
        <v>7872</v>
      </c>
      <c r="Y2112" t="s">
        <v>2190</v>
      </c>
      <c r="Z2112" t="s">
        <v>13467</v>
      </c>
    </row>
    <row r="2113" spans="22:28" x14ac:dyDescent="0.3">
      <c r="V2113" s="6" t="s">
        <v>3602</v>
      </c>
      <c r="W2113" s="8">
        <v>5.7</v>
      </c>
      <c r="X2113" s="18" t="s">
        <v>1099</v>
      </c>
      <c r="Y2113" t="s">
        <v>2190</v>
      </c>
      <c r="Z2113" t="s">
        <v>7159</v>
      </c>
      <c r="AA2113" t="s">
        <v>11576</v>
      </c>
    </row>
    <row r="2114" spans="22:28" x14ac:dyDescent="0.3">
      <c r="V2114" s="7" t="s">
        <v>936</v>
      </c>
      <c r="W2114" s="9">
        <v>4.4000000000000004</v>
      </c>
      <c r="X2114" s="19" t="s">
        <v>1099</v>
      </c>
      <c r="Y2114" t="s">
        <v>2190</v>
      </c>
      <c r="Z2114" t="s">
        <v>11576</v>
      </c>
    </row>
    <row r="2115" spans="22:28" x14ac:dyDescent="0.3">
      <c r="V2115" s="6" t="s">
        <v>6414</v>
      </c>
      <c r="W2115" s="8">
        <v>7.9</v>
      </c>
      <c r="X2115" s="18" t="s">
        <v>840</v>
      </c>
      <c r="Y2115" t="s">
        <v>11576</v>
      </c>
    </row>
    <row r="2116" spans="22:28" x14ac:dyDescent="0.3">
      <c r="V2116" s="7" t="s">
        <v>146</v>
      </c>
      <c r="W2116" s="9">
        <v>7.6</v>
      </c>
      <c r="X2116" s="19" t="s">
        <v>2190</v>
      </c>
      <c r="Y2116" t="s">
        <v>11576</v>
      </c>
    </row>
    <row r="2117" spans="22:28" x14ac:dyDescent="0.3">
      <c r="V2117" s="6" t="s">
        <v>5554</v>
      </c>
      <c r="W2117" s="8">
        <v>4.8</v>
      </c>
      <c r="X2117" s="18" t="s">
        <v>1099</v>
      </c>
      <c r="Y2117" t="s">
        <v>14453</v>
      </c>
      <c r="Z2117" t="s">
        <v>2190</v>
      </c>
    </row>
    <row r="2118" spans="22:28" x14ac:dyDescent="0.3">
      <c r="V2118" s="7" t="s">
        <v>315</v>
      </c>
      <c r="W2118" s="9">
        <v>7.8</v>
      </c>
      <c r="X2118" s="19" t="s">
        <v>878</v>
      </c>
      <c r="Y2118" t="s">
        <v>14453</v>
      </c>
      <c r="Z2118" t="s">
        <v>2190</v>
      </c>
      <c r="AA2118" t="s">
        <v>6241</v>
      </c>
    </row>
    <row r="2119" spans="22:28" x14ac:dyDescent="0.3">
      <c r="V2119" s="6" t="s">
        <v>1099</v>
      </c>
      <c r="W2119" s="8">
        <v>6.7</v>
      </c>
      <c r="X2119" s="18" t="s">
        <v>1099</v>
      </c>
    </row>
    <row r="2120" spans="22:28" x14ac:dyDescent="0.3">
      <c r="V2120" s="7" t="s">
        <v>1106</v>
      </c>
      <c r="W2120" s="9">
        <v>2.7</v>
      </c>
      <c r="X2120" s="19" t="s">
        <v>1099</v>
      </c>
      <c r="Y2120" t="s">
        <v>11576</v>
      </c>
    </row>
    <row r="2121" spans="22:28" x14ac:dyDescent="0.3">
      <c r="V2121" s="6" t="s">
        <v>428</v>
      </c>
      <c r="W2121" s="8">
        <v>5.8</v>
      </c>
      <c r="X2121" s="18" t="s">
        <v>642</v>
      </c>
      <c r="Y2121" t="s">
        <v>6869</v>
      </c>
      <c r="Z2121" t="s">
        <v>10608</v>
      </c>
      <c r="AA2121" t="s">
        <v>840</v>
      </c>
    </row>
    <row r="2122" spans="22:28" x14ac:dyDescent="0.3">
      <c r="V2122" s="7" t="s">
        <v>3692</v>
      </c>
      <c r="W2122" s="9">
        <v>7.5</v>
      </c>
      <c r="X2122" s="19" t="s">
        <v>7872</v>
      </c>
      <c r="Y2122" t="s">
        <v>2190</v>
      </c>
      <c r="Z2122" t="s">
        <v>13467</v>
      </c>
    </row>
    <row r="2123" spans="22:28" x14ac:dyDescent="0.3">
      <c r="V2123" s="6" t="s">
        <v>6434</v>
      </c>
      <c r="W2123" s="8">
        <v>5.4</v>
      </c>
      <c r="X2123" s="18" t="s">
        <v>642</v>
      </c>
      <c r="Y2123" t="s">
        <v>6869</v>
      </c>
      <c r="Z2123" t="s">
        <v>10608</v>
      </c>
      <c r="AA2123" t="s">
        <v>10187</v>
      </c>
    </row>
    <row r="2124" spans="22:28" x14ac:dyDescent="0.3">
      <c r="V2124" s="7" t="s">
        <v>3805</v>
      </c>
      <c r="W2124" s="9">
        <v>4.0999999999999996</v>
      </c>
      <c r="X2124" s="19" t="s">
        <v>2190</v>
      </c>
      <c r="Y2124" t="s">
        <v>3960</v>
      </c>
      <c r="Z2124" t="s">
        <v>14451</v>
      </c>
      <c r="AA2124" t="s">
        <v>6241</v>
      </c>
    </row>
    <row r="2125" spans="22:28" x14ac:dyDescent="0.3">
      <c r="V2125" s="6" t="s">
        <v>1265</v>
      </c>
      <c r="W2125" s="8">
        <v>5.9</v>
      </c>
      <c r="X2125" s="18" t="s">
        <v>2190</v>
      </c>
      <c r="Y2125" t="s">
        <v>14451</v>
      </c>
      <c r="Z2125" t="s">
        <v>6241</v>
      </c>
    </row>
    <row r="2126" spans="22:28" x14ac:dyDescent="0.3">
      <c r="V2126" s="7" t="s">
        <v>6445</v>
      </c>
      <c r="W2126" s="9">
        <v>6.3</v>
      </c>
      <c r="X2126" s="19" t="s">
        <v>6869</v>
      </c>
      <c r="Y2126" t="s">
        <v>1099</v>
      </c>
      <c r="Z2126" t="s">
        <v>2190</v>
      </c>
      <c r="AA2126" t="s">
        <v>10608</v>
      </c>
      <c r="AB2126" t="s">
        <v>10187</v>
      </c>
    </row>
    <row r="2127" spans="22:28" x14ac:dyDescent="0.3">
      <c r="V2127" s="6" t="s">
        <v>1959</v>
      </c>
      <c r="W2127" s="8">
        <v>7</v>
      </c>
      <c r="X2127" s="18" t="s">
        <v>3960</v>
      </c>
      <c r="Y2127" t="s">
        <v>14451</v>
      </c>
      <c r="Z2127" t="s">
        <v>6241</v>
      </c>
    </row>
    <row r="2128" spans="22:28" x14ac:dyDescent="0.3">
      <c r="V2128" s="7" t="s">
        <v>5642</v>
      </c>
      <c r="W2128" s="9">
        <v>6.8</v>
      </c>
      <c r="X2128" s="19" t="s">
        <v>642</v>
      </c>
      <c r="Y2128" t="s">
        <v>10608</v>
      </c>
    </row>
    <row r="2129" spans="22:28" x14ac:dyDescent="0.3">
      <c r="V2129" s="6" t="s">
        <v>2674</v>
      </c>
      <c r="W2129" s="8">
        <v>2.2999999999999998</v>
      </c>
      <c r="X2129" s="18" t="s">
        <v>642</v>
      </c>
      <c r="Y2129" t="s">
        <v>1099</v>
      </c>
    </row>
    <row r="2130" spans="22:28" x14ac:dyDescent="0.3">
      <c r="V2130" s="7" t="s">
        <v>6459</v>
      </c>
      <c r="W2130" s="9">
        <v>8.1</v>
      </c>
      <c r="X2130" s="19" t="s">
        <v>7872</v>
      </c>
      <c r="Y2130" t="s">
        <v>14453</v>
      </c>
      <c r="Z2130" t="s">
        <v>2190</v>
      </c>
      <c r="AA2130" t="s">
        <v>13467</v>
      </c>
    </row>
    <row r="2131" spans="22:28" x14ac:dyDescent="0.3">
      <c r="V2131" s="6" t="s">
        <v>1392</v>
      </c>
      <c r="W2131" s="8">
        <v>6.1</v>
      </c>
      <c r="X2131" s="18" t="s">
        <v>14453</v>
      </c>
      <c r="Y2131" t="s">
        <v>2190</v>
      </c>
      <c r="Z2131" t="s">
        <v>6241</v>
      </c>
    </row>
    <row r="2132" spans="22:28" x14ac:dyDescent="0.3">
      <c r="V2132" s="7" t="s">
        <v>3456</v>
      </c>
      <c r="W2132" s="9">
        <v>5</v>
      </c>
      <c r="X2132" s="19" t="s">
        <v>3960</v>
      </c>
      <c r="Y2132" t="s">
        <v>6241</v>
      </c>
    </row>
    <row r="2133" spans="22:28" x14ac:dyDescent="0.3">
      <c r="V2133" s="6" t="s">
        <v>936</v>
      </c>
      <c r="W2133" s="8">
        <v>5.5</v>
      </c>
      <c r="X2133" s="18" t="s">
        <v>1099</v>
      </c>
      <c r="Y2133" t="s">
        <v>2190</v>
      </c>
      <c r="Z2133" t="s">
        <v>11576</v>
      </c>
    </row>
    <row r="2134" spans="22:28" x14ac:dyDescent="0.3">
      <c r="V2134" s="7" t="s">
        <v>6467</v>
      </c>
      <c r="W2134" s="9">
        <v>6.2</v>
      </c>
      <c r="X2134" s="19" t="s">
        <v>642</v>
      </c>
      <c r="Y2134" t="s">
        <v>1099</v>
      </c>
      <c r="Z2134" t="s">
        <v>840</v>
      </c>
      <c r="AA2134" t="s">
        <v>7159</v>
      </c>
      <c r="AB2134" t="s">
        <v>7329</v>
      </c>
    </row>
    <row r="2135" spans="22:28" x14ac:dyDescent="0.3">
      <c r="V2135" s="6" t="s">
        <v>5874</v>
      </c>
      <c r="W2135" s="8">
        <v>6.2</v>
      </c>
      <c r="X2135" s="18" t="s">
        <v>1099</v>
      </c>
      <c r="Y2135" t="s">
        <v>2190</v>
      </c>
      <c r="Z2135" t="s">
        <v>11576</v>
      </c>
      <c r="AA2135" t="s">
        <v>6241</v>
      </c>
    </row>
    <row r="2136" spans="22:28" x14ac:dyDescent="0.3">
      <c r="V2136" s="7" t="s">
        <v>441</v>
      </c>
      <c r="W2136" s="9">
        <v>5.9</v>
      </c>
      <c r="X2136" s="19" t="s">
        <v>878</v>
      </c>
      <c r="Y2136" t="s">
        <v>7329</v>
      </c>
    </row>
    <row r="2137" spans="22:28" x14ac:dyDescent="0.3">
      <c r="V2137" s="6" t="s">
        <v>1392</v>
      </c>
      <c r="W2137" s="8">
        <v>6.3</v>
      </c>
      <c r="X2137" s="18" t="s">
        <v>14453</v>
      </c>
      <c r="Y2137" t="s">
        <v>2190</v>
      </c>
      <c r="Z2137" t="s">
        <v>6241</v>
      </c>
    </row>
    <row r="2138" spans="22:28" x14ac:dyDescent="0.3">
      <c r="V2138" s="7" t="s">
        <v>2721</v>
      </c>
      <c r="W2138" s="9">
        <v>6.7</v>
      </c>
      <c r="X2138" s="19" t="s">
        <v>7872</v>
      </c>
      <c r="Y2138" t="s">
        <v>2190</v>
      </c>
      <c r="Z2138" t="s">
        <v>7159</v>
      </c>
    </row>
    <row r="2139" spans="22:28" x14ac:dyDescent="0.3">
      <c r="V2139" s="6" t="s">
        <v>1099</v>
      </c>
      <c r="W2139" s="8">
        <v>3.5</v>
      </c>
      <c r="X2139" s="18" t="s">
        <v>1099</v>
      </c>
    </row>
    <row r="2140" spans="22:28" x14ac:dyDescent="0.3">
      <c r="V2140" s="7" t="s">
        <v>2190</v>
      </c>
      <c r="W2140" s="9">
        <v>7.5</v>
      </c>
      <c r="X2140" s="19" t="s">
        <v>2190</v>
      </c>
    </row>
    <row r="2141" spans="22:28" x14ac:dyDescent="0.3">
      <c r="V2141" s="6" t="s">
        <v>1649</v>
      </c>
      <c r="W2141" s="8">
        <v>6.6</v>
      </c>
      <c r="X2141" s="18" t="s">
        <v>1099</v>
      </c>
      <c r="Y2141" t="s">
        <v>2190</v>
      </c>
    </row>
    <row r="2142" spans="22:28" x14ac:dyDescent="0.3">
      <c r="V2142" s="7" t="s">
        <v>4913</v>
      </c>
      <c r="W2142" s="9">
        <v>7.5</v>
      </c>
      <c r="X2142" s="19" t="s">
        <v>2190</v>
      </c>
      <c r="Y2142" t="s">
        <v>14451</v>
      </c>
    </row>
    <row r="2143" spans="22:28" x14ac:dyDescent="0.3">
      <c r="V2143" s="6" t="s">
        <v>1399</v>
      </c>
      <c r="W2143" s="8">
        <v>7.2</v>
      </c>
      <c r="X2143" s="18" t="s">
        <v>878</v>
      </c>
      <c r="Y2143" t="s">
        <v>1099</v>
      </c>
    </row>
    <row r="2144" spans="22:28" x14ac:dyDescent="0.3">
      <c r="V2144" s="7" t="s">
        <v>3456</v>
      </c>
      <c r="W2144" s="9">
        <v>4.8</v>
      </c>
      <c r="X2144" s="19" t="s">
        <v>3960</v>
      </c>
      <c r="Y2144" t="s">
        <v>6241</v>
      </c>
    </row>
    <row r="2145" spans="22:28" x14ac:dyDescent="0.3">
      <c r="V2145" s="6" t="s">
        <v>1403</v>
      </c>
      <c r="W2145" s="8">
        <v>6.6</v>
      </c>
      <c r="X2145" s="18" t="s">
        <v>14453</v>
      </c>
      <c r="Y2145" t="s">
        <v>2190</v>
      </c>
      <c r="Z2145" t="s">
        <v>14451</v>
      </c>
      <c r="AA2145" t="s">
        <v>6241</v>
      </c>
    </row>
    <row r="2146" spans="22:28" x14ac:dyDescent="0.3">
      <c r="V2146" s="7" t="s">
        <v>1099</v>
      </c>
      <c r="W2146" s="9">
        <v>3.5</v>
      </c>
      <c r="X2146" s="19" t="s">
        <v>1099</v>
      </c>
    </row>
    <row r="2147" spans="22:28" x14ac:dyDescent="0.3">
      <c r="V2147" s="6" t="s">
        <v>6503</v>
      </c>
      <c r="W2147" s="8">
        <v>6.7</v>
      </c>
      <c r="X2147" s="18" t="s">
        <v>1099</v>
      </c>
      <c r="Y2147" t="s">
        <v>2190</v>
      </c>
      <c r="Z2147" t="s">
        <v>10187</v>
      </c>
      <c r="AA2147" t="s">
        <v>11576</v>
      </c>
      <c r="AB2147" t="s">
        <v>8819</v>
      </c>
    </row>
    <row r="2148" spans="22:28" x14ac:dyDescent="0.3">
      <c r="V2148" s="7" t="s">
        <v>3692</v>
      </c>
      <c r="W2148" s="9">
        <v>7.6</v>
      </c>
      <c r="X2148" s="19" t="s">
        <v>7872</v>
      </c>
      <c r="Y2148" t="s">
        <v>2190</v>
      </c>
      <c r="Z2148" t="s">
        <v>13467</v>
      </c>
    </row>
    <row r="2149" spans="22:28" x14ac:dyDescent="0.3">
      <c r="V2149" s="6" t="s">
        <v>6508</v>
      </c>
      <c r="W2149" s="8">
        <v>6.3</v>
      </c>
      <c r="X2149" s="18" t="s">
        <v>878</v>
      </c>
      <c r="Y2149" t="s">
        <v>642</v>
      </c>
      <c r="Z2149" t="s">
        <v>2190</v>
      </c>
      <c r="AA2149" t="s">
        <v>14451</v>
      </c>
    </row>
    <row r="2150" spans="22:28" x14ac:dyDescent="0.3">
      <c r="V2150" s="7" t="s">
        <v>3960</v>
      </c>
      <c r="W2150" s="9">
        <v>5.5</v>
      </c>
      <c r="X2150" s="19" t="s">
        <v>3960</v>
      </c>
    </row>
    <row r="2151" spans="22:28" x14ac:dyDescent="0.3">
      <c r="V2151" s="6" t="s">
        <v>2674</v>
      </c>
      <c r="W2151" s="8">
        <v>6.3</v>
      </c>
      <c r="X2151" s="18" t="s">
        <v>642</v>
      </c>
      <c r="Y2151" t="s">
        <v>1099</v>
      </c>
    </row>
    <row r="2152" spans="22:28" x14ac:dyDescent="0.3">
      <c r="V2152" s="7" t="s">
        <v>1403</v>
      </c>
      <c r="W2152" s="9">
        <v>6.5</v>
      </c>
      <c r="X2152" s="19" t="s">
        <v>14453</v>
      </c>
      <c r="Y2152" t="s">
        <v>2190</v>
      </c>
      <c r="Z2152" t="s">
        <v>14451</v>
      </c>
      <c r="AA2152" t="s">
        <v>6241</v>
      </c>
    </row>
    <row r="2153" spans="22:28" x14ac:dyDescent="0.3">
      <c r="V2153" s="6" t="s">
        <v>1007</v>
      </c>
      <c r="W2153" s="8">
        <v>5.6</v>
      </c>
      <c r="X2153" s="18" t="s">
        <v>14453</v>
      </c>
      <c r="Y2153" t="s">
        <v>6241</v>
      </c>
    </row>
    <row r="2154" spans="22:28" x14ac:dyDescent="0.3">
      <c r="V2154" s="7" t="s">
        <v>2588</v>
      </c>
      <c r="W2154" s="9">
        <v>6.9</v>
      </c>
      <c r="X2154" s="19" t="s">
        <v>2190</v>
      </c>
      <c r="Y2154" t="s">
        <v>6241</v>
      </c>
    </row>
    <row r="2155" spans="22:28" x14ac:dyDescent="0.3">
      <c r="V2155" s="6" t="s">
        <v>3602</v>
      </c>
      <c r="W2155" s="8">
        <v>7.6</v>
      </c>
      <c r="X2155" s="18" t="s">
        <v>1099</v>
      </c>
      <c r="Y2155" t="s">
        <v>2190</v>
      </c>
      <c r="Z2155" t="s">
        <v>7159</v>
      </c>
      <c r="AA2155" t="s">
        <v>11576</v>
      </c>
    </row>
    <row r="2156" spans="22:28" x14ac:dyDescent="0.3">
      <c r="V2156" s="7" t="s">
        <v>3197</v>
      </c>
      <c r="W2156" s="9">
        <v>3.9</v>
      </c>
      <c r="X2156" s="19" t="s">
        <v>3960</v>
      </c>
      <c r="Y2156" t="s">
        <v>14451</v>
      </c>
    </row>
    <row r="2157" spans="22:28" x14ac:dyDescent="0.3">
      <c r="V2157" s="6" t="s">
        <v>1392</v>
      </c>
      <c r="W2157" s="8">
        <v>6.1</v>
      </c>
      <c r="X2157" s="18" t="s">
        <v>14453</v>
      </c>
      <c r="Y2157" t="s">
        <v>2190</v>
      </c>
      <c r="Z2157" t="s">
        <v>6241</v>
      </c>
    </row>
    <row r="2158" spans="22:28" x14ac:dyDescent="0.3">
      <c r="V2158" s="7" t="s">
        <v>3299</v>
      </c>
      <c r="W2158" s="9">
        <v>7.3</v>
      </c>
      <c r="X2158" s="19" t="s">
        <v>14453</v>
      </c>
      <c r="Y2158" t="s">
        <v>2190</v>
      </c>
      <c r="Z2158" t="s">
        <v>11576</v>
      </c>
      <c r="AA2158" t="s">
        <v>6241</v>
      </c>
    </row>
    <row r="2159" spans="22:28" x14ac:dyDescent="0.3">
      <c r="V2159" s="6" t="s">
        <v>4262</v>
      </c>
      <c r="W2159" s="8">
        <v>8.3000000000000007</v>
      </c>
      <c r="X2159" s="18" t="s">
        <v>2190</v>
      </c>
      <c r="Y2159" t="s">
        <v>840</v>
      </c>
      <c r="Z2159" t="s">
        <v>11576</v>
      </c>
      <c r="AA2159" t="s">
        <v>7329</v>
      </c>
    </row>
    <row r="2160" spans="22:28" x14ac:dyDescent="0.3">
      <c r="V2160" s="7" t="s">
        <v>1762</v>
      </c>
      <c r="W2160" s="9">
        <v>5.8</v>
      </c>
      <c r="X2160" s="19" t="s">
        <v>1099</v>
      </c>
      <c r="Y2160" t="s">
        <v>10608</v>
      </c>
      <c r="Z2160" t="s">
        <v>11576</v>
      </c>
    </row>
    <row r="2161" spans="22:29" x14ac:dyDescent="0.3">
      <c r="V2161" s="6" t="s">
        <v>315</v>
      </c>
      <c r="W2161" s="8">
        <v>6.8</v>
      </c>
      <c r="X2161" s="18" t="s">
        <v>878</v>
      </c>
      <c r="Y2161" t="s">
        <v>14453</v>
      </c>
      <c r="Z2161" t="s">
        <v>2190</v>
      </c>
      <c r="AA2161" t="s">
        <v>6241</v>
      </c>
    </row>
    <row r="2162" spans="22:29" x14ac:dyDescent="0.3">
      <c r="V2162" s="7" t="s">
        <v>1251</v>
      </c>
      <c r="W2162" s="9">
        <v>7</v>
      </c>
      <c r="X2162" s="19" t="s">
        <v>878</v>
      </c>
      <c r="Y2162" t="s">
        <v>1099</v>
      </c>
      <c r="Z2162" t="s">
        <v>7329</v>
      </c>
    </row>
    <row r="2163" spans="22:29" x14ac:dyDescent="0.3">
      <c r="V2163" s="6" t="s">
        <v>6542</v>
      </c>
      <c r="W2163" s="8">
        <v>5.9</v>
      </c>
      <c r="X2163" s="18" t="s">
        <v>1099</v>
      </c>
      <c r="Y2163" t="s">
        <v>14453</v>
      </c>
      <c r="Z2163" t="s">
        <v>10608</v>
      </c>
      <c r="AA2163" t="s">
        <v>14451</v>
      </c>
      <c r="AB2163" t="s">
        <v>11576</v>
      </c>
      <c r="AC2163" t="s">
        <v>6241</v>
      </c>
    </row>
    <row r="2164" spans="22:29" x14ac:dyDescent="0.3">
      <c r="V2164" s="7" t="s">
        <v>1446</v>
      </c>
      <c r="W2164" s="9">
        <v>6.5</v>
      </c>
      <c r="X2164" s="19" t="s">
        <v>878</v>
      </c>
      <c r="Y2164" t="s">
        <v>3960</v>
      </c>
      <c r="Z2164" t="s">
        <v>7329</v>
      </c>
      <c r="AA2164" t="s">
        <v>6241</v>
      </c>
    </row>
    <row r="2165" spans="22:29" x14ac:dyDescent="0.3">
      <c r="V2165" s="6" t="s">
        <v>1106</v>
      </c>
      <c r="W2165" s="8">
        <v>6.4</v>
      </c>
      <c r="X2165" s="18" t="s">
        <v>1099</v>
      </c>
      <c r="Y2165" t="s">
        <v>11576</v>
      </c>
    </row>
    <row r="2166" spans="22:29" x14ac:dyDescent="0.3">
      <c r="V2166" s="7" t="s">
        <v>5886</v>
      </c>
      <c r="W2166" s="9">
        <v>5.8</v>
      </c>
      <c r="X2166" s="19" t="s">
        <v>642</v>
      </c>
      <c r="Y2166" t="s">
        <v>1099</v>
      </c>
      <c r="Z2166" t="s">
        <v>10608</v>
      </c>
      <c r="AA2166" t="s">
        <v>11576</v>
      </c>
    </row>
    <row r="2167" spans="22:29" x14ac:dyDescent="0.3">
      <c r="V2167" s="6" t="s">
        <v>3456</v>
      </c>
      <c r="W2167" s="8">
        <v>5.0999999999999996</v>
      </c>
      <c r="X2167" s="18" t="s">
        <v>3960</v>
      </c>
      <c r="Y2167" t="s">
        <v>6241</v>
      </c>
    </row>
    <row r="2168" spans="22:29" x14ac:dyDescent="0.3">
      <c r="V2168" s="7" t="s">
        <v>6559</v>
      </c>
      <c r="W2168" s="9">
        <v>6.8</v>
      </c>
      <c r="X2168" s="19" t="s">
        <v>878</v>
      </c>
      <c r="Y2168" t="s">
        <v>642</v>
      </c>
      <c r="Z2168" t="s">
        <v>2190</v>
      </c>
      <c r="AA2168" t="s">
        <v>11576</v>
      </c>
      <c r="AB2168" t="s">
        <v>8819</v>
      </c>
    </row>
    <row r="2169" spans="22:29" x14ac:dyDescent="0.3">
      <c r="V2169" s="6" t="s">
        <v>1306</v>
      </c>
      <c r="W2169" s="8">
        <v>5.3</v>
      </c>
      <c r="X2169" s="18" t="s">
        <v>642</v>
      </c>
      <c r="Y2169" t="s">
        <v>6869</v>
      </c>
      <c r="Z2169" t="s">
        <v>1099</v>
      </c>
      <c r="AA2169" t="s">
        <v>10608</v>
      </c>
      <c r="AB2169" t="s">
        <v>11576</v>
      </c>
    </row>
    <row r="2170" spans="22:29" x14ac:dyDescent="0.3">
      <c r="V2170" s="7" t="s">
        <v>5410</v>
      </c>
      <c r="W2170" s="9">
        <v>5.3</v>
      </c>
      <c r="X2170" s="19" t="s">
        <v>878</v>
      </c>
      <c r="Y2170" t="s">
        <v>840</v>
      </c>
      <c r="Z2170" t="s">
        <v>3960</v>
      </c>
      <c r="AA2170" t="s">
        <v>6241</v>
      </c>
    </row>
    <row r="2171" spans="22:29" x14ac:dyDescent="0.3">
      <c r="V2171" s="6" t="s">
        <v>3894</v>
      </c>
      <c r="W2171" s="8">
        <v>6.4</v>
      </c>
      <c r="X2171" s="18" t="s">
        <v>1099</v>
      </c>
      <c r="Y2171" t="s">
        <v>2190</v>
      </c>
      <c r="Z2171" t="s">
        <v>14452</v>
      </c>
    </row>
    <row r="2172" spans="22:29" x14ac:dyDescent="0.3">
      <c r="V2172" s="7" t="s">
        <v>350</v>
      </c>
      <c r="W2172" s="9">
        <v>4.9000000000000004</v>
      </c>
      <c r="X2172" s="19" t="s">
        <v>1099</v>
      </c>
      <c r="Y2172" t="s">
        <v>10608</v>
      </c>
      <c r="Z2172" t="s">
        <v>840</v>
      </c>
    </row>
    <row r="2173" spans="22:29" x14ac:dyDescent="0.3">
      <c r="V2173" s="6" t="s">
        <v>5554</v>
      </c>
      <c r="W2173" s="8">
        <v>6.8</v>
      </c>
      <c r="X2173" s="18" t="s">
        <v>1099</v>
      </c>
      <c r="Y2173" t="s">
        <v>14453</v>
      </c>
      <c r="Z2173" t="s">
        <v>2190</v>
      </c>
    </row>
    <row r="2174" spans="22:29" x14ac:dyDescent="0.3">
      <c r="V2174" s="7" t="s">
        <v>6573</v>
      </c>
      <c r="W2174" s="9">
        <v>7.1</v>
      </c>
      <c r="X2174" s="19" t="s">
        <v>642</v>
      </c>
      <c r="Y2174" t="s">
        <v>14453</v>
      </c>
      <c r="Z2174" t="s">
        <v>14451</v>
      </c>
      <c r="AA2174" t="s">
        <v>7329</v>
      </c>
      <c r="AB2174" t="s">
        <v>6241</v>
      </c>
    </row>
    <row r="2175" spans="22:29" x14ac:dyDescent="0.3">
      <c r="V2175" s="6" t="s">
        <v>6577</v>
      </c>
      <c r="W2175" s="8">
        <v>6.8</v>
      </c>
      <c r="X2175" s="18" t="s">
        <v>14453</v>
      </c>
      <c r="Y2175" t="s">
        <v>2190</v>
      </c>
      <c r="Z2175" t="s">
        <v>8819</v>
      </c>
    </row>
    <row r="2176" spans="22:29" x14ac:dyDescent="0.3">
      <c r="V2176" s="7" t="s">
        <v>3086</v>
      </c>
      <c r="W2176" s="9">
        <v>6.1</v>
      </c>
      <c r="X2176" s="19" t="s">
        <v>878</v>
      </c>
      <c r="Y2176" t="s">
        <v>3960</v>
      </c>
      <c r="Z2176" t="s">
        <v>6241</v>
      </c>
    </row>
    <row r="2177" spans="22:28" x14ac:dyDescent="0.3">
      <c r="V2177" s="6" t="s">
        <v>1959</v>
      </c>
      <c r="W2177" s="8">
        <v>8.5</v>
      </c>
      <c r="X2177" s="18" t="s">
        <v>3960</v>
      </c>
      <c r="Y2177" t="s">
        <v>14451</v>
      </c>
      <c r="Z2177" t="s">
        <v>6241</v>
      </c>
    </row>
    <row r="2178" spans="22:28" x14ac:dyDescent="0.3">
      <c r="V2178" s="7" t="s">
        <v>1106</v>
      </c>
      <c r="W2178" s="9">
        <v>5.9</v>
      </c>
      <c r="X2178" s="19" t="s">
        <v>1099</v>
      </c>
      <c r="Y2178" t="s">
        <v>11576</v>
      </c>
    </row>
    <row r="2179" spans="22:28" x14ac:dyDescent="0.3">
      <c r="V2179" s="6" t="s">
        <v>146</v>
      </c>
      <c r="W2179" s="8">
        <v>6.3</v>
      </c>
      <c r="X2179" s="18" t="s">
        <v>2190</v>
      </c>
      <c r="Y2179" t="s">
        <v>11576</v>
      </c>
    </row>
    <row r="2180" spans="22:28" x14ac:dyDescent="0.3">
      <c r="V2180" s="7" t="s">
        <v>1649</v>
      </c>
      <c r="W2180" s="9">
        <v>5.9</v>
      </c>
      <c r="X2180" s="19" t="s">
        <v>1099</v>
      </c>
      <c r="Y2180" t="s">
        <v>2190</v>
      </c>
    </row>
    <row r="2181" spans="22:28" x14ac:dyDescent="0.3">
      <c r="V2181" s="6" t="s">
        <v>1099</v>
      </c>
      <c r="W2181" s="8">
        <v>5.4</v>
      </c>
      <c r="X2181" s="18" t="s">
        <v>1099</v>
      </c>
    </row>
    <row r="2182" spans="22:28" x14ac:dyDescent="0.3">
      <c r="V2182" s="7" t="s">
        <v>6598</v>
      </c>
      <c r="W2182" s="9">
        <v>7</v>
      </c>
      <c r="X2182" s="19" t="s">
        <v>642</v>
      </c>
      <c r="Y2182" t="s">
        <v>1099</v>
      </c>
      <c r="Z2182" t="s">
        <v>2190</v>
      </c>
      <c r="AA2182" t="s">
        <v>840</v>
      </c>
    </row>
    <row r="2183" spans="22:28" x14ac:dyDescent="0.3">
      <c r="V2183" s="6" t="s">
        <v>2507</v>
      </c>
      <c r="W2183" s="8">
        <v>6.9</v>
      </c>
      <c r="X2183" s="18" t="s">
        <v>1099</v>
      </c>
      <c r="Y2183" t="s">
        <v>2190</v>
      </c>
      <c r="Z2183" t="s">
        <v>10608</v>
      </c>
    </row>
    <row r="2184" spans="22:28" x14ac:dyDescent="0.3">
      <c r="V2184" s="7" t="s">
        <v>2190</v>
      </c>
      <c r="W2184" s="9">
        <v>7.5</v>
      </c>
      <c r="X2184" s="19" t="s">
        <v>2190</v>
      </c>
    </row>
    <row r="2185" spans="22:28" x14ac:dyDescent="0.3">
      <c r="V2185" s="6" t="s">
        <v>6605</v>
      </c>
      <c r="W2185" s="8">
        <v>8.1999999999999993</v>
      </c>
      <c r="X2185" s="18" t="s">
        <v>642</v>
      </c>
      <c r="Y2185" t="s">
        <v>7872</v>
      </c>
      <c r="Z2185" t="s">
        <v>2190</v>
      </c>
    </row>
    <row r="2186" spans="22:28" x14ac:dyDescent="0.3">
      <c r="V2186" s="7" t="s">
        <v>1099</v>
      </c>
      <c r="W2186" s="9">
        <v>5.9</v>
      </c>
      <c r="X2186" s="19" t="s">
        <v>1099</v>
      </c>
    </row>
    <row r="2187" spans="22:28" x14ac:dyDescent="0.3">
      <c r="V2187" s="6" t="s">
        <v>6609</v>
      </c>
      <c r="W2187" s="8">
        <v>5</v>
      </c>
      <c r="X2187" s="18" t="s">
        <v>642</v>
      </c>
      <c r="Y2187" t="s">
        <v>2190</v>
      </c>
      <c r="Z2187" t="s">
        <v>3960</v>
      </c>
      <c r="AA2187" t="s">
        <v>14451</v>
      </c>
      <c r="AB2187" t="s">
        <v>6241</v>
      </c>
    </row>
    <row r="2188" spans="22:28" x14ac:dyDescent="0.3">
      <c r="V2188" s="7" t="s">
        <v>6611</v>
      </c>
      <c r="W2188" s="9">
        <v>7.3</v>
      </c>
      <c r="X2188" s="19" t="s">
        <v>14453</v>
      </c>
      <c r="Y2188" t="s">
        <v>840</v>
      </c>
      <c r="Z2188" t="s">
        <v>3960</v>
      </c>
    </row>
    <row r="2189" spans="22:28" x14ac:dyDescent="0.3">
      <c r="V2189" s="6" t="s">
        <v>6614</v>
      </c>
      <c r="W2189" s="8">
        <v>6.4</v>
      </c>
      <c r="X2189" s="18" t="s">
        <v>6869</v>
      </c>
      <c r="Y2189" t="s">
        <v>10608</v>
      </c>
      <c r="Z2189" t="s">
        <v>840</v>
      </c>
      <c r="AA2189" t="s">
        <v>14451</v>
      </c>
    </row>
    <row r="2190" spans="22:28" x14ac:dyDescent="0.3">
      <c r="V2190" s="7" t="s">
        <v>936</v>
      </c>
      <c r="W2190" s="9">
        <v>6.6</v>
      </c>
      <c r="X2190" s="19" t="s">
        <v>1099</v>
      </c>
      <c r="Y2190" t="s">
        <v>2190</v>
      </c>
      <c r="Z2190" t="s">
        <v>11576</v>
      </c>
    </row>
    <row r="2191" spans="22:28" x14ac:dyDescent="0.3">
      <c r="V2191" s="6" t="s">
        <v>6620</v>
      </c>
      <c r="W2191" s="8">
        <v>7.8</v>
      </c>
      <c r="X2191" s="18" t="s">
        <v>878</v>
      </c>
      <c r="Y2191" t="s">
        <v>1099</v>
      </c>
      <c r="Z2191" t="s">
        <v>14453</v>
      </c>
      <c r="AA2191" t="s">
        <v>840</v>
      </c>
    </row>
    <row r="2192" spans="22:28" x14ac:dyDescent="0.3">
      <c r="V2192" s="7" t="s">
        <v>6628</v>
      </c>
      <c r="W2192" s="9">
        <v>4</v>
      </c>
      <c r="X2192" s="19" t="s">
        <v>1099</v>
      </c>
      <c r="Y2192" t="s">
        <v>10608</v>
      </c>
      <c r="Z2192" t="s">
        <v>7159</v>
      </c>
      <c r="AA2192" t="s">
        <v>10187</v>
      </c>
    </row>
    <row r="2193" spans="22:27" x14ac:dyDescent="0.3">
      <c r="V2193" s="6" t="s">
        <v>2190</v>
      </c>
      <c r="W2193" s="8">
        <v>7.6</v>
      </c>
      <c r="X2193" s="18" t="s">
        <v>2190</v>
      </c>
    </row>
    <row r="2194" spans="22:27" x14ac:dyDescent="0.3">
      <c r="V2194" s="7" t="s">
        <v>2190</v>
      </c>
      <c r="W2194" s="9">
        <v>7.7</v>
      </c>
      <c r="X2194" s="19" t="s">
        <v>2190</v>
      </c>
    </row>
    <row r="2195" spans="22:27" x14ac:dyDescent="0.3">
      <c r="V2195" s="6" t="s">
        <v>315</v>
      </c>
      <c r="W2195" s="8">
        <v>5.8</v>
      </c>
      <c r="X2195" s="18" t="s">
        <v>878</v>
      </c>
      <c r="Y2195" t="s">
        <v>14453</v>
      </c>
      <c r="Z2195" t="s">
        <v>2190</v>
      </c>
      <c r="AA2195" t="s">
        <v>6241</v>
      </c>
    </row>
    <row r="2196" spans="22:27" x14ac:dyDescent="0.3">
      <c r="V2196" s="7" t="s">
        <v>1106</v>
      </c>
      <c r="W2196" s="9">
        <v>5.6</v>
      </c>
      <c r="X2196" s="19" t="s">
        <v>1099</v>
      </c>
      <c r="Y2196" t="s">
        <v>11576</v>
      </c>
    </row>
    <row r="2197" spans="22:27" x14ac:dyDescent="0.3">
      <c r="V2197" s="6" t="s">
        <v>1106</v>
      </c>
      <c r="W2197" s="8">
        <v>5.3</v>
      </c>
      <c r="X2197" s="18" t="s">
        <v>1099</v>
      </c>
      <c r="Y2197" t="s">
        <v>11576</v>
      </c>
    </row>
    <row r="2198" spans="22:27" x14ac:dyDescent="0.3">
      <c r="V2198" s="7" t="s">
        <v>6645</v>
      </c>
      <c r="W2198" s="9">
        <v>7.4</v>
      </c>
      <c r="X2198" s="19" t="s">
        <v>14453</v>
      </c>
      <c r="Y2198" t="s">
        <v>43</v>
      </c>
      <c r="Z2198" t="s">
        <v>14454</v>
      </c>
    </row>
    <row r="2199" spans="22:27" x14ac:dyDescent="0.3">
      <c r="V2199" s="6" t="s">
        <v>3692</v>
      </c>
      <c r="W2199" s="8">
        <v>6.6</v>
      </c>
      <c r="X2199" s="18" t="s">
        <v>7872</v>
      </c>
      <c r="Y2199" t="s">
        <v>2190</v>
      </c>
      <c r="Z2199" t="s">
        <v>13467</v>
      </c>
    </row>
    <row r="2200" spans="22:27" x14ac:dyDescent="0.3">
      <c r="V2200" s="7" t="s">
        <v>1403</v>
      </c>
      <c r="W2200" s="9">
        <v>6.2</v>
      </c>
      <c r="X2200" s="19" t="s">
        <v>14453</v>
      </c>
      <c r="Y2200" t="s">
        <v>2190</v>
      </c>
      <c r="Z2200" t="s">
        <v>14451</v>
      </c>
      <c r="AA2200" t="s">
        <v>6241</v>
      </c>
    </row>
    <row r="2201" spans="22:27" x14ac:dyDescent="0.3">
      <c r="V2201" s="6" t="s">
        <v>1099</v>
      </c>
      <c r="W2201" s="8">
        <v>1.9</v>
      </c>
      <c r="X2201" s="18" t="s">
        <v>1099</v>
      </c>
    </row>
    <row r="2202" spans="22:27" x14ac:dyDescent="0.3">
      <c r="V2202" s="7" t="s">
        <v>227</v>
      </c>
      <c r="W2202" s="9">
        <v>5.7</v>
      </c>
      <c r="X2202" s="19" t="s">
        <v>878</v>
      </c>
      <c r="Y2202" t="s">
        <v>14453</v>
      </c>
      <c r="Z2202" t="s">
        <v>6241</v>
      </c>
    </row>
    <row r="2203" spans="22:27" x14ac:dyDescent="0.3">
      <c r="V2203" s="6" t="s">
        <v>287</v>
      </c>
      <c r="W2203" s="8">
        <v>6.6</v>
      </c>
      <c r="X2203" s="18" t="s">
        <v>878</v>
      </c>
      <c r="Y2203" t="s">
        <v>1099</v>
      </c>
      <c r="Z2203" t="s">
        <v>14453</v>
      </c>
      <c r="AA2203" t="s">
        <v>6241</v>
      </c>
    </row>
    <row r="2204" spans="22:27" x14ac:dyDescent="0.3">
      <c r="V2204" s="7" t="s">
        <v>1106</v>
      </c>
      <c r="W2204" s="9">
        <v>6</v>
      </c>
      <c r="X2204" s="19" t="s">
        <v>1099</v>
      </c>
      <c r="Y2204" t="s">
        <v>11576</v>
      </c>
    </row>
    <row r="2205" spans="22:27" x14ac:dyDescent="0.3">
      <c r="V2205" s="6" t="s">
        <v>155</v>
      </c>
      <c r="W2205" s="8">
        <v>6.1</v>
      </c>
      <c r="X2205" s="18" t="s">
        <v>878</v>
      </c>
      <c r="Y2205" t="s">
        <v>642</v>
      </c>
      <c r="Z2205" t="s">
        <v>7329</v>
      </c>
      <c r="AA2205" t="s">
        <v>6241</v>
      </c>
    </row>
    <row r="2206" spans="22:27" x14ac:dyDescent="0.3">
      <c r="V2206" s="7" t="s">
        <v>1099</v>
      </c>
      <c r="W2206" s="9">
        <v>4.8</v>
      </c>
      <c r="X2206" s="19" t="s">
        <v>1099</v>
      </c>
    </row>
    <row r="2207" spans="22:27" x14ac:dyDescent="0.3">
      <c r="V2207" s="6" t="s">
        <v>926</v>
      </c>
      <c r="W2207" s="8">
        <v>6.2</v>
      </c>
      <c r="X2207" s="18" t="s">
        <v>878</v>
      </c>
      <c r="Y2207" t="s">
        <v>14453</v>
      </c>
      <c r="Z2207" t="s">
        <v>7329</v>
      </c>
      <c r="AA2207" t="s">
        <v>6241</v>
      </c>
    </row>
    <row r="2208" spans="22:27" x14ac:dyDescent="0.3">
      <c r="V2208" s="7" t="s">
        <v>678</v>
      </c>
      <c r="W2208" s="9">
        <v>7.5</v>
      </c>
      <c r="X2208" s="19" t="s">
        <v>1099</v>
      </c>
      <c r="Y2208" t="s">
        <v>14453</v>
      </c>
    </row>
    <row r="2209" spans="22:28" x14ac:dyDescent="0.3">
      <c r="V2209" s="6" t="s">
        <v>3692</v>
      </c>
      <c r="W2209" s="8">
        <v>6.3</v>
      </c>
      <c r="X2209" s="18" t="s">
        <v>7872</v>
      </c>
      <c r="Y2209" t="s">
        <v>2190</v>
      </c>
      <c r="Z2209" t="s">
        <v>13467</v>
      </c>
    </row>
    <row r="2210" spans="22:28" x14ac:dyDescent="0.3">
      <c r="V2210" s="7" t="s">
        <v>6674</v>
      </c>
      <c r="W2210" s="9">
        <v>7.1</v>
      </c>
      <c r="X2210" s="19" t="s">
        <v>2190</v>
      </c>
      <c r="Y2210" t="s">
        <v>14451</v>
      </c>
      <c r="Z2210" t="s">
        <v>11576</v>
      </c>
      <c r="AA2210" t="s">
        <v>6241</v>
      </c>
      <c r="AB2210" t="s">
        <v>5873</v>
      </c>
    </row>
    <row r="2211" spans="22:28" x14ac:dyDescent="0.3">
      <c r="V2211" s="6" t="s">
        <v>1649</v>
      </c>
      <c r="W2211" s="8">
        <v>6.6</v>
      </c>
      <c r="X2211" s="18" t="s">
        <v>1099</v>
      </c>
      <c r="Y2211" t="s">
        <v>2190</v>
      </c>
    </row>
    <row r="2212" spans="22:28" x14ac:dyDescent="0.3">
      <c r="V2212" s="7" t="s">
        <v>6677</v>
      </c>
      <c r="W2212" s="9">
        <v>6.1</v>
      </c>
      <c r="X2212" s="19" t="s">
        <v>878</v>
      </c>
      <c r="Y2212" t="s">
        <v>14453</v>
      </c>
      <c r="Z2212" t="s">
        <v>2190</v>
      </c>
      <c r="AA2212" t="s">
        <v>14452</v>
      </c>
    </row>
    <row r="2213" spans="22:28" x14ac:dyDescent="0.3">
      <c r="V2213" s="6" t="s">
        <v>1626</v>
      </c>
      <c r="W2213" s="8">
        <v>6.7</v>
      </c>
      <c r="X2213" s="18" t="s">
        <v>1099</v>
      </c>
      <c r="Y2213" t="s">
        <v>2190</v>
      </c>
      <c r="Z2213" t="s">
        <v>840</v>
      </c>
      <c r="AA2213" t="s">
        <v>11576</v>
      </c>
    </row>
    <row r="2214" spans="22:28" x14ac:dyDescent="0.3">
      <c r="V2214" s="7" t="s">
        <v>227</v>
      </c>
      <c r="W2214" s="9">
        <v>5.6</v>
      </c>
      <c r="X2214" s="19" t="s">
        <v>878</v>
      </c>
      <c r="Y2214" t="s">
        <v>14453</v>
      </c>
      <c r="Z2214" t="s">
        <v>6241</v>
      </c>
    </row>
    <row r="2215" spans="22:28" x14ac:dyDescent="0.3">
      <c r="V2215" s="6" t="s">
        <v>3715</v>
      </c>
      <c r="W2215" s="8">
        <v>7.2</v>
      </c>
      <c r="X2215" s="18" t="s">
        <v>2190</v>
      </c>
      <c r="Y2215" t="s">
        <v>840</v>
      </c>
      <c r="Z2215" t="s">
        <v>3960</v>
      </c>
      <c r="AA2215" t="s">
        <v>14451</v>
      </c>
    </row>
    <row r="2216" spans="22:28" x14ac:dyDescent="0.3">
      <c r="V2216" s="7" t="s">
        <v>5440</v>
      </c>
      <c r="W2216" s="9">
        <v>4.3</v>
      </c>
      <c r="X2216" s="19" t="s">
        <v>878</v>
      </c>
      <c r="Y2216" t="s">
        <v>1099</v>
      </c>
      <c r="Z2216" t="s">
        <v>10608</v>
      </c>
    </row>
    <row r="2217" spans="22:28" x14ac:dyDescent="0.3">
      <c r="V2217" s="6" t="s">
        <v>1099</v>
      </c>
      <c r="W2217" s="8">
        <v>6.4</v>
      </c>
      <c r="X2217" s="18" t="s">
        <v>1099</v>
      </c>
    </row>
    <row r="2218" spans="22:28" x14ac:dyDescent="0.3">
      <c r="V2218" s="7" t="s">
        <v>6693</v>
      </c>
      <c r="W2218" s="9">
        <v>7.1</v>
      </c>
      <c r="X2218" s="19" t="s">
        <v>1099</v>
      </c>
      <c r="Y2218" t="s">
        <v>2190</v>
      </c>
      <c r="Z2218" t="s">
        <v>7159</v>
      </c>
      <c r="AA2218" t="s">
        <v>5873</v>
      </c>
    </row>
    <row r="2219" spans="22:28" x14ac:dyDescent="0.3">
      <c r="V2219" s="6" t="s">
        <v>315</v>
      </c>
      <c r="W2219" s="8">
        <v>6.3</v>
      </c>
      <c r="X2219" s="18" t="s">
        <v>878</v>
      </c>
      <c r="Y2219" t="s">
        <v>14453</v>
      </c>
      <c r="Z2219" t="s">
        <v>2190</v>
      </c>
      <c r="AA2219" t="s">
        <v>6241</v>
      </c>
    </row>
    <row r="2220" spans="22:28" x14ac:dyDescent="0.3">
      <c r="V2220" s="7" t="s">
        <v>1099</v>
      </c>
      <c r="W2220" s="9">
        <v>7.4</v>
      </c>
      <c r="X2220" s="19" t="s">
        <v>1099</v>
      </c>
    </row>
    <row r="2221" spans="22:28" x14ac:dyDescent="0.3">
      <c r="V2221" s="6" t="s">
        <v>1106</v>
      </c>
      <c r="W2221" s="8">
        <v>6.1</v>
      </c>
      <c r="X2221" s="18" t="s">
        <v>1099</v>
      </c>
      <c r="Y2221" t="s">
        <v>11576</v>
      </c>
    </row>
    <row r="2222" spans="22:28" x14ac:dyDescent="0.3">
      <c r="V2222" s="7" t="s">
        <v>1649</v>
      </c>
      <c r="W2222" s="9">
        <v>6.6</v>
      </c>
      <c r="X2222" s="19" t="s">
        <v>1099</v>
      </c>
      <c r="Y2222" t="s">
        <v>2190</v>
      </c>
    </row>
    <row r="2223" spans="22:28" x14ac:dyDescent="0.3">
      <c r="V2223" s="6" t="s">
        <v>678</v>
      </c>
      <c r="W2223" s="8">
        <v>6</v>
      </c>
      <c r="X2223" s="18" t="s">
        <v>1099</v>
      </c>
      <c r="Y2223" t="s">
        <v>14453</v>
      </c>
    </row>
    <row r="2224" spans="22:28" x14ac:dyDescent="0.3">
      <c r="V2224" s="7" t="s">
        <v>6706</v>
      </c>
      <c r="W2224" s="9">
        <v>6.8</v>
      </c>
      <c r="X2224" s="19" t="s">
        <v>1099</v>
      </c>
      <c r="Y2224" t="s">
        <v>10187</v>
      </c>
      <c r="Z2224" t="s">
        <v>11576</v>
      </c>
    </row>
    <row r="2225" spans="22:29" x14ac:dyDescent="0.3">
      <c r="V2225" s="6" t="s">
        <v>227</v>
      </c>
      <c r="W2225" s="8">
        <v>6.8</v>
      </c>
      <c r="X2225" s="18" t="s">
        <v>878</v>
      </c>
      <c r="Y2225" t="s">
        <v>14453</v>
      </c>
      <c r="Z2225" t="s">
        <v>6241</v>
      </c>
    </row>
    <row r="2226" spans="22:29" x14ac:dyDescent="0.3">
      <c r="V2226" s="7" t="s">
        <v>4333</v>
      </c>
      <c r="W2226" s="9">
        <v>7.2</v>
      </c>
      <c r="X2226" s="19" t="s">
        <v>642</v>
      </c>
      <c r="Y2226" t="s">
        <v>2190</v>
      </c>
    </row>
    <row r="2227" spans="22:29" x14ac:dyDescent="0.3">
      <c r="V2227" s="6" t="s">
        <v>1723</v>
      </c>
      <c r="W2227" s="8">
        <v>1.9</v>
      </c>
      <c r="X2227" s="18" t="s">
        <v>1099</v>
      </c>
      <c r="Y2227" t="s">
        <v>10608</v>
      </c>
      <c r="Z2227" t="s">
        <v>7329</v>
      </c>
    </row>
    <row r="2228" spans="22:29" x14ac:dyDescent="0.3">
      <c r="V2228" s="7" t="s">
        <v>1151</v>
      </c>
      <c r="W2228" s="9">
        <v>5.5</v>
      </c>
      <c r="X2228" s="19" t="s">
        <v>878</v>
      </c>
      <c r="Y2228" t="s">
        <v>1099</v>
      </c>
      <c r="Z2228" t="s">
        <v>14453</v>
      </c>
    </row>
    <row r="2229" spans="22:29" x14ac:dyDescent="0.3">
      <c r="V2229" s="6" t="s">
        <v>1151</v>
      </c>
      <c r="W2229" s="8">
        <v>4.5</v>
      </c>
      <c r="X2229" s="18" t="s">
        <v>878</v>
      </c>
      <c r="Y2229" t="s">
        <v>1099</v>
      </c>
      <c r="Z2229" t="s">
        <v>14453</v>
      </c>
    </row>
    <row r="2230" spans="22:29" x14ac:dyDescent="0.3">
      <c r="V2230" s="7" t="s">
        <v>1995</v>
      </c>
      <c r="W2230" s="9">
        <v>6.3</v>
      </c>
      <c r="X2230" s="19" t="s">
        <v>1099</v>
      </c>
      <c r="Y2230" t="s">
        <v>14453</v>
      </c>
      <c r="Z2230" t="s">
        <v>7159</v>
      </c>
    </row>
    <row r="2231" spans="22:29" x14ac:dyDescent="0.3">
      <c r="V2231" s="6" t="s">
        <v>6725</v>
      </c>
      <c r="W2231" s="8">
        <v>7</v>
      </c>
      <c r="X2231" s="18" t="s">
        <v>1099</v>
      </c>
      <c r="Y2231" t="s">
        <v>2190</v>
      </c>
      <c r="Z2231" t="s">
        <v>7159</v>
      </c>
      <c r="AA2231" t="s">
        <v>10187</v>
      </c>
      <c r="AB2231" t="s">
        <v>11576</v>
      </c>
    </row>
    <row r="2232" spans="22:29" x14ac:dyDescent="0.3">
      <c r="V2232" s="7" t="s">
        <v>6729</v>
      </c>
      <c r="W2232" s="9">
        <v>6.7</v>
      </c>
      <c r="X2232" s="19" t="s">
        <v>1099</v>
      </c>
      <c r="Y2232" t="s">
        <v>14453</v>
      </c>
      <c r="Z2232" t="s">
        <v>2190</v>
      </c>
      <c r="AA2232" t="s">
        <v>14451</v>
      </c>
      <c r="AB2232" t="s">
        <v>11576</v>
      </c>
    </row>
    <row r="2233" spans="22:29" x14ac:dyDescent="0.3">
      <c r="V2233" s="6" t="s">
        <v>185</v>
      </c>
      <c r="W2233" s="8">
        <v>2.8</v>
      </c>
      <c r="X2233" s="18" t="s">
        <v>642</v>
      </c>
      <c r="Y2233" t="s">
        <v>6869</v>
      </c>
      <c r="Z2233" t="s">
        <v>1099</v>
      </c>
      <c r="AA2233" t="s">
        <v>10608</v>
      </c>
      <c r="AB2233" t="s">
        <v>840</v>
      </c>
    </row>
    <row r="2234" spans="22:29" x14ac:dyDescent="0.3">
      <c r="V2234" s="7" t="s">
        <v>3846</v>
      </c>
      <c r="W2234" s="9">
        <v>5</v>
      </c>
      <c r="X2234" s="19" t="s">
        <v>2190</v>
      </c>
      <c r="Y2234" t="s">
        <v>7159</v>
      </c>
    </row>
    <row r="2235" spans="22:29" x14ac:dyDescent="0.3">
      <c r="V2235" s="6" t="s">
        <v>1806</v>
      </c>
      <c r="W2235" s="8">
        <v>4.3</v>
      </c>
      <c r="X2235" s="18" t="s">
        <v>1099</v>
      </c>
      <c r="Y2235" t="s">
        <v>840</v>
      </c>
    </row>
    <row r="2236" spans="22:29" x14ac:dyDescent="0.3">
      <c r="V2236" s="7" t="s">
        <v>287</v>
      </c>
      <c r="W2236" s="9">
        <v>5.6</v>
      </c>
      <c r="X2236" s="19" t="s">
        <v>878</v>
      </c>
      <c r="Y2236" t="s">
        <v>1099</v>
      </c>
      <c r="Z2236" t="s">
        <v>14453</v>
      </c>
      <c r="AA2236" t="s">
        <v>6241</v>
      </c>
    </row>
    <row r="2237" spans="22:29" x14ac:dyDescent="0.3">
      <c r="V2237" s="6" t="s">
        <v>2046</v>
      </c>
      <c r="W2237" s="8">
        <v>6.2</v>
      </c>
      <c r="X2237" s="18" t="s">
        <v>2190</v>
      </c>
      <c r="Y2237" t="s">
        <v>3960</v>
      </c>
      <c r="Z2237" t="s">
        <v>7329</v>
      </c>
      <c r="AA2237" t="s">
        <v>6241</v>
      </c>
    </row>
    <row r="2238" spans="22:29" x14ac:dyDescent="0.3">
      <c r="V2238" s="7" t="s">
        <v>2674</v>
      </c>
      <c r="W2238" s="9">
        <v>5.3</v>
      </c>
      <c r="X2238" s="19" t="s">
        <v>642</v>
      </c>
      <c r="Y2238" t="s">
        <v>1099</v>
      </c>
    </row>
    <row r="2239" spans="22:29" x14ac:dyDescent="0.3">
      <c r="V2239" s="6" t="s">
        <v>6753</v>
      </c>
      <c r="W2239" s="8">
        <v>7.4</v>
      </c>
      <c r="X2239" s="18" t="s">
        <v>7872</v>
      </c>
      <c r="Y2239" t="s">
        <v>1099</v>
      </c>
      <c r="Z2239" t="s">
        <v>2190</v>
      </c>
      <c r="AA2239" t="s">
        <v>13467</v>
      </c>
      <c r="AB2239" t="s">
        <v>7159</v>
      </c>
      <c r="AC2239" t="s">
        <v>10187</v>
      </c>
    </row>
    <row r="2240" spans="22:29" x14ac:dyDescent="0.3">
      <c r="V2240" s="7" t="s">
        <v>2183</v>
      </c>
      <c r="W2240" s="9">
        <v>7.4</v>
      </c>
      <c r="X2240" s="19" t="s">
        <v>2190</v>
      </c>
      <c r="Y2240" t="s">
        <v>5873</v>
      </c>
    </row>
    <row r="2241" spans="22:29" x14ac:dyDescent="0.3">
      <c r="V2241" s="6" t="s">
        <v>2298</v>
      </c>
      <c r="W2241" s="8">
        <v>6.5</v>
      </c>
      <c r="X2241" s="18" t="s">
        <v>7872</v>
      </c>
      <c r="Y2241" t="s">
        <v>2190</v>
      </c>
      <c r="Z2241" t="s">
        <v>6241</v>
      </c>
    </row>
    <row r="2242" spans="22:29" x14ac:dyDescent="0.3">
      <c r="V2242" s="7" t="s">
        <v>6759</v>
      </c>
      <c r="W2242" s="9">
        <v>7.1</v>
      </c>
      <c r="X2242" s="19" t="s">
        <v>6869</v>
      </c>
      <c r="Y2242" t="s">
        <v>2190</v>
      </c>
      <c r="Z2242" t="s">
        <v>14451</v>
      </c>
      <c r="AA2242" t="s">
        <v>7329</v>
      </c>
      <c r="AB2242" t="s">
        <v>6241</v>
      </c>
    </row>
    <row r="2243" spans="22:29" x14ac:dyDescent="0.3">
      <c r="V2243" s="6" t="s">
        <v>1076</v>
      </c>
      <c r="W2243" s="8">
        <v>7.2</v>
      </c>
      <c r="X2243" s="18" t="s">
        <v>7872</v>
      </c>
      <c r="Y2243" t="s">
        <v>2190</v>
      </c>
      <c r="Z2243" t="s">
        <v>14452</v>
      </c>
    </row>
    <row r="2244" spans="22:29" x14ac:dyDescent="0.3">
      <c r="V2244" s="7" t="s">
        <v>6131</v>
      </c>
      <c r="W2244" s="9">
        <v>2.2999999999999998</v>
      </c>
      <c r="X2244" s="19" t="s">
        <v>3960</v>
      </c>
      <c r="Y2244" t="s">
        <v>7329</v>
      </c>
    </row>
    <row r="2245" spans="22:29" x14ac:dyDescent="0.3">
      <c r="V2245" s="6" t="s">
        <v>4967</v>
      </c>
      <c r="W2245" s="8">
        <v>6.4</v>
      </c>
      <c r="X2245" s="18" t="s">
        <v>1099</v>
      </c>
      <c r="Y2245" t="s">
        <v>2190</v>
      </c>
      <c r="Z2245" t="s">
        <v>10608</v>
      </c>
      <c r="AA2245" t="s">
        <v>7159</v>
      </c>
      <c r="AB2245" t="s">
        <v>11576</v>
      </c>
    </row>
    <row r="2246" spans="22:29" x14ac:dyDescent="0.3">
      <c r="V2246" s="7" t="s">
        <v>2112</v>
      </c>
      <c r="W2246" s="9">
        <v>6.1</v>
      </c>
      <c r="X2246" s="19" t="s">
        <v>2190</v>
      </c>
      <c r="Y2246" t="s">
        <v>14451</v>
      </c>
      <c r="Z2246" t="s">
        <v>11576</v>
      </c>
      <c r="AA2246" t="s">
        <v>6241</v>
      </c>
    </row>
    <row r="2247" spans="22:29" x14ac:dyDescent="0.3">
      <c r="V2247" s="6" t="s">
        <v>315</v>
      </c>
      <c r="W2247" s="8">
        <v>7</v>
      </c>
      <c r="X2247" s="18" t="s">
        <v>878</v>
      </c>
      <c r="Y2247" t="s">
        <v>14453</v>
      </c>
      <c r="Z2247" t="s">
        <v>2190</v>
      </c>
      <c r="AA2247" t="s">
        <v>6241</v>
      </c>
    </row>
    <row r="2248" spans="22:29" x14ac:dyDescent="0.3">
      <c r="V2248" s="7" t="s">
        <v>1276</v>
      </c>
      <c r="W2248" s="9">
        <v>6.5</v>
      </c>
      <c r="X2248" s="19" t="s">
        <v>2190</v>
      </c>
      <c r="Y2248" t="s">
        <v>13467</v>
      </c>
      <c r="Z2248" t="s">
        <v>11576</v>
      </c>
      <c r="AA2248" t="s">
        <v>5873</v>
      </c>
    </row>
    <row r="2249" spans="22:29" x14ac:dyDescent="0.3">
      <c r="V2249" s="6" t="s">
        <v>1017</v>
      </c>
      <c r="W2249" s="8">
        <v>7</v>
      </c>
      <c r="X2249" s="18" t="s">
        <v>7872</v>
      </c>
      <c r="Y2249" t="s">
        <v>2190</v>
      </c>
    </row>
    <row r="2250" spans="22:29" x14ac:dyDescent="0.3">
      <c r="V2250" s="7" t="s">
        <v>2721</v>
      </c>
      <c r="W2250" s="9">
        <v>7</v>
      </c>
      <c r="X2250" s="19" t="s">
        <v>7872</v>
      </c>
      <c r="Y2250" t="s">
        <v>2190</v>
      </c>
      <c r="Z2250" t="s">
        <v>7159</v>
      </c>
    </row>
    <row r="2251" spans="22:29" x14ac:dyDescent="0.3">
      <c r="V2251" s="6" t="s">
        <v>37</v>
      </c>
      <c r="W2251" s="8">
        <v>4.9000000000000004</v>
      </c>
      <c r="X2251" s="18" t="s">
        <v>878</v>
      </c>
      <c r="Y2251" t="s">
        <v>6241</v>
      </c>
    </row>
    <row r="2252" spans="22:29" x14ac:dyDescent="0.3">
      <c r="V2252" s="7" t="s">
        <v>6784</v>
      </c>
      <c r="W2252" s="9">
        <v>6.9</v>
      </c>
      <c r="X2252" s="19" t="s">
        <v>642</v>
      </c>
      <c r="Y2252" t="s">
        <v>1099</v>
      </c>
      <c r="Z2252" t="s">
        <v>2190</v>
      </c>
      <c r="AA2252" t="s">
        <v>11576</v>
      </c>
    </row>
    <row r="2253" spans="22:29" x14ac:dyDescent="0.3">
      <c r="V2253" s="6" t="s">
        <v>936</v>
      </c>
      <c r="W2253" s="8">
        <v>7.5</v>
      </c>
      <c r="X2253" s="18" t="s">
        <v>1099</v>
      </c>
      <c r="Y2253" t="s">
        <v>2190</v>
      </c>
      <c r="Z2253" t="s">
        <v>11576</v>
      </c>
    </row>
    <row r="2254" spans="22:29" x14ac:dyDescent="0.3">
      <c r="V2254" s="7" t="s">
        <v>5299</v>
      </c>
      <c r="W2254" s="9">
        <v>8.4</v>
      </c>
      <c r="X2254" s="19" t="s">
        <v>642</v>
      </c>
      <c r="Y2254" t="s">
        <v>6869</v>
      </c>
      <c r="Z2254" t="s">
        <v>840</v>
      </c>
    </row>
    <row r="2255" spans="22:29" x14ac:dyDescent="0.3">
      <c r="V2255" s="6" t="s">
        <v>6790</v>
      </c>
      <c r="W2255" s="8">
        <v>6.9</v>
      </c>
      <c r="X2255" s="18" t="s">
        <v>1099</v>
      </c>
      <c r="Y2255" t="s">
        <v>2190</v>
      </c>
      <c r="Z2255" t="s">
        <v>14451</v>
      </c>
      <c r="AA2255" t="s">
        <v>11576</v>
      </c>
      <c r="AB2255" t="s">
        <v>6241</v>
      </c>
      <c r="AC2255" t="s">
        <v>5873</v>
      </c>
    </row>
    <row r="2256" spans="22:29" x14ac:dyDescent="0.3">
      <c r="V2256" s="7" t="s">
        <v>6794</v>
      </c>
      <c r="W2256" s="9">
        <v>4.5</v>
      </c>
      <c r="X2256" s="19" t="s">
        <v>7872</v>
      </c>
      <c r="Y2256" t="s">
        <v>1099</v>
      </c>
      <c r="Z2256" t="s">
        <v>10187</v>
      </c>
    </row>
    <row r="2257" spans="22:31" x14ac:dyDescent="0.3">
      <c r="V2257" s="6" t="s">
        <v>6577</v>
      </c>
      <c r="W2257" s="8">
        <v>7.4</v>
      </c>
      <c r="X2257" s="18" t="s">
        <v>14453</v>
      </c>
      <c r="Y2257" t="s">
        <v>2190</v>
      </c>
      <c r="Z2257" t="s">
        <v>8819</v>
      </c>
    </row>
    <row r="2258" spans="22:31" x14ac:dyDescent="0.3">
      <c r="V2258" s="7" t="s">
        <v>1076</v>
      </c>
      <c r="W2258" s="9">
        <v>7</v>
      </c>
      <c r="X2258" s="19" t="s">
        <v>7872</v>
      </c>
      <c r="Y2258" t="s">
        <v>2190</v>
      </c>
      <c r="Z2258" t="s">
        <v>14452</v>
      </c>
    </row>
    <row r="2259" spans="22:31" x14ac:dyDescent="0.3">
      <c r="V2259" s="6" t="s">
        <v>3970</v>
      </c>
      <c r="W2259" s="8">
        <v>2.8</v>
      </c>
      <c r="X2259" s="18" t="s">
        <v>1099</v>
      </c>
      <c r="Y2259" t="s">
        <v>7159</v>
      </c>
    </row>
    <row r="2260" spans="22:31" x14ac:dyDescent="0.3">
      <c r="V2260" s="7" t="s">
        <v>919</v>
      </c>
      <c r="W2260" s="9">
        <v>7.5</v>
      </c>
      <c r="X2260" s="19" t="s">
        <v>878</v>
      </c>
      <c r="Y2260" t="s">
        <v>2190</v>
      </c>
      <c r="Z2260" t="s">
        <v>7329</v>
      </c>
      <c r="AA2260" t="s">
        <v>6241</v>
      </c>
    </row>
    <row r="2261" spans="22:31" x14ac:dyDescent="0.3">
      <c r="V2261" s="6" t="s">
        <v>2183</v>
      </c>
      <c r="W2261" s="8">
        <v>7.1</v>
      </c>
      <c r="X2261" s="18" t="s">
        <v>2190</v>
      </c>
      <c r="Y2261" t="s">
        <v>5873</v>
      </c>
    </row>
    <row r="2262" spans="22:31" x14ac:dyDescent="0.3">
      <c r="V2262" s="7" t="s">
        <v>3299</v>
      </c>
      <c r="W2262" s="9">
        <v>6.4</v>
      </c>
      <c r="X2262" s="19" t="s">
        <v>14453</v>
      </c>
      <c r="Y2262" t="s">
        <v>2190</v>
      </c>
      <c r="Z2262" t="s">
        <v>11576</v>
      </c>
      <c r="AA2262" t="s">
        <v>6241</v>
      </c>
    </row>
    <row r="2263" spans="22:31" x14ac:dyDescent="0.3">
      <c r="V2263" s="6" t="s">
        <v>5892</v>
      </c>
      <c r="W2263" s="8">
        <v>6.7</v>
      </c>
      <c r="X2263" s="18" t="s">
        <v>642</v>
      </c>
      <c r="Y2263" t="s">
        <v>10608</v>
      </c>
      <c r="Z2263" t="s">
        <v>840</v>
      </c>
      <c r="AA2263" t="s">
        <v>10187</v>
      </c>
    </row>
    <row r="2264" spans="22:31" x14ac:dyDescent="0.3">
      <c r="V2264" s="7" t="s">
        <v>146</v>
      </c>
      <c r="W2264" s="9">
        <v>5.3</v>
      </c>
      <c r="X2264" s="19" t="s">
        <v>2190</v>
      </c>
      <c r="Y2264" t="s">
        <v>11576</v>
      </c>
    </row>
    <row r="2265" spans="22:31" x14ac:dyDescent="0.3">
      <c r="V2265" s="6" t="s">
        <v>6816</v>
      </c>
      <c r="W2265" s="8">
        <v>6.9</v>
      </c>
      <c r="X2265" s="18" t="s">
        <v>878</v>
      </c>
      <c r="Y2265" t="s">
        <v>642</v>
      </c>
      <c r="Z2265" t="s">
        <v>6869</v>
      </c>
      <c r="AA2265" t="s">
        <v>10608</v>
      </c>
      <c r="AB2265" t="s">
        <v>7329</v>
      </c>
      <c r="AC2265" t="s">
        <v>6241</v>
      </c>
    </row>
    <row r="2266" spans="22:31" x14ac:dyDescent="0.3">
      <c r="V2266" s="7" t="s">
        <v>1504</v>
      </c>
      <c r="W2266" s="9">
        <v>6.2</v>
      </c>
      <c r="X2266" s="19" t="s">
        <v>2190</v>
      </c>
      <c r="Y2266" t="s">
        <v>13467</v>
      </c>
      <c r="Z2266" t="s">
        <v>14452</v>
      </c>
    </row>
    <row r="2267" spans="22:31" x14ac:dyDescent="0.3">
      <c r="V2267" s="6" t="s">
        <v>6823</v>
      </c>
      <c r="W2267" s="8">
        <v>6.3</v>
      </c>
      <c r="X2267" s="18" t="s">
        <v>14453</v>
      </c>
      <c r="Y2267" t="s">
        <v>2190</v>
      </c>
      <c r="Z2267" t="s">
        <v>14451</v>
      </c>
      <c r="AA2267" t="s">
        <v>11576</v>
      </c>
      <c r="AB2267" t="s">
        <v>6241</v>
      </c>
    </row>
    <row r="2268" spans="22:31" x14ac:dyDescent="0.3">
      <c r="V2268" s="7" t="s">
        <v>1880</v>
      </c>
      <c r="W2268" s="9">
        <v>6.4</v>
      </c>
      <c r="X2268" s="19" t="s">
        <v>878</v>
      </c>
      <c r="Y2268" t="s">
        <v>642</v>
      </c>
      <c r="Z2268" t="s">
        <v>2190</v>
      </c>
      <c r="AA2268" t="s">
        <v>13467</v>
      </c>
      <c r="AB2268" t="s">
        <v>11576</v>
      </c>
    </row>
    <row r="2269" spans="22:31" x14ac:dyDescent="0.3">
      <c r="V2269" s="6" t="s">
        <v>1723</v>
      </c>
      <c r="W2269" s="8">
        <v>6.5</v>
      </c>
      <c r="X2269" s="18" t="s">
        <v>1099</v>
      </c>
      <c r="Y2269" t="s">
        <v>10608</v>
      </c>
      <c r="Z2269" t="s">
        <v>7329</v>
      </c>
    </row>
    <row r="2270" spans="22:31" x14ac:dyDescent="0.3">
      <c r="V2270" s="7" t="s">
        <v>6831</v>
      </c>
      <c r="W2270" s="9">
        <v>6</v>
      </c>
      <c r="X2270" s="19" t="s">
        <v>1099</v>
      </c>
      <c r="Y2270" t="s">
        <v>10608</v>
      </c>
      <c r="Z2270" t="s">
        <v>840</v>
      </c>
      <c r="AA2270" t="s">
        <v>7329</v>
      </c>
    </row>
    <row r="2271" spans="22:31" x14ac:dyDescent="0.3">
      <c r="V2271" s="6" t="s">
        <v>6836</v>
      </c>
      <c r="W2271" s="8">
        <v>5.0999999999999996</v>
      </c>
      <c r="X2271" s="18" t="s">
        <v>878</v>
      </c>
      <c r="Y2271" t="s">
        <v>1099</v>
      </c>
      <c r="Z2271" t="s">
        <v>14453</v>
      </c>
      <c r="AA2271" t="s">
        <v>840</v>
      </c>
      <c r="AB2271" t="s">
        <v>3960</v>
      </c>
      <c r="AC2271" t="s">
        <v>14451</v>
      </c>
      <c r="AD2271" t="s">
        <v>7329</v>
      </c>
      <c r="AE2271" t="s">
        <v>6241</v>
      </c>
    </row>
    <row r="2272" spans="22:31" x14ac:dyDescent="0.3">
      <c r="V2272" s="7" t="s">
        <v>1989</v>
      </c>
      <c r="W2272" s="9">
        <v>5.5</v>
      </c>
      <c r="X2272" s="19" t="s">
        <v>14453</v>
      </c>
      <c r="Y2272" t="s">
        <v>2190</v>
      </c>
      <c r="Z2272" t="s">
        <v>14451</v>
      </c>
    </row>
    <row r="2273" spans="22:27" x14ac:dyDescent="0.3">
      <c r="V2273" s="6" t="s">
        <v>1626</v>
      </c>
      <c r="W2273" s="8">
        <v>5.4</v>
      </c>
      <c r="X2273" s="18" t="s">
        <v>1099</v>
      </c>
      <c r="Y2273" t="s">
        <v>2190</v>
      </c>
      <c r="Z2273" t="s">
        <v>840</v>
      </c>
      <c r="AA2273" t="s">
        <v>11576</v>
      </c>
    </row>
    <row r="2274" spans="22:27" x14ac:dyDescent="0.3">
      <c r="V2274" s="7" t="s">
        <v>1403</v>
      </c>
      <c r="W2274" s="9">
        <v>5.7</v>
      </c>
      <c r="X2274" s="19" t="s">
        <v>14453</v>
      </c>
      <c r="Y2274" t="s">
        <v>2190</v>
      </c>
      <c r="Z2274" t="s">
        <v>14451</v>
      </c>
      <c r="AA2274" t="s">
        <v>6241</v>
      </c>
    </row>
    <row r="2275" spans="22:27" x14ac:dyDescent="0.3">
      <c r="V2275" s="6" t="s">
        <v>6851</v>
      </c>
      <c r="W2275" s="8">
        <v>5.2</v>
      </c>
      <c r="X2275" s="18" t="s">
        <v>11576</v>
      </c>
      <c r="Y2275" t="s">
        <v>14455</v>
      </c>
    </row>
    <row r="2276" spans="22:27" x14ac:dyDescent="0.3">
      <c r="V2276" s="7" t="s">
        <v>684</v>
      </c>
      <c r="W2276" s="9">
        <v>6.2</v>
      </c>
      <c r="X2276" s="19" t="s">
        <v>878</v>
      </c>
      <c r="Y2276" t="s">
        <v>2190</v>
      </c>
      <c r="Z2276" t="s">
        <v>13467</v>
      </c>
      <c r="AA2276" t="s">
        <v>5873</v>
      </c>
    </row>
    <row r="2277" spans="22:27" x14ac:dyDescent="0.3">
      <c r="V2277" s="6" t="s">
        <v>1392</v>
      </c>
      <c r="W2277" s="8">
        <v>6.7</v>
      </c>
      <c r="X2277" s="18" t="s">
        <v>14453</v>
      </c>
      <c r="Y2277" t="s">
        <v>2190</v>
      </c>
      <c r="Z2277" t="s">
        <v>6241</v>
      </c>
    </row>
    <row r="2278" spans="22:27" x14ac:dyDescent="0.3">
      <c r="V2278" s="7" t="s">
        <v>320</v>
      </c>
      <c r="W2278" s="9">
        <v>5.8</v>
      </c>
      <c r="X2278" s="19" t="s">
        <v>642</v>
      </c>
      <c r="Y2278" t="s">
        <v>6869</v>
      </c>
      <c r="Z2278" t="s">
        <v>1099</v>
      </c>
      <c r="AA2278" t="s">
        <v>10608</v>
      </c>
    </row>
    <row r="2279" spans="22:27" x14ac:dyDescent="0.3">
      <c r="V2279" s="6" t="s">
        <v>3692</v>
      </c>
      <c r="W2279" s="8">
        <v>7</v>
      </c>
      <c r="X2279" s="18" t="s">
        <v>7872</v>
      </c>
      <c r="Y2279" t="s">
        <v>2190</v>
      </c>
      <c r="Z2279" t="s">
        <v>13467</v>
      </c>
    </row>
    <row r="2280" spans="22:27" x14ac:dyDescent="0.3">
      <c r="V2280" s="7" t="s">
        <v>6869</v>
      </c>
      <c r="W2280" s="9">
        <v>4.8</v>
      </c>
      <c r="X2280" s="19" t="s">
        <v>6869</v>
      </c>
    </row>
    <row r="2281" spans="22:27" x14ac:dyDescent="0.3">
      <c r="V2281" s="6" t="s">
        <v>4383</v>
      </c>
      <c r="W2281" s="8">
        <v>7.2</v>
      </c>
      <c r="X2281" s="18" t="s">
        <v>878</v>
      </c>
      <c r="Y2281" t="s">
        <v>7872</v>
      </c>
      <c r="Z2281" t="s">
        <v>2190</v>
      </c>
      <c r="AA2281" t="s">
        <v>14452</v>
      </c>
    </row>
    <row r="2282" spans="22:27" x14ac:dyDescent="0.3">
      <c r="V2282" s="7" t="s">
        <v>227</v>
      </c>
      <c r="W2282" s="9">
        <v>5.6</v>
      </c>
      <c r="X2282" s="19" t="s">
        <v>878</v>
      </c>
      <c r="Y2282" t="s">
        <v>14453</v>
      </c>
      <c r="Z2282" t="s">
        <v>6241</v>
      </c>
    </row>
    <row r="2283" spans="22:27" x14ac:dyDescent="0.3">
      <c r="V2283" s="6" t="s">
        <v>1403</v>
      </c>
      <c r="W2283" s="8">
        <v>6.4</v>
      </c>
      <c r="X2283" s="18" t="s">
        <v>14453</v>
      </c>
      <c r="Y2283" t="s">
        <v>2190</v>
      </c>
      <c r="Z2283" t="s">
        <v>14451</v>
      </c>
      <c r="AA2283" t="s">
        <v>6241</v>
      </c>
    </row>
    <row r="2284" spans="22:27" x14ac:dyDescent="0.3">
      <c r="V2284" s="7" t="s">
        <v>146</v>
      </c>
      <c r="W2284" s="9">
        <v>7.5</v>
      </c>
      <c r="X2284" s="19" t="s">
        <v>2190</v>
      </c>
      <c r="Y2284" t="s">
        <v>11576</v>
      </c>
    </row>
    <row r="2285" spans="22:27" x14ac:dyDescent="0.3">
      <c r="V2285" s="6" t="s">
        <v>5283</v>
      </c>
      <c r="W2285" s="8">
        <v>7.4</v>
      </c>
      <c r="X2285" s="18" t="s">
        <v>878</v>
      </c>
      <c r="Y2285" t="s">
        <v>7872</v>
      </c>
      <c r="Z2285" t="s">
        <v>14453</v>
      </c>
      <c r="AA2285" t="s">
        <v>2190</v>
      </c>
    </row>
    <row r="2286" spans="22:27" x14ac:dyDescent="0.3">
      <c r="V2286" s="7" t="s">
        <v>3751</v>
      </c>
      <c r="W2286" s="9">
        <v>8</v>
      </c>
      <c r="X2286" s="19" t="s">
        <v>642</v>
      </c>
      <c r="Y2286" t="s">
        <v>2190</v>
      </c>
      <c r="Z2286" t="s">
        <v>8819</v>
      </c>
    </row>
    <row r="2287" spans="22:27" x14ac:dyDescent="0.3">
      <c r="V2287" s="6" t="s">
        <v>1099</v>
      </c>
      <c r="W2287" s="8">
        <v>5.7</v>
      </c>
      <c r="X2287" s="18" t="s">
        <v>1099</v>
      </c>
    </row>
    <row r="2288" spans="22:27" x14ac:dyDescent="0.3">
      <c r="V2288" s="7" t="s">
        <v>1403</v>
      </c>
      <c r="W2288" s="9">
        <v>6.8</v>
      </c>
      <c r="X2288" s="19" t="s">
        <v>14453</v>
      </c>
      <c r="Y2288" t="s">
        <v>2190</v>
      </c>
      <c r="Z2288" t="s">
        <v>14451</v>
      </c>
      <c r="AA2288" t="s">
        <v>6241</v>
      </c>
    </row>
    <row r="2289" spans="22:28" x14ac:dyDescent="0.3">
      <c r="V2289" s="6" t="s">
        <v>1762</v>
      </c>
      <c r="W2289" s="8">
        <v>5.9</v>
      </c>
      <c r="X2289" s="18" t="s">
        <v>1099</v>
      </c>
      <c r="Y2289" t="s">
        <v>10608</v>
      </c>
      <c r="Z2289" t="s">
        <v>11576</v>
      </c>
    </row>
    <row r="2290" spans="22:28" x14ac:dyDescent="0.3">
      <c r="V2290" s="7" t="s">
        <v>3197</v>
      </c>
      <c r="W2290" s="9">
        <v>7.2</v>
      </c>
      <c r="X2290" s="19" t="s">
        <v>3960</v>
      </c>
      <c r="Y2290" t="s">
        <v>14451</v>
      </c>
    </row>
    <row r="2291" spans="22:28" x14ac:dyDescent="0.3">
      <c r="V2291" s="6" t="s">
        <v>3960</v>
      </c>
      <c r="W2291" s="8">
        <v>5.5</v>
      </c>
      <c r="X2291" s="18" t="s">
        <v>3960</v>
      </c>
    </row>
    <row r="2292" spans="22:28" x14ac:dyDescent="0.3">
      <c r="V2292" s="7" t="s">
        <v>6894</v>
      </c>
      <c r="W2292" s="9">
        <v>8.4</v>
      </c>
      <c r="X2292" s="19" t="s">
        <v>2190</v>
      </c>
      <c r="Y2292" t="s">
        <v>3960</v>
      </c>
    </row>
    <row r="2293" spans="22:28" x14ac:dyDescent="0.3">
      <c r="V2293" s="6" t="s">
        <v>1232</v>
      </c>
      <c r="W2293" s="8">
        <v>8.5</v>
      </c>
      <c r="X2293" s="18" t="s">
        <v>642</v>
      </c>
      <c r="Y2293" t="s">
        <v>1099</v>
      </c>
      <c r="Z2293" t="s">
        <v>7329</v>
      </c>
    </row>
    <row r="2294" spans="22:28" x14ac:dyDescent="0.3">
      <c r="V2294" s="7" t="s">
        <v>1959</v>
      </c>
      <c r="W2294" s="9">
        <v>5.6</v>
      </c>
      <c r="X2294" s="19" t="s">
        <v>3960</v>
      </c>
      <c r="Y2294" t="s">
        <v>14451</v>
      </c>
      <c r="Z2294" t="s">
        <v>6241</v>
      </c>
    </row>
    <row r="2295" spans="22:28" x14ac:dyDescent="0.3">
      <c r="V2295" s="6" t="s">
        <v>1649</v>
      </c>
      <c r="W2295" s="8">
        <v>4.0999999999999996</v>
      </c>
      <c r="X2295" s="18" t="s">
        <v>1099</v>
      </c>
      <c r="Y2295" t="s">
        <v>2190</v>
      </c>
    </row>
    <row r="2296" spans="22:28" x14ac:dyDescent="0.3">
      <c r="V2296" s="7" t="s">
        <v>526</v>
      </c>
      <c r="W2296" s="9">
        <v>5</v>
      </c>
      <c r="X2296" s="19" t="s">
        <v>878</v>
      </c>
      <c r="Y2296" t="s">
        <v>2190</v>
      </c>
    </row>
    <row r="2297" spans="22:28" x14ac:dyDescent="0.3">
      <c r="V2297" s="6" t="s">
        <v>936</v>
      </c>
      <c r="W2297" s="8">
        <v>6.1</v>
      </c>
      <c r="X2297" s="18" t="s">
        <v>1099</v>
      </c>
      <c r="Y2297" t="s">
        <v>2190</v>
      </c>
      <c r="Z2297" t="s">
        <v>11576</v>
      </c>
    </row>
    <row r="2298" spans="22:28" x14ac:dyDescent="0.3">
      <c r="V2298" s="7" t="s">
        <v>1106</v>
      </c>
      <c r="W2298" s="9">
        <v>5.4</v>
      </c>
      <c r="X2298" s="19" t="s">
        <v>1099</v>
      </c>
      <c r="Y2298" t="s">
        <v>11576</v>
      </c>
    </row>
    <row r="2299" spans="22:28" x14ac:dyDescent="0.3">
      <c r="V2299" s="6" t="s">
        <v>2298</v>
      </c>
      <c r="W2299" s="8">
        <v>7.1</v>
      </c>
      <c r="X2299" s="18" t="s">
        <v>7872</v>
      </c>
      <c r="Y2299" t="s">
        <v>2190</v>
      </c>
      <c r="Z2299" t="s">
        <v>6241</v>
      </c>
    </row>
    <row r="2300" spans="22:28" x14ac:dyDescent="0.3">
      <c r="V2300" s="7" t="s">
        <v>1597</v>
      </c>
      <c r="W2300" s="9">
        <v>3.6</v>
      </c>
      <c r="X2300" s="19" t="s">
        <v>642</v>
      </c>
      <c r="Y2300" t="s">
        <v>1099</v>
      </c>
      <c r="Z2300" t="s">
        <v>2190</v>
      </c>
      <c r="AA2300" t="s">
        <v>10608</v>
      </c>
      <c r="AB2300" t="s">
        <v>840</v>
      </c>
    </row>
    <row r="2301" spans="22:28" x14ac:dyDescent="0.3">
      <c r="V2301" s="6" t="s">
        <v>3456</v>
      </c>
      <c r="W2301" s="8">
        <v>6.5</v>
      </c>
      <c r="X2301" s="18" t="s">
        <v>3960</v>
      </c>
      <c r="Y2301" t="s">
        <v>6241</v>
      </c>
    </row>
    <row r="2302" spans="22:28" x14ac:dyDescent="0.3">
      <c r="V2302" s="7" t="s">
        <v>428</v>
      </c>
      <c r="W2302" s="9">
        <v>8.6</v>
      </c>
      <c r="X2302" s="19" t="s">
        <v>642</v>
      </c>
      <c r="Y2302" t="s">
        <v>6869</v>
      </c>
      <c r="Z2302" t="s">
        <v>10608</v>
      </c>
      <c r="AA2302" t="s">
        <v>840</v>
      </c>
    </row>
    <row r="2303" spans="22:28" x14ac:dyDescent="0.3">
      <c r="V2303" s="6" t="s">
        <v>227</v>
      </c>
      <c r="W2303" s="8">
        <v>6.2</v>
      </c>
      <c r="X2303" s="18" t="s">
        <v>878</v>
      </c>
      <c r="Y2303" t="s">
        <v>14453</v>
      </c>
      <c r="Z2303" t="s">
        <v>6241</v>
      </c>
    </row>
    <row r="2304" spans="22:28" x14ac:dyDescent="0.3">
      <c r="V2304" s="7" t="s">
        <v>1880</v>
      </c>
      <c r="W2304" s="9">
        <v>7</v>
      </c>
      <c r="X2304" s="19" t="s">
        <v>878</v>
      </c>
      <c r="Y2304" t="s">
        <v>642</v>
      </c>
      <c r="Z2304" t="s">
        <v>2190</v>
      </c>
      <c r="AA2304" t="s">
        <v>13467</v>
      </c>
      <c r="AB2304" t="s">
        <v>11576</v>
      </c>
    </row>
    <row r="2305" spans="22:27" x14ac:dyDescent="0.3">
      <c r="V2305" s="6" t="s">
        <v>2183</v>
      </c>
      <c r="W2305" s="8">
        <v>7.6</v>
      </c>
      <c r="X2305" s="18" t="s">
        <v>2190</v>
      </c>
      <c r="Y2305" t="s">
        <v>5873</v>
      </c>
    </row>
    <row r="2306" spans="22:27" x14ac:dyDescent="0.3">
      <c r="V2306" s="7" t="s">
        <v>6938</v>
      </c>
      <c r="W2306" s="9">
        <v>6.5</v>
      </c>
      <c r="X2306" s="19" t="s">
        <v>642</v>
      </c>
      <c r="Y2306" t="s">
        <v>1099</v>
      </c>
      <c r="Z2306" t="s">
        <v>11576</v>
      </c>
    </row>
    <row r="2307" spans="22:27" x14ac:dyDescent="0.3">
      <c r="V2307" s="6" t="s">
        <v>1106</v>
      </c>
      <c r="W2307" s="8">
        <v>6.4</v>
      </c>
      <c r="X2307" s="18" t="s">
        <v>1099</v>
      </c>
      <c r="Y2307" t="s">
        <v>11576</v>
      </c>
    </row>
    <row r="2308" spans="22:27" x14ac:dyDescent="0.3">
      <c r="V2308" s="7" t="s">
        <v>1290</v>
      </c>
      <c r="W2308" s="9">
        <v>6.7</v>
      </c>
      <c r="X2308" s="19" t="s">
        <v>2190</v>
      </c>
      <c r="Y2308" t="s">
        <v>13467</v>
      </c>
      <c r="Z2308" t="s">
        <v>5873</v>
      </c>
    </row>
    <row r="2309" spans="22:27" x14ac:dyDescent="0.3">
      <c r="V2309" s="6" t="s">
        <v>936</v>
      </c>
      <c r="W2309" s="8">
        <v>6.3</v>
      </c>
      <c r="X2309" s="18" t="s">
        <v>1099</v>
      </c>
      <c r="Y2309" t="s">
        <v>2190</v>
      </c>
      <c r="Z2309" t="s">
        <v>11576</v>
      </c>
    </row>
    <row r="2310" spans="22:27" x14ac:dyDescent="0.3">
      <c r="V2310" s="7" t="s">
        <v>2190</v>
      </c>
      <c r="W2310" s="9">
        <v>6.4</v>
      </c>
      <c r="X2310" s="19" t="s">
        <v>2190</v>
      </c>
    </row>
    <row r="2311" spans="22:27" x14ac:dyDescent="0.3">
      <c r="V2311" s="6" t="s">
        <v>6955</v>
      </c>
      <c r="W2311" s="8">
        <v>5.7</v>
      </c>
      <c r="X2311" s="18" t="s">
        <v>10608</v>
      </c>
      <c r="Y2311" t="s">
        <v>840</v>
      </c>
      <c r="Z2311" t="s">
        <v>7159</v>
      </c>
    </row>
    <row r="2312" spans="22:27" x14ac:dyDescent="0.3">
      <c r="V2312" s="7" t="s">
        <v>6960</v>
      </c>
      <c r="W2312" s="9">
        <v>6.3</v>
      </c>
      <c r="X2312" s="19" t="s">
        <v>14453</v>
      </c>
      <c r="Y2312" t="s">
        <v>2190</v>
      </c>
      <c r="Z2312" t="s">
        <v>7159</v>
      </c>
      <c r="AA2312" t="s">
        <v>6241</v>
      </c>
    </row>
    <row r="2313" spans="22:27" x14ac:dyDescent="0.3">
      <c r="V2313" s="6" t="s">
        <v>2190</v>
      </c>
      <c r="W2313" s="8">
        <v>7.8</v>
      </c>
      <c r="X2313" s="18" t="s">
        <v>2190</v>
      </c>
    </row>
    <row r="2314" spans="22:27" x14ac:dyDescent="0.3">
      <c r="V2314" s="7" t="s">
        <v>3805</v>
      </c>
      <c r="W2314" s="9">
        <v>6</v>
      </c>
      <c r="X2314" s="19" t="s">
        <v>2190</v>
      </c>
      <c r="Y2314" t="s">
        <v>3960</v>
      </c>
      <c r="Z2314" t="s">
        <v>14451</v>
      </c>
      <c r="AA2314" t="s">
        <v>6241</v>
      </c>
    </row>
    <row r="2315" spans="22:27" x14ac:dyDescent="0.3">
      <c r="V2315" s="6" t="s">
        <v>1649</v>
      </c>
      <c r="W2315" s="8">
        <v>7.7</v>
      </c>
      <c r="X2315" s="18" t="s">
        <v>1099</v>
      </c>
      <c r="Y2315" t="s">
        <v>2190</v>
      </c>
    </row>
    <row r="2316" spans="22:27" x14ac:dyDescent="0.3">
      <c r="V2316" s="7" t="s">
        <v>3960</v>
      </c>
      <c r="W2316" s="9">
        <v>6.2</v>
      </c>
      <c r="X2316" s="19" t="s">
        <v>3960</v>
      </c>
    </row>
    <row r="2317" spans="22:27" x14ac:dyDescent="0.3">
      <c r="V2317" s="6" t="s">
        <v>878</v>
      </c>
      <c r="W2317" s="8">
        <v>5.7</v>
      </c>
      <c r="X2317" s="18" t="s">
        <v>878</v>
      </c>
    </row>
    <row r="2318" spans="22:27" x14ac:dyDescent="0.3">
      <c r="V2318" s="7" t="s">
        <v>3365</v>
      </c>
      <c r="W2318" s="9">
        <v>7.7</v>
      </c>
      <c r="X2318" s="19" t="s">
        <v>642</v>
      </c>
      <c r="Y2318" t="s">
        <v>1099</v>
      </c>
      <c r="Z2318" t="s">
        <v>2190</v>
      </c>
    </row>
    <row r="2319" spans="22:27" x14ac:dyDescent="0.3">
      <c r="V2319" s="6" t="s">
        <v>2327</v>
      </c>
      <c r="W2319" s="8">
        <v>6.4</v>
      </c>
      <c r="X2319" s="18" t="s">
        <v>1099</v>
      </c>
      <c r="Y2319" t="s">
        <v>840</v>
      </c>
      <c r="Z2319" t="s">
        <v>11576</v>
      </c>
    </row>
    <row r="2320" spans="22:27" x14ac:dyDescent="0.3">
      <c r="V2320" s="7" t="s">
        <v>1099</v>
      </c>
      <c r="W2320" s="9">
        <v>6.4</v>
      </c>
      <c r="X2320" s="19" t="s">
        <v>1099</v>
      </c>
    </row>
    <row r="2321" spans="22:28" x14ac:dyDescent="0.3">
      <c r="V2321" s="6" t="s">
        <v>6620</v>
      </c>
      <c r="W2321" s="8">
        <v>6.9</v>
      </c>
      <c r="X2321" s="18" t="s">
        <v>878</v>
      </c>
      <c r="Y2321" t="s">
        <v>1099</v>
      </c>
      <c r="Z2321" t="s">
        <v>14453</v>
      </c>
      <c r="AA2321" t="s">
        <v>840</v>
      </c>
    </row>
    <row r="2322" spans="22:28" x14ac:dyDescent="0.3">
      <c r="V2322" s="7" t="s">
        <v>3952</v>
      </c>
      <c r="W2322" s="9">
        <v>7.3</v>
      </c>
      <c r="X2322" s="19" t="s">
        <v>1099</v>
      </c>
      <c r="Y2322" t="s">
        <v>2190</v>
      </c>
      <c r="Z2322" t="s">
        <v>10608</v>
      </c>
      <c r="AA2322" t="s">
        <v>840</v>
      </c>
      <c r="AB2322" t="s">
        <v>11576</v>
      </c>
    </row>
    <row r="2323" spans="22:28" x14ac:dyDescent="0.3">
      <c r="V2323" s="6" t="s">
        <v>1099</v>
      </c>
      <c r="W2323" s="8">
        <v>7.3</v>
      </c>
      <c r="X2323" s="18" t="s">
        <v>1099</v>
      </c>
    </row>
    <row r="2324" spans="22:28" x14ac:dyDescent="0.3">
      <c r="V2324" s="7" t="s">
        <v>1106</v>
      </c>
      <c r="W2324" s="9">
        <v>6.2</v>
      </c>
      <c r="X2324" s="19" t="s">
        <v>1099</v>
      </c>
      <c r="Y2324" t="s">
        <v>11576</v>
      </c>
    </row>
    <row r="2325" spans="22:28" x14ac:dyDescent="0.3">
      <c r="V2325" s="6" t="s">
        <v>48</v>
      </c>
      <c r="W2325" s="8">
        <v>6.6</v>
      </c>
      <c r="X2325" s="18" t="s">
        <v>878</v>
      </c>
      <c r="Y2325" t="s">
        <v>642</v>
      </c>
      <c r="Z2325" t="s">
        <v>7329</v>
      </c>
    </row>
    <row r="2326" spans="22:28" x14ac:dyDescent="0.3">
      <c r="V2326" s="7" t="s">
        <v>2777</v>
      </c>
      <c r="W2326" s="9">
        <v>6.7</v>
      </c>
      <c r="X2326" s="19" t="s">
        <v>2190</v>
      </c>
      <c r="Y2326" t="s">
        <v>3960</v>
      </c>
      <c r="Z2326" t="s">
        <v>6241</v>
      </c>
    </row>
    <row r="2327" spans="22:28" x14ac:dyDescent="0.3">
      <c r="V2327" s="6" t="s">
        <v>1106</v>
      </c>
      <c r="W2327" s="8">
        <v>5.7</v>
      </c>
      <c r="X2327" s="18" t="s">
        <v>1099</v>
      </c>
      <c r="Y2327" t="s">
        <v>11576</v>
      </c>
    </row>
    <row r="2328" spans="22:28" x14ac:dyDescent="0.3">
      <c r="V2328" s="7" t="s">
        <v>6997</v>
      </c>
      <c r="W2328" s="9">
        <v>3.1</v>
      </c>
      <c r="X2328" s="19" t="s">
        <v>878</v>
      </c>
      <c r="Y2328" t="s">
        <v>2190</v>
      </c>
      <c r="Z2328" t="s">
        <v>840</v>
      </c>
      <c r="AA2328" t="s">
        <v>14451</v>
      </c>
      <c r="AB2328" t="s">
        <v>6241</v>
      </c>
    </row>
    <row r="2329" spans="22:28" x14ac:dyDescent="0.3">
      <c r="V2329" s="6" t="s">
        <v>936</v>
      </c>
      <c r="W2329" s="8">
        <v>6.3</v>
      </c>
      <c r="X2329" s="18" t="s">
        <v>1099</v>
      </c>
      <c r="Y2329" t="s">
        <v>2190</v>
      </c>
      <c r="Z2329" t="s">
        <v>11576</v>
      </c>
    </row>
    <row r="2330" spans="22:28" x14ac:dyDescent="0.3">
      <c r="V2330" s="7" t="s">
        <v>1649</v>
      </c>
      <c r="W2330" s="9">
        <v>5.7</v>
      </c>
      <c r="X2330" s="19" t="s">
        <v>1099</v>
      </c>
      <c r="Y2330" t="s">
        <v>2190</v>
      </c>
    </row>
    <row r="2331" spans="22:28" x14ac:dyDescent="0.3">
      <c r="V2331" s="6" t="s">
        <v>5554</v>
      </c>
      <c r="W2331" s="8">
        <v>7.1</v>
      </c>
      <c r="X2331" s="18" t="s">
        <v>1099</v>
      </c>
      <c r="Y2331" t="s">
        <v>14453</v>
      </c>
      <c r="Z2331" t="s">
        <v>2190</v>
      </c>
    </row>
    <row r="2332" spans="22:28" x14ac:dyDescent="0.3">
      <c r="V2332" s="7" t="s">
        <v>678</v>
      </c>
      <c r="W2332" s="9">
        <v>7</v>
      </c>
      <c r="X2332" s="19" t="s">
        <v>1099</v>
      </c>
      <c r="Y2332" t="s">
        <v>14453</v>
      </c>
    </row>
    <row r="2333" spans="22:28" x14ac:dyDescent="0.3">
      <c r="V2333" s="6" t="s">
        <v>1762</v>
      </c>
      <c r="W2333" s="8">
        <v>6.1</v>
      </c>
      <c r="X2333" s="18" t="s">
        <v>1099</v>
      </c>
      <c r="Y2333" t="s">
        <v>10608</v>
      </c>
      <c r="Z2333" t="s">
        <v>11576</v>
      </c>
    </row>
    <row r="2334" spans="22:28" x14ac:dyDescent="0.3">
      <c r="V2334" s="7" t="s">
        <v>1974</v>
      </c>
      <c r="W2334" s="9">
        <v>6.6</v>
      </c>
      <c r="X2334" s="19" t="s">
        <v>1099</v>
      </c>
      <c r="Y2334" t="s">
        <v>10608</v>
      </c>
    </row>
    <row r="2335" spans="22:28" x14ac:dyDescent="0.3">
      <c r="V2335" s="6" t="s">
        <v>2648</v>
      </c>
      <c r="W2335" s="8">
        <v>7.8</v>
      </c>
      <c r="X2335" s="18" t="s">
        <v>878</v>
      </c>
      <c r="Y2335" t="s">
        <v>3960</v>
      </c>
      <c r="Z2335" t="s">
        <v>7329</v>
      </c>
    </row>
    <row r="2336" spans="22:28" x14ac:dyDescent="0.3">
      <c r="V2336" s="7" t="s">
        <v>7013</v>
      </c>
      <c r="W2336" s="9">
        <v>8.3000000000000007</v>
      </c>
      <c r="X2336" s="19" t="s">
        <v>7872</v>
      </c>
      <c r="Y2336" t="s">
        <v>2190</v>
      </c>
      <c r="Z2336" t="s">
        <v>13467</v>
      </c>
      <c r="AA2336" t="s">
        <v>7159</v>
      </c>
    </row>
    <row r="2337" spans="22:27" x14ac:dyDescent="0.3">
      <c r="V2337" s="6" t="s">
        <v>3197</v>
      </c>
      <c r="W2337" s="8">
        <v>3.9</v>
      </c>
      <c r="X2337" s="18" t="s">
        <v>3960</v>
      </c>
      <c r="Y2337" t="s">
        <v>14451</v>
      </c>
    </row>
    <row r="2338" spans="22:27" x14ac:dyDescent="0.3">
      <c r="V2338" s="7" t="s">
        <v>1099</v>
      </c>
      <c r="W2338" s="9">
        <v>7</v>
      </c>
      <c r="X2338" s="19" t="s">
        <v>1099</v>
      </c>
    </row>
    <row r="2339" spans="22:27" x14ac:dyDescent="0.3">
      <c r="V2339" s="6" t="s">
        <v>936</v>
      </c>
      <c r="W2339" s="8">
        <v>6.7</v>
      </c>
      <c r="X2339" s="18" t="s">
        <v>1099</v>
      </c>
      <c r="Y2339" t="s">
        <v>2190</v>
      </c>
      <c r="Z2339" t="s">
        <v>11576</v>
      </c>
    </row>
    <row r="2340" spans="22:27" x14ac:dyDescent="0.3">
      <c r="V2340" s="7" t="s">
        <v>4913</v>
      </c>
      <c r="W2340" s="9">
        <v>7.3</v>
      </c>
      <c r="X2340" s="19" t="s">
        <v>2190</v>
      </c>
      <c r="Y2340" t="s">
        <v>14451</v>
      </c>
    </row>
    <row r="2341" spans="22:27" x14ac:dyDescent="0.3">
      <c r="V2341" s="6" t="s">
        <v>1626</v>
      </c>
      <c r="W2341" s="8">
        <v>6.3</v>
      </c>
      <c r="X2341" s="18" t="s">
        <v>1099</v>
      </c>
      <c r="Y2341" t="s">
        <v>2190</v>
      </c>
      <c r="Z2341" t="s">
        <v>840</v>
      </c>
      <c r="AA2341" t="s">
        <v>11576</v>
      </c>
    </row>
    <row r="2342" spans="22:27" x14ac:dyDescent="0.3">
      <c r="V2342" s="7" t="s">
        <v>936</v>
      </c>
      <c r="W2342" s="9">
        <v>7.8</v>
      </c>
      <c r="X2342" s="19" t="s">
        <v>1099</v>
      </c>
      <c r="Y2342" t="s">
        <v>2190</v>
      </c>
      <c r="Z2342" t="s">
        <v>11576</v>
      </c>
    </row>
    <row r="2343" spans="22:27" x14ac:dyDescent="0.3">
      <c r="V2343" s="6" t="s">
        <v>2190</v>
      </c>
      <c r="W2343" s="8">
        <v>7.3</v>
      </c>
      <c r="X2343" s="18" t="s">
        <v>2190</v>
      </c>
    </row>
    <row r="2344" spans="22:27" x14ac:dyDescent="0.3">
      <c r="V2344" s="7" t="s">
        <v>1827</v>
      </c>
      <c r="W2344" s="9">
        <v>7.6</v>
      </c>
      <c r="X2344" s="19" t="s">
        <v>2190</v>
      </c>
      <c r="Y2344" t="s">
        <v>13467</v>
      </c>
      <c r="Z2344" t="s">
        <v>6241</v>
      </c>
    </row>
    <row r="2345" spans="22:27" x14ac:dyDescent="0.3">
      <c r="V2345" s="6" t="s">
        <v>4790</v>
      </c>
      <c r="W2345" s="8">
        <v>5.3</v>
      </c>
      <c r="X2345" s="18" t="s">
        <v>2190</v>
      </c>
      <c r="Y2345" t="s">
        <v>7159</v>
      </c>
      <c r="Z2345" t="s">
        <v>11576</v>
      </c>
    </row>
    <row r="2346" spans="22:27" x14ac:dyDescent="0.3">
      <c r="V2346" s="7" t="s">
        <v>1399</v>
      </c>
      <c r="W2346" s="9">
        <v>5.3</v>
      </c>
      <c r="X2346" s="19" t="s">
        <v>878</v>
      </c>
      <c r="Y2346" t="s">
        <v>1099</v>
      </c>
    </row>
    <row r="2347" spans="22:27" x14ac:dyDescent="0.3">
      <c r="V2347" s="6" t="s">
        <v>4536</v>
      </c>
      <c r="W2347" s="8">
        <v>6.8</v>
      </c>
      <c r="X2347" s="18" t="s">
        <v>840</v>
      </c>
      <c r="Y2347" t="s">
        <v>3960</v>
      </c>
    </row>
    <row r="2348" spans="22:27" x14ac:dyDescent="0.3">
      <c r="V2348" s="7" t="s">
        <v>7043</v>
      </c>
      <c r="W2348" s="9">
        <v>7.1</v>
      </c>
      <c r="X2348" s="19" t="s">
        <v>7872</v>
      </c>
      <c r="Y2348" t="s">
        <v>2190</v>
      </c>
      <c r="Z2348" t="s">
        <v>10608</v>
      </c>
      <c r="AA2348" t="s">
        <v>14452</v>
      </c>
    </row>
    <row r="2349" spans="22:27" x14ac:dyDescent="0.3">
      <c r="V2349" s="6" t="s">
        <v>7045</v>
      </c>
      <c r="W2349" s="8">
        <v>7.2</v>
      </c>
      <c r="X2349" s="18" t="s">
        <v>1099</v>
      </c>
      <c r="Y2349" t="s">
        <v>2190</v>
      </c>
      <c r="Z2349" t="s">
        <v>5873</v>
      </c>
    </row>
    <row r="2350" spans="22:27" x14ac:dyDescent="0.3">
      <c r="V2350" s="7" t="s">
        <v>5554</v>
      </c>
      <c r="W2350" s="9">
        <v>5.8</v>
      </c>
      <c r="X2350" s="19" t="s">
        <v>1099</v>
      </c>
      <c r="Y2350" t="s">
        <v>14453</v>
      </c>
      <c r="Z2350" t="s">
        <v>2190</v>
      </c>
    </row>
    <row r="2351" spans="22:27" x14ac:dyDescent="0.3">
      <c r="V2351" s="6" t="s">
        <v>24</v>
      </c>
      <c r="W2351" s="8">
        <v>5.8</v>
      </c>
      <c r="X2351" s="18" t="s">
        <v>878</v>
      </c>
      <c r="Y2351" t="s">
        <v>642</v>
      </c>
      <c r="Z2351" t="s">
        <v>840</v>
      </c>
    </row>
    <row r="2352" spans="22:27" x14ac:dyDescent="0.3">
      <c r="V2352" s="7" t="s">
        <v>1076</v>
      </c>
      <c r="W2352" s="9">
        <v>8.3000000000000007</v>
      </c>
      <c r="X2352" s="19" t="s">
        <v>7872</v>
      </c>
      <c r="Y2352" t="s">
        <v>2190</v>
      </c>
      <c r="Z2352" t="s">
        <v>14452</v>
      </c>
    </row>
    <row r="2353" spans="22:27" x14ac:dyDescent="0.3">
      <c r="V2353" s="6" t="s">
        <v>146</v>
      </c>
      <c r="W2353" s="8">
        <v>5.6</v>
      </c>
      <c r="X2353" s="18" t="s">
        <v>2190</v>
      </c>
      <c r="Y2353" t="s">
        <v>11576</v>
      </c>
    </row>
    <row r="2354" spans="22:27" x14ac:dyDescent="0.3">
      <c r="V2354" s="7" t="s">
        <v>5679</v>
      </c>
      <c r="W2354" s="9">
        <v>6.8</v>
      </c>
      <c r="X2354" s="19" t="s">
        <v>642</v>
      </c>
      <c r="Y2354" t="s">
        <v>840</v>
      </c>
      <c r="Z2354" t="s">
        <v>14451</v>
      </c>
      <c r="AA2354" t="s">
        <v>6241</v>
      </c>
    </row>
    <row r="2355" spans="22:27" x14ac:dyDescent="0.3">
      <c r="V2355" s="6" t="s">
        <v>2225</v>
      </c>
      <c r="W2355" s="8">
        <v>5</v>
      </c>
      <c r="X2355" s="18" t="s">
        <v>1099</v>
      </c>
      <c r="Y2355" t="s">
        <v>2190</v>
      </c>
      <c r="Z2355" t="s">
        <v>10187</v>
      </c>
      <c r="AA2355" t="s">
        <v>11576</v>
      </c>
    </row>
    <row r="2356" spans="22:27" x14ac:dyDescent="0.3">
      <c r="V2356" s="7" t="s">
        <v>4698</v>
      </c>
      <c r="W2356" s="9">
        <v>7.6</v>
      </c>
      <c r="X2356" s="19" t="s">
        <v>642</v>
      </c>
      <c r="Y2356" t="s">
        <v>7872</v>
      </c>
      <c r="Z2356" t="s">
        <v>2190</v>
      </c>
      <c r="AA2356" t="s">
        <v>6241</v>
      </c>
    </row>
    <row r="2357" spans="22:27" x14ac:dyDescent="0.3">
      <c r="V2357" s="6" t="s">
        <v>678</v>
      </c>
      <c r="W2357" s="8">
        <v>6.7</v>
      </c>
      <c r="X2357" s="18" t="s">
        <v>1099</v>
      </c>
      <c r="Y2357" t="s">
        <v>14453</v>
      </c>
    </row>
    <row r="2358" spans="22:27" x14ac:dyDescent="0.3">
      <c r="V2358" s="7" t="s">
        <v>4790</v>
      </c>
      <c r="W2358" s="9">
        <v>6.7</v>
      </c>
      <c r="X2358" s="19" t="s">
        <v>2190</v>
      </c>
      <c r="Y2358" t="s">
        <v>7159</v>
      </c>
      <c r="Z2358" t="s">
        <v>11576</v>
      </c>
    </row>
    <row r="2359" spans="22:27" x14ac:dyDescent="0.3">
      <c r="V2359" s="6" t="s">
        <v>1099</v>
      </c>
      <c r="W2359" s="8">
        <v>5.7</v>
      </c>
      <c r="X2359" s="18" t="s">
        <v>1099</v>
      </c>
    </row>
    <row r="2360" spans="22:27" x14ac:dyDescent="0.3">
      <c r="V2360" s="7" t="s">
        <v>678</v>
      </c>
      <c r="W2360" s="9">
        <v>5.2</v>
      </c>
      <c r="X2360" s="19" t="s">
        <v>1099</v>
      </c>
      <c r="Y2360" t="s">
        <v>14453</v>
      </c>
    </row>
    <row r="2361" spans="22:27" x14ac:dyDescent="0.3">
      <c r="V2361" s="6" t="s">
        <v>2190</v>
      </c>
      <c r="W2361" s="8">
        <v>7.5</v>
      </c>
      <c r="X2361" s="18" t="s">
        <v>2190</v>
      </c>
    </row>
    <row r="2362" spans="22:27" x14ac:dyDescent="0.3">
      <c r="V2362" s="7" t="s">
        <v>1017</v>
      </c>
      <c r="W2362" s="9">
        <v>7.2</v>
      </c>
      <c r="X2362" s="19" t="s">
        <v>7872</v>
      </c>
      <c r="Y2362" t="s">
        <v>2190</v>
      </c>
    </row>
    <row r="2363" spans="22:27" x14ac:dyDescent="0.3">
      <c r="V2363" s="6" t="s">
        <v>1106</v>
      </c>
      <c r="W2363" s="8">
        <v>5.3</v>
      </c>
      <c r="X2363" s="18" t="s">
        <v>1099</v>
      </c>
      <c r="Y2363" t="s">
        <v>11576</v>
      </c>
    </row>
    <row r="2364" spans="22:27" x14ac:dyDescent="0.3">
      <c r="V2364" s="7" t="s">
        <v>936</v>
      </c>
      <c r="W2364" s="9">
        <v>6.5</v>
      </c>
      <c r="X2364" s="19" t="s">
        <v>1099</v>
      </c>
      <c r="Y2364" t="s">
        <v>2190</v>
      </c>
      <c r="Z2364" t="s">
        <v>11576</v>
      </c>
    </row>
    <row r="2365" spans="22:27" x14ac:dyDescent="0.3">
      <c r="V2365" s="6" t="s">
        <v>92</v>
      </c>
      <c r="W2365" s="8">
        <v>5</v>
      </c>
      <c r="X2365" s="18" t="s">
        <v>878</v>
      </c>
      <c r="Y2365" t="s">
        <v>642</v>
      </c>
      <c r="Z2365" t="s">
        <v>8819</v>
      </c>
    </row>
    <row r="2366" spans="22:27" x14ac:dyDescent="0.3">
      <c r="V2366" s="7" t="s">
        <v>2588</v>
      </c>
      <c r="W2366" s="9">
        <v>6.1</v>
      </c>
      <c r="X2366" s="19" t="s">
        <v>2190</v>
      </c>
      <c r="Y2366" t="s">
        <v>6241</v>
      </c>
    </row>
    <row r="2367" spans="22:27" x14ac:dyDescent="0.3">
      <c r="V2367" s="6" t="s">
        <v>575</v>
      </c>
      <c r="W2367" s="8">
        <v>7.4</v>
      </c>
      <c r="X2367" s="18" t="s">
        <v>14451</v>
      </c>
      <c r="Y2367" t="s">
        <v>6241</v>
      </c>
    </row>
    <row r="2368" spans="22:27" x14ac:dyDescent="0.3">
      <c r="V2368" s="7" t="s">
        <v>227</v>
      </c>
      <c r="W2368" s="9">
        <v>4.4000000000000004</v>
      </c>
      <c r="X2368" s="19" t="s">
        <v>878</v>
      </c>
      <c r="Y2368" t="s">
        <v>14453</v>
      </c>
      <c r="Z2368" t="s">
        <v>6241</v>
      </c>
    </row>
    <row r="2369" spans="22:28" x14ac:dyDescent="0.3">
      <c r="V2369" s="6" t="s">
        <v>2190</v>
      </c>
      <c r="W2369" s="8">
        <v>7.5</v>
      </c>
      <c r="X2369" s="18" t="s">
        <v>2190</v>
      </c>
    </row>
    <row r="2370" spans="22:28" x14ac:dyDescent="0.3">
      <c r="V2370" s="7" t="s">
        <v>936</v>
      </c>
      <c r="W2370" s="9">
        <v>5.7</v>
      </c>
      <c r="X2370" s="19" t="s">
        <v>1099</v>
      </c>
      <c r="Y2370" t="s">
        <v>2190</v>
      </c>
      <c r="Z2370" t="s">
        <v>11576</v>
      </c>
    </row>
    <row r="2371" spans="22:28" x14ac:dyDescent="0.3">
      <c r="V2371" s="6" t="s">
        <v>2674</v>
      </c>
      <c r="W2371" s="8">
        <v>5.5</v>
      </c>
      <c r="X2371" s="18" t="s">
        <v>642</v>
      </c>
      <c r="Y2371" t="s">
        <v>1099</v>
      </c>
    </row>
    <row r="2372" spans="22:28" x14ac:dyDescent="0.3">
      <c r="V2372" s="7" t="s">
        <v>936</v>
      </c>
      <c r="W2372" s="9">
        <v>7.1</v>
      </c>
      <c r="X2372" s="19" t="s">
        <v>1099</v>
      </c>
      <c r="Y2372" t="s">
        <v>2190</v>
      </c>
      <c r="Z2372" t="s">
        <v>11576</v>
      </c>
    </row>
    <row r="2373" spans="22:28" x14ac:dyDescent="0.3">
      <c r="V2373" s="6" t="s">
        <v>146</v>
      </c>
      <c r="W2373" s="8">
        <v>5.9</v>
      </c>
      <c r="X2373" s="18" t="s">
        <v>2190</v>
      </c>
      <c r="Y2373" t="s">
        <v>11576</v>
      </c>
    </row>
    <row r="2374" spans="22:28" x14ac:dyDescent="0.3">
      <c r="V2374" s="7" t="s">
        <v>24</v>
      </c>
      <c r="W2374" s="9">
        <v>6.7</v>
      </c>
      <c r="X2374" s="19" t="s">
        <v>878</v>
      </c>
      <c r="Y2374" t="s">
        <v>642</v>
      </c>
      <c r="Z2374" t="s">
        <v>840</v>
      </c>
    </row>
    <row r="2375" spans="22:28" x14ac:dyDescent="0.3">
      <c r="V2375" s="6" t="s">
        <v>3919</v>
      </c>
      <c r="W2375" s="8">
        <v>7</v>
      </c>
      <c r="X2375" s="18" t="s">
        <v>7872</v>
      </c>
      <c r="Y2375" t="s">
        <v>2190</v>
      </c>
      <c r="Z2375" t="s">
        <v>11576</v>
      </c>
    </row>
    <row r="2376" spans="22:28" x14ac:dyDescent="0.3">
      <c r="V2376" s="7" t="s">
        <v>2642</v>
      </c>
      <c r="W2376" s="9">
        <v>7.9</v>
      </c>
      <c r="X2376" s="19" t="s">
        <v>7872</v>
      </c>
      <c r="Y2376" t="s">
        <v>1099</v>
      </c>
      <c r="Z2376" t="s">
        <v>2190</v>
      </c>
    </row>
    <row r="2377" spans="22:28" x14ac:dyDescent="0.3">
      <c r="V2377" s="6" t="s">
        <v>2190</v>
      </c>
      <c r="W2377" s="8">
        <v>6.9</v>
      </c>
      <c r="X2377" s="18" t="s">
        <v>2190</v>
      </c>
    </row>
    <row r="2378" spans="22:28" x14ac:dyDescent="0.3">
      <c r="V2378" s="7" t="s">
        <v>2203</v>
      </c>
      <c r="W2378" s="9">
        <v>7.3</v>
      </c>
      <c r="X2378" s="19" t="s">
        <v>642</v>
      </c>
      <c r="Y2378" t="s">
        <v>7872</v>
      </c>
      <c r="Z2378" t="s">
        <v>2190</v>
      </c>
      <c r="AA2378" t="s">
        <v>13467</v>
      </c>
      <c r="AB2378" t="s">
        <v>5873</v>
      </c>
    </row>
    <row r="2379" spans="22:28" x14ac:dyDescent="0.3">
      <c r="V2379" s="6" t="s">
        <v>227</v>
      </c>
      <c r="W2379" s="8">
        <v>7.3</v>
      </c>
      <c r="X2379" s="18" t="s">
        <v>878</v>
      </c>
      <c r="Y2379" t="s">
        <v>14453</v>
      </c>
      <c r="Z2379" t="s">
        <v>6241</v>
      </c>
    </row>
    <row r="2380" spans="22:28" x14ac:dyDescent="0.3">
      <c r="V2380" s="7" t="s">
        <v>441</v>
      </c>
      <c r="W2380" s="9">
        <v>3.5</v>
      </c>
      <c r="X2380" s="19" t="s">
        <v>878</v>
      </c>
      <c r="Y2380" t="s">
        <v>7329</v>
      </c>
    </row>
    <row r="2381" spans="22:28" x14ac:dyDescent="0.3">
      <c r="V2381" s="6" t="s">
        <v>2190</v>
      </c>
      <c r="W2381" s="8">
        <v>7.8</v>
      </c>
      <c r="X2381" s="18" t="s">
        <v>2190</v>
      </c>
    </row>
    <row r="2382" spans="22:28" x14ac:dyDescent="0.3">
      <c r="V2382" s="7" t="s">
        <v>5314</v>
      </c>
      <c r="W2382" s="9">
        <v>7.4</v>
      </c>
      <c r="X2382" s="19" t="s">
        <v>7872</v>
      </c>
      <c r="Y2382" t="s">
        <v>2190</v>
      </c>
      <c r="Z2382" t="s">
        <v>7159</v>
      </c>
      <c r="AA2382" t="s">
        <v>11576</v>
      </c>
    </row>
    <row r="2383" spans="22:28" x14ac:dyDescent="0.3">
      <c r="V2383" s="6" t="s">
        <v>978</v>
      </c>
      <c r="W2383" s="8">
        <v>6.7</v>
      </c>
      <c r="X2383" s="18" t="s">
        <v>642</v>
      </c>
      <c r="Y2383" t="s">
        <v>2190</v>
      </c>
      <c r="Z2383" t="s">
        <v>7329</v>
      </c>
      <c r="AA2383" t="s">
        <v>6241</v>
      </c>
    </row>
    <row r="2384" spans="22:28" x14ac:dyDescent="0.3">
      <c r="V2384" s="7" t="s">
        <v>1106</v>
      </c>
      <c r="W2384" s="9">
        <v>6.4</v>
      </c>
      <c r="X2384" s="19" t="s">
        <v>1099</v>
      </c>
      <c r="Y2384" t="s">
        <v>11576</v>
      </c>
    </row>
    <row r="2385" spans="22:29" x14ac:dyDescent="0.3">
      <c r="V2385" s="6" t="s">
        <v>7141</v>
      </c>
      <c r="W2385" s="8">
        <v>7.1</v>
      </c>
      <c r="X2385" s="18" t="s">
        <v>7872</v>
      </c>
      <c r="Y2385" t="s">
        <v>2190</v>
      </c>
      <c r="Z2385" t="s">
        <v>11576</v>
      </c>
      <c r="AA2385" t="s">
        <v>5873</v>
      </c>
    </row>
    <row r="2386" spans="22:29" x14ac:dyDescent="0.3">
      <c r="V2386" s="7" t="s">
        <v>4913</v>
      </c>
      <c r="W2386" s="9">
        <v>7.8</v>
      </c>
      <c r="X2386" s="19" t="s">
        <v>2190</v>
      </c>
      <c r="Y2386" t="s">
        <v>14451</v>
      </c>
    </row>
    <row r="2387" spans="22:29" x14ac:dyDescent="0.3">
      <c r="V2387" s="6" t="s">
        <v>3960</v>
      </c>
      <c r="W2387" s="8">
        <v>4</v>
      </c>
      <c r="X2387" s="18" t="s">
        <v>3960</v>
      </c>
    </row>
    <row r="2388" spans="22:29" x14ac:dyDescent="0.3">
      <c r="V2388" s="7" t="s">
        <v>7155</v>
      </c>
      <c r="W2388" s="9">
        <v>5.9</v>
      </c>
      <c r="X2388" s="19" t="s">
        <v>878</v>
      </c>
      <c r="Y2388" t="s">
        <v>3960</v>
      </c>
      <c r="Z2388" t="s">
        <v>11576</v>
      </c>
      <c r="AA2388" t="s">
        <v>7329</v>
      </c>
      <c r="AB2388" t="s">
        <v>6241</v>
      </c>
    </row>
    <row r="2389" spans="22:29" x14ac:dyDescent="0.3">
      <c r="V2389" s="6" t="s">
        <v>1403</v>
      </c>
      <c r="W2389" s="8">
        <v>7.2</v>
      </c>
      <c r="X2389" s="18" t="s">
        <v>14453</v>
      </c>
      <c r="Y2389" t="s">
        <v>2190</v>
      </c>
      <c r="Z2389" t="s">
        <v>14451</v>
      </c>
      <c r="AA2389" t="s">
        <v>6241</v>
      </c>
    </row>
    <row r="2390" spans="22:29" x14ac:dyDescent="0.3">
      <c r="V2390" s="7" t="s">
        <v>7159</v>
      </c>
      <c r="W2390" s="9">
        <v>7.2</v>
      </c>
      <c r="X2390" s="19" t="s">
        <v>7159</v>
      </c>
    </row>
    <row r="2391" spans="22:29" x14ac:dyDescent="0.3">
      <c r="V2391" s="6" t="s">
        <v>1392</v>
      </c>
      <c r="W2391" s="8">
        <v>5.0999999999999996</v>
      </c>
      <c r="X2391" s="18" t="s">
        <v>14453</v>
      </c>
      <c r="Y2391" t="s">
        <v>2190</v>
      </c>
      <c r="Z2391" t="s">
        <v>6241</v>
      </c>
    </row>
    <row r="2392" spans="22:29" x14ac:dyDescent="0.3">
      <c r="V2392" s="7" t="s">
        <v>6241</v>
      </c>
      <c r="W2392" s="9">
        <v>5.5</v>
      </c>
      <c r="X2392" s="19" t="s">
        <v>6241</v>
      </c>
    </row>
    <row r="2393" spans="22:29" x14ac:dyDescent="0.3">
      <c r="V2393" s="6" t="s">
        <v>7174</v>
      </c>
      <c r="W2393" s="8">
        <v>6.2</v>
      </c>
      <c r="X2393" s="18" t="s">
        <v>878</v>
      </c>
      <c r="Y2393" t="s">
        <v>2190</v>
      </c>
      <c r="Z2393" t="s">
        <v>13467</v>
      </c>
      <c r="AA2393" t="s">
        <v>11576</v>
      </c>
      <c r="AB2393" t="s">
        <v>5873</v>
      </c>
      <c r="AC2393" t="s">
        <v>8819</v>
      </c>
    </row>
    <row r="2394" spans="22:29" x14ac:dyDescent="0.3">
      <c r="V2394" s="7" t="s">
        <v>3960</v>
      </c>
      <c r="W2394" s="9">
        <v>7.2</v>
      </c>
      <c r="X2394" s="19" t="s">
        <v>3960</v>
      </c>
    </row>
    <row r="2395" spans="22:29" x14ac:dyDescent="0.3">
      <c r="V2395" s="6" t="s">
        <v>315</v>
      </c>
      <c r="W2395" s="8">
        <v>5.2</v>
      </c>
      <c r="X2395" s="18" t="s">
        <v>878</v>
      </c>
      <c r="Y2395" t="s">
        <v>14453</v>
      </c>
      <c r="Z2395" t="s">
        <v>2190</v>
      </c>
      <c r="AA2395" t="s">
        <v>6241</v>
      </c>
    </row>
    <row r="2396" spans="22:29" x14ac:dyDescent="0.3">
      <c r="V2396" s="7" t="s">
        <v>7183</v>
      </c>
      <c r="W2396" s="9">
        <v>6.7</v>
      </c>
      <c r="X2396" s="19" t="s">
        <v>878</v>
      </c>
      <c r="Y2396" t="s">
        <v>6869</v>
      </c>
      <c r="Z2396" t="s">
        <v>7329</v>
      </c>
      <c r="AA2396" t="s">
        <v>6241</v>
      </c>
    </row>
    <row r="2397" spans="22:29" x14ac:dyDescent="0.3">
      <c r="V2397" s="6" t="s">
        <v>24</v>
      </c>
      <c r="W2397" s="8">
        <v>5</v>
      </c>
      <c r="X2397" s="18" t="s">
        <v>878</v>
      </c>
      <c r="Y2397" t="s">
        <v>642</v>
      </c>
      <c r="Z2397" t="s">
        <v>840</v>
      </c>
    </row>
    <row r="2398" spans="22:29" x14ac:dyDescent="0.3">
      <c r="V2398" s="7" t="s">
        <v>3805</v>
      </c>
      <c r="W2398" s="9">
        <v>6.2</v>
      </c>
      <c r="X2398" s="19" t="s">
        <v>2190</v>
      </c>
      <c r="Y2398" t="s">
        <v>3960</v>
      </c>
      <c r="Z2398" t="s">
        <v>14451</v>
      </c>
      <c r="AA2398" t="s">
        <v>6241</v>
      </c>
    </row>
    <row r="2399" spans="22:29" x14ac:dyDescent="0.3">
      <c r="V2399" s="6" t="s">
        <v>1099</v>
      </c>
      <c r="W2399" s="8">
        <v>7.6</v>
      </c>
      <c r="X2399" s="18" t="s">
        <v>1099</v>
      </c>
    </row>
    <row r="2400" spans="22:29" x14ac:dyDescent="0.3">
      <c r="V2400" s="7" t="s">
        <v>5554</v>
      </c>
      <c r="W2400" s="9">
        <v>4.0999999999999996</v>
      </c>
      <c r="X2400" s="19" t="s">
        <v>1099</v>
      </c>
      <c r="Y2400" t="s">
        <v>14453</v>
      </c>
      <c r="Z2400" t="s">
        <v>2190</v>
      </c>
    </row>
    <row r="2401" spans="22:28" x14ac:dyDescent="0.3">
      <c r="V2401" s="6" t="s">
        <v>3587</v>
      </c>
      <c r="W2401" s="8">
        <v>5.3</v>
      </c>
      <c r="X2401" s="18" t="s">
        <v>878</v>
      </c>
      <c r="Y2401" t="s">
        <v>3960</v>
      </c>
    </row>
    <row r="2402" spans="22:28" x14ac:dyDescent="0.3">
      <c r="V2402" s="7" t="s">
        <v>3034</v>
      </c>
      <c r="W2402" s="9">
        <v>6.2</v>
      </c>
      <c r="X2402" s="19" t="s">
        <v>2190</v>
      </c>
      <c r="Y2402" t="s">
        <v>7159</v>
      </c>
      <c r="Z2402" t="s">
        <v>10187</v>
      </c>
      <c r="AA2402" t="s">
        <v>11576</v>
      </c>
    </row>
    <row r="2403" spans="22:28" x14ac:dyDescent="0.3">
      <c r="V2403" s="6" t="s">
        <v>7199</v>
      </c>
      <c r="W2403" s="8">
        <v>6.5</v>
      </c>
      <c r="X2403" s="18" t="s">
        <v>878</v>
      </c>
      <c r="Y2403" t="s">
        <v>6869</v>
      </c>
      <c r="Z2403" t="s">
        <v>1099</v>
      </c>
      <c r="AA2403" t="s">
        <v>14453</v>
      </c>
      <c r="AB2403" t="s">
        <v>10608</v>
      </c>
    </row>
    <row r="2404" spans="22:28" x14ac:dyDescent="0.3">
      <c r="V2404" s="7" t="s">
        <v>1290</v>
      </c>
      <c r="W2404" s="9">
        <v>8.1</v>
      </c>
      <c r="X2404" s="19" t="s">
        <v>2190</v>
      </c>
      <c r="Y2404" t="s">
        <v>13467</v>
      </c>
      <c r="Z2404" t="s">
        <v>5873</v>
      </c>
    </row>
    <row r="2405" spans="22:28" x14ac:dyDescent="0.3">
      <c r="V2405" s="6" t="s">
        <v>315</v>
      </c>
      <c r="W2405" s="8">
        <v>6.3</v>
      </c>
      <c r="X2405" s="18" t="s">
        <v>878</v>
      </c>
      <c r="Y2405" t="s">
        <v>14453</v>
      </c>
      <c r="Z2405" t="s">
        <v>2190</v>
      </c>
      <c r="AA2405" t="s">
        <v>6241</v>
      </c>
    </row>
    <row r="2406" spans="22:28" x14ac:dyDescent="0.3">
      <c r="V2406" s="7" t="s">
        <v>7208</v>
      </c>
      <c r="W2406" s="9">
        <v>4.4000000000000004</v>
      </c>
      <c r="X2406" s="19" t="s">
        <v>2190</v>
      </c>
      <c r="Y2406" t="s">
        <v>10608</v>
      </c>
      <c r="Z2406" t="s">
        <v>7159</v>
      </c>
      <c r="AA2406" t="s">
        <v>10187</v>
      </c>
    </row>
    <row r="2407" spans="22:28" x14ac:dyDescent="0.3">
      <c r="V2407" s="6" t="s">
        <v>37</v>
      </c>
      <c r="W2407" s="8">
        <v>4.5999999999999996</v>
      </c>
      <c r="X2407" s="18" t="s">
        <v>878</v>
      </c>
      <c r="Y2407" t="s">
        <v>6241</v>
      </c>
    </row>
    <row r="2408" spans="22:28" x14ac:dyDescent="0.3">
      <c r="V2408" s="7" t="s">
        <v>1392</v>
      </c>
      <c r="W2408" s="9">
        <v>6</v>
      </c>
      <c r="X2408" s="19" t="s">
        <v>14453</v>
      </c>
      <c r="Y2408" t="s">
        <v>2190</v>
      </c>
      <c r="Z2408" t="s">
        <v>6241</v>
      </c>
    </row>
    <row r="2409" spans="22:28" x14ac:dyDescent="0.3">
      <c r="V2409" s="6" t="s">
        <v>5870</v>
      </c>
      <c r="W2409" s="8">
        <v>7.6</v>
      </c>
      <c r="X2409" s="18" t="s">
        <v>840</v>
      </c>
      <c r="Y2409" t="s">
        <v>3960</v>
      </c>
      <c r="Z2409" t="s">
        <v>6241</v>
      </c>
    </row>
    <row r="2410" spans="22:28" x14ac:dyDescent="0.3">
      <c r="V2410" s="7" t="s">
        <v>48</v>
      </c>
      <c r="W2410" s="9">
        <v>8.4</v>
      </c>
      <c r="X2410" s="19" t="s">
        <v>878</v>
      </c>
      <c r="Y2410" t="s">
        <v>642</v>
      </c>
      <c r="Z2410" t="s">
        <v>7329</v>
      </c>
    </row>
    <row r="2411" spans="22:28" x14ac:dyDescent="0.3">
      <c r="V2411" s="6" t="s">
        <v>7226</v>
      </c>
      <c r="W2411" s="8">
        <v>7.9</v>
      </c>
      <c r="X2411" s="18" t="s">
        <v>2190</v>
      </c>
      <c r="Y2411" t="s">
        <v>10608</v>
      </c>
      <c r="Z2411" t="s">
        <v>10187</v>
      </c>
      <c r="AA2411" t="s">
        <v>11576</v>
      </c>
    </row>
    <row r="2412" spans="22:28" x14ac:dyDescent="0.3">
      <c r="V2412" s="7" t="s">
        <v>1959</v>
      </c>
      <c r="W2412" s="9">
        <v>5.6</v>
      </c>
      <c r="X2412" s="19" t="s">
        <v>3960</v>
      </c>
      <c r="Y2412" t="s">
        <v>14451</v>
      </c>
      <c r="Z2412" t="s">
        <v>6241</v>
      </c>
    </row>
    <row r="2413" spans="22:28" x14ac:dyDescent="0.3">
      <c r="V2413" s="6" t="s">
        <v>1099</v>
      </c>
      <c r="W2413" s="8">
        <v>6.5</v>
      </c>
      <c r="X2413" s="18" t="s">
        <v>1099</v>
      </c>
    </row>
    <row r="2414" spans="22:28" x14ac:dyDescent="0.3">
      <c r="V2414" s="7" t="s">
        <v>6784</v>
      </c>
      <c r="W2414" s="9">
        <v>7.5</v>
      </c>
      <c r="X2414" s="19" t="s">
        <v>642</v>
      </c>
      <c r="Y2414" t="s">
        <v>1099</v>
      </c>
      <c r="Z2414" t="s">
        <v>2190</v>
      </c>
      <c r="AA2414" t="s">
        <v>11576</v>
      </c>
    </row>
    <row r="2415" spans="22:28" x14ac:dyDescent="0.3">
      <c r="V2415" s="6" t="s">
        <v>1099</v>
      </c>
      <c r="W2415" s="8">
        <v>6.3</v>
      </c>
      <c r="X2415" s="18" t="s">
        <v>1099</v>
      </c>
    </row>
    <row r="2416" spans="22:28" x14ac:dyDescent="0.3">
      <c r="V2416" s="7" t="s">
        <v>3456</v>
      </c>
      <c r="W2416" s="9">
        <v>7.9</v>
      </c>
      <c r="X2416" s="19" t="s">
        <v>3960</v>
      </c>
      <c r="Y2416" t="s">
        <v>6241</v>
      </c>
    </row>
    <row r="2417" spans="22:28" x14ac:dyDescent="0.3">
      <c r="V2417" s="6" t="s">
        <v>7239</v>
      </c>
      <c r="W2417" s="8">
        <v>5.0999999999999996</v>
      </c>
      <c r="X2417" s="18" t="s">
        <v>1099</v>
      </c>
      <c r="Y2417" t="s">
        <v>2190</v>
      </c>
      <c r="Z2417" t="s">
        <v>10608</v>
      </c>
      <c r="AA2417" t="s">
        <v>840</v>
      </c>
      <c r="AB2417" t="s">
        <v>7329</v>
      </c>
    </row>
    <row r="2418" spans="22:28" x14ac:dyDescent="0.3">
      <c r="V2418" s="7" t="s">
        <v>1649</v>
      </c>
      <c r="W2418" s="9">
        <v>6.7</v>
      </c>
      <c r="X2418" s="19" t="s">
        <v>1099</v>
      </c>
      <c r="Y2418" t="s">
        <v>2190</v>
      </c>
    </row>
    <row r="2419" spans="22:28" x14ac:dyDescent="0.3">
      <c r="V2419" s="6" t="s">
        <v>315</v>
      </c>
      <c r="W2419" s="8">
        <v>6.7</v>
      </c>
      <c r="X2419" s="18" t="s">
        <v>878</v>
      </c>
      <c r="Y2419" t="s">
        <v>14453</v>
      </c>
      <c r="Z2419" t="s">
        <v>2190</v>
      </c>
      <c r="AA2419" t="s">
        <v>6241</v>
      </c>
    </row>
    <row r="2420" spans="22:28" x14ac:dyDescent="0.3">
      <c r="V2420" s="7" t="s">
        <v>3197</v>
      </c>
      <c r="W2420" s="9">
        <v>5.6</v>
      </c>
      <c r="X2420" s="19" t="s">
        <v>3960</v>
      </c>
      <c r="Y2420" t="s">
        <v>14451</v>
      </c>
    </row>
    <row r="2421" spans="22:28" x14ac:dyDescent="0.3">
      <c r="V2421" s="6" t="s">
        <v>1106</v>
      </c>
      <c r="W2421" s="8">
        <v>5.6</v>
      </c>
      <c r="X2421" s="18" t="s">
        <v>1099</v>
      </c>
      <c r="Y2421" t="s">
        <v>11576</v>
      </c>
    </row>
    <row r="2422" spans="22:28" x14ac:dyDescent="0.3">
      <c r="V2422" s="7" t="s">
        <v>4042</v>
      </c>
      <c r="W2422" s="9">
        <v>6.2</v>
      </c>
      <c r="X2422" s="19" t="s">
        <v>1099</v>
      </c>
      <c r="Y2422" t="s">
        <v>7159</v>
      </c>
      <c r="Z2422" t="s">
        <v>11576</v>
      </c>
    </row>
    <row r="2423" spans="22:28" x14ac:dyDescent="0.3">
      <c r="V2423" s="6" t="s">
        <v>467</v>
      </c>
      <c r="W2423" s="8">
        <v>5.6</v>
      </c>
      <c r="X2423" s="18" t="s">
        <v>2190</v>
      </c>
      <c r="Y2423" t="s">
        <v>840</v>
      </c>
      <c r="Z2423" t="s">
        <v>11576</v>
      </c>
    </row>
    <row r="2424" spans="22:28" x14ac:dyDescent="0.3">
      <c r="V2424" s="7" t="s">
        <v>3960</v>
      </c>
      <c r="W2424" s="9">
        <v>6.4</v>
      </c>
      <c r="X2424" s="19" t="s">
        <v>3960</v>
      </c>
    </row>
    <row r="2425" spans="22:28" x14ac:dyDescent="0.3">
      <c r="V2425" s="6" t="s">
        <v>1099</v>
      </c>
      <c r="W2425" s="8">
        <v>5.6</v>
      </c>
      <c r="X2425" s="18" t="s">
        <v>1099</v>
      </c>
    </row>
    <row r="2426" spans="22:28" x14ac:dyDescent="0.3">
      <c r="V2426" s="7" t="s">
        <v>1076</v>
      </c>
      <c r="W2426" s="9">
        <v>7.4</v>
      </c>
      <c r="X2426" s="19" t="s">
        <v>7872</v>
      </c>
      <c r="Y2426" t="s">
        <v>2190</v>
      </c>
      <c r="Z2426" t="s">
        <v>14452</v>
      </c>
    </row>
    <row r="2427" spans="22:28" x14ac:dyDescent="0.3">
      <c r="V2427" s="6" t="s">
        <v>1099</v>
      </c>
      <c r="W2427" s="8">
        <v>4.9000000000000004</v>
      </c>
      <c r="X2427" s="18" t="s">
        <v>1099</v>
      </c>
    </row>
    <row r="2428" spans="22:28" x14ac:dyDescent="0.3">
      <c r="V2428" s="7" t="s">
        <v>7263</v>
      </c>
      <c r="W2428" s="9">
        <v>6</v>
      </c>
      <c r="X2428" s="19" t="s">
        <v>1099</v>
      </c>
      <c r="Y2428" t="s">
        <v>14453</v>
      </c>
      <c r="Z2428" t="s">
        <v>2190</v>
      </c>
      <c r="AA2428" t="s">
        <v>7159</v>
      </c>
      <c r="AB2428" t="s">
        <v>11576</v>
      </c>
    </row>
    <row r="2429" spans="22:28" x14ac:dyDescent="0.3">
      <c r="V2429" s="6" t="s">
        <v>4042</v>
      </c>
      <c r="W2429" s="8">
        <v>7.2</v>
      </c>
      <c r="X2429" s="18" t="s">
        <v>1099</v>
      </c>
      <c r="Y2429" t="s">
        <v>7159</v>
      </c>
      <c r="Z2429" t="s">
        <v>11576</v>
      </c>
    </row>
    <row r="2430" spans="22:28" x14ac:dyDescent="0.3">
      <c r="V2430" s="7" t="s">
        <v>2838</v>
      </c>
      <c r="W2430" s="9">
        <v>4.9000000000000004</v>
      </c>
      <c r="X2430" s="19" t="s">
        <v>1099</v>
      </c>
      <c r="Y2430" t="s">
        <v>2190</v>
      </c>
      <c r="Z2430" t="s">
        <v>11576</v>
      </c>
      <c r="AA2430" t="s">
        <v>14452</v>
      </c>
    </row>
    <row r="2431" spans="22:28" x14ac:dyDescent="0.3">
      <c r="V2431" s="6" t="s">
        <v>1392</v>
      </c>
      <c r="W2431" s="8">
        <v>7.5</v>
      </c>
      <c r="X2431" s="18" t="s">
        <v>14453</v>
      </c>
      <c r="Y2431" t="s">
        <v>2190</v>
      </c>
      <c r="Z2431" t="s">
        <v>6241</v>
      </c>
    </row>
    <row r="2432" spans="22:28" x14ac:dyDescent="0.3">
      <c r="V2432" s="7" t="s">
        <v>1959</v>
      </c>
      <c r="W2432" s="9">
        <v>4.8</v>
      </c>
      <c r="X2432" s="19" t="s">
        <v>3960</v>
      </c>
      <c r="Y2432" t="s">
        <v>14451</v>
      </c>
      <c r="Z2432" t="s">
        <v>6241</v>
      </c>
    </row>
    <row r="2433" spans="22:28" x14ac:dyDescent="0.3">
      <c r="V2433" s="6" t="s">
        <v>1106</v>
      </c>
      <c r="W2433" s="8">
        <v>3.1</v>
      </c>
      <c r="X2433" s="18" t="s">
        <v>1099</v>
      </c>
      <c r="Y2433" t="s">
        <v>11576</v>
      </c>
    </row>
    <row r="2434" spans="22:28" x14ac:dyDescent="0.3">
      <c r="V2434" s="7" t="s">
        <v>7278</v>
      </c>
      <c r="W2434" s="9">
        <v>5.8</v>
      </c>
      <c r="X2434" s="19" t="s">
        <v>642</v>
      </c>
      <c r="Y2434" t="s">
        <v>1099</v>
      </c>
      <c r="Z2434" t="s">
        <v>10608</v>
      </c>
      <c r="AA2434" t="s">
        <v>840</v>
      </c>
      <c r="AB2434" t="s">
        <v>10187</v>
      </c>
    </row>
    <row r="2435" spans="22:28" x14ac:dyDescent="0.3">
      <c r="V2435" s="6" t="s">
        <v>1392</v>
      </c>
      <c r="W2435" s="8">
        <v>6.7</v>
      </c>
      <c r="X2435" s="18" t="s">
        <v>14453</v>
      </c>
      <c r="Y2435" t="s">
        <v>2190</v>
      </c>
      <c r="Z2435" t="s">
        <v>6241</v>
      </c>
    </row>
    <row r="2436" spans="22:28" x14ac:dyDescent="0.3">
      <c r="V2436" s="7" t="s">
        <v>735</v>
      </c>
      <c r="W2436" s="9">
        <v>6.8</v>
      </c>
      <c r="X2436" s="19" t="s">
        <v>878</v>
      </c>
      <c r="Y2436" t="s">
        <v>642</v>
      </c>
      <c r="Z2436" t="s">
        <v>2190</v>
      </c>
      <c r="AA2436" t="s">
        <v>13467</v>
      </c>
      <c r="AB2436" t="s">
        <v>5873</v>
      </c>
    </row>
    <row r="2437" spans="22:28" x14ac:dyDescent="0.3">
      <c r="V2437" s="6" t="s">
        <v>3960</v>
      </c>
      <c r="W2437" s="8">
        <v>6.5</v>
      </c>
      <c r="X2437" s="18" t="s">
        <v>3960</v>
      </c>
    </row>
    <row r="2438" spans="22:28" x14ac:dyDescent="0.3">
      <c r="V2438" s="7" t="s">
        <v>1106</v>
      </c>
      <c r="W2438" s="9">
        <v>5.9</v>
      </c>
      <c r="X2438" s="19" t="s">
        <v>1099</v>
      </c>
      <c r="Y2438" t="s">
        <v>11576</v>
      </c>
    </row>
    <row r="2439" spans="22:28" x14ac:dyDescent="0.3">
      <c r="V2439" s="6" t="s">
        <v>3970</v>
      </c>
      <c r="W2439" s="8">
        <v>5.5</v>
      </c>
      <c r="X2439" s="18" t="s">
        <v>1099</v>
      </c>
      <c r="Y2439" t="s">
        <v>7159</v>
      </c>
    </row>
    <row r="2440" spans="22:28" x14ac:dyDescent="0.3">
      <c r="V2440" s="7" t="s">
        <v>4695</v>
      </c>
      <c r="W2440" s="9">
        <v>3.6</v>
      </c>
      <c r="X2440" s="19" t="s">
        <v>878</v>
      </c>
      <c r="Y2440" t="s">
        <v>642</v>
      </c>
      <c r="Z2440" t="s">
        <v>10608</v>
      </c>
      <c r="AA2440" t="s">
        <v>7329</v>
      </c>
    </row>
    <row r="2441" spans="22:28" x14ac:dyDescent="0.3">
      <c r="V2441" s="6" t="s">
        <v>2190</v>
      </c>
      <c r="W2441" s="8">
        <v>3.3</v>
      </c>
      <c r="X2441" s="18" t="s">
        <v>2190</v>
      </c>
    </row>
    <row r="2442" spans="22:28" x14ac:dyDescent="0.3">
      <c r="V2442" s="7" t="s">
        <v>315</v>
      </c>
      <c r="W2442" s="9">
        <v>7.4</v>
      </c>
      <c r="X2442" s="19" t="s">
        <v>878</v>
      </c>
      <c r="Y2442" t="s">
        <v>14453</v>
      </c>
      <c r="Z2442" t="s">
        <v>2190</v>
      </c>
      <c r="AA2442" t="s">
        <v>6241</v>
      </c>
    </row>
    <row r="2443" spans="22:28" x14ac:dyDescent="0.3">
      <c r="V2443" s="6" t="s">
        <v>4274</v>
      </c>
      <c r="W2443" s="8">
        <v>6.7</v>
      </c>
      <c r="X2443" s="18" t="s">
        <v>7872</v>
      </c>
      <c r="Y2443" t="s">
        <v>2190</v>
      </c>
      <c r="Z2443" t="s">
        <v>11576</v>
      </c>
      <c r="AA2443" t="s">
        <v>14452</v>
      </c>
    </row>
    <row r="2444" spans="22:28" x14ac:dyDescent="0.3">
      <c r="V2444" s="7" t="s">
        <v>7307</v>
      </c>
      <c r="W2444" s="9">
        <v>3</v>
      </c>
      <c r="X2444" s="19" t="s">
        <v>642</v>
      </c>
      <c r="Y2444" t="s">
        <v>14453</v>
      </c>
      <c r="Z2444" t="s">
        <v>2190</v>
      </c>
      <c r="AA2444" t="s">
        <v>11576</v>
      </c>
    </row>
    <row r="2445" spans="22:28" x14ac:dyDescent="0.3">
      <c r="V2445" s="6" t="s">
        <v>2112</v>
      </c>
      <c r="W2445" s="8">
        <v>7.6</v>
      </c>
      <c r="X2445" s="18" t="s">
        <v>2190</v>
      </c>
      <c r="Y2445" t="s">
        <v>14451</v>
      </c>
      <c r="Z2445" t="s">
        <v>11576</v>
      </c>
      <c r="AA2445" t="s">
        <v>6241</v>
      </c>
    </row>
    <row r="2446" spans="22:28" x14ac:dyDescent="0.3">
      <c r="V2446" s="7" t="s">
        <v>5193</v>
      </c>
      <c r="W2446" s="9">
        <v>6.4</v>
      </c>
      <c r="X2446" s="19" t="s">
        <v>642</v>
      </c>
      <c r="Y2446" t="s">
        <v>3960</v>
      </c>
      <c r="Z2446" t="s">
        <v>6241</v>
      </c>
    </row>
    <row r="2447" spans="22:28" x14ac:dyDescent="0.3">
      <c r="V2447" s="6" t="s">
        <v>3542</v>
      </c>
      <c r="W2447" s="8">
        <v>6.9</v>
      </c>
      <c r="X2447" s="18" t="s">
        <v>7872</v>
      </c>
      <c r="Y2447" t="s">
        <v>14453</v>
      </c>
      <c r="Z2447" t="s">
        <v>2190</v>
      </c>
      <c r="AA2447" t="s">
        <v>6241</v>
      </c>
    </row>
    <row r="2448" spans="22:28" x14ac:dyDescent="0.3">
      <c r="V2448" s="7" t="s">
        <v>3299</v>
      </c>
      <c r="W2448" s="9">
        <v>6.6</v>
      </c>
      <c r="X2448" s="19" t="s">
        <v>14453</v>
      </c>
      <c r="Y2448" t="s">
        <v>2190</v>
      </c>
      <c r="Z2448" t="s">
        <v>11576</v>
      </c>
      <c r="AA2448" t="s">
        <v>6241</v>
      </c>
    </row>
    <row r="2449" spans="22:27" x14ac:dyDescent="0.3">
      <c r="V2449" s="6" t="s">
        <v>7321</v>
      </c>
      <c r="W2449" s="8">
        <v>5.5</v>
      </c>
      <c r="X2449" s="18" t="s">
        <v>1099</v>
      </c>
      <c r="Y2449" t="s">
        <v>14451</v>
      </c>
      <c r="Z2449" t="s">
        <v>7329</v>
      </c>
      <c r="AA2449" t="s">
        <v>6241</v>
      </c>
    </row>
    <row r="2450" spans="22:27" x14ac:dyDescent="0.3">
      <c r="V2450" s="7" t="s">
        <v>428</v>
      </c>
      <c r="W2450" s="9">
        <v>6.6</v>
      </c>
      <c r="X2450" s="19" t="s">
        <v>642</v>
      </c>
      <c r="Y2450" t="s">
        <v>6869</v>
      </c>
      <c r="Z2450" t="s">
        <v>10608</v>
      </c>
      <c r="AA2450" t="s">
        <v>840</v>
      </c>
    </row>
    <row r="2451" spans="22:27" x14ac:dyDescent="0.3">
      <c r="V2451" s="6" t="s">
        <v>7329</v>
      </c>
      <c r="W2451" s="8">
        <v>5.2</v>
      </c>
      <c r="X2451" s="18" t="s">
        <v>7329</v>
      </c>
    </row>
    <row r="2452" spans="22:27" x14ac:dyDescent="0.3">
      <c r="V2452" s="7" t="s">
        <v>3456</v>
      </c>
      <c r="W2452" s="9">
        <v>4.0999999999999996</v>
      </c>
      <c r="X2452" s="19" t="s">
        <v>3960</v>
      </c>
      <c r="Y2452" t="s">
        <v>6241</v>
      </c>
    </row>
    <row r="2453" spans="22:27" x14ac:dyDescent="0.3">
      <c r="V2453" s="6" t="s">
        <v>5504</v>
      </c>
      <c r="W2453" s="8">
        <v>6.8</v>
      </c>
      <c r="X2453" s="18" t="s">
        <v>1099</v>
      </c>
      <c r="Y2453" t="s">
        <v>2190</v>
      </c>
      <c r="Z2453" t="s">
        <v>10608</v>
      </c>
      <c r="AA2453" t="s">
        <v>11576</v>
      </c>
    </row>
    <row r="2454" spans="22:27" x14ac:dyDescent="0.3">
      <c r="V2454" s="7" t="s">
        <v>3919</v>
      </c>
      <c r="W2454" s="9">
        <v>6.5</v>
      </c>
      <c r="X2454" s="19" t="s">
        <v>7872</v>
      </c>
      <c r="Y2454" t="s">
        <v>2190</v>
      </c>
      <c r="Z2454" t="s">
        <v>11576</v>
      </c>
    </row>
    <row r="2455" spans="22:27" x14ac:dyDescent="0.3">
      <c r="V2455" s="6" t="s">
        <v>1272</v>
      </c>
      <c r="W2455" s="8">
        <v>7.4</v>
      </c>
      <c r="X2455" s="18" t="s">
        <v>14453</v>
      </c>
      <c r="Y2455" t="s">
        <v>2190</v>
      </c>
    </row>
    <row r="2456" spans="22:27" x14ac:dyDescent="0.3">
      <c r="V2456" s="7" t="s">
        <v>146</v>
      </c>
      <c r="W2456" s="9">
        <v>7.7</v>
      </c>
      <c r="X2456" s="19" t="s">
        <v>2190</v>
      </c>
      <c r="Y2456" t="s">
        <v>11576</v>
      </c>
    </row>
    <row r="2457" spans="22:27" x14ac:dyDescent="0.3">
      <c r="V2457" s="6" t="s">
        <v>3919</v>
      </c>
      <c r="W2457" s="8">
        <v>7.1</v>
      </c>
      <c r="X2457" s="18" t="s">
        <v>7872</v>
      </c>
      <c r="Y2457" t="s">
        <v>2190</v>
      </c>
      <c r="Z2457" t="s">
        <v>11576</v>
      </c>
    </row>
    <row r="2458" spans="22:27" x14ac:dyDescent="0.3">
      <c r="V2458" s="7" t="s">
        <v>1106</v>
      </c>
      <c r="W2458" s="9">
        <v>6.3</v>
      </c>
      <c r="X2458" s="19" t="s">
        <v>1099</v>
      </c>
      <c r="Y2458" t="s">
        <v>11576</v>
      </c>
    </row>
    <row r="2459" spans="22:27" x14ac:dyDescent="0.3">
      <c r="V2459" s="6" t="s">
        <v>2190</v>
      </c>
      <c r="W2459" s="8">
        <v>7.6</v>
      </c>
      <c r="X2459" s="18" t="s">
        <v>2190</v>
      </c>
    </row>
    <row r="2460" spans="22:27" x14ac:dyDescent="0.3">
      <c r="V2460" s="7" t="s">
        <v>1649</v>
      </c>
      <c r="W2460" s="9">
        <v>8</v>
      </c>
      <c r="X2460" s="19" t="s">
        <v>1099</v>
      </c>
      <c r="Y2460" t="s">
        <v>2190</v>
      </c>
    </row>
    <row r="2461" spans="22:27" x14ac:dyDescent="0.3">
      <c r="V2461" s="6" t="s">
        <v>1099</v>
      </c>
      <c r="W2461" s="8">
        <v>7.3</v>
      </c>
      <c r="X2461" s="18" t="s">
        <v>1099</v>
      </c>
    </row>
    <row r="2462" spans="22:27" x14ac:dyDescent="0.3">
      <c r="V2462" s="7" t="s">
        <v>936</v>
      </c>
      <c r="W2462" s="9">
        <v>7.6</v>
      </c>
      <c r="X2462" s="19" t="s">
        <v>1099</v>
      </c>
      <c r="Y2462" t="s">
        <v>2190</v>
      </c>
      <c r="Z2462" t="s">
        <v>11576</v>
      </c>
    </row>
    <row r="2463" spans="22:27" x14ac:dyDescent="0.3">
      <c r="V2463" s="6" t="s">
        <v>2190</v>
      </c>
      <c r="W2463" s="8">
        <v>7.8</v>
      </c>
      <c r="X2463" s="18" t="s">
        <v>2190</v>
      </c>
    </row>
    <row r="2464" spans="22:27" x14ac:dyDescent="0.3">
      <c r="V2464" s="7" t="s">
        <v>1099</v>
      </c>
      <c r="W2464" s="9">
        <v>6.5</v>
      </c>
      <c r="X2464" s="19" t="s">
        <v>1099</v>
      </c>
    </row>
    <row r="2465" spans="22:28" x14ac:dyDescent="0.3">
      <c r="V2465" s="6" t="s">
        <v>2838</v>
      </c>
      <c r="W2465" s="8">
        <v>6.4</v>
      </c>
      <c r="X2465" s="18" t="s">
        <v>1099</v>
      </c>
      <c r="Y2465" t="s">
        <v>2190</v>
      </c>
      <c r="Z2465" t="s">
        <v>11576</v>
      </c>
      <c r="AA2465" t="s">
        <v>14452</v>
      </c>
    </row>
    <row r="2466" spans="22:28" x14ac:dyDescent="0.3">
      <c r="V2466" s="7" t="s">
        <v>936</v>
      </c>
      <c r="W2466" s="9">
        <v>8</v>
      </c>
      <c r="X2466" s="19" t="s">
        <v>1099</v>
      </c>
      <c r="Y2466" t="s">
        <v>2190</v>
      </c>
      <c r="Z2466" t="s">
        <v>11576</v>
      </c>
    </row>
    <row r="2467" spans="22:28" x14ac:dyDescent="0.3">
      <c r="V2467" s="6" t="s">
        <v>1371</v>
      </c>
      <c r="W2467" s="8">
        <v>4.8</v>
      </c>
      <c r="X2467" s="18" t="s">
        <v>2190</v>
      </c>
      <c r="Y2467" t="s">
        <v>840</v>
      </c>
      <c r="Z2467" t="s">
        <v>3960</v>
      </c>
      <c r="AA2467" t="s">
        <v>14451</v>
      </c>
      <c r="AB2467" t="s">
        <v>6241</v>
      </c>
    </row>
    <row r="2468" spans="22:28" x14ac:dyDescent="0.3">
      <c r="V2468" s="7" t="s">
        <v>6784</v>
      </c>
      <c r="W2468" s="9">
        <v>7.8</v>
      </c>
      <c r="X2468" s="19" t="s">
        <v>642</v>
      </c>
      <c r="Y2468" t="s">
        <v>1099</v>
      </c>
      <c r="Z2468" t="s">
        <v>2190</v>
      </c>
      <c r="AA2468" t="s">
        <v>11576</v>
      </c>
    </row>
    <row r="2469" spans="22:28" x14ac:dyDescent="0.3">
      <c r="V2469" s="6" t="s">
        <v>3960</v>
      </c>
      <c r="W2469" s="8">
        <v>5.9</v>
      </c>
      <c r="X2469" s="18" t="s">
        <v>3960</v>
      </c>
    </row>
    <row r="2470" spans="22:28" x14ac:dyDescent="0.3">
      <c r="V2470" s="7" t="s">
        <v>2190</v>
      </c>
      <c r="W2470" s="9">
        <v>5.4</v>
      </c>
      <c r="X2470" s="19" t="s">
        <v>2190</v>
      </c>
    </row>
    <row r="2471" spans="22:28" x14ac:dyDescent="0.3">
      <c r="V2471" s="6" t="s">
        <v>1974</v>
      </c>
      <c r="W2471" s="8">
        <v>3.3</v>
      </c>
      <c r="X2471" s="18" t="s">
        <v>1099</v>
      </c>
      <c r="Y2471" t="s">
        <v>10608</v>
      </c>
    </row>
    <row r="2472" spans="22:28" x14ac:dyDescent="0.3">
      <c r="V2472" s="7" t="s">
        <v>7380</v>
      </c>
      <c r="W2472" s="9">
        <v>8.1999999999999993</v>
      </c>
      <c r="X2472" s="19" t="s">
        <v>2190</v>
      </c>
      <c r="Y2472" t="s">
        <v>840</v>
      </c>
      <c r="Z2472" t="s">
        <v>5873</v>
      </c>
    </row>
    <row r="2473" spans="22:28" x14ac:dyDescent="0.3">
      <c r="V2473" s="6" t="s">
        <v>7386</v>
      </c>
      <c r="W2473" s="8">
        <v>5.4</v>
      </c>
      <c r="X2473" s="18" t="s">
        <v>878</v>
      </c>
      <c r="Y2473" t="s">
        <v>1099</v>
      </c>
      <c r="Z2473" t="s">
        <v>14453</v>
      </c>
      <c r="AA2473" t="s">
        <v>10608</v>
      </c>
    </row>
    <row r="2474" spans="22:28" x14ac:dyDescent="0.3">
      <c r="V2474" s="7" t="s">
        <v>3299</v>
      </c>
      <c r="W2474" s="9">
        <v>6.4</v>
      </c>
      <c r="X2474" s="19" t="s">
        <v>14453</v>
      </c>
      <c r="Y2474" t="s">
        <v>2190</v>
      </c>
      <c r="Z2474" t="s">
        <v>11576</v>
      </c>
      <c r="AA2474" t="s">
        <v>6241</v>
      </c>
    </row>
    <row r="2475" spans="22:28" x14ac:dyDescent="0.3">
      <c r="V2475" s="6" t="s">
        <v>2777</v>
      </c>
      <c r="W2475" s="8">
        <v>4.8</v>
      </c>
      <c r="X2475" s="18" t="s">
        <v>2190</v>
      </c>
      <c r="Y2475" t="s">
        <v>3960</v>
      </c>
      <c r="Z2475" t="s">
        <v>6241</v>
      </c>
    </row>
    <row r="2476" spans="22:28" x14ac:dyDescent="0.3">
      <c r="V2476" s="7" t="s">
        <v>3365</v>
      </c>
      <c r="W2476" s="9">
        <v>5.9</v>
      </c>
      <c r="X2476" s="19" t="s">
        <v>642</v>
      </c>
      <c r="Y2476" t="s">
        <v>1099</v>
      </c>
      <c r="Z2476" t="s">
        <v>2190</v>
      </c>
    </row>
    <row r="2477" spans="22:28" x14ac:dyDescent="0.3">
      <c r="V2477" s="6" t="s">
        <v>2885</v>
      </c>
      <c r="W2477" s="8">
        <v>5.5</v>
      </c>
      <c r="X2477" s="18" t="s">
        <v>878</v>
      </c>
      <c r="Y2477" t="s">
        <v>14453</v>
      </c>
    </row>
    <row r="2478" spans="22:28" x14ac:dyDescent="0.3">
      <c r="V2478" s="7" t="s">
        <v>7399</v>
      </c>
      <c r="W2478" s="9">
        <v>7.9</v>
      </c>
      <c r="X2478" s="19" t="s">
        <v>878</v>
      </c>
      <c r="Y2478" t="s">
        <v>1099</v>
      </c>
      <c r="Z2478" t="s">
        <v>14451</v>
      </c>
    </row>
    <row r="2479" spans="22:28" x14ac:dyDescent="0.3">
      <c r="V2479" s="6" t="s">
        <v>1649</v>
      </c>
      <c r="W2479" s="8">
        <v>4.9000000000000004</v>
      </c>
      <c r="X2479" s="18" t="s">
        <v>1099</v>
      </c>
      <c r="Y2479" t="s">
        <v>2190</v>
      </c>
    </row>
    <row r="2480" spans="22:28" x14ac:dyDescent="0.3">
      <c r="V2480" s="7" t="s">
        <v>146</v>
      </c>
      <c r="W2480" s="9">
        <v>7.2</v>
      </c>
      <c r="X2480" s="19" t="s">
        <v>2190</v>
      </c>
      <c r="Y2480" t="s">
        <v>11576</v>
      </c>
    </row>
    <row r="2481" spans="22:28" x14ac:dyDescent="0.3">
      <c r="V2481" s="6" t="s">
        <v>3930</v>
      </c>
      <c r="W2481" s="8">
        <v>6.6</v>
      </c>
      <c r="X2481" s="18" t="s">
        <v>878</v>
      </c>
      <c r="Y2481" t="s">
        <v>642</v>
      </c>
      <c r="Z2481" t="s">
        <v>2190</v>
      </c>
      <c r="AA2481" t="s">
        <v>11576</v>
      </c>
      <c r="AB2481" t="s">
        <v>5873</v>
      </c>
    </row>
    <row r="2482" spans="22:28" x14ac:dyDescent="0.3">
      <c r="V2482" s="7" t="s">
        <v>936</v>
      </c>
      <c r="W2482" s="9">
        <v>5.3</v>
      </c>
      <c r="X2482" s="19" t="s">
        <v>1099</v>
      </c>
      <c r="Y2482" t="s">
        <v>2190</v>
      </c>
      <c r="Z2482" t="s">
        <v>11576</v>
      </c>
    </row>
    <row r="2483" spans="22:28" x14ac:dyDescent="0.3">
      <c r="V2483" s="6" t="s">
        <v>2190</v>
      </c>
      <c r="W2483" s="8">
        <v>7.2</v>
      </c>
      <c r="X2483" s="18" t="s">
        <v>2190</v>
      </c>
    </row>
    <row r="2484" spans="22:28" x14ac:dyDescent="0.3">
      <c r="V2484" s="7" t="s">
        <v>595</v>
      </c>
      <c r="W2484" s="9">
        <v>5.0999999999999996</v>
      </c>
      <c r="X2484" s="19" t="s">
        <v>1099</v>
      </c>
      <c r="Y2484" t="s">
        <v>840</v>
      </c>
      <c r="Z2484" t="s">
        <v>3960</v>
      </c>
    </row>
    <row r="2485" spans="22:28" x14ac:dyDescent="0.3">
      <c r="V2485" s="6" t="s">
        <v>7417</v>
      </c>
      <c r="W2485" s="8">
        <v>5.6</v>
      </c>
      <c r="X2485" s="18" t="s">
        <v>1099</v>
      </c>
      <c r="Y2485" t="s">
        <v>14453</v>
      </c>
      <c r="Z2485" t="s">
        <v>14451</v>
      </c>
    </row>
    <row r="2486" spans="22:28" x14ac:dyDescent="0.3">
      <c r="V2486" s="7" t="s">
        <v>1099</v>
      </c>
      <c r="W2486" s="9">
        <v>7.6</v>
      </c>
      <c r="X2486" s="19" t="s">
        <v>1099</v>
      </c>
    </row>
    <row r="2487" spans="22:28" x14ac:dyDescent="0.3">
      <c r="V2487" s="6" t="s">
        <v>146</v>
      </c>
      <c r="W2487" s="8">
        <v>7.2</v>
      </c>
      <c r="X2487" s="18" t="s">
        <v>2190</v>
      </c>
      <c r="Y2487" t="s">
        <v>11576</v>
      </c>
    </row>
    <row r="2488" spans="22:28" x14ac:dyDescent="0.3">
      <c r="V2488" s="7" t="s">
        <v>936</v>
      </c>
      <c r="W2488" s="9">
        <v>5.7</v>
      </c>
      <c r="X2488" s="19" t="s">
        <v>1099</v>
      </c>
      <c r="Y2488" t="s">
        <v>2190</v>
      </c>
      <c r="Z2488" t="s">
        <v>11576</v>
      </c>
    </row>
    <row r="2489" spans="22:28" x14ac:dyDescent="0.3">
      <c r="V2489" s="6" t="s">
        <v>1611</v>
      </c>
      <c r="W2489" s="8">
        <v>5.2</v>
      </c>
      <c r="X2489" s="18" t="s">
        <v>1099</v>
      </c>
      <c r="Y2489" t="s">
        <v>11576</v>
      </c>
      <c r="Z2489" t="s">
        <v>7329</v>
      </c>
    </row>
    <row r="2490" spans="22:28" x14ac:dyDescent="0.3">
      <c r="V2490" s="7" t="s">
        <v>2190</v>
      </c>
      <c r="W2490" s="9">
        <v>7.7</v>
      </c>
      <c r="X2490" s="19" t="s">
        <v>2190</v>
      </c>
    </row>
    <row r="2491" spans="22:28" x14ac:dyDescent="0.3">
      <c r="V2491" s="6" t="s">
        <v>3158</v>
      </c>
      <c r="W2491" s="8">
        <v>7</v>
      </c>
      <c r="X2491" s="18" t="s">
        <v>14451</v>
      </c>
      <c r="Y2491" t="s">
        <v>7329</v>
      </c>
      <c r="Z2491" t="s">
        <v>6241</v>
      </c>
    </row>
    <row r="2492" spans="22:28" x14ac:dyDescent="0.3">
      <c r="V2492" s="7" t="s">
        <v>1099</v>
      </c>
      <c r="W2492" s="9">
        <v>3.6</v>
      </c>
      <c r="X2492" s="19" t="s">
        <v>1099</v>
      </c>
    </row>
    <row r="2493" spans="22:28" x14ac:dyDescent="0.3">
      <c r="V2493" s="6" t="s">
        <v>919</v>
      </c>
      <c r="W2493" s="8">
        <v>4.9000000000000004</v>
      </c>
      <c r="X2493" s="18" t="s">
        <v>878</v>
      </c>
      <c r="Y2493" t="s">
        <v>2190</v>
      </c>
      <c r="Z2493" t="s">
        <v>7329</v>
      </c>
      <c r="AA2493" t="s">
        <v>6241</v>
      </c>
    </row>
    <row r="2494" spans="22:28" x14ac:dyDescent="0.3">
      <c r="V2494" s="7" t="s">
        <v>3436</v>
      </c>
      <c r="W2494" s="9">
        <v>6</v>
      </c>
      <c r="X2494" s="19" t="s">
        <v>1099</v>
      </c>
      <c r="Y2494" t="s">
        <v>2190</v>
      </c>
      <c r="Z2494" t="s">
        <v>7159</v>
      </c>
    </row>
    <row r="2495" spans="22:28" x14ac:dyDescent="0.3">
      <c r="V2495" s="6" t="s">
        <v>1106</v>
      </c>
      <c r="W2495" s="8">
        <v>6.6</v>
      </c>
      <c r="X2495" s="18" t="s">
        <v>1099</v>
      </c>
      <c r="Y2495" t="s">
        <v>11576</v>
      </c>
    </row>
    <row r="2496" spans="22:28" x14ac:dyDescent="0.3">
      <c r="V2496" s="7" t="s">
        <v>3970</v>
      </c>
      <c r="W2496" s="9">
        <v>6.8</v>
      </c>
      <c r="X2496" s="19" t="s">
        <v>1099</v>
      </c>
      <c r="Y2496" t="s">
        <v>7159</v>
      </c>
    </row>
    <row r="2497" spans="22:27" x14ac:dyDescent="0.3">
      <c r="V2497" s="6" t="s">
        <v>24</v>
      </c>
      <c r="W2497" s="8">
        <v>7.2</v>
      </c>
      <c r="X2497" s="18" t="s">
        <v>878</v>
      </c>
      <c r="Y2497" t="s">
        <v>642</v>
      </c>
      <c r="Z2497" t="s">
        <v>840</v>
      </c>
    </row>
    <row r="2498" spans="22:27" x14ac:dyDescent="0.3">
      <c r="V2498" s="7" t="s">
        <v>2190</v>
      </c>
      <c r="W2498" s="9">
        <v>7.2</v>
      </c>
      <c r="X2498" s="19" t="s">
        <v>2190</v>
      </c>
    </row>
    <row r="2499" spans="22:27" x14ac:dyDescent="0.3">
      <c r="V2499" s="6" t="s">
        <v>7453</v>
      </c>
      <c r="W2499" s="8">
        <v>2.8</v>
      </c>
      <c r="X2499" s="18" t="s">
        <v>878</v>
      </c>
      <c r="Y2499" t="s">
        <v>14453</v>
      </c>
      <c r="Z2499" t="s">
        <v>7329</v>
      </c>
    </row>
    <row r="2500" spans="22:27" x14ac:dyDescent="0.3">
      <c r="V2500" s="7" t="s">
        <v>146</v>
      </c>
      <c r="W2500" s="9">
        <v>6.6</v>
      </c>
      <c r="X2500" s="19" t="s">
        <v>2190</v>
      </c>
      <c r="Y2500" t="s">
        <v>11576</v>
      </c>
    </row>
    <row r="2501" spans="22:27" x14ac:dyDescent="0.3">
      <c r="V2501" s="6" t="s">
        <v>1276</v>
      </c>
      <c r="W2501" s="8">
        <v>6.7</v>
      </c>
      <c r="X2501" s="18" t="s">
        <v>2190</v>
      </c>
      <c r="Y2501" t="s">
        <v>13467</v>
      </c>
      <c r="Z2501" t="s">
        <v>11576</v>
      </c>
      <c r="AA2501" t="s">
        <v>5873</v>
      </c>
    </row>
    <row r="2502" spans="22:27" x14ac:dyDescent="0.3">
      <c r="V2502" s="7" t="s">
        <v>1403</v>
      </c>
      <c r="W2502" s="9">
        <v>7</v>
      </c>
      <c r="X2502" s="19" t="s">
        <v>14453</v>
      </c>
      <c r="Y2502" t="s">
        <v>2190</v>
      </c>
      <c r="Z2502" t="s">
        <v>14451</v>
      </c>
      <c r="AA2502" t="s">
        <v>6241</v>
      </c>
    </row>
    <row r="2503" spans="22:27" x14ac:dyDescent="0.3">
      <c r="V2503" s="6" t="s">
        <v>1099</v>
      </c>
      <c r="W2503" s="8">
        <v>4.4000000000000004</v>
      </c>
      <c r="X2503" s="18" t="s">
        <v>1099</v>
      </c>
    </row>
    <row r="2504" spans="22:27" x14ac:dyDescent="0.3">
      <c r="V2504" s="7" t="s">
        <v>1106</v>
      </c>
      <c r="W2504" s="9">
        <v>7.1</v>
      </c>
      <c r="X2504" s="19" t="s">
        <v>1099</v>
      </c>
      <c r="Y2504" t="s">
        <v>11576</v>
      </c>
    </row>
    <row r="2505" spans="22:27" x14ac:dyDescent="0.3">
      <c r="V2505" s="6" t="s">
        <v>3493</v>
      </c>
      <c r="W2505" s="8">
        <v>6.2</v>
      </c>
      <c r="X2505" s="18" t="s">
        <v>2190</v>
      </c>
      <c r="Y2505" t="s">
        <v>11576</v>
      </c>
      <c r="Z2505" t="s">
        <v>5873</v>
      </c>
    </row>
    <row r="2506" spans="22:27" x14ac:dyDescent="0.3">
      <c r="V2506" s="7" t="s">
        <v>3329</v>
      </c>
      <c r="W2506" s="9">
        <v>7.3</v>
      </c>
      <c r="X2506" s="19" t="s">
        <v>2190</v>
      </c>
      <c r="Y2506" t="s">
        <v>840</v>
      </c>
    </row>
    <row r="2507" spans="22:27" x14ac:dyDescent="0.3">
      <c r="V2507" s="6" t="s">
        <v>4984</v>
      </c>
      <c r="W2507" s="8">
        <v>5.0999999999999996</v>
      </c>
      <c r="X2507" s="18" t="s">
        <v>1099</v>
      </c>
      <c r="Y2507" t="s">
        <v>3960</v>
      </c>
      <c r="Z2507" t="s">
        <v>11576</v>
      </c>
    </row>
    <row r="2508" spans="22:27" x14ac:dyDescent="0.3">
      <c r="V2508" s="7" t="s">
        <v>4396</v>
      </c>
      <c r="W2508" s="9">
        <v>8.1</v>
      </c>
      <c r="X2508" s="19" t="s">
        <v>2190</v>
      </c>
      <c r="Y2508" t="s">
        <v>10608</v>
      </c>
    </row>
    <row r="2509" spans="22:27" x14ac:dyDescent="0.3">
      <c r="V2509" s="6" t="s">
        <v>1392</v>
      </c>
      <c r="W2509" s="8">
        <v>6.7</v>
      </c>
      <c r="X2509" s="18" t="s">
        <v>14453</v>
      </c>
      <c r="Y2509" t="s">
        <v>2190</v>
      </c>
      <c r="Z2509" t="s">
        <v>6241</v>
      </c>
    </row>
    <row r="2510" spans="22:27" x14ac:dyDescent="0.3">
      <c r="V2510" s="7" t="s">
        <v>1160</v>
      </c>
      <c r="W2510" s="9">
        <v>6.6</v>
      </c>
      <c r="X2510" s="19" t="s">
        <v>2190</v>
      </c>
      <c r="Y2510" t="s">
        <v>8819</v>
      </c>
    </row>
    <row r="2511" spans="22:27" x14ac:dyDescent="0.3">
      <c r="V2511" s="6" t="s">
        <v>2838</v>
      </c>
      <c r="W2511" s="8">
        <v>4.5</v>
      </c>
      <c r="X2511" s="18" t="s">
        <v>1099</v>
      </c>
      <c r="Y2511" t="s">
        <v>2190</v>
      </c>
      <c r="Z2511" t="s">
        <v>11576</v>
      </c>
      <c r="AA2511" t="s">
        <v>14452</v>
      </c>
    </row>
    <row r="2512" spans="22:27" x14ac:dyDescent="0.3">
      <c r="V2512" s="7" t="s">
        <v>2183</v>
      </c>
      <c r="W2512" s="9">
        <v>6.6</v>
      </c>
      <c r="X2512" s="19" t="s">
        <v>2190</v>
      </c>
      <c r="Y2512" t="s">
        <v>5873</v>
      </c>
    </row>
    <row r="2513" spans="22:28" x14ac:dyDescent="0.3">
      <c r="V2513" s="6" t="s">
        <v>2423</v>
      </c>
      <c r="W2513" s="8">
        <v>6.5</v>
      </c>
      <c r="X2513" s="18" t="s">
        <v>2190</v>
      </c>
      <c r="Y2513" t="s">
        <v>14452</v>
      </c>
    </row>
    <row r="2514" spans="22:28" x14ac:dyDescent="0.3">
      <c r="V2514" s="7" t="s">
        <v>1265</v>
      </c>
      <c r="W2514" s="9">
        <v>5.9</v>
      </c>
      <c r="X2514" s="19" t="s">
        <v>2190</v>
      </c>
      <c r="Y2514" t="s">
        <v>14451</v>
      </c>
      <c r="Z2514" t="s">
        <v>6241</v>
      </c>
    </row>
    <row r="2515" spans="22:28" x14ac:dyDescent="0.3">
      <c r="V2515" s="6" t="s">
        <v>2281</v>
      </c>
      <c r="W2515" s="8">
        <v>6.6</v>
      </c>
      <c r="X2515" s="18" t="s">
        <v>878</v>
      </c>
      <c r="Y2515" t="s">
        <v>1099</v>
      </c>
      <c r="Z2515" t="s">
        <v>14453</v>
      </c>
      <c r="AA2515" t="s">
        <v>2190</v>
      </c>
      <c r="AB2515" t="s">
        <v>6241</v>
      </c>
    </row>
    <row r="2516" spans="22:28" x14ac:dyDescent="0.3">
      <c r="V2516" s="7" t="s">
        <v>7504</v>
      </c>
      <c r="W2516" s="9">
        <v>6.5</v>
      </c>
      <c r="X2516" s="19" t="s">
        <v>1099</v>
      </c>
      <c r="Y2516" t="s">
        <v>3960</v>
      </c>
      <c r="Z2516" t="s">
        <v>7329</v>
      </c>
    </row>
    <row r="2517" spans="22:28" x14ac:dyDescent="0.3">
      <c r="V2517" s="6" t="s">
        <v>1151</v>
      </c>
      <c r="W2517" s="8">
        <v>7.3</v>
      </c>
      <c r="X2517" s="18" t="s">
        <v>878</v>
      </c>
      <c r="Y2517" t="s">
        <v>1099</v>
      </c>
      <c r="Z2517" t="s">
        <v>14453</v>
      </c>
    </row>
    <row r="2518" spans="22:28" x14ac:dyDescent="0.3">
      <c r="V2518" s="7" t="s">
        <v>1974</v>
      </c>
      <c r="W2518" s="9">
        <v>7.5</v>
      </c>
      <c r="X2518" s="19" t="s">
        <v>1099</v>
      </c>
      <c r="Y2518" t="s">
        <v>10608</v>
      </c>
    </row>
    <row r="2519" spans="22:28" x14ac:dyDescent="0.3">
      <c r="V2519" s="6" t="s">
        <v>2507</v>
      </c>
      <c r="W2519" s="8">
        <v>5.9</v>
      </c>
      <c r="X2519" s="18" t="s">
        <v>1099</v>
      </c>
      <c r="Y2519" t="s">
        <v>2190</v>
      </c>
      <c r="Z2519" t="s">
        <v>10608</v>
      </c>
    </row>
    <row r="2520" spans="22:28" x14ac:dyDescent="0.3">
      <c r="V2520" s="7" t="s">
        <v>936</v>
      </c>
      <c r="W2520" s="9">
        <v>7.4</v>
      </c>
      <c r="X2520" s="19" t="s">
        <v>1099</v>
      </c>
      <c r="Y2520" t="s">
        <v>2190</v>
      </c>
      <c r="Z2520" t="s">
        <v>11576</v>
      </c>
    </row>
    <row r="2521" spans="22:28" x14ac:dyDescent="0.3">
      <c r="V2521" s="6" t="s">
        <v>1114</v>
      </c>
      <c r="W2521" s="8">
        <v>6.9</v>
      </c>
      <c r="X2521" s="18" t="s">
        <v>878</v>
      </c>
      <c r="Y2521" t="s">
        <v>2190</v>
      </c>
      <c r="Z2521" t="s">
        <v>11576</v>
      </c>
    </row>
    <row r="2522" spans="22:28" x14ac:dyDescent="0.3">
      <c r="V2522" s="7" t="s">
        <v>1114</v>
      </c>
      <c r="W2522" s="9">
        <v>7.9</v>
      </c>
      <c r="X2522" s="19" t="s">
        <v>878</v>
      </c>
      <c r="Y2522" t="s">
        <v>2190</v>
      </c>
      <c r="Z2522" t="s">
        <v>11576</v>
      </c>
    </row>
    <row r="2523" spans="22:28" x14ac:dyDescent="0.3">
      <c r="V2523" s="6" t="s">
        <v>2190</v>
      </c>
      <c r="W2523" s="8">
        <v>8.4</v>
      </c>
      <c r="X2523" s="18" t="s">
        <v>2190</v>
      </c>
    </row>
    <row r="2524" spans="22:28" x14ac:dyDescent="0.3">
      <c r="V2524" s="7" t="s">
        <v>3794</v>
      </c>
      <c r="W2524" s="9">
        <v>8</v>
      </c>
      <c r="X2524" s="19" t="s">
        <v>7872</v>
      </c>
      <c r="Y2524" t="s">
        <v>2190</v>
      </c>
      <c r="Z2524" t="s">
        <v>13467</v>
      </c>
      <c r="AA2524" t="s">
        <v>11576</v>
      </c>
    </row>
    <row r="2525" spans="22:28" x14ac:dyDescent="0.3">
      <c r="V2525" s="6" t="s">
        <v>678</v>
      </c>
      <c r="W2525" s="8">
        <v>6</v>
      </c>
      <c r="X2525" s="18" t="s">
        <v>1099</v>
      </c>
      <c r="Y2525" t="s">
        <v>14453</v>
      </c>
    </row>
    <row r="2526" spans="22:28" x14ac:dyDescent="0.3">
      <c r="V2526" s="7" t="s">
        <v>146</v>
      </c>
      <c r="W2526" s="9">
        <v>6.8</v>
      </c>
      <c r="X2526" s="19" t="s">
        <v>2190</v>
      </c>
      <c r="Y2526" t="s">
        <v>11576</v>
      </c>
    </row>
    <row r="2527" spans="22:28" x14ac:dyDescent="0.3">
      <c r="V2527" s="6" t="s">
        <v>2190</v>
      </c>
      <c r="W2527" s="8">
        <v>7.8</v>
      </c>
      <c r="X2527" s="18" t="s">
        <v>2190</v>
      </c>
    </row>
    <row r="2528" spans="22:28" x14ac:dyDescent="0.3">
      <c r="V2528" s="7" t="s">
        <v>7533</v>
      </c>
      <c r="W2528" s="9">
        <v>5.7</v>
      </c>
      <c r="X2528" s="19" t="s">
        <v>878</v>
      </c>
      <c r="Y2528" t="s">
        <v>1099</v>
      </c>
      <c r="Z2528" t="s">
        <v>2190</v>
      </c>
      <c r="AA2528" t="s">
        <v>6241</v>
      </c>
    </row>
    <row r="2529" spans="22:27" x14ac:dyDescent="0.3">
      <c r="V2529" s="6" t="s">
        <v>5955</v>
      </c>
      <c r="W2529" s="8">
        <v>8.1</v>
      </c>
      <c r="X2529" s="18" t="s">
        <v>7872</v>
      </c>
      <c r="Y2529" t="s">
        <v>2190</v>
      </c>
      <c r="Z2529" t="s">
        <v>6241</v>
      </c>
      <c r="AA2529" t="s">
        <v>5873</v>
      </c>
    </row>
    <row r="2530" spans="22:27" x14ac:dyDescent="0.3">
      <c r="V2530" s="7" t="s">
        <v>3841</v>
      </c>
      <c r="W2530" s="9">
        <v>6.1</v>
      </c>
      <c r="X2530" s="19" t="s">
        <v>1099</v>
      </c>
      <c r="Y2530" t="s">
        <v>5873</v>
      </c>
    </row>
    <row r="2531" spans="22:27" x14ac:dyDescent="0.3">
      <c r="V2531" s="6" t="s">
        <v>4020</v>
      </c>
      <c r="W2531" s="8">
        <v>7.5</v>
      </c>
      <c r="X2531" s="18" t="s">
        <v>7872</v>
      </c>
      <c r="Y2531" t="s">
        <v>2190</v>
      </c>
      <c r="Z2531" t="s">
        <v>7159</v>
      </c>
      <c r="AA2531" t="s">
        <v>10187</v>
      </c>
    </row>
    <row r="2532" spans="22:27" x14ac:dyDescent="0.3">
      <c r="V2532" s="7" t="s">
        <v>1974</v>
      </c>
      <c r="W2532" s="9">
        <v>6.2</v>
      </c>
      <c r="X2532" s="19" t="s">
        <v>1099</v>
      </c>
      <c r="Y2532" t="s">
        <v>10608</v>
      </c>
    </row>
    <row r="2533" spans="22:27" x14ac:dyDescent="0.3">
      <c r="V2533" s="6" t="s">
        <v>4536</v>
      </c>
      <c r="W2533" s="8">
        <v>6.2</v>
      </c>
      <c r="X2533" s="18" t="s">
        <v>840</v>
      </c>
      <c r="Y2533" t="s">
        <v>3960</v>
      </c>
    </row>
    <row r="2534" spans="22:27" x14ac:dyDescent="0.3">
      <c r="V2534" s="7" t="s">
        <v>2674</v>
      </c>
      <c r="W2534" s="9">
        <v>7.4</v>
      </c>
      <c r="X2534" s="19" t="s">
        <v>642</v>
      </c>
      <c r="Y2534" t="s">
        <v>1099</v>
      </c>
    </row>
    <row r="2535" spans="22:27" x14ac:dyDescent="0.3">
      <c r="V2535" s="6" t="s">
        <v>1099</v>
      </c>
      <c r="W2535" s="8">
        <v>6.6</v>
      </c>
      <c r="X2535" s="18" t="s">
        <v>1099</v>
      </c>
    </row>
    <row r="2536" spans="22:27" x14ac:dyDescent="0.3">
      <c r="V2536" s="7" t="s">
        <v>1017</v>
      </c>
      <c r="W2536" s="9">
        <v>7.3</v>
      </c>
      <c r="X2536" s="19" t="s">
        <v>7872</v>
      </c>
      <c r="Y2536" t="s">
        <v>2190</v>
      </c>
    </row>
    <row r="2537" spans="22:27" x14ac:dyDescent="0.3">
      <c r="V2537" s="6" t="s">
        <v>1806</v>
      </c>
      <c r="W2537" s="8">
        <v>7.5</v>
      </c>
      <c r="X2537" s="18" t="s">
        <v>1099</v>
      </c>
      <c r="Y2537" t="s">
        <v>840</v>
      </c>
    </row>
    <row r="2538" spans="22:27" x14ac:dyDescent="0.3">
      <c r="V2538" s="7" t="s">
        <v>1649</v>
      </c>
      <c r="W2538" s="9">
        <v>5.6</v>
      </c>
      <c r="X2538" s="19" t="s">
        <v>1099</v>
      </c>
      <c r="Y2538" t="s">
        <v>2190</v>
      </c>
    </row>
    <row r="2539" spans="22:27" x14ac:dyDescent="0.3">
      <c r="V2539" s="6" t="s">
        <v>7560</v>
      </c>
      <c r="W2539" s="8">
        <v>7.3</v>
      </c>
      <c r="X2539" s="18" t="s">
        <v>2190</v>
      </c>
      <c r="Y2539" t="s">
        <v>10608</v>
      </c>
      <c r="Z2539" t="s">
        <v>11576</v>
      </c>
    </row>
    <row r="2540" spans="22:27" x14ac:dyDescent="0.3">
      <c r="V2540" s="7" t="s">
        <v>604</v>
      </c>
      <c r="W2540" s="9">
        <v>6.4</v>
      </c>
      <c r="X2540" s="19" t="s">
        <v>2190</v>
      </c>
      <c r="Y2540" t="s">
        <v>840</v>
      </c>
      <c r="Z2540" t="s">
        <v>3960</v>
      </c>
      <c r="AA2540" t="s">
        <v>6241</v>
      </c>
    </row>
    <row r="2541" spans="22:27" x14ac:dyDescent="0.3">
      <c r="V2541" s="6" t="s">
        <v>3456</v>
      </c>
      <c r="W2541" s="8">
        <v>5</v>
      </c>
      <c r="X2541" s="18" t="s">
        <v>3960</v>
      </c>
      <c r="Y2541" t="s">
        <v>6241</v>
      </c>
    </row>
    <row r="2542" spans="22:27" x14ac:dyDescent="0.3">
      <c r="V2542" s="7" t="s">
        <v>1540</v>
      </c>
      <c r="W2542" s="9">
        <v>5.4</v>
      </c>
      <c r="X2542" s="19" t="s">
        <v>642</v>
      </c>
      <c r="Y2542" t="s">
        <v>1099</v>
      </c>
      <c r="Z2542" t="s">
        <v>10608</v>
      </c>
    </row>
    <row r="2543" spans="22:27" x14ac:dyDescent="0.3">
      <c r="V2543" s="6" t="s">
        <v>2183</v>
      </c>
      <c r="W2543" s="8">
        <v>8.1999999999999993</v>
      </c>
      <c r="X2543" s="18" t="s">
        <v>2190</v>
      </c>
      <c r="Y2543" t="s">
        <v>5873</v>
      </c>
    </row>
    <row r="2544" spans="22:27" x14ac:dyDescent="0.3">
      <c r="V2544" s="7" t="s">
        <v>1649</v>
      </c>
      <c r="W2544" s="9">
        <v>7.1</v>
      </c>
      <c r="X2544" s="19" t="s">
        <v>1099</v>
      </c>
      <c r="Y2544" t="s">
        <v>2190</v>
      </c>
    </row>
    <row r="2545" spans="22:28" x14ac:dyDescent="0.3">
      <c r="V2545" s="6" t="s">
        <v>7573</v>
      </c>
      <c r="W2545" s="8">
        <v>5.3</v>
      </c>
      <c r="X2545" s="18" t="s">
        <v>642</v>
      </c>
      <c r="Y2545" t="s">
        <v>1099</v>
      </c>
      <c r="Z2545" t="s">
        <v>10608</v>
      </c>
      <c r="AA2545" t="s">
        <v>7159</v>
      </c>
      <c r="AB2545" t="s">
        <v>11576</v>
      </c>
    </row>
    <row r="2546" spans="22:28" x14ac:dyDescent="0.3">
      <c r="V2546" s="7" t="s">
        <v>622</v>
      </c>
      <c r="W2546" s="9">
        <v>6.5</v>
      </c>
      <c r="X2546" s="19" t="s">
        <v>878</v>
      </c>
      <c r="Y2546" t="s">
        <v>2190</v>
      </c>
      <c r="Z2546" t="s">
        <v>6241</v>
      </c>
    </row>
    <row r="2547" spans="22:28" x14ac:dyDescent="0.3">
      <c r="V2547" s="6" t="s">
        <v>595</v>
      </c>
      <c r="W2547" s="8">
        <v>6.2</v>
      </c>
      <c r="X2547" s="18" t="s">
        <v>1099</v>
      </c>
      <c r="Y2547" t="s">
        <v>840</v>
      </c>
      <c r="Z2547" t="s">
        <v>3960</v>
      </c>
    </row>
    <row r="2548" spans="22:28" x14ac:dyDescent="0.3">
      <c r="V2548" s="7" t="s">
        <v>4336</v>
      </c>
      <c r="W2548" s="9">
        <v>6.4</v>
      </c>
      <c r="X2548" s="19" t="s">
        <v>3960</v>
      </c>
      <c r="Y2548" t="s">
        <v>14451</v>
      </c>
      <c r="Z2548" t="s">
        <v>7329</v>
      </c>
    </row>
    <row r="2549" spans="22:28" x14ac:dyDescent="0.3">
      <c r="V2549" s="6" t="s">
        <v>2721</v>
      </c>
      <c r="W2549" s="8">
        <v>7.2</v>
      </c>
      <c r="X2549" s="18" t="s">
        <v>7872</v>
      </c>
      <c r="Y2549" t="s">
        <v>2190</v>
      </c>
      <c r="Z2549" t="s">
        <v>7159</v>
      </c>
    </row>
    <row r="2550" spans="22:28" x14ac:dyDescent="0.3">
      <c r="V2550" s="7" t="s">
        <v>1392</v>
      </c>
      <c r="W2550" s="9">
        <v>6.9</v>
      </c>
      <c r="X2550" s="19" t="s">
        <v>14453</v>
      </c>
      <c r="Y2550" t="s">
        <v>2190</v>
      </c>
      <c r="Z2550" t="s">
        <v>6241</v>
      </c>
    </row>
    <row r="2551" spans="22:28" x14ac:dyDescent="0.3">
      <c r="V2551" s="6" t="s">
        <v>1099</v>
      </c>
      <c r="W2551" s="8">
        <v>5.7</v>
      </c>
      <c r="X2551" s="18" t="s">
        <v>1099</v>
      </c>
    </row>
    <row r="2552" spans="22:28" x14ac:dyDescent="0.3">
      <c r="V2552" s="7" t="s">
        <v>1392</v>
      </c>
      <c r="W2552" s="9">
        <v>7.7</v>
      </c>
      <c r="X2552" s="19" t="s">
        <v>14453</v>
      </c>
      <c r="Y2552" t="s">
        <v>2190</v>
      </c>
      <c r="Z2552" t="s">
        <v>6241</v>
      </c>
    </row>
    <row r="2553" spans="22:28" x14ac:dyDescent="0.3">
      <c r="V2553" s="6" t="s">
        <v>315</v>
      </c>
      <c r="W2553" s="8">
        <v>5.6</v>
      </c>
      <c r="X2553" s="18" t="s">
        <v>878</v>
      </c>
      <c r="Y2553" t="s">
        <v>14453</v>
      </c>
      <c r="Z2553" t="s">
        <v>2190</v>
      </c>
      <c r="AA2553" t="s">
        <v>6241</v>
      </c>
    </row>
    <row r="2554" spans="22:28" x14ac:dyDescent="0.3">
      <c r="V2554" s="7" t="s">
        <v>3919</v>
      </c>
      <c r="W2554" s="9">
        <v>7.7</v>
      </c>
      <c r="X2554" s="19" t="s">
        <v>7872</v>
      </c>
      <c r="Y2554" t="s">
        <v>2190</v>
      </c>
      <c r="Z2554" t="s">
        <v>11576</v>
      </c>
    </row>
    <row r="2555" spans="22:28" x14ac:dyDescent="0.3">
      <c r="V2555" s="6" t="s">
        <v>678</v>
      </c>
      <c r="W2555" s="8">
        <v>5.0999999999999996</v>
      </c>
      <c r="X2555" s="18" t="s">
        <v>1099</v>
      </c>
      <c r="Y2555" t="s">
        <v>14453</v>
      </c>
    </row>
    <row r="2556" spans="22:28" x14ac:dyDescent="0.3">
      <c r="V2556" s="7" t="s">
        <v>936</v>
      </c>
      <c r="W2556" s="9">
        <v>6.8</v>
      </c>
      <c r="X2556" s="19" t="s">
        <v>1099</v>
      </c>
      <c r="Y2556" t="s">
        <v>2190</v>
      </c>
      <c r="Z2556" t="s">
        <v>11576</v>
      </c>
    </row>
    <row r="2557" spans="22:28" x14ac:dyDescent="0.3">
      <c r="V2557" s="6" t="s">
        <v>2203</v>
      </c>
      <c r="W2557" s="8">
        <v>8.4</v>
      </c>
      <c r="X2557" s="18" t="s">
        <v>642</v>
      </c>
      <c r="Y2557" t="s">
        <v>7872</v>
      </c>
      <c r="Z2557" t="s">
        <v>2190</v>
      </c>
      <c r="AA2557" t="s">
        <v>13467</v>
      </c>
      <c r="AB2557" t="s">
        <v>5873</v>
      </c>
    </row>
    <row r="2558" spans="22:28" x14ac:dyDescent="0.3">
      <c r="V2558" s="7" t="s">
        <v>3960</v>
      </c>
      <c r="W2558" s="9">
        <v>4.9000000000000004</v>
      </c>
      <c r="X2558" s="19" t="s">
        <v>3960</v>
      </c>
    </row>
    <row r="2559" spans="22:28" x14ac:dyDescent="0.3">
      <c r="V2559" s="6" t="s">
        <v>6605</v>
      </c>
      <c r="W2559" s="8">
        <v>7.1</v>
      </c>
      <c r="X2559" s="18" t="s">
        <v>642</v>
      </c>
      <c r="Y2559" t="s">
        <v>7872</v>
      </c>
      <c r="Z2559" t="s">
        <v>2190</v>
      </c>
    </row>
    <row r="2560" spans="22:28" x14ac:dyDescent="0.3">
      <c r="V2560" s="7" t="s">
        <v>4185</v>
      </c>
      <c r="W2560" s="9">
        <v>6.6</v>
      </c>
      <c r="X2560" s="19" t="s">
        <v>14453</v>
      </c>
      <c r="Y2560" t="s">
        <v>3960</v>
      </c>
      <c r="Z2560" t="s">
        <v>6241</v>
      </c>
    </row>
    <row r="2561" spans="22:28" x14ac:dyDescent="0.3">
      <c r="V2561" s="6" t="s">
        <v>1106</v>
      </c>
      <c r="W2561" s="8">
        <v>6.1</v>
      </c>
      <c r="X2561" s="18" t="s">
        <v>1099</v>
      </c>
      <c r="Y2561" t="s">
        <v>11576</v>
      </c>
    </row>
    <row r="2562" spans="22:28" x14ac:dyDescent="0.3">
      <c r="V2562" s="7" t="s">
        <v>7608</v>
      </c>
      <c r="W2562" s="9">
        <v>4.0999999999999996</v>
      </c>
      <c r="X2562" s="19" t="s">
        <v>1099</v>
      </c>
      <c r="Y2562" t="s">
        <v>3960</v>
      </c>
      <c r="Z2562" t="s">
        <v>6241</v>
      </c>
    </row>
    <row r="2563" spans="22:28" x14ac:dyDescent="0.3">
      <c r="V2563" s="6" t="s">
        <v>2200</v>
      </c>
      <c r="W2563" s="8">
        <v>8.1</v>
      </c>
      <c r="X2563" s="18" t="s">
        <v>642</v>
      </c>
      <c r="Y2563" t="s">
        <v>10608</v>
      </c>
      <c r="Z2563" t="s">
        <v>840</v>
      </c>
      <c r="AA2563" t="s">
        <v>11576</v>
      </c>
    </row>
    <row r="2564" spans="22:28" x14ac:dyDescent="0.3">
      <c r="V2564" s="7" t="s">
        <v>1017</v>
      </c>
      <c r="W2564" s="9">
        <v>7.6</v>
      </c>
      <c r="X2564" s="19" t="s">
        <v>7872</v>
      </c>
      <c r="Y2564" t="s">
        <v>2190</v>
      </c>
    </row>
    <row r="2565" spans="22:28" x14ac:dyDescent="0.3">
      <c r="V2565" s="6" t="s">
        <v>1272</v>
      </c>
      <c r="W2565" s="8">
        <v>7.8</v>
      </c>
      <c r="X2565" s="18" t="s">
        <v>14453</v>
      </c>
      <c r="Y2565" t="s">
        <v>2190</v>
      </c>
    </row>
    <row r="2566" spans="22:28" x14ac:dyDescent="0.3">
      <c r="V2566" s="7" t="s">
        <v>7617</v>
      </c>
      <c r="W2566" s="9">
        <v>4.5999999999999996</v>
      </c>
      <c r="X2566" s="19" t="s">
        <v>1099</v>
      </c>
      <c r="Y2566" t="s">
        <v>10608</v>
      </c>
      <c r="Z2566" t="s">
        <v>7159</v>
      </c>
      <c r="AA2566" t="s">
        <v>11576</v>
      </c>
    </row>
    <row r="2567" spans="22:28" x14ac:dyDescent="0.3">
      <c r="V2567" s="6" t="s">
        <v>936</v>
      </c>
      <c r="W2567" s="8">
        <v>6</v>
      </c>
      <c r="X2567" s="18" t="s">
        <v>1099</v>
      </c>
      <c r="Y2567" t="s">
        <v>2190</v>
      </c>
      <c r="Z2567" t="s">
        <v>11576</v>
      </c>
    </row>
    <row r="2568" spans="22:28" x14ac:dyDescent="0.3">
      <c r="V2568" s="7" t="s">
        <v>529</v>
      </c>
      <c r="W2568" s="9">
        <v>7</v>
      </c>
      <c r="X2568" s="19" t="s">
        <v>2190</v>
      </c>
      <c r="Y2568" t="s">
        <v>3960</v>
      </c>
      <c r="Z2568" t="s">
        <v>7329</v>
      </c>
    </row>
    <row r="2569" spans="22:28" x14ac:dyDescent="0.3">
      <c r="V2569" s="6" t="s">
        <v>4860</v>
      </c>
      <c r="W2569" s="8">
        <v>6.7</v>
      </c>
      <c r="X2569" s="18" t="s">
        <v>2190</v>
      </c>
      <c r="Y2569" t="s">
        <v>10608</v>
      </c>
      <c r="Z2569" t="s">
        <v>14452</v>
      </c>
    </row>
    <row r="2570" spans="22:28" x14ac:dyDescent="0.3">
      <c r="V2570" s="7" t="s">
        <v>2507</v>
      </c>
      <c r="W2570" s="9">
        <v>6.4</v>
      </c>
      <c r="X2570" s="19" t="s">
        <v>1099</v>
      </c>
      <c r="Y2570" t="s">
        <v>2190</v>
      </c>
      <c r="Z2570" t="s">
        <v>10608</v>
      </c>
    </row>
    <row r="2571" spans="22:28" x14ac:dyDescent="0.3">
      <c r="V2571" s="6" t="s">
        <v>3093</v>
      </c>
      <c r="W2571" s="8">
        <v>7.2</v>
      </c>
      <c r="X2571" s="18" t="s">
        <v>2190</v>
      </c>
      <c r="Y2571" t="s">
        <v>11576</v>
      </c>
      <c r="Z2571" t="s">
        <v>14452</v>
      </c>
    </row>
    <row r="2572" spans="22:28" x14ac:dyDescent="0.3">
      <c r="V2572" s="7" t="s">
        <v>1010</v>
      </c>
      <c r="W2572" s="9">
        <v>7.4</v>
      </c>
      <c r="X2572" s="19" t="s">
        <v>878</v>
      </c>
      <c r="Y2572" t="s">
        <v>1099</v>
      </c>
      <c r="Z2572" t="s">
        <v>14453</v>
      </c>
      <c r="AA2572" t="s">
        <v>11576</v>
      </c>
      <c r="AB2572" t="s">
        <v>6241</v>
      </c>
    </row>
    <row r="2573" spans="22:28" x14ac:dyDescent="0.3">
      <c r="V2573" s="6" t="s">
        <v>1106</v>
      </c>
      <c r="W2573" s="8">
        <v>4.8</v>
      </c>
      <c r="X2573" s="18" t="s">
        <v>1099</v>
      </c>
      <c r="Y2573" t="s">
        <v>11576</v>
      </c>
    </row>
    <row r="2574" spans="22:28" x14ac:dyDescent="0.3">
      <c r="V2574" s="7" t="s">
        <v>7636</v>
      </c>
      <c r="W2574" s="9">
        <v>4</v>
      </c>
      <c r="X2574" s="19" t="s">
        <v>642</v>
      </c>
      <c r="Y2574" t="s">
        <v>840</v>
      </c>
      <c r="Z2574" t="s">
        <v>3960</v>
      </c>
      <c r="AA2574" t="s">
        <v>14451</v>
      </c>
      <c r="AB2574" t="s">
        <v>6241</v>
      </c>
    </row>
    <row r="2575" spans="22:28" x14ac:dyDescent="0.3">
      <c r="V2575" s="6" t="s">
        <v>604</v>
      </c>
      <c r="W2575" s="8">
        <v>6.2</v>
      </c>
      <c r="X2575" s="18" t="s">
        <v>2190</v>
      </c>
      <c r="Y2575" t="s">
        <v>840</v>
      </c>
      <c r="Z2575" t="s">
        <v>3960</v>
      </c>
      <c r="AA2575" t="s">
        <v>6241</v>
      </c>
    </row>
    <row r="2576" spans="22:28" x14ac:dyDescent="0.3">
      <c r="V2576" s="7" t="s">
        <v>5396</v>
      </c>
      <c r="W2576" s="9">
        <v>7.7</v>
      </c>
      <c r="X2576" s="19" t="s">
        <v>2190</v>
      </c>
      <c r="Y2576" t="s">
        <v>11576</v>
      </c>
      <c r="Z2576" t="s">
        <v>6241</v>
      </c>
    </row>
    <row r="2577" spans="22:28" x14ac:dyDescent="0.3">
      <c r="V2577" s="6" t="s">
        <v>532</v>
      </c>
      <c r="W2577" s="8">
        <v>6.7</v>
      </c>
      <c r="X2577" s="18" t="s">
        <v>642</v>
      </c>
      <c r="Y2577" t="s">
        <v>1099</v>
      </c>
      <c r="Z2577" t="s">
        <v>10608</v>
      </c>
      <c r="AA2577" t="s">
        <v>840</v>
      </c>
    </row>
    <row r="2578" spans="22:28" x14ac:dyDescent="0.3">
      <c r="V2578" s="7" t="s">
        <v>146</v>
      </c>
      <c r="W2578" s="9">
        <v>7.9</v>
      </c>
      <c r="X2578" s="19" t="s">
        <v>2190</v>
      </c>
      <c r="Y2578" t="s">
        <v>11576</v>
      </c>
    </row>
    <row r="2579" spans="22:28" x14ac:dyDescent="0.3">
      <c r="V2579" s="6" t="s">
        <v>2190</v>
      </c>
      <c r="W2579" s="8">
        <v>7.9</v>
      </c>
      <c r="X2579" s="18" t="s">
        <v>2190</v>
      </c>
    </row>
    <row r="2580" spans="22:28" x14ac:dyDescent="0.3">
      <c r="V2580" s="7" t="s">
        <v>3612</v>
      </c>
      <c r="W2580" s="9">
        <v>5.5</v>
      </c>
      <c r="X2580" s="19" t="s">
        <v>878</v>
      </c>
      <c r="Y2580" t="s">
        <v>14453</v>
      </c>
      <c r="Z2580" t="s">
        <v>2190</v>
      </c>
      <c r="AA2580" t="s">
        <v>11576</v>
      </c>
      <c r="AB2580" t="s">
        <v>6241</v>
      </c>
    </row>
    <row r="2581" spans="22:28" x14ac:dyDescent="0.3">
      <c r="V2581" s="6" t="s">
        <v>2108</v>
      </c>
      <c r="W2581" s="8">
        <v>6.2</v>
      </c>
      <c r="X2581" s="18" t="s">
        <v>642</v>
      </c>
      <c r="Y2581" t="s">
        <v>2190</v>
      </c>
      <c r="Z2581" t="s">
        <v>10608</v>
      </c>
    </row>
    <row r="2582" spans="22:28" x14ac:dyDescent="0.3">
      <c r="V2582" s="7" t="s">
        <v>3960</v>
      </c>
      <c r="W2582" s="9">
        <v>5.0999999999999996</v>
      </c>
      <c r="X2582" s="19" t="s">
        <v>3960</v>
      </c>
    </row>
    <row r="2583" spans="22:28" x14ac:dyDescent="0.3">
      <c r="V2583" s="6" t="s">
        <v>1959</v>
      </c>
      <c r="W2583" s="8">
        <v>4.0999999999999996</v>
      </c>
      <c r="X2583" s="18" t="s">
        <v>3960</v>
      </c>
      <c r="Y2583" t="s">
        <v>14451</v>
      </c>
      <c r="Z2583" t="s">
        <v>6241</v>
      </c>
    </row>
    <row r="2584" spans="22:28" x14ac:dyDescent="0.3">
      <c r="V2584" s="7" t="s">
        <v>1313</v>
      </c>
      <c r="W2584" s="9">
        <v>6.7</v>
      </c>
      <c r="X2584" s="19" t="s">
        <v>2190</v>
      </c>
      <c r="Y2584" t="s">
        <v>10608</v>
      </c>
      <c r="Z2584" t="s">
        <v>840</v>
      </c>
      <c r="AA2584" t="s">
        <v>11576</v>
      </c>
    </row>
    <row r="2585" spans="22:28" x14ac:dyDescent="0.3">
      <c r="V2585" s="6" t="s">
        <v>622</v>
      </c>
      <c r="W2585" s="8">
        <v>4.7</v>
      </c>
      <c r="X2585" s="18" t="s">
        <v>878</v>
      </c>
      <c r="Y2585" t="s">
        <v>2190</v>
      </c>
      <c r="Z2585" t="s">
        <v>6241</v>
      </c>
    </row>
    <row r="2586" spans="22:28" x14ac:dyDescent="0.3">
      <c r="V2586" s="7" t="s">
        <v>1399</v>
      </c>
      <c r="W2586" s="9">
        <v>6.4</v>
      </c>
      <c r="X2586" s="19" t="s">
        <v>878</v>
      </c>
      <c r="Y2586" t="s">
        <v>1099</v>
      </c>
    </row>
    <row r="2587" spans="22:28" x14ac:dyDescent="0.3">
      <c r="V2587" s="6" t="s">
        <v>3846</v>
      </c>
      <c r="W2587" s="8">
        <v>6.3</v>
      </c>
      <c r="X2587" s="18" t="s">
        <v>2190</v>
      </c>
      <c r="Y2587" t="s">
        <v>7159</v>
      </c>
    </row>
    <row r="2588" spans="22:28" x14ac:dyDescent="0.3">
      <c r="V2588" s="7" t="s">
        <v>2710</v>
      </c>
      <c r="W2588" s="9">
        <v>5.5</v>
      </c>
      <c r="X2588" s="19" t="s">
        <v>3960</v>
      </c>
      <c r="Y2588" t="s">
        <v>14451</v>
      </c>
      <c r="Z2588" t="s">
        <v>7329</v>
      </c>
      <c r="AA2588" t="s">
        <v>6241</v>
      </c>
    </row>
    <row r="2589" spans="22:28" x14ac:dyDescent="0.3">
      <c r="V2589" s="6" t="s">
        <v>1392</v>
      </c>
      <c r="W2589" s="8">
        <v>7.3</v>
      </c>
      <c r="X2589" s="18" t="s">
        <v>14453</v>
      </c>
      <c r="Y2589" t="s">
        <v>2190</v>
      </c>
      <c r="Z2589" t="s">
        <v>6241</v>
      </c>
    </row>
    <row r="2590" spans="22:28" x14ac:dyDescent="0.3">
      <c r="V2590" s="7" t="s">
        <v>227</v>
      </c>
      <c r="W2590" s="9">
        <v>6.3</v>
      </c>
      <c r="X2590" s="19" t="s">
        <v>878</v>
      </c>
      <c r="Y2590" t="s">
        <v>14453</v>
      </c>
      <c r="Z2590" t="s">
        <v>6241</v>
      </c>
    </row>
    <row r="2591" spans="22:28" x14ac:dyDescent="0.3">
      <c r="V2591" s="6" t="s">
        <v>1265</v>
      </c>
      <c r="W2591" s="8">
        <v>4.9000000000000004</v>
      </c>
      <c r="X2591" s="18" t="s">
        <v>2190</v>
      </c>
      <c r="Y2591" t="s">
        <v>14451</v>
      </c>
      <c r="Z2591" t="s">
        <v>6241</v>
      </c>
    </row>
    <row r="2592" spans="22:28" x14ac:dyDescent="0.3">
      <c r="V2592" s="7" t="s">
        <v>1424</v>
      </c>
      <c r="W2592" s="9">
        <v>7.6</v>
      </c>
      <c r="X2592" s="19" t="s">
        <v>2190</v>
      </c>
      <c r="Y2592" t="s">
        <v>13467</v>
      </c>
      <c r="Z2592" t="s">
        <v>6241</v>
      </c>
      <c r="AA2592" t="s">
        <v>5873</v>
      </c>
    </row>
    <row r="2593" spans="22:27" x14ac:dyDescent="0.3">
      <c r="V2593" s="6" t="s">
        <v>1446</v>
      </c>
      <c r="W2593" s="8">
        <v>6</v>
      </c>
      <c r="X2593" s="18" t="s">
        <v>878</v>
      </c>
      <c r="Y2593" t="s">
        <v>3960</v>
      </c>
      <c r="Z2593" t="s">
        <v>7329</v>
      </c>
      <c r="AA2593" t="s">
        <v>6241</v>
      </c>
    </row>
    <row r="2594" spans="22:27" x14ac:dyDescent="0.3">
      <c r="V2594" s="7" t="s">
        <v>1007</v>
      </c>
      <c r="W2594" s="9">
        <v>6.2</v>
      </c>
      <c r="X2594" s="19" t="s">
        <v>14453</v>
      </c>
      <c r="Y2594" t="s">
        <v>6241</v>
      </c>
    </row>
    <row r="2595" spans="22:27" x14ac:dyDescent="0.3">
      <c r="V2595" s="6" t="s">
        <v>1392</v>
      </c>
      <c r="W2595" s="8">
        <v>6.8</v>
      </c>
      <c r="X2595" s="18" t="s">
        <v>14453</v>
      </c>
      <c r="Y2595" t="s">
        <v>2190</v>
      </c>
      <c r="Z2595" t="s">
        <v>6241</v>
      </c>
    </row>
    <row r="2596" spans="22:27" x14ac:dyDescent="0.3">
      <c r="V2596" s="7" t="s">
        <v>1099</v>
      </c>
      <c r="W2596" s="9">
        <v>4.5</v>
      </c>
      <c r="X2596" s="19" t="s">
        <v>1099</v>
      </c>
    </row>
    <row r="2597" spans="22:27" x14ac:dyDescent="0.3">
      <c r="V2597" s="6" t="s">
        <v>320</v>
      </c>
      <c r="W2597" s="8">
        <v>5.7</v>
      </c>
      <c r="X2597" s="18" t="s">
        <v>642</v>
      </c>
      <c r="Y2597" t="s">
        <v>6869</v>
      </c>
      <c r="Z2597" t="s">
        <v>1099</v>
      </c>
      <c r="AA2597" t="s">
        <v>10608</v>
      </c>
    </row>
    <row r="2598" spans="22:27" x14ac:dyDescent="0.3">
      <c r="V2598" s="7" t="s">
        <v>2583</v>
      </c>
      <c r="W2598" s="9">
        <v>8.4</v>
      </c>
      <c r="X2598" s="19" t="s">
        <v>43</v>
      </c>
      <c r="Y2598" t="s">
        <v>7159</v>
      </c>
    </row>
    <row r="2599" spans="22:27" x14ac:dyDescent="0.3">
      <c r="V2599" s="6" t="s">
        <v>16</v>
      </c>
      <c r="W2599" s="8">
        <v>4.5999999999999996</v>
      </c>
      <c r="X2599" s="18" t="s">
        <v>878</v>
      </c>
      <c r="Y2599" t="s">
        <v>642</v>
      </c>
      <c r="Z2599" t="s">
        <v>840</v>
      </c>
      <c r="AA2599" t="s">
        <v>7329</v>
      </c>
    </row>
    <row r="2600" spans="22:27" x14ac:dyDescent="0.3">
      <c r="V2600" s="7" t="s">
        <v>7706</v>
      </c>
      <c r="W2600" s="9">
        <v>6.2</v>
      </c>
      <c r="X2600" s="19" t="s">
        <v>14453</v>
      </c>
      <c r="Y2600" t="s">
        <v>2190</v>
      </c>
      <c r="Z2600" t="s">
        <v>10187</v>
      </c>
      <c r="AA2600" t="s">
        <v>11576</v>
      </c>
    </row>
    <row r="2601" spans="22:27" x14ac:dyDescent="0.3">
      <c r="V2601" s="6" t="s">
        <v>146</v>
      </c>
      <c r="W2601" s="8">
        <v>7</v>
      </c>
      <c r="X2601" s="18" t="s">
        <v>2190</v>
      </c>
      <c r="Y2601" t="s">
        <v>11576</v>
      </c>
    </row>
    <row r="2602" spans="22:27" x14ac:dyDescent="0.3">
      <c r="V2602" s="7" t="s">
        <v>2423</v>
      </c>
      <c r="W2602" s="9">
        <v>6.9</v>
      </c>
      <c r="X2602" s="19" t="s">
        <v>2190</v>
      </c>
      <c r="Y2602" t="s">
        <v>14452</v>
      </c>
    </row>
    <row r="2603" spans="22:27" x14ac:dyDescent="0.3">
      <c r="V2603" s="6" t="s">
        <v>1392</v>
      </c>
      <c r="W2603" s="8">
        <v>6.1</v>
      </c>
      <c r="X2603" s="18" t="s">
        <v>14453</v>
      </c>
      <c r="Y2603" t="s">
        <v>2190</v>
      </c>
      <c r="Z2603" t="s">
        <v>6241</v>
      </c>
    </row>
    <row r="2604" spans="22:27" x14ac:dyDescent="0.3">
      <c r="V2604" s="7" t="s">
        <v>1007</v>
      </c>
      <c r="W2604" s="9">
        <v>6.7</v>
      </c>
      <c r="X2604" s="19" t="s">
        <v>14453</v>
      </c>
      <c r="Y2604" t="s">
        <v>6241</v>
      </c>
    </row>
    <row r="2605" spans="22:27" x14ac:dyDescent="0.3">
      <c r="V2605" s="6" t="s">
        <v>1099</v>
      </c>
      <c r="W2605" s="8">
        <v>5.6</v>
      </c>
      <c r="X2605" s="18" t="s">
        <v>1099</v>
      </c>
    </row>
    <row r="2606" spans="22:27" x14ac:dyDescent="0.3">
      <c r="V2606" s="7" t="s">
        <v>4020</v>
      </c>
      <c r="W2606" s="9">
        <v>6.6</v>
      </c>
      <c r="X2606" s="19" t="s">
        <v>7872</v>
      </c>
      <c r="Y2606" t="s">
        <v>2190</v>
      </c>
      <c r="Z2606" t="s">
        <v>7159</v>
      </c>
      <c r="AA2606" t="s">
        <v>10187</v>
      </c>
    </row>
    <row r="2607" spans="22:27" x14ac:dyDescent="0.3">
      <c r="V2607" s="6" t="s">
        <v>936</v>
      </c>
      <c r="W2607" s="8">
        <v>6.4</v>
      </c>
      <c r="X2607" s="18" t="s">
        <v>1099</v>
      </c>
      <c r="Y2607" t="s">
        <v>2190</v>
      </c>
      <c r="Z2607" t="s">
        <v>11576</v>
      </c>
    </row>
    <row r="2608" spans="22:27" x14ac:dyDescent="0.3">
      <c r="V2608" s="7" t="s">
        <v>5642</v>
      </c>
      <c r="W2608" s="9">
        <v>2.8</v>
      </c>
      <c r="X2608" s="19" t="s">
        <v>642</v>
      </c>
      <c r="Y2608" t="s">
        <v>10608</v>
      </c>
    </row>
    <row r="2609" spans="22:28" x14ac:dyDescent="0.3">
      <c r="V2609" s="6" t="s">
        <v>878</v>
      </c>
      <c r="W2609" s="8">
        <v>5.4</v>
      </c>
      <c r="X2609" s="18" t="s">
        <v>878</v>
      </c>
    </row>
    <row r="2610" spans="22:28" x14ac:dyDescent="0.3">
      <c r="V2610" s="7" t="s">
        <v>936</v>
      </c>
      <c r="W2610" s="9">
        <v>5</v>
      </c>
      <c r="X2610" s="19" t="s">
        <v>1099</v>
      </c>
      <c r="Y2610" t="s">
        <v>2190</v>
      </c>
      <c r="Z2610" t="s">
        <v>11576</v>
      </c>
    </row>
    <row r="2611" spans="22:28" x14ac:dyDescent="0.3">
      <c r="V2611" s="6" t="s">
        <v>146</v>
      </c>
      <c r="W2611" s="8">
        <v>5.0999999999999996</v>
      </c>
      <c r="X2611" s="18" t="s">
        <v>2190</v>
      </c>
      <c r="Y2611" t="s">
        <v>11576</v>
      </c>
    </row>
    <row r="2612" spans="22:28" x14ac:dyDescent="0.3">
      <c r="V2612" s="7" t="s">
        <v>1216</v>
      </c>
      <c r="W2612" s="9">
        <v>8</v>
      </c>
      <c r="X2612" s="19" t="s">
        <v>2190</v>
      </c>
      <c r="Y2612" t="s">
        <v>7329</v>
      </c>
    </row>
    <row r="2613" spans="22:28" x14ac:dyDescent="0.3">
      <c r="V2613" s="6" t="s">
        <v>7732</v>
      </c>
      <c r="W2613" s="8">
        <v>5.9</v>
      </c>
      <c r="X2613" s="18" t="s">
        <v>10608</v>
      </c>
      <c r="Y2613" t="s">
        <v>7159</v>
      </c>
      <c r="Z2613" t="s">
        <v>11576</v>
      </c>
    </row>
    <row r="2614" spans="22:28" x14ac:dyDescent="0.3">
      <c r="V2614" s="7" t="s">
        <v>678</v>
      </c>
      <c r="W2614" s="9">
        <v>8.1999999999999993</v>
      </c>
      <c r="X2614" s="19" t="s">
        <v>1099</v>
      </c>
      <c r="Y2614" t="s">
        <v>14453</v>
      </c>
    </row>
    <row r="2615" spans="22:28" x14ac:dyDescent="0.3">
      <c r="V2615" s="6" t="s">
        <v>3846</v>
      </c>
      <c r="W2615" s="8">
        <v>7</v>
      </c>
      <c r="X2615" s="18" t="s">
        <v>2190</v>
      </c>
      <c r="Y2615" t="s">
        <v>7159</v>
      </c>
    </row>
    <row r="2616" spans="22:28" x14ac:dyDescent="0.3">
      <c r="V2616" s="7" t="s">
        <v>3299</v>
      </c>
      <c r="W2616" s="9">
        <v>6.6</v>
      </c>
      <c r="X2616" s="19" t="s">
        <v>14453</v>
      </c>
      <c r="Y2616" t="s">
        <v>2190</v>
      </c>
      <c r="Z2616" t="s">
        <v>11576</v>
      </c>
      <c r="AA2616" t="s">
        <v>6241</v>
      </c>
    </row>
    <row r="2617" spans="22:28" x14ac:dyDescent="0.3">
      <c r="V2617" s="6" t="s">
        <v>7744</v>
      </c>
      <c r="W2617" s="8">
        <v>6.7</v>
      </c>
      <c r="X2617" s="18" t="s">
        <v>7872</v>
      </c>
      <c r="Y2617" t="s">
        <v>2190</v>
      </c>
      <c r="Z2617" t="s">
        <v>13467</v>
      </c>
      <c r="AA2617" t="s">
        <v>6241</v>
      </c>
      <c r="AB2617" t="s">
        <v>5873</v>
      </c>
    </row>
    <row r="2618" spans="22:28" x14ac:dyDescent="0.3">
      <c r="V2618" s="7" t="s">
        <v>936</v>
      </c>
      <c r="W2618" s="9">
        <v>5.5</v>
      </c>
      <c r="X2618" s="19" t="s">
        <v>1099</v>
      </c>
      <c r="Y2618" t="s">
        <v>2190</v>
      </c>
      <c r="Z2618" t="s">
        <v>11576</v>
      </c>
    </row>
    <row r="2619" spans="22:28" x14ac:dyDescent="0.3">
      <c r="V2619" s="6" t="s">
        <v>1099</v>
      </c>
      <c r="W2619" s="8">
        <v>4.9000000000000004</v>
      </c>
      <c r="X2619" s="18" t="s">
        <v>1099</v>
      </c>
    </row>
    <row r="2620" spans="22:28" x14ac:dyDescent="0.3">
      <c r="V2620" s="7" t="s">
        <v>936</v>
      </c>
      <c r="W2620" s="9">
        <v>6.9</v>
      </c>
      <c r="X2620" s="19" t="s">
        <v>1099</v>
      </c>
      <c r="Y2620" t="s">
        <v>2190</v>
      </c>
      <c r="Z2620" t="s">
        <v>11576</v>
      </c>
    </row>
    <row r="2621" spans="22:28" x14ac:dyDescent="0.3">
      <c r="V2621" s="6" t="s">
        <v>6414</v>
      </c>
      <c r="W2621" s="8">
        <v>7.4</v>
      </c>
      <c r="X2621" s="18" t="s">
        <v>840</v>
      </c>
      <c r="Y2621" t="s">
        <v>11576</v>
      </c>
    </row>
    <row r="2622" spans="22:28" x14ac:dyDescent="0.3">
      <c r="V2622" s="7" t="s">
        <v>1540</v>
      </c>
      <c r="W2622" s="9">
        <v>5.6</v>
      </c>
      <c r="X2622" s="19" t="s">
        <v>642</v>
      </c>
      <c r="Y2622" t="s">
        <v>1099</v>
      </c>
      <c r="Z2622" t="s">
        <v>10608</v>
      </c>
    </row>
    <row r="2623" spans="22:28" x14ac:dyDescent="0.3">
      <c r="V2623" s="6" t="s">
        <v>5554</v>
      </c>
      <c r="W2623" s="8">
        <v>8</v>
      </c>
      <c r="X2623" s="18" t="s">
        <v>1099</v>
      </c>
      <c r="Y2623" t="s">
        <v>14453</v>
      </c>
      <c r="Z2623" t="s">
        <v>2190</v>
      </c>
    </row>
    <row r="2624" spans="22:28" x14ac:dyDescent="0.3">
      <c r="V2624" s="7" t="s">
        <v>1106</v>
      </c>
      <c r="W2624" s="9">
        <v>5.3</v>
      </c>
      <c r="X2624" s="19" t="s">
        <v>1099</v>
      </c>
      <c r="Y2624" t="s">
        <v>11576</v>
      </c>
    </row>
    <row r="2625" spans="22:28" x14ac:dyDescent="0.3">
      <c r="V2625" s="6" t="s">
        <v>3970</v>
      </c>
      <c r="W2625" s="8">
        <v>6.2</v>
      </c>
      <c r="X2625" s="18" t="s">
        <v>1099</v>
      </c>
      <c r="Y2625" t="s">
        <v>7159</v>
      </c>
    </row>
    <row r="2626" spans="22:28" x14ac:dyDescent="0.3">
      <c r="V2626" s="7" t="s">
        <v>1106</v>
      </c>
      <c r="W2626" s="9">
        <v>5.3</v>
      </c>
      <c r="X2626" s="19" t="s">
        <v>1099</v>
      </c>
      <c r="Y2626" t="s">
        <v>11576</v>
      </c>
    </row>
    <row r="2627" spans="22:28" x14ac:dyDescent="0.3">
      <c r="V2627" s="6" t="s">
        <v>2190</v>
      </c>
      <c r="W2627" s="8">
        <v>6.6</v>
      </c>
      <c r="X2627" s="18" t="s">
        <v>2190</v>
      </c>
    </row>
    <row r="2628" spans="22:28" x14ac:dyDescent="0.3">
      <c r="V2628" s="7" t="s">
        <v>1106</v>
      </c>
      <c r="W2628" s="9">
        <v>7.2</v>
      </c>
      <c r="X2628" s="19" t="s">
        <v>1099</v>
      </c>
      <c r="Y2628" t="s">
        <v>11576</v>
      </c>
    </row>
    <row r="2629" spans="22:28" x14ac:dyDescent="0.3">
      <c r="V2629" s="6" t="s">
        <v>1265</v>
      </c>
      <c r="W2629" s="8">
        <v>4.5999999999999996</v>
      </c>
      <c r="X2629" s="18" t="s">
        <v>2190</v>
      </c>
      <c r="Y2629" t="s">
        <v>14451</v>
      </c>
      <c r="Z2629" t="s">
        <v>6241</v>
      </c>
    </row>
    <row r="2630" spans="22:28" x14ac:dyDescent="0.3">
      <c r="V2630" s="7" t="s">
        <v>7775</v>
      </c>
      <c r="W2630" s="9">
        <v>7.5</v>
      </c>
      <c r="X2630" s="19" t="s">
        <v>642</v>
      </c>
      <c r="Y2630" t="s">
        <v>14453</v>
      </c>
      <c r="Z2630" t="s">
        <v>2190</v>
      </c>
      <c r="AA2630" t="s">
        <v>14451</v>
      </c>
      <c r="AB2630" t="s">
        <v>8819</v>
      </c>
    </row>
    <row r="2631" spans="22:28" x14ac:dyDescent="0.3">
      <c r="V2631" s="6" t="s">
        <v>2183</v>
      </c>
      <c r="W2631" s="8">
        <v>6.5</v>
      </c>
      <c r="X2631" s="18" t="s">
        <v>2190</v>
      </c>
      <c r="Y2631" t="s">
        <v>5873</v>
      </c>
    </row>
    <row r="2632" spans="22:28" x14ac:dyDescent="0.3">
      <c r="V2632" s="7" t="s">
        <v>7417</v>
      </c>
      <c r="W2632" s="9">
        <v>7.6</v>
      </c>
      <c r="X2632" s="19" t="s">
        <v>1099</v>
      </c>
      <c r="Y2632" t="s">
        <v>14453</v>
      </c>
      <c r="Z2632" t="s">
        <v>14451</v>
      </c>
    </row>
    <row r="2633" spans="22:28" x14ac:dyDescent="0.3">
      <c r="V2633" s="6" t="s">
        <v>4917</v>
      </c>
      <c r="W2633" s="8">
        <v>6.2</v>
      </c>
      <c r="X2633" s="18" t="s">
        <v>1099</v>
      </c>
      <c r="Y2633" t="s">
        <v>840</v>
      </c>
      <c r="Z2633" t="s">
        <v>3960</v>
      </c>
      <c r="AA2633" t="s">
        <v>6241</v>
      </c>
    </row>
    <row r="2634" spans="22:28" x14ac:dyDescent="0.3">
      <c r="V2634" s="7" t="s">
        <v>1265</v>
      </c>
      <c r="W2634" s="9">
        <v>8</v>
      </c>
      <c r="X2634" s="19" t="s">
        <v>2190</v>
      </c>
      <c r="Y2634" t="s">
        <v>14451</v>
      </c>
      <c r="Z2634" t="s">
        <v>6241</v>
      </c>
    </row>
    <row r="2635" spans="22:28" x14ac:dyDescent="0.3">
      <c r="V2635" s="6" t="s">
        <v>7786</v>
      </c>
      <c r="W2635" s="8">
        <v>5.5</v>
      </c>
      <c r="X2635" s="18" t="s">
        <v>2190</v>
      </c>
      <c r="Y2635" t="s">
        <v>840</v>
      </c>
      <c r="Z2635" t="s">
        <v>3960</v>
      </c>
      <c r="AA2635" t="s">
        <v>11576</v>
      </c>
    </row>
    <row r="2636" spans="22:28" x14ac:dyDescent="0.3">
      <c r="V2636" s="7" t="s">
        <v>936</v>
      </c>
      <c r="W2636" s="9">
        <v>6.3</v>
      </c>
      <c r="X2636" s="19" t="s">
        <v>1099</v>
      </c>
      <c r="Y2636" t="s">
        <v>2190</v>
      </c>
      <c r="Z2636" t="s">
        <v>11576</v>
      </c>
    </row>
    <row r="2637" spans="22:28" x14ac:dyDescent="0.3">
      <c r="V2637" s="6" t="s">
        <v>3429</v>
      </c>
      <c r="W2637" s="8">
        <v>7.2</v>
      </c>
      <c r="X2637" s="18" t="s">
        <v>2190</v>
      </c>
      <c r="Y2637" t="s">
        <v>11576</v>
      </c>
      <c r="Z2637" t="s">
        <v>7329</v>
      </c>
    </row>
    <row r="2638" spans="22:28" x14ac:dyDescent="0.3">
      <c r="V2638" s="7" t="s">
        <v>1403</v>
      </c>
      <c r="W2638" s="9">
        <v>6.7</v>
      </c>
      <c r="X2638" s="19" t="s">
        <v>14453</v>
      </c>
      <c r="Y2638" t="s">
        <v>2190</v>
      </c>
      <c r="Z2638" t="s">
        <v>14451</v>
      </c>
      <c r="AA2638" t="s">
        <v>6241</v>
      </c>
    </row>
    <row r="2639" spans="22:28" x14ac:dyDescent="0.3">
      <c r="V2639" s="6" t="s">
        <v>897</v>
      </c>
      <c r="W2639" s="8">
        <v>5.3</v>
      </c>
      <c r="X2639" s="18" t="s">
        <v>642</v>
      </c>
      <c r="Y2639" t="s">
        <v>2190</v>
      </c>
      <c r="Z2639" t="s">
        <v>840</v>
      </c>
    </row>
    <row r="2640" spans="22:28" x14ac:dyDescent="0.3">
      <c r="V2640" s="7" t="s">
        <v>5554</v>
      </c>
      <c r="W2640" s="9">
        <v>6.3</v>
      </c>
      <c r="X2640" s="19" t="s">
        <v>1099</v>
      </c>
      <c r="Y2640" t="s">
        <v>14453</v>
      </c>
      <c r="Z2640" t="s">
        <v>2190</v>
      </c>
    </row>
    <row r="2641" spans="22:29" x14ac:dyDescent="0.3">
      <c r="V2641" s="6" t="s">
        <v>4102</v>
      </c>
      <c r="W2641" s="8">
        <v>6.5</v>
      </c>
      <c r="X2641" s="18" t="s">
        <v>14453</v>
      </c>
      <c r="Y2641" t="s">
        <v>2190</v>
      </c>
      <c r="Z2641" t="s">
        <v>3960</v>
      </c>
      <c r="AA2641" t="s">
        <v>6241</v>
      </c>
    </row>
    <row r="2642" spans="22:29" x14ac:dyDescent="0.3">
      <c r="V2642" s="7" t="s">
        <v>1740</v>
      </c>
      <c r="W2642" s="9">
        <v>5.6</v>
      </c>
      <c r="X2642" s="19" t="s">
        <v>2190</v>
      </c>
      <c r="Y2642" t="s">
        <v>7329</v>
      </c>
      <c r="Z2642" t="s">
        <v>6241</v>
      </c>
    </row>
    <row r="2643" spans="22:29" x14ac:dyDescent="0.3">
      <c r="V2643" s="6" t="s">
        <v>2588</v>
      </c>
      <c r="W2643" s="8">
        <v>7</v>
      </c>
      <c r="X2643" s="18" t="s">
        <v>2190</v>
      </c>
      <c r="Y2643" t="s">
        <v>6241</v>
      </c>
    </row>
    <row r="2644" spans="22:29" x14ac:dyDescent="0.3">
      <c r="V2644" s="7" t="s">
        <v>1216</v>
      </c>
      <c r="W2644" s="9">
        <v>8.3000000000000007</v>
      </c>
      <c r="X2644" s="19" t="s">
        <v>2190</v>
      </c>
      <c r="Y2644" t="s">
        <v>7329</v>
      </c>
    </row>
    <row r="2645" spans="22:29" x14ac:dyDescent="0.3">
      <c r="V2645" s="6" t="s">
        <v>227</v>
      </c>
      <c r="W2645" s="8">
        <v>7.2</v>
      </c>
      <c r="X2645" s="18" t="s">
        <v>878</v>
      </c>
      <c r="Y2645" t="s">
        <v>14453</v>
      </c>
      <c r="Z2645" t="s">
        <v>6241</v>
      </c>
    </row>
    <row r="2646" spans="22:29" x14ac:dyDescent="0.3">
      <c r="V2646" s="7" t="s">
        <v>1272</v>
      </c>
      <c r="W2646" s="9">
        <v>6.8</v>
      </c>
      <c r="X2646" s="19" t="s">
        <v>14453</v>
      </c>
      <c r="Y2646" t="s">
        <v>2190</v>
      </c>
    </row>
    <row r="2647" spans="22:29" x14ac:dyDescent="0.3">
      <c r="V2647" s="6" t="s">
        <v>526</v>
      </c>
      <c r="W2647" s="8">
        <v>6.4</v>
      </c>
      <c r="X2647" s="18" t="s">
        <v>878</v>
      </c>
      <c r="Y2647" t="s">
        <v>2190</v>
      </c>
    </row>
    <row r="2648" spans="22:29" x14ac:dyDescent="0.3">
      <c r="V2648" s="7" t="s">
        <v>7821</v>
      </c>
      <c r="W2648" s="9">
        <v>6.9</v>
      </c>
      <c r="X2648" s="19" t="s">
        <v>1099</v>
      </c>
      <c r="Y2648" t="s">
        <v>14453</v>
      </c>
      <c r="Z2648" t="s">
        <v>2190</v>
      </c>
      <c r="AA2648" t="s">
        <v>6241</v>
      </c>
      <c r="AB2648" t="s">
        <v>5873</v>
      </c>
    </row>
    <row r="2649" spans="22:29" x14ac:dyDescent="0.3">
      <c r="V2649" s="6" t="s">
        <v>1265</v>
      </c>
      <c r="W2649" s="8">
        <v>8</v>
      </c>
      <c r="X2649" s="18" t="s">
        <v>2190</v>
      </c>
      <c r="Y2649" t="s">
        <v>14451</v>
      </c>
      <c r="Z2649" t="s">
        <v>6241</v>
      </c>
    </row>
    <row r="2650" spans="22:29" x14ac:dyDescent="0.3">
      <c r="V2650" s="7" t="s">
        <v>878</v>
      </c>
      <c r="W2650" s="9">
        <v>6.2</v>
      </c>
      <c r="X2650" s="19" t="s">
        <v>878</v>
      </c>
    </row>
    <row r="2651" spans="22:29" x14ac:dyDescent="0.3">
      <c r="V2651" s="6" t="s">
        <v>7836</v>
      </c>
      <c r="W2651" s="8">
        <v>6.4</v>
      </c>
      <c r="X2651" s="18" t="s">
        <v>878</v>
      </c>
      <c r="Y2651" t="s">
        <v>642</v>
      </c>
      <c r="Z2651" t="s">
        <v>2190</v>
      </c>
      <c r="AA2651" t="s">
        <v>13467</v>
      </c>
      <c r="AB2651" t="s">
        <v>6241</v>
      </c>
      <c r="AC2651" t="s">
        <v>5873</v>
      </c>
    </row>
    <row r="2652" spans="22:29" x14ac:dyDescent="0.3">
      <c r="V2652" s="7" t="s">
        <v>622</v>
      </c>
      <c r="W2652" s="9">
        <v>5.6</v>
      </c>
      <c r="X2652" s="19" t="s">
        <v>878</v>
      </c>
      <c r="Y2652" t="s">
        <v>2190</v>
      </c>
      <c r="Z2652" t="s">
        <v>6241</v>
      </c>
    </row>
    <row r="2653" spans="22:29" x14ac:dyDescent="0.3">
      <c r="V2653" s="6" t="s">
        <v>5720</v>
      </c>
      <c r="W2653" s="8">
        <v>6.1</v>
      </c>
      <c r="X2653" s="18" t="s">
        <v>840</v>
      </c>
      <c r="Y2653" t="s">
        <v>3960</v>
      </c>
      <c r="Z2653" t="s">
        <v>14451</v>
      </c>
    </row>
    <row r="2654" spans="22:29" x14ac:dyDescent="0.3">
      <c r="V2654" s="7" t="s">
        <v>3692</v>
      </c>
      <c r="W2654" s="9">
        <v>6</v>
      </c>
      <c r="X2654" s="19" t="s">
        <v>7872</v>
      </c>
      <c r="Y2654" t="s">
        <v>2190</v>
      </c>
      <c r="Z2654" t="s">
        <v>13467</v>
      </c>
    </row>
    <row r="2655" spans="22:29" x14ac:dyDescent="0.3">
      <c r="V2655" s="6" t="s">
        <v>1392</v>
      </c>
      <c r="W2655" s="8">
        <v>5.0999999999999996</v>
      </c>
      <c r="X2655" s="18" t="s">
        <v>14453</v>
      </c>
      <c r="Y2655" t="s">
        <v>2190</v>
      </c>
      <c r="Z2655" t="s">
        <v>6241</v>
      </c>
    </row>
    <row r="2656" spans="22:29" x14ac:dyDescent="0.3">
      <c r="V2656" s="7" t="s">
        <v>7849</v>
      </c>
      <c r="W2656" s="9">
        <v>4.5</v>
      </c>
      <c r="X2656" s="19" t="s">
        <v>878</v>
      </c>
      <c r="Y2656" t="s">
        <v>1099</v>
      </c>
      <c r="Z2656" t="s">
        <v>2190</v>
      </c>
      <c r="AA2656" t="s">
        <v>5873</v>
      </c>
    </row>
    <row r="2657" spans="22:28" x14ac:dyDescent="0.3">
      <c r="V2657" s="6" t="s">
        <v>7854</v>
      </c>
      <c r="W2657" s="8">
        <v>5.9</v>
      </c>
      <c r="X2657" s="18" t="s">
        <v>1099</v>
      </c>
      <c r="Y2657" t="s">
        <v>2190</v>
      </c>
      <c r="Z2657" t="s">
        <v>840</v>
      </c>
      <c r="AA2657" t="s">
        <v>7159</v>
      </c>
      <c r="AB2657" t="s">
        <v>11576</v>
      </c>
    </row>
    <row r="2658" spans="22:28" x14ac:dyDescent="0.3">
      <c r="V2658" s="7" t="s">
        <v>7858</v>
      </c>
      <c r="W2658" s="9">
        <v>6</v>
      </c>
      <c r="X2658" s="19" t="s">
        <v>7872</v>
      </c>
      <c r="Y2658" t="s">
        <v>2190</v>
      </c>
      <c r="Z2658" t="s">
        <v>840</v>
      </c>
      <c r="AA2658" t="s">
        <v>13467</v>
      </c>
    </row>
    <row r="2659" spans="22:28" x14ac:dyDescent="0.3">
      <c r="V2659" s="6" t="s">
        <v>1835</v>
      </c>
      <c r="W2659" s="8">
        <v>5.8</v>
      </c>
      <c r="X2659" s="18" t="s">
        <v>642</v>
      </c>
      <c r="Y2659" t="s">
        <v>6869</v>
      </c>
      <c r="Z2659" t="s">
        <v>10608</v>
      </c>
    </row>
    <row r="2660" spans="22:28" x14ac:dyDescent="0.3">
      <c r="V2660" s="7" t="s">
        <v>1823</v>
      </c>
      <c r="W2660" s="9">
        <v>6.1</v>
      </c>
      <c r="X2660" s="19" t="s">
        <v>878</v>
      </c>
      <c r="Y2660" t="s">
        <v>7329</v>
      </c>
      <c r="Z2660" t="s">
        <v>6241</v>
      </c>
    </row>
    <row r="2661" spans="22:28" x14ac:dyDescent="0.3">
      <c r="V2661" s="6" t="s">
        <v>24</v>
      </c>
      <c r="W2661" s="8">
        <v>4.9000000000000004</v>
      </c>
      <c r="X2661" s="18" t="s">
        <v>878</v>
      </c>
      <c r="Y2661" t="s">
        <v>642</v>
      </c>
      <c r="Z2661" t="s">
        <v>840</v>
      </c>
    </row>
    <row r="2662" spans="22:28" x14ac:dyDescent="0.3">
      <c r="V2662" s="7" t="s">
        <v>7872</v>
      </c>
      <c r="W2662" s="9">
        <v>5.7</v>
      </c>
      <c r="X2662" s="19" t="s">
        <v>7872</v>
      </c>
    </row>
    <row r="2663" spans="22:28" x14ac:dyDescent="0.3">
      <c r="V2663" s="6" t="s">
        <v>315</v>
      </c>
      <c r="W2663" s="8">
        <v>7.1</v>
      </c>
      <c r="X2663" s="18" t="s">
        <v>878</v>
      </c>
      <c r="Y2663" t="s">
        <v>14453</v>
      </c>
      <c r="Z2663" t="s">
        <v>2190</v>
      </c>
      <c r="AA2663" t="s">
        <v>6241</v>
      </c>
    </row>
    <row r="2664" spans="22:28" x14ac:dyDescent="0.3">
      <c r="V2664" s="7" t="s">
        <v>1017</v>
      </c>
      <c r="W2664" s="9">
        <v>6.6</v>
      </c>
      <c r="X2664" s="19" t="s">
        <v>7872</v>
      </c>
      <c r="Y2664" t="s">
        <v>2190</v>
      </c>
    </row>
    <row r="2665" spans="22:28" x14ac:dyDescent="0.3">
      <c r="V2665" s="6" t="s">
        <v>2327</v>
      </c>
      <c r="W2665" s="8">
        <v>8.1</v>
      </c>
      <c r="X2665" s="18" t="s">
        <v>1099</v>
      </c>
      <c r="Y2665" t="s">
        <v>840</v>
      </c>
      <c r="Z2665" t="s">
        <v>11576</v>
      </c>
    </row>
    <row r="2666" spans="22:28" x14ac:dyDescent="0.3">
      <c r="V2666" s="7" t="s">
        <v>3436</v>
      </c>
      <c r="W2666" s="9">
        <v>5.7</v>
      </c>
      <c r="X2666" s="19" t="s">
        <v>1099</v>
      </c>
      <c r="Y2666" t="s">
        <v>2190</v>
      </c>
      <c r="Z2666" t="s">
        <v>7159</v>
      </c>
    </row>
    <row r="2667" spans="22:28" x14ac:dyDescent="0.3">
      <c r="V2667" s="6" t="s">
        <v>146</v>
      </c>
      <c r="W2667" s="8">
        <v>6.8</v>
      </c>
      <c r="X2667" s="18" t="s">
        <v>2190</v>
      </c>
      <c r="Y2667" t="s">
        <v>11576</v>
      </c>
    </row>
    <row r="2668" spans="22:28" x14ac:dyDescent="0.3">
      <c r="V2668" s="7" t="s">
        <v>2183</v>
      </c>
      <c r="W2668" s="9">
        <v>7.5</v>
      </c>
      <c r="X2668" s="19" t="s">
        <v>2190</v>
      </c>
      <c r="Y2668" t="s">
        <v>5873</v>
      </c>
    </row>
    <row r="2669" spans="22:28" x14ac:dyDescent="0.3">
      <c r="V2669" s="6" t="s">
        <v>7890</v>
      </c>
      <c r="W2669" s="8">
        <v>6.2</v>
      </c>
      <c r="X2669" s="18" t="s">
        <v>2190</v>
      </c>
      <c r="Y2669" t="s">
        <v>10608</v>
      </c>
      <c r="Z2669" t="s">
        <v>7159</v>
      </c>
    </row>
    <row r="2670" spans="22:28" x14ac:dyDescent="0.3">
      <c r="V2670" s="7" t="s">
        <v>1160</v>
      </c>
      <c r="W2670" s="9">
        <v>8.3000000000000007</v>
      </c>
      <c r="X2670" s="19" t="s">
        <v>2190</v>
      </c>
      <c r="Y2670" t="s">
        <v>8819</v>
      </c>
    </row>
    <row r="2671" spans="22:28" x14ac:dyDescent="0.3">
      <c r="V2671" s="6" t="s">
        <v>2190</v>
      </c>
      <c r="W2671" s="8">
        <v>7.4</v>
      </c>
      <c r="X2671" s="18" t="s">
        <v>2190</v>
      </c>
    </row>
    <row r="2672" spans="22:28" x14ac:dyDescent="0.3">
      <c r="V2672" s="7" t="s">
        <v>146</v>
      </c>
      <c r="W2672" s="9">
        <v>8</v>
      </c>
      <c r="X2672" s="19" t="s">
        <v>2190</v>
      </c>
      <c r="Y2672" t="s">
        <v>11576</v>
      </c>
    </row>
    <row r="2673" spans="22:29" x14ac:dyDescent="0.3">
      <c r="V2673" s="6" t="s">
        <v>5396</v>
      </c>
      <c r="W2673" s="8">
        <v>6.9</v>
      </c>
      <c r="X2673" s="18" t="s">
        <v>2190</v>
      </c>
      <c r="Y2673" t="s">
        <v>11576</v>
      </c>
      <c r="Z2673" t="s">
        <v>6241</v>
      </c>
    </row>
    <row r="2674" spans="22:29" x14ac:dyDescent="0.3">
      <c r="V2674" s="7" t="s">
        <v>1106</v>
      </c>
      <c r="W2674" s="9">
        <v>6.9</v>
      </c>
      <c r="X2674" s="19" t="s">
        <v>1099</v>
      </c>
      <c r="Y2674" t="s">
        <v>11576</v>
      </c>
    </row>
    <row r="2675" spans="22:29" x14ac:dyDescent="0.3">
      <c r="V2675" s="6" t="s">
        <v>1099</v>
      </c>
      <c r="W2675" s="8">
        <v>9.5</v>
      </c>
      <c r="X2675" s="18" t="s">
        <v>1099</v>
      </c>
    </row>
    <row r="2676" spans="22:29" x14ac:dyDescent="0.3">
      <c r="V2676" s="7" t="s">
        <v>1072</v>
      </c>
      <c r="W2676" s="9">
        <v>5.5</v>
      </c>
      <c r="X2676" s="19" t="s">
        <v>878</v>
      </c>
      <c r="Y2676" t="s">
        <v>642</v>
      </c>
      <c r="Z2676" t="s">
        <v>1099</v>
      </c>
    </row>
    <row r="2677" spans="22:29" x14ac:dyDescent="0.3">
      <c r="V2677" s="6" t="s">
        <v>749</v>
      </c>
      <c r="W2677" s="8">
        <v>5.7</v>
      </c>
      <c r="X2677" s="18" t="s">
        <v>878</v>
      </c>
      <c r="Y2677" t="s">
        <v>14453</v>
      </c>
      <c r="Z2677" t="s">
        <v>2190</v>
      </c>
      <c r="AA2677" t="s">
        <v>14451</v>
      </c>
      <c r="AB2677" t="s">
        <v>6241</v>
      </c>
    </row>
    <row r="2678" spans="22:29" x14ac:dyDescent="0.3">
      <c r="V2678" s="7" t="s">
        <v>4453</v>
      </c>
      <c r="W2678" s="9">
        <v>7.2</v>
      </c>
      <c r="X2678" s="19" t="s">
        <v>7872</v>
      </c>
      <c r="Y2678" t="s">
        <v>2190</v>
      </c>
      <c r="Z2678" t="s">
        <v>5873</v>
      </c>
    </row>
    <row r="2679" spans="22:29" x14ac:dyDescent="0.3">
      <c r="V2679" s="6" t="s">
        <v>4824</v>
      </c>
      <c r="W2679" s="8">
        <v>6.9</v>
      </c>
      <c r="X2679" s="18" t="s">
        <v>642</v>
      </c>
      <c r="Y2679" t="s">
        <v>1099</v>
      </c>
      <c r="Z2679" t="s">
        <v>10608</v>
      </c>
      <c r="AA2679" t="s">
        <v>14452</v>
      </c>
    </row>
    <row r="2680" spans="22:29" x14ac:dyDescent="0.3">
      <c r="V2680" s="7" t="s">
        <v>3456</v>
      </c>
      <c r="W2680" s="9">
        <v>5.5</v>
      </c>
      <c r="X2680" s="19" t="s">
        <v>3960</v>
      </c>
      <c r="Y2680" t="s">
        <v>6241</v>
      </c>
    </row>
    <row r="2681" spans="22:29" x14ac:dyDescent="0.3">
      <c r="V2681" s="6" t="s">
        <v>4790</v>
      </c>
      <c r="W2681" s="8">
        <v>5.2</v>
      </c>
      <c r="X2681" s="18" t="s">
        <v>2190</v>
      </c>
      <c r="Y2681" t="s">
        <v>7159</v>
      </c>
      <c r="Z2681" t="s">
        <v>11576</v>
      </c>
    </row>
    <row r="2682" spans="22:29" x14ac:dyDescent="0.3">
      <c r="V2682" s="7" t="s">
        <v>155</v>
      </c>
      <c r="W2682" s="9">
        <v>7.1</v>
      </c>
      <c r="X2682" s="19" t="s">
        <v>878</v>
      </c>
      <c r="Y2682" t="s">
        <v>642</v>
      </c>
      <c r="Z2682" t="s">
        <v>7329</v>
      </c>
      <c r="AA2682" t="s">
        <v>6241</v>
      </c>
    </row>
    <row r="2683" spans="22:29" x14ac:dyDescent="0.3">
      <c r="V2683" s="6" t="s">
        <v>1959</v>
      </c>
      <c r="W2683" s="8">
        <v>5.5</v>
      </c>
      <c r="X2683" s="18" t="s">
        <v>3960</v>
      </c>
      <c r="Y2683" t="s">
        <v>14451</v>
      </c>
      <c r="Z2683" t="s">
        <v>6241</v>
      </c>
    </row>
    <row r="2684" spans="22:29" x14ac:dyDescent="0.3">
      <c r="V2684" s="7" t="s">
        <v>936</v>
      </c>
      <c r="W2684" s="9">
        <v>5.4</v>
      </c>
      <c r="X2684" s="19" t="s">
        <v>1099</v>
      </c>
      <c r="Y2684" t="s">
        <v>2190</v>
      </c>
      <c r="Z2684" t="s">
        <v>11576</v>
      </c>
    </row>
    <row r="2685" spans="22:29" x14ac:dyDescent="0.3">
      <c r="V2685" s="6" t="s">
        <v>4333</v>
      </c>
      <c r="W2685" s="8">
        <v>6.7</v>
      </c>
      <c r="X2685" s="18" t="s">
        <v>642</v>
      </c>
      <c r="Y2685" t="s">
        <v>2190</v>
      </c>
    </row>
    <row r="2686" spans="22:29" x14ac:dyDescent="0.3">
      <c r="V2686" s="7" t="s">
        <v>1106</v>
      </c>
      <c r="W2686" s="9">
        <v>5</v>
      </c>
      <c r="X2686" s="19" t="s">
        <v>1099</v>
      </c>
      <c r="Y2686" t="s">
        <v>11576</v>
      </c>
    </row>
    <row r="2687" spans="22:29" x14ac:dyDescent="0.3">
      <c r="V2687" s="6" t="s">
        <v>3692</v>
      </c>
      <c r="W2687" s="8">
        <v>6.4</v>
      </c>
      <c r="X2687" s="18" t="s">
        <v>7872</v>
      </c>
      <c r="Y2687" t="s">
        <v>2190</v>
      </c>
      <c r="Z2687" t="s">
        <v>13467</v>
      </c>
    </row>
    <row r="2688" spans="22:29" x14ac:dyDescent="0.3">
      <c r="V2688" s="7" t="s">
        <v>5354</v>
      </c>
      <c r="W2688" s="9">
        <v>6.6</v>
      </c>
      <c r="X2688" s="19" t="s">
        <v>642</v>
      </c>
      <c r="Y2688" t="s">
        <v>6869</v>
      </c>
      <c r="Z2688" t="s">
        <v>1099</v>
      </c>
      <c r="AA2688" t="s">
        <v>2190</v>
      </c>
      <c r="AB2688" t="s">
        <v>10608</v>
      </c>
      <c r="AC2688" t="s">
        <v>10187</v>
      </c>
    </row>
    <row r="2689" spans="22:27" x14ac:dyDescent="0.3">
      <c r="V2689" s="6" t="s">
        <v>146</v>
      </c>
      <c r="W2689" s="8">
        <v>5.9</v>
      </c>
      <c r="X2689" s="18" t="s">
        <v>2190</v>
      </c>
      <c r="Y2689" t="s">
        <v>11576</v>
      </c>
    </row>
    <row r="2690" spans="22:27" x14ac:dyDescent="0.3">
      <c r="V2690" s="7" t="s">
        <v>287</v>
      </c>
      <c r="W2690" s="9">
        <v>5.7</v>
      </c>
      <c r="X2690" s="19" t="s">
        <v>878</v>
      </c>
      <c r="Y2690" t="s">
        <v>1099</v>
      </c>
      <c r="Z2690" t="s">
        <v>14453</v>
      </c>
      <c r="AA2690" t="s">
        <v>6241</v>
      </c>
    </row>
    <row r="2691" spans="22:27" x14ac:dyDescent="0.3">
      <c r="V2691" s="6" t="s">
        <v>5813</v>
      </c>
      <c r="W2691" s="8">
        <v>4.5</v>
      </c>
      <c r="X2691" s="18" t="s">
        <v>1099</v>
      </c>
      <c r="Y2691" t="s">
        <v>840</v>
      </c>
      <c r="Z2691" t="s">
        <v>3960</v>
      </c>
      <c r="AA2691" t="s">
        <v>11576</v>
      </c>
    </row>
    <row r="2692" spans="22:27" x14ac:dyDescent="0.3">
      <c r="V2692" s="7" t="s">
        <v>3960</v>
      </c>
      <c r="W2692" s="9">
        <v>3.7</v>
      </c>
      <c r="X2692" s="19" t="s">
        <v>3960</v>
      </c>
    </row>
    <row r="2693" spans="22:27" x14ac:dyDescent="0.3">
      <c r="V2693" s="6" t="s">
        <v>1959</v>
      </c>
      <c r="W2693" s="8">
        <v>5</v>
      </c>
      <c r="X2693" s="18" t="s">
        <v>3960</v>
      </c>
      <c r="Y2693" t="s">
        <v>14451</v>
      </c>
      <c r="Z2693" t="s">
        <v>6241</v>
      </c>
    </row>
    <row r="2694" spans="22:27" x14ac:dyDescent="0.3">
      <c r="V2694" s="7" t="s">
        <v>1106</v>
      </c>
      <c r="W2694" s="9">
        <v>4.5999999999999996</v>
      </c>
      <c r="X2694" s="19" t="s">
        <v>1099</v>
      </c>
      <c r="Y2694" t="s">
        <v>11576</v>
      </c>
    </row>
    <row r="2695" spans="22:27" x14ac:dyDescent="0.3">
      <c r="V2695" s="6" t="s">
        <v>7950</v>
      </c>
      <c r="W2695" s="8">
        <v>6.5</v>
      </c>
      <c r="X2695" s="18" t="s">
        <v>642</v>
      </c>
      <c r="Y2695" t="s">
        <v>14451</v>
      </c>
      <c r="Z2695" t="s">
        <v>6241</v>
      </c>
    </row>
    <row r="2696" spans="22:27" x14ac:dyDescent="0.3">
      <c r="V2696" s="7" t="s">
        <v>1106</v>
      </c>
      <c r="W2696" s="9">
        <v>4.9000000000000004</v>
      </c>
      <c r="X2696" s="19" t="s">
        <v>1099</v>
      </c>
      <c r="Y2696" t="s">
        <v>11576</v>
      </c>
    </row>
    <row r="2697" spans="22:27" x14ac:dyDescent="0.3">
      <c r="V2697" s="6" t="s">
        <v>1099</v>
      </c>
      <c r="W2697" s="8">
        <v>6</v>
      </c>
      <c r="X2697" s="18" t="s">
        <v>1099</v>
      </c>
    </row>
    <row r="2698" spans="22:27" x14ac:dyDescent="0.3">
      <c r="V2698" s="7" t="s">
        <v>7045</v>
      </c>
      <c r="W2698" s="9">
        <v>6.9</v>
      </c>
      <c r="X2698" s="19" t="s">
        <v>1099</v>
      </c>
      <c r="Y2698" t="s">
        <v>2190</v>
      </c>
      <c r="Z2698" t="s">
        <v>5873</v>
      </c>
    </row>
    <row r="2699" spans="22:27" x14ac:dyDescent="0.3">
      <c r="V2699" s="6" t="s">
        <v>4536</v>
      </c>
      <c r="W2699" s="8">
        <v>5.7</v>
      </c>
      <c r="X2699" s="18" t="s">
        <v>840</v>
      </c>
      <c r="Y2699" t="s">
        <v>3960</v>
      </c>
    </row>
    <row r="2700" spans="22:27" x14ac:dyDescent="0.3">
      <c r="V2700" s="7" t="s">
        <v>3034</v>
      </c>
      <c r="W2700" s="9">
        <v>6.7</v>
      </c>
      <c r="X2700" s="19" t="s">
        <v>2190</v>
      </c>
      <c r="Y2700" t="s">
        <v>7159</v>
      </c>
      <c r="Z2700" t="s">
        <v>10187</v>
      </c>
      <c r="AA2700" t="s">
        <v>11576</v>
      </c>
    </row>
    <row r="2701" spans="22:27" x14ac:dyDescent="0.3">
      <c r="V2701" s="6" t="s">
        <v>1649</v>
      </c>
      <c r="W2701" s="8">
        <v>6.9</v>
      </c>
      <c r="X2701" s="18" t="s">
        <v>1099</v>
      </c>
      <c r="Y2701" t="s">
        <v>2190</v>
      </c>
    </row>
    <row r="2702" spans="22:27" x14ac:dyDescent="0.3">
      <c r="V2702" s="7" t="s">
        <v>936</v>
      </c>
      <c r="W2702" s="9">
        <v>5.5</v>
      </c>
      <c r="X2702" s="19" t="s">
        <v>1099</v>
      </c>
      <c r="Y2702" t="s">
        <v>2190</v>
      </c>
      <c r="Z2702" t="s">
        <v>11576</v>
      </c>
    </row>
    <row r="2703" spans="22:27" x14ac:dyDescent="0.3">
      <c r="V2703" s="6" t="s">
        <v>1446</v>
      </c>
      <c r="W2703" s="8">
        <v>4.4000000000000004</v>
      </c>
      <c r="X2703" s="18" t="s">
        <v>878</v>
      </c>
      <c r="Y2703" t="s">
        <v>3960</v>
      </c>
      <c r="Z2703" t="s">
        <v>7329</v>
      </c>
      <c r="AA2703" t="s">
        <v>6241</v>
      </c>
    </row>
    <row r="2704" spans="22:27" x14ac:dyDescent="0.3">
      <c r="V2704" s="7" t="s">
        <v>4026</v>
      </c>
      <c r="W2704" s="9">
        <v>7</v>
      </c>
      <c r="X2704" s="19" t="s">
        <v>2190</v>
      </c>
      <c r="Y2704" t="s">
        <v>13467</v>
      </c>
    </row>
    <row r="2705" spans="22:27" x14ac:dyDescent="0.3">
      <c r="V2705" s="6" t="s">
        <v>7973</v>
      </c>
      <c r="W2705" s="8">
        <v>5.4</v>
      </c>
      <c r="X2705" s="18" t="s">
        <v>1099</v>
      </c>
      <c r="Y2705" t="s">
        <v>14451</v>
      </c>
      <c r="Z2705" t="s">
        <v>11576</v>
      </c>
    </row>
    <row r="2706" spans="22:27" x14ac:dyDescent="0.3">
      <c r="V2706" s="7" t="s">
        <v>2674</v>
      </c>
      <c r="W2706" s="9">
        <v>5.4</v>
      </c>
      <c r="X2706" s="19" t="s">
        <v>642</v>
      </c>
      <c r="Y2706" t="s">
        <v>1099</v>
      </c>
    </row>
    <row r="2707" spans="22:27" x14ac:dyDescent="0.3">
      <c r="V2707" s="6" t="s">
        <v>1017</v>
      </c>
      <c r="W2707" s="8">
        <v>8</v>
      </c>
      <c r="X2707" s="18" t="s">
        <v>7872</v>
      </c>
      <c r="Y2707" t="s">
        <v>2190</v>
      </c>
    </row>
    <row r="2708" spans="22:27" x14ac:dyDescent="0.3">
      <c r="V2708" s="7" t="s">
        <v>146</v>
      </c>
      <c r="W2708" s="9">
        <v>7.6</v>
      </c>
      <c r="X2708" s="19" t="s">
        <v>2190</v>
      </c>
      <c r="Y2708" t="s">
        <v>11576</v>
      </c>
    </row>
    <row r="2709" spans="22:27" x14ac:dyDescent="0.3">
      <c r="V2709" s="6" t="s">
        <v>1265</v>
      </c>
      <c r="W2709" s="8">
        <v>5.9</v>
      </c>
      <c r="X2709" s="18" t="s">
        <v>2190</v>
      </c>
      <c r="Y2709" t="s">
        <v>14451</v>
      </c>
      <c r="Z2709" t="s">
        <v>6241</v>
      </c>
    </row>
    <row r="2710" spans="22:27" x14ac:dyDescent="0.3">
      <c r="V2710" s="7" t="s">
        <v>2190</v>
      </c>
      <c r="W2710" s="9">
        <v>6.6</v>
      </c>
      <c r="X2710" s="19" t="s">
        <v>2190</v>
      </c>
    </row>
    <row r="2711" spans="22:27" x14ac:dyDescent="0.3">
      <c r="V2711" s="6" t="s">
        <v>3692</v>
      </c>
      <c r="W2711" s="8">
        <v>6.7</v>
      </c>
      <c r="X2711" s="18" t="s">
        <v>7872</v>
      </c>
      <c r="Y2711" t="s">
        <v>2190</v>
      </c>
      <c r="Z2711" t="s">
        <v>13467</v>
      </c>
    </row>
    <row r="2712" spans="22:27" x14ac:dyDescent="0.3">
      <c r="V2712" s="7" t="s">
        <v>3805</v>
      </c>
      <c r="W2712" s="9">
        <v>3.9</v>
      </c>
      <c r="X2712" s="19" t="s">
        <v>2190</v>
      </c>
      <c r="Y2712" t="s">
        <v>3960</v>
      </c>
      <c r="Z2712" t="s">
        <v>14451</v>
      </c>
      <c r="AA2712" t="s">
        <v>6241</v>
      </c>
    </row>
    <row r="2713" spans="22:27" x14ac:dyDescent="0.3">
      <c r="V2713" s="6" t="s">
        <v>3794</v>
      </c>
      <c r="W2713" s="8">
        <v>5.7</v>
      </c>
      <c r="X2713" s="18" t="s">
        <v>7872</v>
      </c>
      <c r="Y2713" t="s">
        <v>2190</v>
      </c>
      <c r="Z2713" t="s">
        <v>13467</v>
      </c>
      <c r="AA2713" t="s">
        <v>11576</v>
      </c>
    </row>
    <row r="2714" spans="22:27" x14ac:dyDescent="0.3">
      <c r="V2714" s="7" t="s">
        <v>1106</v>
      </c>
      <c r="W2714" s="9">
        <v>6.7</v>
      </c>
      <c r="X2714" s="19" t="s">
        <v>1099</v>
      </c>
      <c r="Y2714" t="s">
        <v>11576</v>
      </c>
    </row>
    <row r="2715" spans="22:27" x14ac:dyDescent="0.3">
      <c r="V2715" s="6" t="s">
        <v>870</v>
      </c>
      <c r="W2715" s="8">
        <v>6.5</v>
      </c>
      <c r="X2715" s="18" t="s">
        <v>878</v>
      </c>
      <c r="Y2715" t="s">
        <v>642</v>
      </c>
      <c r="Z2715" t="s">
        <v>13467</v>
      </c>
    </row>
    <row r="2716" spans="22:27" x14ac:dyDescent="0.3">
      <c r="V2716" s="7" t="s">
        <v>3692</v>
      </c>
      <c r="W2716" s="9">
        <v>6.8</v>
      </c>
      <c r="X2716" s="19" t="s">
        <v>7872</v>
      </c>
      <c r="Y2716" t="s">
        <v>2190</v>
      </c>
      <c r="Z2716" t="s">
        <v>13467</v>
      </c>
    </row>
    <row r="2717" spans="22:27" x14ac:dyDescent="0.3">
      <c r="V2717" s="6" t="s">
        <v>146</v>
      </c>
      <c r="W2717" s="8">
        <v>6.3</v>
      </c>
      <c r="X2717" s="18" t="s">
        <v>2190</v>
      </c>
      <c r="Y2717" t="s">
        <v>11576</v>
      </c>
    </row>
    <row r="2718" spans="22:27" x14ac:dyDescent="0.3">
      <c r="V2718" s="7" t="s">
        <v>8013</v>
      </c>
      <c r="W2718" s="9">
        <v>7.3</v>
      </c>
      <c r="X2718" s="19" t="s">
        <v>7872</v>
      </c>
      <c r="Y2718" t="s">
        <v>14453</v>
      </c>
      <c r="Z2718" t="s">
        <v>2190</v>
      </c>
      <c r="AA2718" t="s">
        <v>5873</v>
      </c>
    </row>
    <row r="2719" spans="22:27" x14ac:dyDescent="0.3">
      <c r="V2719" s="6" t="s">
        <v>878</v>
      </c>
      <c r="W2719" s="8">
        <v>6.9</v>
      </c>
      <c r="X2719" s="18" t="s">
        <v>878</v>
      </c>
    </row>
    <row r="2720" spans="22:27" x14ac:dyDescent="0.3">
      <c r="V2720" s="7" t="s">
        <v>7045</v>
      </c>
      <c r="W2720" s="9">
        <v>7</v>
      </c>
      <c r="X2720" s="19" t="s">
        <v>1099</v>
      </c>
      <c r="Y2720" t="s">
        <v>2190</v>
      </c>
      <c r="Z2720" t="s">
        <v>5873</v>
      </c>
    </row>
    <row r="2721" spans="22:28" x14ac:dyDescent="0.3">
      <c r="V2721" s="6" t="s">
        <v>2190</v>
      </c>
      <c r="W2721" s="8">
        <v>6.5</v>
      </c>
      <c r="X2721" s="18" t="s">
        <v>2190</v>
      </c>
    </row>
    <row r="2722" spans="22:28" x14ac:dyDescent="0.3">
      <c r="V2722" s="7" t="s">
        <v>4639</v>
      </c>
      <c r="W2722" s="9">
        <v>3.6</v>
      </c>
      <c r="X2722" s="19" t="s">
        <v>1099</v>
      </c>
      <c r="Y2722" t="s">
        <v>3960</v>
      </c>
    </row>
    <row r="2723" spans="22:28" x14ac:dyDescent="0.3">
      <c r="V2723" s="6" t="s">
        <v>936</v>
      </c>
      <c r="W2723" s="8">
        <v>7.7</v>
      </c>
      <c r="X2723" s="18" t="s">
        <v>1099</v>
      </c>
      <c r="Y2723" t="s">
        <v>2190</v>
      </c>
      <c r="Z2723" t="s">
        <v>11576</v>
      </c>
    </row>
    <row r="2724" spans="22:28" x14ac:dyDescent="0.3">
      <c r="V2724" s="7" t="s">
        <v>146</v>
      </c>
      <c r="W2724" s="9">
        <v>7.7</v>
      </c>
      <c r="X2724" s="19" t="s">
        <v>2190</v>
      </c>
      <c r="Y2724" t="s">
        <v>11576</v>
      </c>
    </row>
    <row r="2725" spans="22:28" x14ac:dyDescent="0.3">
      <c r="V2725" s="6" t="s">
        <v>1106</v>
      </c>
      <c r="W2725" s="8">
        <v>6.8</v>
      </c>
      <c r="X2725" s="18" t="s">
        <v>1099</v>
      </c>
      <c r="Y2725" t="s">
        <v>11576</v>
      </c>
    </row>
    <row r="2726" spans="22:28" x14ac:dyDescent="0.3">
      <c r="V2726" s="7" t="s">
        <v>146</v>
      </c>
      <c r="W2726" s="9">
        <v>7.4</v>
      </c>
      <c r="X2726" s="19" t="s">
        <v>2190</v>
      </c>
      <c r="Y2726" t="s">
        <v>11576</v>
      </c>
    </row>
    <row r="2727" spans="22:28" x14ac:dyDescent="0.3">
      <c r="V2727" s="6" t="s">
        <v>3420</v>
      </c>
      <c r="W2727" s="8">
        <v>5.0999999999999996</v>
      </c>
      <c r="X2727" s="18" t="s">
        <v>1099</v>
      </c>
      <c r="Y2727" t="s">
        <v>7329</v>
      </c>
    </row>
    <row r="2728" spans="22:28" x14ac:dyDescent="0.3">
      <c r="V2728" s="7" t="s">
        <v>1017</v>
      </c>
      <c r="W2728" s="9">
        <v>7.4</v>
      </c>
      <c r="X2728" s="19" t="s">
        <v>7872</v>
      </c>
      <c r="Y2728" t="s">
        <v>2190</v>
      </c>
    </row>
    <row r="2729" spans="22:28" x14ac:dyDescent="0.3">
      <c r="V2729" s="6" t="s">
        <v>678</v>
      </c>
      <c r="W2729" s="8">
        <v>7.2</v>
      </c>
      <c r="X2729" s="18" t="s">
        <v>1099</v>
      </c>
      <c r="Y2729" t="s">
        <v>14453</v>
      </c>
    </row>
    <row r="2730" spans="22:28" x14ac:dyDescent="0.3">
      <c r="V2730" s="7" t="s">
        <v>8043</v>
      </c>
      <c r="W2730" s="9">
        <v>6</v>
      </c>
      <c r="X2730" s="19" t="s">
        <v>14453</v>
      </c>
      <c r="Y2730" t="s">
        <v>2190</v>
      </c>
      <c r="Z2730" t="s">
        <v>7159</v>
      </c>
      <c r="AA2730" t="s">
        <v>14451</v>
      </c>
      <c r="AB2730" t="s">
        <v>6241</v>
      </c>
    </row>
    <row r="2731" spans="22:28" x14ac:dyDescent="0.3">
      <c r="V2731" s="6" t="s">
        <v>2088</v>
      </c>
      <c r="W2731" s="8">
        <v>8.3000000000000007</v>
      </c>
      <c r="X2731" s="18" t="s">
        <v>7872</v>
      </c>
      <c r="Y2731" t="s">
        <v>2190</v>
      </c>
      <c r="Z2731" t="s">
        <v>13467</v>
      </c>
      <c r="AA2731" t="s">
        <v>5873</v>
      </c>
    </row>
    <row r="2732" spans="22:28" x14ac:dyDescent="0.3">
      <c r="V2732" s="7" t="s">
        <v>3919</v>
      </c>
      <c r="W2732" s="9">
        <v>8.1</v>
      </c>
      <c r="X2732" s="19" t="s">
        <v>7872</v>
      </c>
      <c r="Y2732" t="s">
        <v>2190</v>
      </c>
      <c r="Z2732" t="s">
        <v>11576</v>
      </c>
    </row>
    <row r="2733" spans="22:28" x14ac:dyDescent="0.3">
      <c r="V2733" s="6" t="s">
        <v>2046</v>
      </c>
      <c r="W2733" s="8">
        <v>6.3</v>
      </c>
      <c r="X2733" s="18" t="s">
        <v>2190</v>
      </c>
      <c r="Y2733" t="s">
        <v>3960</v>
      </c>
      <c r="Z2733" t="s">
        <v>7329</v>
      </c>
      <c r="AA2733" t="s">
        <v>6241</v>
      </c>
    </row>
    <row r="2734" spans="22:28" x14ac:dyDescent="0.3">
      <c r="V2734" s="7" t="s">
        <v>8058</v>
      </c>
      <c r="W2734" s="9">
        <v>7.3</v>
      </c>
      <c r="X2734" s="19" t="s">
        <v>7872</v>
      </c>
      <c r="Y2734" t="s">
        <v>1099</v>
      </c>
      <c r="Z2734" t="s">
        <v>2190</v>
      </c>
      <c r="AA2734" t="s">
        <v>5873</v>
      </c>
    </row>
    <row r="2735" spans="22:28" x14ac:dyDescent="0.3">
      <c r="V2735" s="6" t="s">
        <v>1099</v>
      </c>
      <c r="W2735" s="8">
        <v>3.6</v>
      </c>
      <c r="X2735" s="18" t="s">
        <v>1099</v>
      </c>
    </row>
    <row r="2736" spans="22:28" x14ac:dyDescent="0.3">
      <c r="V2736" s="7" t="s">
        <v>2583</v>
      </c>
      <c r="W2736" s="9">
        <v>1.6</v>
      </c>
      <c r="X2736" s="19" t="s">
        <v>43</v>
      </c>
      <c r="Y2736" t="s">
        <v>7159</v>
      </c>
    </row>
    <row r="2737" spans="22:28" x14ac:dyDescent="0.3">
      <c r="V2737" s="6" t="s">
        <v>2588</v>
      </c>
      <c r="W2737" s="8">
        <v>8</v>
      </c>
      <c r="X2737" s="18" t="s">
        <v>2190</v>
      </c>
      <c r="Y2737" t="s">
        <v>6241</v>
      </c>
    </row>
    <row r="2738" spans="22:28" x14ac:dyDescent="0.3">
      <c r="V2738" s="7" t="s">
        <v>1272</v>
      </c>
      <c r="W2738" s="9">
        <v>9</v>
      </c>
      <c r="X2738" s="19" t="s">
        <v>14453</v>
      </c>
      <c r="Y2738" t="s">
        <v>2190</v>
      </c>
    </row>
    <row r="2739" spans="22:28" x14ac:dyDescent="0.3">
      <c r="V2739" s="6" t="s">
        <v>4790</v>
      </c>
      <c r="W2739" s="8">
        <v>6.1</v>
      </c>
      <c r="X2739" s="18" t="s">
        <v>2190</v>
      </c>
      <c r="Y2739" t="s">
        <v>7159</v>
      </c>
      <c r="Z2739" t="s">
        <v>11576</v>
      </c>
    </row>
    <row r="2740" spans="22:28" x14ac:dyDescent="0.3">
      <c r="V2740" s="7" t="s">
        <v>5870</v>
      </c>
      <c r="W2740" s="9">
        <v>5.7</v>
      </c>
      <c r="X2740" s="19" t="s">
        <v>840</v>
      </c>
      <c r="Y2740" t="s">
        <v>3960</v>
      </c>
      <c r="Z2740" t="s">
        <v>6241</v>
      </c>
    </row>
    <row r="2741" spans="22:28" x14ac:dyDescent="0.3">
      <c r="V2741" s="6" t="s">
        <v>2190</v>
      </c>
      <c r="W2741" s="8">
        <v>6.8</v>
      </c>
      <c r="X2741" s="18" t="s">
        <v>2190</v>
      </c>
    </row>
    <row r="2742" spans="22:28" x14ac:dyDescent="0.3">
      <c r="V2742" s="7" t="s">
        <v>6256</v>
      </c>
      <c r="W2742" s="9">
        <v>5.5</v>
      </c>
      <c r="X2742" s="19" t="s">
        <v>1099</v>
      </c>
      <c r="Y2742" t="s">
        <v>14451</v>
      </c>
    </row>
    <row r="2743" spans="22:28" x14ac:dyDescent="0.3">
      <c r="V2743" s="6" t="s">
        <v>6165</v>
      </c>
      <c r="W2743" s="8">
        <v>6.8</v>
      </c>
      <c r="X2743" s="18" t="s">
        <v>878</v>
      </c>
      <c r="Y2743" t="s">
        <v>14453</v>
      </c>
      <c r="Z2743" t="s">
        <v>2190</v>
      </c>
      <c r="AA2743" t="s">
        <v>6241</v>
      </c>
      <c r="AB2743" t="s">
        <v>8819</v>
      </c>
    </row>
    <row r="2744" spans="22:28" x14ac:dyDescent="0.3">
      <c r="V2744" s="7" t="s">
        <v>1649</v>
      </c>
      <c r="W2744" s="9">
        <v>7.3</v>
      </c>
      <c r="X2744" s="19" t="s">
        <v>1099</v>
      </c>
      <c r="Y2744" t="s">
        <v>2190</v>
      </c>
    </row>
    <row r="2745" spans="22:28" x14ac:dyDescent="0.3">
      <c r="V2745" s="6" t="s">
        <v>1106</v>
      </c>
      <c r="W2745" s="8">
        <v>6.1</v>
      </c>
      <c r="X2745" s="18" t="s">
        <v>1099</v>
      </c>
      <c r="Y2745" t="s">
        <v>11576</v>
      </c>
    </row>
    <row r="2746" spans="22:28" x14ac:dyDescent="0.3">
      <c r="V2746" s="7" t="s">
        <v>936</v>
      </c>
      <c r="W2746" s="9">
        <v>7.2</v>
      </c>
      <c r="X2746" s="19" t="s">
        <v>1099</v>
      </c>
      <c r="Y2746" t="s">
        <v>2190</v>
      </c>
      <c r="Z2746" t="s">
        <v>11576</v>
      </c>
    </row>
    <row r="2747" spans="22:28" x14ac:dyDescent="0.3">
      <c r="V2747" s="6" t="s">
        <v>1099</v>
      </c>
      <c r="W2747" s="8">
        <v>5.9</v>
      </c>
      <c r="X2747" s="18" t="s">
        <v>1099</v>
      </c>
    </row>
    <row r="2748" spans="22:28" x14ac:dyDescent="0.3">
      <c r="V2748" s="7" t="s">
        <v>1151</v>
      </c>
      <c r="W2748" s="9">
        <v>6.1</v>
      </c>
      <c r="X2748" s="19" t="s">
        <v>878</v>
      </c>
      <c r="Y2748" t="s">
        <v>1099</v>
      </c>
      <c r="Z2748" t="s">
        <v>14453</v>
      </c>
    </row>
    <row r="2749" spans="22:28" x14ac:dyDescent="0.3">
      <c r="V2749" s="6" t="s">
        <v>2777</v>
      </c>
      <c r="W2749" s="8">
        <v>6.8</v>
      </c>
      <c r="X2749" s="18" t="s">
        <v>2190</v>
      </c>
      <c r="Y2749" t="s">
        <v>3960</v>
      </c>
      <c r="Z2749" t="s">
        <v>6241</v>
      </c>
    </row>
    <row r="2750" spans="22:28" x14ac:dyDescent="0.3">
      <c r="V2750" s="7" t="s">
        <v>1913</v>
      </c>
      <c r="W2750" s="9">
        <v>7.7</v>
      </c>
      <c r="X2750" s="19" t="s">
        <v>7329</v>
      </c>
      <c r="Y2750" t="s">
        <v>6241</v>
      </c>
    </row>
    <row r="2751" spans="22:28" x14ac:dyDescent="0.3">
      <c r="V2751" s="6" t="s">
        <v>1540</v>
      </c>
      <c r="W2751" s="8">
        <v>4.9000000000000004</v>
      </c>
      <c r="X2751" s="18" t="s">
        <v>642</v>
      </c>
      <c r="Y2751" t="s">
        <v>1099</v>
      </c>
      <c r="Z2751" t="s">
        <v>10608</v>
      </c>
    </row>
    <row r="2752" spans="22:28" x14ac:dyDescent="0.3">
      <c r="V2752" s="7" t="s">
        <v>936</v>
      </c>
      <c r="W2752" s="9">
        <v>6.1</v>
      </c>
      <c r="X2752" s="19" t="s">
        <v>1099</v>
      </c>
      <c r="Y2752" t="s">
        <v>2190</v>
      </c>
      <c r="Z2752" t="s">
        <v>11576</v>
      </c>
    </row>
    <row r="2753" spans="22:27" x14ac:dyDescent="0.3">
      <c r="V2753" s="6" t="s">
        <v>8097</v>
      </c>
      <c r="W2753" s="8">
        <v>2.5</v>
      </c>
      <c r="X2753" s="18" t="s">
        <v>1099</v>
      </c>
      <c r="Y2753" t="s">
        <v>14453</v>
      </c>
      <c r="Z2753" t="s">
        <v>10608</v>
      </c>
      <c r="AA2753" t="s">
        <v>7329</v>
      </c>
    </row>
    <row r="2754" spans="22:27" x14ac:dyDescent="0.3">
      <c r="V2754" s="7" t="s">
        <v>287</v>
      </c>
      <c r="W2754" s="9">
        <v>6.1</v>
      </c>
      <c r="X2754" s="19" t="s">
        <v>878</v>
      </c>
      <c r="Y2754" t="s">
        <v>1099</v>
      </c>
      <c r="Z2754" t="s">
        <v>14453</v>
      </c>
      <c r="AA2754" t="s">
        <v>6241</v>
      </c>
    </row>
    <row r="2755" spans="22:27" x14ac:dyDescent="0.3">
      <c r="V2755" s="6" t="s">
        <v>2507</v>
      </c>
      <c r="W2755" s="8">
        <v>5.9</v>
      </c>
      <c r="X2755" s="18" t="s">
        <v>1099</v>
      </c>
      <c r="Y2755" t="s">
        <v>2190</v>
      </c>
      <c r="Z2755" t="s">
        <v>10608</v>
      </c>
    </row>
    <row r="2756" spans="22:27" x14ac:dyDescent="0.3">
      <c r="V2756" s="7" t="s">
        <v>4536</v>
      </c>
      <c r="W2756" s="9">
        <v>5.7</v>
      </c>
      <c r="X2756" s="19" t="s">
        <v>840</v>
      </c>
      <c r="Y2756" t="s">
        <v>3960</v>
      </c>
    </row>
    <row r="2757" spans="22:27" x14ac:dyDescent="0.3">
      <c r="V2757" s="6" t="s">
        <v>1007</v>
      </c>
      <c r="W2757" s="8">
        <v>5.6</v>
      </c>
      <c r="X2757" s="18" t="s">
        <v>14453</v>
      </c>
      <c r="Y2757" t="s">
        <v>6241</v>
      </c>
    </row>
    <row r="2758" spans="22:27" x14ac:dyDescent="0.3">
      <c r="V2758" s="7" t="s">
        <v>3960</v>
      </c>
      <c r="W2758" s="9">
        <v>7.2</v>
      </c>
      <c r="X2758" s="19" t="s">
        <v>3960</v>
      </c>
    </row>
    <row r="2759" spans="22:27" x14ac:dyDescent="0.3">
      <c r="V2759" s="6" t="s">
        <v>1442</v>
      </c>
      <c r="W2759" s="8">
        <v>7.7</v>
      </c>
      <c r="X2759" s="18" t="s">
        <v>2190</v>
      </c>
      <c r="Y2759" t="s">
        <v>14451</v>
      </c>
      <c r="Z2759" t="s">
        <v>7329</v>
      </c>
      <c r="AA2759" t="s">
        <v>6241</v>
      </c>
    </row>
    <row r="2760" spans="22:27" x14ac:dyDescent="0.3">
      <c r="V2760" s="7" t="s">
        <v>4826</v>
      </c>
      <c r="W2760" s="9">
        <v>7.8</v>
      </c>
      <c r="X2760" s="19" t="s">
        <v>1099</v>
      </c>
      <c r="Y2760" t="s">
        <v>2190</v>
      </c>
      <c r="Z2760" t="s">
        <v>840</v>
      </c>
    </row>
    <row r="2761" spans="22:27" x14ac:dyDescent="0.3">
      <c r="V2761" s="6" t="s">
        <v>1106</v>
      </c>
      <c r="W2761" s="8">
        <v>6.1</v>
      </c>
      <c r="X2761" s="18" t="s">
        <v>1099</v>
      </c>
      <c r="Y2761" t="s">
        <v>11576</v>
      </c>
    </row>
    <row r="2762" spans="22:27" x14ac:dyDescent="0.3">
      <c r="V2762" s="7" t="s">
        <v>8124</v>
      </c>
      <c r="W2762" s="9">
        <v>5.8</v>
      </c>
      <c r="X2762" s="19" t="s">
        <v>642</v>
      </c>
      <c r="Y2762" t="s">
        <v>10608</v>
      </c>
      <c r="Z2762" t="s">
        <v>7329</v>
      </c>
    </row>
    <row r="2763" spans="22:27" x14ac:dyDescent="0.3">
      <c r="V2763" s="6" t="s">
        <v>146</v>
      </c>
      <c r="W2763" s="8">
        <v>6.5</v>
      </c>
      <c r="X2763" s="18" t="s">
        <v>2190</v>
      </c>
      <c r="Y2763" t="s">
        <v>11576</v>
      </c>
    </row>
    <row r="2764" spans="22:27" x14ac:dyDescent="0.3">
      <c r="V2764" s="7" t="s">
        <v>1290</v>
      </c>
      <c r="W2764" s="9">
        <v>7.9</v>
      </c>
      <c r="X2764" s="19" t="s">
        <v>2190</v>
      </c>
      <c r="Y2764" t="s">
        <v>13467</v>
      </c>
      <c r="Z2764" t="s">
        <v>5873</v>
      </c>
    </row>
    <row r="2765" spans="22:27" x14ac:dyDescent="0.3">
      <c r="V2765" s="6" t="s">
        <v>449</v>
      </c>
      <c r="W2765" s="8">
        <v>6.3</v>
      </c>
      <c r="X2765" s="18" t="s">
        <v>642</v>
      </c>
      <c r="Y2765" t="s">
        <v>2190</v>
      </c>
      <c r="Z2765" t="s">
        <v>7329</v>
      </c>
    </row>
    <row r="2766" spans="22:27" x14ac:dyDescent="0.3">
      <c r="V2766" s="7" t="s">
        <v>1106</v>
      </c>
      <c r="W2766" s="9">
        <v>3.8</v>
      </c>
      <c r="X2766" s="19" t="s">
        <v>1099</v>
      </c>
      <c r="Y2766" t="s">
        <v>11576</v>
      </c>
    </row>
    <row r="2767" spans="22:27" x14ac:dyDescent="0.3">
      <c r="V2767" s="6" t="s">
        <v>2190</v>
      </c>
      <c r="W2767" s="8">
        <v>8.3000000000000007</v>
      </c>
      <c r="X2767" s="18" t="s">
        <v>2190</v>
      </c>
    </row>
    <row r="2768" spans="22:27" x14ac:dyDescent="0.3">
      <c r="V2768" s="7" t="s">
        <v>1099</v>
      </c>
      <c r="W2768" s="9">
        <v>6.4</v>
      </c>
      <c r="X2768" s="19" t="s">
        <v>1099</v>
      </c>
    </row>
    <row r="2769" spans="22:27" x14ac:dyDescent="0.3">
      <c r="V2769" s="6" t="s">
        <v>3707</v>
      </c>
      <c r="W2769" s="8">
        <v>6.7</v>
      </c>
      <c r="X2769" s="18" t="s">
        <v>1099</v>
      </c>
      <c r="Y2769" t="s">
        <v>14453</v>
      </c>
      <c r="Z2769" t="s">
        <v>6241</v>
      </c>
    </row>
    <row r="2770" spans="22:27" x14ac:dyDescent="0.3">
      <c r="V2770" s="7" t="s">
        <v>1099</v>
      </c>
      <c r="W2770" s="9">
        <v>6.1</v>
      </c>
      <c r="X2770" s="19" t="s">
        <v>1099</v>
      </c>
    </row>
    <row r="2771" spans="22:27" x14ac:dyDescent="0.3">
      <c r="V2771" s="6" t="s">
        <v>799</v>
      </c>
      <c r="W2771" s="8">
        <v>8.1</v>
      </c>
      <c r="X2771" s="18" t="s">
        <v>878</v>
      </c>
      <c r="Y2771" t="s">
        <v>14453</v>
      </c>
      <c r="Z2771" t="s">
        <v>14451</v>
      </c>
      <c r="AA2771" t="s">
        <v>6241</v>
      </c>
    </row>
    <row r="2772" spans="22:27" x14ac:dyDescent="0.3">
      <c r="V2772" s="7" t="s">
        <v>2588</v>
      </c>
      <c r="W2772" s="9">
        <v>6</v>
      </c>
      <c r="X2772" s="19" t="s">
        <v>2190</v>
      </c>
      <c r="Y2772" t="s">
        <v>6241</v>
      </c>
    </row>
    <row r="2773" spans="22:27" x14ac:dyDescent="0.3">
      <c r="V2773" s="6" t="s">
        <v>3846</v>
      </c>
      <c r="W2773" s="8">
        <v>5.8</v>
      </c>
      <c r="X2773" s="18" t="s">
        <v>2190</v>
      </c>
      <c r="Y2773" t="s">
        <v>7159</v>
      </c>
    </row>
    <row r="2774" spans="22:27" x14ac:dyDescent="0.3">
      <c r="V2774" s="7" t="s">
        <v>8152</v>
      </c>
      <c r="W2774" s="9">
        <v>5.6</v>
      </c>
      <c r="X2774" s="19" t="s">
        <v>642</v>
      </c>
      <c r="Y2774" t="s">
        <v>1099</v>
      </c>
      <c r="Z2774" t="s">
        <v>11576</v>
      </c>
      <c r="AA2774" t="s">
        <v>7329</v>
      </c>
    </row>
    <row r="2775" spans="22:27" x14ac:dyDescent="0.3">
      <c r="V2775" s="6" t="s">
        <v>3707</v>
      </c>
      <c r="W2775" s="8">
        <v>6.1</v>
      </c>
      <c r="X2775" s="18" t="s">
        <v>1099</v>
      </c>
      <c r="Y2775" t="s">
        <v>14453</v>
      </c>
      <c r="Z2775" t="s">
        <v>6241</v>
      </c>
    </row>
    <row r="2776" spans="22:27" x14ac:dyDescent="0.3">
      <c r="V2776" s="7" t="s">
        <v>1099</v>
      </c>
      <c r="W2776" s="9">
        <v>5.9</v>
      </c>
      <c r="X2776" s="19" t="s">
        <v>1099</v>
      </c>
    </row>
    <row r="2777" spans="22:27" x14ac:dyDescent="0.3">
      <c r="V2777" s="6" t="s">
        <v>936</v>
      </c>
      <c r="W2777" s="8">
        <v>7.3</v>
      </c>
      <c r="X2777" s="18" t="s">
        <v>1099</v>
      </c>
      <c r="Y2777" t="s">
        <v>2190</v>
      </c>
      <c r="Z2777" t="s">
        <v>11576</v>
      </c>
    </row>
    <row r="2778" spans="22:27" x14ac:dyDescent="0.3">
      <c r="V2778" s="7" t="s">
        <v>2423</v>
      </c>
      <c r="W2778" s="9">
        <v>6.8</v>
      </c>
      <c r="X2778" s="19" t="s">
        <v>2190</v>
      </c>
      <c r="Y2778" t="s">
        <v>14452</v>
      </c>
    </row>
    <row r="2779" spans="22:27" x14ac:dyDescent="0.3">
      <c r="V2779" s="6" t="s">
        <v>936</v>
      </c>
      <c r="W2779" s="8">
        <v>5.7</v>
      </c>
      <c r="X2779" s="18" t="s">
        <v>1099</v>
      </c>
      <c r="Y2779" t="s">
        <v>2190</v>
      </c>
      <c r="Z2779" t="s">
        <v>11576</v>
      </c>
    </row>
    <row r="2780" spans="22:27" x14ac:dyDescent="0.3">
      <c r="V2780" s="7" t="s">
        <v>146</v>
      </c>
      <c r="W2780" s="9">
        <v>7.3</v>
      </c>
      <c r="X2780" s="19" t="s">
        <v>2190</v>
      </c>
      <c r="Y2780" t="s">
        <v>11576</v>
      </c>
    </row>
    <row r="2781" spans="22:27" x14ac:dyDescent="0.3">
      <c r="V2781" s="6" t="s">
        <v>2112</v>
      </c>
      <c r="W2781" s="8">
        <v>6.3</v>
      </c>
      <c r="X2781" s="18" t="s">
        <v>2190</v>
      </c>
      <c r="Y2781" t="s">
        <v>14451</v>
      </c>
      <c r="Z2781" t="s">
        <v>11576</v>
      </c>
      <c r="AA2781" t="s">
        <v>6241</v>
      </c>
    </row>
    <row r="2782" spans="22:27" x14ac:dyDescent="0.3">
      <c r="V2782" s="7" t="s">
        <v>5554</v>
      </c>
      <c r="W2782" s="9">
        <v>5.9</v>
      </c>
      <c r="X2782" s="19" t="s">
        <v>1099</v>
      </c>
      <c r="Y2782" t="s">
        <v>14453</v>
      </c>
      <c r="Z2782" t="s">
        <v>2190</v>
      </c>
    </row>
    <row r="2783" spans="22:27" x14ac:dyDescent="0.3">
      <c r="V2783" s="6" t="s">
        <v>1204</v>
      </c>
      <c r="W2783" s="8">
        <v>7.1</v>
      </c>
      <c r="X2783" s="18" t="s">
        <v>7872</v>
      </c>
      <c r="Y2783" t="s">
        <v>1099</v>
      </c>
      <c r="Z2783" t="s">
        <v>14453</v>
      </c>
      <c r="AA2783" t="s">
        <v>2190</v>
      </c>
    </row>
    <row r="2784" spans="22:27" x14ac:dyDescent="0.3">
      <c r="V2784" s="7" t="s">
        <v>146</v>
      </c>
      <c r="W2784" s="9">
        <v>8</v>
      </c>
      <c r="X2784" s="19" t="s">
        <v>2190</v>
      </c>
      <c r="Y2784" t="s">
        <v>11576</v>
      </c>
    </row>
    <row r="2785" spans="22:28" x14ac:dyDescent="0.3">
      <c r="V2785" s="6" t="s">
        <v>878</v>
      </c>
      <c r="W2785" s="8">
        <v>5.0999999999999996</v>
      </c>
      <c r="X2785" s="18" t="s">
        <v>878</v>
      </c>
    </row>
    <row r="2786" spans="22:28" x14ac:dyDescent="0.3">
      <c r="V2786" s="7" t="s">
        <v>1133</v>
      </c>
      <c r="W2786" s="9">
        <v>7.1</v>
      </c>
      <c r="X2786" s="19" t="s">
        <v>7872</v>
      </c>
      <c r="Y2786" t="s">
        <v>14453</v>
      </c>
      <c r="Z2786" t="s">
        <v>2190</v>
      </c>
    </row>
    <row r="2787" spans="22:28" x14ac:dyDescent="0.3">
      <c r="V2787" s="6" t="s">
        <v>2569</v>
      </c>
      <c r="W2787" s="8">
        <v>6.5</v>
      </c>
      <c r="X2787" s="18" t="s">
        <v>2190</v>
      </c>
      <c r="Y2787" t="s">
        <v>11576</v>
      </c>
      <c r="Z2787" t="s">
        <v>8819</v>
      </c>
    </row>
    <row r="2788" spans="22:28" x14ac:dyDescent="0.3">
      <c r="V2788" s="7" t="s">
        <v>3456</v>
      </c>
      <c r="W2788" s="9">
        <v>4.5</v>
      </c>
      <c r="X2788" s="19" t="s">
        <v>3960</v>
      </c>
      <c r="Y2788" t="s">
        <v>6241</v>
      </c>
    </row>
    <row r="2789" spans="22:28" x14ac:dyDescent="0.3">
      <c r="V2789" s="6" t="s">
        <v>4630</v>
      </c>
      <c r="W2789" s="8">
        <v>6.6</v>
      </c>
      <c r="X2789" s="18" t="s">
        <v>878</v>
      </c>
      <c r="Y2789" t="s">
        <v>1099</v>
      </c>
      <c r="Z2789" t="s">
        <v>7329</v>
      </c>
      <c r="AA2789" t="s">
        <v>6241</v>
      </c>
    </row>
    <row r="2790" spans="22:28" x14ac:dyDescent="0.3">
      <c r="V2790" s="7" t="s">
        <v>3493</v>
      </c>
      <c r="W2790" s="9">
        <v>4.3</v>
      </c>
      <c r="X2790" s="19" t="s">
        <v>2190</v>
      </c>
      <c r="Y2790" t="s">
        <v>11576</v>
      </c>
      <c r="Z2790" t="s">
        <v>5873</v>
      </c>
    </row>
    <row r="2791" spans="22:28" x14ac:dyDescent="0.3">
      <c r="V2791" s="6" t="s">
        <v>1007</v>
      </c>
      <c r="W2791" s="8">
        <v>6.7</v>
      </c>
      <c r="X2791" s="18" t="s">
        <v>14453</v>
      </c>
      <c r="Y2791" t="s">
        <v>6241</v>
      </c>
    </row>
    <row r="2792" spans="22:28" x14ac:dyDescent="0.3">
      <c r="V2792" s="7" t="s">
        <v>684</v>
      </c>
      <c r="W2792" s="9">
        <v>6.8</v>
      </c>
      <c r="X2792" s="19" t="s">
        <v>878</v>
      </c>
      <c r="Y2792" t="s">
        <v>2190</v>
      </c>
      <c r="Z2792" t="s">
        <v>13467</v>
      </c>
      <c r="AA2792" t="s">
        <v>5873</v>
      </c>
    </row>
    <row r="2793" spans="22:28" x14ac:dyDescent="0.3">
      <c r="V2793" s="6" t="s">
        <v>8202</v>
      </c>
      <c r="W2793" s="8">
        <v>5.4</v>
      </c>
      <c r="X2793" s="18" t="s">
        <v>878</v>
      </c>
      <c r="Y2793" t="s">
        <v>642</v>
      </c>
      <c r="Z2793" t="s">
        <v>1099</v>
      </c>
      <c r="AA2793" t="s">
        <v>10608</v>
      </c>
    </row>
    <row r="2794" spans="22:28" x14ac:dyDescent="0.3">
      <c r="V2794" s="7" t="s">
        <v>8206</v>
      </c>
      <c r="W2794" s="9">
        <v>6.6</v>
      </c>
      <c r="X2794" s="19" t="s">
        <v>7872</v>
      </c>
      <c r="Y2794" t="s">
        <v>1099</v>
      </c>
      <c r="Z2794" t="s">
        <v>14453</v>
      </c>
      <c r="AA2794" t="s">
        <v>2190</v>
      </c>
      <c r="AB2794" t="s">
        <v>11576</v>
      </c>
    </row>
    <row r="2795" spans="22:28" x14ac:dyDescent="0.3">
      <c r="V2795" s="6" t="s">
        <v>1412</v>
      </c>
      <c r="W2795" s="8">
        <v>7.4</v>
      </c>
      <c r="X2795" s="18" t="s">
        <v>642</v>
      </c>
      <c r="Y2795" t="s">
        <v>2190</v>
      </c>
      <c r="Z2795" t="s">
        <v>13467</v>
      </c>
    </row>
    <row r="2796" spans="22:28" x14ac:dyDescent="0.3">
      <c r="V2796" s="7" t="s">
        <v>1017</v>
      </c>
      <c r="W2796" s="9">
        <v>7.3</v>
      </c>
      <c r="X2796" s="19" t="s">
        <v>7872</v>
      </c>
      <c r="Y2796" t="s">
        <v>2190</v>
      </c>
    </row>
    <row r="2797" spans="22:28" x14ac:dyDescent="0.3">
      <c r="V2797" s="6" t="s">
        <v>2190</v>
      </c>
      <c r="W2797" s="8">
        <v>6.9</v>
      </c>
      <c r="X2797" s="18" t="s">
        <v>2190</v>
      </c>
    </row>
    <row r="2798" spans="22:28" x14ac:dyDescent="0.3">
      <c r="V2798" s="7" t="s">
        <v>3612</v>
      </c>
      <c r="W2798" s="9">
        <v>8</v>
      </c>
      <c r="X2798" s="19" t="s">
        <v>878</v>
      </c>
      <c r="Y2798" t="s">
        <v>14453</v>
      </c>
      <c r="Z2798" t="s">
        <v>2190</v>
      </c>
      <c r="AA2798" t="s">
        <v>11576</v>
      </c>
      <c r="AB2798" t="s">
        <v>6241</v>
      </c>
    </row>
    <row r="2799" spans="22:28" x14ac:dyDescent="0.3">
      <c r="V2799" s="6" t="s">
        <v>3429</v>
      </c>
      <c r="W2799" s="8">
        <v>6.4</v>
      </c>
      <c r="X2799" s="18" t="s">
        <v>2190</v>
      </c>
      <c r="Y2799" t="s">
        <v>11576</v>
      </c>
      <c r="Z2799" t="s">
        <v>7329</v>
      </c>
    </row>
    <row r="2800" spans="22:28" x14ac:dyDescent="0.3">
      <c r="V2800" s="7" t="s">
        <v>1989</v>
      </c>
      <c r="W2800" s="9">
        <v>7.8</v>
      </c>
      <c r="X2800" s="19" t="s">
        <v>14453</v>
      </c>
      <c r="Y2800" t="s">
        <v>2190</v>
      </c>
      <c r="Z2800" t="s">
        <v>14451</v>
      </c>
    </row>
    <row r="2801" spans="22:27" x14ac:dyDescent="0.3">
      <c r="V2801" s="6" t="s">
        <v>1392</v>
      </c>
      <c r="W2801" s="8">
        <v>6.1</v>
      </c>
      <c r="X2801" s="18" t="s">
        <v>14453</v>
      </c>
      <c r="Y2801" t="s">
        <v>2190</v>
      </c>
      <c r="Z2801" t="s">
        <v>6241</v>
      </c>
    </row>
    <row r="2802" spans="22:27" x14ac:dyDescent="0.3">
      <c r="V2802" s="7" t="s">
        <v>5870</v>
      </c>
      <c r="W2802" s="9">
        <v>6.1</v>
      </c>
      <c r="X2802" s="19" t="s">
        <v>840</v>
      </c>
      <c r="Y2802" t="s">
        <v>3960</v>
      </c>
      <c r="Z2802" t="s">
        <v>6241</v>
      </c>
    </row>
    <row r="2803" spans="22:27" x14ac:dyDescent="0.3">
      <c r="V2803" s="6" t="s">
        <v>3197</v>
      </c>
      <c r="W2803" s="8">
        <v>5.0999999999999996</v>
      </c>
      <c r="X2803" s="18" t="s">
        <v>3960</v>
      </c>
      <c r="Y2803" t="s">
        <v>14451</v>
      </c>
    </row>
    <row r="2804" spans="22:27" x14ac:dyDescent="0.3">
      <c r="V2804" s="7" t="s">
        <v>1510</v>
      </c>
      <c r="W2804" s="9">
        <v>7.8</v>
      </c>
      <c r="X2804" s="19" t="s">
        <v>642</v>
      </c>
      <c r="Y2804" t="s">
        <v>2190</v>
      </c>
      <c r="Z2804" t="s">
        <v>11576</v>
      </c>
    </row>
    <row r="2805" spans="22:27" x14ac:dyDescent="0.3">
      <c r="V2805" s="6" t="s">
        <v>936</v>
      </c>
      <c r="W2805" s="8">
        <v>7.4</v>
      </c>
      <c r="X2805" s="18" t="s">
        <v>1099</v>
      </c>
      <c r="Y2805" t="s">
        <v>2190</v>
      </c>
      <c r="Z2805" t="s">
        <v>11576</v>
      </c>
    </row>
    <row r="2806" spans="22:27" x14ac:dyDescent="0.3">
      <c r="V2806" s="7" t="s">
        <v>2183</v>
      </c>
      <c r="W2806" s="9">
        <v>7.8</v>
      </c>
      <c r="X2806" s="19" t="s">
        <v>2190</v>
      </c>
      <c r="Y2806" t="s">
        <v>5873</v>
      </c>
    </row>
    <row r="2807" spans="22:27" x14ac:dyDescent="0.3">
      <c r="V2807" s="6" t="s">
        <v>8241</v>
      </c>
      <c r="W2807" s="8">
        <v>8</v>
      </c>
      <c r="X2807" s="18" t="s">
        <v>14453</v>
      </c>
      <c r="Y2807" t="s">
        <v>2190</v>
      </c>
      <c r="Z2807" t="s">
        <v>10187</v>
      </c>
    </row>
    <row r="2808" spans="22:27" x14ac:dyDescent="0.3">
      <c r="V2808" s="7" t="s">
        <v>146</v>
      </c>
      <c r="W2808" s="9">
        <v>6.7</v>
      </c>
      <c r="X2808" s="19" t="s">
        <v>2190</v>
      </c>
      <c r="Y2808" t="s">
        <v>11576</v>
      </c>
    </row>
    <row r="2809" spans="22:27" x14ac:dyDescent="0.3">
      <c r="V2809" s="6" t="s">
        <v>1272</v>
      </c>
      <c r="W2809" s="8">
        <v>6.6</v>
      </c>
      <c r="X2809" s="18" t="s">
        <v>14453</v>
      </c>
      <c r="Y2809" t="s">
        <v>2190</v>
      </c>
    </row>
    <row r="2810" spans="22:27" x14ac:dyDescent="0.3">
      <c r="V2810" s="7" t="s">
        <v>936</v>
      </c>
      <c r="W2810" s="9">
        <v>6.4</v>
      </c>
      <c r="X2810" s="19" t="s">
        <v>1099</v>
      </c>
      <c r="Y2810" t="s">
        <v>2190</v>
      </c>
      <c r="Z2810" t="s">
        <v>11576</v>
      </c>
    </row>
    <row r="2811" spans="22:27" x14ac:dyDescent="0.3">
      <c r="V2811" s="6" t="s">
        <v>227</v>
      </c>
      <c r="W2811" s="8">
        <v>6.7</v>
      </c>
      <c r="X2811" s="18" t="s">
        <v>878</v>
      </c>
      <c r="Y2811" t="s">
        <v>14453</v>
      </c>
      <c r="Z2811" t="s">
        <v>6241</v>
      </c>
    </row>
    <row r="2812" spans="22:27" x14ac:dyDescent="0.3">
      <c r="V2812" s="7" t="s">
        <v>1204</v>
      </c>
      <c r="W2812" s="9">
        <v>6.2</v>
      </c>
      <c r="X2812" s="19" t="s">
        <v>7872</v>
      </c>
      <c r="Y2812" t="s">
        <v>1099</v>
      </c>
      <c r="Z2812" t="s">
        <v>14453</v>
      </c>
      <c r="AA2812" t="s">
        <v>2190</v>
      </c>
    </row>
    <row r="2813" spans="22:27" x14ac:dyDescent="0.3">
      <c r="V2813" s="6" t="s">
        <v>1835</v>
      </c>
      <c r="W2813" s="8">
        <v>7.3</v>
      </c>
      <c r="X2813" s="18" t="s">
        <v>642</v>
      </c>
      <c r="Y2813" t="s">
        <v>6869</v>
      </c>
      <c r="Z2813" t="s">
        <v>10608</v>
      </c>
    </row>
    <row r="2814" spans="22:27" x14ac:dyDescent="0.3">
      <c r="V2814" s="7" t="s">
        <v>968</v>
      </c>
      <c r="W2814" s="9">
        <v>8.1</v>
      </c>
      <c r="X2814" s="19" t="s">
        <v>878</v>
      </c>
      <c r="Y2814" t="s">
        <v>2190</v>
      </c>
      <c r="Z2814" t="s">
        <v>5873</v>
      </c>
    </row>
    <row r="2815" spans="22:27" x14ac:dyDescent="0.3">
      <c r="V2815" s="6" t="s">
        <v>4559</v>
      </c>
      <c r="W2815" s="8">
        <v>7</v>
      </c>
      <c r="X2815" s="18" t="s">
        <v>1099</v>
      </c>
      <c r="Y2815" t="s">
        <v>2190</v>
      </c>
      <c r="Z2815" t="s">
        <v>10608</v>
      </c>
      <c r="AA2815" t="s">
        <v>14452</v>
      </c>
    </row>
    <row r="2816" spans="22:27" x14ac:dyDescent="0.3">
      <c r="V2816" s="7" t="s">
        <v>3960</v>
      </c>
      <c r="W2816" s="9">
        <v>8</v>
      </c>
      <c r="X2816" s="19" t="s">
        <v>3960</v>
      </c>
    </row>
    <row r="2817" spans="22:28" x14ac:dyDescent="0.3">
      <c r="V2817" s="6" t="s">
        <v>1201</v>
      </c>
      <c r="W2817" s="8">
        <v>8</v>
      </c>
      <c r="X2817" s="18" t="s">
        <v>642</v>
      </c>
      <c r="Y2817" t="s">
        <v>2190</v>
      </c>
      <c r="Z2817" t="s">
        <v>6241</v>
      </c>
    </row>
    <row r="2818" spans="22:28" x14ac:dyDescent="0.3">
      <c r="V2818" s="7" t="s">
        <v>1099</v>
      </c>
      <c r="W2818" s="9">
        <v>7</v>
      </c>
      <c r="X2818" s="19" t="s">
        <v>1099</v>
      </c>
    </row>
    <row r="2819" spans="22:28" x14ac:dyDescent="0.3">
      <c r="V2819" s="6" t="s">
        <v>8269</v>
      </c>
      <c r="W2819" s="8">
        <v>7.9</v>
      </c>
      <c r="X2819" s="18" t="s">
        <v>6869</v>
      </c>
      <c r="Y2819" t="s">
        <v>1099</v>
      </c>
      <c r="Z2819" t="s">
        <v>14453</v>
      </c>
      <c r="AA2819" t="s">
        <v>2190</v>
      </c>
      <c r="AB2819" t="s">
        <v>10608</v>
      </c>
    </row>
    <row r="2820" spans="22:28" x14ac:dyDescent="0.3">
      <c r="V2820" s="7" t="s">
        <v>8272</v>
      </c>
      <c r="W2820" s="9">
        <v>5.9</v>
      </c>
      <c r="X2820" s="19" t="s">
        <v>878</v>
      </c>
      <c r="Y2820" t="s">
        <v>642</v>
      </c>
      <c r="Z2820" t="s">
        <v>1099</v>
      </c>
      <c r="AA2820" t="s">
        <v>840</v>
      </c>
      <c r="AB2820" t="s">
        <v>14451</v>
      </c>
    </row>
    <row r="2821" spans="22:28" x14ac:dyDescent="0.3">
      <c r="V2821" s="6" t="s">
        <v>1106</v>
      </c>
      <c r="W2821" s="8">
        <v>6.6</v>
      </c>
      <c r="X2821" s="18" t="s">
        <v>1099</v>
      </c>
      <c r="Y2821" t="s">
        <v>11576</v>
      </c>
    </row>
    <row r="2822" spans="22:28" x14ac:dyDescent="0.3">
      <c r="V2822" s="7" t="s">
        <v>1649</v>
      </c>
      <c r="W2822" s="9">
        <v>6.3</v>
      </c>
      <c r="X2822" s="19" t="s">
        <v>1099</v>
      </c>
      <c r="Y2822" t="s">
        <v>2190</v>
      </c>
    </row>
    <row r="2823" spans="22:28" x14ac:dyDescent="0.3">
      <c r="V2823" s="6" t="s">
        <v>48</v>
      </c>
      <c r="W2823" s="8">
        <v>7.7</v>
      </c>
      <c r="X2823" s="18" t="s">
        <v>878</v>
      </c>
      <c r="Y2823" t="s">
        <v>642</v>
      </c>
      <c r="Z2823" t="s">
        <v>7329</v>
      </c>
    </row>
    <row r="2824" spans="22:28" x14ac:dyDescent="0.3">
      <c r="V2824" s="7" t="s">
        <v>1099</v>
      </c>
      <c r="W2824" s="9">
        <v>6.9</v>
      </c>
      <c r="X2824" s="19" t="s">
        <v>1099</v>
      </c>
    </row>
    <row r="2825" spans="22:28" x14ac:dyDescent="0.3">
      <c r="V2825" s="6" t="s">
        <v>1913</v>
      </c>
      <c r="W2825" s="8">
        <v>7.1</v>
      </c>
      <c r="X2825" s="18" t="s">
        <v>7329</v>
      </c>
      <c r="Y2825" t="s">
        <v>6241</v>
      </c>
    </row>
    <row r="2826" spans="22:28" x14ac:dyDescent="0.3">
      <c r="V2826" s="7" t="s">
        <v>3299</v>
      </c>
      <c r="W2826" s="9">
        <v>7.4</v>
      </c>
      <c r="X2826" s="19" t="s">
        <v>14453</v>
      </c>
      <c r="Y2826" t="s">
        <v>2190</v>
      </c>
      <c r="Z2826" t="s">
        <v>11576</v>
      </c>
      <c r="AA2826" t="s">
        <v>6241</v>
      </c>
    </row>
    <row r="2827" spans="22:28" x14ac:dyDescent="0.3">
      <c r="V2827" s="6" t="s">
        <v>8285</v>
      </c>
      <c r="W2827" s="8">
        <v>6.5</v>
      </c>
      <c r="X2827" s="18" t="s">
        <v>878</v>
      </c>
      <c r="Y2827" t="s">
        <v>642</v>
      </c>
      <c r="Z2827" t="s">
        <v>2190</v>
      </c>
      <c r="AA2827" t="s">
        <v>6241</v>
      </c>
      <c r="AB2827" t="s">
        <v>5873</v>
      </c>
    </row>
    <row r="2828" spans="22:28" x14ac:dyDescent="0.3">
      <c r="V2828" s="7" t="s">
        <v>8289</v>
      </c>
      <c r="W2828" s="9">
        <v>6.5</v>
      </c>
      <c r="X2828" s="19" t="s">
        <v>14453</v>
      </c>
      <c r="Y2828" t="s">
        <v>2190</v>
      </c>
      <c r="Z2828" t="s">
        <v>7159</v>
      </c>
      <c r="AA2828" t="s">
        <v>11576</v>
      </c>
    </row>
    <row r="2829" spans="22:28" x14ac:dyDescent="0.3">
      <c r="V2829" s="6" t="s">
        <v>8293</v>
      </c>
      <c r="W2829" s="8">
        <v>6.8</v>
      </c>
      <c r="X2829" s="18" t="s">
        <v>642</v>
      </c>
      <c r="Y2829" t="s">
        <v>6869</v>
      </c>
      <c r="Z2829" t="s">
        <v>1099</v>
      </c>
      <c r="AA2829" t="s">
        <v>14453</v>
      </c>
    </row>
    <row r="2830" spans="22:28" x14ac:dyDescent="0.3">
      <c r="V2830" s="7" t="s">
        <v>1007</v>
      </c>
      <c r="W2830" s="9">
        <v>7.5</v>
      </c>
      <c r="X2830" s="19" t="s">
        <v>14453</v>
      </c>
      <c r="Y2830" t="s">
        <v>6241</v>
      </c>
    </row>
    <row r="2831" spans="22:28" x14ac:dyDescent="0.3">
      <c r="V2831" s="6" t="s">
        <v>2674</v>
      </c>
      <c r="W2831" s="8">
        <v>6.6</v>
      </c>
      <c r="X2831" s="18" t="s">
        <v>642</v>
      </c>
      <c r="Y2831" t="s">
        <v>1099</v>
      </c>
    </row>
    <row r="2832" spans="22:28" x14ac:dyDescent="0.3">
      <c r="V2832" s="7" t="s">
        <v>1740</v>
      </c>
      <c r="W2832" s="9">
        <v>7.1</v>
      </c>
      <c r="X2832" s="19" t="s">
        <v>2190</v>
      </c>
      <c r="Y2832" t="s">
        <v>7329</v>
      </c>
      <c r="Z2832" t="s">
        <v>6241</v>
      </c>
    </row>
    <row r="2833" spans="22:28" x14ac:dyDescent="0.3">
      <c r="V2833" s="6" t="s">
        <v>1848</v>
      </c>
      <c r="W2833" s="8">
        <v>6.6</v>
      </c>
      <c r="X2833" s="18" t="s">
        <v>2190</v>
      </c>
      <c r="Y2833" t="s">
        <v>10187</v>
      </c>
      <c r="Z2833" t="s">
        <v>11576</v>
      </c>
    </row>
    <row r="2834" spans="22:28" x14ac:dyDescent="0.3">
      <c r="V2834" s="7" t="s">
        <v>8303</v>
      </c>
      <c r="W2834" s="9">
        <v>7</v>
      </c>
      <c r="X2834" s="19" t="s">
        <v>642</v>
      </c>
      <c r="Y2834" t="s">
        <v>1099</v>
      </c>
      <c r="Z2834" t="s">
        <v>840</v>
      </c>
      <c r="AA2834" t="s">
        <v>7329</v>
      </c>
    </row>
    <row r="2835" spans="22:28" x14ac:dyDescent="0.3">
      <c r="V2835" s="6" t="s">
        <v>1649</v>
      </c>
      <c r="W2835" s="8">
        <v>3.3</v>
      </c>
      <c r="X2835" s="18" t="s">
        <v>1099</v>
      </c>
      <c r="Y2835" t="s">
        <v>2190</v>
      </c>
    </row>
    <row r="2836" spans="22:28" x14ac:dyDescent="0.3">
      <c r="V2836" s="7" t="s">
        <v>678</v>
      </c>
      <c r="W2836" s="9">
        <v>6.7</v>
      </c>
      <c r="X2836" s="19" t="s">
        <v>1099</v>
      </c>
      <c r="Y2836" t="s">
        <v>14453</v>
      </c>
    </row>
    <row r="2837" spans="22:28" x14ac:dyDescent="0.3">
      <c r="V2837" s="6" t="s">
        <v>4453</v>
      </c>
      <c r="W2837" s="8">
        <v>8</v>
      </c>
      <c r="X2837" s="18" t="s">
        <v>7872</v>
      </c>
      <c r="Y2837" t="s">
        <v>2190</v>
      </c>
      <c r="Z2837" t="s">
        <v>5873</v>
      </c>
    </row>
    <row r="2838" spans="22:28" x14ac:dyDescent="0.3">
      <c r="V2838" s="7" t="s">
        <v>2588</v>
      </c>
      <c r="W2838" s="9">
        <v>6.8</v>
      </c>
      <c r="X2838" s="19" t="s">
        <v>2190</v>
      </c>
      <c r="Y2838" t="s">
        <v>6241</v>
      </c>
    </row>
    <row r="2839" spans="22:28" x14ac:dyDescent="0.3">
      <c r="V2839" s="6" t="s">
        <v>2743</v>
      </c>
      <c r="W2839" s="8">
        <v>6</v>
      </c>
      <c r="X2839" s="18" t="s">
        <v>3960</v>
      </c>
      <c r="Y2839" t="s">
        <v>7329</v>
      </c>
      <c r="Z2839" t="s">
        <v>6241</v>
      </c>
    </row>
    <row r="2840" spans="22:28" x14ac:dyDescent="0.3">
      <c r="V2840" s="7" t="s">
        <v>3197</v>
      </c>
      <c r="W2840" s="9">
        <v>5.4</v>
      </c>
      <c r="X2840" s="19" t="s">
        <v>3960</v>
      </c>
      <c r="Y2840" t="s">
        <v>14451</v>
      </c>
    </row>
    <row r="2841" spans="22:28" x14ac:dyDescent="0.3">
      <c r="V2841" s="6" t="s">
        <v>1099</v>
      </c>
      <c r="W2841" s="8">
        <v>4.3</v>
      </c>
      <c r="X2841" s="18" t="s">
        <v>1099</v>
      </c>
    </row>
    <row r="2842" spans="22:28" x14ac:dyDescent="0.3">
      <c r="V2842" s="7" t="s">
        <v>1806</v>
      </c>
      <c r="W2842" s="9">
        <v>6.2</v>
      </c>
      <c r="X2842" s="19" t="s">
        <v>1099</v>
      </c>
      <c r="Y2842" t="s">
        <v>840</v>
      </c>
    </row>
    <row r="2843" spans="22:28" x14ac:dyDescent="0.3">
      <c r="V2843" s="6" t="s">
        <v>8327</v>
      </c>
      <c r="W2843" s="8">
        <v>7.7</v>
      </c>
      <c r="X2843" s="18" t="s">
        <v>1099</v>
      </c>
      <c r="Y2843" t="s">
        <v>2190</v>
      </c>
      <c r="Z2843" t="s">
        <v>10608</v>
      </c>
      <c r="AA2843" t="s">
        <v>840</v>
      </c>
      <c r="AB2843" t="s">
        <v>10187</v>
      </c>
    </row>
    <row r="2844" spans="22:28" x14ac:dyDescent="0.3">
      <c r="V2844" s="7" t="s">
        <v>3919</v>
      </c>
      <c r="W2844" s="9">
        <v>7.4</v>
      </c>
      <c r="X2844" s="19" t="s">
        <v>7872</v>
      </c>
      <c r="Y2844" t="s">
        <v>2190</v>
      </c>
      <c r="Z2844" t="s">
        <v>11576</v>
      </c>
    </row>
    <row r="2845" spans="22:28" x14ac:dyDescent="0.3">
      <c r="V2845" s="6" t="s">
        <v>2583</v>
      </c>
      <c r="W2845" s="8">
        <v>5.9</v>
      </c>
      <c r="X2845" s="18" t="s">
        <v>43</v>
      </c>
      <c r="Y2845" t="s">
        <v>7159</v>
      </c>
    </row>
    <row r="2846" spans="22:28" x14ac:dyDescent="0.3">
      <c r="V2846" s="7" t="s">
        <v>146</v>
      </c>
      <c r="W2846" s="9">
        <v>7.8</v>
      </c>
      <c r="X2846" s="19" t="s">
        <v>2190</v>
      </c>
      <c r="Y2846" t="s">
        <v>11576</v>
      </c>
    </row>
    <row r="2847" spans="22:28" x14ac:dyDescent="0.3">
      <c r="V2847" s="6" t="s">
        <v>1272</v>
      </c>
      <c r="W2847" s="8">
        <v>7.4</v>
      </c>
      <c r="X2847" s="18" t="s">
        <v>14453</v>
      </c>
      <c r="Y2847" t="s">
        <v>2190</v>
      </c>
    </row>
    <row r="2848" spans="22:28" x14ac:dyDescent="0.3">
      <c r="V2848" s="7" t="s">
        <v>1106</v>
      </c>
      <c r="W2848" s="9">
        <v>6.5</v>
      </c>
      <c r="X2848" s="19" t="s">
        <v>1099</v>
      </c>
      <c r="Y2848" t="s">
        <v>11576</v>
      </c>
    </row>
    <row r="2849" spans="22:27" x14ac:dyDescent="0.3">
      <c r="V2849" s="6" t="s">
        <v>6131</v>
      </c>
      <c r="W2849" s="8">
        <v>5.4</v>
      </c>
      <c r="X2849" s="18" t="s">
        <v>3960</v>
      </c>
      <c r="Y2849" t="s">
        <v>7329</v>
      </c>
    </row>
    <row r="2850" spans="22:27" x14ac:dyDescent="0.3">
      <c r="V2850" s="7" t="s">
        <v>1959</v>
      </c>
      <c r="W2850" s="9">
        <v>7</v>
      </c>
      <c r="X2850" s="19" t="s">
        <v>3960</v>
      </c>
      <c r="Y2850" t="s">
        <v>14451</v>
      </c>
      <c r="Z2850" t="s">
        <v>6241</v>
      </c>
    </row>
    <row r="2851" spans="22:27" x14ac:dyDescent="0.3">
      <c r="V2851" s="6" t="s">
        <v>1017</v>
      </c>
      <c r="W2851" s="8">
        <v>7.6</v>
      </c>
      <c r="X2851" s="18" t="s">
        <v>7872</v>
      </c>
      <c r="Y2851" t="s">
        <v>2190</v>
      </c>
    </row>
    <row r="2852" spans="22:27" x14ac:dyDescent="0.3">
      <c r="V2852" s="7" t="s">
        <v>1649</v>
      </c>
      <c r="W2852" s="9">
        <v>6.9</v>
      </c>
      <c r="X2852" s="19" t="s">
        <v>1099</v>
      </c>
      <c r="Y2852" t="s">
        <v>2190</v>
      </c>
    </row>
    <row r="2853" spans="22:27" x14ac:dyDescent="0.3">
      <c r="V2853" s="6" t="s">
        <v>2588</v>
      </c>
      <c r="W2853" s="8">
        <v>7</v>
      </c>
      <c r="X2853" s="18" t="s">
        <v>2190</v>
      </c>
      <c r="Y2853" t="s">
        <v>6241</v>
      </c>
    </row>
    <row r="2854" spans="22:27" x14ac:dyDescent="0.3">
      <c r="V2854" s="7" t="s">
        <v>1696</v>
      </c>
      <c r="W2854" s="9">
        <v>5.3</v>
      </c>
      <c r="X2854" s="19" t="s">
        <v>1099</v>
      </c>
      <c r="Y2854" t="s">
        <v>10608</v>
      </c>
      <c r="Z2854" t="s">
        <v>840</v>
      </c>
      <c r="AA2854" t="s">
        <v>11576</v>
      </c>
    </row>
    <row r="2855" spans="22:27" x14ac:dyDescent="0.3">
      <c r="V2855" s="6" t="s">
        <v>2444</v>
      </c>
      <c r="W2855" s="8">
        <v>6.4</v>
      </c>
      <c r="X2855" s="18" t="s">
        <v>2190</v>
      </c>
      <c r="Y2855" t="s">
        <v>14451</v>
      </c>
      <c r="Z2855" t="s">
        <v>11576</v>
      </c>
    </row>
    <row r="2856" spans="22:27" x14ac:dyDescent="0.3">
      <c r="V2856" s="7" t="s">
        <v>1099</v>
      </c>
      <c r="W2856" s="9">
        <v>4.5</v>
      </c>
      <c r="X2856" s="19" t="s">
        <v>1099</v>
      </c>
    </row>
    <row r="2857" spans="22:27" x14ac:dyDescent="0.3">
      <c r="V2857" s="6" t="s">
        <v>3365</v>
      </c>
      <c r="W2857" s="8">
        <v>7.8</v>
      </c>
      <c r="X2857" s="18" t="s">
        <v>642</v>
      </c>
      <c r="Y2857" t="s">
        <v>1099</v>
      </c>
      <c r="Z2857" t="s">
        <v>2190</v>
      </c>
    </row>
    <row r="2858" spans="22:27" x14ac:dyDescent="0.3">
      <c r="V2858" s="7" t="s">
        <v>5410</v>
      </c>
      <c r="W2858" s="9">
        <v>6.7</v>
      </c>
      <c r="X2858" s="19" t="s">
        <v>878</v>
      </c>
      <c r="Y2858" t="s">
        <v>840</v>
      </c>
      <c r="Z2858" t="s">
        <v>3960</v>
      </c>
      <c r="AA2858" t="s">
        <v>6241</v>
      </c>
    </row>
    <row r="2859" spans="22:27" x14ac:dyDescent="0.3">
      <c r="V2859" s="6" t="s">
        <v>8368</v>
      </c>
      <c r="W2859" s="8">
        <v>5.3</v>
      </c>
      <c r="X2859" s="18" t="s">
        <v>1099</v>
      </c>
      <c r="Y2859" t="s">
        <v>14453</v>
      </c>
      <c r="Z2859" t="s">
        <v>10608</v>
      </c>
    </row>
    <row r="2860" spans="22:27" x14ac:dyDescent="0.3">
      <c r="V2860" s="7" t="s">
        <v>1649</v>
      </c>
      <c r="W2860" s="9">
        <v>6.3</v>
      </c>
      <c r="X2860" s="19" t="s">
        <v>1099</v>
      </c>
      <c r="Y2860" t="s">
        <v>2190</v>
      </c>
    </row>
    <row r="2861" spans="22:27" x14ac:dyDescent="0.3">
      <c r="V2861" s="6" t="s">
        <v>227</v>
      </c>
      <c r="W2861" s="8">
        <v>7</v>
      </c>
      <c r="X2861" s="18" t="s">
        <v>878</v>
      </c>
      <c r="Y2861" t="s">
        <v>14453</v>
      </c>
      <c r="Z2861" t="s">
        <v>6241</v>
      </c>
    </row>
    <row r="2862" spans="22:27" x14ac:dyDescent="0.3">
      <c r="V2862" s="7" t="s">
        <v>1099</v>
      </c>
      <c r="W2862" s="9">
        <v>5.3</v>
      </c>
      <c r="X2862" s="19" t="s">
        <v>1099</v>
      </c>
    </row>
    <row r="2863" spans="22:27" x14ac:dyDescent="0.3">
      <c r="V2863" s="6" t="s">
        <v>936</v>
      </c>
      <c r="W2863" s="8">
        <v>6.6</v>
      </c>
      <c r="X2863" s="18" t="s">
        <v>1099</v>
      </c>
      <c r="Y2863" t="s">
        <v>2190</v>
      </c>
      <c r="Z2863" t="s">
        <v>11576</v>
      </c>
    </row>
    <row r="2864" spans="22:27" x14ac:dyDescent="0.3">
      <c r="V2864" s="7" t="s">
        <v>2487</v>
      </c>
      <c r="W2864" s="9">
        <v>5.8</v>
      </c>
      <c r="X2864" s="19" t="s">
        <v>1099</v>
      </c>
      <c r="Y2864" t="s">
        <v>11576</v>
      </c>
      <c r="Z2864" t="s">
        <v>14452</v>
      </c>
    </row>
    <row r="2865" spans="22:27" x14ac:dyDescent="0.3">
      <c r="V2865" s="6" t="s">
        <v>146</v>
      </c>
      <c r="W2865" s="8">
        <v>6.7</v>
      </c>
      <c r="X2865" s="18" t="s">
        <v>2190</v>
      </c>
      <c r="Y2865" t="s">
        <v>11576</v>
      </c>
    </row>
    <row r="2866" spans="22:27" x14ac:dyDescent="0.3">
      <c r="V2866" s="7" t="s">
        <v>3299</v>
      </c>
      <c r="W2866" s="9">
        <v>6.6</v>
      </c>
      <c r="X2866" s="19" t="s">
        <v>14453</v>
      </c>
      <c r="Y2866" t="s">
        <v>2190</v>
      </c>
      <c r="Z2866" t="s">
        <v>11576</v>
      </c>
      <c r="AA2866" t="s">
        <v>6241</v>
      </c>
    </row>
    <row r="2867" spans="22:27" x14ac:dyDescent="0.3">
      <c r="V2867" s="6" t="s">
        <v>3919</v>
      </c>
      <c r="W2867" s="8">
        <v>7</v>
      </c>
      <c r="X2867" s="18" t="s">
        <v>7872</v>
      </c>
      <c r="Y2867" t="s">
        <v>2190</v>
      </c>
      <c r="Z2867" t="s">
        <v>11576</v>
      </c>
    </row>
    <row r="2868" spans="22:27" x14ac:dyDescent="0.3">
      <c r="V2868" s="7" t="s">
        <v>8383</v>
      </c>
      <c r="W2868" s="9">
        <v>8.4</v>
      </c>
      <c r="X2868" s="19" t="s">
        <v>642</v>
      </c>
      <c r="Y2868" t="s">
        <v>2190</v>
      </c>
      <c r="Z2868" t="s">
        <v>6241</v>
      </c>
      <c r="AA2868" t="s">
        <v>5873</v>
      </c>
    </row>
    <row r="2869" spans="22:27" x14ac:dyDescent="0.3">
      <c r="V2869" s="6" t="s">
        <v>1099</v>
      </c>
      <c r="W2869" s="8">
        <v>5.4</v>
      </c>
      <c r="X2869" s="18" t="s">
        <v>1099</v>
      </c>
    </row>
    <row r="2870" spans="22:27" x14ac:dyDescent="0.3">
      <c r="V2870" s="7" t="s">
        <v>467</v>
      </c>
      <c r="W2870" s="9">
        <v>7.8</v>
      </c>
      <c r="X2870" s="19" t="s">
        <v>2190</v>
      </c>
      <c r="Y2870" t="s">
        <v>840</v>
      </c>
      <c r="Z2870" t="s">
        <v>11576</v>
      </c>
    </row>
    <row r="2871" spans="22:27" x14ac:dyDescent="0.3">
      <c r="V2871" s="6" t="s">
        <v>141</v>
      </c>
      <c r="W2871" s="8">
        <v>7.6</v>
      </c>
      <c r="X2871" s="18" t="s">
        <v>878</v>
      </c>
      <c r="Y2871" t="s">
        <v>642</v>
      </c>
      <c r="Z2871" t="s">
        <v>2190</v>
      </c>
      <c r="AA2871" t="s">
        <v>11576</v>
      </c>
    </row>
    <row r="2872" spans="22:27" x14ac:dyDescent="0.3">
      <c r="V2872" s="7" t="s">
        <v>2588</v>
      </c>
      <c r="W2872" s="9">
        <v>6.6</v>
      </c>
      <c r="X2872" s="19" t="s">
        <v>2190</v>
      </c>
      <c r="Y2872" t="s">
        <v>6241</v>
      </c>
    </row>
    <row r="2873" spans="22:27" x14ac:dyDescent="0.3">
      <c r="V2873" s="6" t="s">
        <v>1913</v>
      </c>
      <c r="W2873" s="8">
        <v>6.4</v>
      </c>
      <c r="X2873" s="18" t="s">
        <v>7329</v>
      </c>
      <c r="Y2873" t="s">
        <v>6241</v>
      </c>
    </row>
    <row r="2874" spans="22:27" x14ac:dyDescent="0.3">
      <c r="V2874" s="7" t="s">
        <v>2721</v>
      </c>
      <c r="W2874" s="9">
        <v>7</v>
      </c>
      <c r="X2874" s="19" t="s">
        <v>7872</v>
      </c>
      <c r="Y2874" t="s">
        <v>2190</v>
      </c>
      <c r="Z2874" t="s">
        <v>7159</v>
      </c>
    </row>
    <row r="2875" spans="22:27" x14ac:dyDescent="0.3">
      <c r="V2875" s="6" t="s">
        <v>678</v>
      </c>
      <c r="W2875" s="8">
        <v>5.7</v>
      </c>
      <c r="X2875" s="18" t="s">
        <v>1099</v>
      </c>
      <c r="Y2875" t="s">
        <v>14453</v>
      </c>
    </row>
    <row r="2876" spans="22:27" x14ac:dyDescent="0.3">
      <c r="V2876" s="7" t="s">
        <v>926</v>
      </c>
      <c r="W2876" s="9">
        <v>5.9</v>
      </c>
      <c r="X2876" s="19" t="s">
        <v>878</v>
      </c>
      <c r="Y2876" t="s">
        <v>14453</v>
      </c>
      <c r="Z2876" t="s">
        <v>7329</v>
      </c>
      <c r="AA2876" t="s">
        <v>6241</v>
      </c>
    </row>
    <row r="2877" spans="22:27" x14ac:dyDescent="0.3">
      <c r="V2877" s="6" t="s">
        <v>1099</v>
      </c>
      <c r="W2877" s="8">
        <v>6.3</v>
      </c>
      <c r="X2877" s="18" t="s">
        <v>1099</v>
      </c>
    </row>
    <row r="2878" spans="22:27" x14ac:dyDescent="0.3">
      <c r="V2878" s="7" t="s">
        <v>1649</v>
      </c>
      <c r="W2878" s="9">
        <v>6.3</v>
      </c>
      <c r="X2878" s="19" t="s">
        <v>1099</v>
      </c>
      <c r="Y2878" t="s">
        <v>2190</v>
      </c>
    </row>
    <row r="2879" spans="22:27" x14ac:dyDescent="0.3">
      <c r="V2879" s="6" t="s">
        <v>1649</v>
      </c>
      <c r="W2879" s="8">
        <v>6.2</v>
      </c>
      <c r="X2879" s="18" t="s">
        <v>1099</v>
      </c>
      <c r="Y2879" t="s">
        <v>2190</v>
      </c>
    </row>
    <row r="2880" spans="22:27" x14ac:dyDescent="0.3">
      <c r="V2880" s="7" t="s">
        <v>6706</v>
      </c>
      <c r="W2880" s="9">
        <v>2.1</v>
      </c>
      <c r="X2880" s="19" t="s">
        <v>1099</v>
      </c>
      <c r="Y2880" t="s">
        <v>10187</v>
      </c>
      <c r="Z2880" t="s">
        <v>11576</v>
      </c>
    </row>
    <row r="2881" spans="22:27" x14ac:dyDescent="0.3">
      <c r="V2881" s="6" t="s">
        <v>1649</v>
      </c>
      <c r="W2881" s="8">
        <v>5</v>
      </c>
      <c r="X2881" s="18" t="s">
        <v>1099</v>
      </c>
      <c r="Y2881" t="s">
        <v>2190</v>
      </c>
    </row>
    <row r="2882" spans="22:27" x14ac:dyDescent="0.3">
      <c r="V2882" s="7" t="s">
        <v>575</v>
      </c>
      <c r="W2882" s="9">
        <v>5.3</v>
      </c>
      <c r="X2882" s="19" t="s">
        <v>14451</v>
      </c>
      <c r="Y2882" t="s">
        <v>6241</v>
      </c>
    </row>
    <row r="2883" spans="22:27" x14ac:dyDescent="0.3">
      <c r="V2883" s="6" t="s">
        <v>146</v>
      </c>
      <c r="W2883" s="8">
        <v>7.1</v>
      </c>
      <c r="X2883" s="18" t="s">
        <v>2190</v>
      </c>
      <c r="Y2883" t="s">
        <v>11576</v>
      </c>
    </row>
    <row r="2884" spans="22:27" x14ac:dyDescent="0.3">
      <c r="V2884" s="7" t="s">
        <v>2190</v>
      </c>
      <c r="W2884" s="9">
        <v>7</v>
      </c>
      <c r="X2884" s="19" t="s">
        <v>2190</v>
      </c>
    </row>
    <row r="2885" spans="22:27" x14ac:dyDescent="0.3">
      <c r="V2885" s="6" t="s">
        <v>8425</v>
      </c>
      <c r="W2885" s="8">
        <v>7</v>
      </c>
      <c r="X2885" s="18" t="s">
        <v>1099</v>
      </c>
      <c r="Y2885" t="s">
        <v>2190</v>
      </c>
      <c r="Z2885" t="s">
        <v>3960</v>
      </c>
      <c r="AA2885" t="s">
        <v>7329</v>
      </c>
    </row>
    <row r="2886" spans="22:27" x14ac:dyDescent="0.3">
      <c r="V2886" s="7" t="s">
        <v>8428</v>
      </c>
      <c r="W2886" s="9">
        <v>5.7</v>
      </c>
      <c r="X2886" s="19" t="s">
        <v>642</v>
      </c>
      <c r="Y2886" t="s">
        <v>14453</v>
      </c>
      <c r="Z2886" t="s">
        <v>6241</v>
      </c>
    </row>
    <row r="2887" spans="22:27" x14ac:dyDescent="0.3">
      <c r="V2887" s="6" t="s">
        <v>5870</v>
      </c>
      <c r="W2887" s="8">
        <v>7.1</v>
      </c>
      <c r="X2887" s="18" t="s">
        <v>840</v>
      </c>
      <c r="Y2887" t="s">
        <v>3960</v>
      </c>
      <c r="Z2887" t="s">
        <v>6241</v>
      </c>
    </row>
    <row r="2888" spans="22:27" x14ac:dyDescent="0.3">
      <c r="V2888" s="7" t="s">
        <v>936</v>
      </c>
      <c r="W2888" s="9">
        <v>7</v>
      </c>
      <c r="X2888" s="19" t="s">
        <v>1099</v>
      </c>
      <c r="Y2888" t="s">
        <v>2190</v>
      </c>
      <c r="Z2888" t="s">
        <v>11576</v>
      </c>
    </row>
    <row r="2889" spans="22:27" x14ac:dyDescent="0.3">
      <c r="V2889" s="6" t="s">
        <v>2190</v>
      </c>
      <c r="W2889" s="8">
        <v>7.7</v>
      </c>
      <c r="X2889" s="18" t="s">
        <v>2190</v>
      </c>
    </row>
    <row r="2890" spans="22:27" x14ac:dyDescent="0.3">
      <c r="V2890" s="7" t="s">
        <v>1649</v>
      </c>
      <c r="W2890" s="9">
        <v>7.1</v>
      </c>
      <c r="X2890" s="19" t="s">
        <v>1099</v>
      </c>
      <c r="Y2890" t="s">
        <v>2190</v>
      </c>
    </row>
    <row r="2891" spans="22:27" x14ac:dyDescent="0.3">
      <c r="V2891" s="6" t="s">
        <v>2588</v>
      </c>
      <c r="W2891" s="8">
        <v>6.8</v>
      </c>
      <c r="X2891" s="18" t="s">
        <v>2190</v>
      </c>
      <c r="Y2891" t="s">
        <v>6241</v>
      </c>
    </row>
    <row r="2892" spans="22:27" x14ac:dyDescent="0.3">
      <c r="V2892" s="7" t="s">
        <v>3429</v>
      </c>
      <c r="W2892" s="9">
        <v>7.5</v>
      </c>
      <c r="X2892" s="19" t="s">
        <v>2190</v>
      </c>
      <c r="Y2892" t="s">
        <v>11576</v>
      </c>
      <c r="Z2892" t="s">
        <v>7329</v>
      </c>
    </row>
    <row r="2893" spans="22:27" x14ac:dyDescent="0.3">
      <c r="V2893" s="6" t="s">
        <v>3043</v>
      </c>
      <c r="W2893" s="8">
        <v>6.3</v>
      </c>
      <c r="X2893" s="18" t="s">
        <v>14453</v>
      </c>
      <c r="Y2893" t="s">
        <v>2190</v>
      </c>
      <c r="Z2893" t="s">
        <v>11576</v>
      </c>
    </row>
    <row r="2894" spans="22:27" x14ac:dyDescent="0.3">
      <c r="V2894" s="7" t="s">
        <v>2108</v>
      </c>
      <c r="W2894" s="9">
        <v>7.3</v>
      </c>
      <c r="X2894" s="19" t="s">
        <v>642</v>
      </c>
      <c r="Y2894" t="s">
        <v>2190</v>
      </c>
      <c r="Z2894" t="s">
        <v>10608</v>
      </c>
    </row>
    <row r="2895" spans="22:27" x14ac:dyDescent="0.3">
      <c r="V2895" s="6" t="s">
        <v>2444</v>
      </c>
      <c r="W2895" s="8">
        <v>6.8</v>
      </c>
      <c r="X2895" s="18" t="s">
        <v>2190</v>
      </c>
      <c r="Y2895" t="s">
        <v>14451</v>
      </c>
      <c r="Z2895" t="s">
        <v>11576</v>
      </c>
    </row>
    <row r="2896" spans="22:27" x14ac:dyDescent="0.3">
      <c r="V2896" s="7" t="s">
        <v>1392</v>
      </c>
      <c r="W2896" s="9">
        <v>7.2</v>
      </c>
      <c r="X2896" s="19" t="s">
        <v>14453</v>
      </c>
      <c r="Y2896" t="s">
        <v>2190</v>
      </c>
      <c r="Z2896" t="s">
        <v>6241</v>
      </c>
    </row>
    <row r="2897" spans="22:28" x14ac:dyDescent="0.3">
      <c r="V2897" s="6" t="s">
        <v>678</v>
      </c>
      <c r="W2897" s="8">
        <v>6.4</v>
      </c>
      <c r="X2897" s="18" t="s">
        <v>1099</v>
      </c>
      <c r="Y2897" t="s">
        <v>14453</v>
      </c>
    </row>
    <row r="2898" spans="22:28" x14ac:dyDescent="0.3">
      <c r="V2898" s="7" t="s">
        <v>1649</v>
      </c>
      <c r="W2898" s="9">
        <v>6</v>
      </c>
      <c r="X2898" s="19" t="s">
        <v>1099</v>
      </c>
      <c r="Y2898" t="s">
        <v>2190</v>
      </c>
    </row>
    <row r="2899" spans="22:28" x14ac:dyDescent="0.3">
      <c r="V2899" s="6" t="s">
        <v>1265</v>
      </c>
      <c r="W2899" s="8">
        <v>6.4</v>
      </c>
      <c r="X2899" s="18" t="s">
        <v>2190</v>
      </c>
      <c r="Y2899" t="s">
        <v>14451</v>
      </c>
      <c r="Z2899" t="s">
        <v>6241</v>
      </c>
    </row>
    <row r="2900" spans="22:28" x14ac:dyDescent="0.3">
      <c r="V2900" s="7" t="s">
        <v>936</v>
      </c>
      <c r="W2900" s="9">
        <v>5.0999999999999996</v>
      </c>
      <c r="X2900" s="19" t="s">
        <v>1099</v>
      </c>
      <c r="Y2900" t="s">
        <v>2190</v>
      </c>
      <c r="Z2900" t="s">
        <v>11576</v>
      </c>
    </row>
    <row r="2901" spans="22:28" x14ac:dyDescent="0.3">
      <c r="V2901" s="6" t="s">
        <v>1392</v>
      </c>
      <c r="W2901" s="8">
        <v>7.5</v>
      </c>
      <c r="X2901" s="18" t="s">
        <v>14453</v>
      </c>
      <c r="Y2901" t="s">
        <v>2190</v>
      </c>
      <c r="Z2901" t="s">
        <v>6241</v>
      </c>
    </row>
    <row r="2902" spans="22:28" x14ac:dyDescent="0.3">
      <c r="V2902" s="7" t="s">
        <v>3493</v>
      </c>
      <c r="W2902" s="9">
        <v>7.1</v>
      </c>
      <c r="X2902" s="19" t="s">
        <v>2190</v>
      </c>
      <c r="Y2902" t="s">
        <v>11576</v>
      </c>
      <c r="Z2902" t="s">
        <v>5873</v>
      </c>
    </row>
    <row r="2903" spans="22:28" x14ac:dyDescent="0.3">
      <c r="V2903" s="6" t="s">
        <v>1099</v>
      </c>
      <c r="W2903" s="8">
        <v>4.5999999999999996</v>
      </c>
      <c r="X2903" s="18" t="s">
        <v>1099</v>
      </c>
    </row>
    <row r="2904" spans="22:28" x14ac:dyDescent="0.3">
      <c r="V2904" s="7" t="s">
        <v>1649</v>
      </c>
      <c r="W2904" s="9">
        <v>5.7</v>
      </c>
      <c r="X2904" s="19" t="s">
        <v>1099</v>
      </c>
      <c r="Y2904" t="s">
        <v>2190</v>
      </c>
    </row>
    <row r="2905" spans="22:28" x14ac:dyDescent="0.3">
      <c r="V2905" s="6" t="s">
        <v>8480</v>
      </c>
      <c r="W2905" s="8">
        <v>6.8</v>
      </c>
      <c r="X2905" s="18" t="s">
        <v>14451</v>
      </c>
      <c r="Y2905" t="s">
        <v>11576</v>
      </c>
      <c r="Z2905" t="s">
        <v>7329</v>
      </c>
      <c r="AA2905" t="s">
        <v>6241</v>
      </c>
    </row>
    <row r="2906" spans="22:28" x14ac:dyDescent="0.3">
      <c r="V2906" s="7" t="s">
        <v>1290</v>
      </c>
      <c r="W2906" s="9">
        <v>7.7</v>
      </c>
      <c r="X2906" s="19" t="s">
        <v>2190</v>
      </c>
      <c r="Y2906" t="s">
        <v>13467</v>
      </c>
      <c r="Z2906" t="s">
        <v>5873</v>
      </c>
    </row>
    <row r="2907" spans="22:28" x14ac:dyDescent="0.3">
      <c r="V2907" s="6" t="s">
        <v>542</v>
      </c>
      <c r="W2907" s="8">
        <v>3.2</v>
      </c>
      <c r="X2907" s="18" t="s">
        <v>878</v>
      </c>
      <c r="Y2907" t="s">
        <v>642</v>
      </c>
      <c r="Z2907" t="s">
        <v>6869</v>
      </c>
      <c r="AA2907" t="s">
        <v>1099</v>
      </c>
      <c r="AB2907" t="s">
        <v>10608</v>
      </c>
    </row>
    <row r="2908" spans="22:28" x14ac:dyDescent="0.3">
      <c r="V2908" s="7" t="s">
        <v>388</v>
      </c>
      <c r="W2908" s="9">
        <v>6.1</v>
      </c>
      <c r="X2908" s="19" t="s">
        <v>878</v>
      </c>
      <c r="Y2908" t="s">
        <v>642</v>
      </c>
      <c r="Z2908" t="s">
        <v>2190</v>
      </c>
      <c r="AA2908" t="s">
        <v>7329</v>
      </c>
    </row>
    <row r="2909" spans="22:28" x14ac:dyDescent="0.3">
      <c r="V2909" s="6" t="s">
        <v>968</v>
      </c>
      <c r="W2909" s="8">
        <v>5.6</v>
      </c>
      <c r="X2909" s="18" t="s">
        <v>878</v>
      </c>
      <c r="Y2909" t="s">
        <v>2190</v>
      </c>
      <c r="Z2909" t="s">
        <v>5873</v>
      </c>
    </row>
    <row r="2910" spans="22:28" x14ac:dyDescent="0.3">
      <c r="V2910" s="7" t="s">
        <v>8499</v>
      </c>
      <c r="W2910" s="9">
        <v>6.9</v>
      </c>
      <c r="X2910" s="19" t="s">
        <v>840</v>
      </c>
      <c r="Y2910" t="s">
        <v>14451</v>
      </c>
      <c r="Z2910" t="s">
        <v>6241</v>
      </c>
    </row>
    <row r="2911" spans="22:28" x14ac:dyDescent="0.3">
      <c r="V2911" s="6" t="s">
        <v>2190</v>
      </c>
      <c r="W2911" s="8">
        <v>7.5</v>
      </c>
      <c r="X2911" s="18" t="s">
        <v>2190</v>
      </c>
    </row>
    <row r="2912" spans="22:28" x14ac:dyDescent="0.3">
      <c r="V2912" s="7" t="s">
        <v>1017</v>
      </c>
      <c r="W2912" s="9">
        <v>5.8</v>
      </c>
      <c r="X2912" s="19" t="s">
        <v>7872</v>
      </c>
      <c r="Y2912" t="s">
        <v>2190</v>
      </c>
    </row>
    <row r="2913" spans="22:29" x14ac:dyDescent="0.3">
      <c r="V2913" s="6" t="s">
        <v>678</v>
      </c>
      <c r="W2913" s="8">
        <v>8.3000000000000007</v>
      </c>
      <c r="X2913" s="18" t="s">
        <v>1099</v>
      </c>
      <c r="Y2913" t="s">
        <v>14453</v>
      </c>
    </row>
    <row r="2914" spans="22:29" x14ac:dyDescent="0.3">
      <c r="V2914" s="7" t="s">
        <v>8512</v>
      </c>
      <c r="W2914" s="9">
        <v>2.8</v>
      </c>
      <c r="X2914" s="19" t="s">
        <v>10608</v>
      </c>
      <c r="Y2914" t="s">
        <v>10187</v>
      </c>
    </row>
    <row r="2915" spans="22:29" x14ac:dyDescent="0.3">
      <c r="V2915" s="6" t="s">
        <v>4536</v>
      </c>
      <c r="W2915" s="8">
        <v>6.6</v>
      </c>
      <c r="X2915" s="18" t="s">
        <v>840</v>
      </c>
      <c r="Y2915" t="s">
        <v>3960</v>
      </c>
    </row>
    <row r="2916" spans="22:29" x14ac:dyDescent="0.3">
      <c r="V2916" s="7" t="s">
        <v>2190</v>
      </c>
      <c r="W2916" s="9">
        <v>7.5</v>
      </c>
      <c r="X2916" s="19" t="s">
        <v>2190</v>
      </c>
    </row>
    <row r="2917" spans="22:29" x14ac:dyDescent="0.3">
      <c r="V2917" s="6" t="s">
        <v>2588</v>
      </c>
      <c r="W2917" s="8">
        <v>6</v>
      </c>
      <c r="X2917" s="18" t="s">
        <v>2190</v>
      </c>
      <c r="Y2917" t="s">
        <v>6241</v>
      </c>
    </row>
    <row r="2918" spans="22:29" x14ac:dyDescent="0.3">
      <c r="V2918" s="7" t="s">
        <v>2190</v>
      </c>
      <c r="W2918" s="9">
        <v>6.2</v>
      </c>
      <c r="X2918" s="19" t="s">
        <v>2190</v>
      </c>
    </row>
    <row r="2919" spans="22:29" x14ac:dyDescent="0.3">
      <c r="V2919" s="6" t="s">
        <v>595</v>
      </c>
      <c r="W2919" s="8">
        <v>7.2</v>
      </c>
      <c r="X2919" s="18" t="s">
        <v>1099</v>
      </c>
      <c r="Y2919" t="s">
        <v>840</v>
      </c>
      <c r="Z2919" t="s">
        <v>3960</v>
      </c>
    </row>
    <row r="2920" spans="22:29" x14ac:dyDescent="0.3">
      <c r="V2920" s="7" t="s">
        <v>16</v>
      </c>
      <c r="W2920" s="9">
        <v>8.6999999999999993</v>
      </c>
      <c r="X2920" s="19" t="s">
        <v>878</v>
      </c>
      <c r="Y2920" t="s">
        <v>642</v>
      </c>
      <c r="Z2920" t="s">
        <v>840</v>
      </c>
      <c r="AA2920" t="s">
        <v>7329</v>
      </c>
    </row>
    <row r="2921" spans="22:29" x14ac:dyDescent="0.3">
      <c r="V2921" s="6" t="s">
        <v>1099</v>
      </c>
      <c r="W2921" s="8">
        <v>6</v>
      </c>
      <c r="X2921" s="18" t="s">
        <v>1099</v>
      </c>
    </row>
    <row r="2922" spans="22:29" x14ac:dyDescent="0.3">
      <c r="V2922" s="7" t="s">
        <v>3493</v>
      </c>
      <c r="W2922" s="9">
        <v>8</v>
      </c>
      <c r="X2922" s="19" t="s">
        <v>2190</v>
      </c>
      <c r="Y2922" t="s">
        <v>11576</v>
      </c>
      <c r="Z2922" t="s">
        <v>5873</v>
      </c>
    </row>
    <row r="2923" spans="22:29" x14ac:dyDescent="0.3">
      <c r="V2923" s="6" t="s">
        <v>8540</v>
      </c>
      <c r="W2923" s="8">
        <v>7.2</v>
      </c>
      <c r="X2923" s="18" t="s">
        <v>642</v>
      </c>
      <c r="Y2923" t="s">
        <v>14453</v>
      </c>
      <c r="Z2923" t="s">
        <v>2190</v>
      </c>
      <c r="AA2923" t="s">
        <v>14451</v>
      </c>
      <c r="AB2923" t="s">
        <v>6241</v>
      </c>
    </row>
    <row r="2924" spans="22:29" x14ac:dyDescent="0.3">
      <c r="V2924" s="7" t="s">
        <v>1954</v>
      </c>
      <c r="W2924" s="9">
        <v>4.5</v>
      </c>
      <c r="X2924" s="19" t="s">
        <v>1099</v>
      </c>
      <c r="Y2924" t="s">
        <v>2190</v>
      </c>
      <c r="Z2924" t="s">
        <v>10608</v>
      </c>
      <c r="AA2924" t="s">
        <v>7159</v>
      </c>
      <c r="AB2924" t="s">
        <v>10187</v>
      </c>
      <c r="AC2924" t="s">
        <v>11576</v>
      </c>
    </row>
    <row r="2925" spans="22:29" x14ac:dyDescent="0.3">
      <c r="V2925" s="6" t="s">
        <v>1076</v>
      </c>
      <c r="W2925" s="8">
        <v>7.9</v>
      </c>
      <c r="X2925" s="18" t="s">
        <v>7872</v>
      </c>
      <c r="Y2925" t="s">
        <v>2190</v>
      </c>
      <c r="Z2925" t="s">
        <v>14452</v>
      </c>
    </row>
    <row r="2926" spans="22:29" x14ac:dyDescent="0.3">
      <c r="V2926" s="7" t="s">
        <v>6377</v>
      </c>
      <c r="W2926" s="9">
        <v>7.1</v>
      </c>
      <c r="X2926" s="19" t="s">
        <v>878</v>
      </c>
      <c r="Y2926" t="s">
        <v>1099</v>
      </c>
      <c r="Z2926" t="s">
        <v>43</v>
      </c>
    </row>
    <row r="2927" spans="22:29" x14ac:dyDescent="0.3">
      <c r="V2927" s="6" t="s">
        <v>678</v>
      </c>
      <c r="W2927" s="8">
        <v>7.5</v>
      </c>
      <c r="X2927" s="18" t="s">
        <v>1099</v>
      </c>
      <c r="Y2927" t="s">
        <v>14453</v>
      </c>
    </row>
    <row r="2928" spans="22:29" x14ac:dyDescent="0.3">
      <c r="V2928" s="7" t="s">
        <v>8552</v>
      </c>
      <c r="W2928" s="9">
        <v>6.8</v>
      </c>
      <c r="X2928" s="19" t="s">
        <v>2190</v>
      </c>
      <c r="Y2928" t="s">
        <v>840</v>
      </c>
      <c r="Z2928" t="s">
        <v>7159</v>
      </c>
      <c r="AA2928" t="s">
        <v>11576</v>
      </c>
    </row>
    <row r="2929" spans="22:27" x14ac:dyDescent="0.3">
      <c r="V2929" s="6" t="s">
        <v>1151</v>
      </c>
      <c r="W2929" s="8">
        <v>4.3</v>
      </c>
      <c r="X2929" s="18" t="s">
        <v>878</v>
      </c>
      <c r="Y2929" t="s">
        <v>1099</v>
      </c>
      <c r="Z2929" t="s">
        <v>14453</v>
      </c>
    </row>
    <row r="2930" spans="22:27" x14ac:dyDescent="0.3">
      <c r="V2930" s="7" t="s">
        <v>2496</v>
      </c>
      <c r="W2930" s="9">
        <v>7.2</v>
      </c>
      <c r="X2930" s="19" t="s">
        <v>1099</v>
      </c>
      <c r="Y2930" t="s">
        <v>14452</v>
      </c>
    </row>
    <row r="2931" spans="22:27" x14ac:dyDescent="0.3">
      <c r="V2931" s="6" t="s">
        <v>1099</v>
      </c>
      <c r="W2931" s="8">
        <v>5.8</v>
      </c>
      <c r="X2931" s="18" t="s">
        <v>1099</v>
      </c>
    </row>
    <row r="2932" spans="22:27" x14ac:dyDescent="0.3">
      <c r="V2932" s="7" t="s">
        <v>1007</v>
      </c>
      <c r="W2932" s="9">
        <v>7.1</v>
      </c>
      <c r="X2932" s="19" t="s">
        <v>14453</v>
      </c>
      <c r="Y2932" t="s">
        <v>6241</v>
      </c>
    </row>
    <row r="2933" spans="22:27" x14ac:dyDescent="0.3">
      <c r="V2933" s="6" t="s">
        <v>146</v>
      </c>
      <c r="W2933" s="8">
        <v>7.4</v>
      </c>
      <c r="X2933" s="18" t="s">
        <v>2190</v>
      </c>
      <c r="Y2933" t="s">
        <v>11576</v>
      </c>
    </row>
    <row r="2934" spans="22:27" x14ac:dyDescent="0.3">
      <c r="V2934" s="7" t="s">
        <v>1272</v>
      </c>
      <c r="W2934" s="9">
        <v>7.6</v>
      </c>
      <c r="X2934" s="19" t="s">
        <v>14453</v>
      </c>
      <c r="Y2934" t="s">
        <v>2190</v>
      </c>
    </row>
    <row r="2935" spans="22:27" x14ac:dyDescent="0.3">
      <c r="V2935" s="6" t="s">
        <v>146</v>
      </c>
      <c r="W2935" s="8">
        <v>6.9</v>
      </c>
      <c r="X2935" s="18" t="s">
        <v>2190</v>
      </c>
      <c r="Y2935" t="s">
        <v>11576</v>
      </c>
    </row>
    <row r="2936" spans="22:27" x14ac:dyDescent="0.3">
      <c r="V2936" s="7" t="s">
        <v>3197</v>
      </c>
      <c r="W2936" s="9">
        <v>6</v>
      </c>
      <c r="X2936" s="19" t="s">
        <v>3960</v>
      </c>
      <c r="Y2936" t="s">
        <v>14451</v>
      </c>
    </row>
    <row r="2937" spans="22:27" x14ac:dyDescent="0.3">
      <c r="V2937" s="6" t="s">
        <v>1099</v>
      </c>
      <c r="W2937" s="8">
        <v>6.9</v>
      </c>
      <c r="X2937" s="18" t="s">
        <v>1099</v>
      </c>
    </row>
    <row r="2938" spans="22:27" x14ac:dyDescent="0.3">
      <c r="V2938" s="7" t="s">
        <v>2190</v>
      </c>
      <c r="W2938" s="9">
        <v>7.3</v>
      </c>
      <c r="X2938" s="19" t="s">
        <v>2190</v>
      </c>
    </row>
    <row r="2939" spans="22:27" x14ac:dyDescent="0.3">
      <c r="V2939" s="6" t="s">
        <v>678</v>
      </c>
      <c r="W2939" s="8">
        <v>4.5999999999999996</v>
      </c>
      <c r="X2939" s="18" t="s">
        <v>1099</v>
      </c>
      <c r="Y2939" t="s">
        <v>14453</v>
      </c>
    </row>
    <row r="2940" spans="22:27" x14ac:dyDescent="0.3">
      <c r="V2940" s="7" t="s">
        <v>1392</v>
      </c>
      <c r="W2940" s="9">
        <v>6</v>
      </c>
      <c r="X2940" s="19" t="s">
        <v>14453</v>
      </c>
      <c r="Y2940" t="s">
        <v>2190</v>
      </c>
      <c r="Z2940" t="s">
        <v>6241</v>
      </c>
    </row>
    <row r="2941" spans="22:27" x14ac:dyDescent="0.3">
      <c r="V2941" s="6" t="s">
        <v>2190</v>
      </c>
      <c r="W2941" s="8">
        <v>6.4</v>
      </c>
      <c r="X2941" s="18" t="s">
        <v>2190</v>
      </c>
    </row>
    <row r="2942" spans="22:27" x14ac:dyDescent="0.3">
      <c r="V2942" s="7" t="s">
        <v>6131</v>
      </c>
      <c r="W2942" s="9">
        <v>5.5</v>
      </c>
      <c r="X2942" s="19" t="s">
        <v>3960</v>
      </c>
      <c r="Y2942" t="s">
        <v>7329</v>
      </c>
    </row>
    <row r="2943" spans="22:27" x14ac:dyDescent="0.3">
      <c r="V2943" s="6" t="s">
        <v>146</v>
      </c>
      <c r="W2943" s="8">
        <v>7.5</v>
      </c>
      <c r="X2943" s="18" t="s">
        <v>2190</v>
      </c>
      <c r="Y2943" t="s">
        <v>11576</v>
      </c>
    </row>
    <row r="2944" spans="22:27" x14ac:dyDescent="0.3">
      <c r="V2944" s="7" t="s">
        <v>8588</v>
      </c>
      <c r="W2944" s="9">
        <v>8.1</v>
      </c>
      <c r="X2944" s="19" t="s">
        <v>642</v>
      </c>
      <c r="Y2944" t="s">
        <v>2190</v>
      </c>
      <c r="Z2944" t="s">
        <v>13467</v>
      </c>
      <c r="AA2944" t="s">
        <v>5873</v>
      </c>
    </row>
    <row r="2945" spans="22:26" x14ac:dyDescent="0.3">
      <c r="V2945" s="6" t="s">
        <v>2496</v>
      </c>
      <c r="W2945" s="8">
        <v>6.3</v>
      </c>
      <c r="X2945" s="18" t="s">
        <v>1099</v>
      </c>
      <c r="Y2945" t="s">
        <v>14452</v>
      </c>
    </row>
    <row r="2946" spans="22:26" x14ac:dyDescent="0.3">
      <c r="V2946" s="7" t="s">
        <v>1099</v>
      </c>
      <c r="W2946" s="9">
        <v>5.0999999999999996</v>
      </c>
      <c r="X2946" s="19" t="s">
        <v>1099</v>
      </c>
    </row>
    <row r="2947" spans="22:26" x14ac:dyDescent="0.3">
      <c r="V2947" s="6" t="s">
        <v>1649</v>
      </c>
      <c r="W2947" s="8">
        <v>6.8</v>
      </c>
      <c r="X2947" s="18" t="s">
        <v>1099</v>
      </c>
      <c r="Y2947" t="s">
        <v>2190</v>
      </c>
    </row>
    <row r="2948" spans="22:26" x14ac:dyDescent="0.3">
      <c r="V2948" s="7" t="s">
        <v>1099</v>
      </c>
      <c r="W2948" s="9">
        <v>5.3</v>
      </c>
      <c r="X2948" s="19" t="s">
        <v>1099</v>
      </c>
    </row>
    <row r="2949" spans="22:26" x14ac:dyDescent="0.3">
      <c r="V2949" s="6" t="s">
        <v>1392</v>
      </c>
      <c r="W2949" s="8">
        <v>7.3</v>
      </c>
      <c r="X2949" s="18" t="s">
        <v>14453</v>
      </c>
      <c r="Y2949" t="s">
        <v>2190</v>
      </c>
      <c r="Z2949" t="s">
        <v>6241</v>
      </c>
    </row>
    <row r="2950" spans="22:26" x14ac:dyDescent="0.3">
      <c r="V2950" s="7" t="s">
        <v>3692</v>
      </c>
      <c r="W2950" s="9">
        <v>7.3</v>
      </c>
      <c r="X2950" s="19" t="s">
        <v>7872</v>
      </c>
      <c r="Y2950" t="s">
        <v>2190</v>
      </c>
      <c r="Z2950" t="s">
        <v>13467</v>
      </c>
    </row>
    <row r="2951" spans="22:26" x14ac:dyDescent="0.3">
      <c r="V2951" s="6" t="s">
        <v>1017</v>
      </c>
      <c r="W2951" s="8">
        <v>7.1</v>
      </c>
      <c r="X2951" s="18" t="s">
        <v>7872</v>
      </c>
      <c r="Y2951" t="s">
        <v>2190</v>
      </c>
    </row>
    <row r="2952" spans="22:26" x14ac:dyDescent="0.3">
      <c r="V2952" s="7" t="s">
        <v>595</v>
      </c>
      <c r="W2952" s="9">
        <v>7.6</v>
      </c>
      <c r="X2952" s="19" t="s">
        <v>1099</v>
      </c>
      <c r="Y2952" t="s">
        <v>840</v>
      </c>
      <c r="Z2952" t="s">
        <v>3960</v>
      </c>
    </row>
    <row r="2953" spans="22:26" x14ac:dyDescent="0.3">
      <c r="V2953" s="6" t="s">
        <v>1106</v>
      </c>
      <c r="W2953" s="8">
        <v>5.3</v>
      </c>
      <c r="X2953" s="18" t="s">
        <v>1099</v>
      </c>
      <c r="Y2953" t="s">
        <v>11576</v>
      </c>
    </row>
    <row r="2954" spans="22:26" x14ac:dyDescent="0.3">
      <c r="V2954" s="7" t="s">
        <v>146</v>
      </c>
      <c r="W2954" s="9">
        <v>7.8</v>
      </c>
      <c r="X2954" s="19" t="s">
        <v>2190</v>
      </c>
      <c r="Y2954" t="s">
        <v>11576</v>
      </c>
    </row>
    <row r="2955" spans="22:26" x14ac:dyDescent="0.3">
      <c r="V2955" s="6" t="s">
        <v>3692</v>
      </c>
      <c r="W2955" s="8">
        <v>7.7</v>
      </c>
      <c r="X2955" s="18" t="s">
        <v>7872</v>
      </c>
      <c r="Y2955" t="s">
        <v>2190</v>
      </c>
      <c r="Z2955" t="s">
        <v>13467</v>
      </c>
    </row>
    <row r="2956" spans="22:26" x14ac:dyDescent="0.3">
      <c r="V2956" s="7" t="s">
        <v>1272</v>
      </c>
      <c r="W2956" s="9">
        <v>7.7</v>
      </c>
      <c r="X2956" s="19" t="s">
        <v>14453</v>
      </c>
      <c r="Y2956" t="s">
        <v>2190</v>
      </c>
    </row>
    <row r="2957" spans="22:26" x14ac:dyDescent="0.3">
      <c r="V2957" s="6" t="s">
        <v>4042</v>
      </c>
      <c r="W2957" s="8">
        <v>5.4</v>
      </c>
      <c r="X2957" s="18" t="s">
        <v>1099</v>
      </c>
      <c r="Y2957" t="s">
        <v>7159</v>
      </c>
      <c r="Z2957" t="s">
        <v>11576</v>
      </c>
    </row>
    <row r="2958" spans="22:26" x14ac:dyDescent="0.3">
      <c r="V2958" s="7" t="s">
        <v>936</v>
      </c>
      <c r="W2958" s="9">
        <v>6.2</v>
      </c>
      <c r="X2958" s="19" t="s">
        <v>1099</v>
      </c>
      <c r="Y2958" t="s">
        <v>2190</v>
      </c>
      <c r="Z2958" t="s">
        <v>11576</v>
      </c>
    </row>
    <row r="2959" spans="22:26" x14ac:dyDescent="0.3">
      <c r="V2959" s="6" t="s">
        <v>3846</v>
      </c>
      <c r="W2959" s="8">
        <v>7.4</v>
      </c>
      <c r="X2959" s="18" t="s">
        <v>2190</v>
      </c>
      <c r="Y2959" t="s">
        <v>7159</v>
      </c>
    </row>
    <row r="2960" spans="22:26" x14ac:dyDescent="0.3">
      <c r="V2960" s="7" t="s">
        <v>5396</v>
      </c>
      <c r="W2960" s="9">
        <v>6.2</v>
      </c>
      <c r="X2960" s="19" t="s">
        <v>2190</v>
      </c>
      <c r="Y2960" t="s">
        <v>11576</v>
      </c>
      <c r="Z2960" t="s">
        <v>6241</v>
      </c>
    </row>
    <row r="2961" spans="22:27" x14ac:dyDescent="0.3">
      <c r="V2961" s="6" t="s">
        <v>1510</v>
      </c>
      <c r="W2961" s="8">
        <v>5.0999999999999996</v>
      </c>
      <c r="X2961" s="18" t="s">
        <v>642</v>
      </c>
      <c r="Y2961" t="s">
        <v>2190</v>
      </c>
      <c r="Z2961" t="s">
        <v>11576</v>
      </c>
    </row>
    <row r="2962" spans="22:27" x14ac:dyDescent="0.3">
      <c r="V2962" s="7" t="s">
        <v>4026</v>
      </c>
      <c r="W2962" s="9">
        <v>6.9</v>
      </c>
      <c r="X2962" s="19" t="s">
        <v>2190</v>
      </c>
      <c r="Y2962" t="s">
        <v>13467</v>
      </c>
    </row>
    <row r="2963" spans="22:27" x14ac:dyDescent="0.3">
      <c r="V2963" s="6" t="s">
        <v>6706</v>
      </c>
      <c r="W2963" s="8">
        <v>6.3</v>
      </c>
      <c r="X2963" s="18" t="s">
        <v>1099</v>
      </c>
      <c r="Y2963" t="s">
        <v>10187</v>
      </c>
      <c r="Z2963" t="s">
        <v>11576</v>
      </c>
    </row>
    <row r="2964" spans="22:27" x14ac:dyDescent="0.3">
      <c r="V2964" s="7" t="s">
        <v>2721</v>
      </c>
      <c r="W2964" s="9">
        <v>6.8</v>
      </c>
      <c r="X2964" s="19" t="s">
        <v>7872</v>
      </c>
      <c r="Y2964" t="s">
        <v>2190</v>
      </c>
      <c r="Z2964" t="s">
        <v>7159</v>
      </c>
    </row>
    <row r="2965" spans="22:27" x14ac:dyDescent="0.3">
      <c r="V2965" s="6" t="s">
        <v>1392</v>
      </c>
      <c r="W2965" s="8">
        <v>5.7</v>
      </c>
      <c r="X2965" s="18" t="s">
        <v>14453</v>
      </c>
      <c r="Y2965" t="s">
        <v>2190</v>
      </c>
      <c r="Z2965" t="s">
        <v>6241</v>
      </c>
    </row>
    <row r="2966" spans="22:27" x14ac:dyDescent="0.3">
      <c r="V2966" s="7" t="s">
        <v>3197</v>
      </c>
      <c r="W2966" s="9">
        <v>5.8</v>
      </c>
      <c r="X2966" s="19" t="s">
        <v>3960</v>
      </c>
      <c r="Y2966" t="s">
        <v>14451</v>
      </c>
    </row>
    <row r="2967" spans="22:27" x14ac:dyDescent="0.3">
      <c r="V2967" s="6" t="s">
        <v>1392</v>
      </c>
      <c r="W2967" s="8">
        <v>6.2</v>
      </c>
      <c r="X2967" s="18" t="s">
        <v>14453</v>
      </c>
      <c r="Y2967" t="s">
        <v>2190</v>
      </c>
      <c r="Z2967" t="s">
        <v>6241</v>
      </c>
    </row>
    <row r="2968" spans="22:27" x14ac:dyDescent="0.3">
      <c r="V2968" s="7" t="s">
        <v>936</v>
      </c>
      <c r="W2968" s="9">
        <v>4.3</v>
      </c>
      <c r="X2968" s="19" t="s">
        <v>1099</v>
      </c>
      <c r="Y2968" t="s">
        <v>2190</v>
      </c>
      <c r="Z2968" t="s">
        <v>11576</v>
      </c>
    </row>
    <row r="2969" spans="22:27" x14ac:dyDescent="0.3">
      <c r="V2969" s="6" t="s">
        <v>1403</v>
      </c>
      <c r="W2969" s="8">
        <v>6.4</v>
      </c>
      <c r="X2969" s="18" t="s">
        <v>14453</v>
      </c>
      <c r="Y2969" t="s">
        <v>2190</v>
      </c>
      <c r="Z2969" t="s">
        <v>14451</v>
      </c>
      <c r="AA2969" t="s">
        <v>6241</v>
      </c>
    </row>
    <row r="2970" spans="22:27" x14ac:dyDescent="0.3">
      <c r="V2970" s="7" t="s">
        <v>2190</v>
      </c>
      <c r="W2970" s="9">
        <v>6</v>
      </c>
      <c r="X2970" s="19" t="s">
        <v>2190</v>
      </c>
    </row>
    <row r="2971" spans="22:27" x14ac:dyDescent="0.3">
      <c r="V2971" s="6" t="s">
        <v>1106</v>
      </c>
      <c r="W2971" s="8">
        <v>6.9</v>
      </c>
      <c r="X2971" s="18" t="s">
        <v>1099</v>
      </c>
      <c r="Y2971" t="s">
        <v>11576</v>
      </c>
    </row>
    <row r="2972" spans="22:27" x14ac:dyDescent="0.3">
      <c r="V2972" s="7" t="s">
        <v>2743</v>
      </c>
      <c r="W2972" s="9">
        <v>5.5</v>
      </c>
      <c r="X2972" s="19" t="s">
        <v>3960</v>
      </c>
      <c r="Y2972" t="s">
        <v>7329</v>
      </c>
      <c r="Z2972" t="s">
        <v>6241</v>
      </c>
    </row>
    <row r="2973" spans="22:27" x14ac:dyDescent="0.3">
      <c r="V2973" s="6" t="s">
        <v>3960</v>
      </c>
      <c r="W2973" s="8">
        <v>5.4</v>
      </c>
      <c r="X2973" s="18" t="s">
        <v>3960</v>
      </c>
    </row>
    <row r="2974" spans="22:27" x14ac:dyDescent="0.3">
      <c r="V2974" s="7" t="s">
        <v>913</v>
      </c>
      <c r="W2974" s="9">
        <v>8.3000000000000007</v>
      </c>
      <c r="X2974" s="19" t="s">
        <v>642</v>
      </c>
      <c r="Y2974" t="s">
        <v>14451</v>
      </c>
      <c r="Z2974" t="s">
        <v>7329</v>
      </c>
    </row>
    <row r="2975" spans="22:27" x14ac:dyDescent="0.3">
      <c r="V2975" s="6" t="s">
        <v>8671</v>
      </c>
      <c r="W2975" s="8">
        <v>7.9</v>
      </c>
      <c r="X2975" s="18" t="s">
        <v>10608</v>
      </c>
      <c r="Y2975" t="s">
        <v>7329</v>
      </c>
    </row>
    <row r="2976" spans="22:27" x14ac:dyDescent="0.3">
      <c r="V2976" s="7" t="s">
        <v>936</v>
      </c>
      <c r="W2976" s="9">
        <v>6.5</v>
      </c>
      <c r="X2976" s="19" t="s">
        <v>1099</v>
      </c>
      <c r="Y2976" t="s">
        <v>2190</v>
      </c>
      <c r="Z2976" t="s">
        <v>11576</v>
      </c>
    </row>
    <row r="2977" spans="22:27" x14ac:dyDescent="0.3">
      <c r="V2977" s="6" t="s">
        <v>4333</v>
      </c>
      <c r="W2977" s="8">
        <v>6.3</v>
      </c>
      <c r="X2977" s="18" t="s">
        <v>642</v>
      </c>
      <c r="Y2977" t="s">
        <v>2190</v>
      </c>
    </row>
    <row r="2978" spans="22:27" x14ac:dyDescent="0.3">
      <c r="V2978" s="7" t="s">
        <v>1649</v>
      </c>
      <c r="W2978" s="9">
        <v>6.4</v>
      </c>
      <c r="X2978" s="19" t="s">
        <v>1099</v>
      </c>
      <c r="Y2978" t="s">
        <v>2190</v>
      </c>
    </row>
    <row r="2979" spans="22:27" x14ac:dyDescent="0.3">
      <c r="V2979" s="6" t="s">
        <v>1099</v>
      </c>
      <c r="W2979" s="8">
        <v>5.3</v>
      </c>
      <c r="X2979" s="18" t="s">
        <v>1099</v>
      </c>
    </row>
    <row r="2980" spans="22:27" x14ac:dyDescent="0.3">
      <c r="V2980" s="7" t="s">
        <v>8691</v>
      </c>
      <c r="W2980" s="9">
        <v>5.8</v>
      </c>
      <c r="X2980" s="19" t="s">
        <v>2190</v>
      </c>
      <c r="Y2980" t="s">
        <v>13467</v>
      </c>
      <c r="Z2980" t="s">
        <v>11576</v>
      </c>
      <c r="AA2980" t="s">
        <v>8819</v>
      </c>
    </row>
    <row r="2981" spans="22:27" x14ac:dyDescent="0.3">
      <c r="V2981" s="6" t="s">
        <v>1290</v>
      </c>
      <c r="W2981" s="8">
        <v>6.6</v>
      </c>
      <c r="X2981" s="18" t="s">
        <v>2190</v>
      </c>
      <c r="Y2981" t="s">
        <v>13467</v>
      </c>
      <c r="Z2981" t="s">
        <v>5873</v>
      </c>
    </row>
    <row r="2982" spans="22:27" x14ac:dyDescent="0.3">
      <c r="V2982" s="7" t="s">
        <v>3436</v>
      </c>
      <c r="W2982" s="9">
        <v>7.4</v>
      </c>
      <c r="X2982" s="19" t="s">
        <v>1099</v>
      </c>
      <c r="Y2982" t="s">
        <v>2190</v>
      </c>
      <c r="Z2982" t="s">
        <v>7159</v>
      </c>
    </row>
    <row r="2983" spans="22:27" x14ac:dyDescent="0.3">
      <c r="V2983" s="6" t="s">
        <v>2190</v>
      </c>
      <c r="W2983" s="8">
        <v>8.3000000000000007</v>
      </c>
      <c r="X2983" s="18" t="s">
        <v>2190</v>
      </c>
    </row>
    <row r="2984" spans="22:27" x14ac:dyDescent="0.3">
      <c r="V2984" s="7" t="s">
        <v>2588</v>
      </c>
      <c r="W2984" s="9">
        <v>5.3</v>
      </c>
      <c r="X2984" s="19" t="s">
        <v>2190</v>
      </c>
      <c r="Y2984" t="s">
        <v>6241</v>
      </c>
    </row>
    <row r="2985" spans="22:27" x14ac:dyDescent="0.3">
      <c r="V2985" s="6" t="s">
        <v>3197</v>
      </c>
      <c r="W2985" s="8">
        <v>6.2</v>
      </c>
      <c r="X2985" s="18" t="s">
        <v>3960</v>
      </c>
      <c r="Y2985" t="s">
        <v>14451</v>
      </c>
    </row>
    <row r="2986" spans="22:27" x14ac:dyDescent="0.3">
      <c r="V2986" s="7" t="s">
        <v>4858</v>
      </c>
      <c r="W2986" s="9">
        <v>6.9</v>
      </c>
      <c r="X2986" s="19" t="s">
        <v>878</v>
      </c>
      <c r="Y2986" t="s">
        <v>1099</v>
      </c>
      <c r="Z2986" t="s">
        <v>5873</v>
      </c>
    </row>
    <row r="2987" spans="22:27" x14ac:dyDescent="0.3">
      <c r="V2987" s="6" t="s">
        <v>2496</v>
      </c>
      <c r="W2987" s="8">
        <v>5.9</v>
      </c>
      <c r="X2987" s="18" t="s">
        <v>1099</v>
      </c>
      <c r="Y2987" t="s">
        <v>14452</v>
      </c>
    </row>
    <row r="2988" spans="22:27" x14ac:dyDescent="0.3">
      <c r="V2988" s="7" t="s">
        <v>1446</v>
      </c>
      <c r="W2988" s="9">
        <v>6.1</v>
      </c>
      <c r="X2988" s="19" t="s">
        <v>878</v>
      </c>
      <c r="Y2988" t="s">
        <v>3960</v>
      </c>
      <c r="Z2988" t="s">
        <v>7329</v>
      </c>
      <c r="AA2988" t="s">
        <v>6241</v>
      </c>
    </row>
    <row r="2989" spans="22:27" x14ac:dyDescent="0.3">
      <c r="V2989" s="6" t="s">
        <v>1106</v>
      </c>
      <c r="W2989" s="8">
        <v>5.8</v>
      </c>
      <c r="X2989" s="18" t="s">
        <v>1099</v>
      </c>
      <c r="Y2989" t="s">
        <v>11576</v>
      </c>
    </row>
    <row r="2990" spans="22:27" x14ac:dyDescent="0.3">
      <c r="V2990" s="7" t="s">
        <v>3197</v>
      </c>
      <c r="W2990" s="9">
        <v>5.9</v>
      </c>
      <c r="X2990" s="19" t="s">
        <v>3960</v>
      </c>
      <c r="Y2990" t="s">
        <v>14451</v>
      </c>
    </row>
    <row r="2991" spans="22:27" x14ac:dyDescent="0.3">
      <c r="V2991" s="6" t="s">
        <v>3805</v>
      </c>
      <c r="W2991" s="8">
        <v>5.5</v>
      </c>
      <c r="X2991" s="18" t="s">
        <v>2190</v>
      </c>
      <c r="Y2991" t="s">
        <v>3960</v>
      </c>
      <c r="Z2991" t="s">
        <v>14451</v>
      </c>
      <c r="AA2991" t="s">
        <v>6241</v>
      </c>
    </row>
    <row r="2992" spans="22:27" x14ac:dyDescent="0.3">
      <c r="V2992" s="7" t="s">
        <v>936</v>
      </c>
      <c r="W2992" s="9">
        <v>5</v>
      </c>
      <c r="X2992" s="19" t="s">
        <v>1099</v>
      </c>
      <c r="Y2992" t="s">
        <v>2190</v>
      </c>
      <c r="Z2992" t="s">
        <v>11576</v>
      </c>
    </row>
    <row r="2993" spans="22:28" x14ac:dyDescent="0.3">
      <c r="V2993" s="6" t="s">
        <v>2423</v>
      </c>
      <c r="W2993" s="8">
        <v>7</v>
      </c>
      <c r="X2993" s="18" t="s">
        <v>2190</v>
      </c>
      <c r="Y2993" t="s">
        <v>14452</v>
      </c>
    </row>
    <row r="2994" spans="22:28" x14ac:dyDescent="0.3">
      <c r="V2994" s="7" t="s">
        <v>684</v>
      </c>
      <c r="W2994" s="9">
        <v>7.8</v>
      </c>
      <c r="X2994" s="19" t="s">
        <v>878</v>
      </c>
      <c r="Y2994" t="s">
        <v>2190</v>
      </c>
      <c r="Z2994" t="s">
        <v>13467</v>
      </c>
      <c r="AA2994" t="s">
        <v>5873</v>
      </c>
    </row>
    <row r="2995" spans="22:28" x14ac:dyDescent="0.3">
      <c r="V2995" s="6" t="s">
        <v>4559</v>
      </c>
      <c r="W2995" s="8">
        <v>6.4</v>
      </c>
      <c r="X2995" s="18" t="s">
        <v>1099</v>
      </c>
      <c r="Y2995" t="s">
        <v>2190</v>
      </c>
      <c r="Z2995" t="s">
        <v>10608</v>
      </c>
      <c r="AA2995" t="s">
        <v>14452</v>
      </c>
    </row>
    <row r="2996" spans="22:28" x14ac:dyDescent="0.3">
      <c r="V2996" s="7" t="s">
        <v>1959</v>
      </c>
      <c r="W2996" s="9">
        <v>5.9</v>
      </c>
      <c r="X2996" s="19" t="s">
        <v>3960</v>
      </c>
      <c r="Y2996" t="s">
        <v>14451</v>
      </c>
      <c r="Z2996" t="s">
        <v>6241</v>
      </c>
    </row>
    <row r="2997" spans="22:28" x14ac:dyDescent="0.3">
      <c r="V2997" s="6" t="s">
        <v>2496</v>
      </c>
      <c r="W2997" s="8">
        <v>7</v>
      </c>
      <c r="X2997" s="18" t="s">
        <v>1099</v>
      </c>
      <c r="Y2997" t="s">
        <v>14452</v>
      </c>
    </row>
    <row r="2998" spans="22:28" x14ac:dyDescent="0.3">
      <c r="V2998" s="7" t="s">
        <v>3197</v>
      </c>
      <c r="W2998" s="9">
        <v>6.1</v>
      </c>
      <c r="X2998" s="19" t="s">
        <v>3960</v>
      </c>
      <c r="Y2998" t="s">
        <v>14451</v>
      </c>
    </row>
    <row r="2999" spans="22:28" x14ac:dyDescent="0.3">
      <c r="V2999" s="6" t="s">
        <v>8729</v>
      </c>
      <c r="W2999" s="8">
        <v>6.9</v>
      </c>
      <c r="X2999" s="18" t="s">
        <v>642</v>
      </c>
      <c r="Y2999" t="s">
        <v>1099</v>
      </c>
      <c r="Z2999" t="s">
        <v>7159</v>
      </c>
      <c r="AA2999" t="s">
        <v>7329</v>
      </c>
    </row>
    <row r="3000" spans="22:28" x14ac:dyDescent="0.3">
      <c r="V3000" s="7" t="s">
        <v>8734</v>
      </c>
      <c r="W3000" s="9">
        <v>7.5</v>
      </c>
      <c r="X3000" s="19" t="s">
        <v>2190</v>
      </c>
      <c r="Y3000" t="s">
        <v>10608</v>
      </c>
      <c r="Z3000" t="s">
        <v>10187</v>
      </c>
    </row>
    <row r="3001" spans="22:28" x14ac:dyDescent="0.3">
      <c r="V3001" s="6" t="s">
        <v>1649</v>
      </c>
      <c r="W3001" s="8">
        <v>7.3</v>
      </c>
      <c r="X3001" s="18" t="s">
        <v>1099</v>
      </c>
      <c r="Y3001" t="s">
        <v>2190</v>
      </c>
    </row>
    <row r="3002" spans="22:28" x14ac:dyDescent="0.3">
      <c r="V3002" s="7" t="s">
        <v>5038</v>
      </c>
      <c r="W3002" s="9">
        <v>6.5</v>
      </c>
      <c r="X3002" s="19" t="s">
        <v>6869</v>
      </c>
      <c r="Y3002" t="s">
        <v>1099</v>
      </c>
      <c r="Z3002" t="s">
        <v>10608</v>
      </c>
      <c r="AA3002" t="s">
        <v>14451</v>
      </c>
      <c r="AB3002" t="s">
        <v>7329</v>
      </c>
    </row>
    <row r="3003" spans="22:28" x14ac:dyDescent="0.3">
      <c r="V3003" s="6" t="s">
        <v>155</v>
      </c>
      <c r="W3003" s="8">
        <v>6.2</v>
      </c>
      <c r="X3003" s="18" t="s">
        <v>878</v>
      </c>
      <c r="Y3003" t="s">
        <v>642</v>
      </c>
      <c r="Z3003" t="s">
        <v>7329</v>
      </c>
      <c r="AA3003" t="s">
        <v>6241</v>
      </c>
    </row>
    <row r="3004" spans="22:28" x14ac:dyDescent="0.3">
      <c r="V3004" s="7" t="s">
        <v>30</v>
      </c>
      <c r="W3004" s="9">
        <v>6.7</v>
      </c>
      <c r="X3004" s="19" t="s">
        <v>878</v>
      </c>
      <c r="Y3004" t="s">
        <v>642</v>
      </c>
      <c r="Z3004" t="s">
        <v>6241</v>
      </c>
    </row>
    <row r="3005" spans="22:28" x14ac:dyDescent="0.3">
      <c r="V3005" s="6" t="s">
        <v>1959</v>
      </c>
      <c r="W3005" s="8">
        <v>6</v>
      </c>
      <c r="X3005" s="18" t="s">
        <v>3960</v>
      </c>
      <c r="Y3005" t="s">
        <v>14451</v>
      </c>
      <c r="Z3005" t="s">
        <v>6241</v>
      </c>
    </row>
    <row r="3006" spans="22:28" x14ac:dyDescent="0.3">
      <c r="V3006" s="7" t="s">
        <v>1959</v>
      </c>
      <c r="W3006" s="9">
        <v>6.3</v>
      </c>
      <c r="X3006" s="19" t="s">
        <v>3960</v>
      </c>
      <c r="Y3006" t="s">
        <v>14451</v>
      </c>
      <c r="Z3006" t="s">
        <v>6241</v>
      </c>
    </row>
    <row r="3007" spans="22:28" x14ac:dyDescent="0.3">
      <c r="V3007" s="6" t="s">
        <v>1649</v>
      </c>
      <c r="W3007" s="8">
        <v>5.8</v>
      </c>
      <c r="X3007" s="18" t="s">
        <v>1099</v>
      </c>
      <c r="Y3007" t="s">
        <v>2190</v>
      </c>
    </row>
    <row r="3008" spans="22:28" x14ac:dyDescent="0.3">
      <c r="V3008" s="7" t="s">
        <v>5870</v>
      </c>
      <c r="W3008" s="9">
        <v>6.1</v>
      </c>
      <c r="X3008" s="19" t="s">
        <v>840</v>
      </c>
      <c r="Y3008" t="s">
        <v>3960</v>
      </c>
      <c r="Z3008" t="s">
        <v>6241</v>
      </c>
    </row>
    <row r="3009" spans="22:27" x14ac:dyDescent="0.3">
      <c r="V3009" s="6" t="s">
        <v>8756</v>
      </c>
      <c r="W3009" s="8">
        <v>6.9</v>
      </c>
      <c r="X3009" s="18" t="s">
        <v>878</v>
      </c>
      <c r="Y3009" t="s">
        <v>1099</v>
      </c>
      <c r="Z3009" t="s">
        <v>2190</v>
      </c>
      <c r="AA3009" t="s">
        <v>7159</v>
      </c>
    </row>
    <row r="3010" spans="22:27" x14ac:dyDescent="0.3">
      <c r="V3010" s="7" t="s">
        <v>6131</v>
      </c>
      <c r="W3010" s="9">
        <v>5.4</v>
      </c>
      <c r="X3010" s="19" t="s">
        <v>3960</v>
      </c>
      <c r="Y3010" t="s">
        <v>7329</v>
      </c>
    </row>
    <row r="3011" spans="22:27" x14ac:dyDescent="0.3">
      <c r="V3011" s="6" t="s">
        <v>3602</v>
      </c>
      <c r="W3011" s="8">
        <v>6.7</v>
      </c>
      <c r="X3011" s="18" t="s">
        <v>1099</v>
      </c>
      <c r="Y3011" t="s">
        <v>2190</v>
      </c>
      <c r="Z3011" t="s">
        <v>7159</v>
      </c>
      <c r="AA3011" t="s">
        <v>11576</v>
      </c>
    </row>
    <row r="3012" spans="22:27" x14ac:dyDescent="0.3">
      <c r="V3012" s="7" t="s">
        <v>6598</v>
      </c>
      <c r="W3012" s="9">
        <v>7.4</v>
      </c>
      <c r="X3012" s="19" t="s">
        <v>642</v>
      </c>
      <c r="Y3012" t="s">
        <v>1099</v>
      </c>
      <c r="Z3012" t="s">
        <v>2190</v>
      </c>
      <c r="AA3012" t="s">
        <v>840</v>
      </c>
    </row>
    <row r="3013" spans="22:27" x14ac:dyDescent="0.3">
      <c r="V3013" s="6" t="s">
        <v>1649</v>
      </c>
      <c r="W3013" s="8">
        <v>5.6</v>
      </c>
      <c r="X3013" s="18" t="s">
        <v>1099</v>
      </c>
      <c r="Y3013" t="s">
        <v>2190</v>
      </c>
    </row>
    <row r="3014" spans="22:27" x14ac:dyDescent="0.3">
      <c r="V3014" s="7" t="s">
        <v>8767</v>
      </c>
      <c r="W3014" s="9">
        <v>6.5</v>
      </c>
      <c r="X3014" s="19" t="s">
        <v>840</v>
      </c>
      <c r="Y3014" t="s">
        <v>3960</v>
      </c>
      <c r="Z3014" t="s">
        <v>7329</v>
      </c>
    </row>
    <row r="3015" spans="22:27" x14ac:dyDescent="0.3">
      <c r="V3015" s="6" t="s">
        <v>37</v>
      </c>
      <c r="W3015" s="8">
        <v>6.5</v>
      </c>
      <c r="X3015" s="18" t="s">
        <v>878</v>
      </c>
      <c r="Y3015" t="s">
        <v>6241</v>
      </c>
    </row>
    <row r="3016" spans="22:27" x14ac:dyDescent="0.3">
      <c r="V3016" s="7" t="s">
        <v>1151</v>
      </c>
      <c r="W3016" s="9">
        <v>5.8</v>
      </c>
      <c r="X3016" s="19" t="s">
        <v>878</v>
      </c>
      <c r="Y3016" t="s">
        <v>1099</v>
      </c>
      <c r="Z3016" t="s">
        <v>14453</v>
      </c>
    </row>
    <row r="3017" spans="22:27" x14ac:dyDescent="0.3">
      <c r="V3017" s="6" t="s">
        <v>2588</v>
      </c>
      <c r="W3017" s="8">
        <v>5</v>
      </c>
      <c r="X3017" s="18" t="s">
        <v>2190</v>
      </c>
      <c r="Y3017" t="s">
        <v>6241</v>
      </c>
    </row>
    <row r="3018" spans="22:27" x14ac:dyDescent="0.3">
      <c r="V3018" s="7" t="s">
        <v>1106</v>
      </c>
      <c r="W3018" s="9">
        <v>5.5</v>
      </c>
      <c r="X3018" s="19" t="s">
        <v>1099</v>
      </c>
      <c r="Y3018" t="s">
        <v>11576</v>
      </c>
    </row>
    <row r="3019" spans="22:27" x14ac:dyDescent="0.3">
      <c r="V3019" s="6" t="s">
        <v>1106</v>
      </c>
      <c r="W3019" s="8">
        <v>6.5</v>
      </c>
      <c r="X3019" s="18" t="s">
        <v>1099</v>
      </c>
      <c r="Y3019" t="s">
        <v>11576</v>
      </c>
    </row>
    <row r="3020" spans="22:27" x14ac:dyDescent="0.3">
      <c r="V3020" s="7" t="s">
        <v>1272</v>
      </c>
      <c r="W3020" s="9">
        <v>7.2</v>
      </c>
      <c r="X3020" s="19" t="s">
        <v>14453</v>
      </c>
      <c r="Y3020" t="s">
        <v>2190</v>
      </c>
    </row>
    <row r="3021" spans="22:27" x14ac:dyDescent="0.3">
      <c r="V3021" s="6" t="s">
        <v>136</v>
      </c>
      <c r="W3021" s="8">
        <v>7.3</v>
      </c>
      <c r="X3021" s="18" t="s">
        <v>642</v>
      </c>
      <c r="Y3021" t="s">
        <v>10608</v>
      </c>
      <c r="Z3021" t="s">
        <v>840</v>
      </c>
    </row>
    <row r="3022" spans="22:27" x14ac:dyDescent="0.3">
      <c r="V3022" s="7" t="s">
        <v>2743</v>
      </c>
      <c r="W3022" s="9">
        <v>7.2</v>
      </c>
      <c r="X3022" s="19" t="s">
        <v>3960</v>
      </c>
      <c r="Y3022" t="s">
        <v>7329</v>
      </c>
      <c r="Z3022" t="s">
        <v>6241</v>
      </c>
    </row>
    <row r="3023" spans="22:27" x14ac:dyDescent="0.3">
      <c r="V3023" s="6" t="s">
        <v>1959</v>
      </c>
      <c r="W3023" s="8">
        <v>5.2</v>
      </c>
      <c r="X3023" s="18" t="s">
        <v>3960</v>
      </c>
      <c r="Y3023" t="s">
        <v>14451</v>
      </c>
      <c r="Z3023" t="s">
        <v>6241</v>
      </c>
    </row>
    <row r="3024" spans="22:27" x14ac:dyDescent="0.3">
      <c r="V3024" s="7" t="s">
        <v>3846</v>
      </c>
      <c r="W3024" s="9">
        <v>5.7</v>
      </c>
      <c r="X3024" s="19" t="s">
        <v>2190</v>
      </c>
      <c r="Y3024" t="s">
        <v>7159</v>
      </c>
    </row>
    <row r="3025" spans="22:27" x14ac:dyDescent="0.3">
      <c r="V3025" s="6" t="s">
        <v>1959</v>
      </c>
      <c r="W3025" s="8">
        <v>4.7</v>
      </c>
      <c r="X3025" s="18" t="s">
        <v>3960</v>
      </c>
      <c r="Y3025" t="s">
        <v>14451</v>
      </c>
      <c r="Z3025" t="s">
        <v>6241</v>
      </c>
    </row>
    <row r="3026" spans="22:27" x14ac:dyDescent="0.3">
      <c r="V3026" s="7" t="s">
        <v>3158</v>
      </c>
      <c r="W3026" s="9">
        <v>5.9</v>
      </c>
      <c r="X3026" s="19" t="s">
        <v>14451</v>
      </c>
      <c r="Y3026" t="s">
        <v>7329</v>
      </c>
      <c r="Z3026" t="s">
        <v>6241</v>
      </c>
    </row>
    <row r="3027" spans="22:27" x14ac:dyDescent="0.3">
      <c r="V3027" s="6" t="s">
        <v>3436</v>
      </c>
      <c r="W3027" s="8">
        <v>6.8</v>
      </c>
      <c r="X3027" s="18" t="s">
        <v>1099</v>
      </c>
      <c r="Y3027" t="s">
        <v>2190</v>
      </c>
      <c r="Z3027" t="s">
        <v>7159</v>
      </c>
    </row>
    <row r="3028" spans="22:27" x14ac:dyDescent="0.3">
      <c r="V3028" s="7" t="s">
        <v>2588</v>
      </c>
      <c r="W3028" s="9">
        <v>5.9</v>
      </c>
      <c r="X3028" s="19" t="s">
        <v>2190</v>
      </c>
      <c r="Y3028" t="s">
        <v>6241</v>
      </c>
    </row>
    <row r="3029" spans="22:27" x14ac:dyDescent="0.3">
      <c r="V3029" s="6" t="s">
        <v>37</v>
      </c>
      <c r="W3029" s="8">
        <v>5.3</v>
      </c>
      <c r="X3029" s="18" t="s">
        <v>878</v>
      </c>
      <c r="Y3029" t="s">
        <v>6241</v>
      </c>
    </row>
    <row r="3030" spans="22:27" x14ac:dyDescent="0.3">
      <c r="V3030" s="7" t="s">
        <v>3602</v>
      </c>
      <c r="W3030" s="9">
        <v>6</v>
      </c>
      <c r="X3030" s="19" t="s">
        <v>1099</v>
      </c>
      <c r="Y3030" t="s">
        <v>2190</v>
      </c>
      <c r="Z3030" t="s">
        <v>7159</v>
      </c>
      <c r="AA3030" t="s">
        <v>11576</v>
      </c>
    </row>
    <row r="3031" spans="22:27" x14ac:dyDescent="0.3">
      <c r="V3031" s="6" t="s">
        <v>1649</v>
      </c>
      <c r="W3031" s="8">
        <v>7.7</v>
      </c>
      <c r="X3031" s="18" t="s">
        <v>1099</v>
      </c>
      <c r="Y3031" t="s">
        <v>2190</v>
      </c>
    </row>
    <row r="3032" spans="22:27" x14ac:dyDescent="0.3">
      <c r="V3032" s="7" t="s">
        <v>1823</v>
      </c>
      <c r="W3032" s="9">
        <v>4.4000000000000004</v>
      </c>
      <c r="X3032" s="19" t="s">
        <v>878</v>
      </c>
      <c r="Y3032" t="s">
        <v>7329</v>
      </c>
      <c r="Z3032" t="s">
        <v>6241</v>
      </c>
    </row>
    <row r="3033" spans="22:27" x14ac:dyDescent="0.3">
      <c r="V3033" s="6" t="s">
        <v>1649</v>
      </c>
      <c r="W3033" s="8">
        <v>6.6</v>
      </c>
      <c r="X3033" s="18" t="s">
        <v>1099</v>
      </c>
      <c r="Y3033" t="s">
        <v>2190</v>
      </c>
    </row>
    <row r="3034" spans="22:27" x14ac:dyDescent="0.3">
      <c r="V3034" s="7" t="s">
        <v>4396</v>
      </c>
      <c r="W3034" s="9">
        <v>6.7</v>
      </c>
      <c r="X3034" s="19" t="s">
        <v>2190</v>
      </c>
      <c r="Y3034" t="s">
        <v>10608</v>
      </c>
    </row>
    <row r="3035" spans="22:27" x14ac:dyDescent="0.3">
      <c r="V3035" s="6" t="s">
        <v>1762</v>
      </c>
      <c r="W3035" s="8">
        <v>5.5</v>
      </c>
      <c r="X3035" s="18" t="s">
        <v>1099</v>
      </c>
      <c r="Y3035" t="s">
        <v>10608</v>
      </c>
      <c r="Z3035" t="s">
        <v>11576</v>
      </c>
    </row>
    <row r="3036" spans="22:27" x14ac:dyDescent="0.3">
      <c r="V3036" s="7" t="s">
        <v>4790</v>
      </c>
      <c r="W3036" s="9">
        <v>6.5</v>
      </c>
      <c r="X3036" s="19" t="s">
        <v>2190</v>
      </c>
      <c r="Y3036" t="s">
        <v>7159</v>
      </c>
      <c r="Z3036" t="s">
        <v>11576</v>
      </c>
    </row>
    <row r="3037" spans="22:27" x14ac:dyDescent="0.3">
      <c r="V3037" s="6" t="s">
        <v>1399</v>
      </c>
      <c r="W3037" s="8">
        <v>6.2</v>
      </c>
      <c r="X3037" s="18" t="s">
        <v>878</v>
      </c>
      <c r="Y3037" t="s">
        <v>1099</v>
      </c>
    </row>
    <row r="3038" spans="22:27" x14ac:dyDescent="0.3">
      <c r="V3038" s="7" t="s">
        <v>7504</v>
      </c>
      <c r="W3038" s="9">
        <v>7.1</v>
      </c>
      <c r="X3038" s="19" t="s">
        <v>1099</v>
      </c>
      <c r="Y3038" t="s">
        <v>3960</v>
      </c>
      <c r="Z3038" t="s">
        <v>7329</v>
      </c>
    </row>
    <row r="3039" spans="22:27" x14ac:dyDescent="0.3">
      <c r="V3039" s="6" t="s">
        <v>3456</v>
      </c>
      <c r="W3039" s="8">
        <v>6.1</v>
      </c>
      <c r="X3039" s="18" t="s">
        <v>3960</v>
      </c>
      <c r="Y3039" t="s">
        <v>6241</v>
      </c>
    </row>
    <row r="3040" spans="22:27" x14ac:dyDescent="0.3">
      <c r="V3040" s="7" t="s">
        <v>8819</v>
      </c>
      <c r="W3040" s="9">
        <v>7.1</v>
      </c>
      <c r="X3040" s="19" t="s">
        <v>8819</v>
      </c>
    </row>
    <row r="3041" spans="22:28" x14ac:dyDescent="0.3">
      <c r="V3041" s="6" t="s">
        <v>749</v>
      </c>
      <c r="W3041" s="8">
        <v>6</v>
      </c>
      <c r="X3041" s="18" t="s">
        <v>878</v>
      </c>
      <c r="Y3041" t="s">
        <v>14453</v>
      </c>
      <c r="Z3041" t="s">
        <v>2190</v>
      </c>
      <c r="AA3041" t="s">
        <v>14451</v>
      </c>
      <c r="AB3041" t="s">
        <v>6241</v>
      </c>
    </row>
    <row r="3042" spans="22:28" x14ac:dyDescent="0.3">
      <c r="V3042" s="7" t="s">
        <v>2190</v>
      </c>
      <c r="W3042" s="9">
        <v>7.4</v>
      </c>
      <c r="X3042" s="19" t="s">
        <v>2190</v>
      </c>
    </row>
    <row r="3043" spans="22:28" x14ac:dyDescent="0.3">
      <c r="V3043" s="6" t="s">
        <v>678</v>
      </c>
      <c r="W3043" s="8">
        <v>5.9</v>
      </c>
      <c r="X3043" s="18" t="s">
        <v>1099</v>
      </c>
      <c r="Y3043" t="s">
        <v>14453</v>
      </c>
    </row>
    <row r="3044" spans="22:28" x14ac:dyDescent="0.3">
      <c r="V3044" s="7" t="s">
        <v>2583</v>
      </c>
      <c r="W3044" s="9">
        <v>4.0999999999999996</v>
      </c>
      <c r="X3044" s="19" t="s">
        <v>43</v>
      </c>
      <c r="Y3044" t="s">
        <v>7159</v>
      </c>
    </row>
    <row r="3045" spans="22:28" x14ac:dyDescent="0.3">
      <c r="V3045" s="6" t="s">
        <v>1099</v>
      </c>
      <c r="W3045" s="8">
        <v>5.8</v>
      </c>
      <c r="X3045" s="18" t="s">
        <v>1099</v>
      </c>
    </row>
    <row r="3046" spans="22:28" x14ac:dyDescent="0.3">
      <c r="V3046" s="7" t="s">
        <v>320</v>
      </c>
      <c r="W3046" s="9">
        <v>5.9</v>
      </c>
      <c r="X3046" s="19" t="s">
        <v>642</v>
      </c>
      <c r="Y3046" t="s">
        <v>6869</v>
      </c>
      <c r="Z3046" t="s">
        <v>1099</v>
      </c>
      <c r="AA3046" t="s">
        <v>10608</v>
      </c>
    </row>
    <row r="3047" spans="22:28" x14ac:dyDescent="0.3">
      <c r="V3047" s="6" t="s">
        <v>1017</v>
      </c>
      <c r="W3047" s="8">
        <v>7</v>
      </c>
      <c r="X3047" s="18" t="s">
        <v>7872</v>
      </c>
      <c r="Y3047" t="s">
        <v>2190</v>
      </c>
    </row>
    <row r="3048" spans="22:28" x14ac:dyDescent="0.3">
      <c r="V3048" s="7" t="s">
        <v>3325</v>
      </c>
      <c r="W3048" s="9">
        <v>6.8</v>
      </c>
      <c r="X3048" s="19" t="s">
        <v>1099</v>
      </c>
      <c r="Y3048" t="s">
        <v>14453</v>
      </c>
      <c r="Z3048" t="s">
        <v>2190</v>
      </c>
      <c r="AA3048" t="s">
        <v>6241</v>
      </c>
    </row>
    <row r="3049" spans="22:28" x14ac:dyDescent="0.3">
      <c r="V3049" s="6" t="s">
        <v>146</v>
      </c>
      <c r="W3049" s="8">
        <v>7.4</v>
      </c>
      <c r="X3049" s="18" t="s">
        <v>2190</v>
      </c>
      <c r="Y3049" t="s">
        <v>11576</v>
      </c>
    </row>
    <row r="3050" spans="22:28" x14ac:dyDescent="0.3">
      <c r="V3050" s="7" t="s">
        <v>575</v>
      </c>
      <c r="W3050" s="9">
        <v>7.1</v>
      </c>
      <c r="X3050" s="19" t="s">
        <v>14451</v>
      </c>
      <c r="Y3050" t="s">
        <v>6241</v>
      </c>
    </row>
    <row r="3051" spans="22:28" x14ac:dyDescent="0.3">
      <c r="V3051" s="6" t="s">
        <v>4333</v>
      </c>
      <c r="W3051" s="8">
        <v>7</v>
      </c>
      <c r="X3051" s="18" t="s">
        <v>642</v>
      </c>
      <c r="Y3051" t="s">
        <v>2190</v>
      </c>
    </row>
    <row r="3052" spans="22:28" x14ac:dyDescent="0.3">
      <c r="V3052" s="7" t="s">
        <v>1106</v>
      </c>
      <c r="W3052" s="9">
        <v>5.8</v>
      </c>
      <c r="X3052" s="19" t="s">
        <v>1099</v>
      </c>
      <c r="Y3052" t="s">
        <v>11576</v>
      </c>
    </row>
    <row r="3053" spans="22:28" x14ac:dyDescent="0.3">
      <c r="V3053" s="6" t="s">
        <v>1099</v>
      </c>
      <c r="W3053" s="8">
        <v>7.8</v>
      </c>
      <c r="X3053" s="18" t="s">
        <v>1099</v>
      </c>
    </row>
    <row r="3054" spans="22:28" x14ac:dyDescent="0.3">
      <c r="V3054" s="7" t="s">
        <v>8850</v>
      </c>
      <c r="W3054" s="9">
        <v>6.5</v>
      </c>
      <c r="X3054" s="19" t="s">
        <v>1099</v>
      </c>
      <c r="Y3054" t="s">
        <v>11576</v>
      </c>
      <c r="Z3054" t="s">
        <v>6241</v>
      </c>
    </row>
    <row r="3055" spans="22:28" x14ac:dyDescent="0.3">
      <c r="V3055" s="6" t="s">
        <v>8852</v>
      </c>
      <c r="W3055" s="8">
        <v>7</v>
      </c>
      <c r="X3055" s="18" t="s">
        <v>7872</v>
      </c>
      <c r="Y3055" t="s">
        <v>14453</v>
      </c>
      <c r="Z3055" t="s">
        <v>2190</v>
      </c>
      <c r="AA3055" t="s">
        <v>11576</v>
      </c>
    </row>
    <row r="3056" spans="22:28" x14ac:dyDescent="0.3">
      <c r="V3056" s="7" t="s">
        <v>3707</v>
      </c>
      <c r="W3056" s="9">
        <v>6.3</v>
      </c>
      <c r="X3056" s="19" t="s">
        <v>1099</v>
      </c>
      <c r="Y3056" t="s">
        <v>14453</v>
      </c>
      <c r="Z3056" t="s">
        <v>6241</v>
      </c>
    </row>
    <row r="3057" spans="22:28" x14ac:dyDescent="0.3">
      <c r="V3057" s="6" t="s">
        <v>1106</v>
      </c>
      <c r="W3057" s="8">
        <v>5.3</v>
      </c>
      <c r="X3057" s="18" t="s">
        <v>1099</v>
      </c>
      <c r="Y3057" t="s">
        <v>11576</v>
      </c>
    </row>
    <row r="3058" spans="22:28" x14ac:dyDescent="0.3">
      <c r="V3058" s="7" t="s">
        <v>575</v>
      </c>
      <c r="W3058" s="9">
        <v>6.8</v>
      </c>
      <c r="X3058" s="19" t="s">
        <v>14451</v>
      </c>
      <c r="Y3058" t="s">
        <v>6241</v>
      </c>
    </row>
    <row r="3059" spans="22:28" x14ac:dyDescent="0.3">
      <c r="V3059" s="6" t="s">
        <v>942</v>
      </c>
      <c r="W3059" s="8">
        <v>5.5</v>
      </c>
      <c r="X3059" s="18" t="s">
        <v>878</v>
      </c>
      <c r="Y3059" t="s">
        <v>1099</v>
      </c>
      <c r="Z3059" t="s">
        <v>11576</v>
      </c>
    </row>
    <row r="3060" spans="22:28" x14ac:dyDescent="0.3">
      <c r="V3060" s="7" t="s">
        <v>1392</v>
      </c>
      <c r="W3060" s="9">
        <v>7.4</v>
      </c>
      <c r="X3060" s="19" t="s">
        <v>14453</v>
      </c>
      <c r="Y3060" t="s">
        <v>2190</v>
      </c>
      <c r="Z3060" t="s">
        <v>6241</v>
      </c>
    </row>
    <row r="3061" spans="22:28" x14ac:dyDescent="0.3">
      <c r="V3061" s="6" t="s">
        <v>1099</v>
      </c>
      <c r="W3061" s="8">
        <v>4.3</v>
      </c>
      <c r="X3061" s="18" t="s">
        <v>1099</v>
      </c>
    </row>
    <row r="3062" spans="22:28" x14ac:dyDescent="0.3">
      <c r="V3062" s="7" t="s">
        <v>2327</v>
      </c>
      <c r="W3062" s="9">
        <v>5.2</v>
      </c>
      <c r="X3062" s="19" t="s">
        <v>1099</v>
      </c>
      <c r="Y3062" t="s">
        <v>840</v>
      </c>
      <c r="Z3062" t="s">
        <v>11576</v>
      </c>
    </row>
    <row r="3063" spans="22:28" x14ac:dyDescent="0.3">
      <c r="V3063" s="6" t="s">
        <v>8864</v>
      </c>
      <c r="W3063" s="8">
        <v>6.7</v>
      </c>
      <c r="X3063" s="18" t="s">
        <v>642</v>
      </c>
      <c r="Y3063" t="s">
        <v>1099</v>
      </c>
      <c r="Z3063" t="s">
        <v>2190</v>
      </c>
      <c r="AA3063" t="s">
        <v>11576</v>
      </c>
      <c r="AB3063" t="s">
        <v>7329</v>
      </c>
    </row>
    <row r="3064" spans="22:28" x14ac:dyDescent="0.3">
      <c r="V3064" s="7" t="s">
        <v>1099</v>
      </c>
      <c r="W3064" s="9">
        <v>6.3</v>
      </c>
      <c r="X3064" s="19" t="s">
        <v>1099</v>
      </c>
    </row>
    <row r="3065" spans="22:28" x14ac:dyDescent="0.3">
      <c r="V3065" s="6" t="s">
        <v>1272</v>
      </c>
      <c r="W3065" s="8">
        <v>8.6</v>
      </c>
      <c r="X3065" s="18" t="s">
        <v>14453</v>
      </c>
      <c r="Y3065" t="s">
        <v>2190</v>
      </c>
    </row>
    <row r="3066" spans="22:28" x14ac:dyDescent="0.3">
      <c r="V3066" s="7" t="s">
        <v>3086</v>
      </c>
      <c r="W3066" s="9">
        <v>6.1</v>
      </c>
      <c r="X3066" s="19" t="s">
        <v>878</v>
      </c>
      <c r="Y3066" t="s">
        <v>3960</v>
      </c>
      <c r="Z3066" t="s">
        <v>6241</v>
      </c>
    </row>
    <row r="3067" spans="22:28" x14ac:dyDescent="0.3">
      <c r="V3067" s="6" t="s">
        <v>4887</v>
      </c>
      <c r="W3067" s="8">
        <v>5.8</v>
      </c>
      <c r="X3067" s="18" t="s">
        <v>6869</v>
      </c>
      <c r="Y3067" t="s">
        <v>1099</v>
      </c>
      <c r="Z3067" t="s">
        <v>10608</v>
      </c>
      <c r="AA3067" t="s">
        <v>840</v>
      </c>
      <c r="AB3067" t="s">
        <v>10187</v>
      </c>
    </row>
    <row r="3068" spans="22:28" x14ac:dyDescent="0.3">
      <c r="V3068" s="7" t="s">
        <v>8880</v>
      </c>
      <c r="W3068" s="9">
        <v>7.7</v>
      </c>
      <c r="X3068" s="19" t="s">
        <v>2190</v>
      </c>
      <c r="Y3068" t="s">
        <v>7159</v>
      </c>
      <c r="Z3068" t="s">
        <v>14451</v>
      </c>
      <c r="AA3068" t="s">
        <v>11576</v>
      </c>
    </row>
    <row r="3069" spans="22:28" x14ac:dyDescent="0.3">
      <c r="V3069" s="6" t="s">
        <v>1017</v>
      </c>
      <c r="W3069" s="8">
        <v>8</v>
      </c>
      <c r="X3069" s="18" t="s">
        <v>7872</v>
      </c>
      <c r="Y3069" t="s">
        <v>2190</v>
      </c>
    </row>
    <row r="3070" spans="22:28" x14ac:dyDescent="0.3">
      <c r="V3070" s="7" t="s">
        <v>8886</v>
      </c>
      <c r="W3070" s="9">
        <v>5.6</v>
      </c>
      <c r="X3070" s="19" t="s">
        <v>878</v>
      </c>
      <c r="Y3070" t="s">
        <v>14453</v>
      </c>
      <c r="Z3070" t="s">
        <v>2190</v>
      </c>
    </row>
    <row r="3071" spans="22:28" x14ac:dyDescent="0.3">
      <c r="V3071" s="6" t="s">
        <v>1649</v>
      </c>
      <c r="W3071" s="8">
        <v>6.7</v>
      </c>
      <c r="X3071" s="18" t="s">
        <v>1099</v>
      </c>
      <c r="Y3071" t="s">
        <v>2190</v>
      </c>
    </row>
    <row r="3072" spans="22:28" x14ac:dyDescent="0.3">
      <c r="V3072" s="7" t="s">
        <v>2487</v>
      </c>
      <c r="W3072" s="9">
        <v>6.6</v>
      </c>
      <c r="X3072" s="19" t="s">
        <v>1099</v>
      </c>
      <c r="Y3072" t="s">
        <v>11576</v>
      </c>
      <c r="Z3072" t="s">
        <v>14452</v>
      </c>
    </row>
    <row r="3073" spans="22:27" x14ac:dyDescent="0.3">
      <c r="V3073" s="6" t="s">
        <v>3420</v>
      </c>
      <c r="W3073" s="8">
        <v>4.2</v>
      </c>
      <c r="X3073" s="18" t="s">
        <v>1099</v>
      </c>
      <c r="Y3073" t="s">
        <v>7329</v>
      </c>
    </row>
    <row r="3074" spans="22:27" x14ac:dyDescent="0.3">
      <c r="V3074" s="7" t="s">
        <v>2190</v>
      </c>
      <c r="W3074" s="9">
        <v>6.6</v>
      </c>
      <c r="X3074" s="19" t="s">
        <v>2190</v>
      </c>
    </row>
    <row r="3075" spans="22:27" x14ac:dyDescent="0.3">
      <c r="V3075" s="6" t="s">
        <v>1762</v>
      </c>
      <c r="W3075" s="8">
        <v>4.0999999999999996</v>
      </c>
      <c r="X3075" s="18" t="s">
        <v>1099</v>
      </c>
      <c r="Y3075" t="s">
        <v>10608</v>
      </c>
      <c r="Z3075" t="s">
        <v>11576</v>
      </c>
    </row>
    <row r="3076" spans="22:27" x14ac:dyDescent="0.3">
      <c r="V3076" s="7" t="s">
        <v>8901</v>
      </c>
      <c r="W3076" s="9">
        <v>7.3</v>
      </c>
      <c r="X3076" s="19" t="s">
        <v>642</v>
      </c>
      <c r="Y3076" t="s">
        <v>7872</v>
      </c>
      <c r="Z3076" t="s">
        <v>2190</v>
      </c>
      <c r="AA3076" t="s">
        <v>5873</v>
      </c>
    </row>
    <row r="3077" spans="22:27" x14ac:dyDescent="0.3">
      <c r="V3077" s="6" t="s">
        <v>3436</v>
      </c>
      <c r="W3077" s="8">
        <v>7.1</v>
      </c>
      <c r="X3077" s="18" t="s">
        <v>1099</v>
      </c>
      <c r="Y3077" t="s">
        <v>2190</v>
      </c>
      <c r="Z3077" t="s">
        <v>7159</v>
      </c>
    </row>
    <row r="3078" spans="22:27" x14ac:dyDescent="0.3">
      <c r="V3078" s="7" t="s">
        <v>1649</v>
      </c>
      <c r="W3078" s="9">
        <v>6.5</v>
      </c>
      <c r="X3078" s="19" t="s">
        <v>1099</v>
      </c>
      <c r="Y3078" t="s">
        <v>2190</v>
      </c>
    </row>
    <row r="3079" spans="22:27" x14ac:dyDescent="0.3">
      <c r="V3079" s="6" t="s">
        <v>146</v>
      </c>
      <c r="W3079" s="8">
        <v>7</v>
      </c>
      <c r="X3079" s="18" t="s">
        <v>2190</v>
      </c>
      <c r="Y3079" t="s">
        <v>11576</v>
      </c>
    </row>
    <row r="3080" spans="22:27" x14ac:dyDescent="0.3">
      <c r="V3080" s="7" t="s">
        <v>3471</v>
      </c>
      <c r="W3080" s="9">
        <v>5.5</v>
      </c>
      <c r="X3080" s="19" t="s">
        <v>2190</v>
      </c>
      <c r="Y3080" t="s">
        <v>14451</v>
      </c>
      <c r="Z3080" t="s">
        <v>7329</v>
      </c>
    </row>
    <row r="3081" spans="22:27" x14ac:dyDescent="0.3">
      <c r="V3081" s="6" t="s">
        <v>315</v>
      </c>
      <c r="W3081" s="8">
        <v>6.6</v>
      </c>
      <c r="X3081" s="18" t="s">
        <v>878</v>
      </c>
      <c r="Y3081" t="s">
        <v>14453</v>
      </c>
      <c r="Z3081" t="s">
        <v>2190</v>
      </c>
      <c r="AA3081" t="s">
        <v>6241</v>
      </c>
    </row>
    <row r="3082" spans="22:27" x14ac:dyDescent="0.3">
      <c r="V3082" s="7" t="s">
        <v>1403</v>
      </c>
      <c r="W3082" s="9">
        <v>7.1</v>
      </c>
      <c r="X3082" s="19" t="s">
        <v>14453</v>
      </c>
      <c r="Y3082" t="s">
        <v>2190</v>
      </c>
      <c r="Z3082" t="s">
        <v>14451</v>
      </c>
      <c r="AA3082" t="s">
        <v>6241</v>
      </c>
    </row>
    <row r="3083" spans="22:27" x14ac:dyDescent="0.3">
      <c r="V3083" s="6" t="s">
        <v>1392</v>
      </c>
      <c r="W3083" s="8">
        <v>7.9</v>
      </c>
      <c r="X3083" s="18" t="s">
        <v>14453</v>
      </c>
      <c r="Y3083" t="s">
        <v>2190</v>
      </c>
      <c r="Z3083" t="s">
        <v>6241</v>
      </c>
    </row>
    <row r="3084" spans="22:27" x14ac:dyDescent="0.3">
      <c r="V3084" s="7" t="s">
        <v>146</v>
      </c>
      <c r="W3084" s="9">
        <v>7.1</v>
      </c>
      <c r="X3084" s="19" t="s">
        <v>2190</v>
      </c>
      <c r="Y3084" t="s">
        <v>11576</v>
      </c>
    </row>
    <row r="3085" spans="22:27" x14ac:dyDescent="0.3">
      <c r="V3085" s="6" t="s">
        <v>622</v>
      </c>
      <c r="W3085" s="8">
        <v>5.6</v>
      </c>
      <c r="X3085" s="18" t="s">
        <v>878</v>
      </c>
      <c r="Y3085" t="s">
        <v>2190</v>
      </c>
      <c r="Z3085" t="s">
        <v>6241</v>
      </c>
    </row>
    <row r="3086" spans="22:27" x14ac:dyDescent="0.3">
      <c r="V3086" s="7" t="s">
        <v>3093</v>
      </c>
      <c r="W3086" s="9">
        <v>7.3</v>
      </c>
      <c r="X3086" s="19" t="s">
        <v>2190</v>
      </c>
      <c r="Y3086" t="s">
        <v>11576</v>
      </c>
      <c r="Z3086" t="s">
        <v>14452</v>
      </c>
    </row>
    <row r="3087" spans="22:27" x14ac:dyDescent="0.3">
      <c r="V3087" s="6" t="s">
        <v>1099</v>
      </c>
      <c r="W3087" s="8">
        <v>3.3</v>
      </c>
      <c r="X3087" s="18" t="s">
        <v>1099</v>
      </c>
    </row>
    <row r="3088" spans="22:27" x14ac:dyDescent="0.3">
      <c r="V3088" s="7" t="s">
        <v>3436</v>
      </c>
      <c r="W3088" s="9">
        <v>6.5</v>
      </c>
      <c r="X3088" s="19" t="s">
        <v>1099</v>
      </c>
      <c r="Y3088" t="s">
        <v>2190</v>
      </c>
      <c r="Z3088" t="s">
        <v>7159</v>
      </c>
    </row>
    <row r="3089" spans="22:27" x14ac:dyDescent="0.3">
      <c r="V3089" s="6" t="s">
        <v>1959</v>
      </c>
      <c r="W3089" s="8">
        <v>4.8</v>
      </c>
      <c r="X3089" s="18" t="s">
        <v>3960</v>
      </c>
      <c r="Y3089" t="s">
        <v>14451</v>
      </c>
      <c r="Z3089" t="s">
        <v>6241</v>
      </c>
    </row>
    <row r="3090" spans="22:27" x14ac:dyDescent="0.3">
      <c r="V3090" s="7" t="s">
        <v>7950</v>
      </c>
      <c r="W3090" s="9">
        <v>5.2</v>
      </c>
      <c r="X3090" s="19" t="s">
        <v>642</v>
      </c>
      <c r="Y3090" t="s">
        <v>14451</v>
      </c>
      <c r="Z3090" t="s">
        <v>6241</v>
      </c>
    </row>
    <row r="3091" spans="22:27" x14ac:dyDescent="0.3">
      <c r="V3091" s="6" t="s">
        <v>1649</v>
      </c>
      <c r="W3091" s="8">
        <v>6.3</v>
      </c>
      <c r="X3091" s="18" t="s">
        <v>1099</v>
      </c>
      <c r="Y3091" t="s">
        <v>2190</v>
      </c>
    </row>
    <row r="3092" spans="22:27" x14ac:dyDescent="0.3">
      <c r="V3092" s="7" t="s">
        <v>146</v>
      </c>
      <c r="W3092" s="9">
        <v>7.2</v>
      </c>
      <c r="X3092" s="19" t="s">
        <v>2190</v>
      </c>
      <c r="Y3092" t="s">
        <v>11576</v>
      </c>
    </row>
    <row r="3093" spans="22:27" x14ac:dyDescent="0.3">
      <c r="V3093" s="6" t="s">
        <v>1265</v>
      </c>
      <c r="W3093" s="8">
        <v>6.8</v>
      </c>
      <c r="X3093" s="18" t="s">
        <v>2190</v>
      </c>
      <c r="Y3093" t="s">
        <v>14451</v>
      </c>
      <c r="Z3093" t="s">
        <v>6241</v>
      </c>
    </row>
    <row r="3094" spans="22:27" x14ac:dyDescent="0.3">
      <c r="V3094" s="7" t="s">
        <v>2701</v>
      </c>
      <c r="W3094" s="9">
        <v>5.7</v>
      </c>
      <c r="X3094" s="19" t="s">
        <v>1099</v>
      </c>
      <c r="Y3094" t="s">
        <v>14453</v>
      </c>
      <c r="Z3094" t="s">
        <v>11576</v>
      </c>
    </row>
    <row r="3095" spans="22:27" x14ac:dyDescent="0.3">
      <c r="V3095" s="6" t="s">
        <v>146</v>
      </c>
      <c r="W3095" s="8">
        <v>7.2</v>
      </c>
      <c r="X3095" s="18" t="s">
        <v>2190</v>
      </c>
      <c r="Y3095" t="s">
        <v>11576</v>
      </c>
    </row>
    <row r="3096" spans="22:27" x14ac:dyDescent="0.3">
      <c r="V3096" s="7" t="s">
        <v>1133</v>
      </c>
      <c r="W3096" s="9">
        <v>6.9</v>
      </c>
      <c r="X3096" s="19" t="s">
        <v>7872</v>
      </c>
      <c r="Y3096" t="s">
        <v>14453</v>
      </c>
      <c r="Z3096" t="s">
        <v>2190</v>
      </c>
    </row>
    <row r="3097" spans="22:27" x14ac:dyDescent="0.3">
      <c r="V3097" s="6" t="s">
        <v>393</v>
      </c>
      <c r="W3097" s="8">
        <v>6.3</v>
      </c>
      <c r="X3097" s="18" t="s">
        <v>878</v>
      </c>
      <c r="Y3097" t="s">
        <v>642</v>
      </c>
      <c r="Z3097" t="s">
        <v>11576</v>
      </c>
      <c r="AA3097" t="s">
        <v>7329</v>
      </c>
    </row>
    <row r="3098" spans="22:27" x14ac:dyDescent="0.3">
      <c r="V3098" s="7" t="s">
        <v>3707</v>
      </c>
      <c r="W3098" s="9">
        <v>6.2</v>
      </c>
      <c r="X3098" s="19" t="s">
        <v>1099</v>
      </c>
      <c r="Y3098" t="s">
        <v>14453</v>
      </c>
      <c r="Z3098" t="s">
        <v>6241</v>
      </c>
    </row>
    <row r="3099" spans="22:27" x14ac:dyDescent="0.3">
      <c r="V3099" s="6" t="s">
        <v>3299</v>
      </c>
      <c r="W3099" s="8">
        <v>6.7</v>
      </c>
      <c r="X3099" s="18" t="s">
        <v>14453</v>
      </c>
      <c r="Y3099" t="s">
        <v>2190</v>
      </c>
      <c r="Z3099" t="s">
        <v>11576</v>
      </c>
      <c r="AA3099" t="s">
        <v>6241</v>
      </c>
    </row>
    <row r="3100" spans="22:27" x14ac:dyDescent="0.3">
      <c r="V3100" s="7" t="s">
        <v>1649</v>
      </c>
      <c r="W3100" s="9">
        <v>6.5</v>
      </c>
      <c r="X3100" s="19" t="s">
        <v>1099</v>
      </c>
      <c r="Y3100" t="s">
        <v>2190</v>
      </c>
    </row>
    <row r="3101" spans="22:27" x14ac:dyDescent="0.3">
      <c r="V3101" s="6" t="s">
        <v>1392</v>
      </c>
      <c r="W3101" s="8">
        <v>7.2</v>
      </c>
      <c r="X3101" s="18" t="s">
        <v>14453</v>
      </c>
      <c r="Y3101" t="s">
        <v>2190</v>
      </c>
      <c r="Z3101" t="s">
        <v>6241</v>
      </c>
    </row>
    <row r="3102" spans="22:27" x14ac:dyDescent="0.3">
      <c r="V3102" s="7" t="s">
        <v>1099</v>
      </c>
      <c r="W3102" s="9">
        <v>5.3</v>
      </c>
      <c r="X3102" s="19" t="s">
        <v>1099</v>
      </c>
    </row>
    <row r="3103" spans="22:27" x14ac:dyDescent="0.3">
      <c r="V3103" s="6" t="s">
        <v>146</v>
      </c>
      <c r="W3103" s="8">
        <v>6.7</v>
      </c>
      <c r="X3103" s="18" t="s">
        <v>2190</v>
      </c>
      <c r="Y3103" t="s">
        <v>11576</v>
      </c>
    </row>
    <row r="3104" spans="22:27" x14ac:dyDescent="0.3">
      <c r="V3104" s="7" t="s">
        <v>2190</v>
      </c>
      <c r="W3104" s="9">
        <v>6.2</v>
      </c>
      <c r="X3104" s="19" t="s">
        <v>2190</v>
      </c>
    </row>
    <row r="3105" spans="22:26" x14ac:dyDescent="0.3">
      <c r="V3105" s="6" t="s">
        <v>1106</v>
      </c>
      <c r="W3105" s="8">
        <v>3.6</v>
      </c>
      <c r="X3105" s="18" t="s">
        <v>1099</v>
      </c>
      <c r="Y3105" t="s">
        <v>11576</v>
      </c>
    </row>
    <row r="3106" spans="22:26" x14ac:dyDescent="0.3">
      <c r="V3106" s="7" t="s">
        <v>1138</v>
      </c>
      <c r="W3106" s="9">
        <v>5.7</v>
      </c>
      <c r="X3106" s="19" t="s">
        <v>878</v>
      </c>
      <c r="Y3106" t="s">
        <v>1099</v>
      </c>
      <c r="Z3106" t="s">
        <v>6241</v>
      </c>
    </row>
    <row r="3107" spans="22:26" x14ac:dyDescent="0.3">
      <c r="V3107" s="6" t="s">
        <v>2079</v>
      </c>
      <c r="W3107" s="8">
        <v>7.3</v>
      </c>
      <c r="X3107" s="18" t="s">
        <v>878</v>
      </c>
      <c r="Y3107" t="s">
        <v>1099</v>
      </c>
      <c r="Z3107" t="s">
        <v>14452</v>
      </c>
    </row>
    <row r="3108" spans="22:26" x14ac:dyDescent="0.3">
      <c r="V3108" s="7" t="s">
        <v>2190</v>
      </c>
      <c r="W3108" s="9">
        <v>5</v>
      </c>
      <c r="X3108" s="19" t="s">
        <v>2190</v>
      </c>
    </row>
    <row r="3109" spans="22:26" x14ac:dyDescent="0.3">
      <c r="V3109" s="6" t="s">
        <v>3707</v>
      </c>
      <c r="W3109" s="8">
        <v>6.6</v>
      </c>
      <c r="X3109" s="18" t="s">
        <v>1099</v>
      </c>
      <c r="Y3109" t="s">
        <v>14453</v>
      </c>
      <c r="Z3109" t="s">
        <v>6241</v>
      </c>
    </row>
    <row r="3110" spans="22:26" x14ac:dyDescent="0.3">
      <c r="V3110" s="7" t="s">
        <v>1017</v>
      </c>
      <c r="W3110" s="9">
        <v>6.6</v>
      </c>
      <c r="X3110" s="19" t="s">
        <v>7872</v>
      </c>
      <c r="Y3110" t="s">
        <v>2190</v>
      </c>
    </row>
    <row r="3111" spans="22:26" x14ac:dyDescent="0.3">
      <c r="V3111" s="6" t="s">
        <v>146</v>
      </c>
      <c r="W3111" s="8">
        <v>6.8</v>
      </c>
      <c r="X3111" s="18" t="s">
        <v>2190</v>
      </c>
      <c r="Y3111" t="s">
        <v>11576</v>
      </c>
    </row>
    <row r="3112" spans="22:26" x14ac:dyDescent="0.3">
      <c r="V3112" s="7" t="s">
        <v>4664</v>
      </c>
      <c r="W3112" s="9">
        <v>6.2</v>
      </c>
      <c r="X3112" s="19" t="s">
        <v>2190</v>
      </c>
      <c r="Y3112" t="s">
        <v>6241</v>
      </c>
      <c r="Z3112" t="s">
        <v>5873</v>
      </c>
    </row>
    <row r="3113" spans="22:26" x14ac:dyDescent="0.3">
      <c r="V3113" s="6" t="s">
        <v>1649</v>
      </c>
      <c r="W3113" s="8">
        <v>7.3</v>
      </c>
      <c r="X3113" s="18" t="s">
        <v>1099</v>
      </c>
      <c r="Y3113" t="s">
        <v>2190</v>
      </c>
    </row>
    <row r="3114" spans="22:26" x14ac:dyDescent="0.3">
      <c r="V3114" s="7" t="s">
        <v>9000</v>
      </c>
      <c r="W3114" s="9">
        <v>6.2</v>
      </c>
      <c r="X3114" s="19" t="s">
        <v>878</v>
      </c>
      <c r="Y3114" t="s">
        <v>1099</v>
      </c>
      <c r="Z3114" t="s">
        <v>2190</v>
      </c>
    </row>
    <row r="3115" spans="22:26" x14ac:dyDescent="0.3">
      <c r="V3115" s="6" t="s">
        <v>1649</v>
      </c>
      <c r="W3115" s="8">
        <v>6.9</v>
      </c>
      <c r="X3115" s="18" t="s">
        <v>1099</v>
      </c>
      <c r="Y3115" t="s">
        <v>2190</v>
      </c>
    </row>
    <row r="3116" spans="22:26" x14ac:dyDescent="0.3">
      <c r="V3116" s="7" t="s">
        <v>7608</v>
      </c>
      <c r="W3116" s="9">
        <v>6.6</v>
      </c>
      <c r="X3116" s="19" t="s">
        <v>1099</v>
      </c>
      <c r="Y3116" t="s">
        <v>3960</v>
      </c>
      <c r="Z3116" t="s">
        <v>6241</v>
      </c>
    </row>
    <row r="3117" spans="22:26" x14ac:dyDescent="0.3">
      <c r="V3117" s="6" t="s">
        <v>2588</v>
      </c>
      <c r="W3117" s="8">
        <v>6.3</v>
      </c>
      <c r="X3117" s="18" t="s">
        <v>2190</v>
      </c>
      <c r="Y3117" t="s">
        <v>6241</v>
      </c>
    </row>
    <row r="3118" spans="22:26" x14ac:dyDescent="0.3">
      <c r="V3118" s="7" t="s">
        <v>2190</v>
      </c>
      <c r="W3118" s="9">
        <v>7</v>
      </c>
      <c r="X3118" s="19" t="s">
        <v>2190</v>
      </c>
    </row>
    <row r="3119" spans="22:26" x14ac:dyDescent="0.3">
      <c r="V3119" s="6" t="s">
        <v>678</v>
      </c>
      <c r="W3119" s="8">
        <v>3.3</v>
      </c>
      <c r="X3119" s="18" t="s">
        <v>1099</v>
      </c>
      <c r="Y3119" t="s">
        <v>14453</v>
      </c>
    </row>
    <row r="3120" spans="22:26" x14ac:dyDescent="0.3">
      <c r="V3120" s="7" t="s">
        <v>2190</v>
      </c>
      <c r="W3120" s="9">
        <v>6.7</v>
      </c>
      <c r="X3120" s="19" t="s">
        <v>2190</v>
      </c>
    </row>
    <row r="3121" spans="22:27" x14ac:dyDescent="0.3">
      <c r="V3121" s="6" t="s">
        <v>1290</v>
      </c>
      <c r="W3121" s="8">
        <v>6.2</v>
      </c>
      <c r="X3121" s="18" t="s">
        <v>2190</v>
      </c>
      <c r="Y3121" t="s">
        <v>13467</v>
      </c>
      <c r="Z3121" t="s">
        <v>5873</v>
      </c>
    </row>
    <row r="3122" spans="22:27" x14ac:dyDescent="0.3">
      <c r="V3122" s="7" t="s">
        <v>936</v>
      </c>
      <c r="W3122" s="9">
        <v>6.5</v>
      </c>
      <c r="X3122" s="19" t="s">
        <v>1099</v>
      </c>
      <c r="Y3122" t="s">
        <v>2190</v>
      </c>
      <c r="Z3122" t="s">
        <v>11576</v>
      </c>
    </row>
    <row r="3123" spans="22:27" x14ac:dyDescent="0.3">
      <c r="V3123" s="6" t="s">
        <v>1099</v>
      </c>
      <c r="W3123" s="8">
        <v>3.5</v>
      </c>
      <c r="X3123" s="18" t="s">
        <v>1099</v>
      </c>
    </row>
    <row r="3124" spans="22:27" x14ac:dyDescent="0.3">
      <c r="V3124" s="7" t="s">
        <v>1649</v>
      </c>
      <c r="W3124" s="9">
        <v>5.5</v>
      </c>
      <c r="X3124" s="19" t="s">
        <v>1099</v>
      </c>
      <c r="Y3124" t="s">
        <v>2190</v>
      </c>
    </row>
    <row r="3125" spans="22:27" x14ac:dyDescent="0.3">
      <c r="V3125" s="6" t="s">
        <v>1106</v>
      </c>
      <c r="W3125" s="8">
        <v>5.9</v>
      </c>
      <c r="X3125" s="18" t="s">
        <v>1099</v>
      </c>
      <c r="Y3125" t="s">
        <v>11576</v>
      </c>
    </row>
    <row r="3126" spans="22:27" x14ac:dyDescent="0.3">
      <c r="V3126" s="7" t="s">
        <v>1649</v>
      </c>
      <c r="W3126" s="9">
        <v>4.7</v>
      </c>
      <c r="X3126" s="19" t="s">
        <v>1099</v>
      </c>
      <c r="Y3126" t="s">
        <v>2190</v>
      </c>
    </row>
    <row r="3127" spans="22:27" x14ac:dyDescent="0.3">
      <c r="V3127" s="6" t="s">
        <v>2190</v>
      </c>
      <c r="W3127" s="8">
        <v>4.2</v>
      </c>
      <c r="X3127" s="18" t="s">
        <v>2190</v>
      </c>
    </row>
    <row r="3128" spans="22:27" x14ac:dyDescent="0.3">
      <c r="V3128" s="7" t="s">
        <v>1265</v>
      </c>
      <c r="W3128" s="9">
        <v>5.2</v>
      </c>
      <c r="X3128" s="19" t="s">
        <v>2190</v>
      </c>
      <c r="Y3128" t="s">
        <v>14451</v>
      </c>
      <c r="Z3128" t="s">
        <v>6241</v>
      </c>
    </row>
    <row r="3129" spans="22:27" x14ac:dyDescent="0.3">
      <c r="V3129" s="6" t="s">
        <v>1995</v>
      </c>
      <c r="W3129" s="8">
        <v>5.2</v>
      </c>
      <c r="X3129" s="18" t="s">
        <v>1099</v>
      </c>
      <c r="Y3129" t="s">
        <v>14453</v>
      </c>
      <c r="Z3129" t="s">
        <v>7159</v>
      </c>
    </row>
    <row r="3130" spans="22:27" x14ac:dyDescent="0.3">
      <c r="V3130" s="7" t="s">
        <v>1106</v>
      </c>
      <c r="W3130" s="9">
        <v>3.9</v>
      </c>
      <c r="X3130" s="19" t="s">
        <v>1099</v>
      </c>
      <c r="Y3130" t="s">
        <v>11576</v>
      </c>
    </row>
    <row r="3131" spans="22:27" x14ac:dyDescent="0.3">
      <c r="V3131" s="6" t="s">
        <v>1451</v>
      </c>
      <c r="W3131" s="8">
        <v>6.1</v>
      </c>
      <c r="X3131" s="18" t="s">
        <v>14453</v>
      </c>
      <c r="Y3131" t="s">
        <v>14451</v>
      </c>
      <c r="Z3131" t="s">
        <v>6241</v>
      </c>
    </row>
    <row r="3132" spans="22:27" x14ac:dyDescent="0.3">
      <c r="V3132" s="7" t="s">
        <v>3456</v>
      </c>
      <c r="W3132" s="9">
        <v>5.8</v>
      </c>
      <c r="X3132" s="19" t="s">
        <v>3960</v>
      </c>
      <c r="Y3132" t="s">
        <v>6241</v>
      </c>
    </row>
    <row r="3133" spans="22:27" x14ac:dyDescent="0.3">
      <c r="V3133" s="6" t="s">
        <v>1649</v>
      </c>
      <c r="W3133" s="8">
        <v>6.7</v>
      </c>
      <c r="X3133" s="18" t="s">
        <v>1099</v>
      </c>
      <c r="Y3133" t="s">
        <v>2190</v>
      </c>
    </row>
    <row r="3134" spans="22:27" x14ac:dyDescent="0.3">
      <c r="V3134" s="7" t="s">
        <v>604</v>
      </c>
      <c r="W3134" s="9">
        <v>5.7</v>
      </c>
      <c r="X3134" s="19" t="s">
        <v>2190</v>
      </c>
      <c r="Y3134" t="s">
        <v>840</v>
      </c>
      <c r="Z3134" t="s">
        <v>3960</v>
      </c>
      <c r="AA3134" t="s">
        <v>6241</v>
      </c>
    </row>
    <row r="3135" spans="22:27" x14ac:dyDescent="0.3">
      <c r="V3135" s="6" t="s">
        <v>3846</v>
      </c>
      <c r="W3135" s="8">
        <v>4.5</v>
      </c>
      <c r="X3135" s="18" t="s">
        <v>2190</v>
      </c>
      <c r="Y3135" t="s">
        <v>7159</v>
      </c>
    </row>
    <row r="3136" spans="22:27" x14ac:dyDescent="0.3">
      <c r="V3136" s="7" t="s">
        <v>2588</v>
      </c>
      <c r="W3136" s="9">
        <v>6.9</v>
      </c>
      <c r="X3136" s="19" t="s">
        <v>2190</v>
      </c>
      <c r="Y3136" t="s">
        <v>6241</v>
      </c>
    </row>
    <row r="3137" spans="22:27" x14ac:dyDescent="0.3">
      <c r="V3137" s="6" t="s">
        <v>9068</v>
      </c>
      <c r="W3137" s="8">
        <v>4.8</v>
      </c>
      <c r="X3137" s="18" t="s">
        <v>642</v>
      </c>
      <c r="Y3137" t="s">
        <v>6869</v>
      </c>
    </row>
    <row r="3138" spans="22:27" x14ac:dyDescent="0.3">
      <c r="V3138" s="7" t="s">
        <v>2183</v>
      </c>
      <c r="W3138" s="9">
        <v>6.3</v>
      </c>
      <c r="X3138" s="19" t="s">
        <v>2190</v>
      </c>
      <c r="Y3138" t="s">
        <v>5873</v>
      </c>
    </row>
    <row r="3139" spans="22:27" x14ac:dyDescent="0.3">
      <c r="V3139" s="6" t="s">
        <v>936</v>
      </c>
      <c r="W3139" s="8">
        <v>6.9</v>
      </c>
      <c r="X3139" s="18" t="s">
        <v>1099</v>
      </c>
      <c r="Y3139" t="s">
        <v>2190</v>
      </c>
      <c r="Z3139" t="s">
        <v>11576</v>
      </c>
    </row>
    <row r="3140" spans="22:27" x14ac:dyDescent="0.3">
      <c r="V3140" s="7" t="s">
        <v>9078</v>
      </c>
      <c r="W3140" s="9">
        <v>5.4</v>
      </c>
      <c r="X3140" s="19" t="s">
        <v>1099</v>
      </c>
      <c r="Y3140" t="s">
        <v>2190</v>
      </c>
      <c r="Z3140" t="s">
        <v>3960</v>
      </c>
      <c r="AA3140" t="s">
        <v>11576</v>
      </c>
    </row>
    <row r="3141" spans="22:27" x14ac:dyDescent="0.3">
      <c r="V3141" s="6" t="s">
        <v>2648</v>
      </c>
      <c r="W3141" s="8">
        <v>3.8</v>
      </c>
      <c r="X3141" s="18" t="s">
        <v>878</v>
      </c>
      <c r="Y3141" t="s">
        <v>3960</v>
      </c>
      <c r="Z3141" t="s">
        <v>7329</v>
      </c>
    </row>
    <row r="3142" spans="22:27" x14ac:dyDescent="0.3">
      <c r="V3142" s="7" t="s">
        <v>146</v>
      </c>
      <c r="W3142" s="9">
        <v>7</v>
      </c>
      <c r="X3142" s="19" t="s">
        <v>2190</v>
      </c>
      <c r="Y3142" t="s">
        <v>11576</v>
      </c>
    </row>
    <row r="3143" spans="22:27" x14ac:dyDescent="0.3">
      <c r="V3143" s="6" t="s">
        <v>1099</v>
      </c>
      <c r="W3143" s="8">
        <v>5.2</v>
      </c>
      <c r="X3143" s="18" t="s">
        <v>1099</v>
      </c>
    </row>
    <row r="3144" spans="22:27" x14ac:dyDescent="0.3">
      <c r="V3144" s="7" t="s">
        <v>2952</v>
      </c>
      <c r="W3144" s="9">
        <v>7.3</v>
      </c>
      <c r="X3144" s="19" t="s">
        <v>878</v>
      </c>
      <c r="Y3144" t="s">
        <v>642</v>
      </c>
      <c r="Z3144" t="s">
        <v>1099</v>
      </c>
      <c r="AA3144" t="s">
        <v>8819</v>
      </c>
    </row>
    <row r="3145" spans="22:27" x14ac:dyDescent="0.3">
      <c r="V3145" s="6" t="s">
        <v>3456</v>
      </c>
      <c r="W3145" s="8">
        <v>4.5999999999999996</v>
      </c>
      <c r="X3145" s="18" t="s">
        <v>3960</v>
      </c>
      <c r="Y3145" t="s">
        <v>6241</v>
      </c>
    </row>
    <row r="3146" spans="22:27" x14ac:dyDescent="0.3">
      <c r="V3146" s="7" t="s">
        <v>9094</v>
      </c>
      <c r="W3146" s="9">
        <v>6.5</v>
      </c>
      <c r="X3146" s="19" t="s">
        <v>878</v>
      </c>
      <c r="Y3146" t="s">
        <v>1099</v>
      </c>
      <c r="Z3146" t="s">
        <v>2190</v>
      </c>
      <c r="AA3146" t="s">
        <v>8819</v>
      </c>
    </row>
    <row r="3147" spans="22:27" x14ac:dyDescent="0.3">
      <c r="V3147" s="6" t="s">
        <v>936</v>
      </c>
      <c r="W3147" s="8">
        <v>6.8</v>
      </c>
      <c r="X3147" s="18" t="s">
        <v>1099</v>
      </c>
      <c r="Y3147" t="s">
        <v>2190</v>
      </c>
      <c r="Z3147" t="s">
        <v>11576</v>
      </c>
    </row>
    <row r="3148" spans="22:27" x14ac:dyDescent="0.3">
      <c r="V3148" s="7" t="s">
        <v>146</v>
      </c>
      <c r="W3148" s="9">
        <v>6.7</v>
      </c>
      <c r="X3148" s="19" t="s">
        <v>2190</v>
      </c>
      <c r="Y3148" t="s">
        <v>11576</v>
      </c>
    </row>
    <row r="3149" spans="22:27" x14ac:dyDescent="0.3">
      <c r="V3149" s="6" t="s">
        <v>1099</v>
      </c>
      <c r="W3149" s="8">
        <v>6.1</v>
      </c>
      <c r="X3149" s="18" t="s">
        <v>1099</v>
      </c>
    </row>
    <row r="3150" spans="22:27" x14ac:dyDescent="0.3">
      <c r="V3150" s="7" t="s">
        <v>315</v>
      </c>
      <c r="W3150" s="9">
        <v>5.2</v>
      </c>
      <c r="X3150" s="19" t="s">
        <v>878</v>
      </c>
      <c r="Y3150" t="s">
        <v>14453</v>
      </c>
      <c r="Z3150" t="s">
        <v>2190</v>
      </c>
      <c r="AA3150" t="s">
        <v>6241</v>
      </c>
    </row>
    <row r="3151" spans="22:27" x14ac:dyDescent="0.3">
      <c r="V3151" s="6" t="s">
        <v>30</v>
      </c>
      <c r="W3151" s="8">
        <v>6.9</v>
      </c>
      <c r="X3151" s="18" t="s">
        <v>878</v>
      </c>
      <c r="Y3151" t="s">
        <v>642</v>
      </c>
      <c r="Z3151" t="s">
        <v>6241</v>
      </c>
    </row>
    <row r="3152" spans="22:27" x14ac:dyDescent="0.3">
      <c r="V3152" s="7" t="s">
        <v>2865</v>
      </c>
      <c r="W3152" s="9">
        <v>6</v>
      </c>
      <c r="X3152" s="19" t="s">
        <v>878</v>
      </c>
      <c r="Y3152" t="s">
        <v>1099</v>
      </c>
      <c r="Z3152" t="s">
        <v>14453</v>
      </c>
      <c r="AA3152" t="s">
        <v>2190</v>
      </c>
    </row>
    <row r="3153" spans="22:28" x14ac:dyDescent="0.3">
      <c r="V3153" s="6" t="s">
        <v>146</v>
      </c>
      <c r="W3153" s="8">
        <v>7.9</v>
      </c>
      <c r="X3153" s="18" t="s">
        <v>2190</v>
      </c>
      <c r="Y3153" t="s">
        <v>11576</v>
      </c>
    </row>
    <row r="3154" spans="22:28" x14ac:dyDescent="0.3">
      <c r="V3154" s="7" t="s">
        <v>3456</v>
      </c>
      <c r="W3154" s="9">
        <v>4.5</v>
      </c>
      <c r="X3154" s="19" t="s">
        <v>3960</v>
      </c>
      <c r="Y3154" t="s">
        <v>6241</v>
      </c>
    </row>
    <row r="3155" spans="22:28" x14ac:dyDescent="0.3">
      <c r="V3155" s="6" t="s">
        <v>3587</v>
      </c>
      <c r="W3155" s="8">
        <v>5.0999999999999996</v>
      </c>
      <c r="X3155" s="18" t="s">
        <v>878</v>
      </c>
      <c r="Y3155" t="s">
        <v>3960</v>
      </c>
    </row>
    <row r="3156" spans="22:28" x14ac:dyDescent="0.3">
      <c r="V3156" s="7" t="s">
        <v>909</v>
      </c>
      <c r="W3156" s="9">
        <v>7.6</v>
      </c>
      <c r="X3156" s="19" t="s">
        <v>878</v>
      </c>
      <c r="Y3156" t="s">
        <v>642</v>
      </c>
      <c r="Z3156" t="s">
        <v>1099</v>
      </c>
      <c r="AA3156" t="s">
        <v>14453</v>
      </c>
    </row>
    <row r="3157" spans="22:28" x14ac:dyDescent="0.3">
      <c r="V3157" s="6" t="s">
        <v>9121</v>
      </c>
      <c r="W3157" s="8">
        <v>7.6</v>
      </c>
      <c r="X3157" s="18" t="s">
        <v>1099</v>
      </c>
      <c r="Y3157" t="s">
        <v>14453</v>
      </c>
      <c r="Z3157" t="s">
        <v>2190</v>
      </c>
      <c r="AA3157" t="s">
        <v>14451</v>
      </c>
    </row>
    <row r="3158" spans="22:28" x14ac:dyDescent="0.3">
      <c r="V3158" s="7" t="s">
        <v>9126</v>
      </c>
      <c r="W3158" s="9">
        <v>6.7</v>
      </c>
      <c r="X3158" s="19" t="s">
        <v>642</v>
      </c>
      <c r="Y3158" t="s">
        <v>6869</v>
      </c>
      <c r="Z3158" t="s">
        <v>840</v>
      </c>
      <c r="AA3158" t="s">
        <v>3960</v>
      </c>
      <c r="AB3158" t="s">
        <v>7329</v>
      </c>
    </row>
    <row r="3159" spans="22:28" x14ac:dyDescent="0.3">
      <c r="V3159" s="6" t="s">
        <v>1232</v>
      </c>
      <c r="W3159" s="8">
        <v>6.1</v>
      </c>
      <c r="X3159" s="18" t="s">
        <v>642</v>
      </c>
      <c r="Y3159" t="s">
        <v>1099</v>
      </c>
      <c r="Z3159" t="s">
        <v>7329</v>
      </c>
    </row>
    <row r="3160" spans="22:28" x14ac:dyDescent="0.3">
      <c r="V3160" s="7" t="s">
        <v>2183</v>
      </c>
      <c r="W3160" s="9">
        <v>7.5</v>
      </c>
      <c r="X3160" s="19" t="s">
        <v>2190</v>
      </c>
      <c r="Y3160" t="s">
        <v>5873</v>
      </c>
    </row>
    <row r="3161" spans="22:28" x14ac:dyDescent="0.3">
      <c r="V3161" s="6" t="s">
        <v>3086</v>
      </c>
      <c r="W3161" s="8">
        <v>5.3</v>
      </c>
      <c r="X3161" s="18" t="s">
        <v>878</v>
      </c>
      <c r="Y3161" t="s">
        <v>3960</v>
      </c>
      <c r="Z3161" t="s">
        <v>6241</v>
      </c>
    </row>
    <row r="3162" spans="22:28" x14ac:dyDescent="0.3">
      <c r="V3162" s="7" t="s">
        <v>9138</v>
      </c>
      <c r="W3162" s="9">
        <v>6</v>
      </c>
      <c r="X3162" s="19" t="s">
        <v>878</v>
      </c>
      <c r="Y3162" t="s">
        <v>2190</v>
      </c>
      <c r="Z3162" t="s">
        <v>11576</v>
      </c>
      <c r="AA3162" t="s">
        <v>6241</v>
      </c>
    </row>
    <row r="3163" spans="22:28" x14ac:dyDescent="0.3">
      <c r="V3163" s="6" t="s">
        <v>1216</v>
      </c>
      <c r="W3163" s="8">
        <v>7.1</v>
      </c>
      <c r="X3163" s="18" t="s">
        <v>2190</v>
      </c>
      <c r="Y3163" t="s">
        <v>7329</v>
      </c>
    </row>
    <row r="3164" spans="22:28" x14ac:dyDescent="0.3">
      <c r="V3164" s="7" t="s">
        <v>9143</v>
      </c>
      <c r="W3164" s="9">
        <v>7.5</v>
      </c>
      <c r="X3164" s="19" t="s">
        <v>7872</v>
      </c>
      <c r="Y3164" t="s">
        <v>1099</v>
      </c>
      <c r="Z3164" t="s">
        <v>2190</v>
      </c>
      <c r="AA3164" t="s">
        <v>10608</v>
      </c>
      <c r="AB3164" t="s">
        <v>11576</v>
      </c>
    </row>
    <row r="3165" spans="22:28" x14ac:dyDescent="0.3">
      <c r="V3165" s="6" t="s">
        <v>146</v>
      </c>
      <c r="W3165" s="8">
        <v>6.9</v>
      </c>
      <c r="X3165" s="18" t="s">
        <v>2190</v>
      </c>
      <c r="Y3165" t="s">
        <v>11576</v>
      </c>
    </row>
    <row r="3166" spans="22:28" x14ac:dyDescent="0.3">
      <c r="V3166" s="7" t="s">
        <v>6131</v>
      </c>
      <c r="W3166" s="9">
        <v>8.5</v>
      </c>
      <c r="X3166" s="19" t="s">
        <v>3960</v>
      </c>
      <c r="Y3166" t="s">
        <v>7329</v>
      </c>
    </row>
    <row r="3167" spans="22:28" x14ac:dyDescent="0.3">
      <c r="V3167" s="6" t="s">
        <v>3456</v>
      </c>
      <c r="W3167" s="8">
        <v>7.5</v>
      </c>
      <c r="X3167" s="18" t="s">
        <v>3960</v>
      </c>
      <c r="Y3167" t="s">
        <v>6241</v>
      </c>
    </row>
    <row r="3168" spans="22:28" x14ac:dyDescent="0.3">
      <c r="V3168" s="7" t="s">
        <v>2721</v>
      </c>
      <c r="W3168" s="9">
        <v>6.6</v>
      </c>
      <c r="X3168" s="19" t="s">
        <v>7872</v>
      </c>
      <c r="Y3168" t="s">
        <v>2190</v>
      </c>
      <c r="Z3168" t="s">
        <v>7159</v>
      </c>
    </row>
    <row r="3169" spans="22:28" x14ac:dyDescent="0.3">
      <c r="V3169" s="6" t="s">
        <v>7226</v>
      </c>
      <c r="W3169" s="8">
        <v>8</v>
      </c>
      <c r="X3169" s="18" t="s">
        <v>2190</v>
      </c>
      <c r="Y3169" t="s">
        <v>10608</v>
      </c>
      <c r="Z3169" t="s">
        <v>10187</v>
      </c>
      <c r="AA3169" t="s">
        <v>11576</v>
      </c>
    </row>
    <row r="3170" spans="22:28" x14ac:dyDescent="0.3">
      <c r="V3170" s="7" t="s">
        <v>30</v>
      </c>
      <c r="W3170" s="9">
        <v>7</v>
      </c>
      <c r="X3170" s="19" t="s">
        <v>878</v>
      </c>
      <c r="Y3170" t="s">
        <v>642</v>
      </c>
      <c r="Z3170" t="s">
        <v>6241</v>
      </c>
    </row>
    <row r="3171" spans="22:28" x14ac:dyDescent="0.3">
      <c r="V3171" s="6" t="s">
        <v>7504</v>
      </c>
      <c r="W3171" s="8">
        <v>5.8</v>
      </c>
      <c r="X3171" s="18" t="s">
        <v>1099</v>
      </c>
      <c r="Y3171" t="s">
        <v>3960</v>
      </c>
      <c r="Z3171" t="s">
        <v>7329</v>
      </c>
    </row>
    <row r="3172" spans="22:28" x14ac:dyDescent="0.3">
      <c r="V3172" s="7" t="s">
        <v>936</v>
      </c>
      <c r="W3172" s="9">
        <v>7.3</v>
      </c>
      <c r="X3172" s="19" t="s">
        <v>1099</v>
      </c>
      <c r="Y3172" t="s">
        <v>2190</v>
      </c>
      <c r="Z3172" t="s">
        <v>11576</v>
      </c>
    </row>
    <row r="3173" spans="22:28" x14ac:dyDescent="0.3">
      <c r="V3173" s="6" t="s">
        <v>3612</v>
      </c>
      <c r="W3173" s="8">
        <v>6.8</v>
      </c>
      <c r="X3173" s="18" t="s">
        <v>878</v>
      </c>
      <c r="Y3173" t="s">
        <v>14453</v>
      </c>
      <c r="Z3173" t="s">
        <v>2190</v>
      </c>
      <c r="AA3173" t="s">
        <v>11576</v>
      </c>
      <c r="AB3173" t="s">
        <v>6241</v>
      </c>
    </row>
    <row r="3174" spans="22:28" x14ac:dyDescent="0.3">
      <c r="V3174" s="7" t="s">
        <v>1649</v>
      </c>
      <c r="W3174" s="9">
        <v>6.7</v>
      </c>
      <c r="X3174" s="19" t="s">
        <v>1099</v>
      </c>
      <c r="Y3174" t="s">
        <v>2190</v>
      </c>
    </row>
    <row r="3175" spans="22:28" x14ac:dyDescent="0.3">
      <c r="V3175" s="6" t="s">
        <v>4536</v>
      </c>
      <c r="W3175" s="8">
        <v>6.5</v>
      </c>
      <c r="X3175" s="18" t="s">
        <v>840</v>
      </c>
      <c r="Y3175" t="s">
        <v>3960</v>
      </c>
    </row>
    <row r="3176" spans="22:28" x14ac:dyDescent="0.3">
      <c r="V3176" s="7" t="s">
        <v>1873</v>
      </c>
      <c r="W3176" s="9">
        <v>8</v>
      </c>
      <c r="X3176" s="19" t="s">
        <v>43</v>
      </c>
      <c r="Y3176" t="s">
        <v>2190</v>
      </c>
    </row>
    <row r="3177" spans="22:28" x14ac:dyDescent="0.3">
      <c r="V3177" s="6" t="s">
        <v>1446</v>
      </c>
      <c r="W3177" s="8">
        <v>6.5</v>
      </c>
      <c r="X3177" s="18" t="s">
        <v>878</v>
      </c>
      <c r="Y3177" t="s">
        <v>3960</v>
      </c>
      <c r="Z3177" t="s">
        <v>7329</v>
      </c>
      <c r="AA3177" t="s">
        <v>6241</v>
      </c>
    </row>
    <row r="3178" spans="22:28" x14ac:dyDescent="0.3">
      <c r="V3178" s="7" t="s">
        <v>936</v>
      </c>
      <c r="W3178" s="9">
        <v>4.9000000000000004</v>
      </c>
      <c r="X3178" s="19" t="s">
        <v>1099</v>
      </c>
      <c r="Y3178" t="s">
        <v>2190</v>
      </c>
      <c r="Z3178" t="s">
        <v>11576</v>
      </c>
    </row>
    <row r="3179" spans="22:28" x14ac:dyDescent="0.3">
      <c r="V3179" s="6" t="s">
        <v>2674</v>
      </c>
      <c r="W3179" s="8">
        <v>7.1</v>
      </c>
      <c r="X3179" s="18" t="s">
        <v>642</v>
      </c>
      <c r="Y3179" t="s">
        <v>1099</v>
      </c>
    </row>
    <row r="3180" spans="22:28" x14ac:dyDescent="0.3">
      <c r="V3180" s="7" t="s">
        <v>2588</v>
      </c>
      <c r="W3180" s="9">
        <v>7</v>
      </c>
      <c r="X3180" s="19" t="s">
        <v>2190</v>
      </c>
      <c r="Y3180" t="s">
        <v>6241</v>
      </c>
    </row>
    <row r="3181" spans="22:28" x14ac:dyDescent="0.3">
      <c r="V3181" s="6" t="s">
        <v>1392</v>
      </c>
      <c r="W3181" s="8">
        <v>7</v>
      </c>
      <c r="X3181" s="18" t="s">
        <v>14453</v>
      </c>
      <c r="Y3181" t="s">
        <v>2190</v>
      </c>
      <c r="Z3181" t="s">
        <v>6241</v>
      </c>
    </row>
    <row r="3182" spans="22:28" x14ac:dyDescent="0.3">
      <c r="V3182" s="7" t="s">
        <v>1099</v>
      </c>
      <c r="W3182" s="9">
        <v>7.5</v>
      </c>
      <c r="X3182" s="19" t="s">
        <v>1099</v>
      </c>
    </row>
    <row r="3183" spans="22:28" x14ac:dyDescent="0.3">
      <c r="V3183" s="6" t="s">
        <v>3960</v>
      </c>
      <c r="W3183" s="8">
        <v>4.5</v>
      </c>
      <c r="X3183" s="18" t="s">
        <v>3960</v>
      </c>
    </row>
    <row r="3184" spans="22:28" x14ac:dyDescent="0.3">
      <c r="V3184" s="7" t="s">
        <v>1106</v>
      </c>
      <c r="W3184" s="9">
        <v>5.5</v>
      </c>
      <c r="X3184" s="19" t="s">
        <v>1099</v>
      </c>
      <c r="Y3184" t="s">
        <v>11576</v>
      </c>
    </row>
    <row r="3185" spans="22:29" x14ac:dyDescent="0.3">
      <c r="V3185" s="6" t="s">
        <v>9194</v>
      </c>
      <c r="W3185" s="8">
        <v>7.7</v>
      </c>
      <c r="X3185" s="18" t="s">
        <v>878</v>
      </c>
      <c r="Y3185" t="s">
        <v>7872</v>
      </c>
      <c r="Z3185" t="s">
        <v>2190</v>
      </c>
      <c r="AA3185" t="s">
        <v>13467</v>
      </c>
      <c r="AB3185" t="s">
        <v>11576</v>
      </c>
      <c r="AC3185" t="s">
        <v>5873</v>
      </c>
    </row>
    <row r="3186" spans="22:29" x14ac:dyDescent="0.3">
      <c r="V3186" s="7" t="s">
        <v>1649</v>
      </c>
      <c r="W3186" s="9">
        <v>7.2</v>
      </c>
      <c r="X3186" s="19" t="s">
        <v>1099</v>
      </c>
      <c r="Y3186" t="s">
        <v>2190</v>
      </c>
    </row>
    <row r="3187" spans="22:29" x14ac:dyDescent="0.3">
      <c r="V3187" s="6" t="s">
        <v>1106</v>
      </c>
      <c r="W3187" s="8">
        <v>4.8</v>
      </c>
      <c r="X3187" s="18" t="s">
        <v>1099</v>
      </c>
      <c r="Y3187" t="s">
        <v>11576</v>
      </c>
    </row>
    <row r="3188" spans="22:29" x14ac:dyDescent="0.3">
      <c r="V3188" s="7" t="s">
        <v>315</v>
      </c>
      <c r="W3188" s="9">
        <v>6.7</v>
      </c>
      <c r="X3188" s="19" t="s">
        <v>878</v>
      </c>
      <c r="Y3188" t="s">
        <v>14453</v>
      </c>
      <c r="Z3188" t="s">
        <v>2190</v>
      </c>
      <c r="AA3188" t="s">
        <v>6241</v>
      </c>
    </row>
    <row r="3189" spans="22:29" x14ac:dyDescent="0.3">
      <c r="V3189" s="6" t="s">
        <v>1649</v>
      </c>
      <c r="W3189" s="8">
        <v>7</v>
      </c>
      <c r="X3189" s="18" t="s">
        <v>1099</v>
      </c>
      <c r="Y3189" t="s">
        <v>2190</v>
      </c>
    </row>
    <row r="3190" spans="22:29" x14ac:dyDescent="0.3">
      <c r="V3190" s="7" t="s">
        <v>1099</v>
      </c>
      <c r="W3190" s="9">
        <v>6.5</v>
      </c>
      <c r="X3190" s="19" t="s">
        <v>1099</v>
      </c>
    </row>
    <row r="3191" spans="22:29" x14ac:dyDescent="0.3">
      <c r="V3191" s="6" t="s">
        <v>7560</v>
      </c>
      <c r="W3191" s="8">
        <v>7.4</v>
      </c>
      <c r="X3191" s="18" t="s">
        <v>2190</v>
      </c>
      <c r="Y3191" t="s">
        <v>10608</v>
      </c>
      <c r="Z3191" t="s">
        <v>11576</v>
      </c>
    </row>
    <row r="3192" spans="22:29" x14ac:dyDescent="0.3">
      <c r="V3192" s="7" t="s">
        <v>2807</v>
      </c>
      <c r="W3192" s="9">
        <v>5.7</v>
      </c>
      <c r="X3192" s="19" t="s">
        <v>878</v>
      </c>
      <c r="Y3192" t="s">
        <v>642</v>
      </c>
      <c r="Z3192" t="s">
        <v>1099</v>
      </c>
      <c r="AA3192" t="s">
        <v>11576</v>
      </c>
      <c r="AB3192" t="s">
        <v>7329</v>
      </c>
    </row>
    <row r="3193" spans="22:29" x14ac:dyDescent="0.3">
      <c r="V3193" s="6" t="s">
        <v>1076</v>
      </c>
      <c r="W3193" s="8">
        <v>6.2</v>
      </c>
      <c r="X3193" s="18" t="s">
        <v>7872</v>
      </c>
      <c r="Y3193" t="s">
        <v>2190</v>
      </c>
      <c r="Z3193" t="s">
        <v>14452</v>
      </c>
    </row>
    <row r="3194" spans="22:29" x14ac:dyDescent="0.3">
      <c r="V3194" s="7" t="s">
        <v>936</v>
      </c>
      <c r="W3194" s="9">
        <v>5.7</v>
      </c>
      <c r="X3194" s="19" t="s">
        <v>1099</v>
      </c>
      <c r="Y3194" t="s">
        <v>2190</v>
      </c>
      <c r="Z3194" t="s">
        <v>11576</v>
      </c>
    </row>
    <row r="3195" spans="22:29" x14ac:dyDescent="0.3">
      <c r="V3195" s="6" t="s">
        <v>3970</v>
      </c>
      <c r="W3195" s="8">
        <v>6.4</v>
      </c>
      <c r="X3195" s="18" t="s">
        <v>1099</v>
      </c>
      <c r="Y3195" t="s">
        <v>7159</v>
      </c>
    </row>
    <row r="3196" spans="22:29" x14ac:dyDescent="0.3">
      <c r="V3196" s="7" t="s">
        <v>3846</v>
      </c>
      <c r="W3196" s="9">
        <v>7</v>
      </c>
      <c r="X3196" s="19" t="s">
        <v>2190</v>
      </c>
      <c r="Y3196" t="s">
        <v>7159</v>
      </c>
    </row>
    <row r="3197" spans="22:29" x14ac:dyDescent="0.3">
      <c r="V3197" s="6" t="s">
        <v>1727</v>
      </c>
      <c r="W3197" s="8">
        <v>7.7</v>
      </c>
      <c r="X3197" s="18" t="s">
        <v>840</v>
      </c>
      <c r="Y3197" t="s">
        <v>3960</v>
      </c>
      <c r="Z3197" t="s">
        <v>14451</v>
      </c>
      <c r="AA3197" t="s">
        <v>6241</v>
      </c>
    </row>
    <row r="3198" spans="22:29" x14ac:dyDescent="0.3">
      <c r="V3198" s="7" t="s">
        <v>2583</v>
      </c>
      <c r="W3198" s="9">
        <v>5.4</v>
      </c>
      <c r="X3198" s="19" t="s">
        <v>43</v>
      </c>
      <c r="Y3198" t="s">
        <v>7159</v>
      </c>
    </row>
    <row r="3199" spans="22:29" x14ac:dyDescent="0.3">
      <c r="V3199" s="6" t="s">
        <v>735</v>
      </c>
      <c r="W3199" s="8">
        <v>6.6</v>
      </c>
      <c r="X3199" s="18" t="s">
        <v>878</v>
      </c>
      <c r="Y3199" t="s">
        <v>642</v>
      </c>
      <c r="Z3199" t="s">
        <v>2190</v>
      </c>
      <c r="AA3199" t="s">
        <v>13467</v>
      </c>
      <c r="AB3199" t="s">
        <v>5873</v>
      </c>
    </row>
    <row r="3200" spans="22:29" x14ac:dyDescent="0.3">
      <c r="V3200" s="7" t="s">
        <v>3960</v>
      </c>
      <c r="W3200" s="9">
        <v>6.1</v>
      </c>
      <c r="X3200" s="19" t="s">
        <v>3960</v>
      </c>
    </row>
    <row r="3201" spans="22:30" x14ac:dyDescent="0.3">
      <c r="V3201" s="6" t="s">
        <v>1099</v>
      </c>
      <c r="W3201" s="8">
        <v>6.1</v>
      </c>
      <c r="X3201" s="18" t="s">
        <v>1099</v>
      </c>
    </row>
    <row r="3202" spans="22:30" x14ac:dyDescent="0.3">
      <c r="V3202" s="7" t="s">
        <v>2190</v>
      </c>
      <c r="W3202" s="9">
        <v>7.6</v>
      </c>
      <c r="X3202" s="19" t="s">
        <v>2190</v>
      </c>
    </row>
    <row r="3203" spans="22:30" x14ac:dyDescent="0.3">
      <c r="V3203" s="6" t="s">
        <v>2190</v>
      </c>
      <c r="W3203" s="8">
        <v>6.2</v>
      </c>
      <c r="X3203" s="18" t="s">
        <v>2190</v>
      </c>
    </row>
    <row r="3204" spans="22:30" x14ac:dyDescent="0.3">
      <c r="V3204" s="7" t="s">
        <v>4396</v>
      </c>
      <c r="W3204" s="9">
        <v>6.6</v>
      </c>
      <c r="X3204" s="19" t="s">
        <v>2190</v>
      </c>
      <c r="Y3204" t="s">
        <v>10608</v>
      </c>
    </row>
    <row r="3205" spans="22:30" x14ac:dyDescent="0.3">
      <c r="V3205" s="6" t="s">
        <v>1424</v>
      </c>
      <c r="W3205" s="8">
        <v>7.3</v>
      </c>
      <c r="X3205" s="18" t="s">
        <v>2190</v>
      </c>
      <c r="Y3205" t="s">
        <v>13467</v>
      </c>
      <c r="Z3205" t="s">
        <v>6241</v>
      </c>
      <c r="AA3205" t="s">
        <v>5873</v>
      </c>
    </row>
    <row r="3206" spans="22:30" x14ac:dyDescent="0.3">
      <c r="V3206" s="7" t="s">
        <v>4042</v>
      </c>
      <c r="W3206" s="9">
        <v>4.2</v>
      </c>
      <c r="X3206" s="19" t="s">
        <v>1099</v>
      </c>
      <c r="Y3206" t="s">
        <v>7159</v>
      </c>
      <c r="Z3206" t="s">
        <v>11576</v>
      </c>
    </row>
    <row r="3207" spans="22:30" x14ac:dyDescent="0.3">
      <c r="V3207" s="6" t="s">
        <v>1403</v>
      </c>
      <c r="W3207" s="8">
        <v>7.1</v>
      </c>
      <c r="X3207" s="18" t="s">
        <v>14453</v>
      </c>
      <c r="Y3207" t="s">
        <v>2190</v>
      </c>
      <c r="Z3207" t="s">
        <v>14451</v>
      </c>
      <c r="AA3207" t="s">
        <v>6241</v>
      </c>
    </row>
    <row r="3208" spans="22:30" x14ac:dyDescent="0.3">
      <c r="V3208" s="7" t="s">
        <v>2190</v>
      </c>
      <c r="W3208" s="9">
        <v>6</v>
      </c>
      <c r="X3208" s="19" t="s">
        <v>2190</v>
      </c>
    </row>
    <row r="3209" spans="22:30" x14ac:dyDescent="0.3">
      <c r="V3209" s="6" t="s">
        <v>146</v>
      </c>
      <c r="W3209" s="8">
        <v>6.5</v>
      </c>
      <c r="X3209" s="18" t="s">
        <v>2190</v>
      </c>
      <c r="Y3209" t="s">
        <v>11576</v>
      </c>
    </row>
    <row r="3210" spans="22:30" x14ac:dyDescent="0.3">
      <c r="V3210" s="7" t="s">
        <v>2674</v>
      </c>
      <c r="W3210" s="9">
        <v>6.5</v>
      </c>
      <c r="X3210" s="19" t="s">
        <v>642</v>
      </c>
      <c r="Y3210" t="s">
        <v>1099</v>
      </c>
    </row>
    <row r="3211" spans="22:30" x14ac:dyDescent="0.3">
      <c r="V3211" s="6" t="s">
        <v>9273</v>
      </c>
      <c r="W3211" s="8">
        <v>5.7</v>
      </c>
      <c r="X3211" s="18" t="s">
        <v>878</v>
      </c>
      <c r="Y3211" t="s">
        <v>6869</v>
      </c>
      <c r="Z3211" t="s">
        <v>840</v>
      </c>
      <c r="AA3211" t="s">
        <v>3960</v>
      </c>
      <c r="AB3211" t="s">
        <v>14451</v>
      </c>
      <c r="AC3211" t="s">
        <v>7329</v>
      </c>
      <c r="AD3211" t="s">
        <v>6241</v>
      </c>
    </row>
    <row r="3212" spans="22:30" x14ac:dyDescent="0.3">
      <c r="V3212" s="7" t="s">
        <v>3158</v>
      </c>
      <c r="W3212" s="9">
        <v>6.1</v>
      </c>
      <c r="X3212" s="19" t="s">
        <v>14451</v>
      </c>
      <c r="Y3212" t="s">
        <v>7329</v>
      </c>
      <c r="Z3212" t="s">
        <v>6241</v>
      </c>
    </row>
    <row r="3213" spans="22:30" x14ac:dyDescent="0.3">
      <c r="V3213" s="6" t="s">
        <v>1290</v>
      </c>
      <c r="W3213" s="8">
        <v>7.1</v>
      </c>
      <c r="X3213" s="18" t="s">
        <v>2190</v>
      </c>
      <c r="Y3213" t="s">
        <v>13467</v>
      </c>
      <c r="Z3213" t="s">
        <v>5873</v>
      </c>
    </row>
    <row r="3214" spans="22:30" x14ac:dyDescent="0.3">
      <c r="V3214" s="7" t="s">
        <v>1272</v>
      </c>
      <c r="W3214" s="9">
        <v>7.3</v>
      </c>
      <c r="X3214" s="19" t="s">
        <v>14453</v>
      </c>
      <c r="Y3214" t="s">
        <v>2190</v>
      </c>
    </row>
    <row r="3215" spans="22:30" x14ac:dyDescent="0.3">
      <c r="V3215" s="6" t="s">
        <v>1451</v>
      </c>
      <c r="W3215" s="8">
        <v>6.5</v>
      </c>
      <c r="X3215" s="18" t="s">
        <v>14453</v>
      </c>
      <c r="Y3215" t="s">
        <v>14451</v>
      </c>
      <c r="Z3215" t="s">
        <v>6241</v>
      </c>
    </row>
    <row r="3216" spans="22:30" x14ac:dyDescent="0.3">
      <c r="V3216" s="7" t="s">
        <v>227</v>
      </c>
      <c r="W3216" s="9">
        <v>5.7</v>
      </c>
      <c r="X3216" s="19" t="s">
        <v>878</v>
      </c>
      <c r="Y3216" t="s">
        <v>14453</v>
      </c>
      <c r="Z3216" t="s">
        <v>6241</v>
      </c>
    </row>
    <row r="3217" spans="22:27" x14ac:dyDescent="0.3">
      <c r="V3217" s="6" t="s">
        <v>595</v>
      </c>
      <c r="W3217" s="8">
        <v>7.2</v>
      </c>
      <c r="X3217" s="18" t="s">
        <v>1099</v>
      </c>
      <c r="Y3217" t="s">
        <v>840</v>
      </c>
      <c r="Z3217" t="s">
        <v>3960</v>
      </c>
    </row>
    <row r="3218" spans="22:27" x14ac:dyDescent="0.3">
      <c r="V3218" s="7" t="s">
        <v>4790</v>
      </c>
      <c r="W3218" s="9">
        <v>7.3</v>
      </c>
      <c r="X3218" s="19" t="s">
        <v>2190</v>
      </c>
      <c r="Y3218" t="s">
        <v>7159</v>
      </c>
      <c r="Z3218" t="s">
        <v>11576</v>
      </c>
    </row>
    <row r="3219" spans="22:27" x14ac:dyDescent="0.3">
      <c r="V3219" s="6" t="s">
        <v>4790</v>
      </c>
      <c r="W3219" s="8">
        <v>6.9</v>
      </c>
      <c r="X3219" s="18" t="s">
        <v>2190</v>
      </c>
      <c r="Y3219" t="s">
        <v>7159</v>
      </c>
      <c r="Z3219" t="s">
        <v>11576</v>
      </c>
    </row>
    <row r="3220" spans="22:27" x14ac:dyDescent="0.3">
      <c r="V3220" s="7" t="s">
        <v>1099</v>
      </c>
      <c r="W3220" s="9">
        <v>5</v>
      </c>
      <c r="X3220" s="19" t="s">
        <v>1099</v>
      </c>
    </row>
    <row r="3221" spans="22:27" x14ac:dyDescent="0.3">
      <c r="V3221" s="6" t="s">
        <v>8303</v>
      </c>
      <c r="W3221" s="8">
        <v>5.9</v>
      </c>
      <c r="X3221" s="18" t="s">
        <v>642</v>
      </c>
      <c r="Y3221" t="s">
        <v>1099</v>
      </c>
      <c r="Z3221" t="s">
        <v>840</v>
      </c>
      <c r="AA3221" t="s">
        <v>7329</v>
      </c>
    </row>
    <row r="3222" spans="22:27" x14ac:dyDescent="0.3">
      <c r="V3222" s="7" t="s">
        <v>5642</v>
      </c>
      <c r="W3222" s="9">
        <v>6.7</v>
      </c>
      <c r="X3222" s="19" t="s">
        <v>642</v>
      </c>
      <c r="Y3222" t="s">
        <v>10608</v>
      </c>
    </row>
    <row r="3223" spans="22:27" x14ac:dyDescent="0.3">
      <c r="V3223" s="6" t="s">
        <v>1649</v>
      </c>
      <c r="W3223" s="8">
        <v>7.3</v>
      </c>
      <c r="X3223" s="18" t="s">
        <v>1099</v>
      </c>
      <c r="Y3223" t="s">
        <v>2190</v>
      </c>
    </row>
    <row r="3224" spans="22:27" x14ac:dyDescent="0.3">
      <c r="V3224" s="7" t="s">
        <v>2190</v>
      </c>
      <c r="W3224" s="9">
        <v>7.6</v>
      </c>
      <c r="X3224" s="19" t="s">
        <v>2190</v>
      </c>
    </row>
    <row r="3225" spans="22:27" x14ac:dyDescent="0.3">
      <c r="V3225" s="6" t="s">
        <v>1099</v>
      </c>
      <c r="W3225" s="8">
        <v>6.5</v>
      </c>
      <c r="X3225" s="18" t="s">
        <v>1099</v>
      </c>
    </row>
    <row r="3226" spans="22:27" x14ac:dyDescent="0.3">
      <c r="V3226" s="7" t="s">
        <v>4790</v>
      </c>
      <c r="W3226" s="9">
        <v>2.1</v>
      </c>
      <c r="X3226" s="19" t="s">
        <v>2190</v>
      </c>
      <c r="Y3226" t="s">
        <v>7159</v>
      </c>
      <c r="Z3226" t="s">
        <v>11576</v>
      </c>
    </row>
    <row r="3227" spans="22:27" x14ac:dyDescent="0.3">
      <c r="V3227" s="6" t="s">
        <v>3805</v>
      </c>
      <c r="W3227" s="8">
        <v>5.3</v>
      </c>
      <c r="X3227" s="18" t="s">
        <v>2190</v>
      </c>
      <c r="Y3227" t="s">
        <v>3960</v>
      </c>
      <c r="Z3227" t="s">
        <v>14451</v>
      </c>
      <c r="AA3227" t="s">
        <v>6241</v>
      </c>
    </row>
    <row r="3228" spans="22:27" x14ac:dyDescent="0.3">
      <c r="V3228" s="7" t="s">
        <v>526</v>
      </c>
      <c r="W3228" s="9">
        <v>7.2</v>
      </c>
      <c r="X3228" s="19" t="s">
        <v>878</v>
      </c>
      <c r="Y3228" t="s">
        <v>2190</v>
      </c>
    </row>
    <row r="3229" spans="22:27" x14ac:dyDescent="0.3">
      <c r="V3229" s="6" t="s">
        <v>3919</v>
      </c>
      <c r="W3229" s="8">
        <v>7</v>
      </c>
      <c r="X3229" s="18" t="s">
        <v>7872</v>
      </c>
      <c r="Y3229" t="s">
        <v>2190</v>
      </c>
      <c r="Z3229" t="s">
        <v>11576</v>
      </c>
    </row>
    <row r="3230" spans="22:27" x14ac:dyDescent="0.3">
      <c r="V3230" s="7" t="s">
        <v>1201</v>
      </c>
      <c r="W3230" s="9">
        <v>8</v>
      </c>
      <c r="X3230" s="19" t="s">
        <v>642</v>
      </c>
      <c r="Y3230" t="s">
        <v>2190</v>
      </c>
      <c r="Z3230" t="s">
        <v>6241</v>
      </c>
    </row>
    <row r="3231" spans="22:27" x14ac:dyDescent="0.3">
      <c r="V3231" s="6" t="s">
        <v>688</v>
      </c>
      <c r="W3231" s="8">
        <v>6.9</v>
      </c>
      <c r="X3231" s="18" t="s">
        <v>878</v>
      </c>
      <c r="Y3231" t="s">
        <v>642</v>
      </c>
      <c r="Z3231" t="s">
        <v>2190</v>
      </c>
    </row>
    <row r="3232" spans="22:27" x14ac:dyDescent="0.3">
      <c r="V3232" s="7" t="s">
        <v>1201</v>
      </c>
      <c r="W3232" s="9">
        <v>7.1</v>
      </c>
      <c r="X3232" s="19" t="s">
        <v>642</v>
      </c>
      <c r="Y3232" t="s">
        <v>2190</v>
      </c>
      <c r="Z3232" t="s">
        <v>6241</v>
      </c>
    </row>
    <row r="3233" spans="22:28" x14ac:dyDescent="0.3">
      <c r="V3233" s="6" t="s">
        <v>936</v>
      </c>
      <c r="W3233" s="8">
        <v>7.3</v>
      </c>
      <c r="X3233" s="18" t="s">
        <v>1099</v>
      </c>
      <c r="Y3233" t="s">
        <v>2190</v>
      </c>
      <c r="Z3233" t="s">
        <v>11576</v>
      </c>
    </row>
    <row r="3234" spans="22:28" x14ac:dyDescent="0.3">
      <c r="V3234" s="7" t="s">
        <v>2183</v>
      </c>
      <c r="W3234" s="9">
        <v>7.5</v>
      </c>
      <c r="X3234" s="19" t="s">
        <v>2190</v>
      </c>
      <c r="Y3234" t="s">
        <v>5873</v>
      </c>
    </row>
    <row r="3235" spans="22:28" x14ac:dyDescent="0.3">
      <c r="V3235" s="6" t="s">
        <v>2225</v>
      </c>
      <c r="W3235" s="8">
        <v>6.9</v>
      </c>
      <c r="X3235" s="18" t="s">
        <v>1099</v>
      </c>
      <c r="Y3235" t="s">
        <v>2190</v>
      </c>
      <c r="Z3235" t="s">
        <v>10187</v>
      </c>
      <c r="AA3235" t="s">
        <v>11576</v>
      </c>
    </row>
    <row r="3236" spans="22:28" x14ac:dyDescent="0.3">
      <c r="V3236" s="7" t="s">
        <v>3794</v>
      </c>
      <c r="W3236" s="9">
        <v>7.2</v>
      </c>
      <c r="X3236" s="19" t="s">
        <v>7872</v>
      </c>
      <c r="Y3236" t="s">
        <v>2190</v>
      </c>
      <c r="Z3236" t="s">
        <v>13467</v>
      </c>
      <c r="AA3236" t="s">
        <v>11576</v>
      </c>
    </row>
    <row r="3237" spans="22:28" x14ac:dyDescent="0.3">
      <c r="V3237" s="6" t="s">
        <v>9352</v>
      </c>
      <c r="W3237" s="8">
        <v>6.7</v>
      </c>
      <c r="X3237" s="18" t="s">
        <v>3960</v>
      </c>
      <c r="Y3237" t="s">
        <v>10187</v>
      </c>
      <c r="Z3237" t="s">
        <v>7329</v>
      </c>
    </row>
    <row r="3238" spans="22:28" x14ac:dyDescent="0.3">
      <c r="V3238" s="7" t="s">
        <v>87</v>
      </c>
      <c r="W3238" s="9">
        <v>6</v>
      </c>
      <c r="X3238" s="19" t="s">
        <v>878</v>
      </c>
      <c r="Y3238" t="s">
        <v>642</v>
      </c>
    </row>
    <row r="3239" spans="22:28" x14ac:dyDescent="0.3">
      <c r="V3239" s="6" t="s">
        <v>1272</v>
      </c>
      <c r="W3239" s="8">
        <v>8.9</v>
      </c>
      <c r="X3239" s="18" t="s">
        <v>14453</v>
      </c>
      <c r="Y3239" t="s">
        <v>2190</v>
      </c>
    </row>
    <row r="3240" spans="22:28" x14ac:dyDescent="0.3">
      <c r="V3240" s="7" t="s">
        <v>3583</v>
      </c>
      <c r="W3240" s="9">
        <v>7.7</v>
      </c>
      <c r="X3240" s="19" t="s">
        <v>642</v>
      </c>
      <c r="Y3240" t="s">
        <v>1099</v>
      </c>
      <c r="Z3240" t="s">
        <v>10608</v>
      </c>
      <c r="AA3240" t="s">
        <v>10187</v>
      </c>
    </row>
    <row r="3241" spans="22:28" x14ac:dyDescent="0.3">
      <c r="V3241" s="6" t="s">
        <v>1392</v>
      </c>
      <c r="W3241" s="8">
        <v>7.9</v>
      </c>
      <c r="X3241" s="18" t="s">
        <v>14453</v>
      </c>
      <c r="Y3241" t="s">
        <v>2190</v>
      </c>
      <c r="Z3241" t="s">
        <v>6241</v>
      </c>
    </row>
    <row r="3242" spans="22:28" x14ac:dyDescent="0.3">
      <c r="V3242" s="7" t="s">
        <v>7608</v>
      </c>
      <c r="W3242" s="9">
        <v>5.6</v>
      </c>
      <c r="X3242" s="19" t="s">
        <v>1099</v>
      </c>
      <c r="Y3242" t="s">
        <v>3960</v>
      </c>
      <c r="Z3242" t="s">
        <v>6241</v>
      </c>
    </row>
    <row r="3243" spans="22:28" x14ac:dyDescent="0.3">
      <c r="V3243" s="6" t="s">
        <v>9371</v>
      </c>
      <c r="W3243" s="8">
        <v>8</v>
      </c>
      <c r="X3243" s="18" t="s">
        <v>7872</v>
      </c>
      <c r="Y3243" t="s">
        <v>2190</v>
      </c>
      <c r="Z3243" t="s">
        <v>10608</v>
      </c>
      <c r="AA3243" t="s">
        <v>10187</v>
      </c>
      <c r="AB3243" t="s">
        <v>11576</v>
      </c>
    </row>
    <row r="3244" spans="22:28" x14ac:dyDescent="0.3">
      <c r="V3244" s="7" t="s">
        <v>2327</v>
      </c>
      <c r="W3244" s="9">
        <v>6.2</v>
      </c>
      <c r="X3244" s="19" t="s">
        <v>1099</v>
      </c>
      <c r="Y3244" t="s">
        <v>840</v>
      </c>
      <c r="Z3244" t="s">
        <v>11576</v>
      </c>
    </row>
    <row r="3245" spans="22:28" x14ac:dyDescent="0.3">
      <c r="V3245" s="6" t="s">
        <v>1649</v>
      </c>
      <c r="W3245" s="8">
        <v>7.9</v>
      </c>
      <c r="X3245" s="18" t="s">
        <v>1099</v>
      </c>
      <c r="Y3245" t="s">
        <v>2190</v>
      </c>
    </row>
    <row r="3246" spans="22:28" x14ac:dyDescent="0.3">
      <c r="V3246" s="7" t="s">
        <v>4333</v>
      </c>
      <c r="W3246" s="9">
        <v>8.1</v>
      </c>
      <c r="X3246" s="19" t="s">
        <v>642</v>
      </c>
      <c r="Y3246" t="s">
        <v>2190</v>
      </c>
    </row>
    <row r="3247" spans="22:28" x14ac:dyDescent="0.3">
      <c r="V3247" s="6" t="s">
        <v>2046</v>
      </c>
      <c r="W3247" s="8">
        <v>7.6</v>
      </c>
      <c r="X3247" s="18" t="s">
        <v>2190</v>
      </c>
      <c r="Y3247" t="s">
        <v>3960</v>
      </c>
      <c r="Z3247" t="s">
        <v>7329</v>
      </c>
      <c r="AA3247" t="s">
        <v>6241</v>
      </c>
    </row>
    <row r="3248" spans="22:28" x14ac:dyDescent="0.3">
      <c r="V3248" s="7" t="s">
        <v>3846</v>
      </c>
      <c r="W3248" s="9">
        <v>3.5</v>
      </c>
      <c r="X3248" s="19" t="s">
        <v>2190</v>
      </c>
      <c r="Y3248" t="s">
        <v>7159</v>
      </c>
    </row>
    <row r="3249" spans="22:28" x14ac:dyDescent="0.3">
      <c r="V3249" s="6" t="s">
        <v>1133</v>
      </c>
      <c r="W3249" s="8">
        <v>7.6</v>
      </c>
      <c r="X3249" s="18" t="s">
        <v>7872</v>
      </c>
      <c r="Y3249" t="s">
        <v>14453</v>
      </c>
      <c r="Z3249" t="s">
        <v>2190</v>
      </c>
    </row>
    <row r="3250" spans="22:28" x14ac:dyDescent="0.3">
      <c r="V3250" s="7" t="s">
        <v>3602</v>
      </c>
      <c r="W3250" s="9">
        <v>6.5</v>
      </c>
      <c r="X3250" s="19" t="s">
        <v>1099</v>
      </c>
      <c r="Y3250" t="s">
        <v>2190</v>
      </c>
      <c r="Z3250" t="s">
        <v>7159</v>
      </c>
      <c r="AA3250" t="s">
        <v>11576</v>
      </c>
    </row>
    <row r="3251" spans="22:28" x14ac:dyDescent="0.3">
      <c r="V3251" s="6" t="s">
        <v>9397</v>
      </c>
      <c r="W3251" s="8">
        <v>5.6</v>
      </c>
      <c r="X3251" s="18" t="s">
        <v>1099</v>
      </c>
      <c r="Y3251" t="s">
        <v>14453</v>
      </c>
      <c r="Z3251" t="s">
        <v>2190</v>
      </c>
      <c r="AA3251" t="s">
        <v>11576</v>
      </c>
      <c r="AB3251" t="s">
        <v>6241</v>
      </c>
    </row>
    <row r="3252" spans="22:28" x14ac:dyDescent="0.3">
      <c r="V3252" s="7" t="s">
        <v>936</v>
      </c>
      <c r="W3252" s="9">
        <v>7.7</v>
      </c>
      <c r="X3252" s="19" t="s">
        <v>1099</v>
      </c>
      <c r="Y3252" t="s">
        <v>2190</v>
      </c>
      <c r="Z3252" t="s">
        <v>11576</v>
      </c>
    </row>
    <row r="3253" spans="22:28" x14ac:dyDescent="0.3">
      <c r="V3253" s="6" t="s">
        <v>1959</v>
      </c>
      <c r="W3253" s="8">
        <v>5.2</v>
      </c>
      <c r="X3253" s="18" t="s">
        <v>3960</v>
      </c>
      <c r="Y3253" t="s">
        <v>14451</v>
      </c>
      <c r="Z3253" t="s">
        <v>6241</v>
      </c>
    </row>
    <row r="3254" spans="22:28" x14ac:dyDescent="0.3">
      <c r="V3254" s="7" t="s">
        <v>1106</v>
      </c>
      <c r="W3254" s="9">
        <v>6.1</v>
      </c>
      <c r="X3254" s="19" t="s">
        <v>1099</v>
      </c>
      <c r="Y3254" t="s">
        <v>11576</v>
      </c>
    </row>
    <row r="3255" spans="22:28" x14ac:dyDescent="0.3">
      <c r="V3255" s="6" t="s">
        <v>4206</v>
      </c>
      <c r="W3255" s="8">
        <v>5</v>
      </c>
      <c r="X3255" s="18" t="s">
        <v>1099</v>
      </c>
      <c r="Y3255" t="s">
        <v>840</v>
      </c>
      <c r="Z3255" t="s">
        <v>7329</v>
      </c>
    </row>
    <row r="3256" spans="22:28" x14ac:dyDescent="0.3">
      <c r="V3256" s="7" t="s">
        <v>642</v>
      </c>
      <c r="W3256" s="9">
        <v>7.8</v>
      </c>
      <c r="X3256" s="19" t="s">
        <v>642</v>
      </c>
    </row>
    <row r="3257" spans="22:28" x14ac:dyDescent="0.3">
      <c r="V3257" s="6" t="s">
        <v>936</v>
      </c>
      <c r="W3257" s="8">
        <v>7.4</v>
      </c>
      <c r="X3257" s="18" t="s">
        <v>1099</v>
      </c>
      <c r="Y3257" t="s">
        <v>2190</v>
      </c>
      <c r="Z3257" t="s">
        <v>11576</v>
      </c>
    </row>
    <row r="3258" spans="22:28" x14ac:dyDescent="0.3">
      <c r="V3258" s="7" t="s">
        <v>30</v>
      </c>
      <c r="W3258" s="9">
        <v>6.8</v>
      </c>
      <c r="X3258" s="19" t="s">
        <v>878</v>
      </c>
      <c r="Y3258" t="s">
        <v>642</v>
      </c>
      <c r="Z3258" t="s">
        <v>6241</v>
      </c>
    </row>
    <row r="3259" spans="22:28" x14ac:dyDescent="0.3">
      <c r="V3259" s="6" t="s">
        <v>1727</v>
      </c>
      <c r="W3259" s="8">
        <v>6.4</v>
      </c>
      <c r="X3259" s="18" t="s">
        <v>840</v>
      </c>
      <c r="Y3259" t="s">
        <v>3960</v>
      </c>
      <c r="Z3259" t="s">
        <v>14451</v>
      </c>
      <c r="AA3259" t="s">
        <v>6241</v>
      </c>
    </row>
    <row r="3260" spans="22:28" x14ac:dyDescent="0.3">
      <c r="V3260" s="7" t="s">
        <v>936</v>
      </c>
      <c r="W3260" s="9">
        <v>5.7</v>
      </c>
      <c r="X3260" s="19" t="s">
        <v>1099</v>
      </c>
      <c r="Y3260" t="s">
        <v>2190</v>
      </c>
      <c r="Z3260" t="s">
        <v>11576</v>
      </c>
    </row>
    <row r="3261" spans="22:28" x14ac:dyDescent="0.3">
      <c r="V3261" s="6" t="s">
        <v>2190</v>
      </c>
      <c r="W3261" s="8">
        <v>7.5</v>
      </c>
      <c r="X3261" s="18" t="s">
        <v>2190</v>
      </c>
    </row>
    <row r="3262" spans="22:28" x14ac:dyDescent="0.3">
      <c r="V3262" s="7" t="s">
        <v>678</v>
      </c>
      <c r="W3262" s="9">
        <v>6.7</v>
      </c>
      <c r="X3262" s="19" t="s">
        <v>1099</v>
      </c>
      <c r="Y3262" t="s">
        <v>14453</v>
      </c>
    </row>
    <row r="3263" spans="22:28" x14ac:dyDescent="0.3">
      <c r="V3263" s="6" t="s">
        <v>1106</v>
      </c>
      <c r="W3263" s="8">
        <v>5.6</v>
      </c>
      <c r="X3263" s="18" t="s">
        <v>1099</v>
      </c>
      <c r="Y3263" t="s">
        <v>11576</v>
      </c>
    </row>
    <row r="3264" spans="22:28" x14ac:dyDescent="0.3">
      <c r="V3264" s="7" t="s">
        <v>1272</v>
      </c>
      <c r="W3264" s="9">
        <v>7.6</v>
      </c>
      <c r="X3264" s="19" t="s">
        <v>14453</v>
      </c>
      <c r="Y3264" t="s">
        <v>2190</v>
      </c>
    </row>
    <row r="3265" spans="22:27" x14ac:dyDescent="0.3">
      <c r="V3265" s="6" t="s">
        <v>146</v>
      </c>
      <c r="W3265" s="8">
        <v>6.5</v>
      </c>
      <c r="X3265" s="18" t="s">
        <v>2190</v>
      </c>
      <c r="Y3265" t="s">
        <v>11576</v>
      </c>
    </row>
    <row r="3266" spans="22:27" x14ac:dyDescent="0.3">
      <c r="V3266" s="7" t="s">
        <v>287</v>
      </c>
      <c r="W3266" s="9">
        <v>7</v>
      </c>
      <c r="X3266" s="19" t="s">
        <v>878</v>
      </c>
      <c r="Y3266" t="s">
        <v>1099</v>
      </c>
      <c r="Z3266" t="s">
        <v>14453</v>
      </c>
      <c r="AA3266" t="s">
        <v>6241</v>
      </c>
    </row>
    <row r="3267" spans="22:27" x14ac:dyDescent="0.3">
      <c r="V3267" s="6" t="s">
        <v>227</v>
      </c>
      <c r="W3267" s="8">
        <v>6.3</v>
      </c>
      <c r="X3267" s="18" t="s">
        <v>878</v>
      </c>
      <c r="Y3267" t="s">
        <v>14453</v>
      </c>
      <c r="Z3267" t="s">
        <v>6241</v>
      </c>
    </row>
    <row r="3268" spans="22:27" x14ac:dyDescent="0.3">
      <c r="V3268" s="7" t="s">
        <v>146</v>
      </c>
      <c r="W3268" s="9">
        <v>6.4</v>
      </c>
      <c r="X3268" s="19" t="s">
        <v>2190</v>
      </c>
      <c r="Y3268" t="s">
        <v>11576</v>
      </c>
    </row>
    <row r="3269" spans="22:27" x14ac:dyDescent="0.3">
      <c r="V3269" s="6" t="s">
        <v>936</v>
      </c>
      <c r="W3269" s="8">
        <v>7.1</v>
      </c>
      <c r="X3269" s="18" t="s">
        <v>1099</v>
      </c>
      <c r="Y3269" t="s">
        <v>2190</v>
      </c>
      <c r="Z3269" t="s">
        <v>11576</v>
      </c>
    </row>
    <row r="3270" spans="22:27" x14ac:dyDescent="0.3">
      <c r="V3270" s="7" t="s">
        <v>1106</v>
      </c>
      <c r="W3270" s="9">
        <v>7.1</v>
      </c>
      <c r="X3270" s="19" t="s">
        <v>1099</v>
      </c>
      <c r="Y3270" t="s">
        <v>11576</v>
      </c>
    </row>
    <row r="3271" spans="22:27" x14ac:dyDescent="0.3">
      <c r="V3271" s="6" t="s">
        <v>936</v>
      </c>
      <c r="W3271" s="8">
        <v>6.5</v>
      </c>
      <c r="X3271" s="18" t="s">
        <v>1099</v>
      </c>
      <c r="Y3271" t="s">
        <v>2190</v>
      </c>
      <c r="Z3271" t="s">
        <v>11576</v>
      </c>
    </row>
    <row r="3272" spans="22:27" x14ac:dyDescent="0.3">
      <c r="V3272" s="7" t="s">
        <v>6894</v>
      </c>
      <c r="W3272" s="9">
        <v>6.9</v>
      </c>
      <c r="X3272" s="19" t="s">
        <v>2190</v>
      </c>
      <c r="Y3272" t="s">
        <v>3960</v>
      </c>
    </row>
    <row r="3273" spans="22:27" x14ac:dyDescent="0.3">
      <c r="V3273" s="6" t="s">
        <v>1649</v>
      </c>
      <c r="W3273" s="8">
        <v>5.4</v>
      </c>
      <c r="X3273" s="18" t="s">
        <v>1099</v>
      </c>
      <c r="Y3273" t="s">
        <v>2190</v>
      </c>
    </row>
    <row r="3274" spans="22:27" x14ac:dyDescent="0.3">
      <c r="V3274" s="7" t="s">
        <v>1106</v>
      </c>
      <c r="W3274" s="9">
        <v>4.9000000000000004</v>
      </c>
      <c r="X3274" s="19" t="s">
        <v>1099</v>
      </c>
      <c r="Y3274" t="s">
        <v>11576</v>
      </c>
    </row>
    <row r="3275" spans="22:27" x14ac:dyDescent="0.3">
      <c r="V3275" s="6" t="s">
        <v>1099</v>
      </c>
      <c r="W3275" s="8">
        <v>5.0999999999999996</v>
      </c>
      <c r="X3275" s="18" t="s">
        <v>1099</v>
      </c>
    </row>
    <row r="3276" spans="22:27" x14ac:dyDescent="0.3">
      <c r="V3276" s="7" t="s">
        <v>2327</v>
      </c>
      <c r="W3276" s="9">
        <v>5.3</v>
      </c>
      <c r="X3276" s="19" t="s">
        <v>1099</v>
      </c>
      <c r="Y3276" t="s">
        <v>840</v>
      </c>
      <c r="Z3276" t="s">
        <v>11576</v>
      </c>
    </row>
    <row r="3277" spans="22:27" x14ac:dyDescent="0.3">
      <c r="V3277" s="6" t="s">
        <v>146</v>
      </c>
      <c r="W3277" s="8">
        <v>7.5</v>
      </c>
      <c r="X3277" s="18" t="s">
        <v>2190</v>
      </c>
      <c r="Y3277" t="s">
        <v>11576</v>
      </c>
    </row>
    <row r="3278" spans="22:27" x14ac:dyDescent="0.3">
      <c r="V3278" s="7" t="s">
        <v>9467</v>
      </c>
      <c r="W3278" s="9">
        <v>7.3</v>
      </c>
      <c r="X3278" s="19" t="s">
        <v>6869</v>
      </c>
      <c r="Y3278" t="s">
        <v>1099</v>
      </c>
      <c r="Z3278" t="s">
        <v>2190</v>
      </c>
      <c r="AA3278" t="s">
        <v>11576</v>
      </c>
    </row>
    <row r="3279" spans="22:27" x14ac:dyDescent="0.3">
      <c r="V3279" s="6" t="s">
        <v>1649</v>
      </c>
      <c r="W3279" s="8">
        <v>7.3</v>
      </c>
      <c r="X3279" s="18" t="s">
        <v>1099</v>
      </c>
      <c r="Y3279" t="s">
        <v>2190</v>
      </c>
    </row>
    <row r="3280" spans="22:27" x14ac:dyDescent="0.3">
      <c r="V3280" s="7" t="s">
        <v>9472</v>
      </c>
      <c r="W3280" s="9">
        <v>7.1</v>
      </c>
      <c r="X3280" s="19" t="s">
        <v>1099</v>
      </c>
      <c r="Y3280" t="s">
        <v>14453</v>
      </c>
      <c r="Z3280" t="s">
        <v>10187</v>
      </c>
      <c r="AA3280" t="s">
        <v>11576</v>
      </c>
    </row>
    <row r="3281" spans="22:27" x14ac:dyDescent="0.3">
      <c r="V3281" s="6" t="s">
        <v>287</v>
      </c>
      <c r="W3281" s="8">
        <v>6</v>
      </c>
      <c r="X3281" s="18" t="s">
        <v>878</v>
      </c>
      <c r="Y3281" t="s">
        <v>1099</v>
      </c>
      <c r="Z3281" t="s">
        <v>14453</v>
      </c>
      <c r="AA3281" t="s">
        <v>6241</v>
      </c>
    </row>
    <row r="3282" spans="22:27" x14ac:dyDescent="0.3">
      <c r="V3282" s="7" t="s">
        <v>678</v>
      </c>
      <c r="W3282" s="9">
        <v>6.6</v>
      </c>
      <c r="X3282" s="19" t="s">
        <v>1099</v>
      </c>
      <c r="Y3282" t="s">
        <v>14453</v>
      </c>
    </row>
    <row r="3283" spans="22:27" x14ac:dyDescent="0.3">
      <c r="V3283" s="6" t="s">
        <v>936</v>
      </c>
      <c r="W3283" s="8">
        <v>7.2</v>
      </c>
      <c r="X3283" s="18" t="s">
        <v>1099</v>
      </c>
      <c r="Y3283" t="s">
        <v>2190</v>
      </c>
      <c r="Z3283" t="s">
        <v>11576</v>
      </c>
    </row>
    <row r="3284" spans="22:27" x14ac:dyDescent="0.3">
      <c r="V3284" s="7" t="s">
        <v>1980</v>
      </c>
      <c r="W3284" s="9">
        <v>7.2</v>
      </c>
      <c r="X3284" s="19" t="s">
        <v>7872</v>
      </c>
      <c r="Y3284" t="s">
        <v>1099</v>
      </c>
      <c r="Z3284" t="s">
        <v>2190</v>
      </c>
      <c r="AA3284" t="s">
        <v>13467</v>
      </c>
    </row>
    <row r="3285" spans="22:27" x14ac:dyDescent="0.3">
      <c r="V3285" s="6" t="s">
        <v>1017</v>
      </c>
      <c r="W3285" s="8">
        <v>6.9</v>
      </c>
      <c r="X3285" s="18" t="s">
        <v>7872</v>
      </c>
      <c r="Y3285" t="s">
        <v>2190</v>
      </c>
    </row>
    <row r="3286" spans="22:27" x14ac:dyDescent="0.3">
      <c r="V3286" s="7" t="s">
        <v>4274</v>
      </c>
      <c r="W3286" s="9">
        <v>6.8</v>
      </c>
      <c r="X3286" s="19" t="s">
        <v>7872</v>
      </c>
      <c r="Y3286" t="s">
        <v>2190</v>
      </c>
      <c r="Z3286" t="s">
        <v>11576</v>
      </c>
      <c r="AA3286" t="s">
        <v>14452</v>
      </c>
    </row>
    <row r="3287" spans="22:27" x14ac:dyDescent="0.3">
      <c r="V3287" s="6" t="s">
        <v>4333</v>
      </c>
      <c r="W3287" s="8">
        <v>4</v>
      </c>
      <c r="X3287" s="18" t="s">
        <v>642</v>
      </c>
      <c r="Y3287" t="s">
        <v>2190</v>
      </c>
    </row>
    <row r="3288" spans="22:27" x14ac:dyDescent="0.3">
      <c r="V3288" s="7" t="s">
        <v>428</v>
      </c>
      <c r="W3288" s="9">
        <v>7.7</v>
      </c>
      <c r="X3288" s="19" t="s">
        <v>642</v>
      </c>
      <c r="Y3288" t="s">
        <v>6869</v>
      </c>
      <c r="Z3288" t="s">
        <v>10608</v>
      </c>
      <c r="AA3288" t="s">
        <v>840</v>
      </c>
    </row>
    <row r="3289" spans="22:27" x14ac:dyDescent="0.3">
      <c r="V3289" s="6" t="s">
        <v>3846</v>
      </c>
      <c r="W3289" s="8">
        <v>7.4</v>
      </c>
      <c r="X3289" s="18" t="s">
        <v>2190</v>
      </c>
      <c r="Y3289" t="s">
        <v>7159</v>
      </c>
    </row>
    <row r="3290" spans="22:27" x14ac:dyDescent="0.3">
      <c r="V3290" s="7" t="s">
        <v>5396</v>
      </c>
      <c r="W3290" s="9">
        <v>6.5</v>
      </c>
      <c r="X3290" s="19" t="s">
        <v>2190</v>
      </c>
      <c r="Y3290" t="s">
        <v>11576</v>
      </c>
      <c r="Z3290" t="s">
        <v>6241</v>
      </c>
    </row>
    <row r="3291" spans="22:27" x14ac:dyDescent="0.3">
      <c r="V3291" s="6" t="s">
        <v>1272</v>
      </c>
      <c r="W3291" s="8">
        <v>6.4</v>
      </c>
      <c r="X3291" s="18" t="s">
        <v>14453</v>
      </c>
      <c r="Y3291" t="s">
        <v>2190</v>
      </c>
    </row>
    <row r="3292" spans="22:27" x14ac:dyDescent="0.3">
      <c r="V3292" s="7" t="s">
        <v>146</v>
      </c>
      <c r="W3292" s="9">
        <v>7.2</v>
      </c>
      <c r="X3292" s="19" t="s">
        <v>2190</v>
      </c>
      <c r="Y3292" t="s">
        <v>11576</v>
      </c>
    </row>
    <row r="3293" spans="22:27" x14ac:dyDescent="0.3">
      <c r="V3293" s="6" t="s">
        <v>9510</v>
      </c>
      <c r="W3293" s="8">
        <v>5.6</v>
      </c>
      <c r="X3293" s="18" t="s">
        <v>1099</v>
      </c>
      <c r="Y3293" t="s">
        <v>14453</v>
      </c>
      <c r="Z3293" t="s">
        <v>10187</v>
      </c>
      <c r="AA3293" t="s">
        <v>14451</v>
      </c>
    </row>
    <row r="3294" spans="22:27" x14ac:dyDescent="0.3">
      <c r="V3294" s="7" t="s">
        <v>3493</v>
      </c>
      <c r="W3294" s="9">
        <v>6.3</v>
      </c>
      <c r="X3294" s="19" t="s">
        <v>2190</v>
      </c>
      <c r="Y3294" t="s">
        <v>11576</v>
      </c>
      <c r="Z3294" t="s">
        <v>5873</v>
      </c>
    </row>
    <row r="3295" spans="22:27" x14ac:dyDescent="0.3">
      <c r="V3295" s="6" t="s">
        <v>8425</v>
      </c>
      <c r="W3295" s="8">
        <v>6.8</v>
      </c>
      <c r="X3295" s="18" t="s">
        <v>1099</v>
      </c>
      <c r="Y3295" t="s">
        <v>2190</v>
      </c>
      <c r="Z3295" t="s">
        <v>3960</v>
      </c>
      <c r="AA3295" t="s">
        <v>7329</v>
      </c>
    </row>
    <row r="3296" spans="22:27" x14ac:dyDescent="0.3">
      <c r="V3296" s="7" t="s">
        <v>936</v>
      </c>
      <c r="W3296" s="9">
        <v>5.5</v>
      </c>
      <c r="X3296" s="19" t="s">
        <v>1099</v>
      </c>
      <c r="Y3296" t="s">
        <v>2190</v>
      </c>
      <c r="Z3296" t="s">
        <v>11576</v>
      </c>
    </row>
    <row r="3297" spans="22:27" x14ac:dyDescent="0.3">
      <c r="V3297" s="6" t="s">
        <v>1151</v>
      </c>
      <c r="W3297" s="8">
        <v>6.9</v>
      </c>
      <c r="X3297" s="18" t="s">
        <v>878</v>
      </c>
      <c r="Y3297" t="s">
        <v>1099</v>
      </c>
      <c r="Z3297" t="s">
        <v>14453</v>
      </c>
    </row>
    <row r="3298" spans="22:27" x14ac:dyDescent="0.3">
      <c r="V3298" s="7" t="s">
        <v>4185</v>
      </c>
      <c r="W3298" s="9">
        <v>6</v>
      </c>
      <c r="X3298" s="19" t="s">
        <v>14453</v>
      </c>
      <c r="Y3298" t="s">
        <v>3960</v>
      </c>
      <c r="Z3298" t="s">
        <v>6241</v>
      </c>
    </row>
    <row r="3299" spans="22:27" x14ac:dyDescent="0.3">
      <c r="V3299" s="6" t="s">
        <v>1392</v>
      </c>
      <c r="W3299" s="8">
        <v>6.4</v>
      </c>
      <c r="X3299" s="18" t="s">
        <v>14453</v>
      </c>
      <c r="Y3299" t="s">
        <v>2190</v>
      </c>
      <c r="Z3299" t="s">
        <v>6241</v>
      </c>
    </row>
    <row r="3300" spans="22:27" x14ac:dyDescent="0.3">
      <c r="V3300" s="7" t="s">
        <v>2015</v>
      </c>
      <c r="W3300" s="9">
        <v>6.6</v>
      </c>
      <c r="X3300" s="19" t="s">
        <v>1099</v>
      </c>
      <c r="Y3300" t="s">
        <v>14453</v>
      </c>
      <c r="Z3300" t="s">
        <v>2190</v>
      </c>
      <c r="AA3300" t="s">
        <v>11576</v>
      </c>
    </row>
    <row r="3301" spans="22:27" x14ac:dyDescent="0.3">
      <c r="V3301" s="6" t="s">
        <v>2190</v>
      </c>
      <c r="W3301" s="8">
        <v>5.3</v>
      </c>
      <c r="X3301" s="18" t="s">
        <v>2190</v>
      </c>
    </row>
    <row r="3302" spans="22:27" x14ac:dyDescent="0.3">
      <c r="V3302" s="7" t="s">
        <v>9534</v>
      </c>
      <c r="W3302" s="9">
        <v>8.1</v>
      </c>
      <c r="X3302" s="19" t="s">
        <v>878</v>
      </c>
      <c r="Y3302" t="s">
        <v>6869</v>
      </c>
      <c r="Z3302" t="s">
        <v>7329</v>
      </c>
    </row>
    <row r="3303" spans="22:27" x14ac:dyDescent="0.3">
      <c r="V3303" s="6" t="s">
        <v>227</v>
      </c>
      <c r="W3303" s="8">
        <v>5.9</v>
      </c>
      <c r="X3303" s="18" t="s">
        <v>878</v>
      </c>
      <c r="Y3303" t="s">
        <v>14453</v>
      </c>
      <c r="Z3303" t="s">
        <v>6241</v>
      </c>
    </row>
    <row r="3304" spans="22:27" x14ac:dyDescent="0.3">
      <c r="V3304" s="7" t="s">
        <v>1076</v>
      </c>
      <c r="W3304" s="9">
        <v>7.7</v>
      </c>
      <c r="X3304" s="19" t="s">
        <v>7872</v>
      </c>
      <c r="Y3304" t="s">
        <v>2190</v>
      </c>
      <c r="Z3304" t="s">
        <v>14452</v>
      </c>
    </row>
    <row r="3305" spans="22:27" x14ac:dyDescent="0.3">
      <c r="V3305" s="6" t="s">
        <v>315</v>
      </c>
      <c r="W3305" s="8">
        <v>4.5999999999999996</v>
      </c>
      <c r="X3305" s="18" t="s">
        <v>878</v>
      </c>
      <c r="Y3305" t="s">
        <v>14453</v>
      </c>
      <c r="Z3305" t="s">
        <v>2190</v>
      </c>
      <c r="AA3305" t="s">
        <v>6241</v>
      </c>
    </row>
    <row r="3306" spans="22:27" x14ac:dyDescent="0.3">
      <c r="V3306" s="7" t="s">
        <v>1750</v>
      </c>
      <c r="W3306" s="9">
        <v>5.0999999999999996</v>
      </c>
      <c r="X3306" s="19" t="s">
        <v>878</v>
      </c>
      <c r="Y3306" t="s">
        <v>642</v>
      </c>
      <c r="Z3306" t="s">
        <v>1099</v>
      </c>
      <c r="AA3306" t="s">
        <v>11576</v>
      </c>
    </row>
    <row r="3307" spans="22:27" x14ac:dyDescent="0.3">
      <c r="V3307" s="6" t="s">
        <v>936</v>
      </c>
      <c r="W3307" s="8">
        <v>6.9</v>
      </c>
      <c r="X3307" s="18" t="s">
        <v>1099</v>
      </c>
      <c r="Y3307" t="s">
        <v>2190</v>
      </c>
      <c r="Z3307" t="s">
        <v>11576</v>
      </c>
    </row>
    <row r="3308" spans="22:27" x14ac:dyDescent="0.3">
      <c r="V3308" s="7" t="s">
        <v>2190</v>
      </c>
      <c r="W3308" s="9">
        <v>8</v>
      </c>
      <c r="X3308" s="19" t="s">
        <v>2190</v>
      </c>
    </row>
    <row r="3309" spans="22:27" x14ac:dyDescent="0.3">
      <c r="V3309" s="6" t="s">
        <v>1403</v>
      </c>
      <c r="W3309" s="8">
        <v>6.8</v>
      </c>
      <c r="X3309" s="18" t="s">
        <v>14453</v>
      </c>
      <c r="Y3309" t="s">
        <v>2190</v>
      </c>
      <c r="Z3309" t="s">
        <v>14451</v>
      </c>
      <c r="AA3309" t="s">
        <v>6241</v>
      </c>
    </row>
    <row r="3310" spans="22:27" x14ac:dyDescent="0.3">
      <c r="V3310" s="7" t="s">
        <v>526</v>
      </c>
      <c r="W3310" s="9">
        <v>5.4</v>
      </c>
      <c r="X3310" s="19" t="s">
        <v>878</v>
      </c>
      <c r="Y3310" t="s">
        <v>2190</v>
      </c>
    </row>
    <row r="3311" spans="22:27" x14ac:dyDescent="0.3">
      <c r="V3311" s="6" t="s">
        <v>2234</v>
      </c>
      <c r="W3311" s="8">
        <v>6.5</v>
      </c>
      <c r="X3311" s="18" t="s">
        <v>878</v>
      </c>
      <c r="Y3311" t="s">
        <v>7329</v>
      </c>
      <c r="Z3311" t="s">
        <v>14452</v>
      </c>
    </row>
    <row r="3312" spans="22:27" x14ac:dyDescent="0.3">
      <c r="V3312" s="7" t="s">
        <v>878</v>
      </c>
      <c r="W3312" s="9">
        <v>4.2</v>
      </c>
      <c r="X3312" s="19" t="s">
        <v>878</v>
      </c>
    </row>
    <row r="3313" spans="22:28" x14ac:dyDescent="0.3">
      <c r="V3313" s="6" t="s">
        <v>2507</v>
      </c>
      <c r="W3313" s="8">
        <v>7.4</v>
      </c>
      <c r="X3313" s="18" t="s">
        <v>1099</v>
      </c>
      <c r="Y3313" t="s">
        <v>2190</v>
      </c>
      <c r="Z3313" t="s">
        <v>10608</v>
      </c>
    </row>
    <row r="3314" spans="22:28" x14ac:dyDescent="0.3">
      <c r="V3314" s="7" t="s">
        <v>1649</v>
      </c>
      <c r="W3314" s="9">
        <v>6.9</v>
      </c>
      <c r="X3314" s="19" t="s">
        <v>1099</v>
      </c>
      <c r="Y3314" t="s">
        <v>2190</v>
      </c>
    </row>
    <row r="3315" spans="22:28" x14ac:dyDescent="0.3">
      <c r="V3315" s="6" t="s">
        <v>1399</v>
      </c>
      <c r="W3315" s="8">
        <v>6.7</v>
      </c>
      <c r="X3315" s="18" t="s">
        <v>878</v>
      </c>
      <c r="Y3315" t="s">
        <v>1099</v>
      </c>
    </row>
    <row r="3316" spans="22:28" x14ac:dyDescent="0.3">
      <c r="V3316" s="7" t="s">
        <v>9582</v>
      </c>
      <c r="W3316" s="9">
        <v>7.3</v>
      </c>
      <c r="X3316" s="19" t="s">
        <v>2190</v>
      </c>
      <c r="Y3316" t="s">
        <v>5873</v>
      </c>
      <c r="Z3316" t="s">
        <v>8819</v>
      </c>
    </row>
    <row r="3317" spans="22:28" x14ac:dyDescent="0.3">
      <c r="V3317" s="6" t="s">
        <v>1649</v>
      </c>
      <c r="W3317" s="8">
        <v>7.6</v>
      </c>
      <c r="X3317" s="18" t="s">
        <v>1099</v>
      </c>
      <c r="Y3317" t="s">
        <v>2190</v>
      </c>
    </row>
    <row r="3318" spans="22:28" x14ac:dyDescent="0.3">
      <c r="V3318" s="7" t="s">
        <v>3960</v>
      </c>
      <c r="W3318" s="9">
        <v>5.4</v>
      </c>
      <c r="X3318" s="19" t="s">
        <v>3960</v>
      </c>
    </row>
    <row r="3319" spans="22:28" x14ac:dyDescent="0.3">
      <c r="V3319" s="6" t="s">
        <v>2190</v>
      </c>
      <c r="W3319" s="8">
        <v>7.3</v>
      </c>
      <c r="X3319" s="18" t="s">
        <v>2190</v>
      </c>
    </row>
    <row r="3320" spans="22:28" x14ac:dyDescent="0.3">
      <c r="V3320" s="7" t="s">
        <v>146</v>
      </c>
      <c r="W3320" s="9">
        <v>6.4</v>
      </c>
      <c r="X3320" s="19" t="s">
        <v>2190</v>
      </c>
      <c r="Y3320" t="s">
        <v>11576</v>
      </c>
    </row>
    <row r="3321" spans="22:28" x14ac:dyDescent="0.3">
      <c r="V3321" s="6" t="s">
        <v>936</v>
      </c>
      <c r="W3321" s="8">
        <v>6</v>
      </c>
      <c r="X3321" s="18" t="s">
        <v>1099</v>
      </c>
      <c r="Y3321" t="s">
        <v>2190</v>
      </c>
      <c r="Z3321" t="s">
        <v>11576</v>
      </c>
    </row>
    <row r="3322" spans="22:28" x14ac:dyDescent="0.3">
      <c r="V3322" s="7" t="s">
        <v>1403</v>
      </c>
      <c r="W3322" s="9">
        <v>7.2</v>
      </c>
      <c r="X3322" s="19" t="s">
        <v>14453</v>
      </c>
      <c r="Y3322" t="s">
        <v>2190</v>
      </c>
      <c r="Z3322" t="s">
        <v>14451</v>
      </c>
      <c r="AA3322" t="s">
        <v>6241</v>
      </c>
    </row>
    <row r="3323" spans="22:28" x14ac:dyDescent="0.3">
      <c r="V3323" s="6" t="s">
        <v>2838</v>
      </c>
      <c r="W3323" s="8">
        <v>6</v>
      </c>
      <c r="X3323" s="18" t="s">
        <v>1099</v>
      </c>
      <c r="Y3323" t="s">
        <v>2190</v>
      </c>
      <c r="Z3323" t="s">
        <v>11576</v>
      </c>
      <c r="AA3323" t="s">
        <v>14452</v>
      </c>
    </row>
    <row r="3324" spans="22:28" x14ac:dyDescent="0.3">
      <c r="V3324" s="7" t="s">
        <v>678</v>
      </c>
      <c r="W3324" s="9">
        <v>3.1</v>
      </c>
      <c r="X3324" s="19" t="s">
        <v>1099</v>
      </c>
      <c r="Y3324" t="s">
        <v>14453</v>
      </c>
    </row>
    <row r="3325" spans="22:28" x14ac:dyDescent="0.3">
      <c r="V3325" s="6" t="s">
        <v>146</v>
      </c>
      <c r="W3325" s="8">
        <v>6.9</v>
      </c>
      <c r="X3325" s="18" t="s">
        <v>2190</v>
      </c>
      <c r="Y3325" t="s">
        <v>11576</v>
      </c>
    </row>
    <row r="3326" spans="22:28" x14ac:dyDescent="0.3">
      <c r="V3326" s="7" t="s">
        <v>2701</v>
      </c>
      <c r="W3326" s="9">
        <v>6.2</v>
      </c>
      <c r="X3326" s="19" t="s">
        <v>1099</v>
      </c>
      <c r="Y3326" t="s">
        <v>14453</v>
      </c>
      <c r="Z3326" t="s">
        <v>11576</v>
      </c>
    </row>
    <row r="3327" spans="22:28" x14ac:dyDescent="0.3">
      <c r="V3327" s="6" t="s">
        <v>3436</v>
      </c>
      <c r="W3327" s="8">
        <v>5.5</v>
      </c>
      <c r="X3327" s="18" t="s">
        <v>1099</v>
      </c>
      <c r="Y3327" t="s">
        <v>2190</v>
      </c>
      <c r="Z3327" t="s">
        <v>7159</v>
      </c>
    </row>
    <row r="3328" spans="22:28" x14ac:dyDescent="0.3">
      <c r="V3328" s="7" t="s">
        <v>9397</v>
      </c>
      <c r="W3328" s="9">
        <v>6.9</v>
      </c>
      <c r="X3328" s="19" t="s">
        <v>1099</v>
      </c>
      <c r="Y3328" t="s">
        <v>14453</v>
      </c>
      <c r="Z3328" t="s">
        <v>2190</v>
      </c>
      <c r="AA3328" t="s">
        <v>11576</v>
      </c>
      <c r="AB3328" t="s">
        <v>6241</v>
      </c>
    </row>
    <row r="3329" spans="22:28" x14ac:dyDescent="0.3">
      <c r="V3329" s="6" t="s">
        <v>9610</v>
      </c>
      <c r="W3329" s="8">
        <v>6.3</v>
      </c>
      <c r="X3329" s="18" t="s">
        <v>2190</v>
      </c>
      <c r="Y3329" t="s">
        <v>11576</v>
      </c>
      <c r="Z3329" t="s">
        <v>7329</v>
      </c>
      <c r="AA3329" t="s">
        <v>6241</v>
      </c>
    </row>
    <row r="3330" spans="22:28" x14ac:dyDescent="0.3">
      <c r="V3330" s="7" t="s">
        <v>1099</v>
      </c>
      <c r="W3330" s="9">
        <v>4.8</v>
      </c>
      <c r="X3330" s="19" t="s">
        <v>1099</v>
      </c>
    </row>
    <row r="3331" spans="22:28" x14ac:dyDescent="0.3">
      <c r="V3331" s="6" t="s">
        <v>2190</v>
      </c>
      <c r="W3331" s="8">
        <v>6.7</v>
      </c>
      <c r="X3331" s="18" t="s">
        <v>2190</v>
      </c>
    </row>
    <row r="3332" spans="22:28" x14ac:dyDescent="0.3">
      <c r="V3332" s="7" t="s">
        <v>315</v>
      </c>
      <c r="W3332" s="9">
        <v>5.6</v>
      </c>
      <c r="X3332" s="19" t="s">
        <v>878</v>
      </c>
      <c r="Y3332" t="s">
        <v>14453</v>
      </c>
      <c r="Z3332" t="s">
        <v>2190</v>
      </c>
      <c r="AA3332" t="s">
        <v>6241</v>
      </c>
    </row>
    <row r="3333" spans="22:28" x14ac:dyDescent="0.3">
      <c r="V3333" s="6" t="s">
        <v>1762</v>
      </c>
      <c r="W3333" s="8">
        <v>5.4</v>
      </c>
      <c r="X3333" s="18" t="s">
        <v>1099</v>
      </c>
      <c r="Y3333" t="s">
        <v>10608</v>
      </c>
      <c r="Z3333" t="s">
        <v>11576</v>
      </c>
    </row>
    <row r="3334" spans="22:28" x14ac:dyDescent="0.3">
      <c r="V3334" s="7" t="s">
        <v>9628</v>
      </c>
      <c r="W3334" s="9">
        <v>8</v>
      </c>
      <c r="X3334" s="19" t="s">
        <v>6869</v>
      </c>
      <c r="Y3334" t="s">
        <v>7872</v>
      </c>
      <c r="Z3334" t="s">
        <v>2190</v>
      </c>
      <c r="AA3334" t="s">
        <v>5873</v>
      </c>
    </row>
    <row r="3335" spans="22:28" x14ac:dyDescent="0.3">
      <c r="V3335" s="6" t="s">
        <v>9631</v>
      </c>
      <c r="W3335" s="8">
        <v>5.7</v>
      </c>
      <c r="X3335" s="18" t="s">
        <v>642</v>
      </c>
      <c r="Y3335" t="s">
        <v>840</v>
      </c>
      <c r="Z3335" t="s">
        <v>6241</v>
      </c>
    </row>
    <row r="3336" spans="22:28" x14ac:dyDescent="0.3">
      <c r="V3336" s="7" t="s">
        <v>2588</v>
      </c>
      <c r="W3336" s="9">
        <v>7.6</v>
      </c>
      <c r="X3336" s="19" t="s">
        <v>2190</v>
      </c>
      <c r="Y3336" t="s">
        <v>6241</v>
      </c>
    </row>
    <row r="3337" spans="22:28" x14ac:dyDescent="0.3">
      <c r="V3337" s="6" t="s">
        <v>3456</v>
      </c>
      <c r="W3337" s="8">
        <v>7</v>
      </c>
      <c r="X3337" s="18" t="s">
        <v>3960</v>
      </c>
      <c r="Y3337" t="s">
        <v>6241</v>
      </c>
    </row>
    <row r="3338" spans="22:28" x14ac:dyDescent="0.3">
      <c r="V3338" s="7" t="s">
        <v>315</v>
      </c>
      <c r="W3338" s="9">
        <v>7.2</v>
      </c>
      <c r="X3338" s="19" t="s">
        <v>878</v>
      </c>
      <c r="Y3338" t="s">
        <v>14453</v>
      </c>
      <c r="Z3338" t="s">
        <v>2190</v>
      </c>
      <c r="AA3338" t="s">
        <v>6241</v>
      </c>
    </row>
    <row r="3339" spans="22:28" x14ac:dyDescent="0.3">
      <c r="V3339" s="6" t="s">
        <v>178</v>
      </c>
      <c r="W3339" s="8">
        <v>3.5</v>
      </c>
      <c r="X3339" s="18" t="s">
        <v>878</v>
      </c>
      <c r="Y3339" t="s">
        <v>642</v>
      </c>
      <c r="Z3339" t="s">
        <v>840</v>
      </c>
      <c r="AA3339" t="s">
        <v>7329</v>
      </c>
      <c r="AB3339" t="s">
        <v>6241</v>
      </c>
    </row>
    <row r="3340" spans="22:28" x14ac:dyDescent="0.3">
      <c r="V3340" s="7" t="s">
        <v>936</v>
      </c>
      <c r="W3340" s="9">
        <v>7.5</v>
      </c>
      <c r="X3340" s="19" t="s">
        <v>1099</v>
      </c>
      <c r="Y3340" t="s">
        <v>2190</v>
      </c>
      <c r="Z3340" t="s">
        <v>11576</v>
      </c>
    </row>
    <row r="3341" spans="22:28" x14ac:dyDescent="0.3">
      <c r="V3341" s="6" t="s">
        <v>37</v>
      </c>
      <c r="W3341" s="8">
        <v>5.0999999999999996</v>
      </c>
      <c r="X3341" s="18" t="s">
        <v>878</v>
      </c>
      <c r="Y3341" t="s">
        <v>6241</v>
      </c>
    </row>
    <row r="3342" spans="22:28" x14ac:dyDescent="0.3">
      <c r="V3342" s="7" t="s">
        <v>30</v>
      </c>
      <c r="W3342" s="9">
        <v>6.7</v>
      </c>
      <c r="X3342" s="19" t="s">
        <v>878</v>
      </c>
      <c r="Y3342" t="s">
        <v>642</v>
      </c>
      <c r="Z3342" t="s">
        <v>6241</v>
      </c>
    </row>
    <row r="3343" spans="22:28" x14ac:dyDescent="0.3">
      <c r="V3343" s="6" t="s">
        <v>1272</v>
      </c>
      <c r="W3343" s="8">
        <v>9.1999999999999993</v>
      </c>
      <c r="X3343" s="18" t="s">
        <v>14453</v>
      </c>
      <c r="Y3343" t="s">
        <v>2190</v>
      </c>
    </row>
    <row r="3344" spans="22:28" x14ac:dyDescent="0.3">
      <c r="V3344" s="7" t="s">
        <v>4790</v>
      </c>
      <c r="W3344" s="9">
        <v>6.1</v>
      </c>
      <c r="X3344" s="19" t="s">
        <v>2190</v>
      </c>
      <c r="Y3344" t="s">
        <v>7159</v>
      </c>
      <c r="Z3344" t="s">
        <v>11576</v>
      </c>
    </row>
    <row r="3345" spans="22:27" x14ac:dyDescent="0.3">
      <c r="V3345" s="6" t="s">
        <v>936</v>
      </c>
      <c r="W3345" s="8">
        <v>7.7</v>
      </c>
      <c r="X3345" s="18" t="s">
        <v>1099</v>
      </c>
      <c r="Y3345" t="s">
        <v>2190</v>
      </c>
      <c r="Z3345" t="s">
        <v>11576</v>
      </c>
    </row>
    <row r="3346" spans="22:27" x14ac:dyDescent="0.3">
      <c r="V3346" s="7" t="s">
        <v>4790</v>
      </c>
      <c r="W3346" s="9">
        <v>7.6</v>
      </c>
      <c r="X3346" s="19" t="s">
        <v>2190</v>
      </c>
      <c r="Y3346" t="s">
        <v>7159</v>
      </c>
      <c r="Z3346" t="s">
        <v>11576</v>
      </c>
    </row>
    <row r="3347" spans="22:27" x14ac:dyDescent="0.3">
      <c r="V3347" s="6" t="s">
        <v>1649</v>
      </c>
      <c r="W3347" s="8">
        <v>6.1</v>
      </c>
      <c r="X3347" s="18" t="s">
        <v>1099</v>
      </c>
      <c r="Y3347" t="s">
        <v>2190</v>
      </c>
    </row>
    <row r="3348" spans="22:27" x14ac:dyDescent="0.3">
      <c r="V3348" s="7" t="s">
        <v>1959</v>
      </c>
      <c r="W3348" s="9">
        <v>4.9000000000000004</v>
      </c>
      <c r="X3348" s="19" t="s">
        <v>3960</v>
      </c>
      <c r="Y3348" t="s">
        <v>14451</v>
      </c>
      <c r="Z3348" t="s">
        <v>6241</v>
      </c>
    </row>
    <row r="3349" spans="22:27" x14ac:dyDescent="0.3">
      <c r="V3349" s="6" t="s">
        <v>30</v>
      </c>
      <c r="W3349" s="8">
        <v>6.8</v>
      </c>
      <c r="X3349" s="18" t="s">
        <v>878</v>
      </c>
      <c r="Y3349" t="s">
        <v>642</v>
      </c>
      <c r="Z3349" t="s">
        <v>6241</v>
      </c>
    </row>
    <row r="3350" spans="22:27" x14ac:dyDescent="0.3">
      <c r="V3350" s="7" t="s">
        <v>4860</v>
      </c>
      <c r="W3350" s="9">
        <v>7</v>
      </c>
      <c r="X3350" s="19" t="s">
        <v>2190</v>
      </c>
      <c r="Y3350" t="s">
        <v>10608</v>
      </c>
      <c r="Z3350" t="s">
        <v>14452</v>
      </c>
    </row>
    <row r="3351" spans="22:27" x14ac:dyDescent="0.3">
      <c r="V3351" s="6" t="s">
        <v>936</v>
      </c>
      <c r="W3351" s="8">
        <v>7.2</v>
      </c>
      <c r="X3351" s="18" t="s">
        <v>1099</v>
      </c>
      <c r="Y3351" t="s">
        <v>2190</v>
      </c>
      <c r="Z3351" t="s">
        <v>11576</v>
      </c>
    </row>
    <row r="3352" spans="22:27" x14ac:dyDescent="0.3">
      <c r="V3352" s="7" t="s">
        <v>1649</v>
      </c>
      <c r="W3352" s="9">
        <v>5.7</v>
      </c>
      <c r="X3352" s="19" t="s">
        <v>1099</v>
      </c>
      <c r="Y3352" t="s">
        <v>2190</v>
      </c>
    </row>
    <row r="3353" spans="22:27" x14ac:dyDescent="0.3">
      <c r="V3353" s="6" t="s">
        <v>3692</v>
      </c>
      <c r="W3353" s="8">
        <v>7.5</v>
      </c>
      <c r="X3353" s="18" t="s">
        <v>7872</v>
      </c>
      <c r="Y3353" t="s">
        <v>2190</v>
      </c>
      <c r="Z3353" t="s">
        <v>13467</v>
      </c>
    </row>
    <row r="3354" spans="22:27" x14ac:dyDescent="0.3">
      <c r="V3354" s="7" t="s">
        <v>1133</v>
      </c>
      <c r="W3354" s="9">
        <v>7.4</v>
      </c>
      <c r="X3354" s="19" t="s">
        <v>7872</v>
      </c>
      <c r="Y3354" t="s">
        <v>14453</v>
      </c>
      <c r="Z3354" t="s">
        <v>2190</v>
      </c>
    </row>
    <row r="3355" spans="22:27" x14ac:dyDescent="0.3">
      <c r="V3355" s="6" t="s">
        <v>227</v>
      </c>
      <c r="W3355" s="8">
        <v>7.2</v>
      </c>
      <c r="X3355" s="18" t="s">
        <v>878</v>
      </c>
      <c r="Y3355" t="s">
        <v>14453</v>
      </c>
      <c r="Z3355" t="s">
        <v>6241</v>
      </c>
    </row>
    <row r="3356" spans="22:27" x14ac:dyDescent="0.3">
      <c r="V3356" s="7" t="s">
        <v>48</v>
      </c>
      <c r="W3356" s="9">
        <v>6.8</v>
      </c>
      <c r="X3356" s="19" t="s">
        <v>878</v>
      </c>
      <c r="Y3356" t="s">
        <v>642</v>
      </c>
      <c r="Z3356" t="s">
        <v>7329</v>
      </c>
    </row>
    <row r="3357" spans="22:27" x14ac:dyDescent="0.3">
      <c r="V3357" s="6" t="s">
        <v>30</v>
      </c>
      <c r="W3357" s="8">
        <v>6.8</v>
      </c>
      <c r="X3357" s="18" t="s">
        <v>878</v>
      </c>
      <c r="Y3357" t="s">
        <v>642</v>
      </c>
      <c r="Z3357" t="s">
        <v>6241</v>
      </c>
    </row>
    <row r="3358" spans="22:27" x14ac:dyDescent="0.3">
      <c r="V3358" s="7" t="s">
        <v>287</v>
      </c>
      <c r="W3358" s="9">
        <v>5.2</v>
      </c>
      <c r="X3358" s="19" t="s">
        <v>878</v>
      </c>
      <c r="Y3358" t="s">
        <v>1099</v>
      </c>
      <c r="Z3358" t="s">
        <v>14453</v>
      </c>
      <c r="AA3358" t="s">
        <v>6241</v>
      </c>
    </row>
    <row r="3359" spans="22:27" x14ac:dyDescent="0.3">
      <c r="V3359" s="6" t="s">
        <v>5193</v>
      </c>
      <c r="W3359" s="8">
        <v>7.2</v>
      </c>
      <c r="X3359" s="18" t="s">
        <v>642</v>
      </c>
      <c r="Y3359" t="s">
        <v>3960</v>
      </c>
      <c r="Z3359" t="s">
        <v>6241</v>
      </c>
    </row>
    <row r="3360" spans="22:27" x14ac:dyDescent="0.3">
      <c r="V3360" s="7" t="s">
        <v>9691</v>
      </c>
      <c r="W3360" s="9">
        <v>7.5</v>
      </c>
      <c r="X3360" s="19" t="s">
        <v>43</v>
      </c>
      <c r="Y3360" t="s">
        <v>14452</v>
      </c>
    </row>
    <row r="3361" spans="22:27" x14ac:dyDescent="0.3">
      <c r="V3361" s="6" t="s">
        <v>3197</v>
      </c>
      <c r="W3361" s="8">
        <v>4</v>
      </c>
      <c r="X3361" s="18" t="s">
        <v>3960</v>
      </c>
      <c r="Y3361" t="s">
        <v>14451</v>
      </c>
    </row>
    <row r="3362" spans="22:27" x14ac:dyDescent="0.3">
      <c r="V3362" s="7" t="s">
        <v>1099</v>
      </c>
      <c r="W3362" s="9">
        <v>6.8</v>
      </c>
      <c r="X3362" s="19" t="s">
        <v>1099</v>
      </c>
    </row>
    <row r="3363" spans="22:27" x14ac:dyDescent="0.3">
      <c r="V3363" s="6" t="s">
        <v>9701</v>
      </c>
      <c r="W3363" s="8">
        <v>6.9</v>
      </c>
      <c r="X3363" s="18" t="s">
        <v>14453</v>
      </c>
      <c r="Y3363" t="s">
        <v>3960</v>
      </c>
    </row>
    <row r="3364" spans="22:27" x14ac:dyDescent="0.3">
      <c r="V3364" s="7" t="s">
        <v>5554</v>
      </c>
      <c r="W3364" s="9">
        <v>7.3</v>
      </c>
      <c r="X3364" s="19" t="s">
        <v>1099</v>
      </c>
      <c r="Y3364" t="s">
        <v>14453</v>
      </c>
      <c r="Z3364" t="s">
        <v>2190</v>
      </c>
    </row>
    <row r="3365" spans="22:27" x14ac:dyDescent="0.3">
      <c r="V3365" s="6" t="s">
        <v>1392</v>
      </c>
      <c r="W3365" s="8">
        <v>6.1</v>
      </c>
      <c r="X3365" s="18" t="s">
        <v>14453</v>
      </c>
      <c r="Y3365" t="s">
        <v>2190</v>
      </c>
      <c r="Z3365" t="s">
        <v>6241</v>
      </c>
    </row>
    <row r="3366" spans="22:27" x14ac:dyDescent="0.3">
      <c r="V3366" s="7" t="s">
        <v>3960</v>
      </c>
      <c r="W3366" s="9">
        <v>6</v>
      </c>
      <c r="X3366" s="19" t="s">
        <v>3960</v>
      </c>
    </row>
    <row r="3367" spans="22:27" x14ac:dyDescent="0.3">
      <c r="V3367" s="6" t="s">
        <v>3960</v>
      </c>
      <c r="W3367" s="8">
        <v>4.0999999999999996</v>
      </c>
      <c r="X3367" s="18" t="s">
        <v>3960</v>
      </c>
    </row>
    <row r="3368" spans="22:27" x14ac:dyDescent="0.3">
      <c r="V3368" s="7" t="s">
        <v>1649</v>
      </c>
      <c r="W3368" s="9">
        <v>7</v>
      </c>
      <c r="X3368" s="19" t="s">
        <v>1099</v>
      </c>
      <c r="Y3368" t="s">
        <v>2190</v>
      </c>
    </row>
    <row r="3369" spans="22:27" x14ac:dyDescent="0.3">
      <c r="V3369" s="6" t="s">
        <v>4913</v>
      </c>
      <c r="W3369" s="8">
        <v>7.1</v>
      </c>
      <c r="X3369" s="18" t="s">
        <v>2190</v>
      </c>
      <c r="Y3369" t="s">
        <v>14451</v>
      </c>
    </row>
    <row r="3370" spans="22:27" x14ac:dyDescent="0.3">
      <c r="V3370" s="7" t="s">
        <v>5410</v>
      </c>
      <c r="W3370" s="9">
        <v>6.2</v>
      </c>
      <c r="X3370" s="19" t="s">
        <v>878</v>
      </c>
      <c r="Y3370" t="s">
        <v>840</v>
      </c>
      <c r="Z3370" t="s">
        <v>3960</v>
      </c>
      <c r="AA3370" t="s">
        <v>6241</v>
      </c>
    </row>
    <row r="3371" spans="22:27" x14ac:dyDescent="0.3">
      <c r="V3371" s="6" t="s">
        <v>3846</v>
      </c>
      <c r="W3371" s="8">
        <v>6.9</v>
      </c>
      <c r="X3371" s="18" t="s">
        <v>2190</v>
      </c>
      <c r="Y3371" t="s">
        <v>7159</v>
      </c>
    </row>
    <row r="3372" spans="22:27" x14ac:dyDescent="0.3">
      <c r="V3372" s="7" t="s">
        <v>146</v>
      </c>
      <c r="W3372" s="9">
        <v>7.6</v>
      </c>
      <c r="X3372" s="19" t="s">
        <v>2190</v>
      </c>
      <c r="Y3372" t="s">
        <v>11576</v>
      </c>
    </row>
    <row r="3373" spans="22:27" x14ac:dyDescent="0.3">
      <c r="V3373" s="6" t="s">
        <v>2190</v>
      </c>
      <c r="W3373" s="8">
        <v>7.6</v>
      </c>
      <c r="X3373" s="18" t="s">
        <v>2190</v>
      </c>
    </row>
    <row r="3374" spans="22:27" x14ac:dyDescent="0.3">
      <c r="V3374" s="7" t="s">
        <v>936</v>
      </c>
      <c r="W3374" s="9">
        <v>6.4</v>
      </c>
      <c r="X3374" s="19" t="s">
        <v>1099</v>
      </c>
      <c r="Y3374" t="s">
        <v>2190</v>
      </c>
      <c r="Z3374" t="s">
        <v>11576</v>
      </c>
    </row>
    <row r="3375" spans="22:27" x14ac:dyDescent="0.3">
      <c r="V3375" s="6" t="s">
        <v>2225</v>
      </c>
      <c r="W3375" s="8">
        <v>6.2</v>
      </c>
      <c r="X3375" s="18" t="s">
        <v>1099</v>
      </c>
      <c r="Y3375" t="s">
        <v>2190</v>
      </c>
      <c r="Z3375" t="s">
        <v>10187</v>
      </c>
      <c r="AA3375" t="s">
        <v>11576</v>
      </c>
    </row>
    <row r="3376" spans="22:27" x14ac:dyDescent="0.3">
      <c r="V3376" s="7" t="s">
        <v>9733</v>
      </c>
      <c r="W3376" s="9">
        <v>7.5</v>
      </c>
      <c r="X3376" s="19" t="s">
        <v>642</v>
      </c>
      <c r="Y3376" t="s">
        <v>7872</v>
      </c>
      <c r="Z3376" t="s">
        <v>2190</v>
      </c>
      <c r="AA3376" t="s">
        <v>13467</v>
      </c>
    </row>
    <row r="3377" spans="22:28" x14ac:dyDescent="0.3">
      <c r="V3377" s="6" t="s">
        <v>2496</v>
      </c>
      <c r="W3377" s="8">
        <v>2</v>
      </c>
      <c r="X3377" s="18" t="s">
        <v>1099</v>
      </c>
      <c r="Y3377" t="s">
        <v>14452</v>
      </c>
    </row>
    <row r="3378" spans="22:28" x14ac:dyDescent="0.3">
      <c r="V3378" s="7" t="s">
        <v>9740</v>
      </c>
      <c r="W3378" s="9">
        <v>6.2</v>
      </c>
      <c r="X3378" s="19" t="s">
        <v>878</v>
      </c>
      <c r="Y3378" t="s">
        <v>14453</v>
      </c>
      <c r="Z3378" t="s">
        <v>3960</v>
      </c>
      <c r="AA3378" t="s">
        <v>7329</v>
      </c>
      <c r="AB3378" t="s">
        <v>6241</v>
      </c>
    </row>
    <row r="3379" spans="22:28" x14ac:dyDescent="0.3">
      <c r="V3379" s="6" t="s">
        <v>6605</v>
      </c>
      <c r="W3379" s="8">
        <v>6.5</v>
      </c>
      <c r="X3379" s="18" t="s">
        <v>642</v>
      </c>
      <c r="Y3379" t="s">
        <v>7872</v>
      </c>
      <c r="Z3379" t="s">
        <v>2190</v>
      </c>
    </row>
    <row r="3380" spans="22:28" x14ac:dyDescent="0.3">
      <c r="V3380" s="7" t="s">
        <v>1848</v>
      </c>
      <c r="W3380" s="9">
        <v>7.9</v>
      </c>
      <c r="X3380" s="19" t="s">
        <v>2190</v>
      </c>
      <c r="Y3380" t="s">
        <v>10187</v>
      </c>
      <c r="Z3380" t="s">
        <v>11576</v>
      </c>
    </row>
    <row r="3381" spans="22:28" x14ac:dyDescent="0.3">
      <c r="V3381" s="6" t="s">
        <v>2423</v>
      </c>
      <c r="W3381" s="8">
        <v>6.8</v>
      </c>
      <c r="X3381" s="18" t="s">
        <v>2190</v>
      </c>
      <c r="Y3381" t="s">
        <v>14452</v>
      </c>
    </row>
    <row r="3382" spans="22:28" x14ac:dyDescent="0.3">
      <c r="V3382" s="7" t="s">
        <v>936</v>
      </c>
      <c r="W3382" s="9">
        <v>6.3</v>
      </c>
      <c r="X3382" s="19" t="s">
        <v>1099</v>
      </c>
      <c r="Y3382" t="s">
        <v>2190</v>
      </c>
      <c r="Z3382" t="s">
        <v>11576</v>
      </c>
    </row>
    <row r="3383" spans="22:28" x14ac:dyDescent="0.3">
      <c r="V3383" s="6" t="s">
        <v>4396</v>
      </c>
      <c r="W3383" s="8">
        <v>6.3</v>
      </c>
      <c r="X3383" s="18" t="s">
        <v>2190</v>
      </c>
      <c r="Y3383" t="s">
        <v>10608</v>
      </c>
    </row>
    <row r="3384" spans="22:28" x14ac:dyDescent="0.3">
      <c r="V3384" s="7" t="s">
        <v>1133</v>
      </c>
      <c r="W3384" s="9">
        <v>6.6</v>
      </c>
      <c r="X3384" s="19" t="s">
        <v>7872</v>
      </c>
      <c r="Y3384" t="s">
        <v>14453</v>
      </c>
      <c r="Z3384" t="s">
        <v>2190</v>
      </c>
    </row>
    <row r="3385" spans="22:28" x14ac:dyDescent="0.3">
      <c r="V3385" s="6" t="s">
        <v>1017</v>
      </c>
      <c r="W3385" s="8">
        <v>6.4</v>
      </c>
      <c r="X3385" s="18" t="s">
        <v>7872</v>
      </c>
      <c r="Y3385" t="s">
        <v>2190</v>
      </c>
    </row>
    <row r="3386" spans="22:28" x14ac:dyDescent="0.3">
      <c r="V3386" s="7" t="s">
        <v>2588</v>
      </c>
      <c r="W3386" s="9">
        <v>7.5</v>
      </c>
      <c r="X3386" s="19" t="s">
        <v>2190</v>
      </c>
      <c r="Y3386" t="s">
        <v>6241</v>
      </c>
    </row>
    <row r="3387" spans="22:28" x14ac:dyDescent="0.3">
      <c r="V3387" s="6" t="s">
        <v>4396</v>
      </c>
      <c r="W3387" s="8">
        <v>5.8</v>
      </c>
      <c r="X3387" s="18" t="s">
        <v>2190</v>
      </c>
      <c r="Y3387" t="s">
        <v>10608</v>
      </c>
    </row>
    <row r="3388" spans="22:28" x14ac:dyDescent="0.3">
      <c r="V3388" s="7" t="s">
        <v>2423</v>
      </c>
      <c r="W3388" s="9">
        <v>6.5</v>
      </c>
      <c r="X3388" s="19" t="s">
        <v>2190</v>
      </c>
      <c r="Y3388" t="s">
        <v>14452</v>
      </c>
    </row>
    <row r="3389" spans="22:28" x14ac:dyDescent="0.3">
      <c r="V3389" s="6" t="s">
        <v>2507</v>
      </c>
      <c r="W3389" s="8">
        <v>4.8</v>
      </c>
      <c r="X3389" s="18" t="s">
        <v>1099</v>
      </c>
      <c r="Y3389" t="s">
        <v>2190</v>
      </c>
      <c r="Z3389" t="s">
        <v>10608</v>
      </c>
    </row>
    <row r="3390" spans="22:28" x14ac:dyDescent="0.3">
      <c r="V3390" s="7" t="s">
        <v>146</v>
      </c>
      <c r="W3390" s="9">
        <v>7.2</v>
      </c>
      <c r="X3390" s="19" t="s">
        <v>2190</v>
      </c>
      <c r="Y3390" t="s">
        <v>11576</v>
      </c>
    </row>
    <row r="3391" spans="22:28" x14ac:dyDescent="0.3">
      <c r="V3391" s="6" t="s">
        <v>813</v>
      </c>
      <c r="W3391" s="8">
        <v>6.3</v>
      </c>
      <c r="X3391" s="18" t="s">
        <v>642</v>
      </c>
      <c r="Y3391" t="s">
        <v>2190</v>
      </c>
      <c r="Z3391" t="s">
        <v>11576</v>
      </c>
      <c r="AA3391" t="s">
        <v>5873</v>
      </c>
    </row>
    <row r="3392" spans="22:28" x14ac:dyDescent="0.3">
      <c r="V3392" s="7" t="s">
        <v>4206</v>
      </c>
      <c r="W3392" s="9">
        <v>7</v>
      </c>
      <c r="X3392" s="19" t="s">
        <v>1099</v>
      </c>
      <c r="Y3392" t="s">
        <v>840</v>
      </c>
      <c r="Z3392" t="s">
        <v>7329</v>
      </c>
    </row>
    <row r="3393" spans="22:27" x14ac:dyDescent="0.3">
      <c r="V3393" s="6" t="s">
        <v>1649</v>
      </c>
      <c r="W3393" s="8">
        <v>6.3</v>
      </c>
      <c r="X3393" s="18" t="s">
        <v>1099</v>
      </c>
      <c r="Y3393" t="s">
        <v>2190</v>
      </c>
    </row>
    <row r="3394" spans="22:27" x14ac:dyDescent="0.3">
      <c r="V3394" s="7" t="s">
        <v>1099</v>
      </c>
      <c r="W3394" s="9">
        <v>5.3</v>
      </c>
      <c r="X3394" s="19" t="s">
        <v>1099</v>
      </c>
    </row>
    <row r="3395" spans="22:27" x14ac:dyDescent="0.3">
      <c r="V3395" s="6" t="s">
        <v>1099</v>
      </c>
      <c r="W3395" s="8">
        <v>2.2999999999999998</v>
      </c>
      <c r="X3395" s="18" t="s">
        <v>1099</v>
      </c>
    </row>
    <row r="3396" spans="22:27" x14ac:dyDescent="0.3">
      <c r="V3396" s="7" t="s">
        <v>2190</v>
      </c>
      <c r="W3396" s="9">
        <v>7.1</v>
      </c>
      <c r="X3396" s="19" t="s">
        <v>2190</v>
      </c>
    </row>
    <row r="3397" spans="22:27" x14ac:dyDescent="0.3">
      <c r="V3397" s="6" t="s">
        <v>5554</v>
      </c>
      <c r="W3397" s="8">
        <v>6.2</v>
      </c>
      <c r="X3397" s="18" t="s">
        <v>1099</v>
      </c>
      <c r="Y3397" t="s">
        <v>14453</v>
      </c>
      <c r="Z3397" t="s">
        <v>2190</v>
      </c>
    </row>
    <row r="3398" spans="22:27" x14ac:dyDescent="0.3">
      <c r="V3398" s="7" t="s">
        <v>4086</v>
      </c>
      <c r="W3398" s="9">
        <v>6.2</v>
      </c>
      <c r="X3398" s="19" t="s">
        <v>642</v>
      </c>
      <c r="Y3398" t="s">
        <v>2190</v>
      </c>
      <c r="Z3398" t="s">
        <v>14451</v>
      </c>
    </row>
    <row r="3399" spans="22:27" x14ac:dyDescent="0.3">
      <c r="V3399" s="6" t="s">
        <v>146</v>
      </c>
      <c r="W3399" s="8">
        <v>6.7</v>
      </c>
      <c r="X3399" s="18" t="s">
        <v>2190</v>
      </c>
      <c r="Y3399" t="s">
        <v>11576</v>
      </c>
    </row>
    <row r="3400" spans="22:27" x14ac:dyDescent="0.3">
      <c r="V3400" s="7" t="s">
        <v>3919</v>
      </c>
      <c r="W3400" s="9">
        <v>6.5</v>
      </c>
      <c r="X3400" s="19" t="s">
        <v>7872</v>
      </c>
      <c r="Y3400" t="s">
        <v>2190</v>
      </c>
      <c r="Z3400" t="s">
        <v>11576</v>
      </c>
    </row>
    <row r="3401" spans="22:27" x14ac:dyDescent="0.3">
      <c r="V3401" s="6" t="s">
        <v>1099</v>
      </c>
      <c r="W3401" s="8">
        <v>5.9</v>
      </c>
      <c r="X3401" s="18" t="s">
        <v>1099</v>
      </c>
    </row>
    <row r="3402" spans="22:27" x14ac:dyDescent="0.3">
      <c r="V3402" s="7" t="s">
        <v>1216</v>
      </c>
      <c r="W3402" s="9">
        <v>6.7</v>
      </c>
      <c r="X3402" s="19" t="s">
        <v>2190</v>
      </c>
      <c r="Y3402" t="s">
        <v>7329</v>
      </c>
    </row>
    <row r="3403" spans="22:27" x14ac:dyDescent="0.3">
      <c r="V3403" s="6" t="s">
        <v>3707</v>
      </c>
      <c r="W3403" s="8">
        <v>6</v>
      </c>
      <c r="X3403" s="18" t="s">
        <v>1099</v>
      </c>
      <c r="Y3403" t="s">
        <v>14453</v>
      </c>
      <c r="Z3403" t="s">
        <v>6241</v>
      </c>
    </row>
    <row r="3404" spans="22:27" x14ac:dyDescent="0.3">
      <c r="V3404" s="7" t="s">
        <v>2190</v>
      </c>
      <c r="W3404" s="9">
        <v>6.9</v>
      </c>
      <c r="X3404" s="19" t="s">
        <v>2190</v>
      </c>
    </row>
    <row r="3405" spans="22:27" x14ac:dyDescent="0.3">
      <c r="V3405" s="6" t="s">
        <v>227</v>
      </c>
      <c r="W3405" s="8">
        <v>7.9</v>
      </c>
      <c r="X3405" s="18" t="s">
        <v>878</v>
      </c>
      <c r="Y3405" t="s">
        <v>14453</v>
      </c>
      <c r="Z3405" t="s">
        <v>6241</v>
      </c>
    </row>
    <row r="3406" spans="22:27" x14ac:dyDescent="0.3">
      <c r="V3406" s="7" t="s">
        <v>2885</v>
      </c>
      <c r="W3406" s="9">
        <v>5.3</v>
      </c>
      <c r="X3406" s="19" t="s">
        <v>878</v>
      </c>
      <c r="Y3406" t="s">
        <v>14453</v>
      </c>
    </row>
    <row r="3407" spans="22:27" x14ac:dyDescent="0.3">
      <c r="V3407" s="6" t="s">
        <v>9813</v>
      </c>
      <c r="W3407" s="8">
        <v>4.8</v>
      </c>
      <c r="X3407" s="18" t="s">
        <v>1099</v>
      </c>
      <c r="Y3407" t="s">
        <v>840</v>
      </c>
      <c r="Z3407" t="s">
        <v>3960</v>
      </c>
      <c r="AA3407" t="s">
        <v>14451</v>
      </c>
    </row>
    <row r="3408" spans="22:27" x14ac:dyDescent="0.3">
      <c r="V3408" s="7" t="s">
        <v>1835</v>
      </c>
      <c r="W3408" s="9">
        <v>5.3</v>
      </c>
      <c r="X3408" s="19" t="s">
        <v>642</v>
      </c>
      <c r="Y3408" t="s">
        <v>6869</v>
      </c>
      <c r="Z3408" t="s">
        <v>10608</v>
      </c>
    </row>
    <row r="3409" spans="22:31" x14ac:dyDescent="0.3">
      <c r="V3409" s="6" t="s">
        <v>9822</v>
      </c>
      <c r="W3409" s="8">
        <v>6</v>
      </c>
      <c r="X3409" s="18" t="s">
        <v>878</v>
      </c>
      <c r="Y3409" t="s">
        <v>642</v>
      </c>
      <c r="Z3409" t="s">
        <v>6869</v>
      </c>
      <c r="AA3409" t="s">
        <v>1099</v>
      </c>
      <c r="AB3409" t="s">
        <v>2190</v>
      </c>
      <c r="AC3409" t="s">
        <v>10608</v>
      </c>
      <c r="AD3409" t="s">
        <v>840</v>
      </c>
      <c r="AE3409" t="s">
        <v>6241</v>
      </c>
    </row>
    <row r="3410" spans="22:31" x14ac:dyDescent="0.3">
      <c r="V3410" s="7" t="s">
        <v>8819</v>
      </c>
      <c r="W3410" s="9">
        <v>7.3</v>
      </c>
      <c r="X3410" s="19" t="s">
        <v>8819</v>
      </c>
    </row>
    <row r="3411" spans="22:31" x14ac:dyDescent="0.3">
      <c r="V3411" s="6" t="s">
        <v>9829</v>
      </c>
      <c r="W3411" s="8">
        <v>7.4</v>
      </c>
      <c r="X3411" s="18" t="s">
        <v>878</v>
      </c>
      <c r="Y3411" t="s">
        <v>642</v>
      </c>
      <c r="Z3411" t="s">
        <v>2190</v>
      </c>
      <c r="AA3411" t="s">
        <v>840</v>
      </c>
      <c r="AB3411" t="s">
        <v>7329</v>
      </c>
    </row>
    <row r="3412" spans="22:31" x14ac:dyDescent="0.3">
      <c r="V3412" s="7" t="s">
        <v>1099</v>
      </c>
      <c r="W3412" s="9">
        <v>7.7</v>
      </c>
      <c r="X3412" s="19" t="s">
        <v>1099</v>
      </c>
    </row>
    <row r="3413" spans="22:31" x14ac:dyDescent="0.3">
      <c r="V3413" s="6" t="s">
        <v>1954</v>
      </c>
      <c r="W3413" s="8">
        <v>4.8</v>
      </c>
      <c r="X3413" s="18" t="s">
        <v>1099</v>
      </c>
      <c r="Y3413" t="s">
        <v>2190</v>
      </c>
      <c r="Z3413" t="s">
        <v>10608</v>
      </c>
      <c r="AA3413" t="s">
        <v>7159</v>
      </c>
      <c r="AB3413" t="s">
        <v>10187</v>
      </c>
      <c r="AC3413" t="s">
        <v>11576</v>
      </c>
    </row>
    <row r="3414" spans="22:31" x14ac:dyDescent="0.3">
      <c r="V3414" s="7" t="s">
        <v>146</v>
      </c>
      <c r="W3414" s="9">
        <v>7.2</v>
      </c>
      <c r="X3414" s="19" t="s">
        <v>2190</v>
      </c>
      <c r="Y3414" t="s">
        <v>11576</v>
      </c>
    </row>
    <row r="3415" spans="22:31" x14ac:dyDescent="0.3">
      <c r="V3415" s="6" t="s">
        <v>1392</v>
      </c>
      <c r="W3415" s="8">
        <v>5.8</v>
      </c>
      <c r="X3415" s="18" t="s">
        <v>14453</v>
      </c>
      <c r="Y3415" t="s">
        <v>2190</v>
      </c>
      <c r="Z3415" t="s">
        <v>6241</v>
      </c>
    </row>
    <row r="3416" spans="22:31" x14ac:dyDescent="0.3">
      <c r="V3416" s="7" t="s">
        <v>7141</v>
      </c>
      <c r="W3416" s="9">
        <v>7.3</v>
      </c>
      <c r="X3416" s="19" t="s">
        <v>7872</v>
      </c>
      <c r="Y3416" t="s">
        <v>2190</v>
      </c>
      <c r="Z3416" t="s">
        <v>11576</v>
      </c>
      <c r="AA3416" t="s">
        <v>5873</v>
      </c>
    </row>
    <row r="3417" spans="22:31" x14ac:dyDescent="0.3">
      <c r="V3417" s="6" t="s">
        <v>1649</v>
      </c>
      <c r="W3417" s="8">
        <v>7</v>
      </c>
      <c r="X3417" s="18" t="s">
        <v>1099</v>
      </c>
      <c r="Y3417" t="s">
        <v>2190</v>
      </c>
    </row>
    <row r="3418" spans="22:31" x14ac:dyDescent="0.3">
      <c r="V3418" s="7" t="s">
        <v>1007</v>
      </c>
      <c r="W3418" s="9">
        <v>6.4</v>
      </c>
      <c r="X3418" s="19" t="s">
        <v>14453</v>
      </c>
      <c r="Y3418" t="s">
        <v>6241</v>
      </c>
    </row>
    <row r="3419" spans="22:31" x14ac:dyDescent="0.3">
      <c r="V3419" s="6" t="s">
        <v>2777</v>
      </c>
      <c r="W3419" s="8">
        <v>5.6</v>
      </c>
      <c r="X3419" s="18" t="s">
        <v>2190</v>
      </c>
      <c r="Y3419" t="s">
        <v>3960</v>
      </c>
      <c r="Z3419" t="s">
        <v>6241</v>
      </c>
    </row>
    <row r="3420" spans="22:31" x14ac:dyDescent="0.3">
      <c r="V3420" s="7" t="s">
        <v>9859</v>
      </c>
      <c r="W3420" s="9">
        <v>8.1999999999999993</v>
      </c>
      <c r="X3420" s="19" t="s">
        <v>2190</v>
      </c>
      <c r="Y3420" t="s">
        <v>14451</v>
      </c>
      <c r="Z3420" t="s">
        <v>5873</v>
      </c>
    </row>
    <row r="3421" spans="22:31" x14ac:dyDescent="0.3">
      <c r="V3421" s="6" t="s">
        <v>936</v>
      </c>
      <c r="W3421" s="8">
        <v>6.5</v>
      </c>
      <c r="X3421" s="18" t="s">
        <v>1099</v>
      </c>
      <c r="Y3421" t="s">
        <v>2190</v>
      </c>
      <c r="Z3421" t="s">
        <v>11576</v>
      </c>
    </row>
    <row r="3422" spans="22:31" x14ac:dyDescent="0.3">
      <c r="V3422" s="7" t="s">
        <v>9867</v>
      </c>
      <c r="W3422" s="9">
        <v>6.4</v>
      </c>
      <c r="X3422" s="19" t="s">
        <v>878</v>
      </c>
      <c r="Y3422" t="s">
        <v>1099</v>
      </c>
      <c r="Z3422" t="s">
        <v>14453</v>
      </c>
      <c r="AA3422" t="s">
        <v>2190</v>
      </c>
      <c r="AB3422" t="s">
        <v>11576</v>
      </c>
      <c r="AC3422" t="s">
        <v>6241</v>
      </c>
    </row>
    <row r="3423" spans="22:31" x14ac:dyDescent="0.3">
      <c r="V3423" s="6" t="s">
        <v>315</v>
      </c>
      <c r="W3423" s="8">
        <v>8.1</v>
      </c>
      <c r="X3423" s="18" t="s">
        <v>878</v>
      </c>
      <c r="Y3423" t="s">
        <v>14453</v>
      </c>
      <c r="Z3423" t="s">
        <v>2190</v>
      </c>
      <c r="AA3423" t="s">
        <v>6241</v>
      </c>
    </row>
    <row r="3424" spans="22:31" x14ac:dyDescent="0.3">
      <c r="V3424" s="7" t="s">
        <v>3197</v>
      </c>
      <c r="W3424" s="9">
        <v>5.4</v>
      </c>
      <c r="X3424" s="19" t="s">
        <v>3960</v>
      </c>
      <c r="Y3424" t="s">
        <v>14451</v>
      </c>
    </row>
    <row r="3425" spans="22:27" x14ac:dyDescent="0.3">
      <c r="V3425" s="6" t="s">
        <v>9877</v>
      </c>
      <c r="W3425" s="8">
        <v>6.3</v>
      </c>
      <c r="X3425" s="18" t="s">
        <v>1099</v>
      </c>
      <c r="Y3425" t="s">
        <v>2190</v>
      </c>
      <c r="Z3425" t="s">
        <v>10187</v>
      </c>
    </row>
    <row r="3426" spans="22:27" x14ac:dyDescent="0.3">
      <c r="V3426" s="7" t="s">
        <v>1272</v>
      </c>
      <c r="W3426" s="9">
        <v>7.8</v>
      </c>
      <c r="X3426" s="19" t="s">
        <v>14453</v>
      </c>
      <c r="Y3426" t="s">
        <v>2190</v>
      </c>
    </row>
    <row r="3427" spans="22:27" x14ac:dyDescent="0.3">
      <c r="V3427" s="6" t="s">
        <v>2721</v>
      </c>
      <c r="W3427" s="8">
        <v>6.8</v>
      </c>
      <c r="X3427" s="18" t="s">
        <v>7872</v>
      </c>
      <c r="Y3427" t="s">
        <v>2190</v>
      </c>
      <c r="Z3427" t="s">
        <v>7159</v>
      </c>
    </row>
    <row r="3428" spans="22:27" x14ac:dyDescent="0.3">
      <c r="V3428" s="7" t="s">
        <v>1649</v>
      </c>
      <c r="W3428" s="9">
        <v>7.2</v>
      </c>
      <c r="X3428" s="19" t="s">
        <v>1099</v>
      </c>
      <c r="Y3428" t="s">
        <v>2190</v>
      </c>
    </row>
    <row r="3429" spans="22:27" x14ac:dyDescent="0.3">
      <c r="V3429" s="6" t="s">
        <v>9893</v>
      </c>
      <c r="W3429" s="8">
        <v>7.1</v>
      </c>
      <c r="X3429" s="18" t="s">
        <v>14451</v>
      </c>
      <c r="Y3429" t="s">
        <v>11576</v>
      </c>
      <c r="Z3429" t="s">
        <v>6241</v>
      </c>
    </row>
    <row r="3430" spans="22:27" x14ac:dyDescent="0.3">
      <c r="V3430" s="7" t="s">
        <v>9895</v>
      </c>
      <c r="W3430" s="9">
        <v>6.2</v>
      </c>
      <c r="X3430" s="19" t="s">
        <v>642</v>
      </c>
      <c r="Y3430" t="s">
        <v>1099</v>
      </c>
      <c r="Z3430" t="s">
        <v>2190</v>
      </c>
      <c r="AA3430" t="s">
        <v>10608</v>
      </c>
    </row>
    <row r="3431" spans="22:27" x14ac:dyDescent="0.3">
      <c r="V3431" s="6" t="s">
        <v>678</v>
      </c>
      <c r="W3431" s="8">
        <v>7.3</v>
      </c>
      <c r="X3431" s="18" t="s">
        <v>1099</v>
      </c>
      <c r="Y3431" t="s">
        <v>14453</v>
      </c>
    </row>
    <row r="3432" spans="22:27" x14ac:dyDescent="0.3">
      <c r="V3432" s="7" t="s">
        <v>936</v>
      </c>
      <c r="W3432" s="9">
        <v>5.9</v>
      </c>
      <c r="X3432" s="19" t="s">
        <v>1099</v>
      </c>
      <c r="Y3432" t="s">
        <v>2190</v>
      </c>
      <c r="Z3432" t="s">
        <v>11576</v>
      </c>
    </row>
    <row r="3433" spans="22:27" x14ac:dyDescent="0.3">
      <c r="V3433" s="6" t="s">
        <v>1913</v>
      </c>
      <c r="W3433" s="8">
        <v>7.2</v>
      </c>
      <c r="X3433" s="18" t="s">
        <v>7329</v>
      </c>
      <c r="Y3433" t="s">
        <v>6241</v>
      </c>
    </row>
    <row r="3434" spans="22:27" x14ac:dyDescent="0.3">
      <c r="V3434" s="7" t="s">
        <v>2743</v>
      </c>
      <c r="W3434" s="9">
        <v>3.6</v>
      </c>
      <c r="X3434" s="19" t="s">
        <v>3960</v>
      </c>
      <c r="Y3434" t="s">
        <v>7329</v>
      </c>
      <c r="Z3434" t="s">
        <v>6241</v>
      </c>
    </row>
    <row r="3435" spans="22:27" x14ac:dyDescent="0.3">
      <c r="V3435" s="6" t="s">
        <v>1017</v>
      </c>
      <c r="W3435" s="8">
        <v>7.7</v>
      </c>
      <c r="X3435" s="18" t="s">
        <v>7872</v>
      </c>
      <c r="Y3435" t="s">
        <v>2190</v>
      </c>
    </row>
    <row r="3436" spans="22:27" x14ac:dyDescent="0.3">
      <c r="V3436" s="7" t="s">
        <v>2190</v>
      </c>
      <c r="W3436" s="9">
        <v>7.3</v>
      </c>
      <c r="X3436" s="19" t="s">
        <v>2190</v>
      </c>
    </row>
    <row r="3437" spans="22:27" x14ac:dyDescent="0.3">
      <c r="V3437" s="6" t="s">
        <v>1392</v>
      </c>
      <c r="W3437" s="8">
        <v>7.4</v>
      </c>
      <c r="X3437" s="18" t="s">
        <v>14453</v>
      </c>
      <c r="Y3437" t="s">
        <v>2190</v>
      </c>
      <c r="Z3437" t="s">
        <v>6241</v>
      </c>
    </row>
    <row r="3438" spans="22:27" x14ac:dyDescent="0.3">
      <c r="V3438" s="7" t="s">
        <v>1160</v>
      </c>
      <c r="W3438" s="9">
        <v>6.6</v>
      </c>
      <c r="X3438" s="19" t="s">
        <v>2190</v>
      </c>
      <c r="Y3438" t="s">
        <v>8819</v>
      </c>
    </row>
    <row r="3439" spans="22:27" x14ac:dyDescent="0.3">
      <c r="V3439" s="6" t="s">
        <v>2588</v>
      </c>
      <c r="W3439" s="8">
        <v>6.9</v>
      </c>
      <c r="X3439" s="18" t="s">
        <v>2190</v>
      </c>
      <c r="Y3439" t="s">
        <v>6241</v>
      </c>
    </row>
    <row r="3440" spans="22:27" x14ac:dyDescent="0.3">
      <c r="V3440" s="7" t="s">
        <v>146</v>
      </c>
      <c r="W3440" s="9">
        <v>6.8</v>
      </c>
      <c r="X3440" s="19" t="s">
        <v>2190</v>
      </c>
      <c r="Y3440" t="s">
        <v>11576</v>
      </c>
    </row>
    <row r="3441" spans="22:28" x14ac:dyDescent="0.3">
      <c r="V3441" s="6" t="s">
        <v>2190</v>
      </c>
      <c r="W3441" s="8">
        <v>7.3</v>
      </c>
      <c r="X3441" s="18" t="s">
        <v>2190</v>
      </c>
    </row>
    <row r="3442" spans="22:28" x14ac:dyDescent="0.3">
      <c r="V3442" s="7" t="s">
        <v>3493</v>
      </c>
      <c r="W3442" s="9">
        <v>7.2</v>
      </c>
      <c r="X3442" s="19" t="s">
        <v>2190</v>
      </c>
      <c r="Y3442" t="s">
        <v>11576</v>
      </c>
      <c r="Z3442" t="s">
        <v>5873</v>
      </c>
    </row>
    <row r="3443" spans="22:28" x14ac:dyDescent="0.3">
      <c r="V3443" s="6" t="s">
        <v>9927</v>
      </c>
      <c r="W3443" s="8">
        <v>6.5</v>
      </c>
      <c r="X3443" s="18" t="s">
        <v>878</v>
      </c>
      <c r="Y3443" t="s">
        <v>642</v>
      </c>
      <c r="Z3443" t="s">
        <v>2190</v>
      </c>
      <c r="AA3443" t="s">
        <v>8819</v>
      </c>
    </row>
    <row r="3444" spans="22:28" x14ac:dyDescent="0.3">
      <c r="V3444" s="7" t="s">
        <v>2721</v>
      </c>
      <c r="W3444" s="9">
        <v>7.7</v>
      </c>
      <c r="X3444" s="19" t="s">
        <v>7872</v>
      </c>
      <c r="Y3444" t="s">
        <v>2190</v>
      </c>
      <c r="Z3444" t="s">
        <v>7159</v>
      </c>
    </row>
    <row r="3445" spans="22:28" x14ac:dyDescent="0.3">
      <c r="V3445" s="6" t="s">
        <v>441</v>
      </c>
      <c r="W3445" s="8">
        <v>8.1</v>
      </c>
      <c r="X3445" s="18" t="s">
        <v>878</v>
      </c>
      <c r="Y3445" t="s">
        <v>7329</v>
      </c>
    </row>
    <row r="3446" spans="22:28" x14ac:dyDescent="0.3">
      <c r="V3446" s="7" t="s">
        <v>146</v>
      </c>
      <c r="W3446" s="9">
        <v>7.7</v>
      </c>
      <c r="X3446" s="19" t="s">
        <v>2190</v>
      </c>
      <c r="Y3446" t="s">
        <v>11576</v>
      </c>
    </row>
    <row r="3447" spans="22:28" x14ac:dyDescent="0.3">
      <c r="V3447" s="6" t="s">
        <v>1076</v>
      </c>
      <c r="W3447" s="8">
        <v>7.6</v>
      </c>
      <c r="X3447" s="18" t="s">
        <v>7872</v>
      </c>
      <c r="Y3447" t="s">
        <v>2190</v>
      </c>
      <c r="Z3447" t="s">
        <v>14452</v>
      </c>
    </row>
    <row r="3448" spans="22:28" x14ac:dyDescent="0.3">
      <c r="V3448" s="7" t="s">
        <v>7504</v>
      </c>
      <c r="W3448" s="9">
        <v>7.3</v>
      </c>
      <c r="X3448" s="19" t="s">
        <v>1099</v>
      </c>
      <c r="Y3448" t="s">
        <v>3960</v>
      </c>
      <c r="Z3448" t="s">
        <v>7329</v>
      </c>
    </row>
    <row r="3449" spans="22:28" x14ac:dyDescent="0.3">
      <c r="V3449" s="6" t="s">
        <v>1106</v>
      </c>
      <c r="W3449" s="8">
        <v>7.2</v>
      </c>
      <c r="X3449" s="18" t="s">
        <v>1099</v>
      </c>
      <c r="Y3449" t="s">
        <v>11576</v>
      </c>
    </row>
    <row r="3450" spans="22:28" x14ac:dyDescent="0.3">
      <c r="V3450" s="7" t="s">
        <v>9948</v>
      </c>
      <c r="W3450" s="9">
        <v>7.2</v>
      </c>
      <c r="X3450" s="19" t="s">
        <v>10187</v>
      </c>
      <c r="Y3450" t="s">
        <v>11576</v>
      </c>
    </row>
    <row r="3451" spans="22:28" x14ac:dyDescent="0.3">
      <c r="V3451" s="6" t="s">
        <v>2183</v>
      </c>
      <c r="W3451" s="8">
        <v>8.1</v>
      </c>
      <c r="X3451" s="18" t="s">
        <v>2190</v>
      </c>
      <c r="Y3451" t="s">
        <v>5873</v>
      </c>
    </row>
    <row r="3452" spans="22:28" x14ac:dyDescent="0.3">
      <c r="V3452" s="7" t="s">
        <v>9953</v>
      </c>
      <c r="W3452" s="9">
        <v>7.5</v>
      </c>
      <c r="X3452" s="19" t="s">
        <v>43</v>
      </c>
      <c r="Y3452" t="s">
        <v>2190</v>
      </c>
      <c r="Z3452" t="s">
        <v>5873</v>
      </c>
    </row>
    <row r="3453" spans="22:28" x14ac:dyDescent="0.3">
      <c r="V3453" s="6" t="s">
        <v>9959</v>
      </c>
      <c r="W3453" s="8">
        <v>8.1</v>
      </c>
      <c r="X3453" s="18" t="s">
        <v>7872</v>
      </c>
      <c r="Y3453" t="s">
        <v>14453</v>
      </c>
      <c r="Z3453" t="s">
        <v>2190</v>
      </c>
      <c r="AA3453" t="s">
        <v>8819</v>
      </c>
    </row>
    <row r="3454" spans="22:28" x14ac:dyDescent="0.3">
      <c r="V3454" s="7" t="s">
        <v>9965</v>
      </c>
      <c r="W3454" s="9">
        <v>7.8</v>
      </c>
      <c r="X3454" s="19" t="s">
        <v>1099</v>
      </c>
      <c r="Y3454" t="s">
        <v>10608</v>
      </c>
      <c r="Z3454" t="s">
        <v>840</v>
      </c>
      <c r="AA3454" t="s">
        <v>10187</v>
      </c>
    </row>
    <row r="3455" spans="22:28" x14ac:dyDescent="0.3">
      <c r="V3455" s="6" t="s">
        <v>2190</v>
      </c>
      <c r="W3455" s="8">
        <v>7.8</v>
      </c>
      <c r="X3455" s="18" t="s">
        <v>2190</v>
      </c>
    </row>
    <row r="3456" spans="22:28" x14ac:dyDescent="0.3">
      <c r="V3456" s="7" t="s">
        <v>9972</v>
      </c>
      <c r="W3456" s="9">
        <v>7.6</v>
      </c>
      <c r="X3456" s="19" t="s">
        <v>14453</v>
      </c>
      <c r="Y3456" t="s">
        <v>2190</v>
      </c>
      <c r="Z3456" t="s">
        <v>10187</v>
      </c>
      <c r="AA3456" t="s">
        <v>11576</v>
      </c>
      <c r="AB3456" t="s">
        <v>6241</v>
      </c>
    </row>
    <row r="3457" spans="22:27" x14ac:dyDescent="0.3">
      <c r="V3457" s="6" t="s">
        <v>2496</v>
      </c>
      <c r="W3457" s="8">
        <v>7.4</v>
      </c>
      <c r="X3457" s="18" t="s">
        <v>1099</v>
      </c>
      <c r="Y3457" t="s">
        <v>14452</v>
      </c>
    </row>
    <row r="3458" spans="22:27" x14ac:dyDescent="0.3">
      <c r="V3458" s="7" t="s">
        <v>1649</v>
      </c>
      <c r="W3458" s="9">
        <v>6.3</v>
      </c>
      <c r="X3458" s="19" t="s">
        <v>1099</v>
      </c>
      <c r="Y3458" t="s">
        <v>2190</v>
      </c>
    </row>
    <row r="3459" spans="22:27" x14ac:dyDescent="0.3">
      <c r="V3459" s="6" t="s">
        <v>936</v>
      </c>
      <c r="W3459" s="8">
        <v>6.9</v>
      </c>
      <c r="X3459" s="18" t="s">
        <v>1099</v>
      </c>
      <c r="Y3459" t="s">
        <v>2190</v>
      </c>
      <c r="Z3459" t="s">
        <v>11576</v>
      </c>
    </row>
    <row r="3460" spans="22:27" x14ac:dyDescent="0.3">
      <c r="V3460" s="7" t="s">
        <v>1403</v>
      </c>
      <c r="W3460" s="9">
        <v>8.6</v>
      </c>
      <c r="X3460" s="19" t="s">
        <v>14453</v>
      </c>
      <c r="Y3460" t="s">
        <v>2190</v>
      </c>
      <c r="Z3460" t="s">
        <v>14451</v>
      </c>
      <c r="AA3460" t="s">
        <v>6241</v>
      </c>
    </row>
    <row r="3461" spans="22:27" x14ac:dyDescent="0.3">
      <c r="V3461" s="6" t="s">
        <v>9981</v>
      </c>
      <c r="W3461" s="8">
        <v>5.0999999999999996</v>
      </c>
      <c r="X3461" s="18" t="s">
        <v>840</v>
      </c>
      <c r="Y3461" t="s">
        <v>3960</v>
      </c>
      <c r="Z3461" t="s">
        <v>11576</v>
      </c>
      <c r="AA3461" t="s">
        <v>6241</v>
      </c>
    </row>
    <row r="3462" spans="22:27" x14ac:dyDescent="0.3">
      <c r="V3462" s="7" t="s">
        <v>1106</v>
      </c>
      <c r="W3462" s="9">
        <v>6.4</v>
      </c>
      <c r="X3462" s="19" t="s">
        <v>1099</v>
      </c>
      <c r="Y3462" t="s">
        <v>11576</v>
      </c>
    </row>
    <row r="3463" spans="22:27" x14ac:dyDescent="0.3">
      <c r="V3463" s="6" t="s">
        <v>2423</v>
      </c>
      <c r="W3463" s="8">
        <v>7.9</v>
      </c>
      <c r="X3463" s="18" t="s">
        <v>2190</v>
      </c>
      <c r="Y3463" t="s">
        <v>14452</v>
      </c>
    </row>
    <row r="3464" spans="22:27" x14ac:dyDescent="0.3">
      <c r="V3464" s="7" t="s">
        <v>2569</v>
      </c>
      <c r="W3464" s="9">
        <v>6.9</v>
      </c>
      <c r="X3464" s="19" t="s">
        <v>2190</v>
      </c>
      <c r="Y3464" t="s">
        <v>11576</v>
      </c>
      <c r="Z3464" t="s">
        <v>8819</v>
      </c>
    </row>
    <row r="3465" spans="22:27" x14ac:dyDescent="0.3">
      <c r="V3465" s="6" t="s">
        <v>1099</v>
      </c>
      <c r="W3465" s="8">
        <v>7.5</v>
      </c>
      <c r="X3465" s="18" t="s">
        <v>1099</v>
      </c>
    </row>
    <row r="3466" spans="22:27" x14ac:dyDescent="0.3">
      <c r="V3466" s="7" t="s">
        <v>441</v>
      </c>
      <c r="W3466" s="9">
        <v>7.2</v>
      </c>
      <c r="X3466" s="19" t="s">
        <v>878</v>
      </c>
      <c r="Y3466" t="s">
        <v>7329</v>
      </c>
    </row>
    <row r="3467" spans="22:27" x14ac:dyDescent="0.3">
      <c r="V3467" s="6" t="s">
        <v>9877</v>
      </c>
      <c r="W3467" s="8">
        <v>5.8</v>
      </c>
      <c r="X3467" s="18" t="s">
        <v>1099</v>
      </c>
      <c r="Y3467" t="s">
        <v>2190</v>
      </c>
      <c r="Z3467" t="s">
        <v>10187</v>
      </c>
    </row>
    <row r="3468" spans="22:27" x14ac:dyDescent="0.3">
      <c r="V3468" s="7" t="s">
        <v>1974</v>
      </c>
      <c r="W3468" s="9">
        <v>2.9</v>
      </c>
      <c r="X3468" s="19" t="s">
        <v>1099</v>
      </c>
      <c r="Y3468" t="s">
        <v>10608</v>
      </c>
    </row>
    <row r="3469" spans="22:27" x14ac:dyDescent="0.3">
      <c r="V3469" s="6" t="s">
        <v>1151</v>
      </c>
      <c r="W3469" s="8">
        <v>6.2</v>
      </c>
      <c r="X3469" s="18" t="s">
        <v>878</v>
      </c>
      <c r="Y3469" t="s">
        <v>1099</v>
      </c>
      <c r="Z3469" t="s">
        <v>14453</v>
      </c>
    </row>
    <row r="3470" spans="22:27" x14ac:dyDescent="0.3">
      <c r="V3470" s="7" t="s">
        <v>3970</v>
      </c>
      <c r="W3470" s="9">
        <v>7.3</v>
      </c>
      <c r="X3470" s="19" t="s">
        <v>1099</v>
      </c>
      <c r="Y3470" t="s">
        <v>7159</v>
      </c>
    </row>
    <row r="3471" spans="22:27" x14ac:dyDescent="0.3">
      <c r="V3471" s="6" t="s">
        <v>936</v>
      </c>
      <c r="W3471" s="8">
        <v>6.2</v>
      </c>
      <c r="X3471" s="18" t="s">
        <v>1099</v>
      </c>
      <c r="Y3471" t="s">
        <v>2190</v>
      </c>
      <c r="Z3471" t="s">
        <v>11576</v>
      </c>
    </row>
    <row r="3472" spans="22:27" x14ac:dyDescent="0.3">
      <c r="V3472" s="7" t="s">
        <v>1626</v>
      </c>
      <c r="W3472" s="9">
        <v>6.8</v>
      </c>
      <c r="X3472" s="19" t="s">
        <v>1099</v>
      </c>
      <c r="Y3472" t="s">
        <v>2190</v>
      </c>
      <c r="Z3472" t="s">
        <v>840</v>
      </c>
      <c r="AA3472" t="s">
        <v>11576</v>
      </c>
    </row>
    <row r="3473" spans="22:27" x14ac:dyDescent="0.3">
      <c r="V3473" s="6" t="s">
        <v>7608</v>
      </c>
      <c r="W3473" s="8">
        <v>6.1</v>
      </c>
      <c r="X3473" s="18" t="s">
        <v>1099</v>
      </c>
      <c r="Y3473" t="s">
        <v>3960</v>
      </c>
      <c r="Z3473" t="s">
        <v>6241</v>
      </c>
    </row>
    <row r="3474" spans="22:27" x14ac:dyDescent="0.3">
      <c r="V3474" s="7" t="s">
        <v>3731</v>
      </c>
      <c r="W3474" s="9">
        <v>7.7</v>
      </c>
      <c r="X3474" s="19" t="s">
        <v>7872</v>
      </c>
      <c r="Y3474" t="s">
        <v>2190</v>
      </c>
      <c r="Z3474" t="s">
        <v>13467</v>
      </c>
      <c r="AA3474" t="s">
        <v>6241</v>
      </c>
    </row>
    <row r="3475" spans="22:27" x14ac:dyDescent="0.3">
      <c r="V3475" s="6" t="s">
        <v>3456</v>
      </c>
      <c r="W3475" s="8">
        <v>5.2</v>
      </c>
      <c r="X3475" s="18" t="s">
        <v>3960</v>
      </c>
      <c r="Y3475" t="s">
        <v>6241</v>
      </c>
    </row>
    <row r="3476" spans="22:27" x14ac:dyDescent="0.3">
      <c r="V3476" s="7" t="s">
        <v>5554</v>
      </c>
      <c r="W3476" s="9">
        <v>6.8</v>
      </c>
      <c r="X3476" s="19" t="s">
        <v>1099</v>
      </c>
      <c r="Y3476" t="s">
        <v>14453</v>
      </c>
      <c r="Z3476" t="s">
        <v>2190</v>
      </c>
    </row>
    <row r="3477" spans="22:27" x14ac:dyDescent="0.3">
      <c r="V3477" s="6" t="s">
        <v>10022</v>
      </c>
      <c r="W3477" s="8">
        <v>6.5</v>
      </c>
      <c r="X3477" s="18" t="s">
        <v>642</v>
      </c>
      <c r="Y3477" t="s">
        <v>43</v>
      </c>
      <c r="Z3477" t="s">
        <v>14455</v>
      </c>
    </row>
    <row r="3478" spans="22:27" x14ac:dyDescent="0.3">
      <c r="V3478" s="7" t="s">
        <v>1017</v>
      </c>
      <c r="W3478" s="9">
        <v>7</v>
      </c>
      <c r="X3478" s="19" t="s">
        <v>7872</v>
      </c>
      <c r="Y3478" t="s">
        <v>2190</v>
      </c>
    </row>
    <row r="3479" spans="22:27" x14ac:dyDescent="0.3">
      <c r="V3479" s="6" t="s">
        <v>936</v>
      </c>
      <c r="W3479" s="8">
        <v>5.9</v>
      </c>
      <c r="X3479" s="18" t="s">
        <v>1099</v>
      </c>
      <c r="Y3479" t="s">
        <v>2190</v>
      </c>
      <c r="Z3479" t="s">
        <v>11576</v>
      </c>
    </row>
    <row r="3480" spans="22:27" x14ac:dyDescent="0.3">
      <c r="V3480" s="7" t="s">
        <v>2112</v>
      </c>
      <c r="W3480" s="9">
        <v>7.1</v>
      </c>
      <c r="X3480" s="19" t="s">
        <v>2190</v>
      </c>
      <c r="Y3480" t="s">
        <v>14451</v>
      </c>
      <c r="Z3480" t="s">
        <v>11576</v>
      </c>
      <c r="AA3480" t="s">
        <v>6241</v>
      </c>
    </row>
    <row r="3481" spans="22:27" x14ac:dyDescent="0.3">
      <c r="V3481" s="6" t="s">
        <v>2842</v>
      </c>
      <c r="W3481" s="8">
        <v>5.5</v>
      </c>
      <c r="X3481" s="18" t="s">
        <v>1099</v>
      </c>
      <c r="Y3481" t="s">
        <v>8819</v>
      </c>
    </row>
    <row r="3482" spans="22:27" x14ac:dyDescent="0.3">
      <c r="V3482" s="7" t="s">
        <v>1649</v>
      </c>
      <c r="W3482" s="9">
        <v>7.4</v>
      </c>
      <c r="X3482" s="19" t="s">
        <v>1099</v>
      </c>
      <c r="Y3482" t="s">
        <v>2190</v>
      </c>
    </row>
    <row r="3483" spans="22:27" x14ac:dyDescent="0.3">
      <c r="V3483" s="6" t="s">
        <v>3707</v>
      </c>
      <c r="W3483" s="8">
        <v>7.3</v>
      </c>
      <c r="X3483" s="18" t="s">
        <v>1099</v>
      </c>
      <c r="Y3483" t="s">
        <v>14453</v>
      </c>
      <c r="Z3483" t="s">
        <v>6241</v>
      </c>
    </row>
    <row r="3484" spans="22:27" x14ac:dyDescent="0.3">
      <c r="V3484" s="7" t="s">
        <v>1099</v>
      </c>
      <c r="W3484" s="9">
        <v>4.5999999999999996</v>
      </c>
      <c r="X3484" s="19" t="s">
        <v>1099</v>
      </c>
    </row>
    <row r="3485" spans="22:27" x14ac:dyDescent="0.3">
      <c r="V3485" s="6" t="s">
        <v>146</v>
      </c>
      <c r="W3485" s="8">
        <v>7.2</v>
      </c>
      <c r="X3485" s="18" t="s">
        <v>2190</v>
      </c>
      <c r="Y3485" t="s">
        <v>11576</v>
      </c>
    </row>
    <row r="3486" spans="22:27" x14ac:dyDescent="0.3">
      <c r="V3486" s="7" t="s">
        <v>3602</v>
      </c>
      <c r="W3486" s="9">
        <v>7</v>
      </c>
      <c r="X3486" s="19" t="s">
        <v>1099</v>
      </c>
      <c r="Y3486" t="s">
        <v>2190</v>
      </c>
      <c r="Z3486" t="s">
        <v>7159</v>
      </c>
      <c r="AA3486" t="s">
        <v>11576</v>
      </c>
    </row>
    <row r="3487" spans="22:27" x14ac:dyDescent="0.3">
      <c r="V3487" s="6" t="s">
        <v>1106</v>
      </c>
      <c r="W3487" s="8">
        <v>5.0999999999999996</v>
      </c>
      <c r="X3487" s="18" t="s">
        <v>1099</v>
      </c>
      <c r="Y3487" t="s">
        <v>11576</v>
      </c>
    </row>
    <row r="3488" spans="22:27" x14ac:dyDescent="0.3">
      <c r="V3488" s="7" t="s">
        <v>1649</v>
      </c>
      <c r="W3488" s="9">
        <v>6.7</v>
      </c>
      <c r="X3488" s="19" t="s">
        <v>1099</v>
      </c>
      <c r="Y3488" t="s">
        <v>2190</v>
      </c>
    </row>
    <row r="3489" spans="22:27" x14ac:dyDescent="0.3">
      <c r="V3489" s="6" t="s">
        <v>1626</v>
      </c>
      <c r="W3489" s="8">
        <v>5.3</v>
      </c>
      <c r="X3489" s="18" t="s">
        <v>1099</v>
      </c>
      <c r="Y3489" t="s">
        <v>2190</v>
      </c>
      <c r="Z3489" t="s">
        <v>840</v>
      </c>
      <c r="AA3489" t="s">
        <v>11576</v>
      </c>
    </row>
    <row r="3490" spans="22:27" x14ac:dyDescent="0.3">
      <c r="V3490" s="7" t="s">
        <v>1592</v>
      </c>
      <c r="W3490" s="9">
        <v>7.8</v>
      </c>
      <c r="X3490" s="19" t="s">
        <v>1099</v>
      </c>
      <c r="Y3490" t="s">
        <v>2190</v>
      </c>
      <c r="Z3490" t="s">
        <v>7159</v>
      </c>
      <c r="AA3490" t="s">
        <v>10187</v>
      </c>
    </row>
    <row r="3491" spans="22:27" x14ac:dyDescent="0.3">
      <c r="V3491" s="6" t="s">
        <v>526</v>
      </c>
      <c r="W3491" s="8">
        <v>6.7</v>
      </c>
      <c r="X3491" s="18" t="s">
        <v>878</v>
      </c>
      <c r="Y3491" t="s">
        <v>2190</v>
      </c>
    </row>
    <row r="3492" spans="22:27" x14ac:dyDescent="0.3">
      <c r="V3492" s="7" t="s">
        <v>3805</v>
      </c>
      <c r="W3492" s="9">
        <v>5.4</v>
      </c>
      <c r="X3492" s="19" t="s">
        <v>2190</v>
      </c>
      <c r="Y3492" t="s">
        <v>3960</v>
      </c>
      <c r="Z3492" t="s">
        <v>14451</v>
      </c>
      <c r="AA3492" t="s">
        <v>6241</v>
      </c>
    </row>
    <row r="3493" spans="22:27" x14ac:dyDescent="0.3">
      <c r="V3493" s="6" t="s">
        <v>4026</v>
      </c>
      <c r="W3493" s="8">
        <v>7.2</v>
      </c>
      <c r="X3493" s="18" t="s">
        <v>2190</v>
      </c>
      <c r="Y3493" t="s">
        <v>13467</v>
      </c>
    </row>
    <row r="3494" spans="22:27" x14ac:dyDescent="0.3">
      <c r="V3494" s="7" t="s">
        <v>3325</v>
      </c>
      <c r="W3494" s="9">
        <v>5.8</v>
      </c>
      <c r="X3494" s="19" t="s">
        <v>1099</v>
      </c>
      <c r="Y3494" t="s">
        <v>14453</v>
      </c>
      <c r="Z3494" t="s">
        <v>2190</v>
      </c>
      <c r="AA3494" t="s">
        <v>6241</v>
      </c>
    </row>
    <row r="3495" spans="22:27" x14ac:dyDescent="0.3">
      <c r="V3495" s="6" t="s">
        <v>2588</v>
      </c>
      <c r="W3495" s="8">
        <v>6.4</v>
      </c>
      <c r="X3495" s="18" t="s">
        <v>2190</v>
      </c>
      <c r="Y3495" t="s">
        <v>6241</v>
      </c>
    </row>
    <row r="3496" spans="22:27" x14ac:dyDescent="0.3">
      <c r="V3496" s="7" t="s">
        <v>92</v>
      </c>
      <c r="W3496" s="9">
        <v>8</v>
      </c>
      <c r="X3496" s="19" t="s">
        <v>878</v>
      </c>
      <c r="Y3496" t="s">
        <v>642</v>
      </c>
      <c r="Z3496" t="s">
        <v>8819</v>
      </c>
    </row>
    <row r="3497" spans="22:27" x14ac:dyDescent="0.3">
      <c r="V3497" s="6" t="s">
        <v>936</v>
      </c>
      <c r="W3497" s="8">
        <v>7</v>
      </c>
      <c r="X3497" s="18" t="s">
        <v>1099</v>
      </c>
      <c r="Y3497" t="s">
        <v>2190</v>
      </c>
      <c r="Z3497" t="s">
        <v>11576</v>
      </c>
    </row>
    <row r="3498" spans="22:27" x14ac:dyDescent="0.3">
      <c r="V3498" s="7" t="s">
        <v>10083</v>
      </c>
      <c r="W3498" s="9">
        <v>7</v>
      </c>
      <c r="X3498" s="19" t="s">
        <v>642</v>
      </c>
      <c r="Y3498" t="s">
        <v>14453</v>
      </c>
      <c r="Z3498" t="s">
        <v>2190</v>
      </c>
      <c r="AA3498" t="s">
        <v>6241</v>
      </c>
    </row>
    <row r="3499" spans="22:27" x14ac:dyDescent="0.3">
      <c r="V3499" s="6" t="s">
        <v>2190</v>
      </c>
      <c r="W3499" s="8">
        <v>6.7</v>
      </c>
      <c r="X3499" s="18" t="s">
        <v>2190</v>
      </c>
    </row>
    <row r="3500" spans="22:27" x14ac:dyDescent="0.3">
      <c r="V3500" s="7" t="s">
        <v>16</v>
      </c>
      <c r="W3500" s="9">
        <v>3.8</v>
      </c>
      <c r="X3500" s="19" t="s">
        <v>878</v>
      </c>
      <c r="Y3500" t="s">
        <v>642</v>
      </c>
      <c r="Z3500" t="s">
        <v>840</v>
      </c>
      <c r="AA3500" t="s">
        <v>7329</v>
      </c>
    </row>
    <row r="3501" spans="22:27" x14ac:dyDescent="0.3">
      <c r="V3501" s="6" t="s">
        <v>1076</v>
      </c>
      <c r="W3501" s="8">
        <v>5.7</v>
      </c>
      <c r="X3501" s="18" t="s">
        <v>7872</v>
      </c>
      <c r="Y3501" t="s">
        <v>2190</v>
      </c>
      <c r="Z3501" t="s">
        <v>14452</v>
      </c>
    </row>
    <row r="3502" spans="22:27" x14ac:dyDescent="0.3">
      <c r="V3502" s="7" t="s">
        <v>2190</v>
      </c>
      <c r="W3502" s="9">
        <v>6.6</v>
      </c>
      <c r="X3502" s="19" t="s">
        <v>2190</v>
      </c>
    </row>
    <row r="3503" spans="22:27" x14ac:dyDescent="0.3">
      <c r="V3503" s="6" t="s">
        <v>146</v>
      </c>
      <c r="W3503" s="8">
        <v>6.7</v>
      </c>
      <c r="X3503" s="18" t="s">
        <v>2190</v>
      </c>
      <c r="Y3503" t="s">
        <v>11576</v>
      </c>
    </row>
    <row r="3504" spans="22:27" x14ac:dyDescent="0.3">
      <c r="V3504" s="7" t="s">
        <v>4026</v>
      </c>
      <c r="W3504" s="9">
        <v>6.1</v>
      </c>
      <c r="X3504" s="19" t="s">
        <v>2190</v>
      </c>
      <c r="Y3504" t="s">
        <v>13467</v>
      </c>
    </row>
    <row r="3505" spans="22:27" x14ac:dyDescent="0.3">
      <c r="V3505" s="6" t="s">
        <v>146</v>
      </c>
      <c r="W3505" s="8">
        <v>6.2</v>
      </c>
      <c r="X3505" s="18" t="s">
        <v>2190</v>
      </c>
      <c r="Y3505" t="s">
        <v>11576</v>
      </c>
    </row>
    <row r="3506" spans="22:27" x14ac:dyDescent="0.3">
      <c r="V3506" s="7" t="s">
        <v>2701</v>
      </c>
      <c r="W3506" s="9">
        <v>6.2</v>
      </c>
      <c r="X3506" s="19" t="s">
        <v>1099</v>
      </c>
      <c r="Y3506" t="s">
        <v>14453</v>
      </c>
      <c r="Z3506" t="s">
        <v>11576</v>
      </c>
    </row>
    <row r="3507" spans="22:27" x14ac:dyDescent="0.3">
      <c r="V3507" s="6" t="s">
        <v>2190</v>
      </c>
      <c r="W3507" s="8">
        <v>7.4</v>
      </c>
      <c r="X3507" s="18" t="s">
        <v>2190</v>
      </c>
    </row>
    <row r="3508" spans="22:27" x14ac:dyDescent="0.3">
      <c r="V3508" s="7" t="s">
        <v>1099</v>
      </c>
      <c r="W3508" s="9">
        <v>4.7</v>
      </c>
      <c r="X3508" s="19" t="s">
        <v>1099</v>
      </c>
    </row>
    <row r="3509" spans="22:27" x14ac:dyDescent="0.3">
      <c r="V3509" s="6" t="s">
        <v>43</v>
      </c>
      <c r="W3509" s="8">
        <v>8.3000000000000007</v>
      </c>
      <c r="X3509" s="18" t="s">
        <v>43</v>
      </c>
    </row>
    <row r="3510" spans="22:27" x14ac:dyDescent="0.3">
      <c r="V3510" s="7" t="s">
        <v>5554</v>
      </c>
      <c r="W3510" s="9">
        <v>7.2</v>
      </c>
      <c r="X3510" s="19" t="s">
        <v>1099</v>
      </c>
      <c r="Y3510" t="s">
        <v>14453</v>
      </c>
      <c r="Z3510" t="s">
        <v>2190</v>
      </c>
    </row>
    <row r="3511" spans="22:27" x14ac:dyDescent="0.3">
      <c r="V3511" s="6" t="s">
        <v>622</v>
      </c>
      <c r="W3511" s="8">
        <v>5.8</v>
      </c>
      <c r="X3511" s="18" t="s">
        <v>878</v>
      </c>
      <c r="Y3511" t="s">
        <v>2190</v>
      </c>
      <c r="Z3511" t="s">
        <v>6241</v>
      </c>
    </row>
    <row r="3512" spans="22:27" x14ac:dyDescent="0.3">
      <c r="V3512" s="7" t="s">
        <v>1265</v>
      </c>
      <c r="W3512" s="9">
        <v>5.9</v>
      </c>
      <c r="X3512" s="19" t="s">
        <v>2190</v>
      </c>
      <c r="Y3512" t="s">
        <v>14451</v>
      </c>
      <c r="Z3512" t="s">
        <v>6241</v>
      </c>
    </row>
    <row r="3513" spans="22:27" x14ac:dyDescent="0.3">
      <c r="V3513" s="6" t="s">
        <v>1392</v>
      </c>
      <c r="W3513" s="8">
        <v>6.3</v>
      </c>
      <c r="X3513" s="18" t="s">
        <v>14453</v>
      </c>
      <c r="Y3513" t="s">
        <v>2190</v>
      </c>
      <c r="Z3513" t="s">
        <v>6241</v>
      </c>
    </row>
    <row r="3514" spans="22:27" x14ac:dyDescent="0.3">
      <c r="V3514" s="7" t="s">
        <v>4396</v>
      </c>
      <c r="W3514" s="9">
        <v>7.2</v>
      </c>
      <c r="X3514" s="19" t="s">
        <v>2190</v>
      </c>
      <c r="Y3514" t="s">
        <v>10608</v>
      </c>
    </row>
    <row r="3515" spans="22:27" x14ac:dyDescent="0.3">
      <c r="V3515" s="6" t="s">
        <v>37</v>
      </c>
      <c r="W3515" s="8">
        <v>5.4</v>
      </c>
      <c r="X3515" s="18" t="s">
        <v>878</v>
      </c>
      <c r="Y3515" t="s">
        <v>6241</v>
      </c>
    </row>
    <row r="3516" spans="22:27" x14ac:dyDescent="0.3">
      <c r="V3516" s="7" t="s">
        <v>2710</v>
      </c>
      <c r="W3516" s="9">
        <v>7.3</v>
      </c>
      <c r="X3516" s="19" t="s">
        <v>3960</v>
      </c>
      <c r="Y3516" t="s">
        <v>14451</v>
      </c>
      <c r="Z3516" t="s">
        <v>7329</v>
      </c>
      <c r="AA3516" t="s">
        <v>6241</v>
      </c>
    </row>
    <row r="3517" spans="22:27" x14ac:dyDescent="0.3">
      <c r="V3517" s="6" t="s">
        <v>1649</v>
      </c>
      <c r="W3517" s="8">
        <v>7.3</v>
      </c>
      <c r="X3517" s="18" t="s">
        <v>1099</v>
      </c>
      <c r="Y3517" t="s">
        <v>2190</v>
      </c>
    </row>
    <row r="3518" spans="22:27" x14ac:dyDescent="0.3">
      <c r="V3518" s="7" t="s">
        <v>3846</v>
      </c>
      <c r="W3518" s="9">
        <v>5.8</v>
      </c>
      <c r="X3518" s="19" t="s">
        <v>2190</v>
      </c>
      <c r="Y3518" t="s">
        <v>7159</v>
      </c>
    </row>
    <row r="3519" spans="22:27" x14ac:dyDescent="0.3">
      <c r="V3519" s="6" t="s">
        <v>1290</v>
      </c>
      <c r="W3519" s="8">
        <v>7.1</v>
      </c>
      <c r="X3519" s="18" t="s">
        <v>2190</v>
      </c>
      <c r="Y3519" t="s">
        <v>13467</v>
      </c>
      <c r="Z3519" t="s">
        <v>5873</v>
      </c>
    </row>
    <row r="3520" spans="22:27" x14ac:dyDescent="0.3">
      <c r="V3520" s="7" t="s">
        <v>3707</v>
      </c>
      <c r="W3520" s="9">
        <v>6.5</v>
      </c>
      <c r="X3520" s="19" t="s">
        <v>1099</v>
      </c>
      <c r="Y3520" t="s">
        <v>14453</v>
      </c>
      <c r="Z3520" t="s">
        <v>6241</v>
      </c>
    </row>
    <row r="3521" spans="22:27" x14ac:dyDescent="0.3">
      <c r="V3521" s="6" t="s">
        <v>10152</v>
      </c>
      <c r="W3521" s="8">
        <v>7.9</v>
      </c>
      <c r="X3521" s="18" t="s">
        <v>6241</v>
      </c>
      <c r="Y3521" t="s">
        <v>5873</v>
      </c>
    </row>
    <row r="3522" spans="22:27" x14ac:dyDescent="0.3">
      <c r="V3522" s="7" t="s">
        <v>2588</v>
      </c>
      <c r="W3522" s="9">
        <v>5.4</v>
      </c>
      <c r="X3522" s="19" t="s">
        <v>2190</v>
      </c>
      <c r="Y3522" t="s">
        <v>6241</v>
      </c>
    </row>
    <row r="3523" spans="22:27" x14ac:dyDescent="0.3">
      <c r="V3523" s="6" t="s">
        <v>315</v>
      </c>
      <c r="W3523" s="8">
        <v>7.1</v>
      </c>
      <c r="X3523" s="18" t="s">
        <v>878</v>
      </c>
      <c r="Y3523" t="s">
        <v>14453</v>
      </c>
      <c r="Z3523" t="s">
        <v>2190</v>
      </c>
      <c r="AA3523" t="s">
        <v>6241</v>
      </c>
    </row>
    <row r="3524" spans="22:27" x14ac:dyDescent="0.3">
      <c r="V3524" s="7" t="s">
        <v>1099</v>
      </c>
      <c r="W3524" s="9">
        <v>6.4</v>
      </c>
      <c r="X3524" s="19" t="s">
        <v>1099</v>
      </c>
    </row>
    <row r="3525" spans="22:27" x14ac:dyDescent="0.3">
      <c r="V3525" s="6" t="s">
        <v>2838</v>
      </c>
      <c r="W3525" s="8">
        <v>6.7</v>
      </c>
      <c r="X3525" s="18" t="s">
        <v>1099</v>
      </c>
      <c r="Y3525" t="s">
        <v>2190</v>
      </c>
      <c r="Z3525" t="s">
        <v>11576</v>
      </c>
      <c r="AA3525" t="s">
        <v>14452</v>
      </c>
    </row>
    <row r="3526" spans="22:27" x14ac:dyDescent="0.3">
      <c r="V3526" s="7" t="s">
        <v>146</v>
      </c>
      <c r="W3526" s="9">
        <v>6.9</v>
      </c>
      <c r="X3526" s="19" t="s">
        <v>2190</v>
      </c>
      <c r="Y3526" t="s">
        <v>11576</v>
      </c>
    </row>
    <row r="3527" spans="22:27" x14ac:dyDescent="0.3">
      <c r="V3527" s="6" t="s">
        <v>10173</v>
      </c>
      <c r="W3527" s="8">
        <v>2.1</v>
      </c>
      <c r="X3527" s="18" t="s">
        <v>878</v>
      </c>
      <c r="Y3527" t="s">
        <v>14452</v>
      </c>
    </row>
    <row r="3528" spans="22:27" x14ac:dyDescent="0.3">
      <c r="V3528" s="7" t="s">
        <v>1399</v>
      </c>
      <c r="W3528" s="9">
        <v>4.3</v>
      </c>
      <c r="X3528" s="19" t="s">
        <v>878</v>
      </c>
      <c r="Y3528" t="s">
        <v>1099</v>
      </c>
    </row>
    <row r="3529" spans="22:27" x14ac:dyDescent="0.3">
      <c r="V3529" s="6" t="s">
        <v>3960</v>
      </c>
      <c r="W3529" s="8">
        <v>6.6</v>
      </c>
      <c r="X3529" s="18" t="s">
        <v>3960</v>
      </c>
    </row>
    <row r="3530" spans="22:27" x14ac:dyDescent="0.3">
      <c r="V3530" s="7" t="s">
        <v>10187</v>
      </c>
      <c r="W3530" s="9">
        <v>3.4</v>
      </c>
      <c r="X3530" s="19" t="s">
        <v>10187</v>
      </c>
    </row>
    <row r="3531" spans="22:27" x14ac:dyDescent="0.3">
      <c r="V3531" s="6" t="s">
        <v>5554</v>
      </c>
      <c r="W3531" s="8">
        <v>8.3000000000000007</v>
      </c>
      <c r="X3531" s="18" t="s">
        <v>1099</v>
      </c>
      <c r="Y3531" t="s">
        <v>14453</v>
      </c>
      <c r="Z3531" t="s">
        <v>2190</v>
      </c>
    </row>
    <row r="3532" spans="22:27" x14ac:dyDescent="0.3">
      <c r="V3532" s="7" t="s">
        <v>1076</v>
      </c>
      <c r="W3532" s="9">
        <v>7.2</v>
      </c>
      <c r="X3532" s="19" t="s">
        <v>7872</v>
      </c>
      <c r="Y3532" t="s">
        <v>2190</v>
      </c>
      <c r="Z3532" t="s">
        <v>14452</v>
      </c>
    </row>
    <row r="3533" spans="22:27" x14ac:dyDescent="0.3">
      <c r="V3533" s="6" t="s">
        <v>936</v>
      </c>
      <c r="W3533" s="8">
        <v>5.6</v>
      </c>
      <c r="X3533" s="18" t="s">
        <v>1099</v>
      </c>
      <c r="Y3533" t="s">
        <v>2190</v>
      </c>
      <c r="Z3533" t="s">
        <v>11576</v>
      </c>
    </row>
    <row r="3534" spans="22:27" x14ac:dyDescent="0.3">
      <c r="V3534" s="7" t="s">
        <v>5314</v>
      </c>
      <c r="W3534" s="9">
        <v>7.7</v>
      </c>
      <c r="X3534" s="19" t="s">
        <v>7872</v>
      </c>
      <c r="Y3534" t="s">
        <v>2190</v>
      </c>
      <c r="Z3534" t="s">
        <v>7159</v>
      </c>
      <c r="AA3534" t="s">
        <v>11576</v>
      </c>
    </row>
    <row r="3535" spans="22:27" x14ac:dyDescent="0.3">
      <c r="V3535" s="6" t="s">
        <v>936</v>
      </c>
      <c r="W3535" s="8">
        <v>6.6</v>
      </c>
      <c r="X3535" s="18" t="s">
        <v>1099</v>
      </c>
      <c r="Y3535" t="s">
        <v>2190</v>
      </c>
      <c r="Z3535" t="s">
        <v>11576</v>
      </c>
    </row>
    <row r="3536" spans="22:27" x14ac:dyDescent="0.3">
      <c r="V3536" s="7" t="s">
        <v>10199</v>
      </c>
      <c r="W3536" s="9">
        <v>7.6</v>
      </c>
      <c r="X3536" s="19" t="s">
        <v>14451</v>
      </c>
      <c r="Y3536" t="s">
        <v>8819</v>
      </c>
    </row>
    <row r="3537" spans="22:28" x14ac:dyDescent="0.3">
      <c r="V3537" s="6" t="s">
        <v>1649</v>
      </c>
      <c r="W3537" s="8">
        <v>7.4</v>
      </c>
      <c r="X3537" s="18" t="s">
        <v>1099</v>
      </c>
      <c r="Y3537" t="s">
        <v>2190</v>
      </c>
    </row>
    <row r="3538" spans="22:28" x14ac:dyDescent="0.3">
      <c r="V3538" s="7" t="s">
        <v>3919</v>
      </c>
      <c r="W3538" s="9">
        <v>7.1</v>
      </c>
      <c r="X3538" s="19" t="s">
        <v>7872</v>
      </c>
      <c r="Y3538" t="s">
        <v>2190</v>
      </c>
      <c r="Z3538" t="s">
        <v>11576</v>
      </c>
    </row>
    <row r="3539" spans="22:28" x14ac:dyDescent="0.3">
      <c r="V3539" s="6" t="s">
        <v>3420</v>
      </c>
      <c r="W3539" s="8">
        <v>3.4</v>
      </c>
      <c r="X3539" s="18" t="s">
        <v>1099</v>
      </c>
      <c r="Y3539" t="s">
        <v>7329</v>
      </c>
    </row>
    <row r="3540" spans="22:28" x14ac:dyDescent="0.3">
      <c r="V3540" s="7" t="s">
        <v>3846</v>
      </c>
      <c r="W3540" s="9">
        <v>7.9</v>
      </c>
      <c r="X3540" s="19" t="s">
        <v>2190</v>
      </c>
      <c r="Y3540" t="s">
        <v>7159</v>
      </c>
    </row>
    <row r="3541" spans="22:28" x14ac:dyDescent="0.3">
      <c r="V3541" s="6" t="s">
        <v>1649</v>
      </c>
      <c r="W3541" s="8">
        <v>6.7</v>
      </c>
      <c r="X3541" s="18" t="s">
        <v>1099</v>
      </c>
      <c r="Y3541" t="s">
        <v>2190</v>
      </c>
    </row>
    <row r="3542" spans="22:28" x14ac:dyDescent="0.3">
      <c r="V3542" s="7" t="s">
        <v>1403</v>
      </c>
      <c r="W3542" s="9">
        <v>6.6</v>
      </c>
      <c r="X3542" s="19" t="s">
        <v>14453</v>
      </c>
      <c r="Y3542" t="s">
        <v>2190</v>
      </c>
      <c r="Z3542" t="s">
        <v>14451</v>
      </c>
      <c r="AA3542" t="s">
        <v>6241</v>
      </c>
    </row>
    <row r="3543" spans="22:28" x14ac:dyDescent="0.3">
      <c r="V3543" s="6" t="s">
        <v>2190</v>
      </c>
      <c r="W3543" s="8">
        <v>7.9</v>
      </c>
      <c r="X3543" s="18" t="s">
        <v>2190</v>
      </c>
    </row>
    <row r="3544" spans="22:28" x14ac:dyDescent="0.3">
      <c r="V3544" s="7" t="s">
        <v>9397</v>
      </c>
      <c r="W3544" s="9">
        <v>4.9000000000000004</v>
      </c>
      <c r="X3544" s="19" t="s">
        <v>1099</v>
      </c>
      <c r="Y3544" t="s">
        <v>14453</v>
      </c>
      <c r="Z3544" t="s">
        <v>2190</v>
      </c>
      <c r="AA3544" t="s">
        <v>11576</v>
      </c>
      <c r="AB3544" t="s">
        <v>6241</v>
      </c>
    </row>
    <row r="3545" spans="22:28" x14ac:dyDescent="0.3">
      <c r="V3545" s="6" t="s">
        <v>1649</v>
      </c>
      <c r="W3545" s="8">
        <v>7.2</v>
      </c>
      <c r="X3545" s="18" t="s">
        <v>1099</v>
      </c>
      <c r="Y3545" t="s">
        <v>2190</v>
      </c>
    </row>
    <row r="3546" spans="22:28" x14ac:dyDescent="0.3">
      <c r="V3546" s="7" t="s">
        <v>1403</v>
      </c>
      <c r="W3546" s="9">
        <v>7.4</v>
      </c>
      <c r="X3546" s="19" t="s">
        <v>14453</v>
      </c>
      <c r="Y3546" t="s">
        <v>2190</v>
      </c>
      <c r="Z3546" t="s">
        <v>14451</v>
      </c>
      <c r="AA3546" t="s">
        <v>6241</v>
      </c>
    </row>
    <row r="3547" spans="22:28" x14ac:dyDescent="0.3">
      <c r="V3547" s="6" t="s">
        <v>1649</v>
      </c>
      <c r="W3547" s="8">
        <v>6.1</v>
      </c>
      <c r="X3547" s="18" t="s">
        <v>1099</v>
      </c>
      <c r="Y3547" t="s">
        <v>2190</v>
      </c>
    </row>
    <row r="3548" spans="22:28" x14ac:dyDescent="0.3">
      <c r="V3548" s="7" t="s">
        <v>10237</v>
      </c>
      <c r="W3548" s="9">
        <v>8.4</v>
      </c>
      <c r="X3548" s="19" t="s">
        <v>1099</v>
      </c>
      <c r="Y3548" t="s">
        <v>2190</v>
      </c>
      <c r="Z3548" t="s">
        <v>13467</v>
      </c>
      <c r="AA3548" t="s">
        <v>11576</v>
      </c>
    </row>
    <row r="3549" spans="22:28" x14ac:dyDescent="0.3">
      <c r="V3549" s="6" t="s">
        <v>2190</v>
      </c>
      <c r="W3549" s="8">
        <v>6.2</v>
      </c>
      <c r="X3549" s="18" t="s">
        <v>2190</v>
      </c>
    </row>
    <row r="3550" spans="22:28" x14ac:dyDescent="0.3">
      <c r="V3550" s="7" t="s">
        <v>7533</v>
      </c>
      <c r="W3550" s="9">
        <v>5.3</v>
      </c>
      <c r="X3550" s="19" t="s">
        <v>878</v>
      </c>
      <c r="Y3550" t="s">
        <v>1099</v>
      </c>
      <c r="Z3550" t="s">
        <v>2190</v>
      </c>
      <c r="AA3550" t="s">
        <v>6241</v>
      </c>
    </row>
    <row r="3551" spans="22:28" x14ac:dyDescent="0.3">
      <c r="V3551" s="6" t="s">
        <v>1106</v>
      </c>
      <c r="W3551" s="8">
        <v>5</v>
      </c>
      <c r="X3551" s="18" t="s">
        <v>1099</v>
      </c>
      <c r="Y3551" t="s">
        <v>11576</v>
      </c>
    </row>
    <row r="3552" spans="22:28" x14ac:dyDescent="0.3">
      <c r="V3552" s="7" t="s">
        <v>1649</v>
      </c>
      <c r="W3552" s="9">
        <v>7.7</v>
      </c>
      <c r="X3552" s="19" t="s">
        <v>1099</v>
      </c>
      <c r="Y3552" t="s">
        <v>2190</v>
      </c>
    </row>
    <row r="3553" spans="22:28" x14ac:dyDescent="0.3">
      <c r="V3553" s="6" t="s">
        <v>1392</v>
      </c>
      <c r="W3553" s="8">
        <v>7.6</v>
      </c>
      <c r="X3553" s="18" t="s">
        <v>14453</v>
      </c>
      <c r="Y3553" t="s">
        <v>2190</v>
      </c>
      <c r="Z3553" t="s">
        <v>6241</v>
      </c>
    </row>
    <row r="3554" spans="22:28" x14ac:dyDescent="0.3">
      <c r="V3554" s="7" t="s">
        <v>10257</v>
      </c>
      <c r="W3554" s="9">
        <v>6.3</v>
      </c>
      <c r="X3554" s="19" t="s">
        <v>1099</v>
      </c>
      <c r="Y3554" t="s">
        <v>3960</v>
      </c>
      <c r="Z3554" t="s">
        <v>7329</v>
      </c>
      <c r="AA3554" t="s">
        <v>6241</v>
      </c>
    </row>
    <row r="3555" spans="22:28" x14ac:dyDescent="0.3">
      <c r="V3555" s="6" t="s">
        <v>3894</v>
      </c>
      <c r="W3555" s="8">
        <v>7.6</v>
      </c>
      <c r="X3555" s="18" t="s">
        <v>1099</v>
      </c>
      <c r="Y3555" t="s">
        <v>2190</v>
      </c>
      <c r="Z3555" t="s">
        <v>14452</v>
      </c>
    </row>
    <row r="3556" spans="22:28" x14ac:dyDescent="0.3">
      <c r="V3556" s="7" t="s">
        <v>146</v>
      </c>
      <c r="W3556" s="9">
        <v>5.6</v>
      </c>
      <c r="X3556" s="19" t="s">
        <v>2190</v>
      </c>
      <c r="Y3556" t="s">
        <v>11576</v>
      </c>
    </row>
    <row r="3557" spans="22:28" x14ac:dyDescent="0.3">
      <c r="V3557" s="6" t="s">
        <v>467</v>
      </c>
      <c r="W3557" s="8">
        <v>7.3</v>
      </c>
      <c r="X3557" s="18" t="s">
        <v>2190</v>
      </c>
      <c r="Y3557" t="s">
        <v>840</v>
      </c>
      <c r="Z3557" t="s">
        <v>11576</v>
      </c>
    </row>
    <row r="3558" spans="22:28" x14ac:dyDescent="0.3">
      <c r="V3558" s="7" t="s">
        <v>315</v>
      </c>
      <c r="W3558" s="9">
        <v>6.2</v>
      </c>
      <c r="X3558" s="19" t="s">
        <v>878</v>
      </c>
      <c r="Y3558" t="s">
        <v>14453</v>
      </c>
      <c r="Z3558" t="s">
        <v>2190</v>
      </c>
      <c r="AA3558" t="s">
        <v>6241</v>
      </c>
    </row>
    <row r="3559" spans="22:28" x14ac:dyDescent="0.3">
      <c r="V3559" s="6" t="s">
        <v>5870</v>
      </c>
      <c r="W3559" s="8">
        <v>6.6</v>
      </c>
      <c r="X3559" s="18" t="s">
        <v>840</v>
      </c>
      <c r="Y3559" t="s">
        <v>3960</v>
      </c>
      <c r="Z3559" t="s">
        <v>6241</v>
      </c>
    </row>
    <row r="3560" spans="22:28" x14ac:dyDescent="0.3">
      <c r="V3560" s="7" t="s">
        <v>3197</v>
      </c>
      <c r="W3560" s="9">
        <v>6.6</v>
      </c>
      <c r="X3560" s="19" t="s">
        <v>3960</v>
      </c>
      <c r="Y3560" t="s">
        <v>14451</v>
      </c>
    </row>
    <row r="3561" spans="22:28" x14ac:dyDescent="0.3">
      <c r="V3561" s="6" t="s">
        <v>10276</v>
      </c>
      <c r="W3561" s="8">
        <v>7.3</v>
      </c>
      <c r="X3561" s="18" t="s">
        <v>2190</v>
      </c>
      <c r="Y3561" t="s">
        <v>3960</v>
      </c>
      <c r="Z3561" t="s">
        <v>14451</v>
      </c>
      <c r="AA3561" t="s">
        <v>7329</v>
      </c>
      <c r="AB3561" t="s">
        <v>6241</v>
      </c>
    </row>
    <row r="3562" spans="22:28" x14ac:dyDescent="0.3">
      <c r="V3562" s="7" t="s">
        <v>10279</v>
      </c>
      <c r="W3562" s="9">
        <v>6.6</v>
      </c>
      <c r="X3562" s="19" t="s">
        <v>1099</v>
      </c>
      <c r="Y3562" t="s">
        <v>43</v>
      </c>
    </row>
    <row r="3563" spans="22:28" x14ac:dyDescent="0.3">
      <c r="V3563" s="6" t="s">
        <v>3960</v>
      </c>
      <c r="W3563" s="8">
        <v>6.9</v>
      </c>
      <c r="X3563" s="18" t="s">
        <v>3960</v>
      </c>
    </row>
    <row r="3564" spans="22:28" x14ac:dyDescent="0.3">
      <c r="V3564" s="7" t="s">
        <v>3960</v>
      </c>
      <c r="W3564" s="9">
        <v>5.8</v>
      </c>
      <c r="X3564" s="19" t="s">
        <v>3960</v>
      </c>
    </row>
    <row r="3565" spans="22:28" x14ac:dyDescent="0.3">
      <c r="V3565" s="6" t="s">
        <v>4536</v>
      </c>
      <c r="W3565" s="8">
        <v>4.4000000000000004</v>
      </c>
      <c r="X3565" s="18" t="s">
        <v>840</v>
      </c>
      <c r="Y3565" t="s">
        <v>3960</v>
      </c>
    </row>
    <row r="3566" spans="22:28" x14ac:dyDescent="0.3">
      <c r="V3566" s="7" t="s">
        <v>5410</v>
      </c>
      <c r="W3566" s="9">
        <v>6.6</v>
      </c>
      <c r="X3566" s="19" t="s">
        <v>878</v>
      </c>
      <c r="Y3566" t="s">
        <v>840</v>
      </c>
      <c r="Z3566" t="s">
        <v>3960</v>
      </c>
      <c r="AA3566" t="s">
        <v>6241</v>
      </c>
    </row>
    <row r="3567" spans="22:28" x14ac:dyDescent="0.3">
      <c r="V3567" s="6" t="s">
        <v>1649</v>
      </c>
      <c r="W3567" s="8">
        <v>7.6</v>
      </c>
      <c r="X3567" s="18" t="s">
        <v>1099</v>
      </c>
      <c r="Y3567" t="s">
        <v>2190</v>
      </c>
    </row>
    <row r="3568" spans="22:28" x14ac:dyDescent="0.3">
      <c r="V3568" s="7" t="s">
        <v>3960</v>
      </c>
      <c r="W3568" s="9">
        <v>4.5999999999999996</v>
      </c>
      <c r="X3568" s="19" t="s">
        <v>3960</v>
      </c>
    </row>
    <row r="3569" spans="22:28" x14ac:dyDescent="0.3">
      <c r="V3569" s="6" t="s">
        <v>4026</v>
      </c>
      <c r="W3569" s="8">
        <v>6.8</v>
      </c>
      <c r="X3569" s="18" t="s">
        <v>2190</v>
      </c>
      <c r="Y3569" t="s">
        <v>13467</v>
      </c>
    </row>
    <row r="3570" spans="22:28" x14ac:dyDescent="0.3">
      <c r="V3570" s="7" t="s">
        <v>7417</v>
      </c>
      <c r="W3570" s="9">
        <v>7.1</v>
      </c>
      <c r="X3570" s="19" t="s">
        <v>1099</v>
      </c>
      <c r="Y3570" t="s">
        <v>14453</v>
      </c>
      <c r="Z3570" t="s">
        <v>14451</v>
      </c>
    </row>
    <row r="3571" spans="22:28" x14ac:dyDescent="0.3">
      <c r="V3571" s="6" t="s">
        <v>4917</v>
      </c>
      <c r="W3571" s="8">
        <v>4.9000000000000004</v>
      </c>
      <c r="X3571" s="18" t="s">
        <v>1099</v>
      </c>
      <c r="Y3571" t="s">
        <v>840</v>
      </c>
      <c r="Z3571" t="s">
        <v>3960</v>
      </c>
      <c r="AA3571" t="s">
        <v>6241</v>
      </c>
    </row>
    <row r="3572" spans="22:28" x14ac:dyDescent="0.3">
      <c r="V3572" s="7" t="s">
        <v>3542</v>
      </c>
      <c r="W3572" s="9">
        <v>7.3</v>
      </c>
      <c r="X3572" s="19" t="s">
        <v>7872</v>
      </c>
      <c r="Y3572" t="s">
        <v>14453</v>
      </c>
      <c r="Z3572" t="s">
        <v>2190</v>
      </c>
      <c r="AA3572" t="s">
        <v>6241</v>
      </c>
    </row>
    <row r="3573" spans="22:28" x14ac:dyDescent="0.3">
      <c r="V3573" s="6" t="s">
        <v>10310</v>
      </c>
      <c r="W3573" s="8">
        <v>7.2</v>
      </c>
      <c r="X3573" s="18" t="s">
        <v>642</v>
      </c>
      <c r="Y3573" t="s">
        <v>2190</v>
      </c>
      <c r="Z3573" t="s">
        <v>10608</v>
      </c>
      <c r="AA3573" t="s">
        <v>840</v>
      </c>
      <c r="AB3573" t="s">
        <v>7329</v>
      </c>
    </row>
    <row r="3574" spans="22:28" x14ac:dyDescent="0.3">
      <c r="V3574" s="7" t="s">
        <v>5870</v>
      </c>
      <c r="W3574" s="9">
        <v>5</v>
      </c>
      <c r="X3574" s="19" t="s">
        <v>840</v>
      </c>
      <c r="Y3574" t="s">
        <v>3960</v>
      </c>
      <c r="Z3574" t="s">
        <v>6241</v>
      </c>
    </row>
    <row r="3575" spans="22:28" x14ac:dyDescent="0.3">
      <c r="V3575" s="6" t="s">
        <v>1017</v>
      </c>
      <c r="W3575" s="8">
        <v>8.1999999999999993</v>
      </c>
      <c r="X3575" s="18" t="s">
        <v>7872</v>
      </c>
      <c r="Y3575" t="s">
        <v>2190</v>
      </c>
    </row>
    <row r="3576" spans="22:28" x14ac:dyDescent="0.3">
      <c r="V3576" s="7" t="s">
        <v>1017</v>
      </c>
      <c r="W3576" s="9">
        <v>8</v>
      </c>
      <c r="X3576" s="19" t="s">
        <v>7872</v>
      </c>
      <c r="Y3576" t="s">
        <v>2190</v>
      </c>
    </row>
    <row r="3577" spans="22:28" x14ac:dyDescent="0.3">
      <c r="V3577" s="6" t="s">
        <v>2743</v>
      </c>
      <c r="W3577" s="8">
        <v>5.2</v>
      </c>
      <c r="X3577" s="18" t="s">
        <v>3960</v>
      </c>
      <c r="Y3577" t="s">
        <v>7329</v>
      </c>
      <c r="Z3577" t="s">
        <v>6241</v>
      </c>
    </row>
    <row r="3578" spans="22:28" x14ac:dyDescent="0.3">
      <c r="V3578" s="7" t="s">
        <v>575</v>
      </c>
      <c r="W3578" s="9">
        <v>8.5</v>
      </c>
      <c r="X3578" s="19" t="s">
        <v>14451</v>
      </c>
      <c r="Y3578" t="s">
        <v>6241</v>
      </c>
    </row>
    <row r="3579" spans="22:28" x14ac:dyDescent="0.3">
      <c r="V3579" s="6" t="s">
        <v>3197</v>
      </c>
      <c r="W3579" s="8">
        <v>6.5</v>
      </c>
      <c r="X3579" s="18" t="s">
        <v>3960</v>
      </c>
      <c r="Y3579" t="s">
        <v>14451</v>
      </c>
    </row>
    <row r="3580" spans="22:28" x14ac:dyDescent="0.3">
      <c r="V3580" s="7" t="s">
        <v>1099</v>
      </c>
      <c r="W3580" s="9">
        <v>7.4</v>
      </c>
      <c r="X3580" s="19" t="s">
        <v>1099</v>
      </c>
    </row>
    <row r="3581" spans="22:28" x14ac:dyDescent="0.3">
      <c r="V3581" s="6" t="s">
        <v>3846</v>
      </c>
      <c r="W3581" s="8">
        <v>7.7</v>
      </c>
      <c r="X3581" s="18" t="s">
        <v>2190</v>
      </c>
      <c r="Y3581" t="s">
        <v>7159</v>
      </c>
    </row>
    <row r="3582" spans="22:28" x14ac:dyDescent="0.3">
      <c r="V3582" s="7" t="s">
        <v>1649</v>
      </c>
      <c r="W3582" s="9">
        <v>7.4</v>
      </c>
      <c r="X3582" s="19" t="s">
        <v>1099</v>
      </c>
      <c r="Y3582" t="s">
        <v>2190</v>
      </c>
    </row>
    <row r="3583" spans="22:28" x14ac:dyDescent="0.3">
      <c r="V3583" s="6" t="s">
        <v>3602</v>
      </c>
      <c r="W3583" s="8">
        <v>5.0999999999999996</v>
      </c>
      <c r="X3583" s="18" t="s">
        <v>1099</v>
      </c>
      <c r="Y3583" t="s">
        <v>2190</v>
      </c>
      <c r="Z3583" t="s">
        <v>7159</v>
      </c>
      <c r="AA3583" t="s">
        <v>11576</v>
      </c>
    </row>
    <row r="3584" spans="22:28" x14ac:dyDescent="0.3">
      <c r="V3584" s="7" t="s">
        <v>10337</v>
      </c>
      <c r="W3584" s="9">
        <v>7.3</v>
      </c>
      <c r="X3584" s="19" t="s">
        <v>642</v>
      </c>
      <c r="Y3584" t="s">
        <v>2190</v>
      </c>
      <c r="Z3584" t="s">
        <v>10608</v>
      </c>
      <c r="AA3584" t="s">
        <v>11576</v>
      </c>
      <c r="AB3584" t="s">
        <v>8819</v>
      </c>
    </row>
    <row r="3585" spans="22:26" x14ac:dyDescent="0.3">
      <c r="V3585" s="6" t="s">
        <v>1921</v>
      </c>
      <c r="W3585" s="8">
        <v>5</v>
      </c>
      <c r="X3585" s="18" t="s">
        <v>6869</v>
      </c>
      <c r="Y3585" t="s">
        <v>1099</v>
      </c>
      <c r="Z3585" t="s">
        <v>10608</v>
      </c>
    </row>
    <row r="3586" spans="22:26" x14ac:dyDescent="0.3">
      <c r="V3586" s="7" t="s">
        <v>2190</v>
      </c>
      <c r="W3586" s="9">
        <v>7.2</v>
      </c>
      <c r="X3586" s="19" t="s">
        <v>2190</v>
      </c>
    </row>
    <row r="3587" spans="22:26" x14ac:dyDescent="0.3">
      <c r="V3587" s="6" t="s">
        <v>1017</v>
      </c>
      <c r="W3587" s="8">
        <v>6.7</v>
      </c>
      <c r="X3587" s="18" t="s">
        <v>7872</v>
      </c>
      <c r="Y3587" t="s">
        <v>2190</v>
      </c>
    </row>
    <row r="3588" spans="22:26" x14ac:dyDescent="0.3">
      <c r="V3588" s="7" t="s">
        <v>1649</v>
      </c>
      <c r="W3588" s="9">
        <v>6.4</v>
      </c>
      <c r="X3588" s="19" t="s">
        <v>1099</v>
      </c>
      <c r="Y3588" t="s">
        <v>2190</v>
      </c>
    </row>
    <row r="3589" spans="22:26" x14ac:dyDescent="0.3">
      <c r="V3589" s="6" t="s">
        <v>1076</v>
      </c>
      <c r="W3589" s="8">
        <v>7.1</v>
      </c>
      <c r="X3589" s="18" t="s">
        <v>7872</v>
      </c>
      <c r="Y3589" t="s">
        <v>2190</v>
      </c>
      <c r="Z3589" t="s">
        <v>14452</v>
      </c>
    </row>
    <row r="3590" spans="22:26" x14ac:dyDescent="0.3">
      <c r="V3590" s="7" t="s">
        <v>1649</v>
      </c>
      <c r="W3590" s="9">
        <v>5.6</v>
      </c>
      <c r="X3590" s="19" t="s">
        <v>1099</v>
      </c>
      <c r="Y3590" t="s">
        <v>2190</v>
      </c>
    </row>
    <row r="3591" spans="22:26" x14ac:dyDescent="0.3">
      <c r="V3591" s="6" t="s">
        <v>1959</v>
      </c>
      <c r="W3591" s="8">
        <v>6.1</v>
      </c>
      <c r="X3591" s="18" t="s">
        <v>3960</v>
      </c>
      <c r="Y3591" t="s">
        <v>14451</v>
      </c>
      <c r="Z3591" t="s">
        <v>6241</v>
      </c>
    </row>
    <row r="3592" spans="22:26" x14ac:dyDescent="0.3">
      <c r="V3592" s="7" t="s">
        <v>2588</v>
      </c>
      <c r="W3592" s="9">
        <v>5.2</v>
      </c>
      <c r="X3592" s="19" t="s">
        <v>2190</v>
      </c>
      <c r="Y3592" t="s">
        <v>6241</v>
      </c>
    </row>
    <row r="3593" spans="22:26" x14ac:dyDescent="0.3">
      <c r="V3593" s="6" t="s">
        <v>2190</v>
      </c>
      <c r="W3593" s="8">
        <v>7.3</v>
      </c>
      <c r="X3593" s="18" t="s">
        <v>2190</v>
      </c>
    </row>
    <row r="3594" spans="22:26" x14ac:dyDescent="0.3">
      <c r="V3594" s="7" t="s">
        <v>2190</v>
      </c>
      <c r="W3594" s="9">
        <v>7.5</v>
      </c>
      <c r="X3594" s="19" t="s">
        <v>2190</v>
      </c>
    </row>
    <row r="3595" spans="22:26" x14ac:dyDescent="0.3">
      <c r="V3595" s="6" t="s">
        <v>4026</v>
      </c>
      <c r="W3595" s="8">
        <v>6.6</v>
      </c>
      <c r="X3595" s="18" t="s">
        <v>2190</v>
      </c>
      <c r="Y3595" t="s">
        <v>13467</v>
      </c>
    </row>
    <row r="3596" spans="22:26" x14ac:dyDescent="0.3">
      <c r="V3596" s="7" t="s">
        <v>227</v>
      </c>
      <c r="W3596" s="9">
        <v>6.4</v>
      </c>
      <c r="X3596" s="19" t="s">
        <v>878</v>
      </c>
      <c r="Y3596" t="s">
        <v>14453</v>
      </c>
      <c r="Z3596" t="s">
        <v>6241</v>
      </c>
    </row>
    <row r="3597" spans="22:26" x14ac:dyDescent="0.3">
      <c r="V3597" s="6" t="s">
        <v>10375</v>
      </c>
      <c r="W3597" s="8">
        <v>4.5</v>
      </c>
      <c r="X3597" s="18" t="s">
        <v>642</v>
      </c>
      <c r="Y3597" t="s">
        <v>3960</v>
      </c>
    </row>
    <row r="3598" spans="22:26" x14ac:dyDescent="0.3">
      <c r="V3598" s="7" t="s">
        <v>1762</v>
      </c>
      <c r="W3598" s="9">
        <v>6.6</v>
      </c>
      <c r="X3598" s="19" t="s">
        <v>1099</v>
      </c>
      <c r="Y3598" t="s">
        <v>10608</v>
      </c>
      <c r="Z3598" t="s">
        <v>11576</v>
      </c>
    </row>
    <row r="3599" spans="22:26" x14ac:dyDescent="0.3">
      <c r="V3599" s="6" t="s">
        <v>1272</v>
      </c>
      <c r="W3599" s="8">
        <v>5.3</v>
      </c>
      <c r="X3599" s="18" t="s">
        <v>14453</v>
      </c>
      <c r="Y3599" t="s">
        <v>2190</v>
      </c>
    </row>
    <row r="3600" spans="22:26" x14ac:dyDescent="0.3">
      <c r="V3600" s="7" t="s">
        <v>3456</v>
      </c>
      <c r="W3600" s="9">
        <v>4.9000000000000004</v>
      </c>
      <c r="X3600" s="19" t="s">
        <v>3960</v>
      </c>
      <c r="Y3600" t="s">
        <v>6241</v>
      </c>
    </row>
    <row r="3601" spans="22:28" x14ac:dyDescent="0.3">
      <c r="V3601" s="6" t="s">
        <v>6784</v>
      </c>
      <c r="W3601" s="8">
        <v>7.7</v>
      </c>
      <c r="X3601" s="18" t="s">
        <v>642</v>
      </c>
      <c r="Y3601" t="s">
        <v>1099</v>
      </c>
      <c r="Z3601" t="s">
        <v>2190</v>
      </c>
      <c r="AA3601" t="s">
        <v>11576</v>
      </c>
    </row>
    <row r="3602" spans="22:28" x14ac:dyDescent="0.3">
      <c r="V3602" s="7" t="s">
        <v>4639</v>
      </c>
      <c r="W3602" s="9">
        <v>8</v>
      </c>
      <c r="X3602" s="19" t="s">
        <v>1099</v>
      </c>
      <c r="Y3602" t="s">
        <v>3960</v>
      </c>
    </row>
    <row r="3603" spans="22:28" x14ac:dyDescent="0.3">
      <c r="V3603" s="6" t="s">
        <v>2777</v>
      </c>
      <c r="W3603" s="8">
        <v>3.8</v>
      </c>
      <c r="X3603" s="18" t="s">
        <v>2190</v>
      </c>
      <c r="Y3603" t="s">
        <v>3960</v>
      </c>
      <c r="Z3603" t="s">
        <v>6241</v>
      </c>
    </row>
    <row r="3604" spans="22:28" x14ac:dyDescent="0.3">
      <c r="V3604" s="7" t="s">
        <v>4913</v>
      </c>
      <c r="W3604" s="9">
        <v>7.6</v>
      </c>
      <c r="X3604" s="19" t="s">
        <v>2190</v>
      </c>
      <c r="Y3604" t="s">
        <v>14451</v>
      </c>
    </row>
    <row r="3605" spans="22:28" x14ac:dyDescent="0.3">
      <c r="V3605" s="6" t="s">
        <v>3456</v>
      </c>
      <c r="W3605" s="8">
        <v>5.9</v>
      </c>
      <c r="X3605" s="18" t="s">
        <v>3960</v>
      </c>
      <c r="Y3605" t="s">
        <v>6241</v>
      </c>
    </row>
    <row r="3606" spans="22:28" x14ac:dyDescent="0.3">
      <c r="V3606" s="7" t="s">
        <v>3197</v>
      </c>
      <c r="W3606" s="9">
        <v>6.2</v>
      </c>
      <c r="X3606" s="19" t="s">
        <v>3960</v>
      </c>
      <c r="Y3606" t="s">
        <v>14451</v>
      </c>
    </row>
    <row r="3607" spans="22:28" x14ac:dyDescent="0.3">
      <c r="V3607" s="6" t="s">
        <v>1649</v>
      </c>
      <c r="W3607" s="8">
        <v>7.2</v>
      </c>
      <c r="X3607" s="18" t="s">
        <v>1099</v>
      </c>
      <c r="Y3607" t="s">
        <v>2190</v>
      </c>
    </row>
    <row r="3608" spans="22:28" x14ac:dyDescent="0.3">
      <c r="V3608" s="7" t="s">
        <v>6165</v>
      </c>
      <c r="W3608" s="9">
        <v>6.3</v>
      </c>
      <c r="X3608" s="19" t="s">
        <v>878</v>
      </c>
      <c r="Y3608" t="s">
        <v>14453</v>
      </c>
      <c r="Z3608" t="s">
        <v>2190</v>
      </c>
      <c r="AA3608" t="s">
        <v>6241</v>
      </c>
      <c r="AB3608" t="s">
        <v>8819</v>
      </c>
    </row>
    <row r="3609" spans="22:28" x14ac:dyDescent="0.3">
      <c r="V3609" s="6" t="s">
        <v>2710</v>
      </c>
      <c r="W3609" s="8">
        <v>5.2</v>
      </c>
      <c r="X3609" s="18" t="s">
        <v>3960</v>
      </c>
      <c r="Y3609" t="s">
        <v>14451</v>
      </c>
      <c r="Z3609" t="s">
        <v>7329</v>
      </c>
      <c r="AA3609" t="s">
        <v>6241</v>
      </c>
    </row>
    <row r="3610" spans="22:28" x14ac:dyDescent="0.3">
      <c r="V3610" s="7" t="s">
        <v>1649</v>
      </c>
      <c r="W3610" s="9">
        <v>6.9</v>
      </c>
      <c r="X3610" s="19" t="s">
        <v>1099</v>
      </c>
      <c r="Y3610" t="s">
        <v>2190</v>
      </c>
    </row>
    <row r="3611" spans="22:28" x14ac:dyDescent="0.3">
      <c r="V3611" s="6" t="s">
        <v>37</v>
      </c>
      <c r="W3611" s="8">
        <v>6.8</v>
      </c>
      <c r="X3611" s="18" t="s">
        <v>878</v>
      </c>
      <c r="Y3611" t="s">
        <v>6241</v>
      </c>
    </row>
    <row r="3612" spans="22:28" x14ac:dyDescent="0.3">
      <c r="V3612" s="7" t="s">
        <v>24</v>
      </c>
      <c r="W3612" s="9">
        <v>6.2</v>
      </c>
      <c r="X3612" s="19" t="s">
        <v>878</v>
      </c>
      <c r="Y3612" t="s">
        <v>642</v>
      </c>
      <c r="Z3612" t="s">
        <v>840</v>
      </c>
    </row>
    <row r="3613" spans="22:28" x14ac:dyDescent="0.3">
      <c r="V3613" s="6" t="s">
        <v>1276</v>
      </c>
      <c r="W3613" s="8">
        <v>6.2</v>
      </c>
      <c r="X3613" s="18" t="s">
        <v>2190</v>
      </c>
      <c r="Y3613" t="s">
        <v>13467</v>
      </c>
      <c r="Z3613" t="s">
        <v>11576</v>
      </c>
      <c r="AA3613" t="s">
        <v>5873</v>
      </c>
    </row>
    <row r="3614" spans="22:28" x14ac:dyDescent="0.3">
      <c r="V3614" s="7" t="s">
        <v>1099</v>
      </c>
      <c r="W3614" s="9">
        <v>3.5</v>
      </c>
      <c r="X3614" s="19" t="s">
        <v>1099</v>
      </c>
    </row>
    <row r="3615" spans="22:28" x14ac:dyDescent="0.3">
      <c r="V3615" s="6" t="s">
        <v>146</v>
      </c>
      <c r="W3615" s="8">
        <v>6.1</v>
      </c>
      <c r="X3615" s="18" t="s">
        <v>2190</v>
      </c>
      <c r="Y3615" t="s">
        <v>11576</v>
      </c>
    </row>
    <row r="3616" spans="22:28" x14ac:dyDescent="0.3">
      <c r="V3616" s="7" t="s">
        <v>3493</v>
      </c>
      <c r="W3616" s="9">
        <v>6.6</v>
      </c>
      <c r="X3616" s="19" t="s">
        <v>2190</v>
      </c>
      <c r="Y3616" t="s">
        <v>11576</v>
      </c>
      <c r="Z3616" t="s">
        <v>5873</v>
      </c>
    </row>
    <row r="3617" spans="22:28" x14ac:dyDescent="0.3">
      <c r="V3617" s="6" t="s">
        <v>1106</v>
      </c>
      <c r="W3617" s="8">
        <v>4.5</v>
      </c>
      <c r="X3617" s="18" t="s">
        <v>1099</v>
      </c>
      <c r="Y3617" t="s">
        <v>11576</v>
      </c>
    </row>
    <row r="3618" spans="22:28" x14ac:dyDescent="0.3">
      <c r="V3618" s="7" t="s">
        <v>2036</v>
      </c>
      <c r="W3618" s="9">
        <v>5.9</v>
      </c>
      <c r="X3618" s="19" t="s">
        <v>878</v>
      </c>
      <c r="Y3618" t="s">
        <v>642</v>
      </c>
      <c r="Z3618" t="s">
        <v>6869</v>
      </c>
      <c r="AA3618" t="s">
        <v>10608</v>
      </c>
      <c r="AB3618" t="s">
        <v>7329</v>
      </c>
    </row>
    <row r="3619" spans="22:28" x14ac:dyDescent="0.3">
      <c r="V3619" s="6" t="s">
        <v>1649</v>
      </c>
      <c r="W3619" s="8">
        <v>6.9</v>
      </c>
      <c r="X3619" s="18" t="s">
        <v>1099</v>
      </c>
      <c r="Y3619" t="s">
        <v>2190</v>
      </c>
    </row>
    <row r="3620" spans="22:28" x14ac:dyDescent="0.3">
      <c r="V3620" s="7" t="s">
        <v>6729</v>
      </c>
      <c r="W3620" s="9">
        <v>7.7</v>
      </c>
      <c r="X3620" s="19" t="s">
        <v>1099</v>
      </c>
      <c r="Y3620" t="s">
        <v>14453</v>
      </c>
      <c r="Z3620" t="s">
        <v>2190</v>
      </c>
      <c r="AA3620" t="s">
        <v>14451</v>
      </c>
      <c r="AB3620" t="s">
        <v>11576</v>
      </c>
    </row>
    <row r="3621" spans="22:28" x14ac:dyDescent="0.3">
      <c r="V3621" s="6" t="s">
        <v>1510</v>
      </c>
      <c r="W3621" s="8">
        <v>6.6</v>
      </c>
      <c r="X3621" s="18" t="s">
        <v>642</v>
      </c>
      <c r="Y3621" t="s">
        <v>2190</v>
      </c>
      <c r="Z3621" t="s">
        <v>11576</v>
      </c>
    </row>
    <row r="3622" spans="22:28" x14ac:dyDescent="0.3">
      <c r="V3622" s="7" t="s">
        <v>3456</v>
      </c>
      <c r="W3622" s="9">
        <v>5.3</v>
      </c>
      <c r="X3622" s="19" t="s">
        <v>3960</v>
      </c>
      <c r="Y3622" t="s">
        <v>6241</v>
      </c>
    </row>
    <row r="3623" spans="22:28" x14ac:dyDescent="0.3">
      <c r="V3623" s="6" t="s">
        <v>968</v>
      </c>
      <c r="W3623" s="8">
        <v>6.3</v>
      </c>
      <c r="X3623" s="18" t="s">
        <v>878</v>
      </c>
      <c r="Y3623" t="s">
        <v>2190</v>
      </c>
      <c r="Z3623" t="s">
        <v>5873</v>
      </c>
    </row>
    <row r="3624" spans="22:28" x14ac:dyDescent="0.3">
      <c r="V3624" s="7" t="s">
        <v>1649</v>
      </c>
      <c r="W3624" s="9">
        <v>7</v>
      </c>
      <c r="X3624" s="19" t="s">
        <v>1099</v>
      </c>
      <c r="Y3624" t="s">
        <v>2190</v>
      </c>
    </row>
    <row r="3625" spans="22:28" x14ac:dyDescent="0.3">
      <c r="V3625" s="6" t="s">
        <v>1099</v>
      </c>
      <c r="W3625" s="8">
        <v>7</v>
      </c>
      <c r="X3625" s="18" t="s">
        <v>1099</v>
      </c>
    </row>
    <row r="3626" spans="22:28" x14ac:dyDescent="0.3">
      <c r="V3626" s="7" t="s">
        <v>1649</v>
      </c>
      <c r="W3626" s="9">
        <v>6.6</v>
      </c>
      <c r="X3626" s="19" t="s">
        <v>1099</v>
      </c>
      <c r="Y3626" t="s">
        <v>2190</v>
      </c>
    </row>
    <row r="3627" spans="22:28" x14ac:dyDescent="0.3">
      <c r="V3627" s="6" t="s">
        <v>8819</v>
      </c>
      <c r="W3627" s="8">
        <v>8.6</v>
      </c>
      <c r="X3627" s="18" t="s">
        <v>8819</v>
      </c>
    </row>
    <row r="3628" spans="22:28" x14ac:dyDescent="0.3">
      <c r="V3628" s="7" t="s">
        <v>3325</v>
      </c>
      <c r="W3628" s="9">
        <v>6.4</v>
      </c>
      <c r="X3628" s="19" t="s">
        <v>1099</v>
      </c>
      <c r="Y3628" t="s">
        <v>14453</v>
      </c>
      <c r="Z3628" t="s">
        <v>2190</v>
      </c>
      <c r="AA3628" t="s">
        <v>6241</v>
      </c>
    </row>
    <row r="3629" spans="22:28" x14ac:dyDescent="0.3">
      <c r="V3629" s="6" t="s">
        <v>3471</v>
      </c>
      <c r="W3629" s="8">
        <v>7.9</v>
      </c>
      <c r="X3629" s="18" t="s">
        <v>2190</v>
      </c>
      <c r="Y3629" t="s">
        <v>14451</v>
      </c>
      <c r="Z3629" t="s">
        <v>7329</v>
      </c>
    </row>
    <row r="3630" spans="22:28" x14ac:dyDescent="0.3">
      <c r="V3630" s="7" t="s">
        <v>1099</v>
      </c>
      <c r="W3630" s="9">
        <v>5.4</v>
      </c>
      <c r="X3630" s="19" t="s">
        <v>1099</v>
      </c>
    </row>
    <row r="3631" spans="22:28" x14ac:dyDescent="0.3">
      <c r="V3631" s="6" t="s">
        <v>43</v>
      </c>
      <c r="W3631" s="8">
        <v>6.9</v>
      </c>
      <c r="X3631" s="18" t="s">
        <v>43</v>
      </c>
    </row>
    <row r="3632" spans="22:28" x14ac:dyDescent="0.3">
      <c r="V3632" s="7" t="s">
        <v>2190</v>
      </c>
      <c r="W3632" s="9">
        <v>7.7</v>
      </c>
      <c r="X3632" s="19" t="s">
        <v>2190</v>
      </c>
    </row>
    <row r="3633" spans="22:28" x14ac:dyDescent="0.3">
      <c r="V3633" s="6" t="s">
        <v>2190</v>
      </c>
      <c r="W3633" s="8">
        <v>7.2</v>
      </c>
      <c r="X3633" s="18" t="s">
        <v>2190</v>
      </c>
    </row>
    <row r="3634" spans="22:28" x14ac:dyDescent="0.3">
      <c r="V3634" s="7" t="s">
        <v>1649</v>
      </c>
      <c r="W3634" s="9">
        <v>6.8</v>
      </c>
      <c r="X3634" s="19" t="s">
        <v>1099</v>
      </c>
      <c r="Y3634" t="s">
        <v>2190</v>
      </c>
    </row>
    <row r="3635" spans="22:28" x14ac:dyDescent="0.3">
      <c r="V3635" s="6" t="s">
        <v>10480</v>
      </c>
      <c r="W3635" s="8">
        <v>6.2</v>
      </c>
      <c r="X3635" s="18" t="s">
        <v>1099</v>
      </c>
      <c r="Y3635" t="s">
        <v>7159</v>
      </c>
      <c r="Z3635" t="s">
        <v>7329</v>
      </c>
    </row>
    <row r="3636" spans="22:28" x14ac:dyDescent="0.3">
      <c r="V3636" s="7" t="s">
        <v>10484</v>
      </c>
      <c r="W3636" s="9">
        <v>7.4</v>
      </c>
      <c r="X3636" s="19" t="s">
        <v>7872</v>
      </c>
      <c r="Y3636" t="s">
        <v>14453</v>
      </c>
      <c r="Z3636" t="s">
        <v>2190</v>
      </c>
      <c r="AA3636" t="s">
        <v>11576</v>
      </c>
      <c r="AB3636" t="s">
        <v>6241</v>
      </c>
    </row>
    <row r="3637" spans="22:28" x14ac:dyDescent="0.3">
      <c r="V3637" s="6" t="s">
        <v>2190</v>
      </c>
      <c r="W3637" s="8">
        <v>4.5999999999999996</v>
      </c>
      <c r="X3637" s="18" t="s">
        <v>2190</v>
      </c>
    </row>
    <row r="3638" spans="22:28" x14ac:dyDescent="0.3">
      <c r="V3638" s="7" t="s">
        <v>1649</v>
      </c>
      <c r="W3638" s="9">
        <v>6.4</v>
      </c>
      <c r="X3638" s="19" t="s">
        <v>1099</v>
      </c>
      <c r="Y3638" t="s">
        <v>2190</v>
      </c>
    </row>
    <row r="3639" spans="22:28" x14ac:dyDescent="0.3">
      <c r="V3639" s="6" t="s">
        <v>10492</v>
      </c>
      <c r="W3639" s="8">
        <v>7</v>
      </c>
      <c r="X3639" s="18" t="s">
        <v>1099</v>
      </c>
      <c r="Y3639" t="s">
        <v>14453</v>
      </c>
      <c r="Z3639" t="s">
        <v>2190</v>
      </c>
      <c r="AA3639" t="s">
        <v>14451</v>
      </c>
      <c r="AB3639" t="s">
        <v>6241</v>
      </c>
    </row>
    <row r="3640" spans="22:28" x14ac:dyDescent="0.3">
      <c r="V3640" s="7" t="s">
        <v>2588</v>
      </c>
      <c r="W3640" s="9">
        <v>7.7</v>
      </c>
      <c r="X3640" s="19" t="s">
        <v>2190</v>
      </c>
      <c r="Y3640" t="s">
        <v>6241</v>
      </c>
    </row>
    <row r="3641" spans="22:28" x14ac:dyDescent="0.3">
      <c r="V3641" s="6" t="s">
        <v>1272</v>
      </c>
      <c r="W3641" s="8">
        <v>6.8</v>
      </c>
      <c r="X3641" s="18" t="s">
        <v>14453</v>
      </c>
      <c r="Y3641" t="s">
        <v>2190</v>
      </c>
    </row>
    <row r="3642" spans="22:28" x14ac:dyDescent="0.3">
      <c r="V3642" s="7" t="s">
        <v>10497</v>
      </c>
      <c r="W3642" s="9">
        <v>7</v>
      </c>
      <c r="X3642" s="19" t="s">
        <v>7872</v>
      </c>
      <c r="Y3642" t="s">
        <v>14453</v>
      </c>
      <c r="Z3642" t="s">
        <v>2190</v>
      </c>
      <c r="AA3642" t="s">
        <v>14451</v>
      </c>
      <c r="AB3642" t="s">
        <v>6241</v>
      </c>
    </row>
    <row r="3643" spans="22:28" x14ac:dyDescent="0.3">
      <c r="V3643" s="6" t="s">
        <v>2190</v>
      </c>
      <c r="W3643" s="8">
        <v>7</v>
      </c>
      <c r="X3643" s="18" t="s">
        <v>2190</v>
      </c>
    </row>
    <row r="3644" spans="22:28" x14ac:dyDescent="0.3">
      <c r="V3644" s="7" t="s">
        <v>3542</v>
      </c>
      <c r="W3644" s="9">
        <v>6.3</v>
      </c>
      <c r="X3644" s="19" t="s">
        <v>7872</v>
      </c>
      <c r="Y3644" t="s">
        <v>14453</v>
      </c>
      <c r="Z3644" t="s">
        <v>2190</v>
      </c>
      <c r="AA3644" t="s">
        <v>6241</v>
      </c>
    </row>
    <row r="3645" spans="22:28" x14ac:dyDescent="0.3">
      <c r="V3645" s="6" t="s">
        <v>10504</v>
      </c>
      <c r="W3645" s="8">
        <v>7.1</v>
      </c>
      <c r="X3645" s="18" t="s">
        <v>14453</v>
      </c>
      <c r="Y3645" t="s">
        <v>3960</v>
      </c>
      <c r="Z3645" t="s">
        <v>7159</v>
      </c>
      <c r="AA3645" t="s">
        <v>6241</v>
      </c>
    </row>
    <row r="3646" spans="22:28" x14ac:dyDescent="0.3">
      <c r="V3646" s="7" t="s">
        <v>936</v>
      </c>
      <c r="W3646" s="9">
        <v>5.6</v>
      </c>
      <c r="X3646" s="19" t="s">
        <v>1099</v>
      </c>
      <c r="Y3646" t="s">
        <v>2190</v>
      </c>
      <c r="Z3646" t="s">
        <v>11576</v>
      </c>
    </row>
    <row r="3647" spans="22:28" x14ac:dyDescent="0.3">
      <c r="V3647" s="6" t="s">
        <v>3471</v>
      </c>
      <c r="W3647" s="8">
        <v>4.4000000000000004</v>
      </c>
      <c r="X3647" s="18" t="s">
        <v>2190</v>
      </c>
      <c r="Y3647" t="s">
        <v>14451</v>
      </c>
      <c r="Z3647" t="s">
        <v>7329</v>
      </c>
    </row>
    <row r="3648" spans="22:28" x14ac:dyDescent="0.3">
      <c r="V3648" s="7" t="s">
        <v>5554</v>
      </c>
      <c r="W3648" s="9">
        <v>7.1</v>
      </c>
      <c r="X3648" s="19" t="s">
        <v>1099</v>
      </c>
      <c r="Y3648" t="s">
        <v>14453</v>
      </c>
      <c r="Z3648" t="s">
        <v>2190</v>
      </c>
    </row>
    <row r="3649" spans="22:27" x14ac:dyDescent="0.3">
      <c r="V3649" s="6" t="s">
        <v>1392</v>
      </c>
      <c r="W3649" s="8">
        <v>6.1</v>
      </c>
      <c r="X3649" s="18" t="s">
        <v>14453</v>
      </c>
      <c r="Y3649" t="s">
        <v>2190</v>
      </c>
      <c r="Z3649" t="s">
        <v>6241</v>
      </c>
    </row>
    <row r="3650" spans="22:27" x14ac:dyDescent="0.3">
      <c r="V3650" s="7" t="s">
        <v>3692</v>
      </c>
      <c r="W3650" s="9">
        <v>7.4</v>
      </c>
      <c r="X3650" s="19" t="s">
        <v>7872</v>
      </c>
      <c r="Y3650" t="s">
        <v>2190</v>
      </c>
      <c r="Z3650" t="s">
        <v>13467</v>
      </c>
    </row>
    <row r="3651" spans="22:27" x14ac:dyDescent="0.3">
      <c r="V3651" s="6" t="s">
        <v>10524</v>
      </c>
      <c r="W3651" s="8">
        <v>7.5</v>
      </c>
      <c r="X3651" s="18" t="s">
        <v>14453</v>
      </c>
      <c r="Y3651" t="s">
        <v>43</v>
      </c>
      <c r="Z3651" t="s">
        <v>5873</v>
      </c>
    </row>
    <row r="3652" spans="22:27" x14ac:dyDescent="0.3">
      <c r="V3652" s="7" t="s">
        <v>2190</v>
      </c>
      <c r="W3652" s="9">
        <v>7.2</v>
      </c>
      <c r="X3652" s="19" t="s">
        <v>2190</v>
      </c>
    </row>
    <row r="3653" spans="22:27" x14ac:dyDescent="0.3">
      <c r="V3653" s="6" t="s">
        <v>4639</v>
      </c>
      <c r="W3653" s="8">
        <v>7.6</v>
      </c>
      <c r="X3653" s="18" t="s">
        <v>1099</v>
      </c>
      <c r="Y3653" t="s">
        <v>3960</v>
      </c>
    </row>
    <row r="3654" spans="22:27" x14ac:dyDescent="0.3">
      <c r="V3654" s="7" t="s">
        <v>146</v>
      </c>
      <c r="W3654" s="9">
        <v>7.3</v>
      </c>
      <c r="X3654" s="19" t="s">
        <v>2190</v>
      </c>
      <c r="Y3654" t="s">
        <v>11576</v>
      </c>
    </row>
    <row r="3655" spans="22:27" x14ac:dyDescent="0.3">
      <c r="V3655" s="6" t="s">
        <v>1510</v>
      </c>
      <c r="W3655" s="8">
        <v>6.2</v>
      </c>
      <c r="X3655" s="18" t="s">
        <v>642</v>
      </c>
      <c r="Y3655" t="s">
        <v>2190</v>
      </c>
      <c r="Z3655" t="s">
        <v>11576</v>
      </c>
    </row>
    <row r="3656" spans="22:27" x14ac:dyDescent="0.3">
      <c r="V3656" s="7" t="s">
        <v>2190</v>
      </c>
      <c r="W3656" s="9">
        <v>6.2</v>
      </c>
      <c r="X3656" s="19" t="s">
        <v>2190</v>
      </c>
    </row>
    <row r="3657" spans="22:27" x14ac:dyDescent="0.3">
      <c r="V3657" s="6" t="s">
        <v>7504</v>
      </c>
      <c r="W3657" s="8">
        <v>4.5999999999999996</v>
      </c>
      <c r="X3657" s="18" t="s">
        <v>1099</v>
      </c>
      <c r="Y3657" t="s">
        <v>3960</v>
      </c>
      <c r="Z3657" t="s">
        <v>7329</v>
      </c>
    </row>
    <row r="3658" spans="22:27" x14ac:dyDescent="0.3">
      <c r="V3658" s="7" t="s">
        <v>3456</v>
      </c>
      <c r="W3658" s="9">
        <v>6.2</v>
      </c>
      <c r="X3658" s="19" t="s">
        <v>3960</v>
      </c>
      <c r="Y3658" t="s">
        <v>6241</v>
      </c>
    </row>
    <row r="3659" spans="22:27" x14ac:dyDescent="0.3">
      <c r="V3659" s="6" t="s">
        <v>10555</v>
      </c>
      <c r="W3659" s="8">
        <v>6.2</v>
      </c>
      <c r="X3659" s="18" t="s">
        <v>14453</v>
      </c>
      <c r="Y3659" t="s">
        <v>6241</v>
      </c>
      <c r="Z3659" t="s">
        <v>5873</v>
      </c>
    </row>
    <row r="3660" spans="22:27" x14ac:dyDescent="0.3">
      <c r="V3660" s="7" t="s">
        <v>9893</v>
      </c>
      <c r="W3660" s="9">
        <v>3.3</v>
      </c>
      <c r="X3660" s="19" t="s">
        <v>14451</v>
      </c>
      <c r="Y3660" t="s">
        <v>11576</v>
      </c>
      <c r="Z3660" t="s">
        <v>6241</v>
      </c>
    </row>
    <row r="3661" spans="22:27" x14ac:dyDescent="0.3">
      <c r="V3661" s="6" t="s">
        <v>2743</v>
      </c>
      <c r="W3661" s="8">
        <v>4.2</v>
      </c>
      <c r="X3661" s="18" t="s">
        <v>3960</v>
      </c>
      <c r="Y3661" t="s">
        <v>7329</v>
      </c>
      <c r="Z3661" t="s">
        <v>6241</v>
      </c>
    </row>
    <row r="3662" spans="22:27" x14ac:dyDescent="0.3">
      <c r="V3662" s="7" t="s">
        <v>2777</v>
      </c>
      <c r="W3662" s="9">
        <v>7.2</v>
      </c>
      <c r="X3662" s="19" t="s">
        <v>2190</v>
      </c>
      <c r="Y3662" t="s">
        <v>3960</v>
      </c>
      <c r="Z3662" t="s">
        <v>6241</v>
      </c>
    </row>
    <row r="3663" spans="22:27" x14ac:dyDescent="0.3">
      <c r="V3663" s="6" t="s">
        <v>10574</v>
      </c>
      <c r="W3663" s="8">
        <v>6.2</v>
      </c>
      <c r="X3663" s="18" t="s">
        <v>1099</v>
      </c>
      <c r="Y3663" t="s">
        <v>14453</v>
      </c>
      <c r="Z3663" t="s">
        <v>3960</v>
      </c>
      <c r="AA3663" t="s">
        <v>6241</v>
      </c>
    </row>
    <row r="3664" spans="22:27" x14ac:dyDescent="0.3">
      <c r="V3664" s="7" t="s">
        <v>4826</v>
      </c>
      <c r="W3664" s="9">
        <v>6.1</v>
      </c>
      <c r="X3664" s="19" t="s">
        <v>1099</v>
      </c>
      <c r="Y3664" t="s">
        <v>2190</v>
      </c>
      <c r="Z3664" t="s">
        <v>840</v>
      </c>
    </row>
    <row r="3665" spans="22:27" x14ac:dyDescent="0.3">
      <c r="V3665" s="6" t="s">
        <v>10579</v>
      </c>
      <c r="W3665" s="8">
        <v>4.2</v>
      </c>
      <c r="X3665" s="18" t="s">
        <v>6869</v>
      </c>
      <c r="Y3665" t="s">
        <v>1099</v>
      </c>
    </row>
    <row r="3666" spans="22:27" x14ac:dyDescent="0.3">
      <c r="V3666" s="7" t="s">
        <v>7890</v>
      </c>
      <c r="W3666" s="9">
        <v>4.5</v>
      </c>
      <c r="X3666" s="19" t="s">
        <v>2190</v>
      </c>
      <c r="Y3666" t="s">
        <v>10608</v>
      </c>
      <c r="Z3666" t="s">
        <v>7159</v>
      </c>
    </row>
    <row r="3667" spans="22:27" x14ac:dyDescent="0.3">
      <c r="V3667" s="6" t="s">
        <v>3436</v>
      </c>
      <c r="W3667" s="8">
        <v>7.5</v>
      </c>
      <c r="X3667" s="18" t="s">
        <v>1099</v>
      </c>
      <c r="Y3667" t="s">
        <v>2190</v>
      </c>
      <c r="Z3667" t="s">
        <v>7159</v>
      </c>
    </row>
    <row r="3668" spans="22:27" x14ac:dyDescent="0.3">
      <c r="V3668" s="7" t="s">
        <v>1886</v>
      </c>
      <c r="W3668" s="9">
        <v>6.7</v>
      </c>
      <c r="X3668" s="19" t="s">
        <v>6869</v>
      </c>
      <c r="Y3668" t="s">
        <v>10608</v>
      </c>
    </row>
    <row r="3669" spans="22:27" x14ac:dyDescent="0.3">
      <c r="V3669" s="6" t="s">
        <v>1099</v>
      </c>
      <c r="W3669" s="8">
        <v>5.0999999999999996</v>
      </c>
      <c r="X3669" s="18" t="s">
        <v>1099</v>
      </c>
    </row>
    <row r="3670" spans="22:27" x14ac:dyDescent="0.3">
      <c r="V3670" s="7" t="s">
        <v>1392</v>
      </c>
      <c r="W3670" s="9">
        <v>5.5</v>
      </c>
      <c r="X3670" s="19" t="s">
        <v>14453</v>
      </c>
      <c r="Y3670" t="s">
        <v>2190</v>
      </c>
      <c r="Z3670" t="s">
        <v>6241</v>
      </c>
    </row>
    <row r="3671" spans="22:27" x14ac:dyDescent="0.3">
      <c r="V3671" s="6" t="s">
        <v>2588</v>
      </c>
      <c r="W3671" s="8">
        <v>4.4000000000000004</v>
      </c>
      <c r="X3671" s="18" t="s">
        <v>2190</v>
      </c>
      <c r="Y3671" t="s">
        <v>6241</v>
      </c>
    </row>
    <row r="3672" spans="22:27" x14ac:dyDescent="0.3">
      <c r="V3672" s="7" t="s">
        <v>1255</v>
      </c>
      <c r="W3672" s="9">
        <v>4.4000000000000004</v>
      </c>
      <c r="X3672" s="19" t="s">
        <v>878</v>
      </c>
      <c r="Y3672" t="s">
        <v>2190</v>
      </c>
      <c r="Z3672" t="s">
        <v>6241</v>
      </c>
      <c r="AA3672" t="s">
        <v>5873</v>
      </c>
    </row>
    <row r="3673" spans="22:27" x14ac:dyDescent="0.3">
      <c r="V3673" s="6" t="s">
        <v>1823</v>
      </c>
      <c r="W3673" s="8">
        <v>6.8</v>
      </c>
      <c r="X3673" s="18" t="s">
        <v>878</v>
      </c>
      <c r="Y3673" t="s">
        <v>7329</v>
      </c>
      <c r="Z3673" t="s">
        <v>6241</v>
      </c>
    </row>
    <row r="3674" spans="22:27" x14ac:dyDescent="0.3">
      <c r="V3674" s="7" t="s">
        <v>1649</v>
      </c>
      <c r="W3674" s="9">
        <v>6.7</v>
      </c>
      <c r="X3674" s="19" t="s">
        <v>1099</v>
      </c>
      <c r="Y3674" t="s">
        <v>2190</v>
      </c>
    </row>
    <row r="3675" spans="22:27" x14ac:dyDescent="0.3">
      <c r="V3675" s="6" t="s">
        <v>10608</v>
      </c>
      <c r="W3675" s="8">
        <v>8.6</v>
      </c>
      <c r="X3675" s="18" t="s">
        <v>10608</v>
      </c>
    </row>
    <row r="3676" spans="22:27" x14ac:dyDescent="0.3">
      <c r="V3676" s="7" t="s">
        <v>4917</v>
      </c>
      <c r="W3676" s="9">
        <v>4.8</v>
      </c>
      <c r="X3676" s="19" t="s">
        <v>1099</v>
      </c>
      <c r="Y3676" t="s">
        <v>840</v>
      </c>
      <c r="Z3676" t="s">
        <v>3960</v>
      </c>
      <c r="AA3676" t="s">
        <v>6241</v>
      </c>
    </row>
    <row r="3677" spans="22:27" x14ac:dyDescent="0.3">
      <c r="V3677" s="6" t="s">
        <v>3587</v>
      </c>
      <c r="W3677" s="8">
        <v>3.4</v>
      </c>
      <c r="X3677" s="18" t="s">
        <v>878</v>
      </c>
      <c r="Y3677" t="s">
        <v>3960</v>
      </c>
    </row>
    <row r="3678" spans="22:27" x14ac:dyDescent="0.3">
      <c r="V3678" s="7" t="s">
        <v>10619</v>
      </c>
      <c r="W3678" s="9">
        <v>7.4</v>
      </c>
      <c r="X3678" s="19" t="s">
        <v>1099</v>
      </c>
      <c r="Y3678" t="s">
        <v>2190</v>
      </c>
      <c r="Z3678" t="s">
        <v>11576</v>
      </c>
      <c r="AA3678" t="s">
        <v>5873</v>
      </c>
    </row>
    <row r="3679" spans="22:27" x14ac:dyDescent="0.3">
      <c r="V3679" s="6" t="s">
        <v>1649</v>
      </c>
      <c r="W3679" s="8">
        <v>7.3</v>
      </c>
      <c r="X3679" s="18" t="s">
        <v>1099</v>
      </c>
      <c r="Y3679" t="s">
        <v>2190</v>
      </c>
    </row>
    <row r="3680" spans="22:27" x14ac:dyDescent="0.3">
      <c r="V3680" s="7" t="s">
        <v>2190</v>
      </c>
      <c r="W3680" s="9">
        <v>8</v>
      </c>
      <c r="X3680" s="19" t="s">
        <v>2190</v>
      </c>
    </row>
    <row r="3681" spans="22:27" x14ac:dyDescent="0.3">
      <c r="V3681" s="6" t="s">
        <v>3456</v>
      </c>
      <c r="W3681" s="8">
        <v>6.5</v>
      </c>
      <c r="X3681" s="18" t="s">
        <v>3960</v>
      </c>
      <c r="Y3681" t="s">
        <v>6241</v>
      </c>
    </row>
    <row r="3682" spans="22:27" x14ac:dyDescent="0.3">
      <c r="V3682" s="7" t="s">
        <v>3960</v>
      </c>
      <c r="W3682" s="9">
        <v>5.9</v>
      </c>
      <c r="X3682" s="19" t="s">
        <v>3960</v>
      </c>
    </row>
    <row r="3683" spans="22:27" x14ac:dyDescent="0.3">
      <c r="V3683" s="6" t="s">
        <v>1649</v>
      </c>
      <c r="W3683" s="8">
        <v>6.8</v>
      </c>
      <c r="X3683" s="18" t="s">
        <v>1099</v>
      </c>
      <c r="Y3683" t="s">
        <v>2190</v>
      </c>
    </row>
    <row r="3684" spans="22:27" x14ac:dyDescent="0.3">
      <c r="V3684" s="7" t="s">
        <v>2588</v>
      </c>
      <c r="W3684" s="9">
        <v>7.4</v>
      </c>
      <c r="X3684" s="19" t="s">
        <v>2190</v>
      </c>
      <c r="Y3684" t="s">
        <v>6241</v>
      </c>
    </row>
    <row r="3685" spans="22:27" x14ac:dyDescent="0.3">
      <c r="V3685" s="6" t="s">
        <v>1727</v>
      </c>
      <c r="W3685" s="8">
        <v>6.7</v>
      </c>
      <c r="X3685" s="18" t="s">
        <v>840</v>
      </c>
      <c r="Y3685" t="s">
        <v>3960</v>
      </c>
      <c r="Z3685" t="s">
        <v>14451</v>
      </c>
      <c r="AA3685" t="s">
        <v>6241</v>
      </c>
    </row>
    <row r="3686" spans="22:27" x14ac:dyDescent="0.3">
      <c r="V3686" s="7" t="s">
        <v>1649</v>
      </c>
      <c r="W3686" s="9">
        <v>6.8</v>
      </c>
      <c r="X3686" s="19" t="s">
        <v>1099</v>
      </c>
      <c r="Y3686" t="s">
        <v>2190</v>
      </c>
    </row>
    <row r="3687" spans="22:27" x14ac:dyDescent="0.3">
      <c r="V3687" s="6" t="s">
        <v>678</v>
      </c>
      <c r="W3687" s="8">
        <v>5.4</v>
      </c>
      <c r="X3687" s="18" t="s">
        <v>1099</v>
      </c>
      <c r="Y3687" t="s">
        <v>14453</v>
      </c>
    </row>
    <row r="3688" spans="22:27" x14ac:dyDescent="0.3">
      <c r="V3688" s="7" t="s">
        <v>4639</v>
      </c>
      <c r="W3688" s="9">
        <v>5.5</v>
      </c>
      <c r="X3688" s="19" t="s">
        <v>1099</v>
      </c>
      <c r="Y3688" t="s">
        <v>3960</v>
      </c>
    </row>
    <row r="3689" spans="22:27" x14ac:dyDescent="0.3">
      <c r="V3689" s="6" t="s">
        <v>10648</v>
      </c>
      <c r="W3689" s="8">
        <v>7.4</v>
      </c>
      <c r="X3689" s="18" t="s">
        <v>7872</v>
      </c>
      <c r="Y3689" t="s">
        <v>2190</v>
      </c>
      <c r="Z3689" t="s">
        <v>11576</v>
      </c>
      <c r="AA3689" t="s">
        <v>8819</v>
      </c>
    </row>
    <row r="3690" spans="22:27" x14ac:dyDescent="0.3">
      <c r="V3690" s="7" t="s">
        <v>1272</v>
      </c>
      <c r="W3690" s="9">
        <v>5.7</v>
      </c>
      <c r="X3690" s="19" t="s">
        <v>14453</v>
      </c>
      <c r="Y3690" t="s">
        <v>2190</v>
      </c>
    </row>
    <row r="3691" spans="22:27" x14ac:dyDescent="0.3">
      <c r="V3691" s="6" t="s">
        <v>2190</v>
      </c>
      <c r="W3691" s="8">
        <v>5.4</v>
      </c>
      <c r="X3691" s="18" t="s">
        <v>2190</v>
      </c>
    </row>
    <row r="3692" spans="22:27" x14ac:dyDescent="0.3">
      <c r="V3692" s="7" t="s">
        <v>1099</v>
      </c>
      <c r="W3692" s="9">
        <v>3.2</v>
      </c>
      <c r="X3692" s="19" t="s">
        <v>1099</v>
      </c>
    </row>
    <row r="3693" spans="22:27" x14ac:dyDescent="0.3">
      <c r="V3693" s="6" t="s">
        <v>1106</v>
      </c>
      <c r="W3693" s="8">
        <v>7.1</v>
      </c>
      <c r="X3693" s="18" t="s">
        <v>1099</v>
      </c>
      <c r="Y3693" t="s">
        <v>11576</v>
      </c>
    </row>
    <row r="3694" spans="22:27" x14ac:dyDescent="0.3">
      <c r="V3694" s="7" t="s">
        <v>146</v>
      </c>
      <c r="W3694" s="9">
        <v>7.8</v>
      </c>
      <c r="X3694" s="19" t="s">
        <v>2190</v>
      </c>
      <c r="Y3694" t="s">
        <v>11576</v>
      </c>
    </row>
    <row r="3695" spans="22:27" x14ac:dyDescent="0.3">
      <c r="V3695" s="6" t="s">
        <v>8819</v>
      </c>
      <c r="W3695" s="8">
        <v>5.3</v>
      </c>
      <c r="X3695" s="18" t="s">
        <v>8819</v>
      </c>
    </row>
    <row r="3696" spans="22:27" x14ac:dyDescent="0.3">
      <c r="V3696" s="7" t="s">
        <v>936</v>
      </c>
      <c r="W3696" s="9">
        <v>7.2</v>
      </c>
      <c r="X3696" s="19" t="s">
        <v>1099</v>
      </c>
      <c r="Y3696" t="s">
        <v>2190</v>
      </c>
      <c r="Z3696" t="s">
        <v>11576</v>
      </c>
    </row>
    <row r="3697" spans="22:27" x14ac:dyDescent="0.3">
      <c r="V3697" s="6" t="s">
        <v>1649</v>
      </c>
      <c r="W3697" s="8">
        <v>6.2</v>
      </c>
      <c r="X3697" s="18" t="s">
        <v>1099</v>
      </c>
      <c r="Y3697" t="s">
        <v>2190</v>
      </c>
    </row>
    <row r="3698" spans="22:27" x14ac:dyDescent="0.3">
      <c r="V3698" s="7" t="s">
        <v>2190</v>
      </c>
      <c r="W3698" s="9">
        <v>5.9</v>
      </c>
      <c r="X3698" s="19" t="s">
        <v>2190</v>
      </c>
    </row>
    <row r="3699" spans="22:27" x14ac:dyDescent="0.3">
      <c r="V3699" s="6" t="s">
        <v>1272</v>
      </c>
      <c r="W3699" s="8">
        <v>7.3</v>
      </c>
      <c r="X3699" s="18" t="s">
        <v>14453</v>
      </c>
      <c r="Y3699" t="s">
        <v>2190</v>
      </c>
    </row>
    <row r="3700" spans="22:27" x14ac:dyDescent="0.3">
      <c r="V3700" s="7" t="s">
        <v>1099</v>
      </c>
      <c r="W3700" s="9">
        <v>6.7</v>
      </c>
      <c r="X3700" s="19" t="s">
        <v>1099</v>
      </c>
    </row>
    <row r="3701" spans="22:27" x14ac:dyDescent="0.3">
      <c r="V3701" s="6" t="s">
        <v>1510</v>
      </c>
      <c r="W3701" s="8">
        <v>5.7</v>
      </c>
      <c r="X3701" s="18" t="s">
        <v>642</v>
      </c>
      <c r="Y3701" t="s">
        <v>2190</v>
      </c>
      <c r="Z3701" t="s">
        <v>11576</v>
      </c>
    </row>
    <row r="3702" spans="22:27" x14ac:dyDescent="0.3">
      <c r="V3702" s="7" t="s">
        <v>936</v>
      </c>
      <c r="W3702" s="9">
        <v>7.1</v>
      </c>
      <c r="X3702" s="19" t="s">
        <v>1099</v>
      </c>
      <c r="Y3702" t="s">
        <v>2190</v>
      </c>
      <c r="Z3702" t="s">
        <v>11576</v>
      </c>
    </row>
    <row r="3703" spans="22:27" x14ac:dyDescent="0.3">
      <c r="V3703" s="6" t="s">
        <v>1649</v>
      </c>
      <c r="W3703" s="8">
        <v>7.2</v>
      </c>
      <c r="X3703" s="18" t="s">
        <v>1099</v>
      </c>
      <c r="Y3703" t="s">
        <v>2190</v>
      </c>
    </row>
    <row r="3704" spans="22:27" x14ac:dyDescent="0.3">
      <c r="V3704" s="7" t="s">
        <v>4333</v>
      </c>
      <c r="W3704" s="9">
        <v>7.4</v>
      </c>
      <c r="X3704" s="19" t="s">
        <v>642</v>
      </c>
      <c r="Y3704" t="s">
        <v>2190</v>
      </c>
    </row>
    <row r="3705" spans="22:27" x14ac:dyDescent="0.3">
      <c r="V3705" s="6" t="s">
        <v>2190</v>
      </c>
      <c r="W3705" s="8">
        <v>7.7</v>
      </c>
      <c r="X3705" s="18" t="s">
        <v>2190</v>
      </c>
    </row>
    <row r="3706" spans="22:27" x14ac:dyDescent="0.3">
      <c r="V3706" s="7" t="s">
        <v>3299</v>
      </c>
      <c r="W3706" s="9">
        <v>7.4</v>
      </c>
      <c r="X3706" s="19" t="s">
        <v>14453</v>
      </c>
      <c r="Y3706" t="s">
        <v>2190</v>
      </c>
      <c r="Z3706" t="s">
        <v>11576</v>
      </c>
      <c r="AA3706" t="s">
        <v>6241</v>
      </c>
    </row>
    <row r="3707" spans="22:27" x14ac:dyDescent="0.3">
      <c r="V3707" s="6" t="s">
        <v>2190</v>
      </c>
      <c r="W3707" s="8">
        <v>8.4</v>
      </c>
      <c r="X3707" s="18" t="s">
        <v>2190</v>
      </c>
    </row>
    <row r="3708" spans="22:27" x14ac:dyDescent="0.3">
      <c r="V3708" s="7" t="s">
        <v>9948</v>
      </c>
      <c r="W3708" s="9">
        <v>7.1</v>
      </c>
      <c r="X3708" s="19" t="s">
        <v>10187</v>
      </c>
      <c r="Y3708" t="s">
        <v>11576</v>
      </c>
    </row>
    <row r="3709" spans="22:27" x14ac:dyDescent="0.3">
      <c r="V3709" s="6" t="s">
        <v>10710</v>
      </c>
      <c r="W3709" s="8">
        <v>7.2</v>
      </c>
      <c r="X3709" s="18" t="s">
        <v>2190</v>
      </c>
      <c r="Y3709" t="s">
        <v>10187</v>
      </c>
    </row>
    <row r="3710" spans="22:27" x14ac:dyDescent="0.3">
      <c r="V3710" s="7" t="s">
        <v>1424</v>
      </c>
      <c r="W3710" s="9">
        <v>7.5</v>
      </c>
      <c r="X3710" s="19" t="s">
        <v>2190</v>
      </c>
      <c r="Y3710" t="s">
        <v>13467</v>
      </c>
      <c r="Z3710" t="s">
        <v>6241</v>
      </c>
      <c r="AA3710" t="s">
        <v>5873</v>
      </c>
    </row>
    <row r="3711" spans="22:27" x14ac:dyDescent="0.3">
      <c r="V3711" s="6" t="s">
        <v>1099</v>
      </c>
      <c r="W3711" s="8">
        <v>5.4</v>
      </c>
      <c r="X3711" s="18" t="s">
        <v>1099</v>
      </c>
    </row>
    <row r="3712" spans="22:27" x14ac:dyDescent="0.3">
      <c r="V3712" s="7" t="s">
        <v>1740</v>
      </c>
      <c r="W3712" s="9">
        <v>8.1</v>
      </c>
      <c r="X3712" s="19" t="s">
        <v>2190</v>
      </c>
      <c r="Y3712" t="s">
        <v>7329</v>
      </c>
      <c r="Z3712" t="s">
        <v>6241</v>
      </c>
    </row>
    <row r="3713" spans="22:28" x14ac:dyDescent="0.3">
      <c r="V3713" s="6" t="s">
        <v>10724</v>
      </c>
      <c r="W3713" s="8">
        <v>6</v>
      </c>
      <c r="X3713" s="18" t="s">
        <v>642</v>
      </c>
      <c r="Y3713" t="s">
        <v>1099</v>
      </c>
      <c r="Z3713" t="s">
        <v>8819</v>
      </c>
    </row>
    <row r="3714" spans="22:28" x14ac:dyDescent="0.3">
      <c r="V3714" s="7" t="s">
        <v>1989</v>
      </c>
      <c r="W3714" s="9">
        <v>7.8</v>
      </c>
      <c r="X3714" s="19" t="s">
        <v>14453</v>
      </c>
      <c r="Y3714" t="s">
        <v>2190</v>
      </c>
      <c r="Z3714" t="s">
        <v>14451</v>
      </c>
    </row>
    <row r="3715" spans="22:28" x14ac:dyDescent="0.3">
      <c r="V3715" s="6" t="s">
        <v>5554</v>
      </c>
      <c r="W3715" s="8">
        <v>6.8</v>
      </c>
      <c r="X3715" s="18" t="s">
        <v>1099</v>
      </c>
      <c r="Y3715" t="s">
        <v>14453</v>
      </c>
      <c r="Z3715" t="s">
        <v>2190</v>
      </c>
    </row>
    <row r="3716" spans="22:28" x14ac:dyDescent="0.3">
      <c r="V3716" s="7" t="s">
        <v>1649</v>
      </c>
      <c r="W3716" s="9">
        <v>6.5</v>
      </c>
      <c r="X3716" s="19" t="s">
        <v>1099</v>
      </c>
      <c r="Y3716" t="s">
        <v>2190</v>
      </c>
    </row>
    <row r="3717" spans="22:28" x14ac:dyDescent="0.3">
      <c r="V3717" s="6" t="s">
        <v>1272</v>
      </c>
      <c r="W3717" s="8">
        <v>7.7</v>
      </c>
      <c r="X3717" s="18" t="s">
        <v>14453</v>
      </c>
      <c r="Y3717" t="s">
        <v>2190</v>
      </c>
    </row>
    <row r="3718" spans="22:28" x14ac:dyDescent="0.3">
      <c r="V3718" s="7" t="s">
        <v>5314</v>
      </c>
      <c r="W3718" s="9">
        <v>6.4</v>
      </c>
      <c r="X3718" s="19" t="s">
        <v>7872</v>
      </c>
      <c r="Y3718" t="s">
        <v>2190</v>
      </c>
      <c r="Z3718" t="s">
        <v>7159</v>
      </c>
      <c r="AA3718" t="s">
        <v>11576</v>
      </c>
    </row>
    <row r="3719" spans="22:28" x14ac:dyDescent="0.3">
      <c r="V3719" s="6" t="s">
        <v>3894</v>
      </c>
      <c r="W3719" s="8">
        <v>6.5</v>
      </c>
      <c r="X3719" s="18" t="s">
        <v>1099</v>
      </c>
      <c r="Y3719" t="s">
        <v>2190</v>
      </c>
      <c r="Z3719" t="s">
        <v>14452</v>
      </c>
    </row>
    <row r="3720" spans="22:28" x14ac:dyDescent="0.3">
      <c r="V3720" s="7" t="s">
        <v>227</v>
      </c>
      <c r="W3720" s="9">
        <v>7.3</v>
      </c>
      <c r="X3720" s="19" t="s">
        <v>878</v>
      </c>
      <c r="Y3720" t="s">
        <v>14453</v>
      </c>
      <c r="Z3720" t="s">
        <v>6241</v>
      </c>
    </row>
    <row r="3721" spans="22:28" x14ac:dyDescent="0.3">
      <c r="V3721" s="6" t="s">
        <v>92</v>
      </c>
      <c r="W3721" s="8">
        <v>6.6</v>
      </c>
      <c r="X3721" s="18" t="s">
        <v>878</v>
      </c>
      <c r="Y3721" t="s">
        <v>642</v>
      </c>
      <c r="Z3721" t="s">
        <v>8819</v>
      </c>
    </row>
    <row r="3722" spans="22:28" x14ac:dyDescent="0.3">
      <c r="V3722" s="7" t="s">
        <v>1272</v>
      </c>
      <c r="W3722" s="9">
        <v>7.9</v>
      </c>
      <c r="X3722" s="19" t="s">
        <v>14453</v>
      </c>
      <c r="Y3722" t="s">
        <v>2190</v>
      </c>
    </row>
    <row r="3723" spans="22:28" x14ac:dyDescent="0.3">
      <c r="V3723" s="6" t="s">
        <v>3805</v>
      </c>
      <c r="W3723" s="8">
        <v>5.9</v>
      </c>
      <c r="X3723" s="18" t="s">
        <v>2190</v>
      </c>
      <c r="Y3723" t="s">
        <v>3960</v>
      </c>
      <c r="Z3723" t="s">
        <v>14451</v>
      </c>
      <c r="AA3723" t="s">
        <v>6241</v>
      </c>
    </row>
    <row r="3724" spans="22:28" x14ac:dyDescent="0.3">
      <c r="V3724" s="7" t="s">
        <v>2588</v>
      </c>
      <c r="W3724" s="9">
        <v>4.7</v>
      </c>
      <c r="X3724" s="19" t="s">
        <v>2190</v>
      </c>
      <c r="Y3724" t="s">
        <v>6241</v>
      </c>
    </row>
    <row r="3725" spans="22:28" x14ac:dyDescent="0.3">
      <c r="V3725" s="6" t="s">
        <v>2190</v>
      </c>
      <c r="W3725" s="8">
        <v>8.6999999999999993</v>
      </c>
      <c r="X3725" s="18" t="s">
        <v>2190</v>
      </c>
    </row>
    <row r="3726" spans="22:28" x14ac:dyDescent="0.3">
      <c r="V3726" s="7" t="s">
        <v>1099</v>
      </c>
      <c r="W3726" s="9">
        <v>5.9</v>
      </c>
      <c r="X3726" s="19" t="s">
        <v>1099</v>
      </c>
    </row>
    <row r="3727" spans="22:28" x14ac:dyDescent="0.3">
      <c r="V3727" s="6" t="s">
        <v>1106</v>
      </c>
      <c r="W3727" s="8">
        <v>6.7</v>
      </c>
      <c r="X3727" s="18" t="s">
        <v>1099</v>
      </c>
      <c r="Y3727" t="s">
        <v>11576</v>
      </c>
    </row>
    <row r="3728" spans="22:28" x14ac:dyDescent="0.3">
      <c r="V3728" s="7" t="s">
        <v>10771</v>
      </c>
      <c r="W3728" s="9">
        <v>8.5</v>
      </c>
      <c r="X3728" s="19" t="s">
        <v>878</v>
      </c>
      <c r="Y3728" t="s">
        <v>2190</v>
      </c>
      <c r="Z3728" t="s">
        <v>13467</v>
      </c>
      <c r="AA3728" t="s">
        <v>6241</v>
      </c>
      <c r="AB3728" t="s">
        <v>5873</v>
      </c>
    </row>
    <row r="3729" spans="22:29" x14ac:dyDescent="0.3">
      <c r="V3729" s="6" t="s">
        <v>87</v>
      </c>
      <c r="W3729" s="8">
        <v>5.8</v>
      </c>
      <c r="X3729" s="18" t="s">
        <v>878</v>
      </c>
      <c r="Y3729" t="s">
        <v>642</v>
      </c>
    </row>
    <row r="3730" spans="22:29" x14ac:dyDescent="0.3">
      <c r="V3730" s="7" t="s">
        <v>8886</v>
      </c>
      <c r="W3730" s="9">
        <v>6.1</v>
      </c>
      <c r="X3730" s="19" t="s">
        <v>878</v>
      </c>
      <c r="Y3730" t="s">
        <v>14453</v>
      </c>
      <c r="Z3730" t="s">
        <v>2190</v>
      </c>
    </row>
    <row r="3731" spans="22:29" x14ac:dyDescent="0.3">
      <c r="V3731" s="6" t="s">
        <v>1007</v>
      </c>
      <c r="W3731" s="8">
        <v>7.3</v>
      </c>
      <c r="X3731" s="18" t="s">
        <v>14453</v>
      </c>
      <c r="Y3731" t="s">
        <v>6241</v>
      </c>
    </row>
    <row r="3732" spans="22:29" x14ac:dyDescent="0.3">
      <c r="V3732" s="7" t="s">
        <v>315</v>
      </c>
      <c r="W3732" s="9">
        <v>6.7</v>
      </c>
      <c r="X3732" s="19" t="s">
        <v>878</v>
      </c>
      <c r="Y3732" t="s">
        <v>14453</v>
      </c>
      <c r="Z3732" t="s">
        <v>2190</v>
      </c>
      <c r="AA3732" t="s">
        <v>6241</v>
      </c>
    </row>
    <row r="3733" spans="22:29" x14ac:dyDescent="0.3">
      <c r="V3733" s="6" t="s">
        <v>4396</v>
      </c>
      <c r="W3733" s="8">
        <v>7.6</v>
      </c>
      <c r="X3733" s="18" t="s">
        <v>2190</v>
      </c>
      <c r="Y3733" t="s">
        <v>10608</v>
      </c>
    </row>
    <row r="3734" spans="22:29" x14ac:dyDescent="0.3">
      <c r="V3734" s="7" t="s">
        <v>1649</v>
      </c>
      <c r="W3734" s="9">
        <v>7.2</v>
      </c>
      <c r="X3734" s="19" t="s">
        <v>1099</v>
      </c>
      <c r="Y3734" t="s">
        <v>2190</v>
      </c>
    </row>
    <row r="3735" spans="22:29" x14ac:dyDescent="0.3">
      <c r="V3735" s="6" t="s">
        <v>3158</v>
      </c>
      <c r="W3735" s="8">
        <v>6.2</v>
      </c>
      <c r="X3735" s="18" t="s">
        <v>14451</v>
      </c>
      <c r="Y3735" t="s">
        <v>7329</v>
      </c>
      <c r="Z3735" t="s">
        <v>6241</v>
      </c>
    </row>
    <row r="3736" spans="22:29" x14ac:dyDescent="0.3">
      <c r="V3736" s="7" t="s">
        <v>1954</v>
      </c>
      <c r="W3736" s="9">
        <v>5.2</v>
      </c>
      <c r="X3736" s="19" t="s">
        <v>1099</v>
      </c>
      <c r="Y3736" t="s">
        <v>2190</v>
      </c>
      <c r="Z3736" t="s">
        <v>10608</v>
      </c>
      <c r="AA3736" t="s">
        <v>7159</v>
      </c>
      <c r="AB3736" t="s">
        <v>10187</v>
      </c>
      <c r="AC3736" t="s">
        <v>11576</v>
      </c>
    </row>
    <row r="3737" spans="22:29" x14ac:dyDescent="0.3">
      <c r="V3737" s="6" t="s">
        <v>1649</v>
      </c>
      <c r="W3737" s="8">
        <v>7.1</v>
      </c>
      <c r="X3737" s="18" t="s">
        <v>1099</v>
      </c>
      <c r="Y3737" t="s">
        <v>2190</v>
      </c>
    </row>
    <row r="3738" spans="22:29" x14ac:dyDescent="0.3">
      <c r="V3738" s="7" t="s">
        <v>10804</v>
      </c>
      <c r="W3738" s="9">
        <v>6.5</v>
      </c>
      <c r="X3738" s="19" t="s">
        <v>840</v>
      </c>
      <c r="Y3738" t="s">
        <v>6241</v>
      </c>
    </row>
    <row r="3739" spans="22:29" x14ac:dyDescent="0.3">
      <c r="V3739" s="6" t="s">
        <v>3299</v>
      </c>
      <c r="W3739" s="8">
        <v>7.3</v>
      </c>
      <c r="X3739" s="18" t="s">
        <v>14453</v>
      </c>
      <c r="Y3739" t="s">
        <v>2190</v>
      </c>
      <c r="Z3739" t="s">
        <v>11576</v>
      </c>
      <c r="AA3739" t="s">
        <v>6241</v>
      </c>
    </row>
    <row r="3740" spans="22:29" x14ac:dyDescent="0.3">
      <c r="V3740" s="7" t="s">
        <v>1099</v>
      </c>
      <c r="W3740" s="9">
        <v>6.2</v>
      </c>
      <c r="X3740" s="19" t="s">
        <v>1099</v>
      </c>
    </row>
    <row r="3741" spans="22:29" x14ac:dyDescent="0.3">
      <c r="V3741" s="6" t="s">
        <v>3960</v>
      </c>
      <c r="W3741" s="8">
        <v>5</v>
      </c>
      <c r="X3741" s="18" t="s">
        <v>3960</v>
      </c>
    </row>
    <row r="3742" spans="22:29" x14ac:dyDescent="0.3">
      <c r="V3742" s="7" t="s">
        <v>10815</v>
      </c>
      <c r="W3742" s="9">
        <v>8</v>
      </c>
      <c r="X3742" s="19" t="s">
        <v>2190</v>
      </c>
      <c r="Y3742" t="s">
        <v>3960</v>
      </c>
      <c r="Z3742" t="s">
        <v>14451</v>
      </c>
    </row>
    <row r="3743" spans="22:29" x14ac:dyDescent="0.3">
      <c r="V3743" s="6" t="s">
        <v>2190</v>
      </c>
      <c r="W3743" s="8">
        <v>7.8</v>
      </c>
      <c r="X3743" s="18" t="s">
        <v>2190</v>
      </c>
    </row>
    <row r="3744" spans="22:29" x14ac:dyDescent="0.3">
      <c r="V3744" s="7" t="s">
        <v>1106</v>
      </c>
      <c r="W3744" s="9">
        <v>8.1</v>
      </c>
      <c r="X3744" s="19" t="s">
        <v>1099</v>
      </c>
      <c r="Y3744" t="s">
        <v>11576</v>
      </c>
    </row>
    <row r="3745" spans="22:29" x14ac:dyDescent="0.3">
      <c r="V3745" s="6" t="s">
        <v>7560</v>
      </c>
      <c r="W3745" s="8">
        <v>6.7</v>
      </c>
      <c r="X3745" s="18" t="s">
        <v>2190</v>
      </c>
      <c r="Y3745" t="s">
        <v>10608</v>
      </c>
      <c r="Z3745" t="s">
        <v>11576</v>
      </c>
    </row>
    <row r="3746" spans="22:29" x14ac:dyDescent="0.3">
      <c r="V3746" s="7" t="s">
        <v>146</v>
      </c>
      <c r="W3746" s="9">
        <v>7.1</v>
      </c>
      <c r="X3746" s="19" t="s">
        <v>2190</v>
      </c>
      <c r="Y3746" t="s">
        <v>11576</v>
      </c>
    </row>
    <row r="3747" spans="22:29" x14ac:dyDescent="0.3">
      <c r="V3747" s="6" t="s">
        <v>6894</v>
      </c>
      <c r="W3747" s="8">
        <v>5.6</v>
      </c>
      <c r="X3747" s="18" t="s">
        <v>2190</v>
      </c>
      <c r="Y3747" t="s">
        <v>3960</v>
      </c>
    </row>
    <row r="3748" spans="22:29" x14ac:dyDescent="0.3">
      <c r="V3748" s="7" t="s">
        <v>146</v>
      </c>
      <c r="W3748" s="9">
        <v>7.6</v>
      </c>
      <c r="X3748" s="19" t="s">
        <v>2190</v>
      </c>
      <c r="Y3748" t="s">
        <v>11576</v>
      </c>
    </row>
    <row r="3749" spans="22:29" x14ac:dyDescent="0.3">
      <c r="V3749" s="6" t="s">
        <v>4639</v>
      </c>
      <c r="W3749" s="8">
        <v>4.3</v>
      </c>
      <c r="X3749" s="18" t="s">
        <v>1099</v>
      </c>
      <c r="Y3749" t="s">
        <v>3960</v>
      </c>
    </row>
    <row r="3750" spans="22:29" x14ac:dyDescent="0.3">
      <c r="V3750" s="7" t="s">
        <v>936</v>
      </c>
      <c r="W3750" s="9">
        <v>7.3</v>
      </c>
      <c r="X3750" s="19" t="s">
        <v>1099</v>
      </c>
      <c r="Y3750" t="s">
        <v>2190</v>
      </c>
      <c r="Z3750" t="s">
        <v>11576</v>
      </c>
    </row>
    <row r="3751" spans="22:29" x14ac:dyDescent="0.3">
      <c r="V3751" s="6" t="s">
        <v>575</v>
      </c>
      <c r="W3751" s="8">
        <v>4.5999999999999996</v>
      </c>
      <c r="X3751" s="18" t="s">
        <v>14451</v>
      </c>
      <c r="Y3751" t="s">
        <v>6241</v>
      </c>
    </row>
    <row r="3752" spans="22:29" x14ac:dyDescent="0.3">
      <c r="V3752" s="7" t="s">
        <v>146</v>
      </c>
      <c r="W3752" s="9">
        <v>6.8</v>
      </c>
      <c r="X3752" s="19" t="s">
        <v>2190</v>
      </c>
      <c r="Y3752" t="s">
        <v>11576</v>
      </c>
    </row>
    <row r="3753" spans="22:29" x14ac:dyDescent="0.3">
      <c r="V3753" s="6" t="s">
        <v>1649</v>
      </c>
      <c r="W3753" s="8">
        <v>7.1</v>
      </c>
      <c r="X3753" s="18" t="s">
        <v>1099</v>
      </c>
      <c r="Y3753" t="s">
        <v>2190</v>
      </c>
    </row>
    <row r="3754" spans="22:29" x14ac:dyDescent="0.3">
      <c r="V3754" s="7" t="s">
        <v>2743</v>
      </c>
      <c r="W3754" s="9">
        <v>7.3</v>
      </c>
      <c r="X3754" s="19" t="s">
        <v>3960</v>
      </c>
      <c r="Y3754" t="s">
        <v>7329</v>
      </c>
      <c r="Z3754" t="s">
        <v>6241</v>
      </c>
    </row>
    <row r="3755" spans="22:29" x14ac:dyDescent="0.3">
      <c r="V3755" s="6" t="s">
        <v>10850</v>
      </c>
      <c r="W3755" s="8">
        <v>8.3000000000000007</v>
      </c>
      <c r="X3755" s="18" t="s">
        <v>642</v>
      </c>
      <c r="Y3755" t="s">
        <v>2190</v>
      </c>
      <c r="Z3755" t="s">
        <v>13467</v>
      </c>
      <c r="AA3755" t="s">
        <v>6241</v>
      </c>
      <c r="AB3755" t="s">
        <v>5873</v>
      </c>
    </row>
    <row r="3756" spans="22:29" x14ac:dyDescent="0.3">
      <c r="V3756" s="7" t="s">
        <v>10854</v>
      </c>
      <c r="W3756" s="9">
        <v>5.4</v>
      </c>
      <c r="X3756" s="19" t="s">
        <v>1099</v>
      </c>
      <c r="Y3756" t="s">
        <v>43</v>
      </c>
      <c r="Z3756" t="s">
        <v>2190</v>
      </c>
      <c r="AA3756" t="s">
        <v>840</v>
      </c>
      <c r="AB3756" t="s">
        <v>14451</v>
      </c>
      <c r="AC3756" t="s">
        <v>7329</v>
      </c>
    </row>
    <row r="3757" spans="22:29" x14ac:dyDescent="0.3">
      <c r="V3757" s="6" t="s">
        <v>2777</v>
      </c>
      <c r="W3757" s="8">
        <v>4</v>
      </c>
      <c r="X3757" s="18" t="s">
        <v>2190</v>
      </c>
      <c r="Y3757" t="s">
        <v>3960</v>
      </c>
      <c r="Z3757" t="s">
        <v>6241</v>
      </c>
    </row>
    <row r="3758" spans="22:29" x14ac:dyDescent="0.3">
      <c r="V3758" s="7" t="s">
        <v>2190</v>
      </c>
      <c r="W3758" s="9">
        <v>8</v>
      </c>
      <c r="X3758" s="19" t="s">
        <v>2190</v>
      </c>
    </row>
    <row r="3759" spans="22:29" x14ac:dyDescent="0.3">
      <c r="V3759" s="6" t="s">
        <v>7417</v>
      </c>
      <c r="W3759" s="8">
        <v>6.7</v>
      </c>
      <c r="X3759" s="18" t="s">
        <v>1099</v>
      </c>
      <c r="Y3759" t="s">
        <v>14453</v>
      </c>
      <c r="Z3759" t="s">
        <v>14451</v>
      </c>
    </row>
    <row r="3760" spans="22:29" x14ac:dyDescent="0.3">
      <c r="V3760" s="7" t="s">
        <v>1099</v>
      </c>
      <c r="W3760" s="9">
        <v>4.5999999999999996</v>
      </c>
      <c r="X3760" s="19" t="s">
        <v>1099</v>
      </c>
    </row>
    <row r="3761" spans="22:27" x14ac:dyDescent="0.3">
      <c r="V3761" s="6" t="s">
        <v>1099</v>
      </c>
      <c r="W3761" s="8">
        <v>4</v>
      </c>
      <c r="X3761" s="18" t="s">
        <v>1099</v>
      </c>
    </row>
    <row r="3762" spans="22:27" x14ac:dyDescent="0.3">
      <c r="V3762" s="7" t="s">
        <v>10870</v>
      </c>
      <c r="W3762" s="9">
        <v>7</v>
      </c>
      <c r="X3762" s="19" t="s">
        <v>14453</v>
      </c>
      <c r="Y3762" t="s">
        <v>2190</v>
      </c>
      <c r="Z3762" t="s">
        <v>840</v>
      </c>
      <c r="AA3762" t="s">
        <v>11576</v>
      </c>
    </row>
    <row r="3763" spans="22:27" x14ac:dyDescent="0.3">
      <c r="V3763" s="6" t="s">
        <v>2569</v>
      </c>
      <c r="W3763" s="8">
        <v>7.4</v>
      </c>
      <c r="X3763" s="18" t="s">
        <v>2190</v>
      </c>
      <c r="Y3763" t="s">
        <v>11576</v>
      </c>
      <c r="Z3763" t="s">
        <v>8819</v>
      </c>
    </row>
    <row r="3764" spans="22:27" x14ac:dyDescent="0.3">
      <c r="V3764" s="7" t="s">
        <v>1451</v>
      </c>
      <c r="W3764" s="9">
        <v>5.9</v>
      </c>
      <c r="X3764" s="19" t="s">
        <v>14453</v>
      </c>
      <c r="Y3764" t="s">
        <v>14451</v>
      </c>
      <c r="Z3764" t="s">
        <v>6241</v>
      </c>
    </row>
    <row r="3765" spans="22:27" x14ac:dyDescent="0.3">
      <c r="V3765" s="6" t="s">
        <v>678</v>
      </c>
      <c r="W3765" s="8">
        <v>4.5999999999999996</v>
      </c>
      <c r="X3765" s="18" t="s">
        <v>1099</v>
      </c>
      <c r="Y3765" t="s">
        <v>14453</v>
      </c>
    </row>
    <row r="3766" spans="22:27" x14ac:dyDescent="0.3">
      <c r="V3766" s="7" t="s">
        <v>1265</v>
      </c>
      <c r="W3766" s="9">
        <v>7.5</v>
      </c>
      <c r="X3766" s="19" t="s">
        <v>2190</v>
      </c>
      <c r="Y3766" t="s">
        <v>14451</v>
      </c>
      <c r="Z3766" t="s">
        <v>6241</v>
      </c>
    </row>
    <row r="3767" spans="22:27" x14ac:dyDescent="0.3">
      <c r="V3767" s="6" t="s">
        <v>1806</v>
      </c>
      <c r="W3767" s="8">
        <v>4.7</v>
      </c>
      <c r="X3767" s="18" t="s">
        <v>1099</v>
      </c>
      <c r="Y3767" t="s">
        <v>840</v>
      </c>
    </row>
    <row r="3768" spans="22:27" x14ac:dyDescent="0.3">
      <c r="V3768" s="7" t="s">
        <v>936</v>
      </c>
      <c r="W3768" s="9">
        <v>6.7</v>
      </c>
      <c r="X3768" s="19" t="s">
        <v>1099</v>
      </c>
      <c r="Y3768" t="s">
        <v>2190</v>
      </c>
      <c r="Z3768" t="s">
        <v>11576</v>
      </c>
    </row>
    <row r="3769" spans="22:27" x14ac:dyDescent="0.3">
      <c r="V3769" s="6" t="s">
        <v>2588</v>
      </c>
      <c r="W3769" s="8">
        <v>6.3</v>
      </c>
      <c r="X3769" s="18" t="s">
        <v>2190</v>
      </c>
      <c r="Y3769" t="s">
        <v>6241</v>
      </c>
    </row>
    <row r="3770" spans="22:27" x14ac:dyDescent="0.3">
      <c r="V3770" s="7" t="s">
        <v>678</v>
      </c>
      <c r="W3770" s="9">
        <v>6</v>
      </c>
      <c r="X3770" s="19" t="s">
        <v>1099</v>
      </c>
      <c r="Y3770" t="s">
        <v>14453</v>
      </c>
    </row>
    <row r="3771" spans="22:27" x14ac:dyDescent="0.3">
      <c r="V3771" s="6" t="s">
        <v>1806</v>
      </c>
      <c r="W3771" s="8">
        <v>6.7</v>
      </c>
      <c r="X3771" s="18" t="s">
        <v>1099</v>
      </c>
      <c r="Y3771" t="s">
        <v>840</v>
      </c>
    </row>
    <row r="3772" spans="22:27" x14ac:dyDescent="0.3">
      <c r="V3772" s="7" t="s">
        <v>936</v>
      </c>
      <c r="W3772" s="9">
        <v>7.1</v>
      </c>
      <c r="X3772" s="19" t="s">
        <v>1099</v>
      </c>
      <c r="Y3772" t="s">
        <v>2190</v>
      </c>
      <c r="Z3772" t="s">
        <v>11576</v>
      </c>
    </row>
    <row r="3773" spans="22:27" x14ac:dyDescent="0.3">
      <c r="V3773" s="6" t="s">
        <v>43</v>
      </c>
      <c r="W3773" s="8">
        <v>2.7</v>
      </c>
      <c r="X3773" s="18" t="s">
        <v>43</v>
      </c>
    </row>
    <row r="3774" spans="22:27" x14ac:dyDescent="0.3">
      <c r="V3774" s="7" t="s">
        <v>2190</v>
      </c>
      <c r="W3774" s="9">
        <v>7.3</v>
      </c>
      <c r="X3774" s="19" t="s">
        <v>2190</v>
      </c>
    </row>
    <row r="3775" spans="22:27" x14ac:dyDescent="0.3">
      <c r="V3775" s="6" t="s">
        <v>1099</v>
      </c>
      <c r="W3775" s="8">
        <v>7.6</v>
      </c>
      <c r="X3775" s="18" t="s">
        <v>1099</v>
      </c>
    </row>
    <row r="3776" spans="22:27" x14ac:dyDescent="0.3">
      <c r="V3776" s="7" t="s">
        <v>1099</v>
      </c>
      <c r="W3776" s="9">
        <v>5.8</v>
      </c>
      <c r="X3776" s="19" t="s">
        <v>1099</v>
      </c>
    </row>
    <row r="3777" spans="22:27" x14ac:dyDescent="0.3">
      <c r="V3777" s="6" t="s">
        <v>2683</v>
      </c>
      <c r="W3777" s="8">
        <v>6.5</v>
      </c>
      <c r="X3777" s="18" t="s">
        <v>1099</v>
      </c>
      <c r="Y3777" t="s">
        <v>14453</v>
      </c>
      <c r="Z3777" t="s">
        <v>11576</v>
      </c>
      <c r="AA3777" t="s">
        <v>6241</v>
      </c>
    </row>
    <row r="3778" spans="22:27" x14ac:dyDescent="0.3">
      <c r="V3778" s="7" t="s">
        <v>1649</v>
      </c>
      <c r="W3778" s="9">
        <v>6.6</v>
      </c>
      <c r="X3778" s="19" t="s">
        <v>1099</v>
      </c>
      <c r="Y3778" t="s">
        <v>2190</v>
      </c>
    </row>
    <row r="3779" spans="22:27" x14ac:dyDescent="0.3">
      <c r="V3779" s="6" t="s">
        <v>10906</v>
      </c>
      <c r="W3779" s="8">
        <v>6.2</v>
      </c>
      <c r="X3779" s="18" t="s">
        <v>878</v>
      </c>
      <c r="Y3779" t="s">
        <v>14453</v>
      </c>
      <c r="Z3779" t="s">
        <v>3960</v>
      </c>
      <c r="AA3779" t="s">
        <v>6241</v>
      </c>
    </row>
    <row r="3780" spans="22:27" x14ac:dyDescent="0.3">
      <c r="V3780" s="7" t="s">
        <v>117</v>
      </c>
      <c r="W3780" s="9">
        <v>6.9</v>
      </c>
      <c r="X3780" s="19" t="s">
        <v>642</v>
      </c>
      <c r="Y3780" t="s">
        <v>840</v>
      </c>
    </row>
    <row r="3781" spans="22:27" x14ac:dyDescent="0.3">
      <c r="V3781" s="6" t="s">
        <v>2583</v>
      </c>
      <c r="W3781" s="8">
        <v>8.5</v>
      </c>
      <c r="X3781" s="18" t="s">
        <v>43</v>
      </c>
      <c r="Y3781" t="s">
        <v>7159</v>
      </c>
    </row>
    <row r="3782" spans="22:27" x14ac:dyDescent="0.3">
      <c r="V3782" s="7" t="s">
        <v>117</v>
      </c>
      <c r="W3782" s="9">
        <v>4.8</v>
      </c>
      <c r="X3782" s="19" t="s">
        <v>642</v>
      </c>
      <c r="Y3782" t="s">
        <v>840</v>
      </c>
    </row>
    <row r="3783" spans="22:27" x14ac:dyDescent="0.3">
      <c r="V3783" s="6" t="s">
        <v>146</v>
      </c>
      <c r="W3783" s="8">
        <v>6.6</v>
      </c>
      <c r="X3783" s="18" t="s">
        <v>2190</v>
      </c>
      <c r="Y3783" t="s">
        <v>11576</v>
      </c>
    </row>
    <row r="3784" spans="22:27" x14ac:dyDescent="0.3">
      <c r="V3784" s="7" t="s">
        <v>2588</v>
      </c>
      <c r="W3784" s="9">
        <v>5.7</v>
      </c>
      <c r="X3784" s="19" t="s">
        <v>2190</v>
      </c>
      <c r="Y3784" t="s">
        <v>6241</v>
      </c>
    </row>
    <row r="3785" spans="22:27" x14ac:dyDescent="0.3">
      <c r="V3785" s="6" t="s">
        <v>2588</v>
      </c>
      <c r="W3785" s="8">
        <v>7</v>
      </c>
      <c r="X3785" s="18" t="s">
        <v>2190</v>
      </c>
      <c r="Y3785" t="s">
        <v>6241</v>
      </c>
    </row>
    <row r="3786" spans="22:27" x14ac:dyDescent="0.3">
      <c r="V3786" s="7" t="s">
        <v>2190</v>
      </c>
      <c r="W3786" s="9">
        <v>5.4</v>
      </c>
      <c r="X3786" s="19" t="s">
        <v>2190</v>
      </c>
    </row>
    <row r="3787" spans="22:27" x14ac:dyDescent="0.3">
      <c r="V3787" s="6" t="s">
        <v>3329</v>
      </c>
      <c r="W3787" s="8">
        <v>7.1</v>
      </c>
      <c r="X3787" s="18" t="s">
        <v>2190</v>
      </c>
      <c r="Y3787" t="s">
        <v>840</v>
      </c>
    </row>
    <row r="3788" spans="22:27" x14ac:dyDescent="0.3">
      <c r="V3788" s="7" t="s">
        <v>2190</v>
      </c>
      <c r="W3788" s="9">
        <v>6.9</v>
      </c>
      <c r="X3788" s="19" t="s">
        <v>2190</v>
      </c>
    </row>
    <row r="3789" spans="22:27" x14ac:dyDescent="0.3">
      <c r="V3789" s="6" t="s">
        <v>2701</v>
      </c>
      <c r="W3789" s="8">
        <v>6.6</v>
      </c>
      <c r="X3789" s="18" t="s">
        <v>1099</v>
      </c>
      <c r="Y3789" t="s">
        <v>14453</v>
      </c>
      <c r="Z3789" t="s">
        <v>11576</v>
      </c>
    </row>
    <row r="3790" spans="22:27" x14ac:dyDescent="0.3">
      <c r="V3790" s="7" t="s">
        <v>4102</v>
      </c>
      <c r="W3790" s="9">
        <v>5.9</v>
      </c>
      <c r="X3790" s="19" t="s">
        <v>14453</v>
      </c>
      <c r="Y3790" t="s">
        <v>2190</v>
      </c>
      <c r="Z3790" t="s">
        <v>3960</v>
      </c>
      <c r="AA3790" t="s">
        <v>6241</v>
      </c>
    </row>
    <row r="3791" spans="22:27" x14ac:dyDescent="0.3">
      <c r="V3791" s="6" t="s">
        <v>10939</v>
      </c>
      <c r="W3791" s="8">
        <v>6.3</v>
      </c>
      <c r="X3791" s="18" t="s">
        <v>1099</v>
      </c>
      <c r="Y3791" t="s">
        <v>3960</v>
      </c>
      <c r="Z3791" t="s">
        <v>14451</v>
      </c>
    </row>
    <row r="3792" spans="22:27" x14ac:dyDescent="0.3">
      <c r="V3792" s="7" t="s">
        <v>1099</v>
      </c>
      <c r="W3792" s="9">
        <v>6.3</v>
      </c>
      <c r="X3792" s="19" t="s">
        <v>1099</v>
      </c>
    </row>
    <row r="3793" spans="22:27" x14ac:dyDescent="0.3">
      <c r="V3793" s="6" t="s">
        <v>2190</v>
      </c>
      <c r="W3793" s="8">
        <v>7.7</v>
      </c>
      <c r="X3793" s="18" t="s">
        <v>2190</v>
      </c>
    </row>
    <row r="3794" spans="22:27" x14ac:dyDescent="0.3">
      <c r="V3794" s="7" t="s">
        <v>1392</v>
      </c>
      <c r="W3794" s="9">
        <v>7</v>
      </c>
      <c r="X3794" s="19" t="s">
        <v>14453</v>
      </c>
      <c r="Y3794" t="s">
        <v>2190</v>
      </c>
      <c r="Z3794" t="s">
        <v>6241</v>
      </c>
    </row>
    <row r="3795" spans="22:27" x14ac:dyDescent="0.3">
      <c r="V3795" s="6" t="s">
        <v>1099</v>
      </c>
      <c r="W3795" s="8">
        <v>6.3</v>
      </c>
      <c r="X3795" s="18" t="s">
        <v>1099</v>
      </c>
    </row>
    <row r="3796" spans="22:27" x14ac:dyDescent="0.3">
      <c r="V3796" s="7" t="s">
        <v>1106</v>
      </c>
      <c r="W3796" s="9">
        <v>5.9</v>
      </c>
      <c r="X3796" s="19" t="s">
        <v>1099</v>
      </c>
      <c r="Y3796" t="s">
        <v>11576</v>
      </c>
    </row>
    <row r="3797" spans="22:27" x14ac:dyDescent="0.3">
      <c r="V3797" s="6" t="s">
        <v>146</v>
      </c>
      <c r="W3797" s="8">
        <v>6.2</v>
      </c>
      <c r="X3797" s="18" t="s">
        <v>2190</v>
      </c>
      <c r="Y3797" t="s">
        <v>11576</v>
      </c>
    </row>
    <row r="3798" spans="22:27" x14ac:dyDescent="0.3">
      <c r="V3798" s="7" t="s">
        <v>936</v>
      </c>
      <c r="W3798" s="9">
        <v>5</v>
      </c>
      <c r="X3798" s="19" t="s">
        <v>1099</v>
      </c>
      <c r="Y3798" t="s">
        <v>2190</v>
      </c>
      <c r="Z3798" t="s">
        <v>11576</v>
      </c>
    </row>
    <row r="3799" spans="22:27" x14ac:dyDescent="0.3">
      <c r="V3799" s="6" t="s">
        <v>1649</v>
      </c>
      <c r="W3799" s="8">
        <v>7.7</v>
      </c>
      <c r="X3799" s="18" t="s">
        <v>1099</v>
      </c>
      <c r="Y3799" t="s">
        <v>2190</v>
      </c>
    </row>
    <row r="3800" spans="22:27" x14ac:dyDescent="0.3">
      <c r="V3800" s="7" t="s">
        <v>529</v>
      </c>
      <c r="W3800" s="9">
        <v>6.5</v>
      </c>
      <c r="X3800" s="19" t="s">
        <v>2190</v>
      </c>
      <c r="Y3800" t="s">
        <v>3960</v>
      </c>
      <c r="Z3800" t="s">
        <v>7329</v>
      </c>
    </row>
    <row r="3801" spans="22:27" x14ac:dyDescent="0.3">
      <c r="V3801" s="6" t="s">
        <v>1017</v>
      </c>
      <c r="W3801" s="8">
        <v>5.8</v>
      </c>
      <c r="X3801" s="18" t="s">
        <v>7872</v>
      </c>
      <c r="Y3801" t="s">
        <v>2190</v>
      </c>
    </row>
    <row r="3802" spans="22:27" x14ac:dyDescent="0.3">
      <c r="V3802" s="7" t="s">
        <v>2190</v>
      </c>
      <c r="W3802" s="9">
        <v>6.1</v>
      </c>
      <c r="X3802" s="19" t="s">
        <v>2190</v>
      </c>
    </row>
    <row r="3803" spans="22:27" x14ac:dyDescent="0.3">
      <c r="V3803" s="6" t="s">
        <v>1649</v>
      </c>
      <c r="W3803" s="8">
        <v>6</v>
      </c>
      <c r="X3803" s="18" t="s">
        <v>1099</v>
      </c>
      <c r="Y3803" t="s">
        <v>2190</v>
      </c>
    </row>
    <row r="3804" spans="22:27" x14ac:dyDescent="0.3">
      <c r="V3804" s="7" t="s">
        <v>2147</v>
      </c>
      <c r="W3804" s="9">
        <v>6.3</v>
      </c>
      <c r="X3804" s="19" t="s">
        <v>878</v>
      </c>
      <c r="Y3804" t="s">
        <v>642</v>
      </c>
      <c r="Z3804" t="s">
        <v>14453</v>
      </c>
      <c r="AA3804" t="s">
        <v>6241</v>
      </c>
    </row>
    <row r="3805" spans="22:27" x14ac:dyDescent="0.3">
      <c r="V3805" s="6" t="s">
        <v>1806</v>
      </c>
      <c r="W3805" s="8">
        <v>6.3</v>
      </c>
      <c r="X3805" s="18" t="s">
        <v>1099</v>
      </c>
      <c r="Y3805" t="s">
        <v>840</v>
      </c>
    </row>
    <row r="3806" spans="22:27" x14ac:dyDescent="0.3">
      <c r="V3806" s="7" t="s">
        <v>4333</v>
      </c>
      <c r="W3806" s="9">
        <v>7.5</v>
      </c>
      <c r="X3806" s="19" t="s">
        <v>642</v>
      </c>
      <c r="Y3806" t="s">
        <v>2190</v>
      </c>
    </row>
    <row r="3807" spans="22:27" x14ac:dyDescent="0.3">
      <c r="V3807" s="6" t="s">
        <v>10986</v>
      </c>
      <c r="W3807" s="8">
        <v>7.6</v>
      </c>
      <c r="X3807" s="18" t="s">
        <v>2190</v>
      </c>
      <c r="Y3807" t="s">
        <v>10608</v>
      </c>
      <c r="Z3807" t="s">
        <v>13467</v>
      </c>
      <c r="AA3807" t="s">
        <v>10187</v>
      </c>
    </row>
    <row r="3808" spans="22:27" x14ac:dyDescent="0.3">
      <c r="V3808" s="7" t="s">
        <v>2112</v>
      </c>
      <c r="W3808" s="9">
        <v>5.2</v>
      </c>
      <c r="X3808" s="19" t="s">
        <v>2190</v>
      </c>
      <c r="Y3808" t="s">
        <v>14451</v>
      </c>
      <c r="Z3808" t="s">
        <v>11576</v>
      </c>
      <c r="AA3808" t="s">
        <v>6241</v>
      </c>
    </row>
    <row r="3809" spans="22:28" x14ac:dyDescent="0.3">
      <c r="V3809" s="6" t="s">
        <v>2183</v>
      </c>
      <c r="W3809" s="8">
        <v>7.8</v>
      </c>
      <c r="X3809" s="18" t="s">
        <v>2190</v>
      </c>
      <c r="Y3809" t="s">
        <v>5873</v>
      </c>
    </row>
    <row r="3810" spans="22:28" x14ac:dyDescent="0.3">
      <c r="V3810" s="7" t="s">
        <v>936</v>
      </c>
      <c r="W3810" s="9">
        <v>6.6</v>
      </c>
      <c r="X3810" s="19" t="s">
        <v>1099</v>
      </c>
      <c r="Y3810" t="s">
        <v>2190</v>
      </c>
      <c r="Z3810" t="s">
        <v>11576</v>
      </c>
    </row>
    <row r="3811" spans="22:28" x14ac:dyDescent="0.3">
      <c r="V3811" s="6" t="s">
        <v>3960</v>
      </c>
      <c r="W3811" s="8">
        <v>4.7</v>
      </c>
      <c r="X3811" s="18" t="s">
        <v>3960</v>
      </c>
    </row>
    <row r="3812" spans="22:28" x14ac:dyDescent="0.3">
      <c r="V3812" s="7" t="s">
        <v>3456</v>
      </c>
      <c r="W3812" s="9">
        <v>6.7</v>
      </c>
      <c r="X3812" s="19" t="s">
        <v>3960</v>
      </c>
      <c r="Y3812" t="s">
        <v>6241</v>
      </c>
    </row>
    <row r="3813" spans="22:28" x14ac:dyDescent="0.3">
      <c r="V3813" s="6" t="s">
        <v>3960</v>
      </c>
      <c r="W3813" s="8">
        <v>4.2</v>
      </c>
      <c r="X3813" s="18" t="s">
        <v>3960</v>
      </c>
    </row>
    <row r="3814" spans="22:28" x14ac:dyDescent="0.3">
      <c r="V3814" s="7" t="s">
        <v>1106</v>
      </c>
      <c r="W3814" s="9">
        <v>6.3</v>
      </c>
      <c r="X3814" s="19" t="s">
        <v>1099</v>
      </c>
      <c r="Y3814" t="s">
        <v>11576</v>
      </c>
    </row>
    <row r="3815" spans="22:28" x14ac:dyDescent="0.3">
      <c r="V3815" s="6" t="s">
        <v>11018</v>
      </c>
      <c r="W3815" s="8">
        <v>4.7</v>
      </c>
      <c r="X3815" s="18" t="s">
        <v>642</v>
      </c>
      <c r="Y3815" t="s">
        <v>7872</v>
      </c>
      <c r="Z3815" t="s">
        <v>2190</v>
      </c>
      <c r="AA3815" t="s">
        <v>11576</v>
      </c>
    </row>
    <row r="3816" spans="22:28" x14ac:dyDescent="0.3">
      <c r="V3816" s="7" t="s">
        <v>3692</v>
      </c>
      <c r="W3816" s="9">
        <v>7.9</v>
      </c>
      <c r="X3816" s="19" t="s">
        <v>7872</v>
      </c>
      <c r="Y3816" t="s">
        <v>2190</v>
      </c>
      <c r="Z3816" t="s">
        <v>13467</v>
      </c>
    </row>
    <row r="3817" spans="22:28" x14ac:dyDescent="0.3">
      <c r="V3817" s="6" t="s">
        <v>146</v>
      </c>
      <c r="W3817" s="8">
        <v>8.1</v>
      </c>
      <c r="X3817" s="18" t="s">
        <v>2190</v>
      </c>
      <c r="Y3817" t="s">
        <v>11576</v>
      </c>
    </row>
    <row r="3818" spans="22:28" x14ac:dyDescent="0.3">
      <c r="V3818" s="7" t="s">
        <v>1276</v>
      </c>
      <c r="W3818" s="9">
        <v>8.1999999999999993</v>
      </c>
      <c r="X3818" s="19" t="s">
        <v>2190</v>
      </c>
      <c r="Y3818" t="s">
        <v>13467</v>
      </c>
      <c r="Z3818" t="s">
        <v>11576</v>
      </c>
      <c r="AA3818" t="s">
        <v>5873</v>
      </c>
    </row>
    <row r="3819" spans="22:28" x14ac:dyDescent="0.3">
      <c r="V3819" s="6" t="s">
        <v>1017</v>
      </c>
      <c r="W3819" s="8">
        <v>6</v>
      </c>
      <c r="X3819" s="18" t="s">
        <v>7872</v>
      </c>
      <c r="Y3819" t="s">
        <v>2190</v>
      </c>
    </row>
    <row r="3820" spans="22:28" x14ac:dyDescent="0.3">
      <c r="V3820" s="7" t="s">
        <v>11034</v>
      </c>
      <c r="W3820" s="9">
        <v>6.8</v>
      </c>
      <c r="X3820" s="19" t="s">
        <v>642</v>
      </c>
      <c r="Y3820" t="s">
        <v>5873</v>
      </c>
      <c r="Z3820" t="s">
        <v>8819</v>
      </c>
    </row>
    <row r="3821" spans="22:28" x14ac:dyDescent="0.3">
      <c r="V3821" s="6" t="s">
        <v>2190</v>
      </c>
      <c r="W3821" s="8">
        <v>7.3</v>
      </c>
      <c r="X3821" s="18" t="s">
        <v>2190</v>
      </c>
    </row>
    <row r="3822" spans="22:28" x14ac:dyDescent="0.3">
      <c r="V3822" s="7" t="s">
        <v>11040</v>
      </c>
      <c r="W3822" s="9">
        <v>7</v>
      </c>
      <c r="X3822" s="19" t="s">
        <v>7872</v>
      </c>
      <c r="Y3822" t="s">
        <v>1099</v>
      </c>
      <c r="Z3822" t="s">
        <v>10187</v>
      </c>
      <c r="AA3822" t="s">
        <v>11576</v>
      </c>
      <c r="AB3822" t="s">
        <v>8819</v>
      </c>
    </row>
    <row r="3823" spans="22:28" x14ac:dyDescent="0.3">
      <c r="V3823" s="6" t="s">
        <v>5554</v>
      </c>
      <c r="W3823" s="8">
        <v>7.3</v>
      </c>
      <c r="X3823" s="18" t="s">
        <v>1099</v>
      </c>
      <c r="Y3823" t="s">
        <v>14453</v>
      </c>
      <c r="Z3823" t="s">
        <v>2190</v>
      </c>
    </row>
    <row r="3824" spans="22:28" x14ac:dyDescent="0.3">
      <c r="V3824" s="7" t="s">
        <v>2190</v>
      </c>
      <c r="W3824" s="9">
        <v>7.5</v>
      </c>
      <c r="X3824" s="19" t="s">
        <v>2190</v>
      </c>
    </row>
    <row r="3825" spans="22:28" x14ac:dyDescent="0.3">
      <c r="V3825" s="6" t="s">
        <v>5554</v>
      </c>
      <c r="W3825" s="8">
        <v>6.8</v>
      </c>
      <c r="X3825" s="18" t="s">
        <v>1099</v>
      </c>
      <c r="Y3825" t="s">
        <v>14453</v>
      </c>
      <c r="Z3825" t="s">
        <v>2190</v>
      </c>
    </row>
    <row r="3826" spans="22:28" x14ac:dyDescent="0.3">
      <c r="V3826" s="7" t="s">
        <v>11056</v>
      </c>
      <c r="W3826" s="9">
        <v>7.1</v>
      </c>
      <c r="X3826" s="19" t="s">
        <v>642</v>
      </c>
      <c r="Y3826" t="s">
        <v>1099</v>
      </c>
      <c r="Z3826" t="s">
        <v>10187</v>
      </c>
      <c r="AA3826" t="s">
        <v>11576</v>
      </c>
    </row>
    <row r="3827" spans="22:28" x14ac:dyDescent="0.3">
      <c r="V3827" s="6" t="s">
        <v>2190</v>
      </c>
      <c r="W3827" s="8">
        <v>6.9</v>
      </c>
      <c r="X3827" s="18" t="s">
        <v>2190</v>
      </c>
    </row>
    <row r="3828" spans="22:28" x14ac:dyDescent="0.3">
      <c r="V3828" s="7" t="s">
        <v>1649</v>
      </c>
      <c r="W3828" s="9">
        <v>6.9</v>
      </c>
      <c r="X3828" s="19" t="s">
        <v>1099</v>
      </c>
      <c r="Y3828" t="s">
        <v>2190</v>
      </c>
    </row>
    <row r="3829" spans="22:28" x14ac:dyDescent="0.3">
      <c r="V3829" s="6" t="s">
        <v>2190</v>
      </c>
      <c r="W3829" s="8">
        <v>7.9</v>
      </c>
      <c r="X3829" s="18" t="s">
        <v>2190</v>
      </c>
    </row>
    <row r="3830" spans="22:28" x14ac:dyDescent="0.3">
      <c r="V3830" s="7" t="s">
        <v>3436</v>
      </c>
      <c r="W3830" s="9">
        <v>7.2</v>
      </c>
      <c r="X3830" s="19" t="s">
        <v>1099</v>
      </c>
      <c r="Y3830" t="s">
        <v>2190</v>
      </c>
      <c r="Z3830" t="s">
        <v>7159</v>
      </c>
    </row>
    <row r="3831" spans="22:28" x14ac:dyDescent="0.3">
      <c r="V3831" s="6" t="s">
        <v>1099</v>
      </c>
      <c r="W3831" s="8">
        <v>7.8</v>
      </c>
      <c r="X3831" s="18" t="s">
        <v>1099</v>
      </c>
    </row>
    <row r="3832" spans="22:28" x14ac:dyDescent="0.3">
      <c r="V3832" s="7" t="s">
        <v>37</v>
      </c>
      <c r="W3832" s="9">
        <v>3.5</v>
      </c>
      <c r="X3832" s="19" t="s">
        <v>878</v>
      </c>
      <c r="Y3832" t="s">
        <v>6241</v>
      </c>
    </row>
    <row r="3833" spans="22:28" x14ac:dyDescent="0.3">
      <c r="V3833" s="6" t="s">
        <v>1649</v>
      </c>
      <c r="W3833" s="8">
        <v>7.3</v>
      </c>
      <c r="X3833" s="18" t="s">
        <v>1099</v>
      </c>
      <c r="Y3833" t="s">
        <v>2190</v>
      </c>
    </row>
    <row r="3834" spans="22:28" x14ac:dyDescent="0.3">
      <c r="V3834" s="7" t="s">
        <v>1392</v>
      </c>
      <c r="W3834" s="9">
        <v>7.5</v>
      </c>
      <c r="X3834" s="19" t="s">
        <v>14453</v>
      </c>
      <c r="Y3834" t="s">
        <v>2190</v>
      </c>
      <c r="Z3834" t="s">
        <v>6241</v>
      </c>
    </row>
    <row r="3835" spans="22:28" x14ac:dyDescent="0.3">
      <c r="V3835" s="6" t="s">
        <v>4917</v>
      </c>
      <c r="W3835" s="8">
        <v>6</v>
      </c>
      <c r="X3835" s="18" t="s">
        <v>1099</v>
      </c>
      <c r="Y3835" t="s">
        <v>840</v>
      </c>
      <c r="Z3835" t="s">
        <v>3960</v>
      </c>
      <c r="AA3835" t="s">
        <v>6241</v>
      </c>
    </row>
    <row r="3836" spans="22:28" x14ac:dyDescent="0.3">
      <c r="V3836" s="7" t="s">
        <v>11087</v>
      </c>
      <c r="W3836" s="9">
        <v>7.3</v>
      </c>
      <c r="X3836" s="19" t="s">
        <v>1099</v>
      </c>
      <c r="Y3836" t="s">
        <v>2190</v>
      </c>
      <c r="Z3836" t="s">
        <v>11576</v>
      </c>
      <c r="AA3836" t="s">
        <v>8819</v>
      </c>
    </row>
    <row r="3837" spans="22:28" x14ac:dyDescent="0.3">
      <c r="V3837" s="6" t="s">
        <v>6459</v>
      </c>
      <c r="W3837" s="8">
        <v>8</v>
      </c>
      <c r="X3837" s="18" t="s">
        <v>7872</v>
      </c>
      <c r="Y3837" t="s">
        <v>14453</v>
      </c>
      <c r="Z3837" t="s">
        <v>2190</v>
      </c>
      <c r="AA3837" t="s">
        <v>13467</v>
      </c>
    </row>
    <row r="3838" spans="22:28" x14ac:dyDescent="0.3">
      <c r="V3838" s="7" t="s">
        <v>2190</v>
      </c>
      <c r="W3838" s="9">
        <v>7.6</v>
      </c>
      <c r="X3838" s="19" t="s">
        <v>2190</v>
      </c>
    </row>
    <row r="3839" spans="22:28" x14ac:dyDescent="0.3">
      <c r="V3839" s="6" t="s">
        <v>749</v>
      </c>
      <c r="W3839" s="8">
        <v>7</v>
      </c>
      <c r="X3839" s="18" t="s">
        <v>878</v>
      </c>
      <c r="Y3839" t="s">
        <v>14453</v>
      </c>
      <c r="Z3839" t="s">
        <v>2190</v>
      </c>
      <c r="AA3839" t="s">
        <v>14451</v>
      </c>
      <c r="AB3839" t="s">
        <v>6241</v>
      </c>
    </row>
    <row r="3840" spans="22:28" x14ac:dyDescent="0.3">
      <c r="V3840" s="7" t="s">
        <v>6241</v>
      </c>
      <c r="W3840" s="9">
        <v>7.5</v>
      </c>
      <c r="X3840" s="19" t="s">
        <v>6241</v>
      </c>
    </row>
    <row r="3841" spans="22:29" x14ac:dyDescent="0.3">
      <c r="V3841" s="6" t="s">
        <v>3197</v>
      </c>
      <c r="W3841" s="8">
        <v>6.8</v>
      </c>
      <c r="X3841" s="18" t="s">
        <v>3960</v>
      </c>
      <c r="Y3841" t="s">
        <v>14451</v>
      </c>
    </row>
    <row r="3842" spans="22:29" x14ac:dyDescent="0.3">
      <c r="V3842" s="7" t="s">
        <v>1099</v>
      </c>
      <c r="W3842" s="9">
        <v>3.9</v>
      </c>
      <c r="X3842" s="19" t="s">
        <v>1099</v>
      </c>
    </row>
    <row r="3843" spans="22:29" x14ac:dyDescent="0.3">
      <c r="V3843" s="6" t="s">
        <v>936</v>
      </c>
      <c r="W3843" s="8">
        <v>6.1</v>
      </c>
      <c r="X3843" s="18" t="s">
        <v>1099</v>
      </c>
      <c r="Y3843" t="s">
        <v>2190</v>
      </c>
      <c r="Z3843" t="s">
        <v>11576</v>
      </c>
    </row>
    <row r="3844" spans="22:29" x14ac:dyDescent="0.3">
      <c r="V3844" s="7" t="s">
        <v>1017</v>
      </c>
      <c r="W3844" s="9">
        <v>7.5</v>
      </c>
      <c r="X3844" s="19" t="s">
        <v>7872</v>
      </c>
      <c r="Y3844" t="s">
        <v>2190</v>
      </c>
    </row>
    <row r="3845" spans="22:29" x14ac:dyDescent="0.3">
      <c r="V3845" s="6" t="s">
        <v>1265</v>
      </c>
      <c r="W3845" s="8">
        <v>8.1999999999999993</v>
      </c>
      <c r="X3845" s="18" t="s">
        <v>2190</v>
      </c>
      <c r="Y3845" t="s">
        <v>14451</v>
      </c>
      <c r="Z3845" t="s">
        <v>6241</v>
      </c>
    </row>
    <row r="3846" spans="22:29" x14ac:dyDescent="0.3">
      <c r="V3846" s="7" t="s">
        <v>3456</v>
      </c>
      <c r="W3846" s="9">
        <v>4.8</v>
      </c>
      <c r="X3846" s="19" t="s">
        <v>3960</v>
      </c>
      <c r="Y3846" t="s">
        <v>6241</v>
      </c>
    </row>
    <row r="3847" spans="22:29" x14ac:dyDescent="0.3">
      <c r="V3847" s="6" t="s">
        <v>4917</v>
      </c>
      <c r="W3847" s="8">
        <v>7.8</v>
      </c>
      <c r="X3847" s="18" t="s">
        <v>1099</v>
      </c>
      <c r="Y3847" t="s">
        <v>840</v>
      </c>
      <c r="Z3847" t="s">
        <v>3960</v>
      </c>
      <c r="AA3847" t="s">
        <v>6241</v>
      </c>
    </row>
    <row r="3848" spans="22:29" x14ac:dyDescent="0.3">
      <c r="V3848" s="7" t="s">
        <v>11126</v>
      </c>
      <c r="W3848" s="9">
        <v>5.2</v>
      </c>
      <c r="X3848" s="19" t="s">
        <v>878</v>
      </c>
      <c r="Y3848" t="s">
        <v>642</v>
      </c>
      <c r="Z3848" t="s">
        <v>1099</v>
      </c>
      <c r="AA3848" t="s">
        <v>10187</v>
      </c>
    </row>
    <row r="3849" spans="22:29" x14ac:dyDescent="0.3">
      <c r="V3849" s="6" t="s">
        <v>3960</v>
      </c>
      <c r="W3849" s="8">
        <v>3.3</v>
      </c>
      <c r="X3849" s="18" t="s">
        <v>3960</v>
      </c>
    </row>
    <row r="3850" spans="22:29" x14ac:dyDescent="0.3">
      <c r="V3850" s="7" t="s">
        <v>4026</v>
      </c>
      <c r="W3850" s="9">
        <v>6.8</v>
      </c>
      <c r="X3850" s="19" t="s">
        <v>2190</v>
      </c>
      <c r="Y3850" t="s">
        <v>13467</v>
      </c>
    </row>
    <row r="3851" spans="22:29" x14ac:dyDescent="0.3">
      <c r="V3851" s="6" t="s">
        <v>11138</v>
      </c>
      <c r="W3851" s="8">
        <v>7</v>
      </c>
      <c r="X3851" s="18" t="s">
        <v>1099</v>
      </c>
      <c r="Y3851" t="s">
        <v>2190</v>
      </c>
      <c r="Z3851" t="s">
        <v>840</v>
      </c>
      <c r="AA3851" t="s">
        <v>3960</v>
      </c>
    </row>
    <row r="3852" spans="22:29" x14ac:dyDescent="0.3">
      <c r="V3852" s="7" t="s">
        <v>1106</v>
      </c>
      <c r="W3852" s="9">
        <v>6.5</v>
      </c>
      <c r="X3852" s="19" t="s">
        <v>1099</v>
      </c>
      <c r="Y3852" t="s">
        <v>11576</v>
      </c>
    </row>
    <row r="3853" spans="22:29" x14ac:dyDescent="0.3">
      <c r="V3853" s="6" t="s">
        <v>1649</v>
      </c>
      <c r="W3853" s="8">
        <v>6.4</v>
      </c>
      <c r="X3853" s="18" t="s">
        <v>1099</v>
      </c>
      <c r="Y3853" t="s">
        <v>2190</v>
      </c>
    </row>
    <row r="3854" spans="22:29" x14ac:dyDescent="0.3">
      <c r="V3854" s="7" t="s">
        <v>942</v>
      </c>
      <c r="W3854" s="9">
        <v>5.3</v>
      </c>
      <c r="X3854" s="19" t="s">
        <v>878</v>
      </c>
      <c r="Y3854" t="s">
        <v>1099</v>
      </c>
      <c r="Z3854" t="s">
        <v>11576</v>
      </c>
    </row>
    <row r="3855" spans="22:29" x14ac:dyDescent="0.3">
      <c r="V3855" s="6" t="s">
        <v>11149</v>
      </c>
      <c r="W3855" s="8">
        <v>4.7</v>
      </c>
      <c r="X3855" s="18" t="s">
        <v>878</v>
      </c>
      <c r="Y3855" t="s">
        <v>7872</v>
      </c>
      <c r="Z3855" t="s">
        <v>14453</v>
      </c>
      <c r="AA3855" t="s">
        <v>2190</v>
      </c>
      <c r="AB3855" t="s">
        <v>10608</v>
      </c>
      <c r="AC3855" t="s">
        <v>840</v>
      </c>
    </row>
    <row r="3856" spans="22:29" x14ac:dyDescent="0.3">
      <c r="V3856" s="7" t="s">
        <v>1403</v>
      </c>
      <c r="W3856" s="9">
        <v>6.1</v>
      </c>
      <c r="X3856" s="19" t="s">
        <v>14453</v>
      </c>
      <c r="Y3856" t="s">
        <v>2190</v>
      </c>
      <c r="Z3856" t="s">
        <v>14451</v>
      </c>
      <c r="AA3856" t="s">
        <v>6241</v>
      </c>
    </row>
    <row r="3857" spans="22:28" x14ac:dyDescent="0.3">
      <c r="V3857" s="6" t="s">
        <v>287</v>
      </c>
      <c r="W3857" s="8">
        <v>5.5</v>
      </c>
      <c r="X3857" s="18" t="s">
        <v>878</v>
      </c>
      <c r="Y3857" t="s">
        <v>1099</v>
      </c>
      <c r="Z3857" t="s">
        <v>14453</v>
      </c>
      <c r="AA3857" t="s">
        <v>6241</v>
      </c>
    </row>
    <row r="3858" spans="22:28" x14ac:dyDescent="0.3">
      <c r="V3858" s="7" t="s">
        <v>3456</v>
      </c>
      <c r="W3858" s="9">
        <v>4.8</v>
      </c>
      <c r="X3858" s="19" t="s">
        <v>3960</v>
      </c>
      <c r="Y3858" t="s">
        <v>6241</v>
      </c>
    </row>
    <row r="3859" spans="22:28" x14ac:dyDescent="0.3">
      <c r="V3859" s="6" t="s">
        <v>11164</v>
      </c>
      <c r="W3859" s="8">
        <v>8.4</v>
      </c>
      <c r="X3859" s="18" t="s">
        <v>878</v>
      </c>
      <c r="Y3859" t="s">
        <v>6869</v>
      </c>
      <c r="Z3859" t="s">
        <v>14453</v>
      </c>
      <c r="AA3859" t="s">
        <v>7329</v>
      </c>
      <c r="AB3859" t="s">
        <v>6241</v>
      </c>
    </row>
    <row r="3860" spans="22:28" x14ac:dyDescent="0.3">
      <c r="V3860" s="7" t="s">
        <v>43</v>
      </c>
      <c r="W3860" s="9">
        <v>7</v>
      </c>
      <c r="X3860" s="19" t="s">
        <v>43</v>
      </c>
    </row>
    <row r="3861" spans="22:28" x14ac:dyDescent="0.3">
      <c r="V3861" s="6" t="s">
        <v>1269</v>
      </c>
      <c r="W3861" s="8">
        <v>3.3</v>
      </c>
      <c r="X3861" s="18" t="s">
        <v>878</v>
      </c>
      <c r="Y3861" t="s">
        <v>642</v>
      </c>
      <c r="Z3861" t="s">
        <v>840</v>
      </c>
      <c r="AA3861" t="s">
        <v>6241</v>
      </c>
    </row>
    <row r="3862" spans="22:28" x14ac:dyDescent="0.3">
      <c r="V3862" s="7" t="s">
        <v>315</v>
      </c>
      <c r="W3862" s="9">
        <v>5.4</v>
      </c>
      <c r="X3862" s="19" t="s">
        <v>878</v>
      </c>
      <c r="Y3862" t="s">
        <v>14453</v>
      </c>
      <c r="Z3862" t="s">
        <v>2190</v>
      </c>
      <c r="AA3862" t="s">
        <v>6241</v>
      </c>
    </row>
    <row r="3863" spans="22:28" x14ac:dyDescent="0.3">
      <c r="V3863" s="6" t="s">
        <v>2588</v>
      </c>
      <c r="W3863" s="8">
        <v>4.8</v>
      </c>
      <c r="X3863" s="18" t="s">
        <v>2190</v>
      </c>
      <c r="Y3863" t="s">
        <v>6241</v>
      </c>
    </row>
    <row r="3864" spans="22:28" x14ac:dyDescent="0.3">
      <c r="V3864" s="7" t="s">
        <v>1451</v>
      </c>
      <c r="W3864" s="9">
        <v>3.1</v>
      </c>
      <c r="X3864" s="19" t="s">
        <v>14453</v>
      </c>
      <c r="Y3864" t="s">
        <v>14451</v>
      </c>
      <c r="Z3864" t="s">
        <v>6241</v>
      </c>
    </row>
    <row r="3865" spans="22:28" x14ac:dyDescent="0.3">
      <c r="V3865" s="6" t="s">
        <v>1099</v>
      </c>
      <c r="W3865" s="8">
        <v>6.7</v>
      </c>
      <c r="X3865" s="18" t="s">
        <v>1099</v>
      </c>
    </row>
    <row r="3866" spans="22:28" x14ac:dyDescent="0.3">
      <c r="V3866" s="7" t="s">
        <v>43</v>
      </c>
      <c r="W3866" s="9">
        <v>7.6</v>
      </c>
      <c r="X3866" s="19" t="s">
        <v>43</v>
      </c>
    </row>
    <row r="3867" spans="22:28" x14ac:dyDescent="0.3">
      <c r="V3867" s="6" t="s">
        <v>2298</v>
      </c>
      <c r="W3867" s="8">
        <v>7.1</v>
      </c>
      <c r="X3867" s="18" t="s">
        <v>7872</v>
      </c>
      <c r="Y3867" t="s">
        <v>2190</v>
      </c>
      <c r="Z3867" t="s">
        <v>6241</v>
      </c>
    </row>
    <row r="3868" spans="22:28" x14ac:dyDescent="0.3">
      <c r="V3868" s="7" t="s">
        <v>146</v>
      </c>
      <c r="W3868" s="9">
        <v>6.1</v>
      </c>
      <c r="X3868" s="19" t="s">
        <v>2190</v>
      </c>
      <c r="Y3868" t="s">
        <v>11576</v>
      </c>
    </row>
    <row r="3869" spans="22:28" x14ac:dyDescent="0.3">
      <c r="V3869" s="6" t="s">
        <v>1649</v>
      </c>
      <c r="W3869" s="8">
        <v>6.5</v>
      </c>
      <c r="X3869" s="18" t="s">
        <v>1099</v>
      </c>
      <c r="Y3869" t="s">
        <v>2190</v>
      </c>
    </row>
    <row r="3870" spans="22:28" x14ac:dyDescent="0.3">
      <c r="V3870" s="7" t="s">
        <v>3846</v>
      </c>
      <c r="W3870" s="9">
        <v>8.5</v>
      </c>
      <c r="X3870" s="19" t="s">
        <v>2190</v>
      </c>
      <c r="Y3870" t="s">
        <v>7159</v>
      </c>
    </row>
    <row r="3871" spans="22:28" x14ac:dyDescent="0.3">
      <c r="V3871" s="6" t="s">
        <v>1272</v>
      </c>
      <c r="W3871" s="8">
        <v>8.6999999999999993</v>
      </c>
      <c r="X3871" s="18" t="s">
        <v>14453</v>
      </c>
      <c r="Y3871" t="s">
        <v>2190</v>
      </c>
    </row>
    <row r="3872" spans="22:28" x14ac:dyDescent="0.3">
      <c r="V3872" s="7" t="s">
        <v>3970</v>
      </c>
      <c r="W3872" s="9">
        <v>7.1</v>
      </c>
      <c r="X3872" s="19" t="s">
        <v>1099</v>
      </c>
      <c r="Y3872" t="s">
        <v>7159</v>
      </c>
    </row>
    <row r="3873" spans="22:27" x14ac:dyDescent="0.3">
      <c r="V3873" s="6" t="s">
        <v>2721</v>
      </c>
      <c r="W3873" s="8">
        <v>6.6</v>
      </c>
      <c r="X3873" s="18" t="s">
        <v>7872</v>
      </c>
      <c r="Y3873" t="s">
        <v>2190</v>
      </c>
      <c r="Z3873" t="s">
        <v>7159</v>
      </c>
    </row>
    <row r="3874" spans="22:27" x14ac:dyDescent="0.3">
      <c r="V3874" s="7" t="s">
        <v>1989</v>
      </c>
      <c r="W3874" s="9">
        <v>6.7</v>
      </c>
      <c r="X3874" s="19" t="s">
        <v>14453</v>
      </c>
      <c r="Y3874" t="s">
        <v>2190</v>
      </c>
      <c r="Z3874" t="s">
        <v>14451</v>
      </c>
    </row>
    <row r="3875" spans="22:27" x14ac:dyDescent="0.3">
      <c r="V3875" s="6" t="s">
        <v>2190</v>
      </c>
      <c r="W3875" s="8">
        <v>8.3000000000000007</v>
      </c>
      <c r="X3875" s="18" t="s">
        <v>2190</v>
      </c>
    </row>
    <row r="3876" spans="22:27" x14ac:dyDescent="0.3">
      <c r="V3876" s="7" t="s">
        <v>1974</v>
      </c>
      <c r="W3876" s="9">
        <v>8.1</v>
      </c>
      <c r="X3876" s="19" t="s">
        <v>1099</v>
      </c>
      <c r="Y3876" t="s">
        <v>10608</v>
      </c>
    </row>
    <row r="3877" spans="22:27" x14ac:dyDescent="0.3">
      <c r="V3877" s="6" t="s">
        <v>146</v>
      </c>
      <c r="W3877" s="8">
        <v>7.4</v>
      </c>
      <c r="X3877" s="18" t="s">
        <v>2190</v>
      </c>
      <c r="Y3877" t="s">
        <v>11576</v>
      </c>
    </row>
    <row r="3878" spans="22:27" x14ac:dyDescent="0.3">
      <c r="V3878" s="7" t="s">
        <v>315</v>
      </c>
      <c r="W3878" s="9">
        <v>6.6</v>
      </c>
      <c r="X3878" s="19" t="s">
        <v>878</v>
      </c>
      <c r="Y3878" t="s">
        <v>14453</v>
      </c>
      <c r="Z3878" t="s">
        <v>2190</v>
      </c>
      <c r="AA3878" t="s">
        <v>6241</v>
      </c>
    </row>
    <row r="3879" spans="22:27" x14ac:dyDescent="0.3">
      <c r="V3879" s="6" t="s">
        <v>1099</v>
      </c>
      <c r="W3879" s="8">
        <v>4.5</v>
      </c>
      <c r="X3879" s="18" t="s">
        <v>1099</v>
      </c>
    </row>
    <row r="3880" spans="22:27" x14ac:dyDescent="0.3">
      <c r="V3880" s="7" t="s">
        <v>146</v>
      </c>
      <c r="W3880" s="9">
        <v>6.4</v>
      </c>
      <c r="X3880" s="19" t="s">
        <v>2190</v>
      </c>
      <c r="Y3880" t="s">
        <v>11576</v>
      </c>
    </row>
    <row r="3881" spans="22:27" x14ac:dyDescent="0.3">
      <c r="V3881" s="6" t="s">
        <v>2190</v>
      </c>
      <c r="W3881" s="8">
        <v>7.5</v>
      </c>
      <c r="X3881" s="18" t="s">
        <v>2190</v>
      </c>
    </row>
    <row r="3882" spans="22:27" x14ac:dyDescent="0.3">
      <c r="V3882" s="7" t="s">
        <v>6894</v>
      </c>
      <c r="W3882" s="9">
        <v>8</v>
      </c>
      <c r="X3882" s="19" t="s">
        <v>2190</v>
      </c>
      <c r="Y3882" t="s">
        <v>3960</v>
      </c>
    </row>
    <row r="3883" spans="22:27" x14ac:dyDescent="0.3">
      <c r="V3883" s="6" t="s">
        <v>1160</v>
      </c>
      <c r="W3883" s="8">
        <v>8.1</v>
      </c>
      <c r="X3883" s="18" t="s">
        <v>2190</v>
      </c>
      <c r="Y3883" t="s">
        <v>8819</v>
      </c>
    </row>
    <row r="3884" spans="22:27" x14ac:dyDescent="0.3">
      <c r="V3884" s="7" t="s">
        <v>146</v>
      </c>
      <c r="W3884" s="9">
        <v>7.2</v>
      </c>
      <c r="X3884" s="19" t="s">
        <v>2190</v>
      </c>
      <c r="Y3884" t="s">
        <v>11576</v>
      </c>
    </row>
    <row r="3885" spans="22:27" x14ac:dyDescent="0.3">
      <c r="V3885" s="6" t="s">
        <v>1272</v>
      </c>
      <c r="W3885" s="8">
        <v>7.5</v>
      </c>
      <c r="X3885" s="18" t="s">
        <v>14453</v>
      </c>
      <c r="Y3885" t="s">
        <v>2190</v>
      </c>
    </row>
    <row r="3886" spans="22:27" x14ac:dyDescent="0.3">
      <c r="V3886" s="7" t="s">
        <v>936</v>
      </c>
      <c r="W3886" s="9">
        <v>7.2</v>
      </c>
      <c r="X3886" s="19" t="s">
        <v>1099</v>
      </c>
      <c r="Y3886" t="s">
        <v>2190</v>
      </c>
      <c r="Z3886" t="s">
        <v>11576</v>
      </c>
    </row>
    <row r="3887" spans="22:27" x14ac:dyDescent="0.3">
      <c r="V3887" s="6" t="s">
        <v>11243</v>
      </c>
      <c r="W3887" s="8">
        <v>6.4</v>
      </c>
      <c r="X3887" s="18" t="s">
        <v>878</v>
      </c>
      <c r="Y3887" t="s">
        <v>1099</v>
      </c>
      <c r="Z3887" t="s">
        <v>3960</v>
      </c>
      <c r="AA3887" t="s">
        <v>6241</v>
      </c>
    </row>
    <row r="3888" spans="22:27" x14ac:dyDescent="0.3">
      <c r="V3888" s="7" t="s">
        <v>1099</v>
      </c>
      <c r="W3888" s="9">
        <v>7.6</v>
      </c>
      <c r="X3888" s="19" t="s">
        <v>1099</v>
      </c>
    </row>
    <row r="3889" spans="22:27" x14ac:dyDescent="0.3">
      <c r="V3889" s="6" t="s">
        <v>30</v>
      </c>
      <c r="W3889" s="8">
        <v>7.8</v>
      </c>
      <c r="X3889" s="18" t="s">
        <v>878</v>
      </c>
      <c r="Y3889" t="s">
        <v>642</v>
      </c>
      <c r="Z3889" t="s">
        <v>6241</v>
      </c>
    </row>
    <row r="3890" spans="22:27" x14ac:dyDescent="0.3">
      <c r="V3890" s="7" t="s">
        <v>2743</v>
      </c>
      <c r="W3890" s="9">
        <v>5.7</v>
      </c>
      <c r="X3890" s="19" t="s">
        <v>3960</v>
      </c>
      <c r="Y3890" t="s">
        <v>7329</v>
      </c>
      <c r="Z3890" t="s">
        <v>6241</v>
      </c>
    </row>
    <row r="3891" spans="22:27" x14ac:dyDescent="0.3">
      <c r="V3891" s="6" t="s">
        <v>1313</v>
      </c>
      <c r="W3891" s="8">
        <v>8.6</v>
      </c>
      <c r="X3891" s="18" t="s">
        <v>2190</v>
      </c>
      <c r="Y3891" t="s">
        <v>10608</v>
      </c>
      <c r="Z3891" t="s">
        <v>840</v>
      </c>
      <c r="AA3891" t="s">
        <v>11576</v>
      </c>
    </row>
    <row r="3892" spans="22:27" x14ac:dyDescent="0.3">
      <c r="V3892" s="7" t="s">
        <v>2190</v>
      </c>
      <c r="W3892" s="9">
        <v>8.1999999999999993</v>
      </c>
      <c r="X3892" s="19" t="s">
        <v>2190</v>
      </c>
    </row>
    <row r="3893" spans="22:27" x14ac:dyDescent="0.3">
      <c r="V3893" s="6" t="s">
        <v>10279</v>
      </c>
      <c r="W3893" s="8">
        <v>6.6</v>
      </c>
      <c r="X3893" s="18" t="s">
        <v>1099</v>
      </c>
      <c r="Y3893" t="s">
        <v>43</v>
      </c>
    </row>
    <row r="3894" spans="22:27" x14ac:dyDescent="0.3">
      <c r="V3894" s="7" t="s">
        <v>3960</v>
      </c>
      <c r="W3894" s="9">
        <v>5.7</v>
      </c>
      <c r="X3894" s="19" t="s">
        <v>3960</v>
      </c>
    </row>
    <row r="3895" spans="22:27" x14ac:dyDescent="0.3">
      <c r="V3895" s="6" t="s">
        <v>1099</v>
      </c>
      <c r="W3895" s="8">
        <v>7.4</v>
      </c>
      <c r="X3895" s="18" t="s">
        <v>1099</v>
      </c>
    </row>
    <row r="3896" spans="22:27" x14ac:dyDescent="0.3">
      <c r="V3896" s="7" t="s">
        <v>11262</v>
      </c>
      <c r="W3896" s="9">
        <v>8</v>
      </c>
      <c r="X3896" s="19" t="s">
        <v>14453</v>
      </c>
      <c r="Y3896" t="s">
        <v>43</v>
      </c>
      <c r="Z3896" t="s">
        <v>2190</v>
      </c>
    </row>
    <row r="3897" spans="22:27" x14ac:dyDescent="0.3">
      <c r="V3897" s="6" t="s">
        <v>2190</v>
      </c>
      <c r="W3897" s="8">
        <v>7.3</v>
      </c>
      <c r="X3897" s="18" t="s">
        <v>2190</v>
      </c>
    </row>
    <row r="3898" spans="22:27" x14ac:dyDescent="0.3">
      <c r="V3898" s="7" t="s">
        <v>4536</v>
      </c>
      <c r="W3898" s="9">
        <v>5.4</v>
      </c>
      <c r="X3898" s="19" t="s">
        <v>840</v>
      </c>
      <c r="Y3898" t="s">
        <v>3960</v>
      </c>
    </row>
    <row r="3899" spans="22:27" x14ac:dyDescent="0.3">
      <c r="V3899" s="6" t="s">
        <v>146</v>
      </c>
      <c r="W3899" s="8">
        <v>7.4</v>
      </c>
      <c r="X3899" s="18" t="s">
        <v>2190</v>
      </c>
      <c r="Y3899" t="s">
        <v>11576</v>
      </c>
    </row>
    <row r="3900" spans="22:27" x14ac:dyDescent="0.3">
      <c r="V3900" s="7" t="s">
        <v>2743</v>
      </c>
      <c r="W3900" s="9">
        <v>5.7</v>
      </c>
      <c r="X3900" s="19" t="s">
        <v>3960</v>
      </c>
      <c r="Y3900" t="s">
        <v>7329</v>
      </c>
      <c r="Z3900" t="s">
        <v>6241</v>
      </c>
    </row>
    <row r="3901" spans="22:27" x14ac:dyDescent="0.3">
      <c r="V3901" s="6" t="s">
        <v>3197</v>
      </c>
      <c r="W3901" s="8">
        <v>6.8</v>
      </c>
      <c r="X3901" s="18" t="s">
        <v>3960</v>
      </c>
      <c r="Y3901" t="s">
        <v>14451</v>
      </c>
    </row>
    <row r="3902" spans="22:27" x14ac:dyDescent="0.3">
      <c r="V3902" s="7" t="s">
        <v>11276</v>
      </c>
      <c r="W3902" s="9">
        <v>5.4</v>
      </c>
      <c r="X3902" s="19" t="s">
        <v>7872</v>
      </c>
      <c r="Y3902" t="s">
        <v>1099</v>
      </c>
      <c r="Z3902" t="s">
        <v>43</v>
      </c>
    </row>
    <row r="3903" spans="22:27" x14ac:dyDescent="0.3">
      <c r="V3903" s="6" t="s">
        <v>146</v>
      </c>
      <c r="W3903" s="8">
        <v>8.1</v>
      </c>
      <c r="X3903" s="18" t="s">
        <v>2190</v>
      </c>
      <c r="Y3903" t="s">
        <v>11576</v>
      </c>
    </row>
    <row r="3904" spans="22:27" x14ac:dyDescent="0.3">
      <c r="V3904" s="7" t="s">
        <v>48</v>
      </c>
      <c r="W3904" s="9">
        <v>6.1</v>
      </c>
      <c r="X3904" s="19" t="s">
        <v>878</v>
      </c>
      <c r="Y3904" t="s">
        <v>642</v>
      </c>
      <c r="Z3904" t="s">
        <v>7329</v>
      </c>
    </row>
    <row r="3905" spans="22:29" x14ac:dyDescent="0.3">
      <c r="V3905" s="6" t="s">
        <v>4559</v>
      </c>
      <c r="W3905" s="8">
        <v>5.0999999999999996</v>
      </c>
      <c r="X3905" s="18" t="s">
        <v>1099</v>
      </c>
      <c r="Y3905" t="s">
        <v>2190</v>
      </c>
      <c r="Z3905" t="s">
        <v>10608</v>
      </c>
      <c r="AA3905" t="s">
        <v>14452</v>
      </c>
    </row>
    <row r="3906" spans="22:29" x14ac:dyDescent="0.3">
      <c r="V3906" s="7" t="s">
        <v>1415</v>
      </c>
      <c r="W3906" s="9">
        <v>5.6</v>
      </c>
      <c r="X3906" s="19" t="s">
        <v>878</v>
      </c>
      <c r="Y3906" t="s">
        <v>642</v>
      </c>
      <c r="Z3906" t="s">
        <v>6869</v>
      </c>
      <c r="AA3906" t="s">
        <v>10608</v>
      </c>
      <c r="AB3906" t="s">
        <v>840</v>
      </c>
      <c r="AC3906" t="s">
        <v>7329</v>
      </c>
    </row>
    <row r="3907" spans="22:29" x14ac:dyDescent="0.3">
      <c r="V3907" s="6" t="s">
        <v>3456</v>
      </c>
      <c r="W3907" s="8">
        <v>5.9</v>
      </c>
      <c r="X3907" s="18" t="s">
        <v>3960</v>
      </c>
      <c r="Y3907" t="s">
        <v>6241</v>
      </c>
    </row>
    <row r="3908" spans="22:29" x14ac:dyDescent="0.3">
      <c r="V3908" s="7" t="s">
        <v>2139</v>
      </c>
      <c r="W3908" s="9">
        <v>8.1999999999999993</v>
      </c>
      <c r="X3908" s="19" t="s">
        <v>642</v>
      </c>
      <c r="Y3908" t="s">
        <v>2190</v>
      </c>
      <c r="Z3908" t="s">
        <v>5873</v>
      </c>
    </row>
    <row r="3909" spans="22:29" x14ac:dyDescent="0.3">
      <c r="V3909" s="6" t="s">
        <v>1232</v>
      </c>
      <c r="W3909" s="8">
        <v>5.3</v>
      </c>
      <c r="X3909" s="18" t="s">
        <v>642</v>
      </c>
      <c r="Y3909" t="s">
        <v>1099</v>
      </c>
      <c r="Z3909" t="s">
        <v>7329</v>
      </c>
    </row>
    <row r="3910" spans="22:29" x14ac:dyDescent="0.3">
      <c r="V3910" s="7" t="s">
        <v>11301</v>
      </c>
      <c r="W3910" s="9">
        <v>6.8</v>
      </c>
      <c r="X3910" s="19" t="s">
        <v>1099</v>
      </c>
      <c r="Y3910" t="s">
        <v>6241</v>
      </c>
    </row>
    <row r="3911" spans="22:29" x14ac:dyDescent="0.3">
      <c r="V3911" s="6" t="s">
        <v>936</v>
      </c>
      <c r="W3911" s="8">
        <v>8.3000000000000007</v>
      </c>
      <c r="X3911" s="18" t="s">
        <v>1099</v>
      </c>
      <c r="Y3911" t="s">
        <v>2190</v>
      </c>
      <c r="Z3911" t="s">
        <v>11576</v>
      </c>
    </row>
    <row r="3912" spans="22:29" x14ac:dyDescent="0.3">
      <c r="V3912" s="7" t="s">
        <v>5870</v>
      </c>
      <c r="W3912" s="9">
        <v>4.3</v>
      </c>
      <c r="X3912" s="19" t="s">
        <v>840</v>
      </c>
      <c r="Y3912" t="s">
        <v>3960</v>
      </c>
      <c r="Z3912" t="s">
        <v>6241</v>
      </c>
    </row>
    <row r="3913" spans="22:29" x14ac:dyDescent="0.3">
      <c r="V3913" s="6" t="s">
        <v>6241</v>
      </c>
      <c r="W3913" s="8">
        <v>6.7</v>
      </c>
      <c r="X3913" s="18" t="s">
        <v>6241</v>
      </c>
    </row>
    <row r="3914" spans="22:29" x14ac:dyDescent="0.3">
      <c r="V3914" s="7" t="s">
        <v>11314</v>
      </c>
      <c r="W3914" s="9">
        <v>7.2</v>
      </c>
      <c r="X3914" s="19" t="s">
        <v>1099</v>
      </c>
      <c r="Y3914" t="s">
        <v>43</v>
      </c>
      <c r="Z3914" t="s">
        <v>7159</v>
      </c>
    </row>
    <row r="3915" spans="22:29" x14ac:dyDescent="0.3">
      <c r="V3915" s="6" t="s">
        <v>8819</v>
      </c>
      <c r="W3915" s="8">
        <v>6.9</v>
      </c>
      <c r="X3915" s="18" t="s">
        <v>8819</v>
      </c>
    </row>
    <row r="3916" spans="22:29" x14ac:dyDescent="0.3">
      <c r="V3916" s="7" t="s">
        <v>3436</v>
      </c>
      <c r="W3916" s="9">
        <v>6.6</v>
      </c>
      <c r="X3916" s="19" t="s">
        <v>1099</v>
      </c>
      <c r="Y3916" t="s">
        <v>2190</v>
      </c>
      <c r="Z3916" t="s">
        <v>7159</v>
      </c>
    </row>
    <row r="3917" spans="22:29" x14ac:dyDescent="0.3">
      <c r="V3917" s="6" t="s">
        <v>1151</v>
      </c>
      <c r="W3917" s="8">
        <v>5.9</v>
      </c>
      <c r="X3917" s="18" t="s">
        <v>878</v>
      </c>
      <c r="Y3917" t="s">
        <v>1099</v>
      </c>
      <c r="Z3917" t="s">
        <v>14453</v>
      </c>
    </row>
    <row r="3918" spans="22:29" x14ac:dyDescent="0.3">
      <c r="V3918" s="7" t="s">
        <v>2190</v>
      </c>
      <c r="W3918" s="9">
        <v>7.9</v>
      </c>
      <c r="X3918" s="19" t="s">
        <v>2190</v>
      </c>
    </row>
    <row r="3919" spans="22:29" x14ac:dyDescent="0.3">
      <c r="V3919" s="6" t="s">
        <v>2183</v>
      </c>
      <c r="W3919" s="8">
        <v>8.3000000000000007</v>
      </c>
      <c r="X3919" s="18" t="s">
        <v>2190</v>
      </c>
      <c r="Y3919" t="s">
        <v>5873</v>
      </c>
    </row>
    <row r="3920" spans="22:29" x14ac:dyDescent="0.3">
      <c r="V3920" s="7" t="s">
        <v>1099</v>
      </c>
      <c r="W3920" s="9">
        <v>5.2</v>
      </c>
      <c r="X3920" s="19" t="s">
        <v>1099</v>
      </c>
    </row>
    <row r="3921" spans="22:28" x14ac:dyDescent="0.3">
      <c r="V3921" s="6" t="s">
        <v>11336</v>
      </c>
      <c r="W3921" s="8">
        <v>7.8</v>
      </c>
      <c r="X3921" s="18" t="s">
        <v>878</v>
      </c>
      <c r="Y3921" t="s">
        <v>642</v>
      </c>
      <c r="Z3921" t="s">
        <v>11576</v>
      </c>
      <c r="AA3921" t="s">
        <v>8819</v>
      </c>
    </row>
    <row r="3922" spans="22:28" x14ac:dyDescent="0.3">
      <c r="V3922" s="7" t="s">
        <v>1099</v>
      </c>
      <c r="W3922" s="9">
        <v>3</v>
      </c>
      <c r="X3922" s="19" t="s">
        <v>1099</v>
      </c>
    </row>
    <row r="3923" spans="22:28" x14ac:dyDescent="0.3">
      <c r="V3923" s="6" t="s">
        <v>146</v>
      </c>
      <c r="W3923" s="8">
        <v>7.9</v>
      </c>
      <c r="X3923" s="18" t="s">
        <v>2190</v>
      </c>
      <c r="Y3923" t="s">
        <v>11576</v>
      </c>
    </row>
    <row r="3924" spans="22:28" x14ac:dyDescent="0.3">
      <c r="V3924" s="7" t="s">
        <v>1806</v>
      </c>
      <c r="W3924" s="9">
        <v>3.2</v>
      </c>
      <c r="X3924" s="19" t="s">
        <v>1099</v>
      </c>
      <c r="Y3924" t="s">
        <v>840</v>
      </c>
    </row>
    <row r="3925" spans="22:28" x14ac:dyDescent="0.3">
      <c r="V3925" s="6" t="s">
        <v>2734</v>
      </c>
      <c r="W3925" s="8">
        <v>6.5</v>
      </c>
      <c r="X3925" s="18" t="s">
        <v>878</v>
      </c>
      <c r="Y3925" t="s">
        <v>840</v>
      </c>
      <c r="Z3925" t="s">
        <v>3960</v>
      </c>
      <c r="AA3925" t="s">
        <v>7329</v>
      </c>
      <c r="AB3925" t="s">
        <v>6241</v>
      </c>
    </row>
    <row r="3926" spans="22:28" x14ac:dyDescent="0.3">
      <c r="V3926" s="7" t="s">
        <v>2190</v>
      </c>
      <c r="W3926" s="9">
        <v>6.9</v>
      </c>
      <c r="X3926" s="19" t="s">
        <v>2190</v>
      </c>
    </row>
    <row r="3927" spans="22:28" x14ac:dyDescent="0.3">
      <c r="V3927" s="6" t="s">
        <v>1649</v>
      </c>
      <c r="W3927" s="8">
        <v>7</v>
      </c>
      <c r="X3927" s="18" t="s">
        <v>1099</v>
      </c>
      <c r="Y3927" t="s">
        <v>2190</v>
      </c>
    </row>
    <row r="3928" spans="22:28" x14ac:dyDescent="0.3">
      <c r="V3928" s="7" t="s">
        <v>146</v>
      </c>
      <c r="W3928" s="9">
        <v>7.8</v>
      </c>
      <c r="X3928" s="19" t="s">
        <v>2190</v>
      </c>
      <c r="Y3928" t="s">
        <v>11576</v>
      </c>
    </row>
    <row r="3929" spans="22:28" x14ac:dyDescent="0.3">
      <c r="V3929" s="6" t="s">
        <v>1649</v>
      </c>
      <c r="W3929" s="8">
        <v>6.9</v>
      </c>
      <c r="X3929" s="18" t="s">
        <v>1099</v>
      </c>
      <c r="Y3929" t="s">
        <v>2190</v>
      </c>
    </row>
    <row r="3930" spans="22:28" x14ac:dyDescent="0.3">
      <c r="V3930" s="7" t="s">
        <v>1106</v>
      </c>
      <c r="W3930" s="9">
        <v>4.4000000000000004</v>
      </c>
      <c r="X3930" s="19" t="s">
        <v>1099</v>
      </c>
      <c r="Y3930" t="s">
        <v>11576</v>
      </c>
    </row>
    <row r="3931" spans="22:28" x14ac:dyDescent="0.3">
      <c r="V3931" s="6" t="s">
        <v>11368</v>
      </c>
      <c r="W3931" s="8">
        <v>6</v>
      </c>
      <c r="X3931" s="18" t="s">
        <v>14453</v>
      </c>
      <c r="Y3931" t="s">
        <v>2190</v>
      </c>
      <c r="Z3931" t="s">
        <v>13467</v>
      </c>
      <c r="AA3931" t="s">
        <v>11576</v>
      </c>
    </row>
    <row r="3932" spans="22:28" x14ac:dyDescent="0.3">
      <c r="V3932" s="7" t="s">
        <v>1649</v>
      </c>
      <c r="W3932" s="9">
        <v>6.6</v>
      </c>
      <c r="X3932" s="19" t="s">
        <v>1099</v>
      </c>
      <c r="Y3932" t="s">
        <v>2190</v>
      </c>
    </row>
    <row r="3933" spans="22:28" x14ac:dyDescent="0.3">
      <c r="V3933" s="6" t="s">
        <v>11374</v>
      </c>
      <c r="W3933" s="8">
        <v>7.8</v>
      </c>
      <c r="X3933" s="18" t="s">
        <v>10608</v>
      </c>
      <c r="Y3933" t="s">
        <v>840</v>
      </c>
      <c r="Z3933" t="s">
        <v>10187</v>
      </c>
    </row>
    <row r="3934" spans="22:28" x14ac:dyDescent="0.3">
      <c r="V3934" s="7" t="s">
        <v>4536</v>
      </c>
      <c r="W3934" s="9">
        <v>5.3</v>
      </c>
      <c r="X3934" s="19" t="s">
        <v>840</v>
      </c>
      <c r="Y3934" t="s">
        <v>3960</v>
      </c>
    </row>
    <row r="3935" spans="22:28" x14ac:dyDescent="0.3">
      <c r="V3935" s="6" t="s">
        <v>678</v>
      </c>
      <c r="W3935" s="8">
        <v>5.3</v>
      </c>
      <c r="X3935" s="18" t="s">
        <v>1099</v>
      </c>
      <c r="Y3935" t="s">
        <v>14453</v>
      </c>
    </row>
    <row r="3936" spans="22:28" x14ac:dyDescent="0.3">
      <c r="V3936" s="7" t="s">
        <v>146</v>
      </c>
      <c r="W3936" s="9">
        <v>8</v>
      </c>
      <c r="X3936" s="19" t="s">
        <v>2190</v>
      </c>
      <c r="Y3936" t="s">
        <v>11576</v>
      </c>
    </row>
    <row r="3937" spans="22:27" x14ac:dyDescent="0.3">
      <c r="V3937" s="6" t="s">
        <v>2190</v>
      </c>
      <c r="W3937" s="8">
        <v>7.1</v>
      </c>
      <c r="X3937" s="18" t="s">
        <v>2190</v>
      </c>
    </row>
    <row r="3938" spans="22:27" x14ac:dyDescent="0.3">
      <c r="V3938" s="7" t="s">
        <v>3707</v>
      </c>
      <c r="W3938" s="9">
        <v>5.4</v>
      </c>
      <c r="X3938" s="19" t="s">
        <v>1099</v>
      </c>
      <c r="Y3938" t="s">
        <v>14453</v>
      </c>
      <c r="Z3938" t="s">
        <v>6241</v>
      </c>
    </row>
    <row r="3939" spans="22:27" x14ac:dyDescent="0.3">
      <c r="V3939" s="6" t="s">
        <v>1017</v>
      </c>
      <c r="W3939" s="8">
        <v>6.9</v>
      </c>
      <c r="X3939" s="18" t="s">
        <v>7872</v>
      </c>
      <c r="Y3939" t="s">
        <v>2190</v>
      </c>
    </row>
    <row r="3940" spans="22:27" x14ac:dyDescent="0.3">
      <c r="V3940" s="7" t="s">
        <v>936</v>
      </c>
      <c r="W3940" s="9">
        <v>7.4</v>
      </c>
      <c r="X3940" s="19" t="s">
        <v>1099</v>
      </c>
      <c r="Y3940" t="s">
        <v>2190</v>
      </c>
      <c r="Z3940" t="s">
        <v>11576</v>
      </c>
    </row>
    <row r="3941" spans="22:27" x14ac:dyDescent="0.3">
      <c r="V3941" s="6" t="s">
        <v>1272</v>
      </c>
      <c r="W3941" s="8">
        <v>7.3</v>
      </c>
      <c r="X3941" s="18" t="s">
        <v>14453</v>
      </c>
      <c r="Y3941" t="s">
        <v>2190</v>
      </c>
    </row>
    <row r="3942" spans="22:27" x14ac:dyDescent="0.3">
      <c r="V3942" s="7" t="s">
        <v>1649</v>
      </c>
      <c r="W3942" s="9">
        <v>7.8</v>
      </c>
      <c r="X3942" s="19" t="s">
        <v>1099</v>
      </c>
      <c r="Y3942" t="s">
        <v>2190</v>
      </c>
    </row>
    <row r="3943" spans="22:27" x14ac:dyDescent="0.3">
      <c r="V3943" s="6" t="s">
        <v>10279</v>
      </c>
      <c r="W3943" s="8">
        <v>6.6</v>
      </c>
      <c r="X3943" s="18" t="s">
        <v>1099</v>
      </c>
      <c r="Y3943" t="s">
        <v>43</v>
      </c>
    </row>
    <row r="3944" spans="22:27" x14ac:dyDescent="0.3">
      <c r="V3944" s="7" t="s">
        <v>11403</v>
      </c>
      <c r="W3944" s="9">
        <v>5.4</v>
      </c>
      <c r="X3944" s="19" t="s">
        <v>1099</v>
      </c>
      <c r="Y3944" t="s">
        <v>2190</v>
      </c>
      <c r="Z3944" t="s">
        <v>3960</v>
      </c>
    </row>
    <row r="3945" spans="22:27" x14ac:dyDescent="0.3">
      <c r="V3945" s="6" t="s">
        <v>1265</v>
      </c>
      <c r="W3945" s="8">
        <v>8.4</v>
      </c>
      <c r="X3945" s="18" t="s">
        <v>2190</v>
      </c>
      <c r="Y3945" t="s">
        <v>14451</v>
      </c>
      <c r="Z3945" t="s">
        <v>6241</v>
      </c>
    </row>
    <row r="3946" spans="22:27" x14ac:dyDescent="0.3">
      <c r="V3946" s="7" t="s">
        <v>4396</v>
      </c>
      <c r="W3946" s="9">
        <v>6.3</v>
      </c>
      <c r="X3946" s="19" t="s">
        <v>2190</v>
      </c>
      <c r="Y3946" t="s">
        <v>10608</v>
      </c>
    </row>
    <row r="3947" spans="22:27" x14ac:dyDescent="0.3">
      <c r="V3947" s="6" t="s">
        <v>1138</v>
      </c>
      <c r="W3947" s="8">
        <v>6.1</v>
      </c>
      <c r="X3947" s="18" t="s">
        <v>878</v>
      </c>
      <c r="Y3947" t="s">
        <v>1099</v>
      </c>
      <c r="Z3947" t="s">
        <v>6241</v>
      </c>
    </row>
    <row r="3948" spans="22:27" x14ac:dyDescent="0.3">
      <c r="V3948" s="7" t="s">
        <v>1399</v>
      </c>
      <c r="W3948" s="9">
        <v>5</v>
      </c>
      <c r="X3948" s="19" t="s">
        <v>878</v>
      </c>
      <c r="Y3948" t="s">
        <v>1099</v>
      </c>
    </row>
    <row r="3949" spans="22:27" x14ac:dyDescent="0.3">
      <c r="V3949" s="6" t="s">
        <v>3325</v>
      </c>
      <c r="W3949" s="8">
        <v>6.9</v>
      </c>
      <c r="X3949" s="18" t="s">
        <v>1099</v>
      </c>
      <c r="Y3949" t="s">
        <v>14453</v>
      </c>
      <c r="Z3949" t="s">
        <v>2190</v>
      </c>
      <c r="AA3949" t="s">
        <v>6241</v>
      </c>
    </row>
    <row r="3950" spans="22:27" x14ac:dyDescent="0.3">
      <c r="V3950" s="7" t="s">
        <v>11422</v>
      </c>
      <c r="W3950" s="9">
        <v>7.2</v>
      </c>
      <c r="X3950" s="19" t="s">
        <v>2190</v>
      </c>
      <c r="Y3950" t="s">
        <v>10608</v>
      </c>
      <c r="Z3950" t="s">
        <v>8819</v>
      </c>
    </row>
    <row r="3951" spans="22:27" x14ac:dyDescent="0.3">
      <c r="V3951" s="6" t="s">
        <v>2190</v>
      </c>
      <c r="W3951" s="8">
        <v>7.3</v>
      </c>
      <c r="X3951" s="18" t="s">
        <v>2190</v>
      </c>
    </row>
    <row r="3952" spans="22:27" x14ac:dyDescent="0.3">
      <c r="V3952" s="7" t="s">
        <v>936</v>
      </c>
      <c r="W3952" s="9">
        <v>5.7</v>
      </c>
      <c r="X3952" s="19" t="s">
        <v>1099</v>
      </c>
      <c r="Y3952" t="s">
        <v>2190</v>
      </c>
      <c r="Z3952" t="s">
        <v>11576</v>
      </c>
    </row>
    <row r="3953" spans="22:27" x14ac:dyDescent="0.3">
      <c r="V3953" s="6" t="s">
        <v>1106</v>
      </c>
      <c r="W3953" s="8">
        <v>5.3</v>
      </c>
      <c r="X3953" s="18" t="s">
        <v>1099</v>
      </c>
      <c r="Y3953" t="s">
        <v>11576</v>
      </c>
    </row>
    <row r="3954" spans="22:27" x14ac:dyDescent="0.3">
      <c r="V3954" s="7" t="s">
        <v>7890</v>
      </c>
      <c r="W3954" s="9">
        <v>5</v>
      </c>
      <c r="X3954" s="19" t="s">
        <v>2190</v>
      </c>
      <c r="Y3954" t="s">
        <v>10608</v>
      </c>
      <c r="Z3954" t="s">
        <v>7159</v>
      </c>
    </row>
    <row r="3955" spans="22:27" x14ac:dyDescent="0.3">
      <c r="V3955" s="6" t="s">
        <v>1099</v>
      </c>
      <c r="W3955" s="8">
        <v>5.3</v>
      </c>
      <c r="X3955" s="18" t="s">
        <v>1099</v>
      </c>
    </row>
    <row r="3956" spans="22:27" x14ac:dyDescent="0.3">
      <c r="V3956" s="7" t="s">
        <v>2838</v>
      </c>
      <c r="W3956" s="9">
        <v>7.4</v>
      </c>
      <c r="X3956" s="19" t="s">
        <v>1099</v>
      </c>
      <c r="Y3956" t="s">
        <v>2190</v>
      </c>
      <c r="Z3956" t="s">
        <v>11576</v>
      </c>
      <c r="AA3956" t="s">
        <v>14452</v>
      </c>
    </row>
    <row r="3957" spans="22:27" x14ac:dyDescent="0.3">
      <c r="V3957" s="6" t="s">
        <v>1290</v>
      </c>
      <c r="W3957" s="8">
        <v>5.9</v>
      </c>
      <c r="X3957" s="18" t="s">
        <v>2190</v>
      </c>
      <c r="Y3957" t="s">
        <v>13467</v>
      </c>
      <c r="Z3957" t="s">
        <v>5873</v>
      </c>
    </row>
    <row r="3958" spans="22:27" x14ac:dyDescent="0.3">
      <c r="V3958" s="7" t="s">
        <v>3456</v>
      </c>
      <c r="W3958" s="9">
        <v>4.0999999999999996</v>
      </c>
      <c r="X3958" s="19" t="s">
        <v>3960</v>
      </c>
      <c r="Y3958" t="s">
        <v>6241</v>
      </c>
    </row>
    <row r="3959" spans="22:27" x14ac:dyDescent="0.3">
      <c r="V3959" s="6" t="s">
        <v>1649</v>
      </c>
      <c r="W3959" s="8">
        <v>6.7</v>
      </c>
      <c r="X3959" s="18" t="s">
        <v>1099</v>
      </c>
      <c r="Y3959" t="s">
        <v>2190</v>
      </c>
    </row>
    <row r="3960" spans="22:27" x14ac:dyDescent="0.3">
      <c r="V3960" s="7" t="s">
        <v>1740</v>
      </c>
      <c r="W3960" s="9">
        <v>5.8</v>
      </c>
      <c r="X3960" s="19" t="s">
        <v>2190</v>
      </c>
      <c r="Y3960" t="s">
        <v>7329</v>
      </c>
      <c r="Z3960" t="s">
        <v>6241</v>
      </c>
    </row>
    <row r="3961" spans="22:27" x14ac:dyDescent="0.3">
      <c r="V3961" s="6" t="s">
        <v>11460</v>
      </c>
      <c r="W3961" s="8">
        <v>6.2</v>
      </c>
      <c r="X3961" s="18" t="s">
        <v>2190</v>
      </c>
      <c r="Y3961" t="s">
        <v>3960</v>
      </c>
      <c r="Z3961" t="s">
        <v>11576</v>
      </c>
    </row>
    <row r="3962" spans="22:27" x14ac:dyDescent="0.3">
      <c r="V3962" s="7" t="s">
        <v>3456</v>
      </c>
      <c r="W3962" s="9">
        <v>5.3</v>
      </c>
      <c r="X3962" s="19" t="s">
        <v>3960</v>
      </c>
      <c r="Y3962" t="s">
        <v>6241</v>
      </c>
    </row>
    <row r="3963" spans="22:27" x14ac:dyDescent="0.3">
      <c r="V3963" s="6" t="s">
        <v>1099</v>
      </c>
      <c r="W3963" s="8">
        <v>3.3</v>
      </c>
      <c r="X3963" s="18" t="s">
        <v>1099</v>
      </c>
    </row>
    <row r="3964" spans="22:27" x14ac:dyDescent="0.3">
      <c r="V3964" s="7" t="s">
        <v>1099</v>
      </c>
      <c r="W3964" s="9">
        <v>6.2</v>
      </c>
      <c r="X3964" s="19" t="s">
        <v>1099</v>
      </c>
    </row>
    <row r="3965" spans="22:27" x14ac:dyDescent="0.3">
      <c r="V3965" s="6" t="s">
        <v>2190</v>
      </c>
      <c r="W3965" s="8">
        <v>5.9</v>
      </c>
      <c r="X3965" s="18" t="s">
        <v>2190</v>
      </c>
    </row>
    <row r="3966" spans="22:27" x14ac:dyDescent="0.3">
      <c r="V3966" s="7" t="s">
        <v>622</v>
      </c>
      <c r="W3966" s="9">
        <v>5.5</v>
      </c>
      <c r="X3966" s="19" t="s">
        <v>878</v>
      </c>
      <c r="Y3966" t="s">
        <v>2190</v>
      </c>
      <c r="Z3966" t="s">
        <v>6241</v>
      </c>
    </row>
    <row r="3967" spans="22:27" x14ac:dyDescent="0.3">
      <c r="V3967" s="6" t="s">
        <v>1099</v>
      </c>
      <c r="W3967" s="8">
        <v>5.5</v>
      </c>
      <c r="X3967" s="18" t="s">
        <v>1099</v>
      </c>
    </row>
    <row r="3968" spans="22:27" x14ac:dyDescent="0.3">
      <c r="V3968" s="7" t="s">
        <v>1099</v>
      </c>
      <c r="W3968" s="9">
        <v>2.6</v>
      </c>
      <c r="X3968" s="19" t="s">
        <v>1099</v>
      </c>
    </row>
    <row r="3969" spans="22:27" x14ac:dyDescent="0.3">
      <c r="V3969" s="6" t="s">
        <v>2104</v>
      </c>
      <c r="W3969" s="8">
        <v>5.8</v>
      </c>
      <c r="X3969" s="18" t="s">
        <v>878</v>
      </c>
      <c r="Y3969" t="s">
        <v>2190</v>
      </c>
      <c r="Z3969" t="s">
        <v>14452</v>
      </c>
    </row>
    <row r="3970" spans="22:27" x14ac:dyDescent="0.3">
      <c r="V3970" s="7" t="s">
        <v>1007</v>
      </c>
      <c r="W3970" s="9">
        <v>7.4</v>
      </c>
      <c r="X3970" s="19" t="s">
        <v>14453</v>
      </c>
      <c r="Y3970" t="s">
        <v>6241</v>
      </c>
    </row>
    <row r="3971" spans="22:27" x14ac:dyDescent="0.3">
      <c r="V3971" s="6" t="s">
        <v>1099</v>
      </c>
      <c r="W3971" s="8">
        <v>5.0999999999999996</v>
      </c>
      <c r="X3971" s="18" t="s">
        <v>1099</v>
      </c>
    </row>
    <row r="3972" spans="22:27" x14ac:dyDescent="0.3">
      <c r="V3972" s="7" t="s">
        <v>6241</v>
      </c>
      <c r="W3972" s="9">
        <v>5.2</v>
      </c>
      <c r="X3972" s="19" t="s">
        <v>6241</v>
      </c>
    </row>
    <row r="3973" spans="22:27" x14ac:dyDescent="0.3">
      <c r="V3973" s="6" t="s">
        <v>3805</v>
      </c>
      <c r="W3973" s="8">
        <v>4.8</v>
      </c>
      <c r="X3973" s="18" t="s">
        <v>2190</v>
      </c>
      <c r="Y3973" t="s">
        <v>3960</v>
      </c>
      <c r="Z3973" t="s">
        <v>14451</v>
      </c>
      <c r="AA3973" t="s">
        <v>6241</v>
      </c>
    </row>
    <row r="3974" spans="22:27" x14ac:dyDescent="0.3">
      <c r="V3974" s="7" t="s">
        <v>6241</v>
      </c>
      <c r="W3974" s="9">
        <v>3.9</v>
      </c>
      <c r="X3974" s="19" t="s">
        <v>6241</v>
      </c>
    </row>
    <row r="3975" spans="22:27" x14ac:dyDescent="0.3">
      <c r="V3975" s="6" t="s">
        <v>11505</v>
      </c>
      <c r="W3975" s="8">
        <v>6.2</v>
      </c>
      <c r="X3975" s="18" t="s">
        <v>642</v>
      </c>
      <c r="Y3975" t="s">
        <v>14453</v>
      </c>
      <c r="Z3975" t="s">
        <v>2190</v>
      </c>
    </row>
    <row r="3976" spans="22:27" x14ac:dyDescent="0.3">
      <c r="V3976" s="7" t="s">
        <v>11509</v>
      </c>
      <c r="W3976" s="9">
        <v>6.2</v>
      </c>
      <c r="X3976" s="19" t="s">
        <v>878</v>
      </c>
      <c r="Y3976" t="s">
        <v>642</v>
      </c>
      <c r="Z3976" t="s">
        <v>14453</v>
      </c>
      <c r="AA3976" t="s">
        <v>2190</v>
      </c>
    </row>
    <row r="3977" spans="22:27" x14ac:dyDescent="0.3">
      <c r="V3977" s="6" t="s">
        <v>936</v>
      </c>
      <c r="W3977" s="8">
        <v>5.9</v>
      </c>
      <c r="X3977" s="18" t="s">
        <v>1099</v>
      </c>
      <c r="Y3977" t="s">
        <v>2190</v>
      </c>
      <c r="Z3977" t="s">
        <v>11576</v>
      </c>
    </row>
    <row r="3978" spans="22:27" x14ac:dyDescent="0.3">
      <c r="V3978" s="7" t="s">
        <v>2190</v>
      </c>
      <c r="W3978" s="9">
        <v>8</v>
      </c>
      <c r="X3978" s="19" t="s">
        <v>2190</v>
      </c>
    </row>
    <row r="3979" spans="22:27" x14ac:dyDescent="0.3">
      <c r="V3979" s="6" t="s">
        <v>1649</v>
      </c>
      <c r="W3979" s="8">
        <v>7.3</v>
      </c>
      <c r="X3979" s="18" t="s">
        <v>1099</v>
      </c>
      <c r="Y3979" t="s">
        <v>2190</v>
      </c>
    </row>
    <row r="3980" spans="22:27" x14ac:dyDescent="0.3">
      <c r="V3980" s="7" t="s">
        <v>2885</v>
      </c>
      <c r="W3980" s="9">
        <v>4.9000000000000004</v>
      </c>
      <c r="X3980" s="19" t="s">
        <v>878</v>
      </c>
      <c r="Y3980" t="s">
        <v>14453</v>
      </c>
    </row>
    <row r="3981" spans="22:27" x14ac:dyDescent="0.3">
      <c r="V3981" s="6" t="s">
        <v>1106</v>
      </c>
      <c r="W3981" s="8">
        <v>6.5</v>
      </c>
      <c r="X3981" s="18" t="s">
        <v>1099</v>
      </c>
      <c r="Y3981" t="s">
        <v>11576</v>
      </c>
    </row>
    <row r="3982" spans="22:27" x14ac:dyDescent="0.3">
      <c r="V3982" s="7" t="s">
        <v>3805</v>
      </c>
      <c r="W3982" s="9">
        <v>4.3</v>
      </c>
      <c r="X3982" s="19" t="s">
        <v>2190</v>
      </c>
      <c r="Y3982" t="s">
        <v>3960</v>
      </c>
      <c r="Z3982" t="s">
        <v>14451</v>
      </c>
      <c r="AA3982" t="s">
        <v>6241</v>
      </c>
    </row>
    <row r="3983" spans="22:27" x14ac:dyDescent="0.3">
      <c r="V3983" s="6" t="s">
        <v>43</v>
      </c>
      <c r="W3983" s="8">
        <v>6.4</v>
      </c>
      <c r="X3983" s="18" t="s">
        <v>43</v>
      </c>
    </row>
    <row r="3984" spans="22:27" x14ac:dyDescent="0.3">
      <c r="V3984" s="7" t="s">
        <v>3960</v>
      </c>
      <c r="W3984" s="9">
        <v>6.8</v>
      </c>
      <c r="X3984" s="19" t="s">
        <v>3960</v>
      </c>
    </row>
    <row r="3985" spans="22:28" x14ac:dyDescent="0.3">
      <c r="V3985" s="6" t="s">
        <v>4591</v>
      </c>
      <c r="W3985" s="8">
        <v>6.1</v>
      </c>
      <c r="X3985" s="18" t="s">
        <v>1099</v>
      </c>
      <c r="Y3985" t="s">
        <v>2190</v>
      </c>
      <c r="Z3985" t="s">
        <v>11576</v>
      </c>
      <c r="AA3985" t="s">
        <v>7329</v>
      </c>
    </row>
    <row r="3986" spans="22:28" x14ac:dyDescent="0.3">
      <c r="V3986" s="7" t="s">
        <v>3086</v>
      </c>
      <c r="W3986" s="9">
        <v>4</v>
      </c>
      <c r="X3986" s="19" t="s">
        <v>878</v>
      </c>
      <c r="Y3986" t="s">
        <v>3960</v>
      </c>
      <c r="Z3986" t="s">
        <v>6241</v>
      </c>
    </row>
    <row r="3987" spans="22:28" x14ac:dyDescent="0.3">
      <c r="V3987" s="6" t="s">
        <v>3477</v>
      </c>
      <c r="W3987" s="8">
        <v>7.4</v>
      </c>
      <c r="X3987" s="18" t="s">
        <v>14453</v>
      </c>
      <c r="Y3987" t="s">
        <v>2190</v>
      </c>
      <c r="Z3987" t="s">
        <v>7159</v>
      </c>
    </row>
    <row r="3988" spans="22:28" x14ac:dyDescent="0.3">
      <c r="V3988" s="7" t="s">
        <v>4042</v>
      </c>
      <c r="W3988" s="9">
        <v>8.3000000000000007</v>
      </c>
      <c r="X3988" s="19" t="s">
        <v>1099</v>
      </c>
      <c r="Y3988" t="s">
        <v>7159</v>
      </c>
      <c r="Z3988" t="s">
        <v>11576</v>
      </c>
    </row>
    <row r="3989" spans="22:28" x14ac:dyDescent="0.3">
      <c r="V3989" s="6" t="s">
        <v>3960</v>
      </c>
      <c r="W3989" s="8">
        <v>5.3</v>
      </c>
      <c r="X3989" s="18" t="s">
        <v>3960</v>
      </c>
    </row>
    <row r="3990" spans="22:28" x14ac:dyDescent="0.3">
      <c r="V3990" s="7" t="s">
        <v>5892</v>
      </c>
      <c r="W3990" s="9">
        <v>8.1</v>
      </c>
      <c r="X3990" s="19" t="s">
        <v>642</v>
      </c>
      <c r="Y3990" t="s">
        <v>10608</v>
      </c>
      <c r="Z3990" t="s">
        <v>840</v>
      </c>
      <c r="AA3990" t="s">
        <v>10187</v>
      </c>
    </row>
    <row r="3991" spans="22:28" x14ac:dyDescent="0.3">
      <c r="V3991" s="6" t="s">
        <v>1099</v>
      </c>
      <c r="W3991" s="8">
        <v>8</v>
      </c>
      <c r="X3991" s="18" t="s">
        <v>1099</v>
      </c>
    </row>
    <row r="3992" spans="22:28" x14ac:dyDescent="0.3">
      <c r="V3992" s="7" t="s">
        <v>3960</v>
      </c>
      <c r="W3992" s="9">
        <v>5.7</v>
      </c>
      <c r="X3992" s="19" t="s">
        <v>3960</v>
      </c>
    </row>
    <row r="3993" spans="22:28" x14ac:dyDescent="0.3">
      <c r="V3993" s="6" t="s">
        <v>936</v>
      </c>
      <c r="W3993" s="8">
        <v>8.1999999999999993</v>
      </c>
      <c r="X3993" s="18" t="s">
        <v>1099</v>
      </c>
      <c r="Y3993" t="s">
        <v>2190</v>
      </c>
      <c r="Z3993" t="s">
        <v>11576</v>
      </c>
    </row>
    <row r="3994" spans="22:28" x14ac:dyDescent="0.3">
      <c r="V3994" s="7" t="s">
        <v>2190</v>
      </c>
      <c r="W3994" s="9">
        <v>7.1</v>
      </c>
      <c r="X3994" s="19" t="s">
        <v>2190</v>
      </c>
    </row>
    <row r="3995" spans="22:28" x14ac:dyDescent="0.3">
      <c r="V3995" s="6" t="s">
        <v>11571</v>
      </c>
      <c r="W3995" s="8">
        <v>7.4</v>
      </c>
      <c r="X3995" s="18" t="s">
        <v>642</v>
      </c>
      <c r="Y3995" t="s">
        <v>10608</v>
      </c>
      <c r="Z3995" t="s">
        <v>14452</v>
      </c>
    </row>
    <row r="3996" spans="22:28" x14ac:dyDescent="0.3">
      <c r="V3996" s="7" t="s">
        <v>11576</v>
      </c>
      <c r="W3996" s="9">
        <v>6.6</v>
      </c>
      <c r="X3996" s="19" t="s">
        <v>11576</v>
      </c>
    </row>
    <row r="3997" spans="22:28" x14ac:dyDescent="0.3">
      <c r="V3997" s="6" t="s">
        <v>11583</v>
      </c>
      <c r="W3997" s="8">
        <v>5.7</v>
      </c>
      <c r="X3997" s="18" t="s">
        <v>878</v>
      </c>
      <c r="Y3997" t="s">
        <v>642</v>
      </c>
      <c r="Z3997" t="s">
        <v>6869</v>
      </c>
      <c r="AA3997" t="s">
        <v>1099</v>
      </c>
      <c r="AB3997" t="s">
        <v>7329</v>
      </c>
    </row>
    <row r="3998" spans="22:28" x14ac:dyDescent="0.3">
      <c r="V3998" s="7" t="s">
        <v>6938</v>
      </c>
      <c r="W3998" s="9">
        <v>6.9</v>
      </c>
      <c r="X3998" s="19" t="s">
        <v>642</v>
      </c>
      <c r="Y3998" t="s">
        <v>1099</v>
      </c>
      <c r="Z3998" t="s">
        <v>11576</v>
      </c>
    </row>
    <row r="3999" spans="22:28" x14ac:dyDescent="0.3">
      <c r="V3999" s="6" t="s">
        <v>1649</v>
      </c>
      <c r="W3999" s="8">
        <v>7</v>
      </c>
      <c r="X3999" s="18" t="s">
        <v>1099</v>
      </c>
      <c r="Y3999" t="s">
        <v>2190</v>
      </c>
    </row>
    <row r="4000" spans="22:28" x14ac:dyDescent="0.3">
      <c r="V4000" s="7" t="s">
        <v>11594</v>
      </c>
      <c r="W4000" s="9">
        <v>7</v>
      </c>
      <c r="X4000" s="19" t="s">
        <v>2190</v>
      </c>
      <c r="Y4000" t="s">
        <v>840</v>
      </c>
      <c r="Z4000" t="s">
        <v>11576</v>
      </c>
      <c r="AA4000" t="s">
        <v>5873</v>
      </c>
    </row>
    <row r="4001" spans="22:27" x14ac:dyDescent="0.3">
      <c r="V4001" s="6" t="s">
        <v>2842</v>
      </c>
      <c r="W4001" s="8">
        <v>7.8</v>
      </c>
      <c r="X4001" s="18" t="s">
        <v>1099</v>
      </c>
      <c r="Y4001" t="s">
        <v>8819</v>
      </c>
    </row>
    <row r="4002" spans="22:27" x14ac:dyDescent="0.3">
      <c r="V4002" s="7" t="s">
        <v>3456</v>
      </c>
      <c r="W4002" s="9">
        <v>5.9</v>
      </c>
      <c r="X4002" s="19" t="s">
        <v>3960</v>
      </c>
      <c r="Y4002" t="s">
        <v>6241</v>
      </c>
    </row>
    <row r="4003" spans="22:27" x14ac:dyDescent="0.3">
      <c r="V4003" s="6" t="s">
        <v>2190</v>
      </c>
      <c r="W4003" s="8">
        <v>7.4</v>
      </c>
      <c r="X4003" s="18" t="s">
        <v>2190</v>
      </c>
    </row>
    <row r="4004" spans="22:27" x14ac:dyDescent="0.3">
      <c r="V4004" s="7" t="s">
        <v>146</v>
      </c>
      <c r="W4004" s="9">
        <v>7.8</v>
      </c>
      <c r="X4004" s="19" t="s">
        <v>2190</v>
      </c>
      <c r="Y4004" t="s">
        <v>11576</v>
      </c>
    </row>
    <row r="4005" spans="22:27" x14ac:dyDescent="0.3">
      <c r="V4005" s="6" t="s">
        <v>2496</v>
      </c>
      <c r="W4005" s="8">
        <v>6</v>
      </c>
      <c r="X4005" s="18" t="s">
        <v>1099</v>
      </c>
      <c r="Y4005" t="s">
        <v>14452</v>
      </c>
    </row>
    <row r="4006" spans="22:27" x14ac:dyDescent="0.3">
      <c r="V4006" s="7" t="s">
        <v>11613</v>
      </c>
      <c r="W4006" s="9">
        <v>7.9</v>
      </c>
      <c r="X4006" s="19" t="s">
        <v>43</v>
      </c>
      <c r="Y4006" t="s">
        <v>13467</v>
      </c>
      <c r="Z4006" t="s">
        <v>14452</v>
      </c>
    </row>
    <row r="4007" spans="22:27" x14ac:dyDescent="0.3">
      <c r="V4007" s="6" t="s">
        <v>2710</v>
      </c>
      <c r="W4007" s="8">
        <v>7.2</v>
      </c>
      <c r="X4007" s="18" t="s">
        <v>3960</v>
      </c>
      <c r="Y4007" t="s">
        <v>14451</v>
      </c>
      <c r="Z4007" t="s">
        <v>7329</v>
      </c>
      <c r="AA4007" t="s">
        <v>6241</v>
      </c>
    </row>
    <row r="4008" spans="22:27" x14ac:dyDescent="0.3">
      <c r="V4008" s="7" t="s">
        <v>1072</v>
      </c>
      <c r="W4008" s="9">
        <v>7.4</v>
      </c>
      <c r="X4008" s="19" t="s">
        <v>878</v>
      </c>
      <c r="Y4008" t="s">
        <v>642</v>
      </c>
      <c r="Z4008" t="s">
        <v>1099</v>
      </c>
    </row>
    <row r="4009" spans="22:27" x14ac:dyDescent="0.3">
      <c r="V4009" s="6" t="s">
        <v>3456</v>
      </c>
      <c r="W4009" s="8">
        <v>5.3</v>
      </c>
      <c r="X4009" s="18" t="s">
        <v>3960</v>
      </c>
      <c r="Y4009" t="s">
        <v>6241</v>
      </c>
    </row>
    <row r="4010" spans="22:27" x14ac:dyDescent="0.3">
      <c r="V4010" s="7" t="s">
        <v>6706</v>
      </c>
      <c r="W4010" s="9">
        <v>8.3000000000000007</v>
      </c>
      <c r="X4010" s="19" t="s">
        <v>1099</v>
      </c>
      <c r="Y4010" t="s">
        <v>10187</v>
      </c>
      <c r="Z4010" t="s">
        <v>11576</v>
      </c>
    </row>
    <row r="4011" spans="22:27" x14ac:dyDescent="0.3">
      <c r="V4011" s="6" t="s">
        <v>43</v>
      </c>
      <c r="W4011" s="8">
        <v>7.6</v>
      </c>
      <c r="X4011" s="18" t="s">
        <v>43</v>
      </c>
    </row>
    <row r="4012" spans="22:27" x14ac:dyDescent="0.3">
      <c r="V4012" s="7" t="s">
        <v>1806</v>
      </c>
      <c r="W4012" s="9">
        <v>5.0999999999999996</v>
      </c>
      <c r="X4012" s="19" t="s">
        <v>1099</v>
      </c>
      <c r="Y4012" t="s">
        <v>840</v>
      </c>
    </row>
    <row r="4013" spans="22:27" x14ac:dyDescent="0.3">
      <c r="V4013" s="6" t="s">
        <v>43</v>
      </c>
      <c r="W4013" s="8">
        <v>5.0999999999999996</v>
      </c>
      <c r="X4013" s="18" t="s">
        <v>43</v>
      </c>
    </row>
    <row r="4014" spans="22:27" x14ac:dyDescent="0.3">
      <c r="V4014" s="7" t="s">
        <v>3436</v>
      </c>
      <c r="W4014" s="9">
        <v>6.9</v>
      </c>
      <c r="X4014" s="19" t="s">
        <v>1099</v>
      </c>
      <c r="Y4014" t="s">
        <v>2190</v>
      </c>
      <c r="Z4014" t="s">
        <v>7159</v>
      </c>
    </row>
    <row r="4015" spans="22:27" x14ac:dyDescent="0.3">
      <c r="V4015" s="6" t="s">
        <v>4336</v>
      </c>
      <c r="W4015" s="8">
        <v>4.5999999999999996</v>
      </c>
      <c r="X4015" s="18" t="s">
        <v>3960</v>
      </c>
      <c r="Y4015" t="s">
        <v>14451</v>
      </c>
      <c r="Z4015" t="s">
        <v>7329</v>
      </c>
    </row>
    <row r="4016" spans="22:27" x14ac:dyDescent="0.3">
      <c r="V4016" s="7" t="s">
        <v>441</v>
      </c>
      <c r="W4016" s="9">
        <v>6.3</v>
      </c>
      <c r="X4016" s="19" t="s">
        <v>878</v>
      </c>
      <c r="Y4016" t="s">
        <v>7329</v>
      </c>
    </row>
    <row r="4017" spans="22:28" x14ac:dyDescent="0.3">
      <c r="V4017" s="6" t="s">
        <v>2190</v>
      </c>
      <c r="W4017" s="8">
        <v>7.9</v>
      </c>
      <c r="X4017" s="18" t="s">
        <v>2190</v>
      </c>
    </row>
    <row r="4018" spans="22:28" x14ac:dyDescent="0.3">
      <c r="V4018" s="7" t="s">
        <v>10279</v>
      </c>
      <c r="W4018" s="9">
        <v>6.7</v>
      </c>
      <c r="X4018" s="19" t="s">
        <v>1099</v>
      </c>
      <c r="Y4018" t="s">
        <v>43</v>
      </c>
    </row>
    <row r="4019" spans="22:28" x14ac:dyDescent="0.3">
      <c r="V4019" s="6" t="s">
        <v>2190</v>
      </c>
      <c r="W4019" s="8">
        <v>7.1</v>
      </c>
      <c r="X4019" s="18" t="s">
        <v>2190</v>
      </c>
    </row>
    <row r="4020" spans="22:28" x14ac:dyDescent="0.3">
      <c r="V4020" s="7" t="s">
        <v>936</v>
      </c>
      <c r="W4020" s="9">
        <v>7.6</v>
      </c>
      <c r="X4020" s="19" t="s">
        <v>1099</v>
      </c>
      <c r="Y4020" t="s">
        <v>2190</v>
      </c>
      <c r="Z4020" t="s">
        <v>11576</v>
      </c>
    </row>
    <row r="4021" spans="22:28" x14ac:dyDescent="0.3">
      <c r="V4021" s="6" t="s">
        <v>146</v>
      </c>
      <c r="W4021" s="8">
        <v>8.1</v>
      </c>
      <c r="X4021" s="18" t="s">
        <v>2190</v>
      </c>
      <c r="Y4021" t="s">
        <v>11576</v>
      </c>
    </row>
    <row r="4022" spans="22:28" x14ac:dyDescent="0.3">
      <c r="V4022" s="7" t="s">
        <v>11663</v>
      </c>
      <c r="W4022" s="9">
        <v>6.6</v>
      </c>
      <c r="X4022" s="19" t="s">
        <v>878</v>
      </c>
      <c r="Y4022" t="s">
        <v>2190</v>
      </c>
      <c r="Z4022" t="s">
        <v>3960</v>
      </c>
      <c r="AA4022" t="s">
        <v>6241</v>
      </c>
    </row>
    <row r="4023" spans="22:28" x14ac:dyDescent="0.3">
      <c r="V4023" s="6" t="s">
        <v>2190</v>
      </c>
      <c r="W4023" s="8">
        <v>7</v>
      </c>
      <c r="X4023" s="18" t="s">
        <v>2190</v>
      </c>
    </row>
    <row r="4024" spans="22:28" x14ac:dyDescent="0.3">
      <c r="V4024" s="7" t="s">
        <v>936</v>
      </c>
      <c r="W4024" s="9">
        <v>7.6</v>
      </c>
      <c r="X4024" s="19" t="s">
        <v>1099</v>
      </c>
      <c r="Y4024" t="s">
        <v>2190</v>
      </c>
      <c r="Z4024" t="s">
        <v>11576</v>
      </c>
    </row>
    <row r="4025" spans="22:28" x14ac:dyDescent="0.3">
      <c r="V4025" s="6" t="s">
        <v>2190</v>
      </c>
      <c r="W4025" s="8">
        <v>6.7</v>
      </c>
      <c r="X4025" s="18" t="s">
        <v>2190</v>
      </c>
    </row>
    <row r="4026" spans="22:28" x14ac:dyDescent="0.3">
      <c r="V4026" s="7" t="s">
        <v>11678</v>
      </c>
      <c r="W4026" s="9">
        <v>7.1</v>
      </c>
      <c r="X4026" s="19" t="s">
        <v>1099</v>
      </c>
      <c r="Y4026" t="s">
        <v>14453</v>
      </c>
      <c r="Z4026" t="s">
        <v>2190</v>
      </c>
      <c r="AA4026" t="s">
        <v>7329</v>
      </c>
    </row>
    <row r="4027" spans="22:28" x14ac:dyDescent="0.3">
      <c r="V4027" s="6" t="s">
        <v>146</v>
      </c>
      <c r="W4027" s="8">
        <v>7.6</v>
      </c>
      <c r="X4027" s="18" t="s">
        <v>2190</v>
      </c>
      <c r="Y4027" t="s">
        <v>11576</v>
      </c>
    </row>
    <row r="4028" spans="22:28" x14ac:dyDescent="0.3">
      <c r="V4028" s="7" t="s">
        <v>936</v>
      </c>
      <c r="W4028" s="9">
        <v>7.1</v>
      </c>
      <c r="X4028" s="19" t="s">
        <v>1099</v>
      </c>
      <c r="Y4028" t="s">
        <v>2190</v>
      </c>
      <c r="Z4028" t="s">
        <v>11576</v>
      </c>
    </row>
    <row r="4029" spans="22:28" x14ac:dyDescent="0.3">
      <c r="V4029" s="6" t="s">
        <v>11687</v>
      </c>
      <c r="W4029" s="8">
        <v>7.1</v>
      </c>
      <c r="X4029" s="18" t="s">
        <v>1099</v>
      </c>
      <c r="Y4029" t="s">
        <v>10608</v>
      </c>
      <c r="Z4029" t="s">
        <v>10187</v>
      </c>
      <c r="AA4029" t="s">
        <v>11576</v>
      </c>
      <c r="AB4029" t="s">
        <v>14455</v>
      </c>
    </row>
    <row r="4030" spans="22:28" x14ac:dyDescent="0.3">
      <c r="V4030" s="7" t="s">
        <v>11691</v>
      </c>
      <c r="W4030" s="9">
        <v>7.7</v>
      </c>
      <c r="X4030" s="19" t="s">
        <v>1099</v>
      </c>
      <c r="Y4030" t="s">
        <v>43</v>
      </c>
      <c r="Z4030" t="s">
        <v>5873</v>
      </c>
    </row>
    <row r="4031" spans="22:28" x14ac:dyDescent="0.3">
      <c r="V4031" s="6" t="s">
        <v>43</v>
      </c>
      <c r="W4031" s="8">
        <v>7.6</v>
      </c>
      <c r="X4031" s="18" t="s">
        <v>43</v>
      </c>
    </row>
    <row r="4032" spans="22:28" x14ac:dyDescent="0.3">
      <c r="V4032" s="7" t="s">
        <v>2190</v>
      </c>
      <c r="W4032" s="9">
        <v>6.6</v>
      </c>
      <c r="X4032" s="19" t="s">
        <v>2190</v>
      </c>
    </row>
    <row r="4033" spans="22:27" x14ac:dyDescent="0.3">
      <c r="V4033" s="6" t="s">
        <v>2507</v>
      </c>
      <c r="W4033" s="8">
        <v>5.7</v>
      </c>
      <c r="X4033" s="18" t="s">
        <v>1099</v>
      </c>
      <c r="Y4033" t="s">
        <v>2190</v>
      </c>
      <c r="Z4033" t="s">
        <v>10608</v>
      </c>
    </row>
    <row r="4034" spans="22:27" x14ac:dyDescent="0.3">
      <c r="V4034" s="7" t="s">
        <v>43</v>
      </c>
      <c r="W4034" s="9">
        <v>7.1</v>
      </c>
      <c r="X4034" s="19" t="s">
        <v>43</v>
      </c>
    </row>
    <row r="4035" spans="22:27" x14ac:dyDescent="0.3">
      <c r="V4035" s="6" t="s">
        <v>936</v>
      </c>
      <c r="W4035" s="8">
        <v>6.2</v>
      </c>
      <c r="X4035" s="18" t="s">
        <v>1099</v>
      </c>
      <c r="Y4035" t="s">
        <v>2190</v>
      </c>
      <c r="Z4035" t="s">
        <v>11576</v>
      </c>
    </row>
    <row r="4036" spans="22:27" x14ac:dyDescent="0.3">
      <c r="V4036" s="7" t="s">
        <v>3456</v>
      </c>
      <c r="W4036" s="9">
        <v>6.1</v>
      </c>
      <c r="X4036" s="19" t="s">
        <v>3960</v>
      </c>
      <c r="Y4036" t="s">
        <v>6241</v>
      </c>
    </row>
    <row r="4037" spans="22:27" x14ac:dyDescent="0.3">
      <c r="V4037" s="6" t="s">
        <v>9610</v>
      </c>
      <c r="W4037" s="8">
        <v>5.9</v>
      </c>
      <c r="X4037" s="18" t="s">
        <v>2190</v>
      </c>
      <c r="Y4037" t="s">
        <v>11576</v>
      </c>
      <c r="Z4037" t="s">
        <v>7329</v>
      </c>
      <c r="AA4037" t="s">
        <v>6241</v>
      </c>
    </row>
    <row r="4038" spans="22:27" x14ac:dyDescent="0.3">
      <c r="V4038" s="7" t="s">
        <v>5554</v>
      </c>
      <c r="W4038" s="9">
        <v>6.8</v>
      </c>
      <c r="X4038" s="19" t="s">
        <v>1099</v>
      </c>
      <c r="Y4038" t="s">
        <v>14453</v>
      </c>
      <c r="Z4038" t="s">
        <v>2190</v>
      </c>
    </row>
    <row r="4039" spans="22:27" x14ac:dyDescent="0.3">
      <c r="V4039" s="6" t="s">
        <v>5504</v>
      </c>
      <c r="W4039" s="8">
        <v>5.8</v>
      </c>
      <c r="X4039" s="18" t="s">
        <v>1099</v>
      </c>
      <c r="Y4039" t="s">
        <v>2190</v>
      </c>
      <c r="Z4039" t="s">
        <v>10608</v>
      </c>
      <c r="AA4039" t="s">
        <v>11576</v>
      </c>
    </row>
    <row r="4040" spans="22:27" x14ac:dyDescent="0.3">
      <c r="V4040" s="7" t="s">
        <v>4639</v>
      </c>
      <c r="W4040" s="9">
        <v>5</v>
      </c>
      <c r="X4040" s="19" t="s">
        <v>1099</v>
      </c>
      <c r="Y4040" t="s">
        <v>3960</v>
      </c>
    </row>
    <row r="4041" spans="22:27" x14ac:dyDescent="0.3">
      <c r="V4041" s="6" t="s">
        <v>3960</v>
      </c>
      <c r="W4041" s="8">
        <v>6.3</v>
      </c>
      <c r="X4041" s="18" t="s">
        <v>3960</v>
      </c>
    </row>
    <row r="4042" spans="22:27" x14ac:dyDescent="0.3">
      <c r="V4042" s="7" t="s">
        <v>4026</v>
      </c>
      <c r="W4042" s="9">
        <v>6.8</v>
      </c>
      <c r="X4042" s="19" t="s">
        <v>2190</v>
      </c>
      <c r="Y4042" t="s">
        <v>13467</v>
      </c>
    </row>
    <row r="4043" spans="22:27" x14ac:dyDescent="0.3">
      <c r="V4043" s="6" t="s">
        <v>3805</v>
      </c>
      <c r="W4043" s="8">
        <v>5.0999999999999996</v>
      </c>
      <c r="X4043" s="18" t="s">
        <v>2190</v>
      </c>
      <c r="Y4043" t="s">
        <v>3960</v>
      </c>
      <c r="Z4043" t="s">
        <v>14451</v>
      </c>
      <c r="AA4043" t="s">
        <v>6241</v>
      </c>
    </row>
    <row r="4044" spans="22:27" x14ac:dyDescent="0.3">
      <c r="V4044" s="7" t="s">
        <v>1232</v>
      </c>
      <c r="W4044" s="9">
        <v>6.6</v>
      </c>
      <c r="X4044" s="19" t="s">
        <v>642</v>
      </c>
      <c r="Y4044" t="s">
        <v>1099</v>
      </c>
      <c r="Z4044" t="s">
        <v>7329</v>
      </c>
    </row>
    <row r="4045" spans="22:27" x14ac:dyDescent="0.3">
      <c r="V4045" s="6" t="s">
        <v>1272</v>
      </c>
      <c r="W4045" s="8">
        <v>5</v>
      </c>
      <c r="X4045" s="18" t="s">
        <v>14453</v>
      </c>
      <c r="Y4045" t="s">
        <v>2190</v>
      </c>
    </row>
    <row r="4046" spans="22:27" x14ac:dyDescent="0.3">
      <c r="V4046" s="7" t="s">
        <v>1272</v>
      </c>
      <c r="W4046" s="9">
        <v>7.7</v>
      </c>
      <c r="X4046" s="19" t="s">
        <v>14453</v>
      </c>
      <c r="Y4046" t="s">
        <v>2190</v>
      </c>
    </row>
    <row r="4047" spans="22:27" x14ac:dyDescent="0.3">
      <c r="V4047" s="6" t="s">
        <v>3420</v>
      </c>
      <c r="W4047" s="8">
        <v>3.1</v>
      </c>
      <c r="X4047" s="18" t="s">
        <v>1099</v>
      </c>
      <c r="Y4047" t="s">
        <v>7329</v>
      </c>
    </row>
    <row r="4048" spans="22:27" x14ac:dyDescent="0.3">
      <c r="V4048" s="7" t="s">
        <v>3684</v>
      </c>
      <c r="W4048" s="9">
        <v>6.5</v>
      </c>
      <c r="X4048" s="19" t="s">
        <v>1099</v>
      </c>
      <c r="Y4048" t="s">
        <v>10187</v>
      </c>
    </row>
    <row r="4049" spans="22:29" x14ac:dyDescent="0.3">
      <c r="V4049" s="6" t="s">
        <v>10710</v>
      </c>
      <c r="W4049" s="8">
        <v>3.9</v>
      </c>
      <c r="X4049" s="18" t="s">
        <v>2190</v>
      </c>
      <c r="Y4049" t="s">
        <v>10187</v>
      </c>
    </row>
    <row r="4050" spans="22:29" x14ac:dyDescent="0.3">
      <c r="V4050" s="7" t="s">
        <v>2507</v>
      </c>
      <c r="W4050" s="9">
        <v>6.8</v>
      </c>
      <c r="X4050" s="19" t="s">
        <v>1099</v>
      </c>
      <c r="Y4050" t="s">
        <v>2190</v>
      </c>
      <c r="Z4050" t="s">
        <v>10608</v>
      </c>
    </row>
    <row r="4051" spans="22:29" x14ac:dyDescent="0.3">
      <c r="V4051" s="6" t="s">
        <v>7226</v>
      </c>
      <c r="W4051" s="8">
        <v>7</v>
      </c>
      <c r="X4051" s="18" t="s">
        <v>2190</v>
      </c>
      <c r="Y4051" t="s">
        <v>10608</v>
      </c>
      <c r="Z4051" t="s">
        <v>10187</v>
      </c>
      <c r="AA4051" t="s">
        <v>11576</v>
      </c>
    </row>
    <row r="4052" spans="22:29" x14ac:dyDescent="0.3">
      <c r="V4052" s="7" t="s">
        <v>2190</v>
      </c>
      <c r="W4052" s="9">
        <v>5.9</v>
      </c>
      <c r="X4052" s="19" t="s">
        <v>2190</v>
      </c>
    </row>
    <row r="4053" spans="22:29" x14ac:dyDescent="0.3">
      <c r="V4053" s="6" t="s">
        <v>6241</v>
      </c>
      <c r="W4053" s="8">
        <v>5.8</v>
      </c>
      <c r="X4053" s="18" t="s">
        <v>6241</v>
      </c>
    </row>
    <row r="4054" spans="22:29" x14ac:dyDescent="0.3">
      <c r="V4054" s="7" t="s">
        <v>560</v>
      </c>
      <c r="W4054" s="9">
        <v>7.3</v>
      </c>
      <c r="X4054" s="19" t="s">
        <v>642</v>
      </c>
      <c r="Y4054" t="s">
        <v>6869</v>
      </c>
      <c r="Z4054" t="s">
        <v>1099</v>
      </c>
      <c r="AA4054" t="s">
        <v>10608</v>
      </c>
      <c r="AB4054" t="s">
        <v>840</v>
      </c>
      <c r="AC4054" t="s">
        <v>10187</v>
      </c>
    </row>
    <row r="4055" spans="22:29" x14ac:dyDescent="0.3">
      <c r="V4055" s="6" t="s">
        <v>1784</v>
      </c>
      <c r="W4055" s="8">
        <v>7.8</v>
      </c>
      <c r="X4055" s="18" t="s">
        <v>6869</v>
      </c>
      <c r="Y4055" t="s">
        <v>10608</v>
      </c>
      <c r="Z4055" t="s">
        <v>840</v>
      </c>
      <c r="AA4055" t="s">
        <v>7159</v>
      </c>
    </row>
    <row r="4056" spans="22:29" x14ac:dyDescent="0.3">
      <c r="V4056" s="7" t="s">
        <v>2588</v>
      </c>
      <c r="W4056" s="9">
        <v>6.9</v>
      </c>
      <c r="X4056" s="19" t="s">
        <v>2190</v>
      </c>
      <c r="Y4056" t="s">
        <v>6241</v>
      </c>
    </row>
    <row r="4057" spans="22:29" x14ac:dyDescent="0.3">
      <c r="V4057" s="6" t="s">
        <v>3456</v>
      </c>
      <c r="W4057" s="8">
        <v>5.7</v>
      </c>
      <c r="X4057" s="18" t="s">
        <v>3960</v>
      </c>
      <c r="Y4057" t="s">
        <v>6241</v>
      </c>
    </row>
    <row r="4058" spans="22:29" x14ac:dyDescent="0.3">
      <c r="V4058" s="7" t="s">
        <v>1959</v>
      </c>
      <c r="W4058" s="9">
        <v>4.7</v>
      </c>
      <c r="X4058" s="19" t="s">
        <v>3960</v>
      </c>
      <c r="Y4058" t="s">
        <v>14451</v>
      </c>
      <c r="Z4058" t="s">
        <v>6241</v>
      </c>
    </row>
    <row r="4059" spans="22:29" x14ac:dyDescent="0.3">
      <c r="V4059" s="6" t="s">
        <v>2190</v>
      </c>
      <c r="W4059" s="8">
        <v>5.9</v>
      </c>
      <c r="X4059" s="18" t="s">
        <v>2190</v>
      </c>
    </row>
    <row r="4060" spans="22:29" x14ac:dyDescent="0.3">
      <c r="V4060" s="7" t="s">
        <v>2190</v>
      </c>
      <c r="W4060" s="9">
        <v>5.9</v>
      </c>
      <c r="X4060" s="19" t="s">
        <v>2190</v>
      </c>
    </row>
    <row r="4061" spans="22:29" x14ac:dyDescent="0.3">
      <c r="V4061" s="6" t="s">
        <v>6241</v>
      </c>
      <c r="W4061" s="8">
        <v>4.3</v>
      </c>
      <c r="X4061" s="18" t="s">
        <v>6241</v>
      </c>
    </row>
    <row r="4062" spans="22:29" x14ac:dyDescent="0.3">
      <c r="V4062" s="7" t="s">
        <v>2190</v>
      </c>
      <c r="W4062" s="9">
        <v>7.5</v>
      </c>
      <c r="X4062" s="19" t="s">
        <v>2190</v>
      </c>
    </row>
    <row r="4063" spans="22:29" x14ac:dyDescent="0.3">
      <c r="V4063" s="6" t="s">
        <v>2588</v>
      </c>
      <c r="W4063" s="8">
        <v>4.8</v>
      </c>
      <c r="X4063" s="18" t="s">
        <v>2190</v>
      </c>
      <c r="Y4063" t="s">
        <v>6241</v>
      </c>
    </row>
    <row r="4064" spans="22:29" x14ac:dyDescent="0.3">
      <c r="V4064" s="7" t="s">
        <v>936</v>
      </c>
      <c r="W4064" s="9">
        <v>5.8</v>
      </c>
      <c r="X4064" s="19" t="s">
        <v>1099</v>
      </c>
      <c r="Y4064" t="s">
        <v>2190</v>
      </c>
      <c r="Z4064" t="s">
        <v>11576</v>
      </c>
    </row>
    <row r="4065" spans="22:28" x14ac:dyDescent="0.3">
      <c r="V4065" s="6" t="s">
        <v>4042</v>
      </c>
      <c r="W4065" s="8">
        <v>5.3</v>
      </c>
      <c r="X4065" s="18" t="s">
        <v>1099</v>
      </c>
      <c r="Y4065" t="s">
        <v>7159</v>
      </c>
      <c r="Z4065" t="s">
        <v>11576</v>
      </c>
    </row>
    <row r="4066" spans="22:28" x14ac:dyDescent="0.3">
      <c r="V4066" s="7" t="s">
        <v>5175</v>
      </c>
      <c r="W4066" s="9">
        <v>6</v>
      </c>
      <c r="X4066" s="19" t="s">
        <v>878</v>
      </c>
      <c r="Y4066" t="s">
        <v>1099</v>
      </c>
      <c r="Z4066" t="s">
        <v>3960</v>
      </c>
    </row>
    <row r="4067" spans="22:28" x14ac:dyDescent="0.3">
      <c r="V4067" s="6" t="s">
        <v>3493</v>
      </c>
      <c r="W4067" s="8">
        <v>8.1</v>
      </c>
      <c r="X4067" s="18" t="s">
        <v>2190</v>
      </c>
      <c r="Y4067" t="s">
        <v>11576</v>
      </c>
      <c r="Z4067" t="s">
        <v>5873</v>
      </c>
    </row>
    <row r="4068" spans="22:28" x14ac:dyDescent="0.3">
      <c r="V4068" s="7" t="s">
        <v>1133</v>
      </c>
      <c r="W4068" s="9">
        <v>7</v>
      </c>
      <c r="X4068" s="19" t="s">
        <v>7872</v>
      </c>
      <c r="Y4068" t="s">
        <v>14453</v>
      </c>
      <c r="Z4068" t="s">
        <v>2190</v>
      </c>
    </row>
    <row r="4069" spans="22:28" x14ac:dyDescent="0.3">
      <c r="V4069" s="6" t="s">
        <v>1649</v>
      </c>
      <c r="W4069" s="8">
        <v>7.6</v>
      </c>
      <c r="X4069" s="18" t="s">
        <v>1099</v>
      </c>
      <c r="Y4069" t="s">
        <v>2190</v>
      </c>
    </row>
    <row r="4070" spans="22:28" x14ac:dyDescent="0.3">
      <c r="V4070" s="7" t="s">
        <v>1272</v>
      </c>
      <c r="W4070" s="9">
        <v>7.2</v>
      </c>
      <c r="X4070" s="19" t="s">
        <v>14453</v>
      </c>
      <c r="Y4070" t="s">
        <v>2190</v>
      </c>
    </row>
    <row r="4071" spans="22:28" x14ac:dyDescent="0.3">
      <c r="V4071" s="6" t="s">
        <v>3960</v>
      </c>
      <c r="W4071" s="8">
        <v>7.5</v>
      </c>
      <c r="X4071" s="18" t="s">
        <v>3960</v>
      </c>
    </row>
    <row r="4072" spans="22:28" x14ac:dyDescent="0.3">
      <c r="V4072" s="7" t="s">
        <v>2190</v>
      </c>
      <c r="W4072" s="9">
        <v>6.3</v>
      </c>
      <c r="X4072" s="19" t="s">
        <v>2190</v>
      </c>
    </row>
    <row r="4073" spans="22:28" x14ac:dyDescent="0.3">
      <c r="V4073" s="6" t="s">
        <v>11820</v>
      </c>
      <c r="W4073" s="8">
        <v>6.7</v>
      </c>
      <c r="X4073" s="18" t="s">
        <v>1099</v>
      </c>
      <c r="Y4073" t="s">
        <v>2190</v>
      </c>
      <c r="Z4073" t="s">
        <v>14451</v>
      </c>
      <c r="AA4073" t="s">
        <v>11576</v>
      </c>
      <c r="AB4073" t="s">
        <v>6241</v>
      </c>
    </row>
    <row r="4074" spans="22:28" x14ac:dyDescent="0.3">
      <c r="V4074" s="7" t="s">
        <v>2743</v>
      </c>
      <c r="W4074" s="9">
        <v>4.8</v>
      </c>
      <c r="X4074" s="19" t="s">
        <v>3960</v>
      </c>
      <c r="Y4074" t="s">
        <v>7329</v>
      </c>
      <c r="Z4074" t="s">
        <v>6241</v>
      </c>
    </row>
    <row r="4075" spans="22:28" x14ac:dyDescent="0.3">
      <c r="V4075" s="6" t="s">
        <v>3751</v>
      </c>
      <c r="W4075" s="8">
        <v>5.5</v>
      </c>
      <c r="X4075" s="18" t="s">
        <v>642</v>
      </c>
      <c r="Y4075" t="s">
        <v>2190</v>
      </c>
      <c r="Z4075" t="s">
        <v>8819</v>
      </c>
    </row>
    <row r="4076" spans="22:28" x14ac:dyDescent="0.3">
      <c r="V4076" s="7" t="s">
        <v>30</v>
      </c>
      <c r="W4076" s="9">
        <v>7.5</v>
      </c>
      <c r="X4076" s="19" t="s">
        <v>878</v>
      </c>
      <c r="Y4076" t="s">
        <v>642</v>
      </c>
      <c r="Z4076" t="s">
        <v>6241</v>
      </c>
    </row>
    <row r="4077" spans="22:28" x14ac:dyDescent="0.3">
      <c r="V4077" s="6" t="s">
        <v>11836</v>
      </c>
      <c r="W4077" s="8">
        <v>5.0999999999999996</v>
      </c>
      <c r="X4077" s="18" t="s">
        <v>878</v>
      </c>
      <c r="Y4077" t="s">
        <v>1099</v>
      </c>
      <c r="Z4077" t="s">
        <v>3960</v>
      </c>
      <c r="AA4077" t="s">
        <v>7329</v>
      </c>
    </row>
    <row r="4078" spans="22:28" x14ac:dyDescent="0.3">
      <c r="V4078" s="7" t="s">
        <v>3420</v>
      </c>
      <c r="W4078" s="9">
        <v>7.3</v>
      </c>
      <c r="X4078" s="19" t="s">
        <v>1099</v>
      </c>
      <c r="Y4078" t="s">
        <v>7329</v>
      </c>
    </row>
    <row r="4079" spans="22:28" x14ac:dyDescent="0.3">
      <c r="V4079" s="6" t="s">
        <v>3197</v>
      </c>
      <c r="W4079" s="8">
        <v>6.9</v>
      </c>
      <c r="X4079" s="18" t="s">
        <v>3960</v>
      </c>
      <c r="Y4079" t="s">
        <v>14451</v>
      </c>
    </row>
    <row r="4080" spans="22:28" x14ac:dyDescent="0.3">
      <c r="V4080" s="7" t="s">
        <v>1099</v>
      </c>
      <c r="W4080" s="9">
        <v>6.8</v>
      </c>
      <c r="X4080" s="19" t="s">
        <v>1099</v>
      </c>
    </row>
    <row r="4081" spans="22:27" x14ac:dyDescent="0.3">
      <c r="V4081" s="6" t="s">
        <v>1272</v>
      </c>
      <c r="W4081" s="8">
        <v>8.4</v>
      </c>
      <c r="X4081" s="18" t="s">
        <v>14453</v>
      </c>
      <c r="Y4081" t="s">
        <v>2190</v>
      </c>
    </row>
    <row r="4082" spans="22:27" x14ac:dyDescent="0.3">
      <c r="V4082" s="7" t="s">
        <v>155</v>
      </c>
      <c r="W4082" s="9">
        <v>7.6</v>
      </c>
      <c r="X4082" s="19" t="s">
        <v>878</v>
      </c>
      <c r="Y4082" t="s">
        <v>642</v>
      </c>
      <c r="Z4082" t="s">
        <v>7329</v>
      </c>
      <c r="AA4082" t="s">
        <v>6241</v>
      </c>
    </row>
    <row r="4083" spans="22:27" x14ac:dyDescent="0.3">
      <c r="V4083" s="6" t="s">
        <v>1399</v>
      </c>
      <c r="W4083" s="8">
        <v>7.6</v>
      </c>
      <c r="X4083" s="18" t="s">
        <v>878</v>
      </c>
      <c r="Y4083" t="s">
        <v>1099</v>
      </c>
    </row>
    <row r="4084" spans="22:27" x14ac:dyDescent="0.3">
      <c r="V4084" s="7" t="s">
        <v>8852</v>
      </c>
      <c r="W4084" s="9">
        <v>7.6</v>
      </c>
      <c r="X4084" s="19" t="s">
        <v>7872</v>
      </c>
      <c r="Y4084" t="s">
        <v>14453</v>
      </c>
      <c r="Z4084" t="s">
        <v>2190</v>
      </c>
      <c r="AA4084" t="s">
        <v>11576</v>
      </c>
    </row>
    <row r="4085" spans="22:27" x14ac:dyDescent="0.3">
      <c r="V4085" s="6" t="s">
        <v>3805</v>
      </c>
      <c r="W4085" s="8">
        <v>5.3</v>
      </c>
      <c r="X4085" s="18" t="s">
        <v>2190</v>
      </c>
      <c r="Y4085" t="s">
        <v>3960</v>
      </c>
      <c r="Z4085" t="s">
        <v>14451</v>
      </c>
      <c r="AA4085" t="s">
        <v>6241</v>
      </c>
    </row>
    <row r="4086" spans="22:27" x14ac:dyDescent="0.3">
      <c r="V4086" s="7" t="s">
        <v>2588</v>
      </c>
      <c r="W4086" s="9">
        <v>8.5</v>
      </c>
      <c r="X4086" s="19" t="s">
        <v>2190</v>
      </c>
      <c r="Y4086" t="s">
        <v>6241</v>
      </c>
    </row>
    <row r="4087" spans="22:27" x14ac:dyDescent="0.3">
      <c r="V4087" s="6" t="s">
        <v>2190</v>
      </c>
      <c r="W4087" s="8">
        <v>7</v>
      </c>
      <c r="X4087" s="18" t="s">
        <v>2190</v>
      </c>
    </row>
    <row r="4088" spans="22:27" x14ac:dyDescent="0.3">
      <c r="V4088" s="7" t="s">
        <v>2423</v>
      </c>
      <c r="W4088" s="9">
        <v>8</v>
      </c>
      <c r="X4088" s="19" t="s">
        <v>2190</v>
      </c>
      <c r="Y4088" t="s">
        <v>14452</v>
      </c>
    </row>
    <row r="4089" spans="22:27" x14ac:dyDescent="0.3">
      <c r="V4089" s="6" t="s">
        <v>11876</v>
      </c>
      <c r="W4089" s="8">
        <v>7.1</v>
      </c>
      <c r="X4089" s="18" t="s">
        <v>642</v>
      </c>
      <c r="Y4089" t="s">
        <v>2190</v>
      </c>
      <c r="Z4089" t="s">
        <v>11576</v>
      </c>
      <c r="AA4089" t="s">
        <v>8819</v>
      </c>
    </row>
    <row r="4090" spans="22:27" x14ac:dyDescent="0.3">
      <c r="V4090" s="7" t="s">
        <v>11882</v>
      </c>
      <c r="W4090" s="9">
        <v>7.8</v>
      </c>
      <c r="X4090" s="19" t="s">
        <v>6869</v>
      </c>
      <c r="Y4090" t="s">
        <v>1099</v>
      </c>
      <c r="Z4090" t="s">
        <v>2190</v>
      </c>
    </row>
    <row r="4091" spans="22:27" x14ac:dyDescent="0.3">
      <c r="V4091" s="6" t="s">
        <v>1649</v>
      </c>
      <c r="W4091" s="8">
        <v>7.2</v>
      </c>
      <c r="X4091" s="18" t="s">
        <v>1099</v>
      </c>
      <c r="Y4091" t="s">
        <v>2190</v>
      </c>
    </row>
    <row r="4092" spans="22:27" x14ac:dyDescent="0.3">
      <c r="V4092" s="7" t="s">
        <v>2642</v>
      </c>
      <c r="W4092" s="9">
        <v>7.5</v>
      </c>
      <c r="X4092" s="19" t="s">
        <v>7872</v>
      </c>
      <c r="Y4092" t="s">
        <v>1099</v>
      </c>
      <c r="Z4092" t="s">
        <v>2190</v>
      </c>
    </row>
    <row r="4093" spans="22:27" x14ac:dyDescent="0.3">
      <c r="V4093" s="6" t="s">
        <v>146</v>
      </c>
      <c r="W4093" s="8">
        <v>8</v>
      </c>
      <c r="X4093" s="18" t="s">
        <v>2190</v>
      </c>
      <c r="Y4093" t="s">
        <v>11576</v>
      </c>
    </row>
    <row r="4094" spans="22:27" x14ac:dyDescent="0.3">
      <c r="V4094" s="7" t="s">
        <v>2588</v>
      </c>
      <c r="W4094" s="9">
        <v>8.1</v>
      </c>
      <c r="X4094" s="19" t="s">
        <v>2190</v>
      </c>
      <c r="Y4094" t="s">
        <v>6241</v>
      </c>
    </row>
    <row r="4095" spans="22:27" x14ac:dyDescent="0.3">
      <c r="V4095" s="6" t="s">
        <v>2190</v>
      </c>
      <c r="W4095" s="8">
        <v>6.8</v>
      </c>
      <c r="X4095" s="18" t="s">
        <v>2190</v>
      </c>
    </row>
    <row r="4096" spans="22:27" x14ac:dyDescent="0.3">
      <c r="V4096" s="7" t="s">
        <v>146</v>
      </c>
      <c r="W4096" s="9">
        <v>7.4</v>
      </c>
      <c r="X4096" s="19" t="s">
        <v>2190</v>
      </c>
      <c r="Y4096" t="s">
        <v>11576</v>
      </c>
    </row>
    <row r="4097" spans="22:29" x14ac:dyDescent="0.3">
      <c r="V4097" s="6" t="s">
        <v>2190</v>
      </c>
      <c r="W4097" s="8">
        <v>7.2</v>
      </c>
      <c r="X4097" s="18" t="s">
        <v>2190</v>
      </c>
    </row>
    <row r="4098" spans="22:29" x14ac:dyDescent="0.3">
      <c r="V4098" s="7" t="s">
        <v>11908</v>
      </c>
      <c r="W4098" s="9">
        <v>8.1</v>
      </c>
      <c r="X4098" s="19" t="s">
        <v>642</v>
      </c>
      <c r="Y4098" t="s">
        <v>43</v>
      </c>
      <c r="Z4098" t="s">
        <v>2190</v>
      </c>
      <c r="AA4098" t="s">
        <v>14452</v>
      </c>
    </row>
    <row r="4099" spans="22:29" x14ac:dyDescent="0.3">
      <c r="V4099" s="6" t="s">
        <v>1848</v>
      </c>
      <c r="W4099" s="8">
        <v>7</v>
      </c>
      <c r="X4099" s="18" t="s">
        <v>2190</v>
      </c>
      <c r="Y4099" t="s">
        <v>10187</v>
      </c>
      <c r="Z4099" t="s">
        <v>11576</v>
      </c>
    </row>
    <row r="4100" spans="22:29" x14ac:dyDescent="0.3">
      <c r="V4100" s="7" t="s">
        <v>1649</v>
      </c>
      <c r="W4100" s="9">
        <v>7.4</v>
      </c>
      <c r="X4100" s="19" t="s">
        <v>1099</v>
      </c>
      <c r="Y4100" t="s">
        <v>2190</v>
      </c>
    </row>
    <row r="4101" spans="22:29" x14ac:dyDescent="0.3">
      <c r="V4101" s="6" t="s">
        <v>11918</v>
      </c>
      <c r="W4101" s="8">
        <v>8.3000000000000007</v>
      </c>
      <c r="X4101" s="18" t="s">
        <v>14453</v>
      </c>
      <c r="Y4101" t="s">
        <v>43</v>
      </c>
    </row>
    <row r="4102" spans="22:29" x14ac:dyDescent="0.3">
      <c r="V4102" s="7" t="s">
        <v>4790</v>
      </c>
      <c r="W4102" s="9">
        <v>6.1</v>
      </c>
      <c r="X4102" s="19" t="s">
        <v>2190</v>
      </c>
      <c r="Y4102" t="s">
        <v>7159</v>
      </c>
      <c r="Z4102" t="s">
        <v>11576</v>
      </c>
    </row>
    <row r="4103" spans="22:29" x14ac:dyDescent="0.3">
      <c r="V4103" s="6" t="s">
        <v>315</v>
      </c>
      <c r="W4103" s="8">
        <v>7.5</v>
      </c>
      <c r="X4103" s="18" t="s">
        <v>878</v>
      </c>
      <c r="Y4103" t="s">
        <v>14453</v>
      </c>
      <c r="Z4103" t="s">
        <v>2190</v>
      </c>
      <c r="AA4103" t="s">
        <v>6241</v>
      </c>
    </row>
    <row r="4104" spans="22:29" x14ac:dyDescent="0.3">
      <c r="V4104" s="7" t="s">
        <v>315</v>
      </c>
      <c r="W4104" s="9">
        <v>7</v>
      </c>
      <c r="X4104" s="19" t="s">
        <v>878</v>
      </c>
      <c r="Y4104" t="s">
        <v>14453</v>
      </c>
      <c r="Z4104" t="s">
        <v>2190</v>
      </c>
      <c r="AA4104" t="s">
        <v>6241</v>
      </c>
    </row>
    <row r="4105" spans="22:29" x14ac:dyDescent="0.3">
      <c r="V4105" s="6" t="s">
        <v>1392</v>
      </c>
      <c r="W4105" s="8">
        <v>5.3</v>
      </c>
      <c r="X4105" s="18" t="s">
        <v>14453</v>
      </c>
      <c r="Y4105" t="s">
        <v>2190</v>
      </c>
      <c r="Z4105" t="s">
        <v>6241</v>
      </c>
    </row>
    <row r="4106" spans="22:29" x14ac:dyDescent="0.3">
      <c r="V4106" s="7" t="s">
        <v>1106</v>
      </c>
      <c r="W4106" s="9">
        <v>4.7</v>
      </c>
      <c r="X4106" s="19" t="s">
        <v>1099</v>
      </c>
      <c r="Y4106" t="s">
        <v>11576</v>
      </c>
    </row>
    <row r="4107" spans="22:29" x14ac:dyDescent="0.3">
      <c r="V4107" s="6" t="s">
        <v>1959</v>
      </c>
      <c r="W4107" s="8">
        <v>5.7</v>
      </c>
      <c r="X4107" s="18" t="s">
        <v>3960</v>
      </c>
      <c r="Y4107" t="s">
        <v>14451</v>
      </c>
      <c r="Z4107" t="s">
        <v>6241</v>
      </c>
    </row>
    <row r="4108" spans="22:29" x14ac:dyDescent="0.3">
      <c r="V4108" s="7" t="s">
        <v>936</v>
      </c>
      <c r="W4108" s="9">
        <v>6.5</v>
      </c>
      <c r="X4108" s="19" t="s">
        <v>1099</v>
      </c>
      <c r="Y4108" t="s">
        <v>2190</v>
      </c>
      <c r="Z4108" t="s">
        <v>11576</v>
      </c>
    </row>
    <row r="4109" spans="22:29" x14ac:dyDescent="0.3">
      <c r="V4109" s="6" t="s">
        <v>11942</v>
      </c>
      <c r="W4109" s="8">
        <v>8</v>
      </c>
      <c r="X4109" s="18" t="s">
        <v>6869</v>
      </c>
      <c r="Y4109" t="s">
        <v>7872</v>
      </c>
      <c r="Z4109" t="s">
        <v>43</v>
      </c>
      <c r="AA4109" t="s">
        <v>2190</v>
      </c>
      <c r="AB4109" t="s">
        <v>13467</v>
      </c>
      <c r="AC4109" t="s">
        <v>5873</v>
      </c>
    </row>
    <row r="4110" spans="22:29" x14ac:dyDescent="0.3">
      <c r="V4110" s="7" t="s">
        <v>642</v>
      </c>
      <c r="W4110" s="9">
        <v>3.3</v>
      </c>
      <c r="X4110" s="19" t="s">
        <v>642</v>
      </c>
    </row>
    <row r="4111" spans="22:29" x14ac:dyDescent="0.3">
      <c r="V4111" s="6" t="s">
        <v>11952</v>
      </c>
      <c r="W4111" s="8">
        <v>8.3000000000000007</v>
      </c>
      <c r="X4111" s="18" t="s">
        <v>43</v>
      </c>
      <c r="Y4111" t="s">
        <v>5873</v>
      </c>
    </row>
    <row r="4112" spans="22:29" x14ac:dyDescent="0.3">
      <c r="V4112" s="7" t="s">
        <v>146</v>
      </c>
      <c r="W4112" s="9">
        <v>6.9</v>
      </c>
      <c r="X4112" s="19" t="s">
        <v>2190</v>
      </c>
      <c r="Y4112" t="s">
        <v>11576</v>
      </c>
    </row>
    <row r="4113" spans="22:29" x14ac:dyDescent="0.3">
      <c r="V4113" s="6" t="s">
        <v>11962</v>
      </c>
      <c r="W4113" s="8">
        <v>8.1</v>
      </c>
      <c r="X4113" s="18" t="s">
        <v>43</v>
      </c>
      <c r="Y4113" t="s">
        <v>13467</v>
      </c>
    </row>
    <row r="4114" spans="22:29" x14ac:dyDescent="0.3">
      <c r="V4114" s="7" t="s">
        <v>1160</v>
      </c>
      <c r="W4114" s="9">
        <v>6.5</v>
      </c>
      <c r="X4114" s="19" t="s">
        <v>2190</v>
      </c>
      <c r="Y4114" t="s">
        <v>8819</v>
      </c>
    </row>
    <row r="4115" spans="22:29" x14ac:dyDescent="0.3">
      <c r="V4115" s="6" t="s">
        <v>11968</v>
      </c>
      <c r="W4115" s="8">
        <v>6.8</v>
      </c>
      <c r="X4115" s="18" t="s">
        <v>7872</v>
      </c>
      <c r="Y4115" t="s">
        <v>43</v>
      </c>
      <c r="Z4115" t="s">
        <v>13467</v>
      </c>
    </row>
    <row r="4116" spans="22:29" x14ac:dyDescent="0.3">
      <c r="V4116" s="7" t="s">
        <v>3043</v>
      </c>
      <c r="W4116" s="9">
        <v>7.3</v>
      </c>
      <c r="X4116" s="19" t="s">
        <v>14453</v>
      </c>
      <c r="Y4116" t="s">
        <v>2190</v>
      </c>
      <c r="Z4116" t="s">
        <v>11576</v>
      </c>
    </row>
    <row r="4117" spans="22:29" x14ac:dyDescent="0.3">
      <c r="V4117" s="6" t="s">
        <v>1649</v>
      </c>
      <c r="W4117" s="8">
        <v>6.4</v>
      </c>
      <c r="X4117" s="18" t="s">
        <v>1099</v>
      </c>
      <c r="Y4117" t="s">
        <v>2190</v>
      </c>
    </row>
    <row r="4118" spans="22:29" x14ac:dyDescent="0.3">
      <c r="V4118" s="7" t="s">
        <v>1099</v>
      </c>
      <c r="W4118" s="9">
        <v>4.5999999999999996</v>
      </c>
      <c r="X4118" s="19" t="s">
        <v>1099</v>
      </c>
    </row>
    <row r="4119" spans="22:29" x14ac:dyDescent="0.3">
      <c r="V4119" s="6" t="s">
        <v>3488</v>
      </c>
      <c r="W4119" s="8">
        <v>6.5</v>
      </c>
      <c r="X4119" s="18" t="s">
        <v>1099</v>
      </c>
      <c r="Y4119" t="s">
        <v>2190</v>
      </c>
      <c r="Z4119" t="s">
        <v>6241</v>
      </c>
    </row>
    <row r="4120" spans="22:29" x14ac:dyDescent="0.3">
      <c r="V4120" s="7" t="s">
        <v>1649</v>
      </c>
      <c r="W4120" s="9">
        <v>7</v>
      </c>
      <c r="X4120" s="19" t="s">
        <v>1099</v>
      </c>
      <c r="Y4120" t="s">
        <v>2190</v>
      </c>
    </row>
    <row r="4121" spans="22:29" x14ac:dyDescent="0.3">
      <c r="V4121" s="6" t="s">
        <v>4917</v>
      </c>
      <c r="W4121" s="8">
        <v>5.4</v>
      </c>
      <c r="X4121" s="18" t="s">
        <v>1099</v>
      </c>
      <c r="Y4121" t="s">
        <v>840</v>
      </c>
      <c r="Z4121" t="s">
        <v>3960</v>
      </c>
      <c r="AA4121" t="s">
        <v>6241</v>
      </c>
    </row>
    <row r="4122" spans="22:29" x14ac:dyDescent="0.3">
      <c r="V4122" s="7" t="s">
        <v>11991</v>
      </c>
      <c r="W4122" s="9">
        <v>6.7</v>
      </c>
      <c r="X4122" s="19" t="s">
        <v>878</v>
      </c>
      <c r="Y4122" t="s">
        <v>642</v>
      </c>
      <c r="Z4122" t="s">
        <v>1099</v>
      </c>
      <c r="AA4122" t="s">
        <v>2190</v>
      </c>
      <c r="AB4122" t="s">
        <v>7159</v>
      </c>
      <c r="AC4122" t="s">
        <v>7329</v>
      </c>
    </row>
    <row r="4123" spans="22:29" x14ac:dyDescent="0.3">
      <c r="V4123" s="6" t="s">
        <v>2002</v>
      </c>
      <c r="W4123" s="8">
        <v>2.8</v>
      </c>
      <c r="X4123" s="18" t="s">
        <v>878</v>
      </c>
      <c r="Y4123" t="s">
        <v>1099</v>
      </c>
      <c r="Z4123" t="s">
        <v>11576</v>
      </c>
      <c r="AA4123" t="s">
        <v>6241</v>
      </c>
    </row>
    <row r="4124" spans="22:29" x14ac:dyDescent="0.3">
      <c r="V4124" s="7" t="s">
        <v>12000</v>
      </c>
      <c r="W4124" s="9">
        <v>7.4</v>
      </c>
      <c r="X4124" s="19" t="s">
        <v>7872</v>
      </c>
      <c r="Y4124" t="s">
        <v>1099</v>
      </c>
      <c r="Z4124" t="s">
        <v>2190</v>
      </c>
      <c r="AA4124" t="s">
        <v>7159</v>
      </c>
    </row>
    <row r="4125" spans="22:29" x14ac:dyDescent="0.3">
      <c r="V4125" s="6" t="s">
        <v>1649</v>
      </c>
      <c r="W4125" s="8">
        <v>5.8</v>
      </c>
      <c r="X4125" s="18" t="s">
        <v>1099</v>
      </c>
      <c r="Y4125" t="s">
        <v>2190</v>
      </c>
    </row>
    <row r="4126" spans="22:29" x14ac:dyDescent="0.3">
      <c r="V4126" s="7" t="s">
        <v>2838</v>
      </c>
      <c r="W4126" s="9">
        <v>7.1</v>
      </c>
      <c r="X4126" s="19" t="s">
        <v>1099</v>
      </c>
      <c r="Y4126" t="s">
        <v>2190</v>
      </c>
      <c r="Z4126" t="s">
        <v>11576</v>
      </c>
      <c r="AA4126" t="s">
        <v>14452</v>
      </c>
    </row>
    <row r="4127" spans="22:29" x14ac:dyDescent="0.3">
      <c r="V4127" s="6" t="s">
        <v>2190</v>
      </c>
      <c r="W4127" s="8">
        <v>4.5</v>
      </c>
      <c r="X4127" s="18" t="s">
        <v>2190</v>
      </c>
    </row>
    <row r="4128" spans="22:29" x14ac:dyDescent="0.3">
      <c r="V4128" s="7" t="s">
        <v>12012</v>
      </c>
      <c r="W4128" s="9">
        <v>5.3</v>
      </c>
      <c r="X4128" s="19" t="s">
        <v>6869</v>
      </c>
      <c r="Y4128" t="s">
        <v>1099</v>
      </c>
      <c r="Z4128" t="s">
        <v>10608</v>
      </c>
      <c r="AA4128" t="s">
        <v>11576</v>
      </c>
    </row>
    <row r="4129" spans="22:28" x14ac:dyDescent="0.3">
      <c r="V4129" s="6" t="s">
        <v>1272</v>
      </c>
      <c r="W4129" s="8">
        <v>5.4</v>
      </c>
      <c r="X4129" s="18" t="s">
        <v>14453</v>
      </c>
      <c r="Y4129" t="s">
        <v>2190</v>
      </c>
    </row>
    <row r="4130" spans="22:28" x14ac:dyDescent="0.3">
      <c r="V4130" s="7" t="s">
        <v>136</v>
      </c>
      <c r="W4130" s="9">
        <v>4.8</v>
      </c>
      <c r="X4130" s="19" t="s">
        <v>642</v>
      </c>
      <c r="Y4130" t="s">
        <v>10608</v>
      </c>
      <c r="Z4130" t="s">
        <v>840</v>
      </c>
    </row>
    <row r="4131" spans="22:28" x14ac:dyDescent="0.3">
      <c r="V4131" s="6" t="s">
        <v>2225</v>
      </c>
      <c r="W4131" s="8">
        <v>5.9</v>
      </c>
      <c r="X4131" s="18" t="s">
        <v>1099</v>
      </c>
      <c r="Y4131" t="s">
        <v>2190</v>
      </c>
      <c r="Z4131" t="s">
        <v>10187</v>
      </c>
      <c r="AA4131" t="s">
        <v>11576</v>
      </c>
    </row>
    <row r="4132" spans="22:28" x14ac:dyDescent="0.3">
      <c r="V4132" s="7" t="s">
        <v>2190</v>
      </c>
      <c r="W4132" s="9">
        <v>6.2</v>
      </c>
      <c r="X4132" s="19" t="s">
        <v>2190</v>
      </c>
    </row>
    <row r="4133" spans="22:28" x14ac:dyDescent="0.3">
      <c r="V4133" s="6" t="s">
        <v>12027</v>
      </c>
      <c r="W4133" s="8">
        <v>5.9</v>
      </c>
      <c r="X4133" s="18" t="s">
        <v>3960</v>
      </c>
      <c r="Y4133" t="s">
        <v>11576</v>
      </c>
      <c r="Z4133" t="s">
        <v>7329</v>
      </c>
    </row>
    <row r="4134" spans="22:28" x14ac:dyDescent="0.3">
      <c r="V4134" s="7" t="s">
        <v>146</v>
      </c>
      <c r="W4134" s="9">
        <v>6.6</v>
      </c>
      <c r="X4134" s="19" t="s">
        <v>2190</v>
      </c>
      <c r="Y4134" t="s">
        <v>11576</v>
      </c>
    </row>
    <row r="4135" spans="22:28" x14ac:dyDescent="0.3">
      <c r="V4135" s="6" t="s">
        <v>2190</v>
      </c>
      <c r="W4135" s="8">
        <v>6.6</v>
      </c>
      <c r="X4135" s="18" t="s">
        <v>2190</v>
      </c>
    </row>
    <row r="4136" spans="22:28" x14ac:dyDescent="0.3">
      <c r="V4136" s="7" t="s">
        <v>10276</v>
      </c>
      <c r="W4136" s="9">
        <v>6</v>
      </c>
      <c r="X4136" s="19" t="s">
        <v>2190</v>
      </c>
      <c r="Y4136" t="s">
        <v>3960</v>
      </c>
      <c r="Z4136" t="s">
        <v>14451</v>
      </c>
      <c r="AA4136" t="s">
        <v>7329</v>
      </c>
      <c r="AB4136" t="s">
        <v>6241</v>
      </c>
    </row>
    <row r="4137" spans="22:28" x14ac:dyDescent="0.3">
      <c r="V4137" s="6" t="s">
        <v>3456</v>
      </c>
      <c r="W4137" s="8">
        <v>6.8</v>
      </c>
      <c r="X4137" s="18" t="s">
        <v>3960</v>
      </c>
      <c r="Y4137" t="s">
        <v>6241</v>
      </c>
    </row>
    <row r="4138" spans="22:28" x14ac:dyDescent="0.3">
      <c r="V4138" s="7" t="s">
        <v>6241</v>
      </c>
      <c r="W4138" s="9">
        <v>5.4</v>
      </c>
      <c r="X4138" s="19" t="s">
        <v>6241</v>
      </c>
    </row>
    <row r="4139" spans="22:28" x14ac:dyDescent="0.3">
      <c r="V4139" s="6" t="s">
        <v>12045</v>
      </c>
      <c r="W4139" s="8">
        <v>5.2</v>
      </c>
      <c r="X4139" s="18" t="s">
        <v>878</v>
      </c>
      <c r="Y4139" t="s">
        <v>1099</v>
      </c>
      <c r="Z4139" t="s">
        <v>840</v>
      </c>
      <c r="AA4139" t="s">
        <v>3960</v>
      </c>
    </row>
    <row r="4140" spans="22:28" x14ac:dyDescent="0.3">
      <c r="V4140" s="7" t="s">
        <v>8886</v>
      </c>
      <c r="W4140" s="9">
        <v>7.8</v>
      </c>
      <c r="X4140" s="19" t="s">
        <v>878</v>
      </c>
      <c r="Y4140" t="s">
        <v>14453</v>
      </c>
      <c r="Z4140" t="s">
        <v>2190</v>
      </c>
    </row>
    <row r="4141" spans="22:28" x14ac:dyDescent="0.3">
      <c r="V4141" s="6" t="s">
        <v>1392</v>
      </c>
      <c r="W4141" s="8">
        <v>6.4</v>
      </c>
      <c r="X4141" s="18" t="s">
        <v>14453</v>
      </c>
      <c r="Y4141" t="s">
        <v>2190</v>
      </c>
      <c r="Z4141" t="s">
        <v>6241</v>
      </c>
    </row>
    <row r="4142" spans="22:28" x14ac:dyDescent="0.3">
      <c r="V4142" s="7" t="s">
        <v>3960</v>
      </c>
      <c r="W4142" s="9">
        <v>6.1</v>
      </c>
      <c r="X4142" s="19" t="s">
        <v>3960</v>
      </c>
    </row>
    <row r="4143" spans="22:28" x14ac:dyDescent="0.3">
      <c r="V4143" s="6" t="s">
        <v>4639</v>
      </c>
      <c r="W4143" s="8">
        <v>5.7</v>
      </c>
      <c r="X4143" s="18" t="s">
        <v>1099</v>
      </c>
      <c r="Y4143" t="s">
        <v>3960</v>
      </c>
    </row>
    <row r="4144" spans="22:28" x14ac:dyDescent="0.3">
      <c r="V4144" s="7" t="s">
        <v>1534</v>
      </c>
      <c r="W4144" s="9">
        <v>5.5</v>
      </c>
      <c r="X4144" s="19" t="s">
        <v>14453</v>
      </c>
      <c r="Y4144" t="s">
        <v>2190</v>
      </c>
      <c r="Z4144" t="s">
        <v>3960</v>
      </c>
      <c r="AA4144" t="s">
        <v>14451</v>
      </c>
      <c r="AB4144" t="s">
        <v>6241</v>
      </c>
    </row>
    <row r="4145" spans="22:28" x14ac:dyDescent="0.3">
      <c r="V4145" s="6" t="s">
        <v>43</v>
      </c>
      <c r="W4145" s="8">
        <v>7.4</v>
      </c>
      <c r="X4145" s="18" t="s">
        <v>43</v>
      </c>
    </row>
    <row r="4146" spans="22:28" x14ac:dyDescent="0.3">
      <c r="V4146" s="7" t="s">
        <v>1099</v>
      </c>
      <c r="W4146" s="9">
        <v>7.1</v>
      </c>
      <c r="X4146" s="19" t="s">
        <v>1099</v>
      </c>
    </row>
    <row r="4147" spans="22:28" x14ac:dyDescent="0.3">
      <c r="V4147" s="6" t="s">
        <v>6241</v>
      </c>
      <c r="W4147" s="8">
        <v>3.9</v>
      </c>
      <c r="X4147" s="18" t="s">
        <v>6241</v>
      </c>
    </row>
    <row r="4148" spans="22:28" x14ac:dyDescent="0.3">
      <c r="V4148" s="7" t="s">
        <v>315</v>
      </c>
      <c r="W4148" s="9">
        <v>4.5999999999999996</v>
      </c>
      <c r="X4148" s="19" t="s">
        <v>878</v>
      </c>
      <c r="Y4148" t="s">
        <v>14453</v>
      </c>
      <c r="Z4148" t="s">
        <v>2190</v>
      </c>
      <c r="AA4148" t="s">
        <v>6241</v>
      </c>
    </row>
    <row r="4149" spans="22:28" x14ac:dyDescent="0.3">
      <c r="V4149" s="6" t="s">
        <v>12085</v>
      </c>
      <c r="W4149" s="8">
        <v>7.7</v>
      </c>
      <c r="X4149" s="18" t="s">
        <v>14453</v>
      </c>
      <c r="Y4149" t="s">
        <v>2190</v>
      </c>
      <c r="Z4149" t="s">
        <v>14456</v>
      </c>
      <c r="AA4149" t="s">
        <v>14451</v>
      </c>
      <c r="AB4149" t="s">
        <v>6241</v>
      </c>
    </row>
    <row r="4150" spans="22:28" x14ac:dyDescent="0.3">
      <c r="V4150" s="7" t="s">
        <v>3456</v>
      </c>
      <c r="W4150" s="9">
        <v>4.9000000000000004</v>
      </c>
      <c r="X4150" s="19" t="s">
        <v>3960</v>
      </c>
      <c r="Y4150" t="s">
        <v>6241</v>
      </c>
    </row>
    <row r="4151" spans="22:28" x14ac:dyDescent="0.3">
      <c r="V4151" s="6" t="s">
        <v>1272</v>
      </c>
      <c r="W4151" s="8">
        <v>6.3</v>
      </c>
      <c r="X4151" s="18" t="s">
        <v>14453</v>
      </c>
      <c r="Y4151" t="s">
        <v>2190</v>
      </c>
    </row>
    <row r="4152" spans="22:28" x14ac:dyDescent="0.3">
      <c r="V4152" s="7" t="s">
        <v>5554</v>
      </c>
      <c r="W4152" s="9">
        <v>6.1</v>
      </c>
      <c r="X4152" s="19" t="s">
        <v>1099</v>
      </c>
      <c r="Y4152" t="s">
        <v>14453</v>
      </c>
      <c r="Z4152" t="s">
        <v>2190</v>
      </c>
    </row>
    <row r="4153" spans="22:28" x14ac:dyDescent="0.3">
      <c r="V4153" s="6" t="s">
        <v>1099</v>
      </c>
      <c r="W4153" s="8">
        <v>6.6</v>
      </c>
      <c r="X4153" s="18" t="s">
        <v>1099</v>
      </c>
    </row>
    <row r="4154" spans="22:28" x14ac:dyDescent="0.3">
      <c r="V4154" s="7" t="s">
        <v>12098</v>
      </c>
      <c r="W4154" s="9">
        <v>5.7</v>
      </c>
      <c r="X4154" s="19" t="s">
        <v>1099</v>
      </c>
      <c r="Y4154" t="s">
        <v>840</v>
      </c>
      <c r="Z4154" t="s">
        <v>10187</v>
      </c>
      <c r="AA4154" t="s">
        <v>7329</v>
      </c>
    </row>
    <row r="4155" spans="22:28" x14ac:dyDescent="0.3">
      <c r="V4155" s="6" t="s">
        <v>1649</v>
      </c>
      <c r="W4155" s="8">
        <v>5.6</v>
      </c>
      <c r="X4155" s="18" t="s">
        <v>1099</v>
      </c>
      <c r="Y4155" t="s">
        <v>2190</v>
      </c>
    </row>
    <row r="4156" spans="22:28" x14ac:dyDescent="0.3">
      <c r="V4156" s="7" t="s">
        <v>3197</v>
      </c>
      <c r="W4156" s="9">
        <v>6</v>
      </c>
      <c r="X4156" s="19" t="s">
        <v>3960</v>
      </c>
      <c r="Y4156" t="s">
        <v>14451</v>
      </c>
    </row>
    <row r="4157" spans="22:28" x14ac:dyDescent="0.3">
      <c r="V4157" s="6" t="s">
        <v>1649</v>
      </c>
      <c r="W4157" s="8">
        <v>5.7</v>
      </c>
      <c r="X4157" s="18" t="s">
        <v>1099</v>
      </c>
      <c r="Y4157" t="s">
        <v>2190</v>
      </c>
    </row>
    <row r="4158" spans="22:28" x14ac:dyDescent="0.3">
      <c r="V4158" s="7" t="s">
        <v>3684</v>
      </c>
      <c r="W4158" s="9">
        <v>7</v>
      </c>
      <c r="X4158" s="19" t="s">
        <v>1099</v>
      </c>
      <c r="Y4158" t="s">
        <v>10187</v>
      </c>
    </row>
    <row r="4159" spans="22:28" x14ac:dyDescent="0.3">
      <c r="V4159" s="6" t="s">
        <v>43</v>
      </c>
      <c r="W4159" s="8">
        <v>5.3</v>
      </c>
      <c r="X4159" s="18" t="s">
        <v>43</v>
      </c>
    </row>
    <row r="4160" spans="22:28" x14ac:dyDescent="0.3">
      <c r="V4160" s="7" t="s">
        <v>12119</v>
      </c>
      <c r="W4160" s="9">
        <v>4.4000000000000004</v>
      </c>
      <c r="X4160" s="19" t="s">
        <v>878</v>
      </c>
      <c r="Y4160" t="s">
        <v>642</v>
      </c>
      <c r="Z4160" t="s">
        <v>13467</v>
      </c>
      <c r="AA4160" t="s">
        <v>8819</v>
      </c>
    </row>
    <row r="4161" spans="22:28" x14ac:dyDescent="0.3">
      <c r="V4161" s="6" t="s">
        <v>4639</v>
      </c>
      <c r="W4161" s="8">
        <v>3.4</v>
      </c>
      <c r="X4161" s="18" t="s">
        <v>1099</v>
      </c>
      <c r="Y4161" t="s">
        <v>3960</v>
      </c>
    </row>
    <row r="4162" spans="22:28" x14ac:dyDescent="0.3">
      <c r="V4162" s="7" t="s">
        <v>3805</v>
      </c>
      <c r="W4162" s="9">
        <v>4.5</v>
      </c>
      <c r="X4162" s="19" t="s">
        <v>2190</v>
      </c>
      <c r="Y4162" t="s">
        <v>3960</v>
      </c>
      <c r="Z4162" t="s">
        <v>14451</v>
      </c>
      <c r="AA4162" t="s">
        <v>6241</v>
      </c>
    </row>
    <row r="4163" spans="22:28" x14ac:dyDescent="0.3">
      <c r="V4163" s="6" t="s">
        <v>6241</v>
      </c>
      <c r="W4163" s="8">
        <v>3.4</v>
      </c>
      <c r="X4163" s="18" t="s">
        <v>6241</v>
      </c>
    </row>
    <row r="4164" spans="22:28" x14ac:dyDescent="0.3">
      <c r="V4164" s="7" t="s">
        <v>1272</v>
      </c>
      <c r="W4164" s="9">
        <v>7.1</v>
      </c>
      <c r="X4164" s="19" t="s">
        <v>14453</v>
      </c>
      <c r="Y4164" t="s">
        <v>2190</v>
      </c>
    </row>
    <row r="4165" spans="22:28" x14ac:dyDescent="0.3">
      <c r="V4165" s="6" t="s">
        <v>3329</v>
      </c>
      <c r="W4165" s="8">
        <v>6.4</v>
      </c>
      <c r="X4165" s="18" t="s">
        <v>2190</v>
      </c>
      <c r="Y4165" t="s">
        <v>840</v>
      </c>
    </row>
    <row r="4166" spans="22:28" x14ac:dyDescent="0.3">
      <c r="V4166" s="7" t="s">
        <v>37</v>
      </c>
      <c r="W4166" s="9">
        <v>5.2</v>
      </c>
      <c r="X4166" s="19" t="s">
        <v>878</v>
      </c>
      <c r="Y4166" t="s">
        <v>6241</v>
      </c>
    </row>
    <row r="4167" spans="22:28" x14ac:dyDescent="0.3">
      <c r="V4167" s="6" t="s">
        <v>1265</v>
      </c>
      <c r="W4167" s="8">
        <v>7</v>
      </c>
      <c r="X4167" s="18" t="s">
        <v>2190</v>
      </c>
      <c r="Y4167" t="s">
        <v>14451</v>
      </c>
      <c r="Z4167" t="s">
        <v>6241</v>
      </c>
    </row>
    <row r="4168" spans="22:28" x14ac:dyDescent="0.3">
      <c r="V4168" s="7" t="s">
        <v>936</v>
      </c>
      <c r="W4168" s="9">
        <v>7.3</v>
      </c>
      <c r="X4168" s="19" t="s">
        <v>1099</v>
      </c>
      <c r="Y4168" t="s">
        <v>2190</v>
      </c>
      <c r="Z4168" t="s">
        <v>11576</v>
      </c>
    </row>
    <row r="4169" spans="22:28" x14ac:dyDescent="0.3">
      <c r="V4169" s="6" t="s">
        <v>12146</v>
      </c>
      <c r="W4169" s="8">
        <v>8.1</v>
      </c>
      <c r="X4169" s="18" t="s">
        <v>43</v>
      </c>
      <c r="Y4169" t="s">
        <v>2190</v>
      </c>
      <c r="Z4169" t="s">
        <v>13467</v>
      </c>
      <c r="AA4169" t="s">
        <v>14454</v>
      </c>
    </row>
    <row r="4170" spans="22:28" x14ac:dyDescent="0.3">
      <c r="V4170" s="7" t="s">
        <v>2190</v>
      </c>
      <c r="W4170" s="9">
        <v>5.8</v>
      </c>
      <c r="X4170" s="19" t="s">
        <v>2190</v>
      </c>
    </row>
    <row r="4171" spans="22:28" x14ac:dyDescent="0.3">
      <c r="V4171" s="6" t="s">
        <v>10710</v>
      </c>
      <c r="W4171" s="8">
        <v>6.4</v>
      </c>
      <c r="X4171" s="18" t="s">
        <v>2190</v>
      </c>
      <c r="Y4171" t="s">
        <v>10187</v>
      </c>
    </row>
    <row r="4172" spans="22:28" x14ac:dyDescent="0.3">
      <c r="V4172" s="7" t="s">
        <v>12158</v>
      </c>
      <c r="W4172" s="9">
        <v>7.8</v>
      </c>
      <c r="X4172" s="19" t="s">
        <v>7872</v>
      </c>
      <c r="Y4172" t="s">
        <v>14453</v>
      </c>
      <c r="Z4172" t="s">
        <v>43</v>
      </c>
      <c r="AA4172" t="s">
        <v>13467</v>
      </c>
      <c r="AB4172" t="s">
        <v>6241</v>
      </c>
    </row>
    <row r="4173" spans="22:28" x14ac:dyDescent="0.3">
      <c r="V4173" s="6" t="s">
        <v>2190</v>
      </c>
      <c r="W4173" s="8">
        <v>6.3</v>
      </c>
      <c r="X4173" s="18" t="s">
        <v>2190</v>
      </c>
    </row>
    <row r="4174" spans="22:28" x14ac:dyDescent="0.3">
      <c r="V4174" s="7" t="s">
        <v>2190</v>
      </c>
      <c r="W4174" s="9">
        <v>7.2</v>
      </c>
      <c r="X4174" s="19" t="s">
        <v>2190</v>
      </c>
    </row>
    <row r="4175" spans="22:28" x14ac:dyDescent="0.3">
      <c r="V4175" s="6" t="s">
        <v>2777</v>
      </c>
      <c r="W4175" s="8">
        <v>5.6</v>
      </c>
      <c r="X4175" s="18" t="s">
        <v>2190</v>
      </c>
      <c r="Y4175" t="s">
        <v>3960</v>
      </c>
      <c r="Z4175" t="s">
        <v>6241</v>
      </c>
    </row>
    <row r="4176" spans="22:28" x14ac:dyDescent="0.3">
      <c r="V4176" s="7" t="s">
        <v>2721</v>
      </c>
      <c r="W4176" s="9">
        <v>7.2</v>
      </c>
      <c r="X4176" s="19" t="s">
        <v>7872</v>
      </c>
      <c r="Y4176" t="s">
        <v>2190</v>
      </c>
      <c r="Z4176" t="s">
        <v>7159</v>
      </c>
    </row>
    <row r="4177" spans="22:26" x14ac:dyDescent="0.3">
      <c r="V4177" s="6" t="s">
        <v>2190</v>
      </c>
      <c r="W4177" s="8">
        <v>8</v>
      </c>
      <c r="X4177" s="18" t="s">
        <v>2190</v>
      </c>
    </row>
    <row r="4178" spans="22:26" x14ac:dyDescent="0.3">
      <c r="V4178" s="7" t="s">
        <v>1099</v>
      </c>
      <c r="W4178" s="9">
        <v>8.5</v>
      </c>
      <c r="X4178" s="19" t="s">
        <v>1099</v>
      </c>
    </row>
    <row r="4179" spans="22:26" x14ac:dyDescent="0.3">
      <c r="V4179" s="6" t="s">
        <v>146</v>
      </c>
      <c r="W4179" s="8">
        <v>6.8</v>
      </c>
      <c r="X4179" s="18" t="s">
        <v>2190</v>
      </c>
      <c r="Y4179" t="s">
        <v>11576</v>
      </c>
    </row>
    <row r="4180" spans="22:26" x14ac:dyDescent="0.3">
      <c r="V4180" s="7" t="s">
        <v>3329</v>
      </c>
      <c r="W4180" s="9">
        <v>7.3</v>
      </c>
      <c r="X4180" s="19" t="s">
        <v>2190</v>
      </c>
      <c r="Y4180" t="s">
        <v>840</v>
      </c>
    </row>
    <row r="4181" spans="22:26" x14ac:dyDescent="0.3">
      <c r="V4181" s="6" t="s">
        <v>441</v>
      </c>
      <c r="W4181" s="8">
        <v>5.5</v>
      </c>
      <c r="X4181" s="18" t="s">
        <v>878</v>
      </c>
      <c r="Y4181" t="s">
        <v>7329</v>
      </c>
    </row>
    <row r="4182" spans="22:26" x14ac:dyDescent="0.3">
      <c r="V4182" s="7" t="s">
        <v>3846</v>
      </c>
      <c r="W4182" s="9">
        <v>7.3</v>
      </c>
      <c r="X4182" s="19" t="s">
        <v>2190</v>
      </c>
      <c r="Y4182" t="s">
        <v>7159</v>
      </c>
    </row>
    <row r="4183" spans="22:26" x14ac:dyDescent="0.3">
      <c r="V4183" s="6" t="s">
        <v>2190</v>
      </c>
      <c r="W4183" s="8">
        <v>6.3</v>
      </c>
      <c r="X4183" s="18" t="s">
        <v>2190</v>
      </c>
    </row>
    <row r="4184" spans="22:26" x14ac:dyDescent="0.3">
      <c r="V4184" s="7" t="s">
        <v>1106</v>
      </c>
      <c r="W4184" s="9">
        <v>5.0999999999999996</v>
      </c>
      <c r="X4184" s="19" t="s">
        <v>1099</v>
      </c>
      <c r="Y4184" t="s">
        <v>11576</v>
      </c>
    </row>
    <row r="4185" spans="22:26" x14ac:dyDescent="0.3">
      <c r="V4185" s="6" t="s">
        <v>10279</v>
      </c>
      <c r="W4185" s="8">
        <v>6.6</v>
      </c>
      <c r="X4185" s="18" t="s">
        <v>1099</v>
      </c>
      <c r="Y4185" t="s">
        <v>43</v>
      </c>
    </row>
    <row r="4186" spans="22:26" x14ac:dyDescent="0.3">
      <c r="V4186" s="7" t="s">
        <v>4639</v>
      </c>
      <c r="W4186" s="9">
        <v>6.1</v>
      </c>
      <c r="X4186" s="19" t="s">
        <v>1099</v>
      </c>
      <c r="Y4186" t="s">
        <v>3960</v>
      </c>
    </row>
    <row r="4187" spans="22:26" x14ac:dyDescent="0.3">
      <c r="V4187" s="6" t="s">
        <v>4333</v>
      </c>
      <c r="W4187" s="8">
        <v>7.5</v>
      </c>
      <c r="X4187" s="18" t="s">
        <v>642</v>
      </c>
      <c r="Y4187" t="s">
        <v>2190</v>
      </c>
    </row>
    <row r="4188" spans="22:26" x14ac:dyDescent="0.3">
      <c r="V4188" s="7" t="s">
        <v>8819</v>
      </c>
      <c r="W4188" s="9">
        <v>7</v>
      </c>
      <c r="X4188" s="19" t="s">
        <v>8819</v>
      </c>
    </row>
    <row r="4189" spans="22:26" x14ac:dyDescent="0.3">
      <c r="V4189" s="6" t="s">
        <v>12210</v>
      </c>
      <c r="W4189" s="8">
        <v>7.2</v>
      </c>
      <c r="X4189" s="18" t="s">
        <v>14453</v>
      </c>
      <c r="Y4189" t="s">
        <v>2190</v>
      </c>
      <c r="Z4189" t="s">
        <v>14456</v>
      </c>
    </row>
    <row r="4190" spans="22:26" x14ac:dyDescent="0.3">
      <c r="V4190" s="7" t="s">
        <v>3456</v>
      </c>
      <c r="W4190" s="9">
        <v>5.3</v>
      </c>
      <c r="X4190" s="19" t="s">
        <v>3960</v>
      </c>
      <c r="Y4190" t="s">
        <v>6241</v>
      </c>
    </row>
    <row r="4191" spans="22:26" x14ac:dyDescent="0.3">
      <c r="V4191" s="6" t="s">
        <v>7608</v>
      </c>
      <c r="W4191" s="8">
        <v>8.6999999999999993</v>
      </c>
      <c r="X4191" s="18" t="s">
        <v>1099</v>
      </c>
      <c r="Y4191" t="s">
        <v>3960</v>
      </c>
      <c r="Z4191" t="s">
        <v>6241</v>
      </c>
    </row>
    <row r="4192" spans="22:26" x14ac:dyDescent="0.3">
      <c r="V4192" s="7" t="s">
        <v>441</v>
      </c>
      <c r="W4192" s="9">
        <v>3.4</v>
      </c>
      <c r="X4192" s="19" t="s">
        <v>878</v>
      </c>
      <c r="Y4192" t="s">
        <v>7329</v>
      </c>
    </row>
    <row r="4193" spans="22:26" x14ac:dyDescent="0.3">
      <c r="V4193" s="6" t="s">
        <v>1649</v>
      </c>
      <c r="W4193" s="8">
        <v>5.4</v>
      </c>
      <c r="X4193" s="18" t="s">
        <v>1099</v>
      </c>
      <c r="Y4193" t="s">
        <v>2190</v>
      </c>
    </row>
    <row r="4194" spans="22:26" x14ac:dyDescent="0.3">
      <c r="V4194" s="7" t="s">
        <v>1272</v>
      </c>
      <c r="W4194" s="9">
        <v>7.8</v>
      </c>
      <c r="X4194" s="19" t="s">
        <v>14453</v>
      </c>
      <c r="Y4194" t="s">
        <v>2190</v>
      </c>
    </row>
    <row r="4195" spans="22:26" x14ac:dyDescent="0.3">
      <c r="V4195" s="6" t="s">
        <v>6894</v>
      </c>
      <c r="W4195" s="8">
        <v>6.7</v>
      </c>
      <c r="X4195" s="18" t="s">
        <v>2190</v>
      </c>
      <c r="Y4195" t="s">
        <v>3960</v>
      </c>
    </row>
    <row r="4196" spans="22:26" x14ac:dyDescent="0.3">
      <c r="V4196" s="7" t="s">
        <v>5642</v>
      </c>
      <c r="W4196" s="9">
        <v>4.7</v>
      </c>
      <c r="X4196" s="19" t="s">
        <v>642</v>
      </c>
      <c r="Y4196" t="s">
        <v>10608</v>
      </c>
    </row>
    <row r="4197" spans="22:26" x14ac:dyDescent="0.3">
      <c r="V4197" s="6" t="s">
        <v>3960</v>
      </c>
      <c r="W4197" s="8">
        <v>6.3</v>
      </c>
      <c r="X4197" s="18" t="s">
        <v>3960</v>
      </c>
    </row>
    <row r="4198" spans="22:26" x14ac:dyDescent="0.3">
      <c r="V4198" s="7" t="s">
        <v>4333</v>
      </c>
      <c r="W4198" s="9">
        <v>7.4</v>
      </c>
      <c r="X4198" s="19" t="s">
        <v>642</v>
      </c>
      <c r="Y4198" t="s">
        <v>2190</v>
      </c>
    </row>
    <row r="4199" spans="22:26" x14ac:dyDescent="0.3">
      <c r="V4199" s="6" t="s">
        <v>441</v>
      </c>
      <c r="W4199" s="8">
        <v>6.1</v>
      </c>
      <c r="X4199" s="18" t="s">
        <v>878</v>
      </c>
      <c r="Y4199" t="s">
        <v>7329</v>
      </c>
    </row>
    <row r="4200" spans="22:26" x14ac:dyDescent="0.3">
      <c r="V4200" s="7" t="s">
        <v>1272</v>
      </c>
      <c r="W4200" s="9">
        <v>7.5</v>
      </c>
      <c r="X4200" s="19" t="s">
        <v>14453</v>
      </c>
      <c r="Y4200" t="s">
        <v>2190</v>
      </c>
    </row>
    <row r="4201" spans="22:26" x14ac:dyDescent="0.3">
      <c r="V4201" s="6" t="s">
        <v>3456</v>
      </c>
      <c r="W4201" s="8">
        <v>6.3</v>
      </c>
      <c r="X4201" s="18" t="s">
        <v>3960</v>
      </c>
      <c r="Y4201" t="s">
        <v>6241</v>
      </c>
    </row>
    <row r="4202" spans="22:26" x14ac:dyDescent="0.3">
      <c r="V4202" s="7" t="s">
        <v>2701</v>
      </c>
      <c r="W4202" s="9">
        <v>6.3</v>
      </c>
      <c r="X4202" s="19" t="s">
        <v>1099</v>
      </c>
      <c r="Y4202" t="s">
        <v>14453</v>
      </c>
      <c r="Z4202" t="s">
        <v>11576</v>
      </c>
    </row>
    <row r="4203" spans="22:26" x14ac:dyDescent="0.3">
      <c r="V4203" s="6" t="s">
        <v>146</v>
      </c>
      <c r="W4203" s="8">
        <v>6.8</v>
      </c>
      <c r="X4203" s="18" t="s">
        <v>2190</v>
      </c>
      <c r="Y4203" t="s">
        <v>11576</v>
      </c>
    </row>
    <row r="4204" spans="22:26" x14ac:dyDescent="0.3">
      <c r="V4204" s="7" t="s">
        <v>146</v>
      </c>
      <c r="W4204" s="9">
        <v>7.8</v>
      </c>
      <c r="X4204" s="19" t="s">
        <v>2190</v>
      </c>
      <c r="Y4204" t="s">
        <v>11576</v>
      </c>
    </row>
    <row r="4205" spans="22:26" x14ac:dyDescent="0.3">
      <c r="V4205" s="6" t="s">
        <v>146</v>
      </c>
      <c r="W4205" s="8">
        <v>6.9</v>
      </c>
      <c r="X4205" s="18" t="s">
        <v>2190</v>
      </c>
      <c r="Y4205" t="s">
        <v>11576</v>
      </c>
    </row>
    <row r="4206" spans="22:26" x14ac:dyDescent="0.3">
      <c r="V4206" s="7" t="s">
        <v>936</v>
      </c>
      <c r="W4206" s="9">
        <v>8</v>
      </c>
      <c r="X4206" s="19" t="s">
        <v>1099</v>
      </c>
      <c r="Y4206" t="s">
        <v>2190</v>
      </c>
      <c r="Z4206" t="s">
        <v>11576</v>
      </c>
    </row>
    <row r="4207" spans="22:26" x14ac:dyDescent="0.3">
      <c r="V4207" s="6" t="s">
        <v>3493</v>
      </c>
      <c r="W4207" s="8">
        <v>7.8</v>
      </c>
      <c r="X4207" s="18" t="s">
        <v>2190</v>
      </c>
      <c r="Y4207" t="s">
        <v>11576</v>
      </c>
      <c r="Z4207" t="s">
        <v>5873</v>
      </c>
    </row>
    <row r="4208" spans="22:26" x14ac:dyDescent="0.3">
      <c r="V4208" s="7" t="s">
        <v>8819</v>
      </c>
      <c r="W4208" s="9">
        <v>7.4</v>
      </c>
      <c r="X4208" s="19" t="s">
        <v>8819</v>
      </c>
    </row>
    <row r="4209" spans="22:27" x14ac:dyDescent="0.3">
      <c r="V4209" s="6" t="s">
        <v>3846</v>
      </c>
      <c r="W4209" s="8">
        <v>6.1</v>
      </c>
      <c r="X4209" s="18" t="s">
        <v>2190</v>
      </c>
      <c r="Y4209" t="s">
        <v>7159</v>
      </c>
    </row>
    <row r="4210" spans="22:27" x14ac:dyDescent="0.3">
      <c r="V4210" s="7" t="s">
        <v>1649</v>
      </c>
      <c r="W4210" s="9">
        <v>4.3</v>
      </c>
      <c r="X4210" s="19" t="s">
        <v>1099</v>
      </c>
      <c r="Y4210" t="s">
        <v>2190</v>
      </c>
    </row>
    <row r="4211" spans="22:27" x14ac:dyDescent="0.3">
      <c r="V4211" s="6" t="s">
        <v>1392</v>
      </c>
      <c r="W4211" s="8">
        <v>3.5</v>
      </c>
      <c r="X4211" s="18" t="s">
        <v>14453</v>
      </c>
      <c r="Y4211" t="s">
        <v>2190</v>
      </c>
      <c r="Z4211" t="s">
        <v>6241</v>
      </c>
    </row>
    <row r="4212" spans="22:27" x14ac:dyDescent="0.3">
      <c r="V4212" s="7" t="s">
        <v>936</v>
      </c>
      <c r="W4212" s="9">
        <v>7.2</v>
      </c>
      <c r="X4212" s="19" t="s">
        <v>1099</v>
      </c>
      <c r="Y4212" t="s">
        <v>2190</v>
      </c>
      <c r="Z4212" t="s">
        <v>11576</v>
      </c>
    </row>
    <row r="4213" spans="22:27" x14ac:dyDescent="0.3">
      <c r="V4213" s="6" t="s">
        <v>3456</v>
      </c>
      <c r="W4213" s="8">
        <v>4.7</v>
      </c>
      <c r="X4213" s="18" t="s">
        <v>3960</v>
      </c>
      <c r="Y4213" t="s">
        <v>6241</v>
      </c>
    </row>
    <row r="4214" spans="22:27" x14ac:dyDescent="0.3">
      <c r="V4214" s="7" t="s">
        <v>936</v>
      </c>
      <c r="W4214" s="9">
        <v>7.3</v>
      </c>
      <c r="X4214" s="19" t="s">
        <v>1099</v>
      </c>
      <c r="Y4214" t="s">
        <v>2190</v>
      </c>
      <c r="Z4214" t="s">
        <v>11576</v>
      </c>
    </row>
    <row r="4215" spans="22:27" x14ac:dyDescent="0.3">
      <c r="V4215" s="6" t="s">
        <v>1265</v>
      </c>
      <c r="W4215" s="8">
        <v>7.9</v>
      </c>
      <c r="X4215" s="18" t="s">
        <v>2190</v>
      </c>
      <c r="Y4215" t="s">
        <v>14451</v>
      </c>
      <c r="Z4215" t="s">
        <v>6241</v>
      </c>
    </row>
    <row r="4216" spans="22:27" x14ac:dyDescent="0.3">
      <c r="V4216" s="7" t="s">
        <v>11576</v>
      </c>
      <c r="W4216" s="9">
        <v>5.0999999999999996</v>
      </c>
      <c r="X4216" s="19" t="s">
        <v>11576</v>
      </c>
    </row>
    <row r="4217" spans="22:27" x14ac:dyDescent="0.3">
      <c r="V4217" s="6" t="s">
        <v>3043</v>
      </c>
      <c r="W4217" s="8">
        <v>7.2</v>
      </c>
      <c r="X4217" s="18" t="s">
        <v>14453</v>
      </c>
      <c r="Y4217" t="s">
        <v>2190</v>
      </c>
      <c r="Z4217" t="s">
        <v>11576</v>
      </c>
    </row>
    <row r="4218" spans="22:27" x14ac:dyDescent="0.3">
      <c r="V4218" s="7" t="s">
        <v>4913</v>
      </c>
      <c r="W4218" s="9">
        <v>5.4</v>
      </c>
      <c r="X4218" s="19" t="s">
        <v>2190</v>
      </c>
      <c r="Y4218" t="s">
        <v>14451</v>
      </c>
    </row>
    <row r="4219" spans="22:27" x14ac:dyDescent="0.3">
      <c r="V4219" s="6" t="s">
        <v>3960</v>
      </c>
      <c r="W4219" s="8">
        <v>3.7</v>
      </c>
      <c r="X4219" s="18" t="s">
        <v>3960</v>
      </c>
    </row>
    <row r="4220" spans="22:27" x14ac:dyDescent="0.3">
      <c r="V4220" s="7" t="s">
        <v>936</v>
      </c>
      <c r="W4220" s="9">
        <v>7.1</v>
      </c>
      <c r="X4220" s="19" t="s">
        <v>1099</v>
      </c>
      <c r="Y4220" t="s">
        <v>2190</v>
      </c>
      <c r="Z4220" t="s">
        <v>11576</v>
      </c>
    </row>
    <row r="4221" spans="22:27" x14ac:dyDescent="0.3">
      <c r="V4221" s="6" t="s">
        <v>4383</v>
      </c>
      <c r="W4221" s="8">
        <v>6.8</v>
      </c>
      <c r="X4221" s="18" t="s">
        <v>878</v>
      </c>
      <c r="Y4221" t="s">
        <v>7872</v>
      </c>
      <c r="Z4221" t="s">
        <v>2190</v>
      </c>
      <c r="AA4221" t="s">
        <v>14452</v>
      </c>
    </row>
    <row r="4222" spans="22:27" x14ac:dyDescent="0.3">
      <c r="V4222" s="7" t="s">
        <v>1649</v>
      </c>
      <c r="W4222" s="9">
        <v>8.1999999999999993</v>
      </c>
      <c r="X4222" s="19" t="s">
        <v>1099</v>
      </c>
      <c r="Y4222" t="s">
        <v>2190</v>
      </c>
    </row>
    <row r="4223" spans="22:27" x14ac:dyDescent="0.3">
      <c r="V4223" s="6" t="s">
        <v>2190</v>
      </c>
      <c r="W4223" s="8">
        <v>7</v>
      </c>
      <c r="X4223" s="18" t="s">
        <v>2190</v>
      </c>
    </row>
    <row r="4224" spans="22:27" x14ac:dyDescent="0.3">
      <c r="V4224" s="7" t="s">
        <v>1649</v>
      </c>
      <c r="W4224" s="9">
        <v>7.4</v>
      </c>
      <c r="X4224" s="19" t="s">
        <v>1099</v>
      </c>
      <c r="Y4224" t="s">
        <v>2190</v>
      </c>
    </row>
    <row r="4225" spans="22:27" x14ac:dyDescent="0.3">
      <c r="V4225" s="6" t="s">
        <v>936</v>
      </c>
      <c r="W4225" s="8">
        <v>6.7</v>
      </c>
      <c r="X4225" s="18" t="s">
        <v>1099</v>
      </c>
      <c r="Y4225" t="s">
        <v>2190</v>
      </c>
      <c r="Z4225" t="s">
        <v>11576</v>
      </c>
    </row>
    <row r="4226" spans="22:27" x14ac:dyDescent="0.3">
      <c r="V4226" s="7" t="s">
        <v>878</v>
      </c>
      <c r="W4226" s="9">
        <v>9.1</v>
      </c>
      <c r="X4226" s="19" t="s">
        <v>878</v>
      </c>
    </row>
    <row r="4227" spans="22:27" x14ac:dyDescent="0.3">
      <c r="V4227" s="6" t="s">
        <v>12329</v>
      </c>
      <c r="W4227" s="8">
        <v>7.6</v>
      </c>
      <c r="X4227" s="18" t="s">
        <v>14456</v>
      </c>
      <c r="Y4227" t="s">
        <v>14451</v>
      </c>
      <c r="Z4227" t="s">
        <v>11576</v>
      </c>
      <c r="AA4227" t="s">
        <v>6241</v>
      </c>
    </row>
    <row r="4228" spans="22:27" x14ac:dyDescent="0.3">
      <c r="V4228" s="7" t="s">
        <v>2444</v>
      </c>
      <c r="W4228" s="9">
        <v>7.2</v>
      </c>
      <c r="X4228" s="19" t="s">
        <v>2190</v>
      </c>
      <c r="Y4228" t="s">
        <v>14451</v>
      </c>
      <c r="Z4228" t="s">
        <v>11576</v>
      </c>
    </row>
    <row r="4229" spans="22:27" x14ac:dyDescent="0.3">
      <c r="V4229" s="6" t="s">
        <v>2015</v>
      </c>
      <c r="W4229" s="8">
        <v>7.5</v>
      </c>
      <c r="X4229" s="18" t="s">
        <v>1099</v>
      </c>
      <c r="Y4229" t="s">
        <v>14453</v>
      </c>
      <c r="Z4229" t="s">
        <v>2190</v>
      </c>
      <c r="AA4229" t="s">
        <v>11576</v>
      </c>
    </row>
    <row r="4230" spans="22:27" x14ac:dyDescent="0.3">
      <c r="V4230" s="7" t="s">
        <v>1727</v>
      </c>
      <c r="W4230" s="9">
        <v>6.8</v>
      </c>
      <c r="X4230" s="19" t="s">
        <v>840</v>
      </c>
      <c r="Y4230" t="s">
        <v>3960</v>
      </c>
      <c r="Z4230" t="s">
        <v>14451</v>
      </c>
      <c r="AA4230" t="s">
        <v>6241</v>
      </c>
    </row>
    <row r="4231" spans="22:27" x14ac:dyDescent="0.3">
      <c r="V4231" s="6" t="s">
        <v>12338</v>
      </c>
      <c r="W4231" s="8">
        <v>6.9</v>
      </c>
      <c r="X4231" s="18" t="s">
        <v>1099</v>
      </c>
      <c r="Y4231" t="s">
        <v>14453</v>
      </c>
      <c r="Z4231" t="s">
        <v>7329</v>
      </c>
      <c r="AA4231" t="s">
        <v>6241</v>
      </c>
    </row>
    <row r="4232" spans="22:27" x14ac:dyDescent="0.3">
      <c r="V4232" s="7" t="s">
        <v>1392</v>
      </c>
      <c r="W4232" s="9">
        <v>7.9</v>
      </c>
      <c r="X4232" s="19" t="s">
        <v>14453</v>
      </c>
      <c r="Y4232" t="s">
        <v>2190</v>
      </c>
      <c r="Z4232" t="s">
        <v>6241</v>
      </c>
    </row>
    <row r="4233" spans="22:27" x14ac:dyDescent="0.3">
      <c r="V4233" s="6" t="s">
        <v>11952</v>
      </c>
      <c r="W4233" s="8">
        <v>7.6</v>
      </c>
      <c r="X4233" s="18" t="s">
        <v>43</v>
      </c>
      <c r="Y4233" t="s">
        <v>5873</v>
      </c>
    </row>
    <row r="4234" spans="22:27" x14ac:dyDescent="0.3">
      <c r="V4234" s="7" t="s">
        <v>2190</v>
      </c>
      <c r="W4234" s="9">
        <v>6.7</v>
      </c>
      <c r="X4234" s="19" t="s">
        <v>2190</v>
      </c>
    </row>
    <row r="4235" spans="22:27" x14ac:dyDescent="0.3">
      <c r="V4235" s="6" t="s">
        <v>1106</v>
      </c>
      <c r="W4235" s="8">
        <v>5.8</v>
      </c>
      <c r="X4235" s="18" t="s">
        <v>1099</v>
      </c>
      <c r="Y4235" t="s">
        <v>11576</v>
      </c>
    </row>
    <row r="4236" spans="22:27" x14ac:dyDescent="0.3">
      <c r="V4236" s="7" t="s">
        <v>1392</v>
      </c>
      <c r="W4236" s="9">
        <v>6.5</v>
      </c>
      <c r="X4236" s="19" t="s">
        <v>14453</v>
      </c>
      <c r="Y4236" t="s">
        <v>2190</v>
      </c>
      <c r="Z4236" t="s">
        <v>6241</v>
      </c>
    </row>
    <row r="4237" spans="22:27" x14ac:dyDescent="0.3">
      <c r="V4237" s="6" t="s">
        <v>2190</v>
      </c>
      <c r="W4237" s="8">
        <v>7.2</v>
      </c>
      <c r="X4237" s="18" t="s">
        <v>2190</v>
      </c>
    </row>
    <row r="4238" spans="22:27" x14ac:dyDescent="0.3">
      <c r="V4238" s="7" t="s">
        <v>146</v>
      </c>
      <c r="W4238" s="9">
        <v>6.9</v>
      </c>
      <c r="X4238" s="19" t="s">
        <v>2190</v>
      </c>
      <c r="Y4238" t="s">
        <v>11576</v>
      </c>
    </row>
    <row r="4239" spans="22:27" x14ac:dyDescent="0.3">
      <c r="V4239" s="6" t="s">
        <v>3086</v>
      </c>
      <c r="W4239" s="8">
        <v>5.5</v>
      </c>
      <c r="X4239" s="18" t="s">
        <v>878</v>
      </c>
      <c r="Y4239" t="s">
        <v>3960</v>
      </c>
      <c r="Z4239" t="s">
        <v>6241</v>
      </c>
    </row>
    <row r="4240" spans="22:27" x14ac:dyDescent="0.3">
      <c r="V4240" s="7" t="s">
        <v>3197</v>
      </c>
      <c r="W4240" s="9">
        <v>6.5</v>
      </c>
      <c r="X4240" s="19" t="s">
        <v>3960</v>
      </c>
      <c r="Y4240" t="s">
        <v>14451</v>
      </c>
    </row>
    <row r="4241" spans="22:27" x14ac:dyDescent="0.3">
      <c r="V4241" s="6" t="s">
        <v>1106</v>
      </c>
      <c r="W4241" s="8">
        <v>6.2</v>
      </c>
      <c r="X4241" s="18" t="s">
        <v>1099</v>
      </c>
      <c r="Y4241" t="s">
        <v>11576</v>
      </c>
    </row>
    <row r="4242" spans="22:27" x14ac:dyDescent="0.3">
      <c r="V4242" s="7" t="s">
        <v>4396</v>
      </c>
      <c r="W4242" s="9">
        <v>6.7</v>
      </c>
      <c r="X4242" s="19" t="s">
        <v>2190</v>
      </c>
      <c r="Y4242" t="s">
        <v>10608</v>
      </c>
    </row>
    <row r="4243" spans="22:27" x14ac:dyDescent="0.3">
      <c r="V4243" s="6" t="s">
        <v>4639</v>
      </c>
      <c r="W4243" s="8">
        <v>5.7</v>
      </c>
      <c r="X4243" s="18" t="s">
        <v>1099</v>
      </c>
      <c r="Y4243" t="s">
        <v>3960</v>
      </c>
    </row>
    <row r="4244" spans="22:27" x14ac:dyDescent="0.3">
      <c r="V4244" s="7" t="s">
        <v>2507</v>
      </c>
      <c r="W4244" s="9">
        <v>8.6</v>
      </c>
      <c r="X4244" s="19" t="s">
        <v>1099</v>
      </c>
      <c r="Y4244" t="s">
        <v>2190</v>
      </c>
      <c r="Z4244" t="s">
        <v>10608</v>
      </c>
    </row>
    <row r="4245" spans="22:27" x14ac:dyDescent="0.3">
      <c r="V4245" s="6" t="s">
        <v>2190</v>
      </c>
      <c r="W4245" s="8">
        <v>6.5</v>
      </c>
      <c r="X4245" s="18" t="s">
        <v>2190</v>
      </c>
    </row>
    <row r="4246" spans="22:27" x14ac:dyDescent="0.3">
      <c r="V4246" s="7" t="s">
        <v>1806</v>
      </c>
      <c r="W4246" s="9">
        <v>6.3</v>
      </c>
      <c r="X4246" s="19" t="s">
        <v>1099</v>
      </c>
      <c r="Y4246" t="s">
        <v>840</v>
      </c>
    </row>
    <row r="4247" spans="22:27" x14ac:dyDescent="0.3">
      <c r="V4247" s="6" t="s">
        <v>1649</v>
      </c>
      <c r="W4247" s="8">
        <v>4.3</v>
      </c>
      <c r="X4247" s="18" t="s">
        <v>1099</v>
      </c>
      <c r="Y4247" t="s">
        <v>2190</v>
      </c>
    </row>
    <row r="4248" spans="22:27" x14ac:dyDescent="0.3">
      <c r="V4248" s="7" t="s">
        <v>1099</v>
      </c>
      <c r="W4248" s="9">
        <v>6.1</v>
      </c>
      <c r="X4248" s="19" t="s">
        <v>1099</v>
      </c>
    </row>
    <row r="4249" spans="22:27" x14ac:dyDescent="0.3">
      <c r="V4249" s="6" t="s">
        <v>4790</v>
      </c>
      <c r="W4249" s="8">
        <v>6</v>
      </c>
      <c r="X4249" s="18" t="s">
        <v>2190</v>
      </c>
      <c r="Y4249" t="s">
        <v>7159</v>
      </c>
      <c r="Z4249" t="s">
        <v>11576</v>
      </c>
    </row>
    <row r="4250" spans="22:27" x14ac:dyDescent="0.3">
      <c r="V4250" s="7" t="s">
        <v>2183</v>
      </c>
      <c r="W4250" s="9">
        <v>5.8</v>
      </c>
      <c r="X4250" s="19" t="s">
        <v>2190</v>
      </c>
      <c r="Y4250" t="s">
        <v>5873</v>
      </c>
    </row>
    <row r="4251" spans="22:27" x14ac:dyDescent="0.3">
      <c r="V4251" s="6" t="s">
        <v>4536</v>
      </c>
      <c r="W4251" s="8">
        <v>6.7</v>
      </c>
      <c r="X4251" s="18" t="s">
        <v>840</v>
      </c>
      <c r="Y4251" t="s">
        <v>3960</v>
      </c>
    </row>
    <row r="4252" spans="22:27" x14ac:dyDescent="0.3">
      <c r="V4252" s="7" t="s">
        <v>2190</v>
      </c>
      <c r="W4252" s="9">
        <v>6.7</v>
      </c>
      <c r="X4252" s="19" t="s">
        <v>2190</v>
      </c>
    </row>
    <row r="4253" spans="22:27" x14ac:dyDescent="0.3">
      <c r="V4253" s="6" t="s">
        <v>936</v>
      </c>
      <c r="W4253" s="8">
        <v>7.6</v>
      </c>
      <c r="X4253" s="18" t="s">
        <v>1099</v>
      </c>
      <c r="Y4253" t="s">
        <v>2190</v>
      </c>
      <c r="Z4253" t="s">
        <v>11576</v>
      </c>
    </row>
    <row r="4254" spans="22:27" x14ac:dyDescent="0.3">
      <c r="V4254" s="7" t="s">
        <v>604</v>
      </c>
      <c r="W4254" s="9">
        <v>5.0999999999999996</v>
      </c>
      <c r="X4254" s="19" t="s">
        <v>2190</v>
      </c>
      <c r="Y4254" t="s">
        <v>840</v>
      </c>
      <c r="Z4254" t="s">
        <v>3960</v>
      </c>
      <c r="AA4254" t="s">
        <v>6241</v>
      </c>
    </row>
    <row r="4255" spans="22:27" x14ac:dyDescent="0.3">
      <c r="V4255" s="6" t="s">
        <v>10939</v>
      </c>
      <c r="W4255" s="8">
        <v>6.8</v>
      </c>
      <c r="X4255" s="18" t="s">
        <v>1099</v>
      </c>
      <c r="Y4255" t="s">
        <v>3960</v>
      </c>
      <c r="Z4255" t="s">
        <v>14451</v>
      </c>
    </row>
    <row r="4256" spans="22:27" x14ac:dyDescent="0.3">
      <c r="V4256" s="7" t="s">
        <v>43</v>
      </c>
      <c r="W4256" s="9">
        <v>6.8</v>
      </c>
      <c r="X4256" s="19" t="s">
        <v>43</v>
      </c>
    </row>
    <row r="4257" spans="22:27" x14ac:dyDescent="0.3">
      <c r="V4257" s="6" t="s">
        <v>467</v>
      </c>
      <c r="W4257" s="8">
        <v>6.8</v>
      </c>
      <c r="X4257" s="18" t="s">
        <v>2190</v>
      </c>
      <c r="Y4257" t="s">
        <v>840</v>
      </c>
      <c r="Z4257" t="s">
        <v>11576</v>
      </c>
    </row>
    <row r="4258" spans="22:27" x14ac:dyDescent="0.3">
      <c r="V4258" s="7" t="s">
        <v>1649</v>
      </c>
      <c r="W4258" s="9">
        <v>6.3</v>
      </c>
      <c r="X4258" s="19" t="s">
        <v>1099</v>
      </c>
      <c r="Y4258" t="s">
        <v>2190</v>
      </c>
    </row>
    <row r="4259" spans="22:27" x14ac:dyDescent="0.3">
      <c r="V4259" s="6" t="s">
        <v>1649</v>
      </c>
      <c r="W4259" s="8">
        <v>7.1</v>
      </c>
      <c r="X4259" s="18" t="s">
        <v>1099</v>
      </c>
      <c r="Y4259" t="s">
        <v>2190</v>
      </c>
    </row>
    <row r="4260" spans="22:27" x14ac:dyDescent="0.3">
      <c r="V4260" s="7" t="s">
        <v>7329</v>
      </c>
      <c r="W4260" s="9">
        <v>2.8</v>
      </c>
      <c r="X4260" s="19" t="s">
        <v>7329</v>
      </c>
    </row>
    <row r="4261" spans="22:27" x14ac:dyDescent="0.3">
      <c r="V4261" s="6" t="s">
        <v>2507</v>
      </c>
      <c r="W4261" s="8">
        <v>8.1999999999999993</v>
      </c>
      <c r="X4261" s="18" t="s">
        <v>1099</v>
      </c>
      <c r="Y4261" t="s">
        <v>2190</v>
      </c>
      <c r="Z4261" t="s">
        <v>10608</v>
      </c>
    </row>
    <row r="4262" spans="22:27" x14ac:dyDescent="0.3">
      <c r="V4262" s="7" t="s">
        <v>227</v>
      </c>
      <c r="W4262" s="9">
        <v>3.1</v>
      </c>
      <c r="X4262" s="19" t="s">
        <v>878</v>
      </c>
      <c r="Y4262" t="s">
        <v>14453</v>
      </c>
      <c r="Z4262" t="s">
        <v>6241</v>
      </c>
    </row>
    <row r="4263" spans="22:27" x14ac:dyDescent="0.3">
      <c r="V4263" s="6" t="s">
        <v>3805</v>
      </c>
      <c r="W4263" s="8">
        <v>3.3</v>
      </c>
      <c r="X4263" s="18" t="s">
        <v>2190</v>
      </c>
      <c r="Y4263" t="s">
        <v>3960</v>
      </c>
      <c r="Z4263" t="s">
        <v>14451</v>
      </c>
      <c r="AA4263" t="s">
        <v>6241</v>
      </c>
    </row>
    <row r="4264" spans="22:27" x14ac:dyDescent="0.3">
      <c r="V4264" s="7" t="s">
        <v>3086</v>
      </c>
      <c r="W4264" s="9">
        <v>3.6</v>
      </c>
      <c r="X4264" s="19" t="s">
        <v>878</v>
      </c>
      <c r="Y4264" t="s">
        <v>3960</v>
      </c>
      <c r="Z4264" t="s">
        <v>6241</v>
      </c>
    </row>
    <row r="4265" spans="22:27" x14ac:dyDescent="0.3">
      <c r="V4265" s="6" t="s">
        <v>3746</v>
      </c>
      <c r="W4265" s="8">
        <v>7.7</v>
      </c>
      <c r="X4265" s="18" t="s">
        <v>6869</v>
      </c>
      <c r="Y4265" t="s">
        <v>10608</v>
      </c>
      <c r="Z4265" t="s">
        <v>840</v>
      </c>
      <c r="AA4265" t="s">
        <v>10187</v>
      </c>
    </row>
    <row r="4266" spans="22:27" x14ac:dyDescent="0.3">
      <c r="V4266" s="7" t="s">
        <v>2190</v>
      </c>
      <c r="W4266" s="9">
        <v>6.7</v>
      </c>
      <c r="X4266" s="19" t="s">
        <v>2190</v>
      </c>
    </row>
    <row r="4267" spans="22:27" x14ac:dyDescent="0.3">
      <c r="V4267" s="6" t="s">
        <v>8819</v>
      </c>
      <c r="W4267" s="8">
        <v>5.5</v>
      </c>
      <c r="X4267" s="18" t="s">
        <v>8819</v>
      </c>
    </row>
    <row r="4268" spans="22:27" x14ac:dyDescent="0.3">
      <c r="V4268" s="7" t="s">
        <v>12458</v>
      </c>
      <c r="W4268" s="9">
        <v>6.6</v>
      </c>
      <c r="X4268" s="19" t="s">
        <v>642</v>
      </c>
      <c r="Y4268" t="s">
        <v>1099</v>
      </c>
      <c r="Z4268" t="s">
        <v>3960</v>
      </c>
    </row>
    <row r="4269" spans="22:27" x14ac:dyDescent="0.3">
      <c r="V4269" s="6" t="s">
        <v>2190</v>
      </c>
      <c r="W4269" s="8">
        <v>4.8</v>
      </c>
      <c r="X4269" s="18" t="s">
        <v>2190</v>
      </c>
    </row>
    <row r="4270" spans="22:27" x14ac:dyDescent="0.3">
      <c r="V4270" s="7" t="s">
        <v>3456</v>
      </c>
      <c r="W4270" s="9">
        <v>5.5</v>
      </c>
      <c r="X4270" s="19" t="s">
        <v>3960</v>
      </c>
      <c r="Y4270" t="s">
        <v>6241</v>
      </c>
    </row>
    <row r="4271" spans="22:27" x14ac:dyDescent="0.3">
      <c r="V4271" s="6" t="s">
        <v>3503</v>
      </c>
      <c r="W4271" s="8">
        <v>6.3</v>
      </c>
      <c r="X4271" s="18" t="s">
        <v>14453</v>
      </c>
      <c r="Y4271" t="s">
        <v>11576</v>
      </c>
      <c r="Z4271" t="s">
        <v>6241</v>
      </c>
    </row>
    <row r="4272" spans="22:27" x14ac:dyDescent="0.3">
      <c r="V4272" s="7" t="s">
        <v>3456</v>
      </c>
      <c r="W4272" s="9">
        <v>6.9</v>
      </c>
      <c r="X4272" s="19" t="s">
        <v>3960</v>
      </c>
      <c r="Y4272" t="s">
        <v>6241</v>
      </c>
    </row>
    <row r="4273" spans="22:27" x14ac:dyDescent="0.3">
      <c r="V4273" s="6" t="s">
        <v>1540</v>
      </c>
      <c r="W4273" s="8">
        <v>6.5</v>
      </c>
      <c r="X4273" s="18" t="s">
        <v>642</v>
      </c>
      <c r="Y4273" t="s">
        <v>1099</v>
      </c>
      <c r="Z4273" t="s">
        <v>10608</v>
      </c>
    </row>
    <row r="4274" spans="22:27" x14ac:dyDescent="0.3">
      <c r="V4274" s="7" t="s">
        <v>678</v>
      </c>
      <c r="W4274" s="9">
        <v>8.1999999999999993</v>
      </c>
      <c r="X4274" s="19" t="s">
        <v>1099</v>
      </c>
      <c r="Y4274" t="s">
        <v>14453</v>
      </c>
    </row>
    <row r="4275" spans="22:27" x14ac:dyDescent="0.3">
      <c r="V4275" s="6" t="s">
        <v>8819</v>
      </c>
      <c r="W4275" s="8">
        <v>7.1</v>
      </c>
      <c r="X4275" s="18" t="s">
        <v>8819</v>
      </c>
    </row>
    <row r="4276" spans="22:27" x14ac:dyDescent="0.3">
      <c r="V4276" s="7" t="s">
        <v>2190</v>
      </c>
      <c r="W4276" s="9">
        <v>8.1</v>
      </c>
      <c r="X4276" s="19" t="s">
        <v>2190</v>
      </c>
    </row>
    <row r="4277" spans="22:27" x14ac:dyDescent="0.3">
      <c r="V4277" s="6" t="s">
        <v>1649</v>
      </c>
      <c r="W4277" s="8">
        <v>7.2</v>
      </c>
      <c r="X4277" s="18" t="s">
        <v>1099</v>
      </c>
      <c r="Y4277" t="s">
        <v>2190</v>
      </c>
    </row>
    <row r="4278" spans="22:27" x14ac:dyDescent="0.3">
      <c r="V4278" s="7" t="s">
        <v>2190</v>
      </c>
      <c r="W4278" s="9">
        <v>7.4</v>
      </c>
      <c r="X4278" s="19" t="s">
        <v>2190</v>
      </c>
    </row>
    <row r="4279" spans="22:27" x14ac:dyDescent="0.3">
      <c r="V4279" s="6" t="s">
        <v>2190</v>
      </c>
      <c r="W4279" s="8">
        <v>6.5</v>
      </c>
      <c r="X4279" s="18" t="s">
        <v>2190</v>
      </c>
    </row>
    <row r="4280" spans="22:27" x14ac:dyDescent="0.3">
      <c r="V4280" s="7" t="s">
        <v>4639</v>
      </c>
      <c r="W4280" s="9">
        <v>5.7</v>
      </c>
      <c r="X4280" s="19" t="s">
        <v>1099</v>
      </c>
      <c r="Y4280" t="s">
        <v>3960</v>
      </c>
    </row>
    <row r="4281" spans="22:27" x14ac:dyDescent="0.3">
      <c r="V4281" s="6" t="s">
        <v>4446</v>
      </c>
      <c r="W4281" s="8">
        <v>8.6999999999999993</v>
      </c>
      <c r="X4281" s="18" t="s">
        <v>878</v>
      </c>
      <c r="Y4281" t="s">
        <v>7872</v>
      </c>
      <c r="Z4281" t="s">
        <v>2190</v>
      </c>
      <c r="AA4281" t="s">
        <v>13467</v>
      </c>
    </row>
    <row r="4282" spans="22:27" x14ac:dyDescent="0.3">
      <c r="V4282" s="7" t="s">
        <v>441</v>
      </c>
      <c r="W4282" s="9">
        <v>4.3</v>
      </c>
      <c r="X4282" s="19" t="s">
        <v>878</v>
      </c>
      <c r="Y4282" t="s">
        <v>7329</v>
      </c>
    </row>
    <row r="4283" spans="22:27" x14ac:dyDescent="0.3">
      <c r="V4283" s="6" t="s">
        <v>1099</v>
      </c>
      <c r="W4283" s="8">
        <v>6.2</v>
      </c>
      <c r="X4283" s="18" t="s">
        <v>1099</v>
      </c>
    </row>
    <row r="4284" spans="22:27" x14ac:dyDescent="0.3">
      <c r="V4284" s="7" t="s">
        <v>6706</v>
      </c>
      <c r="W4284" s="9">
        <v>3.3</v>
      </c>
      <c r="X4284" s="19" t="s">
        <v>1099</v>
      </c>
      <c r="Y4284" t="s">
        <v>10187</v>
      </c>
      <c r="Z4284" t="s">
        <v>11576</v>
      </c>
    </row>
    <row r="4285" spans="22:27" x14ac:dyDescent="0.3">
      <c r="V4285" s="6" t="s">
        <v>1099</v>
      </c>
      <c r="W4285" s="8">
        <v>2.7</v>
      </c>
      <c r="X4285" s="18" t="s">
        <v>1099</v>
      </c>
    </row>
    <row r="4286" spans="22:27" x14ac:dyDescent="0.3">
      <c r="V4286" s="7" t="s">
        <v>12523</v>
      </c>
      <c r="W4286" s="9">
        <v>5.2</v>
      </c>
      <c r="X4286" s="19" t="s">
        <v>3960</v>
      </c>
      <c r="Y4286" t="s">
        <v>11576</v>
      </c>
      <c r="Z4286" t="s">
        <v>6241</v>
      </c>
    </row>
    <row r="4287" spans="22:27" x14ac:dyDescent="0.3">
      <c r="V4287" s="6" t="s">
        <v>12526</v>
      </c>
      <c r="W4287" s="8">
        <v>8.1999999999999993</v>
      </c>
      <c r="X4287" s="18" t="s">
        <v>2190</v>
      </c>
      <c r="Y4287" t="s">
        <v>14456</v>
      </c>
      <c r="Z4287" t="s">
        <v>14451</v>
      </c>
      <c r="AA4287" t="s">
        <v>6241</v>
      </c>
    </row>
    <row r="4288" spans="22:27" x14ac:dyDescent="0.3">
      <c r="V4288" s="7" t="s">
        <v>1959</v>
      </c>
      <c r="W4288" s="9">
        <v>6.1</v>
      </c>
      <c r="X4288" s="19" t="s">
        <v>3960</v>
      </c>
      <c r="Y4288" t="s">
        <v>14451</v>
      </c>
      <c r="Z4288" t="s">
        <v>6241</v>
      </c>
    </row>
    <row r="4289" spans="22:26" x14ac:dyDescent="0.3">
      <c r="V4289" s="6" t="s">
        <v>12533</v>
      </c>
      <c r="W4289" s="8">
        <v>8</v>
      </c>
      <c r="X4289" s="18" t="s">
        <v>2190</v>
      </c>
      <c r="Y4289" t="s">
        <v>14456</v>
      </c>
    </row>
    <row r="4290" spans="22:26" x14ac:dyDescent="0.3">
      <c r="V4290" s="7" t="s">
        <v>6131</v>
      </c>
      <c r="W4290" s="9">
        <v>5.5</v>
      </c>
      <c r="X4290" s="19" t="s">
        <v>3960</v>
      </c>
      <c r="Y4290" t="s">
        <v>7329</v>
      </c>
    </row>
    <row r="4291" spans="22:26" x14ac:dyDescent="0.3">
      <c r="V4291" s="6" t="s">
        <v>3846</v>
      </c>
      <c r="W4291" s="8">
        <v>5.7</v>
      </c>
      <c r="X4291" s="18" t="s">
        <v>2190</v>
      </c>
      <c r="Y4291" t="s">
        <v>7159</v>
      </c>
    </row>
    <row r="4292" spans="22:26" x14ac:dyDescent="0.3">
      <c r="V4292" s="7" t="s">
        <v>6869</v>
      </c>
      <c r="W4292" s="9">
        <v>3.7</v>
      </c>
      <c r="X4292" s="19" t="s">
        <v>6869</v>
      </c>
    </row>
    <row r="4293" spans="22:26" x14ac:dyDescent="0.3">
      <c r="V4293" s="6" t="s">
        <v>12547</v>
      </c>
      <c r="W4293" s="8">
        <v>7.1</v>
      </c>
      <c r="X4293" s="18" t="s">
        <v>14453</v>
      </c>
      <c r="Y4293" t="s">
        <v>14456</v>
      </c>
      <c r="Z4293" t="s">
        <v>6241</v>
      </c>
    </row>
    <row r="4294" spans="22:26" x14ac:dyDescent="0.3">
      <c r="V4294" s="7" t="s">
        <v>4396</v>
      </c>
      <c r="W4294" s="9">
        <v>7.8</v>
      </c>
      <c r="X4294" s="19" t="s">
        <v>2190</v>
      </c>
      <c r="Y4294" t="s">
        <v>10608</v>
      </c>
    </row>
    <row r="4295" spans="22:26" x14ac:dyDescent="0.3">
      <c r="V4295" s="6" t="s">
        <v>8850</v>
      </c>
      <c r="W4295" s="8">
        <v>4.0999999999999996</v>
      </c>
      <c r="X4295" s="18" t="s">
        <v>1099</v>
      </c>
      <c r="Y4295" t="s">
        <v>11576</v>
      </c>
      <c r="Z4295" t="s">
        <v>6241</v>
      </c>
    </row>
    <row r="4296" spans="22:26" x14ac:dyDescent="0.3">
      <c r="V4296" s="7" t="s">
        <v>2190</v>
      </c>
      <c r="W4296" s="9">
        <v>7.2</v>
      </c>
      <c r="X4296" s="19" t="s">
        <v>2190</v>
      </c>
    </row>
    <row r="4297" spans="22:26" x14ac:dyDescent="0.3">
      <c r="V4297" s="6" t="s">
        <v>1959</v>
      </c>
      <c r="W4297" s="8">
        <v>7.7</v>
      </c>
      <c r="X4297" s="18" t="s">
        <v>3960</v>
      </c>
      <c r="Y4297" t="s">
        <v>14451</v>
      </c>
      <c r="Z4297" t="s">
        <v>6241</v>
      </c>
    </row>
    <row r="4298" spans="22:26" x14ac:dyDescent="0.3">
      <c r="V4298" s="7" t="s">
        <v>7417</v>
      </c>
      <c r="W4298" s="9">
        <v>7.1</v>
      </c>
      <c r="X4298" s="19" t="s">
        <v>1099</v>
      </c>
      <c r="Y4298" t="s">
        <v>14453</v>
      </c>
      <c r="Z4298" t="s">
        <v>14451</v>
      </c>
    </row>
    <row r="4299" spans="22:26" x14ac:dyDescent="0.3">
      <c r="V4299" s="6" t="s">
        <v>1193</v>
      </c>
      <c r="W4299" s="8">
        <v>7.6</v>
      </c>
      <c r="X4299" s="18" t="s">
        <v>878</v>
      </c>
      <c r="Y4299" t="s">
        <v>11576</v>
      </c>
      <c r="Z4299" t="s">
        <v>6241</v>
      </c>
    </row>
    <row r="4300" spans="22:26" x14ac:dyDescent="0.3">
      <c r="V4300" s="7" t="s">
        <v>1649</v>
      </c>
      <c r="W4300" s="9">
        <v>7</v>
      </c>
      <c r="X4300" s="19" t="s">
        <v>1099</v>
      </c>
      <c r="Y4300" t="s">
        <v>2190</v>
      </c>
    </row>
    <row r="4301" spans="22:26" x14ac:dyDescent="0.3">
      <c r="V4301" s="6" t="s">
        <v>936</v>
      </c>
      <c r="W4301" s="8">
        <v>7.4</v>
      </c>
      <c r="X4301" s="18" t="s">
        <v>1099</v>
      </c>
      <c r="Y4301" t="s">
        <v>2190</v>
      </c>
      <c r="Z4301" t="s">
        <v>11576</v>
      </c>
    </row>
    <row r="4302" spans="22:26" x14ac:dyDescent="0.3">
      <c r="V4302" s="7" t="s">
        <v>2190</v>
      </c>
      <c r="W4302" s="9">
        <v>7.7</v>
      </c>
      <c r="X4302" s="19" t="s">
        <v>2190</v>
      </c>
    </row>
    <row r="4303" spans="22:26" x14ac:dyDescent="0.3">
      <c r="V4303" s="6" t="s">
        <v>7973</v>
      </c>
      <c r="W4303" s="8">
        <v>7.2</v>
      </c>
      <c r="X4303" s="18" t="s">
        <v>1099</v>
      </c>
      <c r="Y4303" t="s">
        <v>14451</v>
      </c>
      <c r="Z4303" t="s">
        <v>11576</v>
      </c>
    </row>
    <row r="4304" spans="22:26" x14ac:dyDescent="0.3">
      <c r="V4304" s="7" t="s">
        <v>1649</v>
      </c>
      <c r="W4304" s="9">
        <v>6.6</v>
      </c>
      <c r="X4304" s="19" t="s">
        <v>1099</v>
      </c>
      <c r="Y4304" t="s">
        <v>2190</v>
      </c>
    </row>
    <row r="4305" spans="22:27" x14ac:dyDescent="0.3">
      <c r="V4305" s="6" t="s">
        <v>2423</v>
      </c>
      <c r="W4305" s="8">
        <v>6</v>
      </c>
      <c r="X4305" s="18" t="s">
        <v>2190</v>
      </c>
      <c r="Y4305" t="s">
        <v>14452</v>
      </c>
    </row>
    <row r="4306" spans="22:27" x14ac:dyDescent="0.3">
      <c r="V4306" s="7" t="s">
        <v>1392</v>
      </c>
      <c r="W4306" s="9">
        <v>8.4</v>
      </c>
      <c r="X4306" s="19" t="s">
        <v>14453</v>
      </c>
      <c r="Y4306" t="s">
        <v>2190</v>
      </c>
      <c r="Z4306" t="s">
        <v>6241</v>
      </c>
    </row>
    <row r="4307" spans="22:27" x14ac:dyDescent="0.3">
      <c r="V4307" s="6" t="s">
        <v>3637</v>
      </c>
      <c r="W4307" s="8">
        <v>6.5</v>
      </c>
      <c r="X4307" s="18" t="s">
        <v>2190</v>
      </c>
      <c r="Y4307" t="s">
        <v>10608</v>
      </c>
      <c r="Z4307" t="s">
        <v>840</v>
      </c>
    </row>
    <row r="4308" spans="22:27" x14ac:dyDescent="0.3">
      <c r="V4308" s="7" t="s">
        <v>8819</v>
      </c>
      <c r="W4308" s="9">
        <v>8.9</v>
      </c>
      <c r="X4308" s="19" t="s">
        <v>8819</v>
      </c>
    </row>
    <row r="4309" spans="22:27" x14ac:dyDescent="0.3">
      <c r="V4309" s="6" t="s">
        <v>1649</v>
      </c>
      <c r="W4309" s="8">
        <v>7.9</v>
      </c>
      <c r="X4309" s="18" t="s">
        <v>1099</v>
      </c>
      <c r="Y4309" t="s">
        <v>2190</v>
      </c>
    </row>
    <row r="4310" spans="22:27" x14ac:dyDescent="0.3">
      <c r="V4310" s="7" t="s">
        <v>1649</v>
      </c>
      <c r="W4310" s="9">
        <v>6</v>
      </c>
      <c r="X4310" s="19" t="s">
        <v>1099</v>
      </c>
      <c r="Y4310" t="s">
        <v>2190</v>
      </c>
    </row>
    <row r="4311" spans="22:27" x14ac:dyDescent="0.3">
      <c r="V4311" s="6" t="s">
        <v>3970</v>
      </c>
      <c r="W4311" s="8">
        <v>6.1</v>
      </c>
      <c r="X4311" s="18" t="s">
        <v>1099</v>
      </c>
      <c r="Y4311" t="s">
        <v>7159</v>
      </c>
    </row>
    <row r="4312" spans="22:27" x14ac:dyDescent="0.3">
      <c r="V4312" s="7" t="s">
        <v>43</v>
      </c>
      <c r="W4312" s="9">
        <v>7.4</v>
      </c>
      <c r="X4312" s="19" t="s">
        <v>43</v>
      </c>
    </row>
    <row r="4313" spans="22:27" x14ac:dyDescent="0.3">
      <c r="V4313" s="6" t="s">
        <v>10279</v>
      </c>
      <c r="W4313" s="8">
        <v>6.2</v>
      </c>
      <c r="X4313" s="18" t="s">
        <v>1099</v>
      </c>
      <c r="Y4313" t="s">
        <v>43</v>
      </c>
    </row>
    <row r="4314" spans="22:27" x14ac:dyDescent="0.3">
      <c r="V4314" s="7" t="s">
        <v>2190</v>
      </c>
      <c r="W4314" s="9">
        <v>5.6</v>
      </c>
      <c r="X4314" s="19" t="s">
        <v>2190</v>
      </c>
    </row>
    <row r="4315" spans="22:27" x14ac:dyDescent="0.3">
      <c r="V4315" s="6" t="s">
        <v>1649</v>
      </c>
      <c r="W4315" s="8">
        <v>7.2</v>
      </c>
      <c r="X4315" s="18" t="s">
        <v>1099</v>
      </c>
      <c r="Y4315" t="s">
        <v>2190</v>
      </c>
    </row>
    <row r="4316" spans="22:27" x14ac:dyDescent="0.3">
      <c r="V4316" s="7" t="s">
        <v>3365</v>
      </c>
      <c r="W4316" s="9">
        <v>6.1</v>
      </c>
      <c r="X4316" s="19" t="s">
        <v>642</v>
      </c>
      <c r="Y4316" t="s">
        <v>1099</v>
      </c>
      <c r="Z4316" t="s">
        <v>2190</v>
      </c>
    </row>
    <row r="4317" spans="22:27" x14ac:dyDescent="0.3">
      <c r="V4317" s="6" t="s">
        <v>1099</v>
      </c>
      <c r="W4317" s="8">
        <v>3.8</v>
      </c>
      <c r="X4317" s="18" t="s">
        <v>1099</v>
      </c>
    </row>
    <row r="4318" spans="22:27" x14ac:dyDescent="0.3">
      <c r="V4318" s="7" t="s">
        <v>12621</v>
      </c>
      <c r="W4318" s="9">
        <v>7.1</v>
      </c>
      <c r="X4318" s="19" t="s">
        <v>878</v>
      </c>
      <c r="Y4318" t="s">
        <v>642</v>
      </c>
      <c r="Z4318" t="s">
        <v>11576</v>
      </c>
      <c r="AA4318" t="s">
        <v>5873</v>
      </c>
    </row>
    <row r="4319" spans="22:27" x14ac:dyDescent="0.3">
      <c r="V4319" s="6" t="s">
        <v>6241</v>
      </c>
      <c r="W4319" s="8">
        <v>4.5</v>
      </c>
      <c r="X4319" s="18" t="s">
        <v>6241</v>
      </c>
    </row>
    <row r="4320" spans="22:27" x14ac:dyDescent="0.3">
      <c r="V4320" s="7" t="s">
        <v>12630</v>
      </c>
      <c r="W4320" s="9">
        <v>3.8</v>
      </c>
      <c r="X4320" s="19" t="s">
        <v>878</v>
      </c>
      <c r="Y4320" t="s">
        <v>3960</v>
      </c>
      <c r="Z4320" t="s">
        <v>14451</v>
      </c>
      <c r="AA4320" t="s">
        <v>6241</v>
      </c>
    </row>
    <row r="4321" spans="22:27" x14ac:dyDescent="0.3">
      <c r="V4321" s="6" t="s">
        <v>12634</v>
      </c>
      <c r="W4321" s="8">
        <v>6.2</v>
      </c>
      <c r="X4321" s="18" t="s">
        <v>642</v>
      </c>
      <c r="Y4321" t="s">
        <v>1099</v>
      </c>
      <c r="Z4321" t="s">
        <v>14452</v>
      </c>
    </row>
    <row r="4322" spans="22:27" x14ac:dyDescent="0.3">
      <c r="V4322" s="7" t="s">
        <v>1399</v>
      </c>
      <c r="W4322" s="9">
        <v>6.6</v>
      </c>
      <c r="X4322" s="19" t="s">
        <v>878</v>
      </c>
      <c r="Y4322" t="s">
        <v>1099</v>
      </c>
    </row>
    <row r="4323" spans="22:27" x14ac:dyDescent="0.3">
      <c r="V4323" s="6" t="s">
        <v>3960</v>
      </c>
      <c r="W4323" s="8">
        <v>4.5999999999999996</v>
      </c>
      <c r="X4323" s="18" t="s">
        <v>3960</v>
      </c>
    </row>
    <row r="4324" spans="22:27" x14ac:dyDescent="0.3">
      <c r="V4324" s="7" t="s">
        <v>3960</v>
      </c>
      <c r="W4324" s="9">
        <v>4.2</v>
      </c>
      <c r="X4324" s="19" t="s">
        <v>3960</v>
      </c>
    </row>
    <row r="4325" spans="22:27" x14ac:dyDescent="0.3">
      <c r="V4325" s="6" t="s">
        <v>1099</v>
      </c>
      <c r="W4325" s="8">
        <v>6.8</v>
      </c>
      <c r="X4325" s="18" t="s">
        <v>1099</v>
      </c>
    </row>
    <row r="4326" spans="22:27" x14ac:dyDescent="0.3">
      <c r="V4326" s="7" t="s">
        <v>1392</v>
      </c>
      <c r="W4326" s="9">
        <v>7.7</v>
      </c>
      <c r="X4326" s="19" t="s">
        <v>14453</v>
      </c>
      <c r="Y4326" t="s">
        <v>2190</v>
      </c>
      <c r="Z4326" t="s">
        <v>6241</v>
      </c>
    </row>
    <row r="4327" spans="22:27" x14ac:dyDescent="0.3">
      <c r="V4327" s="6" t="s">
        <v>11663</v>
      </c>
      <c r="W4327" s="8">
        <v>5.9</v>
      </c>
      <c r="X4327" s="18" t="s">
        <v>878</v>
      </c>
      <c r="Y4327" t="s">
        <v>2190</v>
      </c>
      <c r="Z4327" t="s">
        <v>3960</v>
      </c>
      <c r="AA4327" t="s">
        <v>6241</v>
      </c>
    </row>
    <row r="4328" spans="22:27" x14ac:dyDescent="0.3">
      <c r="V4328" s="7" t="s">
        <v>1873</v>
      </c>
      <c r="W4328" s="9">
        <v>4.7</v>
      </c>
      <c r="X4328" s="19" t="s">
        <v>43</v>
      </c>
      <c r="Y4328" t="s">
        <v>2190</v>
      </c>
    </row>
    <row r="4329" spans="22:27" x14ac:dyDescent="0.3">
      <c r="V4329" s="6" t="s">
        <v>12663</v>
      </c>
      <c r="W4329" s="8">
        <v>7</v>
      </c>
      <c r="X4329" s="18" t="s">
        <v>1099</v>
      </c>
      <c r="Y4329" t="s">
        <v>3960</v>
      </c>
      <c r="Z4329" t="s">
        <v>10187</v>
      </c>
    </row>
    <row r="4330" spans="22:27" x14ac:dyDescent="0.3">
      <c r="V4330" s="7" t="s">
        <v>2190</v>
      </c>
      <c r="W4330" s="9">
        <v>6.9</v>
      </c>
      <c r="X4330" s="19" t="s">
        <v>2190</v>
      </c>
    </row>
    <row r="4331" spans="22:27" x14ac:dyDescent="0.3">
      <c r="V4331" s="6" t="s">
        <v>1913</v>
      </c>
      <c r="W4331" s="8">
        <v>6.1</v>
      </c>
      <c r="X4331" s="18" t="s">
        <v>7329</v>
      </c>
      <c r="Y4331" t="s">
        <v>6241</v>
      </c>
    </row>
    <row r="4332" spans="22:27" x14ac:dyDescent="0.3">
      <c r="V4332" s="7" t="s">
        <v>227</v>
      </c>
      <c r="W4332" s="9">
        <v>7.6</v>
      </c>
      <c r="X4332" s="19" t="s">
        <v>878</v>
      </c>
      <c r="Y4332" t="s">
        <v>14453</v>
      </c>
      <c r="Z4332" t="s">
        <v>6241</v>
      </c>
    </row>
    <row r="4333" spans="22:27" x14ac:dyDescent="0.3">
      <c r="V4333" s="6" t="s">
        <v>2648</v>
      </c>
      <c r="W4333" s="8">
        <v>3</v>
      </c>
      <c r="X4333" s="18" t="s">
        <v>878</v>
      </c>
      <c r="Y4333" t="s">
        <v>3960</v>
      </c>
      <c r="Z4333" t="s">
        <v>7329</v>
      </c>
    </row>
    <row r="4334" spans="22:27" x14ac:dyDescent="0.3">
      <c r="V4334" s="7" t="s">
        <v>3960</v>
      </c>
      <c r="W4334" s="9">
        <v>2.6</v>
      </c>
      <c r="X4334" s="19" t="s">
        <v>3960</v>
      </c>
    </row>
    <row r="4335" spans="22:27" x14ac:dyDescent="0.3">
      <c r="V4335" s="6" t="s">
        <v>3493</v>
      </c>
      <c r="W4335" s="8">
        <v>8.6</v>
      </c>
      <c r="X4335" s="18" t="s">
        <v>2190</v>
      </c>
      <c r="Y4335" t="s">
        <v>11576</v>
      </c>
      <c r="Z4335" t="s">
        <v>5873</v>
      </c>
    </row>
    <row r="4336" spans="22:27" x14ac:dyDescent="0.3">
      <c r="V4336" s="7" t="s">
        <v>3805</v>
      </c>
      <c r="W4336" s="9">
        <v>6.1</v>
      </c>
      <c r="X4336" s="19" t="s">
        <v>2190</v>
      </c>
      <c r="Y4336" t="s">
        <v>3960</v>
      </c>
      <c r="Z4336" t="s">
        <v>14451</v>
      </c>
      <c r="AA4336" t="s">
        <v>6241</v>
      </c>
    </row>
    <row r="4337" spans="22:28" x14ac:dyDescent="0.3">
      <c r="V4337" s="6" t="s">
        <v>1649</v>
      </c>
      <c r="W4337" s="8">
        <v>7.5</v>
      </c>
      <c r="X4337" s="18" t="s">
        <v>1099</v>
      </c>
      <c r="Y4337" t="s">
        <v>2190</v>
      </c>
    </row>
    <row r="4338" spans="22:28" x14ac:dyDescent="0.3">
      <c r="V4338" s="7" t="s">
        <v>1216</v>
      </c>
      <c r="W4338" s="9">
        <v>6.7</v>
      </c>
      <c r="X4338" s="19" t="s">
        <v>2190</v>
      </c>
      <c r="Y4338" t="s">
        <v>7329</v>
      </c>
    </row>
    <row r="4339" spans="22:28" x14ac:dyDescent="0.3">
      <c r="V4339" s="6" t="s">
        <v>2423</v>
      </c>
      <c r="W4339" s="8">
        <v>8.1</v>
      </c>
      <c r="X4339" s="18" t="s">
        <v>2190</v>
      </c>
      <c r="Y4339" t="s">
        <v>14452</v>
      </c>
    </row>
    <row r="4340" spans="22:28" x14ac:dyDescent="0.3">
      <c r="V4340" s="7" t="s">
        <v>2190</v>
      </c>
      <c r="W4340" s="9">
        <v>4.9000000000000004</v>
      </c>
      <c r="X4340" s="19" t="s">
        <v>2190</v>
      </c>
    </row>
    <row r="4341" spans="22:28" x14ac:dyDescent="0.3">
      <c r="V4341" s="6" t="s">
        <v>12708</v>
      </c>
      <c r="W4341" s="8">
        <v>6.8</v>
      </c>
      <c r="X4341" s="18" t="s">
        <v>642</v>
      </c>
      <c r="Y4341" t="s">
        <v>1099</v>
      </c>
      <c r="Z4341" t="s">
        <v>13467</v>
      </c>
    </row>
    <row r="4342" spans="22:28" x14ac:dyDescent="0.3">
      <c r="V4342" s="7" t="s">
        <v>1959</v>
      </c>
      <c r="W4342" s="9">
        <v>5.7</v>
      </c>
      <c r="X4342" s="19" t="s">
        <v>3960</v>
      </c>
      <c r="Y4342" t="s">
        <v>14451</v>
      </c>
      <c r="Z4342" t="s">
        <v>6241</v>
      </c>
    </row>
    <row r="4343" spans="22:28" x14ac:dyDescent="0.3">
      <c r="V4343" s="6" t="s">
        <v>1272</v>
      </c>
      <c r="W4343" s="8">
        <v>8.3000000000000007</v>
      </c>
      <c r="X4343" s="18" t="s">
        <v>14453</v>
      </c>
      <c r="Y4343" t="s">
        <v>2190</v>
      </c>
    </row>
    <row r="4344" spans="22:28" x14ac:dyDescent="0.3">
      <c r="V4344" s="7" t="s">
        <v>3960</v>
      </c>
      <c r="W4344" s="9">
        <v>6.6</v>
      </c>
      <c r="X4344" s="19" t="s">
        <v>3960</v>
      </c>
    </row>
    <row r="4345" spans="22:28" x14ac:dyDescent="0.3">
      <c r="V4345" s="6" t="s">
        <v>30</v>
      </c>
      <c r="W4345" s="8">
        <v>7.3</v>
      </c>
      <c r="X4345" s="18" t="s">
        <v>878</v>
      </c>
      <c r="Y4345" t="s">
        <v>642</v>
      </c>
      <c r="Z4345" t="s">
        <v>6241</v>
      </c>
    </row>
    <row r="4346" spans="22:28" x14ac:dyDescent="0.3">
      <c r="V4346" s="7" t="s">
        <v>2710</v>
      </c>
      <c r="W4346" s="9">
        <v>5</v>
      </c>
      <c r="X4346" s="19" t="s">
        <v>3960</v>
      </c>
      <c r="Y4346" t="s">
        <v>14451</v>
      </c>
      <c r="Z4346" t="s">
        <v>7329</v>
      </c>
      <c r="AA4346" t="s">
        <v>6241</v>
      </c>
    </row>
    <row r="4347" spans="22:28" x14ac:dyDescent="0.3">
      <c r="V4347" s="6" t="s">
        <v>4536</v>
      </c>
      <c r="W4347" s="8">
        <v>7</v>
      </c>
      <c r="X4347" s="18" t="s">
        <v>840</v>
      </c>
      <c r="Y4347" t="s">
        <v>3960</v>
      </c>
    </row>
    <row r="4348" spans="22:28" x14ac:dyDescent="0.3">
      <c r="V4348" s="7" t="s">
        <v>2190</v>
      </c>
      <c r="W4348" s="9">
        <v>3.4</v>
      </c>
      <c r="X4348" s="19" t="s">
        <v>2190</v>
      </c>
    </row>
    <row r="4349" spans="22:28" x14ac:dyDescent="0.3">
      <c r="V4349" s="6" t="s">
        <v>3805</v>
      </c>
      <c r="W4349" s="8">
        <v>5.9</v>
      </c>
      <c r="X4349" s="18" t="s">
        <v>2190</v>
      </c>
      <c r="Y4349" t="s">
        <v>3960</v>
      </c>
      <c r="Z4349" t="s">
        <v>14451</v>
      </c>
      <c r="AA4349" t="s">
        <v>6241</v>
      </c>
    </row>
    <row r="4350" spans="22:28" x14ac:dyDescent="0.3">
      <c r="V4350" s="7" t="s">
        <v>3529</v>
      </c>
      <c r="W4350" s="9">
        <v>6</v>
      </c>
      <c r="X4350" s="19" t="s">
        <v>878</v>
      </c>
      <c r="Y4350" t="s">
        <v>642</v>
      </c>
      <c r="Z4350" t="s">
        <v>2190</v>
      </c>
      <c r="AA4350" t="s">
        <v>7329</v>
      </c>
      <c r="AB4350" t="s">
        <v>6241</v>
      </c>
    </row>
    <row r="4351" spans="22:28" x14ac:dyDescent="0.3">
      <c r="V4351" s="6" t="s">
        <v>146</v>
      </c>
      <c r="W4351" s="8">
        <v>7.4</v>
      </c>
      <c r="X4351" s="18" t="s">
        <v>2190</v>
      </c>
      <c r="Y4351" t="s">
        <v>11576</v>
      </c>
    </row>
    <row r="4352" spans="22:28" x14ac:dyDescent="0.3">
      <c r="V4352" s="7" t="s">
        <v>3365</v>
      </c>
      <c r="W4352" s="9">
        <v>7.4</v>
      </c>
      <c r="X4352" s="19" t="s">
        <v>642</v>
      </c>
      <c r="Y4352" t="s">
        <v>1099</v>
      </c>
      <c r="Z4352" t="s">
        <v>2190</v>
      </c>
    </row>
    <row r="4353" spans="22:27" x14ac:dyDescent="0.3">
      <c r="V4353" s="6" t="s">
        <v>3960</v>
      </c>
      <c r="W4353" s="8">
        <v>4.2</v>
      </c>
      <c r="X4353" s="18" t="s">
        <v>3960</v>
      </c>
    </row>
    <row r="4354" spans="22:27" x14ac:dyDescent="0.3">
      <c r="V4354" s="7" t="s">
        <v>3436</v>
      </c>
      <c r="W4354" s="9">
        <v>6.2</v>
      </c>
      <c r="X4354" s="19" t="s">
        <v>1099</v>
      </c>
      <c r="Y4354" t="s">
        <v>2190</v>
      </c>
      <c r="Z4354" t="s">
        <v>7159</v>
      </c>
    </row>
    <row r="4355" spans="22:27" x14ac:dyDescent="0.3">
      <c r="V4355" s="6" t="s">
        <v>2569</v>
      </c>
      <c r="W4355" s="8">
        <v>6.2</v>
      </c>
      <c r="X4355" s="18" t="s">
        <v>2190</v>
      </c>
      <c r="Y4355" t="s">
        <v>11576</v>
      </c>
      <c r="Z4355" t="s">
        <v>8819</v>
      </c>
    </row>
    <row r="4356" spans="22:27" x14ac:dyDescent="0.3">
      <c r="V4356" s="7" t="s">
        <v>43</v>
      </c>
      <c r="W4356" s="9">
        <v>7.5</v>
      </c>
      <c r="X4356" s="19" t="s">
        <v>43</v>
      </c>
    </row>
    <row r="4357" spans="22:27" x14ac:dyDescent="0.3">
      <c r="V4357" s="6" t="s">
        <v>12758</v>
      </c>
      <c r="W4357" s="8">
        <v>7.2</v>
      </c>
      <c r="X4357" s="18" t="s">
        <v>878</v>
      </c>
      <c r="Y4357" t="s">
        <v>2190</v>
      </c>
      <c r="Z4357" t="s">
        <v>11576</v>
      </c>
      <c r="AA4357" t="s">
        <v>5873</v>
      </c>
    </row>
    <row r="4358" spans="22:27" x14ac:dyDescent="0.3">
      <c r="V4358" s="7" t="s">
        <v>12763</v>
      </c>
      <c r="W4358" s="9">
        <v>7.2</v>
      </c>
      <c r="X4358" s="19" t="s">
        <v>7872</v>
      </c>
      <c r="Y4358" t="s">
        <v>43</v>
      </c>
      <c r="Z4358" t="s">
        <v>7159</v>
      </c>
    </row>
    <row r="4359" spans="22:27" x14ac:dyDescent="0.3">
      <c r="V4359" s="6" t="s">
        <v>10375</v>
      </c>
      <c r="W4359" s="8">
        <v>5.4</v>
      </c>
      <c r="X4359" s="18" t="s">
        <v>642</v>
      </c>
      <c r="Y4359" t="s">
        <v>3960</v>
      </c>
    </row>
    <row r="4360" spans="22:27" x14ac:dyDescent="0.3">
      <c r="V4360" s="7" t="s">
        <v>7560</v>
      </c>
      <c r="W4360" s="9">
        <v>7</v>
      </c>
      <c r="X4360" s="19" t="s">
        <v>2190</v>
      </c>
      <c r="Y4360" t="s">
        <v>10608</v>
      </c>
      <c r="Z4360" t="s">
        <v>11576</v>
      </c>
    </row>
    <row r="4361" spans="22:27" x14ac:dyDescent="0.3">
      <c r="V4361" s="6" t="s">
        <v>3154</v>
      </c>
      <c r="W4361" s="8">
        <v>7.2</v>
      </c>
      <c r="X4361" s="18" t="s">
        <v>7872</v>
      </c>
      <c r="Y4361" t="s">
        <v>1099</v>
      </c>
      <c r="Z4361" t="s">
        <v>2190</v>
      </c>
      <c r="AA4361" t="s">
        <v>11576</v>
      </c>
    </row>
    <row r="4362" spans="22:27" x14ac:dyDescent="0.3">
      <c r="V4362" s="7" t="s">
        <v>43</v>
      </c>
      <c r="W4362" s="9">
        <v>7.9</v>
      </c>
      <c r="X4362" s="19" t="s">
        <v>43</v>
      </c>
    </row>
    <row r="4363" spans="22:27" x14ac:dyDescent="0.3">
      <c r="V4363" s="6" t="s">
        <v>2190</v>
      </c>
      <c r="W4363" s="8">
        <v>6.8</v>
      </c>
      <c r="X4363" s="18" t="s">
        <v>2190</v>
      </c>
    </row>
    <row r="4364" spans="22:27" x14ac:dyDescent="0.3">
      <c r="V4364" s="7" t="s">
        <v>936</v>
      </c>
      <c r="W4364" s="9">
        <v>6.7</v>
      </c>
      <c r="X4364" s="19" t="s">
        <v>1099</v>
      </c>
      <c r="Y4364" t="s">
        <v>2190</v>
      </c>
      <c r="Z4364" t="s">
        <v>11576</v>
      </c>
    </row>
    <row r="4365" spans="22:27" x14ac:dyDescent="0.3">
      <c r="V4365" s="6" t="s">
        <v>1649</v>
      </c>
      <c r="W4365" s="8">
        <v>6.8</v>
      </c>
      <c r="X4365" s="18" t="s">
        <v>1099</v>
      </c>
      <c r="Y4365" t="s">
        <v>2190</v>
      </c>
    </row>
    <row r="4366" spans="22:27" x14ac:dyDescent="0.3">
      <c r="V4366" s="7" t="s">
        <v>1265</v>
      </c>
      <c r="W4366" s="9">
        <v>6.9</v>
      </c>
      <c r="X4366" s="19" t="s">
        <v>2190</v>
      </c>
      <c r="Y4366" t="s">
        <v>14451</v>
      </c>
      <c r="Z4366" t="s">
        <v>6241</v>
      </c>
    </row>
    <row r="4367" spans="22:27" x14ac:dyDescent="0.3">
      <c r="V4367" s="6" t="s">
        <v>1649</v>
      </c>
      <c r="W4367" s="8">
        <v>6.8</v>
      </c>
      <c r="X4367" s="18" t="s">
        <v>1099</v>
      </c>
      <c r="Y4367" t="s">
        <v>2190</v>
      </c>
    </row>
    <row r="4368" spans="22:27" x14ac:dyDescent="0.3">
      <c r="V4368" s="7" t="s">
        <v>1272</v>
      </c>
      <c r="W4368" s="9">
        <v>7.2</v>
      </c>
      <c r="X4368" s="19" t="s">
        <v>14453</v>
      </c>
      <c r="Y4368" t="s">
        <v>2190</v>
      </c>
    </row>
    <row r="4369" spans="22:27" x14ac:dyDescent="0.3">
      <c r="V4369" s="6" t="s">
        <v>2583</v>
      </c>
      <c r="W4369" s="8">
        <v>7.4</v>
      </c>
      <c r="X4369" s="18" t="s">
        <v>43</v>
      </c>
      <c r="Y4369" t="s">
        <v>7159</v>
      </c>
    </row>
    <row r="4370" spans="22:27" x14ac:dyDescent="0.3">
      <c r="V4370" s="7" t="s">
        <v>1649</v>
      </c>
      <c r="W4370" s="9">
        <v>5.6</v>
      </c>
      <c r="X4370" s="19" t="s">
        <v>1099</v>
      </c>
      <c r="Y4370" t="s">
        <v>2190</v>
      </c>
    </row>
    <row r="4371" spans="22:27" x14ac:dyDescent="0.3">
      <c r="V4371" s="6" t="s">
        <v>936</v>
      </c>
      <c r="W4371" s="8">
        <v>6.8</v>
      </c>
      <c r="X4371" s="18" t="s">
        <v>1099</v>
      </c>
      <c r="Y4371" t="s">
        <v>2190</v>
      </c>
      <c r="Z4371" t="s">
        <v>11576</v>
      </c>
    </row>
    <row r="4372" spans="22:27" x14ac:dyDescent="0.3">
      <c r="V4372" s="7" t="s">
        <v>43</v>
      </c>
      <c r="W4372" s="9">
        <v>7.7</v>
      </c>
      <c r="X4372" s="19" t="s">
        <v>43</v>
      </c>
    </row>
    <row r="4373" spans="22:27" x14ac:dyDescent="0.3">
      <c r="V4373" s="6" t="s">
        <v>2838</v>
      </c>
      <c r="W4373" s="8">
        <v>7</v>
      </c>
      <c r="X4373" s="18" t="s">
        <v>1099</v>
      </c>
      <c r="Y4373" t="s">
        <v>2190</v>
      </c>
      <c r="Z4373" t="s">
        <v>11576</v>
      </c>
      <c r="AA4373" t="s">
        <v>14452</v>
      </c>
    </row>
    <row r="4374" spans="22:27" x14ac:dyDescent="0.3">
      <c r="V4374" s="7" t="s">
        <v>12813</v>
      </c>
      <c r="W4374" s="9">
        <v>7.2</v>
      </c>
      <c r="X4374" s="19" t="s">
        <v>1099</v>
      </c>
      <c r="Y4374" t="s">
        <v>840</v>
      </c>
      <c r="Z4374" t="s">
        <v>14451</v>
      </c>
    </row>
    <row r="4375" spans="22:27" x14ac:dyDescent="0.3">
      <c r="V4375" s="6" t="s">
        <v>2190</v>
      </c>
      <c r="W4375" s="8">
        <v>7.2</v>
      </c>
      <c r="X4375" s="18" t="s">
        <v>2190</v>
      </c>
    </row>
    <row r="4376" spans="22:27" x14ac:dyDescent="0.3">
      <c r="V4376" s="7" t="s">
        <v>1989</v>
      </c>
      <c r="W4376" s="9">
        <v>7.2</v>
      </c>
      <c r="X4376" s="19" t="s">
        <v>14453</v>
      </c>
      <c r="Y4376" t="s">
        <v>2190</v>
      </c>
      <c r="Z4376" t="s">
        <v>14451</v>
      </c>
    </row>
    <row r="4377" spans="22:27" x14ac:dyDescent="0.3">
      <c r="V4377" s="6" t="s">
        <v>146</v>
      </c>
      <c r="W4377" s="8">
        <v>6.2</v>
      </c>
      <c r="X4377" s="18" t="s">
        <v>2190</v>
      </c>
      <c r="Y4377" t="s">
        <v>11576</v>
      </c>
    </row>
    <row r="4378" spans="22:27" x14ac:dyDescent="0.3">
      <c r="V4378" s="7" t="s">
        <v>3420</v>
      </c>
      <c r="W4378" s="9">
        <v>6.2</v>
      </c>
      <c r="X4378" s="19" t="s">
        <v>1099</v>
      </c>
      <c r="Y4378" t="s">
        <v>7329</v>
      </c>
    </row>
    <row r="4379" spans="22:27" x14ac:dyDescent="0.3">
      <c r="V4379" s="6" t="s">
        <v>146</v>
      </c>
      <c r="W4379" s="8">
        <v>6.9</v>
      </c>
      <c r="X4379" s="18" t="s">
        <v>2190</v>
      </c>
      <c r="Y4379" t="s">
        <v>11576</v>
      </c>
    </row>
    <row r="4380" spans="22:27" x14ac:dyDescent="0.3">
      <c r="V4380" s="7" t="s">
        <v>1649</v>
      </c>
      <c r="W4380" s="9">
        <v>7</v>
      </c>
      <c r="X4380" s="19" t="s">
        <v>1099</v>
      </c>
      <c r="Y4380" t="s">
        <v>2190</v>
      </c>
    </row>
    <row r="4381" spans="22:27" x14ac:dyDescent="0.3">
      <c r="V4381" s="6" t="s">
        <v>2190</v>
      </c>
      <c r="W4381" s="8">
        <v>6.7</v>
      </c>
      <c r="X4381" s="18" t="s">
        <v>2190</v>
      </c>
    </row>
    <row r="4382" spans="22:27" x14ac:dyDescent="0.3">
      <c r="V4382" s="7" t="s">
        <v>1106</v>
      </c>
      <c r="W4382" s="9">
        <v>3.6</v>
      </c>
      <c r="X4382" s="19" t="s">
        <v>1099</v>
      </c>
      <c r="Y4382" t="s">
        <v>11576</v>
      </c>
    </row>
    <row r="4383" spans="22:27" x14ac:dyDescent="0.3">
      <c r="V4383" s="6" t="s">
        <v>2190</v>
      </c>
      <c r="W4383" s="8">
        <v>6.3</v>
      </c>
      <c r="X4383" s="18" t="s">
        <v>2190</v>
      </c>
    </row>
    <row r="4384" spans="22:27" x14ac:dyDescent="0.3">
      <c r="V4384" s="7" t="s">
        <v>1272</v>
      </c>
      <c r="W4384" s="9">
        <v>7.4</v>
      </c>
      <c r="X4384" s="19" t="s">
        <v>14453</v>
      </c>
      <c r="Y4384" t="s">
        <v>2190</v>
      </c>
    </row>
    <row r="4385" spans="22:27" x14ac:dyDescent="0.3">
      <c r="V4385" s="6" t="s">
        <v>1626</v>
      </c>
      <c r="W4385" s="8">
        <v>7.4</v>
      </c>
      <c r="X4385" s="18" t="s">
        <v>1099</v>
      </c>
      <c r="Y4385" t="s">
        <v>2190</v>
      </c>
      <c r="Z4385" t="s">
        <v>840</v>
      </c>
      <c r="AA4385" t="s">
        <v>11576</v>
      </c>
    </row>
    <row r="4386" spans="22:27" x14ac:dyDescent="0.3">
      <c r="V4386" s="7" t="s">
        <v>3429</v>
      </c>
      <c r="W4386" s="9">
        <v>7.3</v>
      </c>
      <c r="X4386" s="19" t="s">
        <v>2190</v>
      </c>
      <c r="Y4386" t="s">
        <v>11576</v>
      </c>
      <c r="Z4386" t="s">
        <v>7329</v>
      </c>
    </row>
    <row r="4387" spans="22:27" x14ac:dyDescent="0.3">
      <c r="V4387" s="6" t="s">
        <v>936</v>
      </c>
      <c r="W4387" s="8">
        <v>6.1</v>
      </c>
      <c r="X4387" s="18" t="s">
        <v>1099</v>
      </c>
      <c r="Y4387" t="s">
        <v>2190</v>
      </c>
      <c r="Z4387" t="s">
        <v>11576</v>
      </c>
    </row>
    <row r="4388" spans="22:27" x14ac:dyDescent="0.3">
      <c r="V4388" s="7" t="s">
        <v>12854</v>
      </c>
      <c r="W4388" s="9">
        <v>8.1999999999999993</v>
      </c>
      <c r="X4388" s="19" t="s">
        <v>7872</v>
      </c>
      <c r="Y4388" t="s">
        <v>14453</v>
      </c>
      <c r="Z4388" t="s">
        <v>43</v>
      </c>
      <c r="AA4388" t="s">
        <v>13467</v>
      </c>
    </row>
    <row r="4389" spans="22:27" x14ac:dyDescent="0.3">
      <c r="V4389" s="6" t="s">
        <v>10524</v>
      </c>
      <c r="W4389" s="8">
        <v>7.7</v>
      </c>
      <c r="X4389" s="18" t="s">
        <v>14453</v>
      </c>
      <c r="Y4389" t="s">
        <v>43</v>
      </c>
      <c r="Z4389" t="s">
        <v>5873</v>
      </c>
    </row>
    <row r="4390" spans="22:27" x14ac:dyDescent="0.3">
      <c r="V4390" s="7" t="s">
        <v>9691</v>
      </c>
      <c r="W4390" s="9">
        <v>7.3</v>
      </c>
      <c r="X4390" s="19" t="s">
        <v>43</v>
      </c>
      <c r="Y4390" t="s">
        <v>14452</v>
      </c>
    </row>
    <row r="4391" spans="22:27" x14ac:dyDescent="0.3">
      <c r="V4391" s="6" t="s">
        <v>2190</v>
      </c>
      <c r="W4391" s="8">
        <v>7.4</v>
      </c>
      <c r="X4391" s="18" t="s">
        <v>2190</v>
      </c>
    </row>
    <row r="4392" spans="22:27" x14ac:dyDescent="0.3">
      <c r="V4392" s="7" t="s">
        <v>1649</v>
      </c>
      <c r="W4392" s="9">
        <v>5.7</v>
      </c>
      <c r="X4392" s="19" t="s">
        <v>1099</v>
      </c>
      <c r="Y4392" t="s">
        <v>2190</v>
      </c>
    </row>
    <row r="4393" spans="22:27" x14ac:dyDescent="0.3">
      <c r="V4393" s="6" t="s">
        <v>12875</v>
      </c>
      <c r="W4393" s="8">
        <v>7.6</v>
      </c>
      <c r="X4393" s="18" t="s">
        <v>642</v>
      </c>
      <c r="Y4393" t="s">
        <v>7872</v>
      </c>
      <c r="Z4393" t="s">
        <v>43</v>
      </c>
      <c r="AA4393" t="s">
        <v>2190</v>
      </c>
    </row>
    <row r="4394" spans="22:27" x14ac:dyDescent="0.3">
      <c r="V4394" s="7" t="s">
        <v>43</v>
      </c>
      <c r="W4394" s="9">
        <v>6.8</v>
      </c>
      <c r="X4394" s="19" t="s">
        <v>43</v>
      </c>
    </row>
    <row r="4395" spans="22:27" x14ac:dyDescent="0.3">
      <c r="V4395" s="6" t="s">
        <v>526</v>
      </c>
      <c r="W4395" s="8">
        <v>5.6</v>
      </c>
      <c r="X4395" s="18" t="s">
        <v>878</v>
      </c>
      <c r="Y4395" t="s">
        <v>2190</v>
      </c>
    </row>
    <row r="4396" spans="22:27" x14ac:dyDescent="0.3">
      <c r="V4396" s="7" t="s">
        <v>6241</v>
      </c>
      <c r="W4396" s="9">
        <v>4.8</v>
      </c>
      <c r="X4396" s="19" t="s">
        <v>6241</v>
      </c>
    </row>
    <row r="4397" spans="22:27" x14ac:dyDescent="0.3">
      <c r="V4397" s="6" t="s">
        <v>3960</v>
      </c>
      <c r="W4397" s="8">
        <v>6.4</v>
      </c>
      <c r="X4397" s="18" t="s">
        <v>3960</v>
      </c>
    </row>
    <row r="4398" spans="22:27" x14ac:dyDescent="0.3">
      <c r="V4398" s="7" t="s">
        <v>3707</v>
      </c>
      <c r="W4398" s="9">
        <v>6.8</v>
      </c>
      <c r="X4398" s="19" t="s">
        <v>1099</v>
      </c>
      <c r="Y4398" t="s">
        <v>14453</v>
      </c>
      <c r="Z4398" t="s">
        <v>6241</v>
      </c>
    </row>
    <row r="4399" spans="22:27" x14ac:dyDescent="0.3">
      <c r="V4399" s="6" t="s">
        <v>678</v>
      </c>
      <c r="W4399" s="8">
        <v>6.1</v>
      </c>
      <c r="X4399" s="18" t="s">
        <v>1099</v>
      </c>
      <c r="Y4399" t="s">
        <v>14453</v>
      </c>
    </row>
    <row r="4400" spans="22:27" x14ac:dyDescent="0.3">
      <c r="V4400" s="7" t="s">
        <v>3043</v>
      </c>
      <c r="W4400" s="9">
        <v>5.2</v>
      </c>
      <c r="X4400" s="19" t="s">
        <v>14453</v>
      </c>
      <c r="Y4400" t="s">
        <v>2190</v>
      </c>
      <c r="Z4400" t="s">
        <v>11576</v>
      </c>
    </row>
    <row r="4401" spans="22:28" x14ac:dyDescent="0.3">
      <c r="V4401" s="6" t="s">
        <v>1649</v>
      </c>
      <c r="W4401" s="8">
        <v>6.9</v>
      </c>
      <c r="X4401" s="18" t="s">
        <v>1099</v>
      </c>
      <c r="Y4401" t="s">
        <v>2190</v>
      </c>
    </row>
    <row r="4402" spans="22:28" x14ac:dyDescent="0.3">
      <c r="V4402" s="7" t="s">
        <v>654</v>
      </c>
      <c r="W4402" s="9">
        <v>6</v>
      </c>
      <c r="X4402" s="19" t="s">
        <v>878</v>
      </c>
      <c r="Y4402" t="s">
        <v>1099</v>
      </c>
      <c r="Z4402" t="s">
        <v>840</v>
      </c>
      <c r="AA4402" t="s">
        <v>7329</v>
      </c>
    </row>
    <row r="4403" spans="22:28" x14ac:dyDescent="0.3">
      <c r="V4403" s="6" t="s">
        <v>1106</v>
      </c>
      <c r="W4403" s="8">
        <v>6.3</v>
      </c>
      <c r="X4403" s="18" t="s">
        <v>1099</v>
      </c>
      <c r="Y4403" t="s">
        <v>11576</v>
      </c>
    </row>
    <row r="4404" spans="22:28" x14ac:dyDescent="0.3">
      <c r="V4404" s="7" t="s">
        <v>1392</v>
      </c>
      <c r="W4404" s="9">
        <v>6.1</v>
      </c>
      <c r="X4404" s="19" t="s">
        <v>14453</v>
      </c>
      <c r="Y4404" t="s">
        <v>2190</v>
      </c>
      <c r="Z4404" t="s">
        <v>6241</v>
      </c>
    </row>
    <row r="4405" spans="22:28" x14ac:dyDescent="0.3">
      <c r="V4405" s="6" t="s">
        <v>1216</v>
      </c>
      <c r="W4405" s="8">
        <v>5.5</v>
      </c>
      <c r="X4405" s="18" t="s">
        <v>2190</v>
      </c>
      <c r="Y4405" t="s">
        <v>7329</v>
      </c>
    </row>
    <row r="4406" spans="22:28" x14ac:dyDescent="0.3">
      <c r="V4406" s="7" t="s">
        <v>1476</v>
      </c>
      <c r="W4406" s="9">
        <v>6.9</v>
      </c>
      <c r="X4406" s="19" t="s">
        <v>1099</v>
      </c>
      <c r="Y4406" t="s">
        <v>2190</v>
      </c>
      <c r="Z4406" t="s">
        <v>7329</v>
      </c>
    </row>
    <row r="4407" spans="22:28" x14ac:dyDescent="0.3">
      <c r="V4407" s="6" t="s">
        <v>1649</v>
      </c>
      <c r="W4407" s="8">
        <v>5.6</v>
      </c>
      <c r="X4407" s="18" t="s">
        <v>1099</v>
      </c>
      <c r="Y4407" t="s">
        <v>2190</v>
      </c>
    </row>
    <row r="4408" spans="22:28" x14ac:dyDescent="0.3">
      <c r="V4408" s="7" t="s">
        <v>12926</v>
      </c>
      <c r="W4408" s="9">
        <v>1.9</v>
      </c>
      <c r="X4408" s="19" t="s">
        <v>878</v>
      </c>
      <c r="Y4408" t="s">
        <v>642</v>
      </c>
      <c r="Z4408" t="s">
        <v>1099</v>
      </c>
      <c r="AA4408" t="s">
        <v>840</v>
      </c>
      <c r="AB4408" t="s">
        <v>7329</v>
      </c>
    </row>
    <row r="4409" spans="22:28" x14ac:dyDescent="0.3">
      <c r="V4409" s="6" t="s">
        <v>526</v>
      </c>
      <c r="W4409" s="8">
        <v>4.0999999999999996</v>
      </c>
      <c r="X4409" s="18" t="s">
        <v>878</v>
      </c>
      <c r="Y4409" t="s">
        <v>2190</v>
      </c>
    </row>
    <row r="4410" spans="22:28" x14ac:dyDescent="0.3">
      <c r="V4410" s="7" t="s">
        <v>1649</v>
      </c>
      <c r="W4410" s="9">
        <v>5.4</v>
      </c>
      <c r="X4410" s="19" t="s">
        <v>1099</v>
      </c>
      <c r="Y4410" t="s">
        <v>2190</v>
      </c>
    </row>
    <row r="4411" spans="22:28" x14ac:dyDescent="0.3">
      <c r="V4411" s="6" t="s">
        <v>3043</v>
      </c>
      <c r="W4411" s="8">
        <v>6.8</v>
      </c>
      <c r="X4411" s="18" t="s">
        <v>14453</v>
      </c>
      <c r="Y4411" t="s">
        <v>2190</v>
      </c>
      <c r="Z4411" t="s">
        <v>11576</v>
      </c>
    </row>
    <row r="4412" spans="22:28" x14ac:dyDescent="0.3">
      <c r="V4412" s="7" t="s">
        <v>1974</v>
      </c>
      <c r="W4412" s="9">
        <v>7</v>
      </c>
      <c r="X4412" s="19" t="s">
        <v>1099</v>
      </c>
      <c r="Y4412" t="s">
        <v>10608</v>
      </c>
    </row>
    <row r="4413" spans="22:28" x14ac:dyDescent="0.3">
      <c r="V4413" s="6" t="s">
        <v>146</v>
      </c>
      <c r="W4413" s="8">
        <v>6.7</v>
      </c>
      <c r="X4413" s="18" t="s">
        <v>2190</v>
      </c>
      <c r="Y4413" t="s">
        <v>11576</v>
      </c>
    </row>
    <row r="4414" spans="22:28" x14ac:dyDescent="0.3">
      <c r="V4414" s="7" t="s">
        <v>1649</v>
      </c>
      <c r="W4414" s="9">
        <v>5.8</v>
      </c>
      <c r="X4414" s="19" t="s">
        <v>1099</v>
      </c>
      <c r="Y4414" t="s">
        <v>2190</v>
      </c>
    </row>
    <row r="4415" spans="22:28" x14ac:dyDescent="0.3">
      <c r="V4415" s="6" t="s">
        <v>1392</v>
      </c>
      <c r="W4415" s="8">
        <v>6.2</v>
      </c>
      <c r="X4415" s="18" t="s">
        <v>14453</v>
      </c>
      <c r="Y4415" t="s">
        <v>2190</v>
      </c>
      <c r="Z4415" t="s">
        <v>6241</v>
      </c>
    </row>
    <row r="4416" spans="22:28" x14ac:dyDescent="0.3">
      <c r="V4416" s="7" t="s">
        <v>1099</v>
      </c>
      <c r="W4416" s="9">
        <v>2.8</v>
      </c>
      <c r="X4416" s="19" t="s">
        <v>1099</v>
      </c>
    </row>
    <row r="4417" spans="22:26" x14ac:dyDescent="0.3">
      <c r="V4417" s="6" t="s">
        <v>2190</v>
      </c>
      <c r="W4417" s="8">
        <v>7.3</v>
      </c>
      <c r="X4417" s="18" t="s">
        <v>2190</v>
      </c>
    </row>
    <row r="4418" spans="22:26" x14ac:dyDescent="0.3">
      <c r="V4418" s="7" t="s">
        <v>2190</v>
      </c>
      <c r="W4418" s="9">
        <v>5.8</v>
      </c>
      <c r="X4418" s="19" t="s">
        <v>2190</v>
      </c>
    </row>
    <row r="4419" spans="22:26" x14ac:dyDescent="0.3">
      <c r="V4419" s="6" t="s">
        <v>2190</v>
      </c>
      <c r="W4419" s="8">
        <v>6.5</v>
      </c>
      <c r="X4419" s="18" t="s">
        <v>2190</v>
      </c>
    </row>
    <row r="4420" spans="22:26" x14ac:dyDescent="0.3">
      <c r="V4420" s="7" t="s">
        <v>2190</v>
      </c>
      <c r="W4420" s="9">
        <v>6.1</v>
      </c>
      <c r="X4420" s="19" t="s">
        <v>2190</v>
      </c>
    </row>
    <row r="4421" spans="22:26" x14ac:dyDescent="0.3">
      <c r="V4421" s="6" t="s">
        <v>7504</v>
      </c>
      <c r="W4421" s="8">
        <v>5.0999999999999996</v>
      </c>
      <c r="X4421" s="18" t="s">
        <v>1099</v>
      </c>
      <c r="Y4421" t="s">
        <v>3960</v>
      </c>
      <c r="Z4421" t="s">
        <v>7329</v>
      </c>
    </row>
    <row r="4422" spans="22:26" x14ac:dyDescent="0.3">
      <c r="V4422" s="7" t="s">
        <v>3960</v>
      </c>
      <c r="W4422" s="9">
        <v>2.2000000000000002</v>
      </c>
      <c r="X4422" s="19" t="s">
        <v>3960</v>
      </c>
    </row>
    <row r="4423" spans="22:26" x14ac:dyDescent="0.3">
      <c r="V4423" s="6" t="s">
        <v>146</v>
      </c>
      <c r="W4423" s="8">
        <v>7.2</v>
      </c>
      <c r="X4423" s="18" t="s">
        <v>2190</v>
      </c>
      <c r="Y4423" t="s">
        <v>11576</v>
      </c>
    </row>
    <row r="4424" spans="22:26" x14ac:dyDescent="0.3">
      <c r="V4424" s="7" t="s">
        <v>936</v>
      </c>
      <c r="W4424" s="9">
        <v>5.7</v>
      </c>
      <c r="X4424" s="19" t="s">
        <v>1099</v>
      </c>
      <c r="Y4424" t="s">
        <v>2190</v>
      </c>
      <c r="Z4424" t="s">
        <v>11576</v>
      </c>
    </row>
    <row r="4425" spans="22:26" x14ac:dyDescent="0.3">
      <c r="V4425" s="6" t="s">
        <v>3970</v>
      </c>
      <c r="W4425" s="8">
        <v>3.4</v>
      </c>
      <c r="X4425" s="18" t="s">
        <v>1099</v>
      </c>
      <c r="Y4425" t="s">
        <v>7159</v>
      </c>
    </row>
    <row r="4426" spans="22:26" x14ac:dyDescent="0.3">
      <c r="V4426" s="7" t="s">
        <v>8819</v>
      </c>
      <c r="W4426" s="9">
        <v>3.8</v>
      </c>
      <c r="X4426" s="19" t="s">
        <v>8819</v>
      </c>
    </row>
    <row r="4427" spans="22:26" x14ac:dyDescent="0.3">
      <c r="V4427" s="6" t="s">
        <v>3456</v>
      </c>
      <c r="W4427" s="8">
        <v>4.7</v>
      </c>
      <c r="X4427" s="18" t="s">
        <v>3960</v>
      </c>
      <c r="Y4427" t="s">
        <v>6241</v>
      </c>
    </row>
    <row r="4428" spans="22:26" x14ac:dyDescent="0.3">
      <c r="V4428" s="7" t="s">
        <v>3197</v>
      </c>
      <c r="W4428" s="9">
        <v>5.6</v>
      </c>
      <c r="X4428" s="19" t="s">
        <v>3960</v>
      </c>
      <c r="Y4428" t="s">
        <v>14451</v>
      </c>
    </row>
    <row r="4429" spans="22:26" x14ac:dyDescent="0.3">
      <c r="V4429" s="6" t="s">
        <v>2588</v>
      </c>
      <c r="W4429" s="8">
        <v>3.9</v>
      </c>
      <c r="X4429" s="18" t="s">
        <v>2190</v>
      </c>
      <c r="Y4429" t="s">
        <v>6241</v>
      </c>
    </row>
    <row r="4430" spans="22:26" x14ac:dyDescent="0.3">
      <c r="V4430" s="7" t="s">
        <v>13006</v>
      </c>
      <c r="W4430" s="9">
        <v>5.4</v>
      </c>
      <c r="X4430" s="19" t="s">
        <v>2190</v>
      </c>
      <c r="Y4430" t="s">
        <v>10187</v>
      </c>
      <c r="Z4430" t="s">
        <v>7329</v>
      </c>
    </row>
    <row r="4431" spans="22:26" x14ac:dyDescent="0.3">
      <c r="V4431" s="6" t="s">
        <v>3960</v>
      </c>
      <c r="W4431" s="8">
        <v>5.2</v>
      </c>
      <c r="X4431" s="18" t="s">
        <v>3960</v>
      </c>
    </row>
    <row r="4432" spans="22:26" x14ac:dyDescent="0.3">
      <c r="V4432" s="7" t="s">
        <v>5175</v>
      </c>
      <c r="W4432" s="9">
        <v>3.5</v>
      </c>
      <c r="X4432" s="19" t="s">
        <v>878</v>
      </c>
      <c r="Y4432" t="s">
        <v>1099</v>
      </c>
      <c r="Z4432" t="s">
        <v>3960</v>
      </c>
    </row>
    <row r="4433" spans="22:26" x14ac:dyDescent="0.3">
      <c r="V4433" s="6" t="s">
        <v>2190</v>
      </c>
      <c r="W4433" s="8">
        <v>5.3</v>
      </c>
      <c r="X4433" s="18" t="s">
        <v>2190</v>
      </c>
    </row>
    <row r="4434" spans="22:26" x14ac:dyDescent="0.3">
      <c r="V4434" s="7" t="s">
        <v>3429</v>
      </c>
      <c r="W4434" s="9">
        <v>7.1</v>
      </c>
      <c r="X4434" s="19" t="s">
        <v>2190</v>
      </c>
      <c r="Y4434" t="s">
        <v>11576</v>
      </c>
      <c r="Z4434" t="s">
        <v>7329</v>
      </c>
    </row>
    <row r="4435" spans="22:26" x14ac:dyDescent="0.3">
      <c r="V4435" s="6" t="s">
        <v>3456</v>
      </c>
      <c r="W4435" s="8">
        <v>5.5</v>
      </c>
      <c r="X4435" s="18" t="s">
        <v>3960</v>
      </c>
      <c r="Y4435" t="s">
        <v>6241</v>
      </c>
    </row>
    <row r="4436" spans="22:26" x14ac:dyDescent="0.3">
      <c r="V4436" s="7" t="s">
        <v>2190</v>
      </c>
      <c r="W4436" s="9">
        <v>6</v>
      </c>
      <c r="X4436" s="19" t="s">
        <v>2190</v>
      </c>
    </row>
    <row r="4437" spans="22:26" x14ac:dyDescent="0.3">
      <c r="V4437" s="6" t="s">
        <v>1106</v>
      </c>
      <c r="W4437" s="8">
        <v>4.8</v>
      </c>
      <c r="X4437" s="18" t="s">
        <v>1099</v>
      </c>
      <c r="Y4437" t="s">
        <v>11576</v>
      </c>
    </row>
    <row r="4438" spans="22:26" x14ac:dyDescent="0.3">
      <c r="V4438" s="7" t="s">
        <v>13038</v>
      </c>
      <c r="W4438" s="9">
        <v>7.1</v>
      </c>
      <c r="X4438" s="19" t="s">
        <v>43</v>
      </c>
      <c r="Y4438" t="s">
        <v>14454</v>
      </c>
    </row>
    <row r="4439" spans="22:26" x14ac:dyDescent="0.3">
      <c r="V4439" s="6" t="s">
        <v>3043</v>
      </c>
      <c r="W4439" s="8">
        <v>8.1999999999999993</v>
      </c>
      <c r="X4439" s="18" t="s">
        <v>14453</v>
      </c>
      <c r="Y4439" t="s">
        <v>2190</v>
      </c>
      <c r="Z4439" t="s">
        <v>11576</v>
      </c>
    </row>
    <row r="4440" spans="22:26" x14ac:dyDescent="0.3">
      <c r="V4440" s="7" t="s">
        <v>1099</v>
      </c>
      <c r="W4440" s="9">
        <v>5.7</v>
      </c>
      <c r="X4440" s="19" t="s">
        <v>1099</v>
      </c>
    </row>
    <row r="4441" spans="22:26" x14ac:dyDescent="0.3">
      <c r="V4441" s="6" t="s">
        <v>2190</v>
      </c>
      <c r="W4441" s="8">
        <v>7.9</v>
      </c>
      <c r="X4441" s="18" t="s">
        <v>2190</v>
      </c>
    </row>
    <row r="4442" spans="22:26" x14ac:dyDescent="0.3">
      <c r="V4442" s="7" t="s">
        <v>3960</v>
      </c>
      <c r="W4442" s="9">
        <v>7.3</v>
      </c>
      <c r="X4442" s="19" t="s">
        <v>3960</v>
      </c>
    </row>
    <row r="4443" spans="22:26" x14ac:dyDescent="0.3">
      <c r="V4443" s="6" t="s">
        <v>1392</v>
      </c>
      <c r="W4443" s="8">
        <v>7.1</v>
      </c>
      <c r="X4443" s="18" t="s">
        <v>14453</v>
      </c>
      <c r="Y4443" t="s">
        <v>2190</v>
      </c>
      <c r="Z4443" t="s">
        <v>6241</v>
      </c>
    </row>
    <row r="4444" spans="22:26" x14ac:dyDescent="0.3">
      <c r="V4444" s="7" t="s">
        <v>2588</v>
      </c>
      <c r="W4444" s="9">
        <v>6.4</v>
      </c>
      <c r="X4444" s="19" t="s">
        <v>2190</v>
      </c>
      <c r="Y4444" t="s">
        <v>6241</v>
      </c>
    </row>
    <row r="4445" spans="22:26" x14ac:dyDescent="0.3">
      <c r="V4445" s="6" t="s">
        <v>2190</v>
      </c>
      <c r="W4445" s="8">
        <v>5.9</v>
      </c>
      <c r="X4445" s="18" t="s">
        <v>2190</v>
      </c>
    </row>
    <row r="4446" spans="22:26" x14ac:dyDescent="0.3">
      <c r="V4446" s="7" t="s">
        <v>3919</v>
      </c>
      <c r="W4446" s="9">
        <v>7.5</v>
      </c>
      <c r="X4446" s="19" t="s">
        <v>7872</v>
      </c>
      <c r="Y4446" t="s">
        <v>2190</v>
      </c>
      <c r="Z4446" t="s">
        <v>11576</v>
      </c>
    </row>
    <row r="4447" spans="22:26" x14ac:dyDescent="0.3">
      <c r="V4447" s="6" t="s">
        <v>13068</v>
      </c>
      <c r="W4447" s="8">
        <v>6.4</v>
      </c>
      <c r="X4447" s="18" t="s">
        <v>1099</v>
      </c>
      <c r="Y4447" t="s">
        <v>840</v>
      </c>
      <c r="Z4447" t="s">
        <v>6241</v>
      </c>
    </row>
    <row r="4448" spans="22:26" x14ac:dyDescent="0.3">
      <c r="V4448" s="7" t="s">
        <v>13071</v>
      </c>
      <c r="W4448" s="9">
        <v>7.4</v>
      </c>
      <c r="X4448" s="19" t="s">
        <v>6869</v>
      </c>
      <c r="Y4448" t="s">
        <v>2190</v>
      </c>
      <c r="Z4448" t="s">
        <v>10608</v>
      </c>
    </row>
    <row r="4449" spans="22:27" x14ac:dyDescent="0.3">
      <c r="V4449" s="6" t="s">
        <v>2487</v>
      </c>
      <c r="W4449" s="8">
        <v>7.3</v>
      </c>
      <c r="X4449" s="18" t="s">
        <v>1099</v>
      </c>
      <c r="Y4449" t="s">
        <v>11576</v>
      </c>
      <c r="Z4449" t="s">
        <v>14452</v>
      </c>
    </row>
    <row r="4450" spans="22:27" x14ac:dyDescent="0.3">
      <c r="V4450" s="7" t="s">
        <v>936</v>
      </c>
      <c r="W4450" s="9">
        <v>7.2</v>
      </c>
      <c r="X4450" s="19" t="s">
        <v>1099</v>
      </c>
      <c r="Y4450" t="s">
        <v>2190</v>
      </c>
      <c r="Z4450" t="s">
        <v>11576</v>
      </c>
    </row>
    <row r="4451" spans="22:27" x14ac:dyDescent="0.3">
      <c r="V4451" s="6" t="s">
        <v>2190</v>
      </c>
      <c r="W4451" s="8">
        <v>6.7</v>
      </c>
      <c r="X4451" s="18" t="s">
        <v>2190</v>
      </c>
    </row>
    <row r="4452" spans="22:27" x14ac:dyDescent="0.3">
      <c r="V4452" s="7" t="s">
        <v>2190</v>
      </c>
      <c r="W4452" s="9">
        <v>7.1</v>
      </c>
      <c r="X4452" s="19" t="s">
        <v>2190</v>
      </c>
    </row>
    <row r="4453" spans="22:27" x14ac:dyDescent="0.3">
      <c r="V4453" s="6" t="s">
        <v>1099</v>
      </c>
      <c r="W4453" s="8">
        <v>6</v>
      </c>
      <c r="X4453" s="18" t="s">
        <v>1099</v>
      </c>
    </row>
    <row r="4454" spans="22:27" x14ac:dyDescent="0.3">
      <c r="V4454" s="7" t="s">
        <v>936</v>
      </c>
      <c r="W4454" s="9">
        <v>6.7</v>
      </c>
      <c r="X4454" s="19" t="s">
        <v>1099</v>
      </c>
      <c r="Y4454" t="s">
        <v>2190</v>
      </c>
      <c r="Z4454" t="s">
        <v>11576</v>
      </c>
    </row>
    <row r="4455" spans="22:27" x14ac:dyDescent="0.3">
      <c r="V4455" s="6" t="s">
        <v>13092</v>
      </c>
      <c r="W4455" s="8">
        <v>5.6</v>
      </c>
      <c r="X4455" s="18" t="s">
        <v>2190</v>
      </c>
      <c r="Y4455" t="s">
        <v>840</v>
      </c>
      <c r="Z4455" t="s">
        <v>7329</v>
      </c>
    </row>
    <row r="4456" spans="22:27" x14ac:dyDescent="0.3">
      <c r="V4456" s="7" t="s">
        <v>1392</v>
      </c>
      <c r="W4456" s="9">
        <v>7</v>
      </c>
      <c r="X4456" s="19" t="s">
        <v>14453</v>
      </c>
      <c r="Y4456" t="s">
        <v>2190</v>
      </c>
      <c r="Z4456" t="s">
        <v>6241</v>
      </c>
    </row>
    <row r="4457" spans="22:27" x14ac:dyDescent="0.3">
      <c r="V4457" s="6" t="s">
        <v>13098</v>
      </c>
      <c r="W4457" s="8">
        <v>4.9000000000000004</v>
      </c>
      <c r="X4457" s="18" t="s">
        <v>878</v>
      </c>
      <c r="Y4457" t="s">
        <v>1099</v>
      </c>
      <c r="Z4457" t="s">
        <v>2190</v>
      </c>
      <c r="AA4457" t="s">
        <v>7329</v>
      </c>
    </row>
    <row r="4458" spans="22:27" x14ac:dyDescent="0.3">
      <c r="V4458" s="7" t="s">
        <v>575</v>
      </c>
      <c r="W4458" s="9">
        <v>3.2</v>
      </c>
      <c r="X4458" s="19" t="s">
        <v>14451</v>
      </c>
      <c r="Y4458" t="s">
        <v>6241</v>
      </c>
    </row>
    <row r="4459" spans="22:27" x14ac:dyDescent="0.3">
      <c r="V4459" s="6" t="s">
        <v>4913</v>
      </c>
      <c r="W4459" s="8">
        <v>8.4</v>
      </c>
      <c r="X4459" s="18" t="s">
        <v>2190</v>
      </c>
      <c r="Y4459" t="s">
        <v>14451</v>
      </c>
    </row>
    <row r="4460" spans="22:27" x14ac:dyDescent="0.3">
      <c r="V4460" s="7" t="s">
        <v>6241</v>
      </c>
      <c r="W4460" s="9">
        <v>6.9</v>
      </c>
      <c r="X4460" s="19" t="s">
        <v>6241</v>
      </c>
    </row>
    <row r="4461" spans="22:27" x14ac:dyDescent="0.3">
      <c r="V4461" s="6" t="s">
        <v>1649</v>
      </c>
      <c r="W4461" s="8">
        <v>7.5</v>
      </c>
      <c r="X4461" s="18" t="s">
        <v>1099</v>
      </c>
      <c r="Y4461" t="s">
        <v>2190</v>
      </c>
    </row>
    <row r="4462" spans="22:27" x14ac:dyDescent="0.3">
      <c r="V4462" s="7" t="s">
        <v>146</v>
      </c>
      <c r="W4462" s="9">
        <v>7.2</v>
      </c>
      <c r="X4462" s="19" t="s">
        <v>2190</v>
      </c>
      <c r="Y4462" t="s">
        <v>11576</v>
      </c>
    </row>
    <row r="4463" spans="22:27" x14ac:dyDescent="0.3">
      <c r="V4463" s="6" t="s">
        <v>146</v>
      </c>
      <c r="W4463" s="8">
        <v>7.2</v>
      </c>
      <c r="X4463" s="18" t="s">
        <v>2190</v>
      </c>
      <c r="Y4463" t="s">
        <v>11576</v>
      </c>
    </row>
    <row r="4464" spans="22:27" x14ac:dyDescent="0.3">
      <c r="V4464" s="7" t="s">
        <v>3043</v>
      </c>
      <c r="W4464" s="9">
        <v>8</v>
      </c>
      <c r="X4464" s="19" t="s">
        <v>14453</v>
      </c>
      <c r="Y4464" t="s">
        <v>2190</v>
      </c>
      <c r="Z4464" t="s">
        <v>11576</v>
      </c>
    </row>
    <row r="4465" spans="22:29" x14ac:dyDescent="0.3">
      <c r="V4465" s="6" t="s">
        <v>2190</v>
      </c>
      <c r="W4465" s="8">
        <v>7.4</v>
      </c>
      <c r="X4465" s="18" t="s">
        <v>2190</v>
      </c>
    </row>
    <row r="4466" spans="22:29" x14ac:dyDescent="0.3">
      <c r="V4466" s="7" t="s">
        <v>2190</v>
      </c>
      <c r="W4466" s="9">
        <v>7.2</v>
      </c>
      <c r="X4466" s="19" t="s">
        <v>2190</v>
      </c>
    </row>
    <row r="4467" spans="22:29" x14ac:dyDescent="0.3">
      <c r="V4467" s="6" t="s">
        <v>2588</v>
      </c>
      <c r="W4467" s="8">
        <v>6.5</v>
      </c>
      <c r="X4467" s="18" t="s">
        <v>2190</v>
      </c>
      <c r="Y4467" t="s">
        <v>6241</v>
      </c>
    </row>
    <row r="4468" spans="22:29" x14ac:dyDescent="0.3">
      <c r="V4468" s="7" t="s">
        <v>3043</v>
      </c>
      <c r="W4468" s="9">
        <v>7.2</v>
      </c>
      <c r="X4468" s="19" t="s">
        <v>14453</v>
      </c>
      <c r="Y4468" t="s">
        <v>2190</v>
      </c>
      <c r="Z4468" t="s">
        <v>11576</v>
      </c>
    </row>
    <row r="4469" spans="22:29" x14ac:dyDescent="0.3">
      <c r="V4469" s="6" t="s">
        <v>2190</v>
      </c>
      <c r="W4469" s="8">
        <v>4.2</v>
      </c>
      <c r="X4469" s="18" t="s">
        <v>2190</v>
      </c>
    </row>
    <row r="4470" spans="22:29" x14ac:dyDescent="0.3">
      <c r="V4470" s="7" t="s">
        <v>1099</v>
      </c>
      <c r="W4470" s="9">
        <v>5.0999999999999996</v>
      </c>
      <c r="X4470" s="19" t="s">
        <v>1099</v>
      </c>
    </row>
    <row r="4471" spans="22:29" x14ac:dyDescent="0.3">
      <c r="V4471" s="6" t="s">
        <v>4639</v>
      </c>
      <c r="W4471" s="8">
        <v>6.4</v>
      </c>
      <c r="X4471" s="18" t="s">
        <v>1099</v>
      </c>
      <c r="Y4471" t="s">
        <v>3960</v>
      </c>
    </row>
    <row r="4472" spans="22:29" x14ac:dyDescent="0.3">
      <c r="V4472" s="7" t="s">
        <v>13152</v>
      </c>
      <c r="W4472" s="9">
        <v>6.8</v>
      </c>
      <c r="X4472" s="19" t="s">
        <v>878</v>
      </c>
      <c r="Y4472" t="s">
        <v>642</v>
      </c>
      <c r="Z4472" t="s">
        <v>2190</v>
      </c>
      <c r="AA4472" t="s">
        <v>5873</v>
      </c>
    </row>
    <row r="4473" spans="22:29" x14ac:dyDescent="0.3">
      <c r="V4473" s="6" t="s">
        <v>13157</v>
      </c>
      <c r="W4473" s="8">
        <v>6.2</v>
      </c>
      <c r="X4473" s="18" t="s">
        <v>3960</v>
      </c>
      <c r="Y4473" t="s">
        <v>7329</v>
      </c>
      <c r="Z4473" t="s">
        <v>14455</v>
      </c>
      <c r="AA4473" t="s">
        <v>6241</v>
      </c>
    </row>
    <row r="4474" spans="22:29" x14ac:dyDescent="0.3">
      <c r="V4474" s="7" t="s">
        <v>3436</v>
      </c>
      <c r="W4474" s="9">
        <v>7.5</v>
      </c>
      <c r="X4474" s="19" t="s">
        <v>1099</v>
      </c>
      <c r="Y4474" t="s">
        <v>2190</v>
      </c>
      <c r="Z4474" t="s">
        <v>7159</v>
      </c>
    </row>
    <row r="4475" spans="22:29" x14ac:dyDescent="0.3">
      <c r="V4475" s="6" t="s">
        <v>11952</v>
      </c>
      <c r="W4475" s="8">
        <v>7.7</v>
      </c>
      <c r="X4475" s="18" t="s">
        <v>43</v>
      </c>
      <c r="Y4475" t="s">
        <v>5873</v>
      </c>
    </row>
    <row r="4476" spans="22:29" x14ac:dyDescent="0.3">
      <c r="V4476" s="7" t="s">
        <v>13168</v>
      </c>
      <c r="W4476" s="9">
        <v>6.9</v>
      </c>
      <c r="X4476" s="19" t="s">
        <v>878</v>
      </c>
      <c r="Y4476" t="s">
        <v>642</v>
      </c>
      <c r="Z4476" t="s">
        <v>6869</v>
      </c>
      <c r="AA4476" t="s">
        <v>1099</v>
      </c>
      <c r="AB4476" t="s">
        <v>840</v>
      </c>
      <c r="AC4476" t="s">
        <v>7329</v>
      </c>
    </row>
    <row r="4477" spans="22:29" x14ac:dyDescent="0.3">
      <c r="V4477" s="6" t="s">
        <v>936</v>
      </c>
      <c r="W4477" s="8">
        <v>7</v>
      </c>
      <c r="X4477" s="18" t="s">
        <v>1099</v>
      </c>
      <c r="Y4477" t="s">
        <v>2190</v>
      </c>
      <c r="Z4477" t="s">
        <v>11576</v>
      </c>
    </row>
    <row r="4478" spans="22:29" x14ac:dyDescent="0.3">
      <c r="V4478" s="7" t="s">
        <v>10279</v>
      </c>
      <c r="W4478" s="9">
        <v>7.5</v>
      </c>
      <c r="X4478" s="19" t="s">
        <v>1099</v>
      </c>
      <c r="Y4478" t="s">
        <v>43</v>
      </c>
    </row>
    <row r="4479" spans="22:29" x14ac:dyDescent="0.3">
      <c r="V4479" s="6" t="s">
        <v>4185</v>
      </c>
      <c r="W4479" s="8">
        <v>6.3</v>
      </c>
      <c r="X4479" s="18" t="s">
        <v>14453</v>
      </c>
      <c r="Y4479" t="s">
        <v>3960</v>
      </c>
      <c r="Z4479" t="s">
        <v>6241</v>
      </c>
    </row>
    <row r="4480" spans="22:29" x14ac:dyDescent="0.3">
      <c r="V4480" s="7" t="s">
        <v>3960</v>
      </c>
      <c r="W4480" s="9">
        <v>5.5</v>
      </c>
      <c r="X4480" s="19" t="s">
        <v>3960</v>
      </c>
    </row>
    <row r="4481" spans="22:27" x14ac:dyDescent="0.3">
      <c r="V4481" s="6" t="s">
        <v>2190</v>
      </c>
      <c r="W4481" s="8">
        <v>8.1</v>
      </c>
      <c r="X4481" s="18" t="s">
        <v>2190</v>
      </c>
    </row>
    <row r="4482" spans="22:27" x14ac:dyDescent="0.3">
      <c r="V4482" s="7" t="s">
        <v>2190</v>
      </c>
      <c r="W4482" s="9">
        <v>6.6</v>
      </c>
      <c r="X4482" s="19" t="s">
        <v>2190</v>
      </c>
    </row>
    <row r="4483" spans="22:27" x14ac:dyDescent="0.3">
      <c r="V4483" s="6" t="s">
        <v>4102</v>
      </c>
      <c r="W4483" s="8">
        <v>5.2</v>
      </c>
      <c r="X4483" s="18" t="s">
        <v>14453</v>
      </c>
      <c r="Y4483" t="s">
        <v>2190</v>
      </c>
      <c r="Z4483" t="s">
        <v>3960</v>
      </c>
      <c r="AA4483" t="s">
        <v>6241</v>
      </c>
    </row>
    <row r="4484" spans="22:27" x14ac:dyDescent="0.3">
      <c r="V4484" s="7" t="s">
        <v>3960</v>
      </c>
      <c r="W4484" s="9">
        <v>5.6</v>
      </c>
      <c r="X4484" s="19" t="s">
        <v>3960</v>
      </c>
    </row>
    <row r="4485" spans="22:27" x14ac:dyDescent="0.3">
      <c r="V4485" s="6" t="s">
        <v>3960</v>
      </c>
      <c r="W4485" s="8">
        <v>3.1</v>
      </c>
      <c r="X4485" s="18" t="s">
        <v>3960</v>
      </c>
    </row>
    <row r="4486" spans="22:27" x14ac:dyDescent="0.3">
      <c r="V4486" s="7" t="s">
        <v>13195</v>
      </c>
      <c r="W4486" s="9">
        <v>8.1</v>
      </c>
      <c r="X4486" s="19" t="s">
        <v>6241</v>
      </c>
      <c r="Y4486" t="s">
        <v>8819</v>
      </c>
    </row>
    <row r="4487" spans="22:27" x14ac:dyDescent="0.3">
      <c r="V4487" s="6" t="s">
        <v>13199</v>
      </c>
      <c r="W4487" s="8">
        <v>8.3000000000000007</v>
      </c>
      <c r="X4487" s="18" t="s">
        <v>43</v>
      </c>
      <c r="Y4487" t="s">
        <v>2190</v>
      </c>
      <c r="Z4487" t="s">
        <v>14452</v>
      </c>
    </row>
    <row r="4488" spans="22:27" x14ac:dyDescent="0.3">
      <c r="V4488" s="7" t="s">
        <v>2583</v>
      </c>
      <c r="W4488" s="9">
        <v>7.1</v>
      </c>
      <c r="X4488" s="19" t="s">
        <v>43</v>
      </c>
      <c r="Y4488" t="s">
        <v>7159</v>
      </c>
    </row>
    <row r="4489" spans="22:27" x14ac:dyDescent="0.3">
      <c r="V4489" s="6" t="s">
        <v>16</v>
      </c>
      <c r="W4489" s="8">
        <v>8.1</v>
      </c>
      <c r="X4489" s="18" t="s">
        <v>878</v>
      </c>
      <c r="Y4489" t="s">
        <v>642</v>
      </c>
      <c r="Z4489" t="s">
        <v>840</v>
      </c>
      <c r="AA4489" t="s">
        <v>7329</v>
      </c>
    </row>
    <row r="4490" spans="22:27" x14ac:dyDescent="0.3">
      <c r="V4490" s="7" t="s">
        <v>1272</v>
      </c>
      <c r="W4490" s="9">
        <v>7.2</v>
      </c>
      <c r="X4490" s="19" t="s">
        <v>14453</v>
      </c>
      <c r="Y4490" t="s">
        <v>2190</v>
      </c>
    </row>
    <row r="4491" spans="22:27" x14ac:dyDescent="0.3">
      <c r="V4491" s="6" t="s">
        <v>1265</v>
      </c>
      <c r="W4491" s="8">
        <v>6.3</v>
      </c>
      <c r="X4491" s="18" t="s">
        <v>2190</v>
      </c>
      <c r="Y4491" t="s">
        <v>14451</v>
      </c>
      <c r="Z4491" t="s">
        <v>6241</v>
      </c>
    </row>
    <row r="4492" spans="22:27" x14ac:dyDescent="0.3">
      <c r="V4492" s="7" t="s">
        <v>4790</v>
      </c>
      <c r="W4492" s="9">
        <v>4</v>
      </c>
      <c r="X4492" s="19" t="s">
        <v>2190</v>
      </c>
      <c r="Y4492" t="s">
        <v>7159</v>
      </c>
      <c r="Z4492" t="s">
        <v>11576</v>
      </c>
    </row>
    <row r="4493" spans="22:27" x14ac:dyDescent="0.3">
      <c r="V4493" s="6" t="s">
        <v>2190</v>
      </c>
      <c r="W4493" s="8">
        <v>7.2</v>
      </c>
      <c r="X4493" s="18" t="s">
        <v>2190</v>
      </c>
    </row>
    <row r="4494" spans="22:27" x14ac:dyDescent="0.3">
      <c r="V4494" s="7" t="s">
        <v>2190</v>
      </c>
      <c r="W4494" s="9">
        <v>6.5</v>
      </c>
      <c r="X4494" s="19" t="s">
        <v>2190</v>
      </c>
    </row>
    <row r="4495" spans="22:27" x14ac:dyDescent="0.3">
      <c r="V4495" s="6" t="s">
        <v>1099</v>
      </c>
      <c r="W4495" s="8">
        <v>6.5</v>
      </c>
      <c r="X4495" s="18" t="s">
        <v>1099</v>
      </c>
    </row>
    <row r="4496" spans="22:27" x14ac:dyDescent="0.3">
      <c r="V4496" s="7" t="s">
        <v>1392</v>
      </c>
      <c r="W4496" s="9">
        <v>4.9000000000000004</v>
      </c>
      <c r="X4496" s="19" t="s">
        <v>14453</v>
      </c>
      <c r="Y4496" t="s">
        <v>2190</v>
      </c>
      <c r="Z4496" t="s">
        <v>6241</v>
      </c>
    </row>
    <row r="4497" spans="22:27" x14ac:dyDescent="0.3">
      <c r="V4497" s="6" t="s">
        <v>4536</v>
      </c>
      <c r="W4497" s="8">
        <v>5.2</v>
      </c>
      <c r="X4497" s="18" t="s">
        <v>840</v>
      </c>
      <c r="Y4497" t="s">
        <v>3960</v>
      </c>
    </row>
    <row r="4498" spans="22:27" x14ac:dyDescent="0.3">
      <c r="V4498" s="7" t="s">
        <v>43</v>
      </c>
      <c r="W4498" s="9">
        <v>7.4</v>
      </c>
      <c r="X4498" s="19" t="s">
        <v>43</v>
      </c>
    </row>
    <row r="4499" spans="22:27" x14ac:dyDescent="0.3">
      <c r="V4499" s="6" t="s">
        <v>43</v>
      </c>
      <c r="W4499" s="8">
        <v>7.4</v>
      </c>
      <c r="X4499" s="18" t="s">
        <v>43</v>
      </c>
    </row>
    <row r="4500" spans="22:27" x14ac:dyDescent="0.3">
      <c r="V4500" s="7" t="s">
        <v>1727</v>
      </c>
      <c r="W4500" s="9">
        <v>5.4</v>
      </c>
      <c r="X4500" s="19" t="s">
        <v>840</v>
      </c>
      <c r="Y4500" t="s">
        <v>3960</v>
      </c>
      <c r="Z4500" t="s">
        <v>14451</v>
      </c>
      <c r="AA4500" t="s">
        <v>6241</v>
      </c>
    </row>
    <row r="4501" spans="22:27" x14ac:dyDescent="0.3">
      <c r="V4501" s="6" t="s">
        <v>2588</v>
      </c>
      <c r="W4501" s="8">
        <v>3.9</v>
      </c>
      <c r="X4501" s="18" t="s">
        <v>2190</v>
      </c>
      <c r="Y4501" t="s">
        <v>6241</v>
      </c>
    </row>
    <row r="4502" spans="22:27" x14ac:dyDescent="0.3">
      <c r="V4502" s="7" t="s">
        <v>1649</v>
      </c>
      <c r="W4502" s="9">
        <v>5.3</v>
      </c>
      <c r="X4502" s="19" t="s">
        <v>1099</v>
      </c>
      <c r="Y4502" t="s">
        <v>2190</v>
      </c>
    </row>
    <row r="4503" spans="22:27" x14ac:dyDescent="0.3">
      <c r="V4503" s="6" t="s">
        <v>6706</v>
      </c>
      <c r="W4503" s="8">
        <v>7.8</v>
      </c>
      <c r="X4503" s="18" t="s">
        <v>1099</v>
      </c>
      <c r="Y4503" t="s">
        <v>10187</v>
      </c>
      <c r="Z4503" t="s">
        <v>11576</v>
      </c>
    </row>
    <row r="4504" spans="22:27" x14ac:dyDescent="0.3">
      <c r="V4504" s="7" t="s">
        <v>3960</v>
      </c>
      <c r="W4504" s="9">
        <v>6.4</v>
      </c>
      <c r="X4504" s="19" t="s">
        <v>3960</v>
      </c>
    </row>
    <row r="4505" spans="22:27" x14ac:dyDescent="0.3">
      <c r="V4505" s="6" t="s">
        <v>13264</v>
      </c>
      <c r="W4505" s="8">
        <v>8.1</v>
      </c>
      <c r="X4505" s="18" t="s">
        <v>43</v>
      </c>
      <c r="Y4505" t="s">
        <v>13467</v>
      </c>
      <c r="Z4505" t="s">
        <v>7159</v>
      </c>
    </row>
    <row r="4506" spans="22:27" x14ac:dyDescent="0.3">
      <c r="V4506" s="7" t="s">
        <v>1099</v>
      </c>
      <c r="W4506" s="9">
        <v>6.5</v>
      </c>
      <c r="X4506" s="19" t="s">
        <v>1099</v>
      </c>
    </row>
    <row r="4507" spans="22:27" x14ac:dyDescent="0.3">
      <c r="V4507" s="6" t="s">
        <v>8886</v>
      </c>
      <c r="W4507" s="8">
        <v>5.6</v>
      </c>
      <c r="X4507" s="18" t="s">
        <v>878</v>
      </c>
      <c r="Y4507" t="s">
        <v>14453</v>
      </c>
      <c r="Z4507" t="s">
        <v>2190</v>
      </c>
    </row>
    <row r="4508" spans="22:27" x14ac:dyDescent="0.3">
      <c r="V4508" s="7" t="s">
        <v>575</v>
      </c>
      <c r="W4508" s="9">
        <v>5.6</v>
      </c>
      <c r="X4508" s="19" t="s">
        <v>14451</v>
      </c>
      <c r="Y4508" t="s">
        <v>6241</v>
      </c>
    </row>
    <row r="4509" spans="22:27" x14ac:dyDescent="0.3">
      <c r="V4509" s="6" t="s">
        <v>2190</v>
      </c>
      <c r="W4509" s="8">
        <v>6.6</v>
      </c>
      <c r="X4509" s="18" t="s">
        <v>2190</v>
      </c>
    </row>
    <row r="4510" spans="22:27" x14ac:dyDescent="0.3">
      <c r="V4510" s="7" t="s">
        <v>1272</v>
      </c>
      <c r="W4510" s="9">
        <v>6.3</v>
      </c>
      <c r="X4510" s="19" t="s">
        <v>14453</v>
      </c>
      <c r="Y4510" t="s">
        <v>2190</v>
      </c>
    </row>
    <row r="4511" spans="22:27" x14ac:dyDescent="0.3">
      <c r="V4511" s="6" t="s">
        <v>43</v>
      </c>
      <c r="W4511" s="8">
        <v>7.7</v>
      </c>
      <c r="X4511" s="18" t="s">
        <v>43</v>
      </c>
    </row>
    <row r="4512" spans="22:27" x14ac:dyDescent="0.3">
      <c r="V4512" s="7" t="s">
        <v>43</v>
      </c>
      <c r="W4512" s="9">
        <v>7</v>
      </c>
      <c r="X4512" s="19" t="s">
        <v>43</v>
      </c>
    </row>
    <row r="4513" spans="22:28" x14ac:dyDescent="0.3">
      <c r="V4513" s="6" t="s">
        <v>622</v>
      </c>
      <c r="W4513" s="8">
        <v>8</v>
      </c>
      <c r="X4513" s="18" t="s">
        <v>878</v>
      </c>
      <c r="Y4513" t="s">
        <v>2190</v>
      </c>
      <c r="Z4513" t="s">
        <v>6241</v>
      </c>
    </row>
    <row r="4514" spans="22:28" x14ac:dyDescent="0.3">
      <c r="V4514" s="7" t="s">
        <v>1649</v>
      </c>
      <c r="W4514" s="9">
        <v>7.2</v>
      </c>
      <c r="X4514" s="19" t="s">
        <v>1099</v>
      </c>
      <c r="Y4514" t="s">
        <v>2190</v>
      </c>
    </row>
    <row r="4515" spans="22:28" x14ac:dyDescent="0.3">
      <c r="V4515" s="6" t="s">
        <v>6241</v>
      </c>
      <c r="W4515" s="8">
        <v>4.5</v>
      </c>
      <c r="X4515" s="18" t="s">
        <v>6241</v>
      </c>
    </row>
    <row r="4516" spans="22:28" x14ac:dyDescent="0.3">
      <c r="V4516" s="7" t="s">
        <v>3684</v>
      </c>
      <c r="W4516" s="9">
        <v>7.7</v>
      </c>
      <c r="X4516" s="19" t="s">
        <v>1099</v>
      </c>
      <c r="Y4516" t="s">
        <v>10187</v>
      </c>
    </row>
    <row r="4517" spans="22:28" x14ac:dyDescent="0.3">
      <c r="V4517" s="6" t="s">
        <v>43</v>
      </c>
      <c r="W4517" s="8">
        <v>7.2</v>
      </c>
      <c r="X4517" s="18" t="s">
        <v>43</v>
      </c>
    </row>
    <row r="4518" spans="22:28" x14ac:dyDescent="0.3">
      <c r="V4518" s="7" t="s">
        <v>146</v>
      </c>
      <c r="W4518" s="9">
        <v>6.1</v>
      </c>
      <c r="X4518" s="19" t="s">
        <v>2190</v>
      </c>
      <c r="Y4518" t="s">
        <v>11576</v>
      </c>
    </row>
    <row r="4519" spans="22:28" x14ac:dyDescent="0.3">
      <c r="V4519" s="6" t="s">
        <v>1099</v>
      </c>
      <c r="W4519" s="8">
        <v>6.4</v>
      </c>
      <c r="X4519" s="18" t="s">
        <v>1099</v>
      </c>
    </row>
    <row r="4520" spans="22:28" x14ac:dyDescent="0.3">
      <c r="V4520" s="7" t="s">
        <v>146</v>
      </c>
      <c r="W4520" s="9">
        <v>6.5</v>
      </c>
      <c r="X4520" s="19" t="s">
        <v>2190</v>
      </c>
      <c r="Y4520" t="s">
        <v>11576</v>
      </c>
    </row>
    <row r="4521" spans="22:28" x14ac:dyDescent="0.3">
      <c r="V4521" s="6" t="s">
        <v>13327</v>
      </c>
      <c r="W4521" s="8">
        <v>7</v>
      </c>
      <c r="X4521" s="18" t="s">
        <v>7872</v>
      </c>
      <c r="Y4521" t="s">
        <v>43</v>
      </c>
      <c r="Z4521" t="s">
        <v>2190</v>
      </c>
    </row>
    <row r="4522" spans="22:28" x14ac:dyDescent="0.3">
      <c r="V4522" s="7" t="s">
        <v>13333</v>
      </c>
      <c r="W4522" s="9">
        <v>6.1</v>
      </c>
      <c r="X4522" s="19" t="s">
        <v>642</v>
      </c>
      <c r="Y4522" t="s">
        <v>10608</v>
      </c>
      <c r="Z4522" t="s">
        <v>11576</v>
      </c>
    </row>
    <row r="4523" spans="22:28" x14ac:dyDescent="0.3">
      <c r="V4523" s="6" t="s">
        <v>13338</v>
      </c>
      <c r="W4523" s="8">
        <v>5.7</v>
      </c>
      <c r="X4523" s="18" t="s">
        <v>642</v>
      </c>
      <c r="Y4523" t="s">
        <v>7872</v>
      </c>
      <c r="Z4523" t="s">
        <v>2190</v>
      </c>
      <c r="AA4523" t="s">
        <v>3960</v>
      </c>
      <c r="AB4523" t="s">
        <v>6241</v>
      </c>
    </row>
    <row r="4524" spans="22:28" x14ac:dyDescent="0.3">
      <c r="V4524" s="7" t="s">
        <v>1099</v>
      </c>
      <c r="W4524" s="9">
        <v>5.4</v>
      </c>
      <c r="X4524" s="19" t="s">
        <v>1099</v>
      </c>
    </row>
    <row r="4525" spans="22:28" x14ac:dyDescent="0.3">
      <c r="V4525" s="6" t="s">
        <v>6131</v>
      </c>
      <c r="W4525" s="8">
        <v>5.9</v>
      </c>
      <c r="X4525" s="18" t="s">
        <v>3960</v>
      </c>
      <c r="Y4525" t="s">
        <v>7329</v>
      </c>
    </row>
    <row r="4526" spans="22:28" x14ac:dyDescent="0.3">
      <c r="V4526" s="7" t="s">
        <v>13350</v>
      </c>
      <c r="W4526" s="9">
        <v>7.5</v>
      </c>
      <c r="X4526" s="19" t="s">
        <v>43</v>
      </c>
      <c r="Y4526" t="s">
        <v>10608</v>
      </c>
      <c r="Z4526" t="s">
        <v>7159</v>
      </c>
    </row>
    <row r="4527" spans="22:28" x14ac:dyDescent="0.3">
      <c r="V4527" s="6" t="s">
        <v>1649</v>
      </c>
      <c r="W4527" s="8">
        <v>7.7</v>
      </c>
      <c r="X4527" s="18" t="s">
        <v>1099</v>
      </c>
      <c r="Y4527" t="s">
        <v>2190</v>
      </c>
    </row>
    <row r="4528" spans="22:28" x14ac:dyDescent="0.3">
      <c r="V4528" s="7" t="s">
        <v>2190</v>
      </c>
      <c r="W4528" s="9">
        <v>7.1</v>
      </c>
      <c r="X4528" s="19" t="s">
        <v>2190</v>
      </c>
    </row>
    <row r="4529" spans="22:26" x14ac:dyDescent="0.3">
      <c r="V4529" s="6" t="s">
        <v>43</v>
      </c>
      <c r="W4529" s="8">
        <v>7.4</v>
      </c>
      <c r="X4529" s="18" t="s">
        <v>43</v>
      </c>
    </row>
    <row r="4530" spans="22:26" x14ac:dyDescent="0.3">
      <c r="V4530" s="7" t="s">
        <v>13363</v>
      </c>
      <c r="W4530" s="9">
        <v>7.6</v>
      </c>
      <c r="X4530" s="19" t="s">
        <v>7872</v>
      </c>
      <c r="Y4530" t="s">
        <v>43</v>
      </c>
      <c r="Z4530" t="s">
        <v>14452</v>
      </c>
    </row>
    <row r="4531" spans="22:26" x14ac:dyDescent="0.3">
      <c r="V4531" s="6" t="s">
        <v>936</v>
      </c>
      <c r="W4531" s="8">
        <v>6.4</v>
      </c>
      <c r="X4531" s="18" t="s">
        <v>1099</v>
      </c>
      <c r="Y4531" t="s">
        <v>2190</v>
      </c>
      <c r="Z4531" t="s">
        <v>11576</v>
      </c>
    </row>
    <row r="4532" spans="22:26" x14ac:dyDescent="0.3">
      <c r="V4532" s="7" t="s">
        <v>2190</v>
      </c>
      <c r="W4532" s="9">
        <v>7.4</v>
      </c>
      <c r="X4532" s="19" t="s">
        <v>2190</v>
      </c>
    </row>
    <row r="4533" spans="22:26" x14ac:dyDescent="0.3">
      <c r="V4533" s="6" t="s">
        <v>43</v>
      </c>
      <c r="W4533" s="8">
        <v>6.8</v>
      </c>
      <c r="X4533" s="18" t="s">
        <v>43</v>
      </c>
    </row>
    <row r="4534" spans="22:26" x14ac:dyDescent="0.3">
      <c r="V4534" s="7" t="s">
        <v>3846</v>
      </c>
      <c r="W4534" s="9">
        <v>6.5</v>
      </c>
      <c r="X4534" s="19" t="s">
        <v>2190</v>
      </c>
      <c r="Y4534" t="s">
        <v>7159</v>
      </c>
    </row>
    <row r="4535" spans="22:26" x14ac:dyDescent="0.3">
      <c r="V4535" s="6" t="s">
        <v>8368</v>
      </c>
      <c r="W4535" s="8">
        <v>6</v>
      </c>
      <c r="X4535" s="18" t="s">
        <v>1099</v>
      </c>
      <c r="Y4535" t="s">
        <v>14453</v>
      </c>
      <c r="Z4535" t="s">
        <v>10608</v>
      </c>
    </row>
    <row r="4536" spans="22:26" x14ac:dyDescent="0.3">
      <c r="V4536" s="7" t="s">
        <v>2190</v>
      </c>
      <c r="W4536" s="9">
        <v>7.3</v>
      </c>
      <c r="X4536" s="19" t="s">
        <v>2190</v>
      </c>
    </row>
    <row r="4537" spans="22:26" x14ac:dyDescent="0.3">
      <c r="V4537" s="6" t="s">
        <v>1272</v>
      </c>
      <c r="W4537" s="8">
        <v>7.3</v>
      </c>
      <c r="X4537" s="18" t="s">
        <v>14453</v>
      </c>
      <c r="Y4537" t="s">
        <v>2190</v>
      </c>
    </row>
    <row r="4538" spans="22:26" x14ac:dyDescent="0.3">
      <c r="V4538" s="7" t="s">
        <v>3043</v>
      </c>
      <c r="W4538" s="9">
        <v>6.5</v>
      </c>
      <c r="X4538" s="19" t="s">
        <v>14453</v>
      </c>
      <c r="Y4538" t="s">
        <v>2190</v>
      </c>
      <c r="Z4538" t="s">
        <v>11576</v>
      </c>
    </row>
    <row r="4539" spans="22:26" x14ac:dyDescent="0.3">
      <c r="V4539" s="6" t="s">
        <v>1106</v>
      </c>
      <c r="W4539" s="8">
        <v>6</v>
      </c>
      <c r="X4539" s="18" t="s">
        <v>1099</v>
      </c>
      <c r="Y4539" t="s">
        <v>11576</v>
      </c>
    </row>
    <row r="4540" spans="22:26" x14ac:dyDescent="0.3">
      <c r="V4540" s="7" t="s">
        <v>1392</v>
      </c>
      <c r="W4540" s="9">
        <v>5.3</v>
      </c>
      <c r="X4540" s="19" t="s">
        <v>14453</v>
      </c>
      <c r="Y4540" t="s">
        <v>2190</v>
      </c>
      <c r="Z4540" t="s">
        <v>6241</v>
      </c>
    </row>
    <row r="4541" spans="22:26" x14ac:dyDescent="0.3">
      <c r="V4541" s="6" t="s">
        <v>1649</v>
      </c>
      <c r="W4541" s="8">
        <v>6.6</v>
      </c>
      <c r="X4541" s="18" t="s">
        <v>1099</v>
      </c>
      <c r="Y4541" t="s">
        <v>2190</v>
      </c>
    </row>
    <row r="4542" spans="22:26" x14ac:dyDescent="0.3">
      <c r="V4542" s="7" t="s">
        <v>936</v>
      </c>
      <c r="W4542" s="9">
        <v>6.1</v>
      </c>
      <c r="X4542" s="19" t="s">
        <v>1099</v>
      </c>
      <c r="Y4542" t="s">
        <v>2190</v>
      </c>
      <c r="Z4542" t="s">
        <v>11576</v>
      </c>
    </row>
    <row r="4543" spans="22:26" x14ac:dyDescent="0.3">
      <c r="V4543" s="6" t="s">
        <v>43</v>
      </c>
      <c r="W4543" s="8">
        <v>7.1</v>
      </c>
      <c r="X4543" s="18" t="s">
        <v>43</v>
      </c>
    </row>
    <row r="4544" spans="22:26" x14ac:dyDescent="0.3">
      <c r="V4544" s="7" t="s">
        <v>688</v>
      </c>
      <c r="W4544" s="9">
        <v>8.6999999999999993</v>
      </c>
      <c r="X4544" s="19" t="s">
        <v>878</v>
      </c>
      <c r="Y4544" t="s">
        <v>642</v>
      </c>
      <c r="Z4544" t="s">
        <v>2190</v>
      </c>
    </row>
    <row r="4545" spans="22:26" x14ac:dyDescent="0.3">
      <c r="V4545" s="6" t="s">
        <v>9691</v>
      </c>
      <c r="W4545" s="8">
        <v>8.4</v>
      </c>
      <c r="X4545" s="18" t="s">
        <v>43</v>
      </c>
      <c r="Y4545" t="s">
        <v>14452</v>
      </c>
    </row>
    <row r="4546" spans="22:26" x14ac:dyDescent="0.3">
      <c r="V4546" s="7" t="s">
        <v>4042</v>
      </c>
      <c r="W4546" s="9">
        <v>5.8</v>
      </c>
      <c r="X4546" s="19" t="s">
        <v>1099</v>
      </c>
      <c r="Y4546" t="s">
        <v>7159</v>
      </c>
      <c r="Z4546" t="s">
        <v>11576</v>
      </c>
    </row>
    <row r="4547" spans="22:26" x14ac:dyDescent="0.3">
      <c r="V4547" s="6" t="s">
        <v>1099</v>
      </c>
      <c r="W4547" s="8">
        <v>6.2</v>
      </c>
      <c r="X4547" s="18" t="s">
        <v>1099</v>
      </c>
    </row>
    <row r="4548" spans="22:26" x14ac:dyDescent="0.3">
      <c r="V4548" s="7" t="s">
        <v>595</v>
      </c>
      <c r="W4548" s="9">
        <v>5.8</v>
      </c>
      <c r="X4548" s="19" t="s">
        <v>1099</v>
      </c>
      <c r="Y4548" t="s">
        <v>840</v>
      </c>
      <c r="Z4548" t="s">
        <v>3960</v>
      </c>
    </row>
    <row r="4549" spans="22:26" x14ac:dyDescent="0.3">
      <c r="V4549" s="6" t="s">
        <v>1106</v>
      </c>
      <c r="W4549" s="8">
        <v>5.7</v>
      </c>
      <c r="X4549" s="18" t="s">
        <v>1099</v>
      </c>
      <c r="Y4549" t="s">
        <v>11576</v>
      </c>
    </row>
    <row r="4550" spans="22:26" x14ac:dyDescent="0.3">
      <c r="V4550" s="7" t="s">
        <v>2423</v>
      </c>
      <c r="W4550" s="9">
        <v>6.1</v>
      </c>
      <c r="X4550" s="19" t="s">
        <v>2190</v>
      </c>
      <c r="Y4550" t="s">
        <v>14452</v>
      </c>
    </row>
    <row r="4551" spans="22:26" x14ac:dyDescent="0.3">
      <c r="V4551" s="6" t="s">
        <v>1740</v>
      </c>
      <c r="W4551" s="8">
        <v>6.4</v>
      </c>
      <c r="X4551" s="18" t="s">
        <v>2190</v>
      </c>
      <c r="Y4551" t="s">
        <v>7329</v>
      </c>
      <c r="Z4551" t="s">
        <v>6241</v>
      </c>
    </row>
    <row r="4552" spans="22:26" x14ac:dyDescent="0.3">
      <c r="V4552" s="7" t="s">
        <v>2190</v>
      </c>
      <c r="W4552" s="9">
        <v>5</v>
      </c>
      <c r="X4552" s="19" t="s">
        <v>2190</v>
      </c>
    </row>
    <row r="4553" spans="22:26" x14ac:dyDescent="0.3">
      <c r="V4553" s="6" t="s">
        <v>1099</v>
      </c>
      <c r="W4553" s="8">
        <v>6.5</v>
      </c>
      <c r="X4553" s="18" t="s">
        <v>1099</v>
      </c>
    </row>
    <row r="4554" spans="22:26" x14ac:dyDescent="0.3">
      <c r="V4554" s="7" t="s">
        <v>4639</v>
      </c>
      <c r="W4554" s="9">
        <v>4.5999999999999996</v>
      </c>
      <c r="X4554" s="19" t="s">
        <v>1099</v>
      </c>
      <c r="Y4554" t="s">
        <v>3960</v>
      </c>
    </row>
    <row r="4555" spans="22:26" x14ac:dyDescent="0.3">
      <c r="V4555" s="6" t="s">
        <v>678</v>
      </c>
      <c r="W4555" s="8">
        <v>7.7</v>
      </c>
      <c r="X4555" s="18" t="s">
        <v>1099</v>
      </c>
      <c r="Y4555" t="s">
        <v>14453</v>
      </c>
    </row>
    <row r="4556" spans="22:26" x14ac:dyDescent="0.3">
      <c r="V4556" s="7" t="s">
        <v>12763</v>
      </c>
      <c r="W4556" s="9">
        <v>7.3</v>
      </c>
      <c r="X4556" s="19" t="s">
        <v>7872</v>
      </c>
      <c r="Y4556" t="s">
        <v>43</v>
      </c>
      <c r="Z4556" t="s">
        <v>7159</v>
      </c>
    </row>
    <row r="4557" spans="22:26" x14ac:dyDescent="0.3">
      <c r="V4557" s="6" t="s">
        <v>2190</v>
      </c>
      <c r="W4557" s="8">
        <v>6.6</v>
      </c>
      <c r="X4557" s="18" t="s">
        <v>2190</v>
      </c>
    </row>
    <row r="4558" spans="22:26" x14ac:dyDescent="0.3">
      <c r="V4558" s="7" t="s">
        <v>2588</v>
      </c>
      <c r="W4558" s="9">
        <v>6.4</v>
      </c>
      <c r="X4558" s="19" t="s">
        <v>2190</v>
      </c>
      <c r="Y4558" t="s">
        <v>6241</v>
      </c>
    </row>
    <row r="4559" spans="22:26" x14ac:dyDescent="0.3">
      <c r="V4559" s="6" t="s">
        <v>6241</v>
      </c>
      <c r="W4559" s="8">
        <v>5.8</v>
      </c>
      <c r="X4559" s="18" t="s">
        <v>6241</v>
      </c>
    </row>
    <row r="4560" spans="22:26" x14ac:dyDescent="0.3">
      <c r="V4560" s="7" t="s">
        <v>43</v>
      </c>
      <c r="W4560" s="9">
        <v>7.2</v>
      </c>
      <c r="X4560" s="19" t="s">
        <v>43</v>
      </c>
    </row>
    <row r="4561" spans="22:27" x14ac:dyDescent="0.3">
      <c r="V4561" s="6" t="s">
        <v>146</v>
      </c>
      <c r="W4561" s="8">
        <v>7.2</v>
      </c>
      <c r="X4561" s="18" t="s">
        <v>2190</v>
      </c>
      <c r="Y4561" t="s">
        <v>11576</v>
      </c>
    </row>
    <row r="4562" spans="22:27" x14ac:dyDescent="0.3">
      <c r="V4562" s="7" t="s">
        <v>4639</v>
      </c>
      <c r="W4562" s="9">
        <v>3.5</v>
      </c>
      <c r="X4562" s="19" t="s">
        <v>1099</v>
      </c>
      <c r="Y4562" t="s">
        <v>3960</v>
      </c>
    </row>
    <row r="4563" spans="22:27" x14ac:dyDescent="0.3">
      <c r="V4563" s="6" t="s">
        <v>13467</v>
      </c>
      <c r="W4563" s="8">
        <v>7.5</v>
      </c>
      <c r="X4563" s="18" t="s">
        <v>13467</v>
      </c>
    </row>
    <row r="4564" spans="22:27" x14ac:dyDescent="0.3">
      <c r="V4564" s="7" t="s">
        <v>772</v>
      </c>
      <c r="W4564" s="9">
        <v>2.2000000000000002</v>
      </c>
      <c r="X4564" s="19" t="s">
        <v>878</v>
      </c>
      <c r="Y4564" t="s">
        <v>14451</v>
      </c>
      <c r="Z4564" t="s">
        <v>6241</v>
      </c>
    </row>
    <row r="4565" spans="22:27" x14ac:dyDescent="0.3">
      <c r="V4565" s="6" t="s">
        <v>575</v>
      </c>
      <c r="W4565" s="8">
        <v>6.6</v>
      </c>
      <c r="X4565" s="18" t="s">
        <v>14451</v>
      </c>
      <c r="Y4565" t="s">
        <v>6241</v>
      </c>
    </row>
    <row r="4566" spans="22:27" x14ac:dyDescent="0.3">
      <c r="V4566" s="7" t="s">
        <v>1272</v>
      </c>
      <c r="W4566" s="9">
        <v>6.9</v>
      </c>
      <c r="X4566" s="19" t="s">
        <v>14453</v>
      </c>
      <c r="Y4566" t="s">
        <v>2190</v>
      </c>
    </row>
    <row r="4567" spans="22:27" x14ac:dyDescent="0.3">
      <c r="V4567" s="6" t="s">
        <v>13482</v>
      </c>
      <c r="W4567" s="8">
        <v>4</v>
      </c>
      <c r="X4567" s="18" t="s">
        <v>878</v>
      </c>
      <c r="Y4567" t="s">
        <v>11576</v>
      </c>
      <c r="Z4567" t="s">
        <v>14452</v>
      </c>
    </row>
    <row r="4568" spans="22:27" x14ac:dyDescent="0.3">
      <c r="V4568" s="7" t="s">
        <v>13485</v>
      </c>
      <c r="W4568" s="9">
        <v>7.4</v>
      </c>
      <c r="X4568" s="19" t="s">
        <v>3960</v>
      </c>
      <c r="Y4568" t="s">
        <v>10187</v>
      </c>
    </row>
    <row r="4569" spans="22:27" x14ac:dyDescent="0.3">
      <c r="V4569" s="6" t="s">
        <v>13490</v>
      </c>
      <c r="W4569" s="8">
        <v>8.3000000000000007</v>
      </c>
      <c r="X4569" s="18" t="s">
        <v>1099</v>
      </c>
      <c r="Y4569" t="s">
        <v>14451</v>
      </c>
      <c r="Z4569" t="s">
        <v>6241</v>
      </c>
    </row>
    <row r="4570" spans="22:27" x14ac:dyDescent="0.3">
      <c r="V4570" s="7" t="s">
        <v>10608</v>
      </c>
      <c r="W4570" s="9">
        <v>5.7</v>
      </c>
      <c r="X4570" s="19" t="s">
        <v>10608</v>
      </c>
    </row>
    <row r="4571" spans="22:27" x14ac:dyDescent="0.3">
      <c r="V4571" s="6" t="s">
        <v>13500</v>
      </c>
      <c r="W4571" s="8">
        <v>6.8</v>
      </c>
      <c r="X4571" s="18" t="s">
        <v>878</v>
      </c>
      <c r="Y4571" t="s">
        <v>7872</v>
      </c>
      <c r="Z4571" t="s">
        <v>43</v>
      </c>
      <c r="AA4571" t="s">
        <v>14452</v>
      </c>
    </row>
    <row r="4572" spans="22:27" x14ac:dyDescent="0.3">
      <c r="V4572" s="7" t="s">
        <v>10608</v>
      </c>
      <c r="W4572" s="9">
        <v>5.2</v>
      </c>
      <c r="X4572" s="19" t="s">
        <v>10608</v>
      </c>
    </row>
    <row r="4573" spans="22:27" x14ac:dyDescent="0.3">
      <c r="V4573" s="6" t="s">
        <v>11836</v>
      </c>
      <c r="W4573" s="8">
        <v>6.2</v>
      </c>
      <c r="X4573" s="18" t="s">
        <v>878</v>
      </c>
      <c r="Y4573" t="s">
        <v>1099</v>
      </c>
      <c r="Z4573" t="s">
        <v>3960</v>
      </c>
      <c r="AA4573" t="s">
        <v>7329</v>
      </c>
    </row>
    <row r="4574" spans="22:27" x14ac:dyDescent="0.3">
      <c r="V4574" s="7" t="s">
        <v>1272</v>
      </c>
      <c r="W4574" s="9">
        <v>5.9</v>
      </c>
      <c r="X4574" s="19" t="s">
        <v>14453</v>
      </c>
      <c r="Y4574" t="s">
        <v>2190</v>
      </c>
    </row>
    <row r="4575" spans="22:27" x14ac:dyDescent="0.3">
      <c r="V4575" s="6" t="s">
        <v>1290</v>
      </c>
      <c r="W4575" s="8">
        <v>7.7</v>
      </c>
      <c r="X4575" s="18" t="s">
        <v>2190</v>
      </c>
      <c r="Y4575" t="s">
        <v>13467</v>
      </c>
      <c r="Z4575" t="s">
        <v>5873</v>
      </c>
    </row>
    <row r="4576" spans="22:27" x14ac:dyDescent="0.3">
      <c r="V4576" s="7" t="s">
        <v>878</v>
      </c>
      <c r="W4576" s="9">
        <v>4.3</v>
      </c>
      <c r="X4576" s="19" t="s">
        <v>878</v>
      </c>
    </row>
    <row r="4577" spans="22:27" x14ac:dyDescent="0.3">
      <c r="V4577" s="6" t="s">
        <v>936</v>
      </c>
      <c r="W4577" s="8">
        <v>7.1</v>
      </c>
      <c r="X4577" s="18" t="s">
        <v>1099</v>
      </c>
      <c r="Y4577" t="s">
        <v>2190</v>
      </c>
      <c r="Z4577" t="s">
        <v>11576</v>
      </c>
    </row>
    <row r="4578" spans="22:27" x14ac:dyDescent="0.3">
      <c r="V4578" s="7" t="s">
        <v>12663</v>
      </c>
      <c r="W4578" s="9">
        <v>6.2</v>
      </c>
      <c r="X4578" s="19" t="s">
        <v>1099</v>
      </c>
      <c r="Y4578" t="s">
        <v>3960</v>
      </c>
      <c r="Z4578" t="s">
        <v>10187</v>
      </c>
    </row>
    <row r="4579" spans="22:27" x14ac:dyDescent="0.3">
      <c r="V4579" s="6" t="s">
        <v>1106</v>
      </c>
      <c r="W4579" s="8">
        <v>6.8</v>
      </c>
      <c r="X4579" s="18" t="s">
        <v>1099</v>
      </c>
      <c r="Y4579" t="s">
        <v>11576</v>
      </c>
    </row>
    <row r="4580" spans="22:27" x14ac:dyDescent="0.3">
      <c r="V4580" s="7" t="s">
        <v>6706</v>
      </c>
      <c r="W4580" s="9">
        <v>7.7</v>
      </c>
      <c r="X4580" s="19" t="s">
        <v>1099</v>
      </c>
      <c r="Y4580" t="s">
        <v>10187</v>
      </c>
      <c r="Z4580" t="s">
        <v>11576</v>
      </c>
    </row>
    <row r="4581" spans="22:27" x14ac:dyDescent="0.3">
      <c r="V4581" s="6" t="s">
        <v>43</v>
      </c>
      <c r="W4581" s="8">
        <v>8.1999999999999993</v>
      </c>
      <c r="X4581" s="18" t="s">
        <v>43</v>
      </c>
    </row>
    <row r="4582" spans="22:27" x14ac:dyDescent="0.3">
      <c r="V4582" s="7" t="s">
        <v>936</v>
      </c>
      <c r="W4582" s="9">
        <v>7.5</v>
      </c>
      <c r="X4582" s="19" t="s">
        <v>1099</v>
      </c>
      <c r="Y4582" t="s">
        <v>2190</v>
      </c>
      <c r="Z4582" t="s">
        <v>11576</v>
      </c>
    </row>
    <row r="4583" spans="22:27" x14ac:dyDescent="0.3">
      <c r="V4583" s="6" t="s">
        <v>3602</v>
      </c>
      <c r="W4583" s="8">
        <v>7.6</v>
      </c>
      <c r="X4583" s="18" t="s">
        <v>1099</v>
      </c>
      <c r="Y4583" t="s">
        <v>2190</v>
      </c>
      <c r="Z4583" t="s">
        <v>7159</v>
      </c>
      <c r="AA4583" t="s">
        <v>11576</v>
      </c>
    </row>
    <row r="4584" spans="22:27" x14ac:dyDescent="0.3">
      <c r="V4584" s="7" t="s">
        <v>3805</v>
      </c>
      <c r="W4584" s="9">
        <v>4.0999999999999996</v>
      </c>
      <c r="X4584" s="19" t="s">
        <v>2190</v>
      </c>
      <c r="Y4584" t="s">
        <v>3960</v>
      </c>
      <c r="Z4584" t="s">
        <v>14451</v>
      </c>
      <c r="AA4584" t="s">
        <v>6241</v>
      </c>
    </row>
    <row r="4585" spans="22:27" x14ac:dyDescent="0.3">
      <c r="V4585" s="6" t="s">
        <v>1099</v>
      </c>
      <c r="W4585" s="8">
        <v>6.9</v>
      </c>
      <c r="X4585" s="18" t="s">
        <v>1099</v>
      </c>
    </row>
    <row r="4586" spans="22:27" x14ac:dyDescent="0.3">
      <c r="V4586" s="7" t="s">
        <v>1392</v>
      </c>
      <c r="W4586" s="9">
        <v>7.1</v>
      </c>
      <c r="X4586" s="19" t="s">
        <v>14453</v>
      </c>
      <c r="Y4586" t="s">
        <v>2190</v>
      </c>
      <c r="Z4586" t="s">
        <v>6241</v>
      </c>
    </row>
    <row r="4587" spans="22:27" x14ac:dyDescent="0.3">
      <c r="V4587" s="6" t="s">
        <v>3960</v>
      </c>
      <c r="W4587" s="8">
        <v>6.3</v>
      </c>
      <c r="X4587" s="18" t="s">
        <v>3960</v>
      </c>
    </row>
    <row r="4588" spans="22:27" x14ac:dyDescent="0.3">
      <c r="V4588" s="7" t="s">
        <v>9691</v>
      </c>
      <c r="W4588" s="9">
        <v>7.7</v>
      </c>
      <c r="X4588" s="19" t="s">
        <v>43</v>
      </c>
      <c r="Y4588" t="s">
        <v>14452</v>
      </c>
    </row>
    <row r="4589" spans="22:27" x14ac:dyDescent="0.3">
      <c r="V4589" s="6" t="s">
        <v>3385</v>
      </c>
      <c r="W4589" s="8">
        <v>8.3000000000000007</v>
      </c>
      <c r="X4589" s="18" t="s">
        <v>642</v>
      </c>
      <c r="Y4589" t="s">
        <v>1099</v>
      </c>
      <c r="Z4589" t="s">
        <v>840</v>
      </c>
    </row>
    <row r="4590" spans="22:27" x14ac:dyDescent="0.3">
      <c r="V4590" s="7" t="s">
        <v>2190</v>
      </c>
      <c r="W4590" s="9">
        <v>7.1</v>
      </c>
      <c r="X4590" s="19" t="s">
        <v>2190</v>
      </c>
    </row>
    <row r="4591" spans="22:27" x14ac:dyDescent="0.3">
      <c r="V4591" s="6" t="s">
        <v>13570</v>
      </c>
      <c r="W4591" s="8">
        <v>4.7</v>
      </c>
      <c r="X4591" s="18" t="s">
        <v>1099</v>
      </c>
      <c r="Y4591" t="s">
        <v>840</v>
      </c>
      <c r="Z4591" t="s">
        <v>3960</v>
      </c>
      <c r="AA4591" t="s">
        <v>10187</v>
      </c>
    </row>
    <row r="4592" spans="22:27" x14ac:dyDescent="0.3">
      <c r="V4592" s="7" t="s">
        <v>13577</v>
      </c>
      <c r="W4592" s="9">
        <v>7.2</v>
      </c>
      <c r="X4592" s="19" t="s">
        <v>7872</v>
      </c>
      <c r="Y4592" t="s">
        <v>43</v>
      </c>
    </row>
    <row r="4593" spans="22:27" x14ac:dyDescent="0.3">
      <c r="V4593" s="6" t="s">
        <v>43</v>
      </c>
      <c r="W4593" s="8">
        <v>5.0999999999999996</v>
      </c>
      <c r="X4593" s="18" t="s">
        <v>43</v>
      </c>
    </row>
    <row r="4594" spans="22:27" x14ac:dyDescent="0.3">
      <c r="V4594" s="7" t="s">
        <v>4639</v>
      </c>
      <c r="W4594" s="9">
        <v>5.4</v>
      </c>
      <c r="X4594" s="19" t="s">
        <v>1099</v>
      </c>
      <c r="Y4594" t="s">
        <v>3960</v>
      </c>
    </row>
    <row r="4595" spans="22:27" x14ac:dyDescent="0.3">
      <c r="V4595" s="6" t="s">
        <v>3960</v>
      </c>
      <c r="W4595" s="8">
        <v>6.9</v>
      </c>
      <c r="X4595" s="18" t="s">
        <v>3960</v>
      </c>
    </row>
    <row r="4596" spans="22:27" x14ac:dyDescent="0.3">
      <c r="V4596" s="7" t="s">
        <v>1106</v>
      </c>
      <c r="W4596" s="9">
        <v>6.1</v>
      </c>
      <c r="X4596" s="19" t="s">
        <v>1099</v>
      </c>
      <c r="Y4596" t="s">
        <v>11576</v>
      </c>
    </row>
    <row r="4597" spans="22:27" x14ac:dyDescent="0.3">
      <c r="V4597" s="6" t="s">
        <v>3456</v>
      </c>
      <c r="W4597" s="8">
        <v>6.1</v>
      </c>
      <c r="X4597" s="18" t="s">
        <v>3960</v>
      </c>
      <c r="Y4597" t="s">
        <v>6241</v>
      </c>
    </row>
    <row r="4598" spans="22:27" x14ac:dyDescent="0.3">
      <c r="V4598" s="7" t="s">
        <v>936</v>
      </c>
      <c r="W4598" s="9">
        <v>6.9</v>
      </c>
      <c r="X4598" s="19" t="s">
        <v>1099</v>
      </c>
      <c r="Y4598" t="s">
        <v>2190</v>
      </c>
      <c r="Z4598" t="s">
        <v>11576</v>
      </c>
    </row>
    <row r="4599" spans="22:27" x14ac:dyDescent="0.3">
      <c r="V4599" s="6" t="s">
        <v>3805</v>
      </c>
      <c r="W4599" s="8">
        <v>5.8</v>
      </c>
      <c r="X4599" s="18" t="s">
        <v>2190</v>
      </c>
      <c r="Y4599" t="s">
        <v>3960</v>
      </c>
      <c r="Z4599" t="s">
        <v>14451</v>
      </c>
      <c r="AA4599" t="s">
        <v>6241</v>
      </c>
    </row>
    <row r="4600" spans="22:27" x14ac:dyDescent="0.3">
      <c r="V4600" s="7" t="s">
        <v>2588</v>
      </c>
      <c r="W4600" s="9">
        <v>6</v>
      </c>
      <c r="X4600" s="19" t="s">
        <v>2190</v>
      </c>
      <c r="Y4600" t="s">
        <v>6241</v>
      </c>
    </row>
    <row r="4601" spans="22:27" x14ac:dyDescent="0.3">
      <c r="V4601" s="6" t="s">
        <v>2190</v>
      </c>
      <c r="W4601" s="8">
        <v>8.1999999999999993</v>
      </c>
      <c r="X4601" s="18" t="s">
        <v>2190</v>
      </c>
    </row>
    <row r="4602" spans="22:27" x14ac:dyDescent="0.3">
      <c r="V4602" s="7" t="s">
        <v>1290</v>
      </c>
      <c r="W4602" s="9">
        <v>8</v>
      </c>
      <c r="X4602" s="19" t="s">
        <v>2190</v>
      </c>
      <c r="Y4602" t="s">
        <v>13467</v>
      </c>
      <c r="Z4602" t="s">
        <v>5873</v>
      </c>
    </row>
    <row r="4603" spans="22:27" x14ac:dyDescent="0.3">
      <c r="V4603" s="6" t="s">
        <v>43</v>
      </c>
      <c r="W4603" s="8">
        <v>7</v>
      </c>
      <c r="X4603" s="18" t="s">
        <v>43</v>
      </c>
    </row>
    <row r="4604" spans="22:27" x14ac:dyDescent="0.3">
      <c r="V4604" s="7" t="s">
        <v>9948</v>
      </c>
      <c r="W4604" s="9">
        <v>6.3</v>
      </c>
      <c r="X4604" s="19" t="s">
        <v>10187</v>
      </c>
      <c r="Y4604" t="s">
        <v>11576</v>
      </c>
    </row>
    <row r="4605" spans="22:27" x14ac:dyDescent="0.3">
      <c r="V4605" s="6" t="s">
        <v>4536</v>
      </c>
      <c r="W4605" s="8">
        <v>7.6</v>
      </c>
      <c r="X4605" s="18" t="s">
        <v>840</v>
      </c>
      <c r="Y4605" t="s">
        <v>3960</v>
      </c>
    </row>
    <row r="4606" spans="22:27" x14ac:dyDescent="0.3">
      <c r="V4606" s="7" t="s">
        <v>3456</v>
      </c>
      <c r="W4606" s="9">
        <v>6.1</v>
      </c>
      <c r="X4606" s="19" t="s">
        <v>3960</v>
      </c>
      <c r="Y4606" t="s">
        <v>6241</v>
      </c>
    </row>
    <row r="4607" spans="22:27" x14ac:dyDescent="0.3">
      <c r="V4607" s="6" t="s">
        <v>11962</v>
      </c>
      <c r="W4607" s="8">
        <v>7.2</v>
      </c>
      <c r="X4607" s="18" t="s">
        <v>43</v>
      </c>
      <c r="Y4607" t="s">
        <v>13467</v>
      </c>
    </row>
    <row r="4608" spans="22:27" x14ac:dyDescent="0.3">
      <c r="V4608" s="7" t="s">
        <v>9691</v>
      </c>
      <c r="W4608" s="9">
        <v>7.8</v>
      </c>
      <c r="X4608" s="19" t="s">
        <v>43</v>
      </c>
      <c r="Y4608" t="s">
        <v>14452</v>
      </c>
    </row>
    <row r="4609" spans="22:28" x14ac:dyDescent="0.3">
      <c r="V4609" s="6" t="s">
        <v>526</v>
      </c>
      <c r="W4609" s="8">
        <v>4.7</v>
      </c>
      <c r="X4609" s="18" t="s">
        <v>878</v>
      </c>
      <c r="Y4609" t="s">
        <v>2190</v>
      </c>
    </row>
    <row r="4610" spans="22:28" x14ac:dyDescent="0.3">
      <c r="V4610" s="7" t="s">
        <v>43</v>
      </c>
      <c r="W4610" s="9">
        <v>7.5</v>
      </c>
      <c r="X4610" s="19" t="s">
        <v>43</v>
      </c>
    </row>
    <row r="4611" spans="22:28" x14ac:dyDescent="0.3">
      <c r="V4611" s="6" t="s">
        <v>8671</v>
      </c>
      <c r="W4611" s="8">
        <v>3.4</v>
      </c>
      <c r="X4611" s="18" t="s">
        <v>10608</v>
      </c>
      <c r="Y4611" t="s">
        <v>7329</v>
      </c>
    </row>
    <row r="4612" spans="22:28" x14ac:dyDescent="0.3">
      <c r="V4612" s="7" t="s">
        <v>1272</v>
      </c>
      <c r="W4612" s="9">
        <v>8.9</v>
      </c>
      <c r="X4612" s="19" t="s">
        <v>14453</v>
      </c>
      <c r="Y4612" t="s">
        <v>2190</v>
      </c>
    </row>
    <row r="4613" spans="22:28" x14ac:dyDescent="0.3">
      <c r="V4613" s="6" t="s">
        <v>13665</v>
      </c>
      <c r="W4613" s="8">
        <v>6.9</v>
      </c>
      <c r="X4613" s="18" t="s">
        <v>6869</v>
      </c>
      <c r="Y4613" t="s">
        <v>2190</v>
      </c>
    </row>
    <row r="4614" spans="22:28" x14ac:dyDescent="0.3">
      <c r="V4614" s="7" t="s">
        <v>1106</v>
      </c>
      <c r="W4614" s="9">
        <v>8.1999999999999993</v>
      </c>
      <c r="X4614" s="19" t="s">
        <v>1099</v>
      </c>
      <c r="Y4614" t="s">
        <v>11576</v>
      </c>
    </row>
    <row r="4615" spans="22:28" x14ac:dyDescent="0.3">
      <c r="V4615" s="6" t="s">
        <v>2588</v>
      </c>
      <c r="W4615" s="8">
        <v>7.3</v>
      </c>
      <c r="X4615" s="18" t="s">
        <v>2190</v>
      </c>
      <c r="Y4615" t="s">
        <v>6241</v>
      </c>
    </row>
    <row r="4616" spans="22:28" x14ac:dyDescent="0.3">
      <c r="V4616" s="7" t="s">
        <v>12763</v>
      </c>
      <c r="W4616" s="9">
        <v>8</v>
      </c>
      <c r="X4616" s="19" t="s">
        <v>7872</v>
      </c>
      <c r="Y4616" t="s">
        <v>43</v>
      </c>
      <c r="Z4616" t="s">
        <v>7159</v>
      </c>
    </row>
    <row r="4617" spans="22:28" x14ac:dyDescent="0.3">
      <c r="V4617" s="6" t="s">
        <v>1649</v>
      </c>
      <c r="W4617" s="8">
        <v>6.7</v>
      </c>
      <c r="X4617" s="18" t="s">
        <v>1099</v>
      </c>
      <c r="Y4617" t="s">
        <v>2190</v>
      </c>
    </row>
    <row r="4618" spans="22:28" x14ac:dyDescent="0.3">
      <c r="V4618" s="7" t="s">
        <v>13682</v>
      </c>
      <c r="W4618" s="9">
        <v>6.6</v>
      </c>
      <c r="X4618" s="19" t="s">
        <v>878</v>
      </c>
      <c r="Y4618" t="s">
        <v>840</v>
      </c>
      <c r="Z4618" t="s">
        <v>3960</v>
      </c>
      <c r="AA4618" t="s">
        <v>14451</v>
      </c>
      <c r="AB4618" t="s">
        <v>6241</v>
      </c>
    </row>
    <row r="4619" spans="22:28" x14ac:dyDescent="0.3">
      <c r="V4619" s="6" t="s">
        <v>1106</v>
      </c>
      <c r="W4619" s="8">
        <v>6.9</v>
      </c>
      <c r="X4619" s="18" t="s">
        <v>1099</v>
      </c>
      <c r="Y4619" t="s">
        <v>11576</v>
      </c>
    </row>
    <row r="4620" spans="22:28" x14ac:dyDescent="0.3">
      <c r="V4620" s="7" t="s">
        <v>1649</v>
      </c>
      <c r="W4620" s="9">
        <v>7.1</v>
      </c>
      <c r="X4620" s="19" t="s">
        <v>1099</v>
      </c>
      <c r="Y4620" t="s">
        <v>2190</v>
      </c>
    </row>
    <row r="4621" spans="22:28" x14ac:dyDescent="0.3">
      <c r="V4621" s="6" t="s">
        <v>2190</v>
      </c>
      <c r="W4621" s="8">
        <v>5.6</v>
      </c>
      <c r="X4621" s="18" t="s">
        <v>2190</v>
      </c>
    </row>
    <row r="4622" spans="22:28" x14ac:dyDescent="0.3">
      <c r="V4622" s="7" t="s">
        <v>2190</v>
      </c>
      <c r="W4622" s="9">
        <v>6.7</v>
      </c>
      <c r="X4622" s="19" t="s">
        <v>2190</v>
      </c>
    </row>
    <row r="4623" spans="22:28" x14ac:dyDescent="0.3">
      <c r="V4623" s="6" t="s">
        <v>2190</v>
      </c>
      <c r="W4623" s="8">
        <v>7.1</v>
      </c>
      <c r="X4623" s="18" t="s">
        <v>2190</v>
      </c>
    </row>
    <row r="4624" spans="22:28" x14ac:dyDescent="0.3">
      <c r="V4624" s="7" t="s">
        <v>2190</v>
      </c>
      <c r="W4624" s="9">
        <v>5.2</v>
      </c>
      <c r="X4624" s="19" t="s">
        <v>2190</v>
      </c>
    </row>
    <row r="4625" spans="22:29" x14ac:dyDescent="0.3">
      <c r="V4625" s="6" t="s">
        <v>3043</v>
      </c>
      <c r="W4625" s="8">
        <v>7.7</v>
      </c>
      <c r="X4625" s="18" t="s">
        <v>14453</v>
      </c>
      <c r="Y4625" t="s">
        <v>2190</v>
      </c>
      <c r="Z4625" t="s">
        <v>11576</v>
      </c>
    </row>
    <row r="4626" spans="22:29" x14ac:dyDescent="0.3">
      <c r="V4626" s="7" t="s">
        <v>43</v>
      </c>
      <c r="W4626" s="9">
        <v>7.5</v>
      </c>
      <c r="X4626" s="19" t="s">
        <v>43</v>
      </c>
    </row>
    <row r="4627" spans="22:29" x14ac:dyDescent="0.3">
      <c r="V4627" s="6" t="s">
        <v>43</v>
      </c>
      <c r="W4627" s="8">
        <v>7.6</v>
      </c>
      <c r="X4627" s="18" t="s">
        <v>43</v>
      </c>
    </row>
    <row r="4628" spans="22:29" x14ac:dyDescent="0.3">
      <c r="V4628" s="7" t="s">
        <v>146</v>
      </c>
      <c r="W4628" s="9">
        <v>8.1</v>
      </c>
      <c r="X4628" s="19" t="s">
        <v>2190</v>
      </c>
      <c r="Y4628" t="s">
        <v>11576</v>
      </c>
    </row>
    <row r="4629" spans="22:29" x14ac:dyDescent="0.3">
      <c r="V4629" s="6" t="s">
        <v>146</v>
      </c>
      <c r="W4629" s="8">
        <v>5.5</v>
      </c>
      <c r="X4629" s="18" t="s">
        <v>2190</v>
      </c>
      <c r="Y4629" t="s">
        <v>11576</v>
      </c>
    </row>
    <row r="4630" spans="22:29" x14ac:dyDescent="0.3">
      <c r="V4630" s="7" t="s">
        <v>2423</v>
      </c>
      <c r="W4630" s="9">
        <v>6.6</v>
      </c>
      <c r="X4630" s="19" t="s">
        <v>2190</v>
      </c>
      <c r="Y4630" t="s">
        <v>14452</v>
      </c>
    </row>
    <row r="4631" spans="22:29" x14ac:dyDescent="0.3">
      <c r="V4631" s="6" t="s">
        <v>37</v>
      </c>
      <c r="W4631" s="8">
        <v>3.2</v>
      </c>
      <c r="X4631" s="18" t="s">
        <v>878</v>
      </c>
      <c r="Y4631" t="s">
        <v>6241</v>
      </c>
    </row>
    <row r="4632" spans="22:29" x14ac:dyDescent="0.3">
      <c r="V4632" s="7" t="s">
        <v>3846</v>
      </c>
      <c r="W4632" s="9">
        <v>6.6</v>
      </c>
      <c r="X4632" s="19" t="s">
        <v>2190</v>
      </c>
      <c r="Y4632" t="s">
        <v>7159</v>
      </c>
    </row>
    <row r="4633" spans="22:29" x14ac:dyDescent="0.3">
      <c r="V4633" s="6" t="s">
        <v>13729</v>
      </c>
      <c r="W4633" s="8">
        <v>6.2</v>
      </c>
      <c r="X4633" s="18" t="s">
        <v>878</v>
      </c>
      <c r="Y4633" t="s">
        <v>1099</v>
      </c>
      <c r="Z4633" t="s">
        <v>7329</v>
      </c>
      <c r="AA4633" t="s">
        <v>14452</v>
      </c>
    </row>
    <row r="4634" spans="22:29" x14ac:dyDescent="0.3">
      <c r="V4634" s="7" t="s">
        <v>6241</v>
      </c>
      <c r="W4634" s="9">
        <v>4.8</v>
      </c>
      <c r="X4634" s="19" t="s">
        <v>6241</v>
      </c>
    </row>
    <row r="4635" spans="22:29" x14ac:dyDescent="0.3">
      <c r="V4635" s="6" t="s">
        <v>3960</v>
      </c>
      <c r="W4635" s="8">
        <v>4.5</v>
      </c>
      <c r="X4635" s="18" t="s">
        <v>3960</v>
      </c>
    </row>
    <row r="4636" spans="22:29" x14ac:dyDescent="0.3">
      <c r="V4636" s="7" t="s">
        <v>936</v>
      </c>
      <c r="W4636" s="9">
        <v>7.2</v>
      </c>
      <c r="X4636" s="19" t="s">
        <v>1099</v>
      </c>
      <c r="Y4636" t="s">
        <v>2190</v>
      </c>
      <c r="Z4636" t="s">
        <v>11576</v>
      </c>
    </row>
    <row r="4637" spans="22:29" x14ac:dyDescent="0.3">
      <c r="V4637" s="6" t="s">
        <v>1848</v>
      </c>
      <c r="W4637" s="8">
        <v>4.3</v>
      </c>
      <c r="X4637" s="18" t="s">
        <v>2190</v>
      </c>
      <c r="Y4637" t="s">
        <v>10187</v>
      </c>
      <c r="Z4637" t="s">
        <v>11576</v>
      </c>
    </row>
    <row r="4638" spans="22:29" x14ac:dyDescent="0.3">
      <c r="V4638" s="7" t="s">
        <v>3197</v>
      </c>
      <c r="W4638" s="9">
        <v>4.5</v>
      </c>
      <c r="X4638" s="19" t="s">
        <v>3960</v>
      </c>
      <c r="Y4638" t="s">
        <v>14451</v>
      </c>
    </row>
    <row r="4639" spans="22:29" x14ac:dyDescent="0.3">
      <c r="V4639" s="6" t="s">
        <v>13751</v>
      </c>
      <c r="W4639" s="8">
        <v>6.4</v>
      </c>
      <c r="X4639" s="18" t="s">
        <v>1099</v>
      </c>
      <c r="Y4639" t="s">
        <v>14453</v>
      </c>
      <c r="Z4639" t="s">
        <v>2190</v>
      </c>
      <c r="AA4639" t="s">
        <v>3960</v>
      </c>
      <c r="AB4639" t="s">
        <v>14451</v>
      </c>
      <c r="AC4639" t="s">
        <v>6241</v>
      </c>
    </row>
    <row r="4640" spans="22:29" x14ac:dyDescent="0.3">
      <c r="V4640" s="7" t="s">
        <v>3542</v>
      </c>
      <c r="W4640" s="9">
        <v>6.4</v>
      </c>
      <c r="X4640" s="19" t="s">
        <v>7872</v>
      </c>
      <c r="Y4640" t="s">
        <v>14453</v>
      </c>
      <c r="Z4640" t="s">
        <v>2190</v>
      </c>
      <c r="AA4640" t="s">
        <v>6241</v>
      </c>
    </row>
    <row r="4641" spans="22:28" x14ac:dyDescent="0.3">
      <c r="V4641" s="6" t="s">
        <v>936</v>
      </c>
      <c r="W4641" s="8">
        <v>7.3</v>
      </c>
      <c r="X4641" s="18" t="s">
        <v>1099</v>
      </c>
      <c r="Y4641" t="s">
        <v>2190</v>
      </c>
      <c r="Z4641" t="s">
        <v>11576</v>
      </c>
    </row>
    <row r="4642" spans="22:28" x14ac:dyDescent="0.3">
      <c r="V4642" s="7" t="s">
        <v>936</v>
      </c>
      <c r="W4642" s="9">
        <v>6.9</v>
      </c>
      <c r="X4642" s="19" t="s">
        <v>1099</v>
      </c>
      <c r="Y4642" t="s">
        <v>2190</v>
      </c>
      <c r="Z4642" t="s">
        <v>11576</v>
      </c>
    </row>
    <row r="4643" spans="22:28" x14ac:dyDescent="0.3">
      <c r="V4643" s="6" t="s">
        <v>13761</v>
      </c>
      <c r="W4643" s="8">
        <v>4.3</v>
      </c>
      <c r="X4643" s="18" t="s">
        <v>878</v>
      </c>
      <c r="Y4643" t="s">
        <v>642</v>
      </c>
      <c r="Z4643" t="s">
        <v>14451</v>
      </c>
      <c r="AA4643" t="s">
        <v>11576</v>
      </c>
      <c r="AB4643" t="s">
        <v>6241</v>
      </c>
    </row>
    <row r="4644" spans="22:28" x14ac:dyDescent="0.3">
      <c r="V4644" s="7" t="s">
        <v>3043</v>
      </c>
      <c r="W4644" s="9">
        <v>7.2</v>
      </c>
      <c r="X4644" s="19" t="s">
        <v>14453</v>
      </c>
      <c r="Y4644" t="s">
        <v>2190</v>
      </c>
      <c r="Z4644" t="s">
        <v>11576</v>
      </c>
    </row>
    <row r="4645" spans="22:28" x14ac:dyDescent="0.3">
      <c r="V4645" s="6" t="s">
        <v>936</v>
      </c>
      <c r="W4645" s="8">
        <v>6.5</v>
      </c>
      <c r="X4645" s="18" t="s">
        <v>1099</v>
      </c>
      <c r="Y4645" t="s">
        <v>2190</v>
      </c>
      <c r="Z4645" t="s">
        <v>11576</v>
      </c>
    </row>
    <row r="4646" spans="22:28" x14ac:dyDescent="0.3">
      <c r="V4646" s="7" t="s">
        <v>1649</v>
      </c>
      <c r="W4646" s="9">
        <v>6.6</v>
      </c>
      <c r="X4646" s="19" t="s">
        <v>1099</v>
      </c>
      <c r="Y4646" t="s">
        <v>2190</v>
      </c>
    </row>
    <row r="4647" spans="22:28" x14ac:dyDescent="0.3">
      <c r="V4647" s="6" t="s">
        <v>936</v>
      </c>
      <c r="W4647" s="8">
        <v>6.7</v>
      </c>
      <c r="X4647" s="18" t="s">
        <v>1099</v>
      </c>
      <c r="Y4647" t="s">
        <v>2190</v>
      </c>
      <c r="Z4647" t="s">
        <v>11576</v>
      </c>
    </row>
    <row r="4648" spans="22:28" x14ac:dyDescent="0.3">
      <c r="V4648" s="7" t="s">
        <v>8886</v>
      </c>
      <c r="W4648" s="9">
        <v>4.3</v>
      </c>
      <c r="X4648" s="19" t="s">
        <v>878</v>
      </c>
      <c r="Y4648" t="s">
        <v>14453</v>
      </c>
      <c r="Z4648" t="s">
        <v>2190</v>
      </c>
    </row>
    <row r="4649" spans="22:28" x14ac:dyDescent="0.3">
      <c r="V4649" s="6" t="s">
        <v>3158</v>
      </c>
      <c r="W4649" s="8">
        <v>7.3</v>
      </c>
      <c r="X4649" s="18" t="s">
        <v>14451</v>
      </c>
      <c r="Y4649" t="s">
        <v>7329</v>
      </c>
      <c r="Z4649" t="s">
        <v>6241</v>
      </c>
    </row>
    <row r="4650" spans="22:28" x14ac:dyDescent="0.3">
      <c r="V4650" s="7" t="s">
        <v>1106</v>
      </c>
      <c r="W4650" s="9">
        <v>6.4</v>
      </c>
      <c r="X4650" s="19" t="s">
        <v>1099</v>
      </c>
      <c r="Y4650" t="s">
        <v>11576</v>
      </c>
    </row>
    <row r="4651" spans="22:28" x14ac:dyDescent="0.3">
      <c r="V4651" s="6" t="s">
        <v>13789</v>
      </c>
      <c r="W4651" s="8">
        <v>7</v>
      </c>
      <c r="X4651" s="18" t="s">
        <v>6869</v>
      </c>
      <c r="Y4651" t="s">
        <v>1099</v>
      </c>
      <c r="Z4651" t="s">
        <v>2190</v>
      </c>
      <c r="AA4651" t="s">
        <v>840</v>
      </c>
      <c r="AB4651" t="s">
        <v>7329</v>
      </c>
    </row>
    <row r="4652" spans="22:28" x14ac:dyDescent="0.3">
      <c r="V4652" s="7" t="s">
        <v>1265</v>
      </c>
      <c r="W4652" s="9">
        <v>5.5</v>
      </c>
      <c r="X4652" s="19" t="s">
        <v>2190</v>
      </c>
      <c r="Y4652" t="s">
        <v>14451</v>
      </c>
      <c r="Z4652" t="s">
        <v>6241</v>
      </c>
    </row>
    <row r="4653" spans="22:28" x14ac:dyDescent="0.3">
      <c r="V4653" s="6" t="s">
        <v>146</v>
      </c>
      <c r="W4653" s="8">
        <v>6.7</v>
      </c>
      <c r="X4653" s="18" t="s">
        <v>2190</v>
      </c>
      <c r="Y4653" t="s">
        <v>11576</v>
      </c>
    </row>
    <row r="4654" spans="22:28" x14ac:dyDescent="0.3">
      <c r="V4654" s="7" t="s">
        <v>3960</v>
      </c>
      <c r="W4654" s="9">
        <v>4.3</v>
      </c>
      <c r="X4654" s="19" t="s">
        <v>3960</v>
      </c>
    </row>
    <row r="4655" spans="22:28" x14ac:dyDescent="0.3">
      <c r="V4655" s="6" t="s">
        <v>3970</v>
      </c>
      <c r="W4655" s="8">
        <v>6.1</v>
      </c>
      <c r="X4655" s="18" t="s">
        <v>1099</v>
      </c>
      <c r="Y4655" t="s">
        <v>7159</v>
      </c>
    </row>
    <row r="4656" spans="22:28" x14ac:dyDescent="0.3">
      <c r="V4656" s="7" t="s">
        <v>1649</v>
      </c>
      <c r="W4656" s="9">
        <v>6.8</v>
      </c>
      <c r="X4656" s="19" t="s">
        <v>1099</v>
      </c>
      <c r="Y4656" t="s">
        <v>2190</v>
      </c>
    </row>
    <row r="4657" spans="22:27" x14ac:dyDescent="0.3">
      <c r="V4657" s="6" t="s">
        <v>2588</v>
      </c>
      <c r="W4657" s="8">
        <v>3.9</v>
      </c>
      <c r="X4657" s="18" t="s">
        <v>2190</v>
      </c>
      <c r="Y4657" t="s">
        <v>6241</v>
      </c>
    </row>
    <row r="4658" spans="22:27" x14ac:dyDescent="0.3">
      <c r="V4658" s="7" t="s">
        <v>2190</v>
      </c>
      <c r="W4658" s="9">
        <v>6.9</v>
      </c>
      <c r="X4658" s="19" t="s">
        <v>2190</v>
      </c>
    </row>
    <row r="4659" spans="22:27" x14ac:dyDescent="0.3">
      <c r="V4659" s="6" t="s">
        <v>2588</v>
      </c>
      <c r="W4659" s="8">
        <v>7.3</v>
      </c>
      <c r="X4659" s="18" t="s">
        <v>2190</v>
      </c>
      <c r="Y4659" t="s">
        <v>6241</v>
      </c>
    </row>
    <row r="4660" spans="22:27" x14ac:dyDescent="0.3">
      <c r="V4660" s="7" t="s">
        <v>575</v>
      </c>
      <c r="W4660" s="9">
        <v>6.9</v>
      </c>
      <c r="X4660" s="19" t="s">
        <v>14451</v>
      </c>
      <c r="Y4660" t="s">
        <v>6241</v>
      </c>
    </row>
    <row r="4661" spans="22:27" x14ac:dyDescent="0.3">
      <c r="V4661" s="6" t="s">
        <v>7329</v>
      </c>
      <c r="W4661" s="8">
        <v>6.3</v>
      </c>
      <c r="X4661" s="18" t="s">
        <v>7329</v>
      </c>
    </row>
    <row r="4662" spans="22:27" x14ac:dyDescent="0.3">
      <c r="V4662" s="7" t="s">
        <v>10710</v>
      </c>
      <c r="W4662" s="9">
        <v>2.5</v>
      </c>
      <c r="X4662" s="19" t="s">
        <v>2190</v>
      </c>
      <c r="Y4662" t="s">
        <v>10187</v>
      </c>
    </row>
    <row r="4663" spans="22:27" x14ac:dyDescent="0.3">
      <c r="V4663" s="6" t="s">
        <v>2190</v>
      </c>
      <c r="W4663" s="8">
        <v>5.7</v>
      </c>
      <c r="X4663" s="18" t="s">
        <v>2190</v>
      </c>
    </row>
    <row r="4664" spans="22:27" x14ac:dyDescent="0.3">
      <c r="V4664" s="7" t="s">
        <v>13838</v>
      </c>
      <c r="W4664" s="9">
        <v>7</v>
      </c>
      <c r="X4664" s="19" t="s">
        <v>878</v>
      </c>
      <c r="Y4664" t="s">
        <v>2190</v>
      </c>
      <c r="Z4664" t="s">
        <v>840</v>
      </c>
      <c r="AA4664" t="s">
        <v>7329</v>
      </c>
    </row>
    <row r="4665" spans="22:27" x14ac:dyDescent="0.3">
      <c r="V4665" s="6" t="s">
        <v>4396</v>
      </c>
      <c r="W4665" s="8">
        <v>6.2</v>
      </c>
      <c r="X4665" s="18" t="s">
        <v>2190</v>
      </c>
      <c r="Y4665" t="s">
        <v>10608</v>
      </c>
    </row>
    <row r="4666" spans="22:27" x14ac:dyDescent="0.3">
      <c r="V4666" s="7" t="s">
        <v>13849</v>
      </c>
      <c r="W4666" s="9">
        <v>6.9</v>
      </c>
      <c r="X4666" s="19" t="s">
        <v>1099</v>
      </c>
      <c r="Y4666" t="s">
        <v>14455</v>
      </c>
    </row>
    <row r="4667" spans="22:27" x14ac:dyDescent="0.3">
      <c r="V4667" s="6" t="s">
        <v>1272</v>
      </c>
      <c r="W4667" s="8">
        <v>4.5</v>
      </c>
      <c r="X4667" s="18" t="s">
        <v>14453</v>
      </c>
      <c r="Y4667" t="s">
        <v>2190</v>
      </c>
    </row>
    <row r="4668" spans="22:27" x14ac:dyDescent="0.3">
      <c r="V4668" s="7" t="s">
        <v>43</v>
      </c>
      <c r="W4668" s="9">
        <v>7.8</v>
      </c>
      <c r="X4668" s="19" t="s">
        <v>43</v>
      </c>
    </row>
    <row r="4669" spans="22:27" x14ac:dyDescent="0.3">
      <c r="V4669" s="6" t="s">
        <v>3456</v>
      </c>
      <c r="W4669" s="8">
        <v>4.4000000000000004</v>
      </c>
      <c r="X4669" s="18" t="s">
        <v>3960</v>
      </c>
      <c r="Y4669" t="s">
        <v>6241</v>
      </c>
    </row>
    <row r="4670" spans="22:27" x14ac:dyDescent="0.3">
      <c r="V4670" s="7" t="s">
        <v>10608</v>
      </c>
      <c r="W4670" s="9">
        <v>6.6</v>
      </c>
      <c r="X4670" s="19" t="s">
        <v>10608</v>
      </c>
    </row>
    <row r="4671" spans="22:27" x14ac:dyDescent="0.3">
      <c r="V4671" s="6" t="s">
        <v>43</v>
      </c>
      <c r="W4671" s="8">
        <v>8</v>
      </c>
      <c r="X4671" s="18" t="s">
        <v>43</v>
      </c>
    </row>
    <row r="4672" spans="22:27" x14ac:dyDescent="0.3">
      <c r="V4672" s="7" t="s">
        <v>3493</v>
      </c>
      <c r="W4672" s="9">
        <v>8.3000000000000007</v>
      </c>
      <c r="X4672" s="19" t="s">
        <v>2190</v>
      </c>
      <c r="Y4672" t="s">
        <v>11576</v>
      </c>
      <c r="Z4672" t="s">
        <v>5873</v>
      </c>
    </row>
    <row r="4673" spans="22:28" x14ac:dyDescent="0.3">
      <c r="V4673" s="6" t="s">
        <v>1099</v>
      </c>
      <c r="W4673" s="8">
        <v>6.5</v>
      </c>
      <c r="X4673" s="18" t="s">
        <v>1099</v>
      </c>
    </row>
    <row r="4674" spans="22:28" x14ac:dyDescent="0.3">
      <c r="V4674" s="7" t="s">
        <v>4042</v>
      </c>
      <c r="W4674" s="9">
        <v>7.1</v>
      </c>
      <c r="X4674" s="19" t="s">
        <v>1099</v>
      </c>
      <c r="Y4674" t="s">
        <v>7159</v>
      </c>
      <c r="Z4674" t="s">
        <v>11576</v>
      </c>
    </row>
    <row r="4675" spans="22:28" x14ac:dyDescent="0.3">
      <c r="V4675" s="6" t="s">
        <v>5283</v>
      </c>
      <c r="W4675" s="8">
        <v>7.1</v>
      </c>
      <c r="X4675" s="18" t="s">
        <v>878</v>
      </c>
      <c r="Y4675" t="s">
        <v>7872</v>
      </c>
      <c r="Z4675" t="s">
        <v>14453</v>
      </c>
      <c r="AA4675" t="s">
        <v>2190</v>
      </c>
    </row>
    <row r="4676" spans="22:28" x14ac:dyDescent="0.3">
      <c r="V4676" s="7" t="s">
        <v>13889</v>
      </c>
      <c r="W4676" s="9">
        <v>4</v>
      </c>
      <c r="X4676" s="19" t="s">
        <v>642</v>
      </c>
      <c r="Y4676" t="s">
        <v>2190</v>
      </c>
      <c r="Z4676" t="s">
        <v>840</v>
      </c>
      <c r="AA4676" t="s">
        <v>6241</v>
      </c>
      <c r="AB4676" t="s">
        <v>8819</v>
      </c>
    </row>
    <row r="4677" spans="22:28" x14ac:dyDescent="0.3">
      <c r="V4677" s="6" t="s">
        <v>43</v>
      </c>
      <c r="W4677" s="8">
        <v>7.5</v>
      </c>
      <c r="X4677" s="18" t="s">
        <v>43</v>
      </c>
    </row>
    <row r="4678" spans="22:28" x14ac:dyDescent="0.3">
      <c r="V4678" s="7" t="s">
        <v>2190</v>
      </c>
      <c r="W4678" s="9">
        <v>7</v>
      </c>
      <c r="X4678" s="19" t="s">
        <v>2190</v>
      </c>
    </row>
    <row r="4679" spans="22:28" x14ac:dyDescent="0.3">
      <c r="V4679" s="6" t="s">
        <v>1649</v>
      </c>
      <c r="W4679" s="8">
        <v>4</v>
      </c>
      <c r="X4679" s="18" t="s">
        <v>1099</v>
      </c>
      <c r="Y4679" t="s">
        <v>2190</v>
      </c>
    </row>
    <row r="4680" spans="22:28" x14ac:dyDescent="0.3">
      <c r="V4680" s="7" t="s">
        <v>13908</v>
      </c>
      <c r="W4680" s="9">
        <v>6.7</v>
      </c>
      <c r="X4680" s="19" t="s">
        <v>642</v>
      </c>
      <c r="Y4680" t="s">
        <v>3960</v>
      </c>
      <c r="Z4680" t="s">
        <v>7329</v>
      </c>
    </row>
    <row r="4681" spans="22:28" x14ac:dyDescent="0.3">
      <c r="V4681" s="6" t="s">
        <v>155</v>
      </c>
      <c r="W4681" s="8">
        <v>7</v>
      </c>
      <c r="X4681" s="18" t="s">
        <v>878</v>
      </c>
      <c r="Y4681" t="s">
        <v>642</v>
      </c>
      <c r="Z4681" t="s">
        <v>7329</v>
      </c>
      <c r="AA4681" t="s">
        <v>6241</v>
      </c>
    </row>
    <row r="4682" spans="22:28" x14ac:dyDescent="0.3">
      <c r="V4682" s="7" t="s">
        <v>1649</v>
      </c>
      <c r="W4682" s="9">
        <v>7.4</v>
      </c>
      <c r="X4682" s="19" t="s">
        <v>1099</v>
      </c>
      <c r="Y4682" t="s">
        <v>2190</v>
      </c>
    </row>
    <row r="4683" spans="22:28" x14ac:dyDescent="0.3">
      <c r="V4683" s="6" t="s">
        <v>6063</v>
      </c>
      <c r="W4683" s="8">
        <v>8</v>
      </c>
      <c r="X4683" s="18" t="s">
        <v>878</v>
      </c>
      <c r="Y4683" t="s">
        <v>2190</v>
      </c>
      <c r="Z4683" t="s">
        <v>8819</v>
      </c>
    </row>
    <row r="4684" spans="22:28" x14ac:dyDescent="0.3">
      <c r="V4684" s="7" t="s">
        <v>13923</v>
      </c>
      <c r="W4684" s="9">
        <v>6.5</v>
      </c>
      <c r="X4684" s="19" t="s">
        <v>1099</v>
      </c>
      <c r="Y4684" t="s">
        <v>2190</v>
      </c>
      <c r="Z4684" t="s">
        <v>13467</v>
      </c>
      <c r="AA4684" t="s">
        <v>10187</v>
      </c>
      <c r="AB4684" t="s">
        <v>11576</v>
      </c>
    </row>
    <row r="4685" spans="22:28" x14ac:dyDescent="0.3">
      <c r="V4685" s="6" t="s">
        <v>43</v>
      </c>
      <c r="W4685" s="8">
        <v>7.2</v>
      </c>
      <c r="X4685" s="18" t="s">
        <v>43</v>
      </c>
    </row>
    <row r="4686" spans="22:28" x14ac:dyDescent="0.3">
      <c r="V4686" s="7" t="s">
        <v>2190</v>
      </c>
      <c r="W4686" s="9">
        <v>6.4</v>
      </c>
      <c r="X4686" s="19" t="s">
        <v>2190</v>
      </c>
    </row>
    <row r="4687" spans="22:28" x14ac:dyDescent="0.3">
      <c r="V4687" s="6" t="s">
        <v>2190</v>
      </c>
      <c r="W4687" s="8">
        <v>6.5</v>
      </c>
      <c r="X4687" s="18" t="s">
        <v>2190</v>
      </c>
    </row>
    <row r="4688" spans="22:28" x14ac:dyDescent="0.3">
      <c r="V4688" s="7" t="s">
        <v>936</v>
      </c>
      <c r="W4688" s="9">
        <v>6.8</v>
      </c>
      <c r="X4688" s="19" t="s">
        <v>1099</v>
      </c>
      <c r="Y4688" t="s">
        <v>2190</v>
      </c>
      <c r="Z4688" t="s">
        <v>11576</v>
      </c>
    </row>
    <row r="4689" spans="22:28" x14ac:dyDescent="0.3">
      <c r="V4689" s="6" t="s">
        <v>3846</v>
      </c>
      <c r="W4689" s="8">
        <v>6.9</v>
      </c>
      <c r="X4689" s="18" t="s">
        <v>2190</v>
      </c>
      <c r="Y4689" t="s">
        <v>7159</v>
      </c>
    </row>
    <row r="4690" spans="22:28" x14ac:dyDescent="0.3">
      <c r="V4690" s="7" t="s">
        <v>13264</v>
      </c>
      <c r="W4690" s="9">
        <v>7.5</v>
      </c>
      <c r="X4690" s="19" t="s">
        <v>43</v>
      </c>
      <c r="Y4690" t="s">
        <v>13467</v>
      </c>
      <c r="Z4690" t="s">
        <v>7159</v>
      </c>
    </row>
    <row r="4691" spans="22:28" x14ac:dyDescent="0.3">
      <c r="V4691" s="6" t="s">
        <v>3049</v>
      </c>
      <c r="W4691" s="8">
        <v>5.0999999999999996</v>
      </c>
      <c r="X4691" s="18" t="s">
        <v>14453</v>
      </c>
      <c r="Y4691" t="s">
        <v>3960</v>
      </c>
      <c r="Z4691" t="s">
        <v>14451</v>
      </c>
      <c r="AA4691" t="s">
        <v>6241</v>
      </c>
    </row>
    <row r="4692" spans="22:28" x14ac:dyDescent="0.3">
      <c r="V4692" s="7" t="s">
        <v>1649</v>
      </c>
      <c r="W4692" s="9">
        <v>6.2</v>
      </c>
      <c r="X4692" s="19" t="s">
        <v>1099</v>
      </c>
      <c r="Y4692" t="s">
        <v>2190</v>
      </c>
    </row>
    <row r="4693" spans="22:28" x14ac:dyDescent="0.3">
      <c r="V4693" s="6" t="s">
        <v>2743</v>
      </c>
      <c r="W4693" s="8">
        <v>3.9</v>
      </c>
      <c r="X4693" s="18" t="s">
        <v>3960</v>
      </c>
      <c r="Y4693" t="s">
        <v>7329</v>
      </c>
      <c r="Z4693" t="s">
        <v>6241</v>
      </c>
    </row>
    <row r="4694" spans="22:28" x14ac:dyDescent="0.3">
      <c r="V4694" s="7" t="s">
        <v>9078</v>
      </c>
      <c r="W4694" s="9">
        <v>6</v>
      </c>
      <c r="X4694" s="19" t="s">
        <v>1099</v>
      </c>
      <c r="Y4694" t="s">
        <v>2190</v>
      </c>
      <c r="Z4694" t="s">
        <v>3960</v>
      </c>
      <c r="AA4694" t="s">
        <v>11576</v>
      </c>
    </row>
    <row r="4695" spans="22:28" x14ac:dyDescent="0.3">
      <c r="V4695" s="6" t="s">
        <v>13967</v>
      </c>
      <c r="W4695" s="8">
        <v>6.8</v>
      </c>
      <c r="X4695" s="18" t="s">
        <v>1099</v>
      </c>
      <c r="Y4695" t="s">
        <v>3960</v>
      </c>
      <c r="Z4695" t="s">
        <v>14451</v>
      </c>
      <c r="AA4695" t="s">
        <v>6241</v>
      </c>
    </row>
    <row r="4696" spans="22:28" x14ac:dyDescent="0.3">
      <c r="V4696" s="7" t="s">
        <v>43</v>
      </c>
      <c r="W4696" s="9">
        <v>7.4</v>
      </c>
      <c r="X4696" s="19" t="s">
        <v>43</v>
      </c>
    </row>
    <row r="4697" spans="22:28" x14ac:dyDescent="0.3">
      <c r="V4697" s="6" t="s">
        <v>3329</v>
      </c>
      <c r="W4697" s="8">
        <v>8.1</v>
      </c>
      <c r="X4697" s="18" t="s">
        <v>2190</v>
      </c>
      <c r="Y4697" t="s">
        <v>840</v>
      </c>
    </row>
    <row r="4698" spans="22:28" x14ac:dyDescent="0.3">
      <c r="V4698" s="7" t="s">
        <v>936</v>
      </c>
      <c r="W4698" s="9">
        <v>6.5</v>
      </c>
      <c r="X4698" s="19" t="s">
        <v>1099</v>
      </c>
      <c r="Y4698" t="s">
        <v>2190</v>
      </c>
      <c r="Z4698" t="s">
        <v>11576</v>
      </c>
    </row>
    <row r="4699" spans="22:28" x14ac:dyDescent="0.3">
      <c r="V4699" s="6" t="s">
        <v>3429</v>
      </c>
      <c r="W4699" s="8">
        <v>8</v>
      </c>
      <c r="X4699" s="18" t="s">
        <v>2190</v>
      </c>
      <c r="Y4699" t="s">
        <v>11576</v>
      </c>
      <c r="Z4699" t="s">
        <v>7329</v>
      </c>
    </row>
    <row r="4700" spans="22:28" x14ac:dyDescent="0.3">
      <c r="V4700" s="7" t="s">
        <v>11918</v>
      </c>
      <c r="W4700" s="9">
        <v>7.7</v>
      </c>
      <c r="X4700" s="19" t="s">
        <v>14453</v>
      </c>
      <c r="Y4700" t="s">
        <v>43</v>
      </c>
    </row>
    <row r="4701" spans="22:28" x14ac:dyDescent="0.3">
      <c r="V4701" s="6" t="s">
        <v>4396</v>
      </c>
      <c r="W4701" s="8">
        <v>7.2</v>
      </c>
      <c r="X4701" s="18" t="s">
        <v>2190</v>
      </c>
      <c r="Y4701" t="s">
        <v>10608</v>
      </c>
    </row>
    <row r="4702" spans="22:28" x14ac:dyDescent="0.3">
      <c r="V4702" s="7" t="s">
        <v>13996</v>
      </c>
      <c r="W4702" s="9">
        <v>5.4</v>
      </c>
      <c r="X4702" s="19" t="s">
        <v>2190</v>
      </c>
      <c r="Y4702" t="s">
        <v>7159</v>
      </c>
      <c r="Z4702" t="s">
        <v>14451</v>
      </c>
      <c r="AA4702" t="s">
        <v>11576</v>
      </c>
      <c r="AB4702" t="s">
        <v>7329</v>
      </c>
    </row>
    <row r="4703" spans="22:28" x14ac:dyDescent="0.3">
      <c r="V4703" s="6" t="s">
        <v>3436</v>
      </c>
      <c r="W4703" s="8">
        <v>6.7</v>
      </c>
      <c r="X4703" s="18" t="s">
        <v>1099</v>
      </c>
      <c r="Y4703" t="s">
        <v>2190</v>
      </c>
      <c r="Z4703" t="s">
        <v>7159</v>
      </c>
    </row>
    <row r="4704" spans="22:28" x14ac:dyDescent="0.3">
      <c r="V4704" s="7" t="s">
        <v>1740</v>
      </c>
      <c r="W4704" s="9">
        <v>6.3</v>
      </c>
      <c r="X4704" s="19" t="s">
        <v>2190</v>
      </c>
      <c r="Y4704" t="s">
        <v>7329</v>
      </c>
      <c r="Z4704" t="s">
        <v>6241</v>
      </c>
    </row>
    <row r="4705" spans="22:26" x14ac:dyDescent="0.3">
      <c r="V4705" s="6" t="s">
        <v>2190</v>
      </c>
      <c r="W4705" s="8">
        <v>8.1</v>
      </c>
      <c r="X4705" s="18" t="s">
        <v>2190</v>
      </c>
    </row>
    <row r="4706" spans="22:26" x14ac:dyDescent="0.3">
      <c r="V4706" s="7" t="s">
        <v>4396</v>
      </c>
      <c r="W4706" s="9">
        <v>8.5</v>
      </c>
      <c r="X4706" s="19" t="s">
        <v>2190</v>
      </c>
      <c r="Y4706" t="s">
        <v>10608</v>
      </c>
    </row>
    <row r="4707" spans="22:26" x14ac:dyDescent="0.3">
      <c r="V4707" s="6" t="s">
        <v>146</v>
      </c>
      <c r="W4707" s="8">
        <v>7.7</v>
      </c>
      <c r="X4707" s="18" t="s">
        <v>2190</v>
      </c>
      <c r="Y4707" t="s">
        <v>11576</v>
      </c>
    </row>
    <row r="4708" spans="22:26" x14ac:dyDescent="0.3">
      <c r="V4708" s="7" t="s">
        <v>1106</v>
      </c>
      <c r="W4708" s="9">
        <v>6.5</v>
      </c>
      <c r="X4708" s="19" t="s">
        <v>1099</v>
      </c>
      <c r="Y4708" t="s">
        <v>11576</v>
      </c>
    </row>
    <row r="4709" spans="22:26" x14ac:dyDescent="0.3">
      <c r="V4709" s="6" t="s">
        <v>43</v>
      </c>
      <c r="W4709" s="8">
        <v>8.6999999999999993</v>
      </c>
      <c r="X4709" s="18" t="s">
        <v>43</v>
      </c>
    </row>
    <row r="4710" spans="22:26" x14ac:dyDescent="0.3">
      <c r="V4710" s="7" t="s">
        <v>2190</v>
      </c>
      <c r="W4710" s="9">
        <v>6.5</v>
      </c>
      <c r="X4710" s="19" t="s">
        <v>2190</v>
      </c>
    </row>
    <row r="4711" spans="22:26" x14ac:dyDescent="0.3">
      <c r="V4711" s="6" t="s">
        <v>3429</v>
      </c>
      <c r="W4711" s="8">
        <v>7</v>
      </c>
      <c r="X4711" s="18" t="s">
        <v>2190</v>
      </c>
      <c r="Y4711" t="s">
        <v>11576</v>
      </c>
      <c r="Z4711" t="s">
        <v>7329</v>
      </c>
    </row>
    <row r="4712" spans="22:26" x14ac:dyDescent="0.3">
      <c r="V4712" s="7" t="s">
        <v>1392</v>
      </c>
      <c r="W4712" s="9">
        <v>5.5</v>
      </c>
      <c r="X4712" s="19" t="s">
        <v>14453</v>
      </c>
      <c r="Y4712" t="s">
        <v>2190</v>
      </c>
      <c r="Z4712" t="s">
        <v>6241</v>
      </c>
    </row>
    <row r="4713" spans="22:26" x14ac:dyDescent="0.3">
      <c r="V4713" s="6" t="s">
        <v>2190</v>
      </c>
      <c r="W4713" s="8">
        <v>7</v>
      </c>
      <c r="X4713" s="18" t="s">
        <v>2190</v>
      </c>
    </row>
    <row r="4714" spans="22:26" x14ac:dyDescent="0.3">
      <c r="V4714" s="7" t="s">
        <v>936</v>
      </c>
      <c r="W4714" s="9">
        <v>6.3</v>
      </c>
      <c r="X4714" s="19" t="s">
        <v>1099</v>
      </c>
      <c r="Y4714" t="s">
        <v>2190</v>
      </c>
      <c r="Z4714" t="s">
        <v>11576</v>
      </c>
    </row>
    <row r="4715" spans="22:26" x14ac:dyDescent="0.3">
      <c r="V4715" s="6" t="s">
        <v>4790</v>
      </c>
      <c r="W4715" s="8">
        <v>7.9</v>
      </c>
      <c r="X4715" s="18" t="s">
        <v>2190</v>
      </c>
      <c r="Y4715" t="s">
        <v>7159</v>
      </c>
      <c r="Z4715" t="s">
        <v>11576</v>
      </c>
    </row>
    <row r="4716" spans="22:26" x14ac:dyDescent="0.3">
      <c r="V4716" s="7" t="s">
        <v>1099</v>
      </c>
      <c r="W4716" s="9">
        <v>7.3</v>
      </c>
      <c r="X4716" s="19" t="s">
        <v>1099</v>
      </c>
    </row>
    <row r="4717" spans="22:26" x14ac:dyDescent="0.3">
      <c r="V4717" s="6" t="s">
        <v>43</v>
      </c>
      <c r="W4717" s="8">
        <v>7.4</v>
      </c>
      <c r="X4717" s="18" t="s">
        <v>43</v>
      </c>
    </row>
    <row r="4718" spans="22:26" x14ac:dyDescent="0.3">
      <c r="V4718" s="7" t="s">
        <v>3960</v>
      </c>
      <c r="W4718" s="9">
        <v>5.4</v>
      </c>
      <c r="X4718" s="19" t="s">
        <v>3960</v>
      </c>
    </row>
    <row r="4719" spans="22:26" x14ac:dyDescent="0.3">
      <c r="V4719" s="6" t="s">
        <v>2104</v>
      </c>
      <c r="W4719" s="8">
        <v>7.1</v>
      </c>
      <c r="X4719" s="18" t="s">
        <v>878</v>
      </c>
      <c r="Y4719" t="s">
        <v>2190</v>
      </c>
      <c r="Z4719" t="s">
        <v>14452</v>
      </c>
    </row>
    <row r="4720" spans="22:26" x14ac:dyDescent="0.3">
      <c r="V4720" s="7" t="s">
        <v>1921</v>
      </c>
      <c r="W4720" s="9">
        <v>8.4</v>
      </c>
      <c r="X4720" s="19" t="s">
        <v>6869</v>
      </c>
      <c r="Y4720" t="s">
        <v>1099</v>
      </c>
      <c r="Z4720" t="s">
        <v>10608</v>
      </c>
    </row>
    <row r="4721" spans="22:27" x14ac:dyDescent="0.3">
      <c r="V4721" s="6" t="s">
        <v>14074</v>
      </c>
      <c r="W4721" s="8">
        <v>7</v>
      </c>
      <c r="X4721" s="18" t="s">
        <v>642</v>
      </c>
      <c r="Y4721" t="s">
        <v>43</v>
      </c>
    </row>
    <row r="4722" spans="22:27" x14ac:dyDescent="0.3">
      <c r="V4722" s="7" t="s">
        <v>43</v>
      </c>
      <c r="W4722" s="9">
        <v>5.3</v>
      </c>
      <c r="X4722" s="19" t="s">
        <v>43</v>
      </c>
    </row>
    <row r="4723" spans="22:27" x14ac:dyDescent="0.3">
      <c r="V4723" s="6" t="s">
        <v>43</v>
      </c>
      <c r="W4723" s="8">
        <v>7.1</v>
      </c>
      <c r="X4723" s="18" t="s">
        <v>43</v>
      </c>
    </row>
    <row r="4724" spans="22:27" x14ac:dyDescent="0.3">
      <c r="V4724" s="7" t="s">
        <v>43</v>
      </c>
      <c r="W4724" s="9">
        <v>7.5</v>
      </c>
      <c r="X4724" s="19" t="s">
        <v>43</v>
      </c>
    </row>
    <row r="4725" spans="22:27" x14ac:dyDescent="0.3">
      <c r="V4725" s="6" t="s">
        <v>2190</v>
      </c>
      <c r="W4725" s="8">
        <v>7.2</v>
      </c>
      <c r="X4725" s="18" t="s">
        <v>2190</v>
      </c>
    </row>
    <row r="4726" spans="22:27" x14ac:dyDescent="0.3">
      <c r="V4726" s="7" t="s">
        <v>1442</v>
      </c>
      <c r="W4726" s="9">
        <v>6.7</v>
      </c>
      <c r="X4726" s="19" t="s">
        <v>2190</v>
      </c>
      <c r="Y4726" t="s">
        <v>14451</v>
      </c>
      <c r="Z4726" t="s">
        <v>7329</v>
      </c>
      <c r="AA4726" t="s">
        <v>6241</v>
      </c>
    </row>
    <row r="4727" spans="22:27" x14ac:dyDescent="0.3">
      <c r="V4727" s="6" t="s">
        <v>14099</v>
      </c>
      <c r="W4727" s="8">
        <v>8.1999999999999993</v>
      </c>
      <c r="X4727" s="18" t="s">
        <v>43</v>
      </c>
      <c r="Y4727" t="s">
        <v>10608</v>
      </c>
    </row>
    <row r="4728" spans="22:27" x14ac:dyDescent="0.3">
      <c r="V4728" s="7" t="s">
        <v>11952</v>
      </c>
      <c r="W4728" s="9">
        <v>6.6</v>
      </c>
      <c r="X4728" s="19" t="s">
        <v>43</v>
      </c>
      <c r="Y4728" t="s">
        <v>5873</v>
      </c>
    </row>
    <row r="4729" spans="22:27" x14ac:dyDescent="0.3">
      <c r="V4729" s="6" t="s">
        <v>1649</v>
      </c>
      <c r="W4729" s="8">
        <v>6.7</v>
      </c>
      <c r="X4729" s="18" t="s">
        <v>1099</v>
      </c>
      <c r="Y4729" t="s">
        <v>2190</v>
      </c>
    </row>
    <row r="4730" spans="22:27" x14ac:dyDescent="0.3">
      <c r="V4730" s="7" t="s">
        <v>11576</v>
      </c>
      <c r="W4730" s="9">
        <v>5.0999999999999996</v>
      </c>
      <c r="X4730" s="19" t="s">
        <v>11576</v>
      </c>
    </row>
    <row r="4731" spans="22:27" x14ac:dyDescent="0.3">
      <c r="V4731" s="6" t="s">
        <v>1099</v>
      </c>
      <c r="W4731" s="8">
        <v>7</v>
      </c>
      <c r="X4731" s="18" t="s">
        <v>1099</v>
      </c>
    </row>
    <row r="4732" spans="22:27" x14ac:dyDescent="0.3">
      <c r="V4732" s="7" t="s">
        <v>2190</v>
      </c>
      <c r="W4732" s="9">
        <v>7.4</v>
      </c>
      <c r="X4732" s="19" t="s">
        <v>2190</v>
      </c>
    </row>
    <row r="4733" spans="22:27" x14ac:dyDescent="0.3">
      <c r="V4733" s="6" t="s">
        <v>1017</v>
      </c>
      <c r="W4733" s="8">
        <v>5.4</v>
      </c>
      <c r="X4733" s="18" t="s">
        <v>7872</v>
      </c>
      <c r="Y4733" t="s">
        <v>2190</v>
      </c>
    </row>
    <row r="4734" spans="22:27" x14ac:dyDescent="0.3">
      <c r="V4734" s="7" t="s">
        <v>1099</v>
      </c>
      <c r="W4734" s="9">
        <v>5.7</v>
      </c>
      <c r="X4734" s="19" t="s">
        <v>1099</v>
      </c>
    </row>
    <row r="4735" spans="22:27" x14ac:dyDescent="0.3">
      <c r="V4735" s="6" t="s">
        <v>2423</v>
      </c>
      <c r="W4735" s="8">
        <v>6.7</v>
      </c>
      <c r="X4735" s="18" t="s">
        <v>2190</v>
      </c>
      <c r="Y4735" t="s">
        <v>14452</v>
      </c>
    </row>
    <row r="4736" spans="22:27" x14ac:dyDescent="0.3">
      <c r="V4736" s="7" t="s">
        <v>3456</v>
      </c>
      <c r="W4736" s="9">
        <v>4.2</v>
      </c>
      <c r="X4736" s="19" t="s">
        <v>3960</v>
      </c>
      <c r="Y4736" t="s">
        <v>6241</v>
      </c>
    </row>
    <row r="4737" spans="22:28" x14ac:dyDescent="0.3">
      <c r="V4737" s="6" t="s">
        <v>8767</v>
      </c>
      <c r="W4737" s="8">
        <v>7.4</v>
      </c>
      <c r="X4737" s="18" t="s">
        <v>840</v>
      </c>
      <c r="Y4737" t="s">
        <v>3960</v>
      </c>
      <c r="Z4737" t="s">
        <v>7329</v>
      </c>
    </row>
    <row r="4738" spans="22:28" x14ac:dyDescent="0.3">
      <c r="V4738" s="7" t="s">
        <v>1272</v>
      </c>
      <c r="W4738" s="9">
        <v>4.8</v>
      </c>
      <c r="X4738" s="19" t="s">
        <v>14453</v>
      </c>
      <c r="Y4738" t="s">
        <v>2190</v>
      </c>
    </row>
    <row r="4739" spans="22:28" x14ac:dyDescent="0.3">
      <c r="V4739" s="6" t="s">
        <v>1099</v>
      </c>
      <c r="W4739" s="8">
        <v>7</v>
      </c>
      <c r="X4739" s="18" t="s">
        <v>1099</v>
      </c>
    </row>
    <row r="4740" spans="22:28" x14ac:dyDescent="0.3">
      <c r="V4740" s="7" t="s">
        <v>1649</v>
      </c>
      <c r="W4740" s="9">
        <v>7.3</v>
      </c>
      <c r="X4740" s="19" t="s">
        <v>1099</v>
      </c>
      <c r="Y4740" t="s">
        <v>2190</v>
      </c>
    </row>
    <row r="4741" spans="22:28" x14ac:dyDescent="0.3">
      <c r="V4741" s="6" t="s">
        <v>5115</v>
      </c>
      <c r="W4741" s="8">
        <v>5.8</v>
      </c>
      <c r="X4741" s="18" t="s">
        <v>14453</v>
      </c>
      <c r="Y4741" t="s">
        <v>2190</v>
      </c>
      <c r="Z4741" t="s">
        <v>14452</v>
      </c>
    </row>
    <row r="4742" spans="22:28" x14ac:dyDescent="0.3">
      <c r="V4742" s="7" t="s">
        <v>7504</v>
      </c>
      <c r="W4742" s="9">
        <v>7</v>
      </c>
      <c r="X4742" s="19" t="s">
        <v>1099</v>
      </c>
      <c r="Y4742" t="s">
        <v>3960</v>
      </c>
      <c r="Z4742" t="s">
        <v>7329</v>
      </c>
    </row>
    <row r="4743" spans="22:28" x14ac:dyDescent="0.3">
      <c r="V4743" s="6" t="s">
        <v>10608</v>
      </c>
      <c r="W4743" s="8">
        <v>3.2</v>
      </c>
      <c r="X4743" s="18" t="s">
        <v>10608</v>
      </c>
    </row>
    <row r="4744" spans="22:28" x14ac:dyDescent="0.3">
      <c r="V4744" s="7" t="s">
        <v>14153</v>
      </c>
      <c r="W4744" s="9">
        <v>6.8</v>
      </c>
      <c r="X4744" s="19" t="s">
        <v>1099</v>
      </c>
      <c r="Y4744" t="s">
        <v>14453</v>
      </c>
      <c r="Z4744" t="s">
        <v>2190</v>
      </c>
      <c r="AA4744" t="s">
        <v>3960</v>
      </c>
      <c r="AB4744" t="s">
        <v>6241</v>
      </c>
    </row>
    <row r="4745" spans="22:28" x14ac:dyDescent="0.3">
      <c r="V4745" s="6" t="s">
        <v>43</v>
      </c>
      <c r="W4745" s="8">
        <v>7.7</v>
      </c>
      <c r="X4745" s="18" t="s">
        <v>43</v>
      </c>
    </row>
    <row r="4746" spans="22:28" x14ac:dyDescent="0.3">
      <c r="V4746" s="7" t="s">
        <v>6241</v>
      </c>
      <c r="W4746" s="9">
        <v>5.6</v>
      </c>
      <c r="X4746" s="19" t="s">
        <v>6241</v>
      </c>
    </row>
    <row r="4747" spans="22:28" x14ac:dyDescent="0.3">
      <c r="V4747" s="6" t="s">
        <v>1272</v>
      </c>
      <c r="W4747" s="8">
        <v>7.1</v>
      </c>
      <c r="X4747" s="18" t="s">
        <v>14453</v>
      </c>
      <c r="Y4747" t="s">
        <v>2190</v>
      </c>
    </row>
    <row r="4748" spans="22:28" x14ac:dyDescent="0.3">
      <c r="V4748" s="7" t="s">
        <v>919</v>
      </c>
      <c r="W4748" s="9">
        <v>3.6</v>
      </c>
      <c r="X4748" s="19" t="s">
        <v>878</v>
      </c>
      <c r="Y4748" t="s">
        <v>2190</v>
      </c>
      <c r="Z4748" t="s">
        <v>7329</v>
      </c>
      <c r="AA4748" t="s">
        <v>6241</v>
      </c>
    </row>
    <row r="4749" spans="22:28" x14ac:dyDescent="0.3">
      <c r="V4749" s="6" t="s">
        <v>4185</v>
      </c>
      <c r="W4749" s="8">
        <v>6.8</v>
      </c>
      <c r="X4749" s="18" t="s">
        <v>14453</v>
      </c>
      <c r="Y4749" t="s">
        <v>3960</v>
      </c>
      <c r="Z4749" t="s">
        <v>6241</v>
      </c>
    </row>
    <row r="4750" spans="22:28" x14ac:dyDescent="0.3">
      <c r="V4750" s="7" t="s">
        <v>12763</v>
      </c>
      <c r="W4750" s="9">
        <v>7.6</v>
      </c>
      <c r="X4750" s="19" t="s">
        <v>7872</v>
      </c>
      <c r="Y4750" t="s">
        <v>43</v>
      </c>
      <c r="Z4750" t="s">
        <v>7159</v>
      </c>
    </row>
    <row r="4751" spans="22:28" x14ac:dyDescent="0.3">
      <c r="V4751" s="6" t="s">
        <v>43</v>
      </c>
      <c r="W4751" s="8">
        <v>8.3000000000000007</v>
      </c>
      <c r="X4751" s="18" t="s">
        <v>43</v>
      </c>
    </row>
    <row r="4752" spans="22:28" x14ac:dyDescent="0.3">
      <c r="V4752" s="7" t="s">
        <v>1265</v>
      </c>
      <c r="W4752" s="9">
        <v>7.5</v>
      </c>
      <c r="X4752" s="19" t="s">
        <v>2190</v>
      </c>
      <c r="Y4752" t="s">
        <v>14451</v>
      </c>
      <c r="Z4752" t="s">
        <v>6241</v>
      </c>
    </row>
    <row r="4753" spans="22:26" x14ac:dyDescent="0.3">
      <c r="V4753" s="6" t="s">
        <v>1106</v>
      </c>
      <c r="W4753" s="8">
        <v>5.4</v>
      </c>
      <c r="X4753" s="18" t="s">
        <v>1099</v>
      </c>
      <c r="Y4753" t="s">
        <v>11576</v>
      </c>
    </row>
    <row r="4754" spans="22:26" x14ac:dyDescent="0.3">
      <c r="V4754" s="7" t="s">
        <v>4436</v>
      </c>
      <c r="W4754" s="9">
        <v>5.3</v>
      </c>
      <c r="X4754" s="19" t="s">
        <v>7872</v>
      </c>
      <c r="Y4754" t="s">
        <v>1099</v>
      </c>
      <c r="Z4754" t="s">
        <v>11576</v>
      </c>
    </row>
    <row r="4755" spans="22:26" x14ac:dyDescent="0.3">
      <c r="V4755" s="6" t="s">
        <v>1823</v>
      </c>
      <c r="W4755" s="8">
        <v>4.5</v>
      </c>
      <c r="X4755" s="18" t="s">
        <v>878</v>
      </c>
      <c r="Y4755" t="s">
        <v>7329</v>
      </c>
      <c r="Z4755" t="s">
        <v>6241</v>
      </c>
    </row>
    <row r="4756" spans="22:26" x14ac:dyDescent="0.3">
      <c r="V4756" s="7" t="s">
        <v>14203</v>
      </c>
      <c r="W4756" s="9">
        <v>7.3</v>
      </c>
      <c r="X4756" s="19" t="s">
        <v>1099</v>
      </c>
      <c r="Y4756" t="s">
        <v>43</v>
      </c>
      <c r="Z4756" t="s">
        <v>2190</v>
      </c>
    </row>
    <row r="4757" spans="22:26" x14ac:dyDescent="0.3">
      <c r="V4757" s="6" t="s">
        <v>1099</v>
      </c>
      <c r="W4757" s="8">
        <v>5.6</v>
      </c>
      <c r="X4757" s="18" t="s">
        <v>1099</v>
      </c>
    </row>
    <row r="4758" spans="22:26" x14ac:dyDescent="0.3">
      <c r="V4758" s="7" t="s">
        <v>1649</v>
      </c>
      <c r="W4758" s="9">
        <v>5.6</v>
      </c>
      <c r="X4758" s="19" t="s">
        <v>1099</v>
      </c>
      <c r="Y4758" t="s">
        <v>2190</v>
      </c>
    </row>
    <row r="4759" spans="22:26" x14ac:dyDescent="0.3">
      <c r="V4759" s="6" t="s">
        <v>6131</v>
      </c>
      <c r="W4759" s="8">
        <v>4.0999999999999996</v>
      </c>
      <c r="X4759" s="18" t="s">
        <v>3960</v>
      </c>
      <c r="Y4759" t="s">
        <v>7329</v>
      </c>
    </row>
    <row r="4760" spans="22:26" x14ac:dyDescent="0.3">
      <c r="V4760" s="7" t="s">
        <v>2190</v>
      </c>
      <c r="W4760" s="9">
        <v>6.8</v>
      </c>
      <c r="X4760" s="19" t="s">
        <v>2190</v>
      </c>
    </row>
    <row r="4761" spans="22:26" x14ac:dyDescent="0.3">
      <c r="V4761" s="6" t="s">
        <v>1099</v>
      </c>
      <c r="W4761" s="8">
        <v>6.3</v>
      </c>
      <c r="X4761" s="18" t="s">
        <v>1099</v>
      </c>
    </row>
    <row r="4762" spans="22:26" x14ac:dyDescent="0.3">
      <c r="V4762" s="7" t="s">
        <v>10815</v>
      </c>
      <c r="W4762" s="9">
        <v>5.8</v>
      </c>
      <c r="X4762" s="19" t="s">
        <v>2190</v>
      </c>
      <c r="Y4762" t="s">
        <v>3960</v>
      </c>
      <c r="Z4762" t="s">
        <v>14451</v>
      </c>
    </row>
    <row r="4763" spans="22:26" x14ac:dyDescent="0.3">
      <c r="V4763" s="6" t="s">
        <v>936</v>
      </c>
      <c r="W4763" s="8">
        <v>6.6</v>
      </c>
      <c r="X4763" s="18" t="s">
        <v>1099</v>
      </c>
      <c r="Y4763" t="s">
        <v>2190</v>
      </c>
      <c r="Z4763" t="s">
        <v>11576</v>
      </c>
    </row>
    <row r="4764" spans="22:26" x14ac:dyDescent="0.3">
      <c r="V4764" s="7" t="s">
        <v>1392</v>
      </c>
      <c r="W4764" s="9">
        <v>6.7</v>
      </c>
      <c r="X4764" s="19" t="s">
        <v>14453</v>
      </c>
      <c r="Y4764" t="s">
        <v>2190</v>
      </c>
      <c r="Z4764" t="s">
        <v>6241</v>
      </c>
    </row>
    <row r="4765" spans="22:26" x14ac:dyDescent="0.3">
      <c r="V4765" s="6" t="s">
        <v>936</v>
      </c>
      <c r="W4765" s="8">
        <v>6.4</v>
      </c>
      <c r="X4765" s="18" t="s">
        <v>1099</v>
      </c>
      <c r="Y4765" t="s">
        <v>2190</v>
      </c>
      <c r="Z4765" t="s">
        <v>11576</v>
      </c>
    </row>
    <row r="4766" spans="22:26" x14ac:dyDescent="0.3">
      <c r="V4766" s="7" t="s">
        <v>936</v>
      </c>
      <c r="W4766" s="9">
        <v>6.3</v>
      </c>
      <c r="X4766" s="19" t="s">
        <v>1099</v>
      </c>
      <c r="Y4766" t="s">
        <v>2190</v>
      </c>
      <c r="Z4766" t="s">
        <v>11576</v>
      </c>
    </row>
    <row r="4767" spans="22:26" x14ac:dyDescent="0.3">
      <c r="V4767" s="6" t="s">
        <v>14243</v>
      </c>
      <c r="W4767" s="8">
        <v>3.4</v>
      </c>
      <c r="X4767" s="18" t="s">
        <v>14453</v>
      </c>
      <c r="Y4767" t="s">
        <v>2190</v>
      </c>
      <c r="Z4767" t="s">
        <v>3960</v>
      </c>
    </row>
    <row r="4768" spans="22:26" x14ac:dyDescent="0.3">
      <c r="V4768" s="7" t="s">
        <v>1649</v>
      </c>
      <c r="W4768" s="9">
        <v>4.7</v>
      </c>
      <c r="X4768" s="19" t="s">
        <v>1099</v>
      </c>
      <c r="Y4768" t="s">
        <v>2190</v>
      </c>
    </row>
    <row r="4769" spans="22:27" x14ac:dyDescent="0.3">
      <c r="V4769" s="6" t="s">
        <v>43</v>
      </c>
      <c r="W4769" s="8">
        <v>6</v>
      </c>
      <c r="X4769" s="18" t="s">
        <v>43</v>
      </c>
    </row>
    <row r="4770" spans="22:27" x14ac:dyDescent="0.3">
      <c r="V4770" s="7" t="s">
        <v>1727</v>
      </c>
      <c r="W4770" s="9">
        <v>7.3</v>
      </c>
      <c r="X4770" s="19" t="s">
        <v>840</v>
      </c>
      <c r="Y4770" t="s">
        <v>3960</v>
      </c>
      <c r="Z4770" t="s">
        <v>14451</v>
      </c>
      <c r="AA4770" t="s">
        <v>6241</v>
      </c>
    </row>
    <row r="4771" spans="22:27" x14ac:dyDescent="0.3">
      <c r="V4771" s="6" t="s">
        <v>43</v>
      </c>
      <c r="W4771" s="8">
        <v>7.9</v>
      </c>
      <c r="X4771" s="18" t="s">
        <v>43</v>
      </c>
    </row>
    <row r="4772" spans="22:27" x14ac:dyDescent="0.3">
      <c r="V4772" s="7" t="s">
        <v>1913</v>
      </c>
      <c r="W4772" s="9">
        <v>6.1</v>
      </c>
      <c r="X4772" s="19" t="s">
        <v>7329</v>
      </c>
      <c r="Y4772" t="s">
        <v>6241</v>
      </c>
    </row>
    <row r="4773" spans="22:27" x14ac:dyDescent="0.3">
      <c r="V4773" s="6" t="s">
        <v>13577</v>
      </c>
      <c r="W4773" s="8">
        <v>7.4</v>
      </c>
      <c r="X4773" s="18" t="s">
        <v>7872</v>
      </c>
      <c r="Y4773" t="s">
        <v>43</v>
      </c>
    </row>
    <row r="4774" spans="22:27" x14ac:dyDescent="0.3">
      <c r="V4774" s="7" t="s">
        <v>2190</v>
      </c>
      <c r="W4774" s="9">
        <v>6.6</v>
      </c>
      <c r="X4774" s="19" t="s">
        <v>2190</v>
      </c>
    </row>
    <row r="4775" spans="22:27" x14ac:dyDescent="0.3">
      <c r="V4775" s="6" t="s">
        <v>1099</v>
      </c>
      <c r="W4775" s="8">
        <v>5.5</v>
      </c>
      <c r="X4775" s="18" t="s">
        <v>1099</v>
      </c>
    </row>
    <row r="4776" spans="22:27" x14ac:dyDescent="0.3">
      <c r="V4776" s="7" t="s">
        <v>2190</v>
      </c>
      <c r="W4776" s="9">
        <v>7.5</v>
      </c>
      <c r="X4776" s="19" t="s">
        <v>2190</v>
      </c>
    </row>
    <row r="4777" spans="22:27" x14ac:dyDescent="0.3">
      <c r="V4777" s="6" t="s">
        <v>1106</v>
      </c>
      <c r="W4777" s="8">
        <v>7.6</v>
      </c>
      <c r="X4777" s="18" t="s">
        <v>1099</v>
      </c>
      <c r="Y4777" t="s">
        <v>11576</v>
      </c>
    </row>
    <row r="4778" spans="22:27" x14ac:dyDescent="0.3">
      <c r="V4778" s="7" t="s">
        <v>1740</v>
      </c>
      <c r="W4778" s="9">
        <v>5</v>
      </c>
      <c r="X4778" s="19" t="s">
        <v>2190</v>
      </c>
      <c r="Y4778" t="s">
        <v>7329</v>
      </c>
      <c r="Z4778" t="s">
        <v>6241</v>
      </c>
    </row>
    <row r="4779" spans="22:27" x14ac:dyDescent="0.3">
      <c r="V4779" s="6" t="s">
        <v>3960</v>
      </c>
      <c r="W4779" s="8">
        <v>3.2</v>
      </c>
      <c r="X4779" s="18" t="s">
        <v>3960</v>
      </c>
    </row>
    <row r="4780" spans="22:27" x14ac:dyDescent="0.3">
      <c r="V4780" s="7" t="s">
        <v>2583</v>
      </c>
      <c r="W4780" s="9">
        <v>8.1999999999999993</v>
      </c>
      <c r="X4780" s="19" t="s">
        <v>43</v>
      </c>
      <c r="Y4780" t="s">
        <v>7159</v>
      </c>
    </row>
    <row r="4781" spans="22:27" x14ac:dyDescent="0.3">
      <c r="V4781" s="6" t="s">
        <v>3456</v>
      </c>
      <c r="W4781" s="8">
        <v>3.7</v>
      </c>
      <c r="X4781" s="18" t="s">
        <v>3960</v>
      </c>
      <c r="Y4781" t="s">
        <v>6241</v>
      </c>
    </row>
    <row r="4782" spans="22:27" x14ac:dyDescent="0.3">
      <c r="V4782" s="7" t="s">
        <v>2190</v>
      </c>
      <c r="W4782" s="9">
        <v>6.3</v>
      </c>
      <c r="X4782" s="19" t="s">
        <v>2190</v>
      </c>
    </row>
    <row r="4783" spans="22:27" x14ac:dyDescent="0.3">
      <c r="V4783" s="6" t="s">
        <v>8819</v>
      </c>
      <c r="W4783" s="8">
        <v>4.0999999999999996</v>
      </c>
      <c r="X4783" s="18" t="s">
        <v>8819</v>
      </c>
    </row>
    <row r="4784" spans="22:27" x14ac:dyDescent="0.3">
      <c r="V4784" s="7" t="s">
        <v>1099</v>
      </c>
      <c r="W4784" s="9">
        <v>6.9</v>
      </c>
      <c r="X4784" s="19" t="s">
        <v>1099</v>
      </c>
    </row>
    <row r="4785" spans="22:26" x14ac:dyDescent="0.3">
      <c r="V4785" s="6" t="s">
        <v>3960</v>
      </c>
      <c r="W4785" s="8">
        <v>5.4</v>
      </c>
      <c r="X4785" s="18" t="s">
        <v>3960</v>
      </c>
    </row>
    <row r="4786" spans="22:26" x14ac:dyDescent="0.3">
      <c r="V4786" s="7" t="s">
        <v>5554</v>
      </c>
      <c r="W4786" s="9">
        <v>6.5</v>
      </c>
      <c r="X4786" s="19" t="s">
        <v>1099</v>
      </c>
      <c r="Y4786" t="s">
        <v>14453</v>
      </c>
      <c r="Z4786" t="s">
        <v>2190</v>
      </c>
    </row>
    <row r="4787" spans="22:26" x14ac:dyDescent="0.3">
      <c r="V4787" s="6" t="s">
        <v>1099</v>
      </c>
      <c r="W4787" s="8">
        <v>7.8</v>
      </c>
      <c r="X4787" s="18" t="s">
        <v>1099</v>
      </c>
    </row>
    <row r="4788" spans="22:26" x14ac:dyDescent="0.3">
      <c r="V4788" s="7" t="s">
        <v>3329</v>
      </c>
      <c r="W4788" s="9">
        <v>6.7</v>
      </c>
      <c r="X4788" s="19" t="s">
        <v>2190</v>
      </c>
      <c r="Y4788" t="s">
        <v>840</v>
      </c>
    </row>
    <row r="4789" spans="22:26" x14ac:dyDescent="0.3">
      <c r="V4789" s="6" t="s">
        <v>1649</v>
      </c>
      <c r="W4789" s="8">
        <v>6.4</v>
      </c>
      <c r="X4789" s="18" t="s">
        <v>1099</v>
      </c>
      <c r="Y4789" t="s">
        <v>2190</v>
      </c>
    </row>
    <row r="4790" spans="22:26" x14ac:dyDescent="0.3">
      <c r="V4790" s="7" t="s">
        <v>1649</v>
      </c>
      <c r="W4790" s="9">
        <v>7.3</v>
      </c>
      <c r="X4790" s="19" t="s">
        <v>1099</v>
      </c>
      <c r="Y4790" t="s">
        <v>2190</v>
      </c>
    </row>
    <row r="4791" spans="22:26" x14ac:dyDescent="0.3">
      <c r="V4791" s="6" t="s">
        <v>4396</v>
      </c>
      <c r="W4791" s="8">
        <v>7</v>
      </c>
      <c r="X4791" s="18" t="s">
        <v>2190</v>
      </c>
      <c r="Y4791" t="s">
        <v>10608</v>
      </c>
    </row>
    <row r="4792" spans="22:26" x14ac:dyDescent="0.3">
      <c r="V4792" s="7" t="s">
        <v>227</v>
      </c>
      <c r="W4792" s="9">
        <v>6.3</v>
      </c>
      <c r="X4792" s="19" t="s">
        <v>878</v>
      </c>
      <c r="Y4792" t="s">
        <v>14453</v>
      </c>
      <c r="Z4792" t="s">
        <v>6241</v>
      </c>
    </row>
    <row r="4793" spans="22:26" x14ac:dyDescent="0.3">
      <c r="V4793" s="6" t="s">
        <v>1649</v>
      </c>
      <c r="W4793" s="8">
        <v>7.1</v>
      </c>
      <c r="X4793" s="18" t="s">
        <v>1099</v>
      </c>
      <c r="Y4793" t="s">
        <v>2190</v>
      </c>
    </row>
    <row r="4794" spans="22:26" x14ac:dyDescent="0.3">
      <c r="V4794" s="7" t="s">
        <v>1392</v>
      </c>
      <c r="W4794" s="9">
        <v>4.8</v>
      </c>
      <c r="X4794" s="19" t="s">
        <v>14453</v>
      </c>
      <c r="Y4794" t="s">
        <v>2190</v>
      </c>
      <c r="Z4794" t="s">
        <v>6241</v>
      </c>
    </row>
    <row r="4795" spans="22:26" x14ac:dyDescent="0.3">
      <c r="V4795" s="6" t="s">
        <v>1106</v>
      </c>
      <c r="W4795" s="8">
        <v>3.3</v>
      </c>
      <c r="X4795" s="18" t="s">
        <v>1099</v>
      </c>
      <c r="Y4795" t="s">
        <v>11576</v>
      </c>
    </row>
    <row r="4796" spans="22:26" x14ac:dyDescent="0.3">
      <c r="V4796" s="7" t="s">
        <v>2190</v>
      </c>
      <c r="W4796" s="9">
        <v>6.9</v>
      </c>
      <c r="X4796" s="19" t="s">
        <v>2190</v>
      </c>
    </row>
    <row r="4797" spans="22:26" x14ac:dyDescent="0.3">
      <c r="V4797" s="6" t="s">
        <v>1959</v>
      </c>
      <c r="W4797" s="8">
        <v>4.5999999999999996</v>
      </c>
      <c r="X4797" s="18" t="s">
        <v>3960</v>
      </c>
      <c r="Y4797" t="s">
        <v>14451</v>
      </c>
      <c r="Z4797" t="s">
        <v>6241</v>
      </c>
    </row>
    <row r="4798" spans="22:26" x14ac:dyDescent="0.3">
      <c r="V4798" s="7" t="s">
        <v>2777</v>
      </c>
      <c r="W4798" s="9">
        <v>3</v>
      </c>
      <c r="X4798" s="19" t="s">
        <v>2190</v>
      </c>
      <c r="Y4798" t="s">
        <v>3960</v>
      </c>
      <c r="Z4798" t="s">
        <v>6241</v>
      </c>
    </row>
    <row r="4799" spans="22:26" x14ac:dyDescent="0.3">
      <c r="V4799" s="6" t="s">
        <v>936</v>
      </c>
      <c r="W4799" s="8">
        <v>6.6</v>
      </c>
      <c r="X4799" s="18" t="s">
        <v>1099</v>
      </c>
      <c r="Y4799" t="s">
        <v>2190</v>
      </c>
      <c r="Z4799" t="s">
        <v>11576</v>
      </c>
    </row>
    <row r="4800" spans="22:26" x14ac:dyDescent="0.3">
      <c r="V4800" s="7" t="s">
        <v>2190</v>
      </c>
      <c r="W4800" s="9">
        <v>7.4</v>
      </c>
      <c r="X4800" s="19" t="s">
        <v>2190</v>
      </c>
    </row>
    <row r="4801" spans="22:28" x14ac:dyDescent="0.3">
      <c r="V4801" s="6" t="s">
        <v>11576</v>
      </c>
      <c r="W4801" s="8">
        <v>6.2</v>
      </c>
      <c r="X4801" s="18" t="s">
        <v>11576</v>
      </c>
    </row>
    <row r="4802" spans="22:28" x14ac:dyDescent="0.3">
      <c r="V4802" s="7" t="s">
        <v>1913</v>
      </c>
      <c r="W4802" s="9">
        <v>4</v>
      </c>
      <c r="X4802" s="19" t="s">
        <v>7329</v>
      </c>
      <c r="Y4802" t="s">
        <v>6241</v>
      </c>
    </row>
    <row r="4803" spans="22:28" x14ac:dyDescent="0.3">
      <c r="V4803" s="6" t="s">
        <v>14368</v>
      </c>
      <c r="W4803" s="8">
        <v>6.1</v>
      </c>
      <c r="X4803" s="18" t="s">
        <v>1099</v>
      </c>
      <c r="Y4803" t="s">
        <v>14453</v>
      </c>
      <c r="Z4803" t="s">
        <v>3960</v>
      </c>
    </row>
    <row r="4804" spans="22:28" x14ac:dyDescent="0.3">
      <c r="V4804" s="7" t="s">
        <v>4790</v>
      </c>
      <c r="W4804" s="9">
        <v>6.9</v>
      </c>
      <c r="X4804" s="19" t="s">
        <v>2190</v>
      </c>
      <c r="Y4804" t="s">
        <v>7159</v>
      </c>
      <c r="Z4804" t="s">
        <v>11576</v>
      </c>
    </row>
    <row r="4805" spans="22:28" x14ac:dyDescent="0.3">
      <c r="V4805" s="6" t="s">
        <v>2190</v>
      </c>
      <c r="W4805" s="8">
        <v>7.5</v>
      </c>
      <c r="X4805" s="18" t="s">
        <v>2190</v>
      </c>
    </row>
    <row r="4806" spans="22:28" x14ac:dyDescent="0.3">
      <c r="V4806" s="7" t="s">
        <v>3960</v>
      </c>
      <c r="W4806" s="9">
        <v>6.7</v>
      </c>
      <c r="X4806" s="19" t="s">
        <v>3960</v>
      </c>
    </row>
    <row r="4807" spans="22:28" x14ac:dyDescent="0.3">
      <c r="V4807" s="6" t="s">
        <v>3049</v>
      </c>
      <c r="W4807" s="8">
        <v>7.4</v>
      </c>
      <c r="X4807" s="18" t="s">
        <v>14453</v>
      </c>
      <c r="Y4807" t="s">
        <v>3960</v>
      </c>
      <c r="Z4807" t="s">
        <v>14451</v>
      </c>
      <c r="AA4807" t="s">
        <v>6241</v>
      </c>
    </row>
    <row r="4808" spans="22:28" x14ac:dyDescent="0.3">
      <c r="V4808" s="7" t="s">
        <v>2190</v>
      </c>
      <c r="W4808" s="9">
        <v>6.1</v>
      </c>
      <c r="X4808" s="19" t="s">
        <v>2190</v>
      </c>
    </row>
    <row r="4809" spans="22:28" x14ac:dyDescent="0.3">
      <c r="V4809" s="6" t="s">
        <v>7608</v>
      </c>
      <c r="W4809" s="8">
        <v>5.4</v>
      </c>
      <c r="X4809" s="18" t="s">
        <v>1099</v>
      </c>
      <c r="Y4809" t="s">
        <v>3960</v>
      </c>
      <c r="Z4809" t="s">
        <v>6241</v>
      </c>
    </row>
    <row r="4810" spans="22:28" x14ac:dyDescent="0.3">
      <c r="V4810" s="7" t="s">
        <v>1272</v>
      </c>
      <c r="W4810" s="9">
        <v>6.4</v>
      </c>
      <c r="X4810" s="19" t="s">
        <v>14453</v>
      </c>
      <c r="Y4810" t="s">
        <v>2190</v>
      </c>
    </row>
    <row r="4811" spans="22:28" x14ac:dyDescent="0.3">
      <c r="V4811" s="6" t="s">
        <v>1740</v>
      </c>
      <c r="W4811" s="8">
        <v>7</v>
      </c>
      <c r="X4811" s="18" t="s">
        <v>2190</v>
      </c>
      <c r="Y4811" t="s">
        <v>7329</v>
      </c>
      <c r="Z4811" t="s">
        <v>6241</v>
      </c>
    </row>
    <row r="4812" spans="22:28" x14ac:dyDescent="0.3">
      <c r="V4812" s="7" t="s">
        <v>6241</v>
      </c>
      <c r="W4812" s="9">
        <v>6.3</v>
      </c>
      <c r="X4812" s="19" t="s">
        <v>6241</v>
      </c>
    </row>
    <row r="4813" spans="22:28" x14ac:dyDescent="0.3">
      <c r="V4813" s="6" t="s">
        <v>3612</v>
      </c>
      <c r="W4813" s="8">
        <v>6.9</v>
      </c>
      <c r="X4813" s="18" t="s">
        <v>878</v>
      </c>
      <c r="Y4813" t="s">
        <v>14453</v>
      </c>
      <c r="Z4813" t="s">
        <v>2190</v>
      </c>
      <c r="AA4813" t="s">
        <v>11576</v>
      </c>
      <c r="AB4813" t="s">
        <v>6241</v>
      </c>
    </row>
    <row r="4814" spans="22:28" x14ac:dyDescent="0.3">
      <c r="V4814" s="7" t="s">
        <v>1272</v>
      </c>
      <c r="W4814" s="9">
        <v>7.8</v>
      </c>
      <c r="X4814" s="19" t="s">
        <v>14453</v>
      </c>
      <c r="Y4814" t="s">
        <v>2190</v>
      </c>
    </row>
    <row r="4815" spans="22:28" x14ac:dyDescent="0.3">
      <c r="V4815" s="6" t="s">
        <v>1649</v>
      </c>
      <c r="W4815" s="8">
        <v>6.4</v>
      </c>
      <c r="X4815" s="18" t="s">
        <v>1099</v>
      </c>
      <c r="Y4815" t="s">
        <v>2190</v>
      </c>
    </row>
    <row r="4816" spans="22:28" x14ac:dyDescent="0.3">
      <c r="V4816" s="7" t="s">
        <v>1649</v>
      </c>
      <c r="W4816" s="9">
        <v>7.7</v>
      </c>
      <c r="X4816" s="19" t="s">
        <v>1099</v>
      </c>
      <c r="Y4816" t="s">
        <v>2190</v>
      </c>
    </row>
    <row r="4817" spans="22:26" x14ac:dyDescent="0.3">
      <c r="V4817" s="6" t="s">
        <v>2777</v>
      </c>
      <c r="W4817" s="8">
        <v>6.3</v>
      </c>
      <c r="X4817" s="18" t="s">
        <v>2190</v>
      </c>
      <c r="Y4817" t="s">
        <v>3960</v>
      </c>
      <c r="Z4817" t="s">
        <v>6241</v>
      </c>
    </row>
    <row r="4818" spans="22:26" x14ac:dyDescent="0.3">
      <c r="V4818" s="7" t="s">
        <v>936</v>
      </c>
      <c r="W4818" s="9">
        <v>6.3</v>
      </c>
      <c r="X4818" s="19" t="s">
        <v>1099</v>
      </c>
      <c r="Y4818" t="s">
        <v>2190</v>
      </c>
      <c r="Z4818" t="s">
        <v>11576</v>
      </c>
    </row>
    <row r="4819" spans="22:26" x14ac:dyDescent="0.3">
      <c r="V4819" s="6" t="s">
        <v>43</v>
      </c>
      <c r="W4819" s="8">
        <v>6.6</v>
      </c>
      <c r="X4819" s="17" t="s">
        <v>43</v>
      </c>
    </row>
  </sheetData>
  <mergeCells count="4">
    <mergeCell ref="X1:AE1"/>
    <mergeCell ref="AG1:AN1"/>
    <mergeCell ref="A1:B1"/>
    <mergeCell ref="C1:J1"/>
  </mergeCells>
  <conditionalFormatting sqref="B3:B26">
    <cfRule type="top10" dxfId="23" priority="9" rank="10"/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{B36E067C-15F6-47FB-B370-502AEBBEB2E4}</x14:id>
        </ext>
      </extLst>
    </cfRule>
  </conditionalFormatting>
  <conditionalFormatting sqref="C3:C12">
    <cfRule type="top10" dxfId="22" priority="8" rank="3"/>
  </conditionalFormatting>
  <conditionalFormatting sqref="D3:D12">
    <cfRule type="top10" dxfId="21" priority="7" rank="3"/>
  </conditionalFormatting>
  <conditionalFormatting sqref="E3:E12">
    <cfRule type="top10" dxfId="20" priority="6" rank="3"/>
  </conditionalFormatting>
  <conditionalFormatting sqref="F3:F12">
    <cfRule type="top10" dxfId="19" priority="5" rank="3"/>
  </conditionalFormatting>
  <conditionalFormatting sqref="G3:G12">
    <cfRule type="top10" dxfId="18" priority="3" rank="3"/>
  </conditionalFormatting>
  <conditionalFormatting sqref="H3:H12">
    <cfRule type="top10" dxfId="17" priority="4" rank="3"/>
  </conditionalFormatting>
  <conditionalFormatting sqref="I3:I12">
    <cfRule type="top10" dxfId="16" priority="2" bottom="1" rank="3"/>
  </conditionalFormatting>
  <conditionalFormatting sqref="J3:J12">
    <cfRule type="top10" dxfId="15" priority="1" bottom="1" rank="3"/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36E067C-15F6-47FB-B370-502AEBBEB2E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B3:B26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8EB4F-6358-438D-AA3D-56C69147E358}">
  <dimension ref="A1:F4818"/>
  <sheetViews>
    <sheetView workbookViewId="0">
      <selection activeCell="P20" sqref="P20"/>
    </sheetView>
  </sheetViews>
  <sheetFormatPr defaultRowHeight="14.4" x14ac:dyDescent="0.3"/>
  <cols>
    <col min="1" max="1" width="43.5546875" customWidth="1"/>
    <col min="2" max="2" width="7.88671875" style="10" bestFit="1" customWidth="1"/>
    <col min="3" max="3" width="12.77734375" style="10" bestFit="1" customWidth="1"/>
    <col min="4" max="4" width="3.33203125" customWidth="1"/>
    <col min="5" max="5" width="16.5546875" bestFit="1" customWidth="1"/>
    <col min="6" max="6" width="12" bestFit="1" customWidth="1"/>
  </cols>
  <sheetData>
    <row r="1" spans="1:6" ht="15" thickBot="1" x14ac:dyDescent="0.35">
      <c r="A1" t="s">
        <v>6</v>
      </c>
      <c r="B1" s="10" t="s">
        <v>1</v>
      </c>
      <c r="C1" s="10" t="s">
        <v>12</v>
      </c>
    </row>
    <row r="2" spans="1:6" x14ac:dyDescent="0.3">
      <c r="A2" t="s">
        <v>18</v>
      </c>
      <c r="B2" s="10">
        <v>178</v>
      </c>
      <c r="C2" s="10">
        <v>7.9</v>
      </c>
      <c r="E2" s="57" t="s">
        <v>14493</v>
      </c>
      <c r="F2" s="57"/>
    </row>
    <row r="3" spans="1:6" x14ac:dyDescent="0.3">
      <c r="A3" t="s">
        <v>26</v>
      </c>
      <c r="B3" s="10">
        <v>169</v>
      </c>
      <c r="C3" s="10">
        <v>7.1</v>
      </c>
    </row>
    <row r="4" spans="1:6" x14ac:dyDescent="0.3">
      <c r="A4" t="s">
        <v>32</v>
      </c>
      <c r="B4" s="10">
        <v>148</v>
      </c>
      <c r="C4" s="10">
        <v>6.8</v>
      </c>
      <c r="E4" t="s">
        <v>14457</v>
      </c>
      <c r="F4" s="30">
        <v>108.01494706248702</v>
      </c>
    </row>
    <row r="5" spans="1:6" x14ac:dyDescent="0.3">
      <c r="A5" t="s">
        <v>39</v>
      </c>
      <c r="B5" s="10">
        <v>164</v>
      </c>
      <c r="C5" s="10">
        <v>8.5</v>
      </c>
      <c r="E5" t="s">
        <v>14485</v>
      </c>
      <c r="F5">
        <v>0.32552051444169638</v>
      </c>
    </row>
    <row r="6" spans="1:6" x14ac:dyDescent="0.3">
      <c r="A6" t="s">
        <v>44</v>
      </c>
      <c r="B6" s="10">
        <v>104</v>
      </c>
      <c r="C6" s="10">
        <v>7.1</v>
      </c>
      <c r="E6" t="s">
        <v>14458</v>
      </c>
      <c r="F6">
        <v>104</v>
      </c>
    </row>
    <row r="7" spans="1:6" x14ac:dyDescent="0.3">
      <c r="A7" t="s">
        <v>50</v>
      </c>
      <c r="B7" s="10">
        <v>132</v>
      </c>
      <c r="C7" s="10">
        <v>6.6</v>
      </c>
      <c r="E7" t="s">
        <v>14459</v>
      </c>
      <c r="F7">
        <v>90</v>
      </c>
    </row>
    <row r="8" spans="1:6" x14ac:dyDescent="0.3">
      <c r="A8" t="s">
        <v>56</v>
      </c>
      <c r="B8" s="10">
        <v>156</v>
      </c>
      <c r="C8" s="10">
        <v>6.2</v>
      </c>
      <c r="E8" t="s">
        <v>14486</v>
      </c>
      <c r="F8">
        <v>22.592624611539417</v>
      </c>
    </row>
    <row r="9" spans="1:6" x14ac:dyDescent="0.3">
      <c r="A9" t="s">
        <v>62</v>
      </c>
      <c r="B9" s="10">
        <v>100</v>
      </c>
      <c r="C9" s="10">
        <v>7.8</v>
      </c>
      <c r="E9" t="s">
        <v>14487</v>
      </c>
      <c r="F9">
        <v>510.42668683793664</v>
      </c>
    </row>
    <row r="10" spans="1:6" x14ac:dyDescent="0.3">
      <c r="A10" t="s">
        <v>67</v>
      </c>
      <c r="B10" s="10">
        <v>141</v>
      </c>
      <c r="C10" s="10">
        <v>7.5</v>
      </c>
      <c r="E10" t="s">
        <v>14488</v>
      </c>
      <c r="F10">
        <v>11.703276011603402</v>
      </c>
    </row>
    <row r="11" spans="1:6" x14ac:dyDescent="0.3">
      <c r="A11" t="s">
        <v>73</v>
      </c>
      <c r="B11" s="10">
        <v>153</v>
      </c>
      <c r="C11" s="10">
        <v>7.5</v>
      </c>
      <c r="E11" t="s">
        <v>14489</v>
      </c>
      <c r="F11">
        <v>2.150476100511916</v>
      </c>
    </row>
    <row r="12" spans="1:6" x14ac:dyDescent="0.3">
      <c r="A12" t="s">
        <v>78</v>
      </c>
      <c r="B12" s="10">
        <v>183</v>
      </c>
      <c r="C12" s="10">
        <v>6.9</v>
      </c>
      <c r="E12" t="s">
        <v>14461</v>
      </c>
      <c r="F12">
        <v>323</v>
      </c>
    </row>
    <row r="13" spans="1:6" x14ac:dyDescent="0.3">
      <c r="A13" t="s">
        <v>83</v>
      </c>
      <c r="B13" s="10">
        <v>169</v>
      </c>
      <c r="C13" s="10">
        <v>6.1</v>
      </c>
      <c r="E13" t="s">
        <v>14490</v>
      </c>
      <c r="F13">
        <v>7</v>
      </c>
    </row>
    <row r="14" spans="1:6" x14ac:dyDescent="0.3">
      <c r="A14" t="s">
        <v>89</v>
      </c>
      <c r="B14" s="10">
        <v>106</v>
      </c>
      <c r="C14" s="10">
        <v>6.7</v>
      </c>
      <c r="E14" t="s">
        <v>14491</v>
      </c>
      <c r="F14">
        <v>330</v>
      </c>
    </row>
    <row r="15" spans="1:6" x14ac:dyDescent="0.3">
      <c r="A15" t="s">
        <v>90</v>
      </c>
      <c r="B15" s="10">
        <v>151</v>
      </c>
      <c r="C15" s="10">
        <v>7.3</v>
      </c>
      <c r="E15" t="s">
        <v>14492</v>
      </c>
      <c r="F15">
        <v>520308</v>
      </c>
    </row>
    <row r="16" spans="1:6" ht="15" thickBot="1" x14ac:dyDescent="0.35">
      <c r="A16" t="s">
        <v>93</v>
      </c>
      <c r="B16" s="10">
        <v>150</v>
      </c>
      <c r="C16" s="10">
        <v>6.5</v>
      </c>
      <c r="E16" s="31" t="s">
        <v>14477</v>
      </c>
      <c r="F16" s="31">
        <v>4817</v>
      </c>
    </row>
    <row r="17" spans="1:6" x14ac:dyDescent="0.3">
      <c r="A17" t="s">
        <v>96</v>
      </c>
      <c r="B17" s="10">
        <v>143</v>
      </c>
      <c r="C17" s="10">
        <v>7.2</v>
      </c>
    </row>
    <row r="18" spans="1:6" x14ac:dyDescent="0.3">
      <c r="A18" t="s">
        <v>102</v>
      </c>
      <c r="B18" s="10">
        <v>150</v>
      </c>
      <c r="C18" s="10">
        <v>6.6</v>
      </c>
      <c r="E18" s="32" t="s">
        <v>14494</v>
      </c>
      <c r="F18" s="32" t="s">
        <v>4921</v>
      </c>
    </row>
    <row r="19" spans="1:6" x14ac:dyDescent="0.3">
      <c r="A19" t="s">
        <v>104</v>
      </c>
      <c r="B19" s="10">
        <v>173</v>
      </c>
      <c r="C19" s="10">
        <v>8.1</v>
      </c>
      <c r="E19" s="10">
        <v>50</v>
      </c>
      <c r="F19" s="10" cm="1">
        <f t="array" ref="F19:F25">FREQUENCY($B$2:$B$4818,$E$19:$E$24)</f>
        <v>14</v>
      </c>
    </row>
    <row r="20" spans="1:6" x14ac:dyDescent="0.3">
      <c r="A20" t="s">
        <v>107</v>
      </c>
      <c r="B20" s="10">
        <v>136</v>
      </c>
      <c r="C20" s="10">
        <v>6.7</v>
      </c>
      <c r="E20" s="10">
        <v>100</v>
      </c>
      <c r="F20" s="10">
        <v>2044</v>
      </c>
    </row>
    <row r="21" spans="1:6" x14ac:dyDescent="0.3">
      <c r="A21" t="s">
        <v>113</v>
      </c>
      <c r="B21" s="10">
        <v>106</v>
      </c>
      <c r="C21" s="10">
        <v>6.8</v>
      </c>
      <c r="E21" s="10">
        <v>150</v>
      </c>
      <c r="F21" s="10">
        <v>2566</v>
      </c>
    </row>
    <row r="22" spans="1:6" x14ac:dyDescent="0.3">
      <c r="A22" t="s">
        <v>119</v>
      </c>
      <c r="B22" s="10">
        <v>164</v>
      </c>
      <c r="C22" s="10">
        <v>7.5</v>
      </c>
      <c r="E22" s="10">
        <v>200</v>
      </c>
      <c r="F22" s="10">
        <v>163</v>
      </c>
    </row>
    <row r="23" spans="1:6" x14ac:dyDescent="0.3">
      <c r="A23" t="s">
        <v>125</v>
      </c>
      <c r="B23" s="10">
        <v>153</v>
      </c>
      <c r="C23" s="10">
        <v>7</v>
      </c>
      <c r="E23" s="10">
        <v>250</v>
      </c>
      <c r="F23" s="10">
        <v>20</v>
      </c>
    </row>
    <row r="24" spans="1:6" x14ac:dyDescent="0.3">
      <c r="A24" t="s">
        <v>131</v>
      </c>
      <c r="B24" s="10">
        <v>156</v>
      </c>
      <c r="C24" s="10">
        <v>6.7</v>
      </c>
      <c r="E24" s="10">
        <v>300</v>
      </c>
      <c r="F24" s="10">
        <v>8</v>
      </c>
    </row>
    <row r="25" spans="1:6" x14ac:dyDescent="0.3">
      <c r="A25" t="s">
        <v>133</v>
      </c>
      <c r="B25" s="10">
        <v>186</v>
      </c>
      <c r="C25" s="10">
        <v>7.9</v>
      </c>
      <c r="E25" s="10">
        <v>350</v>
      </c>
      <c r="F25" s="10">
        <v>2</v>
      </c>
    </row>
    <row r="26" spans="1:6" x14ac:dyDescent="0.3">
      <c r="A26" t="s">
        <v>138</v>
      </c>
      <c r="B26" s="10">
        <v>113</v>
      </c>
      <c r="C26" s="10">
        <v>6.1</v>
      </c>
    </row>
    <row r="27" spans="1:6" x14ac:dyDescent="0.3">
      <c r="A27" t="s">
        <v>143</v>
      </c>
      <c r="B27" s="10">
        <v>201</v>
      </c>
      <c r="C27" s="10">
        <v>7.2</v>
      </c>
      <c r="E27" s="44" t="s">
        <v>14494</v>
      </c>
      <c r="F27" s="32" t="s">
        <v>4921</v>
      </c>
    </row>
    <row r="28" spans="1:6" x14ac:dyDescent="0.3">
      <c r="A28" t="s">
        <v>148</v>
      </c>
      <c r="B28" s="10">
        <v>194</v>
      </c>
      <c r="C28" s="10">
        <v>7.7</v>
      </c>
      <c r="E28" s="43" t="s">
        <v>14527</v>
      </c>
      <c r="F28" s="10">
        <v>14</v>
      </c>
    </row>
    <row r="29" spans="1:6" x14ac:dyDescent="0.3">
      <c r="A29" t="s">
        <v>151</v>
      </c>
      <c r="B29" s="10">
        <v>147</v>
      </c>
      <c r="C29" s="10">
        <v>8.1999999999999993</v>
      </c>
      <c r="E29" s="43" t="s">
        <v>14528</v>
      </c>
      <c r="F29" s="10">
        <v>2044</v>
      </c>
    </row>
    <row r="30" spans="1:6" x14ac:dyDescent="0.3">
      <c r="A30" t="s">
        <v>157</v>
      </c>
      <c r="B30" s="10">
        <v>131</v>
      </c>
      <c r="C30" s="10">
        <v>5.9</v>
      </c>
      <c r="E30" s="43" t="s">
        <v>14529</v>
      </c>
      <c r="F30" s="10">
        <v>2566</v>
      </c>
    </row>
    <row r="31" spans="1:6" x14ac:dyDescent="0.3">
      <c r="A31" t="s">
        <v>162</v>
      </c>
      <c r="B31" s="10">
        <v>124</v>
      </c>
      <c r="C31" s="10">
        <v>7</v>
      </c>
      <c r="E31" s="43" t="s">
        <v>14530</v>
      </c>
      <c r="F31" s="10">
        <v>163</v>
      </c>
    </row>
    <row r="32" spans="1:6" x14ac:dyDescent="0.3">
      <c r="A32" t="s">
        <v>166</v>
      </c>
      <c r="B32" s="10">
        <v>143</v>
      </c>
      <c r="C32" s="10">
        <v>7.8</v>
      </c>
      <c r="E32" s="43" t="s">
        <v>14531</v>
      </c>
      <c r="F32" s="10">
        <v>20</v>
      </c>
    </row>
    <row r="33" spans="1:6" x14ac:dyDescent="0.3">
      <c r="A33" t="s">
        <v>168</v>
      </c>
      <c r="B33" s="10">
        <v>135</v>
      </c>
      <c r="C33" s="10">
        <v>7.3</v>
      </c>
      <c r="E33" s="43" t="s">
        <v>14532</v>
      </c>
      <c r="F33" s="10">
        <v>8</v>
      </c>
    </row>
    <row r="34" spans="1:6" x14ac:dyDescent="0.3">
      <c r="A34" t="s">
        <v>171</v>
      </c>
      <c r="B34" s="10">
        <v>195</v>
      </c>
      <c r="C34" s="10">
        <v>7.2</v>
      </c>
      <c r="E34" s="43" t="s">
        <v>14533</v>
      </c>
      <c r="F34" s="10">
        <v>2</v>
      </c>
    </row>
    <row r="35" spans="1:6" x14ac:dyDescent="0.3">
      <c r="A35" t="s">
        <v>174</v>
      </c>
      <c r="B35" s="10">
        <v>108</v>
      </c>
      <c r="C35" s="10">
        <v>6.5</v>
      </c>
    </row>
    <row r="36" spans="1:6" x14ac:dyDescent="0.3">
      <c r="A36" t="s">
        <v>180</v>
      </c>
      <c r="B36" s="10">
        <v>104</v>
      </c>
      <c r="C36" s="10">
        <v>6.8</v>
      </c>
    </row>
    <row r="37" spans="1:6" x14ac:dyDescent="0.3">
      <c r="A37" t="s">
        <v>187</v>
      </c>
      <c r="B37" s="10">
        <v>104</v>
      </c>
      <c r="C37" s="10">
        <v>7.3</v>
      </c>
    </row>
    <row r="38" spans="1:6" x14ac:dyDescent="0.3">
      <c r="A38" t="s">
        <v>192</v>
      </c>
      <c r="B38" s="10">
        <v>150</v>
      </c>
      <c r="C38" s="10">
        <v>6</v>
      </c>
    </row>
    <row r="39" spans="1:6" x14ac:dyDescent="0.3">
      <c r="A39" t="s">
        <v>196</v>
      </c>
      <c r="B39" s="10">
        <v>165</v>
      </c>
      <c r="C39" s="10">
        <v>5.7</v>
      </c>
    </row>
    <row r="40" spans="1:6" x14ac:dyDescent="0.3">
      <c r="A40" t="s">
        <v>199</v>
      </c>
      <c r="B40" s="10">
        <v>130</v>
      </c>
      <c r="C40" s="10">
        <v>6.4</v>
      </c>
    </row>
    <row r="41" spans="1:6" x14ac:dyDescent="0.3">
      <c r="A41" t="s">
        <v>200</v>
      </c>
      <c r="B41" s="10">
        <v>142</v>
      </c>
      <c r="C41" s="10">
        <v>6.7</v>
      </c>
    </row>
    <row r="42" spans="1:6" x14ac:dyDescent="0.3">
      <c r="A42" t="s">
        <v>205</v>
      </c>
      <c r="B42" s="10">
        <v>125</v>
      </c>
      <c r="C42" s="10">
        <v>6.8</v>
      </c>
    </row>
    <row r="43" spans="1:6" x14ac:dyDescent="0.3">
      <c r="A43" t="s">
        <v>210</v>
      </c>
      <c r="B43" s="10">
        <v>106</v>
      </c>
      <c r="C43" s="10">
        <v>6.3</v>
      </c>
    </row>
    <row r="44" spans="1:6" x14ac:dyDescent="0.3">
      <c r="A44" t="s">
        <v>215</v>
      </c>
      <c r="B44" s="10">
        <v>123</v>
      </c>
      <c r="C44" s="10">
        <v>5.6</v>
      </c>
    </row>
    <row r="45" spans="1:6" x14ac:dyDescent="0.3">
      <c r="A45" t="s">
        <v>220</v>
      </c>
      <c r="B45" s="10">
        <v>103</v>
      </c>
      <c r="C45" s="10">
        <v>8.3000000000000007</v>
      </c>
    </row>
    <row r="46" spans="1:6" x14ac:dyDescent="0.3">
      <c r="A46" t="s">
        <v>223</v>
      </c>
      <c r="B46" s="10">
        <v>118</v>
      </c>
      <c r="C46" s="10">
        <v>6.6</v>
      </c>
    </row>
    <row r="47" spans="1:6" x14ac:dyDescent="0.3">
      <c r="A47" t="s">
        <v>229</v>
      </c>
      <c r="B47" s="10">
        <v>140</v>
      </c>
      <c r="C47" s="10">
        <v>7.2</v>
      </c>
    </row>
    <row r="48" spans="1:6" x14ac:dyDescent="0.3">
      <c r="A48" t="s">
        <v>234</v>
      </c>
      <c r="B48" s="10">
        <v>123</v>
      </c>
      <c r="C48" s="10">
        <v>7</v>
      </c>
    </row>
    <row r="49" spans="1:3" x14ac:dyDescent="0.3">
      <c r="A49" t="s">
        <v>237</v>
      </c>
      <c r="B49" s="10">
        <v>149</v>
      </c>
      <c r="C49" s="10">
        <v>8</v>
      </c>
    </row>
    <row r="50" spans="1:3" x14ac:dyDescent="0.3">
      <c r="A50" t="s">
        <v>241</v>
      </c>
      <c r="B50" s="10">
        <v>132</v>
      </c>
      <c r="C50" s="10">
        <v>7.8</v>
      </c>
    </row>
    <row r="51" spans="1:3" x14ac:dyDescent="0.3">
      <c r="A51" t="s">
        <v>245</v>
      </c>
      <c r="B51" s="10">
        <v>114</v>
      </c>
      <c r="C51" s="10">
        <v>6.3</v>
      </c>
    </row>
    <row r="52" spans="1:3" x14ac:dyDescent="0.3">
      <c r="A52" t="s">
        <v>249</v>
      </c>
      <c r="B52" s="10">
        <v>143</v>
      </c>
      <c r="C52" s="10">
        <v>7.3</v>
      </c>
    </row>
    <row r="53" spans="1:3" x14ac:dyDescent="0.3">
      <c r="A53" t="s">
        <v>255</v>
      </c>
      <c r="B53" s="10">
        <v>116</v>
      </c>
      <c r="C53" s="10">
        <v>6.6</v>
      </c>
    </row>
    <row r="54" spans="1:3" x14ac:dyDescent="0.3">
      <c r="A54" t="s">
        <v>260</v>
      </c>
      <c r="B54" s="10">
        <v>131</v>
      </c>
      <c r="C54" s="10">
        <v>7</v>
      </c>
    </row>
    <row r="55" spans="1:3" x14ac:dyDescent="0.3">
      <c r="A55" t="s">
        <v>263</v>
      </c>
      <c r="B55" s="10">
        <v>154</v>
      </c>
      <c r="C55" s="10">
        <v>6.3</v>
      </c>
    </row>
    <row r="56" spans="1:3" x14ac:dyDescent="0.3">
      <c r="A56" t="s">
        <v>267</v>
      </c>
      <c r="B56" s="10">
        <v>122</v>
      </c>
      <c r="C56" s="10">
        <v>6.2</v>
      </c>
    </row>
    <row r="57" spans="1:3" x14ac:dyDescent="0.3">
      <c r="A57" t="s">
        <v>272</v>
      </c>
      <c r="B57" s="10">
        <v>93</v>
      </c>
      <c r="C57" s="10">
        <v>6.8</v>
      </c>
    </row>
    <row r="58" spans="1:3" x14ac:dyDescent="0.3">
      <c r="A58" t="s">
        <v>275</v>
      </c>
      <c r="B58" s="10">
        <v>93</v>
      </c>
      <c r="C58" s="10">
        <v>7.2</v>
      </c>
    </row>
    <row r="59" spans="1:3" x14ac:dyDescent="0.3">
      <c r="A59" t="s">
        <v>280</v>
      </c>
      <c r="B59" s="10">
        <v>122</v>
      </c>
      <c r="C59" s="10">
        <v>7.5</v>
      </c>
    </row>
    <row r="60" spans="1:3" x14ac:dyDescent="0.3">
      <c r="A60" t="s">
        <v>284</v>
      </c>
      <c r="B60" s="10">
        <v>98</v>
      </c>
      <c r="C60" s="10">
        <v>8.4</v>
      </c>
    </row>
    <row r="61" spans="1:3" x14ac:dyDescent="0.3">
      <c r="A61" t="s">
        <v>289</v>
      </c>
      <c r="B61" s="10">
        <v>91</v>
      </c>
      <c r="C61" s="10">
        <v>6.2</v>
      </c>
    </row>
    <row r="62" spans="1:3" x14ac:dyDescent="0.3">
      <c r="A62" t="s">
        <v>294</v>
      </c>
      <c r="B62" s="10">
        <v>158</v>
      </c>
      <c r="C62" s="10">
        <v>5.8</v>
      </c>
    </row>
    <row r="63" spans="1:3" x14ac:dyDescent="0.3">
      <c r="A63" t="s">
        <v>300</v>
      </c>
      <c r="B63" s="10">
        <v>96</v>
      </c>
      <c r="C63" s="10">
        <v>6.8</v>
      </c>
    </row>
    <row r="64" spans="1:3" x14ac:dyDescent="0.3">
      <c r="A64" t="s">
        <v>304</v>
      </c>
      <c r="B64" s="10">
        <v>127</v>
      </c>
      <c r="C64" s="10">
        <v>5.4</v>
      </c>
    </row>
    <row r="65" spans="1:3" x14ac:dyDescent="0.3">
      <c r="A65" t="s">
        <v>306</v>
      </c>
      <c r="B65" s="10">
        <v>110</v>
      </c>
      <c r="C65" s="10">
        <v>6.6</v>
      </c>
    </row>
    <row r="66" spans="1:3" x14ac:dyDescent="0.3">
      <c r="A66" t="s">
        <v>309</v>
      </c>
      <c r="B66" s="10">
        <v>150</v>
      </c>
      <c r="C66" s="10">
        <v>6.9</v>
      </c>
    </row>
    <row r="67" spans="1:3" x14ac:dyDescent="0.3">
      <c r="A67" t="s">
        <v>312</v>
      </c>
      <c r="B67" s="10">
        <v>144</v>
      </c>
      <c r="C67" s="10">
        <v>7.3</v>
      </c>
    </row>
    <row r="68" spans="1:3" x14ac:dyDescent="0.3">
      <c r="A68" t="s">
        <v>316</v>
      </c>
      <c r="B68" s="10">
        <v>152</v>
      </c>
      <c r="C68" s="10">
        <v>9</v>
      </c>
    </row>
    <row r="69" spans="1:3" x14ac:dyDescent="0.3">
      <c r="A69" t="s">
        <v>321</v>
      </c>
      <c r="B69" s="10">
        <v>96</v>
      </c>
      <c r="C69" s="10">
        <v>8.3000000000000007</v>
      </c>
    </row>
    <row r="70" spans="1:3" x14ac:dyDescent="0.3">
      <c r="A70" t="s">
        <v>327</v>
      </c>
      <c r="B70" s="10">
        <v>94</v>
      </c>
      <c r="C70" s="10">
        <v>6.5</v>
      </c>
    </row>
    <row r="71" spans="1:3" x14ac:dyDescent="0.3">
      <c r="A71" t="s">
        <v>329</v>
      </c>
      <c r="B71" s="10">
        <v>126</v>
      </c>
      <c r="C71" s="10">
        <v>7.9</v>
      </c>
    </row>
    <row r="72" spans="1:3" x14ac:dyDescent="0.3">
      <c r="A72" t="s">
        <v>333</v>
      </c>
      <c r="B72" s="10">
        <v>126</v>
      </c>
      <c r="C72" s="10">
        <v>7.5</v>
      </c>
    </row>
    <row r="73" spans="1:3" x14ac:dyDescent="0.3">
      <c r="A73" t="s">
        <v>336</v>
      </c>
      <c r="B73" s="10">
        <v>106</v>
      </c>
      <c r="C73" s="10">
        <v>4.8</v>
      </c>
    </row>
    <row r="74" spans="1:3" x14ac:dyDescent="0.3">
      <c r="A74" t="s">
        <v>342</v>
      </c>
      <c r="B74" s="10">
        <v>112</v>
      </c>
      <c r="C74" s="10">
        <v>5.2</v>
      </c>
    </row>
    <row r="75" spans="1:3" x14ac:dyDescent="0.3">
      <c r="A75" t="s">
        <v>347</v>
      </c>
      <c r="B75" s="10">
        <v>123</v>
      </c>
      <c r="C75" s="10">
        <v>6.9</v>
      </c>
    </row>
    <row r="76" spans="1:3" x14ac:dyDescent="0.3">
      <c r="A76" t="s">
        <v>352</v>
      </c>
      <c r="B76" s="10">
        <v>96</v>
      </c>
      <c r="C76" s="10">
        <v>5.4</v>
      </c>
    </row>
    <row r="77" spans="1:3" x14ac:dyDescent="0.3">
      <c r="A77" t="s">
        <v>357</v>
      </c>
      <c r="B77" s="10">
        <v>113</v>
      </c>
      <c r="C77" s="10">
        <v>7.9</v>
      </c>
    </row>
    <row r="78" spans="1:3" x14ac:dyDescent="0.3">
      <c r="A78" t="s">
        <v>362</v>
      </c>
      <c r="B78" s="10">
        <v>176</v>
      </c>
      <c r="C78" s="10">
        <v>6.1</v>
      </c>
    </row>
    <row r="79" spans="1:3" x14ac:dyDescent="0.3">
      <c r="A79" t="s">
        <v>366</v>
      </c>
      <c r="B79" s="10">
        <v>118</v>
      </c>
      <c r="C79" s="10">
        <v>5.8</v>
      </c>
    </row>
    <row r="80" spans="1:3" x14ac:dyDescent="0.3">
      <c r="A80" t="s">
        <v>370</v>
      </c>
      <c r="B80" s="10">
        <v>95</v>
      </c>
      <c r="C80" s="10">
        <v>8.3000000000000007</v>
      </c>
    </row>
    <row r="81" spans="1:3" x14ac:dyDescent="0.3">
      <c r="A81" t="s">
        <v>374</v>
      </c>
      <c r="B81" s="10">
        <v>106</v>
      </c>
      <c r="C81" s="10">
        <v>7.8</v>
      </c>
    </row>
    <row r="82" spans="1:3" x14ac:dyDescent="0.3">
      <c r="A82" t="s">
        <v>376</v>
      </c>
      <c r="B82" s="10">
        <v>124</v>
      </c>
      <c r="C82" s="10">
        <v>7</v>
      </c>
    </row>
    <row r="83" spans="1:3" x14ac:dyDescent="0.3">
      <c r="A83" t="s">
        <v>380</v>
      </c>
      <c r="B83" s="10">
        <v>132</v>
      </c>
      <c r="C83" s="10">
        <v>6.1</v>
      </c>
    </row>
    <row r="84" spans="1:3" x14ac:dyDescent="0.3">
      <c r="A84" t="s">
        <v>385</v>
      </c>
      <c r="B84" s="10">
        <v>97</v>
      </c>
      <c r="C84" s="10">
        <v>7</v>
      </c>
    </row>
    <row r="85" spans="1:3" x14ac:dyDescent="0.3">
      <c r="A85" t="s">
        <v>389</v>
      </c>
      <c r="B85" s="10">
        <v>130</v>
      </c>
      <c r="C85" s="10">
        <v>7.6</v>
      </c>
    </row>
    <row r="86" spans="1:3" x14ac:dyDescent="0.3">
      <c r="A86" t="s">
        <v>395</v>
      </c>
      <c r="B86" s="10">
        <v>109</v>
      </c>
      <c r="C86" s="10">
        <v>4.5</v>
      </c>
    </row>
    <row r="87" spans="1:3" x14ac:dyDescent="0.3">
      <c r="A87" t="s">
        <v>401</v>
      </c>
      <c r="B87" s="10">
        <v>128</v>
      </c>
      <c r="C87" s="10">
        <v>6.3</v>
      </c>
    </row>
    <row r="88" spans="1:3" x14ac:dyDescent="0.3">
      <c r="A88" t="s">
        <v>403</v>
      </c>
      <c r="B88" s="10">
        <v>136</v>
      </c>
      <c r="C88" s="10">
        <v>7.8</v>
      </c>
    </row>
    <row r="89" spans="1:3" x14ac:dyDescent="0.3">
      <c r="A89" t="s">
        <v>408</v>
      </c>
      <c r="B89" s="10">
        <v>93</v>
      </c>
      <c r="C89" s="10">
        <v>6.4</v>
      </c>
    </row>
    <row r="90" spans="1:3" x14ac:dyDescent="0.3">
      <c r="A90" t="s">
        <v>413</v>
      </c>
      <c r="B90" s="10">
        <v>130</v>
      </c>
      <c r="C90" s="10">
        <v>6.5</v>
      </c>
    </row>
    <row r="91" spans="1:3" x14ac:dyDescent="0.3">
      <c r="A91" t="s">
        <v>419</v>
      </c>
      <c r="B91" s="10">
        <v>102</v>
      </c>
      <c r="C91" s="10">
        <v>7.9</v>
      </c>
    </row>
    <row r="92" spans="1:3" x14ac:dyDescent="0.3">
      <c r="A92" t="s">
        <v>425</v>
      </c>
      <c r="B92" s="10">
        <v>101</v>
      </c>
      <c r="C92" s="10">
        <v>7.8</v>
      </c>
    </row>
    <row r="93" spans="1:3" x14ac:dyDescent="0.3">
      <c r="A93" t="s">
        <v>429</v>
      </c>
      <c r="B93" s="10">
        <v>100</v>
      </c>
      <c r="C93" s="10">
        <v>6.6</v>
      </c>
    </row>
    <row r="94" spans="1:3" x14ac:dyDescent="0.3">
      <c r="A94" t="s">
        <v>433</v>
      </c>
      <c r="B94" s="10">
        <v>120</v>
      </c>
      <c r="C94" s="10">
        <v>5.5</v>
      </c>
    </row>
    <row r="95" spans="1:3" x14ac:dyDescent="0.3">
      <c r="A95" t="s">
        <v>438</v>
      </c>
      <c r="B95" s="10">
        <v>98</v>
      </c>
      <c r="C95" s="10">
        <v>8.1999999999999993</v>
      </c>
    </row>
    <row r="96" spans="1:3" x14ac:dyDescent="0.3">
      <c r="A96" t="s">
        <v>443</v>
      </c>
      <c r="B96" s="10">
        <v>109</v>
      </c>
      <c r="C96" s="10">
        <v>6.4</v>
      </c>
    </row>
    <row r="97" spans="1:3" x14ac:dyDescent="0.3">
      <c r="A97" t="s">
        <v>447</v>
      </c>
      <c r="B97" s="10">
        <v>121</v>
      </c>
      <c r="C97" s="10">
        <v>8.1</v>
      </c>
    </row>
    <row r="98" spans="1:3" x14ac:dyDescent="0.3">
      <c r="A98" t="s">
        <v>451</v>
      </c>
      <c r="B98" s="10">
        <v>169</v>
      </c>
      <c r="C98" s="10">
        <v>8.6</v>
      </c>
    </row>
    <row r="99" spans="1:3" x14ac:dyDescent="0.3">
      <c r="A99" t="s">
        <v>453</v>
      </c>
      <c r="B99" s="10">
        <v>148</v>
      </c>
      <c r="C99" s="10">
        <v>8.8000000000000007</v>
      </c>
    </row>
    <row r="100" spans="1:3" x14ac:dyDescent="0.3">
      <c r="A100" t="s">
        <v>458</v>
      </c>
      <c r="B100" s="10">
        <v>120</v>
      </c>
      <c r="C100" s="10">
        <v>8.1999999999999993</v>
      </c>
    </row>
    <row r="101" spans="1:3" x14ac:dyDescent="0.3">
      <c r="A101" t="s">
        <v>462</v>
      </c>
      <c r="B101" s="10">
        <v>182</v>
      </c>
      <c r="C101" s="10">
        <v>7.9</v>
      </c>
    </row>
    <row r="102" spans="1:3" x14ac:dyDescent="0.3">
      <c r="A102" t="s">
        <v>463</v>
      </c>
      <c r="B102" s="10">
        <v>106</v>
      </c>
      <c r="C102" s="10">
        <v>6.7</v>
      </c>
    </row>
    <row r="103" spans="1:3" x14ac:dyDescent="0.3">
      <c r="A103" t="s">
        <v>468</v>
      </c>
      <c r="B103" s="10">
        <v>166</v>
      </c>
      <c r="C103" s="10">
        <v>7.8</v>
      </c>
    </row>
    <row r="104" spans="1:3" x14ac:dyDescent="0.3">
      <c r="A104" t="s">
        <v>471</v>
      </c>
      <c r="B104" s="10">
        <v>132</v>
      </c>
      <c r="C104" s="10">
        <v>7.8</v>
      </c>
    </row>
    <row r="105" spans="1:3" x14ac:dyDescent="0.3">
      <c r="A105" t="s">
        <v>475</v>
      </c>
      <c r="B105" s="10">
        <v>137</v>
      </c>
      <c r="C105" s="10">
        <v>6.6</v>
      </c>
    </row>
    <row r="106" spans="1:3" x14ac:dyDescent="0.3">
      <c r="A106" t="s">
        <v>480</v>
      </c>
      <c r="B106" s="10">
        <v>109</v>
      </c>
      <c r="C106" s="10">
        <v>6.1</v>
      </c>
    </row>
    <row r="107" spans="1:3" x14ac:dyDescent="0.3">
      <c r="A107" t="s">
        <v>485</v>
      </c>
      <c r="B107" s="10">
        <v>98</v>
      </c>
      <c r="C107" s="10">
        <v>5.6</v>
      </c>
    </row>
    <row r="108" spans="1:3" x14ac:dyDescent="0.3">
      <c r="A108" t="s">
        <v>488</v>
      </c>
      <c r="B108" s="10">
        <v>113</v>
      </c>
      <c r="C108" s="10">
        <v>6.4</v>
      </c>
    </row>
    <row r="109" spans="1:3" x14ac:dyDescent="0.3">
      <c r="A109" t="s">
        <v>492</v>
      </c>
      <c r="B109" s="10">
        <v>93</v>
      </c>
      <c r="C109" s="10">
        <v>6.1</v>
      </c>
    </row>
    <row r="110" spans="1:3" x14ac:dyDescent="0.3">
      <c r="A110" t="s">
        <v>497</v>
      </c>
      <c r="B110" s="10">
        <v>123</v>
      </c>
      <c r="C110" s="10">
        <v>7.3</v>
      </c>
    </row>
    <row r="111" spans="1:3" x14ac:dyDescent="0.3">
      <c r="A111" t="s">
        <v>501</v>
      </c>
      <c r="B111" s="10">
        <v>126</v>
      </c>
      <c r="C111" s="10">
        <v>6.6</v>
      </c>
    </row>
    <row r="112" spans="1:3" x14ac:dyDescent="0.3">
      <c r="A112" t="s">
        <v>505</v>
      </c>
      <c r="B112" s="10">
        <v>113</v>
      </c>
      <c r="C112" s="10">
        <v>6.3</v>
      </c>
    </row>
    <row r="113" spans="1:3" x14ac:dyDescent="0.3">
      <c r="A113" t="s">
        <v>510</v>
      </c>
      <c r="B113" s="10">
        <v>184</v>
      </c>
      <c r="C113" s="10">
        <v>6.1</v>
      </c>
    </row>
    <row r="114" spans="1:3" x14ac:dyDescent="0.3">
      <c r="A114" t="s">
        <v>514</v>
      </c>
      <c r="B114" s="10">
        <v>144</v>
      </c>
      <c r="C114" s="10">
        <v>7.1</v>
      </c>
    </row>
    <row r="115" spans="1:3" x14ac:dyDescent="0.3">
      <c r="A115" t="s">
        <v>518</v>
      </c>
      <c r="B115" s="10">
        <v>206</v>
      </c>
      <c r="C115" s="10">
        <v>5.5</v>
      </c>
    </row>
    <row r="116" spans="1:3" x14ac:dyDescent="0.3">
      <c r="A116" t="s">
        <v>522</v>
      </c>
      <c r="B116" s="10">
        <v>138</v>
      </c>
      <c r="C116" s="10">
        <v>7.5</v>
      </c>
    </row>
    <row r="117" spans="1:3" x14ac:dyDescent="0.3">
      <c r="A117" t="s">
        <v>524</v>
      </c>
      <c r="B117" s="10">
        <v>157</v>
      </c>
      <c r="C117" s="10">
        <v>7.6</v>
      </c>
    </row>
    <row r="118" spans="1:3" x14ac:dyDescent="0.3">
      <c r="A118" t="s">
        <v>527</v>
      </c>
      <c r="B118" s="10">
        <v>102</v>
      </c>
      <c r="C118" s="10">
        <v>6.4</v>
      </c>
    </row>
    <row r="119" spans="1:3" x14ac:dyDescent="0.3">
      <c r="A119" t="s">
        <v>530</v>
      </c>
      <c r="B119" s="10">
        <v>104</v>
      </c>
      <c r="C119" s="10">
        <v>7.2</v>
      </c>
    </row>
    <row r="120" spans="1:3" x14ac:dyDescent="0.3">
      <c r="A120" t="s">
        <v>533</v>
      </c>
      <c r="B120" s="10">
        <v>115</v>
      </c>
      <c r="C120" s="10">
        <v>6.7</v>
      </c>
    </row>
    <row r="121" spans="1:3" x14ac:dyDescent="0.3">
      <c r="A121" t="s">
        <v>537</v>
      </c>
      <c r="B121" s="10">
        <v>111</v>
      </c>
      <c r="C121" s="10">
        <v>8</v>
      </c>
    </row>
    <row r="122" spans="1:3" x14ac:dyDescent="0.3">
      <c r="A122" t="s">
        <v>539</v>
      </c>
      <c r="B122" s="10">
        <v>128</v>
      </c>
      <c r="C122" s="10">
        <v>8.3000000000000007</v>
      </c>
    </row>
    <row r="123" spans="1:3" x14ac:dyDescent="0.3">
      <c r="A123" t="s">
        <v>544</v>
      </c>
      <c r="B123" s="10">
        <v>89</v>
      </c>
      <c r="C123" s="10">
        <v>6.7</v>
      </c>
    </row>
    <row r="124" spans="1:3" x14ac:dyDescent="0.3">
      <c r="A124" t="s">
        <v>549</v>
      </c>
      <c r="B124" s="10">
        <v>105</v>
      </c>
      <c r="C124" s="10">
        <v>5.9</v>
      </c>
    </row>
    <row r="125" spans="1:3" x14ac:dyDescent="0.3">
      <c r="A125" t="s">
        <v>552</v>
      </c>
      <c r="B125" s="10">
        <v>119</v>
      </c>
      <c r="C125" s="10">
        <v>6.7</v>
      </c>
    </row>
    <row r="126" spans="1:3" x14ac:dyDescent="0.3">
      <c r="A126" t="s">
        <v>556</v>
      </c>
      <c r="B126" s="10">
        <v>129</v>
      </c>
      <c r="C126" s="10">
        <v>6.7</v>
      </c>
    </row>
    <row r="127" spans="1:3" x14ac:dyDescent="0.3">
      <c r="A127" t="s">
        <v>562</v>
      </c>
      <c r="B127" s="10">
        <v>102</v>
      </c>
      <c r="C127" s="10">
        <v>7.6</v>
      </c>
    </row>
    <row r="128" spans="1:3" x14ac:dyDescent="0.3">
      <c r="A128" t="s">
        <v>566</v>
      </c>
      <c r="B128" s="10">
        <v>138</v>
      </c>
      <c r="C128" s="10">
        <v>7.2</v>
      </c>
    </row>
    <row r="129" spans="1:3" x14ac:dyDescent="0.3">
      <c r="A129" t="s">
        <v>569</v>
      </c>
      <c r="B129" s="10">
        <v>112</v>
      </c>
      <c r="C129" s="10">
        <v>7.1</v>
      </c>
    </row>
    <row r="130" spans="1:3" x14ac:dyDescent="0.3">
      <c r="A130" t="s">
        <v>571</v>
      </c>
      <c r="B130" s="10">
        <v>120</v>
      </c>
      <c r="C130" s="10">
        <v>8.1</v>
      </c>
    </row>
    <row r="131" spans="1:3" x14ac:dyDescent="0.3">
      <c r="A131" t="s">
        <v>576</v>
      </c>
      <c r="B131" s="10">
        <v>146</v>
      </c>
      <c r="C131" s="10">
        <v>6.7</v>
      </c>
    </row>
    <row r="132" spans="1:3" x14ac:dyDescent="0.3">
      <c r="A132" t="s">
        <v>579</v>
      </c>
      <c r="B132" s="10">
        <v>115</v>
      </c>
      <c r="C132" s="10">
        <v>7</v>
      </c>
    </row>
    <row r="133" spans="1:3" x14ac:dyDescent="0.3">
      <c r="A133" t="s">
        <v>583</v>
      </c>
      <c r="B133" s="10">
        <v>96</v>
      </c>
      <c r="C133" s="10">
        <v>6.9</v>
      </c>
    </row>
    <row r="134" spans="1:3" x14ac:dyDescent="0.3">
      <c r="A134" t="s">
        <v>589</v>
      </c>
      <c r="B134" s="10">
        <v>88</v>
      </c>
      <c r="C134" s="10">
        <v>5.0999999999999996</v>
      </c>
    </row>
    <row r="135" spans="1:3" x14ac:dyDescent="0.3">
      <c r="A135" t="s">
        <v>593</v>
      </c>
      <c r="B135" s="10">
        <v>99</v>
      </c>
      <c r="C135" s="10">
        <v>5.8</v>
      </c>
    </row>
    <row r="136" spans="1:3" x14ac:dyDescent="0.3">
      <c r="A136" t="s">
        <v>596</v>
      </c>
      <c r="B136" s="10">
        <v>113</v>
      </c>
      <c r="C136" s="10">
        <v>6.2</v>
      </c>
    </row>
    <row r="137" spans="1:3" x14ac:dyDescent="0.3">
      <c r="A137" t="s">
        <v>599</v>
      </c>
      <c r="B137" s="10">
        <v>131</v>
      </c>
      <c r="C137" s="10">
        <v>7.4</v>
      </c>
    </row>
    <row r="138" spans="1:3" x14ac:dyDescent="0.3">
      <c r="A138" t="s">
        <v>605</v>
      </c>
      <c r="B138" s="10">
        <v>119</v>
      </c>
      <c r="C138" s="10">
        <v>5.8</v>
      </c>
    </row>
    <row r="139" spans="1:3" x14ac:dyDescent="0.3">
      <c r="A139" t="s">
        <v>610</v>
      </c>
      <c r="B139" s="10">
        <v>91</v>
      </c>
      <c r="C139" s="10">
        <v>6.2</v>
      </c>
    </row>
    <row r="140" spans="1:3" x14ac:dyDescent="0.3">
      <c r="A140" t="s">
        <v>613</v>
      </c>
      <c r="B140" s="10">
        <v>90</v>
      </c>
      <c r="C140" s="10">
        <v>7.3</v>
      </c>
    </row>
    <row r="141" spans="1:3" x14ac:dyDescent="0.3">
      <c r="A141" t="s">
        <v>618</v>
      </c>
      <c r="B141" s="10">
        <v>103</v>
      </c>
      <c r="C141" s="10">
        <v>4.2</v>
      </c>
    </row>
    <row r="142" spans="1:3" x14ac:dyDescent="0.3">
      <c r="A142" t="s">
        <v>620</v>
      </c>
      <c r="B142" s="10">
        <v>124</v>
      </c>
      <c r="C142" s="10">
        <v>6.9</v>
      </c>
    </row>
    <row r="143" spans="1:3" x14ac:dyDescent="0.3">
      <c r="A143" t="s">
        <v>623</v>
      </c>
      <c r="B143" s="10">
        <v>131</v>
      </c>
      <c r="C143" s="10">
        <v>6.4</v>
      </c>
    </row>
    <row r="144" spans="1:3" x14ac:dyDescent="0.3">
      <c r="A144" t="s">
        <v>628</v>
      </c>
      <c r="B144" s="10">
        <v>88</v>
      </c>
      <c r="C144" s="10">
        <v>5.4</v>
      </c>
    </row>
    <row r="145" spans="1:3" x14ac:dyDescent="0.3">
      <c r="A145" t="s">
        <v>631</v>
      </c>
      <c r="B145" s="10">
        <v>85</v>
      </c>
      <c r="C145" s="10">
        <v>6.7</v>
      </c>
    </row>
    <row r="146" spans="1:3" x14ac:dyDescent="0.3">
      <c r="A146" t="s">
        <v>635</v>
      </c>
      <c r="B146" s="10">
        <v>111</v>
      </c>
      <c r="C146" s="10">
        <v>5.8</v>
      </c>
    </row>
    <row r="147" spans="1:3" x14ac:dyDescent="0.3">
      <c r="A147" t="s">
        <v>640</v>
      </c>
      <c r="B147" s="10">
        <v>92</v>
      </c>
      <c r="C147" s="10">
        <v>6.9</v>
      </c>
    </row>
    <row r="148" spans="1:3" x14ac:dyDescent="0.3">
      <c r="A148" t="s">
        <v>643</v>
      </c>
      <c r="B148" s="10">
        <v>196</v>
      </c>
      <c r="C148" s="10">
        <v>7.2</v>
      </c>
    </row>
    <row r="149" spans="1:3" x14ac:dyDescent="0.3">
      <c r="A149" t="s">
        <v>646</v>
      </c>
      <c r="B149" s="10">
        <v>93</v>
      </c>
      <c r="C149" s="10">
        <v>6.9</v>
      </c>
    </row>
    <row r="150" spans="1:3" x14ac:dyDescent="0.3">
      <c r="A150" t="s">
        <v>650</v>
      </c>
      <c r="B150" s="10">
        <v>133</v>
      </c>
      <c r="C150" s="10">
        <v>6.1</v>
      </c>
    </row>
    <row r="151" spans="1:3" x14ac:dyDescent="0.3">
      <c r="A151" t="s">
        <v>656</v>
      </c>
      <c r="B151" s="10">
        <v>116</v>
      </c>
      <c r="C151" s="10">
        <v>5.5</v>
      </c>
    </row>
    <row r="152" spans="1:3" x14ac:dyDescent="0.3">
      <c r="A152" t="s">
        <v>659</v>
      </c>
      <c r="B152" s="10">
        <v>153</v>
      </c>
      <c r="C152" s="10">
        <v>6.6</v>
      </c>
    </row>
    <row r="153" spans="1:3" x14ac:dyDescent="0.3">
      <c r="A153" t="s">
        <v>663</v>
      </c>
      <c r="B153" s="10">
        <v>88</v>
      </c>
      <c r="C153" s="10">
        <v>6.1</v>
      </c>
    </row>
    <row r="154" spans="1:3" x14ac:dyDescent="0.3">
      <c r="A154" t="s">
        <v>665</v>
      </c>
      <c r="B154" s="10">
        <v>115</v>
      </c>
      <c r="C154" s="10">
        <v>6.3</v>
      </c>
    </row>
    <row r="155" spans="1:3" x14ac:dyDescent="0.3">
      <c r="A155" t="s">
        <v>668</v>
      </c>
      <c r="B155" s="10">
        <v>95</v>
      </c>
      <c r="C155" s="10">
        <v>7.2</v>
      </c>
    </row>
    <row r="156" spans="1:3" x14ac:dyDescent="0.3">
      <c r="A156" t="s">
        <v>670</v>
      </c>
      <c r="B156" s="10">
        <v>133</v>
      </c>
      <c r="C156" s="10">
        <v>7.4</v>
      </c>
    </row>
    <row r="157" spans="1:3" x14ac:dyDescent="0.3">
      <c r="A157" t="s">
        <v>674</v>
      </c>
      <c r="B157" s="10">
        <v>97</v>
      </c>
      <c r="C157" s="10">
        <v>7.3</v>
      </c>
    </row>
    <row r="158" spans="1:3" x14ac:dyDescent="0.3">
      <c r="A158" t="s">
        <v>680</v>
      </c>
      <c r="B158" s="10">
        <v>90</v>
      </c>
      <c r="C158" s="10">
        <v>6.1</v>
      </c>
    </row>
    <row r="159" spans="1:3" x14ac:dyDescent="0.3">
      <c r="A159" t="s">
        <v>685</v>
      </c>
      <c r="B159" s="10">
        <v>154</v>
      </c>
      <c r="C159" s="10">
        <v>7.7</v>
      </c>
    </row>
    <row r="160" spans="1:3" x14ac:dyDescent="0.3">
      <c r="A160" t="s">
        <v>689</v>
      </c>
      <c r="B160" s="10">
        <v>150</v>
      </c>
      <c r="C160" s="10">
        <v>6.1</v>
      </c>
    </row>
    <row r="161" spans="1:3" x14ac:dyDescent="0.3">
      <c r="A161" t="s">
        <v>692</v>
      </c>
      <c r="B161" s="10">
        <v>127</v>
      </c>
      <c r="C161" s="10">
        <v>8</v>
      </c>
    </row>
    <row r="162" spans="1:3" x14ac:dyDescent="0.3">
      <c r="A162" t="s">
        <v>693</v>
      </c>
      <c r="B162" s="10">
        <v>121</v>
      </c>
      <c r="C162" s="10">
        <v>7.3</v>
      </c>
    </row>
    <row r="163" spans="1:3" x14ac:dyDescent="0.3">
      <c r="A163" t="s">
        <v>695</v>
      </c>
      <c r="B163" s="10">
        <v>102</v>
      </c>
      <c r="C163" s="10">
        <v>7.9</v>
      </c>
    </row>
    <row r="164" spans="1:3" x14ac:dyDescent="0.3">
      <c r="A164" t="s">
        <v>698</v>
      </c>
      <c r="B164" s="10">
        <v>126</v>
      </c>
      <c r="C164" s="10">
        <v>5.5</v>
      </c>
    </row>
    <row r="165" spans="1:3" x14ac:dyDescent="0.3">
      <c r="A165" t="s">
        <v>702</v>
      </c>
      <c r="B165" s="10">
        <v>121</v>
      </c>
      <c r="C165" s="10">
        <v>5</v>
      </c>
    </row>
    <row r="166" spans="1:3" x14ac:dyDescent="0.3">
      <c r="A166" t="s">
        <v>707</v>
      </c>
      <c r="B166" s="10">
        <v>215</v>
      </c>
      <c r="C166" s="10">
        <v>7.7</v>
      </c>
    </row>
    <row r="167" spans="1:3" x14ac:dyDescent="0.3">
      <c r="A167" t="s">
        <v>711</v>
      </c>
      <c r="B167" s="10">
        <v>127</v>
      </c>
      <c r="C167" s="10">
        <v>6.6</v>
      </c>
    </row>
    <row r="168" spans="1:3" x14ac:dyDescent="0.3">
      <c r="A168" t="s">
        <v>716</v>
      </c>
      <c r="B168" s="10">
        <v>138</v>
      </c>
      <c r="C168" s="10">
        <v>5.7</v>
      </c>
    </row>
    <row r="169" spans="1:3" x14ac:dyDescent="0.3">
      <c r="A169" t="s">
        <v>720</v>
      </c>
      <c r="B169" s="10">
        <v>122</v>
      </c>
      <c r="C169" s="10">
        <v>5.8</v>
      </c>
    </row>
    <row r="170" spans="1:3" x14ac:dyDescent="0.3">
      <c r="A170" t="s">
        <v>723</v>
      </c>
      <c r="B170" s="10">
        <v>124</v>
      </c>
      <c r="C170" s="10">
        <v>6</v>
      </c>
    </row>
    <row r="171" spans="1:3" x14ac:dyDescent="0.3">
      <c r="A171" t="s">
        <v>727</v>
      </c>
      <c r="B171" s="10">
        <v>106</v>
      </c>
      <c r="C171" s="10">
        <v>6.4</v>
      </c>
    </row>
    <row r="172" spans="1:3" x14ac:dyDescent="0.3">
      <c r="A172" t="s">
        <v>729</v>
      </c>
      <c r="B172" s="10">
        <v>124</v>
      </c>
      <c r="C172" s="10">
        <v>6.9</v>
      </c>
    </row>
    <row r="173" spans="1:3" x14ac:dyDescent="0.3">
      <c r="A173" t="s">
        <v>731</v>
      </c>
      <c r="B173" s="10">
        <v>128</v>
      </c>
      <c r="C173" s="10">
        <v>6.4</v>
      </c>
    </row>
    <row r="174" spans="1:3" x14ac:dyDescent="0.3">
      <c r="A174" t="s">
        <v>737</v>
      </c>
      <c r="B174" s="10">
        <v>138</v>
      </c>
      <c r="C174" s="10">
        <v>7.4</v>
      </c>
    </row>
    <row r="175" spans="1:3" x14ac:dyDescent="0.3">
      <c r="A175" t="s">
        <v>741</v>
      </c>
      <c r="B175" s="10">
        <v>115</v>
      </c>
      <c r="C175" s="10">
        <v>5.5</v>
      </c>
    </row>
    <row r="176" spans="1:3" x14ac:dyDescent="0.3">
      <c r="A176" t="s">
        <v>744</v>
      </c>
      <c r="B176" s="10">
        <v>100</v>
      </c>
      <c r="C176" s="10">
        <v>5.9</v>
      </c>
    </row>
    <row r="177" spans="1:3" x14ac:dyDescent="0.3">
      <c r="A177" t="s">
        <v>747</v>
      </c>
      <c r="B177" s="10">
        <v>135</v>
      </c>
      <c r="C177" s="10">
        <v>6.8</v>
      </c>
    </row>
    <row r="178" spans="1:3" x14ac:dyDescent="0.3">
      <c r="A178" t="s">
        <v>755</v>
      </c>
      <c r="B178" s="10">
        <v>117</v>
      </c>
      <c r="C178" s="10">
        <v>6.8</v>
      </c>
    </row>
    <row r="179" spans="1:3" x14ac:dyDescent="0.3">
      <c r="A179" t="s">
        <v>759</v>
      </c>
      <c r="B179" s="10">
        <v>156</v>
      </c>
      <c r="C179" s="10">
        <v>8.1</v>
      </c>
    </row>
    <row r="180" spans="1:3" x14ac:dyDescent="0.3">
      <c r="A180" t="s">
        <v>763</v>
      </c>
      <c r="B180" s="10">
        <v>96</v>
      </c>
      <c r="C180" s="10">
        <v>6.5</v>
      </c>
    </row>
    <row r="181" spans="1:3" x14ac:dyDescent="0.3">
      <c r="A181" t="s">
        <v>766</v>
      </c>
      <c r="B181" s="10">
        <v>107</v>
      </c>
      <c r="C181" s="10">
        <v>7.2</v>
      </c>
    </row>
    <row r="182" spans="1:3" x14ac:dyDescent="0.3">
      <c r="A182" t="s">
        <v>769</v>
      </c>
      <c r="B182" s="10">
        <v>92</v>
      </c>
      <c r="C182" s="10">
        <v>6.7</v>
      </c>
    </row>
    <row r="183" spans="1:3" x14ac:dyDescent="0.3">
      <c r="A183" t="s">
        <v>774</v>
      </c>
      <c r="B183" s="10">
        <v>115</v>
      </c>
      <c r="C183" s="10">
        <v>8.1</v>
      </c>
    </row>
    <row r="184" spans="1:3" x14ac:dyDescent="0.3">
      <c r="A184" t="s">
        <v>776</v>
      </c>
      <c r="B184" s="10">
        <v>92</v>
      </c>
      <c r="C184" s="10">
        <v>7.6</v>
      </c>
    </row>
    <row r="185" spans="1:3" x14ac:dyDescent="0.3">
      <c r="A185" t="s">
        <v>778</v>
      </c>
      <c r="B185" s="10">
        <v>117</v>
      </c>
      <c r="C185" s="10">
        <v>7.4</v>
      </c>
    </row>
    <row r="186" spans="1:3" x14ac:dyDescent="0.3">
      <c r="A186" t="s">
        <v>781</v>
      </c>
      <c r="B186" s="10">
        <v>146</v>
      </c>
      <c r="C186" s="10">
        <v>7.6</v>
      </c>
    </row>
    <row r="187" spans="1:3" x14ac:dyDescent="0.3">
      <c r="A187" t="s">
        <v>787</v>
      </c>
      <c r="B187" s="10">
        <v>94</v>
      </c>
      <c r="C187" s="10">
        <v>6.7</v>
      </c>
    </row>
    <row r="188" spans="1:3" x14ac:dyDescent="0.3">
      <c r="A188" t="s">
        <v>790</v>
      </c>
      <c r="B188" s="10">
        <v>116</v>
      </c>
      <c r="C188" s="10">
        <v>6.5</v>
      </c>
    </row>
    <row r="189" spans="1:3" x14ac:dyDescent="0.3">
      <c r="A189" t="s">
        <v>793</v>
      </c>
      <c r="B189" s="10">
        <v>147</v>
      </c>
      <c r="C189" s="10">
        <v>6.6</v>
      </c>
    </row>
    <row r="190" spans="1:3" x14ac:dyDescent="0.3">
      <c r="A190" t="s">
        <v>796</v>
      </c>
      <c r="B190" s="10">
        <v>90</v>
      </c>
      <c r="C190" s="10">
        <v>6.7</v>
      </c>
    </row>
    <row r="191" spans="1:3" x14ac:dyDescent="0.3">
      <c r="A191" t="s">
        <v>800</v>
      </c>
      <c r="B191" s="10">
        <v>101</v>
      </c>
      <c r="C191" s="10">
        <v>6.4</v>
      </c>
    </row>
    <row r="192" spans="1:3" x14ac:dyDescent="0.3">
      <c r="A192" t="s">
        <v>804</v>
      </c>
      <c r="B192" s="10">
        <v>138</v>
      </c>
      <c r="C192" s="10">
        <v>5.8</v>
      </c>
    </row>
    <row r="193" spans="1:3" x14ac:dyDescent="0.3">
      <c r="A193" t="s">
        <v>809</v>
      </c>
      <c r="B193" s="10">
        <v>107</v>
      </c>
      <c r="C193" s="10">
        <v>7.4</v>
      </c>
    </row>
    <row r="194" spans="1:3" x14ac:dyDescent="0.3">
      <c r="A194" t="s">
        <v>812</v>
      </c>
      <c r="B194" s="10">
        <v>142</v>
      </c>
      <c r="C194" s="10">
        <v>7.8</v>
      </c>
    </row>
    <row r="195" spans="1:3" x14ac:dyDescent="0.3">
      <c r="A195" t="s">
        <v>251</v>
      </c>
      <c r="B195" s="10">
        <v>165</v>
      </c>
      <c r="C195" s="10">
        <v>6.6</v>
      </c>
    </row>
    <row r="196" spans="1:3" x14ac:dyDescent="0.3">
      <c r="A196" t="s">
        <v>815</v>
      </c>
      <c r="B196" s="10">
        <v>100</v>
      </c>
      <c r="C196" s="10">
        <v>4.9000000000000004</v>
      </c>
    </row>
    <row r="197" spans="1:3" x14ac:dyDescent="0.3">
      <c r="A197" t="s">
        <v>820</v>
      </c>
      <c r="B197" s="10">
        <v>82</v>
      </c>
      <c r="C197" s="10">
        <v>6.5</v>
      </c>
    </row>
    <row r="198" spans="1:3" x14ac:dyDescent="0.3">
      <c r="A198" t="s">
        <v>825</v>
      </c>
      <c r="B198" s="10">
        <v>104</v>
      </c>
      <c r="C198" s="10">
        <v>7.5</v>
      </c>
    </row>
    <row r="199" spans="1:3" x14ac:dyDescent="0.3">
      <c r="A199" t="s">
        <v>827</v>
      </c>
      <c r="B199" s="10">
        <v>98</v>
      </c>
      <c r="C199" s="10">
        <v>6.2</v>
      </c>
    </row>
    <row r="200" spans="1:3" x14ac:dyDescent="0.3">
      <c r="A200" t="s">
        <v>830</v>
      </c>
      <c r="B200" s="10">
        <v>95</v>
      </c>
      <c r="C200" s="10">
        <v>7.3</v>
      </c>
    </row>
    <row r="201" spans="1:3" x14ac:dyDescent="0.3">
      <c r="A201" t="s">
        <v>833</v>
      </c>
      <c r="B201" s="10">
        <v>159</v>
      </c>
      <c r="C201" s="10">
        <v>7.5</v>
      </c>
    </row>
    <row r="202" spans="1:3" x14ac:dyDescent="0.3">
      <c r="A202" t="s">
        <v>837</v>
      </c>
      <c r="B202" s="10">
        <v>96</v>
      </c>
      <c r="C202" s="10">
        <v>5.6</v>
      </c>
    </row>
    <row r="203" spans="1:3" x14ac:dyDescent="0.3">
      <c r="A203" t="s">
        <v>839</v>
      </c>
      <c r="B203" s="10">
        <v>143</v>
      </c>
      <c r="C203" s="10">
        <v>8.1</v>
      </c>
    </row>
    <row r="204" spans="1:3" x14ac:dyDescent="0.3">
      <c r="A204" t="s">
        <v>841</v>
      </c>
      <c r="B204" s="10">
        <v>104</v>
      </c>
      <c r="C204" s="10">
        <v>6.4</v>
      </c>
    </row>
    <row r="205" spans="1:3" x14ac:dyDescent="0.3">
      <c r="A205" t="s">
        <v>843</v>
      </c>
      <c r="B205" s="10">
        <v>123</v>
      </c>
      <c r="C205" s="10">
        <v>6.7</v>
      </c>
    </row>
    <row r="206" spans="1:3" x14ac:dyDescent="0.3">
      <c r="A206" t="s">
        <v>845</v>
      </c>
      <c r="B206" s="10">
        <v>174</v>
      </c>
      <c r="C206" s="10">
        <v>6.6</v>
      </c>
    </row>
    <row r="207" spans="1:3" x14ac:dyDescent="0.3">
      <c r="A207" t="s">
        <v>851</v>
      </c>
      <c r="B207" s="10">
        <v>101</v>
      </c>
      <c r="C207" s="10">
        <v>6.4</v>
      </c>
    </row>
    <row r="208" spans="1:3" x14ac:dyDescent="0.3">
      <c r="A208" t="s">
        <v>854</v>
      </c>
      <c r="B208" s="10">
        <v>134</v>
      </c>
      <c r="C208" s="10">
        <v>7.5</v>
      </c>
    </row>
    <row r="209" spans="1:3" x14ac:dyDescent="0.3">
      <c r="A209" t="s">
        <v>856</v>
      </c>
      <c r="B209" s="10">
        <v>132</v>
      </c>
      <c r="C209" s="10">
        <v>7.3</v>
      </c>
    </row>
    <row r="210" spans="1:3" x14ac:dyDescent="0.3">
      <c r="A210" t="s">
        <v>859</v>
      </c>
      <c r="B210" s="10">
        <v>129</v>
      </c>
      <c r="C210" s="10">
        <v>7.5</v>
      </c>
    </row>
    <row r="211" spans="1:3" x14ac:dyDescent="0.3">
      <c r="A211" t="s">
        <v>861</v>
      </c>
      <c r="B211" s="10">
        <v>106</v>
      </c>
      <c r="C211" s="10">
        <v>5.8</v>
      </c>
    </row>
    <row r="212" spans="1:3" x14ac:dyDescent="0.3">
      <c r="A212" t="s">
        <v>866</v>
      </c>
      <c r="B212" s="10">
        <v>113</v>
      </c>
      <c r="C212" s="10">
        <v>7.5</v>
      </c>
    </row>
    <row r="213" spans="1:3" x14ac:dyDescent="0.3">
      <c r="A213" t="s">
        <v>871</v>
      </c>
      <c r="B213" s="10">
        <v>102</v>
      </c>
      <c r="C213" s="10">
        <v>6.6</v>
      </c>
    </row>
    <row r="214" spans="1:3" x14ac:dyDescent="0.3">
      <c r="A214" t="s">
        <v>875</v>
      </c>
      <c r="B214" s="10">
        <v>135</v>
      </c>
      <c r="C214" s="10">
        <v>6.7</v>
      </c>
    </row>
    <row r="215" spans="1:3" x14ac:dyDescent="0.3">
      <c r="A215" t="s">
        <v>880</v>
      </c>
      <c r="B215" s="10">
        <v>125</v>
      </c>
      <c r="C215" s="10">
        <v>3.7</v>
      </c>
    </row>
    <row r="216" spans="1:3" x14ac:dyDescent="0.3">
      <c r="A216" t="s">
        <v>884</v>
      </c>
      <c r="B216" s="10">
        <v>110</v>
      </c>
      <c r="C216" s="10">
        <v>6</v>
      </c>
    </row>
    <row r="217" spans="1:3" x14ac:dyDescent="0.3">
      <c r="A217" t="s">
        <v>886</v>
      </c>
      <c r="B217" s="10">
        <v>124</v>
      </c>
      <c r="C217" s="10">
        <v>6.4</v>
      </c>
    </row>
    <row r="218" spans="1:3" x14ac:dyDescent="0.3">
      <c r="A218" t="s">
        <v>889</v>
      </c>
      <c r="B218" s="10">
        <v>123</v>
      </c>
      <c r="C218" s="10">
        <v>6.1</v>
      </c>
    </row>
    <row r="219" spans="1:3" x14ac:dyDescent="0.3">
      <c r="A219" t="s">
        <v>892</v>
      </c>
      <c r="B219" s="10">
        <v>130</v>
      </c>
      <c r="C219" s="10">
        <v>6.4</v>
      </c>
    </row>
    <row r="220" spans="1:3" x14ac:dyDescent="0.3">
      <c r="A220" t="s">
        <v>896</v>
      </c>
      <c r="B220" s="10">
        <v>92</v>
      </c>
      <c r="C220" s="10">
        <v>5.6</v>
      </c>
    </row>
    <row r="221" spans="1:3" x14ac:dyDescent="0.3">
      <c r="A221" t="s">
        <v>899</v>
      </c>
      <c r="B221" s="10">
        <v>127</v>
      </c>
      <c r="C221" s="10">
        <v>8</v>
      </c>
    </row>
    <row r="222" spans="1:3" x14ac:dyDescent="0.3">
      <c r="A222" t="s">
        <v>904</v>
      </c>
      <c r="B222" s="10">
        <v>123</v>
      </c>
      <c r="C222" s="10">
        <v>5.2</v>
      </c>
    </row>
    <row r="223" spans="1:3" x14ac:dyDescent="0.3">
      <c r="A223" t="s">
        <v>907</v>
      </c>
      <c r="B223" s="10">
        <v>123</v>
      </c>
      <c r="C223" s="10">
        <v>7.1</v>
      </c>
    </row>
    <row r="224" spans="1:3" x14ac:dyDescent="0.3">
      <c r="A224" t="s">
        <v>911</v>
      </c>
      <c r="B224" s="10">
        <v>107</v>
      </c>
      <c r="C224" s="10">
        <v>4.8</v>
      </c>
    </row>
    <row r="225" spans="1:3" x14ac:dyDescent="0.3">
      <c r="A225" t="s">
        <v>914</v>
      </c>
      <c r="B225" s="10">
        <v>124</v>
      </c>
      <c r="C225" s="10">
        <v>7</v>
      </c>
    </row>
    <row r="226" spans="1:3" x14ac:dyDescent="0.3">
      <c r="A226" t="s">
        <v>916</v>
      </c>
      <c r="B226" s="10">
        <v>77</v>
      </c>
      <c r="C226" s="10">
        <v>5.4</v>
      </c>
    </row>
    <row r="227" spans="1:3" x14ac:dyDescent="0.3">
      <c r="A227" t="s">
        <v>920</v>
      </c>
      <c r="B227" s="10">
        <v>109</v>
      </c>
      <c r="C227" s="10">
        <v>6.6</v>
      </c>
    </row>
    <row r="228" spans="1:3" x14ac:dyDescent="0.3">
      <c r="A228" t="s">
        <v>922</v>
      </c>
      <c r="B228" s="10">
        <v>134</v>
      </c>
      <c r="C228" s="10">
        <v>6.7</v>
      </c>
    </row>
    <row r="229" spans="1:3" x14ac:dyDescent="0.3">
      <c r="A229" t="s">
        <v>927</v>
      </c>
      <c r="B229" s="10">
        <v>117</v>
      </c>
      <c r="C229" s="10">
        <v>6.2</v>
      </c>
    </row>
    <row r="230" spans="1:3" x14ac:dyDescent="0.3">
      <c r="A230" t="s">
        <v>932</v>
      </c>
      <c r="B230" s="10">
        <v>135</v>
      </c>
      <c r="C230" s="10">
        <v>6.1</v>
      </c>
    </row>
    <row r="231" spans="1:3" x14ac:dyDescent="0.3">
      <c r="A231" t="s">
        <v>938</v>
      </c>
      <c r="B231" s="10">
        <v>121</v>
      </c>
      <c r="C231" s="10">
        <v>5.3</v>
      </c>
    </row>
    <row r="232" spans="1:3" x14ac:dyDescent="0.3">
      <c r="A232" t="s">
        <v>943</v>
      </c>
      <c r="B232" s="10">
        <v>117</v>
      </c>
      <c r="C232" s="10">
        <v>6.3</v>
      </c>
    </row>
    <row r="233" spans="1:3" x14ac:dyDescent="0.3">
      <c r="A233" t="s">
        <v>945</v>
      </c>
      <c r="B233" s="10">
        <v>124</v>
      </c>
      <c r="C233" s="10">
        <v>7</v>
      </c>
    </row>
    <row r="234" spans="1:3" x14ac:dyDescent="0.3">
      <c r="A234" t="s">
        <v>948</v>
      </c>
      <c r="B234" s="10">
        <v>140</v>
      </c>
      <c r="C234" s="10">
        <v>7.6</v>
      </c>
    </row>
    <row r="235" spans="1:3" x14ac:dyDescent="0.3">
      <c r="A235" t="s">
        <v>950</v>
      </c>
      <c r="B235" s="10">
        <v>142</v>
      </c>
      <c r="C235" s="10">
        <v>6.7</v>
      </c>
    </row>
    <row r="236" spans="1:3" x14ac:dyDescent="0.3">
      <c r="A236" t="s">
        <v>951</v>
      </c>
      <c r="B236" s="10">
        <v>92</v>
      </c>
      <c r="C236" s="10">
        <v>8.1</v>
      </c>
    </row>
    <row r="237" spans="1:3" x14ac:dyDescent="0.3">
      <c r="A237" t="s">
        <v>954</v>
      </c>
      <c r="B237" s="10">
        <v>138</v>
      </c>
      <c r="C237" s="10">
        <v>6.7</v>
      </c>
    </row>
    <row r="238" spans="1:3" x14ac:dyDescent="0.3">
      <c r="A238" t="s">
        <v>956</v>
      </c>
      <c r="B238" s="10">
        <v>136</v>
      </c>
      <c r="C238" s="10">
        <v>6.5</v>
      </c>
    </row>
    <row r="239" spans="1:3" x14ac:dyDescent="0.3">
      <c r="A239" t="s">
        <v>959</v>
      </c>
      <c r="B239" s="10">
        <v>98</v>
      </c>
      <c r="C239" s="10">
        <v>7.3</v>
      </c>
    </row>
    <row r="240" spans="1:3" x14ac:dyDescent="0.3">
      <c r="A240" t="s">
        <v>963</v>
      </c>
      <c r="B240" s="10">
        <v>116</v>
      </c>
      <c r="C240" s="10">
        <v>5.0999999999999996</v>
      </c>
    </row>
    <row r="241" spans="1:3" x14ac:dyDescent="0.3">
      <c r="A241" t="s">
        <v>969</v>
      </c>
      <c r="B241" s="10">
        <v>153</v>
      </c>
      <c r="C241" s="10">
        <v>6</v>
      </c>
    </row>
    <row r="242" spans="1:3" x14ac:dyDescent="0.3">
      <c r="A242" t="s">
        <v>972</v>
      </c>
      <c r="B242" s="10">
        <v>120</v>
      </c>
      <c r="C242" s="10">
        <v>6.1</v>
      </c>
    </row>
    <row r="243" spans="1:3" x14ac:dyDescent="0.3">
      <c r="A243" t="s">
        <v>975</v>
      </c>
      <c r="B243" s="10">
        <v>101</v>
      </c>
      <c r="C243" s="10">
        <v>5.9</v>
      </c>
    </row>
    <row r="244" spans="1:3" x14ac:dyDescent="0.3">
      <c r="A244" t="s">
        <v>980</v>
      </c>
      <c r="B244" s="10">
        <v>91</v>
      </c>
      <c r="C244" s="10">
        <v>7.8</v>
      </c>
    </row>
    <row r="245" spans="1:3" x14ac:dyDescent="0.3">
      <c r="A245" t="s">
        <v>985</v>
      </c>
      <c r="B245" s="10">
        <v>108</v>
      </c>
      <c r="C245" s="10">
        <v>5.8</v>
      </c>
    </row>
    <row r="246" spans="1:3" x14ac:dyDescent="0.3">
      <c r="A246" t="s">
        <v>988</v>
      </c>
      <c r="B246" s="10">
        <v>112</v>
      </c>
      <c r="C246" s="10">
        <v>6.3</v>
      </c>
    </row>
    <row r="247" spans="1:3" x14ac:dyDescent="0.3">
      <c r="A247" t="s">
        <v>992</v>
      </c>
      <c r="B247" s="10">
        <v>100</v>
      </c>
      <c r="C247" s="10">
        <v>4.3</v>
      </c>
    </row>
    <row r="248" spans="1:3" x14ac:dyDescent="0.3">
      <c r="A248" t="s">
        <v>995</v>
      </c>
      <c r="B248" s="10">
        <v>108</v>
      </c>
      <c r="C248" s="10">
        <v>6.4</v>
      </c>
    </row>
    <row r="249" spans="1:3" x14ac:dyDescent="0.3">
      <c r="A249" t="s">
        <v>997</v>
      </c>
      <c r="B249" s="10">
        <v>114</v>
      </c>
      <c r="C249" s="10">
        <v>6.1</v>
      </c>
    </row>
    <row r="250" spans="1:3" x14ac:dyDescent="0.3">
      <c r="A250" t="s">
        <v>1001</v>
      </c>
      <c r="B250" s="10">
        <v>119</v>
      </c>
      <c r="C250" s="10">
        <v>6.5</v>
      </c>
    </row>
    <row r="251" spans="1:3" x14ac:dyDescent="0.3">
      <c r="A251" t="s">
        <v>1004</v>
      </c>
      <c r="B251" s="10">
        <v>142</v>
      </c>
      <c r="C251" s="10">
        <v>7.1</v>
      </c>
    </row>
    <row r="252" spans="1:3" x14ac:dyDescent="0.3">
      <c r="A252" t="s">
        <v>1008</v>
      </c>
      <c r="B252" s="10">
        <v>125</v>
      </c>
      <c r="C252" s="10">
        <v>6.4</v>
      </c>
    </row>
    <row r="253" spans="1:3" x14ac:dyDescent="0.3">
      <c r="A253" t="s">
        <v>1011</v>
      </c>
      <c r="B253" s="10">
        <v>126</v>
      </c>
      <c r="C253" s="10">
        <v>6.5</v>
      </c>
    </row>
    <row r="254" spans="1:3" x14ac:dyDescent="0.3">
      <c r="A254" t="s">
        <v>1014</v>
      </c>
      <c r="B254" s="10">
        <v>119</v>
      </c>
      <c r="C254" s="10">
        <v>6.3</v>
      </c>
    </row>
    <row r="255" spans="1:3" x14ac:dyDescent="0.3">
      <c r="A255" t="s">
        <v>1018</v>
      </c>
      <c r="B255" s="10">
        <v>170</v>
      </c>
      <c r="C255" s="10">
        <v>7.5</v>
      </c>
    </row>
    <row r="256" spans="1:3" x14ac:dyDescent="0.3">
      <c r="A256" t="s">
        <v>1022</v>
      </c>
      <c r="B256" s="10">
        <v>85</v>
      </c>
      <c r="C256" s="10">
        <v>4.9000000000000004</v>
      </c>
    </row>
    <row r="257" spans="1:3" x14ac:dyDescent="0.3">
      <c r="A257" t="s">
        <v>1026</v>
      </c>
      <c r="B257" s="10">
        <v>119</v>
      </c>
      <c r="C257" s="10">
        <v>5.8</v>
      </c>
    </row>
    <row r="258" spans="1:3" x14ac:dyDescent="0.3">
      <c r="A258" t="s">
        <v>1036</v>
      </c>
      <c r="B258" s="10">
        <v>102</v>
      </c>
      <c r="C258" s="10">
        <v>6.2</v>
      </c>
    </row>
    <row r="259" spans="1:3" x14ac:dyDescent="0.3">
      <c r="A259" t="s">
        <v>1040</v>
      </c>
      <c r="B259" s="10">
        <v>103</v>
      </c>
      <c r="C259" s="10">
        <v>5.5</v>
      </c>
    </row>
    <row r="260" spans="1:3" x14ac:dyDescent="0.3">
      <c r="A260" t="s">
        <v>1045</v>
      </c>
      <c r="B260" s="10">
        <v>76</v>
      </c>
      <c r="C260" s="10">
        <v>5.4</v>
      </c>
    </row>
    <row r="261" spans="1:3" x14ac:dyDescent="0.3">
      <c r="A261" t="s">
        <v>1048</v>
      </c>
      <c r="B261" s="10">
        <v>120</v>
      </c>
      <c r="C261" s="10">
        <v>5.8</v>
      </c>
    </row>
    <row r="262" spans="1:3" x14ac:dyDescent="0.3">
      <c r="A262" t="s">
        <v>1051</v>
      </c>
      <c r="B262" s="10">
        <v>127</v>
      </c>
      <c r="C262" s="10">
        <v>7.1</v>
      </c>
    </row>
    <row r="263" spans="1:3" x14ac:dyDescent="0.3">
      <c r="A263" t="s">
        <v>1055</v>
      </c>
      <c r="B263" s="10">
        <v>105</v>
      </c>
      <c r="C263" s="10">
        <v>5.4</v>
      </c>
    </row>
    <row r="264" spans="1:3" x14ac:dyDescent="0.3">
      <c r="A264" t="s">
        <v>1060</v>
      </c>
      <c r="B264" s="10">
        <v>121</v>
      </c>
      <c r="C264" s="10">
        <v>3.7</v>
      </c>
    </row>
    <row r="265" spans="1:3" x14ac:dyDescent="0.3">
      <c r="A265" t="s">
        <v>1063</v>
      </c>
      <c r="B265" s="10">
        <v>114</v>
      </c>
      <c r="C265" s="10">
        <v>6.7</v>
      </c>
    </row>
    <row r="266" spans="1:3" x14ac:dyDescent="0.3">
      <c r="A266" t="s">
        <v>1067</v>
      </c>
      <c r="B266" s="10">
        <v>129</v>
      </c>
      <c r="C266" s="10">
        <v>7.2</v>
      </c>
    </row>
    <row r="267" spans="1:3" x14ac:dyDescent="0.3">
      <c r="A267" t="s">
        <v>1069</v>
      </c>
      <c r="B267" s="10">
        <v>171</v>
      </c>
      <c r="C267" s="10">
        <v>8.8000000000000007</v>
      </c>
    </row>
    <row r="268" spans="1:3" x14ac:dyDescent="0.3">
      <c r="A268" t="s">
        <v>1073</v>
      </c>
      <c r="B268" s="10">
        <v>120</v>
      </c>
      <c r="C268" s="10">
        <v>5.8</v>
      </c>
    </row>
    <row r="269" spans="1:3" x14ac:dyDescent="0.3">
      <c r="A269" t="s">
        <v>1077</v>
      </c>
      <c r="B269" s="10">
        <v>165</v>
      </c>
      <c r="C269" s="10">
        <v>6.8</v>
      </c>
    </row>
    <row r="270" spans="1:3" x14ac:dyDescent="0.3">
      <c r="A270" t="s">
        <v>1080</v>
      </c>
      <c r="B270" s="10">
        <v>82</v>
      </c>
      <c r="C270" s="10">
        <v>3.8</v>
      </c>
    </row>
    <row r="271" spans="1:3" x14ac:dyDescent="0.3">
      <c r="A271" t="s">
        <v>1083</v>
      </c>
      <c r="B271" s="10">
        <v>115</v>
      </c>
      <c r="C271" s="10">
        <v>7.1</v>
      </c>
    </row>
    <row r="272" spans="1:3" x14ac:dyDescent="0.3">
      <c r="A272" t="s">
        <v>1085</v>
      </c>
      <c r="B272" s="10">
        <v>194</v>
      </c>
      <c r="C272" s="10">
        <v>7.2</v>
      </c>
    </row>
    <row r="273" spans="1:3" x14ac:dyDescent="0.3">
      <c r="A273" t="s">
        <v>1088</v>
      </c>
      <c r="B273" s="10">
        <v>84</v>
      </c>
      <c r="C273" s="10">
        <v>5.9</v>
      </c>
    </row>
    <row r="274" spans="1:3" x14ac:dyDescent="0.3">
      <c r="A274" t="s">
        <v>1093</v>
      </c>
      <c r="B274" s="10">
        <v>97</v>
      </c>
      <c r="C274" s="10">
        <v>7.1</v>
      </c>
    </row>
    <row r="275" spans="1:3" x14ac:dyDescent="0.3">
      <c r="A275" t="s">
        <v>1096</v>
      </c>
      <c r="B275" s="10">
        <v>151</v>
      </c>
      <c r="C275" s="10">
        <v>8.1</v>
      </c>
    </row>
    <row r="276" spans="1:3" x14ac:dyDescent="0.3">
      <c r="A276" t="s">
        <v>1101</v>
      </c>
      <c r="B276" s="10">
        <v>22</v>
      </c>
      <c r="C276" s="10">
        <v>7.2</v>
      </c>
    </row>
    <row r="277" spans="1:3" x14ac:dyDescent="0.3">
      <c r="A277" t="s">
        <v>1103</v>
      </c>
      <c r="B277" s="10">
        <v>136</v>
      </c>
      <c r="C277" s="10">
        <v>6.9</v>
      </c>
    </row>
    <row r="278" spans="1:3" x14ac:dyDescent="0.3">
      <c r="A278" t="s">
        <v>1108</v>
      </c>
      <c r="B278" s="10">
        <v>104</v>
      </c>
      <c r="C278" s="10">
        <v>4.4000000000000004</v>
      </c>
    </row>
    <row r="279" spans="1:3" x14ac:dyDescent="0.3">
      <c r="A279" t="s">
        <v>1111</v>
      </c>
      <c r="B279" s="10">
        <v>127</v>
      </c>
      <c r="C279" s="10">
        <v>6.5</v>
      </c>
    </row>
    <row r="280" spans="1:3" x14ac:dyDescent="0.3">
      <c r="A280" t="s">
        <v>1115</v>
      </c>
      <c r="B280" s="10">
        <v>171</v>
      </c>
      <c r="C280" s="10">
        <v>8.5</v>
      </c>
    </row>
    <row r="281" spans="1:3" x14ac:dyDescent="0.3">
      <c r="A281" t="s">
        <v>1118</v>
      </c>
      <c r="B281" s="10">
        <v>145</v>
      </c>
      <c r="C281" s="10">
        <v>7.7</v>
      </c>
    </row>
    <row r="282" spans="1:3" x14ac:dyDescent="0.3">
      <c r="A282" t="s">
        <v>1120</v>
      </c>
      <c r="B282" s="10">
        <v>174</v>
      </c>
      <c r="C282" s="10">
        <v>7.4</v>
      </c>
    </row>
    <row r="283" spans="1:3" x14ac:dyDescent="0.3">
      <c r="A283" t="s">
        <v>1122</v>
      </c>
      <c r="B283" s="10">
        <v>144</v>
      </c>
      <c r="C283" s="10">
        <v>8</v>
      </c>
    </row>
    <row r="284" spans="1:3" x14ac:dyDescent="0.3">
      <c r="A284" t="s">
        <v>1125</v>
      </c>
      <c r="B284" s="10">
        <v>119</v>
      </c>
      <c r="C284" s="10">
        <v>5.7</v>
      </c>
    </row>
    <row r="285" spans="1:3" x14ac:dyDescent="0.3">
      <c r="A285" t="s">
        <v>1128</v>
      </c>
      <c r="B285" s="10">
        <v>153</v>
      </c>
      <c r="C285" s="10">
        <v>8.5</v>
      </c>
    </row>
    <row r="286" spans="1:3" x14ac:dyDescent="0.3">
      <c r="A286" t="s">
        <v>1131</v>
      </c>
      <c r="B286" s="10">
        <v>140</v>
      </c>
      <c r="C286" s="10">
        <v>7</v>
      </c>
    </row>
    <row r="287" spans="1:3" x14ac:dyDescent="0.3">
      <c r="A287" t="s">
        <v>1135</v>
      </c>
      <c r="B287" s="10">
        <v>176</v>
      </c>
      <c r="C287" s="10">
        <v>7.8</v>
      </c>
    </row>
    <row r="288" spans="1:3" x14ac:dyDescent="0.3">
      <c r="A288" t="s">
        <v>1140</v>
      </c>
      <c r="B288" s="10">
        <v>141</v>
      </c>
      <c r="C288" s="10">
        <v>7.2</v>
      </c>
    </row>
    <row r="289" spans="1:3" x14ac:dyDescent="0.3">
      <c r="A289" t="s">
        <v>1143</v>
      </c>
      <c r="B289" s="10">
        <v>106</v>
      </c>
      <c r="C289" s="10">
        <v>6.4</v>
      </c>
    </row>
    <row r="290" spans="1:3" x14ac:dyDescent="0.3">
      <c r="A290" t="s">
        <v>1148</v>
      </c>
      <c r="B290" s="10">
        <v>98</v>
      </c>
      <c r="C290" s="10">
        <v>5.5</v>
      </c>
    </row>
    <row r="291" spans="1:3" x14ac:dyDescent="0.3">
      <c r="A291" t="s">
        <v>1152</v>
      </c>
      <c r="B291" s="10">
        <v>116</v>
      </c>
      <c r="C291" s="10">
        <v>6.7</v>
      </c>
    </row>
    <row r="292" spans="1:3" x14ac:dyDescent="0.3">
      <c r="A292" t="s">
        <v>1157</v>
      </c>
      <c r="B292" s="10">
        <v>115</v>
      </c>
      <c r="C292" s="10">
        <v>6.1</v>
      </c>
    </row>
    <row r="293" spans="1:3" x14ac:dyDescent="0.3">
      <c r="A293" t="s">
        <v>1161</v>
      </c>
      <c r="B293" s="10">
        <v>165</v>
      </c>
      <c r="C293" s="10">
        <v>8.5</v>
      </c>
    </row>
    <row r="294" spans="1:3" x14ac:dyDescent="0.3">
      <c r="A294" t="s">
        <v>1165</v>
      </c>
      <c r="B294" s="10">
        <v>91</v>
      </c>
      <c r="C294" s="10">
        <v>6.9</v>
      </c>
    </row>
    <row r="295" spans="1:3" x14ac:dyDescent="0.3">
      <c r="A295" t="s">
        <v>1170</v>
      </c>
      <c r="B295" s="10">
        <v>78</v>
      </c>
      <c r="C295" s="10">
        <v>7.3</v>
      </c>
    </row>
    <row r="296" spans="1:3" x14ac:dyDescent="0.3">
      <c r="A296" t="s">
        <v>1174</v>
      </c>
      <c r="B296" s="10">
        <v>103</v>
      </c>
      <c r="C296" s="10">
        <v>6.7</v>
      </c>
    </row>
    <row r="297" spans="1:3" x14ac:dyDescent="0.3">
      <c r="A297" t="s">
        <v>1177</v>
      </c>
      <c r="B297" s="10">
        <v>131</v>
      </c>
      <c r="C297" s="10">
        <v>6.9</v>
      </c>
    </row>
    <row r="298" spans="1:3" x14ac:dyDescent="0.3">
      <c r="A298" t="s">
        <v>1181</v>
      </c>
      <c r="B298" s="10">
        <v>104</v>
      </c>
      <c r="C298" s="10">
        <v>5.0999999999999996</v>
      </c>
    </row>
    <row r="299" spans="1:3" x14ac:dyDescent="0.3">
      <c r="A299" t="s">
        <v>1186</v>
      </c>
      <c r="B299" s="10">
        <v>101</v>
      </c>
      <c r="C299" s="10">
        <v>6.8</v>
      </c>
    </row>
    <row r="300" spans="1:3" x14ac:dyDescent="0.3">
      <c r="A300" t="s">
        <v>1190</v>
      </c>
      <c r="B300" s="10">
        <v>102</v>
      </c>
      <c r="C300" s="10">
        <v>6.7</v>
      </c>
    </row>
    <row r="301" spans="1:3" x14ac:dyDescent="0.3">
      <c r="A301" t="s">
        <v>1194</v>
      </c>
      <c r="B301" s="10">
        <v>103</v>
      </c>
      <c r="C301" s="10">
        <v>6</v>
      </c>
    </row>
    <row r="302" spans="1:3" x14ac:dyDescent="0.3">
      <c r="A302" t="s">
        <v>1199</v>
      </c>
      <c r="B302" s="10">
        <v>121</v>
      </c>
      <c r="C302" s="10">
        <v>5.7</v>
      </c>
    </row>
    <row r="303" spans="1:3" x14ac:dyDescent="0.3">
      <c r="A303" t="s">
        <v>1202</v>
      </c>
      <c r="B303" s="10">
        <v>143</v>
      </c>
      <c r="C303" s="10">
        <v>8</v>
      </c>
    </row>
    <row r="304" spans="1:3" x14ac:dyDescent="0.3">
      <c r="A304" t="s">
        <v>1205</v>
      </c>
      <c r="B304" s="10">
        <v>240</v>
      </c>
      <c r="C304" s="10">
        <v>8.1999999999999993</v>
      </c>
    </row>
    <row r="305" spans="1:3" x14ac:dyDescent="0.3">
      <c r="A305" t="s">
        <v>1207</v>
      </c>
      <c r="B305" s="10">
        <v>121</v>
      </c>
      <c r="C305" s="10">
        <v>5.4</v>
      </c>
    </row>
    <row r="306" spans="1:3" x14ac:dyDescent="0.3">
      <c r="A306" t="s">
        <v>1212</v>
      </c>
      <c r="B306" s="10">
        <v>129</v>
      </c>
      <c r="C306" s="10">
        <v>7.2</v>
      </c>
    </row>
    <row r="307" spans="1:3" x14ac:dyDescent="0.3">
      <c r="A307" t="s">
        <v>1217</v>
      </c>
      <c r="B307" s="10">
        <v>172</v>
      </c>
      <c r="C307" s="10">
        <v>7.5</v>
      </c>
    </row>
    <row r="308" spans="1:3" x14ac:dyDescent="0.3">
      <c r="A308" t="s">
        <v>1219</v>
      </c>
      <c r="B308" s="10">
        <v>101</v>
      </c>
      <c r="C308" s="10">
        <v>7</v>
      </c>
    </row>
    <row r="309" spans="1:3" x14ac:dyDescent="0.3">
      <c r="A309" t="s">
        <v>1224</v>
      </c>
      <c r="B309" s="10">
        <v>87</v>
      </c>
      <c r="C309" s="10">
        <v>3.3</v>
      </c>
    </row>
    <row r="310" spans="1:3" x14ac:dyDescent="0.3">
      <c r="A310" t="s">
        <v>1226</v>
      </c>
      <c r="B310" s="10">
        <v>101</v>
      </c>
      <c r="C310" s="10">
        <v>6</v>
      </c>
    </row>
    <row r="311" spans="1:3" x14ac:dyDescent="0.3">
      <c r="A311" t="s">
        <v>1228</v>
      </c>
      <c r="B311" s="10">
        <v>95</v>
      </c>
      <c r="C311" s="10">
        <v>7.1</v>
      </c>
    </row>
    <row r="312" spans="1:3" x14ac:dyDescent="0.3">
      <c r="A312" t="s">
        <v>1233</v>
      </c>
      <c r="B312" s="10">
        <v>102</v>
      </c>
      <c r="C312" s="10">
        <v>5.4</v>
      </c>
    </row>
    <row r="313" spans="1:3" x14ac:dyDescent="0.3">
      <c r="A313" t="s">
        <v>1236</v>
      </c>
      <c r="B313" s="10">
        <v>131</v>
      </c>
      <c r="C313" s="10">
        <v>6.1</v>
      </c>
    </row>
    <row r="314" spans="1:3" x14ac:dyDescent="0.3">
      <c r="A314" t="s">
        <v>1239</v>
      </c>
      <c r="B314" s="10">
        <v>114</v>
      </c>
      <c r="C314" s="10">
        <v>5.3</v>
      </c>
    </row>
    <row r="315" spans="1:3" x14ac:dyDescent="0.3">
      <c r="A315" t="s">
        <v>1243</v>
      </c>
      <c r="B315" s="10">
        <v>94</v>
      </c>
      <c r="C315" s="10">
        <v>2.2000000000000002</v>
      </c>
    </row>
    <row r="316" spans="1:3" x14ac:dyDescent="0.3">
      <c r="A316" t="s">
        <v>1247</v>
      </c>
      <c r="B316" s="10">
        <v>122</v>
      </c>
      <c r="C316" s="10">
        <v>7</v>
      </c>
    </row>
    <row r="317" spans="1:3" x14ac:dyDescent="0.3">
      <c r="A317" t="s">
        <v>1252</v>
      </c>
      <c r="B317" s="10">
        <v>95</v>
      </c>
      <c r="C317" s="10">
        <v>3.8</v>
      </c>
    </row>
    <row r="318" spans="1:3" x14ac:dyDescent="0.3">
      <c r="A318" t="s">
        <v>1256</v>
      </c>
      <c r="B318" s="10">
        <v>115</v>
      </c>
      <c r="C318" s="10">
        <v>6.9</v>
      </c>
    </row>
    <row r="319" spans="1:3" x14ac:dyDescent="0.3">
      <c r="A319" t="s">
        <v>1261</v>
      </c>
      <c r="B319" s="10">
        <v>88</v>
      </c>
      <c r="C319" s="10">
        <v>7.2</v>
      </c>
    </row>
    <row r="320" spans="1:3" x14ac:dyDescent="0.3">
      <c r="A320" t="s">
        <v>1267</v>
      </c>
      <c r="B320" s="10">
        <v>110</v>
      </c>
      <c r="C320" s="10">
        <v>7.3</v>
      </c>
    </row>
    <row r="321" spans="1:3" x14ac:dyDescent="0.3">
      <c r="A321" t="s">
        <v>1270</v>
      </c>
      <c r="B321" s="10">
        <v>130</v>
      </c>
      <c r="C321" s="10">
        <v>6.3</v>
      </c>
    </row>
    <row r="322" spans="1:3" x14ac:dyDescent="0.3">
      <c r="A322" t="s">
        <v>1273</v>
      </c>
      <c r="B322" s="10">
        <v>216</v>
      </c>
      <c r="C322" s="10">
        <v>7.5</v>
      </c>
    </row>
    <row r="323" spans="1:3" x14ac:dyDescent="0.3">
      <c r="A323" t="s">
        <v>1277</v>
      </c>
      <c r="B323" s="10">
        <v>146</v>
      </c>
      <c r="C323" s="10">
        <v>7.6</v>
      </c>
    </row>
    <row r="324" spans="1:3" x14ac:dyDescent="0.3">
      <c r="A324" t="s">
        <v>1283</v>
      </c>
      <c r="B324" s="10">
        <v>85</v>
      </c>
      <c r="C324" s="10">
        <v>6.8</v>
      </c>
    </row>
    <row r="325" spans="1:3" x14ac:dyDescent="0.3">
      <c r="A325" t="s">
        <v>1288</v>
      </c>
      <c r="B325" s="10">
        <v>93</v>
      </c>
      <c r="C325" s="10">
        <v>5.2</v>
      </c>
    </row>
    <row r="326" spans="1:3" x14ac:dyDescent="0.3">
      <c r="A326" t="s">
        <v>1291</v>
      </c>
      <c r="B326" s="10">
        <v>152</v>
      </c>
      <c r="C326" s="10">
        <v>7.7</v>
      </c>
    </row>
    <row r="327" spans="1:3" x14ac:dyDescent="0.3">
      <c r="A327" t="s">
        <v>1294</v>
      </c>
      <c r="B327" s="10">
        <v>85</v>
      </c>
      <c r="C327" s="10">
        <v>6.2</v>
      </c>
    </row>
    <row r="328" spans="1:3" x14ac:dyDescent="0.3">
      <c r="A328" t="s">
        <v>1298</v>
      </c>
      <c r="B328" s="10">
        <v>126</v>
      </c>
      <c r="C328" s="10">
        <v>7.7</v>
      </c>
    </row>
    <row r="329" spans="1:3" x14ac:dyDescent="0.3">
      <c r="A329" t="s">
        <v>1302</v>
      </c>
      <c r="B329" s="10">
        <v>146</v>
      </c>
      <c r="C329" s="10">
        <v>4.3</v>
      </c>
    </row>
    <row r="330" spans="1:3" x14ac:dyDescent="0.3">
      <c r="A330" t="s">
        <v>1308</v>
      </c>
      <c r="B330" s="10">
        <v>89</v>
      </c>
      <c r="C330" s="10">
        <v>6.9</v>
      </c>
    </row>
    <row r="331" spans="1:3" x14ac:dyDescent="0.3">
      <c r="A331" t="s">
        <v>1310</v>
      </c>
      <c r="B331" s="10">
        <v>88</v>
      </c>
      <c r="C331" s="10">
        <v>6.6</v>
      </c>
    </row>
    <row r="332" spans="1:3" x14ac:dyDescent="0.3">
      <c r="A332" t="s">
        <v>1314</v>
      </c>
      <c r="B332" s="10">
        <v>105</v>
      </c>
      <c r="C332" s="10">
        <v>7</v>
      </c>
    </row>
    <row r="333" spans="1:3" x14ac:dyDescent="0.3">
      <c r="A333" t="s">
        <v>1318</v>
      </c>
      <c r="B333" s="10">
        <v>135</v>
      </c>
      <c r="C333" s="10">
        <v>6.7</v>
      </c>
    </row>
    <row r="334" spans="1:3" x14ac:dyDescent="0.3">
      <c r="A334" t="s">
        <v>1320</v>
      </c>
      <c r="B334" s="10">
        <v>100</v>
      </c>
      <c r="C334" s="10">
        <v>8.1999999999999993</v>
      </c>
    </row>
    <row r="335" spans="1:3" x14ac:dyDescent="0.3">
      <c r="A335" t="s">
        <v>1321</v>
      </c>
      <c r="B335" s="10">
        <v>192</v>
      </c>
      <c r="C335" s="10">
        <v>8.9</v>
      </c>
    </row>
    <row r="336" spans="1:3" x14ac:dyDescent="0.3">
      <c r="A336" t="s">
        <v>1323</v>
      </c>
      <c r="B336" s="10">
        <v>172</v>
      </c>
      <c r="C336" s="10">
        <v>8.6999999999999993</v>
      </c>
    </row>
    <row r="337" spans="1:3" x14ac:dyDescent="0.3">
      <c r="A337" t="s">
        <v>1325</v>
      </c>
      <c r="B337" s="10">
        <v>102</v>
      </c>
      <c r="C337" s="10">
        <v>5.5</v>
      </c>
    </row>
    <row r="338" spans="1:3" x14ac:dyDescent="0.3">
      <c r="A338" t="s">
        <v>1327</v>
      </c>
      <c r="B338" s="10">
        <v>100</v>
      </c>
      <c r="C338" s="10">
        <v>5.7</v>
      </c>
    </row>
    <row r="339" spans="1:3" x14ac:dyDescent="0.3">
      <c r="A339" t="s">
        <v>1331</v>
      </c>
      <c r="B339" s="10">
        <v>119</v>
      </c>
      <c r="C339" s="10">
        <v>6.3</v>
      </c>
    </row>
    <row r="340" spans="1:3" x14ac:dyDescent="0.3">
      <c r="A340" t="s">
        <v>1334</v>
      </c>
      <c r="B340" s="10">
        <v>92</v>
      </c>
      <c r="C340" s="10">
        <v>5.9</v>
      </c>
    </row>
    <row r="341" spans="1:3" x14ac:dyDescent="0.3">
      <c r="A341" t="s">
        <v>1338</v>
      </c>
      <c r="B341" s="10">
        <v>105</v>
      </c>
      <c r="C341" s="10">
        <v>7.6</v>
      </c>
    </row>
    <row r="342" spans="1:3" x14ac:dyDescent="0.3">
      <c r="A342" t="s">
        <v>1341</v>
      </c>
      <c r="B342" s="10">
        <v>107</v>
      </c>
      <c r="C342" s="10">
        <v>6.6</v>
      </c>
    </row>
    <row r="343" spans="1:3" x14ac:dyDescent="0.3">
      <c r="A343" t="s">
        <v>1345</v>
      </c>
      <c r="B343" s="10">
        <v>101</v>
      </c>
      <c r="C343" s="10">
        <v>5.3</v>
      </c>
    </row>
    <row r="344" spans="1:3" x14ac:dyDescent="0.3">
      <c r="A344" t="s">
        <v>1349</v>
      </c>
      <c r="B344" s="10">
        <v>137</v>
      </c>
      <c r="C344" s="10">
        <v>6</v>
      </c>
    </row>
    <row r="345" spans="1:3" x14ac:dyDescent="0.3">
      <c r="A345" t="s">
        <v>1353</v>
      </c>
      <c r="B345" s="10">
        <v>115</v>
      </c>
      <c r="C345" s="10">
        <v>8</v>
      </c>
    </row>
    <row r="346" spans="1:3" x14ac:dyDescent="0.3">
      <c r="A346" t="s">
        <v>1357</v>
      </c>
      <c r="B346" s="10">
        <v>124</v>
      </c>
      <c r="C346" s="10">
        <v>5.6</v>
      </c>
    </row>
    <row r="347" spans="1:3" x14ac:dyDescent="0.3">
      <c r="A347" t="s">
        <v>1359</v>
      </c>
      <c r="B347" s="10">
        <v>118</v>
      </c>
      <c r="C347" s="10">
        <v>5.9</v>
      </c>
    </row>
    <row r="348" spans="1:3" x14ac:dyDescent="0.3">
      <c r="A348" t="s">
        <v>1361</v>
      </c>
      <c r="B348" s="10">
        <v>98</v>
      </c>
      <c r="C348" s="10">
        <v>7.3</v>
      </c>
    </row>
    <row r="349" spans="1:3" x14ac:dyDescent="0.3">
      <c r="A349" t="s">
        <v>1363</v>
      </c>
      <c r="B349" s="10">
        <v>82</v>
      </c>
      <c r="C349" s="10">
        <v>7.9</v>
      </c>
    </row>
    <row r="350" spans="1:3" x14ac:dyDescent="0.3">
      <c r="A350" t="s">
        <v>1364</v>
      </c>
      <c r="B350" s="10">
        <v>98</v>
      </c>
      <c r="C350" s="10">
        <v>6.8</v>
      </c>
    </row>
    <row r="351" spans="1:3" x14ac:dyDescent="0.3">
      <c r="A351" t="s">
        <v>1368</v>
      </c>
      <c r="B351" s="10">
        <v>90</v>
      </c>
      <c r="C351" s="10">
        <v>6.6</v>
      </c>
    </row>
    <row r="352" spans="1:3" x14ac:dyDescent="0.3">
      <c r="A352" t="s">
        <v>1372</v>
      </c>
      <c r="B352" s="10">
        <v>130</v>
      </c>
      <c r="C352" s="10">
        <v>6.6</v>
      </c>
    </row>
    <row r="353" spans="1:3" x14ac:dyDescent="0.3">
      <c r="A353" t="s">
        <v>1377</v>
      </c>
      <c r="B353" s="10">
        <v>90</v>
      </c>
      <c r="C353" s="10">
        <v>7</v>
      </c>
    </row>
    <row r="354" spans="1:3" x14ac:dyDescent="0.3">
      <c r="A354" t="s">
        <v>1381</v>
      </c>
      <c r="B354" s="10">
        <v>94</v>
      </c>
      <c r="C354" s="10">
        <v>7</v>
      </c>
    </row>
    <row r="355" spans="1:3" x14ac:dyDescent="0.3">
      <c r="A355" t="s">
        <v>1386</v>
      </c>
      <c r="B355" s="10">
        <v>114</v>
      </c>
      <c r="C355" s="10">
        <v>7.3</v>
      </c>
    </row>
    <row r="356" spans="1:3" x14ac:dyDescent="0.3">
      <c r="A356" t="s">
        <v>1390</v>
      </c>
      <c r="B356" s="10">
        <v>94</v>
      </c>
      <c r="C356" s="10">
        <v>5.5</v>
      </c>
    </row>
    <row r="357" spans="1:3" x14ac:dyDescent="0.3">
      <c r="A357" t="s">
        <v>1393</v>
      </c>
      <c r="B357" s="10">
        <v>151</v>
      </c>
      <c r="C357" s="10">
        <v>8.5</v>
      </c>
    </row>
    <row r="358" spans="1:3" x14ac:dyDescent="0.3">
      <c r="A358" t="s">
        <v>1397</v>
      </c>
      <c r="B358" s="10">
        <v>88</v>
      </c>
      <c r="C358" s="10">
        <v>7.5</v>
      </c>
    </row>
    <row r="359" spans="1:3" x14ac:dyDescent="0.3">
      <c r="A359" t="s">
        <v>1400</v>
      </c>
      <c r="B359" s="10">
        <v>121</v>
      </c>
      <c r="C359" s="10">
        <v>7</v>
      </c>
    </row>
    <row r="360" spans="1:3" x14ac:dyDescent="0.3">
      <c r="A360" t="s">
        <v>1404</v>
      </c>
      <c r="B360" s="10">
        <v>158</v>
      </c>
      <c r="C360" s="10">
        <v>7.8</v>
      </c>
    </row>
    <row r="361" spans="1:3" x14ac:dyDescent="0.3">
      <c r="A361" t="s">
        <v>1407</v>
      </c>
      <c r="B361" s="10">
        <v>128</v>
      </c>
      <c r="C361" s="10">
        <v>7.6</v>
      </c>
    </row>
    <row r="362" spans="1:3" x14ac:dyDescent="0.3">
      <c r="A362" t="s">
        <v>1409</v>
      </c>
      <c r="B362" s="10">
        <v>128</v>
      </c>
      <c r="C362" s="10">
        <v>7.6</v>
      </c>
    </row>
    <row r="363" spans="1:3" x14ac:dyDescent="0.3">
      <c r="A363" t="s">
        <v>1413</v>
      </c>
      <c r="B363" s="10">
        <v>141</v>
      </c>
      <c r="C363" s="10">
        <v>6.1</v>
      </c>
    </row>
    <row r="364" spans="1:3" x14ac:dyDescent="0.3">
      <c r="A364" t="s">
        <v>1416</v>
      </c>
      <c r="B364" s="10">
        <v>95</v>
      </c>
      <c r="C364" s="10">
        <v>6.8</v>
      </c>
    </row>
    <row r="365" spans="1:3" x14ac:dyDescent="0.3">
      <c r="A365" t="s">
        <v>1422</v>
      </c>
      <c r="B365" s="10">
        <v>92</v>
      </c>
      <c r="C365" s="10">
        <v>5</v>
      </c>
    </row>
    <row r="366" spans="1:3" x14ac:dyDescent="0.3">
      <c r="A366" t="s">
        <v>1425</v>
      </c>
      <c r="B366" s="10">
        <v>121</v>
      </c>
      <c r="C366" s="10">
        <v>7.1</v>
      </c>
    </row>
    <row r="367" spans="1:3" x14ac:dyDescent="0.3">
      <c r="A367" t="s">
        <v>1429</v>
      </c>
      <c r="B367" s="10">
        <v>113</v>
      </c>
      <c r="C367" s="10">
        <v>5.5</v>
      </c>
    </row>
    <row r="368" spans="1:3" x14ac:dyDescent="0.3">
      <c r="A368" t="s">
        <v>1432</v>
      </c>
      <c r="B368" s="10">
        <v>106</v>
      </c>
      <c r="C368" s="10">
        <v>5.6</v>
      </c>
    </row>
    <row r="369" spans="1:3" x14ac:dyDescent="0.3">
      <c r="A369" t="s">
        <v>1434</v>
      </c>
      <c r="B369" s="10">
        <v>146</v>
      </c>
      <c r="C369" s="10">
        <v>7.1</v>
      </c>
    </row>
    <row r="370" spans="1:3" x14ac:dyDescent="0.3">
      <c r="A370" t="s">
        <v>1439</v>
      </c>
      <c r="B370" s="10">
        <v>88</v>
      </c>
      <c r="C370" s="10">
        <v>4.9000000000000004</v>
      </c>
    </row>
    <row r="371" spans="1:3" x14ac:dyDescent="0.3">
      <c r="A371" t="s">
        <v>1443</v>
      </c>
      <c r="B371" s="10">
        <v>150</v>
      </c>
      <c r="C371" s="10">
        <v>7.4</v>
      </c>
    </row>
    <row r="372" spans="1:3" x14ac:dyDescent="0.3">
      <c r="A372" t="s">
        <v>1448</v>
      </c>
      <c r="B372" s="10">
        <v>119</v>
      </c>
      <c r="C372" s="10">
        <v>5.7</v>
      </c>
    </row>
    <row r="373" spans="1:3" x14ac:dyDescent="0.3">
      <c r="A373" t="s">
        <v>1453</v>
      </c>
      <c r="B373" s="10">
        <v>128</v>
      </c>
      <c r="C373" s="10">
        <v>6.4</v>
      </c>
    </row>
    <row r="374" spans="1:3" x14ac:dyDescent="0.3">
      <c r="A374" t="s">
        <v>1458</v>
      </c>
      <c r="B374" s="10">
        <v>106</v>
      </c>
      <c r="C374" s="10">
        <v>5.9</v>
      </c>
    </row>
    <row r="375" spans="1:3" x14ac:dyDescent="0.3">
      <c r="A375" t="s">
        <v>1459</v>
      </c>
      <c r="B375" s="10">
        <v>117</v>
      </c>
      <c r="C375" s="10">
        <v>5.5</v>
      </c>
    </row>
    <row r="376" spans="1:3" x14ac:dyDescent="0.3">
      <c r="A376" t="s">
        <v>1461</v>
      </c>
      <c r="B376" s="10">
        <v>129</v>
      </c>
      <c r="C376" s="10">
        <v>6.9</v>
      </c>
    </row>
    <row r="377" spans="1:3" x14ac:dyDescent="0.3">
      <c r="A377" t="s">
        <v>1465</v>
      </c>
      <c r="B377" s="10">
        <v>116</v>
      </c>
      <c r="C377" s="10">
        <v>6.2</v>
      </c>
    </row>
    <row r="378" spans="1:3" x14ac:dyDescent="0.3">
      <c r="A378" t="s">
        <v>1468</v>
      </c>
      <c r="B378" s="10">
        <v>114</v>
      </c>
      <c r="C378" s="10">
        <v>7</v>
      </c>
    </row>
    <row r="379" spans="1:3" x14ac:dyDescent="0.3">
      <c r="A379" t="s">
        <v>1471</v>
      </c>
      <c r="B379" s="10">
        <v>114</v>
      </c>
      <c r="C379" s="10">
        <v>5.6</v>
      </c>
    </row>
    <row r="380" spans="1:3" x14ac:dyDescent="0.3">
      <c r="A380" t="s">
        <v>1474</v>
      </c>
      <c r="B380" s="10">
        <v>96</v>
      </c>
      <c r="C380" s="10">
        <v>7</v>
      </c>
    </row>
    <row r="381" spans="1:3" x14ac:dyDescent="0.3">
      <c r="A381" t="s">
        <v>1477</v>
      </c>
      <c r="B381" s="10">
        <v>132</v>
      </c>
      <c r="C381" s="10">
        <v>6.8</v>
      </c>
    </row>
    <row r="382" spans="1:3" x14ac:dyDescent="0.3">
      <c r="A382" t="s">
        <v>1480</v>
      </c>
      <c r="B382" s="10">
        <v>104</v>
      </c>
      <c r="C382" s="10">
        <v>5.4</v>
      </c>
    </row>
    <row r="383" spans="1:3" x14ac:dyDescent="0.3">
      <c r="A383" t="s">
        <v>1483</v>
      </c>
      <c r="B383" s="10">
        <v>111</v>
      </c>
      <c r="C383" s="10">
        <v>6.1</v>
      </c>
    </row>
    <row r="384" spans="1:3" x14ac:dyDescent="0.3">
      <c r="A384" t="s">
        <v>1487</v>
      </c>
      <c r="B384" s="10">
        <v>138</v>
      </c>
      <c r="C384" s="10">
        <v>6.7</v>
      </c>
    </row>
    <row r="385" spans="1:3" x14ac:dyDescent="0.3">
      <c r="A385" t="s">
        <v>1491</v>
      </c>
      <c r="B385" s="10">
        <v>129</v>
      </c>
      <c r="C385" s="10">
        <v>6.9</v>
      </c>
    </row>
    <row r="386" spans="1:3" x14ac:dyDescent="0.3">
      <c r="A386" t="s">
        <v>1495</v>
      </c>
      <c r="B386" s="10">
        <v>144</v>
      </c>
      <c r="C386" s="10">
        <v>8</v>
      </c>
    </row>
    <row r="387" spans="1:3" x14ac:dyDescent="0.3">
      <c r="A387" t="s">
        <v>1500</v>
      </c>
      <c r="B387" s="10">
        <v>110</v>
      </c>
      <c r="C387" s="10">
        <v>4.4000000000000004</v>
      </c>
    </row>
    <row r="388" spans="1:3" x14ac:dyDescent="0.3">
      <c r="A388" t="s">
        <v>1505</v>
      </c>
      <c r="B388" s="10">
        <v>140</v>
      </c>
      <c r="C388" s="10">
        <v>7.3</v>
      </c>
    </row>
    <row r="389" spans="1:3" x14ac:dyDescent="0.3">
      <c r="A389" t="s">
        <v>1507</v>
      </c>
      <c r="B389" s="10">
        <v>113</v>
      </c>
      <c r="C389" s="10">
        <v>6.3</v>
      </c>
    </row>
    <row r="390" spans="1:3" x14ac:dyDescent="0.3">
      <c r="A390" t="s">
        <v>1511</v>
      </c>
      <c r="B390" s="10">
        <v>143</v>
      </c>
      <c r="C390" s="10">
        <v>7.7</v>
      </c>
    </row>
    <row r="391" spans="1:3" x14ac:dyDescent="0.3">
      <c r="A391" t="s">
        <v>1514</v>
      </c>
      <c r="B391" s="10">
        <v>108</v>
      </c>
      <c r="C391" s="10">
        <v>6.5</v>
      </c>
    </row>
    <row r="392" spans="1:3" x14ac:dyDescent="0.3">
      <c r="A392" t="s">
        <v>1517</v>
      </c>
      <c r="B392" s="10">
        <v>108</v>
      </c>
      <c r="C392" s="10">
        <v>7.8</v>
      </c>
    </row>
    <row r="393" spans="1:3" x14ac:dyDescent="0.3">
      <c r="A393" t="s">
        <v>1519</v>
      </c>
      <c r="B393" s="10">
        <v>124</v>
      </c>
      <c r="C393" s="10">
        <v>6.4</v>
      </c>
    </row>
    <row r="394" spans="1:3" x14ac:dyDescent="0.3">
      <c r="A394" t="s">
        <v>1521</v>
      </c>
      <c r="B394" s="10">
        <v>116</v>
      </c>
      <c r="C394" s="10">
        <v>7.8</v>
      </c>
    </row>
    <row r="395" spans="1:3" x14ac:dyDescent="0.3">
      <c r="A395" t="s">
        <v>1524</v>
      </c>
      <c r="B395" s="10">
        <v>110</v>
      </c>
      <c r="C395" s="10">
        <v>5.8</v>
      </c>
    </row>
    <row r="396" spans="1:3" x14ac:dyDescent="0.3">
      <c r="A396" t="s">
        <v>1526</v>
      </c>
      <c r="B396" s="10">
        <v>91</v>
      </c>
      <c r="C396" s="10">
        <v>7.1</v>
      </c>
    </row>
    <row r="397" spans="1:3" x14ac:dyDescent="0.3">
      <c r="A397" t="s">
        <v>1531</v>
      </c>
      <c r="B397" s="10">
        <v>107</v>
      </c>
      <c r="C397" s="10">
        <v>7.1</v>
      </c>
    </row>
    <row r="398" spans="1:3" x14ac:dyDescent="0.3">
      <c r="A398" t="s">
        <v>1539</v>
      </c>
      <c r="B398" s="10">
        <v>115</v>
      </c>
      <c r="C398" s="10">
        <v>6.8</v>
      </c>
    </row>
    <row r="399" spans="1:3" x14ac:dyDescent="0.3">
      <c r="A399" t="s">
        <v>1541</v>
      </c>
      <c r="B399" s="10">
        <v>100</v>
      </c>
      <c r="C399" s="10">
        <v>4.8</v>
      </c>
    </row>
    <row r="400" spans="1:3" x14ac:dyDescent="0.3">
      <c r="A400" t="s">
        <v>1544</v>
      </c>
      <c r="B400" s="10">
        <v>104</v>
      </c>
      <c r="C400" s="10">
        <v>6.2</v>
      </c>
    </row>
    <row r="401" spans="1:3" x14ac:dyDescent="0.3">
      <c r="A401" t="s">
        <v>1546</v>
      </c>
      <c r="B401" s="10">
        <v>138</v>
      </c>
      <c r="C401" s="10">
        <v>6.9</v>
      </c>
    </row>
    <row r="402" spans="1:3" x14ac:dyDescent="0.3">
      <c r="A402" t="s">
        <v>1548</v>
      </c>
      <c r="B402" s="10">
        <v>140</v>
      </c>
      <c r="C402" s="10">
        <v>7.3</v>
      </c>
    </row>
    <row r="403" spans="1:3" x14ac:dyDescent="0.3">
      <c r="A403" t="s">
        <v>1552</v>
      </c>
      <c r="B403" s="10">
        <v>120</v>
      </c>
      <c r="C403" s="10">
        <v>6.6</v>
      </c>
    </row>
    <row r="404" spans="1:3" x14ac:dyDescent="0.3">
      <c r="A404" t="s">
        <v>1555</v>
      </c>
      <c r="B404" s="10">
        <v>122</v>
      </c>
      <c r="C404" s="10">
        <v>6.9</v>
      </c>
    </row>
    <row r="405" spans="1:3" x14ac:dyDescent="0.3">
      <c r="A405" t="s">
        <v>1558</v>
      </c>
      <c r="B405" s="10">
        <v>83</v>
      </c>
      <c r="C405" s="10">
        <v>6.2</v>
      </c>
    </row>
    <row r="406" spans="1:3" x14ac:dyDescent="0.3">
      <c r="A406" t="s">
        <v>1561</v>
      </c>
      <c r="B406" s="10">
        <v>139</v>
      </c>
      <c r="C406" s="10">
        <v>6.7</v>
      </c>
    </row>
    <row r="407" spans="1:3" x14ac:dyDescent="0.3">
      <c r="A407" t="s">
        <v>1565</v>
      </c>
      <c r="B407" s="10">
        <v>131</v>
      </c>
      <c r="C407" s="10">
        <v>7.6</v>
      </c>
    </row>
    <row r="408" spans="1:3" x14ac:dyDescent="0.3">
      <c r="A408" t="s">
        <v>1567</v>
      </c>
      <c r="B408" s="10">
        <v>104</v>
      </c>
      <c r="C408" s="10">
        <v>6.7</v>
      </c>
    </row>
    <row r="409" spans="1:3" x14ac:dyDescent="0.3">
      <c r="A409" t="s">
        <v>1571</v>
      </c>
      <c r="B409" s="10">
        <v>130</v>
      </c>
      <c r="C409" s="10">
        <v>6.2</v>
      </c>
    </row>
    <row r="410" spans="1:3" x14ac:dyDescent="0.3">
      <c r="A410" t="s">
        <v>1573</v>
      </c>
      <c r="B410" s="10">
        <v>145</v>
      </c>
      <c r="C410" s="10">
        <v>7.3</v>
      </c>
    </row>
    <row r="411" spans="1:3" x14ac:dyDescent="0.3">
      <c r="A411" t="s">
        <v>1577</v>
      </c>
      <c r="B411" s="10">
        <v>104</v>
      </c>
      <c r="C411" s="10">
        <v>6</v>
      </c>
    </row>
    <row r="412" spans="1:3" x14ac:dyDescent="0.3">
      <c r="A412" t="s">
        <v>1581</v>
      </c>
      <c r="B412" s="10">
        <v>97</v>
      </c>
      <c r="C412" s="10">
        <v>7.1</v>
      </c>
    </row>
    <row r="413" spans="1:3" x14ac:dyDescent="0.3">
      <c r="A413" t="s">
        <v>1584</v>
      </c>
      <c r="B413" s="10">
        <v>178</v>
      </c>
      <c r="C413" s="10">
        <v>7.1</v>
      </c>
    </row>
    <row r="414" spans="1:3" x14ac:dyDescent="0.3">
      <c r="A414" t="s">
        <v>1588</v>
      </c>
      <c r="B414" s="10">
        <v>108</v>
      </c>
      <c r="C414" s="10">
        <v>5.5</v>
      </c>
    </row>
    <row r="415" spans="1:3" x14ac:dyDescent="0.3">
      <c r="A415" t="s">
        <v>1594</v>
      </c>
      <c r="B415" s="10">
        <v>123</v>
      </c>
      <c r="C415" s="10">
        <v>7.8</v>
      </c>
    </row>
    <row r="416" spans="1:3" x14ac:dyDescent="0.3">
      <c r="A416" t="s">
        <v>1598</v>
      </c>
      <c r="B416" s="10">
        <v>106</v>
      </c>
      <c r="C416" s="10">
        <v>5.6</v>
      </c>
    </row>
    <row r="417" spans="1:3" x14ac:dyDescent="0.3">
      <c r="A417" t="s">
        <v>1603</v>
      </c>
      <c r="B417" s="10">
        <v>112</v>
      </c>
      <c r="C417" s="10">
        <v>7.5</v>
      </c>
    </row>
    <row r="418" spans="1:3" x14ac:dyDescent="0.3">
      <c r="A418" t="s">
        <v>1607</v>
      </c>
      <c r="B418" s="10">
        <v>135</v>
      </c>
      <c r="C418" s="10">
        <v>5.4</v>
      </c>
    </row>
    <row r="419" spans="1:3" x14ac:dyDescent="0.3">
      <c r="A419" t="s">
        <v>1613</v>
      </c>
      <c r="B419" s="10">
        <v>109</v>
      </c>
      <c r="C419" s="10">
        <v>4.3</v>
      </c>
    </row>
    <row r="420" spans="1:3" x14ac:dyDescent="0.3">
      <c r="A420" t="s">
        <v>1618</v>
      </c>
      <c r="B420" s="10">
        <v>86</v>
      </c>
      <c r="C420" s="10">
        <v>4.9000000000000004</v>
      </c>
    </row>
    <row r="421" spans="1:3" x14ac:dyDescent="0.3">
      <c r="A421" t="s">
        <v>1623</v>
      </c>
      <c r="B421" s="10">
        <v>95</v>
      </c>
      <c r="C421" s="10">
        <v>7.1</v>
      </c>
    </row>
    <row r="422" spans="1:3" x14ac:dyDescent="0.3">
      <c r="A422" t="s">
        <v>1627</v>
      </c>
      <c r="B422" s="10">
        <v>107</v>
      </c>
      <c r="C422" s="10">
        <v>6.4</v>
      </c>
    </row>
    <row r="423" spans="1:3" x14ac:dyDescent="0.3">
      <c r="A423" t="s">
        <v>1632</v>
      </c>
      <c r="B423" s="10">
        <v>130</v>
      </c>
      <c r="C423" s="10">
        <v>6.9</v>
      </c>
    </row>
    <row r="424" spans="1:3" x14ac:dyDescent="0.3">
      <c r="A424" t="s">
        <v>1635</v>
      </c>
      <c r="B424" s="10">
        <v>82</v>
      </c>
      <c r="C424" s="10">
        <v>4.3</v>
      </c>
    </row>
    <row r="425" spans="1:3" x14ac:dyDescent="0.3">
      <c r="A425" t="s">
        <v>1637</v>
      </c>
      <c r="B425" s="10">
        <v>88</v>
      </c>
      <c r="C425" s="10">
        <v>6.1</v>
      </c>
    </row>
    <row r="426" spans="1:3" x14ac:dyDescent="0.3">
      <c r="A426" t="s">
        <v>1642</v>
      </c>
      <c r="B426" s="10">
        <v>120</v>
      </c>
      <c r="C426" s="10">
        <v>7</v>
      </c>
    </row>
    <row r="427" spans="1:3" x14ac:dyDescent="0.3">
      <c r="A427" t="s">
        <v>1645</v>
      </c>
      <c r="B427" s="10">
        <v>162</v>
      </c>
      <c r="C427" s="10">
        <v>7.7</v>
      </c>
    </row>
    <row r="428" spans="1:3" x14ac:dyDescent="0.3">
      <c r="A428" t="s">
        <v>1648</v>
      </c>
      <c r="B428" s="10">
        <v>123</v>
      </c>
      <c r="C428" s="10">
        <v>5.9</v>
      </c>
    </row>
    <row r="429" spans="1:3" x14ac:dyDescent="0.3">
      <c r="A429" t="s">
        <v>1650</v>
      </c>
      <c r="B429" s="10">
        <v>101</v>
      </c>
      <c r="C429" s="10">
        <v>6.7</v>
      </c>
    </row>
    <row r="430" spans="1:3" x14ac:dyDescent="0.3">
      <c r="A430" t="s">
        <v>1651</v>
      </c>
      <c r="B430" s="10">
        <v>113</v>
      </c>
      <c r="C430" s="10">
        <v>6.5</v>
      </c>
    </row>
    <row r="431" spans="1:3" x14ac:dyDescent="0.3">
      <c r="A431" t="s">
        <v>1652</v>
      </c>
      <c r="B431" s="10">
        <v>110</v>
      </c>
      <c r="C431" s="10">
        <v>7.1</v>
      </c>
    </row>
    <row r="432" spans="1:3" x14ac:dyDescent="0.3">
      <c r="A432" t="s">
        <v>1654</v>
      </c>
      <c r="B432" s="10">
        <v>142</v>
      </c>
      <c r="C432" s="10">
        <v>7.3</v>
      </c>
    </row>
    <row r="433" spans="1:3" x14ac:dyDescent="0.3">
      <c r="A433" t="s">
        <v>1658</v>
      </c>
      <c r="B433" s="10">
        <v>102</v>
      </c>
      <c r="C433" s="10">
        <v>6.5</v>
      </c>
    </row>
    <row r="434" spans="1:3" x14ac:dyDescent="0.3">
      <c r="A434" t="s">
        <v>1660</v>
      </c>
      <c r="B434" s="10">
        <v>126</v>
      </c>
      <c r="C434" s="10">
        <v>7</v>
      </c>
    </row>
    <row r="435" spans="1:3" x14ac:dyDescent="0.3">
      <c r="A435" t="s">
        <v>1662</v>
      </c>
      <c r="B435" s="10">
        <v>83</v>
      </c>
      <c r="C435" s="10">
        <v>6.8</v>
      </c>
    </row>
    <row r="436" spans="1:3" x14ac:dyDescent="0.3">
      <c r="A436" t="s">
        <v>1665</v>
      </c>
      <c r="B436" s="10">
        <v>85</v>
      </c>
      <c r="C436" s="10">
        <v>7.2</v>
      </c>
    </row>
    <row r="437" spans="1:3" x14ac:dyDescent="0.3">
      <c r="A437" t="s">
        <v>1668</v>
      </c>
      <c r="B437" s="10">
        <v>97</v>
      </c>
      <c r="C437" s="10">
        <v>6.4</v>
      </c>
    </row>
    <row r="438" spans="1:3" x14ac:dyDescent="0.3">
      <c r="A438" t="s">
        <v>1671</v>
      </c>
      <c r="B438" s="10">
        <v>120</v>
      </c>
      <c r="C438" s="10">
        <v>6.1</v>
      </c>
    </row>
    <row r="439" spans="1:3" x14ac:dyDescent="0.3">
      <c r="A439" t="s">
        <v>1672</v>
      </c>
      <c r="B439" s="10">
        <v>116</v>
      </c>
      <c r="C439" s="10">
        <v>6.7</v>
      </c>
    </row>
    <row r="440" spans="1:3" x14ac:dyDescent="0.3">
      <c r="A440" t="s">
        <v>1676</v>
      </c>
      <c r="B440" s="10">
        <v>113</v>
      </c>
      <c r="C440" s="10">
        <v>6.4</v>
      </c>
    </row>
    <row r="441" spans="1:3" x14ac:dyDescent="0.3">
      <c r="A441" t="s">
        <v>1678</v>
      </c>
      <c r="B441" s="10">
        <v>87</v>
      </c>
      <c r="C441" s="10">
        <v>4.4000000000000004</v>
      </c>
    </row>
    <row r="442" spans="1:3" x14ac:dyDescent="0.3">
      <c r="A442" t="s">
        <v>1680</v>
      </c>
      <c r="B442" s="10">
        <v>101</v>
      </c>
      <c r="C442" s="10">
        <v>5.4</v>
      </c>
    </row>
    <row r="443" spans="1:3" x14ac:dyDescent="0.3">
      <c r="A443" t="s">
        <v>1681</v>
      </c>
      <c r="B443" s="10">
        <v>110</v>
      </c>
      <c r="C443" s="10">
        <v>6.5</v>
      </c>
    </row>
    <row r="444" spans="1:3" x14ac:dyDescent="0.3">
      <c r="A444" t="s">
        <v>1682</v>
      </c>
      <c r="B444" s="10">
        <v>128</v>
      </c>
      <c r="C444" s="10">
        <v>6.7</v>
      </c>
    </row>
    <row r="445" spans="1:3" x14ac:dyDescent="0.3">
      <c r="A445" t="s">
        <v>1685</v>
      </c>
      <c r="B445" s="10">
        <v>138</v>
      </c>
      <c r="C445" s="10">
        <v>8.1</v>
      </c>
    </row>
    <row r="446" spans="1:3" x14ac:dyDescent="0.3">
      <c r="A446" t="s">
        <v>1688</v>
      </c>
      <c r="B446" s="10">
        <v>88</v>
      </c>
      <c r="C446" s="10">
        <v>5.6</v>
      </c>
    </row>
    <row r="447" spans="1:3" x14ac:dyDescent="0.3">
      <c r="A447" t="s">
        <v>1691</v>
      </c>
      <c r="B447" s="10">
        <v>91</v>
      </c>
      <c r="C447" s="10">
        <v>6.3</v>
      </c>
    </row>
    <row r="448" spans="1:3" x14ac:dyDescent="0.3">
      <c r="A448" t="s">
        <v>1693</v>
      </c>
      <c r="B448" s="10">
        <v>138</v>
      </c>
      <c r="C448" s="10">
        <v>7.3</v>
      </c>
    </row>
    <row r="449" spans="1:3" x14ac:dyDescent="0.3">
      <c r="A449" t="s">
        <v>1697</v>
      </c>
      <c r="B449" s="10">
        <v>99</v>
      </c>
      <c r="C449" s="10">
        <v>6.1</v>
      </c>
    </row>
    <row r="450" spans="1:3" x14ac:dyDescent="0.3">
      <c r="A450" t="s">
        <v>1700</v>
      </c>
      <c r="B450" s="10">
        <v>117</v>
      </c>
      <c r="C450" s="10">
        <v>7.7</v>
      </c>
    </row>
    <row r="451" spans="1:3" x14ac:dyDescent="0.3">
      <c r="A451" t="s">
        <v>1703</v>
      </c>
      <c r="B451" s="10">
        <v>117</v>
      </c>
      <c r="C451" s="10">
        <v>6.4</v>
      </c>
    </row>
    <row r="452" spans="1:3" x14ac:dyDescent="0.3">
      <c r="A452" t="s">
        <v>1710</v>
      </c>
      <c r="B452" s="10">
        <v>123</v>
      </c>
      <c r="C452" s="10">
        <v>6.8</v>
      </c>
    </row>
    <row r="453" spans="1:3" x14ac:dyDescent="0.3">
      <c r="A453" t="s">
        <v>1714</v>
      </c>
      <c r="B453" s="10">
        <v>118</v>
      </c>
      <c r="C453" s="10">
        <v>6.6</v>
      </c>
    </row>
    <row r="454" spans="1:3" x14ac:dyDescent="0.3">
      <c r="A454" t="s">
        <v>1718</v>
      </c>
      <c r="B454" s="10">
        <v>154</v>
      </c>
      <c r="C454" s="10">
        <v>7.2</v>
      </c>
    </row>
    <row r="455" spans="1:3" x14ac:dyDescent="0.3">
      <c r="A455" t="s">
        <v>1720</v>
      </c>
      <c r="B455" s="10">
        <v>118</v>
      </c>
      <c r="C455" s="10">
        <v>6.9</v>
      </c>
    </row>
    <row r="456" spans="1:3" x14ac:dyDescent="0.3">
      <c r="A456" t="s">
        <v>1724</v>
      </c>
      <c r="B456" s="10">
        <v>90</v>
      </c>
      <c r="C456" s="10">
        <v>5.2</v>
      </c>
    </row>
    <row r="457" spans="1:3" x14ac:dyDescent="0.3">
      <c r="A457" t="s">
        <v>1728</v>
      </c>
      <c r="B457" s="10">
        <v>113</v>
      </c>
      <c r="C457" s="10">
        <v>4.9000000000000004</v>
      </c>
    </row>
    <row r="458" spans="1:3" x14ac:dyDescent="0.3">
      <c r="A458" t="s">
        <v>1732</v>
      </c>
      <c r="B458" s="10">
        <v>88</v>
      </c>
      <c r="C458" s="10">
        <v>6.3</v>
      </c>
    </row>
    <row r="459" spans="1:3" x14ac:dyDescent="0.3">
      <c r="A459" t="s">
        <v>1737</v>
      </c>
      <c r="B459" s="10">
        <v>93</v>
      </c>
      <c r="C459" s="10">
        <v>5.6</v>
      </c>
    </row>
    <row r="460" spans="1:3" x14ac:dyDescent="0.3">
      <c r="A460" t="s">
        <v>1741</v>
      </c>
      <c r="B460" s="10">
        <v>104</v>
      </c>
      <c r="C460" s="10">
        <v>5.5</v>
      </c>
    </row>
    <row r="461" spans="1:3" x14ac:dyDescent="0.3">
      <c r="A461" t="s">
        <v>1745</v>
      </c>
      <c r="B461" s="10">
        <v>135</v>
      </c>
      <c r="C461" s="10">
        <v>6.7</v>
      </c>
    </row>
    <row r="462" spans="1:3" x14ac:dyDescent="0.3">
      <c r="A462" t="s">
        <v>1747</v>
      </c>
      <c r="B462" s="10">
        <v>134</v>
      </c>
      <c r="C462" s="10">
        <v>7.6</v>
      </c>
    </row>
    <row r="463" spans="1:3" x14ac:dyDescent="0.3">
      <c r="A463" t="s">
        <v>1751</v>
      </c>
      <c r="B463" s="10">
        <v>98</v>
      </c>
      <c r="C463" s="10">
        <v>5.7</v>
      </c>
    </row>
    <row r="464" spans="1:3" x14ac:dyDescent="0.3">
      <c r="A464" t="s">
        <v>1754</v>
      </c>
      <c r="B464" s="10">
        <v>80</v>
      </c>
      <c r="C464" s="10">
        <v>4.5999999999999996</v>
      </c>
    </row>
    <row r="465" spans="1:3" x14ac:dyDescent="0.3">
      <c r="A465" t="s">
        <v>1759</v>
      </c>
      <c r="B465" s="10">
        <v>83</v>
      </c>
      <c r="C465" s="10">
        <v>7</v>
      </c>
    </row>
    <row r="466" spans="1:3" x14ac:dyDescent="0.3">
      <c r="A466" t="s">
        <v>1763</v>
      </c>
      <c r="B466" s="10">
        <v>102</v>
      </c>
      <c r="C466" s="10">
        <v>5.2</v>
      </c>
    </row>
    <row r="467" spans="1:3" x14ac:dyDescent="0.3">
      <c r="A467" t="s">
        <v>1767</v>
      </c>
      <c r="B467" s="10">
        <v>130</v>
      </c>
      <c r="C467" s="10">
        <v>5.0999999999999996</v>
      </c>
    </row>
    <row r="468" spans="1:3" x14ac:dyDescent="0.3">
      <c r="A468" t="s">
        <v>1771</v>
      </c>
      <c r="B468" s="10">
        <v>129</v>
      </c>
      <c r="C468" s="10">
        <v>6.6</v>
      </c>
    </row>
    <row r="469" spans="1:3" x14ac:dyDescent="0.3">
      <c r="A469" t="s">
        <v>1774</v>
      </c>
      <c r="B469" s="10">
        <v>117</v>
      </c>
      <c r="C469" s="10">
        <v>7</v>
      </c>
    </row>
    <row r="470" spans="1:3" x14ac:dyDescent="0.3">
      <c r="A470" t="s">
        <v>1776</v>
      </c>
      <c r="B470" s="10">
        <v>89</v>
      </c>
      <c r="C470" s="10">
        <v>6.7</v>
      </c>
    </row>
    <row r="471" spans="1:3" x14ac:dyDescent="0.3">
      <c r="A471" t="s">
        <v>1786</v>
      </c>
      <c r="B471" s="10">
        <v>74</v>
      </c>
      <c r="C471" s="10">
        <v>7.3</v>
      </c>
    </row>
    <row r="472" spans="1:3" x14ac:dyDescent="0.3">
      <c r="A472" t="s">
        <v>1789</v>
      </c>
      <c r="B472" s="10">
        <v>96</v>
      </c>
      <c r="C472" s="10">
        <v>5.9</v>
      </c>
    </row>
    <row r="473" spans="1:3" x14ac:dyDescent="0.3">
      <c r="A473" t="s">
        <v>1793</v>
      </c>
      <c r="B473" s="10">
        <v>114</v>
      </c>
      <c r="C473" s="10">
        <v>5.6</v>
      </c>
    </row>
    <row r="474" spans="1:3" x14ac:dyDescent="0.3">
      <c r="A474" t="s">
        <v>1795</v>
      </c>
      <c r="B474" s="10">
        <v>99</v>
      </c>
      <c r="C474" s="10">
        <v>6.5</v>
      </c>
    </row>
    <row r="475" spans="1:3" x14ac:dyDescent="0.3">
      <c r="A475" t="s">
        <v>1798</v>
      </c>
      <c r="B475" s="10">
        <v>129</v>
      </c>
      <c r="C475" s="10">
        <v>5.9</v>
      </c>
    </row>
    <row r="476" spans="1:3" x14ac:dyDescent="0.3">
      <c r="A476" t="s">
        <v>1803</v>
      </c>
      <c r="B476" s="10">
        <v>113</v>
      </c>
      <c r="C476" s="10">
        <v>7</v>
      </c>
    </row>
    <row r="477" spans="1:3" x14ac:dyDescent="0.3">
      <c r="A477" t="s">
        <v>1807</v>
      </c>
      <c r="B477" s="10">
        <v>90</v>
      </c>
      <c r="C477" s="10">
        <v>5.3</v>
      </c>
    </row>
    <row r="478" spans="1:3" x14ac:dyDescent="0.3">
      <c r="A478" t="s">
        <v>1811</v>
      </c>
      <c r="B478" s="10">
        <v>118</v>
      </c>
      <c r="C478" s="10">
        <v>5.9</v>
      </c>
    </row>
    <row r="479" spans="1:3" x14ac:dyDescent="0.3">
      <c r="A479" t="s">
        <v>1812</v>
      </c>
      <c r="B479" s="10">
        <v>106</v>
      </c>
      <c r="C479" s="10">
        <v>6.3</v>
      </c>
    </row>
    <row r="480" spans="1:3" x14ac:dyDescent="0.3">
      <c r="A480" t="s">
        <v>1817</v>
      </c>
      <c r="B480" s="10">
        <v>81</v>
      </c>
      <c r="C480" s="10">
        <v>6.4</v>
      </c>
    </row>
    <row r="481" spans="1:3" x14ac:dyDescent="0.3">
      <c r="A481" t="s">
        <v>1820</v>
      </c>
      <c r="B481" s="10">
        <v>117</v>
      </c>
      <c r="C481" s="10">
        <v>6.9</v>
      </c>
    </row>
    <row r="482" spans="1:3" x14ac:dyDescent="0.3">
      <c r="A482" t="s">
        <v>1824</v>
      </c>
      <c r="B482" s="10">
        <v>89</v>
      </c>
      <c r="C482" s="10">
        <v>6.3</v>
      </c>
    </row>
    <row r="483" spans="1:3" x14ac:dyDescent="0.3">
      <c r="A483" t="s">
        <v>1828</v>
      </c>
      <c r="B483" s="10">
        <v>145</v>
      </c>
      <c r="C483" s="10">
        <v>7.3</v>
      </c>
    </row>
    <row r="484" spans="1:3" x14ac:dyDescent="0.3">
      <c r="A484" t="s">
        <v>1831</v>
      </c>
      <c r="B484" s="10">
        <v>114</v>
      </c>
      <c r="C484" s="10">
        <v>5.8</v>
      </c>
    </row>
    <row r="485" spans="1:3" x14ac:dyDescent="0.3">
      <c r="A485" t="s">
        <v>1837</v>
      </c>
      <c r="B485" s="10">
        <v>87</v>
      </c>
      <c r="C485" s="10">
        <v>5.2</v>
      </c>
    </row>
    <row r="486" spans="1:3" x14ac:dyDescent="0.3">
      <c r="A486" t="s">
        <v>1841</v>
      </c>
      <c r="B486" s="10">
        <v>119</v>
      </c>
      <c r="C486" s="10">
        <v>2.4</v>
      </c>
    </row>
    <row r="487" spans="1:3" x14ac:dyDescent="0.3">
      <c r="A487" t="s">
        <v>1845</v>
      </c>
      <c r="B487" s="10">
        <v>91</v>
      </c>
      <c r="C487" s="10">
        <v>5.7</v>
      </c>
    </row>
    <row r="488" spans="1:3" x14ac:dyDescent="0.3">
      <c r="A488" t="s">
        <v>1850</v>
      </c>
      <c r="B488" s="10">
        <v>118</v>
      </c>
      <c r="C488" s="10">
        <v>5.8</v>
      </c>
    </row>
    <row r="489" spans="1:3" x14ac:dyDescent="0.3">
      <c r="A489" t="s">
        <v>1852</v>
      </c>
      <c r="B489" s="10">
        <v>116</v>
      </c>
      <c r="C489" s="10">
        <v>5.6</v>
      </c>
    </row>
    <row r="490" spans="1:3" x14ac:dyDescent="0.3">
      <c r="A490" t="s">
        <v>1855</v>
      </c>
      <c r="B490" s="10">
        <v>177</v>
      </c>
      <c r="C490" s="10">
        <v>6</v>
      </c>
    </row>
    <row r="491" spans="1:3" x14ac:dyDescent="0.3">
      <c r="A491" t="s">
        <v>1858</v>
      </c>
      <c r="B491" s="10">
        <v>97</v>
      </c>
      <c r="C491" s="10">
        <v>5.8</v>
      </c>
    </row>
    <row r="492" spans="1:3" x14ac:dyDescent="0.3">
      <c r="A492" t="s">
        <v>1861</v>
      </c>
      <c r="B492" s="10">
        <v>106</v>
      </c>
      <c r="C492" s="10">
        <v>6</v>
      </c>
    </row>
    <row r="493" spans="1:3" x14ac:dyDescent="0.3">
      <c r="A493" t="s">
        <v>1866</v>
      </c>
      <c r="B493" s="10">
        <v>106</v>
      </c>
      <c r="C493" s="10">
        <v>5.7</v>
      </c>
    </row>
    <row r="494" spans="1:3" x14ac:dyDescent="0.3">
      <c r="A494" t="s">
        <v>1870</v>
      </c>
      <c r="B494" s="10">
        <v>94</v>
      </c>
      <c r="C494" s="10">
        <v>6</v>
      </c>
    </row>
    <row r="495" spans="1:3" x14ac:dyDescent="0.3">
      <c r="A495" t="s">
        <v>1875</v>
      </c>
      <c r="B495" s="10">
        <v>104</v>
      </c>
      <c r="C495" s="10">
        <v>7.8</v>
      </c>
    </row>
    <row r="496" spans="1:3" x14ac:dyDescent="0.3">
      <c r="A496" t="s">
        <v>1877</v>
      </c>
      <c r="B496" s="10">
        <v>102</v>
      </c>
      <c r="C496" s="10">
        <v>4.2</v>
      </c>
    </row>
    <row r="497" spans="1:3" x14ac:dyDescent="0.3">
      <c r="A497" t="s">
        <v>1882</v>
      </c>
      <c r="B497" s="10">
        <v>105</v>
      </c>
      <c r="C497" s="10">
        <v>5.6</v>
      </c>
    </row>
    <row r="498" spans="1:3" x14ac:dyDescent="0.3">
      <c r="A498" t="s">
        <v>1888</v>
      </c>
      <c r="B498" s="10">
        <v>89</v>
      </c>
      <c r="C498" s="10">
        <v>4.4000000000000004</v>
      </c>
    </row>
    <row r="499" spans="1:3" x14ac:dyDescent="0.3">
      <c r="A499" t="s">
        <v>1892</v>
      </c>
      <c r="B499" s="10">
        <v>135</v>
      </c>
      <c r="C499" s="10">
        <v>8.1999999999999993</v>
      </c>
    </row>
    <row r="500" spans="1:3" x14ac:dyDescent="0.3">
      <c r="A500" t="s">
        <v>1894</v>
      </c>
      <c r="B500" s="10">
        <v>73</v>
      </c>
      <c r="C500" s="10">
        <v>8.5</v>
      </c>
    </row>
    <row r="501" spans="1:3" x14ac:dyDescent="0.3">
      <c r="A501" t="s">
        <v>1896</v>
      </c>
      <c r="B501" s="10">
        <v>94</v>
      </c>
      <c r="C501" s="10">
        <v>5.8</v>
      </c>
    </row>
    <row r="502" spans="1:3" x14ac:dyDescent="0.3">
      <c r="A502" t="s">
        <v>1899</v>
      </c>
      <c r="B502" s="10">
        <v>95</v>
      </c>
      <c r="C502" s="10">
        <v>6.5</v>
      </c>
    </row>
    <row r="503" spans="1:3" x14ac:dyDescent="0.3">
      <c r="A503" t="s">
        <v>1901</v>
      </c>
      <c r="B503" s="10">
        <v>124</v>
      </c>
      <c r="C503" s="10">
        <v>7.2</v>
      </c>
    </row>
    <row r="504" spans="1:3" x14ac:dyDescent="0.3">
      <c r="A504" t="s">
        <v>1903</v>
      </c>
      <c r="B504" s="10">
        <v>136</v>
      </c>
      <c r="C504" s="10">
        <v>6.7</v>
      </c>
    </row>
    <row r="505" spans="1:3" x14ac:dyDescent="0.3">
      <c r="A505" t="s">
        <v>1904</v>
      </c>
      <c r="B505" s="10">
        <v>91</v>
      </c>
      <c r="C505" s="10">
        <v>3.4</v>
      </c>
    </row>
    <row r="506" spans="1:3" x14ac:dyDescent="0.3">
      <c r="A506" t="s">
        <v>1907</v>
      </c>
      <c r="B506" s="10">
        <v>107</v>
      </c>
      <c r="C506" s="10">
        <v>5.9</v>
      </c>
    </row>
    <row r="507" spans="1:3" x14ac:dyDescent="0.3">
      <c r="A507" t="s">
        <v>1910</v>
      </c>
      <c r="B507" s="10">
        <v>108</v>
      </c>
      <c r="C507" s="10">
        <v>7.8</v>
      </c>
    </row>
    <row r="508" spans="1:3" x14ac:dyDescent="0.3">
      <c r="A508" t="s">
        <v>1914</v>
      </c>
      <c r="B508" s="10">
        <v>99</v>
      </c>
      <c r="C508" s="10">
        <v>5.9</v>
      </c>
    </row>
    <row r="509" spans="1:3" x14ac:dyDescent="0.3">
      <c r="A509" t="s">
        <v>1917</v>
      </c>
      <c r="B509" s="10">
        <v>92</v>
      </c>
      <c r="C509" s="10">
        <v>4.0999999999999996</v>
      </c>
    </row>
    <row r="510" spans="1:3" x14ac:dyDescent="0.3">
      <c r="A510" t="s">
        <v>1922</v>
      </c>
      <c r="B510" s="10">
        <v>87</v>
      </c>
      <c r="C510" s="10">
        <v>6.8</v>
      </c>
    </row>
    <row r="511" spans="1:3" x14ac:dyDescent="0.3">
      <c r="A511" t="s">
        <v>1926</v>
      </c>
      <c r="B511" s="10">
        <v>110</v>
      </c>
      <c r="C511" s="10">
        <v>5.8</v>
      </c>
    </row>
    <row r="512" spans="1:3" x14ac:dyDescent="0.3">
      <c r="A512" t="s">
        <v>1929</v>
      </c>
      <c r="B512" s="10">
        <v>98</v>
      </c>
      <c r="C512" s="10">
        <v>7.5</v>
      </c>
    </row>
    <row r="513" spans="1:3" x14ac:dyDescent="0.3">
      <c r="A513" t="s">
        <v>1930</v>
      </c>
      <c r="B513" s="10">
        <v>154</v>
      </c>
      <c r="C513" s="10">
        <v>6.9</v>
      </c>
    </row>
    <row r="514" spans="1:3" x14ac:dyDescent="0.3">
      <c r="A514" t="s">
        <v>1934</v>
      </c>
      <c r="B514" s="10">
        <v>129</v>
      </c>
      <c r="C514" s="10">
        <v>6.5</v>
      </c>
    </row>
    <row r="515" spans="1:3" x14ac:dyDescent="0.3">
      <c r="A515" t="s">
        <v>1936</v>
      </c>
      <c r="B515" s="10">
        <v>86</v>
      </c>
      <c r="C515" s="10">
        <v>6.9</v>
      </c>
    </row>
    <row r="516" spans="1:3" x14ac:dyDescent="0.3">
      <c r="A516" t="s">
        <v>1938</v>
      </c>
      <c r="B516" s="10">
        <v>109</v>
      </c>
      <c r="C516" s="10">
        <v>7.9</v>
      </c>
    </row>
    <row r="517" spans="1:3" x14ac:dyDescent="0.3">
      <c r="A517" t="s">
        <v>1941</v>
      </c>
      <c r="B517" s="10">
        <v>104</v>
      </c>
      <c r="C517" s="10">
        <v>7.4</v>
      </c>
    </row>
    <row r="518" spans="1:3" x14ac:dyDescent="0.3">
      <c r="A518" t="s">
        <v>1943</v>
      </c>
      <c r="B518" s="10">
        <v>110</v>
      </c>
      <c r="C518" s="10">
        <v>6.7</v>
      </c>
    </row>
    <row r="519" spans="1:3" x14ac:dyDescent="0.3">
      <c r="A519" t="s">
        <v>1945</v>
      </c>
      <c r="B519" s="10">
        <v>136</v>
      </c>
      <c r="C519" s="10">
        <v>7.4</v>
      </c>
    </row>
    <row r="520" spans="1:3" x14ac:dyDescent="0.3">
      <c r="A520" t="s">
        <v>1948</v>
      </c>
      <c r="B520" s="10">
        <v>115</v>
      </c>
      <c r="C520" s="10">
        <v>6.9</v>
      </c>
    </row>
    <row r="521" spans="1:3" x14ac:dyDescent="0.3">
      <c r="A521" t="s">
        <v>1951</v>
      </c>
      <c r="B521" s="10">
        <v>99</v>
      </c>
      <c r="C521" s="10">
        <v>6.8</v>
      </c>
    </row>
    <row r="522" spans="1:3" x14ac:dyDescent="0.3">
      <c r="A522" t="s">
        <v>1956</v>
      </c>
      <c r="B522" s="10">
        <v>117</v>
      </c>
      <c r="C522" s="10">
        <v>6.7</v>
      </c>
    </row>
    <row r="523" spans="1:3" x14ac:dyDescent="0.3">
      <c r="A523" t="s">
        <v>1960</v>
      </c>
      <c r="B523" s="10">
        <v>125</v>
      </c>
      <c r="C523" s="10">
        <v>5.0999999999999996</v>
      </c>
    </row>
    <row r="524" spans="1:3" x14ac:dyDescent="0.3">
      <c r="A524" t="s">
        <v>1964</v>
      </c>
      <c r="B524" s="10">
        <v>110</v>
      </c>
      <c r="C524" s="10">
        <v>4.0999999999999996</v>
      </c>
    </row>
    <row r="525" spans="1:3" x14ac:dyDescent="0.3">
      <c r="A525" t="s">
        <v>1965</v>
      </c>
      <c r="B525" s="10">
        <v>125</v>
      </c>
      <c r="C525" s="10">
        <v>7.3</v>
      </c>
    </row>
    <row r="526" spans="1:3" x14ac:dyDescent="0.3">
      <c r="A526" t="s">
        <v>1967</v>
      </c>
      <c r="B526" s="10">
        <v>102</v>
      </c>
      <c r="C526" s="10">
        <v>6</v>
      </c>
    </row>
    <row r="527" spans="1:3" x14ac:dyDescent="0.3">
      <c r="A527" t="s">
        <v>1968</v>
      </c>
      <c r="B527" s="10">
        <v>128</v>
      </c>
      <c r="C527" s="10">
        <v>7.3</v>
      </c>
    </row>
    <row r="528" spans="1:3" x14ac:dyDescent="0.3">
      <c r="A528" t="s">
        <v>1975</v>
      </c>
      <c r="B528" s="10">
        <v>100</v>
      </c>
      <c r="C528" s="10">
        <v>5.4</v>
      </c>
    </row>
    <row r="529" spans="1:3" x14ac:dyDescent="0.3">
      <c r="A529" t="s">
        <v>1978</v>
      </c>
      <c r="B529" s="10">
        <v>124</v>
      </c>
      <c r="C529" s="10">
        <v>5.9</v>
      </c>
    </row>
    <row r="530" spans="1:3" x14ac:dyDescent="0.3">
      <c r="A530" t="s">
        <v>1981</v>
      </c>
      <c r="B530" s="10">
        <v>102</v>
      </c>
      <c r="C530" s="10">
        <v>7.1</v>
      </c>
    </row>
    <row r="531" spans="1:3" x14ac:dyDescent="0.3">
      <c r="A531" t="s">
        <v>1983</v>
      </c>
      <c r="B531" s="10">
        <v>90</v>
      </c>
      <c r="C531" s="10">
        <v>6</v>
      </c>
    </row>
    <row r="532" spans="1:3" x14ac:dyDescent="0.3">
      <c r="A532" t="s">
        <v>1987</v>
      </c>
      <c r="B532" s="10">
        <v>130</v>
      </c>
      <c r="C532" s="10">
        <v>6.5</v>
      </c>
    </row>
    <row r="533" spans="1:3" x14ac:dyDescent="0.3">
      <c r="A533" t="s">
        <v>1996</v>
      </c>
      <c r="B533" s="10">
        <v>118</v>
      </c>
      <c r="C533" s="10">
        <v>5.7</v>
      </c>
    </row>
    <row r="534" spans="1:3" x14ac:dyDescent="0.3">
      <c r="A534" t="s">
        <v>1998</v>
      </c>
      <c r="B534" s="10">
        <v>163</v>
      </c>
      <c r="C534" s="10">
        <v>7.6</v>
      </c>
    </row>
    <row r="535" spans="1:3" x14ac:dyDescent="0.3">
      <c r="A535" t="s">
        <v>2000</v>
      </c>
      <c r="B535" s="10">
        <v>142</v>
      </c>
      <c r="C535" s="10">
        <v>6.6</v>
      </c>
    </row>
    <row r="536" spans="1:3" x14ac:dyDescent="0.3">
      <c r="A536" t="s">
        <v>2004</v>
      </c>
      <c r="B536" s="10">
        <v>100</v>
      </c>
      <c r="C536" s="10">
        <v>5.4</v>
      </c>
    </row>
    <row r="537" spans="1:3" x14ac:dyDescent="0.3">
      <c r="A537" t="s">
        <v>2005</v>
      </c>
      <c r="B537" s="10">
        <v>116</v>
      </c>
      <c r="C537" s="10">
        <v>7.3</v>
      </c>
    </row>
    <row r="538" spans="1:3" x14ac:dyDescent="0.3">
      <c r="A538" t="s">
        <v>2008</v>
      </c>
      <c r="B538" s="10">
        <v>131</v>
      </c>
      <c r="C538" s="10">
        <v>6.5</v>
      </c>
    </row>
    <row r="539" spans="1:3" x14ac:dyDescent="0.3">
      <c r="A539" t="s">
        <v>2012</v>
      </c>
      <c r="B539" s="10">
        <v>91</v>
      </c>
      <c r="C539" s="10">
        <v>6.6</v>
      </c>
    </row>
    <row r="540" spans="1:3" x14ac:dyDescent="0.3">
      <c r="A540" t="s">
        <v>2016</v>
      </c>
      <c r="B540" s="10">
        <v>123</v>
      </c>
      <c r="C540" s="10">
        <v>6.6</v>
      </c>
    </row>
    <row r="541" spans="1:3" x14ac:dyDescent="0.3">
      <c r="A541" t="s">
        <v>2021</v>
      </c>
      <c r="B541" s="10">
        <v>134</v>
      </c>
      <c r="C541" s="10">
        <v>5.9</v>
      </c>
    </row>
    <row r="542" spans="1:3" x14ac:dyDescent="0.3">
      <c r="A542" t="s">
        <v>2026</v>
      </c>
      <c r="B542" s="10">
        <v>148</v>
      </c>
      <c r="C542" s="10">
        <v>6.7</v>
      </c>
    </row>
    <row r="543" spans="1:3" x14ac:dyDescent="0.3">
      <c r="A543" t="s">
        <v>2030</v>
      </c>
      <c r="B543" s="10">
        <v>110</v>
      </c>
      <c r="C543" s="10">
        <v>6.1</v>
      </c>
    </row>
    <row r="544" spans="1:3" x14ac:dyDescent="0.3">
      <c r="A544" t="s">
        <v>2033</v>
      </c>
      <c r="B544" s="10">
        <v>113</v>
      </c>
      <c r="C544" s="10">
        <v>6.6</v>
      </c>
    </row>
    <row r="545" spans="1:3" x14ac:dyDescent="0.3">
      <c r="A545" t="s">
        <v>2037</v>
      </c>
      <c r="B545" s="10">
        <v>94</v>
      </c>
      <c r="C545" s="10">
        <v>6.6</v>
      </c>
    </row>
    <row r="546" spans="1:3" x14ac:dyDescent="0.3">
      <c r="A546" t="s">
        <v>2039</v>
      </c>
      <c r="B546" s="10">
        <v>116</v>
      </c>
      <c r="C546" s="10">
        <v>5.3</v>
      </c>
    </row>
    <row r="547" spans="1:3" x14ac:dyDescent="0.3">
      <c r="A547" t="s">
        <v>2043</v>
      </c>
      <c r="B547" s="10">
        <v>99</v>
      </c>
      <c r="C547" s="10">
        <v>6</v>
      </c>
    </row>
    <row r="548" spans="1:3" x14ac:dyDescent="0.3">
      <c r="A548" t="s">
        <v>2047</v>
      </c>
      <c r="B548" s="10">
        <v>84</v>
      </c>
      <c r="C548" s="10">
        <v>6</v>
      </c>
    </row>
    <row r="549" spans="1:3" x14ac:dyDescent="0.3">
      <c r="A549" t="s">
        <v>2052</v>
      </c>
      <c r="B549" s="10">
        <v>93</v>
      </c>
      <c r="C549" s="10">
        <v>4.7</v>
      </c>
    </row>
    <row r="550" spans="1:3" x14ac:dyDescent="0.3">
      <c r="A550" t="s">
        <v>2054</v>
      </c>
      <c r="B550" s="10">
        <v>113</v>
      </c>
      <c r="C550" s="10">
        <v>6.1</v>
      </c>
    </row>
    <row r="551" spans="1:3" x14ac:dyDescent="0.3">
      <c r="A551" t="s">
        <v>2055</v>
      </c>
      <c r="B551" s="10">
        <v>106</v>
      </c>
      <c r="C551" s="10">
        <v>7.2</v>
      </c>
    </row>
    <row r="552" spans="1:3" x14ac:dyDescent="0.3">
      <c r="A552" t="s">
        <v>2057</v>
      </c>
      <c r="B552" s="10">
        <v>91</v>
      </c>
      <c r="C552" s="10">
        <v>6.4</v>
      </c>
    </row>
    <row r="553" spans="1:3" x14ac:dyDescent="0.3">
      <c r="A553" t="s">
        <v>2058</v>
      </c>
      <c r="B553" s="10">
        <v>128</v>
      </c>
      <c r="C553" s="10">
        <v>6.1</v>
      </c>
    </row>
    <row r="554" spans="1:3" x14ac:dyDescent="0.3">
      <c r="A554" t="s">
        <v>2060</v>
      </c>
      <c r="B554" s="10">
        <v>98</v>
      </c>
      <c r="C554" s="10">
        <v>5.9</v>
      </c>
    </row>
    <row r="555" spans="1:3" x14ac:dyDescent="0.3">
      <c r="A555" t="s">
        <v>2064</v>
      </c>
      <c r="B555" s="10">
        <v>134</v>
      </c>
      <c r="C555" s="10">
        <v>6</v>
      </c>
    </row>
    <row r="556" spans="1:3" x14ac:dyDescent="0.3">
      <c r="A556" t="s">
        <v>2068</v>
      </c>
      <c r="B556" s="10">
        <v>97</v>
      </c>
      <c r="C556" s="10">
        <v>6.3</v>
      </c>
    </row>
    <row r="557" spans="1:3" x14ac:dyDescent="0.3">
      <c r="A557" t="s">
        <v>2071</v>
      </c>
      <c r="B557" s="10">
        <v>112</v>
      </c>
      <c r="C557" s="10">
        <v>5.6</v>
      </c>
    </row>
    <row r="558" spans="1:3" x14ac:dyDescent="0.3">
      <c r="A558" t="s">
        <v>2074</v>
      </c>
      <c r="B558" s="10">
        <v>153</v>
      </c>
      <c r="C558" s="10">
        <v>6.4</v>
      </c>
    </row>
    <row r="559" spans="1:3" x14ac:dyDescent="0.3">
      <c r="A559" t="s">
        <v>2077</v>
      </c>
      <c r="B559" s="10">
        <v>110</v>
      </c>
      <c r="C559" s="10">
        <v>7.1</v>
      </c>
    </row>
    <row r="560" spans="1:3" x14ac:dyDescent="0.3">
      <c r="A560" t="s">
        <v>2080</v>
      </c>
      <c r="B560" s="10">
        <v>122</v>
      </c>
      <c r="C560" s="10">
        <v>6.6</v>
      </c>
    </row>
    <row r="561" spans="1:3" x14ac:dyDescent="0.3">
      <c r="A561" t="s">
        <v>2084</v>
      </c>
      <c r="B561" s="10">
        <v>87</v>
      </c>
      <c r="C561" s="10">
        <v>4.5999999999999996</v>
      </c>
    </row>
    <row r="562" spans="1:3" x14ac:dyDescent="0.3">
      <c r="A562" t="s">
        <v>2090</v>
      </c>
      <c r="B562" s="10">
        <v>178</v>
      </c>
      <c r="C562" s="10">
        <v>8.4</v>
      </c>
    </row>
    <row r="563" spans="1:3" x14ac:dyDescent="0.3">
      <c r="A563" t="s">
        <v>2093</v>
      </c>
      <c r="B563" s="10">
        <v>125</v>
      </c>
      <c r="C563" s="10">
        <v>7.1</v>
      </c>
    </row>
    <row r="564" spans="1:3" x14ac:dyDescent="0.3">
      <c r="A564" t="s">
        <v>2098</v>
      </c>
      <c r="B564" s="10">
        <v>87</v>
      </c>
      <c r="C564" s="10">
        <v>7.4</v>
      </c>
    </row>
    <row r="565" spans="1:3" x14ac:dyDescent="0.3">
      <c r="A565" t="s">
        <v>2102</v>
      </c>
      <c r="B565" s="10">
        <v>152</v>
      </c>
      <c r="C565" s="10">
        <v>6.9</v>
      </c>
    </row>
    <row r="566" spans="1:3" x14ac:dyDescent="0.3">
      <c r="A566" t="s">
        <v>2105</v>
      </c>
      <c r="B566" s="10">
        <v>116</v>
      </c>
      <c r="C566" s="10">
        <v>4.5</v>
      </c>
    </row>
    <row r="567" spans="1:3" x14ac:dyDescent="0.3">
      <c r="A567" t="s">
        <v>2110</v>
      </c>
      <c r="B567" s="10">
        <v>109</v>
      </c>
      <c r="C567" s="10">
        <v>7.1</v>
      </c>
    </row>
    <row r="568" spans="1:3" x14ac:dyDescent="0.3">
      <c r="A568" t="s">
        <v>2113</v>
      </c>
      <c r="B568" s="10">
        <v>108</v>
      </c>
      <c r="C568" s="10">
        <v>6.5</v>
      </c>
    </row>
    <row r="569" spans="1:3" x14ac:dyDescent="0.3">
      <c r="A569" t="s">
        <v>2115</v>
      </c>
      <c r="B569" s="10">
        <v>85</v>
      </c>
      <c r="C569" s="10">
        <v>5.3</v>
      </c>
    </row>
    <row r="570" spans="1:3" x14ac:dyDescent="0.3">
      <c r="A570" t="s">
        <v>2119</v>
      </c>
      <c r="B570" s="10">
        <v>106</v>
      </c>
      <c r="C570" s="10">
        <v>6.7</v>
      </c>
    </row>
    <row r="571" spans="1:3" x14ac:dyDescent="0.3">
      <c r="A571" t="s">
        <v>2123</v>
      </c>
      <c r="B571" s="10">
        <v>93</v>
      </c>
      <c r="C571" s="10">
        <v>7.2</v>
      </c>
    </row>
    <row r="572" spans="1:3" x14ac:dyDescent="0.3">
      <c r="A572" t="s">
        <v>2126</v>
      </c>
      <c r="B572" s="10">
        <v>117</v>
      </c>
      <c r="C572" s="10">
        <v>7.2</v>
      </c>
    </row>
    <row r="573" spans="1:3" x14ac:dyDescent="0.3">
      <c r="A573" t="s">
        <v>2129</v>
      </c>
      <c r="B573" s="10">
        <v>116</v>
      </c>
      <c r="C573" s="10">
        <v>5.5</v>
      </c>
    </row>
    <row r="574" spans="1:3" x14ac:dyDescent="0.3">
      <c r="A574" t="s">
        <v>2132</v>
      </c>
      <c r="B574" s="10">
        <v>132</v>
      </c>
      <c r="C574" s="10">
        <v>5.8</v>
      </c>
    </row>
    <row r="575" spans="1:3" x14ac:dyDescent="0.3">
      <c r="A575" t="s">
        <v>2137</v>
      </c>
      <c r="B575" s="10">
        <v>92</v>
      </c>
      <c r="C575" s="10">
        <v>6</v>
      </c>
    </row>
    <row r="576" spans="1:3" x14ac:dyDescent="0.3">
      <c r="A576" t="s">
        <v>2138</v>
      </c>
      <c r="B576" s="10">
        <v>139</v>
      </c>
      <c r="C576" s="10">
        <v>6.6</v>
      </c>
    </row>
    <row r="577" spans="1:3" x14ac:dyDescent="0.3">
      <c r="A577" t="s">
        <v>2140</v>
      </c>
      <c r="B577" s="10">
        <v>153</v>
      </c>
      <c r="C577" s="10">
        <v>8.3000000000000007</v>
      </c>
    </row>
    <row r="578" spans="1:3" x14ac:dyDescent="0.3">
      <c r="A578" t="s">
        <v>2141</v>
      </c>
      <c r="B578" s="10">
        <v>142</v>
      </c>
      <c r="C578" s="10">
        <v>6.7</v>
      </c>
    </row>
    <row r="579" spans="1:3" x14ac:dyDescent="0.3">
      <c r="A579" t="s">
        <v>2143</v>
      </c>
      <c r="B579" s="10">
        <v>124</v>
      </c>
      <c r="C579" s="10">
        <v>7.1</v>
      </c>
    </row>
    <row r="580" spans="1:3" x14ac:dyDescent="0.3">
      <c r="A580" t="s">
        <v>2148</v>
      </c>
      <c r="B580" s="10">
        <v>117</v>
      </c>
      <c r="C580" s="10">
        <v>6</v>
      </c>
    </row>
    <row r="581" spans="1:3" x14ac:dyDescent="0.3">
      <c r="A581" t="s">
        <v>2156</v>
      </c>
      <c r="B581" s="10">
        <v>141</v>
      </c>
      <c r="C581" s="10">
        <v>6.9</v>
      </c>
    </row>
    <row r="582" spans="1:3" x14ac:dyDescent="0.3">
      <c r="A582" t="s">
        <v>2159</v>
      </c>
      <c r="B582" s="10">
        <v>110</v>
      </c>
      <c r="C582" s="10">
        <v>5.6</v>
      </c>
    </row>
    <row r="583" spans="1:3" x14ac:dyDescent="0.3">
      <c r="A583" t="s">
        <v>2161</v>
      </c>
      <c r="B583" s="10">
        <v>109</v>
      </c>
      <c r="C583" s="10">
        <v>5.6</v>
      </c>
    </row>
    <row r="584" spans="1:3" x14ac:dyDescent="0.3">
      <c r="A584" t="s">
        <v>2165</v>
      </c>
      <c r="B584" s="10">
        <v>88</v>
      </c>
      <c r="C584" s="10">
        <v>4.5</v>
      </c>
    </row>
    <row r="585" spans="1:3" x14ac:dyDescent="0.3">
      <c r="A585" t="s">
        <v>2167</v>
      </c>
      <c r="B585" s="10">
        <v>124</v>
      </c>
      <c r="C585" s="10">
        <v>7.1</v>
      </c>
    </row>
    <row r="586" spans="1:3" x14ac:dyDescent="0.3">
      <c r="A586" t="s">
        <v>2169</v>
      </c>
      <c r="B586" s="10">
        <v>119</v>
      </c>
      <c r="C586" s="10">
        <v>6.5</v>
      </c>
    </row>
    <row r="587" spans="1:3" x14ac:dyDescent="0.3">
      <c r="A587" t="s">
        <v>2173</v>
      </c>
      <c r="B587" s="10">
        <v>103</v>
      </c>
      <c r="C587" s="10">
        <v>6.4</v>
      </c>
    </row>
    <row r="588" spans="1:3" x14ac:dyDescent="0.3">
      <c r="A588" t="s">
        <v>2175</v>
      </c>
      <c r="B588" s="10">
        <v>116</v>
      </c>
      <c r="C588" s="10">
        <v>5.8</v>
      </c>
    </row>
    <row r="589" spans="1:3" x14ac:dyDescent="0.3">
      <c r="A589" t="s">
        <v>2177</v>
      </c>
      <c r="B589" s="10">
        <v>125</v>
      </c>
      <c r="C589" s="10">
        <v>8</v>
      </c>
    </row>
    <row r="590" spans="1:3" x14ac:dyDescent="0.3">
      <c r="A590" t="s">
        <v>2181</v>
      </c>
      <c r="B590" s="10">
        <v>125</v>
      </c>
      <c r="C590" s="10">
        <v>6.2</v>
      </c>
    </row>
    <row r="591" spans="1:3" x14ac:dyDescent="0.3">
      <c r="A591" t="s">
        <v>2185</v>
      </c>
      <c r="B591" s="10">
        <v>146</v>
      </c>
      <c r="C591" s="10">
        <v>7.2</v>
      </c>
    </row>
    <row r="592" spans="1:3" x14ac:dyDescent="0.3">
      <c r="A592" t="s">
        <v>2187</v>
      </c>
      <c r="B592" s="10">
        <v>118</v>
      </c>
      <c r="C592" s="10">
        <v>6.1</v>
      </c>
    </row>
    <row r="593" spans="1:3" x14ac:dyDescent="0.3">
      <c r="A593" t="s">
        <v>2189</v>
      </c>
      <c r="B593" s="10">
        <v>171</v>
      </c>
      <c r="C593" s="10">
        <v>7.6</v>
      </c>
    </row>
    <row r="594" spans="1:3" x14ac:dyDescent="0.3">
      <c r="A594" t="s">
        <v>2191</v>
      </c>
      <c r="B594" s="10">
        <v>136</v>
      </c>
      <c r="C594" s="10">
        <v>6.3</v>
      </c>
    </row>
    <row r="595" spans="1:3" x14ac:dyDescent="0.3">
      <c r="A595" t="s">
        <v>2196</v>
      </c>
      <c r="B595" s="10">
        <v>92</v>
      </c>
      <c r="C595" s="10">
        <v>6.3</v>
      </c>
    </row>
    <row r="596" spans="1:3" x14ac:dyDescent="0.3">
      <c r="A596" t="s">
        <v>2198</v>
      </c>
      <c r="B596" s="10">
        <v>116</v>
      </c>
      <c r="C596" s="10">
        <v>6.3</v>
      </c>
    </row>
    <row r="597" spans="1:3" x14ac:dyDescent="0.3">
      <c r="A597" t="s">
        <v>2201</v>
      </c>
      <c r="B597" s="10">
        <v>127</v>
      </c>
      <c r="C597" s="10">
        <v>7.7</v>
      </c>
    </row>
    <row r="598" spans="1:3" x14ac:dyDescent="0.3">
      <c r="A598" t="s">
        <v>2204</v>
      </c>
      <c r="B598" s="10">
        <v>136</v>
      </c>
      <c r="C598" s="10">
        <v>7</v>
      </c>
    </row>
    <row r="599" spans="1:3" x14ac:dyDescent="0.3">
      <c r="A599" t="s">
        <v>2206</v>
      </c>
      <c r="B599" s="10">
        <v>111</v>
      </c>
      <c r="C599" s="10">
        <v>5.3</v>
      </c>
    </row>
    <row r="600" spans="1:3" x14ac:dyDescent="0.3">
      <c r="A600" t="s">
        <v>2209</v>
      </c>
      <c r="B600" s="10">
        <v>116</v>
      </c>
      <c r="C600" s="10">
        <v>5.6</v>
      </c>
    </row>
    <row r="601" spans="1:3" x14ac:dyDescent="0.3">
      <c r="A601" t="s">
        <v>2214</v>
      </c>
      <c r="B601" s="10">
        <v>113</v>
      </c>
      <c r="C601" s="10">
        <v>5.2</v>
      </c>
    </row>
    <row r="602" spans="1:3" x14ac:dyDescent="0.3">
      <c r="A602" t="s">
        <v>2217</v>
      </c>
      <c r="B602" s="10">
        <v>97</v>
      </c>
      <c r="C602" s="10">
        <v>5.4</v>
      </c>
    </row>
    <row r="603" spans="1:3" x14ac:dyDescent="0.3">
      <c r="A603" t="s">
        <v>2222</v>
      </c>
      <c r="B603" s="10">
        <v>88</v>
      </c>
      <c r="C603" s="10">
        <v>6.4</v>
      </c>
    </row>
    <row r="604" spans="1:3" x14ac:dyDescent="0.3">
      <c r="A604" t="s">
        <v>2227</v>
      </c>
      <c r="B604" s="10">
        <v>136</v>
      </c>
      <c r="C604" s="10">
        <v>5.9</v>
      </c>
    </row>
    <row r="605" spans="1:3" x14ac:dyDescent="0.3">
      <c r="A605" t="s">
        <v>2230</v>
      </c>
      <c r="B605" s="10">
        <v>125</v>
      </c>
      <c r="C605" s="10">
        <v>6.3</v>
      </c>
    </row>
    <row r="606" spans="1:3" x14ac:dyDescent="0.3">
      <c r="A606" t="s">
        <v>2233</v>
      </c>
      <c r="B606" s="10">
        <v>116</v>
      </c>
      <c r="C606" s="10">
        <v>6.5</v>
      </c>
    </row>
    <row r="607" spans="1:3" x14ac:dyDescent="0.3">
      <c r="A607" t="s">
        <v>2235</v>
      </c>
      <c r="B607" s="10">
        <v>98</v>
      </c>
      <c r="C607" s="10">
        <v>3</v>
      </c>
    </row>
    <row r="608" spans="1:3" x14ac:dyDescent="0.3">
      <c r="A608" t="s">
        <v>2238</v>
      </c>
      <c r="B608" s="10">
        <v>91</v>
      </c>
      <c r="C608" s="10">
        <v>3.6</v>
      </c>
    </row>
    <row r="609" spans="1:3" x14ac:dyDescent="0.3">
      <c r="A609" t="s">
        <v>2242</v>
      </c>
      <c r="B609" s="10">
        <v>97</v>
      </c>
      <c r="C609" s="10">
        <v>5.8</v>
      </c>
    </row>
    <row r="610" spans="1:3" x14ac:dyDescent="0.3">
      <c r="A610" t="s">
        <v>2246</v>
      </c>
      <c r="B610" s="10">
        <v>95</v>
      </c>
      <c r="C610" s="10">
        <v>6.2</v>
      </c>
    </row>
    <row r="611" spans="1:3" x14ac:dyDescent="0.3">
      <c r="A611" t="s">
        <v>2249</v>
      </c>
      <c r="B611" s="10">
        <v>88</v>
      </c>
      <c r="C611" s="10">
        <v>5.6</v>
      </c>
    </row>
    <row r="612" spans="1:3" x14ac:dyDescent="0.3">
      <c r="A612" t="s">
        <v>2252</v>
      </c>
      <c r="B612" s="10">
        <v>133</v>
      </c>
      <c r="C612" s="10">
        <v>5.4</v>
      </c>
    </row>
    <row r="613" spans="1:3" x14ac:dyDescent="0.3">
      <c r="A613" t="s">
        <v>2256</v>
      </c>
      <c r="B613" s="10">
        <v>106</v>
      </c>
      <c r="C613" s="10">
        <v>6.1</v>
      </c>
    </row>
    <row r="614" spans="1:3" x14ac:dyDescent="0.3">
      <c r="A614" t="s">
        <v>2260</v>
      </c>
      <c r="B614" s="10">
        <v>116</v>
      </c>
      <c r="C614" s="10">
        <v>4.2</v>
      </c>
    </row>
    <row r="615" spans="1:3" x14ac:dyDescent="0.3">
      <c r="A615" t="s">
        <v>2265</v>
      </c>
      <c r="B615" s="10">
        <v>115</v>
      </c>
      <c r="C615" s="10">
        <v>6.7</v>
      </c>
    </row>
    <row r="616" spans="1:3" x14ac:dyDescent="0.3">
      <c r="A616" t="s">
        <v>2269</v>
      </c>
      <c r="B616" s="10">
        <v>99</v>
      </c>
      <c r="C616" s="10">
        <v>4.2</v>
      </c>
    </row>
    <row r="617" spans="1:3" x14ac:dyDescent="0.3">
      <c r="A617" t="s">
        <v>2272</v>
      </c>
      <c r="B617" s="10">
        <v>124</v>
      </c>
      <c r="C617" s="10">
        <v>6.4</v>
      </c>
    </row>
    <row r="618" spans="1:3" x14ac:dyDescent="0.3">
      <c r="A618" t="s">
        <v>2275</v>
      </c>
      <c r="B618" s="10">
        <v>124</v>
      </c>
      <c r="C618" s="10">
        <v>4.9000000000000004</v>
      </c>
    </row>
    <row r="619" spans="1:3" x14ac:dyDescent="0.3">
      <c r="A619" t="s">
        <v>2276</v>
      </c>
      <c r="B619" s="10">
        <v>124</v>
      </c>
      <c r="C619" s="10">
        <v>6.8</v>
      </c>
    </row>
    <row r="620" spans="1:3" x14ac:dyDescent="0.3">
      <c r="A620" t="s">
        <v>2278</v>
      </c>
      <c r="B620" s="10">
        <v>87</v>
      </c>
      <c r="C620" s="10">
        <v>7.7</v>
      </c>
    </row>
    <row r="621" spans="1:3" x14ac:dyDescent="0.3">
      <c r="A621" t="s">
        <v>2283</v>
      </c>
      <c r="B621" s="10">
        <v>105</v>
      </c>
      <c r="C621" s="10">
        <v>5.6</v>
      </c>
    </row>
    <row r="622" spans="1:3" x14ac:dyDescent="0.3">
      <c r="A622" t="s">
        <v>2285</v>
      </c>
      <c r="B622" s="10">
        <v>125</v>
      </c>
      <c r="C622" s="10">
        <v>6.4</v>
      </c>
    </row>
    <row r="623" spans="1:3" x14ac:dyDescent="0.3">
      <c r="A623" t="s">
        <v>2290</v>
      </c>
      <c r="B623" s="10">
        <v>141</v>
      </c>
      <c r="C623" s="10">
        <v>7.2</v>
      </c>
    </row>
    <row r="624" spans="1:3" x14ac:dyDescent="0.3">
      <c r="A624" t="s">
        <v>2294</v>
      </c>
      <c r="B624" s="10">
        <v>121</v>
      </c>
      <c r="C624" s="10">
        <v>6</v>
      </c>
    </row>
    <row r="625" spans="1:3" x14ac:dyDescent="0.3">
      <c r="A625" t="s">
        <v>2296</v>
      </c>
      <c r="B625" s="10">
        <v>111</v>
      </c>
      <c r="C625" s="10">
        <v>5.9</v>
      </c>
    </row>
    <row r="626" spans="1:3" x14ac:dyDescent="0.3">
      <c r="A626" t="s">
        <v>2299</v>
      </c>
      <c r="B626" s="10">
        <v>157</v>
      </c>
      <c r="C626" s="10">
        <v>7.9</v>
      </c>
    </row>
    <row r="627" spans="1:3" x14ac:dyDescent="0.3">
      <c r="A627" t="s">
        <v>2303</v>
      </c>
      <c r="B627" s="10">
        <v>117</v>
      </c>
      <c r="C627" s="10">
        <v>6.8</v>
      </c>
    </row>
    <row r="628" spans="1:3" x14ac:dyDescent="0.3">
      <c r="A628" t="s">
        <v>2306</v>
      </c>
      <c r="B628" s="10">
        <v>128</v>
      </c>
      <c r="C628" s="10">
        <v>7.1</v>
      </c>
    </row>
    <row r="629" spans="1:3" x14ac:dyDescent="0.3">
      <c r="A629" t="s">
        <v>2308</v>
      </c>
      <c r="B629" s="10">
        <v>114</v>
      </c>
      <c r="C629" s="10">
        <v>5.9</v>
      </c>
    </row>
    <row r="630" spans="1:3" x14ac:dyDescent="0.3">
      <c r="A630" t="s">
        <v>2309</v>
      </c>
      <c r="B630" s="10">
        <v>105</v>
      </c>
      <c r="C630" s="10">
        <v>5.9</v>
      </c>
    </row>
    <row r="631" spans="1:3" x14ac:dyDescent="0.3">
      <c r="A631" t="s">
        <v>2311</v>
      </c>
      <c r="B631" s="10">
        <v>113</v>
      </c>
      <c r="C631" s="10">
        <v>6.2</v>
      </c>
    </row>
    <row r="632" spans="1:3" x14ac:dyDescent="0.3">
      <c r="A632" t="s">
        <v>2318</v>
      </c>
      <c r="B632" s="10">
        <v>121</v>
      </c>
      <c r="C632" s="10">
        <v>7</v>
      </c>
    </row>
    <row r="633" spans="1:3" x14ac:dyDescent="0.3">
      <c r="A633" t="s">
        <v>2321</v>
      </c>
      <c r="B633" s="10">
        <v>102</v>
      </c>
      <c r="C633" s="10">
        <v>5.4</v>
      </c>
    </row>
    <row r="634" spans="1:3" x14ac:dyDescent="0.3">
      <c r="A634" t="s">
        <v>2323</v>
      </c>
      <c r="B634" s="10">
        <v>169</v>
      </c>
      <c r="C634" s="10">
        <v>8.6</v>
      </c>
    </row>
    <row r="635" spans="1:3" x14ac:dyDescent="0.3">
      <c r="A635" t="s">
        <v>2325</v>
      </c>
      <c r="B635" s="10">
        <v>132</v>
      </c>
      <c r="C635" s="10">
        <v>6.5</v>
      </c>
    </row>
    <row r="636" spans="1:3" x14ac:dyDescent="0.3">
      <c r="A636" t="s">
        <v>2328</v>
      </c>
      <c r="B636" s="10">
        <v>127</v>
      </c>
      <c r="C636" s="10">
        <v>6.4</v>
      </c>
    </row>
    <row r="637" spans="1:3" x14ac:dyDescent="0.3">
      <c r="A637" t="s">
        <v>2329</v>
      </c>
      <c r="B637" s="10">
        <v>103</v>
      </c>
      <c r="C637" s="10">
        <v>7.6</v>
      </c>
    </row>
    <row r="638" spans="1:3" x14ac:dyDescent="0.3">
      <c r="A638" t="s">
        <v>2331</v>
      </c>
      <c r="B638" s="10">
        <v>136</v>
      </c>
      <c r="C638" s="10">
        <v>5.5</v>
      </c>
    </row>
    <row r="639" spans="1:3" x14ac:dyDescent="0.3">
      <c r="A639" t="s">
        <v>2333</v>
      </c>
      <c r="B639" s="10">
        <v>150</v>
      </c>
      <c r="C639" s="10">
        <v>7.4</v>
      </c>
    </row>
    <row r="640" spans="1:3" x14ac:dyDescent="0.3">
      <c r="A640" t="s">
        <v>2335</v>
      </c>
      <c r="B640" s="10">
        <v>136</v>
      </c>
      <c r="C640" s="10">
        <v>8.6999999999999993</v>
      </c>
    </row>
    <row r="641" spans="1:3" x14ac:dyDescent="0.3">
      <c r="A641" t="s">
        <v>2338</v>
      </c>
      <c r="B641" s="10">
        <v>140</v>
      </c>
      <c r="C641" s="10">
        <v>7.6</v>
      </c>
    </row>
    <row r="642" spans="1:3" x14ac:dyDescent="0.3">
      <c r="A642" t="s">
        <v>2343</v>
      </c>
      <c r="B642" s="10">
        <v>104</v>
      </c>
      <c r="C642" s="10">
        <v>5.5</v>
      </c>
    </row>
    <row r="643" spans="1:3" x14ac:dyDescent="0.3">
      <c r="A643" t="s">
        <v>2346</v>
      </c>
      <c r="B643" s="10">
        <v>158</v>
      </c>
      <c r="C643" s="10">
        <v>7.6</v>
      </c>
    </row>
    <row r="644" spans="1:3" x14ac:dyDescent="0.3">
      <c r="A644" t="s">
        <v>2349</v>
      </c>
      <c r="B644" s="10">
        <v>119</v>
      </c>
      <c r="C644" s="10">
        <v>6.5</v>
      </c>
    </row>
    <row r="645" spans="1:3" x14ac:dyDescent="0.3">
      <c r="A645" t="s">
        <v>2350</v>
      </c>
      <c r="B645" s="10">
        <v>106</v>
      </c>
      <c r="C645" s="10">
        <v>6.9</v>
      </c>
    </row>
    <row r="646" spans="1:3" x14ac:dyDescent="0.3">
      <c r="A646" t="s">
        <v>2354</v>
      </c>
      <c r="B646" s="10">
        <v>136</v>
      </c>
      <c r="C646" s="10">
        <v>6.7</v>
      </c>
    </row>
    <row r="647" spans="1:3" x14ac:dyDescent="0.3">
      <c r="A647" t="s">
        <v>2356</v>
      </c>
      <c r="B647" s="10">
        <v>95</v>
      </c>
      <c r="C647" s="10">
        <v>6.6</v>
      </c>
    </row>
    <row r="648" spans="1:3" x14ac:dyDescent="0.3">
      <c r="A648" t="s">
        <v>2361</v>
      </c>
      <c r="B648" s="10">
        <v>137</v>
      </c>
      <c r="C648" s="10">
        <v>7.2</v>
      </c>
    </row>
    <row r="649" spans="1:3" x14ac:dyDescent="0.3">
      <c r="A649" t="s">
        <v>2365</v>
      </c>
      <c r="B649" s="10">
        <v>130</v>
      </c>
      <c r="C649" s="10">
        <v>6.4</v>
      </c>
    </row>
    <row r="650" spans="1:3" x14ac:dyDescent="0.3">
      <c r="A650" t="s">
        <v>2368</v>
      </c>
      <c r="B650" s="10">
        <v>124</v>
      </c>
      <c r="C650" s="10">
        <v>6.4</v>
      </c>
    </row>
    <row r="651" spans="1:3" x14ac:dyDescent="0.3">
      <c r="A651" t="s">
        <v>2371</v>
      </c>
      <c r="B651" s="10">
        <v>108</v>
      </c>
      <c r="C651" s="10">
        <v>6</v>
      </c>
    </row>
    <row r="652" spans="1:3" x14ac:dyDescent="0.3">
      <c r="A652" t="s">
        <v>2373</v>
      </c>
      <c r="B652" s="10">
        <v>104</v>
      </c>
      <c r="C652" s="10">
        <v>6.1</v>
      </c>
    </row>
    <row r="653" spans="1:3" x14ac:dyDescent="0.3">
      <c r="A653" t="s">
        <v>2376</v>
      </c>
      <c r="B653" s="10">
        <v>129</v>
      </c>
      <c r="C653" s="10">
        <v>6</v>
      </c>
    </row>
    <row r="654" spans="1:3" x14ac:dyDescent="0.3">
      <c r="A654" t="s">
        <v>2377</v>
      </c>
      <c r="B654" s="10">
        <v>117</v>
      </c>
      <c r="C654" s="10">
        <v>6.4</v>
      </c>
    </row>
    <row r="655" spans="1:3" x14ac:dyDescent="0.3">
      <c r="A655" t="s">
        <v>2380</v>
      </c>
      <c r="B655" s="10">
        <v>99</v>
      </c>
      <c r="C655" s="10">
        <v>6.4</v>
      </c>
    </row>
    <row r="656" spans="1:3" x14ac:dyDescent="0.3">
      <c r="A656" t="s">
        <v>2384</v>
      </c>
      <c r="B656" s="10">
        <v>159</v>
      </c>
      <c r="C656" s="10">
        <v>7.3</v>
      </c>
    </row>
    <row r="657" spans="1:3" x14ac:dyDescent="0.3">
      <c r="A657" t="s">
        <v>2388</v>
      </c>
      <c r="B657" s="10">
        <v>118</v>
      </c>
      <c r="C657" s="10">
        <v>5.2</v>
      </c>
    </row>
    <row r="658" spans="1:3" x14ac:dyDescent="0.3">
      <c r="A658" t="s">
        <v>2391</v>
      </c>
      <c r="B658" s="10">
        <v>105</v>
      </c>
      <c r="C658" s="10">
        <v>6.6</v>
      </c>
    </row>
    <row r="659" spans="1:3" x14ac:dyDescent="0.3">
      <c r="A659" t="s">
        <v>2394</v>
      </c>
      <c r="B659" s="10">
        <v>103</v>
      </c>
      <c r="C659" s="10">
        <v>6.3</v>
      </c>
    </row>
    <row r="660" spans="1:3" x14ac:dyDescent="0.3">
      <c r="A660" t="s">
        <v>2399</v>
      </c>
      <c r="B660" s="10">
        <v>122</v>
      </c>
      <c r="C660" s="10">
        <v>5.9</v>
      </c>
    </row>
    <row r="661" spans="1:3" x14ac:dyDescent="0.3">
      <c r="A661" t="s">
        <v>2402</v>
      </c>
      <c r="B661" s="10">
        <v>114</v>
      </c>
      <c r="C661" s="10">
        <v>6.4</v>
      </c>
    </row>
    <row r="662" spans="1:3" x14ac:dyDescent="0.3">
      <c r="A662" t="s">
        <v>2405</v>
      </c>
      <c r="B662" s="10">
        <v>143</v>
      </c>
      <c r="C662" s="10">
        <v>6.7</v>
      </c>
    </row>
    <row r="663" spans="1:3" x14ac:dyDescent="0.3">
      <c r="A663" t="s">
        <v>2407</v>
      </c>
      <c r="B663" s="10">
        <v>96</v>
      </c>
      <c r="C663" s="10">
        <v>5.4</v>
      </c>
    </row>
    <row r="664" spans="1:3" x14ac:dyDescent="0.3">
      <c r="A664" t="s">
        <v>2408</v>
      </c>
      <c r="B664" s="10">
        <v>111</v>
      </c>
      <c r="C664" s="10">
        <v>6.4</v>
      </c>
    </row>
    <row r="665" spans="1:3" x14ac:dyDescent="0.3">
      <c r="A665" t="s">
        <v>2411</v>
      </c>
      <c r="B665" s="10">
        <v>121</v>
      </c>
      <c r="C665" s="10">
        <v>6.7</v>
      </c>
    </row>
    <row r="666" spans="1:3" x14ac:dyDescent="0.3">
      <c r="A666" t="s">
        <v>2415</v>
      </c>
      <c r="B666" s="10">
        <v>135</v>
      </c>
      <c r="C666" s="10">
        <v>6.2</v>
      </c>
    </row>
    <row r="667" spans="1:3" x14ac:dyDescent="0.3">
      <c r="A667" t="s">
        <v>2417</v>
      </c>
      <c r="B667" s="10">
        <v>101</v>
      </c>
      <c r="C667" s="10">
        <v>6.1</v>
      </c>
    </row>
    <row r="668" spans="1:3" x14ac:dyDescent="0.3">
      <c r="A668" t="s">
        <v>2420</v>
      </c>
      <c r="B668" s="10">
        <v>151</v>
      </c>
      <c r="C668" s="10">
        <v>8.8000000000000007</v>
      </c>
    </row>
    <row r="669" spans="1:3" x14ac:dyDescent="0.3">
      <c r="A669" t="s">
        <v>2424</v>
      </c>
      <c r="B669" s="10">
        <v>131</v>
      </c>
      <c r="C669" s="10">
        <v>7.1</v>
      </c>
    </row>
    <row r="670" spans="1:3" x14ac:dyDescent="0.3">
      <c r="A670" t="s">
        <v>2428</v>
      </c>
      <c r="B670" s="10">
        <v>100</v>
      </c>
      <c r="C670" s="10">
        <v>5.7</v>
      </c>
    </row>
    <row r="671" spans="1:3" x14ac:dyDescent="0.3">
      <c r="A671" t="s">
        <v>2430</v>
      </c>
      <c r="B671" s="10">
        <v>105</v>
      </c>
      <c r="C671" s="10">
        <v>5</v>
      </c>
    </row>
    <row r="672" spans="1:3" x14ac:dyDescent="0.3">
      <c r="A672" t="s">
        <v>2435</v>
      </c>
      <c r="B672" s="10">
        <v>92</v>
      </c>
      <c r="C672" s="10">
        <v>5.0999999999999996</v>
      </c>
    </row>
    <row r="673" spans="1:3" x14ac:dyDescent="0.3">
      <c r="A673" t="s">
        <v>2439</v>
      </c>
      <c r="B673" s="10">
        <v>130</v>
      </c>
      <c r="C673" s="10">
        <v>6.9</v>
      </c>
    </row>
    <row r="674" spans="1:3" x14ac:dyDescent="0.3">
      <c r="A674" t="s">
        <v>2441</v>
      </c>
      <c r="B674" s="10">
        <v>100</v>
      </c>
      <c r="C674" s="10">
        <v>4.8</v>
      </c>
    </row>
    <row r="675" spans="1:3" x14ac:dyDescent="0.3">
      <c r="A675" t="s">
        <v>2443</v>
      </c>
      <c r="B675" s="10">
        <v>102</v>
      </c>
      <c r="C675" s="10">
        <v>6.5</v>
      </c>
    </row>
    <row r="676" spans="1:3" x14ac:dyDescent="0.3">
      <c r="A676" t="s">
        <v>2445</v>
      </c>
      <c r="B676" s="10">
        <v>133</v>
      </c>
      <c r="C676" s="10">
        <v>5.0999999999999996</v>
      </c>
    </row>
    <row r="677" spans="1:3" x14ac:dyDescent="0.3">
      <c r="A677" t="s">
        <v>2450</v>
      </c>
      <c r="B677" s="10">
        <v>121</v>
      </c>
      <c r="C677" s="10">
        <v>7.1</v>
      </c>
    </row>
    <row r="678" spans="1:3" x14ac:dyDescent="0.3">
      <c r="A678" t="s">
        <v>2455</v>
      </c>
      <c r="B678" s="10">
        <v>147</v>
      </c>
      <c r="C678" s="10">
        <v>7.5</v>
      </c>
    </row>
    <row r="679" spans="1:3" x14ac:dyDescent="0.3">
      <c r="A679" t="s">
        <v>2458</v>
      </c>
      <c r="B679" s="10">
        <v>94</v>
      </c>
      <c r="C679" s="10">
        <v>6.2</v>
      </c>
    </row>
    <row r="680" spans="1:3" x14ac:dyDescent="0.3">
      <c r="A680" t="s">
        <v>2460</v>
      </c>
      <c r="B680" s="10">
        <v>94</v>
      </c>
      <c r="C680" s="10">
        <v>6.3</v>
      </c>
    </row>
    <row r="681" spans="1:3" x14ac:dyDescent="0.3">
      <c r="A681" t="s">
        <v>2463</v>
      </c>
      <c r="B681" s="10">
        <v>127</v>
      </c>
      <c r="C681" s="10">
        <v>8.1</v>
      </c>
    </row>
    <row r="682" spans="1:3" x14ac:dyDescent="0.3">
      <c r="A682" t="s">
        <v>2466</v>
      </c>
      <c r="B682" s="10">
        <v>212</v>
      </c>
      <c r="C682" s="10">
        <v>6.6</v>
      </c>
    </row>
    <row r="683" spans="1:3" x14ac:dyDescent="0.3">
      <c r="A683" t="s">
        <v>2469</v>
      </c>
      <c r="B683" s="10">
        <v>141</v>
      </c>
      <c r="C683" s="10">
        <v>6.9</v>
      </c>
    </row>
    <row r="684" spans="1:3" x14ac:dyDescent="0.3">
      <c r="A684" t="s">
        <v>2473</v>
      </c>
      <c r="B684" s="10">
        <v>103</v>
      </c>
      <c r="C684" s="10">
        <v>6.1</v>
      </c>
    </row>
    <row r="685" spans="1:3" x14ac:dyDescent="0.3">
      <c r="A685" t="s">
        <v>2477</v>
      </c>
      <c r="B685" s="10">
        <v>98</v>
      </c>
      <c r="C685" s="10">
        <v>4.3</v>
      </c>
    </row>
    <row r="686" spans="1:3" x14ac:dyDescent="0.3">
      <c r="A686" t="s">
        <v>2480</v>
      </c>
      <c r="B686" s="10">
        <v>116</v>
      </c>
      <c r="C686" s="10">
        <v>6.6</v>
      </c>
    </row>
    <row r="687" spans="1:3" x14ac:dyDescent="0.3">
      <c r="A687" t="s">
        <v>2484</v>
      </c>
      <c r="B687" s="10">
        <v>114</v>
      </c>
      <c r="C687" s="10">
        <v>6.8</v>
      </c>
    </row>
    <row r="688" spans="1:3" x14ac:dyDescent="0.3">
      <c r="A688" t="s">
        <v>2488</v>
      </c>
      <c r="B688" s="10">
        <v>87</v>
      </c>
      <c r="C688" s="10">
        <v>3.8</v>
      </c>
    </row>
    <row r="689" spans="1:3" x14ac:dyDescent="0.3">
      <c r="A689" t="s">
        <v>2490</v>
      </c>
      <c r="B689" s="10">
        <v>125</v>
      </c>
      <c r="C689" s="10">
        <v>5.9</v>
      </c>
    </row>
    <row r="690" spans="1:3" x14ac:dyDescent="0.3">
      <c r="A690" t="s">
        <v>2494</v>
      </c>
      <c r="B690" s="10">
        <v>187</v>
      </c>
      <c r="C690" s="10">
        <v>7.9</v>
      </c>
    </row>
    <row r="691" spans="1:3" x14ac:dyDescent="0.3">
      <c r="A691" t="s">
        <v>2497</v>
      </c>
      <c r="B691" s="10">
        <v>93</v>
      </c>
      <c r="C691" s="10">
        <v>6.3</v>
      </c>
    </row>
    <row r="692" spans="1:3" x14ac:dyDescent="0.3">
      <c r="A692" t="s">
        <v>2500</v>
      </c>
      <c r="B692" s="10">
        <v>95</v>
      </c>
      <c r="C692" s="10">
        <v>5.5</v>
      </c>
    </row>
    <row r="693" spans="1:3" x14ac:dyDescent="0.3">
      <c r="A693" t="s">
        <v>2502</v>
      </c>
      <c r="B693" s="10">
        <v>117</v>
      </c>
      <c r="C693" s="10">
        <v>7.7</v>
      </c>
    </row>
    <row r="694" spans="1:3" x14ac:dyDescent="0.3">
      <c r="A694" t="s">
        <v>2504</v>
      </c>
      <c r="B694" s="10">
        <v>106</v>
      </c>
      <c r="C694" s="10">
        <v>6.3</v>
      </c>
    </row>
    <row r="695" spans="1:3" x14ac:dyDescent="0.3">
      <c r="A695" t="s">
        <v>2509</v>
      </c>
      <c r="B695" s="10">
        <v>115</v>
      </c>
      <c r="C695" s="10">
        <v>7.1</v>
      </c>
    </row>
    <row r="696" spans="1:3" x14ac:dyDescent="0.3">
      <c r="A696" t="s">
        <v>2512</v>
      </c>
      <c r="B696" s="10">
        <v>189</v>
      </c>
      <c r="C696" s="10">
        <v>8.5</v>
      </c>
    </row>
    <row r="697" spans="1:3" x14ac:dyDescent="0.3">
      <c r="A697" t="s">
        <v>2515</v>
      </c>
      <c r="B697" s="10">
        <v>100</v>
      </c>
      <c r="C697" s="10">
        <v>5.9</v>
      </c>
    </row>
    <row r="698" spans="1:3" x14ac:dyDescent="0.3">
      <c r="A698" t="s">
        <v>2517</v>
      </c>
      <c r="B698" s="10">
        <v>81</v>
      </c>
      <c r="C698" s="10">
        <v>5.8</v>
      </c>
    </row>
    <row r="699" spans="1:3" x14ac:dyDescent="0.3">
      <c r="A699" t="s">
        <v>2519</v>
      </c>
      <c r="B699" s="10">
        <v>149</v>
      </c>
      <c r="C699" s="10">
        <v>8.1</v>
      </c>
    </row>
    <row r="700" spans="1:3" x14ac:dyDescent="0.3">
      <c r="A700" t="s">
        <v>2522</v>
      </c>
      <c r="B700" s="10">
        <v>119</v>
      </c>
      <c r="C700" s="10">
        <v>7.9</v>
      </c>
    </row>
    <row r="701" spans="1:3" x14ac:dyDescent="0.3">
      <c r="A701" t="s">
        <v>2524</v>
      </c>
      <c r="B701" s="10">
        <v>130</v>
      </c>
      <c r="C701" s="10">
        <v>7.2</v>
      </c>
    </row>
    <row r="702" spans="1:3" x14ac:dyDescent="0.3">
      <c r="A702" t="s">
        <v>2526</v>
      </c>
      <c r="B702" s="10">
        <v>116</v>
      </c>
      <c r="C702" s="10">
        <v>6.3</v>
      </c>
    </row>
    <row r="703" spans="1:3" x14ac:dyDescent="0.3">
      <c r="A703" t="s">
        <v>2528</v>
      </c>
      <c r="B703" s="10">
        <v>103</v>
      </c>
      <c r="C703" s="10">
        <v>8.1</v>
      </c>
    </row>
    <row r="704" spans="1:3" x14ac:dyDescent="0.3">
      <c r="A704" t="s">
        <v>2533</v>
      </c>
      <c r="B704" s="10">
        <v>99</v>
      </c>
      <c r="C704" s="10">
        <v>7</v>
      </c>
    </row>
    <row r="705" spans="1:3" x14ac:dyDescent="0.3">
      <c r="A705" t="s">
        <v>2536</v>
      </c>
      <c r="B705" s="10">
        <v>92</v>
      </c>
      <c r="C705" s="10">
        <v>5.5</v>
      </c>
    </row>
    <row r="706" spans="1:3" x14ac:dyDescent="0.3">
      <c r="A706" t="s">
        <v>2538</v>
      </c>
      <c r="B706" s="10">
        <v>109</v>
      </c>
      <c r="C706" s="10">
        <v>6.7</v>
      </c>
    </row>
    <row r="707" spans="1:3" x14ac:dyDescent="0.3">
      <c r="A707" t="s">
        <v>2541</v>
      </c>
      <c r="B707" s="10">
        <v>87</v>
      </c>
      <c r="C707" s="10">
        <v>5.2</v>
      </c>
    </row>
    <row r="708" spans="1:3" x14ac:dyDescent="0.3">
      <c r="A708" t="s">
        <v>2543</v>
      </c>
      <c r="B708" s="10">
        <v>111</v>
      </c>
      <c r="C708" s="10">
        <v>7</v>
      </c>
    </row>
    <row r="709" spans="1:3" x14ac:dyDescent="0.3">
      <c r="A709" t="s">
        <v>2547</v>
      </c>
      <c r="B709" s="10">
        <v>101</v>
      </c>
      <c r="C709" s="10">
        <v>6.1</v>
      </c>
    </row>
    <row r="710" spans="1:3" x14ac:dyDescent="0.3">
      <c r="A710" t="s">
        <v>2549</v>
      </c>
      <c r="B710" s="10">
        <v>83</v>
      </c>
      <c r="C710" s="10">
        <v>6.6</v>
      </c>
    </row>
    <row r="711" spans="1:3" x14ac:dyDescent="0.3">
      <c r="A711" t="s">
        <v>2552</v>
      </c>
      <c r="B711" s="10">
        <v>113</v>
      </c>
      <c r="C711" s="10">
        <v>5.5</v>
      </c>
    </row>
    <row r="712" spans="1:3" x14ac:dyDescent="0.3">
      <c r="A712" t="s">
        <v>2554</v>
      </c>
      <c r="B712" s="10">
        <v>107</v>
      </c>
      <c r="C712" s="10">
        <v>5.9</v>
      </c>
    </row>
    <row r="713" spans="1:3" x14ac:dyDescent="0.3">
      <c r="A713" t="s">
        <v>2556</v>
      </c>
      <c r="B713" s="10">
        <v>94</v>
      </c>
      <c r="C713" s="10">
        <v>5.4</v>
      </c>
    </row>
    <row r="714" spans="1:3" x14ac:dyDescent="0.3">
      <c r="A714" t="s">
        <v>2560</v>
      </c>
      <c r="B714" s="10">
        <v>132</v>
      </c>
      <c r="C714" s="10">
        <v>6.4</v>
      </c>
    </row>
    <row r="715" spans="1:3" x14ac:dyDescent="0.3">
      <c r="A715" t="s">
        <v>2563</v>
      </c>
      <c r="B715" s="10">
        <v>140</v>
      </c>
      <c r="C715" s="10">
        <v>5.7</v>
      </c>
    </row>
    <row r="716" spans="1:3" x14ac:dyDescent="0.3">
      <c r="A716" t="s">
        <v>2564</v>
      </c>
      <c r="B716" s="10">
        <v>125</v>
      </c>
      <c r="C716" s="10">
        <v>6.7</v>
      </c>
    </row>
    <row r="717" spans="1:3" x14ac:dyDescent="0.3">
      <c r="A717" t="s">
        <v>2565</v>
      </c>
      <c r="B717" s="10">
        <v>111</v>
      </c>
      <c r="C717" s="10">
        <v>7.1</v>
      </c>
    </row>
    <row r="718" spans="1:3" x14ac:dyDescent="0.3">
      <c r="A718" t="s">
        <v>2567</v>
      </c>
      <c r="B718" s="10">
        <v>156</v>
      </c>
      <c r="C718" s="10">
        <v>6.8</v>
      </c>
    </row>
    <row r="719" spans="1:3" x14ac:dyDescent="0.3">
      <c r="A719" t="s">
        <v>2570</v>
      </c>
      <c r="B719" s="10">
        <v>170</v>
      </c>
      <c r="C719" s="10">
        <v>6.5</v>
      </c>
    </row>
    <row r="720" spans="1:3" x14ac:dyDescent="0.3">
      <c r="A720" t="s">
        <v>2572</v>
      </c>
      <c r="B720" s="10">
        <v>120</v>
      </c>
      <c r="C720" s="10">
        <v>7.6</v>
      </c>
    </row>
    <row r="721" spans="1:3" x14ac:dyDescent="0.3">
      <c r="A721" t="s">
        <v>2573</v>
      </c>
      <c r="B721" s="10">
        <v>100</v>
      </c>
      <c r="C721" s="10">
        <v>5.5</v>
      </c>
    </row>
    <row r="722" spans="1:3" x14ac:dyDescent="0.3">
      <c r="A722" t="s">
        <v>2576</v>
      </c>
      <c r="B722" s="10">
        <v>115</v>
      </c>
      <c r="C722" s="10">
        <v>6.5</v>
      </c>
    </row>
    <row r="723" spans="1:3" x14ac:dyDescent="0.3">
      <c r="A723" t="s">
        <v>2578</v>
      </c>
      <c r="B723" s="10">
        <v>130</v>
      </c>
      <c r="C723" s="10">
        <v>7</v>
      </c>
    </row>
    <row r="724" spans="1:3" x14ac:dyDescent="0.3">
      <c r="A724" t="s">
        <v>2579</v>
      </c>
      <c r="B724" s="10">
        <v>105</v>
      </c>
      <c r="C724" s="10">
        <v>5.8</v>
      </c>
    </row>
    <row r="725" spans="1:3" x14ac:dyDescent="0.3">
      <c r="A725" t="s">
        <v>2585</v>
      </c>
      <c r="B725" s="10">
        <v>111</v>
      </c>
      <c r="C725" s="10">
        <v>7.3</v>
      </c>
    </row>
    <row r="726" spans="1:3" x14ac:dyDescent="0.3">
      <c r="A726" t="s">
        <v>2589</v>
      </c>
      <c r="B726" s="10">
        <v>106</v>
      </c>
      <c r="C726" s="10">
        <v>6.6</v>
      </c>
    </row>
    <row r="727" spans="1:3" x14ac:dyDescent="0.3">
      <c r="A727" t="s">
        <v>2593</v>
      </c>
      <c r="B727" s="10">
        <v>89</v>
      </c>
      <c r="C727" s="10">
        <v>4.4000000000000004</v>
      </c>
    </row>
    <row r="728" spans="1:3" x14ac:dyDescent="0.3">
      <c r="A728" t="s">
        <v>2597</v>
      </c>
      <c r="B728" s="10">
        <v>100</v>
      </c>
      <c r="C728" s="10">
        <v>7.7</v>
      </c>
    </row>
    <row r="729" spans="1:3" x14ac:dyDescent="0.3">
      <c r="A729" t="s">
        <v>2599</v>
      </c>
      <c r="B729" s="10">
        <v>91</v>
      </c>
      <c r="C729" s="10">
        <v>5</v>
      </c>
    </row>
    <row r="730" spans="1:3" x14ac:dyDescent="0.3">
      <c r="A730" t="s">
        <v>2601</v>
      </c>
      <c r="B730" s="10">
        <v>146</v>
      </c>
      <c r="C730" s="10">
        <v>7.7</v>
      </c>
    </row>
    <row r="731" spans="1:3" x14ac:dyDescent="0.3">
      <c r="A731" t="s">
        <v>2603</v>
      </c>
      <c r="B731" s="10">
        <v>98</v>
      </c>
      <c r="C731" s="10">
        <v>4.4000000000000004</v>
      </c>
    </row>
    <row r="732" spans="1:3" x14ac:dyDescent="0.3">
      <c r="A732" t="s">
        <v>2604</v>
      </c>
      <c r="B732" s="10">
        <v>101</v>
      </c>
      <c r="C732" s="10">
        <v>6.1</v>
      </c>
    </row>
    <row r="733" spans="1:3" x14ac:dyDescent="0.3">
      <c r="A733" t="s">
        <v>2608</v>
      </c>
      <c r="B733" s="10">
        <v>94</v>
      </c>
      <c r="C733" s="10">
        <v>5.4</v>
      </c>
    </row>
    <row r="734" spans="1:3" x14ac:dyDescent="0.3">
      <c r="A734" t="s">
        <v>2612</v>
      </c>
      <c r="B734" s="10">
        <v>132</v>
      </c>
      <c r="C734" s="10">
        <v>6.8</v>
      </c>
    </row>
    <row r="735" spans="1:3" x14ac:dyDescent="0.3">
      <c r="A735" t="s">
        <v>2614</v>
      </c>
      <c r="B735" s="10">
        <v>115</v>
      </c>
      <c r="C735" s="10">
        <v>6.5</v>
      </c>
    </row>
    <row r="736" spans="1:3" x14ac:dyDescent="0.3">
      <c r="A736" t="s">
        <v>2616</v>
      </c>
      <c r="B736" s="10">
        <v>92</v>
      </c>
      <c r="C736" s="10">
        <v>7</v>
      </c>
    </row>
    <row r="737" spans="1:3" x14ac:dyDescent="0.3">
      <c r="A737" t="s">
        <v>2618</v>
      </c>
      <c r="B737" s="10">
        <v>124</v>
      </c>
      <c r="C737" s="10">
        <v>6.3</v>
      </c>
    </row>
    <row r="738" spans="1:3" x14ac:dyDescent="0.3">
      <c r="A738" t="s">
        <v>2620</v>
      </c>
      <c r="B738" s="10">
        <v>119</v>
      </c>
      <c r="C738" s="10">
        <v>6.3</v>
      </c>
    </row>
    <row r="739" spans="1:3" x14ac:dyDescent="0.3">
      <c r="A739" t="s">
        <v>2623</v>
      </c>
      <c r="B739" s="10">
        <v>124</v>
      </c>
      <c r="C739" s="10">
        <v>6.1</v>
      </c>
    </row>
    <row r="740" spans="1:3" x14ac:dyDescent="0.3">
      <c r="A740" t="s">
        <v>2625</v>
      </c>
      <c r="B740" s="10">
        <v>93</v>
      </c>
      <c r="C740" s="10">
        <v>6.1</v>
      </c>
    </row>
    <row r="741" spans="1:3" x14ac:dyDescent="0.3">
      <c r="A741" t="s">
        <v>2631</v>
      </c>
      <c r="B741" s="10">
        <v>98</v>
      </c>
      <c r="C741" s="10">
        <v>5.3</v>
      </c>
    </row>
    <row r="742" spans="1:3" x14ac:dyDescent="0.3">
      <c r="A742" t="s">
        <v>2636</v>
      </c>
      <c r="B742" s="10">
        <v>92</v>
      </c>
      <c r="C742" s="10">
        <v>5.4</v>
      </c>
    </row>
    <row r="743" spans="1:3" x14ac:dyDescent="0.3">
      <c r="A743" t="s">
        <v>2639</v>
      </c>
      <c r="B743" s="10">
        <v>105</v>
      </c>
      <c r="C743" s="10">
        <v>6.2</v>
      </c>
    </row>
    <row r="744" spans="1:3" x14ac:dyDescent="0.3">
      <c r="A744" t="s">
        <v>2643</v>
      </c>
      <c r="B744" s="10">
        <v>124</v>
      </c>
      <c r="C744" s="10">
        <v>6.6</v>
      </c>
    </row>
    <row r="745" spans="1:3" x14ac:dyDescent="0.3">
      <c r="A745" t="s">
        <v>2645</v>
      </c>
      <c r="B745" s="10">
        <v>99</v>
      </c>
      <c r="C745" s="10">
        <v>5.9</v>
      </c>
    </row>
    <row r="746" spans="1:3" x14ac:dyDescent="0.3">
      <c r="A746" t="s">
        <v>2650</v>
      </c>
      <c r="B746" s="10">
        <v>116</v>
      </c>
      <c r="C746" s="10">
        <v>6.3</v>
      </c>
    </row>
    <row r="747" spans="1:3" x14ac:dyDescent="0.3">
      <c r="A747" t="s">
        <v>2653</v>
      </c>
      <c r="B747" s="10">
        <v>124</v>
      </c>
      <c r="C747" s="10">
        <v>7.2</v>
      </c>
    </row>
    <row r="748" spans="1:3" x14ac:dyDescent="0.3">
      <c r="A748" t="s">
        <v>2657</v>
      </c>
      <c r="B748" s="10">
        <v>96</v>
      </c>
      <c r="C748" s="10">
        <v>6.8</v>
      </c>
    </row>
    <row r="749" spans="1:3" x14ac:dyDescent="0.3">
      <c r="A749" t="s">
        <v>2661</v>
      </c>
      <c r="B749" s="10">
        <v>104</v>
      </c>
      <c r="C749" s="10">
        <v>6.1</v>
      </c>
    </row>
    <row r="750" spans="1:3" x14ac:dyDescent="0.3">
      <c r="A750" t="s">
        <v>2662</v>
      </c>
      <c r="B750" s="10">
        <v>100</v>
      </c>
      <c r="C750" s="10">
        <v>7.8</v>
      </c>
    </row>
    <row r="751" spans="1:3" x14ac:dyDescent="0.3">
      <c r="A751" t="s">
        <v>2666</v>
      </c>
      <c r="B751" s="10">
        <v>115</v>
      </c>
      <c r="C751" s="10">
        <v>5</v>
      </c>
    </row>
    <row r="752" spans="1:3" x14ac:dyDescent="0.3">
      <c r="A752" t="s">
        <v>2668</v>
      </c>
      <c r="B752" s="10">
        <v>101</v>
      </c>
      <c r="C752" s="10">
        <v>6.2</v>
      </c>
    </row>
    <row r="753" spans="1:3" x14ac:dyDescent="0.3">
      <c r="A753" t="s">
        <v>2671</v>
      </c>
      <c r="B753" s="10">
        <v>113</v>
      </c>
      <c r="C753" s="10">
        <v>6.7</v>
      </c>
    </row>
    <row r="754" spans="1:3" x14ac:dyDescent="0.3">
      <c r="A754" t="s">
        <v>2675</v>
      </c>
      <c r="B754" s="10">
        <v>100</v>
      </c>
      <c r="C754" s="10">
        <v>4.9000000000000004</v>
      </c>
    </row>
    <row r="755" spans="1:3" x14ac:dyDescent="0.3">
      <c r="A755" t="s">
        <v>2678</v>
      </c>
      <c r="B755" s="10">
        <v>134</v>
      </c>
      <c r="C755" s="10">
        <v>7.4</v>
      </c>
    </row>
    <row r="756" spans="1:3" x14ac:dyDescent="0.3">
      <c r="A756" t="s">
        <v>2681</v>
      </c>
      <c r="B756" s="10">
        <v>127</v>
      </c>
      <c r="C756" s="10">
        <v>7.1</v>
      </c>
    </row>
    <row r="757" spans="1:3" x14ac:dyDescent="0.3">
      <c r="A757" t="s">
        <v>2684</v>
      </c>
      <c r="B757" s="10">
        <v>125</v>
      </c>
      <c r="C757" s="10">
        <v>6.2</v>
      </c>
    </row>
    <row r="758" spans="1:3" x14ac:dyDescent="0.3">
      <c r="A758" t="s">
        <v>2689</v>
      </c>
      <c r="B758" s="10">
        <v>94</v>
      </c>
      <c r="C758" s="10">
        <v>4.9000000000000004</v>
      </c>
    </row>
    <row r="759" spans="1:3" x14ac:dyDescent="0.3">
      <c r="A759" t="s">
        <v>2693</v>
      </c>
      <c r="B759" s="10">
        <v>107</v>
      </c>
      <c r="C759" s="10">
        <v>6.1</v>
      </c>
    </row>
    <row r="760" spans="1:3" x14ac:dyDescent="0.3">
      <c r="A760" t="s">
        <v>2696</v>
      </c>
      <c r="B760" s="10">
        <v>91</v>
      </c>
      <c r="C760" s="10">
        <v>6.1</v>
      </c>
    </row>
    <row r="761" spans="1:3" x14ac:dyDescent="0.3">
      <c r="A761" t="s">
        <v>2698</v>
      </c>
      <c r="B761" s="10">
        <v>116</v>
      </c>
      <c r="C761" s="10">
        <v>6.4</v>
      </c>
    </row>
    <row r="762" spans="1:3" x14ac:dyDescent="0.3">
      <c r="A762" t="s">
        <v>2702</v>
      </c>
      <c r="B762" s="10">
        <v>100</v>
      </c>
      <c r="C762" s="10">
        <v>6.3</v>
      </c>
    </row>
    <row r="763" spans="1:3" x14ac:dyDescent="0.3">
      <c r="A763" t="s">
        <v>2706</v>
      </c>
      <c r="B763" s="10">
        <v>111</v>
      </c>
      <c r="C763" s="10">
        <v>6.8</v>
      </c>
    </row>
    <row r="764" spans="1:3" x14ac:dyDescent="0.3">
      <c r="A764" t="s">
        <v>2708</v>
      </c>
      <c r="B764" s="10">
        <v>117</v>
      </c>
      <c r="C764" s="10">
        <v>6.6</v>
      </c>
    </row>
    <row r="765" spans="1:3" x14ac:dyDescent="0.3">
      <c r="A765" t="s">
        <v>2712</v>
      </c>
      <c r="B765" s="10">
        <v>110</v>
      </c>
      <c r="C765" s="10">
        <v>5.7</v>
      </c>
    </row>
    <row r="766" spans="1:3" x14ac:dyDescent="0.3">
      <c r="A766" t="s">
        <v>2715</v>
      </c>
      <c r="B766" s="10">
        <v>96</v>
      </c>
      <c r="C766" s="10">
        <v>5.9</v>
      </c>
    </row>
    <row r="767" spans="1:3" x14ac:dyDescent="0.3">
      <c r="A767" t="s">
        <v>2717</v>
      </c>
      <c r="B767" s="10">
        <v>101</v>
      </c>
      <c r="C767" s="10">
        <v>6</v>
      </c>
    </row>
    <row r="768" spans="1:3" x14ac:dyDescent="0.3">
      <c r="A768" t="s">
        <v>2719</v>
      </c>
      <c r="B768" s="10">
        <v>111</v>
      </c>
      <c r="C768" s="10">
        <v>6.1</v>
      </c>
    </row>
    <row r="769" spans="1:3" x14ac:dyDescent="0.3">
      <c r="A769" t="s">
        <v>2722</v>
      </c>
      <c r="B769" s="10">
        <v>117</v>
      </c>
      <c r="C769" s="10">
        <v>6.7</v>
      </c>
    </row>
    <row r="770" spans="1:3" x14ac:dyDescent="0.3">
      <c r="A770" t="s">
        <v>2724</v>
      </c>
      <c r="B770" s="10">
        <v>126</v>
      </c>
      <c r="C770" s="10">
        <v>6.7</v>
      </c>
    </row>
    <row r="771" spans="1:3" x14ac:dyDescent="0.3">
      <c r="A771" t="s">
        <v>2726</v>
      </c>
      <c r="B771" s="10">
        <v>152</v>
      </c>
      <c r="C771" s="10">
        <v>7.9</v>
      </c>
    </row>
    <row r="772" spans="1:3" x14ac:dyDescent="0.3">
      <c r="A772" t="s">
        <v>2727</v>
      </c>
      <c r="B772" s="10">
        <v>86</v>
      </c>
      <c r="C772" s="10">
        <v>5</v>
      </c>
    </row>
    <row r="773" spans="1:3" x14ac:dyDescent="0.3">
      <c r="A773" t="s">
        <v>2730</v>
      </c>
      <c r="B773" s="10">
        <v>101</v>
      </c>
      <c r="C773" s="10">
        <v>4.3</v>
      </c>
    </row>
    <row r="774" spans="1:3" x14ac:dyDescent="0.3">
      <c r="A774" t="s">
        <v>2736</v>
      </c>
      <c r="B774" s="10">
        <v>87</v>
      </c>
      <c r="C774" s="10">
        <v>5.7</v>
      </c>
    </row>
    <row r="775" spans="1:3" x14ac:dyDescent="0.3">
      <c r="A775" t="s">
        <v>2741</v>
      </c>
      <c r="B775" s="10">
        <v>85</v>
      </c>
      <c r="C775" s="10">
        <v>6.7</v>
      </c>
    </row>
    <row r="776" spans="1:3" x14ac:dyDescent="0.3">
      <c r="A776" t="s">
        <v>2744</v>
      </c>
      <c r="B776" s="10">
        <v>130</v>
      </c>
      <c r="C776" s="10">
        <v>6.7</v>
      </c>
    </row>
    <row r="777" spans="1:3" x14ac:dyDescent="0.3">
      <c r="A777" t="s">
        <v>2747</v>
      </c>
      <c r="B777" s="10">
        <v>104</v>
      </c>
      <c r="C777" s="10">
        <v>6.1</v>
      </c>
    </row>
    <row r="778" spans="1:3" x14ac:dyDescent="0.3">
      <c r="A778" t="s">
        <v>2749</v>
      </c>
      <c r="B778" s="10">
        <v>121</v>
      </c>
      <c r="C778" s="10">
        <v>5.6</v>
      </c>
    </row>
    <row r="779" spans="1:3" x14ac:dyDescent="0.3">
      <c r="A779" t="s">
        <v>2752</v>
      </c>
      <c r="B779" s="10">
        <v>140</v>
      </c>
      <c r="C779" s="10">
        <v>6.6</v>
      </c>
    </row>
    <row r="780" spans="1:3" x14ac:dyDescent="0.3">
      <c r="A780" t="s">
        <v>2755</v>
      </c>
      <c r="B780" s="10">
        <v>131</v>
      </c>
      <c r="C780" s="10">
        <v>6.9</v>
      </c>
    </row>
    <row r="781" spans="1:3" x14ac:dyDescent="0.3">
      <c r="A781" t="s">
        <v>2760</v>
      </c>
      <c r="B781" s="10">
        <v>91</v>
      </c>
      <c r="C781" s="10">
        <v>4.8</v>
      </c>
    </row>
    <row r="782" spans="1:3" x14ac:dyDescent="0.3">
      <c r="A782" t="s">
        <v>2765</v>
      </c>
      <c r="B782" s="10">
        <v>118</v>
      </c>
      <c r="C782" s="10">
        <v>6.2</v>
      </c>
    </row>
    <row r="783" spans="1:3" x14ac:dyDescent="0.3">
      <c r="A783" t="s">
        <v>2770</v>
      </c>
      <c r="B783" s="10">
        <v>130</v>
      </c>
      <c r="C783" s="10">
        <v>6</v>
      </c>
    </row>
    <row r="784" spans="1:3" x14ac:dyDescent="0.3">
      <c r="A784" t="s">
        <v>2773</v>
      </c>
      <c r="B784" s="10">
        <v>90</v>
      </c>
      <c r="C784" s="10">
        <v>4.9000000000000004</v>
      </c>
    </row>
    <row r="785" spans="1:3" x14ac:dyDescent="0.3">
      <c r="A785" t="s">
        <v>2778</v>
      </c>
      <c r="B785" s="10">
        <v>103</v>
      </c>
      <c r="C785" s="10">
        <v>5.6</v>
      </c>
    </row>
    <row r="786" spans="1:3" x14ac:dyDescent="0.3">
      <c r="A786" t="s">
        <v>2780</v>
      </c>
      <c r="B786" s="10">
        <v>122</v>
      </c>
      <c r="C786" s="10">
        <v>6.1</v>
      </c>
    </row>
    <row r="787" spans="1:3" x14ac:dyDescent="0.3">
      <c r="A787" t="s">
        <v>2782</v>
      </c>
      <c r="B787" s="10">
        <v>106</v>
      </c>
      <c r="C787" s="10">
        <v>6.1</v>
      </c>
    </row>
    <row r="788" spans="1:3" x14ac:dyDescent="0.3">
      <c r="A788" t="s">
        <v>2784</v>
      </c>
      <c r="B788" s="10">
        <v>103</v>
      </c>
      <c r="C788" s="10">
        <v>4.8</v>
      </c>
    </row>
    <row r="789" spans="1:3" x14ac:dyDescent="0.3">
      <c r="A789" t="s">
        <v>2789</v>
      </c>
      <c r="B789" s="10">
        <v>107</v>
      </c>
      <c r="C789" s="10">
        <v>5.5</v>
      </c>
    </row>
    <row r="790" spans="1:3" x14ac:dyDescent="0.3">
      <c r="A790" t="s">
        <v>2793</v>
      </c>
      <c r="B790" s="10">
        <v>156</v>
      </c>
      <c r="C790" s="10">
        <v>3.8</v>
      </c>
    </row>
    <row r="791" spans="1:3" x14ac:dyDescent="0.3">
      <c r="A791" t="s">
        <v>2795</v>
      </c>
      <c r="B791" s="10">
        <v>127</v>
      </c>
      <c r="C791" s="10">
        <v>6.5</v>
      </c>
    </row>
    <row r="792" spans="1:3" x14ac:dyDescent="0.3">
      <c r="A792" t="s">
        <v>2798</v>
      </c>
      <c r="B792" s="10">
        <v>119</v>
      </c>
      <c r="C792" s="10">
        <v>6</v>
      </c>
    </row>
    <row r="793" spans="1:3" x14ac:dyDescent="0.3">
      <c r="A793" t="s">
        <v>2802</v>
      </c>
      <c r="B793" s="10">
        <v>132</v>
      </c>
      <c r="C793" s="10">
        <v>6.7</v>
      </c>
    </row>
    <row r="794" spans="1:3" x14ac:dyDescent="0.3">
      <c r="A794" t="s">
        <v>2808</v>
      </c>
      <c r="B794" s="10">
        <v>108</v>
      </c>
      <c r="C794" s="10">
        <v>8.1</v>
      </c>
    </row>
    <row r="795" spans="1:3" x14ac:dyDescent="0.3">
      <c r="A795" t="s">
        <v>2812</v>
      </c>
      <c r="B795" s="10">
        <v>114</v>
      </c>
      <c r="C795" s="10">
        <v>4.9000000000000004</v>
      </c>
    </row>
    <row r="796" spans="1:3" x14ac:dyDescent="0.3">
      <c r="A796" t="s">
        <v>2816</v>
      </c>
      <c r="B796" s="10">
        <v>133</v>
      </c>
      <c r="C796" s="10">
        <v>7.3</v>
      </c>
    </row>
    <row r="797" spans="1:3" x14ac:dyDescent="0.3">
      <c r="A797" t="s">
        <v>2821</v>
      </c>
      <c r="B797" s="10">
        <v>103</v>
      </c>
      <c r="C797" s="10">
        <v>6.4</v>
      </c>
    </row>
    <row r="798" spans="1:3" x14ac:dyDescent="0.3">
      <c r="A798" t="s">
        <v>2827</v>
      </c>
      <c r="B798" s="10">
        <v>95</v>
      </c>
      <c r="C798" s="10">
        <v>6.7</v>
      </c>
    </row>
    <row r="799" spans="1:3" x14ac:dyDescent="0.3">
      <c r="A799" t="s">
        <v>2831</v>
      </c>
      <c r="B799" s="10">
        <v>90</v>
      </c>
      <c r="C799" s="10">
        <v>3.6</v>
      </c>
    </row>
    <row r="800" spans="1:3" x14ac:dyDescent="0.3">
      <c r="A800" t="s">
        <v>2835</v>
      </c>
      <c r="B800" s="10">
        <v>87</v>
      </c>
      <c r="C800" s="10">
        <v>5.7</v>
      </c>
    </row>
    <row r="801" spans="1:3" x14ac:dyDescent="0.3">
      <c r="A801" t="s">
        <v>2840</v>
      </c>
      <c r="B801" s="10">
        <v>114</v>
      </c>
      <c r="C801" s="10">
        <v>6</v>
      </c>
    </row>
    <row r="802" spans="1:3" x14ac:dyDescent="0.3">
      <c r="A802" t="s">
        <v>2843</v>
      </c>
      <c r="B802" s="10">
        <v>119</v>
      </c>
      <c r="C802" s="10">
        <v>4.9000000000000004</v>
      </c>
    </row>
    <row r="803" spans="1:3" x14ac:dyDescent="0.3">
      <c r="A803" t="s">
        <v>2845</v>
      </c>
      <c r="B803" s="10">
        <v>103</v>
      </c>
      <c r="C803" s="10">
        <v>4.7</v>
      </c>
    </row>
    <row r="804" spans="1:3" x14ac:dyDescent="0.3">
      <c r="A804" t="s">
        <v>2848</v>
      </c>
      <c r="B804" s="10">
        <v>125</v>
      </c>
      <c r="C804" s="10">
        <v>6.3</v>
      </c>
    </row>
    <row r="805" spans="1:3" x14ac:dyDescent="0.3">
      <c r="A805" t="s">
        <v>2850</v>
      </c>
      <c r="B805" s="10">
        <v>97</v>
      </c>
      <c r="C805" s="10">
        <v>5.9</v>
      </c>
    </row>
    <row r="806" spans="1:3" x14ac:dyDescent="0.3">
      <c r="A806" t="s">
        <v>2854</v>
      </c>
      <c r="B806" s="10">
        <v>125</v>
      </c>
      <c r="C806" s="10">
        <v>5.9</v>
      </c>
    </row>
    <row r="807" spans="1:3" x14ac:dyDescent="0.3">
      <c r="A807" t="s">
        <v>2858</v>
      </c>
      <c r="B807" s="10">
        <v>136</v>
      </c>
      <c r="C807" s="10">
        <v>7.5</v>
      </c>
    </row>
    <row r="808" spans="1:3" x14ac:dyDescent="0.3">
      <c r="A808" t="s">
        <v>2861</v>
      </c>
      <c r="B808" s="10">
        <v>116</v>
      </c>
      <c r="C808" s="10">
        <v>5.6</v>
      </c>
    </row>
    <row r="809" spans="1:3" x14ac:dyDescent="0.3">
      <c r="A809" t="s">
        <v>2863</v>
      </c>
      <c r="B809" s="10">
        <v>103</v>
      </c>
      <c r="C809" s="10">
        <v>6.4</v>
      </c>
    </row>
    <row r="810" spans="1:3" x14ac:dyDescent="0.3">
      <c r="A810" t="s">
        <v>2866</v>
      </c>
      <c r="B810" s="10">
        <v>97</v>
      </c>
      <c r="C810" s="10">
        <v>6.3</v>
      </c>
    </row>
    <row r="811" spans="1:3" x14ac:dyDescent="0.3">
      <c r="A811" t="s">
        <v>2870</v>
      </c>
      <c r="B811" s="10">
        <v>96</v>
      </c>
      <c r="C811" s="10">
        <v>4.3</v>
      </c>
    </row>
    <row r="812" spans="1:3" x14ac:dyDescent="0.3">
      <c r="A812" t="s">
        <v>2875</v>
      </c>
      <c r="B812" s="10">
        <v>131</v>
      </c>
      <c r="C812" s="10">
        <v>5.9</v>
      </c>
    </row>
    <row r="813" spans="1:3" x14ac:dyDescent="0.3">
      <c r="A813" t="s">
        <v>2882</v>
      </c>
      <c r="B813" s="10">
        <v>95</v>
      </c>
      <c r="C813" s="10">
        <v>5.5</v>
      </c>
    </row>
    <row r="814" spans="1:3" x14ac:dyDescent="0.3">
      <c r="A814" t="s">
        <v>2886</v>
      </c>
      <c r="B814" s="10">
        <v>86</v>
      </c>
      <c r="C814" s="10">
        <v>6.2</v>
      </c>
    </row>
    <row r="815" spans="1:3" x14ac:dyDescent="0.3">
      <c r="A815" t="s">
        <v>2889</v>
      </c>
      <c r="B815" s="10">
        <v>142</v>
      </c>
      <c r="C815" s="10">
        <v>8.8000000000000007</v>
      </c>
    </row>
    <row r="816" spans="1:3" x14ac:dyDescent="0.3">
      <c r="A816" t="s">
        <v>2892</v>
      </c>
      <c r="B816" s="10">
        <v>92</v>
      </c>
      <c r="C816" s="10">
        <v>5.2</v>
      </c>
    </row>
    <row r="817" spans="1:3" x14ac:dyDescent="0.3">
      <c r="A817" t="s">
        <v>2894</v>
      </c>
      <c r="B817" s="10">
        <v>108</v>
      </c>
      <c r="C817" s="10">
        <v>7</v>
      </c>
    </row>
    <row r="818" spans="1:3" x14ac:dyDescent="0.3">
      <c r="A818" t="s">
        <v>2897</v>
      </c>
      <c r="B818" s="10">
        <v>84</v>
      </c>
      <c r="C818" s="10">
        <v>6.6</v>
      </c>
    </row>
    <row r="819" spans="1:3" x14ac:dyDescent="0.3">
      <c r="A819" t="s">
        <v>2901</v>
      </c>
      <c r="B819" s="10">
        <v>188</v>
      </c>
      <c r="C819" s="10">
        <v>7.3</v>
      </c>
    </row>
    <row r="820" spans="1:3" x14ac:dyDescent="0.3">
      <c r="A820" t="s">
        <v>2902</v>
      </c>
      <c r="B820" s="10">
        <v>95</v>
      </c>
      <c r="C820" s="10">
        <v>5.6</v>
      </c>
    </row>
    <row r="821" spans="1:3" x14ac:dyDescent="0.3">
      <c r="A821" t="s">
        <v>2903</v>
      </c>
      <c r="B821" s="10">
        <v>118</v>
      </c>
      <c r="C821" s="10">
        <v>6.6</v>
      </c>
    </row>
    <row r="822" spans="1:3" x14ac:dyDescent="0.3">
      <c r="A822" t="s">
        <v>2906</v>
      </c>
      <c r="B822" s="10">
        <v>92</v>
      </c>
      <c r="C822" s="10">
        <v>5.4</v>
      </c>
    </row>
    <row r="823" spans="1:3" x14ac:dyDescent="0.3">
      <c r="A823" t="s">
        <v>2911</v>
      </c>
      <c r="B823" s="10">
        <v>74</v>
      </c>
      <c r="C823" s="10">
        <v>6.3</v>
      </c>
    </row>
    <row r="824" spans="1:3" x14ac:dyDescent="0.3">
      <c r="A824" t="s">
        <v>2913</v>
      </c>
      <c r="B824" s="10">
        <v>134</v>
      </c>
      <c r="C824" s="10">
        <v>7.9</v>
      </c>
    </row>
    <row r="825" spans="1:3" x14ac:dyDescent="0.3">
      <c r="A825" t="s">
        <v>2915</v>
      </c>
      <c r="B825" s="10">
        <v>101</v>
      </c>
      <c r="C825" s="10">
        <v>6.3</v>
      </c>
    </row>
    <row r="826" spans="1:3" x14ac:dyDescent="0.3">
      <c r="A826" t="s">
        <v>2917</v>
      </c>
      <c r="B826" s="10">
        <v>100</v>
      </c>
      <c r="C826" s="10">
        <v>6</v>
      </c>
    </row>
    <row r="827" spans="1:3" x14ac:dyDescent="0.3">
      <c r="A827" t="s">
        <v>2918</v>
      </c>
      <c r="B827" s="10">
        <v>132</v>
      </c>
      <c r="C827" s="10">
        <v>7.2</v>
      </c>
    </row>
    <row r="828" spans="1:3" x14ac:dyDescent="0.3">
      <c r="A828" t="s">
        <v>2921</v>
      </c>
      <c r="B828" s="10">
        <v>105</v>
      </c>
      <c r="C828" s="10">
        <v>5.0999999999999996</v>
      </c>
    </row>
    <row r="829" spans="1:3" x14ac:dyDescent="0.3">
      <c r="A829" t="s">
        <v>2923</v>
      </c>
      <c r="B829" s="10">
        <v>123</v>
      </c>
      <c r="C829" s="10">
        <v>7.3</v>
      </c>
    </row>
    <row r="830" spans="1:3" x14ac:dyDescent="0.3">
      <c r="A830" t="s">
        <v>2927</v>
      </c>
      <c r="B830" s="10">
        <v>117</v>
      </c>
      <c r="C830" s="10">
        <v>8</v>
      </c>
    </row>
    <row r="831" spans="1:3" x14ac:dyDescent="0.3">
      <c r="A831" t="s">
        <v>2930</v>
      </c>
      <c r="B831" s="10">
        <v>98</v>
      </c>
      <c r="C831" s="10">
        <v>6.2</v>
      </c>
    </row>
    <row r="832" spans="1:3" x14ac:dyDescent="0.3">
      <c r="A832" t="s">
        <v>2933</v>
      </c>
      <c r="B832" s="10">
        <v>128</v>
      </c>
      <c r="C832" s="10">
        <v>6</v>
      </c>
    </row>
    <row r="833" spans="1:3" x14ac:dyDescent="0.3">
      <c r="A833" t="s">
        <v>2934</v>
      </c>
      <c r="B833" s="10">
        <v>114</v>
      </c>
      <c r="C833" s="10">
        <v>6.7</v>
      </c>
    </row>
    <row r="834" spans="1:3" x14ac:dyDescent="0.3">
      <c r="A834" t="s">
        <v>2936</v>
      </c>
      <c r="B834" s="10">
        <v>111</v>
      </c>
      <c r="C834" s="10">
        <v>8.1</v>
      </c>
    </row>
    <row r="835" spans="1:3" x14ac:dyDescent="0.3">
      <c r="A835" t="s">
        <v>2939</v>
      </c>
      <c r="B835" s="10">
        <v>85</v>
      </c>
      <c r="C835" s="10">
        <v>6.4</v>
      </c>
    </row>
    <row r="836" spans="1:3" x14ac:dyDescent="0.3">
      <c r="A836" t="s">
        <v>2945</v>
      </c>
      <c r="B836" s="10">
        <v>137</v>
      </c>
      <c r="C836" s="10">
        <v>8</v>
      </c>
    </row>
    <row r="837" spans="1:3" x14ac:dyDescent="0.3">
      <c r="A837" t="s">
        <v>2947</v>
      </c>
      <c r="B837" s="10">
        <v>97</v>
      </c>
      <c r="C837" s="10">
        <v>6.3</v>
      </c>
    </row>
    <row r="838" spans="1:3" x14ac:dyDescent="0.3">
      <c r="A838" t="s">
        <v>2949</v>
      </c>
      <c r="B838" s="10">
        <v>104</v>
      </c>
      <c r="C838" s="10">
        <v>6.4</v>
      </c>
    </row>
    <row r="839" spans="1:3" x14ac:dyDescent="0.3">
      <c r="A839" t="s">
        <v>2953</v>
      </c>
      <c r="B839" s="10">
        <v>110</v>
      </c>
      <c r="C839" s="10">
        <v>6.6</v>
      </c>
    </row>
    <row r="840" spans="1:3" x14ac:dyDescent="0.3">
      <c r="A840" t="s">
        <v>2955</v>
      </c>
      <c r="B840" s="10">
        <v>133</v>
      </c>
      <c r="C840" s="10">
        <v>6.4</v>
      </c>
    </row>
    <row r="841" spans="1:3" x14ac:dyDescent="0.3">
      <c r="A841" t="s">
        <v>2959</v>
      </c>
      <c r="B841" s="10">
        <v>94</v>
      </c>
      <c r="C841" s="10">
        <v>6</v>
      </c>
    </row>
    <row r="842" spans="1:3" x14ac:dyDescent="0.3">
      <c r="A842" t="s">
        <v>2961</v>
      </c>
      <c r="B842" s="10">
        <v>104</v>
      </c>
      <c r="C842" s="10">
        <v>6.6</v>
      </c>
    </row>
    <row r="843" spans="1:3" x14ac:dyDescent="0.3">
      <c r="A843" t="s">
        <v>2964</v>
      </c>
      <c r="B843" s="10">
        <v>91</v>
      </c>
      <c r="C843" s="10">
        <v>5.9</v>
      </c>
    </row>
    <row r="844" spans="1:3" x14ac:dyDescent="0.3">
      <c r="A844" t="s">
        <v>2967</v>
      </c>
      <c r="B844" s="10">
        <v>145</v>
      </c>
      <c r="C844" s="10">
        <v>6.4</v>
      </c>
    </row>
    <row r="845" spans="1:3" x14ac:dyDescent="0.3">
      <c r="A845" t="s">
        <v>2973</v>
      </c>
      <c r="B845" s="10">
        <v>135</v>
      </c>
      <c r="C845" s="10">
        <v>6.3</v>
      </c>
    </row>
    <row r="846" spans="1:3" x14ac:dyDescent="0.3">
      <c r="A846" t="s">
        <v>2976</v>
      </c>
      <c r="B846" s="10">
        <v>122</v>
      </c>
      <c r="C846" s="10">
        <v>7.3</v>
      </c>
    </row>
    <row r="847" spans="1:3" x14ac:dyDescent="0.3">
      <c r="A847" t="s">
        <v>2979</v>
      </c>
      <c r="B847" s="10">
        <v>110</v>
      </c>
      <c r="C847" s="10">
        <v>6.8</v>
      </c>
    </row>
    <row r="848" spans="1:3" x14ac:dyDescent="0.3">
      <c r="A848" t="s">
        <v>2983</v>
      </c>
      <c r="B848" s="10">
        <v>95</v>
      </c>
      <c r="C848" s="10">
        <v>7.2</v>
      </c>
    </row>
    <row r="849" spans="1:3" x14ac:dyDescent="0.3">
      <c r="A849" t="s">
        <v>2987</v>
      </c>
      <c r="B849" s="10">
        <v>102</v>
      </c>
      <c r="C849" s="10">
        <v>5.7</v>
      </c>
    </row>
    <row r="850" spans="1:3" x14ac:dyDescent="0.3">
      <c r="A850" t="s">
        <v>2990</v>
      </c>
      <c r="B850" s="10">
        <v>94</v>
      </c>
      <c r="C850" s="10">
        <v>6</v>
      </c>
    </row>
    <row r="851" spans="1:3" x14ac:dyDescent="0.3">
      <c r="A851" t="s">
        <v>2992</v>
      </c>
      <c r="B851" s="10">
        <v>126</v>
      </c>
      <c r="C851" s="10">
        <v>6.5</v>
      </c>
    </row>
    <row r="852" spans="1:3" x14ac:dyDescent="0.3">
      <c r="A852" t="s">
        <v>2995</v>
      </c>
      <c r="B852" s="10">
        <v>118</v>
      </c>
      <c r="C852" s="10">
        <v>5.8</v>
      </c>
    </row>
    <row r="853" spans="1:3" x14ac:dyDescent="0.3">
      <c r="A853" t="s">
        <v>2998</v>
      </c>
      <c r="B853" s="10">
        <v>99</v>
      </c>
      <c r="C853" s="10">
        <v>5.8</v>
      </c>
    </row>
    <row r="854" spans="1:3" x14ac:dyDescent="0.3">
      <c r="A854" t="s">
        <v>3001</v>
      </c>
      <c r="B854" s="10">
        <v>88</v>
      </c>
      <c r="C854" s="10">
        <v>6.7</v>
      </c>
    </row>
    <row r="855" spans="1:3" x14ac:dyDescent="0.3">
      <c r="A855" t="s">
        <v>3002</v>
      </c>
      <c r="B855" s="10">
        <v>141</v>
      </c>
      <c r="C855" s="10">
        <v>7.8</v>
      </c>
    </row>
    <row r="856" spans="1:3" x14ac:dyDescent="0.3">
      <c r="A856" t="s">
        <v>3003</v>
      </c>
      <c r="B856" s="10">
        <v>107</v>
      </c>
      <c r="C856" s="10">
        <v>5.6</v>
      </c>
    </row>
    <row r="857" spans="1:3" x14ac:dyDescent="0.3">
      <c r="A857" t="s">
        <v>3005</v>
      </c>
      <c r="B857" s="10">
        <v>116</v>
      </c>
      <c r="C857" s="10">
        <v>5.8</v>
      </c>
    </row>
    <row r="858" spans="1:3" x14ac:dyDescent="0.3">
      <c r="A858" t="s">
        <v>3008</v>
      </c>
      <c r="B858" s="10">
        <v>143</v>
      </c>
      <c r="C858" s="10">
        <v>7.4</v>
      </c>
    </row>
    <row r="859" spans="1:3" x14ac:dyDescent="0.3">
      <c r="A859" t="s">
        <v>3011</v>
      </c>
      <c r="B859" s="10">
        <v>114</v>
      </c>
      <c r="C859" s="10">
        <v>6.9</v>
      </c>
    </row>
    <row r="860" spans="1:3" x14ac:dyDescent="0.3">
      <c r="A860" t="s">
        <v>3013</v>
      </c>
      <c r="B860" s="10">
        <v>93</v>
      </c>
      <c r="C860" s="10">
        <v>5.5</v>
      </c>
    </row>
    <row r="861" spans="1:3" x14ac:dyDescent="0.3">
      <c r="A861" t="s">
        <v>3018</v>
      </c>
      <c r="B861" s="10">
        <v>280</v>
      </c>
      <c r="C861" s="10">
        <v>6.3</v>
      </c>
    </row>
    <row r="862" spans="1:3" x14ac:dyDescent="0.3">
      <c r="A862" t="s">
        <v>3022</v>
      </c>
      <c r="B862" s="10">
        <v>100</v>
      </c>
      <c r="C862" s="10">
        <v>4.7</v>
      </c>
    </row>
    <row r="863" spans="1:3" x14ac:dyDescent="0.3">
      <c r="A863" t="s">
        <v>3025</v>
      </c>
      <c r="B863" s="10">
        <v>107</v>
      </c>
      <c r="C863" s="10">
        <v>5.6</v>
      </c>
    </row>
    <row r="864" spans="1:3" x14ac:dyDescent="0.3">
      <c r="A864" t="s">
        <v>3028</v>
      </c>
      <c r="B864" s="10">
        <v>119</v>
      </c>
      <c r="C864" s="10">
        <v>6.4</v>
      </c>
    </row>
    <row r="865" spans="1:3" x14ac:dyDescent="0.3">
      <c r="A865" t="s">
        <v>3030</v>
      </c>
      <c r="B865" s="10">
        <v>95</v>
      </c>
      <c r="C865" s="10">
        <v>4.2</v>
      </c>
    </row>
    <row r="866" spans="1:3" x14ac:dyDescent="0.3">
      <c r="A866" t="s">
        <v>3035</v>
      </c>
      <c r="B866" s="10">
        <v>119</v>
      </c>
      <c r="C866" s="10">
        <v>6.4</v>
      </c>
    </row>
    <row r="867" spans="1:3" x14ac:dyDescent="0.3">
      <c r="A867" t="s">
        <v>3040</v>
      </c>
      <c r="B867" s="10">
        <v>133</v>
      </c>
      <c r="C867" s="10">
        <v>7.7</v>
      </c>
    </row>
    <row r="868" spans="1:3" x14ac:dyDescent="0.3">
      <c r="A868" t="s">
        <v>3045</v>
      </c>
      <c r="B868" s="10">
        <v>152</v>
      </c>
      <c r="C868" s="10">
        <v>7.7</v>
      </c>
    </row>
    <row r="869" spans="1:3" x14ac:dyDescent="0.3">
      <c r="A869" t="s">
        <v>3050</v>
      </c>
      <c r="B869" s="10">
        <v>96</v>
      </c>
      <c r="C869" s="10">
        <v>5.3</v>
      </c>
    </row>
    <row r="870" spans="1:3" x14ac:dyDescent="0.3">
      <c r="A870" t="s">
        <v>3052</v>
      </c>
      <c r="B870" s="10">
        <v>117</v>
      </c>
      <c r="C870" s="10">
        <v>6.7</v>
      </c>
    </row>
    <row r="871" spans="1:3" x14ac:dyDescent="0.3">
      <c r="A871" t="s">
        <v>3053</v>
      </c>
      <c r="B871" s="10">
        <v>123</v>
      </c>
      <c r="C871" s="10">
        <v>7.7</v>
      </c>
    </row>
    <row r="872" spans="1:3" x14ac:dyDescent="0.3">
      <c r="A872" t="s">
        <v>3056</v>
      </c>
      <c r="B872" s="10">
        <v>92</v>
      </c>
      <c r="C872" s="10">
        <v>5.7</v>
      </c>
    </row>
    <row r="873" spans="1:3" x14ac:dyDescent="0.3">
      <c r="A873" t="s">
        <v>3059</v>
      </c>
      <c r="B873" s="10">
        <v>170</v>
      </c>
      <c r="C873" s="10">
        <v>7.6</v>
      </c>
    </row>
    <row r="874" spans="1:3" x14ac:dyDescent="0.3">
      <c r="A874" t="s">
        <v>3060</v>
      </c>
      <c r="B874" s="10">
        <v>123</v>
      </c>
      <c r="C874" s="10">
        <v>6.4</v>
      </c>
    </row>
    <row r="875" spans="1:3" x14ac:dyDescent="0.3">
      <c r="A875" t="s">
        <v>3063</v>
      </c>
      <c r="B875" s="10">
        <v>110</v>
      </c>
      <c r="C875" s="10">
        <v>5.6</v>
      </c>
    </row>
    <row r="876" spans="1:3" x14ac:dyDescent="0.3">
      <c r="A876" t="s">
        <v>3066</v>
      </c>
      <c r="B876" s="10">
        <v>116</v>
      </c>
      <c r="C876" s="10">
        <v>6.8</v>
      </c>
    </row>
    <row r="877" spans="1:3" x14ac:dyDescent="0.3">
      <c r="A877" t="s">
        <v>3070</v>
      </c>
      <c r="B877" s="10">
        <v>121</v>
      </c>
      <c r="C877" s="10">
        <v>2.4</v>
      </c>
    </row>
    <row r="878" spans="1:3" x14ac:dyDescent="0.3">
      <c r="A878" t="s">
        <v>3072</v>
      </c>
      <c r="B878" s="10">
        <v>128</v>
      </c>
      <c r="C878" s="10">
        <v>6.2</v>
      </c>
    </row>
    <row r="879" spans="1:3" x14ac:dyDescent="0.3">
      <c r="A879" t="s">
        <v>3073</v>
      </c>
      <c r="B879" s="10">
        <v>99</v>
      </c>
      <c r="C879" s="10">
        <v>5.9</v>
      </c>
    </row>
    <row r="880" spans="1:3" x14ac:dyDescent="0.3">
      <c r="A880" t="s">
        <v>3075</v>
      </c>
      <c r="B880" s="10">
        <v>94</v>
      </c>
      <c r="C880" s="10">
        <v>7.1</v>
      </c>
    </row>
    <row r="881" spans="1:3" x14ac:dyDescent="0.3">
      <c r="A881" t="s">
        <v>3078</v>
      </c>
      <c r="B881" s="10">
        <v>127</v>
      </c>
      <c r="C881" s="10">
        <v>7.6</v>
      </c>
    </row>
    <row r="882" spans="1:3" x14ac:dyDescent="0.3">
      <c r="A882" t="s">
        <v>3079</v>
      </c>
      <c r="B882" s="10">
        <v>89</v>
      </c>
      <c r="C882" s="10">
        <v>5.5</v>
      </c>
    </row>
    <row r="883" spans="1:3" x14ac:dyDescent="0.3">
      <c r="A883" t="s">
        <v>3082</v>
      </c>
      <c r="B883" s="10">
        <v>123</v>
      </c>
      <c r="C883" s="10">
        <v>7</v>
      </c>
    </row>
    <row r="884" spans="1:3" x14ac:dyDescent="0.3">
      <c r="A884" t="s">
        <v>3083</v>
      </c>
      <c r="B884" s="10">
        <v>135</v>
      </c>
      <c r="C884" s="10">
        <v>7.1</v>
      </c>
    </row>
    <row r="885" spans="1:3" x14ac:dyDescent="0.3">
      <c r="A885" t="s">
        <v>3084</v>
      </c>
      <c r="B885" s="10">
        <v>118</v>
      </c>
      <c r="C885" s="10">
        <v>7.4</v>
      </c>
    </row>
    <row r="886" spans="1:3" x14ac:dyDescent="0.3">
      <c r="A886" t="s">
        <v>3087</v>
      </c>
      <c r="B886" s="10">
        <v>189</v>
      </c>
      <c r="C886" s="10">
        <v>7.6</v>
      </c>
    </row>
    <row r="887" spans="1:3" x14ac:dyDescent="0.3">
      <c r="A887" t="s">
        <v>3090</v>
      </c>
      <c r="B887" s="10">
        <v>172</v>
      </c>
      <c r="C887" s="10">
        <v>5.9</v>
      </c>
    </row>
    <row r="888" spans="1:3" x14ac:dyDescent="0.3">
      <c r="A888" t="s">
        <v>3094</v>
      </c>
      <c r="B888" s="10">
        <v>124</v>
      </c>
      <c r="C888" s="10">
        <v>5.9</v>
      </c>
    </row>
    <row r="889" spans="1:3" x14ac:dyDescent="0.3">
      <c r="A889" t="s">
        <v>3096</v>
      </c>
      <c r="B889" s="10">
        <v>141</v>
      </c>
      <c r="C889" s="10">
        <v>8</v>
      </c>
    </row>
    <row r="890" spans="1:3" x14ac:dyDescent="0.3">
      <c r="A890" t="s">
        <v>3097</v>
      </c>
      <c r="B890" s="10">
        <v>157</v>
      </c>
      <c r="C890" s="10">
        <v>7.4</v>
      </c>
    </row>
    <row r="891" spans="1:3" x14ac:dyDescent="0.3">
      <c r="A891" t="s">
        <v>3099</v>
      </c>
      <c r="B891" s="10">
        <v>106</v>
      </c>
      <c r="C891" s="10">
        <v>5.8</v>
      </c>
    </row>
    <row r="892" spans="1:3" x14ac:dyDescent="0.3">
      <c r="A892" t="s">
        <v>3103</v>
      </c>
      <c r="B892" s="10">
        <v>108</v>
      </c>
      <c r="C892" s="10">
        <v>6.3</v>
      </c>
    </row>
    <row r="893" spans="1:3" x14ac:dyDescent="0.3">
      <c r="A893" t="s">
        <v>3104</v>
      </c>
      <c r="B893" s="10">
        <v>125</v>
      </c>
      <c r="C893" s="10">
        <v>5.7</v>
      </c>
    </row>
    <row r="894" spans="1:3" x14ac:dyDescent="0.3">
      <c r="A894" t="s">
        <v>3108</v>
      </c>
      <c r="B894" s="10">
        <v>107</v>
      </c>
      <c r="C894" s="10">
        <v>5.0999999999999996</v>
      </c>
    </row>
    <row r="895" spans="1:3" x14ac:dyDescent="0.3">
      <c r="A895" t="s">
        <v>3110</v>
      </c>
      <c r="B895" s="10">
        <v>215</v>
      </c>
      <c r="C895" s="10">
        <v>7.6</v>
      </c>
    </row>
    <row r="896" spans="1:3" x14ac:dyDescent="0.3">
      <c r="A896" t="s">
        <v>3113</v>
      </c>
      <c r="B896" s="10">
        <v>118</v>
      </c>
      <c r="C896" s="10">
        <v>6.4</v>
      </c>
    </row>
    <row r="897" spans="1:3" x14ac:dyDescent="0.3">
      <c r="A897" t="s">
        <v>3118</v>
      </c>
      <c r="B897" s="10">
        <v>118</v>
      </c>
      <c r="C897" s="10">
        <v>7.4</v>
      </c>
    </row>
    <row r="898" spans="1:3" x14ac:dyDescent="0.3">
      <c r="A898" t="s">
        <v>3120</v>
      </c>
      <c r="B898" s="10">
        <v>178</v>
      </c>
      <c r="C898" s="10">
        <v>8.1999999999999993</v>
      </c>
    </row>
    <row r="899" spans="1:3" x14ac:dyDescent="0.3">
      <c r="A899" t="s">
        <v>3124</v>
      </c>
      <c r="B899" s="10">
        <v>92</v>
      </c>
      <c r="C899" s="10">
        <v>6.5</v>
      </c>
    </row>
    <row r="900" spans="1:3" x14ac:dyDescent="0.3">
      <c r="A900" t="s">
        <v>3127</v>
      </c>
      <c r="B900" s="10">
        <v>104</v>
      </c>
      <c r="C900" s="10">
        <v>5.5</v>
      </c>
    </row>
    <row r="901" spans="1:3" x14ac:dyDescent="0.3">
      <c r="A901" t="s">
        <v>3130</v>
      </c>
      <c r="B901" s="10">
        <v>116</v>
      </c>
      <c r="C901" s="10">
        <v>6.5</v>
      </c>
    </row>
    <row r="902" spans="1:3" x14ac:dyDescent="0.3">
      <c r="A902" t="s">
        <v>3134</v>
      </c>
      <c r="B902" s="10">
        <v>90</v>
      </c>
      <c r="C902" s="10">
        <v>5.6</v>
      </c>
    </row>
    <row r="903" spans="1:3" x14ac:dyDescent="0.3">
      <c r="A903" t="s">
        <v>3137</v>
      </c>
      <c r="B903" s="10">
        <v>93</v>
      </c>
      <c r="C903" s="10">
        <v>4.9000000000000004</v>
      </c>
    </row>
    <row r="904" spans="1:3" x14ac:dyDescent="0.3">
      <c r="A904" t="s">
        <v>3139</v>
      </c>
      <c r="B904" s="10">
        <v>130</v>
      </c>
      <c r="C904" s="10">
        <v>4.5999999999999996</v>
      </c>
    </row>
    <row r="905" spans="1:3" x14ac:dyDescent="0.3">
      <c r="A905" t="s">
        <v>3141</v>
      </c>
      <c r="B905" s="10">
        <v>90</v>
      </c>
      <c r="C905" s="10">
        <v>7.9</v>
      </c>
    </row>
    <row r="906" spans="1:3" x14ac:dyDescent="0.3">
      <c r="A906" t="s">
        <v>3145</v>
      </c>
      <c r="B906" s="10">
        <v>106</v>
      </c>
      <c r="C906" s="10">
        <v>7.1</v>
      </c>
    </row>
    <row r="907" spans="1:3" x14ac:dyDescent="0.3">
      <c r="A907" t="s">
        <v>3147</v>
      </c>
      <c r="B907" s="10">
        <v>155</v>
      </c>
      <c r="C907" s="10">
        <v>6.9</v>
      </c>
    </row>
    <row r="908" spans="1:3" x14ac:dyDescent="0.3">
      <c r="A908" t="s">
        <v>3148</v>
      </c>
      <c r="B908" s="10">
        <v>139</v>
      </c>
      <c r="C908" s="10">
        <v>7.3</v>
      </c>
    </row>
    <row r="909" spans="1:3" x14ac:dyDescent="0.3">
      <c r="A909" t="s">
        <v>3150</v>
      </c>
      <c r="B909" s="10">
        <v>112</v>
      </c>
      <c r="C909" s="10">
        <v>7</v>
      </c>
    </row>
    <row r="910" spans="1:3" x14ac:dyDescent="0.3">
      <c r="A910" t="s">
        <v>3152</v>
      </c>
      <c r="B910" s="10">
        <v>139</v>
      </c>
      <c r="C910" s="10">
        <v>7.7</v>
      </c>
    </row>
    <row r="911" spans="1:3" x14ac:dyDescent="0.3">
      <c r="A911" t="s">
        <v>3155</v>
      </c>
      <c r="B911" s="10">
        <v>115</v>
      </c>
      <c r="C911" s="10">
        <v>6.7</v>
      </c>
    </row>
    <row r="912" spans="1:3" x14ac:dyDescent="0.3">
      <c r="A912" t="s">
        <v>3156</v>
      </c>
      <c r="B912" s="10">
        <v>143</v>
      </c>
      <c r="C912" s="10">
        <v>6.3</v>
      </c>
    </row>
    <row r="913" spans="1:3" x14ac:dyDescent="0.3">
      <c r="A913" t="s">
        <v>3157</v>
      </c>
      <c r="B913" s="10">
        <v>96</v>
      </c>
      <c r="C913" s="10">
        <v>5.8</v>
      </c>
    </row>
    <row r="914" spans="1:3" x14ac:dyDescent="0.3">
      <c r="A914" t="s">
        <v>3160</v>
      </c>
      <c r="B914" s="10">
        <v>112</v>
      </c>
      <c r="C914" s="10">
        <v>7.1</v>
      </c>
    </row>
    <row r="915" spans="1:3" x14ac:dyDescent="0.3">
      <c r="A915" t="s">
        <v>3162</v>
      </c>
      <c r="B915" s="10">
        <v>131</v>
      </c>
      <c r="C915" s="10">
        <v>7.3</v>
      </c>
    </row>
    <row r="916" spans="1:3" x14ac:dyDescent="0.3">
      <c r="A916" t="s">
        <v>3164</v>
      </c>
      <c r="B916" s="10">
        <v>116</v>
      </c>
      <c r="C916" s="10">
        <v>6.4</v>
      </c>
    </row>
    <row r="917" spans="1:3" x14ac:dyDescent="0.3">
      <c r="A917" t="s">
        <v>3167</v>
      </c>
      <c r="B917" s="10">
        <v>112</v>
      </c>
      <c r="C917" s="10">
        <v>7.1</v>
      </c>
    </row>
    <row r="918" spans="1:3" x14ac:dyDescent="0.3">
      <c r="A918" t="s">
        <v>3170</v>
      </c>
      <c r="B918" s="10">
        <v>123</v>
      </c>
      <c r="C918" s="10">
        <v>7.6</v>
      </c>
    </row>
    <row r="919" spans="1:3" x14ac:dyDescent="0.3">
      <c r="A919" t="s">
        <v>3171</v>
      </c>
      <c r="B919" s="10">
        <v>104</v>
      </c>
      <c r="C919" s="10">
        <v>6.8</v>
      </c>
    </row>
    <row r="920" spans="1:3" x14ac:dyDescent="0.3">
      <c r="A920" t="s">
        <v>3174</v>
      </c>
      <c r="B920" s="10">
        <v>107</v>
      </c>
      <c r="C920" s="10">
        <v>6.6</v>
      </c>
    </row>
    <row r="921" spans="1:3" x14ac:dyDescent="0.3">
      <c r="A921" t="s">
        <v>3176</v>
      </c>
      <c r="B921" s="10">
        <v>124</v>
      </c>
      <c r="C921" s="10">
        <v>6.7</v>
      </c>
    </row>
    <row r="922" spans="1:3" x14ac:dyDescent="0.3">
      <c r="A922" t="s">
        <v>3178</v>
      </c>
      <c r="B922" s="10">
        <v>96</v>
      </c>
      <c r="C922" s="10">
        <v>6.1</v>
      </c>
    </row>
    <row r="923" spans="1:3" x14ac:dyDescent="0.3">
      <c r="A923" t="s">
        <v>3181</v>
      </c>
      <c r="B923" s="10">
        <v>125</v>
      </c>
      <c r="C923" s="10">
        <v>6</v>
      </c>
    </row>
    <row r="924" spans="1:3" x14ac:dyDescent="0.3">
      <c r="A924" t="s">
        <v>3184</v>
      </c>
      <c r="B924" s="10">
        <v>129</v>
      </c>
      <c r="C924" s="10">
        <v>7.6</v>
      </c>
    </row>
    <row r="925" spans="1:3" x14ac:dyDescent="0.3">
      <c r="A925" t="s">
        <v>3188</v>
      </c>
      <c r="B925" s="10">
        <v>90</v>
      </c>
      <c r="C925" s="10">
        <v>7.1</v>
      </c>
    </row>
    <row r="926" spans="1:3" x14ac:dyDescent="0.3">
      <c r="A926" t="s">
        <v>3191</v>
      </c>
      <c r="B926" s="10">
        <v>109</v>
      </c>
      <c r="C926" s="10">
        <v>5</v>
      </c>
    </row>
    <row r="927" spans="1:3" x14ac:dyDescent="0.3">
      <c r="A927" t="s">
        <v>3192</v>
      </c>
      <c r="B927" s="10">
        <v>124</v>
      </c>
      <c r="C927" s="10">
        <v>7.1</v>
      </c>
    </row>
    <row r="928" spans="1:3" x14ac:dyDescent="0.3">
      <c r="A928" t="s">
        <v>3193</v>
      </c>
      <c r="B928" s="10">
        <v>121</v>
      </c>
      <c r="C928" s="10">
        <v>6.2</v>
      </c>
    </row>
    <row r="929" spans="1:3" x14ac:dyDescent="0.3">
      <c r="A929" t="s">
        <v>3195</v>
      </c>
      <c r="B929" s="10">
        <v>95</v>
      </c>
      <c r="C929" s="10">
        <v>5.6</v>
      </c>
    </row>
    <row r="930" spans="1:3" x14ac:dyDescent="0.3">
      <c r="A930" t="s">
        <v>3198</v>
      </c>
      <c r="B930" s="10">
        <v>128</v>
      </c>
      <c r="C930" s="10">
        <v>5.4</v>
      </c>
    </row>
    <row r="931" spans="1:3" x14ac:dyDescent="0.3">
      <c r="A931" t="s">
        <v>3200</v>
      </c>
      <c r="B931" s="10">
        <v>118</v>
      </c>
      <c r="C931" s="10">
        <v>7.4</v>
      </c>
    </row>
    <row r="932" spans="1:3" x14ac:dyDescent="0.3">
      <c r="A932" t="s">
        <v>3203</v>
      </c>
      <c r="B932" s="10">
        <v>80</v>
      </c>
      <c r="C932" s="10">
        <v>5</v>
      </c>
    </row>
    <row r="933" spans="1:3" x14ac:dyDescent="0.3">
      <c r="A933" t="s">
        <v>3206</v>
      </c>
      <c r="B933" s="10">
        <v>99</v>
      </c>
      <c r="C933" s="10">
        <v>5.2</v>
      </c>
    </row>
    <row r="934" spans="1:3" x14ac:dyDescent="0.3">
      <c r="A934" t="s">
        <v>3208</v>
      </c>
      <c r="B934" s="10">
        <v>133</v>
      </c>
      <c r="C934" s="10">
        <v>7.6</v>
      </c>
    </row>
    <row r="935" spans="1:3" x14ac:dyDescent="0.3">
      <c r="A935" t="s">
        <v>3209</v>
      </c>
      <c r="B935" s="10">
        <v>127</v>
      </c>
      <c r="C935" s="10">
        <v>6.6</v>
      </c>
    </row>
    <row r="936" spans="1:3" x14ac:dyDescent="0.3">
      <c r="A936" t="s">
        <v>3211</v>
      </c>
      <c r="B936" s="10">
        <v>106</v>
      </c>
      <c r="C936" s="10">
        <v>7</v>
      </c>
    </row>
    <row r="937" spans="1:3" x14ac:dyDescent="0.3">
      <c r="A937" t="s">
        <v>3216</v>
      </c>
      <c r="B937" s="10">
        <v>98</v>
      </c>
      <c r="C937" s="10">
        <v>5.7</v>
      </c>
    </row>
    <row r="938" spans="1:3" x14ac:dyDescent="0.3">
      <c r="A938" t="s">
        <v>3218</v>
      </c>
      <c r="B938" s="10">
        <v>132</v>
      </c>
      <c r="C938" s="10">
        <v>8.1999999999999993</v>
      </c>
    </row>
    <row r="939" spans="1:3" x14ac:dyDescent="0.3">
      <c r="A939" t="s">
        <v>3222</v>
      </c>
      <c r="B939" s="10">
        <v>114</v>
      </c>
      <c r="C939" s="10">
        <v>6.2</v>
      </c>
    </row>
    <row r="940" spans="1:3" x14ac:dyDescent="0.3">
      <c r="A940" t="s">
        <v>3228</v>
      </c>
      <c r="B940" s="10">
        <v>78</v>
      </c>
      <c r="C940" s="10">
        <v>6.6</v>
      </c>
    </row>
    <row r="941" spans="1:3" x14ac:dyDescent="0.3">
      <c r="A941" t="s">
        <v>3231</v>
      </c>
      <c r="B941" s="10">
        <v>101</v>
      </c>
      <c r="C941" s="10">
        <v>4.7</v>
      </c>
    </row>
    <row r="942" spans="1:3" x14ac:dyDescent="0.3">
      <c r="A942" t="s">
        <v>3235</v>
      </c>
      <c r="B942" s="10">
        <v>113</v>
      </c>
      <c r="C942" s="10">
        <v>6.3</v>
      </c>
    </row>
    <row r="943" spans="1:3" x14ac:dyDescent="0.3">
      <c r="A943" t="s">
        <v>3239</v>
      </c>
      <c r="B943" s="10">
        <v>98</v>
      </c>
      <c r="C943" s="10">
        <v>6.1</v>
      </c>
    </row>
    <row r="944" spans="1:3" x14ac:dyDescent="0.3">
      <c r="A944" t="s">
        <v>3243</v>
      </c>
      <c r="B944" s="10">
        <v>124</v>
      </c>
      <c r="C944" s="10">
        <v>6.7</v>
      </c>
    </row>
    <row r="945" spans="1:3" x14ac:dyDescent="0.3">
      <c r="A945" t="s">
        <v>3247</v>
      </c>
      <c r="B945" s="10">
        <v>109</v>
      </c>
      <c r="C945" s="10">
        <v>6.1</v>
      </c>
    </row>
    <row r="946" spans="1:3" x14ac:dyDescent="0.3">
      <c r="A946" t="s">
        <v>3251</v>
      </c>
      <c r="B946" s="10">
        <v>128</v>
      </c>
      <c r="C946" s="10">
        <v>7</v>
      </c>
    </row>
    <row r="947" spans="1:3" x14ac:dyDescent="0.3">
      <c r="A947" t="s">
        <v>3254</v>
      </c>
      <c r="B947" s="10">
        <v>144</v>
      </c>
      <c r="C947" s="10">
        <v>7.4</v>
      </c>
    </row>
    <row r="948" spans="1:3" x14ac:dyDescent="0.3">
      <c r="A948" t="s">
        <v>3257</v>
      </c>
      <c r="B948" s="10">
        <v>95</v>
      </c>
      <c r="C948" s="10">
        <v>7.3</v>
      </c>
    </row>
    <row r="949" spans="1:3" x14ac:dyDescent="0.3">
      <c r="A949" t="s">
        <v>3260</v>
      </c>
      <c r="B949" s="10">
        <v>105</v>
      </c>
      <c r="C949" s="10">
        <v>5.8</v>
      </c>
    </row>
    <row r="950" spans="1:3" x14ac:dyDescent="0.3">
      <c r="A950" t="s">
        <v>3262</v>
      </c>
      <c r="B950" s="10">
        <v>121</v>
      </c>
      <c r="C950" s="10">
        <v>6.7</v>
      </c>
    </row>
    <row r="951" spans="1:3" x14ac:dyDescent="0.3">
      <c r="A951" t="s">
        <v>3263</v>
      </c>
      <c r="B951" s="10">
        <v>125</v>
      </c>
      <c r="C951" s="10">
        <v>5.8</v>
      </c>
    </row>
    <row r="952" spans="1:3" x14ac:dyDescent="0.3">
      <c r="A952" t="s">
        <v>3264</v>
      </c>
      <c r="B952" s="10">
        <v>129</v>
      </c>
      <c r="C952" s="10">
        <v>7.8</v>
      </c>
    </row>
    <row r="953" spans="1:3" x14ac:dyDescent="0.3">
      <c r="A953" t="s">
        <v>3268</v>
      </c>
      <c r="B953" s="10">
        <v>132</v>
      </c>
      <c r="C953" s="10">
        <v>6.6</v>
      </c>
    </row>
    <row r="954" spans="1:3" x14ac:dyDescent="0.3">
      <c r="A954" t="s">
        <v>3271</v>
      </c>
      <c r="B954" s="10">
        <v>118</v>
      </c>
      <c r="C954" s="10">
        <v>6.5</v>
      </c>
    </row>
    <row r="955" spans="1:3" x14ac:dyDescent="0.3">
      <c r="A955" t="s">
        <v>3275</v>
      </c>
      <c r="B955" s="10">
        <v>113</v>
      </c>
      <c r="C955" s="10">
        <v>6.7</v>
      </c>
    </row>
    <row r="956" spans="1:3" x14ac:dyDescent="0.3">
      <c r="A956" t="s">
        <v>3277</v>
      </c>
      <c r="B956" s="10">
        <v>140</v>
      </c>
      <c r="C956" s="10">
        <v>7.3</v>
      </c>
    </row>
    <row r="957" spans="1:3" x14ac:dyDescent="0.3">
      <c r="A957" t="s">
        <v>3280</v>
      </c>
      <c r="B957" s="10">
        <v>89</v>
      </c>
      <c r="C957" s="10">
        <v>5.8</v>
      </c>
    </row>
    <row r="958" spans="1:3" x14ac:dyDescent="0.3">
      <c r="A958" t="s">
        <v>3284</v>
      </c>
      <c r="B958" s="10">
        <v>104</v>
      </c>
      <c r="C958" s="10">
        <v>5.5</v>
      </c>
    </row>
    <row r="959" spans="1:3" x14ac:dyDescent="0.3">
      <c r="A959" t="s">
        <v>3287</v>
      </c>
      <c r="B959" s="10">
        <v>106</v>
      </c>
      <c r="C959" s="10">
        <v>6.3</v>
      </c>
    </row>
    <row r="960" spans="1:3" x14ac:dyDescent="0.3">
      <c r="A960" t="s">
        <v>3289</v>
      </c>
      <c r="B960" s="10">
        <v>141</v>
      </c>
      <c r="C960" s="10">
        <v>7.4</v>
      </c>
    </row>
    <row r="961" spans="1:3" x14ac:dyDescent="0.3">
      <c r="A961" t="s">
        <v>3290</v>
      </c>
      <c r="B961" s="10">
        <v>124</v>
      </c>
      <c r="C961" s="10">
        <v>5.9</v>
      </c>
    </row>
    <row r="962" spans="1:3" x14ac:dyDescent="0.3">
      <c r="A962" t="s">
        <v>3293</v>
      </c>
      <c r="B962" s="10">
        <v>98</v>
      </c>
      <c r="C962" s="10">
        <v>6.2</v>
      </c>
    </row>
    <row r="963" spans="1:3" x14ac:dyDescent="0.3">
      <c r="A963" t="s">
        <v>3296</v>
      </c>
      <c r="B963" s="10">
        <v>108</v>
      </c>
      <c r="C963" s="10">
        <v>5.9</v>
      </c>
    </row>
    <row r="964" spans="1:3" x14ac:dyDescent="0.3">
      <c r="A964" t="s">
        <v>3300</v>
      </c>
      <c r="B964" s="10">
        <v>114</v>
      </c>
      <c r="C964" s="10">
        <v>6.5</v>
      </c>
    </row>
    <row r="965" spans="1:3" x14ac:dyDescent="0.3">
      <c r="A965" t="s">
        <v>3304</v>
      </c>
      <c r="B965" s="10">
        <v>101</v>
      </c>
      <c r="C965" s="10">
        <v>4.4000000000000004</v>
      </c>
    </row>
    <row r="966" spans="1:3" x14ac:dyDescent="0.3">
      <c r="A966" t="s">
        <v>3306</v>
      </c>
      <c r="B966" s="10">
        <v>93</v>
      </c>
      <c r="C966" s="10">
        <v>3.5</v>
      </c>
    </row>
    <row r="967" spans="1:3" x14ac:dyDescent="0.3">
      <c r="A967" t="s">
        <v>3310</v>
      </c>
      <c r="B967" s="10">
        <v>119</v>
      </c>
      <c r="C967" s="10">
        <v>6.6</v>
      </c>
    </row>
    <row r="968" spans="1:3" x14ac:dyDescent="0.3">
      <c r="A968" t="s">
        <v>3312</v>
      </c>
      <c r="B968" s="10">
        <v>119</v>
      </c>
      <c r="C968" s="10">
        <v>6</v>
      </c>
    </row>
    <row r="969" spans="1:3" x14ac:dyDescent="0.3">
      <c r="A969" t="s">
        <v>3315</v>
      </c>
      <c r="B969" s="10">
        <v>99</v>
      </c>
      <c r="C969" s="10">
        <v>6.4</v>
      </c>
    </row>
    <row r="970" spans="1:3" x14ac:dyDescent="0.3">
      <c r="A970" t="s">
        <v>3317</v>
      </c>
      <c r="B970" s="10">
        <v>137</v>
      </c>
      <c r="C970" s="10">
        <v>6.5</v>
      </c>
    </row>
    <row r="971" spans="1:3" x14ac:dyDescent="0.3">
      <c r="A971" t="s">
        <v>3326</v>
      </c>
      <c r="B971" s="10">
        <v>117</v>
      </c>
      <c r="C971" s="10">
        <v>4.3</v>
      </c>
    </row>
    <row r="972" spans="1:3" x14ac:dyDescent="0.3">
      <c r="A972" t="s">
        <v>3327</v>
      </c>
      <c r="B972" s="10">
        <v>87</v>
      </c>
      <c r="C972" s="10">
        <v>4.2</v>
      </c>
    </row>
    <row r="973" spans="1:3" x14ac:dyDescent="0.3">
      <c r="A973" t="s">
        <v>3330</v>
      </c>
      <c r="B973" s="10">
        <v>129</v>
      </c>
      <c r="C973" s="10">
        <v>6.5</v>
      </c>
    </row>
    <row r="974" spans="1:3" x14ac:dyDescent="0.3">
      <c r="A974" t="s">
        <v>3332</v>
      </c>
      <c r="B974" s="10">
        <v>115</v>
      </c>
      <c r="C974" s="10">
        <v>6.1</v>
      </c>
    </row>
    <row r="975" spans="1:3" x14ac:dyDescent="0.3">
      <c r="A975" t="s">
        <v>3335</v>
      </c>
      <c r="B975" s="10">
        <v>132</v>
      </c>
      <c r="C975" s="10">
        <v>6.3</v>
      </c>
    </row>
    <row r="976" spans="1:3" x14ac:dyDescent="0.3">
      <c r="A976" t="s">
        <v>3339</v>
      </c>
      <c r="B976" s="10">
        <v>131</v>
      </c>
      <c r="C976" s="10">
        <v>6.2</v>
      </c>
    </row>
    <row r="977" spans="1:3" x14ac:dyDescent="0.3">
      <c r="A977" t="s">
        <v>3342</v>
      </c>
      <c r="B977" s="10">
        <v>95</v>
      </c>
      <c r="C977" s="10">
        <v>5.9</v>
      </c>
    </row>
    <row r="978" spans="1:3" x14ac:dyDescent="0.3">
      <c r="A978" t="s">
        <v>3346</v>
      </c>
      <c r="B978" s="10">
        <v>125</v>
      </c>
      <c r="C978" s="10">
        <v>5.9</v>
      </c>
    </row>
    <row r="979" spans="1:3" x14ac:dyDescent="0.3">
      <c r="A979" t="s">
        <v>3349</v>
      </c>
      <c r="B979" s="10">
        <v>98</v>
      </c>
      <c r="C979" s="10">
        <v>6.5</v>
      </c>
    </row>
    <row r="980" spans="1:3" x14ac:dyDescent="0.3">
      <c r="A980" t="s">
        <v>3351</v>
      </c>
      <c r="B980" s="10">
        <v>110</v>
      </c>
      <c r="C980" s="10">
        <v>6.4</v>
      </c>
    </row>
    <row r="981" spans="1:3" x14ac:dyDescent="0.3">
      <c r="A981" t="s">
        <v>3353</v>
      </c>
      <c r="B981" s="10">
        <v>118</v>
      </c>
      <c r="C981" s="10">
        <v>6.5</v>
      </c>
    </row>
    <row r="982" spans="1:3" x14ac:dyDescent="0.3">
      <c r="A982" t="s">
        <v>3356</v>
      </c>
      <c r="B982" s="10">
        <v>101</v>
      </c>
      <c r="C982" s="10">
        <v>5.7</v>
      </c>
    </row>
    <row r="983" spans="1:3" x14ac:dyDescent="0.3">
      <c r="A983" t="s">
        <v>3362</v>
      </c>
      <c r="B983" s="10">
        <v>90</v>
      </c>
      <c r="C983" s="10">
        <v>8</v>
      </c>
    </row>
    <row r="984" spans="1:3" x14ac:dyDescent="0.3">
      <c r="A984" t="s">
        <v>3366</v>
      </c>
      <c r="B984" s="10">
        <v>119</v>
      </c>
      <c r="C984" s="10">
        <v>7.3</v>
      </c>
    </row>
    <row r="985" spans="1:3" x14ac:dyDescent="0.3">
      <c r="A985" t="s">
        <v>3369</v>
      </c>
      <c r="B985" s="10">
        <v>139</v>
      </c>
      <c r="C985" s="10">
        <v>6.7</v>
      </c>
    </row>
    <row r="986" spans="1:3" x14ac:dyDescent="0.3">
      <c r="A986" t="s">
        <v>3371</v>
      </c>
      <c r="B986" s="10">
        <v>130</v>
      </c>
      <c r="C986" s="10">
        <v>7.5</v>
      </c>
    </row>
    <row r="987" spans="1:3" x14ac:dyDescent="0.3">
      <c r="A987" t="s">
        <v>3373</v>
      </c>
      <c r="B987" s="10">
        <v>100</v>
      </c>
      <c r="C987" s="10">
        <v>5.4</v>
      </c>
    </row>
    <row r="988" spans="1:3" x14ac:dyDescent="0.3">
      <c r="A988" t="s">
        <v>3374</v>
      </c>
      <c r="B988" s="10">
        <v>114</v>
      </c>
      <c r="C988" s="10">
        <v>6.6</v>
      </c>
    </row>
    <row r="989" spans="1:3" x14ac:dyDescent="0.3">
      <c r="A989" t="s">
        <v>3376</v>
      </c>
      <c r="B989" s="10">
        <v>96</v>
      </c>
      <c r="C989" s="10">
        <v>7.7</v>
      </c>
    </row>
    <row r="990" spans="1:3" x14ac:dyDescent="0.3">
      <c r="A990" t="s">
        <v>3379</v>
      </c>
      <c r="B990" s="10">
        <v>110</v>
      </c>
      <c r="C990" s="10">
        <v>5.8</v>
      </c>
    </row>
    <row r="991" spans="1:3" x14ac:dyDescent="0.3">
      <c r="A991" t="s">
        <v>3382</v>
      </c>
      <c r="B991" s="10">
        <v>158</v>
      </c>
      <c r="C991" s="10">
        <v>6.4</v>
      </c>
    </row>
    <row r="992" spans="1:3" x14ac:dyDescent="0.3">
      <c r="A992" t="s">
        <v>3386</v>
      </c>
      <c r="B992" s="10">
        <v>102</v>
      </c>
      <c r="C992" s="10">
        <v>5.6</v>
      </c>
    </row>
    <row r="993" spans="1:3" x14ac:dyDescent="0.3">
      <c r="A993" t="s">
        <v>3389</v>
      </c>
      <c r="B993" s="10">
        <v>84</v>
      </c>
      <c r="C993" s="10">
        <v>6</v>
      </c>
    </row>
    <row r="994" spans="1:3" x14ac:dyDescent="0.3">
      <c r="A994" t="s">
        <v>3391</v>
      </c>
      <c r="B994" s="10">
        <v>115</v>
      </c>
      <c r="C994" s="10">
        <v>6.2</v>
      </c>
    </row>
    <row r="995" spans="1:3" x14ac:dyDescent="0.3">
      <c r="A995" t="s">
        <v>3396</v>
      </c>
      <c r="B995" s="10">
        <v>99</v>
      </c>
      <c r="C995" s="10">
        <v>5.9</v>
      </c>
    </row>
    <row r="996" spans="1:3" x14ac:dyDescent="0.3">
      <c r="A996" t="s">
        <v>3397</v>
      </c>
      <c r="B996" s="10">
        <v>135</v>
      </c>
      <c r="C996" s="10">
        <v>5.0999999999999996</v>
      </c>
    </row>
    <row r="997" spans="1:3" x14ac:dyDescent="0.3">
      <c r="A997" t="s">
        <v>3398</v>
      </c>
      <c r="B997" s="10">
        <v>108</v>
      </c>
      <c r="C997" s="10">
        <v>6.8</v>
      </c>
    </row>
    <row r="998" spans="1:3" x14ac:dyDescent="0.3">
      <c r="A998" t="s">
        <v>3405</v>
      </c>
      <c r="B998" s="10">
        <v>127</v>
      </c>
      <c r="C998" s="10">
        <v>6</v>
      </c>
    </row>
    <row r="999" spans="1:3" x14ac:dyDescent="0.3">
      <c r="A999" t="s">
        <v>3406</v>
      </c>
      <c r="B999" s="10">
        <v>107</v>
      </c>
      <c r="C999" s="10">
        <v>5.0999999999999996</v>
      </c>
    </row>
    <row r="1000" spans="1:3" x14ac:dyDescent="0.3">
      <c r="A1000" t="s">
        <v>3407</v>
      </c>
      <c r="B1000" s="10">
        <v>95</v>
      </c>
      <c r="C1000" s="10">
        <v>5.8</v>
      </c>
    </row>
    <row r="1001" spans="1:3" x14ac:dyDescent="0.3">
      <c r="A1001" t="s">
        <v>3411</v>
      </c>
      <c r="B1001" s="10">
        <v>124</v>
      </c>
      <c r="C1001" s="10">
        <v>6.2</v>
      </c>
    </row>
    <row r="1002" spans="1:3" x14ac:dyDescent="0.3">
      <c r="A1002" t="s">
        <v>3414</v>
      </c>
      <c r="B1002" s="10">
        <v>109</v>
      </c>
      <c r="C1002" s="10">
        <v>6.4</v>
      </c>
    </row>
    <row r="1003" spans="1:3" x14ac:dyDescent="0.3">
      <c r="A1003" t="s">
        <v>3415</v>
      </c>
      <c r="B1003" s="10">
        <v>102</v>
      </c>
      <c r="C1003" s="10">
        <v>4.8</v>
      </c>
    </row>
    <row r="1004" spans="1:3" x14ac:dyDescent="0.3">
      <c r="A1004" t="s">
        <v>3418</v>
      </c>
      <c r="B1004" s="10">
        <v>88</v>
      </c>
      <c r="C1004" s="10">
        <v>4.9000000000000004</v>
      </c>
    </row>
    <row r="1005" spans="1:3" x14ac:dyDescent="0.3">
      <c r="A1005" t="s">
        <v>3421</v>
      </c>
      <c r="B1005" s="10">
        <v>87</v>
      </c>
      <c r="C1005" s="10">
        <v>5.6</v>
      </c>
    </row>
    <row r="1006" spans="1:3" x14ac:dyDescent="0.3">
      <c r="A1006" t="s">
        <v>3423</v>
      </c>
      <c r="B1006" s="10">
        <v>104</v>
      </c>
      <c r="C1006" s="10">
        <v>5.5</v>
      </c>
    </row>
    <row r="1007" spans="1:3" x14ac:dyDescent="0.3">
      <c r="A1007" t="s">
        <v>3425</v>
      </c>
      <c r="B1007" s="10">
        <v>96</v>
      </c>
      <c r="C1007" s="10">
        <v>3.7</v>
      </c>
    </row>
    <row r="1008" spans="1:3" x14ac:dyDescent="0.3">
      <c r="A1008" t="s">
        <v>3428</v>
      </c>
      <c r="B1008" s="10">
        <v>85</v>
      </c>
      <c r="C1008" s="10">
        <v>5.9</v>
      </c>
    </row>
    <row r="1009" spans="1:3" x14ac:dyDescent="0.3">
      <c r="A1009" t="s">
        <v>3433</v>
      </c>
      <c r="B1009" s="10">
        <v>104</v>
      </c>
      <c r="C1009" s="10">
        <v>6.3</v>
      </c>
    </row>
    <row r="1010" spans="1:3" x14ac:dyDescent="0.3">
      <c r="A1010" t="s">
        <v>3437</v>
      </c>
      <c r="B1010" s="10">
        <v>135</v>
      </c>
      <c r="C1010" s="10">
        <v>7.4</v>
      </c>
    </row>
    <row r="1011" spans="1:3" x14ac:dyDescent="0.3">
      <c r="A1011" t="s">
        <v>3440</v>
      </c>
      <c r="B1011" s="10">
        <v>190</v>
      </c>
      <c r="C1011" s="10">
        <v>7.6</v>
      </c>
    </row>
    <row r="1012" spans="1:3" x14ac:dyDescent="0.3">
      <c r="A1012" t="s">
        <v>3442</v>
      </c>
      <c r="B1012" s="10">
        <v>127</v>
      </c>
      <c r="C1012" s="10">
        <v>8.3000000000000007</v>
      </c>
    </row>
    <row r="1013" spans="1:3" x14ac:dyDescent="0.3">
      <c r="A1013" t="s">
        <v>3445</v>
      </c>
      <c r="B1013" s="10">
        <v>129</v>
      </c>
      <c r="C1013" s="10">
        <v>6.6</v>
      </c>
    </row>
    <row r="1014" spans="1:3" x14ac:dyDescent="0.3">
      <c r="A1014" t="s">
        <v>3448</v>
      </c>
      <c r="B1014" s="10">
        <v>120</v>
      </c>
      <c r="C1014" s="10">
        <v>6.9</v>
      </c>
    </row>
    <row r="1015" spans="1:3" x14ac:dyDescent="0.3">
      <c r="A1015" t="s">
        <v>3449</v>
      </c>
      <c r="B1015" s="10">
        <v>118</v>
      </c>
      <c r="C1015" s="10">
        <v>6.7</v>
      </c>
    </row>
    <row r="1016" spans="1:3" x14ac:dyDescent="0.3">
      <c r="A1016" t="s">
        <v>3452</v>
      </c>
      <c r="B1016" s="10">
        <v>112</v>
      </c>
      <c r="C1016" s="10">
        <v>6.8</v>
      </c>
    </row>
    <row r="1017" spans="1:3" x14ac:dyDescent="0.3">
      <c r="A1017" t="s">
        <v>3458</v>
      </c>
      <c r="B1017" s="10">
        <v>89</v>
      </c>
      <c r="C1017" s="10">
        <v>4.5999999999999996</v>
      </c>
    </row>
    <row r="1018" spans="1:3" x14ac:dyDescent="0.3">
      <c r="A1018" t="s">
        <v>3461</v>
      </c>
      <c r="B1018" s="10">
        <v>114</v>
      </c>
      <c r="C1018" s="10">
        <v>7.1</v>
      </c>
    </row>
    <row r="1019" spans="1:3" x14ac:dyDescent="0.3">
      <c r="A1019" t="s">
        <v>3464</v>
      </c>
      <c r="B1019" s="10">
        <v>137</v>
      </c>
      <c r="C1019" s="10">
        <v>6.4</v>
      </c>
    </row>
    <row r="1020" spans="1:3" x14ac:dyDescent="0.3">
      <c r="A1020" t="s">
        <v>3469</v>
      </c>
      <c r="B1020" s="10">
        <v>112</v>
      </c>
      <c r="C1020" s="10">
        <v>6.4</v>
      </c>
    </row>
    <row r="1021" spans="1:3" x14ac:dyDescent="0.3">
      <c r="A1021" t="s">
        <v>3472</v>
      </c>
      <c r="B1021" s="10">
        <v>120</v>
      </c>
      <c r="C1021" s="10">
        <v>7.4</v>
      </c>
    </row>
    <row r="1022" spans="1:3" x14ac:dyDescent="0.3">
      <c r="A1022" t="s">
        <v>3473</v>
      </c>
      <c r="B1022" s="10">
        <v>123</v>
      </c>
      <c r="C1022" s="10">
        <v>6.4</v>
      </c>
    </row>
    <row r="1023" spans="1:3" x14ac:dyDescent="0.3">
      <c r="A1023" t="s">
        <v>3475</v>
      </c>
      <c r="B1023" s="10">
        <v>93</v>
      </c>
      <c r="C1023" s="10">
        <v>6</v>
      </c>
    </row>
    <row r="1024" spans="1:3" x14ac:dyDescent="0.3">
      <c r="A1024" t="s">
        <v>3478</v>
      </c>
      <c r="B1024" s="10">
        <v>123</v>
      </c>
      <c r="C1024" s="10">
        <v>6.5</v>
      </c>
    </row>
    <row r="1025" spans="1:3" x14ac:dyDescent="0.3">
      <c r="A1025" t="s">
        <v>3481</v>
      </c>
      <c r="B1025" s="10">
        <v>122</v>
      </c>
      <c r="C1025" s="10">
        <v>7.8</v>
      </c>
    </row>
    <row r="1026" spans="1:3" x14ac:dyDescent="0.3">
      <c r="A1026" t="s">
        <v>3484</v>
      </c>
      <c r="B1026" s="10">
        <v>115</v>
      </c>
      <c r="C1026" s="10">
        <v>6</v>
      </c>
    </row>
    <row r="1027" spans="1:3" x14ac:dyDescent="0.3">
      <c r="A1027" t="s">
        <v>3486</v>
      </c>
      <c r="B1027" s="10">
        <v>123</v>
      </c>
      <c r="C1027" s="10">
        <v>7</v>
      </c>
    </row>
    <row r="1028" spans="1:3" x14ac:dyDescent="0.3">
      <c r="A1028" t="s">
        <v>3489</v>
      </c>
      <c r="B1028" s="10">
        <v>96</v>
      </c>
      <c r="C1028" s="10">
        <v>6</v>
      </c>
    </row>
    <row r="1029" spans="1:3" x14ac:dyDescent="0.3">
      <c r="A1029" t="s">
        <v>3495</v>
      </c>
      <c r="B1029" s="10">
        <v>110</v>
      </c>
      <c r="C1029" s="10">
        <v>7.8</v>
      </c>
    </row>
    <row r="1030" spans="1:3" x14ac:dyDescent="0.3">
      <c r="A1030" t="s">
        <v>3501</v>
      </c>
      <c r="B1030" s="10">
        <v>105</v>
      </c>
      <c r="C1030" s="10">
        <v>6.1</v>
      </c>
    </row>
    <row r="1031" spans="1:3" x14ac:dyDescent="0.3">
      <c r="A1031" t="s">
        <v>3504</v>
      </c>
      <c r="B1031" s="10">
        <v>113</v>
      </c>
      <c r="C1031" s="10">
        <v>6.8</v>
      </c>
    </row>
    <row r="1032" spans="1:3" x14ac:dyDescent="0.3">
      <c r="A1032" t="s">
        <v>3507</v>
      </c>
      <c r="B1032" s="10">
        <v>132</v>
      </c>
      <c r="C1032" s="10">
        <v>6.4</v>
      </c>
    </row>
    <row r="1033" spans="1:3" x14ac:dyDescent="0.3">
      <c r="A1033" t="s">
        <v>3510</v>
      </c>
      <c r="B1033" s="10">
        <v>93</v>
      </c>
      <c r="C1033" s="10">
        <v>7.7</v>
      </c>
    </row>
    <row r="1034" spans="1:3" x14ac:dyDescent="0.3">
      <c r="A1034" t="s">
        <v>3514</v>
      </c>
      <c r="B1034" s="10">
        <v>115</v>
      </c>
      <c r="C1034" s="10">
        <v>8.1</v>
      </c>
    </row>
    <row r="1035" spans="1:3" x14ac:dyDescent="0.3">
      <c r="A1035" t="s">
        <v>3519</v>
      </c>
      <c r="B1035" s="10">
        <v>75</v>
      </c>
      <c r="C1035" s="10">
        <v>4.5</v>
      </c>
    </row>
    <row r="1036" spans="1:3" x14ac:dyDescent="0.3">
      <c r="A1036" t="s">
        <v>3522</v>
      </c>
      <c r="B1036" s="10">
        <v>108</v>
      </c>
      <c r="C1036" s="10">
        <v>5.8</v>
      </c>
    </row>
    <row r="1037" spans="1:3" x14ac:dyDescent="0.3">
      <c r="A1037" t="s">
        <v>3525</v>
      </c>
      <c r="B1037" s="10">
        <v>105</v>
      </c>
      <c r="C1037" s="10">
        <v>6.3</v>
      </c>
    </row>
    <row r="1038" spans="1:3" x14ac:dyDescent="0.3">
      <c r="A1038" t="s">
        <v>3526</v>
      </c>
      <c r="B1038" s="10">
        <v>102</v>
      </c>
      <c r="C1038" s="10">
        <v>5.7</v>
      </c>
    </row>
    <row r="1039" spans="1:3" x14ac:dyDescent="0.3">
      <c r="A1039" t="s">
        <v>3527</v>
      </c>
      <c r="B1039" s="10">
        <v>118</v>
      </c>
      <c r="C1039" s="10">
        <v>7.2</v>
      </c>
    </row>
    <row r="1040" spans="1:3" x14ac:dyDescent="0.3">
      <c r="A1040" t="s">
        <v>3530</v>
      </c>
      <c r="B1040" s="10">
        <v>111</v>
      </c>
      <c r="C1040" s="10">
        <v>7.6</v>
      </c>
    </row>
    <row r="1041" spans="1:3" x14ac:dyDescent="0.3">
      <c r="A1041" t="s">
        <v>3533</v>
      </c>
      <c r="B1041" s="10">
        <v>81</v>
      </c>
      <c r="C1041" s="10">
        <v>4.7</v>
      </c>
    </row>
    <row r="1042" spans="1:3" x14ac:dyDescent="0.3">
      <c r="A1042" t="s">
        <v>3536</v>
      </c>
      <c r="B1042" s="10">
        <v>116</v>
      </c>
      <c r="C1042" s="10">
        <v>6.6</v>
      </c>
    </row>
    <row r="1043" spans="1:3" x14ac:dyDescent="0.3">
      <c r="A1043" t="s">
        <v>3538</v>
      </c>
      <c r="B1043" s="10">
        <v>86</v>
      </c>
      <c r="C1043" s="10">
        <v>6.8</v>
      </c>
    </row>
    <row r="1044" spans="1:3" x14ac:dyDescent="0.3">
      <c r="A1044" t="s">
        <v>3543</v>
      </c>
      <c r="B1044" s="10">
        <v>127</v>
      </c>
      <c r="C1044" s="10">
        <v>7.3</v>
      </c>
    </row>
    <row r="1045" spans="1:3" x14ac:dyDescent="0.3">
      <c r="A1045" t="s">
        <v>3546</v>
      </c>
      <c r="B1045" s="10">
        <v>140</v>
      </c>
      <c r="C1045" s="10">
        <v>2.7</v>
      </c>
    </row>
    <row r="1046" spans="1:3" x14ac:dyDescent="0.3">
      <c r="A1046" t="s">
        <v>3549</v>
      </c>
      <c r="B1046" s="10">
        <v>91</v>
      </c>
      <c r="C1046" s="10">
        <v>4.8</v>
      </c>
    </row>
    <row r="1047" spans="1:3" x14ac:dyDescent="0.3">
      <c r="A1047" t="s">
        <v>3551</v>
      </c>
      <c r="B1047" s="10">
        <v>98</v>
      </c>
      <c r="C1047" s="10">
        <v>6.3</v>
      </c>
    </row>
    <row r="1048" spans="1:3" x14ac:dyDescent="0.3">
      <c r="A1048" t="s">
        <v>3555</v>
      </c>
      <c r="B1048" s="10">
        <v>84</v>
      </c>
      <c r="C1048" s="10">
        <v>5.5</v>
      </c>
    </row>
    <row r="1049" spans="1:3" x14ac:dyDescent="0.3">
      <c r="A1049" t="s">
        <v>3560</v>
      </c>
      <c r="B1049" s="10">
        <v>109</v>
      </c>
      <c r="C1049" s="10">
        <v>6.2</v>
      </c>
    </row>
    <row r="1050" spans="1:3" x14ac:dyDescent="0.3">
      <c r="A1050" t="s">
        <v>3563</v>
      </c>
      <c r="B1050" s="10">
        <v>93</v>
      </c>
      <c r="C1050" s="10">
        <v>5.8</v>
      </c>
    </row>
    <row r="1051" spans="1:3" x14ac:dyDescent="0.3">
      <c r="A1051" t="s">
        <v>3565</v>
      </c>
      <c r="B1051" s="10">
        <v>113</v>
      </c>
      <c r="C1051" s="10">
        <v>5.7</v>
      </c>
    </row>
    <row r="1052" spans="1:3" x14ac:dyDescent="0.3">
      <c r="A1052" t="s">
        <v>3566</v>
      </c>
      <c r="B1052" s="10">
        <v>141</v>
      </c>
      <c r="C1052" s="10">
        <v>6.5</v>
      </c>
    </row>
    <row r="1053" spans="1:3" x14ac:dyDescent="0.3">
      <c r="A1053" t="s">
        <v>3567</v>
      </c>
      <c r="B1053" s="10">
        <v>119</v>
      </c>
      <c r="C1053" s="10">
        <v>6.7</v>
      </c>
    </row>
    <row r="1054" spans="1:3" x14ac:dyDescent="0.3">
      <c r="A1054" t="s">
        <v>3570</v>
      </c>
      <c r="B1054" s="10">
        <v>97</v>
      </c>
      <c r="C1054" s="10">
        <v>7.4</v>
      </c>
    </row>
    <row r="1055" spans="1:3" x14ac:dyDescent="0.3">
      <c r="A1055" t="s">
        <v>3571</v>
      </c>
      <c r="B1055" s="10">
        <v>117</v>
      </c>
      <c r="C1055" s="10">
        <v>6.9</v>
      </c>
    </row>
    <row r="1056" spans="1:3" x14ac:dyDescent="0.3">
      <c r="A1056" t="s">
        <v>3574</v>
      </c>
      <c r="B1056" s="10">
        <v>101</v>
      </c>
      <c r="C1056" s="10">
        <v>5.5</v>
      </c>
    </row>
    <row r="1057" spans="1:3" x14ac:dyDescent="0.3">
      <c r="A1057" t="s">
        <v>3576</v>
      </c>
      <c r="B1057" s="10">
        <v>153</v>
      </c>
      <c r="C1057" s="10">
        <v>8.1</v>
      </c>
    </row>
    <row r="1058" spans="1:3" x14ac:dyDescent="0.3">
      <c r="A1058" t="s">
        <v>3577</v>
      </c>
      <c r="B1058" s="10">
        <v>122</v>
      </c>
      <c r="C1058" s="10">
        <v>7.7</v>
      </c>
    </row>
    <row r="1059" spans="1:3" x14ac:dyDescent="0.3">
      <c r="A1059" t="s">
        <v>3579</v>
      </c>
      <c r="B1059" s="10">
        <v>102</v>
      </c>
      <c r="C1059" s="10">
        <v>7.3</v>
      </c>
    </row>
    <row r="1060" spans="1:3" x14ac:dyDescent="0.3">
      <c r="A1060" t="s">
        <v>3581</v>
      </c>
      <c r="B1060" s="10">
        <v>83</v>
      </c>
      <c r="C1060" s="10">
        <v>5.2</v>
      </c>
    </row>
    <row r="1061" spans="1:3" x14ac:dyDescent="0.3">
      <c r="A1061" t="s">
        <v>3584</v>
      </c>
      <c r="B1061" s="10">
        <v>103</v>
      </c>
      <c r="C1061" s="10">
        <v>7.1</v>
      </c>
    </row>
    <row r="1062" spans="1:3" x14ac:dyDescent="0.3">
      <c r="A1062" t="s">
        <v>3588</v>
      </c>
      <c r="B1062" s="10">
        <v>110</v>
      </c>
      <c r="C1062" s="10">
        <v>7.1</v>
      </c>
    </row>
    <row r="1063" spans="1:3" x14ac:dyDescent="0.3">
      <c r="A1063" t="s">
        <v>3590</v>
      </c>
      <c r="B1063" s="10">
        <v>136</v>
      </c>
      <c r="C1063" s="10">
        <v>7.2</v>
      </c>
    </row>
    <row r="1064" spans="1:3" x14ac:dyDescent="0.3">
      <c r="A1064" t="s">
        <v>3594</v>
      </c>
      <c r="B1064" s="10">
        <v>91</v>
      </c>
      <c r="C1064" s="10">
        <v>6.5</v>
      </c>
    </row>
    <row r="1065" spans="1:3" x14ac:dyDescent="0.3">
      <c r="A1065" t="s">
        <v>3599</v>
      </c>
      <c r="B1065" s="10">
        <v>89</v>
      </c>
      <c r="C1065" s="10">
        <v>4.5999999999999996</v>
      </c>
    </row>
    <row r="1066" spans="1:3" x14ac:dyDescent="0.3">
      <c r="A1066" t="s">
        <v>3603</v>
      </c>
      <c r="B1066" s="10">
        <v>107</v>
      </c>
      <c r="C1066" s="10">
        <v>5.6</v>
      </c>
    </row>
    <row r="1067" spans="1:3" x14ac:dyDescent="0.3">
      <c r="A1067" t="s">
        <v>3605</v>
      </c>
      <c r="B1067" s="10">
        <v>129</v>
      </c>
      <c r="C1067" s="10">
        <v>7.7</v>
      </c>
    </row>
    <row r="1068" spans="1:3" x14ac:dyDescent="0.3">
      <c r="A1068" t="s">
        <v>3608</v>
      </c>
      <c r="B1068" s="10">
        <v>95</v>
      </c>
      <c r="C1068" s="10">
        <v>7.2</v>
      </c>
    </row>
    <row r="1069" spans="1:3" x14ac:dyDescent="0.3">
      <c r="A1069" t="s">
        <v>3609</v>
      </c>
      <c r="B1069" s="10">
        <v>122</v>
      </c>
      <c r="C1069" s="10">
        <v>6.8</v>
      </c>
    </row>
    <row r="1070" spans="1:3" x14ac:dyDescent="0.3">
      <c r="A1070" t="s">
        <v>3613</v>
      </c>
      <c r="B1070" s="10">
        <v>110</v>
      </c>
      <c r="C1070" s="10">
        <v>5.4</v>
      </c>
    </row>
    <row r="1071" spans="1:3" x14ac:dyDescent="0.3">
      <c r="A1071" t="s">
        <v>3616</v>
      </c>
      <c r="B1071" s="10">
        <v>135</v>
      </c>
      <c r="C1071" s="10">
        <v>6.3</v>
      </c>
    </row>
    <row r="1072" spans="1:3" x14ac:dyDescent="0.3">
      <c r="A1072" t="s">
        <v>3620</v>
      </c>
      <c r="B1072" s="10">
        <v>111</v>
      </c>
      <c r="C1072" s="10">
        <v>7.2</v>
      </c>
    </row>
    <row r="1073" spans="1:3" x14ac:dyDescent="0.3">
      <c r="A1073" t="s">
        <v>3622</v>
      </c>
      <c r="B1073" s="10">
        <v>95</v>
      </c>
      <c r="C1073" s="10">
        <v>5.6</v>
      </c>
    </row>
    <row r="1074" spans="1:3" x14ac:dyDescent="0.3">
      <c r="A1074" t="s">
        <v>3624</v>
      </c>
      <c r="B1074" s="10">
        <v>109</v>
      </c>
      <c r="C1074" s="10">
        <v>6.8</v>
      </c>
    </row>
    <row r="1075" spans="1:3" x14ac:dyDescent="0.3">
      <c r="A1075" t="s">
        <v>3627</v>
      </c>
      <c r="B1075" s="10">
        <v>93</v>
      </c>
      <c r="C1075" s="10">
        <v>4.3</v>
      </c>
    </row>
    <row r="1076" spans="1:3" x14ac:dyDescent="0.3">
      <c r="A1076" t="s">
        <v>3629</v>
      </c>
      <c r="B1076" s="10">
        <v>94</v>
      </c>
      <c r="C1076" s="10">
        <v>6.3</v>
      </c>
    </row>
    <row r="1077" spans="1:3" x14ac:dyDescent="0.3">
      <c r="A1077" t="s">
        <v>3631</v>
      </c>
      <c r="B1077" s="10">
        <v>117</v>
      </c>
      <c r="C1077" s="10">
        <v>6.5</v>
      </c>
    </row>
    <row r="1078" spans="1:3" x14ac:dyDescent="0.3">
      <c r="A1078" t="s">
        <v>3633</v>
      </c>
      <c r="B1078" s="10">
        <v>112</v>
      </c>
      <c r="C1078" s="10">
        <v>6.4</v>
      </c>
    </row>
    <row r="1079" spans="1:3" x14ac:dyDescent="0.3">
      <c r="A1079" t="s">
        <v>3634</v>
      </c>
      <c r="B1079" s="10">
        <v>111</v>
      </c>
      <c r="C1079" s="10">
        <v>6.3</v>
      </c>
    </row>
    <row r="1080" spans="1:3" x14ac:dyDescent="0.3">
      <c r="A1080" t="s">
        <v>3638</v>
      </c>
      <c r="B1080" s="10">
        <v>96</v>
      </c>
      <c r="C1080" s="10">
        <v>5.9</v>
      </c>
    </row>
    <row r="1081" spans="1:3" x14ac:dyDescent="0.3">
      <c r="A1081" t="s">
        <v>3641</v>
      </c>
      <c r="B1081" s="10">
        <v>141</v>
      </c>
      <c r="C1081" s="10">
        <v>6.5</v>
      </c>
    </row>
    <row r="1082" spans="1:3" x14ac:dyDescent="0.3">
      <c r="A1082" t="s">
        <v>3645</v>
      </c>
      <c r="B1082" s="10">
        <v>94</v>
      </c>
      <c r="C1082" s="10">
        <v>6.5</v>
      </c>
    </row>
    <row r="1083" spans="1:3" x14ac:dyDescent="0.3">
      <c r="A1083" t="s">
        <v>3649</v>
      </c>
      <c r="B1083" s="10">
        <v>87</v>
      </c>
      <c r="C1083" s="10">
        <v>6.1</v>
      </c>
    </row>
    <row r="1084" spans="1:3" x14ac:dyDescent="0.3">
      <c r="A1084" t="s">
        <v>3652</v>
      </c>
      <c r="B1084" s="10">
        <v>88</v>
      </c>
      <c r="C1084" s="10">
        <v>5.9</v>
      </c>
    </row>
    <row r="1085" spans="1:3" x14ac:dyDescent="0.3">
      <c r="A1085" t="s">
        <v>3654</v>
      </c>
      <c r="B1085" s="10">
        <v>177</v>
      </c>
      <c r="C1085" s="10">
        <v>6.6</v>
      </c>
    </row>
    <row r="1086" spans="1:3" x14ac:dyDescent="0.3">
      <c r="A1086" t="s">
        <v>3659</v>
      </c>
      <c r="B1086" s="10">
        <v>133</v>
      </c>
      <c r="C1086" s="10">
        <v>7.4</v>
      </c>
    </row>
    <row r="1087" spans="1:3" x14ac:dyDescent="0.3">
      <c r="A1087" t="s">
        <v>3661</v>
      </c>
      <c r="B1087" s="10">
        <v>119</v>
      </c>
      <c r="C1087" s="10">
        <v>7.3</v>
      </c>
    </row>
    <row r="1088" spans="1:3" x14ac:dyDescent="0.3">
      <c r="A1088" t="s">
        <v>3663</v>
      </c>
      <c r="B1088" s="10">
        <v>102</v>
      </c>
      <c r="C1088" s="10">
        <v>6.6</v>
      </c>
    </row>
    <row r="1089" spans="1:3" x14ac:dyDescent="0.3">
      <c r="A1089" t="s">
        <v>3665</v>
      </c>
      <c r="B1089" s="10">
        <v>101</v>
      </c>
      <c r="C1089" s="10">
        <v>5.6</v>
      </c>
    </row>
    <row r="1090" spans="1:3" x14ac:dyDescent="0.3">
      <c r="A1090" t="s">
        <v>3669</v>
      </c>
      <c r="B1090" s="10">
        <v>91</v>
      </c>
      <c r="C1090" s="10">
        <v>5.3</v>
      </c>
    </row>
    <row r="1091" spans="1:3" x14ac:dyDescent="0.3">
      <c r="A1091" t="s">
        <v>3671</v>
      </c>
      <c r="B1091" s="10">
        <v>117</v>
      </c>
      <c r="C1091" s="10">
        <v>6</v>
      </c>
    </row>
    <row r="1092" spans="1:3" x14ac:dyDescent="0.3">
      <c r="A1092" t="s">
        <v>3677</v>
      </c>
      <c r="B1092" s="10">
        <v>86</v>
      </c>
      <c r="C1092" s="10">
        <v>5.4</v>
      </c>
    </row>
    <row r="1093" spans="1:3" x14ac:dyDescent="0.3">
      <c r="A1093" t="s">
        <v>3681</v>
      </c>
      <c r="B1093" s="10">
        <v>124</v>
      </c>
      <c r="C1093" s="10">
        <v>6.8</v>
      </c>
    </row>
    <row r="1094" spans="1:3" x14ac:dyDescent="0.3">
      <c r="A1094" t="s">
        <v>3685</v>
      </c>
      <c r="B1094" s="10">
        <v>134</v>
      </c>
      <c r="C1094" s="10">
        <v>6.4</v>
      </c>
    </row>
    <row r="1095" spans="1:3" x14ac:dyDescent="0.3">
      <c r="A1095" t="s">
        <v>3687</v>
      </c>
      <c r="B1095" s="10">
        <v>100</v>
      </c>
      <c r="C1095" s="10">
        <v>4.9000000000000004</v>
      </c>
    </row>
    <row r="1096" spans="1:3" x14ac:dyDescent="0.3">
      <c r="A1096" t="s">
        <v>3691</v>
      </c>
      <c r="B1096" s="10">
        <v>220</v>
      </c>
      <c r="C1096" s="10">
        <v>5.8</v>
      </c>
    </row>
    <row r="1097" spans="1:3" x14ac:dyDescent="0.3">
      <c r="A1097" t="s">
        <v>3693</v>
      </c>
      <c r="B1097" s="10">
        <v>212</v>
      </c>
      <c r="C1097" s="10">
        <v>7.1</v>
      </c>
    </row>
    <row r="1098" spans="1:3" x14ac:dyDescent="0.3">
      <c r="A1098" t="s">
        <v>3694</v>
      </c>
      <c r="B1098" s="10">
        <v>128</v>
      </c>
      <c r="C1098" s="10">
        <v>7.2</v>
      </c>
    </row>
    <row r="1099" spans="1:3" x14ac:dyDescent="0.3">
      <c r="A1099" t="s">
        <v>3695</v>
      </c>
      <c r="B1099" s="10">
        <v>106</v>
      </c>
      <c r="C1099" s="10">
        <v>6</v>
      </c>
    </row>
    <row r="1100" spans="1:3" x14ac:dyDescent="0.3">
      <c r="A1100" t="s">
        <v>3698</v>
      </c>
      <c r="B1100" s="10">
        <v>160</v>
      </c>
      <c r="C1100" s="10">
        <v>6</v>
      </c>
    </row>
    <row r="1101" spans="1:3" x14ac:dyDescent="0.3">
      <c r="A1101" t="s">
        <v>3701</v>
      </c>
      <c r="B1101" s="10">
        <v>114</v>
      </c>
      <c r="C1101" s="10">
        <v>7</v>
      </c>
    </row>
    <row r="1102" spans="1:3" x14ac:dyDescent="0.3">
      <c r="A1102" t="s">
        <v>3705</v>
      </c>
      <c r="B1102" s="10">
        <v>99</v>
      </c>
      <c r="C1102" s="10">
        <v>5.4</v>
      </c>
    </row>
    <row r="1103" spans="1:3" x14ac:dyDescent="0.3">
      <c r="A1103" t="s">
        <v>3708</v>
      </c>
      <c r="B1103" s="10">
        <v>74</v>
      </c>
      <c r="C1103" s="10">
        <v>6.5</v>
      </c>
    </row>
    <row r="1104" spans="1:3" x14ac:dyDescent="0.3">
      <c r="A1104" t="s">
        <v>3712</v>
      </c>
      <c r="B1104" s="10">
        <v>139</v>
      </c>
      <c r="C1104" s="10">
        <v>6.4</v>
      </c>
    </row>
    <row r="1105" spans="1:3" x14ac:dyDescent="0.3">
      <c r="A1105" t="s">
        <v>3721</v>
      </c>
      <c r="B1105" s="10">
        <v>103</v>
      </c>
      <c r="C1105" s="10">
        <v>4.9000000000000004</v>
      </c>
    </row>
    <row r="1106" spans="1:3" x14ac:dyDescent="0.3">
      <c r="A1106" t="s">
        <v>3725</v>
      </c>
      <c r="B1106" s="10">
        <v>101</v>
      </c>
      <c r="C1106" s="10">
        <v>6.3</v>
      </c>
    </row>
    <row r="1107" spans="1:3" x14ac:dyDescent="0.3">
      <c r="A1107" t="s">
        <v>3729</v>
      </c>
      <c r="B1107" s="10">
        <v>91</v>
      </c>
      <c r="C1107" s="10">
        <v>1.7</v>
      </c>
    </row>
    <row r="1108" spans="1:3" x14ac:dyDescent="0.3">
      <c r="A1108" t="s">
        <v>3733</v>
      </c>
      <c r="B1108" s="10">
        <v>130</v>
      </c>
      <c r="C1108" s="10">
        <v>7.7</v>
      </c>
    </row>
    <row r="1109" spans="1:3" x14ac:dyDescent="0.3">
      <c r="A1109" t="s">
        <v>3736</v>
      </c>
      <c r="B1109" s="10">
        <v>130</v>
      </c>
      <c r="C1109" s="10">
        <v>7.8</v>
      </c>
    </row>
    <row r="1110" spans="1:3" x14ac:dyDescent="0.3">
      <c r="A1110" t="s">
        <v>3737</v>
      </c>
      <c r="B1110" s="10">
        <v>110</v>
      </c>
      <c r="C1110" s="10">
        <v>5.5</v>
      </c>
    </row>
    <row r="1111" spans="1:3" x14ac:dyDescent="0.3">
      <c r="A1111" t="s">
        <v>3738</v>
      </c>
      <c r="B1111" s="10">
        <v>147</v>
      </c>
      <c r="C1111" s="10">
        <v>7.5</v>
      </c>
    </row>
    <row r="1112" spans="1:3" x14ac:dyDescent="0.3">
      <c r="A1112" t="s">
        <v>3740</v>
      </c>
      <c r="B1112" s="10">
        <v>96</v>
      </c>
      <c r="C1112" s="10">
        <v>6.4</v>
      </c>
    </row>
    <row r="1113" spans="1:3" x14ac:dyDescent="0.3">
      <c r="A1113" t="s">
        <v>3743</v>
      </c>
      <c r="B1113" s="10">
        <v>118</v>
      </c>
      <c r="C1113" s="10">
        <v>5.6</v>
      </c>
    </row>
    <row r="1114" spans="1:3" x14ac:dyDescent="0.3">
      <c r="A1114" t="s">
        <v>3748</v>
      </c>
      <c r="B1114" s="10">
        <v>88</v>
      </c>
      <c r="C1114" s="10">
        <v>7.5</v>
      </c>
    </row>
    <row r="1115" spans="1:3" x14ac:dyDescent="0.3">
      <c r="A1115" t="s">
        <v>3752</v>
      </c>
      <c r="B1115" s="10">
        <v>325</v>
      </c>
      <c r="C1115" s="10">
        <v>6.8</v>
      </c>
    </row>
    <row r="1116" spans="1:3" x14ac:dyDescent="0.3">
      <c r="A1116" t="s">
        <v>3754</v>
      </c>
      <c r="B1116" s="10">
        <v>102</v>
      </c>
      <c r="C1116" s="10">
        <v>6.8</v>
      </c>
    </row>
    <row r="1117" spans="1:3" x14ac:dyDescent="0.3">
      <c r="A1117" t="s">
        <v>3756</v>
      </c>
      <c r="B1117" s="10">
        <v>110</v>
      </c>
      <c r="C1117" s="10">
        <v>6</v>
      </c>
    </row>
    <row r="1118" spans="1:3" x14ac:dyDescent="0.3">
      <c r="A1118" t="s">
        <v>3760</v>
      </c>
      <c r="B1118" s="10">
        <v>136</v>
      </c>
      <c r="C1118" s="10">
        <v>7.3</v>
      </c>
    </row>
    <row r="1119" spans="1:3" x14ac:dyDescent="0.3">
      <c r="A1119" t="s">
        <v>3762</v>
      </c>
      <c r="B1119" s="10">
        <v>103</v>
      </c>
      <c r="C1119" s="10">
        <v>6</v>
      </c>
    </row>
    <row r="1120" spans="1:3" x14ac:dyDescent="0.3">
      <c r="A1120" t="s">
        <v>3763</v>
      </c>
      <c r="B1120" s="10">
        <v>103</v>
      </c>
      <c r="C1120" s="10">
        <v>7</v>
      </c>
    </row>
    <row r="1121" spans="1:3" x14ac:dyDescent="0.3">
      <c r="A1121" t="s">
        <v>3767</v>
      </c>
      <c r="B1121" s="10">
        <v>90</v>
      </c>
      <c r="C1121" s="10">
        <v>5.0999999999999996</v>
      </c>
    </row>
    <row r="1122" spans="1:3" x14ac:dyDescent="0.3">
      <c r="A1122" t="s">
        <v>3769</v>
      </c>
      <c r="B1122" s="10">
        <v>154</v>
      </c>
      <c r="C1122" s="10">
        <v>6.8</v>
      </c>
    </row>
    <row r="1123" spans="1:3" x14ac:dyDescent="0.3">
      <c r="A1123" t="s">
        <v>3774</v>
      </c>
      <c r="B1123" s="10">
        <v>99</v>
      </c>
      <c r="C1123" s="10">
        <v>6.5</v>
      </c>
    </row>
    <row r="1124" spans="1:3" x14ac:dyDescent="0.3">
      <c r="A1124" t="s">
        <v>3776</v>
      </c>
      <c r="B1124" s="10">
        <v>93</v>
      </c>
      <c r="C1124" s="10">
        <v>6.6</v>
      </c>
    </row>
    <row r="1125" spans="1:3" x14ac:dyDescent="0.3">
      <c r="A1125" t="s">
        <v>3778</v>
      </c>
      <c r="B1125" s="10">
        <v>109</v>
      </c>
      <c r="C1125" s="10">
        <v>7.2</v>
      </c>
    </row>
    <row r="1126" spans="1:3" x14ac:dyDescent="0.3">
      <c r="A1126" t="s">
        <v>3780</v>
      </c>
      <c r="B1126" s="10">
        <v>124</v>
      </c>
      <c r="C1126" s="10">
        <v>7</v>
      </c>
    </row>
    <row r="1127" spans="1:3" x14ac:dyDescent="0.3">
      <c r="A1127" t="s">
        <v>3782</v>
      </c>
      <c r="B1127" s="10">
        <v>84</v>
      </c>
      <c r="C1127" s="10">
        <v>7</v>
      </c>
    </row>
    <row r="1128" spans="1:3" x14ac:dyDescent="0.3">
      <c r="A1128" t="s">
        <v>3786</v>
      </c>
      <c r="B1128" s="10">
        <v>90</v>
      </c>
      <c r="C1128" s="10">
        <v>5.9</v>
      </c>
    </row>
    <row r="1129" spans="1:3" x14ac:dyDescent="0.3">
      <c r="A1129" t="s">
        <v>3788</v>
      </c>
      <c r="B1129" s="10">
        <v>117</v>
      </c>
      <c r="C1129" s="10">
        <v>5.4</v>
      </c>
    </row>
    <row r="1130" spans="1:3" x14ac:dyDescent="0.3">
      <c r="A1130" t="s">
        <v>3791</v>
      </c>
      <c r="B1130" s="10">
        <v>123</v>
      </c>
      <c r="C1130" s="10">
        <v>6.6</v>
      </c>
    </row>
    <row r="1131" spans="1:3" x14ac:dyDescent="0.3">
      <c r="A1131" t="s">
        <v>3795</v>
      </c>
      <c r="B1131" s="10">
        <v>251</v>
      </c>
      <c r="C1131" s="10">
        <v>7</v>
      </c>
    </row>
    <row r="1132" spans="1:3" x14ac:dyDescent="0.3">
      <c r="A1132" t="s">
        <v>3798</v>
      </c>
      <c r="B1132" s="10">
        <v>105</v>
      </c>
      <c r="C1132" s="10">
        <v>6.5</v>
      </c>
    </row>
    <row r="1133" spans="1:3" x14ac:dyDescent="0.3">
      <c r="A1133" t="s">
        <v>3800</v>
      </c>
      <c r="B1133" s="10">
        <v>115</v>
      </c>
      <c r="C1133" s="10">
        <v>6.3</v>
      </c>
    </row>
    <row r="1134" spans="1:3" x14ac:dyDescent="0.3">
      <c r="A1134" t="s">
        <v>3802</v>
      </c>
      <c r="B1134" s="10">
        <v>122</v>
      </c>
      <c r="C1134" s="10">
        <v>6.5</v>
      </c>
    </row>
    <row r="1135" spans="1:3" x14ac:dyDescent="0.3">
      <c r="A1135" t="s">
        <v>3806</v>
      </c>
      <c r="B1135" s="10">
        <v>119</v>
      </c>
      <c r="C1135" s="10">
        <v>6.5</v>
      </c>
    </row>
    <row r="1136" spans="1:3" x14ac:dyDescent="0.3">
      <c r="A1136" t="s">
        <v>3809</v>
      </c>
      <c r="B1136" s="10">
        <v>81</v>
      </c>
      <c r="C1136" s="10">
        <v>5.8</v>
      </c>
    </row>
    <row r="1137" spans="1:3" x14ac:dyDescent="0.3">
      <c r="A1137" t="s">
        <v>3813</v>
      </c>
      <c r="B1137" s="10">
        <v>133</v>
      </c>
      <c r="C1137" s="10">
        <v>6.6</v>
      </c>
    </row>
    <row r="1138" spans="1:3" x14ac:dyDescent="0.3">
      <c r="A1138" t="s">
        <v>3816</v>
      </c>
      <c r="B1138" s="10">
        <v>100</v>
      </c>
      <c r="C1138" s="10">
        <v>5.4</v>
      </c>
    </row>
    <row r="1139" spans="1:3" x14ac:dyDescent="0.3">
      <c r="A1139" t="s">
        <v>3818</v>
      </c>
      <c r="B1139" s="10">
        <v>120</v>
      </c>
      <c r="C1139" s="10">
        <v>6.1</v>
      </c>
    </row>
    <row r="1140" spans="1:3" x14ac:dyDescent="0.3">
      <c r="A1140" t="s">
        <v>3821</v>
      </c>
      <c r="B1140" s="10">
        <v>104</v>
      </c>
      <c r="C1140" s="10">
        <v>4</v>
      </c>
    </row>
    <row r="1141" spans="1:3" x14ac:dyDescent="0.3">
      <c r="A1141" t="s">
        <v>3823</v>
      </c>
      <c r="B1141" s="10">
        <v>122</v>
      </c>
      <c r="C1141" s="10">
        <v>7.6</v>
      </c>
    </row>
    <row r="1142" spans="1:3" x14ac:dyDescent="0.3">
      <c r="A1142" t="s">
        <v>3826</v>
      </c>
      <c r="B1142" s="10">
        <v>80</v>
      </c>
      <c r="C1142" s="10">
        <v>7.9</v>
      </c>
    </row>
    <row r="1143" spans="1:3" x14ac:dyDescent="0.3">
      <c r="A1143" t="s">
        <v>3830</v>
      </c>
      <c r="B1143" s="10">
        <v>91</v>
      </c>
      <c r="C1143" s="10">
        <v>5.3</v>
      </c>
    </row>
    <row r="1144" spans="1:3" x14ac:dyDescent="0.3">
      <c r="A1144" t="s">
        <v>3833</v>
      </c>
      <c r="B1144" s="10">
        <v>112</v>
      </c>
      <c r="C1144" s="10">
        <v>6.6</v>
      </c>
    </row>
    <row r="1145" spans="1:3" x14ac:dyDescent="0.3">
      <c r="A1145" t="s">
        <v>3838</v>
      </c>
      <c r="B1145" s="10">
        <v>100</v>
      </c>
      <c r="C1145" s="10">
        <v>6.3</v>
      </c>
    </row>
    <row r="1146" spans="1:3" x14ac:dyDescent="0.3">
      <c r="A1146" t="s">
        <v>3845</v>
      </c>
      <c r="B1146" s="10">
        <v>105</v>
      </c>
      <c r="C1146" s="10">
        <v>7.2</v>
      </c>
    </row>
    <row r="1147" spans="1:3" x14ac:dyDescent="0.3">
      <c r="A1147" t="s">
        <v>3847</v>
      </c>
      <c r="B1147" s="10">
        <v>110</v>
      </c>
      <c r="C1147" s="10">
        <v>7</v>
      </c>
    </row>
    <row r="1148" spans="1:3" x14ac:dyDescent="0.3">
      <c r="A1148" t="s">
        <v>3851</v>
      </c>
      <c r="B1148" s="10">
        <v>101</v>
      </c>
      <c r="C1148" s="10">
        <v>4.9000000000000004</v>
      </c>
    </row>
    <row r="1149" spans="1:3" x14ac:dyDescent="0.3">
      <c r="A1149" t="s">
        <v>3853</v>
      </c>
      <c r="B1149" s="10">
        <v>144</v>
      </c>
      <c r="C1149" s="10">
        <v>6.9</v>
      </c>
    </row>
    <row r="1150" spans="1:3" x14ac:dyDescent="0.3">
      <c r="A1150" t="s">
        <v>3858</v>
      </c>
      <c r="B1150" s="10">
        <v>108</v>
      </c>
      <c r="C1150" s="10">
        <v>5.2</v>
      </c>
    </row>
    <row r="1151" spans="1:3" x14ac:dyDescent="0.3">
      <c r="A1151" t="s">
        <v>3860</v>
      </c>
      <c r="B1151" s="10">
        <v>107</v>
      </c>
      <c r="C1151" s="10">
        <v>8.1</v>
      </c>
    </row>
    <row r="1152" spans="1:3" x14ac:dyDescent="0.3">
      <c r="A1152" t="s">
        <v>3863</v>
      </c>
      <c r="B1152" s="10">
        <v>102</v>
      </c>
      <c r="C1152" s="10">
        <v>6.6</v>
      </c>
    </row>
    <row r="1153" spans="1:3" x14ac:dyDescent="0.3">
      <c r="A1153" t="s">
        <v>3865</v>
      </c>
      <c r="B1153" s="10">
        <v>100</v>
      </c>
      <c r="C1153" s="10">
        <v>6.2</v>
      </c>
    </row>
    <row r="1154" spans="1:3" x14ac:dyDescent="0.3">
      <c r="A1154" t="s">
        <v>3870</v>
      </c>
      <c r="B1154" s="10">
        <v>126</v>
      </c>
      <c r="C1154" s="10">
        <v>7.2</v>
      </c>
    </row>
    <row r="1155" spans="1:3" x14ac:dyDescent="0.3">
      <c r="A1155" t="s">
        <v>3872</v>
      </c>
      <c r="B1155" s="10">
        <v>138</v>
      </c>
      <c r="C1155" s="10">
        <v>7.3</v>
      </c>
    </row>
    <row r="1156" spans="1:3" x14ac:dyDescent="0.3">
      <c r="A1156" t="s">
        <v>3874</v>
      </c>
      <c r="B1156" s="10">
        <v>108</v>
      </c>
      <c r="C1156" s="10">
        <v>6.7</v>
      </c>
    </row>
    <row r="1157" spans="1:3" x14ac:dyDescent="0.3">
      <c r="A1157" t="s">
        <v>3877</v>
      </c>
      <c r="B1157" s="10">
        <v>105</v>
      </c>
      <c r="C1157" s="10">
        <v>6.4</v>
      </c>
    </row>
    <row r="1158" spans="1:3" x14ac:dyDescent="0.3">
      <c r="A1158" t="s">
        <v>3880</v>
      </c>
      <c r="B1158" s="10">
        <v>108</v>
      </c>
      <c r="C1158" s="10">
        <v>7.8</v>
      </c>
    </row>
    <row r="1159" spans="1:3" x14ac:dyDescent="0.3">
      <c r="A1159" t="s">
        <v>3882</v>
      </c>
      <c r="B1159" s="10">
        <v>89</v>
      </c>
      <c r="C1159" s="10">
        <v>6.4</v>
      </c>
    </row>
    <row r="1160" spans="1:3" x14ac:dyDescent="0.3">
      <c r="A1160" t="s">
        <v>3884</v>
      </c>
      <c r="B1160" s="10">
        <v>129</v>
      </c>
      <c r="C1160" s="10">
        <v>4.0999999999999996</v>
      </c>
    </row>
    <row r="1161" spans="1:3" x14ac:dyDescent="0.3">
      <c r="A1161" t="s">
        <v>3885</v>
      </c>
      <c r="B1161" s="10">
        <v>84</v>
      </c>
      <c r="C1161" s="10">
        <v>4.0999999999999996</v>
      </c>
    </row>
    <row r="1162" spans="1:3" x14ac:dyDescent="0.3">
      <c r="A1162" t="s">
        <v>3886</v>
      </c>
      <c r="B1162" s="10">
        <v>149</v>
      </c>
      <c r="C1162" s="10">
        <v>7.4</v>
      </c>
    </row>
    <row r="1163" spans="1:3" x14ac:dyDescent="0.3">
      <c r="A1163" t="s">
        <v>3887</v>
      </c>
      <c r="B1163" s="10">
        <v>94</v>
      </c>
      <c r="C1163" s="10">
        <v>5.8</v>
      </c>
    </row>
    <row r="1164" spans="1:3" x14ac:dyDescent="0.3">
      <c r="A1164" t="s">
        <v>3891</v>
      </c>
      <c r="B1164" s="10">
        <v>121</v>
      </c>
      <c r="C1164" s="10">
        <v>7.6</v>
      </c>
    </row>
    <row r="1165" spans="1:3" x14ac:dyDescent="0.3">
      <c r="A1165" t="s">
        <v>3895</v>
      </c>
      <c r="B1165" s="10">
        <v>128</v>
      </c>
      <c r="C1165" s="10">
        <v>7.2</v>
      </c>
    </row>
    <row r="1166" spans="1:3" x14ac:dyDescent="0.3">
      <c r="A1166" t="s">
        <v>3898</v>
      </c>
      <c r="B1166" s="10">
        <v>134</v>
      </c>
      <c r="C1166" s="10">
        <v>7.8</v>
      </c>
    </row>
    <row r="1167" spans="1:3" x14ac:dyDescent="0.3">
      <c r="A1167" t="s">
        <v>3900</v>
      </c>
      <c r="B1167" s="10">
        <v>120</v>
      </c>
      <c r="C1167" s="10">
        <v>7.7</v>
      </c>
    </row>
    <row r="1168" spans="1:3" x14ac:dyDescent="0.3">
      <c r="A1168" t="s">
        <v>3905</v>
      </c>
      <c r="B1168" s="10">
        <v>129</v>
      </c>
      <c r="C1168" s="10">
        <v>6.4</v>
      </c>
    </row>
    <row r="1169" spans="1:3" x14ac:dyDescent="0.3">
      <c r="A1169" t="s">
        <v>3908</v>
      </c>
      <c r="B1169" s="10">
        <v>89</v>
      </c>
      <c r="C1169" s="10">
        <v>5.0999999999999996</v>
      </c>
    </row>
    <row r="1170" spans="1:3" x14ac:dyDescent="0.3">
      <c r="A1170" t="s">
        <v>3912</v>
      </c>
      <c r="B1170" s="10">
        <v>116</v>
      </c>
      <c r="C1170" s="10">
        <v>5.5</v>
      </c>
    </row>
    <row r="1171" spans="1:3" x14ac:dyDescent="0.3">
      <c r="A1171" t="s">
        <v>3914</v>
      </c>
      <c r="B1171" s="10">
        <v>118</v>
      </c>
      <c r="C1171" s="10">
        <v>7.4</v>
      </c>
    </row>
    <row r="1172" spans="1:3" x14ac:dyDescent="0.3">
      <c r="A1172" t="s">
        <v>3916</v>
      </c>
      <c r="B1172" s="10">
        <v>107</v>
      </c>
      <c r="C1172" s="10">
        <v>6</v>
      </c>
    </row>
    <row r="1173" spans="1:3" x14ac:dyDescent="0.3">
      <c r="A1173" t="s">
        <v>3918</v>
      </c>
      <c r="B1173" s="10">
        <v>155</v>
      </c>
      <c r="C1173" s="10">
        <v>7.5</v>
      </c>
    </row>
    <row r="1174" spans="1:3" x14ac:dyDescent="0.3">
      <c r="A1174" t="s">
        <v>3920</v>
      </c>
      <c r="B1174" s="10">
        <v>123</v>
      </c>
      <c r="C1174" s="10">
        <v>7</v>
      </c>
    </row>
    <row r="1175" spans="1:3" x14ac:dyDescent="0.3">
      <c r="A1175" t="s">
        <v>3921</v>
      </c>
      <c r="B1175" s="10">
        <v>128</v>
      </c>
      <c r="C1175" s="10">
        <v>7.5</v>
      </c>
    </row>
    <row r="1176" spans="1:3" x14ac:dyDescent="0.3">
      <c r="A1176" t="s">
        <v>3922</v>
      </c>
      <c r="B1176" s="10">
        <v>139</v>
      </c>
      <c r="C1176" s="10">
        <v>7.3</v>
      </c>
    </row>
    <row r="1177" spans="1:3" x14ac:dyDescent="0.3">
      <c r="A1177" t="s">
        <v>3923</v>
      </c>
      <c r="B1177" s="10">
        <v>109</v>
      </c>
      <c r="C1177" s="10">
        <v>5.7</v>
      </c>
    </row>
    <row r="1178" spans="1:3" x14ac:dyDescent="0.3">
      <c r="A1178" t="s">
        <v>3924</v>
      </c>
      <c r="B1178" s="10">
        <v>120</v>
      </c>
      <c r="C1178" s="10">
        <v>7.3</v>
      </c>
    </row>
    <row r="1179" spans="1:3" x14ac:dyDescent="0.3">
      <c r="A1179" t="s">
        <v>3926</v>
      </c>
      <c r="B1179" s="10">
        <v>121</v>
      </c>
      <c r="C1179" s="10">
        <v>7.2</v>
      </c>
    </row>
    <row r="1180" spans="1:3" x14ac:dyDescent="0.3">
      <c r="A1180" t="s">
        <v>3928</v>
      </c>
      <c r="B1180" s="10">
        <v>102</v>
      </c>
      <c r="C1180" s="10">
        <v>5.9</v>
      </c>
    </row>
    <row r="1181" spans="1:3" x14ac:dyDescent="0.3">
      <c r="A1181" t="s">
        <v>3931</v>
      </c>
      <c r="B1181" s="10">
        <v>117</v>
      </c>
      <c r="C1181" s="10">
        <v>7.8</v>
      </c>
    </row>
    <row r="1182" spans="1:3" x14ac:dyDescent="0.3">
      <c r="A1182" t="s">
        <v>3934</v>
      </c>
      <c r="B1182" s="10">
        <v>178</v>
      </c>
      <c r="C1182" s="10">
        <v>7.7</v>
      </c>
    </row>
    <row r="1183" spans="1:3" x14ac:dyDescent="0.3">
      <c r="A1183" t="s">
        <v>3936</v>
      </c>
      <c r="B1183" s="10">
        <v>147</v>
      </c>
      <c r="C1183" s="10">
        <v>8.1</v>
      </c>
    </row>
    <row r="1184" spans="1:3" x14ac:dyDescent="0.3">
      <c r="A1184" t="s">
        <v>3938</v>
      </c>
      <c r="B1184" s="10">
        <v>90</v>
      </c>
      <c r="C1184" s="10">
        <v>6.6</v>
      </c>
    </row>
    <row r="1185" spans="1:3" x14ac:dyDescent="0.3">
      <c r="A1185" t="s">
        <v>3939</v>
      </c>
      <c r="B1185" s="10">
        <v>105</v>
      </c>
      <c r="C1185" s="10">
        <v>7.1</v>
      </c>
    </row>
    <row r="1186" spans="1:3" x14ac:dyDescent="0.3">
      <c r="A1186" t="s">
        <v>3941</v>
      </c>
      <c r="B1186" s="10">
        <v>114</v>
      </c>
      <c r="C1186" s="10">
        <v>5.9</v>
      </c>
    </row>
    <row r="1187" spans="1:3" x14ac:dyDescent="0.3">
      <c r="A1187" t="s">
        <v>3945</v>
      </c>
      <c r="B1187" s="10">
        <v>206</v>
      </c>
      <c r="C1187" s="10">
        <v>8</v>
      </c>
    </row>
    <row r="1188" spans="1:3" x14ac:dyDescent="0.3">
      <c r="A1188" t="s">
        <v>3948</v>
      </c>
      <c r="B1188" s="10">
        <v>99</v>
      </c>
      <c r="C1188" s="10">
        <v>4.5999999999999996</v>
      </c>
    </row>
    <row r="1189" spans="1:3" x14ac:dyDescent="0.3">
      <c r="A1189" t="s">
        <v>3951</v>
      </c>
      <c r="B1189" s="10">
        <v>123</v>
      </c>
      <c r="C1189" s="10">
        <v>6.1</v>
      </c>
    </row>
    <row r="1190" spans="1:3" x14ac:dyDescent="0.3">
      <c r="A1190" t="s">
        <v>3954</v>
      </c>
      <c r="B1190" s="10">
        <v>102</v>
      </c>
      <c r="C1190" s="10">
        <v>6.4</v>
      </c>
    </row>
    <row r="1191" spans="1:3" x14ac:dyDescent="0.3">
      <c r="A1191" t="s">
        <v>3957</v>
      </c>
      <c r="B1191" s="10">
        <v>109</v>
      </c>
      <c r="C1191" s="10">
        <v>6</v>
      </c>
    </row>
    <row r="1192" spans="1:3" x14ac:dyDescent="0.3">
      <c r="A1192" t="s">
        <v>3962</v>
      </c>
      <c r="B1192" s="10">
        <v>82</v>
      </c>
      <c r="C1192" s="10">
        <v>5.2</v>
      </c>
    </row>
    <row r="1193" spans="1:3" x14ac:dyDescent="0.3">
      <c r="A1193" t="s">
        <v>3964</v>
      </c>
      <c r="B1193" s="10">
        <v>142</v>
      </c>
      <c r="C1193" s="10">
        <v>7.6</v>
      </c>
    </row>
    <row r="1194" spans="1:3" x14ac:dyDescent="0.3">
      <c r="A1194" t="s">
        <v>3966</v>
      </c>
      <c r="B1194" s="10">
        <v>106</v>
      </c>
      <c r="C1194" s="10">
        <v>6.4</v>
      </c>
    </row>
    <row r="1195" spans="1:3" x14ac:dyDescent="0.3">
      <c r="A1195" t="s">
        <v>3972</v>
      </c>
      <c r="B1195" s="10">
        <v>114</v>
      </c>
      <c r="C1195" s="10">
        <v>6.4</v>
      </c>
    </row>
    <row r="1196" spans="1:3" x14ac:dyDescent="0.3">
      <c r="A1196" t="s">
        <v>3975</v>
      </c>
      <c r="B1196" s="10">
        <v>106</v>
      </c>
      <c r="C1196" s="10">
        <v>6.1</v>
      </c>
    </row>
    <row r="1197" spans="1:3" x14ac:dyDescent="0.3">
      <c r="A1197" t="s">
        <v>3976</v>
      </c>
      <c r="B1197" s="10">
        <v>108</v>
      </c>
      <c r="C1197" s="10">
        <v>6.1</v>
      </c>
    </row>
    <row r="1198" spans="1:3" x14ac:dyDescent="0.3">
      <c r="A1198" t="s">
        <v>3979</v>
      </c>
      <c r="B1198" s="10">
        <v>98</v>
      </c>
      <c r="C1198" s="10">
        <v>5.2</v>
      </c>
    </row>
    <row r="1199" spans="1:3" x14ac:dyDescent="0.3">
      <c r="A1199" t="s">
        <v>3981</v>
      </c>
      <c r="B1199" s="10">
        <v>131</v>
      </c>
      <c r="C1199" s="10">
        <v>7.7</v>
      </c>
    </row>
    <row r="1200" spans="1:3" x14ac:dyDescent="0.3">
      <c r="A1200" t="s">
        <v>3983</v>
      </c>
      <c r="B1200" s="10">
        <v>118</v>
      </c>
      <c r="C1200" s="10">
        <v>7.3</v>
      </c>
    </row>
    <row r="1201" spans="1:3" x14ac:dyDescent="0.3">
      <c r="A1201" t="s">
        <v>3984</v>
      </c>
      <c r="B1201" s="10">
        <v>113</v>
      </c>
      <c r="C1201" s="10">
        <v>6.9</v>
      </c>
    </row>
    <row r="1202" spans="1:3" x14ac:dyDescent="0.3">
      <c r="A1202" t="s">
        <v>3986</v>
      </c>
      <c r="B1202" s="10">
        <v>130</v>
      </c>
      <c r="C1202" s="10">
        <v>8.5</v>
      </c>
    </row>
    <row r="1203" spans="1:3" x14ac:dyDescent="0.3">
      <c r="A1203" t="s">
        <v>3987</v>
      </c>
      <c r="B1203" s="10">
        <v>116</v>
      </c>
      <c r="C1203" s="10">
        <v>6.3</v>
      </c>
    </row>
    <row r="1204" spans="1:3" x14ac:dyDescent="0.3">
      <c r="A1204" t="s">
        <v>3991</v>
      </c>
      <c r="B1204" s="10">
        <v>89</v>
      </c>
      <c r="C1204" s="10">
        <v>5.9</v>
      </c>
    </row>
    <row r="1205" spans="1:3" x14ac:dyDescent="0.3">
      <c r="A1205" t="s">
        <v>3995</v>
      </c>
      <c r="B1205" s="10">
        <v>139</v>
      </c>
      <c r="C1205" s="10">
        <v>7.8</v>
      </c>
    </row>
    <row r="1206" spans="1:3" x14ac:dyDescent="0.3">
      <c r="A1206" t="s">
        <v>3998</v>
      </c>
      <c r="B1206" s="10">
        <v>130</v>
      </c>
      <c r="C1206" s="10">
        <v>6.7</v>
      </c>
    </row>
    <row r="1207" spans="1:3" x14ac:dyDescent="0.3">
      <c r="A1207" t="s">
        <v>4001</v>
      </c>
      <c r="B1207" s="10">
        <v>107</v>
      </c>
      <c r="C1207" s="10">
        <v>6.4</v>
      </c>
    </row>
    <row r="1208" spans="1:3" x14ac:dyDescent="0.3">
      <c r="A1208" t="s">
        <v>4003</v>
      </c>
      <c r="B1208" s="10">
        <v>116</v>
      </c>
      <c r="C1208" s="10">
        <v>5.9</v>
      </c>
    </row>
    <row r="1209" spans="1:3" x14ac:dyDescent="0.3">
      <c r="A1209" t="s">
        <v>4005</v>
      </c>
      <c r="B1209" s="10">
        <v>96</v>
      </c>
      <c r="C1209" s="10">
        <v>6.6</v>
      </c>
    </row>
    <row r="1210" spans="1:3" x14ac:dyDescent="0.3">
      <c r="A1210" t="s">
        <v>4007</v>
      </c>
      <c r="B1210" s="10">
        <v>99</v>
      </c>
      <c r="C1210" s="10">
        <v>6.8</v>
      </c>
    </row>
    <row r="1211" spans="1:3" x14ac:dyDescent="0.3">
      <c r="A1211" t="s">
        <v>4011</v>
      </c>
      <c r="B1211" s="10">
        <v>104</v>
      </c>
      <c r="C1211" s="10">
        <v>6.5</v>
      </c>
    </row>
    <row r="1212" spans="1:3" x14ac:dyDescent="0.3">
      <c r="A1212" t="s">
        <v>4014</v>
      </c>
      <c r="B1212" s="10">
        <v>105</v>
      </c>
      <c r="C1212" s="10">
        <v>6.6</v>
      </c>
    </row>
    <row r="1213" spans="1:3" x14ac:dyDescent="0.3">
      <c r="A1213" t="s">
        <v>4018</v>
      </c>
      <c r="B1213" s="10">
        <v>101</v>
      </c>
      <c r="C1213" s="10">
        <v>5.8</v>
      </c>
    </row>
    <row r="1214" spans="1:3" x14ac:dyDescent="0.3">
      <c r="A1214" t="s">
        <v>4022</v>
      </c>
      <c r="B1214" s="10">
        <v>134</v>
      </c>
      <c r="C1214" s="10">
        <v>6.9</v>
      </c>
    </row>
    <row r="1215" spans="1:3" x14ac:dyDescent="0.3">
      <c r="A1215" t="s">
        <v>4024</v>
      </c>
      <c r="B1215" s="10">
        <v>135</v>
      </c>
      <c r="C1215" s="10">
        <v>7.1</v>
      </c>
    </row>
    <row r="1216" spans="1:3" x14ac:dyDescent="0.3">
      <c r="A1216" t="s">
        <v>4025</v>
      </c>
      <c r="B1216" s="10">
        <v>98</v>
      </c>
      <c r="C1216" s="10">
        <v>5.8</v>
      </c>
    </row>
    <row r="1217" spans="1:3" x14ac:dyDescent="0.3">
      <c r="A1217" t="s">
        <v>4027</v>
      </c>
      <c r="B1217" s="10">
        <v>155</v>
      </c>
      <c r="C1217" s="10">
        <v>7.2</v>
      </c>
    </row>
    <row r="1218" spans="1:3" x14ac:dyDescent="0.3">
      <c r="A1218" t="s">
        <v>4030</v>
      </c>
      <c r="B1218" s="10">
        <v>106</v>
      </c>
      <c r="C1218" s="10">
        <v>6</v>
      </c>
    </row>
    <row r="1219" spans="1:3" x14ac:dyDescent="0.3">
      <c r="A1219" t="s">
        <v>4035</v>
      </c>
      <c r="B1219" s="10">
        <v>102</v>
      </c>
      <c r="C1219" s="10">
        <v>4.7</v>
      </c>
    </row>
    <row r="1220" spans="1:3" x14ac:dyDescent="0.3">
      <c r="A1220" t="s">
        <v>4039</v>
      </c>
      <c r="B1220" s="10">
        <v>95</v>
      </c>
      <c r="C1220" s="10">
        <v>5.2</v>
      </c>
    </row>
    <row r="1221" spans="1:3" x14ac:dyDescent="0.3">
      <c r="A1221" t="s">
        <v>4041</v>
      </c>
      <c r="B1221" s="10">
        <v>103</v>
      </c>
      <c r="C1221" s="10">
        <v>5.5</v>
      </c>
    </row>
    <row r="1222" spans="1:3" x14ac:dyDescent="0.3">
      <c r="A1222" t="s">
        <v>4043</v>
      </c>
      <c r="B1222" s="10">
        <v>95</v>
      </c>
      <c r="C1222" s="10">
        <v>6.5</v>
      </c>
    </row>
    <row r="1223" spans="1:3" x14ac:dyDescent="0.3">
      <c r="A1223" t="s">
        <v>4047</v>
      </c>
      <c r="B1223" s="10">
        <v>109</v>
      </c>
      <c r="C1223" s="10">
        <v>7</v>
      </c>
    </row>
    <row r="1224" spans="1:3" x14ac:dyDescent="0.3">
      <c r="A1224" t="s">
        <v>4050</v>
      </c>
      <c r="B1224" s="10">
        <v>95</v>
      </c>
      <c r="C1224" s="10">
        <v>5.8</v>
      </c>
    </row>
    <row r="1225" spans="1:3" x14ac:dyDescent="0.3">
      <c r="A1225" t="s">
        <v>4053</v>
      </c>
      <c r="B1225" s="10">
        <v>111</v>
      </c>
      <c r="C1225" s="10">
        <v>6.2</v>
      </c>
    </row>
    <row r="1226" spans="1:3" x14ac:dyDescent="0.3">
      <c r="A1226" t="s">
        <v>4055</v>
      </c>
      <c r="B1226" s="10">
        <v>123</v>
      </c>
      <c r="C1226" s="10">
        <v>6.5</v>
      </c>
    </row>
    <row r="1227" spans="1:3" x14ac:dyDescent="0.3">
      <c r="A1227" t="s">
        <v>4057</v>
      </c>
      <c r="B1227" s="10">
        <v>140</v>
      </c>
      <c r="C1227" s="10">
        <v>7.2</v>
      </c>
    </row>
    <row r="1228" spans="1:3" x14ac:dyDescent="0.3">
      <c r="A1228" t="s">
        <v>4059</v>
      </c>
      <c r="B1228" s="10">
        <v>94</v>
      </c>
      <c r="C1228" s="10">
        <v>5.0999999999999996</v>
      </c>
    </row>
    <row r="1229" spans="1:3" x14ac:dyDescent="0.3">
      <c r="A1229" t="s">
        <v>4062</v>
      </c>
      <c r="B1229" s="10">
        <v>94</v>
      </c>
      <c r="C1229" s="10">
        <v>4.7</v>
      </c>
    </row>
    <row r="1230" spans="1:3" x14ac:dyDescent="0.3">
      <c r="A1230" t="s">
        <v>4066</v>
      </c>
      <c r="B1230" s="10">
        <v>92</v>
      </c>
      <c r="C1230" s="10">
        <v>5.9</v>
      </c>
    </row>
    <row r="1231" spans="1:3" x14ac:dyDescent="0.3">
      <c r="A1231" t="s">
        <v>4068</v>
      </c>
      <c r="B1231" s="10">
        <v>102</v>
      </c>
      <c r="C1231" s="10">
        <v>5.8</v>
      </c>
    </row>
    <row r="1232" spans="1:3" x14ac:dyDescent="0.3">
      <c r="A1232" t="s">
        <v>4069</v>
      </c>
      <c r="B1232" s="10">
        <v>123</v>
      </c>
      <c r="C1232" s="10">
        <v>7.2</v>
      </c>
    </row>
    <row r="1233" spans="1:3" x14ac:dyDescent="0.3">
      <c r="A1233" t="s">
        <v>4073</v>
      </c>
      <c r="B1233" s="10">
        <v>104</v>
      </c>
      <c r="C1233" s="10">
        <v>6.2</v>
      </c>
    </row>
    <row r="1234" spans="1:3" x14ac:dyDescent="0.3">
      <c r="A1234" t="s">
        <v>4080</v>
      </c>
      <c r="B1234" s="10">
        <v>102</v>
      </c>
      <c r="C1234" s="10">
        <v>5.7</v>
      </c>
    </row>
    <row r="1235" spans="1:3" x14ac:dyDescent="0.3">
      <c r="A1235" t="s">
        <v>4081</v>
      </c>
      <c r="B1235" s="10">
        <v>136</v>
      </c>
      <c r="C1235" s="10">
        <v>6.1</v>
      </c>
    </row>
    <row r="1236" spans="1:3" x14ac:dyDescent="0.3">
      <c r="A1236" t="s">
        <v>4083</v>
      </c>
      <c r="B1236" s="10">
        <v>93</v>
      </c>
      <c r="C1236" s="10">
        <v>6</v>
      </c>
    </row>
    <row r="1237" spans="1:3" x14ac:dyDescent="0.3">
      <c r="A1237" t="s">
        <v>4087</v>
      </c>
      <c r="B1237" s="10">
        <v>129</v>
      </c>
      <c r="C1237" s="10">
        <v>6.9</v>
      </c>
    </row>
    <row r="1238" spans="1:3" x14ac:dyDescent="0.3">
      <c r="A1238" t="s">
        <v>4091</v>
      </c>
      <c r="B1238" s="10">
        <v>107</v>
      </c>
      <c r="C1238" s="10">
        <v>6.5</v>
      </c>
    </row>
    <row r="1239" spans="1:3" x14ac:dyDescent="0.3">
      <c r="A1239" t="s">
        <v>4094</v>
      </c>
      <c r="B1239" s="10">
        <v>117</v>
      </c>
      <c r="C1239" s="10">
        <v>5</v>
      </c>
    </row>
    <row r="1240" spans="1:3" x14ac:dyDescent="0.3">
      <c r="A1240" t="s">
        <v>4096</v>
      </c>
      <c r="B1240" s="10">
        <v>116</v>
      </c>
      <c r="C1240" s="10">
        <v>5.7</v>
      </c>
    </row>
    <row r="1241" spans="1:3" x14ac:dyDescent="0.3">
      <c r="A1241" t="s">
        <v>4099</v>
      </c>
      <c r="B1241" s="10">
        <v>135</v>
      </c>
      <c r="C1241" s="10">
        <v>7</v>
      </c>
    </row>
    <row r="1242" spans="1:3" x14ac:dyDescent="0.3">
      <c r="A1242" t="s">
        <v>4103</v>
      </c>
      <c r="B1242" s="10">
        <v>107</v>
      </c>
      <c r="C1242" s="10">
        <v>5.0999999999999996</v>
      </c>
    </row>
    <row r="1243" spans="1:3" x14ac:dyDescent="0.3">
      <c r="A1243" t="s">
        <v>4106</v>
      </c>
      <c r="B1243" s="10">
        <v>90</v>
      </c>
      <c r="C1243" s="10">
        <v>5.3</v>
      </c>
    </row>
    <row r="1244" spans="1:3" x14ac:dyDescent="0.3">
      <c r="A1244" t="s">
        <v>4108</v>
      </c>
      <c r="B1244" s="10">
        <v>99</v>
      </c>
      <c r="C1244" s="10">
        <v>4.4000000000000004</v>
      </c>
    </row>
    <row r="1245" spans="1:3" x14ac:dyDescent="0.3">
      <c r="A1245" t="s">
        <v>4112</v>
      </c>
      <c r="B1245" s="10">
        <v>104</v>
      </c>
      <c r="C1245" s="10">
        <v>4.7</v>
      </c>
    </row>
    <row r="1246" spans="1:3" x14ac:dyDescent="0.3">
      <c r="A1246" t="s">
        <v>4114</v>
      </c>
      <c r="B1246" s="10">
        <v>115</v>
      </c>
      <c r="C1246" s="10">
        <v>6.7</v>
      </c>
    </row>
    <row r="1247" spans="1:3" x14ac:dyDescent="0.3">
      <c r="A1247" t="s">
        <v>4116</v>
      </c>
      <c r="B1247" s="10">
        <v>119</v>
      </c>
      <c r="C1247" s="10">
        <v>6.7</v>
      </c>
    </row>
    <row r="1248" spans="1:3" x14ac:dyDescent="0.3">
      <c r="A1248" t="s">
        <v>4118</v>
      </c>
      <c r="B1248" s="10">
        <v>99</v>
      </c>
      <c r="C1248" s="10">
        <v>5.7</v>
      </c>
    </row>
    <row r="1249" spans="1:3" x14ac:dyDescent="0.3">
      <c r="A1249" t="s">
        <v>4120</v>
      </c>
      <c r="B1249" s="10">
        <v>112</v>
      </c>
      <c r="C1249" s="10">
        <v>7.4</v>
      </c>
    </row>
    <row r="1250" spans="1:3" x14ac:dyDescent="0.3">
      <c r="A1250" t="s">
        <v>4123</v>
      </c>
      <c r="B1250" s="10">
        <v>128</v>
      </c>
      <c r="C1250" s="10">
        <v>6.1</v>
      </c>
    </row>
    <row r="1251" spans="1:3" x14ac:dyDescent="0.3">
      <c r="A1251" t="s">
        <v>4126</v>
      </c>
      <c r="B1251" s="10">
        <v>112</v>
      </c>
      <c r="C1251" s="10">
        <v>6.4</v>
      </c>
    </row>
    <row r="1252" spans="1:3" x14ac:dyDescent="0.3">
      <c r="A1252" t="s">
        <v>4131</v>
      </c>
      <c r="B1252" s="10">
        <v>86</v>
      </c>
      <c r="C1252" s="10">
        <v>6.2</v>
      </c>
    </row>
    <row r="1253" spans="1:3" x14ac:dyDescent="0.3">
      <c r="A1253" t="s">
        <v>4132</v>
      </c>
      <c r="B1253" s="10">
        <v>108</v>
      </c>
      <c r="C1253" s="10">
        <v>6.2</v>
      </c>
    </row>
    <row r="1254" spans="1:3" x14ac:dyDescent="0.3">
      <c r="A1254" t="s">
        <v>4136</v>
      </c>
      <c r="B1254" s="10">
        <v>128</v>
      </c>
      <c r="C1254" s="10">
        <v>5.9</v>
      </c>
    </row>
    <row r="1255" spans="1:3" x14ac:dyDescent="0.3">
      <c r="A1255" t="s">
        <v>4140</v>
      </c>
      <c r="B1255" s="10">
        <v>84</v>
      </c>
      <c r="C1255" s="10">
        <v>4</v>
      </c>
    </row>
    <row r="1256" spans="1:3" x14ac:dyDescent="0.3">
      <c r="A1256" t="s">
        <v>4141</v>
      </c>
      <c r="B1256" s="10">
        <v>111</v>
      </c>
      <c r="C1256" s="10">
        <v>6.2</v>
      </c>
    </row>
    <row r="1257" spans="1:3" x14ac:dyDescent="0.3">
      <c r="A1257" t="s">
        <v>4144</v>
      </c>
      <c r="B1257" s="10">
        <v>131</v>
      </c>
      <c r="C1257" s="10">
        <v>4.5999999999999996</v>
      </c>
    </row>
    <row r="1258" spans="1:3" x14ac:dyDescent="0.3">
      <c r="A1258" t="s">
        <v>4146</v>
      </c>
      <c r="B1258" s="10">
        <v>123</v>
      </c>
      <c r="C1258" s="10">
        <v>6.4</v>
      </c>
    </row>
    <row r="1259" spans="1:3" x14ac:dyDescent="0.3">
      <c r="A1259" t="s">
        <v>4147</v>
      </c>
      <c r="B1259" s="10">
        <v>101</v>
      </c>
      <c r="C1259" s="10">
        <v>5.9</v>
      </c>
    </row>
    <row r="1260" spans="1:3" x14ac:dyDescent="0.3">
      <c r="A1260" t="s">
        <v>4149</v>
      </c>
      <c r="B1260" s="10">
        <v>102</v>
      </c>
      <c r="C1260" s="10">
        <v>5.0999999999999996</v>
      </c>
    </row>
    <row r="1261" spans="1:3" x14ac:dyDescent="0.3">
      <c r="A1261" t="s">
        <v>4153</v>
      </c>
      <c r="B1261" s="10">
        <v>114</v>
      </c>
      <c r="C1261" s="10">
        <v>7.6</v>
      </c>
    </row>
    <row r="1262" spans="1:3" x14ac:dyDescent="0.3">
      <c r="A1262" t="s">
        <v>4158</v>
      </c>
      <c r="B1262" s="10">
        <v>107</v>
      </c>
      <c r="C1262" s="10">
        <v>4.2</v>
      </c>
    </row>
    <row r="1263" spans="1:3" x14ac:dyDescent="0.3">
      <c r="A1263" t="s">
        <v>4161</v>
      </c>
      <c r="B1263" s="10">
        <v>87</v>
      </c>
      <c r="C1263" s="10">
        <v>7.8</v>
      </c>
    </row>
    <row r="1264" spans="1:3" x14ac:dyDescent="0.3">
      <c r="A1264" t="s">
        <v>4162</v>
      </c>
      <c r="B1264" s="10">
        <v>103</v>
      </c>
      <c r="C1264" s="10">
        <v>5.8</v>
      </c>
    </row>
    <row r="1265" spans="1:3" x14ac:dyDescent="0.3">
      <c r="A1265" t="s">
        <v>4166</v>
      </c>
      <c r="B1265" s="10">
        <v>99</v>
      </c>
      <c r="C1265" s="10">
        <v>5.9</v>
      </c>
    </row>
    <row r="1266" spans="1:3" x14ac:dyDescent="0.3">
      <c r="A1266" t="s">
        <v>4168</v>
      </c>
      <c r="B1266" s="10">
        <v>122</v>
      </c>
      <c r="C1266" s="10">
        <v>8.4</v>
      </c>
    </row>
    <row r="1267" spans="1:3" x14ac:dyDescent="0.3">
      <c r="A1267" t="s">
        <v>4174</v>
      </c>
      <c r="B1267" s="10">
        <v>91</v>
      </c>
      <c r="C1267" s="10">
        <v>4.8</v>
      </c>
    </row>
    <row r="1268" spans="1:3" x14ac:dyDescent="0.3">
      <c r="A1268" t="s">
        <v>4177</v>
      </c>
      <c r="B1268" s="10">
        <v>103</v>
      </c>
      <c r="C1268" s="10">
        <v>6.2</v>
      </c>
    </row>
    <row r="1269" spans="1:3" x14ac:dyDescent="0.3">
      <c r="A1269" t="s">
        <v>4178</v>
      </c>
      <c r="B1269" s="10">
        <v>107</v>
      </c>
      <c r="C1269" s="10">
        <v>6.5</v>
      </c>
    </row>
    <row r="1270" spans="1:3" x14ac:dyDescent="0.3">
      <c r="A1270" t="s">
        <v>4181</v>
      </c>
      <c r="B1270" s="10">
        <v>106</v>
      </c>
      <c r="C1270" s="10">
        <v>6.3</v>
      </c>
    </row>
    <row r="1271" spans="1:3" x14ac:dyDescent="0.3">
      <c r="A1271" t="s">
        <v>4186</v>
      </c>
      <c r="B1271" s="10">
        <v>101</v>
      </c>
      <c r="C1271" s="10">
        <v>3.3</v>
      </c>
    </row>
    <row r="1272" spans="1:3" x14ac:dyDescent="0.3">
      <c r="A1272" t="s">
        <v>4187</v>
      </c>
      <c r="B1272" s="10">
        <v>109</v>
      </c>
      <c r="C1272" s="10">
        <v>5.9</v>
      </c>
    </row>
    <row r="1273" spans="1:3" x14ac:dyDescent="0.3">
      <c r="A1273" t="s">
        <v>4188</v>
      </c>
      <c r="B1273" s="10">
        <v>89</v>
      </c>
      <c r="C1273" s="10">
        <v>5.8</v>
      </c>
    </row>
    <row r="1274" spans="1:3" x14ac:dyDescent="0.3">
      <c r="A1274" t="s">
        <v>4190</v>
      </c>
      <c r="B1274" s="10">
        <v>100</v>
      </c>
      <c r="C1274" s="10">
        <v>6.5</v>
      </c>
    </row>
    <row r="1275" spans="1:3" x14ac:dyDescent="0.3">
      <c r="A1275" t="s">
        <v>4193</v>
      </c>
      <c r="B1275" s="10">
        <v>119</v>
      </c>
      <c r="C1275" s="10">
        <v>4.7</v>
      </c>
    </row>
    <row r="1276" spans="1:3" x14ac:dyDescent="0.3">
      <c r="A1276" t="s">
        <v>4195</v>
      </c>
      <c r="B1276" s="10">
        <v>83</v>
      </c>
      <c r="C1276" s="10">
        <v>4.0999999999999996</v>
      </c>
    </row>
    <row r="1277" spans="1:3" x14ac:dyDescent="0.3">
      <c r="A1277" t="s">
        <v>4198</v>
      </c>
      <c r="B1277" s="10">
        <v>108</v>
      </c>
      <c r="C1277" s="10">
        <v>6.8</v>
      </c>
    </row>
    <row r="1278" spans="1:3" x14ac:dyDescent="0.3">
      <c r="A1278" t="s">
        <v>4200</v>
      </c>
      <c r="B1278" s="10">
        <v>102</v>
      </c>
      <c r="C1278" s="10">
        <v>6.2</v>
      </c>
    </row>
    <row r="1279" spans="1:3" x14ac:dyDescent="0.3">
      <c r="A1279" t="s">
        <v>4203</v>
      </c>
      <c r="B1279" s="10">
        <v>93</v>
      </c>
      <c r="C1279" s="10">
        <v>4.5</v>
      </c>
    </row>
    <row r="1280" spans="1:3" x14ac:dyDescent="0.3">
      <c r="A1280" t="s">
        <v>4207</v>
      </c>
      <c r="B1280" s="10">
        <v>84</v>
      </c>
      <c r="C1280" s="10">
        <v>5.8</v>
      </c>
    </row>
    <row r="1281" spans="1:3" x14ac:dyDescent="0.3">
      <c r="A1281" t="s">
        <v>4209</v>
      </c>
      <c r="B1281" s="10">
        <v>107</v>
      </c>
      <c r="C1281" s="10">
        <v>7.3</v>
      </c>
    </row>
    <row r="1282" spans="1:3" x14ac:dyDescent="0.3">
      <c r="A1282" t="s">
        <v>4213</v>
      </c>
      <c r="B1282" s="10">
        <v>91</v>
      </c>
      <c r="C1282" s="10">
        <v>5.9</v>
      </c>
    </row>
    <row r="1283" spans="1:3" x14ac:dyDescent="0.3">
      <c r="A1283" t="s">
        <v>4217</v>
      </c>
      <c r="B1283" s="10">
        <v>94</v>
      </c>
      <c r="C1283" s="10">
        <v>4.4000000000000004</v>
      </c>
    </row>
    <row r="1284" spans="1:3" x14ac:dyDescent="0.3">
      <c r="A1284" t="s">
        <v>4219</v>
      </c>
      <c r="B1284" s="10">
        <v>115</v>
      </c>
      <c r="C1284" s="10">
        <v>5.8</v>
      </c>
    </row>
    <row r="1285" spans="1:3" x14ac:dyDescent="0.3">
      <c r="A1285" t="s">
        <v>4223</v>
      </c>
      <c r="B1285" s="10">
        <v>93</v>
      </c>
      <c r="C1285" s="10">
        <v>5.0999999999999996</v>
      </c>
    </row>
    <row r="1286" spans="1:3" x14ac:dyDescent="0.3">
      <c r="A1286" t="s">
        <v>4227</v>
      </c>
      <c r="B1286" s="10">
        <v>105</v>
      </c>
      <c r="C1286" s="10">
        <v>6.9</v>
      </c>
    </row>
    <row r="1287" spans="1:3" x14ac:dyDescent="0.3">
      <c r="A1287" t="s">
        <v>4228</v>
      </c>
      <c r="B1287" s="10">
        <v>107</v>
      </c>
      <c r="C1287" s="10">
        <v>6.2</v>
      </c>
    </row>
    <row r="1288" spans="1:3" x14ac:dyDescent="0.3">
      <c r="A1288" t="s">
        <v>4233</v>
      </c>
      <c r="B1288" s="10">
        <v>101</v>
      </c>
      <c r="C1288" s="10">
        <v>6.9</v>
      </c>
    </row>
    <row r="1289" spans="1:3" x14ac:dyDescent="0.3">
      <c r="A1289" t="s">
        <v>4235</v>
      </c>
      <c r="B1289" s="10">
        <v>111</v>
      </c>
      <c r="C1289" s="10">
        <v>7.3</v>
      </c>
    </row>
    <row r="1290" spans="1:3" x14ac:dyDescent="0.3">
      <c r="A1290" t="s">
        <v>4239</v>
      </c>
      <c r="B1290" s="10">
        <v>113</v>
      </c>
      <c r="C1290" s="10">
        <v>7.1</v>
      </c>
    </row>
    <row r="1291" spans="1:3" x14ac:dyDescent="0.3">
      <c r="A1291" t="s">
        <v>4242</v>
      </c>
      <c r="B1291" s="10">
        <v>112</v>
      </c>
      <c r="C1291" s="10">
        <v>6</v>
      </c>
    </row>
    <row r="1292" spans="1:3" x14ac:dyDescent="0.3">
      <c r="A1292" t="s">
        <v>4245</v>
      </c>
      <c r="B1292" s="10">
        <v>126</v>
      </c>
      <c r="C1292" s="10">
        <v>7</v>
      </c>
    </row>
    <row r="1293" spans="1:3" x14ac:dyDescent="0.3">
      <c r="A1293" t="s">
        <v>4248</v>
      </c>
      <c r="B1293" s="10">
        <v>90</v>
      </c>
      <c r="C1293" s="10">
        <v>6.8</v>
      </c>
    </row>
    <row r="1294" spans="1:3" x14ac:dyDescent="0.3">
      <c r="A1294" t="s">
        <v>4251</v>
      </c>
      <c r="B1294" s="10">
        <v>93</v>
      </c>
      <c r="C1294" s="10">
        <v>5.7</v>
      </c>
    </row>
    <row r="1295" spans="1:3" x14ac:dyDescent="0.3">
      <c r="A1295" t="s">
        <v>4253</v>
      </c>
      <c r="B1295" s="10">
        <v>98</v>
      </c>
      <c r="C1295" s="10">
        <v>7.6</v>
      </c>
    </row>
    <row r="1296" spans="1:3" x14ac:dyDescent="0.3">
      <c r="A1296" t="s">
        <v>4258</v>
      </c>
      <c r="B1296" s="10">
        <v>159</v>
      </c>
      <c r="C1296" s="10">
        <v>8.4</v>
      </c>
    </row>
    <row r="1297" spans="1:3" x14ac:dyDescent="0.3">
      <c r="A1297" t="s">
        <v>4264</v>
      </c>
      <c r="B1297" s="10">
        <v>107</v>
      </c>
      <c r="C1297" s="10">
        <v>7.1</v>
      </c>
    </row>
    <row r="1298" spans="1:3" x14ac:dyDescent="0.3">
      <c r="A1298" t="s">
        <v>4267</v>
      </c>
      <c r="B1298" s="10">
        <v>102</v>
      </c>
      <c r="C1298" s="10">
        <v>5.6</v>
      </c>
    </row>
    <row r="1299" spans="1:3" x14ac:dyDescent="0.3">
      <c r="A1299" t="s">
        <v>4269</v>
      </c>
      <c r="B1299" s="10">
        <v>87</v>
      </c>
      <c r="C1299" s="10">
        <v>7</v>
      </c>
    </row>
    <row r="1300" spans="1:3" x14ac:dyDescent="0.3">
      <c r="A1300" t="s">
        <v>4272</v>
      </c>
      <c r="B1300" s="10">
        <v>119</v>
      </c>
      <c r="C1300" s="10">
        <v>8</v>
      </c>
    </row>
    <row r="1301" spans="1:3" x14ac:dyDescent="0.3">
      <c r="A1301" t="s">
        <v>4275</v>
      </c>
      <c r="B1301" s="10">
        <v>110</v>
      </c>
      <c r="C1301" s="10">
        <v>5.3</v>
      </c>
    </row>
    <row r="1302" spans="1:3" x14ac:dyDescent="0.3">
      <c r="A1302" t="s">
        <v>4277</v>
      </c>
      <c r="B1302" s="10">
        <v>125</v>
      </c>
      <c r="C1302" s="10">
        <v>4.9000000000000004</v>
      </c>
    </row>
    <row r="1303" spans="1:3" x14ac:dyDescent="0.3">
      <c r="A1303" t="s">
        <v>4278</v>
      </c>
      <c r="B1303" s="10">
        <v>113</v>
      </c>
      <c r="C1303" s="10">
        <v>6.4</v>
      </c>
    </row>
    <row r="1304" spans="1:3" x14ac:dyDescent="0.3">
      <c r="A1304" t="s">
        <v>4280</v>
      </c>
      <c r="B1304" s="10">
        <v>150</v>
      </c>
      <c r="C1304" s="10">
        <v>7.4</v>
      </c>
    </row>
    <row r="1305" spans="1:3" x14ac:dyDescent="0.3">
      <c r="A1305" t="s">
        <v>4282</v>
      </c>
      <c r="B1305" s="10">
        <v>108</v>
      </c>
      <c r="C1305" s="10">
        <v>6.1</v>
      </c>
    </row>
    <row r="1306" spans="1:3" x14ac:dyDescent="0.3">
      <c r="A1306" t="s">
        <v>4284</v>
      </c>
      <c r="B1306" s="10">
        <v>96</v>
      </c>
      <c r="C1306" s="10">
        <v>6.5</v>
      </c>
    </row>
    <row r="1307" spans="1:3" x14ac:dyDescent="0.3">
      <c r="A1307" t="s">
        <v>4288</v>
      </c>
      <c r="B1307" s="10">
        <v>93</v>
      </c>
      <c r="C1307" s="10">
        <v>5.7</v>
      </c>
    </row>
    <row r="1308" spans="1:3" x14ac:dyDescent="0.3">
      <c r="A1308" t="s">
        <v>4290</v>
      </c>
      <c r="B1308" s="10">
        <v>100</v>
      </c>
      <c r="C1308" s="10">
        <v>5.0999999999999996</v>
      </c>
    </row>
    <row r="1309" spans="1:3" x14ac:dyDescent="0.3">
      <c r="A1309" t="s">
        <v>4293</v>
      </c>
      <c r="B1309" s="10">
        <v>118</v>
      </c>
      <c r="C1309" s="10">
        <v>6.6</v>
      </c>
    </row>
    <row r="1310" spans="1:3" x14ac:dyDescent="0.3">
      <c r="A1310" t="s">
        <v>4297</v>
      </c>
      <c r="B1310" s="10">
        <v>122</v>
      </c>
      <c r="C1310" s="10">
        <v>6.5</v>
      </c>
    </row>
    <row r="1311" spans="1:3" x14ac:dyDescent="0.3">
      <c r="A1311" t="s">
        <v>4299</v>
      </c>
      <c r="B1311" s="10">
        <v>120</v>
      </c>
      <c r="C1311" s="10">
        <v>6.9</v>
      </c>
    </row>
    <row r="1312" spans="1:3" x14ac:dyDescent="0.3">
      <c r="A1312" t="s">
        <v>4305</v>
      </c>
      <c r="B1312" s="10">
        <v>88</v>
      </c>
      <c r="C1312" s="10">
        <v>6.4</v>
      </c>
    </row>
    <row r="1313" spans="1:3" x14ac:dyDescent="0.3">
      <c r="A1313" t="s">
        <v>4308</v>
      </c>
      <c r="B1313" s="10">
        <v>146</v>
      </c>
      <c r="C1313" s="10">
        <v>7.6</v>
      </c>
    </row>
    <row r="1314" spans="1:3" x14ac:dyDescent="0.3">
      <c r="A1314" t="s">
        <v>4310</v>
      </c>
      <c r="B1314" s="10">
        <v>115</v>
      </c>
      <c r="C1314" s="10">
        <v>5.6</v>
      </c>
    </row>
    <row r="1315" spans="1:3" x14ac:dyDescent="0.3">
      <c r="A1315" t="s">
        <v>4312</v>
      </c>
      <c r="B1315" s="10">
        <v>123</v>
      </c>
      <c r="C1315" s="10">
        <v>6.2</v>
      </c>
    </row>
    <row r="1316" spans="1:3" x14ac:dyDescent="0.3">
      <c r="A1316" t="s">
        <v>4315</v>
      </c>
      <c r="B1316" s="10">
        <v>94</v>
      </c>
      <c r="C1316" s="10">
        <v>4.4000000000000004</v>
      </c>
    </row>
    <row r="1317" spans="1:3" x14ac:dyDescent="0.3">
      <c r="A1317" t="s">
        <v>4319</v>
      </c>
      <c r="B1317" s="10">
        <v>102</v>
      </c>
      <c r="C1317" s="10">
        <v>5.6</v>
      </c>
    </row>
    <row r="1318" spans="1:3" x14ac:dyDescent="0.3">
      <c r="A1318" t="s">
        <v>4321</v>
      </c>
      <c r="B1318" s="10">
        <v>98</v>
      </c>
      <c r="C1318" s="10">
        <v>5.5</v>
      </c>
    </row>
    <row r="1319" spans="1:3" x14ac:dyDescent="0.3">
      <c r="A1319" t="s">
        <v>4322</v>
      </c>
      <c r="B1319" s="10">
        <v>133</v>
      </c>
      <c r="C1319" s="10">
        <v>6.7</v>
      </c>
    </row>
    <row r="1320" spans="1:3" x14ac:dyDescent="0.3">
      <c r="A1320" t="s">
        <v>4323</v>
      </c>
      <c r="B1320" s="10">
        <v>118</v>
      </c>
      <c r="C1320" s="10">
        <v>6.1</v>
      </c>
    </row>
    <row r="1321" spans="1:3" x14ac:dyDescent="0.3">
      <c r="A1321" t="s">
        <v>4327</v>
      </c>
      <c r="B1321" s="10">
        <v>105</v>
      </c>
      <c r="C1321" s="10">
        <v>6.2</v>
      </c>
    </row>
    <row r="1322" spans="1:3" x14ac:dyDescent="0.3">
      <c r="A1322" t="s">
        <v>4330</v>
      </c>
      <c r="B1322" s="10">
        <v>109</v>
      </c>
      <c r="C1322" s="10">
        <v>7.3</v>
      </c>
    </row>
    <row r="1323" spans="1:3" x14ac:dyDescent="0.3">
      <c r="A1323" t="s">
        <v>4334</v>
      </c>
      <c r="B1323" s="10">
        <v>129</v>
      </c>
      <c r="C1323" s="10">
        <v>6.6</v>
      </c>
    </row>
    <row r="1324" spans="1:3" x14ac:dyDescent="0.3">
      <c r="A1324" t="s">
        <v>4337</v>
      </c>
      <c r="B1324" s="10">
        <v>109</v>
      </c>
      <c r="C1324" s="10">
        <v>8.1999999999999993</v>
      </c>
    </row>
    <row r="1325" spans="1:3" x14ac:dyDescent="0.3">
      <c r="A1325" t="s">
        <v>4340</v>
      </c>
      <c r="B1325" s="10">
        <v>127</v>
      </c>
      <c r="C1325" s="10">
        <v>6.4</v>
      </c>
    </row>
    <row r="1326" spans="1:3" x14ac:dyDescent="0.3">
      <c r="A1326" t="s">
        <v>4344</v>
      </c>
      <c r="B1326" s="10">
        <v>118</v>
      </c>
      <c r="C1326" s="10">
        <v>6.4</v>
      </c>
    </row>
    <row r="1327" spans="1:3" x14ac:dyDescent="0.3">
      <c r="A1327" t="s">
        <v>4349</v>
      </c>
      <c r="B1327" s="10">
        <v>110</v>
      </c>
      <c r="C1327" s="10">
        <v>5.2</v>
      </c>
    </row>
    <row r="1328" spans="1:3" x14ac:dyDescent="0.3">
      <c r="A1328" t="s">
        <v>4352</v>
      </c>
      <c r="B1328" s="10">
        <v>90</v>
      </c>
      <c r="C1328" s="10">
        <v>6.5</v>
      </c>
    </row>
    <row r="1329" spans="1:3" x14ac:dyDescent="0.3">
      <c r="A1329" t="s">
        <v>4357</v>
      </c>
      <c r="B1329" s="10">
        <v>144</v>
      </c>
      <c r="C1329" s="10">
        <v>7.1</v>
      </c>
    </row>
    <row r="1330" spans="1:3" x14ac:dyDescent="0.3">
      <c r="A1330" t="s">
        <v>4362</v>
      </c>
      <c r="B1330" s="10">
        <v>97</v>
      </c>
      <c r="C1330" s="10">
        <v>4.8</v>
      </c>
    </row>
    <row r="1331" spans="1:3" x14ac:dyDescent="0.3">
      <c r="A1331" t="s">
        <v>4365</v>
      </c>
      <c r="B1331" s="10">
        <v>130</v>
      </c>
      <c r="C1331" s="10">
        <v>7.3</v>
      </c>
    </row>
    <row r="1332" spans="1:3" x14ac:dyDescent="0.3">
      <c r="A1332" t="s">
        <v>4368</v>
      </c>
      <c r="B1332" s="10">
        <v>112</v>
      </c>
      <c r="C1332" s="10">
        <v>5.2</v>
      </c>
    </row>
    <row r="1333" spans="1:3" x14ac:dyDescent="0.3">
      <c r="A1333" t="s">
        <v>4372</v>
      </c>
      <c r="B1333" s="10">
        <v>133</v>
      </c>
      <c r="C1333" s="10">
        <v>7.7</v>
      </c>
    </row>
    <row r="1334" spans="1:3" x14ac:dyDescent="0.3">
      <c r="A1334" t="s">
        <v>4373</v>
      </c>
      <c r="B1334" s="10">
        <v>150</v>
      </c>
      <c r="C1334" s="10">
        <v>7.6</v>
      </c>
    </row>
    <row r="1335" spans="1:3" x14ac:dyDescent="0.3">
      <c r="A1335" t="s">
        <v>4376</v>
      </c>
      <c r="B1335" s="10">
        <v>110</v>
      </c>
      <c r="C1335" s="10">
        <v>5.7</v>
      </c>
    </row>
    <row r="1336" spans="1:3" x14ac:dyDescent="0.3">
      <c r="A1336" t="s">
        <v>4378</v>
      </c>
      <c r="B1336" s="10">
        <v>96</v>
      </c>
      <c r="C1336" s="10">
        <v>7</v>
      </c>
    </row>
    <row r="1337" spans="1:3" x14ac:dyDescent="0.3">
      <c r="A1337" t="s">
        <v>4381</v>
      </c>
      <c r="B1337" s="10">
        <v>96</v>
      </c>
      <c r="C1337" s="10">
        <v>6</v>
      </c>
    </row>
    <row r="1338" spans="1:3" x14ac:dyDescent="0.3">
      <c r="A1338" t="s">
        <v>4384</v>
      </c>
      <c r="B1338" s="10">
        <v>123</v>
      </c>
      <c r="C1338" s="10">
        <v>8.1</v>
      </c>
    </row>
    <row r="1339" spans="1:3" x14ac:dyDescent="0.3">
      <c r="A1339" t="s">
        <v>4388</v>
      </c>
      <c r="B1339" s="10">
        <v>188</v>
      </c>
      <c r="C1339" s="10">
        <v>8</v>
      </c>
    </row>
    <row r="1340" spans="1:3" x14ac:dyDescent="0.3">
      <c r="A1340" t="s">
        <v>4391</v>
      </c>
      <c r="B1340" s="10">
        <v>107</v>
      </c>
      <c r="C1340" s="10">
        <v>5.6</v>
      </c>
    </row>
    <row r="1341" spans="1:3" x14ac:dyDescent="0.3">
      <c r="A1341" t="s">
        <v>4393</v>
      </c>
      <c r="B1341" s="10">
        <v>110</v>
      </c>
      <c r="C1341" s="10">
        <v>6.1</v>
      </c>
    </row>
    <row r="1342" spans="1:3" x14ac:dyDescent="0.3">
      <c r="A1342" t="s">
        <v>4397</v>
      </c>
      <c r="B1342" s="10">
        <v>113</v>
      </c>
      <c r="C1342" s="10">
        <v>6.9</v>
      </c>
    </row>
    <row r="1343" spans="1:3" x14ac:dyDescent="0.3">
      <c r="A1343" t="s">
        <v>4398</v>
      </c>
      <c r="B1343" s="10">
        <v>122</v>
      </c>
      <c r="C1343" s="10">
        <v>5.2</v>
      </c>
    </row>
    <row r="1344" spans="1:3" x14ac:dyDescent="0.3">
      <c r="A1344" t="s">
        <v>4400</v>
      </c>
      <c r="B1344" s="10">
        <v>116</v>
      </c>
      <c r="C1344" s="10">
        <v>7</v>
      </c>
    </row>
    <row r="1345" spans="1:3" x14ac:dyDescent="0.3">
      <c r="A1345" t="s">
        <v>4401</v>
      </c>
      <c r="B1345" s="10">
        <v>93</v>
      </c>
      <c r="C1345" s="10">
        <v>6.3</v>
      </c>
    </row>
    <row r="1346" spans="1:3" x14ac:dyDescent="0.3">
      <c r="A1346" t="s">
        <v>4405</v>
      </c>
      <c r="B1346" s="10">
        <v>118</v>
      </c>
      <c r="C1346" s="10">
        <v>7</v>
      </c>
    </row>
    <row r="1347" spans="1:3" x14ac:dyDescent="0.3">
      <c r="A1347" t="s">
        <v>4408</v>
      </c>
      <c r="B1347" s="10">
        <v>115</v>
      </c>
      <c r="C1347" s="10">
        <v>5.3</v>
      </c>
    </row>
    <row r="1348" spans="1:3" x14ac:dyDescent="0.3">
      <c r="A1348" t="s">
        <v>4411</v>
      </c>
      <c r="B1348" s="10">
        <v>93</v>
      </c>
      <c r="C1348" s="10">
        <v>6.9</v>
      </c>
    </row>
    <row r="1349" spans="1:3" x14ac:dyDescent="0.3">
      <c r="A1349" t="s">
        <v>4415</v>
      </c>
      <c r="B1349" s="10">
        <v>121</v>
      </c>
      <c r="C1349" s="10">
        <v>6.2</v>
      </c>
    </row>
    <row r="1350" spans="1:3" x14ac:dyDescent="0.3">
      <c r="A1350" t="s">
        <v>4420</v>
      </c>
      <c r="B1350" s="10">
        <v>101</v>
      </c>
      <c r="C1350" s="10">
        <v>6.4</v>
      </c>
    </row>
    <row r="1351" spans="1:3" x14ac:dyDescent="0.3">
      <c r="A1351" t="s">
        <v>4422</v>
      </c>
      <c r="B1351" s="10">
        <v>107</v>
      </c>
      <c r="C1351" s="10">
        <v>6.4</v>
      </c>
    </row>
    <row r="1352" spans="1:3" x14ac:dyDescent="0.3">
      <c r="A1352" t="s">
        <v>4424</v>
      </c>
      <c r="B1352" s="10">
        <v>124</v>
      </c>
      <c r="C1352" s="10">
        <v>5.7</v>
      </c>
    </row>
    <row r="1353" spans="1:3" x14ac:dyDescent="0.3">
      <c r="A1353" t="s">
        <v>4425</v>
      </c>
      <c r="B1353" s="10">
        <v>109</v>
      </c>
      <c r="C1353" s="10">
        <v>6.1</v>
      </c>
    </row>
    <row r="1354" spans="1:3" x14ac:dyDescent="0.3">
      <c r="A1354" t="s">
        <v>4426</v>
      </c>
      <c r="B1354" s="10">
        <v>105</v>
      </c>
      <c r="C1354" s="10">
        <v>5.4</v>
      </c>
    </row>
    <row r="1355" spans="1:3" x14ac:dyDescent="0.3">
      <c r="A1355" t="s">
        <v>4427</v>
      </c>
      <c r="B1355" s="10">
        <v>130</v>
      </c>
      <c r="C1355" s="10">
        <v>6.7</v>
      </c>
    </row>
    <row r="1356" spans="1:3" x14ac:dyDescent="0.3">
      <c r="A1356" t="s">
        <v>4430</v>
      </c>
      <c r="B1356" s="10">
        <v>127</v>
      </c>
      <c r="C1356" s="10">
        <v>6.8</v>
      </c>
    </row>
    <row r="1357" spans="1:3" x14ac:dyDescent="0.3">
      <c r="A1357" t="s">
        <v>4432</v>
      </c>
      <c r="B1357" s="10">
        <v>114</v>
      </c>
      <c r="C1357" s="10">
        <v>6</v>
      </c>
    </row>
    <row r="1358" spans="1:3" x14ac:dyDescent="0.3">
      <c r="A1358" t="s">
        <v>4434</v>
      </c>
      <c r="B1358" s="10">
        <v>106</v>
      </c>
      <c r="C1358" s="10">
        <v>7.8</v>
      </c>
    </row>
    <row r="1359" spans="1:3" x14ac:dyDescent="0.3">
      <c r="A1359" t="s">
        <v>4437</v>
      </c>
      <c r="B1359" s="10">
        <v>95</v>
      </c>
      <c r="C1359" s="10">
        <v>5.3</v>
      </c>
    </row>
    <row r="1360" spans="1:3" x14ac:dyDescent="0.3">
      <c r="A1360" t="s">
        <v>4439</v>
      </c>
      <c r="B1360" s="10">
        <v>81</v>
      </c>
      <c r="C1360" s="10">
        <v>4.5</v>
      </c>
    </row>
    <row r="1361" spans="1:3" x14ac:dyDescent="0.3">
      <c r="A1361" t="s">
        <v>4442</v>
      </c>
      <c r="B1361" s="10">
        <v>95</v>
      </c>
      <c r="C1361" s="10">
        <v>5.4</v>
      </c>
    </row>
    <row r="1362" spans="1:3" x14ac:dyDescent="0.3">
      <c r="A1362" t="s">
        <v>4443</v>
      </c>
      <c r="B1362" s="10">
        <v>108</v>
      </c>
      <c r="C1362" s="10">
        <v>7.8</v>
      </c>
    </row>
    <row r="1363" spans="1:3" x14ac:dyDescent="0.3">
      <c r="A1363" t="s">
        <v>4447</v>
      </c>
      <c r="B1363" s="10">
        <v>105</v>
      </c>
      <c r="C1363" s="10">
        <v>7.2</v>
      </c>
    </row>
    <row r="1364" spans="1:3" x14ac:dyDescent="0.3">
      <c r="A1364" t="s">
        <v>4450</v>
      </c>
      <c r="B1364" s="10">
        <v>95</v>
      </c>
      <c r="C1364" s="10">
        <v>6.6</v>
      </c>
    </row>
    <row r="1365" spans="1:3" x14ac:dyDescent="0.3">
      <c r="A1365" t="s">
        <v>4451</v>
      </c>
      <c r="B1365" s="10">
        <v>126</v>
      </c>
      <c r="C1365" s="10">
        <v>7.6</v>
      </c>
    </row>
    <row r="1366" spans="1:3" x14ac:dyDescent="0.3">
      <c r="A1366" t="s">
        <v>4454</v>
      </c>
      <c r="B1366" s="10">
        <v>102</v>
      </c>
      <c r="C1366" s="10">
        <v>5.9</v>
      </c>
    </row>
    <row r="1367" spans="1:3" x14ac:dyDescent="0.3">
      <c r="A1367" t="s">
        <v>4456</v>
      </c>
      <c r="B1367" s="10">
        <v>121</v>
      </c>
      <c r="C1367" s="10">
        <v>6.7</v>
      </c>
    </row>
    <row r="1368" spans="1:3" x14ac:dyDescent="0.3">
      <c r="A1368" t="s">
        <v>4459</v>
      </c>
      <c r="B1368" s="10">
        <v>129</v>
      </c>
      <c r="C1368" s="10">
        <v>7.7</v>
      </c>
    </row>
    <row r="1369" spans="1:3" x14ac:dyDescent="0.3">
      <c r="A1369" t="s">
        <v>4463</v>
      </c>
      <c r="B1369" s="10">
        <v>88</v>
      </c>
      <c r="C1369" s="10">
        <v>5.4</v>
      </c>
    </row>
    <row r="1370" spans="1:3" x14ac:dyDescent="0.3">
      <c r="A1370" t="s">
        <v>4464</v>
      </c>
      <c r="B1370" s="10">
        <v>106</v>
      </c>
      <c r="C1370" s="10">
        <v>6.9</v>
      </c>
    </row>
    <row r="1371" spans="1:3" x14ac:dyDescent="0.3">
      <c r="A1371" t="s">
        <v>4466</v>
      </c>
      <c r="B1371" s="10">
        <v>110</v>
      </c>
      <c r="C1371" s="10">
        <v>7.7</v>
      </c>
    </row>
    <row r="1372" spans="1:3" x14ac:dyDescent="0.3">
      <c r="A1372" t="s">
        <v>4468</v>
      </c>
      <c r="B1372" s="10">
        <v>109</v>
      </c>
      <c r="C1372" s="10">
        <v>6.8</v>
      </c>
    </row>
    <row r="1373" spans="1:3" x14ac:dyDescent="0.3">
      <c r="A1373" t="s">
        <v>4472</v>
      </c>
      <c r="B1373" s="10">
        <v>143</v>
      </c>
      <c r="C1373" s="10">
        <v>6.4</v>
      </c>
    </row>
    <row r="1374" spans="1:3" x14ac:dyDescent="0.3">
      <c r="A1374" t="s">
        <v>4474</v>
      </c>
      <c r="B1374" s="10">
        <v>120</v>
      </c>
      <c r="C1374" s="10">
        <v>5.7</v>
      </c>
    </row>
    <row r="1375" spans="1:3" x14ac:dyDescent="0.3">
      <c r="A1375" t="s">
        <v>4476</v>
      </c>
      <c r="B1375" s="10">
        <v>128</v>
      </c>
      <c r="C1375" s="10">
        <v>7.3</v>
      </c>
    </row>
    <row r="1376" spans="1:3" x14ac:dyDescent="0.3">
      <c r="A1376" t="s">
        <v>4477</v>
      </c>
      <c r="B1376" s="10">
        <v>123</v>
      </c>
      <c r="C1376" s="10">
        <v>6.8</v>
      </c>
    </row>
    <row r="1377" spans="1:3" x14ac:dyDescent="0.3">
      <c r="A1377" t="s">
        <v>4479</v>
      </c>
      <c r="B1377" s="10">
        <v>129</v>
      </c>
      <c r="C1377" s="10">
        <v>6.3</v>
      </c>
    </row>
    <row r="1378" spans="1:3" x14ac:dyDescent="0.3">
      <c r="A1378" t="s">
        <v>4483</v>
      </c>
      <c r="B1378" s="10">
        <v>105</v>
      </c>
      <c r="C1378" s="10">
        <v>5.9</v>
      </c>
    </row>
    <row r="1379" spans="1:3" x14ac:dyDescent="0.3">
      <c r="A1379" t="s">
        <v>4485</v>
      </c>
      <c r="B1379" s="10">
        <v>162</v>
      </c>
      <c r="C1379" s="10">
        <v>7.4</v>
      </c>
    </row>
    <row r="1380" spans="1:3" x14ac:dyDescent="0.3">
      <c r="A1380" t="s">
        <v>4487</v>
      </c>
      <c r="B1380" s="10">
        <v>138</v>
      </c>
      <c r="C1380" s="10">
        <v>8.3000000000000007</v>
      </c>
    </row>
    <row r="1381" spans="1:3" x14ac:dyDescent="0.3">
      <c r="A1381" t="s">
        <v>4489</v>
      </c>
      <c r="B1381" s="10">
        <v>100</v>
      </c>
      <c r="C1381" s="10">
        <v>6.2</v>
      </c>
    </row>
    <row r="1382" spans="1:3" x14ac:dyDescent="0.3">
      <c r="A1382" t="s">
        <v>4490</v>
      </c>
      <c r="B1382" s="10">
        <v>90</v>
      </c>
      <c r="C1382" s="10">
        <v>6.3</v>
      </c>
    </row>
    <row r="1383" spans="1:3" x14ac:dyDescent="0.3">
      <c r="A1383" t="s">
        <v>4494</v>
      </c>
      <c r="B1383" s="10">
        <v>108</v>
      </c>
      <c r="C1383" s="10">
        <v>5.8</v>
      </c>
    </row>
    <row r="1384" spans="1:3" x14ac:dyDescent="0.3">
      <c r="A1384" t="s">
        <v>4497</v>
      </c>
      <c r="B1384" s="10">
        <v>101</v>
      </c>
      <c r="C1384" s="10">
        <v>7.5</v>
      </c>
    </row>
    <row r="1385" spans="1:3" x14ac:dyDescent="0.3">
      <c r="A1385" t="s">
        <v>4499</v>
      </c>
      <c r="B1385" s="10">
        <v>109</v>
      </c>
      <c r="C1385" s="10">
        <v>6.3</v>
      </c>
    </row>
    <row r="1386" spans="1:3" x14ac:dyDescent="0.3">
      <c r="A1386" t="s">
        <v>4501</v>
      </c>
      <c r="B1386" s="10">
        <v>132</v>
      </c>
      <c r="C1386" s="10">
        <v>6.4</v>
      </c>
    </row>
    <row r="1387" spans="1:3" x14ac:dyDescent="0.3">
      <c r="A1387" t="s">
        <v>4505</v>
      </c>
      <c r="B1387" s="10">
        <v>123</v>
      </c>
      <c r="C1387" s="10">
        <v>7.2</v>
      </c>
    </row>
    <row r="1388" spans="1:3" x14ac:dyDescent="0.3">
      <c r="A1388" t="s">
        <v>4507</v>
      </c>
      <c r="B1388" s="10">
        <v>87</v>
      </c>
      <c r="C1388" s="10">
        <v>6.3</v>
      </c>
    </row>
    <row r="1389" spans="1:3" x14ac:dyDescent="0.3">
      <c r="A1389" t="s">
        <v>4509</v>
      </c>
      <c r="B1389" s="10">
        <v>109</v>
      </c>
      <c r="C1389" s="10">
        <v>6.9</v>
      </c>
    </row>
    <row r="1390" spans="1:3" x14ac:dyDescent="0.3">
      <c r="A1390" t="s">
        <v>4510</v>
      </c>
      <c r="B1390" s="10">
        <v>109</v>
      </c>
      <c r="C1390" s="10">
        <v>6.6</v>
      </c>
    </row>
    <row r="1391" spans="1:3" x14ac:dyDescent="0.3">
      <c r="A1391" t="s">
        <v>4511</v>
      </c>
      <c r="B1391" s="10">
        <v>92</v>
      </c>
      <c r="C1391" s="10">
        <v>6</v>
      </c>
    </row>
    <row r="1392" spans="1:3" x14ac:dyDescent="0.3">
      <c r="A1392" t="s">
        <v>4514</v>
      </c>
      <c r="B1392" s="10">
        <v>125</v>
      </c>
      <c r="C1392" s="10">
        <v>7.5</v>
      </c>
    </row>
    <row r="1393" spans="1:3" x14ac:dyDescent="0.3">
      <c r="A1393" t="s">
        <v>4515</v>
      </c>
      <c r="B1393" s="10">
        <v>202</v>
      </c>
      <c r="C1393" s="10">
        <v>7.7</v>
      </c>
    </row>
    <row r="1394" spans="1:3" x14ac:dyDescent="0.3">
      <c r="A1394" t="s">
        <v>4518</v>
      </c>
      <c r="B1394" s="10">
        <v>134</v>
      </c>
      <c r="C1394" s="10">
        <v>6.2</v>
      </c>
    </row>
    <row r="1395" spans="1:3" x14ac:dyDescent="0.3">
      <c r="A1395" t="s">
        <v>4520</v>
      </c>
      <c r="B1395" s="10">
        <v>88</v>
      </c>
      <c r="C1395" s="10">
        <v>5.4</v>
      </c>
    </row>
    <row r="1396" spans="1:3" x14ac:dyDescent="0.3">
      <c r="A1396" t="s">
        <v>4523</v>
      </c>
      <c r="B1396" s="10">
        <v>92</v>
      </c>
      <c r="C1396" s="10">
        <v>6.6</v>
      </c>
    </row>
    <row r="1397" spans="1:3" x14ac:dyDescent="0.3">
      <c r="A1397" t="s">
        <v>4526</v>
      </c>
      <c r="B1397" s="10">
        <v>91</v>
      </c>
      <c r="C1397" s="10">
        <v>5.3</v>
      </c>
    </row>
    <row r="1398" spans="1:3" x14ac:dyDescent="0.3">
      <c r="A1398" t="s">
        <v>4527</v>
      </c>
      <c r="B1398" s="10">
        <v>75</v>
      </c>
      <c r="C1398" s="10">
        <v>5.6</v>
      </c>
    </row>
    <row r="1399" spans="1:3" x14ac:dyDescent="0.3">
      <c r="A1399" t="s">
        <v>4530</v>
      </c>
      <c r="B1399" s="10">
        <v>98</v>
      </c>
      <c r="C1399" s="10">
        <v>5.9</v>
      </c>
    </row>
    <row r="1400" spans="1:3" x14ac:dyDescent="0.3">
      <c r="A1400" t="s">
        <v>4531</v>
      </c>
      <c r="B1400" s="10">
        <v>147</v>
      </c>
      <c r="C1400" s="10">
        <v>7.8</v>
      </c>
    </row>
    <row r="1401" spans="1:3" x14ac:dyDescent="0.3">
      <c r="A1401" t="s">
        <v>4533</v>
      </c>
      <c r="B1401" s="10">
        <v>100</v>
      </c>
      <c r="C1401" s="10">
        <v>6.7</v>
      </c>
    </row>
    <row r="1402" spans="1:3" x14ac:dyDescent="0.3">
      <c r="A1402" t="s">
        <v>4538</v>
      </c>
      <c r="B1402" s="10">
        <v>120</v>
      </c>
      <c r="C1402" s="10">
        <v>7.4</v>
      </c>
    </row>
    <row r="1403" spans="1:3" x14ac:dyDescent="0.3">
      <c r="A1403" t="s">
        <v>4539</v>
      </c>
      <c r="B1403" s="10">
        <v>104</v>
      </c>
      <c r="C1403" s="10">
        <v>6.2</v>
      </c>
    </row>
    <row r="1404" spans="1:3" x14ac:dyDescent="0.3">
      <c r="A1404" t="s">
        <v>4541</v>
      </c>
      <c r="B1404" s="10">
        <v>103</v>
      </c>
      <c r="C1404" s="10">
        <v>5.4</v>
      </c>
    </row>
    <row r="1405" spans="1:3" x14ac:dyDescent="0.3">
      <c r="A1405" t="s">
        <v>4543</v>
      </c>
      <c r="B1405" s="10">
        <v>109</v>
      </c>
      <c r="C1405" s="10">
        <v>6.7</v>
      </c>
    </row>
    <row r="1406" spans="1:3" x14ac:dyDescent="0.3">
      <c r="A1406" t="s">
        <v>4546</v>
      </c>
      <c r="B1406" s="10">
        <v>104</v>
      </c>
      <c r="C1406" s="10">
        <v>5.3</v>
      </c>
    </row>
    <row r="1407" spans="1:3" x14ac:dyDescent="0.3">
      <c r="A1407" t="s">
        <v>4550</v>
      </c>
      <c r="B1407" s="10">
        <v>112</v>
      </c>
      <c r="C1407" s="10">
        <v>5.9</v>
      </c>
    </row>
    <row r="1408" spans="1:3" x14ac:dyDescent="0.3">
      <c r="A1408" t="s">
        <v>4556</v>
      </c>
      <c r="B1408" s="10">
        <v>95</v>
      </c>
      <c r="C1408" s="10">
        <v>4.8</v>
      </c>
    </row>
    <row r="1409" spans="1:3" x14ac:dyDescent="0.3">
      <c r="A1409" t="s">
        <v>4561</v>
      </c>
      <c r="B1409" s="10">
        <v>102</v>
      </c>
      <c r="C1409" s="10">
        <v>7.3</v>
      </c>
    </row>
    <row r="1410" spans="1:3" x14ac:dyDescent="0.3">
      <c r="A1410" t="s">
        <v>4565</v>
      </c>
      <c r="B1410" s="10">
        <v>102</v>
      </c>
      <c r="C1410" s="10">
        <v>3.8</v>
      </c>
    </row>
    <row r="1411" spans="1:3" x14ac:dyDescent="0.3">
      <c r="A1411" t="s">
        <v>4568</v>
      </c>
      <c r="B1411" s="10">
        <v>150</v>
      </c>
      <c r="C1411" s="10">
        <v>8.5</v>
      </c>
    </row>
    <row r="1412" spans="1:3" x14ac:dyDescent="0.3">
      <c r="A1412" t="s">
        <v>4572</v>
      </c>
      <c r="B1412" s="10">
        <v>101</v>
      </c>
      <c r="C1412" s="10">
        <v>6.8</v>
      </c>
    </row>
    <row r="1413" spans="1:3" x14ac:dyDescent="0.3">
      <c r="A1413" t="s">
        <v>4575</v>
      </c>
      <c r="B1413" s="10">
        <v>108</v>
      </c>
      <c r="C1413" s="10">
        <v>5.3</v>
      </c>
    </row>
    <row r="1414" spans="1:3" x14ac:dyDescent="0.3">
      <c r="A1414" t="s">
        <v>4577</v>
      </c>
      <c r="B1414" s="10">
        <v>98</v>
      </c>
      <c r="C1414" s="10">
        <v>7.3</v>
      </c>
    </row>
    <row r="1415" spans="1:3" x14ac:dyDescent="0.3">
      <c r="A1415" t="s">
        <v>4579</v>
      </c>
      <c r="B1415" s="10">
        <v>137</v>
      </c>
      <c r="C1415" s="10">
        <v>6.6</v>
      </c>
    </row>
    <row r="1416" spans="1:3" x14ac:dyDescent="0.3">
      <c r="A1416" t="s">
        <v>4581</v>
      </c>
      <c r="B1416" s="10">
        <v>112</v>
      </c>
      <c r="C1416" s="10">
        <v>6.2</v>
      </c>
    </row>
    <row r="1417" spans="1:3" x14ac:dyDescent="0.3">
      <c r="A1417" t="s">
        <v>4584</v>
      </c>
      <c r="B1417" s="10">
        <v>101</v>
      </c>
      <c r="C1417" s="10">
        <v>5.2</v>
      </c>
    </row>
    <row r="1418" spans="1:3" x14ac:dyDescent="0.3">
      <c r="A1418" t="s">
        <v>4585</v>
      </c>
      <c r="B1418" s="10">
        <v>103</v>
      </c>
      <c r="C1418" s="10">
        <v>6.2</v>
      </c>
    </row>
    <row r="1419" spans="1:3" x14ac:dyDescent="0.3">
      <c r="A1419" t="s">
        <v>4588</v>
      </c>
      <c r="B1419" s="10">
        <v>101</v>
      </c>
      <c r="C1419" s="10">
        <v>6.2</v>
      </c>
    </row>
    <row r="1420" spans="1:3" x14ac:dyDescent="0.3">
      <c r="A1420" t="s">
        <v>4592</v>
      </c>
      <c r="B1420" s="10">
        <v>112</v>
      </c>
      <c r="C1420" s="10">
        <v>6.6</v>
      </c>
    </row>
    <row r="1421" spans="1:3" x14ac:dyDescent="0.3">
      <c r="A1421" t="s">
        <v>4595</v>
      </c>
      <c r="B1421" s="10">
        <v>111</v>
      </c>
      <c r="C1421" s="10">
        <v>6.4</v>
      </c>
    </row>
    <row r="1422" spans="1:3" x14ac:dyDescent="0.3">
      <c r="A1422" t="s">
        <v>4597</v>
      </c>
      <c r="B1422" s="10">
        <v>102</v>
      </c>
      <c r="C1422" s="10">
        <v>6.2</v>
      </c>
    </row>
    <row r="1423" spans="1:3" x14ac:dyDescent="0.3">
      <c r="A1423" t="s">
        <v>4599</v>
      </c>
      <c r="B1423" s="10">
        <v>101</v>
      </c>
      <c r="C1423" s="10">
        <v>5.0999999999999996</v>
      </c>
    </row>
    <row r="1424" spans="1:3" x14ac:dyDescent="0.3">
      <c r="A1424" t="s">
        <v>4601</v>
      </c>
      <c r="B1424" s="10">
        <v>155</v>
      </c>
      <c r="C1424" s="10">
        <v>6.6</v>
      </c>
    </row>
    <row r="1425" spans="1:3" x14ac:dyDescent="0.3">
      <c r="A1425" t="s">
        <v>4604</v>
      </c>
      <c r="B1425" s="10">
        <v>93</v>
      </c>
      <c r="C1425" s="10">
        <v>6.1</v>
      </c>
    </row>
    <row r="1426" spans="1:3" x14ac:dyDescent="0.3">
      <c r="A1426" t="s">
        <v>4607</v>
      </c>
      <c r="B1426" s="10">
        <v>109</v>
      </c>
      <c r="C1426" s="10">
        <v>6.1</v>
      </c>
    </row>
    <row r="1427" spans="1:3" x14ac:dyDescent="0.3">
      <c r="A1427" t="s">
        <v>4610</v>
      </c>
      <c r="B1427" s="10">
        <v>140</v>
      </c>
      <c r="C1427" s="10">
        <v>6.6</v>
      </c>
    </row>
    <row r="1428" spans="1:3" x14ac:dyDescent="0.3">
      <c r="A1428" t="s">
        <v>4612</v>
      </c>
      <c r="B1428" s="10">
        <v>108</v>
      </c>
      <c r="C1428" s="10">
        <v>5.9</v>
      </c>
    </row>
    <row r="1429" spans="1:3" x14ac:dyDescent="0.3">
      <c r="A1429" t="s">
        <v>4615</v>
      </c>
      <c r="B1429" s="10">
        <v>96</v>
      </c>
      <c r="C1429" s="10">
        <v>6.3</v>
      </c>
    </row>
    <row r="1430" spans="1:3" x14ac:dyDescent="0.3">
      <c r="A1430" t="s">
        <v>4618</v>
      </c>
      <c r="B1430" s="10">
        <v>123</v>
      </c>
      <c r="C1430" s="10">
        <v>7.1</v>
      </c>
    </row>
    <row r="1431" spans="1:3" x14ac:dyDescent="0.3">
      <c r="A1431" t="s">
        <v>4621</v>
      </c>
      <c r="B1431" s="10">
        <v>106</v>
      </c>
      <c r="C1431" s="10">
        <v>5</v>
      </c>
    </row>
    <row r="1432" spans="1:3" x14ac:dyDescent="0.3">
      <c r="A1432" t="s">
        <v>4625</v>
      </c>
      <c r="B1432" s="10">
        <v>76</v>
      </c>
      <c r="C1432" s="10">
        <v>5.6</v>
      </c>
    </row>
    <row r="1433" spans="1:3" x14ac:dyDescent="0.3">
      <c r="A1433" t="s">
        <v>4627</v>
      </c>
      <c r="B1433" s="10">
        <v>107</v>
      </c>
      <c r="C1433" s="10">
        <v>7.4</v>
      </c>
    </row>
    <row r="1434" spans="1:3" x14ac:dyDescent="0.3">
      <c r="A1434" t="s">
        <v>4632</v>
      </c>
      <c r="B1434" s="10">
        <v>82</v>
      </c>
      <c r="C1434" s="10">
        <v>4.5</v>
      </c>
    </row>
    <row r="1435" spans="1:3" x14ac:dyDescent="0.3">
      <c r="A1435" t="s">
        <v>4636</v>
      </c>
      <c r="B1435" s="10">
        <v>109</v>
      </c>
      <c r="C1435" s="10">
        <v>6.2</v>
      </c>
    </row>
    <row r="1436" spans="1:3" x14ac:dyDescent="0.3">
      <c r="A1436" t="s">
        <v>4641</v>
      </c>
      <c r="B1436" s="10">
        <v>99</v>
      </c>
      <c r="C1436" s="10">
        <v>5</v>
      </c>
    </row>
    <row r="1437" spans="1:3" x14ac:dyDescent="0.3">
      <c r="A1437" t="s">
        <v>4642</v>
      </c>
      <c r="B1437" s="10">
        <v>91</v>
      </c>
      <c r="C1437" s="10">
        <v>6.5</v>
      </c>
    </row>
    <row r="1438" spans="1:3" x14ac:dyDescent="0.3">
      <c r="A1438" t="s">
        <v>4645</v>
      </c>
      <c r="B1438" s="10">
        <v>87</v>
      </c>
      <c r="C1438" s="10">
        <v>5.0999999999999996</v>
      </c>
    </row>
    <row r="1439" spans="1:3" x14ac:dyDescent="0.3">
      <c r="A1439" t="s">
        <v>4648</v>
      </c>
      <c r="B1439" s="10">
        <v>125</v>
      </c>
      <c r="C1439" s="10">
        <v>6.5</v>
      </c>
    </row>
    <row r="1440" spans="1:3" x14ac:dyDescent="0.3">
      <c r="A1440" t="s">
        <v>4650</v>
      </c>
      <c r="B1440" s="10">
        <v>118</v>
      </c>
      <c r="C1440" s="10">
        <v>6.2</v>
      </c>
    </row>
    <row r="1441" spans="1:3" x14ac:dyDescent="0.3">
      <c r="A1441" t="s">
        <v>4652</v>
      </c>
      <c r="B1441" s="10">
        <v>98</v>
      </c>
      <c r="C1441" s="10">
        <v>6.3</v>
      </c>
    </row>
    <row r="1442" spans="1:3" x14ac:dyDescent="0.3">
      <c r="A1442" t="s">
        <v>4655</v>
      </c>
      <c r="B1442" s="10">
        <v>92</v>
      </c>
      <c r="C1442" s="10">
        <v>3.8</v>
      </c>
    </row>
    <row r="1443" spans="1:3" x14ac:dyDescent="0.3">
      <c r="A1443" t="s">
        <v>4659</v>
      </c>
      <c r="B1443" s="10">
        <v>93</v>
      </c>
      <c r="C1443" s="10">
        <v>5.2</v>
      </c>
    </row>
    <row r="1444" spans="1:3" x14ac:dyDescent="0.3">
      <c r="A1444" t="s">
        <v>4662</v>
      </c>
      <c r="B1444" s="10">
        <v>116</v>
      </c>
      <c r="C1444" s="10">
        <v>6</v>
      </c>
    </row>
    <row r="1445" spans="1:3" x14ac:dyDescent="0.3">
      <c r="A1445" t="s">
        <v>4665</v>
      </c>
      <c r="B1445" s="10">
        <v>92</v>
      </c>
      <c r="C1445" s="10">
        <v>6.2</v>
      </c>
    </row>
    <row r="1446" spans="1:3" x14ac:dyDescent="0.3">
      <c r="A1446" t="s">
        <v>4668</v>
      </c>
      <c r="B1446" s="10">
        <v>115</v>
      </c>
      <c r="C1446" s="10">
        <v>5.7</v>
      </c>
    </row>
    <row r="1447" spans="1:3" x14ac:dyDescent="0.3">
      <c r="A1447" t="s">
        <v>4670</v>
      </c>
      <c r="B1447" s="10">
        <v>120</v>
      </c>
      <c r="C1447" s="10">
        <v>6.7</v>
      </c>
    </row>
    <row r="1448" spans="1:3" x14ac:dyDescent="0.3">
      <c r="A1448" t="s">
        <v>4672</v>
      </c>
      <c r="B1448" s="10">
        <v>111</v>
      </c>
      <c r="C1448" s="10">
        <v>6.8</v>
      </c>
    </row>
    <row r="1449" spans="1:3" x14ac:dyDescent="0.3">
      <c r="A1449" t="s">
        <v>4675</v>
      </c>
      <c r="B1449" s="10">
        <v>94</v>
      </c>
      <c r="C1449" s="10">
        <v>6</v>
      </c>
    </row>
    <row r="1450" spans="1:3" x14ac:dyDescent="0.3">
      <c r="A1450" t="s">
        <v>4678</v>
      </c>
      <c r="B1450" s="10">
        <v>100</v>
      </c>
      <c r="C1450" s="10">
        <v>7.3</v>
      </c>
    </row>
    <row r="1451" spans="1:3" x14ac:dyDescent="0.3">
      <c r="A1451" t="s">
        <v>4680</v>
      </c>
      <c r="B1451" s="10">
        <v>101</v>
      </c>
      <c r="C1451" s="10">
        <v>5.5</v>
      </c>
    </row>
    <row r="1452" spans="1:3" x14ac:dyDescent="0.3">
      <c r="A1452" t="s">
        <v>4682</v>
      </c>
      <c r="B1452" s="10">
        <v>139</v>
      </c>
      <c r="C1452" s="10">
        <v>6.7</v>
      </c>
    </row>
    <row r="1453" spans="1:3" x14ac:dyDescent="0.3">
      <c r="A1453" t="s">
        <v>4686</v>
      </c>
      <c r="B1453" s="10">
        <v>91</v>
      </c>
      <c r="C1453" s="10">
        <v>4.8</v>
      </c>
    </row>
    <row r="1454" spans="1:3" x14ac:dyDescent="0.3">
      <c r="A1454" t="s">
        <v>4689</v>
      </c>
      <c r="B1454" s="10">
        <v>109</v>
      </c>
      <c r="C1454" s="10">
        <v>5.7</v>
      </c>
    </row>
    <row r="1455" spans="1:3" x14ac:dyDescent="0.3">
      <c r="A1455" t="s">
        <v>4691</v>
      </c>
      <c r="B1455" s="10">
        <v>102</v>
      </c>
      <c r="C1455" s="10">
        <v>5.0999999999999996</v>
      </c>
    </row>
    <row r="1456" spans="1:3" x14ac:dyDescent="0.3">
      <c r="A1456" t="s">
        <v>4694</v>
      </c>
      <c r="B1456" s="10">
        <v>103</v>
      </c>
      <c r="C1456" s="10">
        <v>6</v>
      </c>
    </row>
    <row r="1457" spans="1:3" x14ac:dyDescent="0.3">
      <c r="A1457" t="s">
        <v>4696</v>
      </c>
      <c r="B1457" s="10">
        <v>83</v>
      </c>
      <c r="C1457" s="10">
        <v>4.2</v>
      </c>
    </row>
    <row r="1458" spans="1:3" x14ac:dyDescent="0.3">
      <c r="A1458" t="s">
        <v>4699</v>
      </c>
      <c r="B1458" s="10">
        <v>123</v>
      </c>
      <c r="C1458" s="10">
        <v>7.4</v>
      </c>
    </row>
    <row r="1459" spans="1:3" x14ac:dyDescent="0.3">
      <c r="A1459" t="s">
        <v>4704</v>
      </c>
      <c r="B1459" s="10">
        <v>101</v>
      </c>
      <c r="C1459" s="10">
        <v>4.5999999999999996</v>
      </c>
    </row>
    <row r="1460" spans="1:3" x14ac:dyDescent="0.3">
      <c r="A1460" t="s">
        <v>4706</v>
      </c>
      <c r="B1460" s="10">
        <v>117</v>
      </c>
      <c r="C1460" s="10">
        <v>6.9</v>
      </c>
    </row>
    <row r="1461" spans="1:3" x14ac:dyDescent="0.3">
      <c r="A1461" t="s">
        <v>4709</v>
      </c>
      <c r="B1461" s="10">
        <v>114</v>
      </c>
      <c r="C1461" s="10">
        <v>6.9</v>
      </c>
    </row>
    <row r="1462" spans="1:3" x14ac:dyDescent="0.3">
      <c r="A1462" t="s">
        <v>4710</v>
      </c>
      <c r="B1462" s="10">
        <v>330</v>
      </c>
      <c r="C1462" s="10">
        <v>8</v>
      </c>
    </row>
    <row r="1463" spans="1:3" x14ac:dyDescent="0.3">
      <c r="A1463" t="s">
        <v>4712</v>
      </c>
      <c r="B1463" s="10">
        <v>121</v>
      </c>
      <c r="C1463" s="10">
        <v>6.4</v>
      </c>
    </row>
    <row r="1464" spans="1:3" x14ac:dyDescent="0.3">
      <c r="A1464" t="s">
        <v>4714</v>
      </c>
      <c r="B1464" s="10">
        <v>114</v>
      </c>
      <c r="C1464" s="10">
        <v>6.3</v>
      </c>
    </row>
    <row r="1465" spans="1:3" x14ac:dyDescent="0.3">
      <c r="A1465" t="s">
        <v>4717</v>
      </c>
      <c r="B1465" s="10">
        <v>156</v>
      </c>
      <c r="C1465" s="10">
        <v>8.4</v>
      </c>
    </row>
    <row r="1466" spans="1:3" x14ac:dyDescent="0.3">
      <c r="A1466" t="s">
        <v>4720</v>
      </c>
      <c r="B1466" s="10">
        <v>135</v>
      </c>
      <c r="C1466" s="10">
        <v>7.1</v>
      </c>
    </row>
    <row r="1467" spans="1:3" x14ac:dyDescent="0.3">
      <c r="A1467" t="s">
        <v>4725</v>
      </c>
      <c r="B1467" s="10">
        <v>148</v>
      </c>
      <c r="C1467" s="10">
        <v>6.8</v>
      </c>
    </row>
    <row r="1468" spans="1:3" x14ac:dyDescent="0.3">
      <c r="A1468" t="s">
        <v>4729</v>
      </c>
      <c r="B1468" s="10">
        <v>148</v>
      </c>
      <c r="C1468" s="10">
        <v>7.5</v>
      </c>
    </row>
    <row r="1469" spans="1:3" x14ac:dyDescent="0.3">
      <c r="A1469" t="s">
        <v>4733</v>
      </c>
      <c r="B1469" s="10">
        <v>93</v>
      </c>
      <c r="C1469" s="10">
        <v>5.7</v>
      </c>
    </row>
    <row r="1470" spans="1:3" x14ac:dyDescent="0.3">
      <c r="A1470" t="s">
        <v>4735</v>
      </c>
      <c r="B1470" s="10">
        <v>104</v>
      </c>
      <c r="C1470" s="10">
        <v>7.2</v>
      </c>
    </row>
    <row r="1471" spans="1:3" x14ac:dyDescent="0.3">
      <c r="A1471" t="s">
        <v>4738</v>
      </c>
      <c r="B1471" s="10">
        <v>113</v>
      </c>
      <c r="C1471" s="10">
        <v>6.8</v>
      </c>
    </row>
    <row r="1472" spans="1:3" x14ac:dyDescent="0.3">
      <c r="A1472" t="s">
        <v>4742</v>
      </c>
      <c r="B1472" s="10">
        <v>91</v>
      </c>
      <c r="C1472" s="10">
        <v>5.4</v>
      </c>
    </row>
    <row r="1473" spans="1:3" x14ac:dyDescent="0.3">
      <c r="A1473" t="s">
        <v>4744</v>
      </c>
      <c r="B1473" s="10">
        <v>139</v>
      </c>
      <c r="C1473" s="10">
        <v>7.2</v>
      </c>
    </row>
    <row r="1474" spans="1:3" x14ac:dyDescent="0.3">
      <c r="A1474" t="s">
        <v>4746</v>
      </c>
      <c r="B1474" s="10">
        <v>96</v>
      </c>
      <c r="C1474" s="10">
        <v>7.3</v>
      </c>
    </row>
    <row r="1475" spans="1:3" x14ac:dyDescent="0.3">
      <c r="A1475" t="s">
        <v>4750</v>
      </c>
      <c r="B1475" s="10">
        <v>102</v>
      </c>
      <c r="C1475" s="10">
        <v>5.2</v>
      </c>
    </row>
    <row r="1476" spans="1:3" x14ac:dyDescent="0.3">
      <c r="A1476" t="s">
        <v>4752</v>
      </c>
      <c r="B1476" s="10">
        <v>96</v>
      </c>
      <c r="C1476" s="10">
        <v>5.5</v>
      </c>
    </row>
    <row r="1477" spans="1:3" x14ac:dyDescent="0.3">
      <c r="A1477" t="s">
        <v>4757</v>
      </c>
      <c r="B1477" s="10">
        <v>101</v>
      </c>
      <c r="C1477" s="10">
        <v>7.7</v>
      </c>
    </row>
    <row r="1478" spans="1:3" x14ac:dyDescent="0.3">
      <c r="A1478" t="s">
        <v>4762</v>
      </c>
      <c r="B1478" s="10">
        <v>128</v>
      </c>
      <c r="C1478" s="10">
        <v>7.1</v>
      </c>
    </row>
    <row r="1479" spans="1:3" x14ac:dyDescent="0.3">
      <c r="A1479" t="s">
        <v>4765</v>
      </c>
      <c r="B1479" s="10">
        <v>109</v>
      </c>
      <c r="C1479" s="10">
        <v>5.3</v>
      </c>
    </row>
    <row r="1480" spans="1:3" x14ac:dyDescent="0.3">
      <c r="A1480" t="s">
        <v>4768</v>
      </c>
      <c r="B1480" s="10">
        <v>114</v>
      </c>
      <c r="C1480" s="10">
        <v>5.6</v>
      </c>
    </row>
    <row r="1481" spans="1:3" x14ac:dyDescent="0.3">
      <c r="A1481" t="s">
        <v>4770</v>
      </c>
      <c r="B1481" s="10">
        <v>105</v>
      </c>
      <c r="C1481" s="10">
        <v>5.7</v>
      </c>
    </row>
    <row r="1482" spans="1:3" x14ac:dyDescent="0.3">
      <c r="A1482" t="s">
        <v>4773</v>
      </c>
      <c r="B1482" s="10">
        <v>141</v>
      </c>
      <c r="C1482" s="10">
        <v>7.1</v>
      </c>
    </row>
    <row r="1483" spans="1:3" x14ac:dyDescent="0.3">
      <c r="A1483" t="s">
        <v>4775</v>
      </c>
      <c r="B1483" s="10">
        <v>195</v>
      </c>
      <c r="C1483" s="10">
        <v>7.5</v>
      </c>
    </row>
    <row r="1484" spans="1:3" x14ac:dyDescent="0.3">
      <c r="A1484" t="s">
        <v>4776</v>
      </c>
      <c r="B1484" s="10">
        <v>138</v>
      </c>
      <c r="C1484" s="10">
        <v>7.6</v>
      </c>
    </row>
    <row r="1485" spans="1:3" x14ac:dyDescent="0.3">
      <c r="A1485" t="s">
        <v>4777</v>
      </c>
      <c r="B1485" s="10">
        <v>101</v>
      </c>
      <c r="C1485" s="10">
        <v>5.5</v>
      </c>
    </row>
    <row r="1486" spans="1:3" x14ac:dyDescent="0.3">
      <c r="A1486" t="s">
        <v>4778</v>
      </c>
      <c r="B1486" s="10">
        <v>99</v>
      </c>
      <c r="C1486" s="10">
        <v>5.0999999999999996</v>
      </c>
    </row>
    <row r="1487" spans="1:3" x14ac:dyDescent="0.3">
      <c r="A1487" t="s">
        <v>4782</v>
      </c>
      <c r="B1487" s="10">
        <v>85</v>
      </c>
      <c r="C1487" s="10">
        <v>6.3</v>
      </c>
    </row>
    <row r="1488" spans="1:3" x14ac:dyDescent="0.3">
      <c r="A1488" t="s">
        <v>4786</v>
      </c>
      <c r="B1488" s="10">
        <v>89</v>
      </c>
      <c r="C1488" s="10">
        <v>4.9000000000000004</v>
      </c>
    </row>
    <row r="1489" spans="1:3" x14ac:dyDescent="0.3">
      <c r="A1489" t="s">
        <v>4792</v>
      </c>
      <c r="B1489" s="10">
        <v>99</v>
      </c>
      <c r="C1489" s="10">
        <v>6.5</v>
      </c>
    </row>
    <row r="1490" spans="1:3" x14ac:dyDescent="0.3">
      <c r="A1490" t="s">
        <v>4794</v>
      </c>
      <c r="B1490" s="10">
        <v>105</v>
      </c>
      <c r="C1490" s="10">
        <v>5.6</v>
      </c>
    </row>
    <row r="1491" spans="1:3" x14ac:dyDescent="0.3">
      <c r="A1491" t="s">
        <v>4797</v>
      </c>
      <c r="B1491" s="10">
        <v>97</v>
      </c>
      <c r="C1491" s="10">
        <v>5.3</v>
      </c>
    </row>
    <row r="1492" spans="1:3" x14ac:dyDescent="0.3">
      <c r="A1492" t="s">
        <v>4801</v>
      </c>
      <c r="B1492" s="10">
        <v>140</v>
      </c>
      <c r="C1492" s="10">
        <v>6.5</v>
      </c>
    </row>
    <row r="1493" spans="1:3" x14ac:dyDescent="0.3">
      <c r="A1493" t="s">
        <v>4804</v>
      </c>
      <c r="B1493" s="10">
        <v>118</v>
      </c>
      <c r="C1493" s="10">
        <v>6.8</v>
      </c>
    </row>
    <row r="1494" spans="1:3" x14ac:dyDescent="0.3">
      <c r="A1494" t="s">
        <v>4806</v>
      </c>
      <c r="B1494" s="10">
        <v>94</v>
      </c>
      <c r="C1494" s="10">
        <v>6.5</v>
      </c>
    </row>
    <row r="1495" spans="1:3" x14ac:dyDescent="0.3">
      <c r="A1495" t="s">
        <v>4808</v>
      </c>
      <c r="B1495" s="10">
        <v>124</v>
      </c>
      <c r="C1495" s="10">
        <v>6</v>
      </c>
    </row>
    <row r="1496" spans="1:3" x14ac:dyDescent="0.3">
      <c r="A1496" t="s">
        <v>4810</v>
      </c>
      <c r="B1496" s="10">
        <v>134</v>
      </c>
      <c r="C1496" s="10">
        <v>8.4</v>
      </c>
    </row>
    <row r="1497" spans="1:3" x14ac:dyDescent="0.3">
      <c r="A1497" t="s">
        <v>4814</v>
      </c>
      <c r="B1497" s="10">
        <v>113</v>
      </c>
      <c r="C1497" s="10">
        <v>6</v>
      </c>
    </row>
    <row r="1498" spans="1:3" x14ac:dyDescent="0.3">
      <c r="A1498" t="s">
        <v>4816</v>
      </c>
      <c r="B1498" s="10">
        <v>124</v>
      </c>
      <c r="C1498" s="10">
        <v>7.6</v>
      </c>
    </row>
    <row r="1499" spans="1:3" x14ac:dyDescent="0.3">
      <c r="A1499" t="s">
        <v>4819</v>
      </c>
      <c r="B1499" s="10">
        <v>98</v>
      </c>
      <c r="C1499" s="10">
        <v>5.6</v>
      </c>
    </row>
    <row r="1500" spans="1:3" x14ac:dyDescent="0.3">
      <c r="A1500" t="s">
        <v>4820</v>
      </c>
      <c r="B1500" s="10">
        <v>97</v>
      </c>
      <c r="C1500" s="10">
        <v>6.9</v>
      </c>
    </row>
    <row r="1501" spans="1:3" x14ac:dyDescent="0.3">
      <c r="A1501" t="s">
        <v>4822</v>
      </c>
      <c r="B1501" s="10">
        <v>123</v>
      </c>
      <c r="C1501" s="10">
        <v>6.4</v>
      </c>
    </row>
    <row r="1502" spans="1:3" x14ac:dyDescent="0.3">
      <c r="A1502" t="s">
        <v>4825</v>
      </c>
      <c r="B1502" s="10">
        <v>99</v>
      </c>
      <c r="C1502" s="10">
        <v>5.0999999999999996</v>
      </c>
    </row>
    <row r="1503" spans="1:3" x14ac:dyDescent="0.3">
      <c r="A1503" t="s">
        <v>4827</v>
      </c>
      <c r="B1503" s="10">
        <v>101</v>
      </c>
      <c r="C1503" s="10">
        <v>7</v>
      </c>
    </row>
    <row r="1504" spans="1:3" x14ac:dyDescent="0.3">
      <c r="A1504" t="s">
        <v>4830</v>
      </c>
      <c r="B1504" s="10">
        <v>92</v>
      </c>
      <c r="C1504" s="10">
        <v>5.7</v>
      </c>
    </row>
    <row r="1505" spans="1:3" x14ac:dyDescent="0.3">
      <c r="A1505" t="s">
        <v>4833</v>
      </c>
      <c r="B1505" s="10">
        <v>131</v>
      </c>
      <c r="C1505" s="10">
        <v>6.8</v>
      </c>
    </row>
    <row r="1506" spans="1:3" x14ac:dyDescent="0.3">
      <c r="A1506" t="s">
        <v>4835</v>
      </c>
      <c r="B1506" s="10">
        <v>107</v>
      </c>
      <c r="C1506" s="10">
        <v>6.7</v>
      </c>
    </row>
    <row r="1507" spans="1:3" x14ac:dyDescent="0.3">
      <c r="A1507" t="s">
        <v>4837</v>
      </c>
      <c r="B1507" s="10">
        <v>103</v>
      </c>
      <c r="C1507" s="10">
        <v>6.2</v>
      </c>
    </row>
    <row r="1508" spans="1:3" x14ac:dyDescent="0.3">
      <c r="A1508" t="s">
        <v>4838</v>
      </c>
      <c r="B1508" s="10">
        <v>129</v>
      </c>
      <c r="C1508" s="10">
        <v>7.2</v>
      </c>
    </row>
    <row r="1509" spans="1:3" x14ac:dyDescent="0.3">
      <c r="A1509" t="s">
        <v>4840</v>
      </c>
      <c r="B1509" s="10">
        <v>107</v>
      </c>
      <c r="C1509" s="10">
        <v>6.2</v>
      </c>
    </row>
    <row r="1510" spans="1:3" x14ac:dyDescent="0.3">
      <c r="A1510" t="s">
        <v>4842</v>
      </c>
      <c r="B1510" s="10">
        <v>89</v>
      </c>
      <c r="C1510" s="10">
        <v>5.6</v>
      </c>
    </row>
    <row r="1511" spans="1:3" x14ac:dyDescent="0.3">
      <c r="A1511" t="s">
        <v>4843</v>
      </c>
      <c r="B1511" s="10">
        <v>113</v>
      </c>
      <c r="C1511" s="10">
        <v>4.4000000000000004</v>
      </c>
    </row>
    <row r="1512" spans="1:3" x14ac:dyDescent="0.3">
      <c r="A1512" t="s">
        <v>4846</v>
      </c>
      <c r="B1512" s="10">
        <v>93</v>
      </c>
      <c r="C1512" s="10">
        <v>7.5</v>
      </c>
    </row>
    <row r="1513" spans="1:3" x14ac:dyDescent="0.3">
      <c r="A1513" t="s">
        <v>4850</v>
      </c>
      <c r="B1513" s="10">
        <v>120</v>
      </c>
      <c r="C1513" s="10">
        <v>7.1</v>
      </c>
    </row>
    <row r="1514" spans="1:3" x14ac:dyDescent="0.3">
      <c r="A1514" t="s">
        <v>4852</v>
      </c>
      <c r="B1514" s="10">
        <v>98</v>
      </c>
      <c r="C1514" s="10">
        <v>6.4</v>
      </c>
    </row>
    <row r="1515" spans="1:3" x14ac:dyDescent="0.3">
      <c r="A1515" t="s">
        <v>4855</v>
      </c>
      <c r="B1515" s="10">
        <v>105</v>
      </c>
      <c r="C1515" s="10">
        <v>7.1</v>
      </c>
    </row>
    <row r="1516" spans="1:3" x14ac:dyDescent="0.3">
      <c r="A1516" t="s">
        <v>4859</v>
      </c>
      <c r="B1516" s="10">
        <v>142</v>
      </c>
      <c r="C1516" s="10">
        <v>5.9</v>
      </c>
    </row>
    <row r="1517" spans="1:3" x14ac:dyDescent="0.3">
      <c r="A1517" t="s">
        <v>4862</v>
      </c>
      <c r="B1517" s="10">
        <v>98</v>
      </c>
      <c r="C1517" s="10">
        <v>6.9</v>
      </c>
    </row>
    <row r="1518" spans="1:3" x14ac:dyDescent="0.3">
      <c r="A1518" t="s">
        <v>4865</v>
      </c>
      <c r="B1518" s="10">
        <v>96</v>
      </c>
      <c r="C1518" s="10">
        <v>7.5</v>
      </c>
    </row>
    <row r="1519" spans="1:3" x14ac:dyDescent="0.3">
      <c r="A1519" t="s">
        <v>4866</v>
      </c>
      <c r="B1519" s="10">
        <v>87</v>
      </c>
      <c r="C1519" s="10">
        <v>6.3</v>
      </c>
    </row>
    <row r="1520" spans="1:3" x14ac:dyDescent="0.3">
      <c r="A1520" t="s">
        <v>4869</v>
      </c>
      <c r="B1520" s="10">
        <v>107</v>
      </c>
      <c r="C1520" s="10">
        <v>6.4</v>
      </c>
    </row>
    <row r="1521" spans="1:3" x14ac:dyDescent="0.3">
      <c r="A1521" t="s">
        <v>4872</v>
      </c>
      <c r="B1521" s="10">
        <v>90</v>
      </c>
      <c r="C1521" s="10">
        <v>5.9</v>
      </c>
    </row>
    <row r="1522" spans="1:3" x14ac:dyDescent="0.3">
      <c r="A1522" t="s">
        <v>4876</v>
      </c>
      <c r="B1522" s="10">
        <v>121</v>
      </c>
      <c r="C1522" s="10">
        <v>6.8</v>
      </c>
    </row>
    <row r="1523" spans="1:3" x14ac:dyDescent="0.3">
      <c r="A1523" t="s">
        <v>4879</v>
      </c>
      <c r="B1523" s="10">
        <v>119</v>
      </c>
      <c r="C1523" s="10">
        <v>6.3</v>
      </c>
    </row>
    <row r="1524" spans="1:3" x14ac:dyDescent="0.3">
      <c r="A1524" t="s">
        <v>4882</v>
      </c>
      <c r="B1524" s="10">
        <v>107</v>
      </c>
      <c r="C1524" s="10">
        <v>3.6</v>
      </c>
    </row>
    <row r="1525" spans="1:3" x14ac:dyDescent="0.3">
      <c r="A1525" t="s">
        <v>4883</v>
      </c>
      <c r="B1525" s="10">
        <v>110</v>
      </c>
      <c r="C1525" s="10">
        <v>5.3</v>
      </c>
    </row>
    <row r="1526" spans="1:3" x14ac:dyDescent="0.3">
      <c r="A1526" t="s">
        <v>4886</v>
      </c>
      <c r="B1526" s="10">
        <v>100</v>
      </c>
      <c r="C1526" s="10">
        <v>5.9</v>
      </c>
    </row>
    <row r="1527" spans="1:3" x14ac:dyDescent="0.3">
      <c r="A1527" t="s">
        <v>4889</v>
      </c>
      <c r="B1527" s="10">
        <v>75</v>
      </c>
      <c r="C1527" s="10">
        <v>6.9</v>
      </c>
    </row>
    <row r="1528" spans="1:3" x14ac:dyDescent="0.3">
      <c r="A1528" t="s">
        <v>4891</v>
      </c>
      <c r="B1528" s="10">
        <v>132</v>
      </c>
      <c r="C1528" s="10">
        <v>6.9</v>
      </c>
    </row>
    <row r="1529" spans="1:3" x14ac:dyDescent="0.3">
      <c r="A1529" t="s">
        <v>4892</v>
      </c>
      <c r="B1529" s="10">
        <v>105</v>
      </c>
      <c r="C1529" s="10">
        <v>6.1</v>
      </c>
    </row>
    <row r="1530" spans="1:3" x14ac:dyDescent="0.3">
      <c r="A1530" t="s">
        <v>4896</v>
      </c>
      <c r="B1530" s="10">
        <v>93</v>
      </c>
      <c r="C1530" s="10">
        <v>5.7</v>
      </c>
    </row>
    <row r="1531" spans="1:3" x14ac:dyDescent="0.3">
      <c r="A1531" t="s">
        <v>4898</v>
      </c>
      <c r="B1531" s="10">
        <v>289</v>
      </c>
      <c r="C1531" s="10">
        <v>8.5</v>
      </c>
    </row>
    <row r="1532" spans="1:3" x14ac:dyDescent="0.3">
      <c r="A1532" t="s">
        <v>4900</v>
      </c>
      <c r="B1532" s="10">
        <v>102</v>
      </c>
      <c r="C1532" s="10">
        <v>6.3</v>
      </c>
    </row>
    <row r="1533" spans="1:3" x14ac:dyDescent="0.3">
      <c r="A1533" t="s">
        <v>4901</v>
      </c>
      <c r="B1533" s="10">
        <v>143</v>
      </c>
      <c r="C1533" s="10">
        <v>7.3</v>
      </c>
    </row>
    <row r="1534" spans="1:3" x14ac:dyDescent="0.3">
      <c r="A1534" t="s">
        <v>4905</v>
      </c>
      <c r="B1534" s="10">
        <v>113</v>
      </c>
      <c r="C1534" s="10">
        <v>6.3</v>
      </c>
    </row>
    <row r="1535" spans="1:3" x14ac:dyDescent="0.3">
      <c r="A1535" t="s">
        <v>4907</v>
      </c>
      <c r="B1535" s="10">
        <v>161</v>
      </c>
      <c r="C1535" s="10">
        <v>7.2</v>
      </c>
    </row>
    <row r="1536" spans="1:3" x14ac:dyDescent="0.3">
      <c r="A1536" t="s">
        <v>4908</v>
      </c>
      <c r="B1536" s="10">
        <v>138</v>
      </c>
      <c r="C1536" s="10">
        <v>7.3</v>
      </c>
    </row>
    <row r="1537" spans="1:3" x14ac:dyDescent="0.3">
      <c r="A1537" t="s">
        <v>4910</v>
      </c>
      <c r="B1537" s="10">
        <v>126</v>
      </c>
      <c r="C1537" s="10">
        <v>6.3</v>
      </c>
    </row>
    <row r="1538" spans="1:3" x14ac:dyDescent="0.3">
      <c r="A1538" t="s">
        <v>4912</v>
      </c>
      <c r="B1538" s="10">
        <v>99</v>
      </c>
      <c r="C1538" s="10">
        <v>8.1</v>
      </c>
    </row>
    <row r="1539" spans="1:3" x14ac:dyDescent="0.3">
      <c r="A1539" t="s">
        <v>4914</v>
      </c>
      <c r="B1539" s="10">
        <v>101</v>
      </c>
      <c r="C1539" s="10">
        <v>6.9</v>
      </c>
    </row>
    <row r="1540" spans="1:3" x14ac:dyDescent="0.3">
      <c r="A1540" t="s">
        <v>4918</v>
      </c>
      <c r="B1540" s="10">
        <v>103</v>
      </c>
      <c r="C1540" s="10">
        <v>6.3</v>
      </c>
    </row>
    <row r="1541" spans="1:3" x14ac:dyDescent="0.3">
      <c r="A1541" t="s">
        <v>4921</v>
      </c>
      <c r="B1541" s="10">
        <v>118</v>
      </c>
      <c r="C1541" s="10">
        <v>7.3</v>
      </c>
    </row>
    <row r="1542" spans="1:3" x14ac:dyDescent="0.3">
      <c r="A1542" t="s">
        <v>4923</v>
      </c>
      <c r="B1542" s="10">
        <v>99</v>
      </c>
      <c r="C1542" s="10">
        <v>6.1</v>
      </c>
    </row>
    <row r="1543" spans="1:3" x14ac:dyDescent="0.3">
      <c r="A1543" t="s">
        <v>4924</v>
      </c>
      <c r="B1543" s="10">
        <v>105</v>
      </c>
      <c r="C1543" s="10">
        <v>6.9</v>
      </c>
    </row>
    <row r="1544" spans="1:3" x14ac:dyDescent="0.3">
      <c r="A1544" t="s">
        <v>4927</v>
      </c>
      <c r="B1544" s="10">
        <v>113</v>
      </c>
      <c r="C1544" s="10">
        <v>7.2</v>
      </c>
    </row>
    <row r="1545" spans="1:3" x14ac:dyDescent="0.3">
      <c r="A1545" t="s">
        <v>4929</v>
      </c>
      <c r="B1545" s="10">
        <v>93</v>
      </c>
      <c r="C1545" s="10">
        <v>6.4</v>
      </c>
    </row>
    <row r="1546" spans="1:3" x14ac:dyDescent="0.3">
      <c r="A1546" t="s">
        <v>4932</v>
      </c>
      <c r="B1546" s="10">
        <v>108</v>
      </c>
      <c r="C1546" s="10">
        <v>6.4</v>
      </c>
    </row>
    <row r="1547" spans="1:3" x14ac:dyDescent="0.3">
      <c r="A1547" t="s">
        <v>4933</v>
      </c>
      <c r="B1547" s="10">
        <v>74</v>
      </c>
      <c r="C1547" s="10">
        <v>8.3000000000000007</v>
      </c>
    </row>
    <row r="1548" spans="1:3" x14ac:dyDescent="0.3">
      <c r="A1548" t="s">
        <v>4934</v>
      </c>
      <c r="B1548" s="10">
        <v>116</v>
      </c>
      <c r="C1548" s="10">
        <v>7.2</v>
      </c>
    </row>
    <row r="1549" spans="1:3" x14ac:dyDescent="0.3">
      <c r="A1549" t="s">
        <v>4937</v>
      </c>
      <c r="B1549" s="10">
        <v>104</v>
      </c>
      <c r="C1549" s="10">
        <v>6.8</v>
      </c>
    </row>
    <row r="1550" spans="1:3" x14ac:dyDescent="0.3">
      <c r="A1550" t="s">
        <v>4940</v>
      </c>
      <c r="B1550" s="10">
        <v>106</v>
      </c>
      <c r="C1550" s="10">
        <v>6.5</v>
      </c>
    </row>
    <row r="1551" spans="1:3" x14ac:dyDescent="0.3">
      <c r="A1551" t="s">
        <v>4941</v>
      </c>
      <c r="B1551" s="10">
        <v>120</v>
      </c>
      <c r="C1551" s="10">
        <v>7.8</v>
      </c>
    </row>
    <row r="1552" spans="1:3" x14ac:dyDescent="0.3">
      <c r="A1552" t="s">
        <v>4942</v>
      </c>
      <c r="B1552" s="10">
        <v>135</v>
      </c>
      <c r="C1552" s="10">
        <v>7.6</v>
      </c>
    </row>
    <row r="1553" spans="1:3" x14ac:dyDescent="0.3">
      <c r="A1553" t="s">
        <v>4943</v>
      </c>
      <c r="B1553" s="10">
        <v>132</v>
      </c>
      <c r="C1553" s="10">
        <v>7.2</v>
      </c>
    </row>
    <row r="1554" spans="1:3" x14ac:dyDescent="0.3">
      <c r="A1554" t="s">
        <v>4944</v>
      </c>
      <c r="B1554" s="10">
        <v>92</v>
      </c>
      <c r="C1554" s="10">
        <v>6.7</v>
      </c>
    </row>
    <row r="1555" spans="1:3" x14ac:dyDescent="0.3">
      <c r="A1555" t="s">
        <v>4945</v>
      </c>
      <c r="B1555" s="10">
        <v>99</v>
      </c>
      <c r="C1555" s="10">
        <v>6.8</v>
      </c>
    </row>
    <row r="1556" spans="1:3" x14ac:dyDescent="0.3">
      <c r="A1556" t="s">
        <v>4947</v>
      </c>
      <c r="B1556" s="10">
        <v>90</v>
      </c>
      <c r="C1556" s="10">
        <v>6.3</v>
      </c>
    </row>
    <row r="1557" spans="1:3" x14ac:dyDescent="0.3">
      <c r="A1557" t="s">
        <v>4948</v>
      </c>
      <c r="B1557" s="10">
        <v>111</v>
      </c>
      <c r="C1557" s="10">
        <v>6.2</v>
      </c>
    </row>
    <row r="1558" spans="1:3" x14ac:dyDescent="0.3">
      <c r="A1558" t="s">
        <v>4950</v>
      </c>
      <c r="B1558" s="10">
        <v>103</v>
      </c>
      <c r="C1558" s="10">
        <v>6.2</v>
      </c>
    </row>
    <row r="1559" spans="1:3" x14ac:dyDescent="0.3">
      <c r="A1559" t="s">
        <v>4951</v>
      </c>
      <c r="B1559" s="10">
        <v>127</v>
      </c>
      <c r="C1559" s="10">
        <v>8.6</v>
      </c>
    </row>
    <row r="1560" spans="1:3" x14ac:dyDescent="0.3">
      <c r="A1560" t="s">
        <v>4952</v>
      </c>
      <c r="B1560" s="10">
        <v>112</v>
      </c>
      <c r="C1560" s="10">
        <v>8</v>
      </c>
    </row>
    <row r="1561" spans="1:3" x14ac:dyDescent="0.3">
      <c r="A1561" t="s">
        <v>4955</v>
      </c>
      <c r="B1561" s="10">
        <v>87</v>
      </c>
      <c r="C1561" s="10">
        <v>7</v>
      </c>
    </row>
    <row r="1562" spans="1:3" x14ac:dyDescent="0.3">
      <c r="A1562" t="s">
        <v>4958</v>
      </c>
      <c r="B1562" s="10">
        <v>138</v>
      </c>
      <c r="C1562" s="10">
        <v>8</v>
      </c>
    </row>
    <row r="1563" spans="1:3" x14ac:dyDescent="0.3">
      <c r="A1563" t="s">
        <v>4960</v>
      </c>
      <c r="B1563" s="10">
        <v>132</v>
      </c>
      <c r="C1563" s="10">
        <v>8.1</v>
      </c>
    </row>
    <row r="1564" spans="1:3" x14ac:dyDescent="0.3">
      <c r="A1564" t="s">
        <v>4962</v>
      </c>
      <c r="B1564" s="10">
        <v>103</v>
      </c>
      <c r="C1564" s="10">
        <v>6.7</v>
      </c>
    </row>
    <row r="1565" spans="1:3" x14ac:dyDescent="0.3">
      <c r="A1565" t="s">
        <v>4963</v>
      </c>
      <c r="B1565" s="10">
        <v>123</v>
      </c>
      <c r="C1565" s="10">
        <v>7.9</v>
      </c>
    </row>
    <row r="1566" spans="1:3" x14ac:dyDescent="0.3">
      <c r="A1566" t="s">
        <v>4965</v>
      </c>
      <c r="B1566" s="10">
        <v>111</v>
      </c>
      <c r="C1566" s="10">
        <v>6.1</v>
      </c>
    </row>
    <row r="1567" spans="1:3" x14ac:dyDescent="0.3">
      <c r="A1567" t="s">
        <v>4968</v>
      </c>
      <c r="B1567" s="10">
        <v>102</v>
      </c>
      <c r="C1567" s="10">
        <v>4.2</v>
      </c>
    </row>
    <row r="1568" spans="1:3" x14ac:dyDescent="0.3">
      <c r="A1568" t="s">
        <v>4971</v>
      </c>
      <c r="B1568" s="10">
        <v>78</v>
      </c>
      <c r="C1568" s="10">
        <v>6.1</v>
      </c>
    </row>
    <row r="1569" spans="1:3" x14ac:dyDescent="0.3">
      <c r="A1569" t="s">
        <v>4972</v>
      </c>
      <c r="B1569" s="10">
        <v>132</v>
      </c>
      <c r="C1569" s="10">
        <v>6.6</v>
      </c>
    </row>
    <row r="1570" spans="1:3" x14ac:dyDescent="0.3">
      <c r="A1570" t="s">
        <v>4974</v>
      </c>
      <c r="B1570" s="10">
        <v>133</v>
      </c>
      <c r="C1570" s="10">
        <v>7.5</v>
      </c>
    </row>
    <row r="1571" spans="1:3" x14ac:dyDescent="0.3">
      <c r="A1571" t="s">
        <v>4976</v>
      </c>
      <c r="B1571" s="10">
        <v>108</v>
      </c>
      <c r="C1571" s="10">
        <v>7.4</v>
      </c>
    </row>
    <row r="1572" spans="1:3" x14ac:dyDescent="0.3">
      <c r="A1572" t="s">
        <v>4980</v>
      </c>
      <c r="B1572" s="10">
        <v>125</v>
      </c>
      <c r="C1572" s="10">
        <v>7.2</v>
      </c>
    </row>
    <row r="1573" spans="1:3" x14ac:dyDescent="0.3">
      <c r="A1573" t="s">
        <v>4986</v>
      </c>
      <c r="B1573" s="10">
        <v>98</v>
      </c>
      <c r="C1573" s="10">
        <v>6.9</v>
      </c>
    </row>
    <row r="1574" spans="1:3" x14ac:dyDescent="0.3">
      <c r="A1574" t="s">
        <v>4989</v>
      </c>
      <c r="B1574" s="10">
        <v>119</v>
      </c>
      <c r="C1574" s="10">
        <v>7.4</v>
      </c>
    </row>
    <row r="1575" spans="1:3" x14ac:dyDescent="0.3">
      <c r="A1575" t="s">
        <v>4991</v>
      </c>
      <c r="B1575" s="10">
        <v>87</v>
      </c>
      <c r="C1575" s="10">
        <v>5.4</v>
      </c>
    </row>
    <row r="1576" spans="1:3" x14ac:dyDescent="0.3">
      <c r="A1576" t="s">
        <v>4994</v>
      </c>
      <c r="B1576" s="10">
        <v>91</v>
      </c>
      <c r="C1576" s="10">
        <v>6.8</v>
      </c>
    </row>
    <row r="1577" spans="1:3" x14ac:dyDescent="0.3">
      <c r="A1577" t="s">
        <v>4995</v>
      </c>
      <c r="B1577" s="10">
        <v>100</v>
      </c>
      <c r="C1577" s="10">
        <v>6.3</v>
      </c>
    </row>
    <row r="1578" spans="1:3" x14ac:dyDescent="0.3">
      <c r="A1578" t="s">
        <v>4997</v>
      </c>
      <c r="B1578" s="10">
        <v>118</v>
      </c>
      <c r="C1578" s="10">
        <v>7.2</v>
      </c>
    </row>
    <row r="1579" spans="1:3" x14ac:dyDescent="0.3">
      <c r="A1579" t="s">
        <v>5002</v>
      </c>
      <c r="B1579" s="10">
        <v>109</v>
      </c>
      <c r="C1579" s="10">
        <v>6.9</v>
      </c>
    </row>
    <row r="1580" spans="1:3" x14ac:dyDescent="0.3">
      <c r="A1580" t="s">
        <v>5005</v>
      </c>
      <c r="B1580" s="10">
        <v>99</v>
      </c>
      <c r="C1580" s="10">
        <v>6</v>
      </c>
    </row>
    <row r="1581" spans="1:3" x14ac:dyDescent="0.3">
      <c r="A1581" t="s">
        <v>5007</v>
      </c>
      <c r="B1581" s="10">
        <v>114</v>
      </c>
      <c r="C1581" s="10">
        <v>5.9</v>
      </c>
    </row>
    <row r="1582" spans="1:3" x14ac:dyDescent="0.3">
      <c r="A1582" t="s">
        <v>5008</v>
      </c>
      <c r="B1582" s="10">
        <v>89</v>
      </c>
      <c r="C1582" s="10">
        <v>5.4</v>
      </c>
    </row>
    <row r="1583" spans="1:3" x14ac:dyDescent="0.3">
      <c r="A1583" t="s">
        <v>5011</v>
      </c>
      <c r="B1583" s="10">
        <v>95</v>
      </c>
      <c r="C1583" s="10">
        <v>5.9</v>
      </c>
    </row>
    <row r="1584" spans="1:3" x14ac:dyDescent="0.3">
      <c r="A1584" t="s">
        <v>5013</v>
      </c>
      <c r="B1584" s="10">
        <v>98</v>
      </c>
      <c r="C1584" s="10">
        <v>6.1</v>
      </c>
    </row>
    <row r="1585" spans="1:3" x14ac:dyDescent="0.3">
      <c r="A1585" t="s">
        <v>5016</v>
      </c>
      <c r="B1585" s="10">
        <v>94</v>
      </c>
      <c r="C1585" s="10">
        <v>7.7</v>
      </c>
    </row>
    <row r="1586" spans="1:3" x14ac:dyDescent="0.3">
      <c r="A1586" t="s">
        <v>5019</v>
      </c>
      <c r="B1586" s="10">
        <v>85</v>
      </c>
      <c r="C1586" s="10">
        <v>5.8</v>
      </c>
    </row>
    <row r="1587" spans="1:3" x14ac:dyDescent="0.3">
      <c r="A1587" t="s">
        <v>5021</v>
      </c>
      <c r="B1587" s="10">
        <v>124</v>
      </c>
      <c r="C1587" s="10">
        <v>7.6</v>
      </c>
    </row>
    <row r="1588" spans="1:3" x14ac:dyDescent="0.3">
      <c r="A1588" t="s">
        <v>5023</v>
      </c>
      <c r="B1588" s="10">
        <v>131</v>
      </c>
      <c r="C1588" s="10">
        <v>6.1</v>
      </c>
    </row>
    <row r="1589" spans="1:3" x14ac:dyDescent="0.3">
      <c r="A1589" t="s">
        <v>5026</v>
      </c>
      <c r="B1589" s="10">
        <v>107</v>
      </c>
      <c r="C1589" s="10">
        <v>5.4</v>
      </c>
    </row>
    <row r="1590" spans="1:3" x14ac:dyDescent="0.3">
      <c r="A1590" t="s">
        <v>5029</v>
      </c>
      <c r="B1590" s="10">
        <v>99</v>
      </c>
      <c r="C1590" s="10">
        <v>5.0999999999999996</v>
      </c>
    </row>
    <row r="1591" spans="1:3" x14ac:dyDescent="0.3">
      <c r="A1591" t="s">
        <v>5031</v>
      </c>
      <c r="B1591" s="10">
        <v>83</v>
      </c>
      <c r="C1591" s="10">
        <v>6.4</v>
      </c>
    </row>
    <row r="1592" spans="1:3" x14ac:dyDescent="0.3">
      <c r="A1592" t="s">
        <v>5034</v>
      </c>
      <c r="B1592" s="10">
        <v>131</v>
      </c>
      <c r="C1592" s="10">
        <v>6.3</v>
      </c>
    </row>
    <row r="1593" spans="1:3" x14ac:dyDescent="0.3">
      <c r="A1593" t="s">
        <v>5040</v>
      </c>
      <c r="B1593" s="10">
        <v>85</v>
      </c>
      <c r="C1593" s="10">
        <v>7.5</v>
      </c>
    </row>
    <row r="1594" spans="1:3" x14ac:dyDescent="0.3">
      <c r="A1594" t="s">
        <v>5042</v>
      </c>
      <c r="B1594" s="10">
        <v>126</v>
      </c>
      <c r="C1594" s="10">
        <v>7.1</v>
      </c>
    </row>
    <row r="1595" spans="1:3" x14ac:dyDescent="0.3">
      <c r="A1595" t="s">
        <v>5046</v>
      </c>
      <c r="B1595" s="10">
        <v>102</v>
      </c>
      <c r="C1595" s="10">
        <v>5.2</v>
      </c>
    </row>
    <row r="1596" spans="1:3" x14ac:dyDescent="0.3">
      <c r="A1596" t="s">
        <v>5048</v>
      </c>
      <c r="B1596" s="10">
        <v>123</v>
      </c>
      <c r="C1596" s="10">
        <v>7.8</v>
      </c>
    </row>
    <row r="1597" spans="1:3" x14ac:dyDescent="0.3">
      <c r="A1597" t="s">
        <v>5051</v>
      </c>
      <c r="B1597" s="10">
        <v>105</v>
      </c>
      <c r="C1597" s="10">
        <v>6.5</v>
      </c>
    </row>
    <row r="1598" spans="1:3" x14ac:dyDescent="0.3">
      <c r="A1598" t="s">
        <v>5054</v>
      </c>
      <c r="B1598" s="10">
        <v>125</v>
      </c>
      <c r="C1598" s="10">
        <v>6.6</v>
      </c>
    </row>
    <row r="1599" spans="1:3" x14ac:dyDescent="0.3">
      <c r="A1599" t="s">
        <v>5057</v>
      </c>
      <c r="B1599" s="10">
        <v>92</v>
      </c>
      <c r="C1599" s="10">
        <v>5.0999999999999996</v>
      </c>
    </row>
    <row r="1600" spans="1:3" x14ac:dyDescent="0.3">
      <c r="A1600" t="s">
        <v>5059</v>
      </c>
      <c r="B1600" s="10">
        <v>77</v>
      </c>
      <c r="C1600" s="10">
        <v>7.4</v>
      </c>
    </row>
    <row r="1601" spans="1:3" x14ac:dyDescent="0.3">
      <c r="A1601" t="s">
        <v>5062</v>
      </c>
      <c r="B1601" s="10">
        <v>118</v>
      </c>
      <c r="C1601" s="10">
        <v>7.2</v>
      </c>
    </row>
    <row r="1602" spans="1:3" x14ac:dyDescent="0.3">
      <c r="A1602" t="s">
        <v>5066</v>
      </c>
      <c r="B1602" s="10">
        <v>121</v>
      </c>
      <c r="C1602" s="10">
        <v>7.6</v>
      </c>
    </row>
    <row r="1603" spans="1:3" x14ac:dyDescent="0.3">
      <c r="A1603" t="s">
        <v>5067</v>
      </c>
      <c r="B1603" s="10">
        <v>124</v>
      </c>
      <c r="C1603" s="10">
        <v>7.5</v>
      </c>
    </row>
    <row r="1604" spans="1:3" x14ac:dyDescent="0.3">
      <c r="A1604" t="s">
        <v>5069</v>
      </c>
      <c r="B1604" s="10">
        <v>99</v>
      </c>
      <c r="C1604" s="10">
        <v>6.6</v>
      </c>
    </row>
    <row r="1605" spans="1:3" x14ac:dyDescent="0.3">
      <c r="A1605" t="s">
        <v>5071</v>
      </c>
      <c r="B1605" s="10">
        <v>112</v>
      </c>
      <c r="C1605" s="10">
        <v>7.2</v>
      </c>
    </row>
    <row r="1606" spans="1:3" x14ac:dyDescent="0.3">
      <c r="A1606" t="s">
        <v>5073</v>
      </c>
      <c r="B1606" s="10">
        <v>111</v>
      </c>
      <c r="C1606" s="10">
        <v>7.6</v>
      </c>
    </row>
    <row r="1607" spans="1:3" x14ac:dyDescent="0.3">
      <c r="A1607" t="s">
        <v>5075</v>
      </c>
      <c r="B1607" s="10">
        <v>107</v>
      </c>
      <c r="C1607" s="10">
        <v>6.2</v>
      </c>
    </row>
    <row r="1608" spans="1:3" x14ac:dyDescent="0.3">
      <c r="A1608" t="s">
        <v>5077</v>
      </c>
      <c r="B1608" s="10">
        <v>104</v>
      </c>
      <c r="C1608" s="10">
        <v>5.6</v>
      </c>
    </row>
    <row r="1609" spans="1:3" x14ac:dyDescent="0.3">
      <c r="A1609" t="s">
        <v>5080</v>
      </c>
      <c r="B1609" s="10">
        <v>113</v>
      </c>
      <c r="C1609" s="10">
        <v>7.6</v>
      </c>
    </row>
    <row r="1610" spans="1:3" x14ac:dyDescent="0.3">
      <c r="A1610" t="s">
        <v>5083</v>
      </c>
      <c r="B1610" s="10">
        <v>113</v>
      </c>
      <c r="C1610" s="10">
        <v>6.6</v>
      </c>
    </row>
    <row r="1611" spans="1:3" x14ac:dyDescent="0.3">
      <c r="A1611" t="s">
        <v>5086</v>
      </c>
      <c r="B1611" s="10">
        <v>95</v>
      </c>
      <c r="C1611" s="10">
        <v>7</v>
      </c>
    </row>
    <row r="1612" spans="1:3" x14ac:dyDescent="0.3">
      <c r="A1612" t="s">
        <v>5088</v>
      </c>
      <c r="B1612" s="10">
        <v>86</v>
      </c>
      <c r="C1612" s="10">
        <v>2.7</v>
      </c>
    </row>
    <row r="1613" spans="1:3" x14ac:dyDescent="0.3">
      <c r="A1613" t="s">
        <v>5091</v>
      </c>
      <c r="B1613" s="10">
        <v>126</v>
      </c>
      <c r="C1613" s="10">
        <v>7.6</v>
      </c>
    </row>
    <row r="1614" spans="1:3" x14ac:dyDescent="0.3">
      <c r="A1614" t="s">
        <v>5093</v>
      </c>
      <c r="B1614" s="10">
        <v>101</v>
      </c>
      <c r="C1614" s="10">
        <v>6.6</v>
      </c>
    </row>
    <row r="1615" spans="1:3" x14ac:dyDescent="0.3">
      <c r="A1615" t="s">
        <v>5096</v>
      </c>
      <c r="B1615" s="10">
        <v>102</v>
      </c>
      <c r="C1615" s="10">
        <v>6.9</v>
      </c>
    </row>
    <row r="1616" spans="1:3" x14ac:dyDescent="0.3">
      <c r="A1616" t="s">
        <v>5100</v>
      </c>
      <c r="B1616" s="10">
        <v>111</v>
      </c>
      <c r="C1616" s="10">
        <v>6.8</v>
      </c>
    </row>
    <row r="1617" spans="1:3" x14ac:dyDescent="0.3">
      <c r="A1617" t="s">
        <v>5104</v>
      </c>
      <c r="B1617" s="10">
        <v>95</v>
      </c>
      <c r="C1617" s="10">
        <v>3.7</v>
      </c>
    </row>
    <row r="1618" spans="1:3" x14ac:dyDescent="0.3">
      <c r="A1618" t="s">
        <v>5105</v>
      </c>
      <c r="B1618" s="10">
        <v>98</v>
      </c>
      <c r="C1618" s="10">
        <v>6.1</v>
      </c>
    </row>
    <row r="1619" spans="1:3" x14ac:dyDescent="0.3">
      <c r="A1619" t="s">
        <v>5107</v>
      </c>
      <c r="B1619" s="10">
        <v>100</v>
      </c>
      <c r="C1619" s="10">
        <v>5.9</v>
      </c>
    </row>
    <row r="1620" spans="1:3" x14ac:dyDescent="0.3">
      <c r="A1620" t="s">
        <v>5110</v>
      </c>
      <c r="B1620" s="10">
        <v>118</v>
      </c>
      <c r="C1620" s="10">
        <v>6.7</v>
      </c>
    </row>
    <row r="1621" spans="1:3" x14ac:dyDescent="0.3">
      <c r="A1621" t="s">
        <v>5116</v>
      </c>
      <c r="B1621" s="10">
        <v>125</v>
      </c>
      <c r="C1621" s="10">
        <v>6.9</v>
      </c>
    </row>
    <row r="1622" spans="1:3" x14ac:dyDescent="0.3">
      <c r="A1622" t="s">
        <v>5117</v>
      </c>
      <c r="B1622" s="10">
        <v>94</v>
      </c>
      <c r="C1622" s="10">
        <v>5.5</v>
      </c>
    </row>
    <row r="1623" spans="1:3" x14ac:dyDescent="0.3">
      <c r="A1623" t="s">
        <v>5121</v>
      </c>
      <c r="B1623" s="10">
        <v>79</v>
      </c>
      <c r="C1623" s="10">
        <v>7.1</v>
      </c>
    </row>
    <row r="1624" spans="1:3" x14ac:dyDescent="0.3">
      <c r="A1624" t="s">
        <v>5123</v>
      </c>
      <c r="B1624" s="10">
        <v>106</v>
      </c>
      <c r="C1624" s="10">
        <v>7.1</v>
      </c>
    </row>
    <row r="1625" spans="1:3" x14ac:dyDescent="0.3">
      <c r="A1625" t="s">
        <v>5126</v>
      </c>
      <c r="B1625" s="10">
        <v>111</v>
      </c>
      <c r="C1625" s="10">
        <v>5.9</v>
      </c>
    </row>
    <row r="1626" spans="1:3" x14ac:dyDescent="0.3">
      <c r="A1626" t="s">
        <v>5130</v>
      </c>
      <c r="B1626" s="10">
        <v>63</v>
      </c>
      <c r="C1626" s="10">
        <v>7.3</v>
      </c>
    </row>
    <row r="1627" spans="1:3" x14ac:dyDescent="0.3">
      <c r="A1627" t="s">
        <v>5133</v>
      </c>
      <c r="B1627" s="10">
        <v>85</v>
      </c>
      <c r="C1627" s="10">
        <v>3.4</v>
      </c>
    </row>
    <row r="1628" spans="1:3" x14ac:dyDescent="0.3">
      <c r="A1628" t="s">
        <v>5136</v>
      </c>
      <c r="B1628" s="10">
        <v>108</v>
      </c>
      <c r="C1628" s="10">
        <v>6.8</v>
      </c>
    </row>
    <row r="1629" spans="1:3" x14ac:dyDescent="0.3">
      <c r="A1629" t="s">
        <v>5140</v>
      </c>
      <c r="B1629" s="10">
        <v>139</v>
      </c>
      <c r="C1629" s="10">
        <v>6.9</v>
      </c>
    </row>
    <row r="1630" spans="1:3" x14ac:dyDescent="0.3">
      <c r="A1630" t="s">
        <v>5142</v>
      </c>
      <c r="B1630" s="10">
        <v>127</v>
      </c>
      <c r="C1630" s="10">
        <v>7</v>
      </c>
    </row>
    <row r="1631" spans="1:3" x14ac:dyDescent="0.3">
      <c r="A1631" t="s">
        <v>5144</v>
      </c>
      <c r="B1631" s="10">
        <v>106</v>
      </c>
      <c r="C1631" s="10">
        <v>5.5</v>
      </c>
    </row>
    <row r="1632" spans="1:3" x14ac:dyDescent="0.3">
      <c r="A1632" t="s">
        <v>5145</v>
      </c>
      <c r="B1632" s="10">
        <v>95</v>
      </c>
      <c r="C1632" s="10">
        <v>5.0999999999999996</v>
      </c>
    </row>
    <row r="1633" spans="1:3" x14ac:dyDescent="0.3">
      <c r="A1633" t="s">
        <v>5146</v>
      </c>
      <c r="B1633" s="10">
        <v>118</v>
      </c>
      <c r="C1633" s="10">
        <v>6.2</v>
      </c>
    </row>
    <row r="1634" spans="1:3" x14ac:dyDescent="0.3">
      <c r="A1634" t="s">
        <v>5149</v>
      </c>
      <c r="B1634" s="10">
        <v>108</v>
      </c>
      <c r="C1634" s="10">
        <v>5.9</v>
      </c>
    </row>
    <row r="1635" spans="1:3" x14ac:dyDescent="0.3">
      <c r="A1635" t="s">
        <v>5151</v>
      </c>
      <c r="B1635" s="10">
        <v>105</v>
      </c>
      <c r="C1635" s="10">
        <v>5.2</v>
      </c>
    </row>
    <row r="1636" spans="1:3" x14ac:dyDescent="0.3">
      <c r="A1636" t="s">
        <v>5154</v>
      </c>
      <c r="B1636" s="10">
        <v>131</v>
      </c>
      <c r="C1636" s="10">
        <v>6.2</v>
      </c>
    </row>
    <row r="1637" spans="1:3" x14ac:dyDescent="0.3">
      <c r="A1637" t="s">
        <v>5156</v>
      </c>
      <c r="B1637" s="10">
        <v>104</v>
      </c>
      <c r="C1637" s="10">
        <v>5.5</v>
      </c>
    </row>
    <row r="1638" spans="1:3" x14ac:dyDescent="0.3">
      <c r="A1638" t="s">
        <v>5159</v>
      </c>
      <c r="B1638" s="10">
        <v>133</v>
      </c>
      <c r="C1638" s="10">
        <v>7.4</v>
      </c>
    </row>
    <row r="1639" spans="1:3" x14ac:dyDescent="0.3">
      <c r="A1639" t="s">
        <v>5163</v>
      </c>
      <c r="B1639" s="10">
        <v>94</v>
      </c>
      <c r="C1639" s="10">
        <v>4.4000000000000004</v>
      </c>
    </row>
    <row r="1640" spans="1:3" x14ac:dyDescent="0.3">
      <c r="A1640" t="s">
        <v>5166</v>
      </c>
      <c r="B1640" s="10">
        <v>109</v>
      </c>
      <c r="C1640" s="10">
        <v>6.3</v>
      </c>
    </row>
    <row r="1641" spans="1:3" x14ac:dyDescent="0.3">
      <c r="A1641" t="s">
        <v>5168</v>
      </c>
      <c r="B1641" s="10">
        <v>96</v>
      </c>
      <c r="C1641" s="10">
        <v>6.1</v>
      </c>
    </row>
    <row r="1642" spans="1:3" x14ac:dyDescent="0.3">
      <c r="A1642" t="s">
        <v>5172</v>
      </c>
      <c r="B1642" s="10">
        <v>105</v>
      </c>
      <c r="C1642" s="10">
        <v>5.3</v>
      </c>
    </row>
    <row r="1643" spans="1:3" x14ac:dyDescent="0.3">
      <c r="A1643" t="s">
        <v>5176</v>
      </c>
      <c r="B1643" s="10">
        <v>99</v>
      </c>
      <c r="C1643" s="10">
        <v>5.4</v>
      </c>
    </row>
    <row r="1644" spans="1:3" x14ac:dyDescent="0.3">
      <c r="A1644" t="s">
        <v>5177</v>
      </c>
      <c r="B1644" s="10">
        <v>112</v>
      </c>
      <c r="C1644" s="10">
        <v>6.7</v>
      </c>
    </row>
    <row r="1645" spans="1:3" x14ac:dyDescent="0.3">
      <c r="A1645" t="s">
        <v>5178</v>
      </c>
      <c r="B1645" s="10">
        <v>108</v>
      </c>
      <c r="C1645" s="10">
        <v>5.9</v>
      </c>
    </row>
    <row r="1646" spans="1:3" x14ac:dyDescent="0.3">
      <c r="A1646" t="s">
        <v>5180</v>
      </c>
      <c r="B1646" s="10">
        <v>126</v>
      </c>
      <c r="C1646" s="10">
        <v>7.3</v>
      </c>
    </row>
    <row r="1647" spans="1:3" x14ac:dyDescent="0.3">
      <c r="A1647" t="s">
        <v>5181</v>
      </c>
      <c r="B1647" s="10">
        <v>98</v>
      </c>
      <c r="C1647" s="10">
        <v>5.5</v>
      </c>
    </row>
    <row r="1648" spans="1:3" x14ac:dyDescent="0.3">
      <c r="A1648" t="s">
        <v>5185</v>
      </c>
      <c r="B1648" s="10">
        <v>104</v>
      </c>
      <c r="C1648" s="10">
        <v>5.8</v>
      </c>
    </row>
    <row r="1649" spans="1:3" x14ac:dyDescent="0.3">
      <c r="A1649" t="s">
        <v>5188</v>
      </c>
      <c r="B1649" s="10">
        <v>110</v>
      </c>
      <c r="C1649" s="10">
        <v>4.5999999999999996</v>
      </c>
    </row>
    <row r="1650" spans="1:3" x14ac:dyDescent="0.3">
      <c r="A1650" t="s">
        <v>5191</v>
      </c>
      <c r="B1650" s="10">
        <v>130</v>
      </c>
      <c r="C1650" s="10">
        <v>6.7</v>
      </c>
    </row>
    <row r="1651" spans="1:3" x14ac:dyDescent="0.3">
      <c r="A1651" t="s">
        <v>5195</v>
      </c>
      <c r="B1651" s="10">
        <v>93</v>
      </c>
      <c r="C1651" s="10">
        <v>5.0999999999999996</v>
      </c>
    </row>
    <row r="1652" spans="1:3" x14ac:dyDescent="0.3">
      <c r="A1652" t="s">
        <v>5197</v>
      </c>
      <c r="B1652" s="10">
        <v>96</v>
      </c>
      <c r="C1652" s="10">
        <v>5.6</v>
      </c>
    </row>
    <row r="1653" spans="1:3" x14ac:dyDescent="0.3">
      <c r="A1653" t="s">
        <v>5201</v>
      </c>
      <c r="B1653" s="10">
        <v>114</v>
      </c>
      <c r="C1653" s="10">
        <v>7</v>
      </c>
    </row>
    <row r="1654" spans="1:3" x14ac:dyDescent="0.3">
      <c r="A1654" t="s">
        <v>5205</v>
      </c>
      <c r="B1654" s="10">
        <v>106</v>
      </c>
      <c r="C1654" s="10">
        <v>6.4</v>
      </c>
    </row>
    <row r="1655" spans="1:3" x14ac:dyDescent="0.3">
      <c r="A1655" t="s">
        <v>5208</v>
      </c>
      <c r="B1655" s="10">
        <v>150</v>
      </c>
      <c r="C1655" s="10">
        <v>6.7</v>
      </c>
    </row>
    <row r="1656" spans="1:3" x14ac:dyDescent="0.3">
      <c r="A1656" t="s">
        <v>5210</v>
      </c>
      <c r="B1656" s="10">
        <v>100</v>
      </c>
      <c r="C1656" s="10">
        <v>4.0999999999999996</v>
      </c>
    </row>
    <row r="1657" spans="1:3" x14ac:dyDescent="0.3">
      <c r="A1657" t="s">
        <v>5211</v>
      </c>
      <c r="B1657" s="10">
        <v>100</v>
      </c>
      <c r="C1657" s="10">
        <v>5.5</v>
      </c>
    </row>
    <row r="1658" spans="1:3" x14ac:dyDescent="0.3">
      <c r="A1658" t="s">
        <v>5213</v>
      </c>
      <c r="B1658" s="10">
        <v>100</v>
      </c>
      <c r="C1658" s="10">
        <v>2.7</v>
      </c>
    </row>
    <row r="1659" spans="1:3" x14ac:dyDescent="0.3">
      <c r="A1659" t="s">
        <v>5216</v>
      </c>
      <c r="B1659" s="10">
        <v>107</v>
      </c>
      <c r="C1659" s="10">
        <v>6.4</v>
      </c>
    </row>
    <row r="1660" spans="1:3" x14ac:dyDescent="0.3">
      <c r="A1660" t="s">
        <v>5219</v>
      </c>
      <c r="B1660" s="10">
        <v>102</v>
      </c>
      <c r="C1660" s="10">
        <v>4.8</v>
      </c>
    </row>
    <row r="1661" spans="1:3" x14ac:dyDescent="0.3">
      <c r="A1661" t="s">
        <v>5223</v>
      </c>
      <c r="B1661" s="10">
        <v>101</v>
      </c>
      <c r="C1661" s="10">
        <v>6.1</v>
      </c>
    </row>
    <row r="1662" spans="1:3" x14ac:dyDescent="0.3">
      <c r="A1662" t="s">
        <v>5227</v>
      </c>
      <c r="B1662" s="10">
        <v>86</v>
      </c>
      <c r="C1662" s="10">
        <v>4.8</v>
      </c>
    </row>
    <row r="1663" spans="1:3" x14ac:dyDescent="0.3">
      <c r="A1663" t="s">
        <v>5228</v>
      </c>
      <c r="B1663" s="10">
        <v>108</v>
      </c>
      <c r="C1663" s="10">
        <v>7</v>
      </c>
    </row>
    <row r="1664" spans="1:3" x14ac:dyDescent="0.3">
      <c r="A1664" t="s">
        <v>5231</v>
      </c>
      <c r="B1664" s="10">
        <v>123</v>
      </c>
      <c r="C1664" s="10">
        <v>6.8</v>
      </c>
    </row>
    <row r="1665" spans="1:3" x14ac:dyDescent="0.3">
      <c r="A1665" t="s">
        <v>5234</v>
      </c>
      <c r="B1665" s="10">
        <v>134</v>
      </c>
      <c r="C1665" s="10">
        <v>7.3</v>
      </c>
    </row>
    <row r="1666" spans="1:3" x14ac:dyDescent="0.3">
      <c r="A1666" t="s">
        <v>5242</v>
      </c>
      <c r="B1666" s="10">
        <v>88</v>
      </c>
      <c r="C1666" s="10">
        <v>5.6</v>
      </c>
    </row>
    <row r="1667" spans="1:3" x14ac:dyDescent="0.3">
      <c r="A1667" t="s">
        <v>5244</v>
      </c>
      <c r="B1667" s="10">
        <v>109</v>
      </c>
      <c r="C1667" s="10">
        <v>6.1</v>
      </c>
    </row>
    <row r="1668" spans="1:3" x14ac:dyDescent="0.3">
      <c r="A1668" t="s">
        <v>5246</v>
      </c>
      <c r="B1668" s="10">
        <v>122</v>
      </c>
      <c r="C1668" s="10">
        <v>7.9</v>
      </c>
    </row>
    <row r="1669" spans="1:3" x14ac:dyDescent="0.3">
      <c r="A1669" t="s">
        <v>5248</v>
      </c>
      <c r="B1669" s="10">
        <v>251</v>
      </c>
      <c r="C1669" s="10">
        <v>8.4</v>
      </c>
    </row>
    <row r="1670" spans="1:3" x14ac:dyDescent="0.3">
      <c r="A1670" t="s">
        <v>5250</v>
      </c>
      <c r="B1670" s="10">
        <v>118</v>
      </c>
      <c r="C1670" s="10">
        <v>6.5</v>
      </c>
    </row>
    <row r="1671" spans="1:3" x14ac:dyDescent="0.3">
      <c r="A1671" t="s">
        <v>5253</v>
      </c>
      <c r="B1671" s="10">
        <v>131</v>
      </c>
      <c r="C1671" s="10">
        <v>7.1</v>
      </c>
    </row>
    <row r="1672" spans="1:3" x14ac:dyDescent="0.3">
      <c r="A1672" t="s">
        <v>5256</v>
      </c>
      <c r="B1672" s="10">
        <v>109</v>
      </c>
      <c r="C1672" s="10">
        <v>6.6</v>
      </c>
    </row>
    <row r="1673" spans="1:3" x14ac:dyDescent="0.3">
      <c r="A1673" t="s">
        <v>5259</v>
      </c>
      <c r="B1673" s="10">
        <v>80</v>
      </c>
      <c r="C1673" s="10">
        <v>4</v>
      </c>
    </row>
    <row r="1674" spans="1:3" x14ac:dyDescent="0.3">
      <c r="A1674" t="s">
        <v>5261</v>
      </c>
      <c r="B1674" s="10">
        <v>88</v>
      </c>
      <c r="C1674" s="10">
        <v>7</v>
      </c>
    </row>
    <row r="1675" spans="1:3" x14ac:dyDescent="0.3">
      <c r="A1675" t="s">
        <v>5265</v>
      </c>
      <c r="B1675" s="10">
        <v>103</v>
      </c>
      <c r="C1675" s="10">
        <v>5.6</v>
      </c>
    </row>
    <row r="1676" spans="1:3" x14ac:dyDescent="0.3">
      <c r="A1676" t="s">
        <v>5269</v>
      </c>
      <c r="B1676" s="10">
        <v>87</v>
      </c>
      <c r="C1676" s="10">
        <v>4.8</v>
      </c>
    </row>
    <row r="1677" spans="1:3" x14ac:dyDescent="0.3">
      <c r="A1677" t="s">
        <v>5273</v>
      </c>
      <c r="B1677" s="10">
        <v>160</v>
      </c>
      <c r="C1677" s="10">
        <v>7.5</v>
      </c>
    </row>
    <row r="1678" spans="1:3" x14ac:dyDescent="0.3">
      <c r="A1678" t="s">
        <v>5275</v>
      </c>
      <c r="B1678" s="10">
        <v>121</v>
      </c>
      <c r="C1678" s="10">
        <v>6</v>
      </c>
    </row>
    <row r="1679" spans="1:3" x14ac:dyDescent="0.3">
      <c r="A1679" t="s">
        <v>5280</v>
      </c>
      <c r="B1679" s="10">
        <v>91</v>
      </c>
      <c r="C1679" s="10">
        <v>7.2</v>
      </c>
    </row>
    <row r="1680" spans="1:3" x14ac:dyDescent="0.3">
      <c r="A1680" t="s">
        <v>5282</v>
      </c>
      <c r="B1680" s="10">
        <v>92</v>
      </c>
      <c r="C1680" s="10">
        <v>5.6</v>
      </c>
    </row>
    <row r="1681" spans="1:3" x14ac:dyDescent="0.3">
      <c r="A1681" t="s">
        <v>5284</v>
      </c>
      <c r="B1681" s="10">
        <v>129</v>
      </c>
      <c r="C1681" s="10">
        <v>6.8</v>
      </c>
    </row>
    <row r="1682" spans="1:3" x14ac:dyDescent="0.3">
      <c r="A1682" t="s">
        <v>5287</v>
      </c>
      <c r="B1682" s="10">
        <v>93</v>
      </c>
      <c r="C1682" s="10">
        <v>4.9000000000000004</v>
      </c>
    </row>
    <row r="1683" spans="1:3" x14ac:dyDescent="0.3">
      <c r="A1683" t="s">
        <v>5290</v>
      </c>
      <c r="B1683" s="10">
        <v>118</v>
      </c>
      <c r="C1683" s="10">
        <v>7.1</v>
      </c>
    </row>
    <row r="1684" spans="1:3" x14ac:dyDescent="0.3">
      <c r="A1684" t="s">
        <v>5293</v>
      </c>
      <c r="B1684" s="10">
        <v>110</v>
      </c>
      <c r="C1684" s="10">
        <v>2</v>
      </c>
    </row>
    <row r="1685" spans="1:3" x14ac:dyDescent="0.3">
      <c r="A1685" t="s">
        <v>5296</v>
      </c>
      <c r="B1685" s="10">
        <v>103</v>
      </c>
      <c r="C1685" s="10">
        <v>5.7</v>
      </c>
    </row>
    <row r="1686" spans="1:3" x14ac:dyDescent="0.3">
      <c r="A1686" t="s">
        <v>5301</v>
      </c>
      <c r="B1686" s="10">
        <v>85</v>
      </c>
      <c r="C1686" s="10">
        <v>4.0999999999999996</v>
      </c>
    </row>
    <row r="1687" spans="1:3" x14ac:dyDescent="0.3">
      <c r="A1687" t="s">
        <v>5304</v>
      </c>
      <c r="B1687" s="10">
        <v>110</v>
      </c>
      <c r="C1687" s="10">
        <v>6.7</v>
      </c>
    </row>
    <row r="1688" spans="1:3" x14ac:dyDescent="0.3">
      <c r="A1688" t="s">
        <v>5308</v>
      </c>
      <c r="B1688" s="10">
        <v>89</v>
      </c>
      <c r="C1688" s="10">
        <v>7.5</v>
      </c>
    </row>
    <row r="1689" spans="1:3" x14ac:dyDescent="0.3">
      <c r="A1689" t="s">
        <v>5311</v>
      </c>
      <c r="B1689" s="10">
        <v>115</v>
      </c>
      <c r="C1689" s="10">
        <v>6.5</v>
      </c>
    </row>
    <row r="1690" spans="1:3" x14ac:dyDescent="0.3">
      <c r="A1690" t="s">
        <v>5315</v>
      </c>
      <c r="B1690" s="10">
        <v>153</v>
      </c>
      <c r="C1690" s="10">
        <v>7.9</v>
      </c>
    </row>
    <row r="1691" spans="1:3" x14ac:dyDescent="0.3">
      <c r="A1691" t="s">
        <v>5322</v>
      </c>
      <c r="B1691" s="10">
        <v>128</v>
      </c>
      <c r="C1691" s="10">
        <v>6.4</v>
      </c>
    </row>
    <row r="1692" spans="1:3" x14ac:dyDescent="0.3">
      <c r="A1692" t="s">
        <v>5324</v>
      </c>
      <c r="B1692" s="10">
        <v>89</v>
      </c>
      <c r="C1692" s="10">
        <v>5.8</v>
      </c>
    </row>
    <row r="1693" spans="1:3" x14ac:dyDescent="0.3">
      <c r="A1693" t="s">
        <v>5326</v>
      </c>
      <c r="B1693" s="10">
        <v>122</v>
      </c>
      <c r="C1693" s="10">
        <v>7.7</v>
      </c>
    </row>
    <row r="1694" spans="1:3" x14ac:dyDescent="0.3">
      <c r="A1694" t="s">
        <v>5330</v>
      </c>
      <c r="B1694" s="10">
        <v>113</v>
      </c>
      <c r="C1694" s="10">
        <v>7.1</v>
      </c>
    </row>
    <row r="1695" spans="1:3" x14ac:dyDescent="0.3">
      <c r="A1695" t="s">
        <v>5332</v>
      </c>
      <c r="B1695" s="10">
        <v>99</v>
      </c>
      <c r="C1695" s="10">
        <v>5.3</v>
      </c>
    </row>
    <row r="1696" spans="1:3" x14ac:dyDescent="0.3">
      <c r="A1696" t="s">
        <v>5333</v>
      </c>
      <c r="B1696" s="10">
        <v>99</v>
      </c>
      <c r="C1696" s="10">
        <v>5.3</v>
      </c>
    </row>
    <row r="1697" spans="1:3" x14ac:dyDescent="0.3">
      <c r="A1697" t="s">
        <v>5335</v>
      </c>
      <c r="B1697" s="10">
        <v>147</v>
      </c>
      <c r="C1697" s="10">
        <v>7.5</v>
      </c>
    </row>
    <row r="1698" spans="1:3" x14ac:dyDescent="0.3">
      <c r="A1698" t="s">
        <v>5336</v>
      </c>
      <c r="B1698" s="10">
        <v>112</v>
      </c>
      <c r="C1698" s="10">
        <v>6.9</v>
      </c>
    </row>
    <row r="1699" spans="1:3" x14ac:dyDescent="0.3">
      <c r="A1699" t="s">
        <v>5338</v>
      </c>
      <c r="B1699" s="10">
        <v>88</v>
      </c>
      <c r="C1699" s="10">
        <v>4.9000000000000004</v>
      </c>
    </row>
    <row r="1700" spans="1:3" x14ac:dyDescent="0.3">
      <c r="A1700" t="s">
        <v>5343</v>
      </c>
      <c r="B1700" s="10">
        <v>94</v>
      </c>
      <c r="C1700" s="10">
        <v>7.1</v>
      </c>
    </row>
    <row r="1701" spans="1:3" x14ac:dyDescent="0.3">
      <c r="A1701" t="s">
        <v>5345</v>
      </c>
      <c r="B1701" s="10">
        <v>90</v>
      </c>
      <c r="C1701" s="10">
        <v>8</v>
      </c>
    </row>
    <row r="1702" spans="1:3" x14ac:dyDescent="0.3">
      <c r="A1702" t="s">
        <v>5349</v>
      </c>
      <c r="B1702" s="10">
        <v>167</v>
      </c>
      <c r="C1702" s="10">
        <v>7.9</v>
      </c>
    </row>
    <row r="1703" spans="1:3" x14ac:dyDescent="0.3">
      <c r="A1703" t="s">
        <v>5352</v>
      </c>
      <c r="B1703" s="10">
        <v>118</v>
      </c>
      <c r="C1703" s="10">
        <v>7.6</v>
      </c>
    </row>
    <row r="1704" spans="1:3" x14ac:dyDescent="0.3">
      <c r="A1704" t="s">
        <v>5355</v>
      </c>
      <c r="B1704" s="10">
        <v>83</v>
      </c>
      <c r="C1704" s="10">
        <v>5.9</v>
      </c>
    </row>
    <row r="1705" spans="1:3" x14ac:dyDescent="0.3">
      <c r="A1705" t="s">
        <v>5356</v>
      </c>
      <c r="B1705" s="10">
        <v>104</v>
      </c>
      <c r="C1705" s="10">
        <v>6.3</v>
      </c>
    </row>
    <row r="1706" spans="1:3" x14ac:dyDescent="0.3">
      <c r="A1706" t="s">
        <v>5358</v>
      </c>
      <c r="B1706" s="10">
        <v>110</v>
      </c>
      <c r="C1706" s="10">
        <v>7.1</v>
      </c>
    </row>
    <row r="1707" spans="1:3" x14ac:dyDescent="0.3">
      <c r="A1707" t="s">
        <v>5360</v>
      </c>
      <c r="B1707" s="10">
        <v>102</v>
      </c>
      <c r="C1707" s="10">
        <v>6.4</v>
      </c>
    </row>
    <row r="1708" spans="1:3" x14ac:dyDescent="0.3">
      <c r="A1708" t="s">
        <v>5362</v>
      </c>
      <c r="B1708" s="10">
        <v>131</v>
      </c>
      <c r="C1708" s="10">
        <v>8.1999999999999993</v>
      </c>
    </row>
    <row r="1709" spans="1:3" x14ac:dyDescent="0.3">
      <c r="A1709" t="s">
        <v>5364</v>
      </c>
      <c r="B1709" s="10">
        <v>101</v>
      </c>
      <c r="C1709" s="10">
        <v>6.9</v>
      </c>
    </row>
    <row r="1710" spans="1:3" x14ac:dyDescent="0.3">
      <c r="A1710" t="s">
        <v>5365</v>
      </c>
      <c r="B1710" s="10">
        <v>130</v>
      </c>
      <c r="C1710" s="10">
        <v>7.8</v>
      </c>
    </row>
    <row r="1711" spans="1:3" x14ac:dyDescent="0.3">
      <c r="A1711" t="s">
        <v>5367</v>
      </c>
      <c r="B1711" s="10">
        <v>120</v>
      </c>
      <c r="C1711" s="10">
        <v>6.7</v>
      </c>
    </row>
    <row r="1712" spans="1:3" x14ac:dyDescent="0.3">
      <c r="A1712" t="s">
        <v>5370</v>
      </c>
      <c r="B1712" s="10">
        <v>135</v>
      </c>
      <c r="C1712" s="10">
        <v>7.5</v>
      </c>
    </row>
    <row r="1713" spans="1:3" x14ac:dyDescent="0.3">
      <c r="A1713" t="s">
        <v>5372</v>
      </c>
      <c r="B1713" s="10">
        <v>110</v>
      </c>
      <c r="C1713" s="10">
        <v>7.4</v>
      </c>
    </row>
    <row r="1714" spans="1:3" x14ac:dyDescent="0.3">
      <c r="A1714" t="s">
        <v>5373</v>
      </c>
      <c r="B1714" s="10">
        <v>103</v>
      </c>
      <c r="C1714" s="10">
        <v>5.2</v>
      </c>
    </row>
    <row r="1715" spans="1:3" x14ac:dyDescent="0.3">
      <c r="A1715" t="s">
        <v>5379</v>
      </c>
      <c r="B1715" s="10">
        <v>115</v>
      </c>
      <c r="C1715" s="10">
        <v>6.5</v>
      </c>
    </row>
    <row r="1716" spans="1:3" x14ac:dyDescent="0.3">
      <c r="A1716" t="s">
        <v>5381</v>
      </c>
      <c r="B1716" s="10">
        <v>110</v>
      </c>
      <c r="C1716" s="10">
        <v>7.6</v>
      </c>
    </row>
    <row r="1717" spans="1:3" x14ac:dyDescent="0.3">
      <c r="A1717" t="s">
        <v>5383</v>
      </c>
      <c r="B1717" s="10">
        <v>91</v>
      </c>
      <c r="C1717" s="10">
        <v>7.3</v>
      </c>
    </row>
    <row r="1718" spans="1:3" x14ac:dyDescent="0.3">
      <c r="A1718" t="s">
        <v>5384</v>
      </c>
      <c r="B1718" s="10">
        <v>105</v>
      </c>
      <c r="C1718" s="10">
        <v>6.6</v>
      </c>
    </row>
    <row r="1719" spans="1:3" x14ac:dyDescent="0.3">
      <c r="A1719" t="s">
        <v>5386</v>
      </c>
      <c r="B1719" s="10">
        <v>127</v>
      </c>
      <c r="C1719" s="10">
        <v>6.8</v>
      </c>
    </row>
    <row r="1720" spans="1:3" x14ac:dyDescent="0.3">
      <c r="A1720" t="s">
        <v>5389</v>
      </c>
      <c r="B1720" s="10">
        <v>82</v>
      </c>
      <c r="C1720" s="10">
        <v>6.9</v>
      </c>
    </row>
    <row r="1721" spans="1:3" x14ac:dyDescent="0.3">
      <c r="A1721" t="s">
        <v>5392</v>
      </c>
      <c r="B1721" s="10">
        <v>99</v>
      </c>
      <c r="C1721" s="10">
        <v>5.8</v>
      </c>
    </row>
    <row r="1722" spans="1:3" x14ac:dyDescent="0.3">
      <c r="A1722" t="s">
        <v>5394</v>
      </c>
      <c r="B1722" s="10">
        <v>90</v>
      </c>
      <c r="C1722" s="10">
        <v>6.6</v>
      </c>
    </row>
    <row r="1723" spans="1:3" x14ac:dyDescent="0.3">
      <c r="A1723" t="s">
        <v>5398</v>
      </c>
      <c r="B1723" s="10">
        <v>115</v>
      </c>
      <c r="C1723" s="10">
        <v>6.7</v>
      </c>
    </row>
    <row r="1724" spans="1:3" x14ac:dyDescent="0.3">
      <c r="A1724" t="s">
        <v>5401</v>
      </c>
      <c r="B1724" s="10">
        <v>96</v>
      </c>
      <c r="C1724" s="10">
        <v>6.7</v>
      </c>
    </row>
    <row r="1725" spans="1:3" x14ac:dyDescent="0.3">
      <c r="A1725" t="s">
        <v>5404</v>
      </c>
      <c r="B1725" s="10">
        <v>104</v>
      </c>
      <c r="C1725" s="10">
        <v>6.3</v>
      </c>
    </row>
    <row r="1726" spans="1:3" x14ac:dyDescent="0.3">
      <c r="A1726" t="s">
        <v>5407</v>
      </c>
      <c r="B1726" s="10">
        <v>117</v>
      </c>
      <c r="C1726" s="10">
        <v>7.7</v>
      </c>
    </row>
    <row r="1727" spans="1:3" x14ac:dyDescent="0.3">
      <c r="A1727" t="s">
        <v>5409</v>
      </c>
      <c r="B1727" s="10">
        <v>83</v>
      </c>
      <c r="C1727" s="10">
        <v>6.1</v>
      </c>
    </row>
    <row r="1728" spans="1:3" x14ac:dyDescent="0.3">
      <c r="A1728" t="s">
        <v>5411</v>
      </c>
      <c r="B1728" s="10">
        <v>99</v>
      </c>
      <c r="C1728" s="10">
        <v>4.9000000000000004</v>
      </c>
    </row>
    <row r="1729" spans="1:3" x14ac:dyDescent="0.3">
      <c r="A1729" t="s">
        <v>5414</v>
      </c>
      <c r="B1729" s="10">
        <v>81</v>
      </c>
      <c r="C1729" s="10">
        <v>6.2</v>
      </c>
    </row>
    <row r="1730" spans="1:3" x14ac:dyDescent="0.3">
      <c r="A1730" t="s">
        <v>5416</v>
      </c>
      <c r="B1730" s="10">
        <v>135</v>
      </c>
      <c r="C1730" s="10">
        <v>7.8</v>
      </c>
    </row>
    <row r="1731" spans="1:3" x14ac:dyDescent="0.3">
      <c r="A1731" t="s">
        <v>5419</v>
      </c>
      <c r="B1731" s="10">
        <v>117</v>
      </c>
      <c r="C1731" s="10">
        <v>8.1999999999999993</v>
      </c>
    </row>
    <row r="1732" spans="1:3" x14ac:dyDescent="0.3">
      <c r="A1732" t="s">
        <v>5421</v>
      </c>
      <c r="B1732" s="10">
        <v>139</v>
      </c>
      <c r="C1732" s="10">
        <v>6.9</v>
      </c>
    </row>
    <row r="1733" spans="1:3" x14ac:dyDescent="0.3">
      <c r="A1733" t="s">
        <v>5423</v>
      </c>
      <c r="B1733" s="10">
        <v>123</v>
      </c>
      <c r="C1733" s="10">
        <v>6.2</v>
      </c>
    </row>
    <row r="1734" spans="1:3" x14ac:dyDescent="0.3">
      <c r="A1734" t="s">
        <v>5427</v>
      </c>
      <c r="B1734" s="10">
        <v>117</v>
      </c>
      <c r="C1734" s="10">
        <v>6.9</v>
      </c>
    </row>
    <row r="1735" spans="1:3" x14ac:dyDescent="0.3">
      <c r="A1735" t="s">
        <v>5431</v>
      </c>
      <c r="B1735" s="10">
        <v>97</v>
      </c>
      <c r="C1735" s="10">
        <v>4.8</v>
      </c>
    </row>
    <row r="1736" spans="1:3" x14ac:dyDescent="0.3">
      <c r="A1736" t="s">
        <v>5434</v>
      </c>
      <c r="B1736" s="10">
        <v>81</v>
      </c>
      <c r="C1736" s="10">
        <v>8</v>
      </c>
    </row>
    <row r="1737" spans="1:3" x14ac:dyDescent="0.3">
      <c r="A1737" t="s">
        <v>5436</v>
      </c>
      <c r="B1737" s="10">
        <v>103</v>
      </c>
      <c r="C1737" s="10">
        <v>5.3</v>
      </c>
    </row>
    <row r="1738" spans="1:3" x14ac:dyDescent="0.3">
      <c r="A1738" t="s">
        <v>5438</v>
      </c>
      <c r="B1738" s="10">
        <v>119</v>
      </c>
      <c r="C1738" s="10">
        <v>6.7</v>
      </c>
    </row>
    <row r="1739" spans="1:3" x14ac:dyDescent="0.3">
      <c r="A1739" t="s">
        <v>5441</v>
      </c>
      <c r="B1739" s="10">
        <v>94</v>
      </c>
      <c r="C1739" s="10">
        <v>5.4</v>
      </c>
    </row>
    <row r="1740" spans="1:3" x14ac:dyDescent="0.3">
      <c r="A1740" t="s">
        <v>5445</v>
      </c>
      <c r="B1740" s="10">
        <v>89</v>
      </c>
      <c r="C1740" s="10">
        <v>5.4</v>
      </c>
    </row>
    <row r="1741" spans="1:3" x14ac:dyDescent="0.3">
      <c r="A1741" t="s">
        <v>5446</v>
      </c>
      <c r="B1741" s="10">
        <v>98</v>
      </c>
      <c r="C1741" s="10">
        <v>4.9000000000000004</v>
      </c>
    </row>
    <row r="1742" spans="1:3" x14ac:dyDescent="0.3">
      <c r="A1742" t="s">
        <v>5448</v>
      </c>
      <c r="B1742" s="10">
        <v>107</v>
      </c>
      <c r="C1742" s="10">
        <v>6.1</v>
      </c>
    </row>
    <row r="1743" spans="1:3" x14ac:dyDescent="0.3">
      <c r="A1743" t="s">
        <v>5451</v>
      </c>
      <c r="B1743" s="10">
        <v>108</v>
      </c>
      <c r="C1743" s="10">
        <v>5.8</v>
      </c>
    </row>
    <row r="1744" spans="1:3" x14ac:dyDescent="0.3">
      <c r="A1744" t="s">
        <v>5454</v>
      </c>
      <c r="B1744" s="10">
        <v>134</v>
      </c>
      <c r="C1744" s="10">
        <v>7</v>
      </c>
    </row>
    <row r="1745" spans="1:3" x14ac:dyDescent="0.3">
      <c r="A1745" t="s">
        <v>5458</v>
      </c>
      <c r="B1745" s="10">
        <v>110</v>
      </c>
      <c r="C1745" s="10">
        <v>6.5</v>
      </c>
    </row>
    <row r="1746" spans="1:3" x14ac:dyDescent="0.3">
      <c r="A1746" t="s">
        <v>5462</v>
      </c>
      <c r="B1746" s="10">
        <v>103</v>
      </c>
      <c r="C1746" s="10">
        <v>6.6</v>
      </c>
    </row>
    <row r="1747" spans="1:3" x14ac:dyDescent="0.3">
      <c r="A1747" t="s">
        <v>5466</v>
      </c>
      <c r="B1747" s="10">
        <v>145</v>
      </c>
      <c r="C1747" s="10">
        <v>6.1</v>
      </c>
    </row>
    <row r="1748" spans="1:3" x14ac:dyDescent="0.3">
      <c r="A1748" t="s">
        <v>5469</v>
      </c>
      <c r="B1748" s="10">
        <v>100</v>
      </c>
      <c r="C1748" s="10">
        <v>5.7</v>
      </c>
    </row>
    <row r="1749" spans="1:3" x14ac:dyDescent="0.3">
      <c r="A1749" t="s">
        <v>5472</v>
      </c>
      <c r="B1749" s="10">
        <v>131</v>
      </c>
      <c r="C1749" s="10">
        <v>6.6</v>
      </c>
    </row>
    <row r="1750" spans="1:3" x14ac:dyDescent="0.3">
      <c r="A1750" t="s">
        <v>5475</v>
      </c>
      <c r="B1750" s="10">
        <v>133</v>
      </c>
      <c r="C1750" s="10">
        <v>7</v>
      </c>
    </row>
    <row r="1751" spans="1:3" x14ac:dyDescent="0.3">
      <c r="A1751" t="s">
        <v>5477</v>
      </c>
      <c r="B1751" s="10">
        <v>109</v>
      </c>
      <c r="C1751" s="10">
        <v>7.4</v>
      </c>
    </row>
    <row r="1752" spans="1:3" x14ac:dyDescent="0.3">
      <c r="A1752" t="s">
        <v>5479</v>
      </c>
      <c r="B1752" s="10">
        <v>114</v>
      </c>
      <c r="C1752" s="10">
        <v>5.3</v>
      </c>
    </row>
    <row r="1753" spans="1:3" x14ac:dyDescent="0.3">
      <c r="A1753" t="s">
        <v>5482</v>
      </c>
      <c r="B1753" s="10">
        <v>164</v>
      </c>
      <c r="C1753" s="10">
        <v>7.4</v>
      </c>
    </row>
    <row r="1754" spans="1:3" x14ac:dyDescent="0.3">
      <c r="A1754" t="s">
        <v>5486</v>
      </c>
      <c r="B1754" s="10">
        <v>92</v>
      </c>
      <c r="C1754" s="10">
        <v>7.4</v>
      </c>
    </row>
    <row r="1755" spans="1:3" x14ac:dyDescent="0.3">
      <c r="A1755" t="s">
        <v>5488</v>
      </c>
      <c r="B1755" s="10">
        <v>122</v>
      </c>
      <c r="C1755" s="10">
        <v>6.8</v>
      </c>
    </row>
    <row r="1756" spans="1:3" x14ac:dyDescent="0.3">
      <c r="A1756" t="s">
        <v>5493</v>
      </c>
      <c r="B1756" s="10">
        <v>110</v>
      </c>
      <c r="C1756" s="10">
        <v>7.2</v>
      </c>
    </row>
    <row r="1757" spans="1:3" x14ac:dyDescent="0.3">
      <c r="A1757" t="s">
        <v>5495</v>
      </c>
      <c r="B1757" s="10">
        <v>116</v>
      </c>
      <c r="C1757" s="10">
        <v>6</v>
      </c>
    </row>
    <row r="1758" spans="1:3" x14ac:dyDescent="0.3">
      <c r="A1758" t="s">
        <v>5497</v>
      </c>
      <c r="B1758" s="10">
        <v>115</v>
      </c>
      <c r="C1758" s="10">
        <v>6.6</v>
      </c>
    </row>
    <row r="1759" spans="1:3" x14ac:dyDescent="0.3">
      <c r="A1759" t="s">
        <v>5501</v>
      </c>
      <c r="B1759" s="10">
        <v>148</v>
      </c>
      <c r="C1759" s="10">
        <v>7.9</v>
      </c>
    </row>
    <row r="1760" spans="1:3" x14ac:dyDescent="0.3">
      <c r="A1760" t="s">
        <v>5505</v>
      </c>
      <c r="B1760" s="10">
        <v>119</v>
      </c>
      <c r="C1760" s="10">
        <v>6.2</v>
      </c>
    </row>
    <row r="1761" spans="1:3" x14ac:dyDescent="0.3">
      <c r="A1761" t="s">
        <v>5509</v>
      </c>
      <c r="B1761" s="10">
        <v>118</v>
      </c>
      <c r="C1761" s="10">
        <v>5.7</v>
      </c>
    </row>
    <row r="1762" spans="1:3" x14ac:dyDescent="0.3">
      <c r="A1762" t="s">
        <v>5512</v>
      </c>
      <c r="B1762" s="10">
        <v>101</v>
      </c>
      <c r="C1762" s="10">
        <v>7.1</v>
      </c>
    </row>
    <row r="1763" spans="1:3" x14ac:dyDescent="0.3">
      <c r="A1763" t="s">
        <v>5514</v>
      </c>
      <c r="B1763" s="10">
        <v>82</v>
      </c>
      <c r="C1763" s="10">
        <v>5.6</v>
      </c>
    </row>
    <row r="1764" spans="1:3" x14ac:dyDescent="0.3">
      <c r="A1764" t="s">
        <v>5516</v>
      </c>
      <c r="B1764" s="10">
        <v>110</v>
      </c>
      <c r="C1764" s="10">
        <v>7.8</v>
      </c>
    </row>
    <row r="1765" spans="1:3" x14ac:dyDescent="0.3">
      <c r="A1765" t="s">
        <v>5518</v>
      </c>
      <c r="B1765" s="10">
        <v>193</v>
      </c>
      <c r="C1765" s="10">
        <v>7.9</v>
      </c>
    </row>
    <row r="1766" spans="1:3" x14ac:dyDescent="0.3">
      <c r="A1766" t="s">
        <v>5519</v>
      </c>
      <c r="B1766" s="10">
        <v>130</v>
      </c>
      <c r="C1766" s="10">
        <v>6.9</v>
      </c>
    </row>
    <row r="1767" spans="1:3" x14ac:dyDescent="0.3">
      <c r="A1767" t="s">
        <v>5521</v>
      </c>
      <c r="B1767" s="10">
        <v>94</v>
      </c>
      <c r="C1767" s="10">
        <v>7.4</v>
      </c>
    </row>
    <row r="1768" spans="1:3" x14ac:dyDescent="0.3">
      <c r="A1768" t="s">
        <v>5524</v>
      </c>
      <c r="B1768" s="10">
        <v>111</v>
      </c>
      <c r="C1768" s="10">
        <v>7.7</v>
      </c>
    </row>
    <row r="1769" spans="1:3" x14ac:dyDescent="0.3">
      <c r="A1769" t="s">
        <v>5526</v>
      </c>
      <c r="B1769" s="10">
        <v>110</v>
      </c>
      <c r="C1769" s="10">
        <v>6.9</v>
      </c>
    </row>
    <row r="1770" spans="1:3" x14ac:dyDescent="0.3">
      <c r="A1770" t="s">
        <v>5535</v>
      </c>
      <c r="B1770" s="10">
        <v>109</v>
      </c>
      <c r="C1770" s="10">
        <v>6.7</v>
      </c>
    </row>
    <row r="1771" spans="1:3" x14ac:dyDescent="0.3">
      <c r="A1771" t="s">
        <v>5540</v>
      </c>
      <c r="B1771" s="10">
        <v>123</v>
      </c>
      <c r="C1771" s="10">
        <v>6</v>
      </c>
    </row>
    <row r="1772" spans="1:3" x14ac:dyDescent="0.3">
      <c r="A1772" t="s">
        <v>5541</v>
      </c>
      <c r="B1772" s="10">
        <v>109</v>
      </c>
      <c r="C1772" s="10">
        <v>6.2</v>
      </c>
    </row>
    <row r="1773" spans="1:3" x14ac:dyDescent="0.3">
      <c r="A1773" t="s">
        <v>5544</v>
      </c>
      <c r="B1773" s="10">
        <v>99</v>
      </c>
      <c r="C1773" s="10">
        <v>5.9</v>
      </c>
    </row>
    <row r="1774" spans="1:3" x14ac:dyDescent="0.3">
      <c r="A1774" t="s">
        <v>5547</v>
      </c>
      <c r="B1774" s="10">
        <v>106</v>
      </c>
      <c r="C1774" s="10">
        <v>6.8</v>
      </c>
    </row>
    <row r="1775" spans="1:3" x14ac:dyDescent="0.3">
      <c r="A1775" t="s">
        <v>5548</v>
      </c>
      <c r="B1775" s="10">
        <v>89</v>
      </c>
      <c r="C1775" s="10">
        <v>3.6</v>
      </c>
    </row>
    <row r="1776" spans="1:3" x14ac:dyDescent="0.3">
      <c r="A1776" t="s">
        <v>5550</v>
      </c>
      <c r="B1776" s="10">
        <v>98</v>
      </c>
      <c r="C1776" s="10">
        <v>6.7</v>
      </c>
    </row>
    <row r="1777" spans="1:3" x14ac:dyDescent="0.3">
      <c r="A1777" t="s">
        <v>5552</v>
      </c>
      <c r="B1777" s="10">
        <v>93</v>
      </c>
      <c r="C1777" s="10">
        <v>6.3</v>
      </c>
    </row>
    <row r="1778" spans="1:3" x14ac:dyDescent="0.3">
      <c r="A1778" t="s">
        <v>5555</v>
      </c>
      <c r="B1778" s="10">
        <v>112</v>
      </c>
      <c r="C1778" s="10">
        <v>6.4</v>
      </c>
    </row>
    <row r="1779" spans="1:3" x14ac:dyDescent="0.3">
      <c r="A1779" t="s">
        <v>5556</v>
      </c>
      <c r="B1779" s="10">
        <v>101</v>
      </c>
      <c r="C1779" s="10">
        <v>6.4</v>
      </c>
    </row>
    <row r="1780" spans="1:3" x14ac:dyDescent="0.3">
      <c r="A1780" t="s">
        <v>5558</v>
      </c>
      <c r="B1780" s="10">
        <v>104</v>
      </c>
      <c r="C1780" s="10">
        <v>5.7</v>
      </c>
    </row>
    <row r="1781" spans="1:3" x14ac:dyDescent="0.3">
      <c r="A1781" t="s">
        <v>5559</v>
      </c>
      <c r="B1781" s="10">
        <v>120</v>
      </c>
      <c r="C1781" s="10">
        <v>6.2</v>
      </c>
    </row>
    <row r="1782" spans="1:3" x14ac:dyDescent="0.3">
      <c r="A1782" t="s">
        <v>5563</v>
      </c>
      <c r="B1782" s="10">
        <v>135</v>
      </c>
      <c r="C1782" s="10">
        <v>6.6</v>
      </c>
    </row>
    <row r="1783" spans="1:3" x14ac:dyDescent="0.3">
      <c r="A1783" t="s">
        <v>5565</v>
      </c>
      <c r="B1783" s="10">
        <v>91</v>
      </c>
      <c r="C1783" s="10">
        <v>5.2</v>
      </c>
    </row>
    <row r="1784" spans="1:3" x14ac:dyDescent="0.3">
      <c r="A1784" t="s">
        <v>5568</v>
      </c>
      <c r="B1784" s="10">
        <v>97</v>
      </c>
      <c r="C1784" s="10">
        <v>6.1</v>
      </c>
    </row>
    <row r="1785" spans="1:3" x14ac:dyDescent="0.3">
      <c r="A1785" t="s">
        <v>5569</v>
      </c>
      <c r="B1785" s="10">
        <v>133</v>
      </c>
      <c r="C1785" s="10">
        <v>7.1</v>
      </c>
    </row>
    <row r="1786" spans="1:3" x14ac:dyDescent="0.3">
      <c r="A1786" t="s">
        <v>5572</v>
      </c>
      <c r="B1786" s="10">
        <v>123</v>
      </c>
      <c r="C1786" s="10">
        <v>7.2</v>
      </c>
    </row>
    <row r="1787" spans="1:3" x14ac:dyDescent="0.3">
      <c r="A1787" t="s">
        <v>5575</v>
      </c>
      <c r="B1787" s="10">
        <v>114</v>
      </c>
      <c r="C1787" s="10">
        <v>6.5</v>
      </c>
    </row>
    <row r="1788" spans="1:3" x14ac:dyDescent="0.3">
      <c r="A1788" t="s">
        <v>5577</v>
      </c>
      <c r="B1788" s="10">
        <v>111</v>
      </c>
      <c r="C1788" s="10">
        <v>6</v>
      </c>
    </row>
    <row r="1789" spans="1:3" x14ac:dyDescent="0.3">
      <c r="A1789" t="s">
        <v>5578</v>
      </c>
      <c r="B1789" s="10">
        <v>117</v>
      </c>
      <c r="C1789" s="10">
        <v>7</v>
      </c>
    </row>
    <row r="1790" spans="1:3" x14ac:dyDescent="0.3">
      <c r="A1790" t="s">
        <v>5579</v>
      </c>
      <c r="B1790" s="10">
        <v>121</v>
      </c>
      <c r="C1790" s="10">
        <v>7</v>
      </c>
    </row>
    <row r="1791" spans="1:3" x14ac:dyDescent="0.3">
      <c r="A1791" t="s">
        <v>5581</v>
      </c>
      <c r="B1791" s="10">
        <v>139</v>
      </c>
      <c r="C1791" s="10">
        <v>7.5</v>
      </c>
    </row>
    <row r="1792" spans="1:3" x14ac:dyDescent="0.3">
      <c r="A1792" t="s">
        <v>5582</v>
      </c>
      <c r="B1792" s="10">
        <v>115</v>
      </c>
      <c r="C1792" s="10">
        <v>6.6</v>
      </c>
    </row>
    <row r="1793" spans="1:3" x14ac:dyDescent="0.3">
      <c r="A1793" t="s">
        <v>5589</v>
      </c>
      <c r="B1793" s="10">
        <v>175</v>
      </c>
      <c r="C1793" s="10">
        <v>7.4</v>
      </c>
    </row>
    <row r="1794" spans="1:3" x14ac:dyDescent="0.3">
      <c r="A1794" t="s">
        <v>5593</v>
      </c>
      <c r="B1794" s="10">
        <v>85</v>
      </c>
      <c r="C1794" s="10">
        <v>6.5</v>
      </c>
    </row>
    <row r="1795" spans="1:3" x14ac:dyDescent="0.3">
      <c r="A1795" t="s">
        <v>5596</v>
      </c>
      <c r="B1795" s="10">
        <v>90</v>
      </c>
      <c r="C1795" s="10">
        <v>6.2</v>
      </c>
    </row>
    <row r="1796" spans="1:3" x14ac:dyDescent="0.3">
      <c r="A1796" t="s">
        <v>5599</v>
      </c>
      <c r="B1796" s="10">
        <v>107</v>
      </c>
      <c r="C1796" s="10">
        <v>7.8</v>
      </c>
    </row>
    <row r="1797" spans="1:3" x14ac:dyDescent="0.3">
      <c r="A1797" t="s">
        <v>5601</v>
      </c>
      <c r="B1797" s="10">
        <v>100</v>
      </c>
      <c r="C1797" s="10">
        <v>5.2</v>
      </c>
    </row>
    <row r="1798" spans="1:3" x14ac:dyDescent="0.3">
      <c r="A1798" t="s">
        <v>5603</v>
      </c>
      <c r="B1798" s="10">
        <v>129</v>
      </c>
      <c r="C1798" s="10">
        <v>6.5</v>
      </c>
    </row>
    <row r="1799" spans="1:3" x14ac:dyDescent="0.3">
      <c r="A1799" t="s">
        <v>5604</v>
      </c>
      <c r="B1799" s="10">
        <v>109</v>
      </c>
      <c r="C1799" s="10">
        <v>6.5</v>
      </c>
    </row>
    <row r="1800" spans="1:3" x14ac:dyDescent="0.3">
      <c r="A1800" t="s">
        <v>5607</v>
      </c>
      <c r="B1800" s="10">
        <v>94</v>
      </c>
      <c r="C1800" s="10">
        <v>5.2</v>
      </c>
    </row>
    <row r="1801" spans="1:3" x14ac:dyDescent="0.3">
      <c r="A1801" t="s">
        <v>5611</v>
      </c>
      <c r="B1801" s="10">
        <v>133</v>
      </c>
      <c r="C1801" s="10">
        <v>7.2</v>
      </c>
    </row>
    <row r="1802" spans="1:3" x14ac:dyDescent="0.3">
      <c r="A1802" t="s">
        <v>5613</v>
      </c>
      <c r="B1802" s="10">
        <v>105</v>
      </c>
      <c r="C1802" s="10">
        <v>7.1</v>
      </c>
    </row>
    <row r="1803" spans="1:3" x14ac:dyDescent="0.3">
      <c r="A1803" t="s">
        <v>5616</v>
      </c>
      <c r="B1803" s="10">
        <v>100</v>
      </c>
      <c r="C1803" s="10">
        <v>4.5</v>
      </c>
    </row>
    <row r="1804" spans="1:3" x14ac:dyDescent="0.3">
      <c r="A1804" t="s">
        <v>5617</v>
      </c>
      <c r="B1804" s="10">
        <v>113</v>
      </c>
      <c r="C1804" s="10">
        <v>5.7</v>
      </c>
    </row>
    <row r="1805" spans="1:3" x14ac:dyDescent="0.3">
      <c r="A1805" t="s">
        <v>5621</v>
      </c>
      <c r="B1805" s="10">
        <v>118</v>
      </c>
      <c r="C1805" s="10">
        <v>6</v>
      </c>
    </row>
    <row r="1806" spans="1:3" x14ac:dyDescent="0.3">
      <c r="A1806" t="s">
        <v>5624</v>
      </c>
      <c r="B1806" s="10">
        <v>110</v>
      </c>
      <c r="C1806" s="10">
        <v>6.4</v>
      </c>
    </row>
    <row r="1807" spans="1:3" x14ac:dyDescent="0.3">
      <c r="A1807" t="s">
        <v>5625</v>
      </c>
      <c r="B1807" s="10">
        <v>110</v>
      </c>
      <c r="C1807" s="10">
        <v>5.2</v>
      </c>
    </row>
    <row r="1808" spans="1:3" x14ac:dyDescent="0.3">
      <c r="A1808" t="s">
        <v>5628</v>
      </c>
      <c r="B1808" s="10">
        <v>99</v>
      </c>
      <c r="C1808" s="10">
        <v>4.3</v>
      </c>
    </row>
    <row r="1809" spans="1:3" x14ac:dyDescent="0.3">
      <c r="A1809" t="s">
        <v>5631</v>
      </c>
      <c r="B1809" s="10">
        <v>101</v>
      </c>
      <c r="C1809" s="10">
        <v>6.1</v>
      </c>
    </row>
    <row r="1810" spans="1:3" x14ac:dyDescent="0.3">
      <c r="A1810" t="s">
        <v>5634</v>
      </c>
      <c r="B1810" s="10">
        <v>100</v>
      </c>
      <c r="C1810" s="10">
        <v>6.3</v>
      </c>
    </row>
    <row r="1811" spans="1:3" x14ac:dyDescent="0.3">
      <c r="A1811" t="s">
        <v>5637</v>
      </c>
      <c r="B1811" s="10">
        <v>103</v>
      </c>
      <c r="C1811" s="10">
        <v>6.8</v>
      </c>
    </row>
    <row r="1812" spans="1:3" x14ac:dyDescent="0.3">
      <c r="A1812" t="s">
        <v>5639</v>
      </c>
      <c r="B1812" s="10">
        <v>100</v>
      </c>
      <c r="C1812" s="10">
        <v>4</v>
      </c>
    </row>
    <row r="1813" spans="1:3" x14ac:dyDescent="0.3">
      <c r="A1813" t="s">
        <v>5644</v>
      </c>
      <c r="B1813" s="10">
        <v>95</v>
      </c>
      <c r="C1813" s="10">
        <v>5.2</v>
      </c>
    </row>
    <row r="1814" spans="1:3" x14ac:dyDescent="0.3">
      <c r="A1814" t="s">
        <v>5646</v>
      </c>
      <c r="B1814" s="10">
        <v>117</v>
      </c>
      <c r="C1814" s="10">
        <v>6.5</v>
      </c>
    </row>
    <row r="1815" spans="1:3" x14ac:dyDescent="0.3">
      <c r="A1815" t="s">
        <v>5648</v>
      </c>
      <c r="B1815" s="10">
        <v>129</v>
      </c>
      <c r="C1815" s="10">
        <v>7.5</v>
      </c>
    </row>
    <row r="1816" spans="1:3" x14ac:dyDescent="0.3">
      <c r="A1816" t="s">
        <v>5652</v>
      </c>
      <c r="B1816" s="10">
        <v>120</v>
      </c>
      <c r="C1816" s="10">
        <v>7.1</v>
      </c>
    </row>
    <row r="1817" spans="1:3" x14ac:dyDescent="0.3">
      <c r="A1817" t="s">
        <v>5655</v>
      </c>
      <c r="B1817" s="10">
        <v>125</v>
      </c>
      <c r="C1817" s="10">
        <v>6.9</v>
      </c>
    </row>
    <row r="1818" spans="1:3" x14ac:dyDescent="0.3">
      <c r="A1818" t="s">
        <v>5657</v>
      </c>
      <c r="B1818" s="10">
        <v>133</v>
      </c>
      <c r="C1818" s="10">
        <v>8</v>
      </c>
    </row>
    <row r="1819" spans="1:3" x14ac:dyDescent="0.3">
      <c r="A1819" t="s">
        <v>5659</v>
      </c>
      <c r="B1819" s="10">
        <v>116</v>
      </c>
      <c r="C1819" s="10">
        <v>8.1999999999999993</v>
      </c>
    </row>
    <row r="1820" spans="1:3" x14ac:dyDescent="0.3">
      <c r="A1820" t="s">
        <v>5661</v>
      </c>
      <c r="B1820" s="10">
        <v>129</v>
      </c>
      <c r="C1820" s="10">
        <v>6.4</v>
      </c>
    </row>
    <row r="1821" spans="1:3" x14ac:dyDescent="0.3">
      <c r="A1821" t="s">
        <v>5662</v>
      </c>
      <c r="B1821" s="10">
        <v>93</v>
      </c>
      <c r="C1821" s="10">
        <v>7.9</v>
      </c>
    </row>
    <row r="1822" spans="1:3" x14ac:dyDescent="0.3">
      <c r="A1822" t="s">
        <v>5665</v>
      </c>
      <c r="B1822" s="10">
        <v>118</v>
      </c>
      <c r="C1822" s="10">
        <v>6.7</v>
      </c>
    </row>
    <row r="1823" spans="1:3" x14ac:dyDescent="0.3">
      <c r="A1823" t="s">
        <v>5667</v>
      </c>
      <c r="B1823" s="10">
        <v>129</v>
      </c>
      <c r="C1823" s="10">
        <v>6.1</v>
      </c>
    </row>
    <row r="1824" spans="1:3" x14ac:dyDescent="0.3">
      <c r="A1824" t="s">
        <v>5670</v>
      </c>
      <c r="B1824" s="10">
        <v>185</v>
      </c>
      <c r="C1824" s="10">
        <v>8.9</v>
      </c>
    </row>
    <row r="1825" spans="1:3" x14ac:dyDescent="0.3">
      <c r="A1825" t="s">
        <v>5672</v>
      </c>
      <c r="B1825" s="10">
        <v>146</v>
      </c>
      <c r="C1825" s="10">
        <v>8.1</v>
      </c>
    </row>
    <row r="1826" spans="1:3" x14ac:dyDescent="0.3">
      <c r="A1826" t="s">
        <v>5673</v>
      </c>
      <c r="B1826" s="10">
        <v>128</v>
      </c>
      <c r="C1826" s="10">
        <v>6.2</v>
      </c>
    </row>
    <row r="1827" spans="1:3" x14ac:dyDescent="0.3">
      <c r="A1827" t="s">
        <v>5676</v>
      </c>
      <c r="B1827" s="10">
        <v>93</v>
      </c>
      <c r="C1827" s="10">
        <v>4.9000000000000004</v>
      </c>
    </row>
    <row r="1828" spans="1:3" x14ac:dyDescent="0.3">
      <c r="A1828" t="s">
        <v>5680</v>
      </c>
      <c r="B1828" s="10">
        <v>107</v>
      </c>
      <c r="C1828" s="10">
        <v>5.4</v>
      </c>
    </row>
    <row r="1829" spans="1:3" x14ac:dyDescent="0.3">
      <c r="A1829" t="s">
        <v>5684</v>
      </c>
      <c r="B1829" s="10">
        <v>97</v>
      </c>
      <c r="C1829" s="10">
        <v>5.8</v>
      </c>
    </row>
    <row r="1830" spans="1:3" x14ac:dyDescent="0.3">
      <c r="A1830" t="s">
        <v>5687</v>
      </c>
      <c r="B1830" s="10">
        <v>101</v>
      </c>
      <c r="C1830" s="10">
        <v>4.7</v>
      </c>
    </row>
    <row r="1831" spans="1:3" x14ac:dyDescent="0.3">
      <c r="A1831" t="s">
        <v>5689</v>
      </c>
      <c r="B1831" s="10">
        <v>82</v>
      </c>
      <c r="C1831" s="10">
        <v>6</v>
      </c>
    </row>
    <row r="1832" spans="1:3" x14ac:dyDescent="0.3">
      <c r="A1832" t="s">
        <v>5691</v>
      </c>
      <c r="B1832" s="10">
        <v>85</v>
      </c>
      <c r="C1832" s="10">
        <v>7</v>
      </c>
    </row>
    <row r="1833" spans="1:3" x14ac:dyDescent="0.3">
      <c r="A1833" t="s">
        <v>5696</v>
      </c>
      <c r="B1833" s="10">
        <v>88</v>
      </c>
      <c r="C1833" s="10">
        <v>6</v>
      </c>
    </row>
    <row r="1834" spans="1:3" x14ac:dyDescent="0.3">
      <c r="A1834" t="s">
        <v>5699</v>
      </c>
      <c r="B1834" s="10">
        <v>119</v>
      </c>
      <c r="C1834" s="10">
        <v>7.9</v>
      </c>
    </row>
    <row r="1835" spans="1:3" x14ac:dyDescent="0.3">
      <c r="A1835" t="s">
        <v>5700</v>
      </c>
      <c r="B1835" s="10">
        <v>122</v>
      </c>
      <c r="C1835" s="10">
        <v>8.1</v>
      </c>
    </row>
    <row r="1836" spans="1:3" x14ac:dyDescent="0.3">
      <c r="A1836" t="s">
        <v>5701</v>
      </c>
      <c r="B1836" s="10">
        <v>99</v>
      </c>
      <c r="C1836" s="10">
        <v>6.2</v>
      </c>
    </row>
    <row r="1837" spans="1:3" x14ac:dyDescent="0.3">
      <c r="A1837" t="s">
        <v>5704</v>
      </c>
      <c r="B1837" s="10">
        <v>97</v>
      </c>
      <c r="C1837" s="10">
        <v>6.7</v>
      </c>
    </row>
    <row r="1838" spans="1:3" x14ac:dyDescent="0.3">
      <c r="A1838" t="s">
        <v>5706</v>
      </c>
      <c r="B1838" s="10">
        <v>121</v>
      </c>
      <c r="C1838" s="10">
        <v>7.3</v>
      </c>
    </row>
    <row r="1839" spans="1:3" x14ac:dyDescent="0.3">
      <c r="A1839" t="s">
        <v>5709</v>
      </c>
      <c r="B1839" s="10">
        <v>95</v>
      </c>
      <c r="C1839" s="10">
        <v>4.5999999999999996</v>
      </c>
    </row>
    <row r="1840" spans="1:3" x14ac:dyDescent="0.3">
      <c r="A1840" t="s">
        <v>5712</v>
      </c>
      <c r="B1840" s="10">
        <v>105</v>
      </c>
      <c r="C1840" s="10">
        <v>6.1</v>
      </c>
    </row>
    <row r="1841" spans="1:3" x14ac:dyDescent="0.3">
      <c r="A1841" t="s">
        <v>5714</v>
      </c>
      <c r="B1841" s="10">
        <v>108</v>
      </c>
      <c r="C1841" s="10">
        <v>6.2</v>
      </c>
    </row>
    <row r="1842" spans="1:3" x14ac:dyDescent="0.3">
      <c r="A1842" t="s">
        <v>5717</v>
      </c>
      <c r="B1842" s="10">
        <v>134</v>
      </c>
      <c r="C1842" s="10">
        <v>7.8</v>
      </c>
    </row>
    <row r="1843" spans="1:3" x14ac:dyDescent="0.3">
      <c r="A1843" t="s">
        <v>5718</v>
      </c>
      <c r="B1843" s="10">
        <v>115</v>
      </c>
      <c r="C1843" s="10">
        <v>6.1</v>
      </c>
    </row>
    <row r="1844" spans="1:3" x14ac:dyDescent="0.3">
      <c r="A1844" t="s">
        <v>5722</v>
      </c>
      <c r="B1844" s="10">
        <v>107</v>
      </c>
      <c r="C1844" s="10">
        <v>7.6</v>
      </c>
    </row>
    <row r="1845" spans="1:3" x14ac:dyDescent="0.3">
      <c r="A1845" t="s">
        <v>5726</v>
      </c>
      <c r="B1845" s="10">
        <v>86</v>
      </c>
      <c r="C1845" s="10">
        <v>5.8</v>
      </c>
    </row>
    <row r="1846" spans="1:3" x14ac:dyDescent="0.3">
      <c r="A1846" t="s">
        <v>5728</v>
      </c>
      <c r="B1846" s="10">
        <v>101</v>
      </c>
      <c r="C1846" s="10">
        <v>6.5</v>
      </c>
    </row>
    <row r="1847" spans="1:3" x14ac:dyDescent="0.3">
      <c r="A1847" t="s">
        <v>5731</v>
      </c>
      <c r="B1847" s="10">
        <v>96</v>
      </c>
      <c r="C1847" s="10">
        <v>7.2</v>
      </c>
    </row>
    <row r="1848" spans="1:3" x14ac:dyDescent="0.3">
      <c r="A1848" t="s">
        <v>5733</v>
      </c>
      <c r="B1848" s="10">
        <v>101</v>
      </c>
      <c r="C1848" s="10">
        <v>7.8</v>
      </c>
    </row>
    <row r="1849" spans="1:3" x14ac:dyDescent="0.3">
      <c r="A1849" t="s">
        <v>5735</v>
      </c>
      <c r="B1849" s="10">
        <v>100</v>
      </c>
      <c r="C1849" s="10">
        <v>4.7</v>
      </c>
    </row>
    <row r="1850" spans="1:3" x14ac:dyDescent="0.3">
      <c r="A1850" t="s">
        <v>5738</v>
      </c>
      <c r="B1850" s="10">
        <v>117</v>
      </c>
      <c r="C1850" s="10">
        <v>6.8</v>
      </c>
    </row>
    <row r="1851" spans="1:3" x14ac:dyDescent="0.3">
      <c r="A1851" t="s">
        <v>5740</v>
      </c>
      <c r="B1851" s="10">
        <v>101</v>
      </c>
      <c r="C1851" s="10">
        <v>5.9</v>
      </c>
    </row>
    <row r="1852" spans="1:3" x14ac:dyDescent="0.3">
      <c r="A1852" t="s">
        <v>5742</v>
      </c>
      <c r="B1852" s="10">
        <v>98</v>
      </c>
      <c r="C1852" s="10">
        <v>7.2</v>
      </c>
    </row>
    <row r="1853" spans="1:3" x14ac:dyDescent="0.3">
      <c r="A1853" t="s">
        <v>5743</v>
      </c>
      <c r="B1853" s="10">
        <v>146</v>
      </c>
      <c r="C1853" s="10">
        <v>8.6999999999999993</v>
      </c>
    </row>
    <row r="1854" spans="1:3" x14ac:dyDescent="0.3">
      <c r="A1854" t="s">
        <v>5745</v>
      </c>
      <c r="B1854" s="10">
        <v>102</v>
      </c>
      <c r="C1854" s="10">
        <v>5</v>
      </c>
    </row>
    <row r="1855" spans="1:3" x14ac:dyDescent="0.3">
      <c r="A1855" t="s">
        <v>5747</v>
      </c>
      <c r="B1855" s="10">
        <v>97</v>
      </c>
      <c r="C1855" s="10">
        <v>6.6</v>
      </c>
    </row>
    <row r="1856" spans="1:3" x14ac:dyDescent="0.3">
      <c r="A1856" t="s">
        <v>5748</v>
      </c>
      <c r="B1856" s="10">
        <v>142</v>
      </c>
      <c r="C1856" s="10">
        <v>8.3000000000000007</v>
      </c>
    </row>
    <row r="1857" spans="1:3" x14ac:dyDescent="0.3">
      <c r="A1857" t="s">
        <v>5749</v>
      </c>
      <c r="B1857" s="10">
        <v>98</v>
      </c>
      <c r="C1857" s="10">
        <v>6.7</v>
      </c>
    </row>
    <row r="1858" spans="1:3" x14ac:dyDescent="0.3">
      <c r="A1858" t="s">
        <v>5752</v>
      </c>
      <c r="B1858" s="10">
        <v>219</v>
      </c>
      <c r="C1858" s="10">
        <v>7.8</v>
      </c>
    </row>
    <row r="1859" spans="1:3" x14ac:dyDescent="0.3">
      <c r="A1859" t="s">
        <v>5754</v>
      </c>
      <c r="B1859" s="10">
        <v>109</v>
      </c>
      <c r="C1859" s="10">
        <v>6.5</v>
      </c>
    </row>
    <row r="1860" spans="1:3" x14ac:dyDescent="0.3">
      <c r="A1860" t="s">
        <v>5755</v>
      </c>
      <c r="B1860" s="10">
        <v>97</v>
      </c>
      <c r="C1860" s="10">
        <v>6.1</v>
      </c>
    </row>
    <row r="1861" spans="1:3" x14ac:dyDescent="0.3">
      <c r="A1861" t="s">
        <v>5757</v>
      </c>
      <c r="B1861" s="10">
        <v>158</v>
      </c>
      <c r="C1861" s="10">
        <v>8.1</v>
      </c>
    </row>
    <row r="1862" spans="1:3" x14ac:dyDescent="0.3">
      <c r="A1862" t="s">
        <v>5761</v>
      </c>
      <c r="B1862" s="10">
        <v>85</v>
      </c>
      <c r="C1862" s="10">
        <v>5.2</v>
      </c>
    </row>
    <row r="1863" spans="1:3" x14ac:dyDescent="0.3">
      <c r="A1863" t="s">
        <v>5763</v>
      </c>
      <c r="B1863" s="10">
        <v>80</v>
      </c>
      <c r="C1863" s="10">
        <v>5.6</v>
      </c>
    </row>
    <row r="1864" spans="1:3" x14ac:dyDescent="0.3">
      <c r="A1864" t="s">
        <v>5766</v>
      </c>
      <c r="B1864" s="10">
        <v>86</v>
      </c>
      <c r="C1864" s="10">
        <v>5.8</v>
      </c>
    </row>
    <row r="1865" spans="1:3" x14ac:dyDescent="0.3">
      <c r="A1865" t="s">
        <v>5767</v>
      </c>
      <c r="B1865" s="10">
        <v>119</v>
      </c>
      <c r="C1865" s="10">
        <v>6.6</v>
      </c>
    </row>
    <row r="1866" spans="1:3" x14ac:dyDescent="0.3">
      <c r="A1866" t="s">
        <v>5769</v>
      </c>
      <c r="B1866" s="10">
        <v>98</v>
      </c>
      <c r="C1866" s="10">
        <v>6.6</v>
      </c>
    </row>
    <row r="1867" spans="1:3" x14ac:dyDescent="0.3">
      <c r="A1867" t="s">
        <v>5772</v>
      </c>
      <c r="B1867" s="10">
        <v>97</v>
      </c>
      <c r="C1867" s="10">
        <v>5.5</v>
      </c>
    </row>
    <row r="1868" spans="1:3" x14ac:dyDescent="0.3">
      <c r="A1868" t="s">
        <v>5775</v>
      </c>
      <c r="B1868" s="10">
        <v>105</v>
      </c>
      <c r="C1868" s="10">
        <v>5.5</v>
      </c>
    </row>
    <row r="1869" spans="1:3" x14ac:dyDescent="0.3">
      <c r="A1869" t="s">
        <v>5777</v>
      </c>
      <c r="B1869" s="10">
        <v>124</v>
      </c>
      <c r="C1869" s="10">
        <v>7</v>
      </c>
    </row>
    <row r="1870" spans="1:3" x14ac:dyDescent="0.3">
      <c r="A1870" t="s">
        <v>5779</v>
      </c>
      <c r="B1870" s="10">
        <v>97</v>
      </c>
      <c r="C1870" s="10">
        <v>6.5</v>
      </c>
    </row>
    <row r="1871" spans="1:3" x14ac:dyDescent="0.3">
      <c r="A1871" t="s">
        <v>5781</v>
      </c>
      <c r="B1871" s="10">
        <v>105</v>
      </c>
      <c r="C1871" s="10">
        <v>5.8</v>
      </c>
    </row>
    <row r="1872" spans="1:3" x14ac:dyDescent="0.3">
      <c r="A1872" t="s">
        <v>5784</v>
      </c>
      <c r="B1872" s="10">
        <v>104</v>
      </c>
      <c r="C1872" s="10">
        <v>5.6</v>
      </c>
    </row>
    <row r="1873" spans="1:3" x14ac:dyDescent="0.3">
      <c r="A1873" t="s">
        <v>5787</v>
      </c>
      <c r="B1873" s="10">
        <v>101</v>
      </c>
      <c r="C1873" s="10">
        <v>5.6</v>
      </c>
    </row>
    <row r="1874" spans="1:3" x14ac:dyDescent="0.3">
      <c r="A1874" t="s">
        <v>5788</v>
      </c>
      <c r="B1874" s="10">
        <v>101</v>
      </c>
      <c r="C1874" s="10">
        <v>5.8</v>
      </c>
    </row>
    <row r="1875" spans="1:3" x14ac:dyDescent="0.3">
      <c r="A1875" t="s">
        <v>5790</v>
      </c>
      <c r="B1875" s="10">
        <v>114</v>
      </c>
      <c r="C1875" s="10">
        <v>7.6</v>
      </c>
    </row>
    <row r="1876" spans="1:3" x14ac:dyDescent="0.3">
      <c r="A1876" t="s">
        <v>5792</v>
      </c>
      <c r="B1876" s="10">
        <v>105</v>
      </c>
      <c r="C1876" s="10">
        <v>6.4</v>
      </c>
    </row>
    <row r="1877" spans="1:3" x14ac:dyDescent="0.3">
      <c r="A1877" t="s">
        <v>5797</v>
      </c>
      <c r="B1877" s="10">
        <v>90</v>
      </c>
      <c r="C1877" s="10">
        <v>6.3</v>
      </c>
    </row>
    <row r="1878" spans="1:3" x14ac:dyDescent="0.3">
      <c r="A1878" t="s">
        <v>5802</v>
      </c>
      <c r="B1878" s="10">
        <v>97</v>
      </c>
      <c r="C1878" s="10">
        <v>4.5999999999999996</v>
      </c>
    </row>
    <row r="1879" spans="1:3" x14ac:dyDescent="0.3">
      <c r="A1879" t="s">
        <v>5805</v>
      </c>
      <c r="B1879" s="10">
        <v>144</v>
      </c>
      <c r="C1879" s="10">
        <v>6.5</v>
      </c>
    </row>
    <row r="1880" spans="1:3" x14ac:dyDescent="0.3">
      <c r="A1880" t="s">
        <v>5808</v>
      </c>
      <c r="B1880" s="10">
        <v>114</v>
      </c>
      <c r="C1880" s="10">
        <v>7.5</v>
      </c>
    </row>
    <row r="1881" spans="1:3" x14ac:dyDescent="0.3">
      <c r="A1881" t="s">
        <v>5810</v>
      </c>
      <c r="B1881" s="10">
        <v>124</v>
      </c>
      <c r="C1881" s="10">
        <v>7.5</v>
      </c>
    </row>
    <row r="1882" spans="1:3" x14ac:dyDescent="0.3">
      <c r="A1882" t="s">
        <v>5815</v>
      </c>
      <c r="B1882" s="10">
        <v>89</v>
      </c>
      <c r="C1882" s="10">
        <v>5.3</v>
      </c>
    </row>
    <row r="1883" spans="1:3" x14ac:dyDescent="0.3">
      <c r="A1883" t="s">
        <v>5820</v>
      </c>
      <c r="B1883" s="10">
        <v>160</v>
      </c>
      <c r="C1883" s="10">
        <v>7.5</v>
      </c>
    </row>
    <row r="1884" spans="1:3" x14ac:dyDescent="0.3">
      <c r="A1884" t="s">
        <v>5825</v>
      </c>
      <c r="B1884" s="10">
        <v>93</v>
      </c>
      <c r="C1884" s="10">
        <v>3.3</v>
      </c>
    </row>
    <row r="1885" spans="1:3" x14ac:dyDescent="0.3">
      <c r="A1885" t="s">
        <v>5829</v>
      </c>
      <c r="B1885" s="10">
        <v>87</v>
      </c>
      <c r="C1885" s="10">
        <v>5.7</v>
      </c>
    </row>
    <row r="1886" spans="1:3" x14ac:dyDescent="0.3">
      <c r="A1886" t="s">
        <v>5834</v>
      </c>
      <c r="B1886" s="10">
        <v>88</v>
      </c>
      <c r="C1886" s="10">
        <v>3.5</v>
      </c>
    </row>
    <row r="1887" spans="1:3" x14ac:dyDescent="0.3">
      <c r="A1887" t="s">
        <v>5835</v>
      </c>
      <c r="B1887" s="10">
        <v>142</v>
      </c>
      <c r="C1887" s="10">
        <v>9.3000000000000007</v>
      </c>
    </row>
    <row r="1888" spans="1:3" x14ac:dyDescent="0.3">
      <c r="A1888" t="s">
        <v>5838</v>
      </c>
      <c r="B1888" s="10">
        <v>92</v>
      </c>
      <c r="C1888" s="10">
        <v>4.8</v>
      </c>
    </row>
    <row r="1889" spans="1:3" x14ac:dyDescent="0.3">
      <c r="A1889" t="s">
        <v>5840</v>
      </c>
      <c r="B1889" s="10">
        <v>117</v>
      </c>
      <c r="C1889" s="10">
        <v>6.9</v>
      </c>
    </row>
    <row r="1890" spans="1:3" x14ac:dyDescent="0.3">
      <c r="A1890" t="s">
        <v>5842</v>
      </c>
      <c r="B1890" s="10">
        <v>111</v>
      </c>
      <c r="C1890" s="10">
        <v>6</v>
      </c>
    </row>
    <row r="1891" spans="1:3" x14ac:dyDescent="0.3">
      <c r="A1891" t="s">
        <v>5845</v>
      </c>
      <c r="B1891" s="10">
        <v>121</v>
      </c>
      <c r="C1891" s="10">
        <v>7.3</v>
      </c>
    </row>
    <row r="1892" spans="1:3" x14ac:dyDescent="0.3">
      <c r="A1892" t="s">
        <v>5849</v>
      </c>
      <c r="B1892" s="10">
        <v>98</v>
      </c>
      <c r="C1892" s="10">
        <v>6</v>
      </c>
    </row>
    <row r="1893" spans="1:3" x14ac:dyDescent="0.3">
      <c r="A1893" t="s">
        <v>5853</v>
      </c>
      <c r="B1893" s="10">
        <v>107</v>
      </c>
      <c r="C1893" s="10">
        <v>6.6</v>
      </c>
    </row>
    <row r="1894" spans="1:3" x14ac:dyDescent="0.3">
      <c r="A1894" t="s">
        <v>5857</v>
      </c>
      <c r="B1894" s="10">
        <v>106</v>
      </c>
      <c r="C1894" s="10">
        <v>7.5</v>
      </c>
    </row>
    <row r="1895" spans="1:3" x14ac:dyDescent="0.3">
      <c r="A1895" t="s">
        <v>5858</v>
      </c>
      <c r="B1895" s="10">
        <v>136</v>
      </c>
      <c r="C1895" s="10">
        <v>6.9</v>
      </c>
    </row>
    <row r="1896" spans="1:3" x14ac:dyDescent="0.3">
      <c r="A1896" t="s">
        <v>5860</v>
      </c>
      <c r="B1896" s="10">
        <v>97</v>
      </c>
      <c r="C1896" s="10">
        <v>6.8</v>
      </c>
    </row>
    <row r="1897" spans="1:3" x14ac:dyDescent="0.3">
      <c r="A1897" t="s">
        <v>5865</v>
      </c>
      <c r="B1897" s="10">
        <v>108</v>
      </c>
      <c r="C1897" s="10">
        <v>6.3</v>
      </c>
    </row>
    <row r="1898" spans="1:3" x14ac:dyDescent="0.3">
      <c r="A1898" t="s">
        <v>5867</v>
      </c>
      <c r="B1898" s="10">
        <v>97</v>
      </c>
      <c r="C1898" s="10">
        <v>6.4</v>
      </c>
    </row>
    <row r="1899" spans="1:3" x14ac:dyDescent="0.3">
      <c r="A1899" t="s">
        <v>5871</v>
      </c>
      <c r="B1899" s="10">
        <v>99</v>
      </c>
      <c r="C1899" s="10">
        <v>5.6</v>
      </c>
    </row>
    <row r="1900" spans="1:3" x14ac:dyDescent="0.3">
      <c r="A1900" t="s">
        <v>5873</v>
      </c>
      <c r="B1900" s="10">
        <v>103</v>
      </c>
      <c r="C1900" s="10">
        <v>6.3</v>
      </c>
    </row>
    <row r="1901" spans="1:3" x14ac:dyDescent="0.3">
      <c r="A1901" t="s">
        <v>5875</v>
      </c>
      <c r="B1901" s="10">
        <v>95</v>
      </c>
      <c r="C1901" s="10">
        <v>7.3</v>
      </c>
    </row>
    <row r="1902" spans="1:3" x14ac:dyDescent="0.3">
      <c r="A1902" t="s">
        <v>5879</v>
      </c>
      <c r="B1902" s="10">
        <v>93</v>
      </c>
      <c r="C1902" s="10">
        <v>6.6</v>
      </c>
    </row>
    <row r="1903" spans="1:3" x14ac:dyDescent="0.3">
      <c r="A1903" t="s">
        <v>5884</v>
      </c>
      <c r="B1903" s="10">
        <v>98</v>
      </c>
      <c r="C1903" s="10">
        <v>4.5999999999999996</v>
      </c>
    </row>
    <row r="1904" spans="1:3" x14ac:dyDescent="0.3">
      <c r="A1904" t="s">
        <v>5888</v>
      </c>
      <c r="B1904" s="10">
        <v>90</v>
      </c>
      <c r="C1904" s="10">
        <v>5.0999999999999996</v>
      </c>
    </row>
    <row r="1905" spans="1:3" x14ac:dyDescent="0.3">
      <c r="A1905" t="s">
        <v>5890</v>
      </c>
      <c r="B1905" s="10">
        <v>107</v>
      </c>
      <c r="C1905" s="10">
        <v>5.6</v>
      </c>
    </row>
    <row r="1906" spans="1:3" x14ac:dyDescent="0.3">
      <c r="A1906" t="s">
        <v>5893</v>
      </c>
      <c r="B1906" s="10">
        <v>90</v>
      </c>
      <c r="C1906" s="10">
        <v>5.3</v>
      </c>
    </row>
    <row r="1907" spans="1:3" x14ac:dyDescent="0.3">
      <c r="A1907" t="s">
        <v>5898</v>
      </c>
      <c r="B1907" s="10">
        <v>120</v>
      </c>
      <c r="C1907" s="10">
        <v>7.5</v>
      </c>
    </row>
    <row r="1908" spans="1:3" x14ac:dyDescent="0.3">
      <c r="A1908" t="s">
        <v>5902</v>
      </c>
      <c r="B1908" s="10">
        <v>115</v>
      </c>
      <c r="C1908" s="10">
        <v>5.6</v>
      </c>
    </row>
    <row r="1909" spans="1:3" x14ac:dyDescent="0.3">
      <c r="A1909" t="s">
        <v>5905</v>
      </c>
      <c r="B1909" s="10">
        <v>93</v>
      </c>
      <c r="C1909" s="10">
        <v>5.9</v>
      </c>
    </row>
    <row r="1910" spans="1:3" x14ac:dyDescent="0.3">
      <c r="A1910" t="s">
        <v>5908</v>
      </c>
      <c r="B1910" s="10">
        <v>99</v>
      </c>
      <c r="C1910" s="10">
        <v>4.7</v>
      </c>
    </row>
    <row r="1911" spans="1:3" x14ac:dyDescent="0.3">
      <c r="A1911" t="s">
        <v>5910</v>
      </c>
      <c r="B1911" s="10">
        <v>107</v>
      </c>
      <c r="C1911" s="10">
        <v>4.8</v>
      </c>
    </row>
    <row r="1912" spans="1:3" x14ac:dyDescent="0.3">
      <c r="A1912" t="s">
        <v>5914</v>
      </c>
      <c r="B1912" s="10">
        <v>110</v>
      </c>
      <c r="C1912" s="10">
        <v>6.8</v>
      </c>
    </row>
    <row r="1913" spans="1:3" x14ac:dyDescent="0.3">
      <c r="A1913" t="s">
        <v>5918</v>
      </c>
      <c r="B1913" s="10">
        <v>101</v>
      </c>
      <c r="C1913" s="10">
        <v>5.4</v>
      </c>
    </row>
    <row r="1914" spans="1:3" x14ac:dyDescent="0.3">
      <c r="A1914" t="s">
        <v>5921</v>
      </c>
      <c r="B1914" s="10">
        <v>85</v>
      </c>
      <c r="C1914" s="10">
        <v>5.0999999999999996</v>
      </c>
    </row>
    <row r="1915" spans="1:3" x14ac:dyDescent="0.3">
      <c r="A1915" t="s">
        <v>5923</v>
      </c>
      <c r="B1915" s="10">
        <v>132</v>
      </c>
      <c r="C1915" s="10">
        <v>7</v>
      </c>
    </row>
    <row r="1916" spans="1:3" x14ac:dyDescent="0.3">
      <c r="A1916" t="s">
        <v>5926</v>
      </c>
      <c r="B1916" s="10">
        <v>88</v>
      </c>
      <c r="C1916" s="10">
        <v>6.7</v>
      </c>
    </row>
    <row r="1917" spans="1:3" x14ac:dyDescent="0.3">
      <c r="A1917" t="s">
        <v>5928</v>
      </c>
      <c r="B1917" s="10">
        <v>90</v>
      </c>
      <c r="C1917" s="10">
        <v>4</v>
      </c>
    </row>
    <row r="1918" spans="1:3" x14ac:dyDescent="0.3">
      <c r="A1918" t="s">
        <v>5930</v>
      </c>
      <c r="B1918" s="10">
        <v>145</v>
      </c>
      <c r="C1918" s="10">
        <v>7.3</v>
      </c>
    </row>
    <row r="1919" spans="1:3" x14ac:dyDescent="0.3">
      <c r="A1919" t="s">
        <v>5932</v>
      </c>
      <c r="B1919" s="10">
        <v>110</v>
      </c>
      <c r="C1919" s="10">
        <v>6.8</v>
      </c>
    </row>
    <row r="1920" spans="1:3" x14ac:dyDescent="0.3">
      <c r="A1920" t="s">
        <v>5935</v>
      </c>
      <c r="B1920" s="10">
        <v>101</v>
      </c>
      <c r="C1920" s="10">
        <v>6.1</v>
      </c>
    </row>
    <row r="1921" spans="1:3" x14ac:dyDescent="0.3">
      <c r="A1921" t="s">
        <v>5941</v>
      </c>
      <c r="B1921" s="10">
        <v>122</v>
      </c>
      <c r="C1921" s="10">
        <v>7</v>
      </c>
    </row>
    <row r="1922" spans="1:3" x14ac:dyDescent="0.3">
      <c r="A1922" t="s">
        <v>5942</v>
      </c>
      <c r="B1922" s="10">
        <v>107</v>
      </c>
      <c r="C1922" s="10">
        <v>7.1</v>
      </c>
    </row>
    <row r="1923" spans="1:3" x14ac:dyDescent="0.3">
      <c r="A1923" t="s">
        <v>5945</v>
      </c>
      <c r="B1923" s="10">
        <v>127</v>
      </c>
      <c r="C1923" s="10">
        <v>6.9</v>
      </c>
    </row>
    <row r="1924" spans="1:3" x14ac:dyDescent="0.3">
      <c r="A1924" t="s">
        <v>5948</v>
      </c>
      <c r="B1924" s="10">
        <v>99</v>
      </c>
      <c r="C1924" s="10">
        <v>7.3</v>
      </c>
    </row>
    <row r="1925" spans="1:3" x14ac:dyDescent="0.3">
      <c r="A1925" t="s">
        <v>5952</v>
      </c>
      <c r="B1925" s="10">
        <v>104</v>
      </c>
      <c r="C1925" s="10">
        <v>6.3</v>
      </c>
    </row>
    <row r="1926" spans="1:3" x14ac:dyDescent="0.3">
      <c r="A1926" t="s">
        <v>5954</v>
      </c>
      <c r="B1926" s="10">
        <v>140</v>
      </c>
      <c r="C1926" s="10">
        <v>8.1999999999999993</v>
      </c>
    </row>
    <row r="1927" spans="1:3" x14ac:dyDescent="0.3">
      <c r="A1927" t="s">
        <v>5956</v>
      </c>
      <c r="B1927" s="10">
        <v>133</v>
      </c>
      <c r="C1927" s="10">
        <v>7.1</v>
      </c>
    </row>
    <row r="1928" spans="1:3" x14ac:dyDescent="0.3">
      <c r="A1928" t="s">
        <v>5958</v>
      </c>
      <c r="B1928" s="10">
        <v>271</v>
      </c>
      <c r="C1928" s="10">
        <v>7.7</v>
      </c>
    </row>
    <row r="1929" spans="1:3" x14ac:dyDescent="0.3">
      <c r="A1929" t="s">
        <v>5960</v>
      </c>
      <c r="B1929" s="10">
        <v>112</v>
      </c>
      <c r="C1929" s="10">
        <v>6.5</v>
      </c>
    </row>
    <row r="1930" spans="1:3" x14ac:dyDescent="0.3">
      <c r="A1930" t="s">
        <v>5962</v>
      </c>
      <c r="B1930" s="10">
        <v>99</v>
      </c>
      <c r="C1930" s="10">
        <v>4.9000000000000004</v>
      </c>
    </row>
    <row r="1931" spans="1:3" x14ac:dyDescent="0.3">
      <c r="A1931" t="s">
        <v>5966</v>
      </c>
      <c r="B1931" s="10">
        <v>100</v>
      </c>
      <c r="C1931" s="10">
        <v>6.4</v>
      </c>
    </row>
    <row r="1932" spans="1:3" x14ac:dyDescent="0.3">
      <c r="A1932" t="s">
        <v>5970</v>
      </c>
      <c r="B1932" s="10">
        <v>92</v>
      </c>
      <c r="C1932" s="10">
        <v>5.9</v>
      </c>
    </row>
    <row r="1933" spans="1:3" x14ac:dyDescent="0.3">
      <c r="A1933" t="s">
        <v>5973</v>
      </c>
      <c r="B1933" s="10">
        <v>105</v>
      </c>
      <c r="C1933" s="10">
        <v>6.2</v>
      </c>
    </row>
    <row r="1934" spans="1:3" x14ac:dyDescent="0.3">
      <c r="A1934" t="s">
        <v>5975</v>
      </c>
      <c r="B1934" s="10">
        <v>110</v>
      </c>
      <c r="C1934" s="10">
        <v>5.8</v>
      </c>
    </row>
    <row r="1935" spans="1:3" x14ac:dyDescent="0.3">
      <c r="A1935" t="s">
        <v>5978</v>
      </c>
      <c r="B1935" s="10">
        <v>116</v>
      </c>
      <c r="C1935" s="10">
        <v>6.7</v>
      </c>
    </row>
    <row r="1936" spans="1:3" x14ac:dyDescent="0.3">
      <c r="A1936" t="s">
        <v>5982</v>
      </c>
      <c r="B1936" s="10">
        <v>88</v>
      </c>
      <c r="C1936" s="10">
        <v>5.9</v>
      </c>
    </row>
    <row r="1937" spans="1:3" x14ac:dyDescent="0.3">
      <c r="A1937" t="s">
        <v>5985</v>
      </c>
      <c r="B1937" s="10">
        <v>111</v>
      </c>
      <c r="C1937" s="10">
        <v>7.3</v>
      </c>
    </row>
    <row r="1938" spans="1:3" x14ac:dyDescent="0.3">
      <c r="A1938" t="s">
        <v>5988</v>
      </c>
      <c r="B1938" s="10">
        <v>117</v>
      </c>
      <c r="C1938" s="10">
        <v>4.8</v>
      </c>
    </row>
    <row r="1939" spans="1:3" x14ac:dyDescent="0.3">
      <c r="A1939" t="s">
        <v>5991</v>
      </c>
      <c r="B1939" s="10">
        <v>95</v>
      </c>
      <c r="C1939" s="10">
        <v>4.0999999999999996</v>
      </c>
    </row>
    <row r="1940" spans="1:3" x14ac:dyDescent="0.3">
      <c r="A1940" t="s">
        <v>5993</v>
      </c>
      <c r="B1940" s="10">
        <v>95</v>
      </c>
      <c r="C1940" s="10">
        <v>4.9000000000000004</v>
      </c>
    </row>
    <row r="1941" spans="1:3" x14ac:dyDescent="0.3">
      <c r="A1941" t="s">
        <v>5995</v>
      </c>
      <c r="B1941" s="10">
        <v>127</v>
      </c>
      <c r="C1941" s="10">
        <v>7.9</v>
      </c>
    </row>
    <row r="1942" spans="1:3" x14ac:dyDescent="0.3">
      <c r="A1942" t="s">
        <v>5998</v>
      </c>
      <c r="B1942" s="10">
        <v>104</v>
      </c>
      <c r="C1942" s="10">
        <v>5.2</v>
      </c>
    </row>
    <row r="1943" spans="1:3" x14ac:dyDescent="0.3">
      <c r="A1943" t="s">
        <v>6000</v>
      </c>
      <c r="B1943" s="10">
        <v>95</v>
      </c>
      <c r="C1943" s="10">
        <v>4.0999999999999996</v>
      </c>
    </row>
    <row r="1944" spans="1:3" x14ac:dyDescent="0.3">
      <c r="A1944" t="s">
        <v>6003</v>
      </c>
      <c r="B1944" s="10">
        <v>121</v>
      </c>
      <c r="C1944" s="10">
        <v>6.6</v>
      </c>
    </row>
    <row r="1945" spans="1:3" x14ac:dyDescent="0.3">
      <c r="A1945" t="s">
        <v>6006</v>
      </c>
      <c r="B1945" s="10">
        <v>92</v>
      </c>
      <c r="C1945" s="10">
        <v>2.9</v>
      </c>
    </row>
    <row r="1946" spans="1:3" x14ac:dyDescent="0.3">
      <c r="A1946" t="s">
        <v>6008</v>
      </c>
      <c r="B1946" s="10">
        <v>80</v>
      </c>
      <c r="C1946" s="10">
        <v>7.2</v>
      </c>
    </row>
    <row r="1947" spans="1:3" x14ac:dyDescent="0.3">
      <c r="A1947" t="s">
        <v>6010</v>
      </c>
      <c r="B1947" s="10">
        <v>107</v>
      </c>
      <c r="C1947" s="10">
        <v>6.5</v>
      </c>
    </row>
    <row r="1948" spans="1:3" x14ac:dyDescent="0.3">
      <c r="A1948" t="s">
        <v>6013</v>
      </c>
      <c r="B1948" s="10">
        <v>91</v>
      </c>
      <c r="C1948" s="10">
        <v>6.8</v>
      </c>
    </row>
    <row r="1949" spans="1:3" x14ac:dyDescent="0.3">
      <c r="A1949" t="s">
        <v>6016</v>
      </c>
      <c r="B1949" s="10">
        <v>117</v>
      </c>
      <c r="C1949" s="10">
        <v>7.2</v>
      </c>
    </row>
    <row r="1950" spans="1:3" x14ac:dyDescent="0.3">
      <c r="A1950" t="s">
        <v>6018</v>
      </c>
      <c r="B1950" s="10">
        <v>107</v>
      </c>
      <c r="C1950" s="10">
        <v>6.8</v>
      </c>
    </row>
    <row r="1951" spans="1:3" x14ac:dyDescent="0.3">
      <c r="A1951" t="s">
        <v>6023</v>
      </c>
      <c r="B1951" s="10">
        <v>131</v>
      </c>
      <c r="C1951" s="10">
        <v>7.8</v>
      </c>
    </row>
    <row r="1952" spans="1:3" x14ac:dyDescent="0.3">
      <c r="A1952" t="s">
        <v>6026</v>
      </c>
      <c r="B1952" s="10">
        <v>122</v>
      </c>
      <c r="C1952" s="10">
        <v>6.7</v>
      </c>
    </row>
    <row r="1953" spans="1:3" x14ac:dyDescent="0.3">
      <c r="A1953" t="s">
        <v>6029</v>
      </c>
      <c r="B1953" s="10">
        <v>88</v>
      </c>
      <c r="C1953" s="10">
        <v>6.1</v>
      </c>
    </row>
    <row r="1954" spans="1:3" x14ac:dyDescent="0.3">
      <c r="A1954" t="s">
        <v>6031</v>
      </c>
      <c r="B1954" s="10">
        <v>134</v>
      </c>
      <c r="C1954" s="10">
        <v>7.1</v>
      </c>
    </row>
    <row r="1955" spans="1:3" x14ac:dyDescent="0.3">
      <c r="A1955" t="s">
        <v>6034</v>
      </c>
      <c r="B1955" s="10">
        <v>117</v>
      </c>
      <c r="C1955" s="10">
        <v>5.7</v>
      </c>
    </row>
    <row r="1956" spans="1:3" x14ac:dyDescent="0.3">
      <c r="A1956" t="s">
        <v>6039</v>
      </c>
      <c r="B1956" s="10">
        <v>80</v>
      </c>
      <c r="C1956" s="10">
        <v>2.9</v>
      </c>
    </row>
    <row r="1957" spans="1:3" x14ac:dyDescent="0.3">
      <c r="A1957" t="s">
        <v>6042</v>
      </c>
      <c r="B1957" s="10">
        <v>85</v>
      </c>
      <c r="C1957" s="10">
        <v>5.2</v>
      </c>
    </row>
    <row r="1958" spans="1:3" x14ac:dyDescent="0.3">
      <c r="A1958" t="s">
        <v>6044</v>
      </c>
      <c r="B1958" s="10">
        <v>138</v>
      </c>
      <c r="C1958" s="10">
        <v>5.3</v>
      </c>
    </row>
    <row r="1959" spans="1:3" x14ac:dyDescent="0.3">
      <c r="A1959" t="s">
        <v>6047</v>
      </c>
      <c r="B1959" s="10">
        <v>121</v>
      </c>
      <c r="C1959" s="10">
        <v>6.2</v>
      </c>
    </row>
    <row r="1960" spans="1:3" x14ac:dyDescent="0.3">
      <c r="A1960" t="s">
        <v>6050</v>
      </c>
      <c r="B1960" s="10">
        <v>134</v>
      </c>
      <c r="C1960" s="10">
        <v>7.3</v>
      </c>
    </row>
    <row r="1961" spans="1:3" x14ac:dyDescent="0.3">
      <c r="A1961" t="s">
        <v>6054</v>
      </c>
      <c r="B1961" s="10">
        <v>100</v>
      </c>
      <c r="C1961" s="10">
        <v>6.5</v>
      </c>
    </row>
    <row r="1962" spans="1:3" x14ac:dyDescent="0.3">
      <c r="A1962" t="s">
        <v>6056</v>
      </c>
      <c r="B1962" s="10">
        <v>100</v>
      </c>
      <c r="C1962" s="10">
        <v>4.0999999999999996</v>
      </c>
    </row>
    <row r="1963" spans="1:3" x14ac:dyDescent="0.3">
      <c r="A1963" t="s">
        <v>6057</v>
      </c>
      <c r="B1963" s="10">
        <v>119</v>
      </c>
      <c r="C1963" s="10">
        <v>7.7</v>
      </c>
    </row>
    <row r="1964" spans="1:3" x14ac:dyDescent="0.3">
      <c r="A1964" t="s">
        <v>6058</v>
      </c>
      <c r="B1964" s="10">
        <v>137</v>
      </c>
      <c r="C1964" s="10">
        <v>6.1</v>
      </c>
    </row>
    <row r="1965" spans="1:3" x14ac:dyDescent="0.3">
      <c r="A1965" t="s">
        <v>6059</v>
      </c>
      <c r="B1965" s="10">
        <v>119</v>
      </c>
      <c r="C1965" s="10">
        <v>7.3</v>
      </c>
    </row>
    <row r="1966" spans="1:3" x14ac:dyDescent="0.3">
      <c r="A1966" t="s">
        <v>6060</v>
      </c>
      <c r="B1966" s="10">
        <v>139</v>
      </c>
      <c r="C1966" s="10">
        <v>7.2</v>
      </c>
    </row>
    <row r="1967" spans="1:3" x14ac:dyDescent="0.3">
      <c r="A1967" t="s">
        <v>6061</v>
      </c>
      <c r="B1967" s="10">
        <v>120</v>
      </c>
      <c r="C1967" s="10">
        <v>6.1</v>
      </c>
    </row>
    <row r="1968" spans="1:3" x14ac:dyDescent="0.3">
      <c r="A1968" t="s">
        <v>6064</v>
      </c>
      <c r="B1968" s="10">
        <v>98</v>
      </c>
      <c r="C1968" s="10">
        <v>5.8</v>
      </c>
    </row>
    <row r="1969" spans="1:3" x14ac:dyDescent="0.3">
      <c r="A1969" t="s">
        <v>6065</v>
      </c>
      <c r="B1969" s="10">
        <v>106</v>
      </c>
      <c r="C1969" s="10">
        <v>5.7</v>
      </c>
    </row>
    <row r="1970" spans="1:3" x14ac:dyDescent="0.3">
      <c r="A1970" t="s">
        <v>6066</v>
      </c>
      <c r="B1970" s="10">
        <v>98</v>
      </c>
      <c r="C1970" s="10">
        <v>6.7</v>
      </c>
    </row>
    <row r="1971" spans="1:3" x14ac:dyDescent="0.3">
      <c r="A1971" t="s">
        <v>6068</v>
      </c>
      <c r="B1971" s="10">
        <v>107</v>
      </c>
      <c r="C1971" s="10">
        <v>6.5</v>
      </c>
    </row>
    <row r="1972" spans="1:3" x14ac:dyDescent="0.3">
      <c r="A1972" t="s">
        <v>6071</v>
      </c>
      <c r="B1972" s="10">
        <v>88</v>
      </c>
      <c r="C1972" s="10">
        <v>7.2</v>
      </c>
    </row>
    <row r="1973" spans="1:3" x14ac:dyDescent="0.3">
      <c r="A1973" t="s">
        <v>6072</v>
      </c>
      <c r="B1973" s="10">
        <v>137</v>
      </c>
      <c r="C1973" s="10">
        <v>7.6</v>
      </c>
    </row>
    <row r="1974" spans="1:3" x14ac:dyDescent="0.3">
      <c r="A1974" t="s">
        <v>6074</v>
      </c>
      <c r="B1974" s="10">
        <v>100</v>
      </c>
      <c r="C1974" s="10">
        <v>4.5999999999999996</v>
      </c>
    </row>
    <row r="1975" spans="1:3" x14ac:dyDescent="0.3">
      <c r="A1975" t="s">
        <v>6075</v>
      </c>
      <c r="B1975" s="10">
        <v>115</v>
      </c>
      <c r="C1975" s="10">
        <v>6.9</v>
      </c>
    </row>
    <row r="1976" spans="1:3" x14ac:dyDescent="0.3">
      <c r="A1976" t="s">
        <v>6077</v>
      </c>
      <c r="B1976" s="10">
        <v>101</v>
      </c>
      <c r="C1976" s="10">
        <v>6.6</v>
      </c>
    </row>
    <row r="1977" spans="1:3" x14ac:dyDescent="0.3">
      <c r="A1977" t="s">
        <v>6080</v>
      </c>
      <c r="B1977" s="10">
        <v>110</v>
      </c>
      <c r="C1977" s="10">
        <v>6.3</v>
      </c>
    </row>
    <row r="1978" spans="1:3" x14ac:dyDescent="0.3">
      <c r="A1978" t="s">
        <v>6082</v>
      </c>
      <c r="B1978" s="10">
        <v>94</v>
      </c>
      <c r="C1978" s="10">
        <v>6.2</v>
      </c>
    </row>
    <row r="1979" spans="1:3" x14ac:dyDescent="0.3">
      <c r="A1979" t="s">
        <v>6084</v>
      </c>
      <c r="B1979" s="10">
        <v>88</v>
      </c>
      <c r="C1979" s="10">
        <v>5.3</v>
      </c>
    </row>
    <row r="1980" spans="1:3" x14ac:dyDescent="0.3">
      <c r="A1980" t="s">
        <v>6085</v>
      </c>
      <c r="B1980" s="10">
        <v>127</v>
      </c>
      <c r="C1980" s="10">
        <v>7.3</v>
      </c>
    </row>
    <row r="1981" spans="1:3" x14ac:dyDescent="0.3">
      <c r="A1981" t="s">
        <v>6086</v>
      </c>
      <c r="B1981" s="10">
        <v>95</v>
      </c>
      <c r="C1981" s="10">
        <v>5.6</v>
      </c>
    </row>
    <row r="1982" spans="1:3" x14ac:dyDescent="0.3">
      <c r="A1982" t="s">
        <v>6088</v>
      </c>
      <c r="B1982" s="10">
        <v>87</v>
      </c>
      <c r="C1982" s="10">
        <v>6.2</v>
      </c>
    </row>
    <row r="1983" spans="1:3" x14ac:dyDescent="0.3">
      <c r="A1983" t="s">
        <v>6094</v>
      </c>
      <c r="B1983" s="10">
        <v>118</v>
      </c>
      <c r="C1983" s="10">
        <v>5.2</v>
      </c>
    </row>
    <row r="1984" spans="1:3" x14ac:dyDescent="0.3">
      <c r="A1984" t="s">
        <v>6097</v>
      </c>
      <c r="B1984" s="10">
        <v>107</v>
      </c>
      <c r="C1984" s="10">
        <v>5.3</v>
      </c>
    </row>
    <row r="1985" spans="1:3" x14ac:dyDescent="0.3">
      <c r="A1985" t="s">
        <v>6098</v>
      </c>
      <c r="B1985" s="10">
        <v>124</v>
      </c>
      <c r="C1985" s="10">
        <v>5.4</v>
      </c>
    </row>
    <row r="1986" spans="1:3" x14ac:dyDescent="0.3">
      <c r="A1986" t="s">
        <v>6101</v>
      </c>
      <c r="B1986" s="10">
        <v>89</v>
      </c>
      <c r="C1986" s="10">
        <v>4.9000000000000004</v>
      </c>
    </row>
    <row r="1987" spans="1:3" x14ac:dyDescent="0.3">
      <c r="A1987" t="s">
        <v>6103</v>
      </c>
      <c r="B1987" s="10">
        <v>88</v>
      </c>
      <c r="C1987" s="10">
        <v>5.5</v>
      </c>
    </row>
    <row r="1988" spans="1:3" x14ac:dyDescent="0.3">
      <c r="A1988" t="s">
        <v>6104</v>
      </c>
      <c r="B1988" s="10">
        <v>118</v>
      </c>
      <c r="C1988" s="10">
        <v>6.7</v>
      </c>
    </row>
    <row r="1989" spans="1:3" x14ac:dyDescent="0.3">
      <c r="A1989" t="s">
        <v>6105</v>
      </c>
      <c r="B1989" s="10">
        <v>93</v>
      </c>
      <c r="C1989" s="10">
        <v>3.9</v>
      </c>
    </row>
    <row r="1990" spans="1:3" x14ac:dyDescent="0.3">
      <c r="A1990" t="s">
        <v>6111</v>
      </c>
      <c r="B1990" s="10">
        <v>80</v>
      </c>
      <c r="C1990" s="10">
        <v>7.2</v>
      </c>
    </row>
    <row r="1991" spans="1:3" x14ac:dyDescent="0.3">
      <c r="A1991" t="s">
        <v>6114</v>
      </c>
      <c r="B1991" s="10">
        <v>120</v>
      </c>
      <c r="C1991" s="10">
        <v>5.0999999999999996</v>
      </c>
    </row>
    <row r="1992" spans="1:3" x14ac:dyDescent="0.3">
      <c r="A1992" t="s">
        <v>6115</v>
      </c>
      <c r="B1992" s="10">
        <v>98</v>
      </c>
      <c r="C1992" s="10">
        <v>6.5</v>
      </c>
    </row>
    <row r="1993" spans="1:3" x14ac:dyDescent="0.3">
      <c r="A1993" t="s">
        <v>6116</v>
      </c>
      <c r="B1993" s="10">
        <v>119</v>
      </c>
      <c r="C1993" s="10">
        <v>8.1999999999999993</v>
      </c>
    </row>
    <row r="1994" spans="1:3" x14ac:dyDescent="0.3">
      <c r="A1994" t="s">
        <v>6118</v>
      </c>
      <c r="B1994" s="10">
        <v>88</v>
      </c>
      <c r="C1994" s="10">
        <v>7.7</v>
      </c>
    </row>
    <row r="1995" spans="1:3" x14ac:dyDescent="0.3">
      <c r="A1995" t="s">
        <v>6120</v>
      </c>
      <c r="B1995" s="10">
        <v>90</v>
      </c>
      <c r="C1995" s="10">
        <v>6.1</v>
      </c>
    </row>
    <row r="1996" spans="1:3" x14ac:dyDescent="0.3">
      <c r="A1996" t="s">
        <v>6121</v>
      </c>
      <c r="B1996" s="10">
        <v>127</v>
      </c>
      <c r="C1996" s="10">
        <v>8.8000000000000007</v>
      </c>
    </row>
    <row r="1997" spans="1:3" x14ac:dyDescent="0.3">
      <c r="A1997" t="s">
        <v>6123</v>
      </c>
      <c r="B1997" s="10">
        <v>119</v>
      </c>
      <c r="C1997" s="10">
        <v>6.8</v>
      </c>
    </row>
    <row r="1998" spans="1:3" x14ac:dyDescent="0.3">
      <c r="A1998" t="s">
        <v>6125</v>
      </c>
      <c r="B1998" s="10">
        <v>85</v>
      </c>
      <c r="C1998" s="10">
        <v>6.8</v>
      </c>
    </row>
    <row r="1999" spans="1:3" x14ac:dyDescent="0.3">
      <c r="A1999" t="s">
        <v>6128</v>
      </c>
      <c r="B1999" s="10">
        <v>98</v>
      </c>
      <c r="C1999" s="10">
        <v>6.7</v>
      </c>
    </row>
    <row r="2000" spans="1:3" x14ac:dyDescent="0.3">
      <c r="A2000" t="s">
        <v>6130</v>
      </c>
      <c r="B2000" s="10">
        <v>101</v>
      </c>
      <c r="C2000" s="10">
        <v>7.1</v>
      </c>
    </row>
    <row r="2001" spans="1:3" x14ac:dyDescent="0.3">
      <c r="A2001" t="s">
        <v>6132</v>
      </c>
      <c r="B2001" s="10">
        <v>112</v>
      </c>
      <c r="C2001" s="10">
        <v>7.1</v>
      </c>
    </row>
    <row r="2002" spans="1:3" x14ac:dyDescent="0.3">
      <c r="A2002" t="s">
        <v>6133</v>
      </c>
      <c r="B2002" s="10">
        <v>97</v>
      </c>
      <c r="C2002" s="10">
        <v>6.1</v>
      </c>
    </row>
    <row r="2003" spans="1:3" x14ac:dyDescent="0.3">
      <c r="A2003" t="s">
        <v>6136</v>
      </c>
      <c r="B2003" s="10">
        <v>126</v>
      </c>
      <c r="C2003" s="10">
        <v>8</v>
      </c>
    </row>
    <row r="2004" spans="1:3" x14ac:dyDescent="0.3">
      <c r="A2004" t="s">
        <v>6139</v>
      </c>
      <c r="B2004" s="10">
        <v>97</v>
      </c>
      <c r="C2004" s="10">
        <v>6.6</v>
      </c>
    </row>
    <row r="2005" spans="1:3" x14ac:dyDescent="0.3">
      <c r="A2005" t="s">
        <v>6143</v>
      </c>
      <c r="B2005" s="10">
        <v>100</v>
      </c>
      <c r="C2005" s="10">
        <v>5.4</v>
      </c>
    </row>
    <row r="2006" spans="1:3" x14ac:dyDescent="0.3">
      <c r="A2006" t="s">
        <v>6146</v>
      </c>
      <c r="B2006" s="10">
        <v>114</v>
      </c>
      <c r="C2006" s="10">
        <v>6.1</v>
      </c>
    </row>
    <row r="2007" spans="1:3" x14ac:dyDescent="0.3">
      <c r="A2007" t="s">
        <v>6149</v>
      </c>
      <c r="B2007" s="10">
        <v>88</v>
      </c>
      <c r="C2007" s="10">
        <v>5.6</v>
      </c>
    </row>
    <row r="2008" spans="1:3" x14ac:dyDescent="0.3">
      <c r="A2008" t="s">
        <v>6151</v>
      </c>
      <c r="B2008" s="10">
        <v>93</v>
      </c>
      <c r="C2008" s="10">
        <v>5.8</v>
      </c>
    </row>
    <row r="2009" spans="1:3" x14ac:dyDescent="0.3">
      <c r="A2009" t="s">
        <v>6154</v>
      </c>
      <c r="B2009" s="10">
        <v>92</v>
      </c>
      <c r="C2009" s="10">
        <v>2.8</v>
      </c>
    </row>
    <row r="2010" spans="1:3" x14ac:dyDescent="0.3">
      <c r="A2010" t="s">
        <v>6157</v>
      </c>
      <c r="B2010" s="10">
        <v>98</v>
      </c>
      <c r="C2010" s="10">
        <v>6.7</v>
      </c>
    </row>
    <row r="2011" spans="1:3" x14ac:dyDescent="0.3">
      <c r="A2011" t="s">
        <v>6160</v>
      </c>
      <c r="B2011" s="10">
        <v>94</v>
      </c>
      <c r="C2011" s="10">
        <v>5.0999999999999996</v>
      </c>
    </row>
    <row r="2012" spans="1:3" x14ac:dyDescent="0.3">
      <c r="A2012" t="s">
        <v>6163</v>
      </c>
      <c r="B2012" s="10">
        <v>102</v>
      </c>
      <c r="C2012" s="10">
        <v>7.2</v>
      </c>
    </row>
    <row r="2013" spans="1:3" x14ac:dyDescent="0.3">
      <c r="A2013" t="s">
        <v>6166</v>
      </c>
      <c r="B2013" s="10">
        <v>98</v>
      </c>
      <c r="C2013" s="10">
        <v>6</v>
      </c>
    </row>
    <row r="2014" spans="1:3" x14ac:dyDescent="0.3">
      <c r="A2014" t="s">
        <v>6167</v>
      </c>
      <c r="B2014" s="10">
        <v>121</v>
      </c>
      <c r="C2014" s="10">
        <v>7.2</v>
      </c>
    </row>
    <row r="2015" spans="1:3" x14ac:dyDescent="0.3">
      <c r="A2015" t="s">
        <v>6170</v>
      </c>
      <c r="B2015" s="10">
        <v>111</v>
      </c>
      <c r="C2015" s="10">
        <v>6.7</v>
      </c>
    </row>
    <row r="2016" spans="1:3" x14ac:dyDescent="0.3">
      <c r="A2016" t="s">
        <v>6174</v>
      </c>
      <c r="B2016" s="10">
        <v>90</v>
      </c>
      <c r="C2016" s="10">
        <v>6.3</v>
      </c>
    </row>
    <row r="2017" spans="1:3" x14ac:dyDescent="0.3">
      <c r="A2017" t="s">
        <v>6177</v>
      </c>
      <c r="B2017" s="10">
        <v>100</v>
      </c>
      <c r="C2017" s="10">
        <v>6.2</v>
      </c>
    </row>
    <row r="2018" spans="1:3" x14ac:dyDescent="0.3">
      <c r="A2018" t="s">
        <v>6183</v>
      </c>
      <c r="B2018" s="10">
        <v>141</v>
      </c>
      <c r="C2018" s="10">
        <v>6.2</v>
      </c>
    </row>
    <row r="2019" spans="1:3" x14ac:dyDescent="0.3">
      <c r="A2019" t="s">
        <v>6188</v>
      </c>
      <c r="B2019" s="10">
        <v>139</v>
      </c>
      <c r="C2019" s="10">
        <v>6.9</v>
      </c>
    </row>
    <row r="2020" spans="1:3" x14ac:dyDescent="0.3">
      <c r="A2020" t="s">
        <v>6191</v>
      </c>
      <c r="B2020" s="10">
        <v>114</v>
      </c>
      <c r="C2020" s="10">
        <v>6.8</v>
      </c>
    </row>
    <row r="2021" spans="1:3" x14ac:dyDescent="0.3">
      <c r="A2021" t="s">
        <v>6196</v>
      </c>
      <c r="B2021" s="10">
        <v>96</v>
      </c>
      <c r="C2021" s="10">
        <v>7.1</v>
      </c>
    </row>
    <row r="2022" spans="1:3" x14ac:dyDescent="0.3">
      <c r="A2022" t="s">
        <v>6200</v>
      </c>
      <c r="B2022" s="10">
        <v>111</v>
      </c>
      <c r="C2022" s="10">
        <v>7.1</v>
      </c>
    </row>
    <row r="2023" spans="1:3" x14ac:dyDescent="0.3">
      <c r="A2023" t="s">
        <v>6202</v>
      </c>
      <c r="B2023" s="10">
        <v>127</v>
      </c>
      <c r="C2023" s="10">
        <v>7</v>
      </c>
    </row>
    <row r="2024" spans="1:3" x14ac:dyDescent="0.3">
      <c r="A2024" t="s">
        <v>6204</v>
      </c>
      <c r="B2024" s="10">
        <v>107</v>
      </c>
      <c r="C2024" s="10">
        <v>7.1</v>
      </c>
    </row>
    <row r="2025" spans="1:3" x14ac:dyDescent="0.3">
      <c r="A2025" t="s">
        <v>6205</v>
      </c>
      <c r="B2025" s="10">
        <v>97</v>
      </c>
      <c r="C2025" s="10">
        <v>6.4</v>
      </c>
    </row>
    <row r="2026" spans="1:3" x14ac:dyDescent="0.3">
      <c r="A2026" t="s">
        <v>6206</v>
      </c>
      <c r="B2026" s="10">
        <v>127</v>
      </c>
      <c r="C2026" s="10">
        <v>7</v>
      </c>
    </row>
    <row r="2027" spans="1:3" x14ac:dyDescent="0.3">
      <c r="A2027" t="s">
        <v>6208</v>
      </c>
      <c r="B2027" s="10">
        <v>110</v>
      </c>
      <c r="C2027" s="10">
        <v>6.2</v>
      </c>
    </row>
    <row r="2028" spans="1:3" x14ac:dyDescent="0.3">
      <c r="A2028" t="s">
        <v>6209</v>
      </c>
      <c r="B2028" s="10">
        <v>135</v>
      </c>
      <c r="C2028" s="10">
        <v>7.5</v>
      </c>
    </row>
    <row r="2029" spans="1:3" x14ac:dyDescent="0.3">
      <c r="A2029" t="s">
        <v>6212</v>
      </c>
      <c r="B2029" s="10">
        <v>84</v>
      </c>
      <c r="C2029" s="10">
        <v>4.8</v>
      </c>
    </row>
    <row r="2030" spans="1:3" x14ac:dyDescent="0.3">
      <c r="A2030" t="s">
        <v>6214</v>
      </c>
      <c r="B2030" s="10">
        <v>240</v>
      </c>
      <c r="C2030" s="10">
        <v>8.1</v>
      </c>
    </row>
    <row r="2031" spans="1:3" x14ac:dyDescent="0.3">
      <c r="A2031" t="s">
        <v>6217</v>
      </c>
      <c r="B2031" s="10">
        <v>122</v>
      </c>
      <c r="C2031" s="10">
        <v>7.3</v>
      </c>
    </row>
    <row r="2032" spans="1:3" x14ac:dyDescent="0.3">
      <c r="A2032" t="s">
        <v>6219</v>
      </c>
      <c r="B2032" s="10">
        <v>114</v>
      </c>
      <c r="C2032" s="10">
        <v>5.8</v>
      </c>
    </row>
    <row r="2033" spans="1:3" x14ac:dyDescent="0.3">
      <c r="A2033" t="s">
        <v>6222</v>
      </c>
      <c r="B2033" s="10">
        <v>132</v>
      </c>
      <c r="C2033" s="10">
        <v>7.6</v>
      </c>
    </row>
    <row r="2034" spans="1:3" x14ac:dyDescent="0.3">
      <c r="A2034" t="s">
        <v>6225</v>
      </c>
      <c r="B2034" s="10">
        <v>170</v>
      </c>
      <c r="C2034" s="10">
        <v>5.6</v>
      </c>
    </row>
    <row r="2035" spans="1:3" x14ac:dyDescent="0.3">
      <c r="A2035" t="s">
        <v>6227</v>
      </c>
      <c r="B2035" s="10">
        <v>133</v>
      </c>
      <c r="C2035" s="10">
        <v>7</v>
      </c>
    </row>
    <row r="2036" spans="1:3" x14ac:dyDescent="0.3">
      <c r="A2036" t="s">
        <v>6229</v>
      </c>
      <c r="B2036" s="10">
        <v>112</v>
      </c>
      <c r="C2036" s="10">
        <v>6.6</v>
      </c>
    </row>
    <row r="2037" spans="1:3" x14ac:dyDescent="0.3">
      <c r="A2037" t="s">
        <v>6230</v>
      </c>
      <c r="B2037" s="10">
        <v>108</v>
      </c>
      <c r="C2037" s="10">
        <v>6.5</v>
      </c>
    </row>
    <row r="2038" spans="1:3" x14ac:dyDescent="0.3">
      <c r="A2038" t="s">
        <v>6231</v>
      </c>
      <c r="B2038" s="10">
        <v>115</v>
      </c>
      <c r="C2038" s="10">
        <v>7.4</v>
      </c>
    </row>
    <row r="2039" spans="1:3" x14ac:dyDescent="0.3">
      <c r="A2039" t="s">
        <v>6234</v>
      </c>
      <c r="B2039" s="10">
        <v>83</v>
      </c>
      <c r="C2039" s="10">
        <v>4.5999999999999996</v>
      </c>
    </row>
    <row r="2040" spans="1:3" x14ac:dyDescent="0.3">
      <c r="A2040" t="s">
        <v>6238</v>
      </c>
      <c r="B2040" s="10">
        <v>105</v>
      </c>
      <c r="C2040" s="10">
        <v>6.4</v>
      </c>
    </row>
    <row r="2041" spans="1:3" x14ac:dyDescent="0.3">
      <c r="A2041" t="s">
        <v>6243</v>
      </c>
      <c r="B2041" s="10">
        <v>108</v>
      </c>
      <c r="C2041" s="10">
        <v>6.4</v>
      </c>
    </row>
    <row r="2042" spans="1:3" x14ac:dyDescent="0.3">
      <c r="A2042" t="s">
        <v>6246</v>
      </c>
      <c r="B2042" s="10">
        <v>96</v>
      </c>
      <c r="C2042" s="10">
        <v>5.9</v>
      </c>
    </row>
    <row r="2043" spans="1:3" x14ac:dyDescent="0.3">
      <c r="A2043" t="s">
        <v>6249</v>
      </c>
      <c r="B2043" s="10">
        <v>94</v>
      </c>
      <c r="C2043" s="10">
        <v>6.4</v>
      </c>
    </row>
    <row r="2044" spans="1:3" x14ac:dyDescent="0.3">
      <c r="A2044" t="s">
        <v>6250</v>
      </c>
      <c r="B2044" s="10">
        <v>142</v>
      </c>
      <c r="C2044" s="10">
        <v>6.6</v>
      </c>
    </row>
    <row r="2045" spans="1:3" x14ac:dyDescent="0.3">
      <c r="A2045" t="s">
        <v>6251</v>
      </c>
      <c r="B2045" s="10">
        <v>104</v>
      </c>
      <c r="C2045" s="10">
        <v>6.9</v>
      </c>
    </row>
    <row r="2046" spans="1:3" x14ac:dyDescent="0.3">
      <c r="A2046" t="s">
        <v>6255</v>
      </c>
      <c r="B2046" s="10">
        <v>106</v>
      </c>
      <c r="C2046" s="10">
        <v>5.8</v>
      </c>
    </row>
    <row r="2047" spans="1:3" x14ac:dyDescent="0.3">
      <c r="A2047" t="s">
        <v>6257</v>
      </c>
      <c r="B2047" s="10">
        <v>106</v>
      </c>
      <c r="C2047" s="10">
        <v>6.4</v>
      </c>
    </row>
    <row r="2048" spans="1:3" x14ac:dyDescent="0.3">
      <c r="A2048" t="s">
        <v>6260</v>
      </c>
      <c r="B2048" s="10">
        <v>98</v>
      </c>
      <c r="C2048" s="10">
        <v>5.3</v>
      </c>
    </row>
    <row r="2049" spans="1:3" x14ac:dyDescent="0.3">
      <c r="A2049" t="s">
        <v>6262</v>
      </c>
      <c r="B2049" s="10">
        <v>100</v>
      </c>
      <c r="C2049" s="10">
        <v>6.5</v>
      </c>
    </row>
    <row r="2050" spans="1:3" x14ac:dyDescent="0.3">
      <c r="A2050" t="s">
        <v>6264</v>
      </c>
      <c r="B2050" s="10">
        <v>95</v>
      </c>
      <c r="C2050" s="10">
        <v>5.7</v>
      </c>
    </row>
    <row r="2051" spans="1:3" x14ac:dyDescent="0.3">
      <c r="A2051" t="s">
        <v>6265</v>
      </c>
      <c r="B2051" s="10">
        <v>107</v>
      </c>
      <c r="C2051" s="10">
        <v>6.7</v>
      </c>
    </row>
    <row r="2052" spans="1:3" x14ac:dyDescent="0.3">
      <c r="A2052" t="s">
        <v>6267</v>
      </c>
      <c r="B2052" s="10">
        <v>104</v>
      </c>
      <c r="C2052" s="10">
        <v>3.9</v>
      </c>
    </row>
    <row r="2053" spans="1:3" x14ac:dyDescent="0.3">
      <c r="A2053" t="s">
        <v>6269</v>
      </c>
      <c r="B2053" s="10">
        <v>104</v>
      </c>
      <c r="C2053" s="10">
        <v>4.0999999999999996</v>
      </c>
    </row>
    <row r="2054" spans="1:3" x14ac:dyDescent="0.3">
      <c r="A2054" t="s">
        <v>6274</v>
      </c>
      <c r="B2054" s="10">
        <v>143</v>
      </c>
      <c r="C2054" s="10">
        <v>6.2</v>
      </c>
    </row>
    <row r="2055" spans="1:3" x14ac:dyDescent="0.3">
      <c r="A2055" t="s">
        <v>6276</v>
      </c>
      <c r="B2055" s="10">
        <v>77</v>
      </c>
      <c r="C2055" s="10">
        <v>3.8</v>
      </c>
    </row>
    <row r="2056" spans="1:3" x14ac:dyDescent="0.3">
      <c r="A2056" t="s">
        <v>6277</v>
      </c>
      <c r="B2056" s="10">
        <v>96</v>
      </c>
      <c r="C2056" s="10">
        <v>5.0999999999999996</v>
      </c>
    </row>
    <row r="2057" spans="1:3" x14ac:dyDescent="0.3">
      <c r="A2057" t="s">
        <v>6279</v>
      </c>
      <c r="B2057" s="10">
        <v>114</v>
      </c>
      <c r="C2057" s="10">
        <v>6.4</v>
      </c>
    </row>
    <row r="2058" spans="1:3" x14ac:dyDescent="0.3">
      <c r="A2058" t="s">
        <v>6281</v>
      </c>
      <c r="B2058" s="10">
        <v>145</v>
      </c>
      <c r="C2058" s="10">
        <v>7.8</v>
      </c>
    </row>
    <row r="2059" spans="1:3" x14ac:dyDescent="0.3">
      <c r="A2059" t="s">
        <v>6286</v>
      </c>
      <c r="B2059" s="10">
        <v>116</v>
      </c>
      <c r="C2059" s="10">
        <v>7.8</v>
      </c>
    </row>
    <row r="2060" spans="1:3" x14ac:dyDescent="0.3">
      <c r="A2060" t="s">
        <v>6288</v>
      </c>
      <c r="B2060" s="10">
        <v>100</v>
      </c>
      <c r="C2060" s="10">
        <v>6.1</v>
      </c>
    </row>
    <row r="2061" spans="1:3" x14ac:dyDescent="0.3">
      <c r="A2061" t="s">
        <v>6289</v>
      </c>
      <c r="B2061" s="10">
        <v>104</v>
      </c>
      <c r="C2061" s="10">
        <v>5.8</v>
      </c>
    </row>
    <row r="2062" spans="1:3" x14ac:dyDescent="0.3">
      <c r="A2062" t="s">
        <v>6293</v>
      </c>
      <c r="B2062" s="10">
        <v>92</v>
      </c>
      <c r="C2062" s="10">
        <v>6.3</v>
      </c>
    </row>
    <row r="2063" spans="1:3" x14ac:dyDescent="0.3">
      <c r="A2063" t="s">
        <v>6296</v>
      </c>
      <c r="B2063" s="10">
        <v>92</v>
      </c>
      <c r="C2063" s="10">
        <v>7.7</v>
      </c>
    </row>
    <row r="2064" spans="1:3" x14ac:dyDescent="0.3">
      <c r="A2064" t="s">
        <v>6299</v>
      </c>
      <c r="B2064" s="10">
        <v>105</v>
      </c>
      <c r="C2064" s="10">
        <v>5.4</v>
      </c>
    </row>
    <row r="2065" spans="1:3" x14ac:dyDescent="0.3">
      <c r="A2065" t="s">
        <v>6303</v>
      </c>
      <c r="B2065" s="10">
        <v>120</v>
      </c>
      <c r="C2065" s="10">
        <v>7.3</v>
      </c>
    </row>
    <row r="2066" spans="1:3" x14ac:dyDescent="0.3">
      <c r="A2066" t="s">
        <v>6305</v>
      </c>
      <c r="B2066" s="10">
        <v>116</v>
      </c>
      <c r="C2066" s="10">
        <v>6.8</v>
      </c>
    </row>
    <row r="2067" spans="1:3" x14ac:dyDescent="0.3">
      <c r="A2067" t="s">
        <v>6307</v>
      </c>
      <c r="B2067" s="10">
        <v>119</v>
      </c>
      <c r="C2067" s="10">
        <v>7.3</v>
      </c>
    </row>
    <row r="2068" spans="1:3" x14ac:dyDescent="0.3">
      <c r="A2068" t="s">
        <v>6308</v>
      </c>
      <c r="B2068" s="10">
        <v>101</v>
      </c>
      <c r="C2068" s="10">
        <v>6.5</v>
      </c>
    </row>
    <row r="2069" spans="1:3" x14ac:dyDescent="0.3">
      <c r="A2069" t="s">
        <v>6309</v>
      </c>
      <c r="B2069" s="10">
        <v>117</v>
      </c>
      <c r="C2069" s="10">
        <v>7.2</v>
      </c>
    </row>
    <row r="2070" spans="1:3" x14ac:dyDescent="0.3">
      <c r="A2070" t="s">
        <v>6314</v>
      </c>
      <c r="B2070" s="10">
        <v>106</v>
      </c>
      <c r="C2070" s="10">
        <v>6.7</v>
      </c>
    </row>
    <row r="2071" spans="1:3" x14ac:dyDescent="0.3">
      <c r="A2071" t="s">
        <v>6317</v>
      </c>
      <c r="B2071" s="10">
        <v>112</v>
      </c>
      <c r="C2071" s="10">
        <v>6.3</v>
      </c>
    </row>
    <row r="2072" spans="1:3" x14ac:dyDescent="0.3">
      <c r="A2072" t="s">
        <v>6320</v>
      </c>
      <c r="B2072" s="10">
        <v>136</v>
      </c>
      <c r="C2072" s="10">
        <v>5.9</v>
      </c>
    </row>
    <row r="2073" spans="1:3" x14ac:dyDescent="0.3">
      <c r="A2073" t="s">
        <v>6324</v>
      </c>
      <c r="B2073" s="10">
        <v>81</v>
      </c>
      <c r="C2073" s="10">
        <v>7.8</v>
      </c>
    </row>
    <row r="2074" spans="1:3" x14ac:dyDescent="0.3">
      <c r="A2074" t="s">
        <v>6325</v>
      </c>
      <c r="B2074" s="10">
        <v>87</v>
      </c>
      <c r="C2074" s="10">
        <v>7.4</v>
      </c>
    </row>
    <row r="2075" spans="1:3" x14ac:dyDescent="0.3">
      <c r="A2075" t="s">
        <v>6327</v>
      </c>
      <c r="B2075" s="10">
        <v>96</v>
      </c>
      <c r="C2075" s="10">
        <v>4.8</v>
      </c>
    </row>
    <row r="2076" spans="1:3" x14ac:dyDescent="0.3">
      <c r="A2076" t="s">
        <v>6329</v>
      </c>
      <c r="B2076" s="10">
        <v>106</v>
      </c>
      <c r="C2076" s="10">
        <v>6.3</v>
      </c>
    </row>
    <row r="2077" spans="1:3" x14ac:dyDescent="0.3">
      <c r="A2077" t="s">
        <v>6331</v>
      </c>
      <c r="B2077" s="10">
        <v>122</v>
      </c>
      <c r="C2077" s="10">
        <v>7.8</v>
      </c>
    </row>
    <row r="2078" spans="1:3" x14ac:dyDescent="0.3">
      <c r="A2078" t="s">
        <v>6332</v>
      </c>
      <c r="B2078" s="10">
        <v>123</v>
      </c>
      <c r="C2078" s="10">
        <v>7.5</v>
      </c>
    </row>
    <row r="2079" spans="1:3" x14ac:dyDescent="0.3">
      <c r="A2079" t="s">
        <v>6333</v>
      </c>
      <c r="B2079" s="10">
        <v>133</v>
      </c>
      <c r="C2079" s="10">
        <v>6</v>
      </c>
    </row>
    <row r="2080" spans="1:3" x14ac:dyDescent="0.3">
      <c r="A2080" t="s">
        <v>6335</v>
      </c>
      <c r="B2080" s="10">
        <v>92</v>
      </c>
      <c r="C2080" s="10">
        <v>6.8</v>
      </c>
    </row>
    <row r="2081" spans="1:3" x14ac:dyDescent="0.3">
      <c r="A2081" t="s">
        <v>6337</v>
      </c>
      <c r="B2081" s="10">
        <v>110</v>
      </c>
      <c r="C2081" s="10">
        <v>6.6</v>
      </c>
    </row>
    <row r="2082" spans="1:3" x14ac:dyDescent="0.3">
      <c r="A2082" t="s">
        <v>6341</v>
      </c>
      <c r="B2082" s="10">
        <v>104</v>
      </c>
      <c r="C2082" s="10">
        <v>4.5999999999999996</v>
      </c>
    </row>
    <row r="2083" spans="1:3" x14ac:dyDescent="0.3">
      <c r="A2083" t="s">
        <v>6346</v>
      </c>
      <c r="B2083" s="10">
        <v>98</v>
      </c>
      <c r="C2083" s="10">
        <v>7.1</v>
      </c>
    </row>
    <row r="2084" spans="1:3" x14ac:dyDescent="0.3">
      <c r="A2084" t="s">
        <v>6348</v>
      </c>
      <c r="B2084" s="10">
        <v>120</v>
      </c>
      <c r="C2084" s="10">
        <v>6.1</v>
      </c>
    </row>
    <row r="2085" spans="1:3" x14ac:dyDescent="0.3">
      <c r="A2085" t="s">
        <v>6349</v>
      </c>
      <c r="B2085" s="10">
        <v>112</v>
      </c>
      <c r="C2085" s="10">
        <v>6.7</v>
      </c>
    </row>
    <row r="2086" spans="1:3" x14ac:dyDescent="0.3">
      <c r="A2086" t="s">
        <v>6351</v>
      </c>
      <c r="B2086" s="10">
        <v>127</v>
      </c>
      <c r="C2086" s="10">
        <v>7.1</v>
      </c>
    </row>
    <row r="2087" spans="1:3" x14ac:dyDescent="0.3">
      <c r="A2087" t="s">
        <v>6354</v>
      </c>
      <c r="B2087" s="10">
        <v>102</v>
      </c>
      <c r="C2087" s="10">
        <v>5.8</v>
      </c>
    </row>
    <row r="2088" spans="1:3" x14ac:dyDescent="0.3">
      <c r="A2088" t="s">
        <v>6356</v>
      </c>
      <c r="B2088" s="10">
        <v>91</v>
      </c>
      <c r="C2088" s="10">
        <v>6.7</v>
      </c>
    </row>
    <row r="2089" spans="1:3" x14ac:dyDescent="0.3">
      <c r="A2089" t="s">
        <v>6358</v>
      </c>
      <c r="B2089" s="10">
        <v>114</v>
      </c>
      <c r="C2089" s="10">
        <v>5.8</v>
      </c>
    </row>
    <row r="2090" spans="1:3" x14ac:dyDescent="0.3">
      <c r="A2090" t="s">
        <v>6360</v>
      </c>
      <c r="B2090" s="10">
        <v>115</v>
      </c>
      <c r="C2090" s="10">
        <v>6.8</v>
      </c>
    </row>
    <row r="2091" spans="1:3" x14ac:dyDescent="0.3">
      <c r="A2091" t="s">
        <v>6361</v>
      </c>
      <c r="B2091" s="10">
        <v>115</v>
      </c>
      <c r="C2091" s="10">
        <v>8.5</v>
      </c>
    </row>
    <row r="2092" spans="1:3" x14ac:dyDescent="0.3">
      <c r="A2092" t="s">
        <v>6362</v>
      </c>
      <c r="B2092" s="10">
        <v>120</v>
      </c>
      <c r="C2092" s="10">
        <v>6.6</v>
      </c>
    </row>
    <row r="2093" spans="1:3" x14ac:dyDescent="0.3">
      <c r="A2093" t="s">
        <v>6364</v>
      </c>
      <c r="B2093" s="10">
        <v>135</v>
      </c>
      <c r="C2093" s="10">
        <v>7.7</v>
      </c>
    </row>
    <row r="2094" spans="1:3" x14ac:dyDescent="0.3">
      <c r="A2094" t="s">
        <v>6367</v>
      </c>
      <c r="B2094" s="10">
        <v>90</v>
      </c>
      <c r="C2094" s="10">
        <v>4.7</v>
      </c>
    </row>
    <row r="2095" spans="1:3" x14ac:dyDescent="0.3">
      <c r="A2095" t="s">
        <v>6368</v>
      </c>
      <c r="B2095" s="10">
        <v>100</v>
      </c>
      <c r="C2095" s="10">
        <v>6.4</v>
      </c>
    </row>
    <row r="2096" spans="1:3" x14ac:dyDescent="0.3">
      <c r="A2096" t="s">
        <v>6370</v>
      </c>
      <c r="B2096" s="10">
        <v>105</v>
      </c>
      <c r="C2096" s="10">
        <v>5.5</v>
      </c>
    </row>
    <row r="2097" spans="1:3" x14ac:dyDescent="0.3">
      <c r="A2097" t="s">
        <v>6372</v>
      </c>
      <c r="B2097" s="10">
        <v>138</v>
      </c>
      <c r="C2097" s="10">
        <v>8.6</v>
      </c>
    </row>
    <row r="2098" spans="1:3" x14ac:dyDescent="0.3">
      <c r="A2098" t="s">
        <v>6374</v>
      </c>
      <c r="B2098" s="10">
        <v>94</v>
      </c>
      <c r="C2098" s="10">
        <v>7</v>
      </c>
    </row>
    <row r="2099" spans="1:3" x14ac:dyDescent="0.3">
      <c r="A2099" t="s">
        <v>6379</v>
      </c>
      <c r="B2099" s="10">
        <v>101</v>
      </c>
      <c r="C2099" s="10">
        <v>7.1</v>
      </c>
    </row>
    <row r="2100" spans="1:3" x14ac:dyDescent="0.3">
      <c r="A2100" t="s">
        <v>6383</v>
      </c>
      <c r="B2100" s="10">
        <v>131</v>
      </c>
      <c r="C2100" s="10">
        <v>5.7</v>
      </c>
    </row>
    <row r="2101" spans="1:3" x14ac:dyDescent="0.3">
      <c r="A2101" t="s">
        <v>6386</v>
      </c>
      <c r="B2101" s="10">
        <v>91</v>
      </c>
      <c r="C2101" s="10">
        <v>3.7</v>
      </c>
    </row>
    <row r="2102" spans="1:3" x14ac:dyDescent="0.3">
      <c r="A2102" t="s">
        <v>6388</v>
      </c>
      <c r="B2102" s="10">
        <v>112</v>
      </c>
      <c r="C2102" s="10">
        <v>7.5</v>
      </c>
    </row>
    <row r="2103" spans="1:3" x14ac:dyDescent="0.3">
      <c r="A2103" t="s">
        <v>6390</v>
      </c>
      <c r="B2103" s="10">
        <v>95</v>
      </c>
      <c r="C2103" s="10">
        <v>4.5999999999999996</v>
      </c>
    </row>
    <row r="2104" spans="1:3" x14ac:dyDescent="0.3">
      <c r="A2104" t="s">
        <v>6392</v>
      </c>
      <c r="B2104" s="10">
        <v>100</v>
      </c>
      <c r="C2104" s="10">
        <v>4.9000000000000004</v>
      </c>
    </row>
    <row r="2105" spans="1:3" x14ac:dyDescent="0.3">
      <c r="A2105" t="s">
        <v>6393</v>
      </c>
      <c r="B2105" s="10">
        <v>108</v>
      </c>
      <c r="C2105" s="10">
        <v>7.1</v>
      </c>
    </row>
    <row r="2106" spans="1:3" x14ac:dyDescent="0.3">
      <c r="A2106" t="s">
        <v>6395</v>
      </c>
      <c r="B2106" s="10">
        <v>101</v>
      </c>
      <c r="C2106" s="10">
        <v>5.8</v>
      </c>
    </row>
    <row r="2107" spans="1:3" x14ac:dyDescent="0.3">
      <c r="A2107" t="s">
        <v>6396</v>
      </c>
      <c r="B2107" s="10">
        <v>109</v>
      </c>
      <c r="C2107" s="10">
        <v>5.4</v>
      </c>
    </row>
    <row r="2108" spans="1:3" x14ac:dyDescent="0.3">
      <c r="A2108" t="s">
        <v>6399</v>
      </c>
      <c r="B2108" s="10">
        <v>115</v>
      </c>
      <c r="C2108" s="10">
        <v>7.3</v>
      </c>
    </row>
    <row r="2109" spans="1:3" x14ac:dyDescent="0.3">
      <c r="A2109" t="s">
        <v>6402</v>
      </c>
      <c r="B2109" s="10">
        <v>117</v>
      </c>
      <c r="C2109" s="10">
        <v>7.1</v>
      </c>
    </row>
    <row r="2110" spans="1:3" x14ac:dyDescent="0.3">
      <c r="A2110" t="s">
        <v>6406</v>
      </c>
      <c r="B2110" s="10">
        <v>107</v>
      </c>
      <c r="C2110" s="10">
        <v>5.8</v>
      </c>
    </row>
    <row r="2111" spans="1:3" x14ac:dyDescent="0.3">
      <c r="A2111" t="s">
        <v>6409</v>
      </c>
      <c r="B2111" s="10">
        <v>134</v>
      </c>
      <c r="C2111" s="10">
        <v>8.1</v>
      </c>
    </row>
    <row r="2112" spans="1:3" x14ac:dyDescent="0.3">
      <c r="A2112" t="s">
        <v>6411</v>
      </c>
      <c r="B2112" s="10">
        <v>118</v>
      </c>
      <c r="C2112" s="10">
        <v>5.7</v>
      </c>
    </row>
    <row r="2113" spans="1:3" x14ac:dyDescent="0.3">
      <c r="A2113" t="s">
        <v>6413</v>
      </c>
      <c r="B2113" s="10">
        <v>121</v>
      </c>
      <c r="C2113" s="10">
        <v>4.4000000000000004</v>
      </c>
    </row>
    <row r="2114" spans="1:3" x14ac:dyDescent="0.3">
      <c r="A2114" t="s">
        <v>6415</v>
      </c>
      <c r="B2114" s="10">
        <v>105</v>
      </c>
      <c r="C2114" s="10">
        <v>7.9</v>
      </c>
    </row>
    <row r="2115" spans="1:3" x14ac:dyDescent="0.3">
      <c r="A2115" t="s">
        <v>6417</v>
      </c>
      <c r="B2115" s="10">
        <v>110</v>
      </c>
      <c r="C2115" s="10">
        <v>7.6</v>
      </c>
    </row>
    <row r="2116" spans="1:3" x14ac:dyDescent="0.3">
      <c r="A2116" t="s">
        <v>6419</v>
      </c>
      <c r="B2116" s="10">
        <v>114</v>
      </c>
      <c r="C2116" s="10">
        <v>4.8</v>
      </c>
    </row>
    <row r="2117" spans="1:3" x14ac:dyDescent="0.3">
      <c r="A2117" t="s">
        <v>6422</v>
      </c>
      <c r="B2117" s="10">
        <v>104</v>
      </c>
      <c r="C2117" s="10">
        <v>7.8</v>
      </c>
    </row>
    <row r="2118" spans="1:3" x14ac:dyDescent="0.3">
      <c r="A2118" t="s">
        <v>6425</v>
      </c>
      <c r="B2118" s="10">
        <v>100</v>
      </c>
      <c r="C2118" s="10">
        <v>6.7</v>
      </c>
    </row>
    <row r="2119" spans="1:3" x14ac:dyDescent="0.3">
      <c r="A2119" t="s">
        <v>6427</v>
      </c>
      <c r="B2119" s="10">
        <v>85</v>
      </c>
      <c r="C2119" s="10">
        <v>2.7</v>
      </c>
    </row>
    <row r="2120" spans="1:3" x14ac:dyDescent="0.3">
      <c r="A2120" t="s">
        <v>6429</v>
      </c>
      <c r="B2120" s="10">
        <v>72</v>
      </c>
      <c r="C2120" s="10">
        <v>5.8</v>
      </c>
    </row>
    <row r="2121" spans="1:3" x14ac:dyDescent="0.3">
      <c r="A2121" t="s">
        <v>6431</v>
      </c>
      <c r="B2121" s="10">
        <v>128</v>
      </c>
      <c r="C2121" s="10">
        <v>7.5</v>
      </c>
    </row>
    <row r="2122" spans="1:3" x14ac:dyDescent="0.3">
      <c r="A2122" t="s">
        <v>6435</v>
      </c>
      <c r="B2122" s="10">
        <v>72</v>
      </c>
      <c r="C2122" s="10">
        <v>5.4</v>
      </c>
    </row>
    <row r="2123" spans="1:3" x14ac:dyDescent="0.3">
      <c r="A2123" t="s">
        <v>6439</v>
      </c>
      <c r="B2123" s="10">
        <v>89</v>
      </c>
      <c r="C2123" s="10">
        <v>4.0999999999999996</v>
      </c>
    </row>
    <row r="2124" spans="1:3" x14ac:dyDescent="0.3">
      <c r="A2124" t="s">
        <v>6442</v>
      </c>
      <c r="B2124" s="10">
        <v>96</v>
      </c>
      <c r="C2124" s="10">
        <v>5.9</v>
      </c>
    </row>
    <row r="2125" spans="1:3" x14ac:dyDescent="0.3">
      <c r="A2125" t="s">
        <v>6447</v>
      </c>
      <c r="B2125" s="10">
        <v>77</v>
      </c>
      <c r="C2125" s="10">
        <v>6.3</v>
      </c>
    </row>
    <row r="2126" spans="1:3" x14ac:dyDescent="0.3">
      <c r="A2126" t="s">
        <v>6449</v>
      </c>
      <c r="B2126" s="10">
        <v>123</v>
      </c>
      <c r="C2126" s="10">
        <v>7</v>
      </c>
    </row>
    <row r="2127" spans="1:3" x14ac:dyDescent="0.3">
      <c r="A2127" t="s">
        <v>6452</v>
      </c>
      <c r="B2127" s="10">
        <v>111</v>
      </c>
      <c r="C2127" s="10">
        <v>6.8</v>
      </c>
    </row>
    <row r="2128" spans="1:3" x14ac:dyDescent="0.3">
      <c r="A2128" t="s">
        <v>6457</v>
      </c>
      <c r="B2128" s="10">
        <v>93</v>
      </c>
      <c r="C2128" s="10">
        <v>2.2999999999999998</v>
      </c>
    </row>
    <row r="2129" spans="1:3" x14ac:dyDescent="0.3">
      <c r="A2129" t="s">
        <v>6460</v>
      </c>
      <c r="B2129" s="10">
        <v>128</v>
      </c>
      <c r="C2129" s="10">
        <v>8.1</v>
      </c>
    </row>
    <row r="2130" spans="1:3" x14ac:dyDescent="0.3">
      <c r="A2130" t="s">
        <v>6462</v>
      </c>
      <c r="B2130" s="10">
        <v>110</v>
      </c>
      <c r="C2130" s="10">
        <v>6.1</v>
      </c>
    </row>
    <row r="2131" spans="1:3" x14ac:dyDescent="0.3">
      <c r="A2131" t="s">
        <v>6464</v>
      </c>
      <c r="B2131" s="10">
        <v>137</v>
      </c>
      <c r="C2131" s="10">
        <v>5</v>
      </c>
    </row>
    <row r="2132" spans="1:3" x14ac:dyDescent="0.3">
      <c r="A2132" t="s">
        <v>6466</v>
      </c>
      <c r="B2132" s="10">
        <v>124</v>
      </c>
      <c r="C2132" s="10">
        <v>5.5</v>
      </c>
    </row>
    <row r="2133" spans="1:3" x14ac:dyDescent="0.3">
      <c r="A2133" t="s">
        <v>6468</v>
      </c>
      <c r="B2133" s="10">
        <v>93</v>
      </c>
      <c r="C2133" s="10">
        <v>6.2</v>
      </c>
    </row>
    <row r="2134" spans="1:3" x14ac:dyDescent="0.3">
      <c r="A2134" t="s">
        <v>6470</v>
      </c>
      <c r="B2134" s="10">
        <v>115</v>
      </c>
      <c r="C2134" s="10">
        <v>6.2</v>
      </c>
    </row>
    <row r="2135" spans="1:3" x14ac:dyDescent="0.3">
      <c r="A2135" t="s">
        <v>6473</v>
      </c>
      <c r="B2135" s="10">
        <v>98</v>
      </c>
      <c r="C2135" s="10">
        <v>5.9</v>
      </c>
    </row>
    <row r="2136" spans="1:3" x14ac:dyDescent="0.3">
      <c r="A2136" t="s">
        <v>6478</v>
      </c>
      <c r="B2136" s="10">
        <v>105</v>
      </c>
      <c r="C2136" s="10">
        <v>6.3</v>
      </c>
    </row>
    <row r="2137" spans="1:3" x14ac:dyDescent="0.3">
      <c r="A2137" t="s">
        <v>6481</v>
      </c>
      <c r="B2137" s="10">
        <v>127</v>
      </c>
      <c r="C2137" s="10">
        <v>6.7</v>
      </c>
    </row>
    <row r="2138" spans="1:3" x14ac:dyDescent="0.3">
      <c r="A2138" t="s">
        <v>6483</v>
      </c>
      <c r="B2138" s="10">
        <v>82</v>
      </c>
      <c r="C2138" s="10">
        <v>3.5</v>
      </c>
    </row>
    <row r="2139" spans="1:3" x14ac:dyDescent="0.3">
      <c r="A2139" t="s">
        <v>6486</v>
      </c>
      <c r="B2139" s="10">
        <v>143</v>
      </c>
      <c r="C2139" s="10">
        <v>7.5</v>
      </c>
    </row>
    <row r="2140" spans="1:3" x14ac:dyDescent="0.3">
      <c r="A2140" t="s">
        <v>6488</v>
      </c>
      <c r="B2140" s="10">
        <v>103</v>
      </c>
      <c r="C2140" s="10">
        <v>6.6</v>
      </c>
    </row>
    <row r="2141" spans="1:3" x14ac:dyDescent="0.3">
      <c r="A2141" t="s">
        <v>6490</v>
      </c>
      <c r="B2141" s="10">
        <v>104</v>
      </c>
      <c r="C2141" s="10">
        <v>7.5</v>
      </c>
    </row>
    <row r="2142" spans="1:3" x14ac:dyDescent="0.3">
      <c r="A2142" t="s">
        <v>6492</v>
      </c>
      <c r="B2142" s="10">
        <v>98</v>
      </c>
      <c r="C2142" s="10">
        <v>7.2</v>
      </c>
    </row>
    <row r="2143" spans="1:3" x14ac:dyDescent="0.3">
      <c r="A2143" t="s">
        <v>6495</v>
      </c>
      <c r="B2143" s="10">
        <v>92</v>
      </c>
      <c r="C2143" s="10">
        <v>4.8</v>
      </c>
    </row>
    <row r="2144" spans="1:3" x14ac:dyDescent="0.3">
      <c r="A2144" t="s">
        <v>6498</v>
      </c>
      <c r="B2144" s="10">
        <v>123</v>
      </c>
      <c r="C2144" s="10">
        <v>6.6</v>
      </c>
    </row>
    <row r="2145" spans="1:3" x14ac:dyDescent="0.3">
      <c r="A2145" t="s">
        <v>6500</v>
      </c>
      <c r="B2145" s="10">
        <v>88</v>
      </c>
      <c r="C2145" s="10">
        <v>3.5</v>
      </c>
    </row>
    <row r="2146" spans="1:3" x14ac:dyDescent="0.3">
      <c r="A2146" t="s">
        <v>6504</v>
      </c>
      <c r="B2146" s="10">
        <v>158</v>
      </c>
      <c r="C2146" s="10">
        <v>6.7</v>
      </c>
    </row>
    <row r="2147" spans="1:3" x14ac:dyDescent="0.3">
      <c r="A2147" t="s">
        <v>6505</v>
      </c>
      <c r="B2147" s="10">
        <v>128</v>
      </c>
      <c r="C2147" s="10">
        <v>7.6</v>
      </c>
    </row>
    <row r="2148" spans="1:3" x14ac:dyDescent="0.3">
      <c r="A2148" t="s">
        <v>6509</v>
      </c>
      <c r="B2148" s="10">
        <v>107</v>
      </c>
      <c r="C2148" s="10">
        <v>6.3</v>
      </c>
    </row>
    <row r="2149" spans="1:3" x14ac:dyDescent="0.3">
      <c r="A2149" t="s">
        <v>6513</v>
      </c>
      <c r="B2149" s="10">
        <v>91</v>
      </c>
      <c r="C2149" s="10">
        <v>5.5</v>
      </c>
    </row>
    <row r="2150" spans="1:3" x14ac:dyDescent="0.3">
      <c r="A2150" t="s">
        <v>6516</v>
      </c>
      <c r="B2150" s="10">
        <v>90</v>
      </c>
      <c r="C2150" s="10">
        <v>6.3</v>
      </c>
    </row>
    <row r="2151" spans="1:3" x14ac:dyDescent="0.3">
      <c r="A2151" t="s">
        <v>6518</v>
      </c>
      <c r="B2151" s="10">
        <v>115</v>
      </c>
      <c r="C2151" s="10">
        <v>6.5</v>
      </c>
    </row>
    <row r="2152" spans="1:3" x14ac:dyDescent="0.3">
      <c r="A2152" t="s">
        <v>6521</v>
      </c>
      <c r="B2152" s="10">
        <v>101</v>
      </c>
      <c r="C2152" s="10">
        <v>5.6</v>
      </c>
    </row>
    <row r="2153" spans="1:3" x14ac:dyDescent="0.3">
      <c r="A2153" t="s">
        <v>6524</v>
      </c>
      <c r="B2153" s="10">
        <v>113</v>
      </c>
      <c r="C2153" s="10">
        <v>6.9</v>
      </c>
    </row>
    <row r="2154" spans="1:3" x14ac:dyDescent="0.3">
      <c r="A2154" t="s">
        <v>6526</v>
      </c>
      <c r="B2154" s="10">
        <v>113</v>
      </c>
      <c r="C2154" s="10">
        <v>7.6</v>
      </c>
    </row>
    <row r="2155" spans="1:3" x14ac:dyDescent="0.3">
      <c r="A2155" t="s">
        <v>6529</v>
      </c>
      <c r="B2155" s="10">
        <v>87</v>
      </c>
      <c r="C2155" s="10">
        <v>3.9</v>
      </c>
    </row>
    <row r="2156" spans="1:3" x14ac:dyDescent="0.3">
      <c r="A2156" t="s">
        <v>6531</v>
      </c>
      <c r="B2156" s="10">
        <v>101</v>
      </c>
      <c r="C2156" s="10">
        <v>6.1</v>
      </c>
    </row>
    <row r="2157" spans="1:3" x14ac:dyDescent="0.3">
      <c r="A2157" t="s">
        <v>6532</v>
      </c>
      <c r="B2157" s="10">
        <v>111</v>
      </c>
      <c r="C2157" s="10">
        <v>7.3</v>
      </c>
    </row>
    <row r="2158" spans="1:3" x14ac:dyDescent="0.3">
      <c r="A2158" t="s">
        <v>6533</v>
      </c>
      <c r="B2158" s="10">
        <v>108</v>
      </c>
      <c r="C2158" s="10">
        <v>8.3000000000000007</v>
      </c>
    </row>
    <row r="2159" spans="1:3" x14ac:dyDescent="0.3">
      <c r="A2159" t="s">
        <v>6535</v>
      </c>
      <c r="B2159" s="10">
        <v>105</v>
      </c>
      <c r="C2159" s="10">
        <v>5.8</v>
      </c>
    </row>
    <row r="2160" spans="1:3" x14ac:dyDescent="0.3">
      <c r="A2160" t="s">
        <v>6537</v>
      </c>
      <c r="B2160" s="10">
        <v>109</v>
      </c>
      <c r="C2160" s="10">
        <v>6.8</v>
      </c>
    </row>
    <row r="2161" spans="1:3" x14ac:dyDescent="0.3">
      <c r="A2161" t="s">
        <v>6539</v>
      </c>
      <c r="B2161" s="10">
        <v>109</v>
      </c>
      <c r="C2161" s="10">
        <v>7</v>
      </c>
    </row>
    <row r="2162" spans="1:3" x14ac:dyDescent="0.3">
      <c r="A2162" t="s">
        <v>6544</v>
      </c>
      <c r="B2162" s="10">
        <v>99</v>
      </c>
      <c r="C2162" s="10">
        <v>5.9</v>
      </c>
    </row>
    <row r="2163" spans="1:3" x14ac:dyDescent="0.3">
      <c r="A2163" t="s">
        <v>6548</v>
      </c>
      <c r="B2163" s="10">
        <v>98</v>
      </c>
      <c r="C2163" s="10">
        <v>6.5</v>
      </c>
    </row>
    <row r="2164" spans="1:3" x14ac:dyDescent="0.3">
      <c r="A2164" t="s">
        <v>6551</v>
      </c>
      <c r="B2164" s="10">
        <v>104</v>
      </c>
      <c r="C2164" s="10">
        <v>6.4</v>
      </c>
    </row>
    <row r="2165" spans="1:3" x14ac:dyDescent="0.3">
      <c r="A2165" t="s">
        <v>6554</v>
      </c>
      <c r="B2165" s="10">
        <v>109</v>
      </c>
      <c r="C2165" s="10">
        <v>5.8</v>
      </c>
    </row>
    <row r="2166" spans="1:3" x14ac:dyDescent="0.3">
      <c r="A2166" t="s">
        <v>6558</v>
      </c>
      <c r="B2166" s="10">
        <v>75</v>
      </c>
      <c r="C2166" s="10">
        <v>5.0999999999999996</v>
      </c>
    </row>
    <row r="2167" spans="1:3" x14ac:dyDescent="0.3">
      <c r="A2167" t="s">
        <v>6560</v>
      </c>
      <c r="B2167" s="10">
        <v>119</v>
      </c>
      <c r="C2167" s="10">
        <v>6.8</v>
      </c>
    </row>
    <row r="2168" spans="1:3" x14ac:dyDescent="0.3">
      <c r="A2168" t="s">
        <v>6562</v>
      </c>
      <c r="B2168" s="10">
        <v>90</v>
      </c>
      <c r="C2168" s="10">
        <v>5.3</v>
      </c>
    </row>
    <row r="2169" spans="1:3" x14ac:dyDescent="0.3">
      <c r="A2169" t="s">
        <v>6563</v>
      </c>
      <c r="B2169" s="10">
        <v>97</v>
      </c>
      <c r="C2169" s="10">
        <v>5.3</v>
      </c>
    </row>
    <row r="2170" spans="1:3" x14ac:dyDescent="0.3">
      <c r="A2170" t="s">
        <v>6567</v>
      </c>
      <c r="B2170" s="10">
        <v>103</v>
      </c>
      <c r="C2170" s="10">
        <v>6.4</v>
      </c>
    </row>
    <row r="2171" spans="1:3" x14ac:dyDescent="0.3">
      <c r="A2171" t="s">
        <v>6569</v>
      </c>
      <c r="B2171" s="10">
        <v>89</v>
      </c>
      <c r="C2171" s="10">
        <v>4.9000000000000004</v>
      </c>
    </row>
    <row r="2172" spans="1:3" x14ac:dyDescent="0.3">
      <c r="A2172" t="s">
        <v>6571</v>
      </c>
      <c r="B2172" s="10">
        <v>106</v>
      </c>
      <c r="C2172" s="10">
        <v>6.8</v>
      </c>
    </row>
    <row r="2173" spans="1:3" x14ac:dyDescent="0.3">
      <c r="A2173" t="s">
        <v>6575</v>
      </c>
      <c r="B2173" s="10">
        <v>96</v>
      </c>
      <c r="C2173" s="10">
        <v>7.1</v>
      </c>
    </row>
    <row r="2174" spans="1:3" x14ac:dyDescent="0.3">
      <c r="A2174" t="s">
        <v>6578</v>
      </c>
      <c r="B2174" s="10">
        <v>115</v>
      </c>
      <c r="C2174" s="10">
        <v>6.8</v>
      </c>
    </row>
    <row r="2175" spans="1:3" x14ac:dyDescent="0.3">
      <c r="A2175" t="s">
        <v>6581</v>
      </c>
      <c r="B2175" s="10">
        <v>104</v>
      </c>
      <c r="C2175" s="10">
        <v>6.1</v>
      </c>
    </row>
    <row r="2176" spans="1:3" x14ac:dyDescent="0.3">
      <c r="A2176" t="s">
        <v>6587</v>
      </c>
      <c r="B2176" s="10">
        <v>108</v>
      </c>
      <c r="C2176" s="10">
        <v>8.5</v>
      </c>
    </row>
    <row r="2177" spans="1:3" x14ac:dyDescent="0.3">
      <c r="A2177" t="s">
        <v>6589</v>
      </c>
      <c r="B2177" s="10">
        <v>112</v>
      </c>
      <c r="C2177" s="10">
        <v>5.9</v>
      </c>
    </row>
    <row r="2178" spans="1:3" x14ac:dyDescent="0.3">
      <c r="A2178" t="s">
        <v>6592</v>
      </c>
      <c r="B2178" s="10">
        <v>104</v>
      </c>
      <c r="C2178" s="10">
        <v>6.3</v>
      </c>
    </row>
    <row r="2179" spans="1:3" x14ac:dyDescent="0.3">
      <c r="A2179" t="s">
        <v>6593</v>
      </c>
      <c r="B2179" s="10">
        <v>113</v>
      </c>
      <c r="C2179" s="10">
        <v>5.9</v>
      </c>
    </row>
    <row r="2180" spans="1:3" x14ac:dyDescent="0.3">
      <c r="A2180" t="s">
        <v>6595</v>
      </c>
      <c r="B2180" s="10">
        <v>98</v>
      </c>
      <c r="C2180" s="10">
        <v>5.4</v>
      </c>
    </row>
    <row r="2181" spans="1:3" x14ac:dyDescent="0.3">
      <c r="A2181" t="s">
        <v>6599</v>
      </c>
      <c r="B2181" s="10">
        <v>121</v>
      </c>
      <c r="C2181" s="10">
        <v>7</v>
      </c>
    </row>
    <row r="2182" spans="1:3" x14ac:dyDescent="0.3">
      <c r="A2182" t="s">
        <v>6602</v>
      </c>
      <c r="B2182" s="10">
        <v>114</v>
      </c>
      <c r="C2182" s="10">
        <v>6.9</v>
      </c>
    </row>
    <row r="2183" spans="1:3" x14ac:dyDescent="0.3">
      <c r="A2183" t="s">
        <v>6604</v>
      </c>
      <c r="B2183" s="10">
        <v>124</v>
      </c>
      <c r="C2183" s="10">
        <v>7.5</v>
      </c>
    </row>
    <row r="2184" spans="1:3" x14ac:dyDescent="0.3">
      <c r="A2184" t="s">
        <v>6606</v>
      </c>
      <c r="B2184" s="10">
        <v>148</v>
      </c>
      <c r="C2184" s="10">
        <v>8.1999999999999993</v>
      </c>
    </row>
    <row r="2185" spans="1:3" x14ac:dyDescent="0.3">
      <c r="A2185" t="s">
        <v>6607</v>
      </c>
      <c r="B2185" s="10">
        <v>108</v>
      </c>
      <c r="C2185" s="10">
        <v>5.9</v>
      </c>
    </row>
    <row r="2186" spans="1:3" x14ac:dyDescent="0.3">
      <c r="A2186" t="s">
        <v>6610</v>
      </c>
      <c r="B2186" s="10">
        <v>95</v>
      </c>
      <c r="C2186" s="10">
        <v>5</v>
      </c>
    </row>
    <row r="2187" spans="1:3" x14ac:dyDescent="0.3">
      <c r="A2187" t="s">
        <v>6612</v>
      </c>
      <c r="B2187" s="10">
        <v>108</v>
      </c>
      <c r="C2187" s="10">
        <v>7.3</v>
      </c>
    </row>
    <row r="2188" spans="1:3" x14ac:dyDescent="0.3">
      <c r="A2188" t="s">
        <v>6615</v>
      </c>
      <c r="B2188" s="10">
        <v>68</v>
      </c>
      <c r="C2188" s="10">
        <v>6.4</v>
      </c>
    </row>
    <row r="2189" spans="1:3" x14ac:dyDescent="0.3">
      <c r="A2189" t="s">
        <v>6616</v>
      </c>
      <c r="B2189" s="10">
        <v>103</v>
      </c>
      <c r="C2189" s="10">
        <v>6.6</v>
      </c>
    </row>
    <row r="2190" spans="1:3" x14ac:dyDescent="0.3">
      <c r="A2190" t="s">
        <v>6622</v>
      </c>
      <c r="B2190" s="10">
        <v>99</v>
      </c>
      <c r="C2190" s="10">
        <v>7.8</v>
      </c>
    </row>
    <row r="2191" spans="1:3" x14ac:dyDescent="0.3">
      <c r="A2191" t="s">
        <v>6629</v>
      </c>
      <c r="B2191" s="10">
        <v>88</v>
      </c>
      <c r="C2191" s="10">
        <v>4</v>
      </c>
    </row>
    <row r="2192" spans="1:3" x14ac:dyDescent="0.3">
      <c r="A2192" t="s">
        <v>6631</v>
      </c>
      <c r="B2192" s="10">
        <v>128</v>
      </c>
      <c r="C2192" s="10">
        <v>7.6</v>
      </c>
    </row>
    <row r="2193" spans="1:3" x14ac:dyDescent="0.3">
      <c r="A2193" t="s">
        <v>6634</v>
      </c>
      <c r="B2193" s="10">
        <v>124</v>
      </c>
      <c r="C2193" s="10">
        <v>7.7</v>
      </c>
    </row>
    <row r="2194" spans="1:3" x14ac:dyDescent="0.3">
      <c r="A2194" t="s">
        <v>6637</v>
      </c>
      <c r="B2194" s="10">
        <v>84</v>
      </c>
      <c r="C2194" s="10">
        <v>5.8</v>
      </c>
    </row>
    <row r="2195" spans="1:3" x14ac:dyDescent="0.3">
      <c r="A2195" t="s">
        <v>6640</v>
      </c>
      <c r="B2195" s="10">
        <v>101</v>
      </c>
      <c r="C2195" s="10">
        <v>5.6</v>
      </c>
    </row>
    <row r="2196" spans="1:3" x14ac:dyDescent="0.3">
      <c r="A2196" t="s">
        <v>6643</v>
      </c>
      <c r="B2196" s="10">
        <v>98</v>
      </c>
      <c r="C2196" s="10">
        <v>5.3</v>
      </c>
    </row>
    <row r="2197" spans="1:3" x14ac:dyDescent="0.3">
      <c r="A2197" t="s">
        <v>6647</v>
      </c>
      <c r="B2197" s="10">
        <v>105</v>
      </c>
      <c r="C2197" s="10">
        <v>7.4</v>
      </c>
    </row>
    <row r="2198" spans="1:3" x14ac:dyDescent="0.3">
      <c r="A2198" t="s">
        <v>6651</v>
      </c>
      <c r="B2198" s="10">
        <v>225</v>
      </c>
      <c r="C2198" s="10">
        <v>6.6</v>
      </c>
    </row>
    <row r="2199" spans="1:3" x14ac:dyDescent="0.3">
      <c r="A2199" t="s">
        <v>6653</v>
      </c>
      <c r="B2199" s="10">
        <v>111</v>
      </c>
      <c r="C2199" s="10">
        <v>6.2</v>
      </c>
    </row>
    <row r="2200" spans="1:3" x14ac:dyDescent="0.3">
      <c r="A2200" t="s">
        <v>6655</v>
      </c>
      <c r="B2200" s="10">
        <v>88</v>
      </c>
      <c r="C2200" s="10">
        <v>1.9</v>
      </c>
    </row>
    <row r="2201" spans="1:3" x14ac:dyDescent="0.3">
      <c r="A2201" t="s">
        <v>6656</v>
      </c>
      <c r="B2201" s="10">
        <v>88</v>
      </c>
      <c r="C2201" s="10">
        <v>5.7</v>
      </c>
    </row>
    <row r="2202" spans="1:3" x14ac:dyDescent="0.3">
      <c r="A2202" t="s">
        <v>6658</v>
      </c>
      <c r="B2202" s="10">
        <v>94</v>
      </c>
      <c r="C2202" s="10">
        <v>6.6</v>
      </c>
    </row>
    <row r="2203" spans="1:3" x14ac:dyDescent="0.3">
      <c r="A2203" t="s">
        <v>6661</v>
      </c>
      <c r="B2203" s="10">
        <v>117</v>
      </c>
      <c r="C2203" s="10">
        <v>6</v>
      </c>
    </row>
    <row r="2204" spans="1:3" x14ac:dyDescent="0.3">
      <c r="A2204" t="s">
        <v>6663</v>
      </c>
      <c r="B2204" s="10">
        <v>95</v>
      </c>
      <c r="C2204" s="10">
        <v>6.1</v>
      </c>
    </row>
    <row r="2205" spans="1:3" x14ac:dyDescent="0.3">
      <c r="A2205" t="s">
        <v>6665</v>
      </c>
      <c r="B2205" s="10">
        <v>99</v>
      </c>
      <c r="C2205" s="10">
        <v>4.8</v>
      </c>
    </row>
    <row r="2206" spans="1:3" x14ac:dyDescent="0.3">
      <c r="A2206" t="s">
        <v>6667</v>
      </c>
      <c r="B2206" s="10">
        <v>96</v>
      </c>
      <c r="C2206" s="10">
        <v>6.2</v>
      </c>
    </row>
    <row r="2207" spans="1:3" x14ac:dyDescent="0.3">
      <c r="A2207" t="s">
        <v>6668</v>
      </c>
      <c r="B2207" s="10">
        <v>98</v>
      </c>
      <c r="C2207" s="10">
        <v>7.5</v>
      </c>
    </row>
    <row r="2208" spans="1:3" x14ac:dyDescent="0.3">
      <c r="A2208" t="s">
        <v>6672</v>
      </c>
      <c r="B2208" s="10">
        <v>123</v>
      </c>
      <c r="C2208" s="10">
        <v>6.3</v>
      </c>
    </row>
    <row r="2209" spans="1:3" x14ac:dyDescent="0.3">
      <c r="A2209" t="s">
        <v>6675</v>
      </c>
      <c r="B2209" s="10">
        <v>101</v>
      </c>
      <c r="C2209" s="10">
        <v>7.1</v>
      </c>
    </row>
    <row r="2210" spans="1:3" x14ac:dyDescent="0.3">
      <c r="A2210" t="s">
        <v>6676</v>
      </c>
      <c r="B2210" s="10">
        <v>102</v>
      </c>
      <c r="C2210" s="10">
        <v>6.6</v>
      </c>
    </row>
    <row r="2211" spans="1:3" x14ac:dyDescent="0.3">
      <c r="A2211" t="s">
        <v>6678</v>
      </c>
      <c r="B2211" s="10">
        <v>94</v>
      </c>
      <c r="C2211" s="10">
        <v>6.1</v>
      </c>
    </row>
    <row r="2212" spans="1:3" x14ac:dyDescent="0.3">
      <c r="A2212" t="s">
        <v>6680</v>
      </c>
      <c r="B2212" s="10">
        <v>102</v>
      </c>
      <c r="C2212" s="10">
        <v>6.7</v>
      </c>
    </row>
    <row r="2213" spans="1:3" x14ac:dyDescent="0.3">
      <c r="A2213" t="s">
        <v>6683</v>
      </c>
      <c r="B2213" s="10">
        <v>108</v>
      </c>
      <c r="C2213" s="10">
        <v>5.6</v>
      </c>
    </row>
    <row r="2214" spans="1:3" x14ac:dyDescent="0.3">
      <c r="A2214" t="s">
        <v>6685</v>
      </c>
      <c r="B2214" s="10">
        <v>116</v>
      </c>
      <c r="C2214" s="10">
        <v>7.2</v>
      </c>
    </row>
    <row r="2215" spans="1:3" x14ac:dyDescent="0.3">
      <c r="A2215" t="s">
        <v>6688</v>
      </c>
      <c r="B2215" s="10">
        <v>93</v>
      </c>
      <c r="C2215" s="10">
        <v>4.3</v>
      </c>
    </row>
    <row r="2216" spans="1:3" x14ac:dyDescent="0.3">
      <c r="A2216" t="s">
        <v>6690</v>
      </c>
      <c r="B2216" s="10">
        <v>102</v>
      </c>
      <c r="C2216" s="10">
        <v>6.4</v>
      </c>
    </row>
    <row r="2217" spans="1:3" x14ac:dyDescent="0.3">
      <c r="A2217" t="s">
        <v>6694</v>
      </c>
      <c r="B2217" s="10">
        <v>103</v>
      </c>
      <c r="C2217" s="10">
        <v>7.1</v>
      </c>
    </row>
    <row r="2218" spans="1:3" x14ac:dyDescent="0.3">
      <c r="A2218" t="s">
        <v>6696</v>
      </c>
      <c r="B2218" s="10">
        <v>115</v>
      </c>
      <c r="C2218" s="10">
        <v>6.3</v>
      </c>
    </row>
    <row r="2219" spans="1:3" x14ac:dyDescent="0.3">
      <c r="A2219" t="s">
        <v>6698</v>
      </c>
      <c r="B2219" s="10">
        <v>96</v>
      </c>
      <c r="C2219" s="10">
        <v>7.4</v>
      </c>
    </row>
    <row r="2220" spans="1:3" x14ac:dyDescent="0.3">
      <c r="A2220" t="s">
        <v>6700</v>
      </c>
      <c r="B2220" s="10">
        <v>98</v>
      </c>
      <c r="C2220" s="10">
        <v>6.1</v>
      </c>
    </row>
    <row r="2221" spans="1:3" x14ac:dyDescent="0.3">
      <c r="A2221" t="s">
        <v>6702</v>
      </c>
      <c r="B2221" s="10">
        <v>101</v>
      </c>
      <c r="C2221" s="10">
        <v>6.6</v>
      </c>
    </row>
    <row r="2222" spans="1:3" x14ac:dyDescent="0.3">
      <c r="A2222" t="s">
        <v>6704</v>
      </c>
      <c r="B2222" s="10">
        <v>106</v>
      </c>
      <c r="C2222" s="10">
        <v>6</v>
      </c>
    </row>
    <row r="2223" spans="1:3" x14ac:dyDescent="0.3">
      <c r="A2223" t="s">
        <v>6707</v>
      </c>
      <c r="B2223" s="10">
        <v>101</v>
      </c>
      <c r="C2223" s="10">
        <v>6.8</v>
      </c>
    </row>
    <row r="2224" spans="1:3" x14ac:dyDescent="0.3">
      <c r="A2224" t="s">
        <v>6709</v>
      </c>
      <c r="B2224" s="10">
        <v>111</v>
      </c>
      <c r="C2224" s="10">
        <v>6.8</v>
      </c>
    </row>
    <row r="2225" spans="1:3" x14ac:dyDescent="0.3">
      <c r="A2225" t="s">
        <v>6711</v>
      </c>
      <c r="B2225" s="10">
        <v>99</v>
      </c>
      <c r="C2225" s="10">
        <v>7.2</v>
      </c>
    </row>
    <row r="2226" spans="1:3" x14ac:dyDescent="0.3">
      <c r="A2226" t="s">
        <v>6716</v>
      </c>
      <c r="B2226" s="10">
        <v>88</v>
      </c>
      <c r="C2226" s="10">
        <v>1.9</v>
      </c>
    </row>
    <row r="2227" spans="1:3" x14ac:dyDescent="0.3">
      <c r="A2227" t="s">
        <v>6719</v>
      </c>
      <c r="B2227" s="10">
        <v>83</v>
      </c>
      <c r="C2227" s="10">
        <v>5.5</v>
      </c>
    </row>
    <row r="2228" spans="1:3" x14ac:dyDescent="0.3">
      <c r="A2228" t="s">
        <v>6721</v>
      </c>
      <c r="B2228" s="10">
        <v>91</v>
      </c>
      <c r="C2228" s="10">
        <v>4.5</v>
      </c>
    </row>
    <row r="2229" spans="1:3" x14ac:dyDescent="0.3">
      <c r="A2229" t="s">
        <v>6723</v>
      </c>
      <c r="B2229" s="10">
        <v>108</v>
      </c>
      <c r="C2229" s="10">
        <v>6.3</v>
      </c>
    </row>
    <row r="2230" spans="1:3" x14ac:dyDescent="0.3">
      <c r="A2230" t="s">
        <v>6727</v>
      </c>
      <c r="B2230" s="10">
        <v>154</v>
      </c>
      <c r="C2230" s="10">
        <v>7</v>
      </c>
    </row>
    <row r="2231" spans="1:3" x14ac:dyDescent="0.3">
      <c r="A2231" t="s">
        <v>6731</v>
      </c>
      <c r="B2231" s="10">
        <v>148</v>
      </c>
      <c r="C2231" s="10">
        <v>6.7</v>
      </c>
    </row>
    <row r="2232" spans="1:3" x14ac:dyDescent="0.3">
      <c r="A2232" t="s">
        <v>6734</v>
      </c>
      <c r="B2232" s="10">
        <v>77</v>
      </c>
      <c r="C2232" s="10">
        <v>2.8</v>
      </c>
    </row>
    <row r="2233" spans="1:3" x14ac:dyDescent="0.3">
      <c r="A2233" t="s">
        <v>6738</v>
      </c>
      <c r="B2233" s="10">
        <v>110</v>
      </c>
      <c r="C2233" s="10">
        <v>5</v>
      </c>
    </row>
    <row r="2234" spans="1:3" x14ac:dyDescent="0.3">
      <c r="A2234" t="s">
        <v>6743</v>
      </c>
      <c r="B2234" s="10">
        <v>83</v>
      </c>
      <c r="C2234" s="10">
        <v>4.3</v>
      </c>
    </row>
    <row r="2235" spans="1:3" x14ac:dyDescent="0.3">
      <c r="A2235" t="s">
        <v>6745</v>
      </c>
      <c r="B2235" s="10">
        <v>107</v>
      </c>
      <c r="C2235" s="10">
        <v>5.6</v>
      </c>
    </row>
    <row r="2236" spans="1:3" x14ac:dyDescent="0.3">
      <c r="A2236" t="s">
        <v>6748</v>
      </c>
      <c r="B2236" s="10">
        <v>100</v>
      </c>
      <c r="C2236" s="10">
        <v>6.2</v>
      </c>
    </row>
    <row r="2237" spans="1:3" x14ac:dyDescent="0.3">
      <c r="A2237" t="s">
        <v>6751</v>
      </c>
      <c r="B2237" s="10">
        <v>87</v>
      </c>
      <c r="C2237" s="10">
        <v>5.3</v>
      </c>
    </row>
    <row r="2238" spans="1:3" x14ac:dyDescent="0.3">
      <c r="A2238" t="s">
        <v>6754</v>
      </c>
      <c r="B2238" s="10">
        <v>154</v>
      </c>
      <c r="C2238" s="10">
        <v>7.4</v>
      </c>
    </row>
    <row r="2239" spans="1:3" x14ac:dyDescent="0.3">
      <c r="A2239" t="s">
        <v>6757</v>
      </c>
      <c r="B2239" s="10">
        <v>106</v>
      </c>
      <c r="C2239" s="10">
        <v>7.4</v>
      </c>
    </row>
    <row r="2240" spans="1:3" x14ac:dyDescent="0.3">
      <c r="A2240" t="s">
        <v>6758</v>
      </c>
      <c r="B2240" s="10">
        <v>99</v>
      </c>
      <c r="C2240" s="10">
        <v>6.5</v>
      </c>
    </row>
    <row r="2241" spans="1:3" x14ac:dyDescent="0.3">
      <c r="A2241" t="s">
        <v>6760</v>
      </c>
      <c r="B2241" s="10">
        <v>100</v>
      </c>
      <c r="C2241" s="10">
        <v>7.1</v>
      </c>
    </row>
    <row r="2242" spans="1:3" x14ac:dyDescent="0.3">
      <c r="A2242" t="s">
        <v>6761</v>
      </c>
      <c r="B2242" s="10">
        <v>116</v>
      </c>
      <c r="C2242" s="10">
        <v>7.2</v>
      </c>
    </row>
    <row r="2243" spans="1:3" x14ac:dyDescent="0.3">
      <c r="A2243" t="s">
        <v>6764</v>
      </c>
      <c r="B2243" s="10">
        <v>94</v>
      </c>
      <c r="C2243" s="10">
        <v>2.2999999999999998</v>
      </c>
    </row>
    <row r="2244" spans="1:3" x14ac:dyDescent="0.3">
      <c r="A2244" t="s">
        <v>6767</v>
      </c>
      <c r="B2244" s="10">
        <v>111</v>
      </c>
      <c r="C2244" s="10">
        <v>6.4</v>
      </c>
    </row>
    <row r="2245" spans="1:3" x14ac:dyDescent="0.3">
      <c r="A2245" t="s">
        <v>6770</v>
      </c>
      <c r="B2245" s="10">
        <v>100</v>
      </c>
      <c r="C2245" s="10">
        <v>6.1</v>
      </c>
    </row>
    <row r="2246" spans="1:3" x14ac:dyDescent="0.3">
      <c r="A2246" t="s">
        <v>6772</v>
      </c>
      <c r="B2246" s="10">
        <v>125</v>
      </c>
      <c r="C2246" s="10">
        <v>7</v>
      </c>
    </row>
    <row r="2247" spans="1:3" x14ac:dyDescent="0.3">
      <c r="A2247" t="s">
        <v>6773</v>
      </c>
      <c r="B2247" s="10">
        <v>114</v>
      </c>
      <c r="C2247" s="10">
        <v>6.5</v>
      </c>
    </row>
    <row r="2248" spans="1:3" x14ac:dyDescent="0.3">
      <c r="A2248" t="s">
        <v>6777</v>
      </c>
      <c r="B2248" s="10">
        <v>119</v>
      </c>
      <c r="C2248" s="10">
        <v>7</v>
      </c>
    </row>
    <row r="2249" spans="1:3" x14ac:dyDescent="0.3">
      <c r="A2249" t="s">
        <v>6780</v>
      </c>
      <c r="B2249" s="10">
        <v>135</v>
      </c>
      <c r="C2249" s="10">
        <v>7</v>
      </c>
    </row>
    <row r="2250" spans="1:3" x14ac:dyDescent="0.3">
      <c r="A2250" t="s">
        <v>6783</v>
      </c>
      <c r="B2250" s="10">
        <v>93</v>
      </c>
      <c r="C2250" s="10">
        <v>4.9000000000000004</v>
      </c>
    </row>
    <row r="2251" spans="1:3" x14ac:dyDescent="0.3">
      <c r="A2251" t="s">
        <v>6785</v>
      </c>
      <c r="B2251" s="10">
        <v>114</v>
      </c>
      <c r="C2251" s="10">
        <v>6.9</v>
      </c>
    </row>
    <row r="2252" spans="1:3" x14ac:dyDescent="0.3">
      <c r="A2252" t="s">
        <v>6788</v>
      </c>
      <c r="B2252" s="10">
        <v>124</v>
      </c>
      <c r="C2252" s="10">
        <v>7.5</v>
      </c>
    </row>
    <row r="2253" spans="1:3" x14ac:dyDescent="0.3">
      <c r="A2253" t="s">
        <v>6789</v>
      </c>
      <c r="B2253" s="10">
        <v>134</v>
      </c>
      <c r="C2253" s="10">
        <v>8.4</v>
      </c>
    </row>
    <row r="2254" spans="1:3" x14ac:dyDescent="0.3">
      <c r="A2254" t="s">
        <v>6791</v>
      </c>
      <c r="B2254" s="10">
        <v>114</v>
      </c>
      <c r="C2254" s="10">
        <v>6.9</v>
      </c>
    </row>
    <row r="2255" spans="1:3" x14ac:dyDescent="0.3">
      <c r="A2255" t="s">
        <v>6795</v>
      </c>
      <c r="B2255" s="10">
        <v>124</v>
      </c>
      <c r="C2255" s="10">
        <v>4.5</v>
      </c>
    </row>
    <row r="2256" spans="1:3" x14ac:dyDescent="0.3">
      <c r="A2256" t="s">
        <v>6797</v>
      </c>
      <c r="B2256" s="10">
        <v>104</v>
      </c>
      <c r="C2256" s="10">
        <v>7.4</v>
      </c>
    </row>
    <row r="2257" spans="1:3" x14ac:dyDescent="0.3">
      <c r="A2257" t="s">
        <v>6800</v>
      </c>
      <c r="B2257" s="10">
        <v>118</v>
      </c>
      <c r="C2257" s="10">
        <v>7</v>
      </c>
    </row>
    <row r="2258" spans="1:3" x14ac:dyDescent="0.3">
      <c r="A2258" t="s">
        <v>6803</v>
      </c>
      <c r="B2258" s="10">
        <v>80</v>
      </c>
      <c r="C2258" s="10">
        <v>2.8</v>
      </c>
    </row>
    <row r="2259" spans="1:3" x14ac:dyDescent="0.3">
      <c r="A2259" t="s">
        <v>6804</v>
      </c>
      <c r="B2259" s="10">
        <v>107</v>
      </c>
      <c r="C2259" s="10">
        <v>7.5</v>
      </c>
    </row>
    <row r="2260" spans="1:3" x14ac:dyDescent="0.3">
      <c r="A2260" t="s">
        <v>6806</v>
      </c>
      <c r="B2260" s="10">
        <v>125</v>
      </c>
      <c r="C2260" s="10">
        <v>7.1</v>
      </c>
    </row>
    <row r="2261" spans="1:3" x14ac:dyDescent="0.3">
      <c r="A2261" t="s">
        <v>6808</v>
      </c>
      <c r="B2261" s="10">
        <v>115</v>
      </c>
      <c r="C2261" s="10">
        <v>6.4</v>
      </c>
    </row>
    <row r="2262" spans="1:3" x14ac:dyDescent="0.3">
      <c r="A2262" t="s">
        <v>6811</v>
      </c>
      <c r="B2262" s="10">
        <v>88</v>
      </c>
      <c r="C2262" s="10">
        <v>6.7</v>
      </c>
    </row>
    <row r="2263" spans="1:3" x14ac:dyDescent="0.3">
      <c r="A2263" t="s">
        <v>6813</v>
      </c>
      <c r="B2263" s="10">
        <v>122</v>
      </c>
      <c r="C2263" s="10">
        <v>5.3</v>
      </c>
    </row>
    <row r="2264" spans="1:3" x14ac:dyDescent="0.3">
      <c r="A2264" t="s">
        <v>6817</v>
      </c>
      <c r="B2264" s="10">
        <v>103</v>
      </c>
      <c r="C2264" s="10">
        <v>6.9</v>
      </c>
    </row>
    <row r="2265" spans="1:3" x14ac:dyDescent="0.3">
      <c r="A2265" t="s">
        <v>6820</v>
      </c>
      <c r="B2265" s="10">
        <v>101</v>
      </c>
      <c r="C2265" s="10">
        <v>6.2</v>
      </c>
    </row>
    <row r="2266" spans="1:3" x14ac:dyDescent="0.3">
      <c r="A2266" t="s">
        <v>6824</v>
      </c>
      <c r="B2266" s="10">
        <v>101</v>
      </c>
      <c r="C2266" s="10">
        <v>6.3</v>
      </c>
    </row>
    <row r="2267" spans="1:3" x14ac:dyDescent="0.3">
      <c r="A2267" t="s">
        <v>6826</v>
      </c>
      <c r="B2267" s="10">
        <v>107</v>
      </c>
      <c r="C2267" s="10">
        <v>6.4</v>
      </c>
    </row>
    <row r="2268" spans="1:3" x14ac:dyDescent="0.3">
      <c r="A2268" t="s">
        <v>6828</v>
      </c>
      <c r="B2268" s="10">
        <v>86</v>
      </c>
      <c r="C2268" s="10">
        <v>6.5</v>
      </c>
    </row>
    <row r="2269" spans="1:3" x14ac:dyDescent="0.3">
      <c r="A2269" t="s">
        <v>6833</v>
      </c>
      <c r="B2269" s="10">
        <v>118</v>
      </c>
      <c r="C2269" s="10">
        <v>6</v>
      </c>
    </row>
    <row r="2270" spans="1:3" x14ac:dyDescent="0.3">
      <c r="A2270" t="s">
        <v>6837</v>
      </c>
      <c r="B2270" s="10">
        <v>107</v>
      </c>
      <c r="C2270" s="10">
        <v>5.0999999999999996</v>
      </c>
    </row>
    <row r="2271" spans="1:3" x14ac:dyDescent="0.3">
      <c r="A2271" t="s">
        <v>6839</v>
      </c>
      <c r="B2271" s="10">
        <v>100</v>
      </c>
      <c r="C2271" s="10">
        <v>5.5</v>
      </c>
    </row>
    <row r="2272" spans="1:3" x14ac:dyDescent="0.3">
      <c r="A2272" t="s">
        <v>6845</v>
      </c>
      <c r="B2272" s="10">
        <v>110</v>
      </c>
      <c r="C2272" s="10">
        <v>5.4</v>
      </c>
    </row>
    <row r="2273" spans="1:3" x14ac:dyDescent="0.3">
      <c r="A2273" t="s">
        <v>6848</v>
      </c>
      <c r="B2273" s="10">
        <v>106</v>
      </c>
      <c r="C2273" s="10">
        <v>5.7</v>
      </c>
    </row>
    <row r="2274" spans="1:3" x14ac:dyDescent="0.3">
      <c r="A2274" t="s">
        <v>6853</v>
      </c>
      <c r="B2274" s="10">
        <v>7</v>
      </c>
      <c r="C2274" s="10">
        <v>5.2</v>
      </c>
    </row>
    <row r="2275" spans="1:3" x14ac:dyDescent="0.3">
      <c r="A2275" t="s">
        <v>6856</v>
      </c>
      <c r="B2275" s="10">
        <v>102</v>
      </c>
      <c r="C2275" s="10">
        <v>6.2</v>
      </c>
    </row>
    <row r="2276" spans="1:3" x14ac:dyDescent="0.3">
      <c r="A2276" t="s">
        <v>6859</v>
      </c>
      <c r="B2276" s="10">
        <v>98</v>
      </c>
      <c r="C2276" s="10">
        <v>6.7</v>
      </c>
    </row>
    <row r="2277" spans="1:3" x14ac:dyDescent="0.3">
      <c r="A2277" t="s">
        <v>6861</v>
      </c>
      <c r="B2277" s="10">
        <v>83</v>
      </c>
      <c r="C2277" s="10">
        <v>5.8</v>
      </c>
    </row>
    <row r="2278" spans="1:3" x14ac:dyDescent="0.3">
      <c r="A2278" t="s">
        <v>6865</v>
      </c>
      <c r="B2278" s="10">
        <v>153</v>
      </c>
      <c r="C2278" s="10">
        <v>7</v>
      </c>
    </row>
    <row r="2279" spans="1:3" x14ac:dyDescent="0.3">
      <c r="A2279" t="s">
        <v>6871</v>
      </c>
      <c r="B2279" s="10">
        <v>98</v>
      </c>
      <c r="C2279" s="10">
        <v>4.8</v>
      </c>
    </row>
    <row r="2280" spans="1:3" x14ac:dyDescent="0.3">
      <c r="A2280" t="s">
        <v>6874</v>
      </c>
      <c r="B2280" s="10">
        <v>105</v>
      </c>
      <c r="C2280" s="10">
        <v>7.2</v>
      </c>
    </row>
    <row r="2281" spans="1:3" x14ac:dyDescent="0.3">
      <c r="A2281" t="s">
        <v>6876</v>
      </c>
      <c r="B2281" s="10">
        <v>96</v>
      </c>
      <c r="C2281" s="10">
        <v>5.6</v>
      </c>
    </row>
    <row r="2282" spans="1:3" x14ac:dyDescent="0.3">
      <c r="A2282" t="s">
        <v>6878</v>
      </c>
      <c r="B2282" s="10">
        <v>105</v>
      </c>
      <c r="C2282" s="10">
        <v>6.4</v>
      </c>
    </row>
    <row r="2283" spans="1:3" x14ac:dyDescent="0.3">
      <c r="A2283" t="s">
        <v>6879</v>
      </c>
      <c r="B2283" s="10">
        <v>125</v>
      </c>
      <c r="C2283" s="10">
        <v>7.5</v>
      </c>
    </row>
    <row r="2284" spans="1:3" x14ac:dyDescent="0.3">
      <c r="A2284" t="s">
        <v>6881</v>
      </c>
      <c r="B2284" s="10">
        <v>184</v>
      </c>
      <c r="C2284" s="10">
        <v>7.4</v>
      </c>
    </row>
    <row r="2285" spans="1:3" x14ac:dyDescent="0.3">
      <c r="A2285" t="s">
        <v>6884</v>
      </c>
      <c r="B2285" s="10">
        <v>236</v>
      </c>
      <c r="C2285" s="10">
        <v>8</v>
      </c>
    </row>
    <row r="2286" spans="1:3" x14ac:dyDescent="0.3">
      <c r="A2286" t="s">
        <v>6885</v>
      </c>
      <c r="B2286" s="10">
        <v>97</v>
      </c>
      <c r="C2286" s="10">
        <v>5.7</v>
      </c>
    </row>
    <row r="2287" spans="1:3" x14ac:dyDescent="0.3">
      <c r="A2287" t="s">
        <v>6886</v>
      </c>
      <c r="B2287" s="10">
        <v>113</v>
      </c>
      <c r="C2287" s="10">
        <v>6.8</v>
      </c>
    </row>
    <row r="2288" spans="1:3" x14ac:dyDescent="0.3">
      <c r="A2288" t="s">
        <v>6889</v>
      </c>
      <c r="B2288" s="10">
        <v>95</v>
      </c>
      <c r="C2288" s="10">
        <v>5.9</v>
      </c>
    </row>
    <row r="2289" spans="1:3" x14ac:dyDescent="0.3">
      <c r="A2289" t="s">
        <v>6891</v>
      </c>
      <c r="B2289" s="10">
        <v>103</v>
      </c>
      <c r="C2289" s="10">
        <v>7.2</v>
      </c>
    </row>
    <row r="2290" spans="1:3" x14ac:dyDescent="0.3">
      <c r="A2290" t="s">
        <v>6892</v>
      </c>
      <c r="B2290" s="10">
        <v>91</v>
      </c>
      <c r="C2290" s="10">
        <v>5.5</v>
      </c>
    </row>
    <row r="2291" spans="1:3" x14ac:dyDescent="0.3">
      <c r="A2291" t="s">
        <v>6896</v>
      </c>
      <c r="B2291" s="10">
        <v>146</v>
      </c>
      <c r="C2291" s="10">
        <v>8.4</v>
      </c>
    </row>
    <row r="2292" spans="1:3" x14ac:dyDescent="0.3">
      <c r="A2292" t="s">
        <v>6898</v>
      </c>
      <c r="B2292" s="10">
        <v>116</v>
      </c>
      <c r="C2292" s="10">
        <v>8.5</v>
      </c>
    </row>
    <row r="2293" spans="1:3" x14ac:dyDescent="0.3">
      <c r="A2293" t="s">
        <v>6900</v>
      </c>
      <c r="B2293" s="10">
        <v>93</v>
      </c>
      <c r="C2293" s="10">
        <v>5.6</v>
      </c>
    </row>
    <row r="2294" spans="1:3" x14ac:dyDescent="0.3">
      <c r="A2294" t="s">
        <v>6903</v>
      </c>
      <c r="B2294" s="10">
        <v>113</v>
      </c>
      <c r="C2294" s="10">
        <v>4.0999999999999996</v>
      </c>
    </row>
    <row r="2295" spans="1:3" x14ac:dyDescent="0.3">
      <c r="A2295" t="s">
        <v>6908</v>
      </c>
      <c r="B2295" s="10">
        <v>90</v>
      </c>
      <c r="C2295" s="10">
        <v>5</v>
      </c>
    </row>
    <row r="2296" spans="1:3" x14ac:dyDescent="0.3">
      <c r="A2296" t="s">
        <v>6910</v>
      </c>
      <c r="B2296" s="10">
        <v>101</v>
      </c>
      <c r="C2296" s="10">
        <v>6.1</v>
      </c>
    </row>
    <row r="2297" spans="1:3" x14ac:dyDescent="0.3">
      <c r="A2297" t="s">
        <v>6913</v>
      </c>
      <c r="B2297" s="10">
        <v>95</v>
      </c>
      <c r="C2297" s="10">
        <v>5.4</v>
      </c>
    </row>
    <row r="2298" spans="1:3" x14ac:dyDescent="0.3">
      <c r="A2298" t="s">
        <v>6916</v>
      </c>
      <c r="B2298" s="10">
        <v>109</v>
      </c>
      <c r="C2298" s="10">
        <v>7.1</v>
      </c>
    </row>
    <row r="2299" spans="1:3" x14ac:dyDescent="0.3">
      <c r="A2299" t="s">
        <v>6923</v>
      </c>
      <c r="B2299" s="10">
        <v>85</v>
      </c>
      <c r="C2299" s="10">
        <v>3.6</v>
      </c>
    </row>
    <row r="2300" spans="1:3" x14ac:dyDescent="0.3">
      <c r="A2300" t="s">
        <v>6924</v>
      </c>
      <c r="B2300" s="10">
        <v>101</v>
      </c>
      <c r="C2300" s="10">
        <v>6.5</v>
      </c>
    </row>
    <row r="2301" spans="1:3" x14ac:dyDescent="0.3">
      <c r="A2301" t="s">
        <v>6927</v>
      </c>
      <c r="B2301" s="10">
        <v>125</v>
      </c>
      <c r="C2301" s="10">
        <v>8.6</v>
      </c>
    </row>
    <row r="2302" spans="1:3" x14ac:dyDescent="0.3">
      <c r="A2302" t="s">
        <v>6931</v>
      </c>
      <c r="B2302" s="10">
        <v>118</v>
      </c>
      <c r="C2302" s="10">
        <v>6.2</v>
      </c>
    </row>
    <row r="2303" spans="1:3" x14ac:dyDescent="0.3">
      <c r="A2303" t="s">
        <v>6933</v>
      </c>
      <c r="B2303" s="10">
        <v>132</v>
      </c>
      <c r="C2303" s="10">
        <v>7</v>
      </c>
    </row>
    <row r="2304" spans="1:3" x14ac:dyDescent="0.3">
      <c r="A2304" t="s">
        <v>6936</v>
      </c>
      <c r="B2304" s="10">
        <v>131</v>
      </c>
      <c r="C2304" s="10">
        <v>7.6</v>
      </c>
    </row>
    <row r="2305" spans="1:3" x14ac:dyDescent="0.3">
      <c r="A2305" t="s">
        <v>6940</v>
      </c>
      <c r="B2305" s="10">
        <v>129</v>
      </c>
      <c r="C2305" s="10">
        <v>6.5</v>
      </c>
    </row>
    <row r="2306" spans="1:3" x14ac:dyDescent="0.3">
      <c r="A2306" t="s">
        <v>6942</v>
      </c>
      <c r="B2306" s="10">
        <v>100</v>
      </c>
      <c r="C2306" s="10">
        <v>6.4</v>
      </c>
    </row>
    <row r="2307" spans="1:3" x14ac:dyDescent="0.3">
      <c r="A2307" t="s">
        <v>6946</v>
      </c>
      <c r="B2307" s="10">
        <v>172</v>
      </c>
      <c r="C2307" s="10">
        <v>6.7</v>
      </c>
    </row>
    <row r="2308" spans="1:3" x14ac:dyDescent="0.3">
      <c r="A2308" t="s">
        <v>6949</v>
      </c>
      <c r="B2308" s="10">
        <v>97</v>
      </c>
      <c r="C2308" s="10">
        <v>6.3</v>
      </c>
    </row>
    <row r="2309" spans="1:3" x14ac:dyDescent="0.3">
      <c r="A2309" t="s">
        <v>6951</v>
      </c>
      <c r="B2309" s="10">
        <v>121</v>
      </c>
      <c r="C2309" s="10">
        <v>6.4</v>
      </c>
    </row>
    <row r="2310" spans="1:3" x14ac:dyDescent="0.3">
      <c r="A2310" t="s">
        <v>6957</v>
      </c>
      <c r="B2310" s="10">
        <v>92</v>
      </c>
      <c r="C2310" s="10">
        <v>5.7</v>
      </c>
    </row>
    <row r="2311" spans="1:3" x14ac:dyDescent="0.3">
      <c r="A2311" t="s">
        <v>6961</v>
      </c>
      <c r="B2311" s="10">
        <v>116</v>
      </c>
      <c r="C2311" s="10">
        <v>6.3</v>
      </c>
    </row>
    <row r="2312" spans="1:3" x14ac:dyDescent="0.3">
      <c r="A2312" t="s">
        <v>6963</v>
      </c>
      <c r="B2312" s="10">
        <v>110</v>
      </c>
      <c r="C2312" s="10">
        <v>7.8</v>
      </c>
    </row>
    <row r="2313" spans="1:3" x14ac:dyDescent="0.3">
      <c r="A2313" t="s">
        <v>6967</v>
      </c>
      <c r="B2313" s="10">
        <v>90</v>
      </c>
      <c r="C2313" s="10">
        <v>6</v>
      </c>
    </row>
    <row r="2314" spans="1:3" x14ac:dyDescent="0.3">
      <c r="A2314" t="s">
        <v>6968</v>
      </c>
      <c r="B2314" s="10">
        <v>81</v>
      </c>
      <c r="C2314" s="10">
        <v>7.7</v>
      </c>
    </row>
    <row r="2315" spans="1:3" x14ac:dyDescent="0.3">
      <c r="A2315" t="s">
        <v>6969</v>
      </c>
      <c r="B2315" s="10">
        <v>97</v>
      </c>
      <c r="C2315" s="10">
        <v>6.2</v>
      </c>
    </row>
    <row r="2316" spans="1:3" x14ac:dyDescent="0.3">
      <c r="A2316" t="s">
        <v>6973</v>
      </c>
      <c r="B2316" s="10">
        <v>107</v>
      </c>
      <c r="C2316" s="10">
        <v>5.7</v>
      </c>
    </row>
    <row r="2317" spans="1:3" x14ac:dyDescent="0.3">
      <c r="A2317" t="s">
        <v>6976</v>
      </c>
      <c r="B2317" s="10">
        <v>118</v>
      </c>
      <c r="C2317" s="10">
        <v>7.7</v>
      </c>
    </row>
    <row r="2318" spans="1:3" x14ac:dyDescent="0.3">
      <c r="A2318" t="s">
        <v>6978</v>
      </c>
      <c r="B2318" s="10">
        <v>100</v>
      </c>
      <c r="C2318" s="10">
        <v>6.4</v>
      </c>
    </row>
    <row r="2319" spans="1:3" x14ac:dyDescent="0.3">
      <c r="A2319" t="s">
        <v>6980</v>
      </c>
      <c r="B2319" s="10">
        <v>97</v>
      </c>
      <c r="C2319" s="10">
        <v>6.4</v>
      </c>
    </row>
    <row r="2320" spans="1:3" x14ac:dyDescent="0.3">
      <c r="A2320" t="s">
        <v>6982</v>
      </c>
      <c r="B2320" s="10">
        <v>114</v>
      </c>
      <c r="C2320" s="10">
        <v>6.9</v>
      </c>
    </row>
    <row r="2321" spans="1:3" x14ac:dyDescent="0.3">
      <c r="A2321" t="s">
        <v>6983</v>
      </c>
      <c r="B2321" s="10">
        <v>130</v>
      </c>
      <c r="C2321" s="10">
        <v>7.3</v>
      </c>
    </row>
    <row r="2322" spans="1:3" x14ac:dyDescent="0.3">
      <c r="A2322" t="s">
        <v>6986</v>
      </c>
      <c r="B2322" s="10">
        <v>82</v>
      </c>
      <c r="C2322" s="10">
        <v>7.3</v>
      </c>
    </row>
    <row r="2323" spans="1:3" x14ac:dyDescent="0.3">
      <c r="A2323" t="s">
        <v>6989</v>
      </c>
      <c r="B2323" s="10">
        <v>96</v>
      </c>
      <c r="C2323" s="10">
        <v>6.2</v>
      </c>
    </row>
    <row r="2324" spans="1:3" x14ac:dyDescent="0.3">
      <c r="A2324" t="s">
        <v>6991</v>
      </c>
      <c r="B2324" s="10">
        <v>105</v>
      </c>
      <c r="C2324" s="10">
        <v>6.6</v>
      </c>
    </row>
    <row r="2325" spans="1:3" x14ac:dyDescent="0.3">
      <c r="A2325" t="s">
        <v>6992</v>
      </c>
      <c r="B2325" s="10">
        <v>122</v>
      </c>
      <c r="C2325" s="10">
        <v>6.7</v>
      </c>
    </row>
    <row r="2326" spans="1:3" x14ac:dyDescent="0.3">
      <c r="A2326" t="s">
        <v>6994</v>
      </c>
      <c r="B2326" s="10">
        <v>88</v>
      </c>
      <c r="C2326" s="10">
        <v>5.7</v>
      </c>
    </row>
    <row r="2327" spans="1:3" x14ac:dyDescent="0.3">
      <c r="A2327" t="s">
        <v>6998</v>
      </c>
      <c r="B2327" s="10">
        <v>110</v>
      </c>
      <c r="C2327" s="10">
        <v>3.1</v>
      </c>
    </row>
    <row r="2328" spans="1:3" x14ac:dyDescent="0.3">
      <c r="A2328" t="s">
        <v>7000</v>
      </c>
      <c r="B2328" s="10">
        <v>103</v>
      </c>
      <c r="C2328" s="10">
        <v>6.3</v>
      </c>
    </row>
    <row r="2329" spans="1:3" x14ac:dyDescent="0.3">
      <c r="A2329" t="s">
        <v>7002</v>
      </c>
      <c r="B2329" s="10">
        <v>106</v>
      </c>
      <c r="C2329" s="10">
        <v>5.7</v>
      </c>
    </row>
    <row r="2330" spans="1:3" x14ac:dyDescent="0.3">
      <c r="A2330" t="s">
        <v>7004</v>
      </c>
      <c r="B2330" s="10">
        <v>98</v>
      </c>
      <c r="C2330" s="10">
        <v>7.1</v>
      </c>
    </row>
    <row r="2331" spans="1:3" x14ac:dyDescent="0.3">
      <c r="A2331" t="s">
        <v>7005</v>
      </c>
      <c r="B2331" s="10">
        <v>68</v>
      </c>
      <c r="C2331" s="10">
        <v>7</v>
      </c>
    </row>
    <row r="2332" spans="1:3" x14ac:dyDescent="0.3">
      <c r="A2332" t="s">
        <v>7007</v>
      </c>
      <c r="B2332" s="10">
        <v>94</v>
      </c>
      <c r="C2332" s="10">
        <v>6.1</v>
      </c>
    </row>
    <row r="2333" spans="1:3" x14ac:dyDescent="0.3">
      <c r="A2333" t="s">
        <v>7009</v>
      </c>
      <c r="B2333" s="10">
        <v>99</v>
      </c>
      <c r="C2333" s="10">
        <v>6.6</v>
      </c>
    </row>
    <row r="2334" spans="1:3" x14ac:dyDescent="0.3">
      <c r="A2334" t="s">
        <v>7011</v>
      </c>
      <c r="B2334" s="10">
        <v>107</v>
      </c>
      <c r="C2334" s="10">
        <v>7.8</v>
      </c>
    </row>
    <row r="2335" spans="1:3" x14ac:dyDescent="0.3">
      <c r="A2335" t="s">
        <v>7014</v>
      </c>
      <c r="B2335" s="10">
        <v>180</v>
      </c>
      <c r="C2335" s="10">
        <v>8.3000000000000007</v>
      </c>
    </row>
    <row r="2336" spans="1:3" x14ac:dyDescent="0.3">
      <c r="A2336" t="s">
        <v>7015</v>
      </c>
      <c r="B2336" s="10">
        <v>89</v>
      </c>
      <c r="C2336" s="10">
        <v>3.9</v>
      </c>
    </row>
    <row r="2337" spans="1:3" x14ac:dyDescent="0.3">
      <c r="A2337" t="s">
        <v>7017</v>
      </c>
      <c r="B2337" s="10">
        <v>97</v>
      </c>
      <c r="C2337" s="10">
        <v>7</v>
      </c>
    </row>
    <row r="2338" spans="1:3" x14ac:dyDescent="0.3">
      <c r="A2338" t="s">
        <v>7020</v>
      </c>
      <c r="B2338" s="10">
        <v>113</v>
      </c>
      <c r="C2338" s="10">
        <v>6.7</v>
      </c>
    </row>
    <row r="2339" spans="1:3" x14ac:dyDescent="0.3">
      <c r="A2339" t="s">
        <v>7022</v>
      </c>
      <c r="B2339" s="10">
        <v>131</v>
      </c>
      <c r="C2339" s="10">
        <v>7.3</v>
      </c>
    </row>
    <row r="2340" spans="1:3" x14ac:dyDescent="0.3">
      <c r="A2340" t="s">
        <v>7025</v>
      </c>
      <c r="B2340" s="10">
        <v>103</v>
      </c>
      <c r="C2340" s="10">
        <v>6.3</v>
      </c>
    </row>
    <row r="2341" spans="1:3" x14ac:dyDescent="0.3">
      <c r="A2341" t="s">
        <v>7026</v>
      </c>
      <c r="B2341" s="10">
        <v>119</v>
      </c>
      <c r="C2341" s="10">
        <v>7.8</v>
      </c>
    </row>
    <row r="2342" spans="1:3" x14ac:dyDescent="0.3">
      <c r="A2342" t="s">
        <v>7027</v>
      </c>
      <c r="B2342" s="10">
        <v>98</v>
      </c>
      <c r="C2342" s="10">
        <v>7.3</v>
      </c>
    </row>
    <row r="2343" spans="1:3" x14ac:dyDescent="0.3">
      <c r="A2343" t="s">
        <v>7031</v>
      </c>
      <c r="B2343" s="10">
        <v>111</v>
      </c>
      <c r="C2343" s="10">
        <v>7.6</v>
      </c>
    </row>
    <row r="2344" spans="1:3" x14ac:dyDescent="0.3">
      <c r="A2344" t="s">
        <v>7034</v>
      </c>
      <c r="B2344" s="10">
        <v>94</v>
      </c>
      <c r="C2344" s="10">
        <v>5.3</v>
      </c>
    </row>
    <row r="2345" spans="1:3" x14ac:dyDescent="0.3">
      <c r="A2345" t="s">
        <v>7038</v>
      </c>
      <c r="B2345" s="10">
        <v>81</v>
      </c>
      <c r="C2345" s="10">
        <v>5.3</v>
      </c>
    </row>
    <row r="2346" spans="1:3" x14ac:dyDescent="0.3">
      <c r="A2346" t="s">
        <v>7040</v>
      </c>
      <c r="B2346" s="10">
        <v>89</v>
      </c>
      <c r="C2346" s="10">
        <v>6.8</v>
      </c>
    </row>
    <row r="2347" spans="1:3" x14ac:dyDescent="0.3">
      <c r="A2347" t="s">
        <v>7044</v>
      </c>
      <c r="B2347" s="10">
        <v>106</v>
      </c>
      <c r="C2347" s="10">
        <v>7.1</v>
      </c>
    </row>
    <row r="2348" spans="1:3" x14ac:dyDescent="0.3">
      <c r="A2348" t="s">
        <v>7046</v>
      </c>
      <c r="B2348" s="10">
        <v>122</v>
      </c>
      <c r="C2348" s="10">
        <v>7.2</v>
      </c>
    </row>
    <row r="2349" spans="1:3" x14ac:dyDescent="0.3">
      <c r="A2349" t="s">
        <v>7049</v>
      </c>
      <c r="B2349" s="10">
        <v>86</v>
      </c>
      <c r="C2349" s="10">
        <v>5.8</v>
      </c>
    </row>
    <row r="2350" spans="1:3" x14ac:dyDescent="0.3">
      <c r="A2350" t="s">
        <v>7052</v>
      </c>
      <c r="B2350" s="10">
        <v>103</v>
      </c>
      <c r="C2350" s="10">
        <v>5.8</v>
      </c>
    </row>
    <row r="2351" spans="1:3" x14ac:dyDescent="0.3">
      <c r="A2351" t="s">
        <v>7054</v>
      </c>
      <c r="B2351" s="10">
        <v>121</v>
      </c>
      <c r="C2351" s="10">
        <v>8.3000000000000007</v>
      </c>
    </row>
    <row r="2352" spans="1:3" x14ac:dyDescent="0.3">
      <c r="A2352" t="s">
        <v>7058</v>
      </c>
      <c r="B2352" s="10">
        <v>109</v>
      </c>
      <c r="C2352" s="10">
        <v>5.6</v>
      </c>
    </row>
    <row r="2353" spans="1:3" x14ac:dyDescent="0.3">
      <c r="A2353" t="s">
        <v>7061</v>
      </c>
      <c r="B2353" s="10">
        <v>109</v>
      </c>
      <c r="C2353" s="10">
        <v>6.8</v>
      </c>
    </row>
    <row r="2354" spans="1:3" x14ac:dyDescent="0.3">
      <c r="A2354" t="s">
        <v>7064</v>
      </c>
      <c r="B2354" s="10">
        <v>123</v>
      </c>
      <c r="C2354" s="10">
        <v>5</v>
      </c>
    </row>
    <row r="2355" spans="1:3" x14ac:dyDescent="0.3">
      <c r="A2355" t="s">
        <v>7065</v>
      </c>
      <c r="B2355" s="10">
        <v>94</v>
      </c>
      <c r="C2355" s="10">
        <v>7.6</v>
      </c>
    </row>
    <row r="2356" spans="1:3" x14ac:dyDescent="0.3">
      <c r="A2356" t="s">
        <v>7066</v>
      </c>
      <c r="B2356" s="10">
        <v>94</v>
      </c>
      <c r="C2356" s="10">
        <v>6.7</v>
      </c>
    </row>
    <row r="2357" spans="1:3" x14ac:dyDescent="0.3">
      <c r="A2357" t="s">
        <v>7069</v>
      </c>
      <c r="B2357" s="10">
        <v>115</v>
      </c>
      <c r="C2357" s="10">
        <v>6.7</v>
      </c>
    </row>
    <row r="2358" spans="1:3" x14ac:dyDescent="0.3">
      <c r="A2358" t="s">
        <v>7071</v>
      </c>
      <c r="B2358" s="10">
        <v>107</v>
      </c>
      <c r="C2358" s="10">
        <v>5.7</v>
      </c>
    </row>
    <row r="2359" spans="1:3" x14ac:dyDescent="0.3">
      <c r="A2359" t="s">
        <v>7075</v>
      </c>
      <c r="B2359" s="10">
        <v>91</v>
      </c>
      <c r="C2359" s="10">
        <v>5.2</v>
      </c>
    </row>
    <row r="2360" spans="1:3" x14ac:dyDescent="0.3">
      <c r="A2360" t="s">
        <v>7077</v>
      </c>
      <c r="B2360" s="10">
        <v>125</v>
      </c>
      <c r="C2360" s="10">
        <v>7.5</v>
      </c>
    </row>
    <row r="2361" spans="1:3" x14ac:dyDescent="0.3">
      <c r="A2361" t="s">
        <v>7078</v>
      </c>
      <c r="B2361" s="10">
        <v>122</v>
      </c>
      <c r="C2361" s="10">
        <v>7.2</v>
      </c>
    </row>
    <row r="2362" spans="1:3" x14ac:dyDescent="0.3">
      <c r="A2362" t="s">
        <v>7080</v>
      </c>
      <c r="B2362" s="10">
        <v>102</v>
      </c>
      <c r="C2362" s="10">
        <v>5.3</v>
      </c>
    </row>
    <row r="2363" spans="1:3" x14ac:dyDescent="0.3">
      <c r="A2363" t="s">
        <v>7081</v>
      </c>
      <c r="B2363" s="10">
        <v>90</v>
      </c>
      <c r="C2363" s="10">
        <v>6.5</v>
      </c>
    </row>
    <row r="2364" spans="1:3" x14ac:dyDescent="0.3">
      <c r="A2364" t="s">
        <v>7084</v>
      </c>
      <c r="B2364" s="10">
        <v>98</v>
      </c>
      <c r="C2364" s="10">
        <v>5</v>
      </c>
    </row>
    <row r="2365" spans="1:3" x14ac:dyDescent="0.3">
      <c r="A2365" t="s">
        <v>7087</v>
      </c>
      <c r="B2365" s="10">
        <v>109</v>
      </c>
      <c r="C2365" s="10">
        <v>6.1</v>
      </c>
    </row>
    <row r="2366" spans="1:3" x14ac:dyDescent="0.3">
      <c r="A2366" t="s">
        <v>7090</v>
      </c>
      <c r="B2366" s="10">
        <v>107</v>
      </c>
      <c r="C2366" s="10">
        <v>7.4</v>
      </c>
    </row>
    <row r="2367" spans="1:3" x14ac:dyDescent="0.3">
      <c r="A2367" t="s">
        <v>7095</v>
      </c>
      <c r="B2367" s="10">
        <v>90</v>
      </c>
      <c r="C2367" s="10">
        <v>4.4000000000000004</v>
      </c>
    </row>
    <row r="2368" spans="1:3" x14ac:dyDescent="0.3">
      <c r="A2368" t="s">
        <v>7097</v>
      </c>
      <c r="B2368" s="10">
        <v>112</v>
      </c>
      <c r="C2368" s="10">
        <v>7.5</v>
      </c>
    </row>
    <row r="2369" spans="1:3" x14ac:dyDescent="0.3">
      <c r="A2369" t="s">
        <v>7098</v>
      </c>
      <c r="B2369" s="10">
        <v>94</v>
      </c>
      <c r="C2369" s="10">
        <v>5.7</v>
      </c>
    </row>
    <row r="2370" spans="1:3" x14ac:dyDescent="0.3">
      <c r="A2370" t="s">
        <v>7102</v>
      </c>
      <c r="B2370" s="10">
        <v>105</v>
      </c>
      <c r="C2370" s="10">
        <v>5.5</v>
      </c>
    </row>
    <row r="2371" spans="1:3" x14ac:dyDescent="0.3">
      <c r="A2371" t="s">
        <v>7106</v>
      </c>
      <c r="B2371" s="10">
        <v>104</v>
      </c>
      <c r="C2371" s="10">
        <v>7.1</v>
      </c>
    </row>
    <row r="2372" spans="1:3" x14ac:dyDescent="0.3">
      <c r="A2372" t="s">
        <v>7110</v>
      </c>
      <c r="B2372" s="10">
        <v>112</v>
      </c>
      <c r="C2372" s="10">
        <v>5.9</v>
      </c>
    </row>
    <row r="2373" spans="1:3" x14ac:dyDescent="0.3">
      <c r="A2373" t="s">
        <v>7114</v>
      </c>
      <c r="B2373" s="10">
        <v>108</v>
      </c>
      <c r="C2373" s="10">
        <v>6.7</v>
      </c>
    </row>
    <row r="2374" spans="1:3" x14ac:dyDescent="0.3">
      <c r="A2374" t="s">
        <v>7118</v>
      </c>
      <c r="B2374" s="10">
        <v>112</v>
      </c>
      <c r="C2374" s="10">
        <v>7</v>
      </c>
    </row>
    <row r="2375" spans="1:3" x14ac:dyDescent="0.3">
      <c r="A2375" t="s">
        <v>7119</v>
      </c>
      <c r="B2375" s="10">
        <v>127</v>
      </c>
      <c r="C2375" s="10">
        <v>7.9</v>
      </c>
    </row>
    <row r="2376" spans="1:3" x14ac:dyDescent="0.3">
      <c r="A2376" t="s">
        <v>7120</v>
      </c>
      <c r="B2376" s="10">
        <v>111</v>
      </c>
      <c r="C2376" s="10">
        <v>6.9</v>
      </c>
    </row>
    <row r="2377" spans="1:3" x14ac:dyDescent="0.3">
      <c r="A2377" t="s">
        <v>7122</v>
      </c>
      <c r="B2377" s="10">
        <v>126</v>
      </c>
      <c r="C2377" s="10">
        <v>7.3</v>
      </c>
    </row>
    <row r="2378" spans="1:3" x14ac:dyDescent="0.3">
      <c r="A2378" t="s">
        <v>7125</v>
      </c>
      <c r="B2378" s="10">
        <v>114</v>
      </c>
      <c r="C2378" s="10">
        <v>7.3</v>
      </c>
    </row>
    <row r="2379" spans="1:3" x14ac:dyDescent="0.3">
      <c r="A2379" t="s">
        <v>7128</v>
      </c>
      <c r="B2379" s="10">
        <v>99</v>
      </c>
      <c r="C2379" s="10">
        <v>3.5</v>
      </c>
    </row>
    <row r="2380" spans="1:3" x14ac:dyDescent="0.3">
      <c r="A2380" t="s">
        <v>7131</v>
      </c>
      <c r="B2380" s="10">
        <v>150</v>
      </c>
      <c r="C2380" s="10">
        <v>7.8</v>
      </c>
    </row>
    <row r="2381" spans="1:3" x14ac:dyDescent="0.3">
      <c r="A2381" t="s">
        <v>7133</v>
      </c>
      <c r="B2381" s="10">
        <v>117</v>
      </c>
      <c r="C2381" s="10">
        <v>7.4</v>
      </c>
    </row>
    <row r="2382" spans="1:3" x14ac:dyDescent="0.3">
      <c r="A2382" t="s">
        <v>7136</v>
      </c>
      <c r="B2382" s="10">
        <v>112</v>
      </c>
      <c r="C2382" s="10">
        <v>6.7</v>
      </c>
    </row>
    <row r="2383" spans="1:3" x14ac:dyDescent="0.3">
      <c r="A2383" t="s">
        <v>7139</v>
      </c>
      <c r="B2383" s="10">
        <v>108</v>
      </c>
      <c r="C2383" s="10">
        <v>6.4</v>
      </c>
    </row>
    <row r="2384" spans="1:3" x14ac:dyDescent="0.3">
      <c r="A2384" t="s">
        <v>7142</v>
      </c>
      <c r="B2384" s="10">
        <v>116</v>
      </c>
      <c r="C2384" s="10">
        <v>7.1</v>
      </c>
    </row>
    <row r="2385" spans="1:3" x14ac:dyDescent="0.3">
      <c r="A2385" t="s">
        <v>7149</v>
      </c>
      <c r="B2385" s="10">
        <v>144</v>
      </c>
      <c r="C2385" s="10">
        <v>7.8</v>
      </c>
    </row>
    <row r="2386" spans="1:3" x14ac:dyDescent="0.3">
      <c r="A2386" t="s">
        <v>7152</v>
      </c>
      <c r="B2386" s="10">
        <v>92</v>
      </c>
      <c r="C2386" s="10">
        <v>4</v>
      </c>
    </row>
    <row r="2387" spans="1:3" x14ac:dyDescent="0.3">
      <c r="A2387" t="s">
        <v>7156</v>
      </c>
      <c r="B2387" s="10">
        <v>93</v>
      </c>
      <c r="C2387" s="10">
        <v>5.9</v>
      </c>
    </row>
    <row r="2388" spans="1:3" x14ac:dyDescent="0.3">
      <c r="A2388" t="s">
        <v>7157</v>
      </c>
      <c r="B2388" s="10">
        <v>103</v>
      </c>
      <c r="C2388" s="10">
        <v>7.2</v>
      </c>
    </row>
    <row r="2389" spans="1:3" x14ac:dyDescent="0.3">
      <c r="A2389" t="s">
        <v>7161</v>
      </c>
      <c r="B2389" s="10">
        <v>93</v>
      </c>
      <c r="C2389" s="10">
        <v>7.2</v>
      </c>
    </row>
    <row r="2390" spans="1:3" x14ac:dyDescent="0.3">
      <c r="A2390" t="s">
        <v>7164</v>
      </c>
      <c r="B2390" s="10">
        <v>98</v>
      </c>
      <c r="C2390" s="10">
        <v>5.0999999999999996</v>
      </c>
    </row>
    <row r="2391" spans="1:3" x14ac:dyDescent="0.3">
      <c r="A2391" t="s">
        <v>7171</v>
      </c>
      <c r="B2391" s="10">
        <v>114</v>
      </c>
      <c r="C2391" s="10">
        <v>5.5</v>
      </c>
    </row>
    <row r="2392" spans="1:3" x14ac:dyDescent="0.3">
      <c r="A2392" t="s">
        <v>7175</v>
      </c>
      <c r="B2392" s="10">
        <v>121</v>
      </c>
      <c r="C2392" s="10">
        <v>6.2</v>
      </c>
    </row>
    <row r="2393" spans="1:3" x14ac:dyDescent="0.3">
      <c r="A2393" t="s">
        <v>7179</v>
      </c>
      <c r="B2393" s="10">
        <v>87</v>
      </c>
      <c r="C2393" s="10">
        <v>7.2</v>
      </c>
    </row>
    <row r="2394" spans="1:3" x14ac:dyDescent="0.3">
      <c r="A2394" t="s">
        <v>7181</v>
      </c>
      <c r="B2394" s="10">
        <v>92</v>
      </c>
      <c r="C2394" s="10">
        <v>5.2</v>
      </c>
    </row>
    <row r="2395" spans="1:3" x14ac:dyDescent="0.3">
      <c r="A2395" t="s">
        <v>7184</v>
      </c>
      <c r="B2395" s="10">
        <v>105</v>
      </c>
      <c r="C2395" s="10">
        <v>6.7</v>
      </c>
    </row>
    <row r="2396" spans="1:3" x14ac:dyDescent="0.3">
      <c r="A2396" t="s">
        <v>7187</v>
      </c>
      <c r="B2396" s="10">
        <v>89</v>
      </c>
      <c r="C2396" s="10">
        <v>5</v>
      </c>
    </row>
    <row r="2397" spans="1:3" x14ac:dyDescent="0.3">
      <c r="A2397" t="s">
        <v>7189</v>
      </c>
      <c r="B2397" s="10">
        <v>114</v>
      </c>
      <c r="C2397" s="10">
        <v>6.2</v>
      </c>
    </row>
    <row r="2398" spans="1:3" x14ac:dyDescent="0.3">
      <c r="A2398" t="s">
        <v>7190</v>
      </c>
      <c r="B2398" s="10">
        <v>119</v>
      </c>
      <c r="C2398" s="10">
        <v>7.6</v>
      </c>
    </row>
    <row r="2399" spans="1:3" x14ac:dyDescent="0.3">
      <c r="A2399" t="s">
        <v>7191</v>
      </c>
      <c r="B2399" s="10">
        <v>103</v>
      </c>
      <c r="C2399" s="10">
        <v>4.0999999999999996</v>
      </c>
    </row>
    <row r="2400" spans="1:3" x14ac:dyDescent="0.3">
      <c r="A2400" t="s">
        <v>7193</v>
      </c>
      <c r="B2400" s="10">
        <v>91</v>
      </c>
      <c r="C2400" s="10">
        <v>5.3</v>
      </c>
    </row>
    <row r="2401" spans="1:3" x14ac:dyDescent="0.3">
      <c r="A2401" t="s">
        <v>7196</v>
      </c>
      <c r="B2401" s="10">
        <v>98</v>
      </c>
      <c r="C2401" s="10">
        <v>6.2</v>
      </c>
    </row>
    <row r="2402" spans="1:3" x14ac:dyDescent="0.3">
      <c r="A2402" t="s">
        <v>7200</v>
      </c>
      <c r="B2402" s="10">
        <v>80</v>
      </c>
      <c r="C2402" s="10">
        <v>6.5</v>
      </c>
    </row>
    <row r="2403" spans="1:3" x14ac:dyDescent="0.3">
      <c r="A2403" t="s">
        <v>7202</v>
      </c>
      <c r="B2403" s="10">
        <v>121</v>
      </c>
      <c r="C2403" s="10">
        <v>8.1</v>
      </c>
    </row>
    <row r="2404" spans="1:3" x14ac:dyDescent="0.3">
      <c r="A2404" t="s">
        <v>7206</v>
      </c>
      <c r="B2404" s="10">
        <v>94</v>
      </c>
      <c r="C2404" s="10">
        <v>6.3</v>
      </c>
    </row>
    <row r="2405" spans="1:3" x14ac:dyDescent="0.3">
      <c r="A2405" t="s">
        <v>7209</v>
      </c>
      <c r="B2405" s="10">
        <v>93</v>
      </c>
      <c r="C2405" s="10">
        <v>4.4000000000000004</v>
      </c>
    </row>
    <row r="2406" spans="1:3" x14ac:dyDescent="0.3">
      <c r="A2406" t="s">
        <v>7212</v>
      </c>
      <c r="B2406" s="10">
        <v>93</v>
      </c>
      <c r="C2406" s="10">
        <v>4.5999999999999996</v>
      </c>
    </row>
    <row r="2407" spans="1:3" x14ac:dyDescent="0.3">
      <c r="A2407" t="s">
        <v>7217</v>
      </c>
      <c r="B2407" s="10">
        <v>116</v>
      </c>
      <c r="C2407" s="10">
        <v>6</v>
      </c>
    </row>
    <row r="2408" spans="1:3" x14ac:dyDescent="0.3">
      <c r="A2408" t="s">
        <v>7220</v>
      </c>
      <c r="B2408" s="10">
        <v>101</v>
      </c>
      <c r="C2408" s="10">
        <v>7.6</v>
      </c>
    </row>
    <row r="2409" spans="1:3" x14ac:dyDescent="0.3">
      <c r="A2409" t="s">
        <v>7223</v>
      </c>
      <c r="B2409" s="10">
        <v>154</v>
      </c>
      <c r="C2409" s="10">
        <v>8.4</v>
      </c>
    </row>
    <row r="2410" spans="1:3" x14ac:dyDescent="0.3">
      <c r="A2410" t="s">
        <v>7228</v>
      </c>
      <c r="B2410" s="10">
        <v>170</v>
      </c>
      <c r="C2410" s="10">
        <v>7.9</v>
      </c>
    </row>
    <row r="2411" spans="1:3" x14ac:dyDescent="0.3">
      <c r="A2411" t="s">
        <v>7230</v>
      </c>
      <c r="B2411" s="10">
        <v>99</v>
      </c>
      <c r="C2411" s="10">
        <v>5.6</v>
      </c>
    </row>
    <row r="2412" spans="1:3" x14ac:dyDescent="0.3">
      <c r="A2412" t="s">
        <v>7231</v>
      </c>
      <c r="B2412" s="10">
        <v>104</v>
      </c>
      <c r="C2412" s="10">
        <v>6.5</v>
      </c>
    </row>
    <row r="2413" spans="1:3" x14ac:dyDescent="0.3">
      <c r="A2413" t="s">
        <v>7233</v>
      </c>
      <c r="B2413" s="10">
        <v>126</v>
      </c>
      <c r="C2413" s="10">
        <v>7.5</v>
      </c>
    </row>
    <row r="2414" spans="1:3" x14ac:dyDescent="0.3">
      <c r="A2414" t="s">
        <v>7236</v>
      </c>
      <c r="B2414" s="10">
        <v>110</v>
      </c>
      <c r="C2414" s="10">
        <v>6.3</v>
      </c>
    </row>
    <row r="2415" spans="1:3" x14ac:dyDescent="0.3">
      <c r="A2415" t="s">
        <v>7237</v>
      </c>
      <c r="B2415" s="10">
        <v>101</v>
      </c>
      <c r="C2415" s="10">
        <v>7.9</v>
      </c>
    </row>
    <row r="2416" spans="1:3" x14ac:dyDescent="0.3">
      <c r="A2416" t="s">
        <v>7240</v>
      </c>
      <c r="B2416" s="10">
        <v>87</v>
      </c>
      <c r="C2416" s="10">
        <v>5.0999999999999996</v>
      </c>
    </row>
    <row r="2417" spans="1:3" x14ac:dyDescent="0.3">
      <c r="A2417" t="s">
        <v>7241</v>
      </c>
      <c r="B2417" s="10">
        <v>123</v>
      </c>
      <c r="C2417" s="10">
        <v>6.7</v>
      </c>
    </row>
    <row r="2418" spans="1:3" x14ac:dyDescent="0.3">
      <c r="A2418" t="s">
        <v>7242</v>
      </c>
      <c r="B2418" s="10">
        <v>109</v>
      </c>
      <c r="C2418" s="10">
        <v>6.7</v>
      </c>
    </row>
    <row r="2419" spans="1:3" x14ac:dyDescent="0.3">
      <c r="A2419" t="s">
        <v>7244</v>
      </c>
      <c r="B2419" s="10">
        <v>90</v>
      </c>
      <c r="C2419" s="10">
        <v>5.6</v>
      </c>
    </row>
    <row r="2420" spans="1:3" x14ac:dyDescent="0.3">
      <c r="A2420" t="s">
        <v>7246</v>
      </c>
      <c r="B2420" s="10">
        <v>96</v>
      </c>
      <c r="C2420" s="10">
        <v>5.6</v>
      </c>
    </row>
    <row r="2421" spans="1:3" x14ac:dyDescent="0.3">
      <c r="A2421" t="s">
        <v>7249</v>
      </c>
      <c r="B2421" s="10">
        <v>82</v>
      </c>
      <c r="C2421" s="10">
        <v>6.2</v>
      </c>
    </row>
    <row r="2422" spans="1:3" x14ac:dyDescent="0.3">
      <c r="A2422" t="s">
        <v>7250</v>
      </c>
      <c r="B2422" s="10">
        <v>86</v>
      </c>
      <c r="C2422" s="10">
        <v>5.6</v>
      </c>
    </row>
    <row r="2423" spans="1:3" x14ac:dyDescent="0.3">
      <c r="A2423" t="s">
        <v>7252</v>
      </c>
      <c r="B2423" s="10">
        <v>108</v>
      </c>
      <c r="C2423" s="10">
        <v>6.4</v>
      </c>
    </row>
    <row r="2424" spans="1:3" x14ac:dyDescent="0.3">
      <c r="A2424" t="s">
        <v>7253</v>
      </c>
      <c r="B2424" s="10">
        <v>98</v>
      </c>
      <c r="C2424" s="10">
        <v>5.6</v>
      </c>
    </row>
    <row r="2425" spans="1:3" x14ac:dyDescent="0.3">
      <c r="A2425" t="s">
        <v>7256</v>
      </c>
      <c r="B2425" s="10">
        <v>129</v>
      </c>
      <c r="C2425" s="10">
        <v>7.4</v>
      </c>
    </row>
    <row r="2426" spans="1:3" x14ac:dyDescent="0.3">
      <c r="A2426" t="s">
        <v>7259</v>
      </c>
      <c r="B2426" s="10">
        <v>99</v>
      </c>
      <c r="C2426" s="10">
        <v>4.9000000000000004</v>
      </c>
    </row>
    <row r="2427" spans="1:3" x14ac:dyDescent="0.3">
      <c r="A2427" t="s">
        <v>7264</v>
      </c>
      <c r="B2427" s="10">
        <v>105</v>
      </c>
      <c r="C2427" s="10">
        <v>6</v>
      </c>
    </row>
    <row r="2428" spans="1:3" x14ac:dyDescent="0.3">
      <c r="A2428" t="s">
        <v>7267</v>
      </c>
      <c r="B2428" s="10">
        <v>112</v>
      </c>
      <c r="C2428" s="10">
        <v>7.2</v>
      </c>
    </row>
    <row r="2429" spans="1:3" x14ac:dyDescent="0.3">
      <c r="A2429" t="s">
        <v>7269</v>
      </c>
      <c r="B2429" s="10">
        <v>108</v>
      </c>
      <c r="C2429" s="10">
        <v>4.9000000000000004</v>
      </c>
    </row>
    <row r="2430" spans="1:3" x14ac:dyDescent="0.3">
      <c r="A2430" t="s">
        <v>7270</v>
      </c>
      <c r="B2430" s="10">
        <v>121</v>
      </c>
      <c r="C2430" s="10">
        <v>7.5</v>
      </c>
    </row>
    <row r="2431" spans="1:3" x14ac:dyDescent="0.3">
      <c r="A2431" t="s">
        <v>7272</v>
      </c>
      <c r="B2431" s="10">
        <v>89</v>
      </c>
      <c r="C2431" s="10">
        <v>4.8</v>
      </c>
    </row>
    <row r="2432" spans="1:3" x14ac:dyDescent="0.3">
      <c r="A2432" t="s">
        <v>7274</v>
      </c>
      <c r="B2432" s="10">
        <v>89</v>
      </c>
      <c r="C2432" s="10">
        <v>3.1</v>
      </c>
    </row>
    <row r="2433" spans="1:3" x14ac:dyDescent="0.3">
      <c r="A2433" t="s">
        <v>7279</v>
      </c>
      <c r="B2433" s="10">
        <v>73</v>
      </c>
      <c r="C2433" s="10">
        <v>5.8</v>
      </c>
    </row>
    <row r="2434" spans="1:3" x14ac:dyDescent="0.3">
      <c r="A2434" t="s">
        <v>7281</v>
      </c>
      <c r="B2434" s="10">
        <v>132</v>
      </c>
      <c r="C2434" s="10">
        <v>6.7</v>
      </c>
    </row>
    <row r="2435" spans="1:3" x14ac:dyDescent="0.3">
      <c r="A2435" t="s">
        <v>7285</v>
      </c>
      <c r="B2435" s="10">
        <v>154</v>
      </c>
      <c r="C2435" s="10">
        <v>6.8</v>
      </c>
    </row>
    <row r="2436" spans="1:3" x14ac:dyDescent="0.3">
      <c r="A2436" t="s">
        <v>7289</v>
      </c>
      <c r="B2436" s="10">
        <v>96</v>
      </c>
      <c r="C2436" s="10">
        <v>6.5</v>
      </c>
    </row>
    <row r="2437" spans="1:3" x14ac:dyDescent="0.3">
      <c r="A2437" t="s">
        <v>7292</v>
      </c>
      <c r="B2437" s="10">
        <v>98</v>
      </c>
      <c r="C2437" s="10">
        <v>5.9</v>
      </c>
    </row>
    <row r="2438" spans="1:3" x14ac:dyDescent="0.3">
      <c r="A2438" t="s">
        <v>7294</v>
      </c>
      <c r="B2438" s="10">
        <v>107</v>
      </c>
      <c r="C2438" s="10">
        <v>5.5</v>
      </c>
    </row>
    <row r="2439" spans="1:3" x14ac:dyDescent="0.3">
      <c r="A2439" t="s">
        <v>7296</v>
      </c>
      <c r="B2439" s="10">
        <v>134</v>
      </c>
      <c r="C2439" s="10">
        <v>3.6</v>
      </c>
    </row>
    <row r="2440" spans="1:3" x14ac:dyDescent="0.3">
      <c r="A2440" t="s">
        <v>7300</v>
      </c>
      <c r="B2440" s="10">
        <v>94</v>
      </c>
      <c r="C2440" s="10">
        <v>3.3</v>
      </c>
    </row>
    <row r="2441" spans="1:3" x14ac:dyDescent="0.3">
      <c r="A2441" t="s">
        <v>7303</v>
      </c>
      <c r="B2441" s="10">
        <v>122</v>
      </c>
      <c r="C2441" s="10">
        <v>7.4</v>
      </c>
    </row>
    <row r="2442" spans="1:3" x14ac:dyDescent="0.3">
      <c r="A2442" t="s">
        <v>7305</v>
      </c>
      <c r="B2442" s="10">
        <v>128</v>
      </c>
      <c r="C2442" s="10">
        <v>6.7</v>
      </c>
    </row>
    <row r="2443" spans="1:3" x14ac:dyDescent="0.3">
      <c r="A2443" t="s">
        <v>7308</v>
      </c>
      <c r="B2443" s="10">
        <v>97</v>
      </c>
      <c r="C2443" s="10">
        <v>3</v>
      </c>
    </row>
    <row r="2444" spans="1:3" x14ac:dyDescent="0.3">
      <c r="A2444" t="s">
        <v>7310</v>
      </c>
      <c r="B2444" s="10">
        <v>110</v>
      </c>
      <c r="C2444" s="10">
        <v>7.6</v>
      </c>
    </row>
    <row r="2445" spans="1:3" x14ac:dyDescent="0.3">
      <c r="A2445" t="s">
        <v>7314</v>
      </c>
      <c r="B2445" s="10">
        <v>102</v>
      </c>
      <c r="C2445" s="10">
        <v>6.4</v>
      </c>
    </row>
    <row r="2446" spans="1:3" x14ac:dyDescent="0.3">
      <c r="A2446" t="s">
        <v>7317</v>
      </c>
      <c r="B2446" s="10">
        <v>98</v>
      </c>
      <c r="C2446" s="10">
        <v>6.9</v>
      </c>
    </row>
    <row r="2447" spans="1:3" x14ac:dyDescent="0.3">
      <c r="A2447" t="s">
        <v>7319</v>
      </c>
      <c r="B2447" s="10">
        <v>120</v>
      </c>
      <c r="C2447" s="10">
        <v>6.6</v>
      </c>
    </row>
    <row r="2448" spans="1:3" x14ac:dyDescent="0.3">
      <c r="A2448" t="s">
        <v>7322</v>
      </c>
      <c r="B2448" s="10">
        <v>160</v>
      </c>
      <c r="C2448" s="10">
        <v>5.5</v>
      </c>
    </row>
    <row r="2449" spans="1:3" x14ac:dyDescent="0.3">
      <c r="A2449" t="s">
        <v>7325</v>
      </c>
      <c r="B2449" s="10">
        <v>80</v>
      </c>
      <c r="C2449" s="10">
        <v>6.6</v>
      </c>
    </row>
    <row r="2450" spans="1:3" x14ac:dyDescent="0.3">
      <c r="A2450" t="s">
        <v>7330</v>
      </c>
      <c r="B2450" s="10">
        <v>91</v>
      </c>
      <c r="C2450" s="10">
        <v>5.2</v>
      </c>
    </row>
    <row r="2451" spans="1:3" x14ac:dyDescent="0.3">
      <c r="A2451" t="s">
        <v>7335</v>
      </c>
      <c r="B2451" s="10">
        <v>83</v>
      </c>
      <c r="C2451" s="10">
        <v>4.0999999999999996</v>
      </c>
    </row>
    <row r="2452" spans="1:3" x14ac:dyDescent="0.3">
      <c r="A2452" t="s">
        <v>7338</v>
      </c>
      <c r="B2452" s="10">
        <v>102</v>
      </c>
      <c r="C2452" s="10">
        <v>6.8</v>
      </c>
    </row>
    <row r="2453" spans="1:3" x14ac:dyDescent="0.3">
      <c r="A2453" t="s">
        <v>7340</v>
      </c>
      <c r="B2453" s="10">
        <v>122</v>
      </c>
      <c r="C2453" s="10">
        <v>6.5</v>
      </c>
    </row>
    <row r="2454" spans="1:3" x14ac:dyDescent="0.3">
      <c r="A2454" t="s">
        <v>7343</v>
      </c>
      <c r="B2454" s="10">
        <v>126</v>
      </c>
      <c r="C2454" s="10">
        <v>7.4</v>
      </c>
    </row>
    <row r="2455" spans="1:3" x14ac:dyDescent="0.3">
      <c r="A2455" t="s">
        <v>7344</v>
      </c>
      <c r="B2455" s="10">
        <v>136</v>
      </c>
      <c r="C2455" s="10">
        <v>7.7</v>
      </c>
    </row>
    <row r="2456" spans="1:3" x14ac:dyDescent="0.3">
      <c r="A2456" t="s">
        <v>7346</v>
      </c>
      <c r="B2456" s="10">
        <v>120</v>
      </c>
      <c r="C2456" s="10">
        <v>7.1</v>
      </c>
    </row>
    <row r="2457" spans="1:3" x14ac:dyDescent="0.3">
      <c r="A2457" t="s">
        <v>7350</v>
      </c>
      <c r="B2457" s="10">
        <v>108</v>
      </c>
      <c r="C2457" s="10">
        <v>6.3</v>
      </c>
    </row>
    <row r="2458" spans="1:3" x14ac:dyDescent="0.3">
      <c r="A2458" t="s">
        <v>7353</v>
      </c>
      <c r="B2458" s="10">
        <v>126</v>
      </c>
      <c r="C2458" s="10">
        <v>7.6</v>
      </c>
    </row>
    <row r="2459" spans="1:3" x14ac:dyDescent="0.3">
      <c r="A2459" t="s">
        <v>7354</v>
      </c>
      <c r="B2459" s="10">
        <v>128</v>
      </c>
      <c r="C2459" s="10">
        <v>8</v>
      </c>
    </row>
    <row r="2460" spans="1:3" x14ac:dyDescent="0.3">
      <c r="A2460" t="s">
        <v>7356</v>
      </c>
      <c r="B2460" s="10">
        <v>113</v>
      </c>
      <c r="C2460" s="10">
        <v>7.3</v>
      </c>
    </row>
    <row r="2461" spans="1:3" x14ac:dyDescent="0.3">
      <c r="A2461" t="s">
        <v>7359</v>
      </c>
      <c r="B2461" s="10">
        <v>89</v>
      </c>
      <c r="C2461" s="10">
        <v>7.6</v>
      </c>
    </row>
    <row r="2462" spans="1:3" x14ac:dyDescent="0.3">
      <c r="A2462" t="s">
        <v>7361</v>
      </c>
      <c r="B2462" s="10">
        <v>129</v>
      </c>
      <c r="C2462" s="10">
        <v>7.8</v>
      </c>
    </row>
    <row r="2463" spans="1:3" x14ac:dyDescent="0.3">
      <c r="A2463" t="s">
        <v>7363</v>
      </c>
      <c r="B2463" s="10">
        <v>94</v>
      </c>
      <c r="C2463" s="10">
        <v>6.5</v>
      </c>
    </row>
    <row r="2464" spans="1:3" x14ac:dyDescent="0.3">
      <c r="A2464" t="s">
        <v>7365</v>
      </c>
      <c r="B2464" s="10">
        <v>106</v>
      </c>
      <c r="C2464" s="10">
        <v>6.4</v>
      </c>
    </row>
    <row r="2465" spans="1:3" x14ac:dyDescent="0.3">
      <c r="A2465" t="s">
        <v>7368</v>
      </c>
      <c r="B2465" s="10">
        <v>100</v>
      </c>
      <c r="C2465" s="10">
        <v>8</v>
      </c>
    </row>
    <row r="2466" spans="1:3" x14ac:dyDescent="0.3">
      <c r="A2466" t="s">
        <v>7369</v>
      </c>
      <c r="B2466" s="10">
        <v>89</v>
      </c>
      <c r="C2466" s="10">
        <v>4.8</v>
      </c>
    </row>
    <row r="2467" spans="1:3" x14ac:dyDescent="0.3">
      <c r="A2467" t="s">
        <v>7371</v>
      </c>
      <c r="B2467" s="10">
        <v>94</v>
      </c>
      <c r="C2467" s="10">
        <v>7.8</v>
      </c>
    </row>
    <row r="2468" spans="1:3" x14ac:dyDescent="0.3">
      <c r="A2468" t="s">
        <v>7372</v>
      </c>
      <c r="B2468" s="10">
        <v>83</v>
      </c>
      <c r="C2468" s="10">
        <v>5.9</v>
      </c>
    </row>
    <row r="2469" spans="1:3" x14ac:dyDescent="0.3">
      <c r="A2469" t="s">
        <v>7375</v>
      </c>
      <c r="B2469" s="10">
        <v>111</v>
      </c>
      <c r="C2469" s="10">
        <v>5.4</v>
      </c>
    </row>
    <row r="2470" spans="1:3" x14ac:dyDescent="0.3">
      <c r="A2470" t="s">
        <v>7378</v>
      </c>
      <c r="B2470" s="10">
        <v>80</v>
      </c>
      <c r="C2470" s="10">
        <v>3.3</v>
      </c>
    </row>
    <row r="2471" spans="1:3" x14ac:dyDescent="0.3">
      <c r="A2471" t="s">
        <v>7382</v>
      </c>
      <c r="B2471" s="10">
        <v>112</v>
      </c>
      <c r="C2471" s="10">
        <v>8.1999999999999993</v>
      </c>
    </row>
    <row r="2472" spans="1:3" x14ac:dyDescent="0.3">
      <c r="A2472" t="s">
        <v>7387</v>
      </c>
      <c r="B2472" s="10">
        <v>94</v>
      </c>
      <c r="C2472" s="10">
        <v>5.4</v>
      </c>
    </row>
    <row r="2473" spans="1:3" x14ac:dyDescent="0.3">
      <c r="A2473" t="s">
        <v>7388</v>
      </c>
      <c r="B2473" s="10">
        <v>130</v>
      </c>
      <c r="C2473" s="10">
        <v>6.4</v>
      </c>
    </row>
    <row r="2474" spans="1:3" x14ac:dyDescent="0.3">
      <c r="A2474" t="s">
        <v>7391</v>
      </c>
      <c r="B2474" s="10">
        <v>91</v>
      </c>
      <c r="C2474" s="10">
        <v>4.8</v>
      </c>
    </row>
    <row r="2475" spans="1:3" x14ac:dyDescent="0.3">
      <c r="A2475" t="s">
        <v>7392</v>
      </c>
      <c r="B2475" s="10">
        <v>91</v>
      </c>
      <c r="C2475" s="10">
        <v>5.9</v>
      </c>
    </row>
    <row r="2476" spans="1:3" x14ac:dyDescent="0.3">
      <c r="A2476" t="s">
        <v>7396</v>
      </c>
      <c r="B2476" s="10">
        <v>110</v>
      </c>
      <c r="C2476" s="10">
        <v>5.5</v>
      </c>
    </row>
    <row r="2477" spans="1:3" x14ac:dyDescent="0.3">
      <c r="A2477" t="s">
        <v>7400</v>
      </c>
      <c r="B2477" s="10">
        <v>121</v>
      </c>
      <c r="C2477" s="10">
        <v>7.9</v>
      </c>
    </row>
    <row r="2478" spans="1:3" x14ac:dyDescent="0.3">
      <c r="A2478" t="s">
        <v>7402</v>
      </c>
      <c r="B2478" s="10">
        <v>114</v>
      </c>
      <c r="C2478" s="10">
        <v>4.9000000000000004</v>
      </c>
    </row>
    <row r="2479" spans="1:3" x14ac:dyDescent="0.3">
      <c r="A2479" t="s">
        <v>7403</v>
      </c>
      <c r="B2479" s="10">
        <v>96</v>
      </c>
      <c r="C2479" s="10">
        <v>7.2</v>
      </c>
    </row>
    <row r="2480" spans="1:3" x14ac:dyDescent="0.3">
      <c r="A2480" t="s">
        <v>7406</v>
      </c>
      <c r="B2480" s="10">
        <v>270</v>
      </c>
      <c r="C2480" s="10">
        <v>6.6</v>
      </c>
    </row>
    <row r="2481" spans="1:3" x14ac:dyDescent="0.3">
      <c r="A2481" t="s">
        <v>7410</v>
      </c>
      <c r="B2481" s="10">
        <v>94</v>
      </c>
      <c r="C2481" s="10">
        <v>5.3</v>
      </c>
    </row>
    <row r="2482" spans="1:3" x14ac:dyDescent="0.3">
      <c r="A2482" t="s">
        <v>7413</v>
      </c>
      <c r="B2482" s="10">
        <v>109</v>
      </c>
      <c r="C2482" s="10">
        <v>7.2</v>
      </c>
    </row>
    <row r="2483" spans="1:3" x14ac:dyDescent="0.3">
      <c r="A2483" t="s">
        <v>7415</v>
      </c>
      <c r="B2483" s="10">
        <v>107</v>
      </c>
      <c r="C2483" s="10">
        <v>5.0999999999999996</v>
      </c>
    </row>
    <row r="2484" spans="1:3" x14ac:dyDescent="0.3">
      <c r="A2484" t="s">
        <v>7418</v>
      </c>
      <c r="B2484" s="10">
        <v>96</v>
      </c>
      <c r="C2484" s="10">
        <v>5.6</v>
      </c>
    </row>
    <row r="2485" spans="1:3" x14ac:dyDescent="0.3">
      <c r="A2485" t="s">
        <v>7421</v>
      </c>
      <c r="B2485" s="10">
        <v>88</v>
      </c>
      <c r="C2485" s="10">
        <v>7.6</v>
      </c>
    </row>
    <row r="2486" spans="1:3" x14ac:dyDescent="0.3">
      <c r="A2486" t="s">
        <v>7423</v>
      </c>
      <c r="B2486" s="10">
        <v>113</v>
      </c>
      <c r="C2486" s="10">
        <v>7.2</v>
      </c>
    </row>
    <row r="2487" spans="1:3" x14ac:dyDescent="0.3">
      <c r="A2487" t="s">
        <v>7427</v>
      </c>
      <c r="B2487" s="10">
        <v>101</v>
      </c>
      <c r="C2487" s="10">
        <v>5.7</v>
      </c>
    </row>
    <row r="2488" spans="1:3" x14ac:dyDescent="0.3">
      <c r="A2488" t="s">
        <v>7429</v>
      </c>
      <c r="B2488" s="10">
        <v>105</v>
      </c>
      <c r="C2488" s="10">
        <v>5.2</v>
      </c>
    </row>
    <row r="2489" spans="1:3" x14ac:dyDescent="0.3">
      <c r="A2489" t="s">
        <v>7430</v>
      </c>
      <c r="B2489" s="10">
        <v>125</v>
      </c>
      <c r="C2489" s="10">
        <v>7.7</v>
      </c>
    </row>
    <row r="2490" spans="1:3" x14ac:dyDescent="0.3">
      <c r="A2490" t="s">
        <v>7432</v>
      </c>
      <c r="B2490" s="10">
        <v>100</v>
      </c>
      <c r="C2490" s="10">
        <v>7</v>
      </c>
    </row>
    <row r="2491" spans="1:3" x14ac:dyDescent="0.3">
      <c r="A2491" t="s">
        <v>7436</v>
      </c>
      <c r="B2491" s="10">
        <v>97</v>
      </c>
      <c r="C2491" s="10">
        <v>3.6</v>
      </c>
    </row>
    <row r="2492" spans="1:3" x14ac:dyDescent="0.3">
      <c r="A2492" t="s">
        <v>7439</v>
      </c>
      <c r="B2492" s="10">
        <v>108</v>
      </c>
      <c r="C2492" s="10">
        <v>4.9000000000000004</v>
      </c>
    </row>
    <row r="2493" spans="1:3" x14ac:dyDescent="0.3">
      <c r="A2493" t="s">
        <v>7442</v>
      </c>
      <c r="B2493" s="10">
        <v>112</v>
      </c>
      <c r="C2493" s="10">
        <v>6</v>
      </c>
    </row>
    <row r="2494" spans="1:3" x14ac:dyDescent="0.3">
      <c r="A2494" t="s">
        <v>7443</v>
      </c>
      <c r="B2494" s="10">
        <v>112</v>
      </c>
      <c r="C2494" s="10">
        <v>6.6</v>
      </c>
    </row>
    <row r="2495" spans="1:3" x14ac:dyDescent="0.3">
      <c r="A2495" t="s">
        <v>7445</v>
      </c>
      <c r="B2495" s="10">
        <v>95</v>
      </c>
      <c r="C2495" s="10">
        <v>6.8</v>
      </c>
    </row>
    <row r="2496" spans="1:3" x14ac:dyDescent="0.3">
      <c r="A2496" t="s">
        <v>7448</v>
      </c>
      <c r="B2496" s="10">
        <v>110</v>
      </c>
      <c r="C2496" s="10">
        <v>7.2</v>
      </c>
    </row>
    <row r="2497" spans="1:3" x14ac:dyDescent="0.3">
      <c r="A2497" t="s">
        <v>7450</v>
      </c>
      <c r="B2497" s="10">
        <v>118</v>
      </c>
      <c r="C2497" s="10">
        <v>7.2</v>
      </c>
    </row>
    <row r="2498" spans="1:3" x14ac:dyDescent="0.3">
      <c r="A2498" t="s">
        <v>7454</v>
      </c>
      <c r="B2498" s="10">
        <v>97</v>
      </c>
      <c r="C2498" s="10">
        <v>2.8</v>
      </c>
    </row>
    <row r="2499" spans="1:3" x14ac:dyDescent="0.3">
      <c r="A2499" t="s">
        <v>7455</v>
      </c>
      <c r="B2499" s="10">
        <v>120</v>
      </c>
      <c r="C2499" s="10">
        <v>6.6</v>
      </c>
    </row>
    <row r="2500" spans="1:3" x14ac:dyDescent="0.3">
      <c r="A2500" t="s">
        <v>7458</v>
      </c>
      <c r="B2500" s="10">
        <v>135</v>
      </c>
      <c r="C2500" s="10">
        <v>6.7</v>
      </c>
    </row>
    <row r="2501" spans="1:3" x14ac:dyDescent="0.3">
      <c r="A2501" t="s">
        <v>7460</v>
      </c>
      <c r="B2501" s="10">
        <v>101</v>
      </c>
      <c r="C2501" s="10">
        <v>7</v>
      </c>
    </row>
    <row r="2502" spans="1:3" x14ac:dyDescent="0.3">
      <c r="A2502" t="s">
        <v>7463</v>
      </c>
      <c r="B2502" s="10">
        <v>92</v>
      </c>
      <c r="C2502" s="10">
        <v>4.4000000000000004</v>
      </c>
    </row>
    <row r="2503" spans="1:3" x14ac:dyDescent="0.3">
      <c r="A2503" t="s">
        <v>7464</v>
      </c>
      <c r="B2503" s="10">
        <v>106</v>
      </c>
      <c r="C2503" s="10">
        <v>7.1</v>
      </c>
    </row>
    <row r="2504" spans="1:3" x14ac:dyDescent="0.3">
      <c r="A2504" t="s">
        <v>7468</v>
      </c>
      <c r="B2504" s="10">
        <v>92</v>
      </c>
      <c r="C2504" s="10">
        <v>6.2</v>
      </c>
    </row>
    <row r="2505" spans="1:3" x14ac:dyDescent="0.3">
      <c r="A2505" t="s">
        <v>7472</v>
      </c>
      <c r="B2505" s="10">
        <v>161</v>
      </c>
      <c r="C2505" s="10">
        <v>7.3</v>
      </c>
    </row>
    <row r="2506" spans="1:3" x14ac:dyDescent="0.3">
      <c r="A2506" t="s">
        <v>7474</v>
      </c>
      <c r="B2506" s="10">
        <v>92</v>
      </c>
      <c r="C2506" s="10">
        <v>5.0999999999999996</v>
      </c>
    </row>
    <row r="2507" spans="1:3" x14ac:dyDescent="0.3">
      <c r="A2507" t="s">
        <v>7476</v>
      </c>
      <c r="B2507" s="10">
        <v>93</v>
      </c>
      <c r="C2507" s="10">
        <v>8.1</v>
      </c>
    </row>
    <row r="2508" spans="1:3" x14ac:dyDescent="0.3">
      <c r="A2508" t="s">
        <v>7479</v>
      </c>
      <c r="B2508" s="10">
        <v>110</v>
      </c>
      <c r="C2508" s="10">
        <v>6.7</v>
      </c>
    </row>
    <row r="2509" spans="1:3" x14ac:dyDescent="0.3">
      <c r="A2509" t="s">
        <v>7482</v>
      </c>
      <c r="B2509" s="10">
        <v>122</v>
      </c>
      <c r="C2509" s="10">
        <v>6.6</v>
      </c>
    </row>
    <row r="2510" spans="1:3" x14ac:dyDescent="0.3">
      <c r="A2510" t="s">
        <v>7484</v>
      </c>
      <c r="B2510" s="10">
        <v>91</v>
      </c>
      <c r="C2510" s="10">
        <v>4.5</v>
      </c>
    </row>
    <row r="2511" spans="1:3" x14ac:dyDescent="0.3">
      <c r="A2511" t="s">
        <v>7492</v>
      </c>
      <c r="B2511" s="10">
        <v>115</v>
      </c>
      <c r="C2511" s="10">
        <v>6.6</v>
      </c>
    </row>
    <row r="2512" spans="1:3" x14ac:dyDescent="0.3">
      <c r="A2512" t="s">
        <v>7495</v>
      </c>
      <c r="B2512" s="10">
        <v>94</v>
      </c>
      <c r="C2512" s="10">
        <v>6.5</v>
      </c>
    </row>
    <row r="2513" spans="1:3" x14ac:dyDescent="0.3">
      <c r="A2513" t="s">
        <v>7498</v>
      </c>
      <c r="B2513" s="10">
        <v>93</v>
      </c>
      <c r="C2513" s="10">
        <v>5.9</v>
      </c>
    </row>
    <row r="2514" spans="1:3" x14ac:dyDescent="0.3">
      <c r="A2514" t="s">
        <v>7502</v>
      </c>
      <c r="B2514" s="10">
        <v>94</v>
      </c>
      <c r="C2514" s="10">
        <v>6.6</v>
      </c>
    </row>
    <row r="2515" spans="1:3" x14ac:dyDescent="0.3">
      <c r="A2515" t="s">
        <v>7506</v>
      </c>
      <c r="B2515" s="10">
        <v>95</v>
      </c>
      <c r="C2515" s="10">
        <v>6.5</v>
      </c>
    </row>
    <row r="2516" spans="1:3" x14ac:dyDescent="0.3">
      <c r="A2516" t="s">
        <v>7507</v>
      </c>
      <c r="B2516" s="10">
        <v>105</v>
      </c>
      <c r="C2516" s="10">
        <v>7.3</v>
      </c>
    </row>
    <row r="2517" spans="1:3" x14ac:dyDescent="0.3">
      <c r="A2517" t="s">
        <v>7508</v>
      </c>
      <c r="B2517" s="10">
        <v>103</v>
      </c>
      <c r="C2517" s="10">
        <v>7.5</v>
      </c>
    </row>
    <row r="2518" spans="1:3" x14ac:dyDescent="0.3">
      <c r="A2518" t="s">
        <v>7509</v>
      </c>
      <c r="B2518" s="10">
        <v>102</v>
      </c>
      <c r="C2518" s="10">
        <v>5.9</v>
      </c>
    </row>
    <row r="2519" spans="1:3" x14ac:dyDescent="0.3">
      <c r="A2519" t="s">
        <v>7510</v>
      </c>
      <c r="B2519" s="10">
        <v>116</v>
      </c>
      <c r="C2519" s="10">
        <v>7.4</v>
      </c>
    </row>
    <row r="2520" spans="1:3" x14ac:dyDescent="0.3">
      <c r="A2520" t="s">
        <v>7511</v>
      </c>
      <c r="B2520" s="10">
        <v>110</v>
      </c>
      <c r="C2520" s="10">
        <v>6.9</v>
      </c>
    </row>
    <row r="2521" spans="1:3" x14ac:dyDescent="0.3">
      <c r="A2521" t="s">
        <v>7515</v>
      </c>
      <c r="B2521" s="10">
        <v>120</v>
      </c>
      <c r="C2521" s="10">
        <v>7.9</v>
      </c>
    </row>
    <row r="2522" spans="1:3" x14ac:dyDescent="0.3">
      <c r="A2522" t="s">
        <v>7518</v>
      </c>
      <c r="B2522" s="10">
        <v>122</v>
      </c>
      <c r="C2522" s="10">
        <v>8.4</v>
      </c>
    </row>
    <row r="2523" spans="1:3" x14ac:dyDescent="0.3">
      <c r="A2523" t="s">
        <v>7520</v>
      </c>
      <c r="B2523" s="10">
        <v>118</v>
      </c>
      <c r="C2523" s="10">
        <v>8</v>
      </c>
    </row>
    <row r="2524" spans="1:3" x14ac:dyDescent="0.3">
      <c r="A2524" t="s">
        <v>7521</v>
      </c>
      <c r="B2524" s="10">
        <v>107</v>
      </c>
      <c r="C2524" s="10">
        <v>6</v>
      </c>
    </row>
    <row r="2525" spans="1:3" x14ac:dyDescent="0.3">
      <c r="A2525" t="s">
        <v>7528</v>
      </c>
      <c r="B2525" s="10">
        <v>102</v>
      </c>
      <c r="C2525" s="10">
        <v>6.8</v>
      </c>
    </row>
    <row r="2526" spans="1:3" x14ac:dyDescent="0.3">
      <c r="A2526" t="s">
        <v>7530</v>
      </c>
      <c r="B2526" s="10">
        <v>154</v>
      </c>
      <c r="C2526" s="10">
        <v>7.8</v>
      </c>
    </row>
    <row r="2527" spans="1:3" x14ac:dyDescent="0.3">
      <c r="A2527" t="s">
        <v>7535</v>
      </c>
      <c r="B2527" s="10">
        <v>103</v>
      </c>
      <c r="C2527" s="10">
        <v>5.7</v>
      </c>
    </row>
    <row r="2528" spans="1:3" x14ac:dyDescent="0.3">
      <c r="A2528" t="s">
        <v>7539</v>
      </c>
      <c r="B2528" s="10">
        <v>114</v>
      </c>
      <c r="C2528" s="10">
        <v>8.1</v>
      </c>
    </row>
    <row r="2529" spans="1:3" x14ac:dyDescent="0.3">
      <c r="A2529" t="s">
        <v>7541</v>
      </c>
      <c r="B2529" s="10">
        <v>109</v>
      </c>
      <c r="C2529" s="10">
        <v>6.1</v>
      </c>
    </row>
    <row r="2530" spans="1:3" x14ac:dyDescent="0.3">
      <c r="A2530" t="s">
        <v>7542</v>
      </c>
      <c r="B2530" s="10">
        <v>124</v>
      </c>
      <c r="C2530" s="10">
        <v>7.5</v>
      </c>
    </row>
    <row r="2531" spans="1:3" x14ac:dyDescent="0.3">
      <c r="A2531" t="s">
        <v>7544</v>
      </c>
      <c r="B2531" s="10">
        <v>94</v>
      </c>
      <c r="C2531" s="10">
        <v>6.2</v>
      </c>
    </row>
    <row r="2532" spans="1:3" x14ac:dyDescent="0.3">
      <c r="A2532" t="s">
        <v>7547</v>
      </c>
      <c r="B2532" s="10">
        <v>100</v>
      </c>
      <c r="C2532" s="10">
        <v>6.2</v>
      </c>
    </row>
    <row r="2533" spans="1:3" x14ac:dyDescent="0.3">
      <c r="A2533" t="s">
        <v>7549</v>
      </c>
      <c r="B2533" s="10">
        <v>98</v>
      </c>
      <c r="C2533" s="10">
        <v>7.4</v>
      </c>
    </row>
    <row r="2534" spans="1:3" x14ac:dyDescent="0.3">
      <c r="A2534" t="s">
        <v>7552</v>
      </c>
      <c r="B2534" s="10">
        <v>102</v>
      </c>
      <c r="C2534" s="10">
        <v>6.6</v>
      </c>
    </row>
    <row r="2535" spans="1:3" x14ac:dyDescent="0.3">
      <c r="A2535" t="s">
        <v>7555</v>
      </c>
      <c r="B2535" s="10">
        <v>94</v>
      </c>
      <c r="C2535" s="10">
        <v>7.3</v>
      </c>
    </row>
    <row r="2536" spans="1:3" x14ac:dyDescent="0.3">
      <c r="A2536" t="s">
        <v>7556</v>
      </c>
      <c r="B2536" s="10">
        <v>92</v>
      </c>
      <c r="C2536" s="10">
        <v>7.5</v>
      </c>
    </row>
    <row r="2537" spans="1:3" x14ac:dyDescent="0.3">
      <c r="A2537" t="s">
        <v>7558</v>
      </c>
      <c r="B2537" s="10">
        <v>113</v>
      </c>
      <c r="C2537" s="10">
        <v>5.6</v>
      </c>
    </row>
    <row r="2538" spans="1:3" x14ac:dyDescent="0.3">
      <c r="A2538" t="s">
        <v>7561</v>
      </c>
      <c r="B2538" s="10">
        <v>115</v>
      </c>
      <c r="C2538" s="10">
        <v>7.3</v>
      </c>
    </row>
    <row r="2539" spans="1:3" x14ac:dyDescent="0.3">
      <c r="A2539" t="s">
        <v>7563</v>
      </c>
      <c r="B2539" s="10">
        <v>95</v>
      </c>
      <c r="C2539" s="10">
        <v>6.4</v>
      </c>
    </row>
    <row r="2540" spans="1:3" x14ac:dyDescent="0.3">
      <c r="A2540" t="s">
        <v>7566</v>
      </c>
      <c r="B2540" s="10">
        <v>87</v>
      </c>
      <c r="C2540" s="10">
        <v>5</v>
      </c>
    </row>
    <row r="2541" spans="1:3" x14ac:dyDescent="0.3">
      <c r="A2541" t="s">
        <v>7567</v>
      </c>
      <c r="B2541" s="10">
        <v>88</v>
      </c>
      <c r="C2541" s="10">
        <v>5.4</v>
      </c>
    </row>
    <row r="2542" spans="1:3" x14ac:dyDescent="0.3">
      <c r="A2542" t="s">
        <v>7569</v>
      </c>
      <c r="B2542" s="10">
        <v>183</v>
      </c>
      <c r="C2542" s="10">
        <v>8.1999999999999993</v>
      </c>
    </row>
    <row r="2543" spans="1:3" x14ac:dyDescent="0.3">
      <c r="A2543" t="s">
        <v>7570</v>
      </c>
      <c r="B2543" s="10">
        <v>97</v>
      </c>
      <c r="C2543" s="10">
        <v>7.1</v>
      </c>
    </row>
    <row r="2544" spans="1:3" x14ac:dyDescent="0.3">
      <c r="A2544" t="s">
        <v>7575</v>
      </c>
      <c r="B2544" s="10">
        <v>94</v>
      </c>
      <c r="C2544" s="10">
        <v>5.3</v>
      </c>
    </row>
    <row r="2545" spans="1:3" x14ac:dyDescent="0.3">
      <c r="A2545" t="s">
        <v>7577</v>
      </c>
      <c r="B2545" s="10">
        <v>112</v>
      </c>
      <c r="C2545" s="10">
        <v>6.5</v>
      </c>
    </row>
    <row r="2546" spans="1:3" x14ac:dyDescent="0.3">
      <c r="A2546" t="s">
        <v>7579</v>
      </c>
      <c r="B2546" s="10">
        <v>98</v>
      </c>
      <c r="C2546" s="10">
        <v>6.2</v>
      </c>
    </row>
    <row r="2547" spans="1:3" x14ac:dyDescent="0.3">
      <c r="A2547" t="s">
        <v>7581</v>
      </c>
      <c r="B2547" s="10">
        <v>104</v>
      </c>
      <c r="C2547" s="10">
        <v>6.4</v>
      </c>
    </row>
    <row r="2548" spans="1:3" x14ac:dyDescent="0.3">
      <c r="A2548" t="s">
        <v>7584</v>
      </c>
      <c r="B2548" s="10">
        <v>118</v>
      </c>
      <c r="C2548" s="10">
        <v>7.2</v>
      </c>
    </row>
    <row r="2549" spans="1:3" x14ac:dyDescent="0.3">
      <c r="A2549" t="s">
        <v>7586</v>
      </c>
      <c r="B2549" s="10">
        <v>120</v>
      </c>
      <c r="C2549" s="10">
        <v>6.9</v>
      </c>
    </row>
    <row r="2550" spans="1:3" x14ac:dyDescent="0.3">
      <c r="A2550" t="s">
        <v>7589</v>
      </c>
      <c r="B2550" s="10">
        <v>99</v>
      </c>
      <c r="C2550" s="10">
        <v>5.7</v>
      </c>
    </row>
    <row r="2551" spans="1:3" x14ac:dyDescent="0.3">
      <c r="A2551" t="s">
        <v>7590</v>
      </c>
      <c r="B2551" s="10">
        <v>109</v>
      </c>
      <c r="C2551" s="10">
        <v>7.7</v>
      </c>
    </row>
    <row r="2552" spans="1:3" x14ac:dyDescent="0.3">
      <c r="A2552" t="s">
        <v>7591</v>
      </c>
      <c r="B2552" s="10">
        <v>106</v>
      </c>
      <c r="C2552" s="10">
        <v>5.6</v>
      </c>
    </row>
    <row r="2553" spans="1:3" x14ac:dyDescent="0.3">
      <c r="A2553" t="s">
        <v>7594</v>
      </c>
      <c r="B2553" s="10">
        <v>123</v>
      </c>
      <c r="C2553" s="10">
        <v>7.7</v>
      </c>
    </row>
    <row r="2554" spans="1:3" x14ac:dyDescent="0.3">
      <c r="A2554" t="s">
        <v>7595</v>
      </c>
      <c r="B2554" s="10">
        <v>86</v>
      </c>
      <c r="C2554" s="10">
        <v>5.0999999999999996</v>
      </c>
    </row>
    <row r="2555" spans="1:3" x14ac:dyDescent="0.3">
      <c r="A2555" t="s">
        <v>7597</v>
      </c>
      <c r="B2555" s="10">
        <v>120</v>
      </c>
      <c r="C2555" s="10">
        <v>6.8</v>
      </c>
    </row>
    <row r="2556" spans="1:3" x14ac:dyDescent="0.3">
      <c r="A2556" t="s">
        <v>7599</v>
      </c>
      <c r="B2556" s="10">
        <v>227</v>
      </c>
      <c r="C2556" s="10">
        <v>8.4</v>
      </c>
    </row>
    <row r="2557" spans="1:3" x14ac:dyDescent="0.3">
      <c r="A2557" t="s">
        <v>7601</v>
      </c>
      <c r="B2557" s="10">
        <v>119</v>
      </c>
      <c r="C2557" s="10">
        <v>4.9000000000000004</v>
      </c>
    </row>
    <row r="2558" spans="1:3" x14ac:dyDescent="0.3">
      <c r="A2558" t="s">
        <v>7602</v>
      </c>
      <c r="B2558" s="10">
        <v>115</v>
      </c>
      <c r="C2558" s="10">
        <v>7.1</v>
      </c>
    </row>
    <row r="2559" spans="1:3" x14ac:dyDescent="0.3">
      <c r="A2559" t="s">
        <v>7604</v>
      </c>
      <c r="B2559" s="10">
        <v>114</v>
      </c>
      <c r="C2559" s="10">
        <v>6.6</v>
      </c>
    </row>
    <row r="2560" spans="1:3" x14ac:dyDescent="0.3">
      <c r="A2560" t="s">
        <v>7606</v>
      </c>
      <c r="B2560" s="10">
        <v>90</v>
      </c>
      <c r="C2560" s="10">
        <v>6.1</v>
      </c>
    </row>
    <row r="2561" spans="1:3" x14ac:dyDescent="0.3">
      <c r="A2561" t="s">
        <v>7609</v>
      </c>
      <c r="B2561" s="10">
        <v>94</v>
      </c>
      <c r="C2561" s="10">
        <v>4.0999999999999996</v>
      </c>
    </row>
    <row r="2562" spans="1:3" x14ac:dyDescent="0.3">
      <c r="A2562" t="s">
        <v>7610</v>
      </c>
      <c r="B2562" s="10">
        <v>98</v>
      </c>
      <c r="C2562" s="10">
        <v>8.1</v>
      </c>
    </row>
    <row r="2563" spans="1:3" x14ac:dyDescent="0.3">
      <c r="A2563" t="s">
        <v>7612</v>
      </c>
      <c r="B2563" s="10">
        <v>126</v>
      </c>
      <c r="C2563" s="10">
        <v>7.6</v>
      </c>
    </row>
    <row r="2564" spans="1:3" x14ac:dyDescent="0.3">
      <c r="A2564" t="s">
        <v>7614</v>
      </c>
      <c r="B2564" s="10">
        <v>100</v>
      </c>
      <c r="C2564" s="10">
        <v>7.8</v>
      </c>
    </row>
    <row r="2565" spans="1:3" x14ac:dyDescent="0.3">
      <c r="A2565" t="s">
        <v>7618</v>
      </c>
      <c r="B2565" s="10">
        <v>89</v>
      </c>
      <c r="C2565" s="10">
        <v>4.5999999999999996</v>
      </c>
    </row>
    <row r="2566" spans="1:3" x14ac:dyDescent="0.3">
      <c r="A2566" t="s">
        <v>7619</v>
      </c>
      <c r="B2566" s="10">
        <v>111</v>
      </c>
      <c r="C2566" s="10">
        <v>6</v>
      </c>
    </row>
    <row r="2567" spans="1:3" x14ac:dyDescent="0.3">
      <c r="A2567" t="s">
        <v>7622</v>
      </c>
      <c r="B2567" s="10">
        <v>100</v>
      </c>
      <c r="C2567" s="10">
        <v>7</v>
      </c>
    </row>
    <row r="2568" spans="1:3" x14ac:dyDescent="0.3">
      <c r="A2568" t="s">
        <v>7624</v>
      </c>
      <c r="B2568" s="10">
        <v>115</v>
      </c>
      <c r="C2568" s="10">
        <v>6.7</v>
      </c>
    </row>
    <row r="2569" spans="1:3" x14ac:dyDescent="0.3">
      <c r="A2569" t="s">
        <v>7627</v>
      </c>
      <c r="B2569" s="10">
        <v>106</v>
      </c>
      <c r="C2569" s="10">
        <v>6.4</v>
      </c>
    </row>
    <row r="2570" spans="1:3" x14ac:dyDescent="0.3">
      <c r="A2570" t="s">
        <v>7629</v>
      </c>
      <c r="B2570" s="10">
        <v>124</v>
      </c>
      <c r="C2570" s="10">
        <v>7.2</v>
      </c>
    </row>
    <row r="2571" spans="1:3" x14ac:dyDescent="0.3">
      <c r="A2571" t="s">
        <v>7630</v>
      </c>
      <c r="B2571" s="10">
        <v>107</v>
      </c>
      <c r="C2571" s="10">
        <v>7.4</v>
      </c>
    </row>
    <row r="2572" spans="1:3" x14ac:dyDescent="0.3">
      <c r="A2572" t="s">
        <v>7633</v>
      </c>
      <c r="B2572" s="10">
        <v>99</v>
      </c>
      <c r="C2572" s="10">
        <v>4.8</v>
      </c>
    </row>
    <row r="2573" spans="1:3" x14ac:dyDescent="0.3">
      <c r="A2573" t="s">
        <v>7638</v>
      </c>
      <c r="B2573" s="10">
        <v>90</v>
      </c>
      <c r="C2573" s="10">
        <v>4</v>
      </c>
    </row>
    <row r="2574" spans="1:3" x14ac:dyDescent="0.3">
      <c r="A2574" t="s">
        <v>7641</v>
      </c>
      <c r="B2574" s="10">
        <v>101</v>
      </c>
      <c r="C2574" s="10">
        <v>6.2</v>
      </c>
    </row>
    <row r="2575" spans="1:3" x14ac:dyDescent="0.3">
      <c r="A2575" t="s">
        <v>7643</v>
      </c>
      <c r="B2575" s="10">
        <v>119</v>
      </c>
      <c r="C2575" s="10">
        <v>7.7</v>
      </c>
    </row>
    <row r="2576" spans="1:3" x14ac:dyDescent="0.3">
      <c r="A2576" t="s">
        <v>7647</v>
      </c>
      <c r="B2576" s="10">
        <v>103</v>
      </c>
      <c r="C2576" s="10">
        <v>6.7</v>
      </c>
    </row>
    <row r="2577" spans="1:3" x14ac:dyDescent="0.3">
      <c r="A2577" t="s">
        <v>7649</v>
      </c>
      <c r="B2577" s="10">
        <v>134</v>
      </c>
      <c r="C2577" s="10">
        <v>7.9</v>
      </c>
    </row>
    <row r="2578" spans="1:3" x14ac:dyDescent="0.3">
      <c r="A2578" t="s">
        <v>7651</v>
      </c>
      <c r="B2578" s="10">
        <v>155</v>
      </c>
      <c r="C2578" s="10">
        <v>7.9</v>
      </c>
    </row>
    <row r="2579" spans="1:3" x14ac:dyDescent="0.3">
      <c r="A2579" t="s">
        <v>7653</v>
      </c>
      <c r="B2579" s="10">
        <v>94</v>
      </c>
      <c r="C2579" s="10">
        <v>5.5</v>
      </c>
    </row>
    <row r="2580" spans="1:3" x14ac:dyDescent="0.3">
      <c r="A2580" t="s">
        <v>7657</v>
      </c>
      <c r="B2580" s="10">
        <v>95</v>
      </c>
      <c r="C2580" s="10">
        <v>6.2</v>
      </c>
    </row>
    <row r="2581" spans="1:3" x14ac:dyDescent="0.3">
      <c r="A2581" t="s">
        <v>7659</v>
      </c>
      <c r="B2581" s="10">
        <v>89</v>
      </c>
      <c r="C2581" s="10">
        <v>5.0999999999999996</v>
      </c>
    </row>
    <row r="2582" spans="1:3" x14ac:dyDescent="0.3">
      <c r="A2582" t="s">
        <v>7662</v>
      </c>
      <c r="B2582" s="10">
        <v>97</v>
      </c>
      <c r="C2582" s="10">
        <v>4.0999999999999996</v>
      </c>
    </row>
    <row r="2583" spans="1:3" x14ac:dyDescent="0.3">
      <c r="A2583" t="s">
        <v>7663</v>
      </c>
      <c r="B2583" s="10">
        <v>90</v>
      </c>
      <c r="C2583" s="10">
        <v>6.7</v>
      </c>
    </row>
    <row r="2584" spans="1:3" x14ac:dyDescent="0.3">
      <c r="A2584" t="s">
        <v>7666</v>
      </c>
      <c r="B2584" s="10">
        <v>92</v>
      </c>
      <c r="C2584" s="10">
        <v>4.7</v>
      </c>
    </row>
    <row r="2585" spans="1:3" x14ac:dyDescent="0.3">
      <c r="A2585" t="s">
        <v>7668</v>
      </c>
      <c r="B2585" s="10">
        <v>100</v>
      </c>
      <c r="C2585" s="10">
        <v>6.4</v>
      </c>
    </row>
    <row r="2586" spans="1:3" x14ac:dyDescent="0.3">
      <c r="A2586" t="s">
        <v>7670</v>
      </c>
      <c r="B2586" s="10">
        <v>117</v>
      </c>
      <c r="C2586" s="10">
        <v>6.3</v>
      </c>
    </row>
    <row r="2587" spans="1:3" x14ac:dyDescent="0.3">
      <c r="A2587" t="s">
        <v>7673</v>
      </c>
      <c r="B2587" s="10">
        <v>84</v>
      </c>
      <c r="C2587" s="10">
        <v>5.5</v>
      </c>
    </row>
    <row r="2588" spans="1:3" x14ac:dyDescent="0.3">
      <c r="A2588" t="s">
        <v>7675</v>
      </c>
      <c r="B2588" s="10">
        <v>140</v>
      </c>
      <c r="C2588" s="10">
        <v>7.3</v>
      </c>
    </row>
    <row r="2589" spans="1:3" x14ac:dyDescent="0.3">
      <c r="A2589" t="s">
        <v>7678</v>
      </c>
      <c r="B2589" s="10">
        <v>108</v>
      </c>
      <c r="C2589" s="10">
        <v>6.3</v>
      </c>
    </row>
    <row r="2590" spans="1:3" x14ac:dyDescent="0.3">
      <c r="A2590" t="s">
        <v>7681</v>
      </c>
      <c r="B2590" s="10">
        <v>109</v>
      </c>
      <c r="C2590" s="10">
        <v>4.9000000000000004</v>
      </c>
    </row>
    <row r="2591" spans="1:3" x14ac:dyDescent="0.3">
      <c r="A2591" t="s">
        <v>7683</v>
      </c>
      <c r="B2591" s="10">
        <v>131</v>
      </c>
      <c r="C2591" s="10">
        <v>7.6</v>
      </c>
    </row>
    <row r="2592" spans="1:3" x14ac:dyDescent="0.3">
      <c r="A2592" t="s">
        <v>7686</v>
      </c>
      <c r="B2592" s="10">
        <v>114</v>
      </c>
      <c r="C2592" s="10">
        <v>6</v>
      </c>
    </row>
    <row r="2593" spans="1:3" x14ac:dyDescent="0.3">
      <c r="A2593" t="s">
        <v>7687</v>
      </c>
      <c r="B2593" s="10">
        <v>97</v>
      </c>
      <c r="C2593" s="10">
        <v>6.2</v>
      </c>
    </row>
    <row r="2594" spans="1:3" x14ac:dyDescent="0.3">
      <c r="A2594" t="s">
        <v>7689</v>
      </c>
      <c r="B2594" s="10">
        <v>122</v>
      </c>
      <c r="C2594" s="10">
        <v>6.8</v>
      </c>
    </row>
    <row r="2595" spans="1:3" x14ac:dyDescent="0.3">
      <c r="A2595" t="s">
        <v>7692</v>
      </c>
      <c r="B2595" s="10">
        <v>87</v>
      </c>
      <c r="C2595" s="10">
        <v>4.5</v>
      </c>
    </row>
    <row r="2596" spans="1:3" x14ac:dyDescent="0.3">
      <c r="A2596" t="s">
        <v>7696</v>
      </c>
      <c r="B2596" s="10">
        <v>85</v>
      </c>
      <c r="C2596" s="10">
        <v>5.7</v>
      </c>
    </row>
    <row r="2597" spans="1:3" x14ac:dyDescent="0.3">
      <c r="A2597" t="s">
        <v>7699</v>
      </c>
      <c r="B2597" s="10">
        <v>85</v>
      </c>
      <c r="C2597" s="10">
        <v>8.4</v>
      </c>
    </row>
    <row r="2598" spans="1:3" x14ac:dyDescent="0.3">
      <c r="A2598" t="s">
        <v>7703</v>
      </c>
      <c r="B2598" s="10">
        <v>101</v>
      </c>
      <c r="C2598" s="10">
        <v>4.5999999999999996</v>
      </c>
    </row>
    <row r="2599" spans="1:3" x14ac:dyDescent="0.3">
      <c r="A2599" t="s">
        <v>7707</v>
      </c>
      <c r="B2599" s="10">
        <v>121</v>
      </c>
      <c r="C2599" s="10">
        <v>6.2</v>
      </c>
    </row>
    <row r="2600" spans="1:3" x14ac:dyDescent="0.3">
      <c r="A2600" t="s">
        <v>7709</v>
      </c>
      <c r="B2600" s="10">
        <v>107</v>
      </c>
      <c r="C2600" s="10">
        <v>7</v>
      </c>
    </row>
    <row r="2601" spans="1:3" x14ac:dyDescent="0.3">
      <c r="A2601" t="s">
        <v>7711</v>
      </c>
      <c r="B2601" s="10">
        <v>111</v>
      </c>
      <c r="C2601" s="10">
        <v>6.9</v>
      </c>
    </row>
    <row r="2602" spans="1:3" x14ac:dyDescent="0.3">
      <c r="A2602" t="s">
        <v>7713</v>
      </c>
      <c r="B2602" s="10">
        <v>92</v>
      </c>
      <c r="C2602" s="10">
        <v>6.1</v>
      </c>
    </row>
    <row r="2603" spans="1:3" x14ac:dyDescent="0.3">
      <c r="A2603" t="s">
        <v>7716</v>
      </c>
      <c r="B2603" s="10">
        <v>97</v>
      </c>
      <c r="C2603" s="10">
        <v>6.7</v>
      </c>
    </row>
    <row r="2604" spans="1:3" x14ac:dyDescent="0.3">
      <c r="A2604" t="s">
        <v>7717</v>
      </c>
      <c r="B2604" s="10">
        <v>97</v>
      </c>
      <c r="C2604" s="10">
        <v>5.6</v>
      </c>
    </row>
    <row r="2605" spans="1:3" x14ac:dyDescent="0.3">
      <c r="A2605" t="s">
        <v>7719</v>
      </c>
      <c r="B2605" s="10">
        <v>125</v>
      </c>
      <c r="C2605" s="10">
        <v>6.6</v>
      </c>
    </row>
    <row r="2606" spans="1:3" x14ac:dyDescent="0.3">
      <c r="A2606" t="s">
        <v>7721</v>
      </c>
      <c r="B2606" s="10">
        <v>124</v>
      </c>
      <c r="C2606" s="10">
        <v>6.4</v>
      </c>
    </row>
    <row r="2607" spans="1:3" x14ac:dyDescent="0.3">
      <c r="A2607" t="s">
        <v>7724</v>
      </c>
      <c r="B2607" s="10">
        <v>76</v>
      </c>
      <c r="C2607" s="10">
        <v>2.8</v>
      </c>
    </row>
    <row r="2608" spans="1:3" x14ac:dyDescent="0.3">
      <c r="A2608" t="s">
        <v>7726</v>
      </c>
      <c r="B2608" s="10">
        <v>107</v>
      </c>
      <c r="C2608" s="10">
        <v>5.4</v>
      </c>
    </row>
    <row r="2609" spans="1:3" x14ac:dyDescent="0.3">
      <c r="A2609" t="s">
        <v>7728</v>
      </c>
      <c r="B2609" s="10">
        <v>91</v>
      </c>
      <c r="C2609" s="10">
        <v>5</v>
      </c>
    </row>
    <row r="2610" spans="1:3" x14ac:dyDescent="0.3">
      <c r="A2610" t="s">
        <v>7730</v>
      </c>
      <c r="B2610" s="10">
        <v>96</v>
      </c>
      <c r="C2610" s="10">
        <v>5.0999999999999996</v>
      </c>
    </row>
    <row r="2611" spans="1:3" x14ac:dyDescent="0.3">
      <c r="A2611" t="s">
        <v>7731</v>
      </c>
      <c r="B2611" s="10">
        <v>142</v>
      </c>
      <c r="C2611" s="10">
        <v>8</v>
      </c>
    </row>
    <row r="2612" spans="1:3" x14ac:dyDescent="0.3">
      <c r="A2612" t="s">
        <v>7733</v>
      </c>
      <c r="B2612" s="10">
        <v>103</v>
      </c>
      <c r="C2612" s="10">
        <v>5.9</v>
      </c>
    </row>
    <row r="2613" spans="1:3" x14ac:dyDescent="0.3">
      <c r="A2613" t="s">
        <v>7738</v>
      </c>
      <c r="B2613" s="10">
        <v>117</v>
      </c>
      <c r="C2613" s="10">
        <v>8.1999999999999993</v>
      </c>
    </row>
    <row r="2614" spans="1:3" x14ac:dyDescent="0.3">
      <c r="A2614" t="s">
        <v>7740</v>
      </c>
      <c r="B2614" s="10">
        <v>116</v>
      </c>
      <c r="C2614" s="10">
        <v>7</v>
      </c>
    </row>
    <row r="2615" spans="1:3" x14ac:dyDescent="0.3">
      <c r="A2615" t="s">
        <v>7742</v>
      </c>
      <c r="B2615" s="10">
        <v>118</v>
      </c>
      <c r="C2615" s="10">
        <v>6.6</v>
      </c>
    </row>
    <row r="2616" spans="1:3" x14ac:dyDescent="0.3">
      <c r="A2616" t="s">
        <v>7745</v>
      </c>
      <c r="B2616" s="10">
        <v>108</v>
      </c>
      <c r="C2616" s="10">
        <v>6.7</v>
      </c>
    </row>
    <row r="2617" spans="1:3" x14ac:dyDescent="0.3">
      <c r="A2617" t="s">
        <v>7748</v>
      </c>
      <c r="B2617" s="10">
        <v>94</v>
      </c>
      <c r="C2617" s="10">
        <v>5.5</v>
      </c>
    </row>
    <row r="2618" spans="1:3" x14ac:dyDescent="0.3">
      <c r="A2618" t="s">
        <v>7751</v>
      </c>
      <c r="B2618" s="10">
        <v>97</v>
      </c>
      <c r="C2618" s="10">
        <v>4.9000000000000004</v>
      </c>
    </row>
    <row r="2619" spans="1:3" x14ac:dyDescent="0.3">
      <c r="A2619" t="s">
        <v>7752</v>
      </c>
      <c r="B2619" s="10">
        <v>97</v>
      </c>
      <c r="C2619" s="10">
        <v>6.9</v>
      </c>
    </row>
    <row r="2620" spans="1:3" x14ac:dyDescent="0.3">
      <c r="A2620" t="s">
        <v>7754</v>
      </c>
      <c r="B2620" s="10">
        <v>99</v>
      </c>
      <c r="C2620" s="10">
        <v>7.4</v>
      </c>
    </row>
    <row r="2621" spans="1:3" x14ac:dyDescent="0.3">
      <c r="A2621" t="s">
        <v>7757</v>
      </c>
      <c r="B2621" s="10">
        <v>91</v>
      </c>
      <c r="C2621" s="10">
        <v>5.6</v>
      </c>
    </row>
    <row r="2622" spans="1:3" x14ac:dyDescent="0.3">
      <c r="A2622" t="s">
        <v>7761</v>
      </c>
      <c r="B2622" s="10">
        <v>107</v>
      </c>
      <c r="C2622" s="10">
        <v>8</v>
      </c>
    </row>
    <row r="2623" spans="1:3" x14ac:dyDescent="0.3">
      <c r="A2623" t="s">
        <v>7764</v>
      </c>
      <c r="B2623" s="10">
        <v>95</v>
      </c>
      <c r="C2623" s="10">
        <v>5.3</v>
      </c>
    </row>
    <row r="2624" spans="1:3" x14ac:dyDescent="0.3">
      <c r="A2624" t="s">
        <v>7767</v>
      </c>
      <c r="B2624" s="10">
        <v>102</v>
      </c>
      <c r="C2624" s="10">
        <v>6.2</v>
      </c>
    </row>
    <row r="2625" spans="1:3" x14ac:dyDescent="0.3">
      <c r="A2625" t="s">
        <v>7769</v>
      </c>
      <c r="B2625" s="10">
        <v>88</v>
      </c>
      <c r="C2625" s="10">
        <v>5.3</v>
      </c>
    </row>
    <row r="2626" spans="1:3" x14ac:dyDescent="0.3">
      <c r="A2626" t="s">
        <v>7770</v>
      </c>
      <c r="B2626" s="10">
        <v>106</v>
      </c>
      <c r="C2626" s="10">
        <v>6.6</v>
      </c>
    </row>
    <row r="2627" spans="1:3" x14ac:dyDescent="0.3">
      <c r="A2627" t="s">
        <v>7771</v>
      </c>
      <c r="B2627" s="10">
        <v>92</v>
      </c>
      <c r="C2627" s="10">
        <v>7.2</v>
      </c>
    </row>
    <row r="2628" spans="1:3" x14ac:dyDescent="0.3">
      <c r="A2628" t="s">
        <v>7774</v>
      </c>
      <c r="B2628" s="10">
        <v>105</v>
      </c>
      <c r="C2628" s="10">
        <v>4.5999999999999996</v>
      </c>
    </row>
    <row r="2629" spans="1:3" x14ac:dyDescent="0.3">
      <c r="A2629" t="s">
        <v>7776</v>
      </c>
      <c r="B2629" s="10">
        <v>107</v>
      </c>
      <c r="C2629" s="10">
        <v>7.5</v>
      </c>
    </row>
    <row r="2630" spans="1:3" x14ac:dyDescent="0.3">
      <c r="A2630" t="s">
        <v>7779</v>
      </c>
      <c r="B2630" s="10">
        <v>120</v>
      </c>
      <c r="C2630" s="10">
        <v>6.5</v>
      </c>
    </row>
    <row r="2631" spans="1:3" x14ac:dyDescent="0.3">
      <c r="A2631" t="s">
        <v>7781</v>
      </c>
      <c r="B2631" s="10">
        <v>103</v>
      </c>
      <c r="C2631" s="10">
        <v>7.6</v>
      </c>
    </row>
    <row r="2632" spans="1:3" x14ac:dyDescent="0.3">
      <c r="A2632" t="s">
        <v>7783</v>
      </c>
      <c r="B2632" s="10">
        <v>92</v>
      </c>
      <c r="C2632" s="10">
        <v>6.2</v>
      </c>
    </row>
    <row r="2633" spans="1:3" x14ac:dyDescent="0.3">
      <c r="A2633" t="s">
        <v>7784</v>
      </c>
      <c r="B2633" s="10">
        <v>147</v>
      </c>
      <c r="C2633" s="10">
        <v>8</v>
      </c>
    </row>
    <row r="2634" spans="1:3" x14ac:dyDescent="0.3">
      <c r="A2634" t="s">
        <v>7787</v>
      </c>
      <c r="B2634" s="10">
        <v>98</v>
      </c>
      <c r="C2634" s="10">
        <v>5.5</v>
      </c>
    </row>
    <row r="2635" spans="1:3" x14ac:dyDescent="0.3">
      <c r="A2635" t="s">
        <v>7789</v>
      </c>
      <c r="B2635" s="10">
        <v>98</v>
      </c>
      <c r="C2635" s="10">
        <v>6.3</v>
      </c>
    </row>
    <row r="2636" spans="1:3" x14ac:dyDescent="0.3">
      <c r="A2636" t="s">
        <v>7791</v>
      </c>
      <c r="B2636" s="10">
        <v>103</v>
      </c>
      <c r="C2636" s="10">
        <v>7.2</v>
      </c>
    </row>
    <row r="2637" spans="1:3" x14ac:dyDescent="0.3">
      <c r="A2637" t="s">
        <v>7795</v>
      </c>
      <c r="B2637" s="10">
        <v>111</v>
      </c>
      <c r="C2637" s="10">
        <v>6.7</v>
      </c>
    </row>
    <row r="2638" spans="1:3" x14ac:dyDescent="0.3">
      <c r="A2638" t="s">
        <v>7798</v>
      </c>
      <c r="B2638" s="10">
        <v>98</v>
      </c>
      <c r="C2638" s="10">
        <v>5.3</v>
      </c>
    </row>
    <row r="2639" spans="1:3" x14ac:dyDescent="0.3">
      <c r="A2639" t="s">
        <v>7801</v>
      </c>
      <c r="B2639" s="10">
        <v>111</v>
      </c>
      <c r="C2639" s="10">
        <v>6.3</v>
      </c>
    </row>
    <row r="2640" spans="1:3" x14ac:dyDescent="0.3">
      <c r="A2640" t="s">
        <v>7802</v>
      </c>
      <c r="B2640" s="10">
        <v>111</v>
      </c>
      <c r="C2640" s="10">
        <v>6.5</v>
      </c>
    </row>
    <row r="2641" spans="1:3" x14ac:dyDescent="0.3">
      <c r="A2641" t="s">
        <v>7806</v>
      </c>
      <c r="B2641" s="10">
        <v>100</v>
      </c>
      <c r="C2641" s="10">
        <v>5.6</v>
      </c>
    </row>
    <row r="2642" spans="1:3" x14ac:dyDescent="0.3">
      <c r="A2642" t="s">
        <v>7809</v>
      </c>
      <c r="B2642" s="10">
        <v>116</v>
      </c>
      <c r="C2642" s="10">
        <v>7</v>
      </c>
    </row>
    <row r="2643" spans="1:3" x14ac:dyDescent="0.3">
      <c r="A2643" t="s">
        <v>7813</v>
      </c>
      <c r="B2643" s="10">
        <v>145</v>
      </c>
      <c r="C2643" s="10">
        <v>8.3000000000000007</v>
      </c>
    </row>
    <row r="2644" spans="1:3" x14ac:dyDescent="0.3">
      <c r="A2644" t="s">
        <v>7815</v>
      </c>
      <c r="B2644" s="10">
        <v>84</v>
      </c>
      <c r="C2644" s="10">
        <v>7.2</v>
      </c>
    </row>
    <row r="2645" spans="1:3" x14ac:dyDescent="0.3">
      <c r="A2645" t="s">
        <v>7817</v>
      </c>
      <c r="B2645" s="10">
        <v>115</v>
      </c>
      <c r="C2645" s="10">
        <v>6.8</v>
      </c>
    </row>
    <row r="2646" spans="1:3" x14ac:dyDescent="0.3">
      <c r="A2646" t="s">
        <v>7819</v>
      </c>
      <c r="B2646" s="10">
        <v>105</v>
      </c>
      <c r="C2646" s="10">
        <v>6.4</v>
      </c>
    </row>
    <row r="2647" spans="1:3" x14ac:dyDescent="0.3">
      <c r="A2647" t="s">
        <v>7822</v>
      </c>
      <c r="B2647" s="10">
        <v>98</v>
      </c>
      <c r="C2647" s="10">
        <v>6.9</v>
      </c>
    </row>
    <row r="2648" spans="1:3" x14ac:dyDescent="0.3">
      <c r="A2648" t="s">
        <v>7826</v>
      </c>
      <c r="B2648" s="10">
        <v>99</v>
      </c>
      <c r="C2648" s="10">
        <v>8</v>
      </c>
    </row>
    <row r="2649" spans="1:3" x14ac:dyDescent="0.3">
      <c r="A2649" t="s">
        <v>7831</v>
      </c>
      <c r="B2649" s="10">
        <v>110</v>
      </c>
      <c r="C2649" s="10">
        <v>6.2</v>
      </c>
    </row>
    <row r="2650" spans="1:3" x14ac:dyDescent="0.3">
      <c r="A2650" t="s">
        <v>7837</v>
      </c>
      <c r="B2650" s="10">
        <v>97</v>
      </c>
      <c r="C2650" s="10">
        <v>6.4</v>
      </c>
    </row>
    <row r="2651" spans="1:3" x14ac:dyDescent="0.3">
      <c r="A2651" t="s">
        <v>7839</v>
      </c>
      <c r="B2651" s="10">
        <v>88</v>
      </c>
      <c r="C2651" s="10">
        <v>5.6</v>
      </c>
    </row>
    <row r="2652" spans="1:3" x14ac:dyDescent="0.3">
      <c r="A2652" t="s">
        <v>7842</v>
      </c>
      <c r="B2652" s="10">
        <v>103</v>
      </c>
      <c r="C2652" s="10">
        <v>6.1</v>
      </c>
    </row>
    <row r="2653" spans="1:3" x14ac:dyDescent="0.3">
      <c r="A2653" t="s">
        <v>7844</v>
      </c>
      <c r="B2653" s="10">
        <v>104</v>
      </c>
      <c r="C2653" s="10">
        <v>6</v>
      </c>
    </row>
    <row r="2654" spans="1:3" x14ac:dyDescent="0.3">
      <c r="A2654" t="s">
        <v>7847</v>
      </c>
      <c r="B2654" s="10">
        <v>90</v>
      </c>
      <c r="C2654" s="10">
        <v>5.0999999999999996</v>
      </c>
    </row>
    <row r="2655" spans="1:3" x14ac:dyDescent="0.3">
      <c r="A2655" t="s">
        <v>7850</v>
      </c>
      <c r="B2655" s="10">
        <v>105</v>
      </c>
      <c r="C2655" s="10">
        <v>4.5</v>
      </c>
    </row>
    <row r="2656" spans="1:3" x14ac:dyDescent="0.3">
      <c r="A2656" t="s">
        <v>7855</v>
      </c>
      <c r="B2656" s="10">
        <v>93</v>
      </c>
      <c r="C2656" s="10">
        <v>5.9</v>
      </c>
    </row>
    <row r="2657" spans="1:3" x14ac:dyDescent="0.3">
      <c r="A2657" t="s">
        <v>7859</v>
      </c>
      <c r="B2657" s="10">
        <v>141</v>
      </c>
      <c r="C2657" s="10">
        <v>6</v>
      </c>
    </row>
    <row r="2658" spans="1:3" x14ac:dyDescent="0.3">
      <c r="A2658" t="s">
        <v>7862</v>
      </c>
      <c r="B2658" s="10">
        <v>85</v>
      </c>
      <c r="C2658" s="10">
        <v>5.8</v>
      </c>
    </row>
    <row r="2659" spans="1:3" x14ac:dyDescent="0.3">
      <c r="A2659" t="s">
        <v>7864</v>
      </c>
      <c r="B2659" s="10">
        <v>109</v>
      </c>
      <c r="C2659" s="10">
        <v>6.1</v>
      </c>
    </row>
    <row r="2660" spans="1:3" x14ac:dyDescent="0.3">
      <c r="A2660" t="s">
        <v>7868</v>
      </c>
      <c r="B2660" s="10">
        <v>105</v>
      </c>
      <c r="C2660" s="10">
        <v>4.9000000000000004</v>
      </c>
    </row>
    <row r="2661" spans="1:3" x14ac:dyDescent="0.3">
      <c r="A2661" t="s">
        <v>7874</v>
      </c>
      <c r="B2661" s="10">
        <v>98</v>
      </c>
      <c r="C2661" s="10">
        <v>5.7</v>
      </c>
    </row>
    <row r="2662" spans="1:3" x14ac:dyDescent="0.3">
      <c r="A2662" t="s">
        <v>7877</v>
      </c>
      <c r="B2662" s="10">
        <v>119</v>
      </c>
      <c r="C2662" s="10">
        <v>7.1</v>
      </c>
    </row>
    <row r="2663" spans="1:3" x14ac:dyDescent="0.3">
      <c r="A2663" t="s">
        <v>7880</v>
      </c>
      <c r="B2663" s="10">
        <v>124</v>
      </c>
      <c r="C2663" s="10">
        <v>6.6</v>
      </c>
    </row>
    <row r="2664" spans="1:3" x14ac:dyDescent="0.3">
      <c r="A2664" t="s">
        <v>7882</v>
      </c>
      <c r="B2664" s="10">
        <v>101</v>
      </c>
      <c r="C2664" s="10">
        <v>8.1</v>
      </c>
    </row>
    <row r="2665" spans="1:3" x14ac:dyDescent="0.3">
      <c r="A2665" t="s">
        <v>7884</v>
      </c>
      <c r="B2665" s="10">
        <v>115</v>
      </c>
      <c r="C2665" s="10">
        <v>5.7</v>
      </c>
    </row>
    <row r="2666" spans="1:3" x14ac:dyDescent="0.3">
      <c r="A2666" t="s">
        <v>7885</v>
      </c>
      <c r="B2666" s="10">
        <v>120</v>
      </c>
      <c r="C2666" s="10">
        <v>6.8</v>
      </c>
    </row>
    <row r="2667" spans="1:3" x14ac:dyDescent="0.3">
      <c r="A2667" t="s">
        <v>7887</v>
      </c>
      <c r="B2667" s="10">
        <v>111</v>
      </c>
      <c r="C2667" s="10">
        <v>7.5</v>
      </c>
    </row>
    <row r="2668" spans="1:3" x14ac:dyDescent="0.3">
      <c r="A2668" t="s">
        <v>7892</v>
      </c>
      <c r="B2668" s="10">
        <v>94</v>
      </c>
      <c r="C2668" s="10">
        <v>6.2</v>
      </c>
    </row>
    <row r="2669" spans="1:3" x14ac:dyDescent="0.3">
      <c r="A2669" t="s">
        <v>7894</v>
      </c>
      <c r="B2669" s="10">
        <v>131</v>
      </c>
      <c r="C2669" s="10">
        <v>8.3000000000000007</v>
      </c>
    </row>
    <row r="2670" spans="1:3" x14ac:dyDescent="0.3">
      <c r="A2670" t="s">
        <v>7897</v>
      </c>
      <c r="B2670" s="10">
        <v>139</v>
      </c>
      <c r="C2670" s="10">
        <v>7.4</v>
      </c>
    </row>
    <row r="2671" spans="1:3" x14ac:dyDescent="0.3">
      <c r="A2671" t="s">
        <v>7901</v>
      </c>
      <c r="B2671" s="10">
        <v>120</v>
      </c>
      <c r="C2671" s="10">
        <v>8</v>
      </c>
    </row>
    <row r="2672" spans="1:3" x14ac:dyDescent="0.3">
      <c r="A2672" t="s">
        <v>7904</v>
      </c>
      <c r="B2672" s="10">
        <v>119</v>
      </c>
      <c r="C2672" s="10">
        <v>6.9</v>
      </c>
    </row>
    <row r="2673" spans="1:3" x14ac:dyDescent="0.3">
      <c r="A2673" t="s">
        <v>7905</v>
      </c>
      <c r="B2673" s="10">
        <v>125</v>
      </c>
      <c r="C2673" s="10">
        <v>6.9</v>
      </c>
    </row>
    <row r="2674" spans="1:3" x14ac:dyDescent="0.3">
      <c r="A2674" t="s">
        <v>7907</v>
      </c>
      <c r="B2674" s="10">
        <v>65</v>
      </c>
      <c r="C2674" s="10">
        <v>9.5</v>
      </c>
    </row>
    <row r="2675" spans="1:3" x14ac:dyDescent="0.3">
      <c r="A2675" t="s">
        <v>7910</v>
      </c>
      <c r="B2675" s="10">
        <v>108</v>
      </c>
      <c r="C2675" s="10">
        <v>5.5</v>
      </c>
    </row>
    <row r="2676" spans="1:3" x14ac:dyDescent="0.3">
      <c r="A2676" t="s">
        <v>7913</v>
      </c>
      <c r="B2676" s="10">
        <v>101</v>
      </c>
      <c r="C2676" s="10">
        <v>5.7</v>
      </c>
    </row>
    <row r="2677" spans="1:3" x14ac:dyDescent="0.3">
      <c r="A2677" t="s">
        <v>7915</v>
      </c>
      <c r="B2677" s="10">
        <v>145</v>
      </c>
      <c r="C2677" s="10">
        <v>7.2</v>
      </c>
    </row>
    <row r="2678" spans="1:3" x14ac:dyDescent="0.3">
      <c r="A2678" t="s">
        <v>7916</v>
      </c>
      <c r="B2678" s="10">
        <v>98</v>
      </c>
      <c r="C2678" s="10">
        <v>6.9</v>
      </c>
    </row>
    <row r="2679" spans="1:3" x14ac:dyDescent="0.3">
      <c r="A2679" t="s">
        <v>7919</v>
      </c>
      <c r="B2679" s="10">
        <v>101</v>
      </c>
      <c r="C2679" s="10">
        <v>5.5</v>
      </c>
    </row>
    <row r="2680" spans="1:3" x14ac:dyDescent="0.3">
      <c r="A2680" t="s">
        <v>7920</v>
      </c>
      <c r="B2680" s="10">
        <v>109</v>
      </c>
      <c r="C2680" s="10">
        <v>5.2</v>
      </c>
    </row>
    <row r="2681" spans="1:3" x14ac:dyDescent="0.3">
      <c r="A2681" t="s">
        <v>7922</v>
      </c>
      <c r="B2681" s="10">
        <v>123</v>
      </c>
      <c r="C2681" s="10">
        <v>7.1</v>
      </c>
    </row>
    <row r="2682" spans="1:3" x14ac:dyDescent="0.3">
      <c r="A2682" t="s">
        <v>7929</v>
      </c>
      <c r="B2682" s="10">
        <v>99</v>
      </c>
      <c r="C2682" s="10">
        <v>5.5</v>
      </c>
    </row>
    <row r="2683" spans="1:3" x14ac:dyDescent="0.3">
      <c r="A2683" t="s">
        <v>7930</v>
      </c>
      <c r="B2683" s="10">
        <v>110</v>
      </c>
      <c r="C2683" s="10">
        <v>5.4</v>
      </c>
    </row>
    <row r="2684" spans="1:3" x14ac:dyDescent="0.3">
      <c r="A2684" t="s">
        <v>7932</v>
      </c>
      <c r="B2684" s="10">
        <v>107</v>
      </c>
      <c r="C2684" s="10">
        <v>6.7</v>
      </c>
    </row>
    <row r="2685" spans="1:3" x14ac:dyDescent="0.3">
      <c r="A2685" t="s">
        <v>7934</v>
      </c>
      <c r="B2685" s="10">
        <v>81</v>
      </c>
      <c r="C2685" s="10">
        <v>5</v>
      </c>
    </row>
    <row r="2686" spans="1:3" x14ac:dyDescent="0.3">
      <c r="A2686" t="s">
        <v>7935</v>
      </c>
      <c r="B2686" s="10">
        <v>105</v>
      </c>
      <c r="C2686" s="10">
        <v>6.4</v>
      </c>
    </row>
    <row r="2687" spans="1:3" x14ac:dyDescent="0.3">
      <c r="A2687" t="s">
        <v>7937</v>
      </c>
      <c r="B2687" s="10">
        <v>82</v>
      </c>
      <c r="C2687" s="10">
        <v>6.6</v>
      </c>
    </row>
    <row r="2688" spans="1:3" x14ac:dyDescent="0.3">
      <c r="A2688" t="s">
        <v>7939</v>
      </c>
      <c r="B2688" s="10">
        <v>109</v>
      </c>
      <c r="C2688" s="10">
        <v>5.9</v>
      </c>
    </row>
    <row r="2689" spans="1:3" x14ac:dyDescent="0.3">
      <c r="A2689" t="s">
        <v>7942</v>
      </c>
      <c r="B2689" s="10">
        <v>95</v>
      </c>
      <c r="C2689" s="10">
        <v>5.7</v>
      </c>
    </row>
    <row r="2690" spans="1:3" x14ac:dyDescent="0.3">
      <c r="A2690" t="s">
        <v>7944</v>
      </c>
      <c r="B2690" s="10">
        <v>100</v>
      </c>
      <c r="C2690" s="10">
        <v>4.5</v>
      </c>
    </row>
    <row r="2691" spans="1:3" x14ac:dyDescent="0.3">
      <c r="A2691" t="s">
        <v>7947</v>
      </c>
      <c r="B2691" s="10">
        <v>118</v>
      </c>
      <c r="C2691" s="10">
        <v>3.7</v>
      </c>
    </row>
    <row r="2692" spans="1:3" x14ac:dyDescent="0.3">
      <c r="A2692" t="s">
        <v>7948</v>
      </c>
      <c r="B2692" s="10">
        <v>91</v>
      </c>
      <c r="C2692" s="10">
        <v>5</v>
      </c>
    </row>
    <row r="2693" spans="1:3" x14ac:dyDescent="0.3">
      <c r="A2693" t="s">
        <v>7949</v>
      </c>
      <c r="B2693" s="10">
        <v>90</v>
      </c>
      <c r="C2693" s="10">
        <v>4.5999999999999996</v>
      </c>
    </row>
    <row r="2694" spans="1:3" x14ac:dyDescent="0.3">
      <c r="A2694" t="s">
        <v>7951</v>
      </c>
      <c r="B2694" s="10">
        <v>108</v>
      </c>
      <c r="C2694" s="10">
        <v>6.5</v>
      </c>
    </row>
    <row r="2695" spans="1:3" x14ac:dyDescent="0.3">
      <c r="A2695" t="s">
        <v>7954</v>
      </c>
      <c r="B2695" s="10">
        <v>103</v>
      </c>
      <c r="C2695" s="10">
        <v>4.9000000000000004</v>
      </c>
    </row>
    <row r="2696" spans="1:3" x14ac:dyDescent="0.3">
      <c r="A2696" t="s">
        <v>7956</v>
      </c>
      <c r="B2696" s="10">
        <v>96</v>
      </c>
      <c r="C2696" s="10">
        <v>6</v>
      </c>
    </row>
    <row r="2697" spans="1:3" x14ac:dyDescent="0.3">
      <c r="A2697" t="s">
        <v>7958</v>
      </c>
      <c r="B2697" s="10">
        <v>117</v>
      </c>
      <c r="C2697" s="10">
        <v>6.9</v>
      </c>
    </row>
    <row r="2698" spans="1:3" x14ac:dyDescent="0.3">
      <c r="A2698" t="s">
        <v>7962</v>
      </c>
      <c r="B2698" s="10">
        <v>93</v>
      </c>
      <c r="C2698" s="10">
        <v>5.7</v>
      </c>
    </row>
    <row r="2699" spans="1:3" x14ac:dyDescent="0.3">
      <c r="A2699" t="s">
        <v>7963</v>
      </c>
      <c r="B2699" s="10">
        <v>136</v>
      </c>
      <c r="C2699" s="10">
        <v>6.7</v>
      </c>
    </row>
    <row r="2700" spans="1:3" x14ac:dyDescent="0.3">
      <c r="A2700" t="s">
        <v>7964</v>
      </c>
      <c r="B2700" s="10">
        <v>115</v>
      </c>
      <c r="C2700" s="10">
        <v>6.9</v>
      </c>
    </row>
    <row r="2701" spans="1:3" x14ac:dyDescent="0.3">
      <c r="A2701" t="s">
        <v>7966</v>
      </c>
      <c r="B2701" s="10">
        <v>94</v>
      </c>
      <c r="C2701" s="10">
        <v>5.5</v>
      </c>
    </row>
    <row r="2702" spans="1:3" x14ac:dyDescent="0.3">
      <c r="A2702" t="s">
        <v>7969</v>
      </c>
      <c r="B2702" s="10">
        <v>85</v>
      </c>
      <c r="C2702" s="10">
        <v>4.4000000000000004</v>
      </c>
    </row>
    <row r="2703" spans="1:3" x14ac:dyDescent="0.3">
      <c r="A2703" t="s">
        <v>7972</v>
      </c>
      <c r="B2703" s="10">
        <v>112</v>
      </c>
      <c r="C2703" s="10">
        <v>7</v>
      </c>
    </row>
    <row r="2704" spans="1:3" x14ac:dyDescent="0.3">
      <c r="A2704" t="s">
        <v>7974</v>
      </c>
      <c r="B2704" s="10">
        <v>86</v>
      </c>
      <c r="C2704" s="10">
        <v>5.4</v>
      </c>
    </row>
    <row r="2705" spans="1:3" x14ac:dyDescent="0.3">
      <c r="A2705" t="s">
        <v>7977</v>
      </c>
      <c r="B2705" s="10">
        <v>86</v>
      </c>
      <c r="C2705" s="10">
        <v>5.4</v>
      </c>
    </row>
    <row r="2706" spans="1:3" x14ac:dyDescent="0.3">
      <c r="A2706" t="s">
        <v>7981</v>
      </c>
      <c r="B2706" s="10">
        <v>112</v>
      </c>
      <c r="C2706" s="10">
        <v>8</v>
      </c>
    </row>
    <row r="2707" spans="1:3" x14ac:dyDescent="0.3">
      <c r="A2707" t="s">
        <v>7984</v>
      </c>
      <c r="B2707" s="10">
        <v>137</v>
      </c>
      <c r="C2707" s="10">
        <v>7.6</v>
      </c>
    </row>
    <row r="2708" spans="1:3" x14ac:dyDescent="0.3">
      <c r="A2708" t="s">
        <v>7987</v>
      </c>
      <c r="B2708" s="10">
        <v>90</v>
      </c>
      <c r="C2708" s="10">
        <v>5.9</v>
      </c>
    </row>
    <row r="2709" spans="1:3" x14ac:dyDescent="0.3">
      <c r="A2709" t="s">
        <v>7989</v>
      </c>
      <c r="B2709" s="10">
        <v>107</v>
      </c>
      <c r="C2709" s="10">
        <v>6.6</v>
      </c>
    </row>
    <row r="2710" spans="1:3" x14ac:dyDescent="0.3">
      <c r="A2710" t="s">
        <v>7991</v>
      </c>
      <c r="B2710" s="10">
        <v>98</v>
      </c>
      <c r="C2710" s="10">
        <v>6.7</v>
      </c>
    </row>
    <row r="2711" spans="1:3" x14ac:dyDescent="0.3">
      <c r="A2711" t="s">
        <v>7996</v>
      </c>
      <c r="B2711" s="10">
        <v>84</v>
      </c>
      <c r="C2711" s="10">
        <v>3.9</v>
      </c>
    </row>
    <row r="2712" spans="1:3" x14ac:dyDescent="0.3">
      <c r="A2712" t="s">
        <v>7999</v>
      </c>
      <c r="B2712" s="10">
        <v>139</v>
      </c>
      <c r="C2712" s="10">
        <v>5.7</v>
      </c>
    </row>
    <row r="2713" spans="1:3" x14ac:dyDescent="0.3">
      <c r="A2713" t="s">
        <v>8001</v>
      </c>
      <c r="B2713" s="10">
        <v>97</v>
      </c>
      <c r="C2713" s="10">
        <v>6.7</v>
      </c>
    </row>
    <row r="2714" spans="1:3" x14ac:dyDescent="0.3">
      <c r="A2714" t="s">
        <v>8003</v>
      </c>
      <c r="B2714" s="10">
        <v>127</v>
      </c>
      <c r="C2714" s="10">
        <v>6.5</v>
      </c>
    </row>
    <row r="2715" spans="1:3" x14ac:dyDescent="0.3">
      <c r="A2715" t="s">
        <v>8007</v>
      </c>
      <c r="B2715" s="10">
        <v>150</v>
      </c>
      <c r="C2715" s="10">
        <v>6.8</v>
      </c>
    </row>
    <row r="2716" spans="1:3" x14ac:dyDescent="0.3">
      <c r="A2716" t="s">
        <v>8011</v>
      </c>
      <c r="B2716" s="10">
        <v>104</v>
      </c>
      <c r="C2716" s="10">
        <v>6.3</v>
      </c>
    </row>
    <row r="2717" spans="1:3" x14ac:dyDescent="0.3">
      <c r="A2717" t="s">
        <v>8014</v>
      </c>
      <c r="B2717" s="10">
        <v>132</v>
      </c>
      <c r="C2717" s="10">
        <v>7.3</v>
      </c>
    </row>
    <row r="2718" spans="1:3" x14ac:dyDescent="0.3">
      <c r="A2718" t="s">
        <v>8018</v>
      </c>
      <c r="B2718" s="10">
        <v>117</v>
      </c>
      <c r="C2718" s="10">
        <v>6.9</v>
      </c>
    </row>
    <row r="2719" spans="1:3" x14ac:dyDescent="0.3">
      <c r="A2719" t="s">
        <v>8020</v>
      </c>
      <c r="B2719" s="10">
        <v>115</v>
      </c>
      <c r="C2719" s="10">
        <v>7</v>
      </c>
    </row>
    <row r="2720" spans="1:3" x14ac:dyDescent="0.3">
      <c r="A2720" t="s">
        <v>8022</v>
      </c>
      <c r="B2720" s="10">
        <v>186</v>
      </c>
      <c r="C2720" s="10">
        <v>6.5</v>
      </c>
    </row>
    <row r="2721" spans="1:3" x14ac:dyDescent="0.3">
      <c r="A2721" t="s">
        <v>8025</v>
      </c>
      <c r="B2721" s="10">
        <v>90</v>
      </c>
      <c r="C2721" s="10">
        <v>3.6</v>
      </c>
    </row>
    <row r="2722" spans="1:3" x14ac:dyDescent="0.3">
      <c r="A2722" t="s">
        <v>8027</v>
      </c>
      <c r="B2722" s="10">
        <v>90</v>
      </c>
      <c r="C2722" s="10">
        <v>7.7</v>
      </c>
    </row>
    <row r="2723" spans="1:3" x14ac:dyDescent="0.3">
      <c r="A2723" t="s">
        <v>8028</v>
      </c>
      <c r="B2723" s="10">
        <v>134</v>
      </c>
      <c r="C2723" s="10">
        <v>7.7</v>
      </c>
    </row>
    <row r="2724" spans="1:3" x14ac:dyDescent="0.3">
      <c r="A2724" t="s">
        <v>8029</v>
      </c>
      <c r="B2724" s="10">
        <v>97</v>
      </c>
      <c r="C2724" s="10">
        <v>6.8</v>
      </c>
    </row>
    <row r="2725" spans="1:3" x14ac:dyDescent="0.3">
      <c r="A2725" t="s">
        <v>8031</v>
      </c>
      <c r="B2725" s="10">
        <v>107</v>
      </c>
      <c r="C2725" s="10">
        <v>7.4</v>
      </c>
    </row>
    <row r="2726" spans="1:3" x14ac:dyDescent="0.3">
      <c r="A2726" t="s">
        <v>8032</v>
      </c>
      <c r="B2726" s="10">
        <v>99</v>
      </c>
      <c r="C2726" s="10">
        <v>5.0999999999999996</v>
      </c>
    </row>
    <row r="2727" spans="1:3" x14ac:dyDescent="0.3">
      <c r="A2727" t="s">
        <v>8040</v>
      </c>
      <c r="B2727" s="10">
        <v>124</v>
      </c>
      <c r="C2727" s="10">
        <v>7.4</v>
      </c>
    </row>
    <row r="2728" spans="1:3" x14ac:dyDescent="0.3">
      <c r="A2728" t="s">
        <v>8042</v>
      </c>
      <c r="B2728" s="10">
        <v>110</v>
      </c>
      <c r="C2728" s="10">
        <v>7.2</v>
      </c>
    </row>
    <row r="2729" spans="1:3" x14ac:dyDescent="0.3">
      <c r="A2729" t="s">
        <v>8044</v>
      </c>
      <c r="B2729" s="10">
        <v>105</v>
      </c>
      <c r="C2729" s="10">
        <v>6</v>
      </c>
    </row>
    <row r="2730" spans="1:3" x14ac:dyDescent="0.3">
      <c r="A2730" t="s">
        <v>8050</v>
      </c>
      <c r="B2730" s="10">
        <v>178</v>
      </c>
      <c r="C2730" s="10">
        <v>8.3000000000000007</v>
      </c>
    </row>
    <row r="2731" spans="1:3" x14ac:dyDescent="0.3">
      <c r="A2731" t="s">
        <v>8053</v>
      </c>
      <c r="B2731" s="10">
        <v>125</v>
      </c>
      <c r="C2731" s="10">
        <v>8.1</v>
      </c>
    </row>
    <row r="2732" spans="1:3" x14ac:dyDescent="0.3">
      <c r="A2732" t="s">
        <v>8056</v>
      </c>
      <c r="B2732" s="10">
        <v>108</v>
      </c>
      <c r="C2732" s="10">
        <v>6.3</v>
      </c>
    </row>
    <row r="2733" spans="1:3" x14ac:dyDescent="0.3">
      <c r="A2733" t="s">
        <v>8059</v>
      </c>
      <c r="B2733" s="10">
        <v>121</v>
      </c>
      <c r="C2733" s="10">
        <v>7.3</v>
      </c>
    </row>
    <row r="2734" spans="1:3" x14ac:dyDescent="0.3">
      <c r="A2734" t="s">
        <v>8061</v>
      </c>
      <c r="B2734" s="10">
        <v>100</v>
      </c>
      <c r="C2734" s="10">
        <v>3.6</v>
      </c>
    </row>
    <row r="2735" spans="1:3" x14ac:dyDescent="0.3">
      <c r="A2735" t="s">
        <v>8063</v>
      </c>
      <c r="B2735" s="10">
        <v>115</v>
      </c>
      <c r="C2735" s="10">
        <v>1.6</v>
      </c>
    </row>
    <row r="2736" spans="1:3" x14ac:dyDescent="0.3">
      <c r="A2736" t="s">
        <v>8065</v>
      </c>
      <c r="B2736" s="10">
        <v>108</v>
      </c>
      <c r="C2736" s="10">
        <v>8</v>
      </c>
    </row>
    <row r="2737" spans="1:3" x14ac:dyDescent="0.3">
      <c r="A2737" t="s">
        <v>8066</v>
      </c>
      <c r="B2737" s="10">
        <v>220</v>
      </c>
      <c r="C2737" s="10">
        <v>9</v>
      </c>
    </row>
    <row r="2738" spans="1:3" x14ac:dyDescent="0.3">
      <c r="A2738" t="s">
        <v>8067</v>
      </c>
      <c r="B2738" s="10">
        <v>112</v>
      </c>
      <c r="C2738" s="10">
        <v>6.1</v>
      </c>
    </row>
    <row r="2739" spans="1:3" x14ac:dyDescent="0.3">
      <c r="A2739" t="s">
        <v>8071</v>
      </c>
      <c r="B2739" s="10">
        <v>99</v>
      </c>
      <c r="C2739" s="10">
        <v>5.7</v>
      </c>
    </row>
    <row r="2740" spans="1:3" x14ac:dyDescent="0.3">
      <c r="A2740" t="s">
        <v>8074</v>
      </c>
      <c r="B2740" s="10">
        <v>109</v>
      </c>
      <c r="C2740" s="10">
        <v>6.8</v>
      </c>
    </row>
    <row r="2741" spans="1:3" x14ac:dyDescent="0.3">
      <c r="A2741" t="s">
        <v>8076</v>
      </c>
      <c r="B2741" s="10">
        <v>83</v>
      </c>
      <c r="C2741" s="10">
        <v>5.5</v>
      </c>
    </row>
    <row r="2742" spans="1:3" x14ac:dyDescent="0.3">
      <c r="A2742" t="s">
        <v>8079</v>
      </c>
      <c r="B2742" s="10">
        <v>107</v>
      </c>
      <c r="C2742" s="10">
        <v>6.8</v>
      </c>
    </row>
    <row r="2743" spans="1:3" x14ac:dyDescent="0.3">
      <c r="A2743" t="s">
        <v>8081</v>
      </c>
      <c r="B2743" s="10">
        <v>102</v>
      </c>
      <c r="C2743" s="10">
        <v>7.3</v>
      </c>
    </row>
    <row r="2744" spans="1:3" x14ac:dyDescent="0.3">
      <c r="A2744" t="s">
        <v>8082</v>
      </c>
      <c r="B2744" s="10">
        <v>100</v>
      </c>
      <c r="C2744" s="10">
        <v>6.1</v>
      </c>
    </row>
    <row r="2745" spans="1:3" x14ac:dyDescent="0.3">
      <c r="A2745" t="s">
        <v>8083</v>
      </c>
      <c r="B2745" s="10">
        <v>97</v>
      </c>
      <c r="C2745" s="10">
        <v>7.2</v>
      </c>
    </row>
    <row r="2746" spans="1:3" x14ac:dyDescent="0.3">
      <c r="A2746" t="s">
        <v>8086</v>
      </c>
      <c r="B2746" s="10">
        <v>92</v>
      </c>
      <c r="C2746" s="10">
        <v>5.9</v>
      </c>
    </row>
    <row r="2747" spans="1:3" x14ac:dyDescent="0.3">
      <c r="A2747" t="s">
        <v>8089</v>
      </c>
      <c r="B2747" s="10">
        <v>84</v>
      </c>
      <c r="C2747" s="10">
        <v>6.1</v>
      </c>
    </row>
    <row r="2748" spans="1:3" x14ac:dyDescent="0.3">
      <c r="A2748" t="s">
        <v>8090</v>
      </c>
      <c r="B2748" s="10">
        <v>86</v>
      </c>
      <c r="C2748" s="10">
        <v>6.8</v>
      </c>
    </row>
    <row r="2749" spans="1:3" x14ac:dyDescent="0.3">
      <c r="A2749" t="s">
        <v>8093</v>
      </c>
      <c r="B2749" s="10">
        <v>120</v>
      </c>
      <c r="C2749" s="10">
        <v>7.7</v>
      </c>
    </row>
    <row r="2750" spans="1:3" x14ac:dyDescent="0.3">
      <c r="A2750" t="s">
        <v>8094</v>
      </c>
      <c r="B2750" s="10">
        <v>89</v>
      </c>
      <c r="C2750" s="10">
        <v>4.9000000000000004</v>
      </c>
    </row>
    <row r="2751" spans="1:3" x14ac:dyDescent="0.3">
      <c r="A2751" t="s">
        <v>8096</v>
      </c>
      <c r="B2751" s="10">
        <v>117</v>
      </c>
      <c r="C2751" s="10">
        <v>6.1</v>
      </c>
    </row>
    <row r="2752" spans="1:3" x14ac:dyDescent="0.3">
      <c r="A2752" t="s">
        <v>8098</v>
      </c>
      <c r="B2752" s="10">
        <v>97</v>
      </c>
      <c r="C2752" s="10">
        <v>2.5</v>
      </c>
    </row>
    <row r="2753" spans="1:3" x14ac:dyDescent="0.3">
      <c r="A2753" t="s">
        <v>8100</v>
      </c>
      <c r="B2753" s="10">
        <v>91</v>
      </c>
      <c r="C2753" s="10">
        <v>6.1</v>
      </c>
    </row>
    <row r="2754" spans="1:3" x14ac:dyDescent="0.3">
      <c r="A2754" t="s">
        <v>8103</v>
      </c>
      <c r="B2754" s="10">
        <v>100</v>
      </c>
      <c r="C2754" s="10">
        <v>5.9</v>
      </c>
    </row>
    <row r="2755" spans="1:3" x14ac:dyDescent="0.3">
      <c r="A2755" t="s">
        <v>8107</v>
      </c>
      <c r="B2755" s="10">
        <v>72</v>
      </c>
      <c r="C2755" s="10">
        <v>5.7</v>
      </c>
    </row>
    <row r="2756" spans="1:3" x14ac:dyDescent="0.3">
      <c r="A2756" t="s">
        <v>8111</v>
      </c>
      <c r="B2756" s="10">
        <v>84</v>
      </c>
      <c r="C2756" s="10">
        <v>5.6</v>
      </c>
    </row>
    <row r="2757" spans="1:3" x14ac:dyDescent="0.3">
      <c r="A2757" t="s">
        <v>8113</v>
      </c>
      <c r="B2757" s="10">
        <v>126</v>
      </c>
      <c r="C2757" s="10">
        <v>7.2</v>
      </c>
    </row>
    <row r="2758" spans="1:3" x14ac:dyDescent="0.3">
      <c r="A2758" t="s">
        <v>8117</v>
      </c>
      <c r="B2758" s="10">
        <v>108</v>
      </c>
      <c r="C2758" s="10">
        <v>7.7</v>
      </c>
    </row>
    <row r="2759" spans="1:3" x14ac:dyDescent="0.3">
      <c r="A2759" t="s">
        <v>8120</v>
      </c>
      <c r="B2759" s="10">
        <v>112</v>
      </c>
      <c r="C2759" s="10">
        <v>7.8</v>
      </c>
    </row>
    <row r="2760" spans="1:3" x14ac:dyDescent="0.3">
      <c r="A2760" t="s">
        <v>8122</v>
      </c>
      <c r="B2760" s="10">
        <v>90</v>
      </c>
      <c r="C2760" s="10">
        <v>6.1</v>
      </c>
    </row>
    <row r="2761" spans="1:3" x14ac:dyDescent="0.3">
      <c r="A2761" t="s">
        <v>8126</v>
      </c>
      <c r="B2761" s="10">
        <v>91</v>
      </c>
      <c r="C2761" s="10">
        <v>5.8</v>
      </c>
    </row>
    <row r="2762" spans="1:3" x14ac:dyDescent="0.3">
      <c r="A2762" t="s">
        <v>8128</v>
      </c>
      <c r="B2762" s="10">
        <v>135</v>
      </c>
      <c r="C2762" s="10">
        <v>6.5</v>
      </c>
    </row>
    <row r="2763" spans="1:3" x14ac:dyDescent="0.3">
      <c r="A2763" t="s">
        <v>8132</v>
      </c>
      <c r="B2763" s="10">
        <v>141</v>
      </c>
      <c r="C2763" s="10">
        <v>7.9</v>
      </c>
    </row>
    <row r="2764" spans="1:3" x14ac:dyDescent="0.3">
      <c r="A2764" t="s">
        <v>8135</v>
      </c>
      <c r="B2764" s="10">
        <v>104</v>
      </c>
      <c r="C2764" s="10">
        <v>6.3</v>
      </c>
    </row>
    <row r="2765" spans="1:3" x14ac:dyDescent="0.3">
      <c r="A2765" t="s">
        <v>8137</v>
      </c>
      <c r="B2765" s="10">
        <v>84</v>
      </c>
      <c r="C2765" s="10">
        <v>3.8</v>
      </c>
    </row>
    <row r="2766" spans="1:3" x14ac:dyDescent="0.3">
      <c r="A2766" t="s">
        <v>8139</v>
      </c>
      <c r="B2766" s="10">
        <v>118</v>
      </c>
      <c r="C2766" s="10">
        <v>8.3000000000000007</v>
      </c>
    </row>
    <row r="2767" spans="1:3" x14ac:dyDescent="0.3">
      <c r="A2767" t="s">
        <v>8140</v>
      </c>
      <c r="B2767" s="10">
        <v>82</v>
      </c>
      <c r="C2767" s="10">
        <v>6.4</v>
      </c>
    </row>
    <row r="2768" spans="1:3" x14ac:dyDescent="0.3">
      <c r="A2768" t="s">
        <v>8142</v>
      </c>
      <c r="B2768" s="10">
        <v>95</v>
      </c>
      <c r="C2768" s="10">
        <v>6.7</v>
      </c>
    </row>
    <row r="2769" spans="1:3" x14ac:dyDescent="0.3">
      <c r="A2769" t="s">
        <v>8143</v>
      </c>
      <c r="B2769" s="10">
        <v>94</v>
      </c>
      <c r="C2769" s="10">
        <v>6.1</v>
      </c>
    </row>
    <row r="2770" spans="1:3" x14ac:dyDescent="0.3">
      <c r="A2770" t="s">
        <v>8145</v>
      </c>
      <c r="B2770" s="10">
        <v>88</v>
      </c>
      <c r="C2770" s="10">
        <v>8.1</v>
      </c>
    </row>
    <row r="2771" spans="1:3" x14ac:dyDescent="0.3">
      <c r="A2771" t="s">
        <v>8148</v>
      </c>
      <c r="B2771" s="10">
        <v>99</v>
      </c>
      <c r="C2771" s="10">
        <v>6</v>
      </c>
    </row>
    <row r="2772" spans="1:3" x14ac:dyDescent="0.3">
      <c r="A2772" t="s">
        <v>8150</v>
      </c>
      <c r="B2772" s="10">
        <v>121</v>
      </c>
      <c r="C2772" s="10">
        <v>5.8</v>
      </c>
    </row>
    <row r="2773" spans="1:3" x14ac:dyDescent="0.3">
      <c r="A2773" t="s">
        <v>8153</v>
      </c>
      <c r="B2773" s="10">
        <v>84</v>
      </c>
      <c r="C2773" s="10">
        <v>5.6</v>
      </c>
    </row>
    <row r="2774" spans="1:3" x14ac:dyDescent="0.3">
      <c r="A2774" t="s">
        <v>8155</v>
      </c>
      <c r="B2774" s="10">
        <v>93</v>
      </c>
      <c r="C2774" s="10">
        <v>6.1</v>
      </c>
    </row>
    <row r="2775" spans="1:3" x14ac:dyDescent="0.3">
      <c r="A2775" t="s">
        <v>8158</v>
      </c>
      <c r="B2775" s="10">
        <v>93</v>
      </c>
      <c r="C2775" s="10">
        <v>5.9</v>
      </c>
    </row>
    <row r="2776" spans="1:3" x14ac:dyDescent="0.3">
      <c r="A2776" t="s">
        <v>8161</v>
      </c>
      <c r="B2776" s="10">
        <v>120</v>
      </c>
      <c r="C2776" s="10">
        <v>7.3</v>
      </c>
    </row>
    <row r="2777" spans="1:3" x14ac:dyDescent="0.3">
      <c r="A2777" t="s">
        <v>8164</v>
      </c>
      <c r="B2777" s="10">
        <v>112</v>
      </c>
      <c r="C2777" s="10">
        <v>6.8</v>
      </c>
    </row>
    <row r="2778" spans="1:3" x14ac:dyDescent="0.3">
      <c r="A2778" t="s">
        <v>8166</v>
      </c>
      <c r="B2778" s="10">
        <v>107</v>
      </c>
      <c r="C2778" s="10">
        <v>5.7</v>
      </c>
    </row>
    <row r="2779" spans="1:3" x14ac:dyDescent="0.3">
      <c r="A2779" t="s">
        <v>8169</v>
      </c>
      <c r="B2779" s="10">
        <v>112</v>
      </c>
      <c r="C2779" s="10">
        <v>7.3</v>
      </c>
    </row>
    <row r="2780" spans="1:3" x14ac:dyDescent="0.3">
      <c r="A2780" t="s">
        <v>8172</v>
      </c>
      <c r="B2780" s="10">
        <v>96</v>
      </c>
      <c r="C2780" s="10">
        <v>6.3</v>
      </c>
    </row>
    <row r="2781" spans="1:3" x14ac:dyDescent="0.3">
      <c r="A2781" t="s">
        <v>8175</v>
      </c>
      <c r="B2781" s="10">
        <v>91</v>
      </c>
      <c r="C2781" s="10">
        <v>5.9</v>
      </c>
    </row>
    <row r="2782" spans="1:3" x14ac:dyDescent="0.3">
      <c r="A2782" t="s">
        <v>8176</v>
      </c>
      <c r="B2782" s="10">
        <v>125</v>
      </c>
      <c r="C2782" s="10">
        <v>7.1</v>
      </c>
    </row>
    <row r="2783" spans="1:3" x14ac:dyDescent="0.3">
      <c r="A2783" t="s">
        <v>8179</v>
      </c>
      <c r="B2783" s="10">
        <v>102</v>
      </c>
      <c r="C2783" s="10">
        <v>8</v>
      </c>
    </row>
    <row r="2784" spans="1:3" x14ac:dyDescent="0.3">
      <c r="A2784" t="s">
        <v>8182</v>
      </c>
      <c r="B2784" s="10">
        <v>87</v>
      </c>
      <c r="C2784" s="10">
        <v>5.0999999999999996</v>
      </c>
    </row>
    <row r="2785" spans="1:3" x14ac:dyDescent="0.3">
      <c r="A2785" t="s">
        <v>8184</v>
      </c>
      <c r="B2785" s="10">
        <v>118</v>
      </c>
      <c r="C2785" s="10">
        <v>7.1</v>
      </c>
    </row>
    <row r="2786" spans="1:3" x14ac:dyDescent="0.3">
      <c r="A2786" t="s">
        <v>8185</v>
      </c>
      <c r="B2786" s="10">
        <v>115</v>
      </c>
      <c r="C2786" s="10">
        <v>6.5</v>
      </c>
    </row>
    <row r="2787" spans="1:3" x14ac:dyDescent="0.3">
      <c r="A2787" t="s">
        <v>8186</v>
      </c>
      <c r="B2787" s="10">
        <v>91</v>
      </c>
      <c r="C2787" s="10">
        <v>4.5</v>
      </c>
    </row>
    <row r="2788" spans="1:3" x14ac:dyDescent="0.3">
      <c r="A2788" t="s">
        <v>8189</v>
      </c>
      <c r="B2788" s="10">
        <v>88</v>
      </c>
      <c r="C2788" s="10">
        <v>6.6</v>
      </c>
    </row>
    <row r="2789" spans="1:3" x14ac:dyDescent="0.3">
      <c r="A2789" t="s">
        <v>8192</v>
      </c>
      <c r="B2789" s="10">
        <v>127</v>
      </c>
      <c r="C2789" s="10">
        <v>4.3</v>
      </c>
    </row>
    <row r="2790" spans="1:3" x14ac:dyDescent="0.3">
      <c r="A2790" t="s">
        <v>8196</v>
      </c>
      <c r="B2790" s="10">
        <v>94</v>
      </c>
      <c r="C2790" s="10">
        <v>6.7</v>
      </c>
    </row>
    <row r="2791" spans="1:3" x14ac:dyDescent="0.3">
      <c r="A2791" t="s">
        <v>8199</v>
      </c>
      <c r="B2791" s="10">
        <v>115</v>
      </c>
      <c r="C2791" s="10">
        <v>6.8</v>
      </c>
    </row>
    <row r="2792" spans="1:3" x14ac:dyDescent="0.3">
      <c r="A2792" t="s">
        <v>8204</v>
      </c>
      <c r="B2792" s="10">
        <v>90</v>
      </c>
      <c r="C2792" s="10">
        <v>5.4</v>
      </c>
    </row>
    <row r="2793" spans="1:3" x14ac:dyDescent="0.3">
      <c r="A2793" t="s">
        <v>8208</v>
      </c>
      <c r="B2793" s="10">
        <v>102</v>
      </c>
      <c r="C2793" s="10">
        <v>6.6</v>
      </c>
    </row>
    <row r="2794" spans="1:3" x14ac:dyDescent="0.3">
      <c r="A2794" t="s">
        <v>8211</v>
      </c>
      <c r="B2794" s="10">
        <v>100</v>
      </c>
      <c r="C2794" s="10">
        <v>7.4</v>
      </c>
    </row>
    <row r="2795" spans="1:3" x14ac:dyDescent="0.3">
      <c r="A2795" t="s">
        <v>8214</v>
      </c>
      <c r="B2795" s="10">
        <v>117</v>
      </c>
      <c r="C2795" s="10">
        <v>7.3</v>
      </c>
    </row>
    <row r="2796" spans="1:3" x14ac:dyDescent="0.3">
      <c r="A2796" t="s">
        <v>8216</v>
      </c>
      <c r="B2796" s="10">
        <v>109</v>
      </c>
      <c r="C2796" s="10">
        <v>6.9</v>
      </c>
    </row>
    <row r="2797" spans="1:3" x14ac:dyDescent="0.3">
      <c r="A2797" t="s">
        <v>8218</v>
      </c>
      <c r="B2797" s="10">
        <v>121</v>
      </c>
      <c r="C2797" s="10">
        <v>8</v>
      </c>
    </row>
    <row r="2798" spans="1:3" x14ac:dyDescent="0.3">
      <c r="A2798" t="s">
        <v>8220</v>
      </c>
      <c r="B2798" s="10">
        <v>111</v>
      </c>
      <c r="C2798" s="10">
        <v>6.4</v>
      </c>
    </row>
    <row r="2799" spans="1:3" x14ac:dyDescent="0.3">
      <c r="A2799" t="s">
        <v>8222</v>
      </c>
      <c r="B2799" s="10">
        <v>100</v>
      </c>
      <c r="C2799" s="10">
        <v>7.8</v>
      </c>
    </row>
    <row r="2800" spans="1:3" x14ac:dyDescent="0.3">
      <c r="A2800" t="s">
        <v>8224</v>
      </c>
      <c r="B2800" s="10">
        <v>109</v>
      </c>
      <c r="C2800" s="10">
        <v>6.1</v>
      </c>
    </row>
    <row r="2801" spans="1:3" x14ac:dyDescent="0.3">
      <c r="A2801" t="s">
        <v>8226</v>
      </c>
      <c r="B2801" s="10">
        <v>93</v>
      </c>
      <c r="C2801" s="10">
        <v>6.1</v>
      </c>
    </row>
    <row r="2802" spans="1:3" x14ac:dyDescent="0.3">
      <c r="A2802" t="s">
        <v>8230</v>
      </c>
      <c r="B2802" s="10">
        <v>101</v>
      </c>
      <c r="C2802" s="10">
        <v>5.0999999999999996</v>
      </c>
    </row>
    <row r="2803" spans="1:3" x14ac:dyDescent="0.3">
      <c r="A2803" t="s">
        <v>8233</v>
      </c>
      <c r="B2803" s="10">
        <v>101</v>
      </c>
      <c r="C2803" s="10">
        <v>7.8</v>
      </c>
    </row>
    <row r="2804" spans="1:3" x14ac:dyDescent="0.3">
      <c r="A2804" t="s">
        <v>8235</v>
      </c>
      <c r="B2804" s="10">
        <v>106</v>
      </c>
      <c r="C2804" s="10">
        <v>7.4</v>
      </c>
    </row>
    <row r="2805" spans="1:3" x14ac:dyDescent="0.3">
      <c r="A2805" t="s">
        <v>8239</v>
      </c>
      <c r="B2805" s="10">
        <v>94</v>
      </c>
      <c r="C2805" s="10">
        <v>7.8</v>
      </c>
    </row>
    <row r="2806" spans="1:3" x14ac:dyDescent="0.3">
      <c r="A2806" t="s">
        <v>8242</v>
      </c>
      <c r="B2806" s="10">
        <v>140</v>
      </c>
      <c r="C2806" s="10">
        <v>8</v>
      </c>
    </row>
    <row r="2807" spans="1:3" x14ac:dyDescent="0.3">
      <c r="A2807" t="s">
        <v>8244</v>
      </c>
      <c r="B2807" s="10">
        <v>132</v>
      </c>
      <c r="C2807" s="10">
        <v>6.7</v>
      </c>
    </row>
    <row r="2808" spans="1:3" x14ac:dyDescent="0.3">
      <c r="A2808" t="s">
        <v>8247</v>
      </c>
      <c r="B2808" s="10">
        <v>99</v>
      </c>
      <c r="C2808" s="10">
        <v>6.6</v>
      </c>
    </row>
    <row r="2809" spans="1:3" x14ac:dyDescent="0.3">
      <c r="A2809" t="s">
        <v>8248</v>
      </c>
      <c r="B2809" s="10">
        <v>90</v>
      </c>
      <c r="C2809" s="10">
        <v>6.4</v>
      </c>
    </row>
    <row r="2810" spans="1:3" x14ac:dyDescent="0.3">
      <c r="A2810" t="s">
        <v>8250</v>
      </c>
      <c r="B2810" s="10">
        <v>105</v>
      </c>
      <c r="C2810" s="10">
        <v>6.7</v>
      </c>
    </row>
    <row r="2811" spans="1:3" x14ac:dyDescent="0.3">
      <c r="A2811" t="s">
        <v>8252</v>
      </c>
      <c r="B2811" s="10">
        <v>108</v>
      </c>
      <c r="C2811" s="10">
        <v>6.2</v>
      </c>
    </row>
    <row r="2812" spans="1:3" x14ac:dyDescent="0.3">
      <c r="A2812" t="s">
        <v>8255</v>
      </c>
      <c r="B2812" s="10">
        <v>69</v>
      </c>
      <c r="C2812" s="10">
        <v>7.3</v>
      </c>
    </row>
    <row r="2813" spans="1:3" x14ac:dyDescent="0.3">
      <c r="A2813" t="s">
        <v>8260</v>
      </c>
      <c r="B2813" s="10">
        <v>148</v>
      </c>
      <c r="C2813" s="10">
        <v>8.1</v>
      </c>
    </row>
    <row r="2814" spans="1:3" x14ac:dyDescent="0.3">
      <c r="A2814" t="s">
        <v>8262</v>
      </c>
      <c r="B2814" s="10">
        <v>118</v>
      </c>
      <c r="C2814" s="10">
        <v>7</v>
      </c>
    </row>
    <row r="2815" spans="1:3" x14ac:dyDescent="0.3">
      <c r="A2815" t="s">
        <v>8263</v>
      </c>
      <c r="B2815" s="10">
        <v>132</v>
      </c>
      <c r="C2815" s="10">
        <v>8</v>
      </c>
    </row>
    <row r="2816" spans="1:3" x14ac:dyDescent="0.3">
      <c r="A2816" t="s">
        <v>8266</v>
      </c>
      <c r="B2816" s="10">
        <v>130</v>
      </c>
      <c r="C2816" s="10">
        <v>8</v>
      </c>
    </row>
    <row r="2817" spans="1:3" x14ac:dyDescent="0.3">
      <c r="A2817" t="s">
        <v>8267</v>
      </c>
      <c r="B2817" s="10">
        <v>95</v>
      </c>
      <c r="C2817" s="10">
        <v>7</v>
      </c>
    </row>
    <row r="2818" spans="1:3" x14ac:dyDescent="0.3">
      <c r="A2818" t="s">
        <v>8270</v>
      </c>
      <c r="B2818" s="10">
        <v>80</v>
      </c>
      <c r="C2818" s="10">
        <v>7.9</v>
      </c>
    </row>
    <row r="2819" spans="1:3" x14ac:dyDescent="0.3">
      <c r="A2819" t="s">
        <v>8273</v>
      </c>
      <c r="B2819" s="10">
        <v>94</v>
      </c>
      <c r="C2819" s="10">
        <v>5.9</v>
      </c>
    </row>
    <row r="2820" spans="1:3" x14ac:dyDescent="0.3">
      <c r="A2820" t="s">
        <v>8275</v>
      </c>
      <c r="B2820" s="10">
        <v>122</v>
      </c>
      <c r="C2820" s="10">
        <v>6.6</v>
      </c>
    </row>
    <row r="2821" spans="1:3" x14ac:dyDescent="0.3">
      <c r="A2821" t="s">
        <v>8276</v>
      </c>
      <c r="B2821" s="10">
        <v>102</v>
      </c>
      <c r="C2821" s="10">
        <v>6.3</v>
      </c>
    </row>
    <row r="2822" spans="1:3" x14ac:dyDescent="0.3">
      <c r="A2822" t="s">
        <v>8277</v>
      </c>
      <c r="B2822" s="10">
        <v>116</v>
      </c>
      <c r="C2822" s="10">
        <v>7.7</v>
      </c>
    </row>
    <row r="2823" spans="1:3" x14ac:dyDescent="0.3">
      <c r="A2823" t="s">
        <v>8278</v>
      </c>
      <c r="B2823" s="10">
        <v>78</v>
      </c>
      <c r="C2823" s="10">
        <v>6.9</v>
      </c>
    </row>
    <row r="2824" spans="1:3" x14ac:dyDescent="0.3">
      <c r="A2824" t="s">
        <v>8280</v>
      </c>
      <c r="B2824" s="10">
        <v>114</v>
      </c>
      <c r="C2824" s="10">
        <v>7.1</v>
      </c>
    </row>
    <row r="2825" spans="1:3" x14ac:dyDescent="0.3">
      <c r="A2825" t="s">
        <v>8282</v>
      </c>
      <c r="B2825" s="10">
        <v>112</v>
      </c>
      <c r="C2825" s="10">
        <v>7.4</v>
      </c>
    </row>
    <row r="2826" spans="1:3" x14ac:dyDescent="0.3">
      <c r="A2826" t="s">
        <v>8287</v>
      </c>
      <c r="B2826" s="10">
        <v>110</v>
      </c>
      <c r="C2826" s="10">
        <v>6.5</v>
      </c>
    </row>
    <row r="2827" spans="1:3" x14ac:dyDescent="0.3">
      <c r="A2827" t="s">
        <v>8290</v>
      </c>
      <c r="B2827" s="10">
        <v>104</v>
      </c>
      <c r="C2827" s="10">
        <v>6.5</v>
      </c>
    </row>
    <row r="2828" spans="1:3" x14ac:dyDescent="0.3">
      <c r="A2828" t="s">
        <v>8294</v>
      </c>
      <c r="B2828" s="10">
        <v>81</v>
      </c>
      <c r="C2828" s="10">
        <v>6.8</v>
      </c>
    </row>
    <row r="2829" spans="1:3" x14ac:dyDescent="0.3">
      <c r="A2829" t="s">
        <v>8296</v>
      </c>
      <c r="B2829" s="10">
        <v>154</v>
      </c>
      <c r="C2829" s="10">
        <v>7.5</v>
      </c>
    </row>
    <row r="2830" spans="1:3" x14ac:dyDescent="0.3">
      <c r="A2830" t="s">
        <v>8297</v>
      </c>
      <c r="B2830" s="10">
        <v>102</v>
      </c>
      <c r="C2830" s="10">
        <v>6.6</v>
      </c>
    </row>
    <row r="2831" spans="1:3" x14ac:dyDescent="0.3">
      <c r="A2831" t="s">
        <v>8298</v>
      </c>
      <c r="B2831" s="10">
        <v>89</v>
      </c>
      <c r="C2831" s="10">
        <v>7.1</v>
      </c>
    </row>
    <row r="2832" spans="1:3" x14ac:dyDescent="0.3">
      <c r="A2832" t="s">
        <v>8301</v>
      </c>
      <c r="B2832" s="10">
        <v>132</v>
      </c>
      <c r="C2832" s="10">
        <v>6.6</v>
      </c>
    </row>
    <row r="2833" spans="1:3" x14ac:dyDescent="0.3">
      <c r="A2833" t="s">
        <v>8304</v>
      </c>
      <c r="B2833" s="10">
        <v>103</v>
      </c>
      <c r="C2833" s="10">
        <v>7</v>
      </c>
    </row>
    <row r="2834" spans="1:3" x14ac:dyDescent="0.3">
      <c r="A2834" t="s">
        <v>8308</v>
      </c>
      <c r="B2834" s="10">
        <v>93</v>
      </c>
      <c r="C2834" s="10">
        <v>3.3</v>
      </c>
    </row>
    <row r="2835" spans="1:3" x14ac:dyDescent="0.3">
      <c r="A2835" t="s">
        <v>8312</v>
      </c>
      <c r="B2835" s="10">
        <v>93</v>
      </c>
      <c r="C2835" s="10">
        <v>6.7</v>
      </c>
    </row>
    <row r="2836" spans="1:3" x14ac:dyDescent="0.3">
      <c r="A2836" t="s">
        <v>8315</v>
      </c>
      <c r="B2836" s="10">
        <v>172</v>
      </c>
      <c r="C2836" s="10">
        <v>8</v>
      </c>
    </row>
    <row r="2837" spans="1:3" x14ac:dyDescent="0.3">
      <c r="A2837" t="s">
        <v>8317</v>
      </c>
      <c r="B2837" s="10">
        <v>96</v>
      </c>
      <c r="C2837" s="10">
        <v>6.8</v>
      </c>
    </row>
    <row r="2838" spans="1:3" x14ac:dyDescent="0.3">
      <c r="A2838" t="s">
        <v>8319</v>
      </c>
      <c r="B2838" s="10">
        <v>89</v>
      </c>
      <c r="C2838" s="10">
        <v>6</v>
      </c>
    </row>
    <row r="2839" spans="1:3" x14ac:dyDescent="0.3">
      <c r="A2839" t="s">
        <v>8321</v>
      </c>
      <c r="B2839" s="10">
        <v>92</v>
      </c>
      <c r="C2839" s="10">
        <v>5.4</v>
      </c>
    </row>
    <row r="2840" spans="1:3" x14ac:dyDescent="0.3">
      <c r="A2840" t="s">
        <v>8323</v>
      </c>
      <c r="B2840" s="10">
        <v>97</v>
      </c>
      <c r="C2840" s="10">
        <v>4.3</v>
      </c>
    </row>
    <row r="2841" spans="1:3" x14ac:dyDescent="0.3">
      <c r="A2841" t="s">
        <v>8324</v>
      </c>
      <c r="B2841" s="10">
        <v>93</v>
      </c>
      <c r="C2841" s="10">
        <v>6.2</v>
      </c>
    </row>
    <row r="2842" spans="1:3" x14ac:dyDescent="0.3">
      <c r="A2842" t="s">
        <v>8328</v>
      </c>
      <c r="B2842" s="10">
        <v>89</v>
      </c>
      <c r="C2842" s="10">
        <v>7.7</v>
      </c>
    </row>
    <row r="2843" spans="1:3" x14ac:dyDescent="0.3">
      <c r="A2843" t="s">
        <v>8329</v>
      </c>
      <c r="B2843" s="10">
        <v>123</v>
      </c>
      <c r="C2843" s="10">
        <v>7.4</v>
      </c>
    </row>
    <row r="2844" spans="1:3" x14ac:dyDescent="0.3">
      <c r="A2844" t="s">
        <v>8333</v>
      </c>
      <c r="B2844" s="10">
        <v>93</v>
      </c>
      <c r="C2844" s="10">
        <v>5.9</v>
      </c>
    </row>
    <row r="2845" spans="1:3" x14ac:dyDescent="0.3">
      <c r="A2845" t="s">
        <v>8336</v>
      </c>
      <c r="B2845" s="10">
        <v>133</v>
      </c>
      <c r="C2845" s="10">
        <v>7.8</v>
      </c>
    </row>
    <row r="2846" spans="1:3" x14ac:dyDescent="0.3">
      <c r="A2846" t="s">
        <v>8338</v>
      </c>
      <c r="B2846" s="10">
        <v>121</v>
      </c>
      <c r="C2846" s="10">
        <v>7.4</v>
      </c>
    </row>
    <row r="2847" spans="1:3" x14ac:dyDescent="0.3">
      <c r="A2847" t="s">
        <v>8339</v>
      </c>
      <c r="B2847" s="10">
        <v>102</v>
      </c>
      <c r="C2847" s="10">
        <v>6.5</v>
      </c>
    </row>
    <row r="2848" spans="1:3" x14ac:dyDescent="0.3">
      <c r="A2848" t="s">
        <v>8342</v>
      </c>
      <c r="B2848" s="10">
        <v>102</v>
      </c>
      <c r="C2848" s="10">
        <v>5.4</v>
      </c>
    </row>
    <row r="2849" spans="1:3" x14ac:dyDescent="0.3">
      <c r="A2849" t="s">
        <v>8345</v>
      </c>
      <c r="B2849" s="10">
        <v>99</v>
      </c>
      <c r="C2849" s="10">
        <v>7</v>
      </c>
    </row>
    <row r="2850" spans="1:3" x14ac:dyDescent="0.3">
      <c r="A2850" t="s">
        <v>8352</v>
      </c>
      <c r="B2850" s="10">
        <v>98</v>
      </c>
      <c r="C2850" s="10">
        <v>7.6</v>
      </c>
    </row>
    <row r="2851" spans="1:3" x14ac:dyDescent="0.3">
      <c r="A2851" t="s">
        <v>8354</v>
      </c>
      <c r="B2851" s="10">
        <v>118</v>
      </c>
      <c r="C2851" s="10">
        <v>6.9</v>
      </c>
    </row>
    <row r="2852" spans="1:3" x14ac:dyDescent="0.3">
      <c r="A2852" t="s">
        <v>8355</v>
      </c>
      <c r="B2852" s="10">
        <v>125</v>
      </c>
      <c r="C2852" s="10">
        <v>7</v>
      </c>
    </row>
    <row r="2853" spans="1:3" x14ac:dyDescent="0.3">
      <c r="A2853" t="s">
        <v>8358</v>
      </c>
      <c r="B2853" s="10">
        <v>104</v>
      </c>
      <c r="C2853" s="10">
        <v>5.3</v>
      </c>
    </row>
    <row r="2854" spans="1:3" x14ac:dyDescent="0.3">
      <c r="A2854" t="s">
        <v>8361</v>
      </c>
      <c r="B2854" s="10">
        <v>109</v>
      </c>
      <c r="C2854" s="10">
        <v>6.4</v>
      </c>
    </row>
    <row r="2855" spans="1:3" x14ac:dyDescent="0.3">
      <c r="A2855" t="s">
        <v>8364</v>
      </c>
      <c r="B2855" s="10">
        <v>86</v>
      </c>
      <c r="C2855" s="10">
        <v>4.5</v>
      </c>
    </row>
    <row r="2856" spans="1:3" x14ac:dyDescent="0.3">
      <c r="A2856" t="s">
        <v>8365</v>
      </c>
      <c r="B2856" s="10">
        <v>115</v>
      </c>
      <c r="C2856" s="10">
        <v>7.8</v>
      </c>
    </row>
    <row r="2857" spans="1:3" x14ac:dyDescent="0.3">
      <c r="A2857" t="s">
        <v>8367</v>
      </c>
      <c r="B2857" s="10">
        <v>92</v>
      </c>
      <c r="C2857" s="10">
        <v>6.7</v>
      </c>
    </row>
    <row r="2858" spans="1:3" x14ac:dyDescent="0.3">
      <c r="A2858" t="s">
        <v>8369</v>
      </c>
      <c r="B2858" s="10">
        <v>91</v>
      </c>
      <c r="C2858" s="10">
        <v>5.3</v>
      </c>
    </row>
    <row r="2859" spans="1:3" x14ac:dyDescent="0.3">
      <c r="A2859" t="s">
        <v>8370</v>
      </c>
      <c r="B2859" s="10">
        <v>94</v>
      </c>
      <c r="C2859" s="10">
        <v>6.3</v>
      </c>
    </row>
    <row r="2860" spans="1:3" x14ac:dyDescent="0.3">
      <c r="A2860" t="s">
        <v>8371</v>
      </c>
      <c r="B2860" s="10">
        <v>93</v>
      </c>
      <c r="C2860" s="10">
        <v>7</v>
      </c>
    </row>
    <row r="2861" spans="1:3" x14ac:dyDescent="0.3">
      <c r="A2861" t="s">
        <v>8373</v>
      </c>
      <c r="B2861" s="10">
        <v>93</v>
      </c>
      <c r="C2861" s="10">
        <v>5.3</v>
      </c>
    </row>
    <row r="2862" spans="1:3" x14ac:dyDescent="0.3">
      <c r="A2862" t="s">
        <v>8375</v>
      </c>
      <c r="B2862" s="10">
        <v>100</v>
      </c>
      <c r="C2862" s="10">
        <v>6.6</v>
      </c>
    </row>
    <row r="2863" spans="1:3" x14ac:dyDescent="0.3">
      <c r="A2863" t="s">
        <v>8376</v>
      </c>
      <c r="B2863" s="10">
        <v>100</v>
      </c>
      <c r="C2863" s="10">
        <v>5.8</v>
      </c>
    </row>
    <row r="2864" spans="1:3" x14ac:dyDescent="0.3">
      <c r="A2864" t="s">
        <v>8377</v>
      </c>
      <c r="B2864" s="10">
        <v>113</v>
      </c>
      <c r="C2864" s="10">
        <v>6.7</v>
      </c>
    </row>
    <row r="2865" spans="1:3" x14ac:dyDescent="0.3">
      <c r="A2865" t="s">
        <v>8379</v>
      </c>
      <c r="B2865" s="10">
        <v>122</v>
      </c>
      <c r="C2865" s="10">
        <v>6.6</v>
      </c>
    </row>
    <row r="2866" spans="1:3" x14ac:dyDescent="0.3">
      <c r="A2866" t="s">
        <v>8381</v>
      </c>
      <c r="B2866" s="10">
        <v>100</v>
      </c>
      <c r="C2866" s="10">
        <v>7</v>
      </c>
    </row>
    <row r="2867" spans="1:3" x14ac:dyDescent="0.3">
      <c r="A2867" t="s">
        <v>8384</v>
      </c>
      <c r="B2867" s="10">
        <v>293</v>
      </c>
      <c r="C2867" s="10">
        <v>8.4</v>
      </c>
    </row>
    <row r="2868" spans="1:3" x14ac:dyDescent="0.3">
      <c r="A2868" t="s">
        <v>8387</v>
      </c>
      <c r="B2868" s="10">
        <v>93</v>
      </c>
      <c r="C2868" s="10">
        <v>5.4</v>
      </c>
    </row>
    <row r="2869" spans="1:3" x14ac:dyDescent="0.3">
      <c r="A2869" t="s">
        <v>8389</v>
      </c>
      <c r="B2869" s="10">
        <v>123</v>
      </c>
      <c r="C2869" s="10">
        <v>7.8</v>
      </c>
    </row>
    <row r="2870" spans="1:3" x14ac:dyDescent="0.3">
      <c r="A2870" t="s">
        <v>8390</v>
      </c>
      <c r="B2870" s="10">
        <v>119</v>
      </c>
      <c r="C2870" s="10">
        <v>7.6</v>
      </c>
    </row>
    <row r="2871" spans="1:3" x14ac:dyDescent="0.3">
      <c r="A2871" t="s">
        <v>8393</v>
      </c>
      <c r="B2871" s="10">
        <v>107</v>
      </c>
      <c r="C2871" s="10">
        <v>6.6</v>
      </c>
    </row>
    <row r="2872" spans="1:3" x14ac:dyDescent="0.3">
      <c r="A2872" t="s">
        <v>8397</v>
      </c>
      <c r="B2872" s="10">
        <v>106</v>
      </c>
      <c r="C2872" s="10">
        <v>6.4</v>
      </c>
    </row>
    <row r="2873" spans="1:3" x14ac:dyDescent="0.3">
      <c r="A2873" t="s">
        <v>8401</v>
      </c>
      <c r="B2873" s="10">
        <v>109</v>
      </c>
      <c r="C2873" s="10">
        <v>7</v>
      </c>
    </row>
    <row r="2874" spans="1:3" x14ac:dyDescent="0.3">
      <c r="A2874" t="s">
        <v>8404</v>
      </c>
      <c r="B2874" s="10">
        <v>81</v>
      </c>
      <c r="C2874" s="10">
        <v>5.7</v>
      </c>
    </row>
    <row r="2875" spans="1:3" x14ac:dyDescent="0.3">
      <c r="A2875" t="s">
        <v>8407</v>
      </c>
      <c r="B2875" s="10">
        <v>95</v>
      </c>
      <c r="C2875" s="10">
        <v>5.9</v>
      </c>
    </row>
    <row r="2876" spans="1:3" x14ac:dyDescent="0.3">
      <c r="A2876" t="s">
        <v>8408</v>
      </c>
      <c r="B2876" s="10">
        <v>86</v>
      </c>
      <c r="C2876" s="10">
        <v>6.3</v>
      </c>
    </row>
    <row r="2877" spans="1:3" x14ac:dyDescent="0.3">
      <c r="A2877" t="s">
        <v>8410</v>
      </c>
      <c r="B2877" s="10">
        <v>113</v>
      </c>
      <c r="C2877" s="10">
        <v>6.3</v>
      </c>
    </row>
    <row r="2878" spans="1:3" x14ac:dyDescent="0.3">
      <c r="A2878" t="s">
        <v>8412</v>
      </c>
      <c r="B2878" s="10">
        <v>122</v>
      </c>
      <c r="C2878" s="10">
        <v>6.2</v>
      </c>
    </row>
    <row r="2879" spans="1:3" x14ac:dyDescent="0.3">
      <c r="A2879" t="s">
        <v>8414</v>
      </c>
      <c r="B2879" s="10">
        <v>90</v>
      </c>
      <c r="C2879" s="10">
        <v>2.1</v>
      </c>
    </row>
    <row r="2880" spans="1:3" x14ac:dyDescent="0.3">
      <c r="A2880" t="s">
        <v>8416</v>
      </c>
      <c r="B2880" s="10">
        <v>108</v>
      </c>
      <c r="C2880" s="10">
        <v>5</v>
      </c>
    </row>
    <row r="2881" spans="1:3" x14ac:dyDescent="0.3">
      <c r="A2881" t="s">
        <v>8419</v>
      </c>
      <c r="B2881" s="10">
        <v>113</v>
      </c>
      <c r="C2881" s="10">
        <v>5.3</v>
      </c>
    </row>
    <row r="2882" spans="1:3" x14ac:dyDescent="0.3">
      <c r="A2882" t="s">
        <v>8421</v>
      </c>
      <c r="B2882" s="10">
        <v>110</v>
      </c>
      <c r="C2882" s="10">
        <v>7.1</v>
      </c>
    </row>
    <row r="2883" spans="1:3" x14ac:dyDescent="0.3">
      <c r="A2883" t="s">
        <v>8424</v>
      </c>
      <c r="B2883" s="10">
        <v>109</v>
      </c>
      <c r="C2883" s="10">
        <v>7</v>
      </c>
    </row>
    <row r="2884" spans="1:3" x14ac:dyDescent="0.3">
      <c r="A2884" t="s">
        <v>3346</v>
      </c>
      <c r="B2884" s="10">
        <v>110</v>
      </c>
      <c r="C2884" s="10">
        <v>7</v>
      </c>
    </row>
    <row r="2885" spans="1:3" x14ac:dyDescent="0.3">
      <c r="A2885" t="s">
        <v>8429</v>
      </c>
      <c r="B2885" s="10">
        <v>100</v>
      </c>
      <c r="C2885" s="10">
        <v>5.7</v>
      </c>
    </row>
    <row r="2886" spans="1:3" x14ac:dyDescent="0.3">
      <c r="A2886" t="s">
        <v>8432</v>
      </c>
      <c r="B2886" s="10">
        <v>101</v>
      </c>
      <c r="C2886" s="10">
        <v>7.1</v>
      </c>
    </row>
    <row r="2887" spans="1:3" x14ac:dyDescent="0.3">
      <c r="A2887" t="s">
        <v>8434</v>
      </c>
      <c r="B2887" s="10">
        <v>97</v>
      </c>
      <c r="C2887" s="10">
        <v>7</v>
      </c>
    </row>
    <row r="2888" spans="1:3" x14ac:dyDescent="0.3">
      <c r="A2888" t="s">
        <v>8438</v>
      </c>
      <c r="B2888" s="10">
        <v>172</v>
      </c>
      <c r="C2888" s="10">
        <v>7.7</v>
      </c>
    </row>
    <row r="2889" spans="1:3" x14ac:dyDescent="0.3">
      <c r="A2889" t="s">
        <v>8442</v>
      </c>
      <c r="B2889" s="10">
        <v>104</v>
      </c>
      <c r="C2889" s="10">
        <v>7.1</v>
      </c>
    </row>
    <row r="2890" spans="1:3" x14ac:dyDescent="0.3">
      <c r="A2890" t="s">
        <v>8446</v>
      </c>
      <c r="B2890" s="10">
        <v>99</v>
      </c>
      <c r="C2890" s="10">
        <v>6.8</v>
      </c>
    </row>
    <row r="2891" spans="1:3" x14ac:dyDescent="0.3">
      <c r="A2891" t="s">
        <v>8448</v>
      </c>
      <c r="B2891" s="10">
        <v>129</v>
      </c>
      <c r="C2891" s="10">
        <v>7.5</v>
      </c>
    </row>
    <row r="2892" spans="1:3" x14ac:dyDescent="0.3">
      <c r="A2892" t="s">
        <v>8452</v>
      </c>
      <c r="B2892" s="10">
        <v>91</v>
      </c>
      <c r="C2892" s="10">
        <v>6.3</v>
      </c>
    </row>
    <row r="2893" spans="1:3" x14ac:dyDescent="0.3">
      <c r="A2893" t="s">
        <v>8456</v>
      </c>
      <c r="B2893" s="10">
        <v>100</v>
      </c>
      <c r="C2893" s="10">
        <v>7.3</v>
      </c>
    </row>
    <row r="2894" spans="1:3" x14ac:dyDescent="0.3">
      <c r="A2894" t="s">
        <v>8457</v>
      </c>
      <c r="B2894" s="10">
        <v>111</v>
      </c>
      <c r="C2894" s="10">
        <v>6.8</v>
      </c>
    </row>
    <row r="2895" spans="1:3" x14ac:dyDescent="0.3">
      <c r="A2895" t="s">
        <v>8460</v>
      </c>
      <c r="B2895" s="10">
        <v>114</v>
      </c>
      <c r="C2895" s="10">
        <v>7.2</v>
      </c>
    </row>
    <row r="2896" spans="1:3" x14ac:dyDescent="0.3">
      <c r="A2896" t="s">
        <v>8462</v>
      </c>
      <c r="B2896" s="10">
        <v>86</v>
      </c>
      <c r="C2896" s="10">
        <v>6.4</v>
      </c>
    </row>
    <row r="2897" spans="1:3" x14ac:dyDescent="0.3">
      <c r="A2897" t="s">
        <v>8464</v>
      </c>
      <c r="B2897" s="10">
        <v>107</v>
      </c>
      <c r="C2897" s="10">
        <v>6</v>
      </c>
    </row>
    <row r="2898" spans="1:3" x14ac:dyDescent="0.3">
      <c r="A2898" t="s">
        <v>8465</v>
      </c>
      <c r="B2898" s="10">
        <v>90</v>
      </c>
      <c r="C2898" s="10">
        <v>6.4</v>
      </c>
    </row>
    <row r="2899" spans="1:3" x14ac:dyDescent="0.3">
      <c r="A2899" t="s">
        <v>8466</v>
      </c>
      <c r="B2899" s="10">
        <v>103</v>
      </c>
      <c r="C2899" s="10">
        <v>5.0999999999999996</v>
      </c>
    </row>
    <row r="2900" spans="1:3" x14ac:dyDescent="0.3">
      <c r="A2900" t="s">
        <v>8468</v>
      </c>
      <c r="B2900" s="10">
        <v>120</v>
      </c>
      <c r="C2900" s="10">
        <v>7.5</v>
      </c>
    </row>
    <row r="2901" spans="1:3" x14ac:dyDescent="0.3">
      <c r="A2901" t="s">
        <v>8472</v>
      </c>
      <c r="B2901" s="10">
        <v>134</v>
      </c>
      <c r="C2901" s="10">
        <v>7.1</v>
      </c>
    </row>
    <row r="2902" spans="1:3" x14ac:dyDescent="0.3">
      <c r="A2902" t="s">
        <v>8476</v>
      </c>
      <c r="B2902" s="10">
        <v>110</v>
      </c>
      <c r="C2902" s="10">
        <v>4.5999999999999996</v>
      </c>
    </row>
    <row r="2903" spans="1:3" x14ac:dyDescent="0.3">
      <c r="A2903" t="s">
        <v>8478</v>
      </c>
      <c r="B2903" s="10">
        <v>95</v>
      </c>
      <c r="C2903" s="10">
        <v>5.7</v>
      </c>
    </row>
    <row r="2904" spans="1:3" x14ac:dyDescent="0.3">
      <c r="A2904" t="s">
        <v>8481</v>
      </c>
      <c r="B2904" s="10">
        <v>95</v>
      </c>
      <c r="C2904" s="10">
        <v>6.8</v>
      </c>
    </row>
    <row r="2905" spans="1:3" x14ac:dyDescent="0.3">
      <c r="A2905" t="s">
        <v>8484</v>
      </c>
      <c r="B2905" s="10">
        <v>132</v>
      </c>
      <c r="C2905" s="10">
        <v>7.7</v>
      </c>
    </row>
    <row r="2906" spans="1:3" x14ac:dyDescent="0.3">
      <c r="A2906" t="s">
        <v>8487</v>
      </c>
      <c r="B2906" s="10">
        <v>89</v>
      </c>
      <c r="C2906" s="10">
        <v>3.2</v>
      </c>
    </row>
    <row r="2907" spans="1:3" x14ac:dyDescent="0.3">
      <c r="A2907" t="s">
        <v>8491</v>
      </c>
      <c r="B2907" s="10">
        <v>138</v>
      </c>
      <c r="C2907" s="10">
        <v>6.1</v>
      </c>
    </row>
    <row r="2908" spans="1:3" x14ac:dyDescent="0.3">
      <c r="A2908" t="s">
        <v>8494</v>
      </c>
      <c r="B2908" s="10">
        <v>113</v>
      </c>
      <c r="C2908" s="10">
        <v>5.6</v>
      </c>
    </row>
    <row r="2909" spans="1:3" x14ac:dyDescent="0.3">
      <c r="A2909" t="s">
        <v>8501</v>
      </c>
      <c r="B2909" s="10">
        <v>99</v>
      </c>
      <c r="C2909" s="10">
        <v>6.9</v>
      </c>
    </row>
    <row r="2910" spans="1:3" x14ac:dyDescent="0.3">
      <c r="A2910" t="s">
        <v>8505</v>
      </c>
      <c r="B2910" s="10">
        <v>111</v>
      </c>
      <c r="C2910" s="10">
        <v>7.5</v>
      </c>
    </row>
    <row r="2911" spans="1:3" x14ac:dyDescent="0.3">
      <c r="A2911" t="s">
        <v>8508</v>
      </c>
      <c r="B2911" s="10">
        <v>99</v>
      </c>
      <c r="C2911" s="10">
        <v>5.8</v>
      </c>
    </row>
    <row r="2912" spans="1:3" x14ac:dyDescent="0.3">
      <c r="A2912" t="s">
        <v>8509</v>
      </c>
      <c r="B2912" s="10">
        <v>104</v>
      </c>
      <c r="C2912" s="10">
        <v>8.3000000000000007</v>
      </c>
    </row>
    <row r="2913" spans="1:3" x14ac:dyDescent="0.3">
      <c r="A2913" t="s">
        <v>8514</v>
      </c>
      <c r="B2913" s="10">
        <v>89</v>
      </c>
      <c r="C2913" s="10">
        <v>2.8</v>
      </c>
    </row>
    <row r="2914" spans="1:3" x14ac:dyDescent="0.3">
      <c r="A2914" t="s">
        <v>8516</v>
      </c>
      <c r="B2914" s="10">
        <v>103</v>
      </c>
      <c r="C2914" s="10">
        <v>6.6</v>
      </c>
    </row>
    <row r="2915" spans="1:3" x14ac:dyDescent="0.3">
      <c r="A2915" t="s">
        <v>8521</v>
      </c>
      <c r="B2915" s="10">
        <v>134</v>
      </c>
      <c r="C2915" s="10">
        <v>7.5</v>
      </c>
    </row>
    <row r="2916" spans="1:3" x14ac:dyDescent="0.3">
      <c r="A2916" t="s">
        <v>8524</v>
      </c>
      <c r="B2916" s="10">
        <v>100</v>
      </c>
      <c r="C2916" s="10">
        <v>6</v>
      </c>
    </row>
    <row r="2917" spans="1:3" x14ac:dyDescent="0.3">
      <c r="A2917" t="s">
        <v>8527</v>
      </c>
      <c r="B2917" s="10">
        <v>130</v>
      </c>
      <c r="C2917" s="10">
        <v>6.2</v>
      </c>
    </row>
    <row r="2918" spans="1:3" x14ac:dyDescent="0.3">
      <c r="A2918" t="s">
        <v>8530</v>
      </c>
      <c r="B2918" s="10">
        <v>106</v>
      </c>
      <c r="C2918" s="10">
        <v>7.2</v>
      </c>
    </row>
    <row r="2919" spans="1:3" x14ac:dyDescent="0.3">
      <c r="A2919" t="s">
        <v>8533</v>
      </c>
      <c r="B2919" s="10">
        <v>125</v>
      </c>
      <c r="C2919" s="10">
        <v>8.6999999999999993</v>
      </c>
    </row>
    <row r="2920" spans="1:3" x14ac:dyDescent="0.3">
      <c r="A2920" t="s">
        <v>8535</v>
      </c>
      <c r="B2920" s="10">
        <v>109</v>
      </c>
      <c r="C2920" s="10">
        <v>6</v>
      </c>
    </row>
    <row r="2921" spans="1:3" x14ac:dyDescent="0.3">
      <c r="A2921" t="s">
        <v>8538</v>
      </c>
      <c r="B2921" s="10">
        <v>200</v>
      </c>
      <c r="C2921" s="10">
        <v>8</v>
      </c>
    </row>
    <row r="2922" spans="1:3" x14ac:dyDescent="0.3">
      <c r="A2922" t="s">
        <v>8542</v>
      </c>
      <c r="B2922" s="10">
        <v>114</v>
      </c>
      <c r="C2922" s="10">
        <v>7.2</v>
      </c>
    </row>
    <row r="2923" spans="1:3" x14ac:dyDescent="0.3">
      <c r="A2923" t="s">
        <v>8545</v>
      </c>
      <c r="B2923" s="10">
        <v>112</v>
      </c>
      <c r="C2923" s="10">
        <v>4.5</v>
      </c>
    </row>
    <row r="2924" spans="1:3" x14ac:dyDescent="0.3">
      <c r="A2924" t="s">
        <v>8547</v>
      </c>
      <c r="B2924" s="10">
        <v>116</v>
      </c>
      <c r="C2924" s="10">
        <v>7.9</v>
      </c>
    </row>
    <row r="2925" spans="1:3" x14ac:dyDescent="0.3">
      <c r="A2925" t="s">
        <v>8548</v>
      </c>
      <c r="B2925" s="10">
        <v>92</v>
      </c>
      <c r="C2925" s="10">
        <v>7.1</v>
      </c>
    </row>
    <row r="2926" spans="1:3" x14ac:dyDescent="0.3">
      <c r="A2926" t="s">
        <v>8549</v>
      </c>
      <c r="B2926" s="10">
        <v>120</v>
      </c>
      <c r="C2926" s="10">
        <v>7.5</v>
      </c>
    </row>
    <row r="2927" spans="1:3" x14ac:dyDescent="0.3">
      <c r="A2927" t="s">
        <v>8553</v>
      </c>
      <c r="B2927" s="10">
        <v>107</v>
      </c>
      <c r="C2927" s="10">
        <v>6.8</v>
      </c>
    </row>
    <row r="2928" spans="1:3" x14ac:dyDescent="0.3">
      <c r="A2928" t="s">
        <v>8555</v>
      </c>
      <c r="B2928" s="10">
        <v>92</v>
      </c>
      <c r="C2928" s="10">
        <v>4.3</v>
      </c>
    </row>
    <row r="2929" spans="1:3" x14ac:dyDescent="0.3">
      <c r="A2929" t="s">
        <v>8558</v>
      </c>
      <c r="B2929" s="10">
        <v>107</v>
      </c>
      <c r="C2929" s="10">
        <v>7.2</v>
      </c>
    </row>
    <row r="2930" spans="1:3" x14ac:dyDescent="0.3">
      <c r="A2930" t="s">
        <v>8559</v>
      </c>
      <c r="B2930" s="10">
        <v>100</v>
      </c>
      <c r="C2930" s="10">
        <v>5.8</v>
      </c>
    </row>
    <row r="2931" spans="1:3" x14ac:dyDescent="0.3">
      <c r="A2931" t="s">
        <v>8561</v>
      </c>
      <c r="B2931" s="10">
        <v>81</v>
      </c>
      <c r="C2931" s="10">
        <v>7.1</v>
      </c>
    </row>
    <row r="2932" spans="1:3" x14ac:dyDescent="0.3">
      <c r="A2932" t="s">
        <v>8563</v>
      </c>
      <c r="B2932" s="10">
        <v>101</v>
      </c>
      <c r="C2932" s="10">
        <v>7.4</v>
      </c>
    </row>
    <row r="2933" spans="1:3" x14ac:dyDescent="0.3">
      <c r="A2933" t="s">
        <v>8564</v>
      </c>
      <c r="B2933" s="10">
        <v>122</v>
      </c>
      <c r="C2933" s="10">
        <v>7.6</v>
      </c>
    </row>
    <row r="2934" spans="1:3" x14ac:dyDescent="0.3">
      <c r="A2934" t="s">
        <v>8566</v>
      </c>
      <c r="B2934" s="10">
        <v>97</v>
      </c>
      <c r="C2934" s="10">
        <v>6.9</v>
      </c>
    </row>
    <row r="2935" spans="1:3" x14ac:dyDescent="0.3">
      <c r="A2935" t="s">
        <v>8569</v>
      </c>
      <c r="B2935" s="10">
        <v>92</v>
      </c>
      <c r="C2935" s="10">
        <v>6</v>
      </c>
    </row>
    <row r="2936" spans="1:3" x14ac:dyDescent="0.3">
      <c r="A2936" t="s">
        <v>8572</v>
      </c>
      <c r="B2936" s="10">
        <v>92</v>
      </c>
      <c r="C2936" s="10">
        <v>6.9</v>
      </c>
    </row>
    <row r="2937" spans="1:3" x14ac:dyDescent="0.3">
      <c r="A2937" t="s">
        <v>8574</v>
      </c>
      <c r="B2937" s="10">
        <v>110</v>
      </c>
      <c r="C2937" s="10">
        <v>7.3</v>
      </c>
    </row>
    <row r="2938" spans="1:3" x14ac:dyDescent="0.3">
      <c r="A2938" t="s">
        <v>8576</v>
      </c>
      <c r="B2938" s="10">
        <v>86</v>
      </c>
      <c r="C2938" s="10">
        <v>4.5999999999999996</v>
      </c>
    </row>
    <row r="2939" spans="1:3" x14ac:dyDescent="0.3">
      <c r="A2939" t="s">
        <v>8579</v>
      </c>
      <c r="B2939" s="10">
        <v>91</v>
      </c>
      <c r="C2939" s="10">
        <v>6</v>
      </c>
    </row>
    <row r="2940" spans="1:3" x14ac:dyDescent="0.3">
      <c r="A2940" t="s">
        <v>8580</v>
      </c>
      <c r="B2940" s="10">
        <v>145</v>
      </c>
      <c r="C2940" s="10">
        <v>6.4</v>
      </c>
    </row>
    <row r="2941" spans="1:3" x14ac:dyDescent="0.3">
      <c r="A2941" t="s">
        <v>8583</v>
      </c>
      <c r="B2941" s="10">
        <v>100</v>
      </c>
      <c r="C2941" s="10">
        <v>5.5</v>
      </c>
    </row>
    <row r="2942" spans="1:3" x14ac:dyDescent="0.3">
      <c r="A2942" t="s">
        <v>8586</v>
      </c>
      <c r="B2942" s="10">
        <v>111</v>
      </c>
      <c r="C2942" s="10">
        <v>7.5</v>
      </c>
    </row>
    <row r="2943" spans="1:3" x14ac:dyDescent="0.3">
      <c r="A2943" t="s">
        <v>8589</v>
      </c>
      <c r="B2943" s="10">
        <v>184</v>
      </c>
      <c r="C2943" s="10">
        <v>8.1</v>
      </c>
    </row>
    <row r="2944" spans="1:3" x14ac:dyDescent="0.3">
      <c r="A2944" t="s">
        <v>8592</v>
      </c>
      <c r="B2944" s="10">
        <v>89</v>
      </c>
      <c r="C2944" s="10">
        <v>6.3</v>
      </c>
    </row>
    <row r="2945" spans="1:3" x14ac:dyDescent="0.3">
      <c r="A2945" t="s">
        <v>8593</v>
      </c>
      <c r="B2945" s="10">
        <v>84</v>
      </c>
      <c r="C2945" s="10">
        <v>5.0999999999999996</v>
      </c>
    </row>
    <row r="2946" spans="1:3" x14ac:dyDescent="0.3">
      <c r="A2946" t="s">
        <v>8596</v>
      </c>
      <c r="B2946" s="10">
        <v>98</v>
      </c>
      <c r="C2946" s="10">
        <v>6.8</v>
      </c>
    </row>
    <row r="2947" spans="1:3" x14ac:dyDescent="0.3">
      <c r="A2947" t="s">
        <v>8599</v>
      </c>
      <c r="B2947" s="10">
        <v>95</v>
      </c>
      <c r="C2947" s="10">
        <v>5.3</v>
      </c>
    </row>
    <row r="2948" spans="1:3" x14ac:dyDescent="0.3">
      <c r="A2948" t="s">
        <v>8600</v>
      </c>
      <c r="B2948" s="10">
        <v>100</v>
      </c>
      <c r="C2948" s="10">
        <v>7.3</v>
      </c>
    </row>
    <row r="2949" spans="1:3" x14ac:dyDescent="0.3">
      <c r="A2949" t="s">
        <v>8602</v>
      </c>
      <c r="B2949" s="10">
        <v>109</v>
      </c>
      <c r="C2949" s="10">
        <v>7.3</v>
      </c>
    </row>
    <row r="2950" spans="1:3" x14ac:dyDescent="0.3">
      <c r="A2950" t="s">
        <v>8603</v>
      </c>
      <c r="B2950" s="10">
        <v>118</v>
      </c>
      <c r="C2950" s="10">
        <v>7.1</v>
      </c>
    </row>
    <row r="2951" spans="1:3" x14ac:dyDescent="0.3">
      <c r="A2951" t="s">
        <v>8605</v>
      </c>
      <c r="B2951" s="10">
        <v>88</v>
      </c>
      <c r="C2951" s="10">
        <v>7.6</v>
      </c>
    </row>
    <row r="2952" spans="1:3" x14ac:dyDescent="0.3">
      <c r="A2952" t="s">
        <v>8607</v>
      </c>
      <c r="B2952" s="10">
        <v>86</v>
      </c>
      <c r="C2952" s="10">
        <v>5.3</v>
      </c>
    </row>
    <row r="2953" spans="1:3" x14ac:dyDescent="0.3">
      <c r="A2953" t="s">
        <v>8609</v>
      </c>
      <c r="B2953" s="10">
        <v>118</v>
      </c>
      <c r="C2953" s="10">
        <v>7.8</v>
      </c>
    </row>
    <row r="2954" spans="1:3" x14ac:dyDescent="0.3">
      <c r="A2954" t="s">
        <v>8613</v>
      </c>
      <c r="B2954" s="10">
        <v>125</v>
      </c>
      <c r="C2954" s="10">
        <v>7.7</v>
      </c>
    </row>
    <row r="2955" spans="1:3" x14ac:dyDescent="0.3">
      <c r="A2955" t="s">
        <v>8615</v>
      </c>
      <c r="B2955" s="10">
        <v>125</v>
      </c>
      <c r="C2955" s="10">
        <v>7.7</v>
      </c>
    </row>
    <row r="2956" spans="1:3" x14ac:dyDescent="0.3">
      <c r="A2956" t="s">
        <v>8616</v>
      </c>
      <c r="B2956" s="10">
        <v>94</v>
      </c>
      <c r="C2956" s="10">
        <v>5.4</v>
      </c>
    </row>
    <row r="2957" spans="1:3" x14ac:dyDescent="0.3">
      <c r="A2957" t="s">
        <v>8618</v>
      </c>
      <c r="B2957" s="10">
        <v>113</v>
      </c>
      <c r="C2957" s="10">
        <v>6.2</v>
      </c>
    </row>
    <row r="2958" spans="1:3" x14ac:dyDescent="0.3">
      <c r="A2958" t="s">
        <v>8619</v>
      </c>
      <c r="B2958" s="10">
        <v>104</v>
      </c>
      <c r="C2958" s="10">
        <v>7.4</v>
      </c>
    </row>
    <row r="2959" spans="1:3" x14ac:dyDescent="0.3">
      <c r="A2959" t="s">
        <v>8621</v>
      </c>
      <c r="B2959" s="10">
        <v>95</v>
      </c>
      <c r="C2959" s="10">
        <v>6.2</v>
      </c>
    </row>
    <row r="2960" spans="1:3" x14ac:dyDescent="0.3">
      <c r="A2960" t="s">
        <v>8624</v>
      </c>
      <c r="B2960" s="10">
        <v>102</v>
      </c>
      <c r="C2960" s="10">
        <v>5.0999999999999996</v>
      </c>
    </row>
    <row r="2961" spans="1:3" x14ac:dyDescent="0.3">
      <c r="A2961" t="s">
        <v>8627</v>
      </c>
      <c r="B2961" s="10">
        <v>124</v>
      </c>
      <c r="C2961" s="10">
        <v>6.9</v>
      </c>
    </row>
    <row r="2962" spans="1:3" x14ac:dyDescent="0.3">
      <c r="A2962" t="s">
        <v>8630</v>
      </c>
      <c r="B2962" s="10">
        <v>105</v>
      </c>
      <c r="C2962" s="10">
        <v>6.3</v>
      </c>
    </row>
    <row r="2963" spans="1:3" x14ac:dyDescent="0.3">
      <c r="A2963" t="s">
        <v>8634</v>
      </c>
      <c r="B2963" s="10">
        <v>104</v>
      </c>
      <c r="C2963" s="10">
        <v>6.8</v>
      </c>
    </row>
    <row r="2964" spans="1:3" x14ac:dyDescent="0.3">
      <c r="A2964" t="s">
        <v>8636</v>
      </c>
      <c r="B2964" s="10">
        <v>111</v>
      </c>
      <c r="C2964" s="10">
        <v>5.7</v>
      </c>
    </row>
    <row r="2965" spans="1:3" x14ac:dyDescent="0.3">
      <c r="A2965" t="s">
        <v>8639</v>
      </c>
      <c r="B2965" s="10">
        <v>95</v>
      </c>
      <c r="C2965" s="10">
        <v>5.8</v>
      </c>
    </row>
    <row r="2966" spans="1:3" x14ac:dyDescent="0.3">
      <c r="A2966" t="s">
        <v>8643</v>
      </c>
      <c r="B2966" s="10">
        <v>96</v>
      </c>
      <c r="C2966" s="10">
        <v>6.2</v>
      </c>
    </row>
    <row r="2967" spans="1:3" x14ac:dyDescent="0.3">
      <c r="A2967" t="s">
        <v>8647</v>
      </c>
      <c r="B2967" s="10">
        <v>97</v>
      </c>
      <c r="C2967" s="10">
        <v>4.3</v>
      </c>
    </row>
    <row r="2968" spans="1:3" x14ac:dyDescent="0.3">
      <c r="A2968" t="s">
        <v>8652</v>
      </c>
      <c r="B2968" s="10">
        <v>118</v>
      </c>
      <c r="C2968" s="10">
        <v>6.4</v>
      </c>
    </row>
    <row r="2969" spans="1:3" x14ac:dyDescent="0.3">
      <c r="A2969" t="s">
        <v>8657</v>
      </c>
      <c r="B2969" s="10">
        <v>193</v>
      </c>
      <c r="C2969" s="10">
        <v>6</v>
      </c>
    </row>
    <row r="2970" spans="1:3" x14ac:dyDescent="0.3">
      <c r="A2970" t="s">
        <v>8659</v>
      </c>
      <c r="B2970" s="10">
        <v>97</v>
      </c>
      <c r="C2970" s="10">
        <v>6.9</v>
      </c>
    </row>
    <row r="2971" spans="1:3" x14ac:dyDescent="0.3">
      <c r="A2971" t="s">
        <v>8661</v>
      </c>
      <c r="B2971" s="10">
        <v>98</v>
      </c>
      <c r="C2971" s="10">
        <v>5.5</v>
      </c>
    </row>
    <row r="2972" spans="1:3" x14ac:dyDescent="0.3">
      <c r="A2972" t="s">
        <v>8664</v>
      </c>
      <c r="B2972" s="10">
        <v>103</v>
      </c>
      <c r="C2972" s="10">
        <v>5.4</v>
      </c>
    </row>
    <row r="2973" spans="1:3" x14ac:dyDescent="0.3">
      <c r="A2973" t="s">
        <v>8668</v>
      </c>
      <c r="B2973" s="10">
        <v>161</v>
      </c>
      <c r="C2973" s="10">
        <v>8.3000000000000007</v>
      </c>
    </row>
    <row r="2974" spans="1:3" x14ac:dyDescent="0.3">
      <c r="A2974" t="s">
        <v>8672</v>
      </c>
      <c r="B2974" s="10">
        <v>120</v>
      </c>
      <c r="C2974" s="10">
        <v>7.9</v>
      </c>
    </row>
    <row r="2975" spans="1:3" x14ac:dyDescent="0.3">
      <c r="A2975" t="s">
        <v>8674</v>
      </c>
      <c r="B2975" s="10">
        <v>97</v>
      </c>
      <c r="C2975" s="10">
        <v>6.5</v>
      </c>
    </row>
    <row r="2976" spans="1:3" x14ac:dyDescent="0.3">
      <c r="A2976" t="s">
        <v>8676</v>
      </c>
      <c r="B2976" s="10">
        <v>97</v>
      </c>
      <c r="C2976" s="10">
        <v>6.3</v>
      </c>
    </row>
    <row r="2977" spans="1:3" x14ac:dyDescent="0.3">
      <c r="A2977" t="s">
        <v>8680</v>
      </c>
      <c r="B2977" s="10">
        <v>99</v>
      </c>
      <c r="C2977" s="10">
        <v>6.4</v>
      </c>
    </row>
    <row r="2978" spans="1:3" x14ac:dyDescent="0.3">
      <c r="A2978" t="s">
        <v>8688</v>
      </c>
      <c r="B2978" s="10">
        <v>144</v>
      </c>
      <c r="C2978" s="10">
        <v>5.3</v>
      </c>
    </row>
    <row r="2979" spans="1:3" x14ac:dyDescent="0.3">
      <c r="A2979" t="s">
        <v>8692</v>
      </c>
      <c r="B2979" s="10">
        <v>111</v>
      </c>
      <c r="C2979" s="10">
        <v>5.8</v>
      </c>
    </row>
    <row r="2980" spans="1:3" x14ac:dyDescent="0.3">
      <c r="A2980" t="s">
        <v>8695</v>
      </c>
      <c r="B2980" s="10">
        <v>145</v>
      </c>
      <c r="C2980" s="10">
        <v>6.6</v>
      </c>
    </row>
    <row r="2981" spans="1:3" x14ac:dyDescent="0.3">
      <c r="A2981" t="s">
        <v>8699</v>
      </c>
      <c r="B2981" s="10">
        <v>106</v>
      </c>
      <c r="C2981" s="10">
        <v>7.4</v>
      </c>
    </row>
    <row r="2982" spans="1:3" x14ac:dyDescent="0.3">
      <c r="A2982" t="s">
        <v>8701</v>
      </c>
      <c r="B2982" s="10">
        <v>126</v>
      </c>
      <c r="C2982" s="10">
        <v>8.3000000000000007</v>
      </c>
    </row>
    <row r="2983" spans="1:3" x14ac:dyDescent="0.3">
      <c r="A2983" t="s">
        <v>8703</v>
      </c>
      <c r="B2983" s="10">
        <v>106</v>
      </c>
      <c r="C2983" s="10">
        <v>5.3</v>
      </c>
    </row>
    <row r="2984" spans="1:3" x14ac:dyDescent="0.3">
      <c r="A2984" t="s">
        <v>8706</v>
      </c>
      <c r="B2984" s="10">
        <v>121</v>
      </c>
      <c r="C2984" s="10">
        <v>6.2</v>
      </c>
    </row>
    <row r="2985" spans="1:3" x14ac:dyDescent="0.3">
      <c r="A2985" t="s">
        <v>8708</v>
      </c>
      <c r="B2985" s="10">
        <v>117</v>
      </c>
      <c r="C2985" s="10">
        <v>6.9</v>
      </c>
    </row>
    <row r="2986" spans="1:3" x14ac:dyDescent="0.3">
      <c r="A2986" t="s">
        <v>8709</v>
      </c>
      <c r="B2986" s="10">
        <v>98</v>
      </c>
      <c r="C2986" s="10">
        <v>5.9</v>
      </c>
    </row>
    <row r="2987" spans="1:3" x14ac:dyDescent="0.3">
      <c r="A2987" t="s">
        <v>8712</v>
      </c>
      <c r="B2987" s="10">
        <v>109</v>
      </c>
      <c r="C2987" s="10">
        <v>6.1</v>
      </c>
    </row>
    <row r="2988" spans="1:3" x14ac:dyDescent="0.3">
      <c r="A2988" t="s">
        <v>8713</v>
      </c>
      <c r="B2988" s="10">
        <v>95</v>
      </c>
      <c r="C2988" s="10">
        <v>5.8</v>
      </c>
    </row>
    <row r="2989" spans="1:3" x14ac:dyDescent="0.3">
      <c r="A2989" t="s">
        <v>8714</v>
      </c>
      <c r="B2989" s="10">
        <v>96</v>
      </c>
      <c r="C2989" s="10">
        <v>5.9</v>
      </c>
    </row>
    <row r="2990" spans="1:3" x14ac:dyDescent="0.3">
      <c r="A2990" t="s">
        <v>8715</v>
      </c>
      <c r="B2990" s="10">
        <v>101</v>
      </c>
      <c r="C2990" s="10">
        <v>5.5</v>
      </c>
    </row>
    <row r="2991" spans="1:3" x14ac:dyDescent="0.3">
      <c r="A2991" t="s">
        <v>8716</v>
      </c>
      <c r="B2991" s="10">
        <v>107</v>
      </c>
      <c r="C2991" s="10">
        <v>5</v>
      </c>
    </row>
    <row r="2992" spans="1:3" x14ac:dyDescent="0.3">
      <c r="A2992" t="s">
        <v>8717</v>
      </c>
      <c r="B2992" s="10">
        <v>119</v>
      </c>
      <c r="C2992" s="10">
        <v>7</v>
      </c>
    </row>
    <row r="2993" spans="1:3" x14ac:dyDescent="0.3">
      <c r="A2993" t="s">
        <v>8720</v>
      </c>
      <c r="B2993" s="10">
        <v>178</v>
      </c>
      <c r="C2993" s="10">
        <v>7.8</v>
      </c>
    </row>
    <row r="2994" spans="1:3" x14ac:dyDescent="0.3">
      <c r="A2994" t="s">
        <v>8722</v>
      </c>
      <c r="B2994" s="10">
        <v>100</v>
      </c>
      <c r="C2994" s="10">
        <v>6.4</v>
      </c>
    </row>
    <row r="2995" spans="1:3" x14ac:dyDescent="0.3">
      <c r="A2995" t="s">
        <v>8723</v>
      </c>
      <c r="B2995" s="10">
        <v>98</v>
      </c>
      <c r="C2995" s="10">
        <v>5.9</v>
      </c>
    </row>
    <row r="2996" spans="1:3" x14ac:dyDescent="0.3">
      <c r="A2996" t="s">
        <v>8725</v>
      </c>
      <c r="B2996" s="10">
        <v>92</v>
      </c>
      <c r="C2996" s="10">
        <v>7</v>
      </c>
    </row>
    <row r="2997" spans="1:3" x14ac:dyDescent="0.3">
      <c r="A2997" t="s">
        <v>8728</v>
      </c>
      <c r="B2997" s="10">
        <v>90</v>
      </c>
      <c r="C2997" s="10">
        <v>6.1</v>
      </c>
    </row>
    <row r="2998" spans="1:3" x14ac:dyDescent="0.3">
      <c r="A2998" t="s">
        <v>8730</v>
      </c>
      <c r="B2998" s="10">
        <v>90</v>
      </c>
      <c r="C2998" s="10">
        <v>6.9</v>
      </c>
    </row>
    <row r="2999" spans="1:3" x14ac:dyDescent="0.3">
      <c r="A2999" t="s">
        <v>8735</v>
      </c>
      <c r="B2999" s="10">
        <v>153</v>
      </c>
      <c r="C2999" s="10">
        <v>7.5</v>
      </c>
    </row>
    <row r="3000" spans="1:3" x14ac:dyDescent="0.3">
      <c r="A3000" t="s">
        <v>8737</v>
      </c>
      <c r="B3000" s="10">
        <v>124</v>
      </c>
      <c r="C3000" s="10">
        <v>7.3</v>
      </c>
    </row>
    <row r="3001" spans="1:3" x14ac:dyDescent="0.3">
      <c r="A3001" t="s">
        <v>8740</v>
      </c>
      <c r="B3001" s="10">
        <v>82</v>
      </c>
      <c r="C3001" s="10">
        <v>6.5</v>
      </c>
    </row>
    <row r="3002" spans="1:3" x14ac:dyDescent="0.3">
      <c r="A3002" t="s">
        <v>8743</v>
      </c>
      <c r="B3002" s="10">
        <v>107</v>
      </c>
      <c r="C3002" s="10">
        <v>6.2</v>
      </c>
    </row>
    <row r="3003" spans="1:3" x14ac:dyDescent="0.3">
      <c r="A3003" t="s">
        <v>8746</v>
      </c>
      <c r="B3003" s="10">
        <v>75</v>
      </c>
      <c r="C3003" s="10">
        <v>6.7</v>
      </c>
    </row>
    <row r="3004" spans="1:3" x14ac:dyDescent="0.3">
      <c r="A3004" t="s">
        <v>8747</v>
      </c>
      <c r="B3004" s="10">
        <v>97</v>
      </c>
      <c r="C3004" s="10">
        <v>6</v>
      </c>
    </row>
    <row r="3005" spans="1:3" x14ac:dyDescent="0.3">
      <c r="A3005" t="s">
        <v>8749</v>
      </c>
      <c r="B3005" s="10">
        <v>80</v>
      </c>
      <c r="C3005" s="10">
        <v>6.3</v>
      </c>
    </row>
    <row r="3006" spans="1:3" x14ac:dyDescent="0.3">
      <c r="A3006" t="s">
        <v>8751</v>
      </c>
      <c r="B3006" s="10">
        <v>85</v>
      </c>
      <c r="C3006" s="10">
        <v>5.8</v>
      </c>
    </row>
    <row r="3007" spans="1:3" x14ac:dyDescent="0.3">
      <c r="A3007" t="s">
        <v>8753</v>
      </c>
      <c r="B3007" s="10">
        <v>97</v>
      </c>
      <c r="C3007" s="10">
        <v>6.1</v>
      </c>
    </row>
    <row r="3008" spans="1:3" x14ac:dyDescent="0.3">
      <c r="A3008" t="s">
        <v>8757</v>
      </c>
      <c r="B3008" s="10">
        <v>109</v>
      </c>
      <c r="C3008" s="10">
        <v>6.9</v>
      </c>
    </row>
    <row r="3009" spans="1:3" x14ac:dyDescent="0.3">
      <c r="A3009" t="s">
        <v>8760</v>
      </c>
      <c r="B3009" s="10">
        <v>140</v>
      </c>
      <c r="C3009" s="10">
        <v>5.4</v>
      </c>
    </row>
    <row r="3010" spans="1:3" x14ac:dyDescent="0.3">
      <c r="A3010" t="s">
        <v>8762</v>
      </c>
      <c r="B3010" s="10">
        <v>90</v>
      </c>
      <c r="C3010" s="10">
        <v>6.7</v>
      </c>
    </row>
    <row r="3011" spans="1:3" x14ac:dyDescent="0.3">
      <c r="A3011" t="s">
        <v>8763</v>
      </c>
      <c r="B3011" s="10">
        <v>130</v>
      </c>
      <c r="C3011" s="10">
        <v>7.4</v>
      </c>
    </row>
    <row r="3012" spans="1:3" x14ac:dyDescent="0.3">
      <c r="A3012" t="s">
        <v>8765</v>
      </c>
      <c r="B3012" s="10">
        <v>98</v>
      </c>
      <c r="C3012" s="10">
        <v>5.6</v>
      </c>
    </row>
    <row r="3013" spans="1:3" x14ac:dyDescent="0.3">
      <c r="A3013" t="s">
        <v>8768</v>
      </c>
      <c r="B3013" s="10">
        <v>101</v>
      </c>
      <c r="C3013" s="10">
        <v>6.5</v>
      </c>
    </row>
    <row r="3014" spans="1:3" x14ac:dyDescent="0.3">
      <c r="A3014" t="s">
        <v>8769</v>
      </c>
      <c r="B3014" s="10">
        <v>114</v>
      </c>
      <c r="C3014" s="10">
        <v>6.5</v>
      </c>
    </row>
    <row r="3015" spans="1:3" x14ac:dyDescent="0.3">
      <c r="A3015" t="s">
        <v>8770</v>
      </c>
      <c r="B3015" s="10">
        <v>100</v>
      </c>
      <c r="C3015" s="10">
        <v>5.8</v>
      </c>
    </row>
    <row r="3016" spans="1:3" x14ac:dyDescent="0.3">
      <c r="A3016" t="s">
        <v>8772</v>
      </c>
      <c r="B3016" s="10">
        <v>85</v>
      </c>
      <c r="C3016" s="10">
        <v>5</v>
      </c>
    </row>
    <row r="3017" spans="1:3" x14ac:dyDescent="0.3">
      <c r="A3017" t="s">
        <v>8774</v>
      </c>
      <c r="B3017" s="10">
        <v>103</v>
      </c>
      <c r="C3017" s="10">
        <v>5.5</v>
      </c>
    </row>
    <row r="3018" spans="1:3" x14ac:dyDescent="0.3">
      <c r="A3018" t="s">
        <v>8775</v>
      </c>
      <c r="B3018" s="10">
        <v>100</v>
      </c>
      <c r="C3018" s="10">
        <v>6.5</v>
      </c>
    </row>
    <row r="3019" spans="1:3" x14ac:dyDescent="0.3">
      <c r="A3019" t="s">
        <v>8776</v>
      </c>
      <c r="B3019" s="10">
        <v>114</v>
      </c>
      <c r="C3019" s="10">
        <v>7.2</v>
      </c>
    </row>
    <row r="3020" spans="1:3" x14ac:dyDescent="0.3">
      <c r="A3020" t="s">
        <v>8779</v>
      </c>
      <c r="B3020" s="10">
        <v>102</v>
      </c>
      <c r="C3020" s="10">
        <v>7.3</v>
      </c>
    </row>
    <row r="3021" spans="1:3" x14ac:dyDescent="0.3">
      <c r="A3021" t="s">
        <v>7736</v>
      </c>
      <c r="B3021" s="10">
        <v>103</v>
      </c>
      <c r="C3021" s="10">
        <v>7.2</v>
      </c>
    </row>
    <row r="3022" spans="1:3" x14ac:dyDescent="0.3">
      <c r="A3022" t="s">
        <v>8784</v>
      </c>
      <c r="B3022" s="10">
        <v>97</v>
      </c>
      <c r="C3022" s="10">
        <v>5.2</v>
      </c>
    </row>
    <row r="3023" spans="1:3" x14ac:dyDescent="0.3">
      <c r="A3023" t="s">
        <v>8787</v>
      </c>
      <c r="B3023" s="10">
        <v>116</v>
      </c>
      <c r="C3023" s="10">
        <v>5.7</v>
      </c>
    </row>
    <row r="3024" spans="1:3" x14ac:dyDescent="0.3">
      <c r="A3024" t="s">
        <v>8788</v>
      </c>
      <c r="B3024" s="10">
        <v>96</v>
      </c>
      <c r="C3024" s="10">
        <v>4.7</v>
      </c>
    </row>
    <row r="3025" spans="1:3" x14ac:dyDescent="0.3">
      <c r="A3025" t="s">
        <v>8791</v>
      </c>
      <c r="B3025" s="10">
        <v>98</v>
      </c>
      <c r="C3025" s="10">
        <v>5.9</v>
      </c>
    </row>
    <row r="3026" spans="1:3" x14ac:dyDescent="0.3">
      <c r="A3026" t="s">
        <v>8792</v>
      </c>
      <c r="B3026" s="10">
        <v>105</v>
      </c>
      <c r="C3026" s="10">
        <v>6.8</v>
      </c>
    </row>
    <row r="3027" spans="1:3" x14ac:dyDescent="0.3">
      <c r="A3027" t="s">
        <v>8794</v>
      </c>
      <c r="B3027" s="10">
        <v>123</v>
      </c>
      <c r="C3027" s="10">
        <v>5.9</v>
      </c>
    </row>
    <row r="3028" spans="1:3" x14ac:dyDescent="0.3">
      <c r="A3028" t="s">
        <v>8797</v>
      </c>
      <c r="B3028" s="10">
        <v>107</v>
      </c>
      <c r="C3028" s="10">
        <v>5.3</v>
      </c>
    </row>
    <row r="3029" spans="1:3" x14ac:dyDescent="0.3">
      <c r="A3029" t="s">
        <v>8799</v>
      </c>
      <c r="B3029" s="10">
        <v>112</v>
      </c>
      <c r="C3029" s="10">
        <v>6</v>
      </c>
    </row>
    <row r="3030" spans="1:3" x14ac:dyDescent="0.3">
      <c r="A3030" t="s">
        <v>8800</v>
      </c>
      <c r="B3030" s="10">
        <v>93</v>
      </c>
      <c r="C3030" s="10">
        <v>7.7</v>
      </c>
    </row>
    <row r="3031" spans="1:3" x14ac:dyDescent="0.3">
      <c r="A3031" t="s">
        <v>8801</v>
      </c>
      <c r="B3031" s="10">
        <v>97</v>
      </c>
      <c r="C3031" s="10">
        <v>4.4000000000000004</v>
      </c>
    </row>
    <row r="3032" spans="1:3" x14ac:dyDescent="0.3">
      <c r="A3032" t="s">
        <v>8803</v>
      </c>
      <c r="B3032" s="10">
        <v>122</v>
      </c>
      <c r="C3032" s="10">
        <v>6.6</v>
      </c>
    </row>
    <row r="3033" spans="1:3" x14ac:dyDescent="0.3">
      <c r="A3033" t="s">
        <v>8806</v>
      </c>
      <c r="B3033" s="10">
        <v>101</v>
      </c>
      <c r="C3033" s="10">
        <v>6.7</v>
      </c>
    </row>
    <row r="3034" spans="1:3" x14ac:dyDescent="0.3">
      <c r="A3034" t="s">
        <v>8807</v>
      </c>
      <c r="B3034" s="10">
        <v>100</v>
      </c>
      <c r="C3034" s="10">
        <v>5.5</v>
      </c>
    </row>
    <row r="3035" spans="1:3" x14ac:dyDescent="0.3">
      <c r="A3035" t="s">
        <v>8808</v>
      </c>
      <c r="B3035" s="10">
        <v>129</v>
      </c>
      <c r="C3035" s="10">
        <v>6.5</v>
      </c>
    </row>
    <row r="3036" spans="1:3" x14ac:dyDescent="0.3">
      <c r="A3036" t="s">
        <v>8811</v>
      </c>
      <c r="B3036" s="10">
        <v>81</v>
      </c>
      <c r="C3036" s="10">
        <v>6.2</v>
      </c>
    </row>
    <row r="3037" spans="1:3" x14ac:dyDescent="0.3">
      <c r="A3037" t="s">
        <v>8814</v>
      </c>
      <c r="B3037" s="10">
        <v>96</v>
      </c>
      <c r="C3037" s="10">
        <v>7.1</v>
      </c>
    </row>
    <row r="3038" spans="1:3" x14ac:dyDescent="0.3">
      <c r="A3038" t="s">
        <v>8818</v>
      </c>
      <c r="B3038" s="10">
        <v>84</v>
      </c>
      <c r="C3038" s="10">
        <v>6.1</v>
      </c>
    </row>
    <row r="3039" spans="1:3" x14ac:dyDescent="0.3">
      <c r="A3039" t="s">
        <v>8820</v>
      </c>
      <c r="B3039" s="10">
        <v>100</v>
      </c>
      <c r="C3039" s="10">
        <v>7.1</v>
      </c>
    </row>
    <row r="3040" spans="1:3" x14ac:dyDescent="0.3">
      <c r="A3040" t="s">
        <v>8822</v>
      </c>
      <c r="B3040" s="10">
        <v>110</v>
      </c>
      <c r="C3040" s="10">
        <v>6</v>
      </c>
    </row>
    <row r="3041" spans="1:3" x14ac:dyDescent="0.3">
      <c r="A3041" t="s">
        <v>8823</v>
      </c>
      <c r="B3041" s="10">
        <v>130</v>
      </c>
      <c r="C3041" s="10">
        <v>7.4</v>
      </c>
    </row>
    <row r="3042" spans="1:3" x14ac:dyDescent="0.3">
      <c r="A3042" t="s">
        <v>8825</v>
      </c>
      <c r="B3042" s="10">
        <v>84</v>
      </c>
      <c r="C3042" s="10">
        <v>5.9</v>
      </c>
    </row>
    <row r="3043" spans="1:3" x14ac:dyDescent="0.3">
      <c r="A3043" t="s">
        <v>8830</v>
      </c>
      <c r="B3043" s="10">
        <v>106</v>
      </c>
      <c r="C3043" s="10">
        <v>4.0999999999999996</v>
      </c>
    </row>
    <row r="3044" spans="1:3" x14ac:dyDescent="0.3">
      <c r="A3044" t="s">
        <v>8833</v>
      </c>
      <c r="B3044" s="10">
        <v>89</v>
      </c>
      <c r="C3044" s="10">
        <v>5.8</v>
      </c>
    </row>
    <row r="3045" spans="1:3" x14ac:dyDescent="0.3">
      <c r="A3045" t="s">
        <v>8835</v>
      </c>
      <c r="B3045" s="10">
        <v>76</v>
      </c>
      <c r="C3045" s="10">
        <v>5.9</v>
      </c>
    </row>
    <row r="3046" spans="1:3" x14ac:dyDescent="0.3">
      <c r="A3046" t="s">
        <v>8836</v>
      </c>
      <c r="B3046" s="10">
        <v>99</v>
      </c>
      <c r="C3046" s="10">
        <v>7</v>
      </c>
    </row>
    <row r="3047" spans="1:3" x14ac:dyDescent="0.3">
      <c r="A3047" t="s">
        <v>8837</v>
      </c>
      <c r="B3047" s="10">
        <v>96</v>
      </c>
      <c r="C3047" s="10">
        <v>6.8</v>
      </c>
    </row>
    <row r="3048" spans="1:3" x14ac:dyDescent="0.3">
      <c r="A3048" t="s">
        <v>8839</v>
      </c>
      <c r="B3048" s="10">
        <v>104</v>
      </c>
      <c r="C3048" s="10">
        <v>7.4</v>
      </c>
    </row>
    <row r="3049" spans="1:3" x14ac:dyDescent="0.3">
      <c r="A3049" t="s">
        <v>8841</v>
      </c>
      <c r="B3049" s="10">
        <v>108</v>
      </c>
      <c r="C3049" s="10">
        <v>7.1</v>
      </c>
    </row>
    <row r="3050" spans="1:3" x14ac:dyDescent="0.3">
      <c r="A3050" t="s">
        <v>8845</v>
      </c>
      <c r="B3050" s="10">
        <v>108</v>
      </c>
      <c r="C3050" s="10">
        <v>7</v>
      </c>
    </row>
    <row r="3051" spans="1:3" x14ac:dyDescent="0.3">
      <c r="A3051" t="s">
        <v>8847</v>
      </c>
      <c r="B3051" s="10">
        <v>87</v>
      </c>
      <c r="C3051" s="10">
        <v>5.8</v>
      </c>
    </row>
    <row r="3052" spans="1:3" x14ac:dyDescent="0.3">
      <c r="A3052" t="s">
        <v>8848</v>
      </c>
      <c r="B3052" s="10">
        <v>89</v>
      </c>
      <c r="C3052" s="10">
        <v>7.8</v>
      </c>
    </row>
    <row r="3053" spans="1:3" x14ac:dyDescent="0.3">
      <c r="A3053" t="s">
        <v>8851</v>
      </c>
      <c r="B3053" s="10">
        <v>97</v>
      </c>
      <c r="C3053" s="10">
        <v>6.5</v>
      </c>
    </row>
    <row r="3054" spans="1:3" x14ac:dyDescent="0.3">
      <c r="A3054" t="s">
        <v>8853</v>
      </c>
      <c r="B3054" s="10">
        <v>106</v>
      </c>
      <c r="C3054" s="10">
        <v>7</v>
      </c>
    </row>
    <row r="3055" spans="1:3" x14ac:dyDescent="0.3">
      <c r="A3055" t="s">
        <v>8854</v>
      </c>
      <c r="B3055" s="10">
        <v>100</v>
      </c>
      <c r="C3055" s="10">
        <v>6.3</v>
      </c>
    </row>
    <row r="3056" spans="1:3" x14ac:dyDescent="0.3">
      <c r="A3056" t="s">
        <v>8855</v>
      </c>
      <c r="B3056" s="10">
        <v>89</v>
      </c>
      <c r="C3056" s="10">
        <v>5.3</v>
      </c>
    </row>
    <row r="3057" spans="1:3" x14ac:dyDescent="0.3">
      <c r="A3057" t="s">
        <v>8856</v>
      </c>
      <c r="B3057" s="10">
        <v>114</v>
      </c>
      <c r="C3057" s="10">
        <v>6.8</v>
      </c>
    </row>
    <row r="3058" spans="1:3" x14ac:dyDescent="0.3">
      <c r="A3058" t="s">
        <v>8858</v>
      </c>
      <c r="B3058" s="10">
        <v>95</v>
      </c>
      <c r="C3058" s="10">
        <v>5.5</v>
      </c>
    </row>
    <row r="3059" spans="1:3" x14ac:dyDescent="0.3">
      <c r="A3059" t="s">
        <v>8859</v>
      </c>
      <c r="B3059" s="10">
        <v>97</v>
      </c>
      <c r="C3059" s="10">
        <v>7.4</v>
      </c>
    </row>
    <row r="3060" spans="1:3" x14ac:dyDescent="0.3">
      <c r="A3060" t="s">
        <v>8860</v>
      </c>
      <c r="B3060" s="10">
        <v>94</v>
      </c>
      <c r="C3060" s="10">
        <v>4.3</v>
      </c>
    </row>
    <row r="3061" spans="1:3" x14ac:dyDescent="0.3">
      <c r="A3061" t="s">
        <v>8862</v>
      </c>
      <c r="B3061" s="10">
        <v>95</v>
      </c>
      <c r="C3061" s="10">
        <v>5.2</v>
      </c>
    </row>
    <row r="3062" spans="1:3" x14ac:dyDescent="0.3">
      <c r="A3062" t="s">
        <v>8865</v>
      </c>
      <c r="B3062" s="10">
        <v>101</v>
      </c>
      <c r="C3062" s="10">
        <v>6.7</v>
      </c>
    </row>
    <row r="3063" spans="1:3" x14ac:dyDescent="0.3">
      <c r="A3063" t="s">
        <v>8867</v>
      </c>
      <c r="B3063" s="10">
        <v>87</v>
      </c>
      <c r="C3063" s="10">
        <v>6.3</v>
      </c>
    </row>
    <row r="3064" spans="1:3" x14ac:dyDescent="0.3">
      <c r="A3064" t="s">
        <v>8871</v>
      </c>
      <c r="B3064" s="10">
        <v>101</v>
      </c>
      <c r="C3064" s="10">
        <v>8.6</v>
      </c>
    </row>
    <row r="3065" spans="1:3" x14ac:dyDescent="0.3">
      <c r="A3065" t="s">
        <v>8874</v>
      </c>
      <c r="B3065" s="10">
        <v>82</v>
      </c>
      <c r="C3065" s="10">
        <v>6.1</v>
      </c>
    </row>
    <row r="3066" spans="1:3" x14ac:dyDescent="0.3">
      <c r="A3066" t="s">
        <v>8877</v>
      </c>
      <c r="B3066" s="10">
        <v>74</v>
      </c>
      <c r="C3066" s="10">
        <v>5.8</v>
      </c>
    </row>
    <row r="3067" spans="1:3" x14ac:dyDescent="0.3">
      <c r="A3067" t="s">
        <v>8882</v>
      </c>
      <c r="B3067" s="10">
        <v>130</v>
      </c>
      <c r="C3067" s="10">
        <v>7.7</v>
      </c>
    </row>
    <row r="3068" spans="1:3" x14ac:dyDescent="0.3">
      <c r="A3068" t="s">
        <v>8884</v>
      </c>
      <c r="B3068" s="10">
        <v>112</v>
      </c>
      <c r="C3068" s="10">
        <v>8</v>
      </c>
    </row>
    <row r="3069" spans="1:3" x14ac:dyDescent="0.3">
      <c r="A3069" t="s">
        <v>8887</v>
      </c>
      <c r="B3069" s="10">
        <v>96</v>
      </c>
      <c r="C3069" s="10">
        <v>5.6</v>
      </c>
    </row>
    <row r="3070" spans="1:3" x14ac:dyDescent="0.3">
      <c r="A3070" t="s">
        <v>8889</v>
      </c>
      <c r="B3070" s="10">
        <v>89</v>
      </c>
      <c r="C3070" s="10">
        <v>6.7</v>
      </c>
    </row>
    <row r="3071" spans="1:3" x14ac:dyDescent="0.3">
      <c r="A3071" t="s">
        <v>8892</v>
      </c>
      <c r="B3071" s="10">
        <v>100</v>
      </c>
      <c r="C3071" s="10">
        <v>6.6</v>
      </c>
    </row>
    <row r="3072" spans="1:3" x14ac:dyDescent="0.3">
      <c r="A3072" t="s">
        <v>8895</v>
      </c>
      <c r="B3072" s="10">
        <v>78</v>
      </c>
      <c r="C3072" s="10">
        <v>4.2</v>
      </c>
    </row>
    <row r="3073" spans="1:3" x14ac:dyDescent="0.3">
      <c r="A3073" t="s">
        <v>8896</v>
      </c>
      <c r="B3073" s="10">
        <v>121</v>
      </c>
      <c r="C3073" s="10">
        <v>6.6</v>
      </c>
    </row>
    <row r="3074" spans="1:3" x14ac:dyDescent="0.3">
      <c r="A3074" t="s">
        <v>8899</v>
      </c>
      <c r="B3074" s="10">
        <v>85</v>
      </c>
      <c r="C3074" s="10">
        <v>4.0999999999999996</v>
      </c>
    </row>
    <row r="3075" spans="1:3" x14ac:dyDescent="0.3">
      <c r="A3075" t="s">
        <v>8902</v>
      </c>
      <c r="B3075" s="10">
        <v>120</v>
      </c>
      <c r="C3075" s="10">
        <v>7.3</v>
      </c>
    </row>
    <row r="3076" spans="1:3" x14ac:dyDescent="0.3">
      <c r="A3076" t="s">
        <v>8905</v>
      </c>
      <c r="B3076" s="10">
        <v>106</v>
      </c>
      <c r="C3076" s="10">
        <v>7.1</v>
      </c>
    </row>
    <row r="3077" spans="1:3" x14ac:dyDescent="0.3">
      <c r="A3077" t="s">
        <v>8908</v>
      </c>
      <c r="B3077" s="10">
        <v>83</v>
      </c>
      <c r="C3077" s="10">
        <v>6.5</v>
      </c>
    </row>
    <row r="3078" spans="1:3" x14ac:dyDescent="0.3">
      <c r="A3078" t="s">
        <v>8912</v>
      </c>
      <c r="B3078" s="10">
        <v>120</v>
      </c>
      <c r="C3078" s="10">
        <v>7</v>
      </c>
    </row>
    <row r="3079" spans="1:3" x14ac:dyDescent="0.3">
      <c r="A3079" t="s">
        <v>8915</v>
      </c>
      <c r="B3079" s="10">
        <v>111</v>
      </c>
      <c r="C3079" s="10">
        <v>5.5</v>
      </c>
    </row>
    <row r="3080" spans="1:3" x14ac:dyDescent="0.3">
      <c r="A3080" t="s">
        <v>8917</v>
      </c>
      <c r="B3080" s="10">
        <v>100</v>
      </c>
      <c r="C3080" s="10">
        <v>6.6</v>
      </c>
    </row>
    <row r="3081" spans="1:3" x14ac:dyDescent="0.3">
      <c r="A3081" t="s">
        <v>8919</v>
      </c>
      <c r="B3081" s="10">
        <v>89</v>
      </c>
      <c r="C3081" s="10">
        <v>7.1</v>
      </c>
    </row>
    <row r="3082" spans="1:3" x14ac:dyDescent="0.3">
      <c r="A3082" t="s">
        <v>8920</v>
      </c>
      <c r="B3082" s="10">
        <v>115</v>
      </c>
      <c r="C3082" s="10">
        <v>7.9</v>
      </c>
    </row>
    <row r="3083" spans="1:3" x14ac:dyDescent="0.3">
      <c r="A3083" t="s">
        <v>8922</v>
      </c>
      <c r="B3083" s="10">
        <v>135</v>
      </c>
      <c r="C3083" s="10">
        <v>7.1</v>
      </c>
    </row>
    <row r="3084" spans="1:3" x14ac:dyDescent="0.3">
      <c r="A3084" t="s">
        <v>8924</v>
      </c>
      <c r="B3084" s="10">
        <v>92</v>
      </c>
      <c r="C3084" s="10">
        <v>5.6</v>
      </c>
    </row>
    <row r="3085" spans="1:3" x14ac:dyDescent="0.3">
      <c r="A3085" t="s">
        <v>8927</v>
      </c>
      <c r="B3085" s="10">
        <v>120</v>
      </c>
      <c r="C3085" s="10">
        <v>7.3</v>
      </c>
    </row>
    <row r="3086" spans="1:3" x14ac:dyDescent="0.3">
      <c r="A3086" t="s">
        <v>8929</v>
      </c>
      <c r="B3086" s="10">
        <v>97</v>
      </c>
      <c r="C3086" s="10">
        <v>3.3</v>
      </c>
    </row>
    <row r="3087" spans="1:3" x14ac:dyDescent="0.3">
      <c r="A3087" t="s">
        <v>8931</v>
      </c>
      <c r="B3087" s="10">
        <v>135</v>
      </c>
      <c r="C3087" s="10">
        <v>6.5</v>
      </c>
    </row>
    <row r="3088" spans="1:3" x14ac:dyDescent="0.3">
      <c r="A3088" t="s">
        <v>8935</v>
      </c>
      <c r="B3088" s="10">
        <v>93</v>
      </c>
      <c r="C3088" s="10">
        <v>4.8</v>
      </c>
    </row>
    <row r="3089" spans="1:3" x14ac:dyDescent="0.3">
      <c r="A3089" t="s">
        <v>8937</v>
      </c>
      <c r="B3089" s="10">
        <v>118</v>
      </c>
      <c r="C3089" s="10">
        <v>5.2</v>
      </c>
    </row>
    <row r="3090" spans="1:3" x14ac:dyDescent="0.3">
      <c r="A3090" t="s">
        <v>8940</v>
      </c>
      <c r="B3090" s="10">
        <v>97</v>
      </c>
      <c r="C3090" s="10">
        <v>6.3</v>
      </c>
    </row>
    <row r="3091" spans="1:3" x14ac:dyDescent="0.3">
      <c r="A3091" t="s">
        <v>8943</v>
      </c>
      <c r="B3091" s="10">
        <v>98</v>
      </c>
      <c r="C3091" s="10">
        <v>7.2</v>
      </c>
    </row>
    <row r="3092" spans="1:3" x14ac:dyDescent="0.3">
      <c r="A3092" t="s">
        <v>8945</v>
      </c>
      <c r="B3092" s="10">
        <v>98</v>
      </c>
      <c r="C3092" s="10">
        <v>6.8</v>
      </c>
    </row>
    <row r="3093" spans="1:3" x14ac:dyDescent="0.3">
      <c r="A3093" t="s">
        <v>8947</v>
      </c>
      <c r="B3093" s="10">
        <v>101</v>
      </c>
      <c r="C3093" s="10">
        <v>5.7</v>
      </c>
    </row>
    <row r="3094" spans="1:3" x14ac:dyDescent="0.3">
      <c r="A3094" t="s">
        <v>8948</v>
      </c>
      <c r="B3094" s="10">
        <v>132</v>
      </c>
      <c r="C3094" s="10">
        <v>7.2</v>
      </c>
    </row>
    <row r="3095" spans="1:3" x14ac:dyDescent="0.3">
      <c r="A3095" t="s">
        <v>8949</v>
      </c>
      <c r="B3095" s="10">
        <v>106</v>
      </c>
      <c r="C3095" s="10">
        <v>6.9</v>
      </c>
    </row>
    <row r="3096" spans="1:3" x14ac:dyDescent="0.3">
      <c r="A3096" t="s">
        <v>8953</v>
      </c>
      <c r="B3096" s="10">
        <v>168</v>
      </c>
      <c r="C3096" s="10">
        <v>6.3</v>
      </c>
    </row>
    <row r="3097" spans="1:3" x14ac:dyDescent="0.3">
      <c r="A3097" t="s">
        <v>8955</v>
      </c>
      <c r="B3097" s="10">
        <v>87</v>
      </c>
      <c r="C3097" s="10">
        <v>6.2</v>
      </c>
    </row>
    <row r="3098" spans="1:3" x14ac:dyDescent="0.3">
      <c r="A3098" t="s">
        <v>8957</v>
      </c>
      <c r="B3098" s="10">
        <v>98</v>
      </c>
      <c r="C3098" s="10">
        <v>6.7</v>
      </c>
    </row>
    <row r="3099" spans="1:3" x14ac:dyDescent="0.3">
      <c r="A3099" t="s">
        <v>8960</v>
      </c>
      <c r="B3099" s="10">
        <v>96</v>
      </c>
      <c r="C3099" s="10">
        <v>6.5</v>
      </c>
    </row>
    <row r="3100" spans="1:3" x14ac:dyDescent="0.3">
      <c r="A3100" t="s">
        <v>8963</v>
      </c>
      <c r="B3100" s="10">
        <v>104</v>
      </c>
      <c r="C3100" s="10">
        <v>7.2</v>
      </c>
    </row>
    <row r="3101" spans="1:3" x14ac:dyDescent="0.3">
      <c r="A3101" t="s">
        <v>8965</v>
      </c>
      <c r="B3101" s="10">
        <v>93</v>
      </c>
      <c r="C3101" s="10">
        <v>5.3</v>
      </c>
    </row>
    <row r="3102" spans="1:3" x14ac:dyDescent="0.3">
      <c r="A3102" t="s">
        <v>8967</v>
      </c>
      <c r="B3102" s="10">
        <v>95</v>
      </c>
      <c r="C3102" s="10">
        <v>6.7</v>
      </c>
    </row>
    <row r="3103" spans="1:3" x14ac:dyDescent="0.3">
      <c r="A3103" t="s">
        <v>8969</v>
      </c>
      <c r="B3103" s="10">
        <v>119</v>
      </c>
      <c r="C3103" s="10">
        <v>6.2</v>
      </c>
    </row>
    <row r="3104" spans="1:3" x14ac:dyDescent="0.3">
      <c r="A3104" t="s">
        <v>8971</v>
      </c>
      <c r="B3104" s="10">
        <v>89</v>
      </c>
      <c r="C3104" s="10">
        <v>3.6</v>
      </c>
    </row>
    <row r="3105" spans="1:3" x14ac:dyDescent="0.3">
      <c r="A3105" t="s">
        <v>8974</v>
      </c>
      <c r="B3105" s="10">
        <v>107</v>
      </c>
      <c r="C3105" s="10">
        <v>5.7</v>
      </c>
    </row>
    <row r="3106" spans="1:3" x14ac:dyDescent="0.3">
      <c r="A3106" t="s">
        <v>8976</v>
      </c>
      <c r="B3106" s="10">
        <v>85</v>
      </c>
      <c r="C3106" s="10">
        <v>7.3</v>
      </c>
    </row>
    <row r="3107" spans="1:3" x14ac:dyDescent="0.3">
      <c r="A3107" t="s">
        <v>8978</v>
      </c>
      <c r="B3107" s="10">
        <v>93</v>
      </c>
      <c r="C3107" s="10">
        <v>5</v>
      </c>
    </row>
    <row r="3108" spans="1:3" x14ac:dyDescent="0.3">
      <c r="A3108" t="s">
        <v>8981</v>
      </c>
      <c r="B3108" s="10">
        <v>101</v>
      </c>
      <c r="C3108" s="10">
        <v>6.6</v>
      </c>
    </row>
    <row r="3109" spans="1:3" x14ac:dyDescent="0.3">
      <c r="A3109" t="s">
        <v>8985</v>
      </c>
      <c r="B3109" s="10">
        <v>103</v>
      </c>
      <c r="C3109" s="10">
        <v>6.6</v>
      </c>
    </row>
    <row r="3110" spans="1:3" x14ac:dyDescent="0.3">
      <c r="A3110" t="s">
        <v>8989</v>
      </c>
      <c r="B3110" s="10">
        <v>101</v>
      </c>
      <c r="C3110" s="10">
        <v>6.8</v>
      </c>
    </row>
    <row r="3111" spans="1:3" x14ac:dyDescent="0.3">
      <c r="A3111" t="s">
        <v>8992</v>
      </c>
      <c r="B3111" s="10">
        <v>123</v>
      </c>
      <c r="C3111" s="10">
        <v>6.2</v>
      </c>
    </row>
    <row r="3112" spans="1:3" x14ac:dyDescent="0.3">
      <c r="A3112" t="s">
        <v>8996</v>
      </c>
      <c r="B3112" s="10">
        <v>111</v>
      </c>
      <c r="C3112" s="10">
        <v>7.3</v>
      </c>
    </row>
    <row r="3113" spans="1:3" x14ac:dyDescent="0.3">
      <c r="A3113" t="s">
        <v>9001</v>
      </c>
      <c r="B3113" s="10">
        <v>86</v>
      </c>
      <c r="C3113" s="10">
        <v>6.2</v>
      </c>
    </row>
    <row r="3114" spans="1:3" x14ac:dyDescent="0.3">
      <c r="A3114" t="s">
        <v>9003</v>
      </c>
      <c r="B3114" s="10">
        <v>99</v>
      </c>
      <c r="C3114" s="10">
        <v>6.9</v>
      </c>
    </row>
    <row r="3115" spans="1:3" x14ac:dyDescent="0.3">
      <c r="A3115" t="s">
        <v>9004</v>
      </c>
      <c r="B3115" s="10">
        <v>90</v>
      </c>
      <c r="C3115" s="10">
        <v>6.6</v>
      </c>
    </row>
    <row r="3116" spans="1:3" x14ac:dyDescent="0.3">
      <c r="A3116" t="s">
        <v>9007</v>
      </c>
      <c r="B3116" s="10">
        <v>82</v>
      </c>
      <c r="C3116" s="10">
        <v>6.3</v>
      </c>
    </row>
    <row r="3117" spans="1:3" x14ac:dyDescent="0.3">
      <c r="A3117" t="s">
        <v>9009</v>
      </c>
      <c r="B3117" s="10">
        <v>110</v>
      </c>
      <c r="C3117" s="10">
        <v>7</v>
      </c>
    </row>
    <row r="3118" spans="1:3" x14ac:dyDescent="0.3">
      <c r="A3118" t="s">
        <v>9012</v>
      </c>
      <c r="B3118" s="10">
        <v>83</v>
      </c>
      <c r="C3118" s="10">
        <v>3.3</v>
      </c>
    </row>
    <row r="3119" spans="1:3" x14ac:dyDescent="0.3">
      <c r="A3119" t="s">
        <v>9013</v>
      </c>
      <c r="B3119" s="10">
        <v>128</v>
      </c>
      <c r="C3119" s="10">
        <v>6.7</v>
      </c>
    </row>
    <row r="3120" spans="1:3" x14ac:dyDescent="0.3">
      <c r="A3120" t="s">
        <v>9018</v>
      </c>
      <c r="B3120" s="10">
        <v>125</v>
      </c>
      <c r="C3120" s="10">
        <v>6.2</v>
      </c>
    </row>
    <row r="3121" spans="1:3" x14ac:dyDescent="0.3">
      <c r="A3121" t="s">
        <v>9021</v>
      </c>
      <c r="B3121" s="10">
        <v>97</v>
      </c>
      <c r="C3121" s="10">
        <v>6.5</v>
      </c>
    </row>
    <row r="3122" spans="1:3" x14ac:dyDescent="0.3">
      <c r="A3122" t="s">
        <v>9024</v>
      </c>
      <c r="B3122" s="10">
        <v>86</v>
      </c>
      <c r="C3122" s="10">
        <v>3.5</v>
      </c>
    </row>
    <row r="3123" spans="1:3" x14ac:dyDescent="0.3">
      <c r="A3123" t="s">
        <v>9026</v>
      </c>
      <c r="B3123" s="10">
        <v>91</v>
      </c>
      <c r="C3123" s="10">
        <v>5.5</v>
      </c>
    </row>
    <row r="3124" spans="1:3" x14ac:dyDescent="0.3">
      <c r="A3124" t="s">
        <v>9028</v>
      </c>
      <c r="B3124" s="10">
        <v>90</v>
      </c>
      <c r="C3124" s="10">
        <v>5.9</v>
      </c>
    </row>
    <row r="3125" spans="1:3" x14ac:dyDescent="0.3">
      <c r="A3125" t="s">
        <v>9030</v>
      </c>
      <c r="B3125" s="10">
        <v>90</v>
      </c>
      <c r="C3125" s="10">
        <v>4.7</v>
      </c>
    </row>
    <row r="3126" spans="1:3" x14ac:dyDescent="0.3">
      <c r="A3126" t="s">
        <v>9031</v>
      </c>
      <c r="B3126" s="10">
        <v>94</v>
      </c>
      <c r="C3126" s="10">
        <v>4.2</v>
      </c>
    </row>
    <row r="3127" spans="1:3" x14ac:dyDescent="0.3">
      <c r="A3127" t="s">
        <v>9036</v>
      </c>
      <c r="B3127" s="10">
        <v>112</v>
      </c>
      <c r="C3127" s="10">
        <v>5.2</v>
      </c>
    </row>
    <row r="3128" spans="1:3" x14ac:dyDescent="0.3">
      <c r="A3128" t="s">
        <v>9038</v>
      </c>
      <c r="B3128" s="10">
        <v>85</v>
      </c>
      <c r="C3128" s="10">
        <v>5.2</v>
      </c>
    </row>
    <row r="3129" spans="1:3" x14ac:dyDescent="0.3">
      <c r="A3129" t="s">
        <v>9043</v>
      </c>
      <c r="B3129" s="10">
        <v>93</v>
      </c>
      <c r="C3129" s="10">
        <v>3.9</v>
      </c>
    </row>
    <row r="3130" spans="1:3" x14ac:dyDescent="0.3">
      <c r="A3130" t="s">
        <v>9046</v>
      </c>
      <c r="B3130" s="10">
        <v>104</v>
      </c>
      <c r="C3130" s="10">
        <v>6.1</v>
      </c>
    </row>
    <row r="3131" spans="1:3" x14ac:dyDescent="0.3">
      <c r="A3131" t="s">
        <v>9051</v>
      </c>
      <c r="B3131" s="10">
        <v>94</v>
      </c>
      <c r="C3131" s="10">
        <v>5.8</v>
      </c>
    </row>
    <row r="3132" spans="1:3" x14ac:dyDescent="0.3">
      <c r="A3132" t="s">
        <v>9054</v>
      </c>
      <c r="B3132" s="10">
        <v>85</v>
      </c>
      <c r="C3132" s="10">
        <v>6.7</v>
      </c>
    </row>
    <row r="3133" spans="1:3" x14ac:dyDescent="0.3">
      <c r="A3133" t="s">
        <v>9057</v>
      </c>
      <c r="B3133" s="10">
        <v>99</v>
      </c>
      <c r="C3133" s="10">
        <v>5.7</v>
      </c>
    </row>
    <row r="3134" spans="1:3" x14ac:dyDescent="0.3">
      <c r="A3134" t="s">
        <v>9062</v>
      </c>
      <c r="B3134" s="10">
        <v>91</v>
      </c>
      <c r="C3134" s="10">
        <v>4.5</v>
      </c>
    </row>
    <row r="3135" spans="1:3" x14ac:dyDescent="0.3">
      <c r="A3135" t="s">
        <v>9065</v>
      </c>
      <c r="B3135" s="10">
        <v>117</v>
      </c>
      <c r="C3135" s="10">
        <v>6.9</v>
      </c>
    </row>
    <row r="3136" spans="1:3" x14ac:dyDescent="0.3">
      <c r="A3136" t="s">
        <v>9069</v>
      </c>
      <c r="B3136" s="10">
        <v>85</v>
      </c>
      <c r="C3136" s="10">
        <v>4.8</v>
      </c>
    </row>
    <row r="3137" spans="1:3" x14ac:dyDescent="0.3">
      <c r="A3137" t="s">
        <v>9072</v>
      </c>
      <c r="B3137" s="10">
        <v>106</v>
      </c>
      <c r="C3137" s="10">
        <v>6.3</v>
      </c>
    </row>
    <row r="3138" spans="1:3" x14ac:dyDescent="0.3">
      <c r="A3138" t="s">
        <v>9075</v>
      </c>
      <c r="B3138" s="10">
        <v>81</v>
      </c>
      <c r="C3138" s="10">
        <v>6.9</v>
      </c>
    </row>
    <row r="3139" spans="1:3" x14ac:dyDescent="0.3">
      <c r="A3139" t="s">
        <v>9080</v>
      </c>
      <c r="B3139" s="10">
        <v>100</v>
      </c>
      <c r="C3139" s="10">
        <v>5.4</v>
      </c>
    </row>
    <row r="3140" spans="1:3" x14ac:dyDescent="0.3">
      <c r="A3140" t="s">
        <v>9082</v>
      </c>
      <c r="B3140" s="10">
        <v>90</v>
      </c>
      <c r="C3140" s="10">
        <v>3.8</v>
      </c>
    </row>
    <row r="3141" spans="1:3" x14ac:dyDescent="0.3">
      <c r="A3141" t="s">
        <v>9085</v>
      </c>
      <c r="B3141" s="10">
        <v>116</v>
      </c>
      <c r="C3141" s="10">
        <v>7</v>
      </c>
    </row>
    <row r="3142" spans="1:3" x14ac:dyDescent="0.3">
      <c r="A3142" t="s">
        <v>9089</v>
      </c>
      <c r="B3142" s="10">
        <v>84</v>
      </c>
      <c r="C3142" s="10">
        <v>5.2</v>
      </c>
    </row>
    <row r="3143" spans="1:3" x14ac:dyDescent="0.3">
      <c r="A3143" t="s">
        <v>9090</v>
      </c>
      <c r="B3143" s="10">
        <v>135</v>
      </c>
      <c r="C3143" s="10">
        <v>7.3</v>
      </c>
    </row>
    <row r="3144" spans="1:3" x14ac:dyDescent="0.3">
      <c r="A3144" t="s">
        <v>9092</v>
      </c>
      <c r="B3144" s="10">
        <v>84</v>
      </c>
      <c r="C3144" s="10">
        <v>4.5999999999999996</v>
      </c>
    </row>
    <row r="3145" spans="1:3" x14ac:dyDescent="0.3">
      <c r="A3145" t="s">
        <v>9095</v>
      </c>
      <c r="B3145" s="10">
        <v>89</v>
      </c>
      <c r="C3145" s="10">
        <v>6.5</v>
      </c>
    </row>
    <row r="3146" spans="1:3" x14ac:dyDescent="0.3">
      <c r="A3146" t="s">
        <v>9096</v>
      </c>
      <c r="B3146" s="10">
        <v>107</v>
      </c>
      <c r="C3146" s="10">
        <v>6.8</v>
      </c>
    </row>
    <row r="3147" spans="1:3" x14ac:dyDescent="0.3">
      <c r="A3147" t="s">
        <v>9099</v>
      </c>
      <c r="B3147" s="10">
        <v>144</v>
      </c>
      <c r="C3147" s="10">
        <v>6.7</v>
      </c>
    </row>
    <row r="3148" spans="1:3" x14ac:dyDescent="0.3">
      <c r="A3148" t="s">
        <v>9101</v>
      </c>
      <c r="B3148" s="10">
        <v>98</v>
      </c>
      <c r="C3148" s="10">
        <v>6.1</v>
      </c>
    </row>
    <row r="3149" spans="1:3" x14ac:dyDescent="0.3">
      <c r="A3149" t="s">
        <v>9103</v>
      </c>
      <c r="B3149" s="10">
        <v>94</v>
      </c>
      <c r="C3149" s="10">
        <v>5.2</v>
      </c>
    </row>
    <row r="3150" spans="1:3" x14ac:dyDescent="0.3">
      <c r="A3150" t="s">
        <v>9106</v>
      </c>
      <c r="B3150" s="10">
        <v>117</v>
      </c>
      <c r="C3150" s="10">
        <v>6.9</v>
      </c>
    </row>
    <row r="3151" spans="1:3" x14ac:dyDescent="0.3">
      <c r="A3151" t="s">
        <v>9108</v>
      </c>
      <c r="B3151" s="10">
        <v>102</v>
      </c>
      <c r="C3151" s="10">
        <v>6</v>
      </c>
    </row>
    <row r="3152" spans="1:3" x14ac:dyDescent="0.3">
      <c r="A3152" t="s">
        <v>9110</v>
      </c>
      <c r="B3152" s="10">
        <v>127</v>
      </c>
      <c r="C3152" s="10">
        <v>7.9</v>
      </c>
    </row>
    <row r="3153" spans="1:3" x14ac:dyDescent="0.3">
      <c r="A3153" t="s">
        <v>9113</v>
      </c>
      <c r="B3153" s="10">
        <v>98</v>
      </c>
      <c r="C3153" s="10">
        <v>4.5</v>
      </c>
    </row>
    <row r="3154" spans="1:3" x14ac:dyDescent="0.3">
      <c r="A3154" t="s">
        <v>9115</v>
      </c>
      <c r="B3154" s="10">
        <v>88</v>
      </c>
      <c r="C3154" s="10">
        <v>5.0999999999999996</v>
      </c>
    </row>
    <row r="3155" spans="1:3" x14ac:dyDescent="0.3">
      <c r="A3155" t="s">
        <v>9118</v>
      </c>
      <c r="B3155" s="10">
        <v>197</v>
      </c>
      <c r="C3155" s="10">
        <v>7.6</v>
      </c>
    </row>
    <row r="3156" spans="1:3" x14ac:dyDescent="0.3">
      <c r="A3156" t="s">
        <v>9123</v>
      </c>
      <c r="B3156" s="10">
        <v>121</v>
      </c>
      <c r="C3156" s="10">
        <v>7.6</v>
      </c>
    </row>
    <row r="3157" spans="1:3" x14ac:dyDescent="0.3">
      <c r="A3157" t="s">
        <v>9128</v>
      </c>
      <c r="B3157" s="10">
        <v>90</v>
      </c>
      <c r="C3157" s="10">
        <v>6.7</v>
      </c>
    </row>
    <row r="3158" spans="1:3" x14ac:dyDescent="0.3">
      <c r="A3158" t="s">
        <v>9131</v>
      </c>
      <c r="B3158" s="10">
        <v>89</v>
      </c>
      <c r="C3158" s="10">
        <v>6.1</v>
      </c>
    </row>
    <row r="3159" spans="1:3" x14ac:dyDescent="0.3">
      <c r="A3159" t="s">
        <v>9132</v>
      </c>
      <c r="B3159" s="10">
        <v>104</v>
      </c>
      <c r="C3159" s="10">
        <v>7.5</v>
      </c>
    </row>
    <row r="3160" spans="1:3" x14ac:dyDescent="0.3">
      <c r="A3160" t="s">
        <v>9134</v>
      </c>
      <c r="B3160" s="10">
        <v>94</v>
      </c>
      <c r="C3160" s="10">
        <v>5.3</v>
      </c>
    </row>
    <row r="3161" spans="1:3" x14ac:dyDescent="0.3">
      <c r="A3161" t="s">
        <v>9140</v>
      </c>
      <c r="B3161" s="10">
        <v>90</v>
      </c>
      <c r="C3161" s="10">
        <v>6</v>
      </c>
    </row>
    <row r="3162" spans="1:3" x14ac:dyDescent="0.3">
      <c r="A3162" t="s">
        <v>9141</v>
      </c>
      <c r="B3162" s="10">
        <v>130</v>
      </c>
      <c r="C3162" s="10">
        <v>7.1</v>
      </c>
    </row>
    <row r="3163" spans="1:3" x14ac:dyDescent="0.3">
      <c r="A3163" t="s">
        <v>9144</v>
      </c>
      <c r="B3163" s="10">
        <v>92</v>
      </c>
      <c r="C3163" s="10">
        <v>7.5</v>
      </c>
    </row>
    <row r="3164" spans="1:3" x14ac:dyDescent="0.3">
      <c r="A3164" t="s">
        <v>9148</v>
      </c>
      <c r="B3164" s="10">
        <v>176</v>
      </c>
      <c r="C3164" s="10">
        <v>6.9</v>
      </c>
    </row>
    <row r="3165" spans="1:3" x14ac:dyDescent="0.3">
      <c r="A3165" t="s">
        <v>9150</v>
      </c>
      <c r="B3165" s="10">
        <v>116</v>
      </c>
      <c r="C3165" s="10">
        <v>8.5</v>
      </c>
    </row>
    <row r="3166" spans="1:3" x14ac:dyDescent="0.3">
      <c r="A3166" t="s">
        <v>9153</v>
      </c>
      <c r="B3166" s="10">
        <v>88</v>
      </c>
      <c r="C3166" s="10">
        <v>7.5</v>
      </c>
    </row>
    <row r="3167" spans="1:3" x14ac:dyDescent="0.3">
      <c r="A3167" t="s">
        <v>9156</v>
      </c>
      <c r="B3167" s="10">
        <v>106</v>
      </c>
      <c r="C3167" s="10">
        <v>6.6</v>
      </c>
    </row>
    <row r="3168" spans="1:3" x14ac:dyDescent="0.3">
      <c r="A3168" t="s">
        <v>9157</v>
      </c>
      <c r="B3168" s="10">
        <v>181</v>
      </c>
      <c r="C3168" s="10">
        <v>8</v>
      </c>
    </row>
    <row r="3169" spans="1:3" x14ac:dyDescent="0.3">
      <c r="A3169" t="s">
        <v>9160</v>
      </c>
      <c r="B3169" s="10">
        <v>130</v>
      </c>
      <c r="C3169" s="10">
        <v>7</v>
      </c>
    </row>
    <row r="3170" spans="1:3" x14ac:dyDescent="0.3">
      <c r="A3170" t="s">
        <v>9162</v>
      </c>
      <c r="B3170" s="10">
        <v>93</v>
      </c>
      <c r="C3170" s="10">
        <v>5.8</v>
      </c>
    </row>
    <row r="3171" spans="1:3" x14ac:dyDescent="0.3">
      <c r="A3171" t="s">
        <v>9166</v>
      </c>
      <c r="B3171" s="10">
        <v>110</v>
      </c>
      <c r="C3171" s="10">
        <v>7.3</v>
      </c>
    </row>
    <row r="3172" spans="1:3" x14ac:dyDescent="0.3">
      <c r="A3172" t="s">
        <v>9168</v>
      </c>
      <c r="B3172" s="10">
        <v>123</v>
      </c>
      <c r="C3172" s="10">
        <v>6.8</v>
      </c>
    </row>
    <row r="3173" spans="1:3" x14ac:dyDescent="0.3">
      <c r="A3173" t="s">
        <v>9169</v>
      </c>
      <c r="B3173" s="10">
        <v>120</v>
      </c>
      <c r="C3173" s="10">
        <v>6.7</v>
      </c>
    </row>
    <row r="3174" spans="1:3" x14ac:dyDescent="0.3">
      <c r="A3174" t="s">
        <v>9173</v>
      </c>
      <c r="B3174" s="10">
        <v>87</v>
      </c>
      <c r="C3174" s="10">
        <v>6.5</v>
      </c>
    </row>
    <row r="3175" spans="1:3" x14ac:dyDescent="0.3">
      <c r="A3175" t="s">
        <v>9176</v>
      </c>
      <c r="B3175" s="10">
        <v>123</v>
      </c>
      <c r="C3175" s="10">
        <v>8</v>
      </c>
    </row>
    <row r="3176" spans="1:3" x14ac:dyDescent="0.3">
      <c r="A3176" t="s">
        <v>9178</v>
      </c>
      <c r="B3176" s="10">
        <v>103</v>
      </c>
      <c r="C3176" s="10">
        <v>6.5</v>
      </c>
    </row>
    <row r="3177" spans="1:3" x14ac:dyDescent="0.3">
      <c r="A3177" t="s">
        <v>9181</v>
      </c>
      <c r="B3177" s="10">
        <v>91</v>
      </c>
      <c r="C3177" s="10">
        <v>4.9000000000000004</v>
      </c>
    </row>
    <row r="3178" spans="1:3" x14ac:dyDescent="0.3">
      <c r="A3178" t="s">
        <v>9182</v>
      </c>
      <c r="B3178" s="10">
        <v>88</v>
      </c>
      <c r="C3178" s="10">
        <v>7.1</v>
      </c>
    </row>
    <row r="3179" spans="1:3" x14ac:dyDescent="0.3">
      <c r="A3179" t="s">
        <v>9183</v>
      </c>
      <c r="B3179" s="10">
        <v>126</v>
      </c>
      <c r="C3179" s="10">
        <v>7</v>
      </c>
    </row>
    <row r="3180" spans="1:3" x14ac:dyDescent="0.3">
      <c r="A3180" t="s">
        <v>9185</v>
      </c>
      <c r="B3180" s="10">
        <v>120</v>
      </c>
      <c r="C3180" s="10">
        <v>7</v>
      </c>
    </row>
    <row r="3181" spans="1:3" x14ac:dyDescent="0.3">
      <c r="A3181" t="s">
        <v>9188</v>
      </c>
      <c r="B3181" s="10">
        <v>116</v>
      </c>
      <c r="C3181" s="10">
        <v>7.5</v>
      </c>
    </row>
    <row r="3182" spans="1:3" x14ac:dyDescent="0.3">
      <c r="A3182" t="s">
        <v>9190</v>
      </c>
      <c r="B3182" s="10">
        <v>94</v>
      </c>
      <c r="C3182" s="10">
        <v>4.5</v>
      </c>
    </row>
    <row r="3183" spans="1:3" x14ac:dyDescent="0.3">
      <c r="A3183" t="s">
        <v>9192</v>
      </c>
      <c r="B3183" s="10">
        <v>85</v>
      </c>
      <c r="C3183" s="10">
        <v>5.5</v>
      </c>
    </row>
    <row r="3184" spans="1:3" x14ac:dyDescent="0.3">
      <c r="A3184" t="s">
        <v>9195</v>
      </c>
      <c r="B3184" s="10">
        <v>137</v>
      </c>
      <c r="C3184" s="10">
        <v>7.7</v>
      </c>
    </row>
    <row r="3185" spans="1:3" x14ac:dyDescent="0.3">
      <c r="A3185" t="s">
        <v>9198</v>
      </c>
      <c r="B3185" s="10">
        <v>114</v>
      </c>
      <c r="C3185" s="10">
        <v>7.2</v>
      </c>
    </row>
    <row r="3186" spans="1:3" x14ac:dyDescent="0.3">
      <c r="A3186" t="s">
        <v>9201</v>
      </c>
      <c r="B3186" s="10">
        <v>76</v>
      </c>
      <c r="C3186" s="10">
        <v>4.8</v>
      </c>
    </row>
    <row r="3187" spans="1:3" x14ac:dyDescent="0.3">
      <c r="A3187" t="s">
        <v>9204</v>
      </c>
      <c r="B3187" s="10">
        <v>119</v>
      </c>
      <c r="C3187" s="10">
        <v>6.7</v>
      </c>
    </row>
    <row r="3188" spans="1:3" x14ac:dyDescent="0.3">
      <c r="A3188" t="s">
        <v>9206</v>
      </c>
      <c r="B3188" s="10">
        <v>99</v>
      </c>
      <c r="C3188" s="10">
        <v>7</v>
      </c>
    </row>
    <row r="3189" spans="1:3" x14ac:dyDescent="0.3">
      <c r="A3189" t="s">
        <v>9208</v>
      </c>
      <c r="B3189" s="10">
        <v>79</v>
      </c>
      <c r="C3189" s="10">
        <v>6.5</v>
      </c>
    </row>
    <row r="3190" spans="1:3" x14ac:dyDescent="0.3">
      <c r="A3190" t="s">
        <v>9210</v>
      </c>
      <c r="B3190" s="10">
        <v>114</v>
      </c>
      <c r="C3190" s="10">
        <v>7.4</v>
      </c>
    </row>
    <row r="3191" spans="1:3" x14ac:dyDescent="0.3">
      <c r="A3191" t="s">
        <v>9217</v>
      </c>
      <c r="B3191" s="10">
        <v>91</v>
      </c>
      <c r="C3191" s="10">
        <v>5.7</v>
      </c>
    </row>
    <row r="3192" spans="1:3" x14ac:dyDescent="0.3">
      <c r="A3192" t="s">
        <v>9219</v>
      </c>
      <c r="B3192" s="10">
        <v>95</v>
      </c>
      <c r="C3192" s="10">
        <v>6.2</v>
      </c>
    </row>
    <row r="3193" spans="1:3" x14ac:dyDescent="0.3">
      <c r="A3193" t="s">
        <v>9221</v>
      </c>
      <c r="B3193" s="10">
        <v>103</v>
      </c>
      <c r="C3193" s="10">
        <v>5.7</v>
      </c>
    </row>
    <row r="3194" spans="1:3" x14ac:dyDescent="0.3">
      <c r="A3194" t="s">
        <v>9222</v>
      </c>
      <c r="B3194" s="10">
        <v>92</v>
      </c>
      <c r="C3194" s="10">
        <v>6.4</v>
      </c>
    </row>
    <row r="3195" spans="1:3" x14ac:dyDescent="0.3">
      <c r="A3195" t="s">
        <v>9223</v>
      </c>
      <c r="B3195" s="10">
        <v>124</v>
      </c>
      <c r="C3195" s="10">
        <v>7</v>
      </c>
    </row>
    <row r="3196" spans="1:3" x14ac:dyDescent="0.3">
      <c r="A3196" t="s">
        <v>9228</v>
      </c>
      <c r="B3196" s="10">
        <v>156</v>
      </c>
      <c r="C3196" s="10">
        <v>7.7</v>
      </c>
    </row>
    <row r="3197" spans="1:3" x14ac:dyDescent="0.3">
      <c r="A3197" t="s">
        <v>9231</v>
      </c>
      <c r="B3197" s="10">
        <v>84</v>
      </c>
      <c r="C3197" s="10">
        <v>5.4</v>
      </c>
    </row>
    <row r="3198" spans="1:3" x14ac:dyDescent="0.3">
      <c r="A3198" t="s">
        <v>9235</v>
      </c>
      <c r="B3198" s="10">
        <v>300</v>
      </c>
      <c r="C3198" s="10">
        <v>6.6</v>
      </c>
    </row>
    <row r="3199" spans="1:3" x14ac:dyDescent="0.3">
      <c r="A3199" t="s">
        <v>9238</v>
      </c>
      <c r="B3199" s="10">
        <v>120</v>
      </c>
      <c r="C3199" s="10">
        <v>6.1</v>
      </c>
    </row>
    <row r="3200" spans="1:3" x14ac:dyDescent="0.3">
      <c r="A3200" t="s">
        <v>9241</v>
      </c>
      <c r="B3200" s="10">
        <v>98</v>
      </c>
      <c r="C3200" s="10">
        <v>6.1</v>
      </c>
    </row>
    <row r="3201" spans="1:3" x14ac:dyDescent="0.3">
      <c r="A3201" t="s">
        <v>9243</v>
      </c>
      <c r="B3201" s="10">
        <v>121</v>
      </c>
      <c r="C3201" s="10">
        <v>7.6</v>
      </c>
    </row>
    <row r="3202" spans="1:3" x14ac:dyDescent="0.3">
      <c r="A3202" t="s">
        <v>9247</v>
      </c>
      <c r="B3202" s="10">
        <v>97</v>
      </c>
      <c r="C3202" s="10">
        <v>6.2</v>
      </c>
    </row>
    <row r="3203" spans="1:3" x14ac:dyDescent="0.3">
      <c r="A3203" t="s">
        <v>9250</v>
      </c>
      <c r="B3203" s="10">
        <v>86</v>
      </c>
      <c r="C3203" s="10">
        <v>6.6</v>
      </c>
    </row>
    <row r="3204" spans="1:3" x14ac:dyDescent="0.3">
      <c r="A3204" t="s">
        <v>9255</v>
      </c>
      <c r="B3204" s="10">
        <v>45</v>
      </c>
      <c r="C3204" s="10">
        <v>7.3</v>
      </c>
    </row>
    <row r="3205" spans="1:3" x14ac:dyDescent="0.3">
      <c r="A3205" t="s">
        <v>9258</v>
      </c>
      <c r="B3205" s="10">
        <v>97</v>
      </c>
      <c r="C3205" s="10">
        <v>4.2</v>
      </c>
    </row>
    <row r="3206" spans="1:3" x14ac:dyDescent="0.3">
      <c r="A3206" t="s">
        <v>9260</v>
      </c>
      <c r="B3206" s="10">
        <v>102</v>
      </c>
      <c r="C3206" s="10">
        <v>7.1</v>
      </c>
    </row>
    <row r="3207" spans="1:3" x14ac:dyDescent="0.3">
      <c r="A3207" t="s">
        <v>9264</v>
      </c>
      <c r="B3207" s="10">
        <v>105</v>
      </c>
      <c r="C3207" s="10">
        <v>6</v>
      </c>
    </row>
    <row r="3208" spans="1:3" x14ac:dyDescent="0.3">
      <c r="A3208" t="s">
        <v>9267</v>
      </c>
      <c r="B3208" s="10">
        <v>103</v>
      </c>
      <c r="C3208" s="10">
        <v>6.5</v>
      </c>
    </row>
    <row r="3209" spans="1:3" x14ac:dyDescent="0.3">
      <c r="A3209" t="s">
        <v>9269</v>
      </c>
      <c r="B3209" s="10">
        <v>93</v>
      </c>
      <c r="C3209" s="10">
        <v>6.5</v>
      </c>
    </row>
    <row r="3210" spans="1:3" x14ac:dyDescent="0.3">
      <c r="A3210" t="s">
        <v>9274</v>
      </c>
      <c r="B3210" s="10">
        <v>76</v>
      </c>
      <c r="C3210" s="10">
        <v>5.7</v>
      </c>
    </row>
    <row r="3211" spans="1:3" x14ac:dyDescent="0.3">
      <c r="A3211" t="s">
        <v>9276</v>
      </c>
      <c r="B3211" s="10">
        <v>90</v>
      </c>
      <c r="C3211" s="10">
        <v>6.1</v>
      </c>
    </row>
    <row r="3212" spans="1:3" x14ac:dyDescent="0.3">
      <c r="A3212" t="s">
        <v>9279</v>
      </c>
      <c r="B3212" s="10">
        <v>122</v>
      </c>
      <c r="C3212" s="10">
        <v>7.1</v>
      </c>
    </row>
    <row r="3213" spans="1:3" x14ac:dyDescent="0.3">
      <c r="A3213" t="s">
        <v>9282</v>
      </c>
      <c r="B3213" s="10">
        <v>127</v>
      </c>
      <c r="C3213" s="10">
        <v>7.3</v>
      </c>
    </row>
    <row r="3214" spans="1:3" x14ac:dyDescent="0.3">
      <c r="A3214" t="s">
        <v>9284</v>
      </c>
      <c r="B3214" s="10">
        <v>84</v>
      </c>
      <c r="C3214" s="10">
        <v>6.5</v>
      </c>
    </row>
    <row r="3215" spans="1:3" x14ac:dyDescent="0.3">
      <c r="A3215" t="s">
        <v>9289</v>
      </c>
      <c r="B3215" s="10">
        <v>96</v>
      </c>
      <c r="C3215" s="10">
        <v>5.7</v>
      </c>
    </row>
    <row r="3216" spans="1:3" x14ac:dyDescent="0.3">
      <c r="A3216" t="s">
        <v>9291</v>
      </c>
      <c r="B3216" s="10">
        <v>97</v>
      </c>
      <c r="C3216" s="10">
        <v>7.2</v>
      </c>
    </row>
    <row r="3217" spans="1:3" x14ac:dyDescent="0.3">
      <c r="A3217" t="s">
        <v>9292</v>
      </c>
      <c r="B3217" s="10">
        <v>112</v>
      </c>
      <c r="C3217" s="10">
        <v>7.3</v>
      </c>
    </row>
    <row r="3218" spans="1:3" x14ac:dyDescent="0.3">
      <c r="A3218" t="s">
        <v>9296</v>
      </c>
      <c r="B3218" s="10">
        <v>125</v>
      </c>
      <c r="C3218" s="10">
        <v>6.9</v>
      </c>
    </row>
    <row r="3219" spans="1:3" x14ac:dyDescent="0.3">
      <c r="A3219" t="s">
        <v>9299</v>
      </c>
      <c r="B3219" s="10">
        <v>96</v>
      </c>
      <c r="C3219" s="10">
        <v>5</v>
      </c>
    </row>
    <row r="3220" spans="1:3" x14ac:dyDescent="0.3">
      <c r="A3220" t="s">
        <v>9302</v>
      </c>
      <c r="B3220" s="10">
        <v>98</v>
      </c>
      <c r="C3220" s="10">
        <v>5.9</v>
      </c>
    </row>
    <row r="3221" spans="1:3" x14ac:dyDescent="0.3">
      <c r="A3221" t="s">
        <v>9307</v>
      </c>
      <c r="B3221" s="10">
        <v>92</v>
      </c>
      <c r="C3221" s="10">
        <v>6.7</v>
      </c>
    </row>
    <row r="3222" spans="1:3" x14ac:dyDescent="0.3">
      <c r="A3222" t="s">
        <v>9309</v>
      </c>
      <c r="B3222" s="10">
        <v>103</v>
      </c>
      <c r="C3222" s="10">
        <v>7.3</v>
      </c>
    </row>
    <row r="3223" spans="1:3" x14ac:dyDescent="0.3">
      <c r="A3223" t="s">
        <v>9311</v>
      </c>
      <c r="B3223" s="10">
        <v>122</v>
      </c>
      <c r="C3223" s="10">
        <v>7.6</v>
      </c>
    </row>
    <row r="3224" spans="1:3" x14ac:dyDescent="0.3">
      <c r="A3224" t="s">
        <v>9313</v>
      </c>
      <c r="B3224" s="10">
        <v>101</v>
      </c>
      <c r="C3224" s="10">
        <v>6.5</v>
      </c>
    </row>
    <row r="3225" spans="1:3" x14ac:dyDescent="0.3">
      <c r="A3225" t="s">
        <v>9315</v>
      </c>
      <c r="B3225" s="10">
        <v>104</v>
      </c>
      <c r="C3225" s="10">
        <v>2.1</v>
      </c>
    </row>
    <row r="3226" spans="1:3" x14ac:dyDescent="0.3">
      <c r="A3226" t="s">
        <v>9318</v>
      </c>
      <c r="B3226" s="10">
        <v>101</v>
      </c>
      <c r="C3226" s="10">
        <v>5.3</v>
      </c>
    </row>
    <row r="3227" spans="1:3" x14ac:dyDescent="0.3">
      <c r="A3227" t="s">
        <v>9323</v>
      </c>
      <c r="B3227" s="10">
        <v>135</v>
      </c>
      <c r="C3227" s="10">
        <v>7.2</v>
      </c>
    </row>
    <row r="3228" spans="1:3" x14ac:dyDescent="0.3">
      <c r="A3228" t="s">
        <v>9324</v>
      </c>
      <c r="B3228" s="10">
        <v>119</v>
      </c>
      <c r="C3228" s="10">
        <v>7</v>
      </c>
    </row>
    <row r="3229" spans="1:3" x14ac:dyDescent="0.3">
      <c r="A3229" t="s">
        <v>9327</v>
      </c>
      <c r="B3229" s="10">
        <v>128</v>
      </c>
      <c r="C3229" s="10">
        <v>8</v>
      </c>
    </row>
    <row r="3230" spans="1:3" x14ac:dyDescent="0.3">
      <c r="A3230" t="s">
        <v>9329</v>
      </c>
      <c r="B3230" s="10">
        <v>106</v>
      </c>
      <c r="C3230" s="10">
        <v>6.9</v>
      </c>
    </row>
    <row r="3231" spans="1:3" x14ac:dyDescent="0.3">
      <c r="A3231" t="s">
        <v>9332</v>
      </c>
      <c r="B3231" s="10">
        <v>126</v>
      </c>
      <c r="C3231" s="10">
        <v>7.1</v>
      </c>
    </row>
    <row r="3232" spans="1:3" x14ac:dyDescent="0.3">
      <c r="A3232" t="s">
        <v>9336</v>
      </c>
      <c r="B3232" s="10">
        <v>128</v>
      </c>
      <c r="C3232" s="10">
        <v>7.3</v>
      </c>
    </row>
    <row r="3233" spans="1:3" x14ac:dyDescent="0.3">
      <c r="A3233" t="s">
        <v>9340</v>
      </c>
      <c r="B3233" s="10">
        <v>127</v>
      </c>
      <c r="C3233" s="10">
        <v>7.5</v>
      </c>
    </row>
    <row r="3234" spans="1:3" x14ac:dyDescent="0.3">
      <c r="A3234" t="s">
        <v>9345</v>
      </c>
      <c r="B3234" s="10">
        <v>160</v>
      </c>
      <c r="C3234" s="10">
        <v>6.9</v>
      </c>
    </row>
    <row r="3235" spans="1:3" x14ac:dyDescent="0.3">
      <c r="A3235" t="s">
        <v>9350</v>
      </c>
      <c r="B3235" s="10">
        <v>171</v>
      </c>
      <c r="C3235" s="10">
        <v>7.2</v>
      </c>
    </row>
    <row r="3236" spans="1:3" x14ac:dyDescent="0.3">
      <c r="A3236" t="s">
        <v>9353</v>
      </c>
      <c r="B3236" s="10">
        <v>150</v>
      </c>
      <c r="C3236" s="10">
        <v>6.7</v>
      </c>
    </row>
    <row r="3237" spans="1:3" x14ac:dyDescent="0.3">
      <c r="A3237" t="s">
        <v>9357</v>
      </c>
      <c r="B3237" s="10">
        <v>122</v>
      </c>
      <c r="C3237" s="10">
        <v>6</v>
      </c>
    </row>
    <row r="3238" spans="1:3" x14ac:dyDescent="0.3">
      <c r="A3238" t="s">
        <v>9361</v>
      </c>
      <c r="B3238" s="10">
        <v>178</v>
      </c>
      <c r="C3238" s="10">
        <v>8.9</v>
      </c>
    </row>
    <row r="3239" spans="1:3" x14ac:dyDescent="0.3">
      <c r="A3239" t="s">
        <v>9364</v>
      </c>
      <c r="B3239" s="10">
        <v>95</v>
      </c>
      <c r="C3239" s="10">
        <v>7.7</v>
      </c>
    </row>
    <row r="3240" spans="1:3" x14ac:dyDescent="0.3">
      <c r="A3240" t="s">
        <v>9366</v>
      </c>
      <c r="B3240" s="10">
        <v>117</v>
      </c>
      <c r="C3240" s="10">
        <v>7.9</v>
      </c>
    </row>
    <row r="3241" spans="1:3" x14ac:dyDescent="0.3">
      <c r="A3241" t="s">
        <v>9369</v>
      </c>
      <c r="B3241" s="10">
        <v>119</v>
      </c>
      <c r="C3241" s="10">
        <v>5.6</v>
      </c>
    </row>
    <row r="3242" spans="1:3" x14ac:dyDescent="0.3">
      <c r="A3242" t="s">
        <v>9373</v>
      </c>
      <c r="B3242" s="10">
        <v>174</v>
      </c>
      <c r="C3242" s="10">
        <v>8</v>
      </c>
    </row>
    <row r="3243" spans="1:3" x14ac:dyDescent="0.3">
      <c r="A3243" t="s">
        <v>9376</v>
      </c>
      <c r="B3243" s="10">
        <v>111</v>
      </c>
      <c r="C3243" s="10">
        <v>6.2</v>
      </c>
    </row>
    <row r="3244" spans="1:3" x14ac:dyDescent="0.3">
      <c r="A3244" t="s">
        <v>9380</v>
      </c>
      <c r="B3244" s="10">
        <v>101</v>
      </c>
      <c r="C3244" s="10">
        <v>7.9</v>
      </c>
    </row>
    <row r="3245" spans="1:3" x14ac:dyDescent="0.3">
      <c r="A3245" t="s">
        <v>9383</v>
      </c>
      <c r="B3245" s="10">
        <v>89</v>
      </c>
      <c r="C3245" s="10">
        <v>8.1</v>
      </c>
    </row>
    <row r="3246" spans="1:3" x14ac:dyDescent="0.3">
      <c r="A3246" t="s">
        <v>9386</v>
      </c>
      <c r="B3246" s="10">
        <v>113</v>
      </c>
      <c r="C3246" s="10">
        <v>7.6</v>
      </c>
    </row>
    <row r="3247" spans="1:3" x14ac:dyDescent="0.3">
      <c r="A3247" t="s">
        <v>9391</v>
      </c>
      <c r="B3247" s="10">
        <v>95</v>
      </c>
      <c r="C3247" s="10">
        <v>3.5</v>
      </c>
    </row>
    <row r="3248" spans="1:3" x14ac:dyDescent="0.3">
      <c r="A3248" t="s">
        <v>9394</v>
      </c>
      <c r="B3248" s="10">
        <v>112</v>
      </c>
      <c r="C3248" s="10">
        <v>7.6</v>
      </c>
    </row>
    <row r="3249" spans="1:3" x14ac:dyDescent="0.3">
      <c r="A3249" t="s">
        <v>9395</v>
      </c>
      <c r="B3249" s="10">
        <v>109</v>
      </c>
      <c r="C3249" s="10">
        <v>6.5</v>
      </c>
    </row>
    <row r="3250" spans="1:3" x14ac:dyDescent="0.3">
      <c r="A3250" t="s">
        <v>9398</v>
      </c>
      <c r="B3250" s="10">
        <v>108</v>
      </c>
      <c r="C3250" s="10">
        <v>5.6</v>
      </c>
    </row>
    <row r="3251" spans="1:3" x14ac:dyDescent="0.3">
      <c r="A3251" t="s">
        <v>9399</v>
      </c>
      <c r="B3251" s="10">
        <v>100</v>
      </c>
      <c r="C3251" s="10">
        <v>7.7</v>
      </c>
    </row>
    <row r="3252" spans="1:3" x14ac:dyDescent="0.3">
      <c r="A3252" t="s">
        <v>9403</v>
      </c>
      <c r="B3252" s="10">
        <v>90</v>
      </c>
      <c r="C3252" s="10">
        <v>5.2</v>
      </c>
    </row>
    <row r="3253" spans="1:3" x14ac:dyDescent="0.3">
      <c r="A3253" t="s">
        <v>9408</v>
      </c>
      <c r="B3253" s="10">
        <v>94</v>
      </c>
      <c r="C3253" s="10">
        <v>6.1</v>
      </c>
    </row>
    <row r="3254" spans="1:3" x14ac:dyDescent="0.3">
      <c r="A3254" t="s">
        <v>9411</v>
      </c>
      <c r="B3254" s="10">
        <v>93</v>
      </c>
      <c r="C3254" s="10">
        <v>5</v>
      </c>
    </row>
    <row r="3255" spans="1:3" x14ac:dyDescent="0.3">
      <c r="A3255" t="s">
        <v>9415</v>
      </c>
      <c r="B3255" s="10">
        <v>80</v>
      </c>
      <c r="C3255" s="10">
        <v>7.8</v>
      </c>
    </row>
    <row r="3256" spans="1:3" x14ac:dyDescent="0.3">
      <c r="A3256" t="s">
        <v>9417</v>
      </c>
      <c r="B3256" s="10">
        <v>111</v>
      </c>
      <c r="C3256" s="10">
        <v>7.4</v>
      </c>
    </row>
    <row r="3257" spans="1:3" x14ac:dyDescent="0.3">
      <c r="A3257" t="s">
        <v>9421</v>
      </c>
      <c r="B3257" s="10">
        <v>142</v>
      </c>
      <c r="C3257" s="10">
        <v>6.8</v>
      </c>
    </row>
    <row r="3258" spans="1:3" x14ac:dyDescent="0.3">
      <c r="A3258" t="s">
        <v>9426</v>
      </c>
      <c r="B3258" s="10">
        <v>107</v>
      </c>
      <c r="C3258" s="10">
        <v>6.4</v>
      </c>
    </row>
    <row r="3259" spans="1:3" x14ac:dyDescent="0.3">
      <c r="A3259" t="s">
        <v>9428</v>
      </c>
      <c r="B3259" s="10">
        <v>91</v>
      </c>
      <c r="C3259" s="10">
        <v>5.7</v>
      </c>
    </row>
    <row r="3260" spans="1:3" x14ac:dyDescent="0.3">
      <c r="A3260" t="s">
        <v>9432</v>
      </c>
      <c r="B3260" s="10">
        <v>112</v>
      </c>
      <c r="C3260" s="10">
        <v>7.5</v>
      </c>
    </row>
    <row r="3261" spans="1:3" x14ac:dyDescent="0.3">
      <c r="A3261" t="s">
        <v>9433</v>
      </c>
      <c r="B3261" s="10">
        <v>82</v>
      </c>
      <c r="C3261" s="10">
        <v>6.7</v>
      </c>
    </row>
    <row r="3262" spans="1:3" x14ac:dyDescent="0.3">
      <c r="A3262" t="s">
        <v>9435</v>
      </c>
      <c r="B3262" s="10">
        <v>97</v>
      </c>
      <c r="C3262" s="10">
        <v>5.6</v>
      </c>
    </row>
    <row r="3263" spans="1:3" x14ac:dyDescent="0.3">
      <c r="A3263" t="s">
        <v>9437</v>
      </c>
      <c r="B3263" s="10">
        <v>102</v>
      </c>
      <c r="C3263" s="10">
        <v>7.6</v>
      </c>
    </row>
    <row r="3264" spans="1:3" x14ac:dyDescent="0.3">
      <c r="A3264" t="s">
        <v>9438</v>
      </c>
      <c r="B3264" s="10">
        <v>93</v>
      </c>
      <c r="C3264" s="10">
        <v>6.5</v>
      </c>
    </row>
    <row r="3265" spans="1:3" x14ac:dyDescent="0.3">
      <c r="A3265" t="s">
        <v>9441</v>
      </c>
      <c r="B3265" s="10">
        <v>116</v>
      </c>
      <c r="C3265" s="10">
        <v>7</v>
      </c>
    </row>
    <row r="3266" spans="1:3" x14ac:dyDescent="0.3">
      <c r="A3266" t="s">
        <v>9444</v>
      </c>
      <c r="B3266" s="10">
        <v>138</v>
      </c>
      <c r="C3266" s="10">
        <v>6.3</v>
      </c>
    </row>
    <row r="3267" spans="1:3" x14ac:dyDescent="0.3">
      <c r="A3267" t="s">
        <v>9446</v>
      </c>
      <c r="B3267" s="10">
        <v>117</v>
      </c>
      <c r="C3267" s="10">
        <v>6.4</v>
      </c>
    </row>
    <row r="3268" spans="1:3" x14ac:dyDescent="0.3">
      <c r="A3268" t="s">
        <v>9450</v>
      </c>
      <c r="B3268" s="10">
        <v>93</v>
      </c>
      <c r="C3268" s="10">
        <v>7.1</v>
      </c>
    </row>
    <row r="3269" spans="1:3" x14ac:dyDescent="0.3">
      <c r="A3269" t="s">
        <v>9452</v>
      </c>
      <c r="B3269" s="10">
        <v>92</v>
      </c>
      <c r="C3269" s="10">
        <v>7.1</v>
      </c>
    </row>
    <row r="3270" spans="1:3" x14ac:dyDescent="0.3">
      <c r="A3270" t="s">
        <v>9455</v>
      </c>
      <c r="B3270" s="10">
        <v>110</v>
      </c>
      <c r="C3270" s="10">
        <v>6.5</v>
      </c>
    </row>
    <row r="3271" spans="1:3" x14ac:dyDescent="0.3">
      <c r="A3271" t="s">
        <v>9456</v>
      </c>
      <c r="B3271" s="10">
        <v>92</v>
      </c>
      <c r="C3271" s="10">
        <v>6.9</v>
      </c>
    </row>
    <row r="3272" spans="1:3" x14ac:dyDescent="0.3">
      <c r="A3272" t="s">
        <v>9457</v>
      </c>
      <c r="B3272" s="10">
        <v>104</v>
      </c>
      <c r="C3272" s="10">
        <v>5.4</v>
      </c>
    </row>
    <row r="3273" spans="1:3" x14ac:dyDescent="0.3">
      <c r="A3273" t="s">
        <v>9458</v>
      </c>
      <c r="B3273" s="10">
        <v>98</v>
      </c>
      <c r="C3273" s="10">
        <v>4.9000000000000004</v>
      </c>
    </row>
    <row r="3274" spans="1:3" x14ac:dyDescent="0.3">
      <c r="A3274" t="s">
        <v>9459</v>
      </c>
      <c r="B3274" s="10">
        <v>89</v>
      </c>
      <c r="C3274" s="10">
        <v>5.0999999999999996</v>
      </c>
    </row>
    <row r="3275" spans="1:3" x14ac:dyDescent="0.3">
      <c r="A3275" t="s">
        <v>9461</v>
      </c>
      <c r="B3275" s="10">
        <v>92</v>
      </c>
      <c r="C3275" s="10">
        <v>5.3</v>
      </c>
    </row>
    <row r="3276" spans="1:3" x14ac:dyDescent="0.3">
      <c r="A3276" t="s">
        <v>9462</v>
      </c>
      <c r="B3276" s="10">
        <v>140</v>
      </c>
      <c r="C3276" s="10">
        <v>7.5</v>
      </c>
    </row>
    <row r="3277" spans="1:3" x14ac:dyDescent="0.3">
      <c r="A3277" t="s">
        <v>9468</v>
      </c>
      <c r="B3277" s="10">
        <v>90</v>
      </c>
      <c r="C3277" s="10">
        <v>7.3</v>
      </c>
    </row>
    <row r="3278" spans="1:3" x14ac:dyDescent="0.3">
      <c r="A3278" t="s">
        <v>9470</v>
      </c>
      <c r="B3278" s="10">
        <v>129</v>
      </c>
      <c r="C3278" s="10">
        <v>7.3</v>
      </c>
    </row>
    <row r="3279" spans="1:3" x14ac:dyDescent="0.3">
      <c r="A3279" t="s">
        <v>9473</v>
      </c>
      <c r="B3279" s="10">
        <v>111</v>
      </c>
      <c r="C3279" s="10">
        <v>7.1</v>
      </c>
    </row>
    <row r="3280" spans="1:3" x14ac:dyDescent="0.3">
      <c r="A3280" t="s">
        <v>9475</v>
      </c>
      <c r="B3280" s="10">
        <v>79</v>
      </c>
      <c r="C3280" s="10">
        <v>6</v>
      </c>
    </row>
    <row r="3281" spans="1:3" x14ac:dyDescent="0.3">
      <c r="A3281" t="s">
        <v>9477</v>
      </c>
      <c r="B3281" s="10">
        <v>104</v>
      </c>
      <c r="C3281" s="10">
        <v>6.6</v>
      </c>
    </row>
    <row r="3282" spans="1:3" x14ac:dyDescent="0.3">
      <c r="A3282" t="s">
        <v>9480</v>
      </c>
      <c r="B3282" s="10">
        <v>101</v>
      </c>
      <c r="C3282" s="10">
        <v>7.2</v>
      </c>
    </row>
    <row r="3283" spans="1:3" x14ac:dyDescent="0.3">
      <c r="A3283" t="s">
        <v>9482</v>
      </c>
      <c r="B3283" s="10">
        <v>113</v>
      </c>
      <c r="C3283" s="10">
        <v>7.2</v>
      </c>
    </row>
    <row r="3284" spans="1:3" x14ac:dyDescent="0.3">
      <c r="A3284" t="s">
        <v>9483</v>
      </c>
      <c r="B3284" s="10">
        <v>92</v>
      </c>
      <c r="C3284" s="10">
        <v>6.9</v>
      </c>
    </row>
    <row r="3285" spans="1:3" x14ac:dyDescent="0.3">
      <c r="A3285" t="s">
        <v>9487</v>
      </c>
      <c r="B3285" s="10">
        <v>106</v>
      </c>
      <c r="C3285" s="10">
        <v>6.8</v>
      </c>
    </row>
    <row r="3286" spans="1:3" x14ac:dyDescent="0.3">
      <c r="A3286" t="s">
        <v>9491</v>
      </c>
      <c r="B3286" s="10">
        <v>98</v>
      </c>
      <c r="C3286" s="10">
        <v>4</v>
      </c>
    </row>
    <row r="3287" spans="1:3" x14ac:dyDescent="0.3">
      <c r="A3287" t="s">
        <v>9495</v>
      </c>
      <c r="B3287" s="10">
        <v>75</v>
      </c>
      <c r="C3287" s="10">
        <v>7.7</v>
      </c>
    </row>
    <row r="3288" spans="1:3" x14ac:dyDescent="0.3">
      <c r="A3288" t="s">
        <v>9499</v>
      </c>
      <c r="B3288" s="10">
        <v>104</v>
      </c>
      <c r="C3288" s="10">
        <v>7.4</v>
      </c>
    </row>
    <row r="3289" spans="1:3" x14ac:dyDescent="0.3">
      <c r="A3289" t="s">
        <v>9502</v>
      </c>
      <c r="B3289" s="10">
        <v>108</v>
      </c>
      <c r="C3289" s="10">
        <v>6.5</v>
      </c>
    </row>
    <row r="3290" spans="1:3" x14ac:dyDescent="0.3">
      <c r="A3290" t="s">
        <v>9505</v>
      </c>
      <c r="B3290" s="10">
        <v>99</v>
      </c>
      <c r="C3290" s="10">
        <v>6.4</v>
      </c>
    </row>
    <row r="3291" spans="1:3" x14ac:dyDescent="0.3">
      <c r="A3291" t="s">
        <v>9508</v>
      </c>
      <c r="B3291" s="10">
        <v>180</v>
      </c>
      <c r="C3291" s="10">
        <v>7.2</v>
      </c>
    </row>
    <row r="3292" spans="1:3" x14ac:dyDescent="0.3">
      <c r="A3292" t="s">
        <v>9511</v>
      </c>
      <c r="B3292" s="10">
        <v>109</v>
      </c>
      <c r="C3292" s="10">
        <v>5.6</v>
      </c>
    </row>
    <row r="3293" spans="1:3" x14ac:dyDescent="0.3">
      <c r="A3293" t="s">
        <v>9512</v>
      </c>
      <c r="B3293" s="10">
        <v>111</v>
      </c>
      <c r="C3293" s="10">
        <v>6.3</v>
      </c>
    </row>
    <row r="3294" spans="1:3" x14ac:dyDescent="0.3">
      <c r="A3294" t="s">
        <v>9515</v>
      </c>
      <c r="B3294" s="10">
        <v>93</v>
      </c>
      <c r="C3294" s="10">
        <v>6.8</v>
      </c>
    </row>
    <row r="3295" spans="1:3" x14ac:dyDescent="0.3">
      <c r="A3295" t="s">
        <v>9517</v>
      </c>
      <c r="B3295" s="10">
        <v>99</v>
      </c>
      <c r="C3295" s="10">
        <v>5.5</v>
      </c>
    </row>
    <row r="3296" spans="1:3" x14ac:dyDescent="0.3">
      <c r="A3296" t="s">
        <v>9518</v>
      </c>
      <c r="B3296" s="10">
        <v>98</v>
      </c>
      <c r="C3296" s="10">
        <v>6.9</v>
      </c>
    </row>
    <row r="3297" spans="1:3" x14ac:dyDescent="0.3">
      <c r="A3297" t="s">
        <v>9521</v>
      </c>
      <c r="B3297" s="10">
        <v>95</v>
      </c>
      <c r="C3297" s="10">
        <v>6</v>
      </c>
    </row>
    <row r="3298" spans="1:3" x14ac:dyDescent="0.3">
      <c r="A3298" t="s">
        <v>9524</v>
      </c>
      <c r="B3298" s="10">
        <v>107</v>
      </c>
      <c r="C3298" s="10">
        <v>6.4</v>
      </c>
    </row>
    <row r="3299" spans="1:3" x14ac:dyDescent="0.3">
      <c r="A3299" t="s">
        <v>9527</v>
      </c>
      <c r="B3299" s="10">
        <v>102</v>
      </c>
      <c r="C3299" s="10">
        <v>6.6</v>
      </c>
    </row>
    <row r="3300" spans="1:3" x14ac:dyDescent="0.3">
      <c r="A3300" t="s">
        <v>9531</v>
      </c>
      <c r="B3300" s="10">
        <v>97</v>
      </c>
      <c r="C3300" s="10">
        <v>5.3</v>
      </c>
    </row>
    <row r="3301" spans="1:3" x14ac:dyDescent="0.3">
      <c r="A3301" t="s">
        <v>9536</v>
      </c>
      <c r="B3301" s="10">
        <v>124</v>
      </c>
      <c r="C3301" s="10">
        <v>8.1</v>
      </c>
    </row>
    <row r="3302" spans="1:3" x14ac:dyDescent="0.3">
      <c r="A3302" t="s">
        <v>9538</v>
      </c>
      <c r="B3302" s="10">
        <v>97</v>
      </c>
      <c r="C3302" s="10">
        <v>5.9</v>
      </c>
    </row>
    <row r="3303" spans="1:3" x14ac:dyDescent="0.3">
      <c r="A3303" t="s">
        <v>9541</v>
      </c>
      <c r="B3303" s="10">
        <v>124</v>
      </c>
      <c r="C3303" s="10">
        <v>7.7</v>
      </c>
    </row>
    <row r="3304" spans="1:3" x14ac:dyDescent="0.3">
      <c r="A3304" t="s">
        <v>9545</v>
      </c>
      <c r="B3304" s="10">
        <v>96</v>
      </c>
      <c r="C3304" s="10">
        <v>4.5999999999999996</v>
      </c>
    </row>
    <row r="3305" spans="1:3" x14ac:dyDescent="0.3">
      <c r="A3305" t="s">
        <v>9548</v>
      </c>
      <c r="B3305" s="10">
        <v>114</v>
      </c>
      <c r="C3305" s="10">
        <v>5.0999999999999996</v>
      </c>
    </row>
    <row r="3306" spans="1:3" x14ac:dyDescent="0.3">
      <c r="A3306" t="s">
        <v>9551</v>
      </c>
      <c r="B3306" s="10">
        <v>90</v>
      </c>
      <c r="C3306" s="10">
        <v>6.9</v>
      </c>
    </row>
    <row r="3307" spans="1:3" x14ac:dyDescent="0.3">
      <c r="A3307" t="s">
        <v>9555</v>
      </c>
      <c r="B3307" s="10">
        <v>104</v>
      </c>
      <c r="C3307" s="10">
        <v>8</v>
      </c>
    </row>
    <row r="3308" spans="1:3" x14ac:dyDescent="0.3">
      <c r="A3308" t="s">
        <v>9557</v>
      </c>
      <c r="B3308" s="10">
        <v>102</v>
      </c>
      <c r="C3308" s="10">
        <v>6.8</v>
      </c>
    </row>
    <row r="3309" spans="1:3" x14ac:dyDescent="0.3">
      <c r="A3309" t="s">
        <v>9561</v>
      </c>
      <c r="B3309" s="10">
        <v>93</v>
      </c>
      <c r="C3309" s="10">
        <v>5.4</v>
      </c>
    </row>
    <row r="3310" spans="1:3" x14ac:dyDescent="0.3">
      <c r="A3310" t="s">
        <v>9564</v>
      </c>
      <c r="B3310" s="10">
        <v>90</v>
      </c>
      <c r="C3310" s="10">
        <v>6.5</v>
      </c>
    </row>
    <row r="3311" spans="1:3" x14ac:dyDescent="0.3">
      <c r="A3311" t="s">
        <v>9569</v>
      </c>
      <c r="B3311" s="10">
        <v>106</v>
      </c>
      <c r="C3311" s="10">
        <v>4.2</v>
      </c>
    </row>
    <row r="3312" spans="1:3" x14ac:dyDescent="0.3">
      <c r="A3312" t="s">
        <v>9572</v>
      </c>
      <c r="B3312" s="10">
        <v>99</v>
      </c>
      <c r="C3312" s="10">
        <v>7.4</v>
      </c>
    </row>
    <row r="3313" spans="1:3" x14ac:dyDescent="0.3">
      <c r="A3313" t="s">
        <v>9574</v>
      </c>
      <c r="B3313" s="10">
        <v>115</v>
      </c>
      <c r="C3313" s="10">
        <v>6.9</v>
      </c>
    </row>
    <row r="3314" spans="1:3" x14ac:dyDescent="0.3">
      <c r="A3314" t="s">
        <v>9578</v>
      </c>
      <c r="B3314" s="10">
        <v>89</v>
      </c>
      <c r="C3314" s="10">
        <v>6.7</v>
      </c>
    </row>
    <row r="3315" spans="1:3" x14ac:dyDescent="0.3">
      <c r="A3315" t="s">
        <v>9583</v>
      </c>
      <c r="B3315" s="10">
        <v>101</v>
      </c>
      <c r="C3315" s="10">
        <v>7.3</v>
      </c>
    </row>
    <row r="3316" spans="1:3" x14ac:dyDescent="0.3">
      <c r="A3316" t="s">
        <v>9585</v>
      </c>
      <c r="B3316" s="10">
        <v>92</v>
      </c>
      <c r="C3316" s="10">
        <v>7.6</v>
      </c>
    </row>
    <row r="3317" spans="1:3" x14ac:dyDescent="0.3">
      <c r="A3317" t="s">
        <v>9588</v>
      </c>
      <c r="B3317" s="10">
        <v>94</v>
      </c>
      <c r="C3317" s="10">
        <v>5.4</v>
      </c>
    </row>
    <row r="3318" spans="1:3" x14ac:dyDescent="0.3">
      <c r="A3318" t="s">
        <v>9590</v>
      </c>
      <c r="B3318" s="10">
        <v>100</v>
      </c>
      <c r="C3318" s="10">
        <v>7.3</v>
      </c>
    </row>
    <row r="3319" spans="1:3" x14ac:dyDescent="0.3">
      <c r="A3319" t="s">
        <v>9592</v>
      </c>
      <c r="B3319" s="10">
        <v>106</v>
      </c>
      <c r="C3319" s="10">
        <v>6.4</v>
      </c>
    </row>
    <row r="3320" spans="1:3" x14ac:dyDescent="0.3">
      <c r="A3320" t="s">
        <v>9594</v>
      </c>
      <c r="B3320" s="10">
        <v>109</v>
      </c>
      <c r="C3320" s="10">
        <v>6</v>
      </c>
    </row>
    <row r="3321" spans="1:3" x14ac:dyDescent="0.3">
      <c r="A3321" t="s">
        <v>9596</v>
      </c>
      <c r="B3321" s="10">
        <v>105</v>
      </c>
      <c r="C3321" s="10">
        <v>7.2</v>
      </c>
    </row>
    <row r="3322" spans="1:3" x14ac:dyDescent="0.3">
      <c r="A3322" t="s">
        <v>9598</v>
      </c>
      <c r="B3322" s="10">
        <v>102</v>
      </c>
      <c r="C3322" s="10">
        <v>6</v>
      </c>
    </row>
    <row r="3323" spans="1:3" x14ac:dyDescent="0.3">
      <c r="A3323" t="s">
        <v>9600</v>
      </c>
      <c r="B3323" s="10">
        <v>97</v>
      </c>
      <c r="C3323" s="10">
        <v>3.1</v>
      </c>
    </row>
    <row r="3324" spans="1:3" x14ac:dyDescent="0.3">
      <c r="A3324" t="s">
        <v>9604</v>
      </c>
      <c r="B3324" s="10">
        <v>118</v>
      </c>
      <c r="C3324" s="10">
        <v>6.9</v>
      </c>
    </row>
    <row r="3325" spans="1:3" x14ac:dyDescent="0.3">
      <c r="A3325" t="s">
        <v>9605</v>
      </c>
      <c r="B3325" s="10">
        <v>92</v>
      </c>
      <c r="C3325" s="10">
        <v>6.2</v>
      </c>
    </row>
    <row r="3326" spans="1:3" x14ac:dyDescent="0.3">
      <c r="A3326" t="s">
        <v>9606</v>
      </c>
      <c r="B3326" s="10">
        <v>112</v>
      </c>
      <c r="C3326" s="10">
        <v>5.5</v>
      </c>
    </row>
    <row r="3327" spans="1:3" x14ac:dyDescent="0.3">
      <c r="A3327" t="s">
        <v>9608</v>
      </c>
      <c r="B3327" s="10">
        <v>103</v>
      </c>
      <c r="C3327" s="10">
        <v>6.9</v>
      </c>
    </row>
    <row r="3328" spans="1:3" x14ac:dyDescent="0.3">
      <c r="A3328" t="s">
        <v>9611</v>
      </c>
      <c r="B3328" s="10">
        <v>93</v>
      </c>
      <c r="C3328" s="10">
        <v>6.3</v>
      </c>
    </row>
    <row r="3329" spans="1:3" x14ac:dyDescent="0.3">
      <c r="A3329" t="s">
        <v>9614</v>
      </c>
      <c r="B3329" s="10">
        <v>101</v>
      </c>
      <c r="C3329" s="10">
        <v>4.8</v>
      </c>
    </row>
    <row r="3330" spans="1:3" x14ac:dyDescent="0.3">
      <c r="A3330" t="s">
        <v>9616</v>
      </c>
      <c r="B3330" s="10">
        <v>113</v>
      </c>
      <c r="C3330" s="10">
        <v>6.7</v>
      </c>
    </row>
    <row r="3331" spans="1:3" x14ac:dyDescent="0.3">
      <c r="A3331" t="s">
        <v>9619</v>
      </c>
      <c r="B3331" s="10">
        <v>95</v>
      </c>
      <c r="C3331" s="10">
        <v>5.6</v>
      </c>
    </row>
    <row r="3332" spans="1:3" x14ac:dyDescent="0.3">
      <c r="A3332" t="s">
        <v>9625</v>
      </c>
      <c r="B3332" s="10">
        <v>153</v>
      </c>
      <c r="C3332" s="10">
        <v>5.4</v>
      </c>
    </row>
    <row r="3333" spans="1:3" x14ac:dyDescent="0.3">
      <c r="A3333" t="s">
        <v>9629</v>
      </c>
      <c r="B3333" s="10">
        <v>89</v>
      </c>
      <c r="C3333" s="10">
        <v>8</v>
      </c>
    </row>
    <row r="3334" spans="1:3" x14ac:dyDescent="0.3">
      <c r="A3334" t="s">
        <v>9632</v>
      </c>
      <c r="B3334" s="10">
        <v>92</v>
      </c>
      <c r="C3334" s="10">
        <v>5.7</v>
      </c>
    </row>
    <row r="3335" spans="1:3" x14ac:dyDescent="0.3">
      <c r="A3335" t="s">
        <v>9636</v>
      </c>
      <c r="B3335" s="10">
        <v>107</v>
      </c>
      <c r="C3335" s="10">
        <v>7.6</v>
      </c>
    </row>
    <row r="3336" spans="1:3" x14ac:dyDescent="0.3">
      <c r="A3336" t="s">
        <v>9638</v>
      </c>
      <c r="B3336" s="10">
        <v>118</v>
      </c>
      <c r="C3336" s="10">
        <v>7</v>
      </c>
    </row>
    <row r="3337" spans="1:3" x14ac:dyDescent="0.3">
      <c r="A3337" t="s">
        <v>9641</v>
      </c>
      <c r="B3337" s="10">
        <v>97</v>
      </c>
      <c r="C3337" s="10">
        <v>7.2</v>
      </c>
    </row>
    <row r="3338" spans="1:3" x14ac:dyDescent="0.3">
      <c r="A3338" t="s">
        <v>9644</v>
      </c>
      <c r="B3338" s="10">
        <v>100</v>
      </c>
      <c r="C3338" s="10">
        <v>3.5</v>
      </c>
    </row>
    <row r="3339" spans="1:3" x14ac:dyDescent="0.3">
      <c r="A3339" t="s">
        <v>9646</v>
      </c>
      <c r="B3339" s="10">
        <v>96</v>
      </c>
      <c r="C3339" s="10">
        <v>7.5</v>
      </c>
    </row>
    <row r="3340" spans="1:3" x14ac:dyDescent="0.3">
      <c r="A3340" t="s">
        <v>9649</v>
      </c>
      <c r="B3340" s="10">
        <v>104</v>
      </c>
      <c r="C3340" s="10">
        <v>5.0999999999999996</v>
      </c>
    </row>
    <row r="3341" spans="1:3" x14ac:dyDescent="0.3">
      <c r="A3341" t="s">
        <v>9652</v>
      </c>
      <c r="B3341" s="10">
        <v>120</v>
      </c>
      <c r="C3341" s="10">
        <v>6.7</v>
      </c>
    </row>
    <row r="3342" spans="1:3" x14ac:dyDescent="0.3">
      <c r="A3342" t="s">
        <v>9654</v>
      </c>
      <c r="B3342" s="10">
        <v>175</v>
      </c>
      <c r="C3342" s="10">
        <v>9.1999999999999993</v>
      </c>
    </row>
    <row r="3343" spans="1:3" x14ac:dyDescent="0.3">
      <c r="A3343" t="s">
        <v>9656</v>
      </c>
      <c r="B3343" s="10">
        <v>95</v>
      </c>
      <c r="C3343" s="10">
        <v>6.1</v>
      </c>
    </row>
    <row r="3344" spans="1:3" x14ac:dyDescent="0.3">
      <c r="A3344" t="s">
        <v>9658</v>
      </c>
      <c r="B3344" s="10">
        <v>95</v>
      </c>
      <c r="C3344" s="10">
        <v>7.7</v>
      </c>
    </row>
    <row r="3345" spans="1:3" x14ac:dyDescent="0.3">
      <c r="A3345" t="s">
        <v>9660</v>
      </c>
      <c r="B3345" s="10">
        <v>121</v>
      </c>
      <c r="C3345" s="10">
        <v>7.6</v>
      </c>
    </row>
    <row r="3346" spans="1:3" x14ac:dyDescent="0.3">
      <c r="A3346" t="s">
        <v>9662</v>
      </c>
      <c r="B3346" s="10">
        <v>110</v>
      </c>
      <c r="C3346" s="10">
        <v>6.1</v>
      </c>
    </row>
    <row r="3347" spans="1:3" x14ac:dyDescent="0.3">
      <c r="A3347" t="s">
        <v>9664</v>
      </c>
      <c r="B3347" s="10">
        <v>96</v>
      </c>
      <c r="C3347" s="10">
        <v>4.9000000000000004</v>
      </c>
    </row>
    <row r="3348" spans="1:3" x14ac:dyDescent="0.3">
      <c r="A3348" t="s">
        <v>9666</v>
      </c>
      <c r="B3348" s="10">
        <v>121</v>
      </c>
      <c r="C3348" s="10">
        <v>6.8</v>
      </c>
    </row>
    <row r="3349" spans="1:3" x14ac:dyDescent="0.3">
      <c r="A3349" t="s">
        <v>9668</v>
      </c>
      <c r="B3349" s="10">
        <v>95</v>
      </c>
      <c r="C3349" s="10">
        <v>7</v>
      </c>
    </row>
    <row r="3350" spans="1:3" x14ac:dyDescent="0.3">
      <c r="A3350" t="s">
        <v>9672</v>
      </c>
      <c r="B3350" s="10">
        <v>112</v>
      </c>
      <c r="C3350" s="10">
        <v>7.2</v>
      </c>
    </row>
    <row r="3351" spans="1:3" x14ac:dyDescent="0.3">
      <c r="A3351" t="s">
        <v>9674</v>
      </c>
      <c r="B3351" s="10">
        <v>112</v>
      </c>
      <c r="C3351" s="10">
        <v>5.7</v>
      </c>
    </row>
    <row r="3352" spans="1:3" x14ac:dyDescent="0.3">
      <c r="A3352" t="s">
        <v>9675</v>
      </c>
      <c r="B3352" s="10">
        <v>93</v>
      </c>
      <c r="C3352" s="10">
        <v>7.5</v>
      </c>
    </row>
    <row r="3353" spans="1:3" x14ac:dyDescent="0.3">
      <c r="A3353" t="s">
        <v>9677</v>
      </c>
      <c r="B3353" s="10">
        <v>110</v>
      </c>
      <c r="C3353" s="10">
        <v>7.4</v>
      </c>
    </row>
    <row r="3354" spans="1:3" x14ac:dyDescent="0.3">
      <c r="A3354" t="s">
        <v>9679</v>
      </c>
      <c r="B3354" s="10">
        <v>104</v>
      </c>
      <c r="C3354" s="10">
        <v>7.2</v>
      </c>
    </row>
    <row r="3355" spans="1:3" x14ac:dyDescent="0.3">
      <c r="A3355" t="s">
        <v>9682</v>
      </c>
      <c r="B3355" s="10">
        <v>119</v>
      </c>
      <c r="C3355" s="10">
        <v>6.8</v>
      </c>
    </row>
    <row r="3356" spans="1:3" x14ac:dyDescent="0.3">
      <c r="A3356" t="s">
        <v>9684</v>
      </c>
      <c r="B3356" s="10">
        <v>125</v>
      </c>
      <c r="C3356" s="10">
        <v>6.8</v>
      </c>
    </row>
    <row r="3357" spans="1:3" x14ac:dyDescent="0.3">
      <c r="A3357" t="s">
        <v>9685</v>
      </c>
      <c r="B3357" s="10">
        <v>96</v>
      </c>
      <c r="C3357" s="10">
        <v>5.2</v>
      </c>
    </row>
    <row r="3358" spans="1:3" x14ac:dyDescent="0.3">
      <c r="A3358" t="s">
        <v>9688</v>
      </c>
      <c r="B3358" s="10">
        <v>100</v>
      </c>
      <c r="C3358" s="10">
        <v>7.2</v>
      </c>
    </row>
    <row r="3359" spans="1:3" x14ac:dyDescent="0.3">
      <c r="A3359" t="s">
        <v>9692</v>
      </c>
      <c r="B3359" s="10">
        <v>46</v>
      </c>
      <c r="C3359" s="10">
        <v>7.5</v>
      </c>
    </row>
    <row r="3360" spans="1:3" x14ac:dyDescent="0.3">
      <c r="A3360" t="s">
        <v>9696</v>
      </c>
      <c r="B3360" s="10">
        <v>89</v>
      </c>
      <c r="C3360" s="10">
        <v>4</v>
      </c>
    </row>
    <row r="3361" spans="1:3" x14ac:dyDescent="0.3">
      <c r="A3361" t="s">
        <v>9699</v>
      </c>
      <c r="B3361" s="10">
        <v>92</v>
      </c>
      <c r="C3361" s="10">
        <v>6.8</v>
      </c>
    </row>
    <row r="3362" spans="1:3" x14ac:dyDescent="0.3">
      <c r="A3362" t="s">
        <v>9702</v>
      </c>
      <c r="B3362" s="10">
        <v>109</v>
      </c>
      <c r="C3362" s="10">
        <v>6.9</v>
      </c>
    </row>
    <row r="3363" spans="1:3" x14ac:dyDescent="0.3">
      <c r="A3363" t="s">
        <v>9705</v>
      </c>
      <c r="B3363" s="10">
        <v>103</v>
      </c>
      <c r="C3363" s="10">
        <v>7.3</v>
      </c>
    </row>
    <row r="3364" spans="1:3" x14ac:dyDescent="0.3">
      <c r="A3364" t="s">
        <v>9706</v>
      </c>
      <c r="B3364" s="10">
        <v>95</v>
      </c>
      <c r="C3364" s="10">
        <v>6.1</v>
      </c>
    </row>
    <row r="3365" spans="1:3" x14ac:dyDescent="0.3">
      <c r="A3365" t="s">
        <v>9708</v>
      </c>
      <c r="B3365" s="10">
        <v>105</v>
      </c>
      <c r="C3365" s="10">
        <v>6</v>
      </c>
    </row>
    <row r="3366" spans="1:3" x14ac:dyDescent="0.3">
      <c r="A3366" t="s">
        <v>9713</v>
      </c>
      <c r="B3366" s="10">
        <v>79</v>
      </c>
      <c r="C3366" s="10">
        <v>4.0999999999999996</v>
      </c>
    </row>
    <row r="3367" spans="1:3" x14ac:dyDescent="0.3">
      <c r="A3367" t="s">
        <v>9716</v>
      </c>
      <c r="B3367" s="10">
        <v>106</v>
      </c>
      <c r="C3367" s="10">
        <v>7</v>
      </c>
    </row>
    <row r="3368" spans="1:3" x14ac:dyDescent="0.3">
      <c r="A3368" t="s">
        <v>9719</v>
      </c>
      <c r="B3368" s="10">
        <v>100</v>
      </c>
      <c r="C3368" s="10">
        <v>7.1</v>
      </c>
    </row>
    <row r="3369" spans="1:3" x14ac:dyDescent="0.3">
      <c r="A3369" t="s">
        <v>9720</v>
      </c>
      <c r="B3369" s="10">
        <v>103</v>
      </c>
      <c r="C3369" s="10">
        <v>6.2</v>
      </c>
    </row>
    <row r="3370" spans="1:3" x14ac:dyDescent="0.3">
      <c r="A3370" t="s">
        <v>9721</v>
      </c>
      <c r="B3370" s="10">
        <v>116</v>
      </c>
      <c r="C3370" s="10">
        <v>6.9</v>
      </c>
    </row>
    <row r="3371" spans="1:3" x14ac:dyDescent="0.3">
      <c r="A3371" t="s">
        <v>9725</v>
      </c>
      <c r="B3371" s="10">
        <v>99</v>
      </c>
      <c r="C3371" s="10">
        <v>7.6</v>
      </c>
    </row>
    <row r="3372" spans="1:3" x14ac:dyDescent="0.3">
      <c r="A3372" t="s">
        <v>9727</v>
      </c>
      <c r="B3372" s="10">
        <v>164</v>
      </c>
      <c r="C3372" s="10">
        <v>7.6</v>
      </c>
    </row>
    <row r="3373" spans="1:3" x14ac:dyDescent="0.3">
      <c r="A3373" t="s">
        <v>9730</v>
      </c>
      <c r="B3373" s="10">
        <v>96</v>
      </c>
      <c r="C3373" s="10">
        <v>6.4</v>
      </c>
    </row>
    <row r="3374" spans="1:3" x14ac:dyDescent="0.3">
      <c r="A3374" t="s">
        <v>9731</v>
      </c>
      <c r="B3374" s="10">
        <v>122</v>
      </c>
      <c r="C3374" s="10">
        <v>6.2</v>
      </c>
    </row>
    <row r="3375" spans="1:3" x14ac:dyDescent="0.3">
      <c r="A3375" t="s">
        <v>9735</v>
      </c>
      <c r="B3375" s="10">
        <v>94</v>
      </c>
      <c r="C3375" s="10">
        <v>7.5</v>
      </c>
    </row>
    <row r="3376" spans="1:3" x14ac:dyDescent="0.3">
      <c r="A3376" t="s">
        <v>9737</v>
      </c>
      <c r="B3376" s="10">
        <v>93</v>
      </c>
      <c r="C3376" s="10">
        <v>2</v>
      </c>
    </row>
    <row r="3377" spans="1:3" x14ac:dyDescent="0.3">
      <c r="A3377" t="s">
        <v>9742</v>
      </c>
      <c r="B3377" s="10">
        <v>96</v>
      </c>
      <c r="C3377" s="10">
        <v>6.2</v>
      </c>
    </row>
    <row r="3378" spans="1:3" x14ac:dyDescent="0.3">
      <c r="A3378" t="s">
        <v>9747</v>
      </c>
      <c r="B3378" s="10">
        <v>113</v>
      </c>
      <c r="C3378" s="10">
        <v>6.5</v>
      </c>
    </row>
    <row r="3379" spans="1:3" x14ac:dyDescent="0.3">
      <c r="A3379" t="s">
        <v>9750</v>
      </c>
      <c r="B3379" s="10">
        <v>192</v>
      </c>
      <c r="C3379" s="10">
        <v>7.9</v>
      </c>
    </row>
    <row r="3380" spans="1:3" x14ac:dyDescent="0.3">
      <c r="A3380" t="s">
        <v>9752</v>
      </c>
      <c r="B3380" s="10">
        <v>99</v>
      </c>
      <c r="C3380" s="10">
        <v>6.8</v>
      </c>
    </row>
    <row r="3381" spans="1:3" x14ac:dyDescent="0.3">
      <c r="A3381" t="s">
        <v>9753</v>
      </c>
      <c r="B3381" s="10">
        <v>91</v>
      </c>
      <c r="C3381" s="10">
        <v>6.3</v>
      </c>
    </row>
    <row r="3382" spans="1:3" x14ac:dyDescent="0.3">
      <c r="A3382" t="s">
        <v>9757</v>
      </c>
      <c r="B3382" s="10">
        <v>100</v>
      </c>
      <c r="C3382" s="10">
        <v>6.3</v>
      </c>
    </row>
    <row r="3383" spans="1:3" x14ac:dyDescent="0.3">
      <c r="A3383" t="s">
        <v>9758</v>
      </c>
      <c r="B3383" s="10">
        <v>105</v>
      </c>
      <c r="C3383" s="10">
        <v>6.6</v>
      </c>
    </row>
    <row r="3384" spans="1:3" x14ac:dyDescent="0.3">
      <c r="A3384" t="s">
        <v>9759</v>
      </c>
      <c r="B3384" s="10">
        <v>99</v>
      </c>
      <c r="C3384" s="10">
        <v>6.4</v>
      </c>
    </row>
    <row r="3385" spans="1:3" x14ac:dyDescent="0.3">
      <c r="A3385" t="s">
        <v>9761</v>
      </c>
      <c r="B3385" s="10">
        <v>112</v>
      </c>
      <c r="C3385" s="10">
        <v>7.5</v>
      </c>
    </row>
    <row r="3386" spans="1:3" x14ac:dyDescent="0.3">
      <c r="A3386" t="s">
        <v>9765</v>
      </c>
      <c r="B3386" s="10">
        <v>100</v>
      </c>
      <c r="C3386" s="10">
        <v>5.8</v>
      </c>
    </row>
    <row r="3387" spans="1:3" x14ac:dyDescent="0.3">
      <c r="A3387" t="s">
        <v>9767</v>
      </c>
      <c r="B3387" s="10">
        <v>99</v>
      </c>
      <c r="C3387" s="10">
        <v>6.5</v>
      </c>
    </row>
    <row r="3388" spans="1:3" x14ac:dyDescent="0.3">
      <c r="A3388" t="s">
        <v>9769</v>
      </c>
      <c r="B3388" s="10">
        <v>100</v>
      </c>
      <c r="C3388" s="10">
        <v>4.8</v>
      </c>
    </row>
    <row r="3389" spans="1:3" x14ac:dyDescent="0.3">
      <c r="A3389" t="s">
        <v>9771</v>
      </c>
      <c r="B3389" s="10">
        <v>125</v>
      </c>
      <c r="C3389" s="10">
        <v>7.2</v>
      </c>
    </row>
    <row r="3390" spans="1:3" x14ac:dyDescent="0.3">
      <c r="A3390" t="s">
        <v>9774</v>
      </c>
      <c r="B3390" s="10">
        <v>107</v>
      </c>
      <c r="C3390" s="10">
        <v>6.3</v>
      </c>
    </row>
    <row r="3391" spans="1:3" x14ac:dyDescent="0.3">
      <c r="A3391" t="s">
        <v>9776</v>
      </c>
      <c r="B3391" s="10">
        <v>107</v>
      </c>
      <c r="C3391" s="10">
        <v>7</v>
      </c>
    </row>
    <row r="3392" spans="1:3" x14ac:dyDescent="0.3">
      <c r="A3392" t="s">
        <v>9779</v>
      </c>
      <c r="B3392" s="10">
        <v>97</v>
      </c>
      <c r="C3392" s="10">
        <v>6.3</v>
      </c>
    </row>
    <row r="3393" spans="1:3" x14ac:dyDescent="0.3">
      <c r="A3393" t="s">
        <v>9783</v>
      </c>
      <c r="B3393" s="10">
        <v>105</v>
      </c>
      <c r="C3393" s="10">
        <v>5.3</v>
      </c>
    </row>
    <row r="3394" spans="1:3" x14ac:dyDescent="0.3">
      <c r="A3394" t="s">
        <v>9786</v>
      </c>
      <c r="B3394" s="10">
        <v>95</v>
      </c>
      <c r="C3394" s="10">
        <v>2.2999999999999998</v>
      </c>
    </row>
    <row r="3395" spans="1:3" x14ac:dyDescent="0.3">
      <c r="A3395" t="s">
        <v>9788</v>
      </c>
      <c r="B3395" s="10">
        <v>106</v>
      </c>
      <c r="C3395" s="10">
        <v>7.1</v>
      </c>
    </row>
    <row r="3396" spans="1:3" x14ac:dyDescent="0.3">
      <c r="A3396" t="s">
        <v>9789</v>
      </c>
      <c r="B3396" s="10">
        <v>93</v>
      </c>
      <c r="C3396" s="10">
        <v>6.2</v>
      </c>
    </row>
    <row r="3397" spans="1:3" x14ac:dyDescent="0.3">
      <c r="A3397" t="s">
        <v>9792</v>
      </c>
      <c r="B3397" s="10">
        <v>103</v>
      </c>
      <c r="C3397" s="10">
        <v>6.2</v>
      </c>
    </row>
    <row r="3398" spans="1:3" x14ac:dyDescent="0.3">
      <c r="A3398" t="s">
        <v>9794</v>
      </c>
      <c r="B3398" s="10">
        <v>96</v>
      </c>
      <c r="C3398" s="10">
        <v>6.7</v>
      </c>
    </row>
    <row r="3399" spans="1:3" x14ac:dyDescent="0.3">
      <c r="A3399" t="s">
        <v>9796</v>
      </c>
      <c r="B3399" s="10">
        <v>103</v>
      </c>
      <c r="C3399" s="10">
        <v>6.5</v>
      </c>
    </row>
    <row r="3400" spans="1:3" x14ac:dyDescent="0.3">
      <c r="A3400" t="s">
        <v>9798</v>
      </c>
      <c r="B3400" s="10">
        <v>108</v>
      </c>
      <c r="C3400" s="10">
        <v>5.9</v>
      </c>
    </row>
    <row r="3401" spans="1:3" x14ac:dyDescent="0.3">
      <c r="A3401" t="s">
        <v>9802</v>
      </c>
      <c r="B3401" s="10">
        <v>177</v>
      </c>
      <c r="C3401" s="10">
        <v>6.7</v>
      </c>
    </row>
    <row r="3402" spans="1:3" x14ac:dyDescent="0.3">
      <c r="A3402" t="s">
        <v>9805</v>
      </c>
      <c r="B3402" s="10">
        <v>118</v>
      </c>
      <c r="C3402" s="10">
        <v>6</v>
      </c>
    </row>
    <row r="3403" spans="1:3" x14ac:dyDescent="0.3">
      <c r="A3403" t="s">
        <v>9806</v>
      </c>
      <c r="B3403" s="10">
        <v>97</v>
      </c>
      <c r="C3403" s="10">
        <v>6.9</v>
      </c>
    </row>
    <row r="3404" spans="1:3" x14ac:dyDescent="0.3">
      <c r="A3404" t="s">
        <v>9808</v>
      </c>
      <c r="B3404" s="10">
        <v>102</v>
      </c>
      <c r="C3404" s="10">
        <v>7.9</v>
      </c>
    </row>
    <row r="3405" spans="1:3" x14ac:dyDescent="0.3">
      <c r="A3405" t="s">
        <v>9811</v>
      </c>
      <c r="B3405" s="10">
        <v>92</v>
      </c>
      <c r="C3405" s="10">
        <v>5.3</v>
      </c>
    </row>
    <row r="3406" spans="1:3" x14ac:dyDescent="0.3">
      <c r="A3406" t="s">
        <v>9814</v>
      </c>
      <c r="B3406" s="10">
        <v>88</v>
      </c>
      <c r="C3406" s="10">
        <v>4.8</v>
      </c>
    </row>
    <row r="3407" spans="1:3" x14ac:dyDescent="0.3">
      <c r="A3407" t="s">
        <v>9818</v>
      </c>
      <c r="B3407" s="10">
        <v>80</v>
      </c>
      <c r="C3407" s="10">
        <v>5.3</v>
      </c>
    </row>
    <row r="3408" spans="1:3" x14ac:dyDescent="0.3">
      <c r="A3408" t="s">
        <v>9824</v>
      </c>
      <c r="B3408" s="10">
        <v>45</v>
      </c>
      <c r="C3408" s="10">
        <v>6</v>
      </c>
    </row>
    <row r="3409" spans="1:3" x14ac:dyDescent="0.3">
      <c r="A3409" t="s">
        <v>9826</v>
      </c>
      <c r="B3409" s="10">
        <v>115</v>
      </c>
      <c r="C3409" s="10">
        <v>7.3</v>
      </c>
    </row>
    <row r="3410" spans="1:3" x14ac:dyDescent="0.3">
      <c r="A3410" t="s">
        <v>9831</v>
      </c>
      <c r="B3410" s="10">
        <v>97</v>
      </c>
      <c r="C3410" s="10">
        <v>7.4</v>
      </c>
    </row>
    <row r="3411" spans="1:3" x14ac:dyDescent="0.3">
      <c r="A3411" t="s">
        <v>9832</v>
      </c>
      <c r="B3411" s="10">
        <v>102</v>
      </c>
      <c r="C3411" s="10">
        <v>7.7</v>
      </c>
    </row>
    <row r="3412" spans="1:3" x14ac:dyDescent="0.3">
      <c r="A3412" t="s">
        <v>9833</v>
      </c>
      <c r="B3412" s="10">
        <v>111</v>
      </c>
      <c r="C3412" s="10">
        <v>4.8</v>
      </c>
    </row>
    <row r="3413" spans="1:3" x14ac:dyDescent="0.3">
      <c r="A3413" t="s">
        <v>9838</v>
      </c>
      <c r="B3413" s="10">
        <v>96</v>
      </c>
      <c r="C3413" s="10">
        <v>7.2</v>
      </c>
    </row>
    <row r="3414" spans="1:3" x14ac:dyDescent="0.3">
      <c r="A3414" t="s">
        <v>9842</v>
      </c>
      <c r="B3414" s="10">
        <v>94</v>
      </c>
      <c r="C3414" s="10">
        <v>5.8</v>
      </c>
    </row>
    <row r="3415" spans="1:3" x14ac:dyDescent="0.3">
      <c r="A3415" t="s">
        <v>9847</v>
      </c>
      <c r="B3415" s="10">
        <v>125</v>
      </c>
      <c r="C3415" s="10">
        <v>7.3</v>
      </c>
    </row>
    <row r="3416" spans="1:3" x14ac:dyDescent="0.3">
      <c r="A3416" t="s">
        <v>9850</v>
      </c>
      <c r="B3416" s="10">
        <v>108</v>
      </c>
      <c r="C3416" s="10">
        <v>7</v>
      </c>
    </row>
    <row r="3417" spans="1:3" x14ac:dyDescent="0.3">
      <c r="A3417" t="s">
        <v>9853</v>
      </c>
      <c r="B3417" s="10">
        <v>101</v>
      </c>
      <c r="C3417" s="10">
        <v>6.4</v>
      </c>
    </row>
    <row r="3418" spans="1:3" x14ac:dyDescent="0.3">
      <c r="A3418" t="s">
        <v>9856</v>
      </c>
      <c r="B3418" s="10">
        <v>101</v>
      </c>
      <c r="C3418" s="10">
        <v>5.6</v>
      </c>
    </row>
    <row r="3419" spans="1:3" x14ac:dyDescent="0.3">
      <c r="A3419" t="s">
        <v>9860</v>
      </c>
      <c r="B3419" s="10">
        <v>139</v>
      </c>
      <c r="C3419" s="10">
        <v>8.1999999999999993</v>
      </c>
    </row>
    <row r="3420" spans="1:3" x14ac:dyDescent="0.3">
      <c r="A3420" t="s">
        <v>9864</v>
      </c>
      <c r="B3420" s="10">
        <v>125</v>
      </c>
      <c r="C3420" s="10">
        <v>6.5</v>
      </c>
    </row>
    <row r="3421" spans="1:3" x14ac:dyDescent="0.3">
      <c r="A3421" t="s">
        <v>9868</v>
      </c>
      <c r="B3421" s="10">
        <v>88</v>
      </c>
      <c r="C3421" s="10">
        <v>6.4</v>
      </c>
    </row>
    <row r="3422" spans="1:3" x14ac:dyDescent="0.3">
      <c r="A3422" t="s">
        <v>9870</v>
      </c>
      <c r="B3422" s="10">
        <v>115</v>
      </c>
      <c r="C3422" s="10">
        <v>8.1</v>
      </c>
    </row>
    <row r="3423" spans="1:3" x14ac:dyDescent="0.3">
      <c r="A3423" t="s">
        <v>9873</v>
      </c>
      <c r="B3423" s="10">
        <v>99</v>
      </c>
      <c r="C3423" s="10">
        <v>5.4</v>
      </c>
    </row>
    <row r="3424" spans="1:3" x14ac:dyDescent="0.3">
      <c r="A3424" t="s">
        <v>9878</v>
      </c>
      <c r="B3424" s="10">
        <v>88</v>
      </c>
      <c r="C3424" s="10">
        <v>6.3</v>
      </c>
    </row>
    <row r="3425" spans="1:3" x14ac:dyDescent="0.3">
      <c r="A3425" t="s">
        <v>9882</v>
      </c>
      <c r="B3425" s="10">
        <v>112</v>
      </c>
      <c r="C3425" s="10">
        <v>7.8</v>
      </c>
    </row>
    <row r="3426" spans="1:3" x14ac:dyDescent="0.3">
      <c r="A3426" t="s">
        <v>9886</v>
      </c>
      <c r="B3426" s="10">
        <v>108</v>
      </c>
      <c r="C3426" s="10">
        <v>6.8</v>
      </c>
    </row>
    <row r="3427" spans="1:3" x14ac:dyDescent="0.3">
      <c r="A3427" t="s">
        <v>9891</v>
      </c>
      <c r="B3427" s="10">
        <v>107</v>
      </c>
      <c r="C3427" s="10">
        <v>7.2</v>
      </c>
    </row>
    <row r="3428" spans="1:3" x14ac:dyDescent="0.3">
      <c r="A3428" t="s">
        <v>9894</v>
      </c>
      <c r="B3428" s="10">
        <v>104</v>
      </c>
      <c r="C3428" s="10">
        <v>7.1</v>
      </c>
    </row>
    <row r="3429" spans="1:3" x14ac:dyDescent="0.3">
      <c r="A3429" t="s">
        <v>9896</v>
      </c>
      <c r="B3429" s="10">
        <v>108</v>
      </c>
      <c r="C3429" s="10">
        <v>6.2</v>
      </c>
    </row>
    <row r="3430" spans="1:3" x14ac:dyDescent="0.3">
      <c r="A3430" t="s">
        <v>9897</v>
      </c>
      <c r="B3430" s="10">
        <v>102</v>
      </c>
      <c r="C3430" s="10">
        <v>7.3</v>
      </c>
    </row>
    <row r="3431" spans="1:3" x14ac:dyDescent="0.3">
      <c r="A3431" t="s">
        <v>9899</v>
      </c>
      <c r="B3431" s="10">
        <v>88</v>
      </c>
      <c r="C3431" s="10">
        <v>5.9</v>
      </c>
    </row>
    <row r="3432" spans="1:3" x14ac:dyDescent="0.3">
      <c r="A3432" t="s">
        <v>9903</v>
      </c>
      <c r="B3432" s="10">
        <v>115</v>
      </c>
      <c r="C3432" s="10">
        <v>7.2</v>
      </c>
    </row>
    <row r="3433" spans="1:3" x14ac:dyDescent="0.3">
      <c r="A3433" t="s">
        <v>9906</v>
      </c>
      <c r="B3433" s="10">
        <v>91</v>
      </c>
      <c r="C3433" s="10">
        <v>3.6</v>
      </c>
    </row>
    <row r="3434" spans="1:3" x14ac:dyDescent="0.3">
      <c r="A3434" t="s">
        <v>9910</v>
      </c>
      <c r="B3434" s="10">
        <v>141</v>
      </c>
      <c r="C3434" s="10">
        <v>7.7</v>
      </c>
    </row>
    <row r="3435" spans="1:3" x14ac:dyDescent="0.3">
      <c r="A3435" t="s">
        <v>9912</v>
      </c>
      <c r="B3435" s="10">
        <v>101</v>
      </c>
      <c r="C3435" s="10">
        <v>7.3</v>
      </c>
    </row>
    <row r="3436" spans="1:3" x14ac:dyDescent="0.3">
      <c r="A3436" t="s">
        <v>9913</v>
      </c>
      <c r="B3436" s="10">
        <v>105</v>
      </c>
      <c r="C3436" s="10">
        <v>7.4</v>
      </c>
    </row>
    <row r="3437" spans="1:3" x14ac:dyDescent="0.3">
      <c r="A3437" t="s">
        <v>9916</v>
      </c>
      <c r="B3437" s="10">
        <v>100</v>
      </c>
      <c r="C3437" s="10">
        <v>6.6</v>
      </c>
    </row>
    <row r="3438" spans="1:3" x14ac:dyDescent="0.3">
      <c r="A3438" t="s">
        <v>9918</v>
      </c>
      <c r="B3438" s="10">
        <v>116</v>
      </c>
      <c r="C3438" s="10">
        <v>6.9</v>
      </c>
    </row>
    <row r="3439" spans="1:3" x14ac:dyDescent="0.3">
      <c r="A3439" t="s">
        <v>9919</v>
      </c>
      <c r="B3439" s="10">
        <v>97</v>
      </c>
      <c r="C3439" s="10">
        <v>6.8</v>
      </c>
    </row>
    <row r="3440" spans="1:3" x14ac:dyDescent="0.3">
      <c r="A3440" t="s">
        <v>9922</v>
      </c>
      <c r="B3440" s="10">
        <v>106</v>
      </c>
      <c r="C3440" s="10">
        <v>7.3</v>
      </c>
    </row>
    <row r="3441" spans="1:3" x14ac:dyDescent="0.3">
      <c r="A3441" t="s">
        <v>9925</v>
      </c>
      <c r="B3441" s="10">
        <v>105</v>
      </c>
      <c r="C3441" s="10">
        <v>7.2</v>
      </c>
    </row>
    <row r="3442" spans="1:3" x14ac:dyDescent="0.3">
      <c r="A3442" t="s">
        <v>9928</v>
      </c>
      <c r="B3442" s="10">
        <v>102</v>
      </c>
      <c r="C3442" s="10">
        <v>6.5</v>
      </c>
    </row>
    <row r="3443" spans="1:3" x14ac:dyDescent="0.3">
      <c r="A3443" t="s">
        <v>9929</v>
      </c>
      <c r="B3443" s="10">
        <v>122</v>
      </c>
      <c r="C3443" s="10">
        <v>7.7</v>
      </c>
    </row>
    <row r="3444" spans="1:3" x14ac:dyDescent="0.3">
      <c r="A3444" t="s">
        <v>9930</v>
      </c>
      <c r="B3444" s="10">
        <v>107</v>
      </c>
      <c r="C3444" s="10">
        <v>8.1</v>
      </c>
    </row>
    <row r="3445" spans="1:3" x14ac:dyDescent="0.3">
      <c r="A3445" t="s">
        <v>9934</v>
      </c>
      <c r="B3445" s="10">
        <v>121</v>
      </c>
      <c r="C3445" s="10">
        <v>7.7</v>
      </c>
    </row>
    <row r="3446" spans="1:3" x14ac:dyDescent="0.3">
      <c r="A3446" t="s">
        <v>9936</v>
      </c>
      <c r="B3446" s="10">
        <v>98</v>
      </c>
      <c r="C3446" s="10">
        <v>7.6</v>
      </c>
    </row>
    <row r="3447" spans="1:3" x14ac:dyDescent="0.3">
      <c r="A3447" t="s">
        <v>9941</v>
      </c>
      <c r="B3447" s="10">
        <v>108</v>
      </c>
      <c r="C3447" s="10">
        <v>7.3</v>
      </c>
    </row>
    <row r="3448" spans="1:3" x14ac:dyDescent="0.3">
      <c r="A3448" t="s">
        <v>9947</v>
      </c>
      <c r="B3448" s="10">
        <v>123</v>
      </c>
      <c r="C3448" s="10">
        <v>7.2</v>
      </c>
    </row>
    <row r="3449" spans="1:3" x14ac:dyDescent="0.3">
      <c r="A3449" t="s">
        <v>9950</v>
      </c>
      <c r="B3449" s="10">
        <v>110</v>
      </c>
      <c r="C3449" s="10">
        <v>7.2</v>
      </c>
    </row>
    <row r="3450" spans="1:3" x14ac:dyDescent="0.3">
      <c r="A3450" t="s">
        <v>9951</v>
      </c>
      <c r="B3450" s="10">
        <v>120</v>
      </c>
      <c r="C3450" s="10">
        <v>8.1</v>
      </c>
    </row>
    <row r="3451" spans="1:3" x14ac:dyDescent="0.3">
      <c r="A3451" t="s">
        <v>9955</v>
      </c>
      <c r="B3451" s="10">
        <v>122</v>
      </c>
      <c r="C3451" s="10">
        <v>7.5</v>
      </c>
    </row>
    <row r="3452" spans="1:3" x14ac:dyDescent="0.3">
      <c r="A3452" t="s">
        <v>9961</v>
      </c>
      <c r="B3452" s="10">
        <v>110</v>
      </c>
      <c r="C3452" s="10">
        <v>8.1</v>
      </c>
    </row>
    <row r="3453" spans="1:3" x14ac:dyDescent="0.3">
      <c r="A3453" t="s">
        <v>9967</v>
      </c>
      <c r="B3453" s="10">
        <v>139</v>
      </c>
      <c r="C3453" s="10">
        <v>7.8</v>
      </c>
    </row>
    <row r="3454" spans="1:3" x14ac:dyDescent="0.3">
      <c r="A3454" t="s">
        <v>9969</v>
      </c>
      <c r="B3454" s="10">
        <v>124</v>
      </c>
      <c r="C3454" s="10">
        <v>7.8</v>
      </c>
    </row>
    <row r="3455" spans="1:3" x14ac:dyDescent="0.3">
      <c r="A3455" t="s">
        <v>9973</v>
      </c>
      <c r="B3455" s="10">
        <v>152</v>
      </c>
      <c r="C3455" s="10">
        <v>7.6</v>
      </c>
    </row>
    <row r="3456" spans="1:3" x14ac:dyDescent="0.3">
      <c r="A3456" t="s">
        <v>9975</v>
      </c>
      <c r="B3456" s="10">
        <v>98</v>
      </c>
      <c r="C3456" s="10">
        <v>7.4</v>
      </c>
    </row>
    <row r="3457" spans="1:3" x14ac:dyDescent="0.3">
      <c r="A3457" t="s">
        <v>9977</v>
      </c>
      <c r="B3457" s="10">
        <v>106</v>
      </c>
      <c r="C3457" s="10">
        <v>6.3</v>
      </c>
    </row>
    <row r="3458" spans="1:3" x14ac:dyDescent="0.3">
      <c r="A3458" t="s">
        <v>9978</v>
      </c>
      <c r="B3458" s="10">
        <v>106</v>
      </c>
      <c r="C3458" s="10">
        <v>6.9</v>
      </c>
    </row>
    <row r="3459" spans="1:3" x14ac:dyDescent="0.3">
      <c r="A3459" t="s">
        <v>9979</v>
      </c>
      <c r="B3459" s="10">
        <v>106</v>
      </c>
      <c r="C3459" s="10">
        <v>8.6</v>
      </c>
    </row>
    <row r="3460" spans="1:3" x14ac:dyDescent="0.3">
      <c r="A3460" t="s">
        <v>9983</v>
      </c>
      <c r="B3460" s="10">
        <v>89</v>
      </c>
      <c r="C3460" s="10">
        <v>5.0999999999999996</v>
      </c>
    </row>
    <row r="3461" spans="1:3" x14ac:dyDescent="0.3">
      <c r="A3461" t="s">
        <v>9985</v>
      </c>
      <c r="B3461" s="10">
        <v>94</v>
      </c>
      <c r="C3461" s="10">
        <v>6.4</v>
      </c>
    </row>
    <row r="3462" spans="1:3" x14ac:dyDescent="0.3">
      <c r="A3462" t="s">
        <v>9988</v>
      </c>
      <c r="B3462" s="10">
        <v>109</v>
      </c>
      <c r="C3462" s="10">
        <v>7.9</v>
      </c>
    </row>
    <row r="3463" spans="1:3" x14ac:dyDescent="0.3">
      <c r="A3463" t="s">
        <v>9992</v>
      </c>
      <c r="B3463" s="10">
        <v>144</v>
      </c>
      <c r="C3463" s="10">
        <v>6.9</v>
      </c>
    </row>
    <row r="3464" spans="1:3" x14ac:dyDescent="0.3">
      <c r="A3464" t="s">
        <v>9994</v>
      </c>
      <c r="B3464" s="10">
        <v>90</v>
      </c>
      <c r="C3464" s="10">
        <v>7.5</v>
      </c>
    </row>
    <row r="3465" spans="1:3" x14ac:dyDescent="0.3">
      <c r="A3465" t="s">
        <v>9995</v>
      </c>
      <c r="B3465" s="10">
        <v>106</v>
      </c>
      <c r="C3465" s="10">
        <v>7.2</v>
      </c>
    </row>
    <row r="3466" spans="1:3" x14ac:dyDescent="0.3">
      <c r="A3466" t="s">
        <v>9998</v>
      </c>
      <c r="B3466" s="10">
        <v>121</v>
      </c>
      <c r="C3466" s="10">
        <v>5.8</v>
      </c>
    </row>
    <row r="3467" spans="1:3" x14ac:dyDescent="0.3">
      <c r="A3467" t="s">
        <v>10000</v>
      </c>
      <c r="B3467" s="10">
        <v>89</v>
      </c>
      <c r="C3467" s="10">
        <v>2.9</v>
      </c>
    </row>
    <row r="3468" spans="1:3" x14ac:dyDescent="0.3">
      <c r="A3468" t="s">
        <v>10002</v>
      </c>
      <c r="B3468" s="10">
        <v>86</v>
      </c>
      <c r="C3468" s="10">
        <v>6.2</v>
      </c>
    </row>
    <row r="3469" spans="1:3" x14ac:dyDescent="0.3">
      <c r="A3469" t="s">
        <v>10004</v>
      </c>
      <c r="B3469" s="10">
        <v>91</v>
      </c>
      <c r="C3469" s="10">
        <v>7.3</v>
      </c>
    </row>
    <row r="3470" spans="1:3" x14ac:dyDescent="0.3">
      <c r="A3470" t="s">
        <v>10005</v>
      </c>
      <c r="B3470" s="10">
        <v>104</v>
      </c>
      <c r="C3470" s="10">
        <v>6.2</v>
      </c>
    </row>
    <row r="3471" spans="1:3" x14ac:dyDescent="0.3">
      <c r="A3471" t="s">
        <v>10007</v>
      </c>
      <c r="B3471" s="10">
        <v>99</v>
      </c>
      <c r="C3471" s="10">
        <v>6.8</v>
      </c>
    </row>
    <row r="3472" spans="1:3" x14ac:dyDescent="0.3">
      <c r="A3472" t="s">
        <v>10010</v>
      </c>
      <c r="B3472" s="10">
        <v>98</v>
      </c>
      <c r="C3472" s="10">
        <v>6.1</v>
      </c>
    </row>
    <row r="3473" spans="1:3" x14ac:dyDescent="0.3">
      <c r="A3473" t="s">
        <v>10012</v>
      </c>
      <c r="B3473" s="10">
        <v>121</v>
      </c>
      <c r="C3473" s="10">
        <v>7.7</v>
      </c>
    </row>
    <row r="3474" spans="1:3" x14ac:dyDescent="0.3">
      <c r="A3474" t="s">
        <v>10016</v>
      </c>
      <c r="B3474" s="10">
        <v>96</v>
      </c>
      <c r="C3474" s="10">
        <v>5.2</v>
      </c>
    </row>
    <row r="3475" spans="1:3" x14ac:dyDescent="0.3">
      <c r="A3475" t="s">
        <v>10018</v>
      </c>
      <c r="B3475" s="10">
        <v>99</v>
      </c>
      <c r="C3475" s="10">
        <v>6.8</v>
      </c>
    </row>
    <row r="3476" spans="1:3" x14ac:dyDescent="0.3">
      <c r="A3476" t="s">
        <v>10023</v>
      </c>
      <c r="B3476" s="10">
        <v>42</v>
      </c>
      <c r="C3476" s="10">
        <v>6.5</v>
      </c>
    </row>
    <row r="3477" spans="1:3" x14ac:dyDescent="0.3">
      <c r="A3477" t="s">
        <v>10024</v>
      </c>
      <c r="B3477" s="10">
        <v>122</v>
      </c>
      <c r="C3477" s="10">
        <v>7</v>
      </c>
    </row>
    <row r="3478" spans="1:3" x14ac:dyDescent="0.3">
      <c r="A3478" t="s">
        <v>10027</v>
      </c>
      <c r="B3478" s="10">
        <v>101</v>
      </c>
      <c r="C3478" s="10">
        <v>5.9</v>
      </c>
    </row>
    <row r="3479" spans="1:3" x14ac:dyDescent="0.3">
      <c r="A3479" t="s">
        <v>10029</v>
      </c>
      <c r="B3479" s="10">
        <v>102</v>
      </c>
      <c r="C3479" s="10">
        <v>7.1</v>
      </c>
    </row>
    <row r="3480" spans="1:3" x14ac:dyDescent="0.3">
      <c r="A3480" t="s">
        <v>10031</v>
      </c>
      <c r="B3480" s="10">
        <v>84</v>
      </c>
      <c r="C3480" s="10">
        <v>5.5</v>
      </c>
    </row>
    <row r="3481" spans="1:3" x14ac:dyDescent="0.3">
      <c r="A3481" t="s">
        <v>10034</v>
      </c>
      <c r="B3481" s="10">
        <v>104</v>
      </c>
      <c r="C3481" s="10">
        <v>7.4</v>
      </c>
    </row>
    <row r="3482" spans="1:3" x14ac:dyDescent="0.3">
      <c r="A3482" t="s">
        <v>10037</v>
      </c>
      <c r="B3482" s="10">
        <v>96</v>
      </c>
      <c r="C3482" s="10">
        <v>7.3</v>
      </c>
    </row>
    <row r="3483" spans="1:3" x14ac:dyDescent="0.3">
      <c r="A3483" t="s">
        <v>10040</v>
      </c>
      <c r="B3483" s="10">
        <v>94</v>
      </c>
      <c r="C3483" s="10">
        <v>4.5999999999999996</v>
      </c>
    </row>
    <row r="3484" spans="1:3" x14ac:dyDescent="0.3">
      <c r="A3484" t="s">
        <v>10041</v>
      </c>
      <c r="B3484" s="10">
        <v>90</v>
      </c>
      <c r="C3484" s="10">
        <v>7.2</v>
      </c>
    </row>
    <row r="3485" spans="1:3" x14ac:dyDescent="0.3">
      <c r="A3485" t="s">
        <v>10043</v>
      </c>
      <c r="B3485" s="10">
        <v>97</v>
      </c>
      <c r="C3485" s="10">
        <v>7</v>
      </c>
    </row>
    <row r="3486" spans="1:3" x14ac:dyDescent="0.3">
      <c r="A3486" t="s">
        <v>10047</v>
      </c>
      <c r="B3486" s="10">
        <v>90</v>
      </c>
      <c r="C3486" s="10">
        <v>5.0999999999999996</v>
      </c>
    </row>
    <row r="3487" spans="1:3" x14ac:dyDescent="0.3">
      <c r="A3487" t="s">
        <v>10050</v>
      </c>
      <c r="B3487" s="10">
        <v>106</v>
      </c>
      <c r="C3487" s="10">
        <v>6.7</v>
      </c>
    </row>
    <row r="3488" spans="1:3" x14ac:dyDescent="0.3">
      <c r="A3488" t="s">
        <v>10052</v>
      </c>
      <c r="B3488" s="10">
        <v>96</v>
      </c>
      <c r="C3488" s="10">
        <v>5.3</v>
      </c>
    </row>
    <row r="3489" spans="1:3" x14ac:dyDescent="0.3">
      <c r="A3489" t="s">
        <v>10058</v>
      </c>
      <c r="B3489" s="10">
        <v>95</v>
      </c>
      <c r="C3489" s="10">
        <v>7.8</v>
      </c>
    </row>
    <row r="3490" spans="1:3" x14ac:dyDescent="0.3">
      <c r="A3490" t="s">
        <v>10060</v>
      </c>
      <c r="B3490" s="10">
        <v>99</v>
      </c>
      <c r="C3490" s="10">
        <v>6.7</v>
      </c>
    </row>
    <row r="3491" spans="1:3" x14ac:dyDescent="0.3">
      <c r="A3491" t="s">
        <v>10065</v>
      </c>
      <c r="B3491" s="10">
        <v>93</v>
      </c>
      <c r="C3491" s="10">
        <v>5.4</v>
      </c>
    </row>
    <row r="3492" spans="1:3" x14ac:dyDescent="0.3">
      <c r="A3492" t="s">
        <v>10067</v>
      </c>
      <c r="B3492" s="10">
        <v>99</v>
      </c>
      <c r="C3492" s="10">
        <v>7.2</v>
      </c>
    </row>
    <row r="3493" spans="1:3" x14ac:dyDescent="0.3">
      <c r="A3493" t="s">
        <v>10070</v>
      </c>
      <c r="B3493" s="10">
        <v>95</v>
      </c>
      <c r="C3493" s="10">
        <v>5.8</v>
      </c>
    </row>
    <row r="3494" spans="1:3" x14ac:dyDescent="0.3">
      <c r="A3494" t="s">
        <v>10073</v>
      </c>
      <c r="B3494" s="10">
        <v>84</v>
      </c>
      <c r="C3494" s="10">
        <v>6.4</v>
      </c>
    </row>
    <row r="3495" spans="1:3" x14ac:dyDescent="0.3">
      <c r="A3495" t="s">
        <v>10078</v>
      </c>
      <c r="B3495" s="10">
        <v>144</v>
      </c>
      <c r="C3495" s="10">
        <v>8</v>
      </c>
    </row>
    <row r="3496" spans="1:3" x14ac:dyDescent="0.3">
      <c r="A3496" t="s">
        <v>10080</v>
      </c>
      <c r="B3496" s="10">
        <v>99</v>
      </c>
      <c r="C3496" s="10">
        <v>7</v>
      </c>
    </row>
    <row r="3497" spans="1:3" x14ac:dyDescent="0.3">
      <c r="A3497" t="s">
        <v>10085</v>
      </c>
      <c r="B3497" s="10">
        <v>110</v>
      </c>
      <c r="C3497" s="10">
        <v>7</v>
      </c>
    </row>
    <row r="3498" spans="1:3" x14ac:dyDescent="0.3">
      <c r="A3498" t="s">
        <v>10088</v>
      </c>
      <c r="B3498" s="10">
        <v>97</v>
      </c>
      <c r="C3498" s="10">
        <v>6.7</v>
      </c>
    </row>
    <row r="3499" spans="1:3" x14ac:dyDescent="0.3">
      <c r="A3499" t="s">
        <v>10092</v>
      </c>
      <c r="B3499" s="10">
        <v>107</v>
      </c>
      <c r="C3499" s="10">
        <v>3.8</v>
      </c>
    </row>
    <row r="3500" spans="1:3" x14ac:dyDescent="0.3">
      <c r="A3500" t="s">
        <v>10096</v>
      </c>
      <c r="B3500" s="10">
        <v>90</v>
      </c>
      <c r="C3500" s="10">
        <v>5.7</v>
      </c>
    </row>
    <row r="3501" spans="1:3" x14ac:dyDescent="0.3">
      <c r="A3501" t="s">
        <v>10099</v>
      </c>
      <c r="B3501" s="10">
        <v>104</v>
      </c>
      <c r="C3501" s="10">
        <v>6.6</v>
      </c>
    </row>
    <row r="3502" spans="1:3" x14ac:dyDescent="0.3">
      <c r="A3502" t="s">
        <v>10101</v>
      </c>
      <c r="B3502" s="10">
        <v>96</v>
      </c>
      <c r="C3502" s="10">
        <v>6.7</v>
      </c>
    </row>
    <row r="3503" spans="1:3" x14ac:dyDescent="0.3">
      <c r="A3503" t="s">
        <v>10103</v>
      </c>
      <c r="B3503" s="10">
        <v>104</v>
      </c>
      <c r="C3503" s="10">
        <v>6.1</v>
      </c>
    </row>
    <row r="3504" spans="1:3" x14ac:dyDescent="0.3">
      <c r="A3504" t="s">
        <v>10106</v>
      </c>
      <c r="B3504" s="10">
        <v>97</v>
      </c>
      <c r="C3504" s="10">
        <v>6.2</v>
      </c>
    </row>
    <row r="3505" spans="1:3" x14ac:dyDescent="0.3">
      <c r="A3505" t="s">
        <v>10108</v>
      </c>
      <c r="B3505" s="10">
        <v>107</v>
      </c>
      <c r="C3505" s="10">
        <v>6.2</v>
      </c>
    </row>
    <row r="3506" spans="1:3" x14ac:dyDescent="0.3">
      <c r="A3506" t="s">
        <v>10111</v>
      </c>
      <c r="B3506" s="10">
        <v>117</v>
      </c>
      <c r="C3506" s="10">
        <v>7.4</v>
      </c>
    </row>
    <row r="3507" spans="1:3" x14ac:dyDescent="0.3">
      <c r="A3507" t="s">
        <v>10113</v>
      </c>
      <c r="B3507" s="10">
        <v>85</v>
      </c>
      <c r="C3507" s="10">
        <v>4.7</v>
      </c>
    </row>
    <row r="3508" spans="1:3" x14ac:dyDescent="0.3">
      <c r="A3508" t="s">
        <v>10116</v>
      </c>
      <c r="B3508" s="10">
        <v>152</v>
      </c>
      <c r="C3508" s="10">
        <v>8.3000000000000007</v>
      </c>
    </row>
    <row r="3509" spans="1:3" x14ac:dyDescent="0.3">
      <c r="A3509" t="s">
        <v>10119</v>
      </c>
      <c r="B3509" s="10">
        <v>85</v>
      </c>
      <c r="C3509" s="10">
        <v>7.2</v>
      </c>
    </row>
    <row r="3510" spans="1:3" x14ac:dyDescent="0.3">
      <c r="A3510" t="s">
        <v>10122</v>
      </c>
      <c r="B3510" s="10">
        <v>76</v>
      </c>
      <c r="C3510" s="10">
        <v>5.8</v>
      </c>
    </row>
    <row r="3511" spans="1:3" x14ac:dyDescent="0.3">
      <c r="A3511" t="s">
        <v>10124</v>
      </c>
      <c r="B3511" s="10">
        <v>87</v>
      </c>
      <c r="C3511" s="10">
        <v>5.9</v>
      </c>
    </row>
    <row r="3512" spans="1:3" x14ac:dyDescent="0.3">
      <c r="A3512" t="s">
        <v>10126</v>
      </c>
      <c r="B3512" s="10">
        <v>95</v>
      </c>
      <c r="C3512" s="10">
        <v>6.3</v>
      </c>
    </row>
    <row r="3513" spans="1:3" x14ac:dyDescent="0.3">
      <c r="A3513" t="s">
        <v>10127</v>
      </c>
      <c r="B3513" s="10">
        <v>101</v>
      </c>
      <c r="C3513" s="10">
        <v>7.2</v>
      </c>
    </row>
    <row r="3514" spans="1:3" x14ac:dyDescent="0.3">
      <c r="A3514" t="s">
        <v>10131</v>
      </c>
      <c r="B3514" s="10">
        <v>90</v>
      </c>
      <c r="C3514" s="10">
        <v>5.4</v>
      </c>
    </row>
    <row r="3515" spans="1:3" x14ac:dyDescent="0.3">
      <c r="A3515" t="s">
        <v>10136</v>
      </c>
      <c r="B3515" s="10">
        <v>89</v>
      </c>
      <c r="C3515" s="10">
        <v>7.3</v>
      </c>
    </row>
    <row r="3516" spans="1:3" x14ac:dyDescent="0.3">
      <c r="A3516" t="s">
        <v>10139</v>
      </c>
      <c r="B3516" s="10">
        <v>111</v>
      </c>
      <c r="C3516" s="10">
        <v>7.3</v>
      </c>
    </row>
    <row r="3517" spans="1:3" x14ac:dyDescent="0.3">
      <c r="A3517" t="s">
        <v>10142</v>
      </c>
      <c r="B3517" s="10">
        <v>86</v>
      </c>
      <c r="C3517" s="10">
        <v>5.8</v>
      </c>
    </row>
    <row r="3518" spans="1:3" x14ac:dyDescent="0.3">
      <c r="A3518" t="s">
        <v>10147</v>
      </c>
      <c r="B3518" s="10">
        <v>103</v>
      </c>
      <c r="C3518" s="10">
        <v>7.1</v>
      </c>
    </row>
    <row r="3519" spans="1:3" x14ac:dyDescent="0.3">
      <c r="A3519" t="s">
        <v>10150</v>
      </c>
      <c r="B3519" s="10">
        <v>90</v>
      </c>
      <c r="C3519" s="10">
        <v>6.5</v>
      </c>
    </row>
    <row r="3520" spans="1:3" x14ac:dyDescent="0.3">
      <c r="A3520" t="s">
        <v>10153</v>
      </c>
      <c r="B3520" s="10">
        <v>133</v>
      </c>
      <c r="C3520" s="10">
        <v>7.9</v>
      </c>
    </row>
    <row r="3521" spans="1:3" x14ac:dyDescent="0.3">
      <c r="A3521" t="s">
        <v>10156</v>
      </c>
      <c r="B3521" s="10">
        <v>88</v>
      </c>
      <c r="C3521" s="10">
        <v>5.4</v>
      </c>
    </row>
    <row r="3522" spans="1:3" x14ac:dyDescent="0.3">
      <c r="A3522" t="s">
        <v>10160</v>
      </c>
      <c r="B3522" s="10">
        <v>111</v>
      </c>
      <c r="C3522" s="10">
        <v>7.1</v>
      </c>
    </row>
    <row r="3523" spans="1:3" x14ac:dyDescent="0.3">
      <c r="A3523" t="s">
        <v>10163</v>
      </c>
      <c r="B3523" s="10">
        <v>94</v>
      </c>
      <c r="C3523" s="10">
        <v>6.4</v>
      </c>
    </row>
    <row r="3524" spans="1:3" x14ac:dyDescent="0.3">
      <c r="A3524" t="s">
        <v>10169</v>
      </c>
      <c r="B3524" s="10">
        <v>112</v>
      </c>
      <c r="C3524" s="10">
        <v>6.7</v>
      </c>
    </row>
    <row r="3525" spans="1:3" x14ac:dyDescent="0.3">
      <c r="A3525" t="s">
        <v>10171</v>
      </c>
      <c r="B3525" s="10">
        <v>141</v>
      </c>
      <c r="C3525" s="10">
        <v>6.9</v>
      </c>
    </row>
    <row r="3526" spans="1:3" x14ac:dyDescent="0.3">
      <c r="A3526" t="s">
        <v>10175</v>
      </c>
      <c r="B3526" s="10">
        <v>95</v>
      </c>
      <c r="C3526" s="10">
        <v>2.1</v>
      </c>
    </row>
    <row r="3527" spans="1:3" x14ac:dyDescent="0.3">
      <c r="A3527" t="s">
        <v>10180</v>
      </c>
      <c r="B3527" s="10">
        <v>141</v>
      </c>
      <c r="C3527" s="10">
        <v>4.3</v>
      </c>
    </row>
    <row r="3528" spans="1:3" x14ac:dyDescent="0.3">
      <c r="A3528" t="s">
        <v>10184</v>
      </c>
      <c r="B3528" s="10">
        <v>85</v>
      </c>
      <c r="C3528" s="10">
        <v>6.6</v>
      </c>
    </row>
    <row r="3529" spans="1:3" x14ac:dyDescent="0.3">
      <c r="A3529" t="s">
        <v>10189</v>
      </c>
      <c r="B3529" s="10">
        <v>105</v>
      </c>
      <c r="C3529" s="10">
        <v>3.4</v>
      </c>
    </row>
    <row r="3530" spans="1:3" x14ac:dyDescent="0.3">
      <c r="A3530" t="s">
        <v>10191</v>
      </c>
      <c r="B3530" s="10">
        <v>129</v>
      </c>
      <c r="C3530" s="10">
        <v>8.3000000000000007</v>
      </c>
    </row>
    <row r="3531" spans="1:3" x14ac:dyDescent="0.3">
      <c r="A3531" t="s">
        <v>10192</v>
      </c>
      <c r="B3531" s="10">
        <v>125</v>
      </c>
      <c r="C3531" s="10">
        <v>7.2</v>
      </c>
    </row>
    <row r="3532" spans="1:3" x14ac:dyDescent="0.3">
      <c r="A3532" t="s">
        <v>10194</v>
      </c>
      <c r="B3532" s="10">
        <v>116</v>
      </c>
      <c r="C3532" s="10">
        <v>5.6</v>
      </c>
    </row>
    <row r="3533" spans="1:3" x14ac:dyDescent="0.3">
      <c r="A3533" t="s">
        <v>10195</v>
      </c>
      <c r="B3533" s="10">
        <v>105</v>
      </c>
      <c r="C3533" s="10">
        <v>7.7</v>
      </c>
    </row>
    <row r="3534" spans="1:3" x14ac:dyDescent="0.3">
      <c r="A3534" t="s">
        <v>10197</v>
      </c>
      <c r="B3534" s="10">
        <v>90</v>
      </c>
      <c r="C3534" s="10">
        <v>6.6</v>
      </c>
    </row>
    <row r="3535" spans="1:3" x14ac:dyDescent="0.3">
      <c r="A3535" t="s">
        <v>10200</v>
      </c>
      <c r="B3535" s="10">
        <v>105</v>
      </c>
      <c r="C3535" s="10">
        <v>7.6</v>
      </c>
    </row>
    <row r="3536" spans="1:3" x14ac:dyDescent="0.3">
      <c r="A3536" t="s">
        <v>10202</v>
      </c>
      <c r="B3536" s="10">
        <v>111</v>
      </c>
      <c r="C3536" s="10">
        <v>7.4</v>
      </c>
    </row>
    <row r="3537" spans="1:3" x14ac:dyDescent="0.3">
      <c r="A3537" t="s">
        <v>10203</v>
      </c>
      <c r="B3537" s="10">
        <v>91</v>
      </c>
      <c r="C3537" s="10">
        <v>7.1</v>
      </c>
    </row>
    <row r="3538" spans="1:3" x14ac:dyDescent="0.3">
      <c r="A3538" t="s">
        <v>10207</v>
      </c>
      <c r="B3538" s="10">
        <v>95</v>
      </c>
      <c r="C3538" s="10">
        <v>3.4</v>
      </c>
    </row>
    <row r="3539" spans="1:3" x14ac:dyDescent="0.3">
      <c r="A3539" t="s">
        <v>10211</v>
      </c>
      <c r="B3539" s="10">
        <v>97</v>
      </c>
      <c r="C3539" s="10">
        <v>7.9</v>
      </c>
    </row>
    <row r="3540" spans="1:3" x14ac:dyDescent="0.3">
      <c r="A3540" t="s">
        <v>10215</v>
      </c>
      <c r="B3540" s="10">
        <v>92</v>
      </c>
      <c r="C3540" s="10">
        <v>6.7</v>
      </c>
    </row>
    <row r="3541" spans="1:3" x14ac:dyDescent="0.3">
      <c r="A3541" t="s">
        <v>10218</v>
      </c>
      <c r="B3541" s="10">
        <v>104</v>
      </c>
      <c r="C3541" s="10">
        <v>6.6</v>
      </c>
    </row>
    <row r="3542" spans="1:3" x14ac:dyDescent="0.3">
      <c r="A3542" t="s">
        <v>10220</v>
      </c>
      <c r="B3542" s="10">
        <v>120</v>
      </c>
      <c r="C3542" s="10">
        <v>7.9</v>
      </c>
    </row>
    <row r="3543" spans="1:3" x14ac:dyDescent="0.3">
      <c r="A3543" t="s">
        <v>10223</v>
      </c>
      <c r="B3543" s="10">
        <v>99</v>
      </c>
      <c r="C3543" s="10">
        <v>4.9000000000000004</v>
      </c>
    </row>
    <row r="3544" spans="1:3" x14ac:dyDescent="0.3">
      <c r="A3544" t="s">
        <v>10227</v>
      </c>
      <c r="B3544" s="10">
        <v>93</v>
      </c>
      <c r="C3544" s="10">
        <v>7.2</v>
      </c>
    </row>
    <row r="3545" spans="1:3" x14ac:dyDescent="0.3">
      <c r="A3545" t="s">
        <v>10230</v>
      </c>
      <c r="B3545" s="10">
        <v>99</v>
      </c>
      <c r="C3545" s="10">
        <v>7.4</v>
      </c>
    </row>
    <row r="3546" spans="1:3" x14ac:dyDescent="0.3">
      <c r="A3546" t="s">
        <v>10234</v>
      </c>
      <c r="B3546" s="10">
        <v>99</v>
      </c>
      <c r="C3546" s="10">
        <v>6.1</v>
      </c>
    </row>
    <row r="3547" spans="1:3" x14ac:dyDescent="0.3">
      <c r="A3547" t="s">
        <v>10238</v>
      </c>
      <c r="B3547" s="10">
        <v>157</v>
      </c>
      <c r="C3547" s="10">
        <v>8.4</v>
      </c>
    </row>
    <row r="3548" spans="1:3" x14ac:dyDescent="0.3">
      <c r="A3548" t="s">
        <v>10241</v>
      </c>
      <c r="B3548" s="10">
        <v>90</v>
      </c>
      <c r="C3548" s="10">
        <v>6.2</v>
      </c>
    </row>
    <row r="3549" spans="1:3" x14ac:dyDescent="0.3">
      <c r="A3549" t="s">
        <v>10245</v>
      </c>
      <c r="B3549" s="10">
        <v>96</v>
      </c>
      <c r="C3549" s="10">
        <v>5.3</v>
      </c>
    </row>
    <row r="3550" spans="1:3" x14ac:dyDescent="0.3">
      <c r="A3550" t="s">
        <v>10247</v>
      </c>
      <c r="B3550" s="10">
        <v>96</v>
      </c>
      <c r="C3550" s="10">
        <v>5</v>
      </c>
    </row>
    <row r="3551" spans="1:3" x14ac:dyDescent="0.3">
      <c r="A3551" t="s">
        <v>10250</v>
      </c>
      <c r="B3551" s="10">
        <v>90</v>
      </c>
      <c r="C3551" s="10">
        <v>7.7</v>
      </c>
    </row>
    <row r="3552" spans="1:3" x14ac:dyDescent="0.3">
      <c r="A3552" t="s">
        <v>10253</v>
      </c>
      <c r="B3552" s="10">
        <v>100</v>
      </c>
      <c r="C3552" s="10">
        <v>7.6</v>
      </c>
    </row>
    <row r="3553" spans="1:3" x14ac:dyDescent="0.3">
      <c r="A3553" t="s">
        <v>10258</v>
      </c>
      <c r="B3553" s="10">
        <v>94</v>
      </c>
      <c r="C3553" s="10">
        <v>6.3</v>
      </c>
    </row>
    <row r="3554" spans="1:3" x14ac:dyDescent="0.3">
      <c r="A3554" t="s">
        <v>10261</v>
      </c>
      <c r="B3554" s="10">
        <v>98</v>
      </c>
      <c r="C3554" s="10">
        <v>7.6</v>
      </c>
    </row>
    <row r="3555" spans="1:3" x14ac:dyDescent="0.3">
      <c r="A3555" t="s">
        <v>10264</v>
      </c>
      <c r="B3555" s="10">
        <v>129</v>
      </c>
      <c r="C3555" s="10">
        <v>5.6</v>
      </c>
    </row>
    <row r="3556" spans="1:3" x14ac:dyDescent="0.3">
      <c r="A3556" t="s">
        <v>10267</v>
      </c>
      <c r="B3556" s="10">
        <v>103</v>
      </c>
      <c r="C3556" s="10">
        <v>7.3</v>
      </c>
    </row>
    <row r="3557" spans="1:3" x14ac:dyDescent="0.3">
      <c r="A3557" t="s">
        <v>10271</v>
      </c>
      <c r="B3557" s="10">
        <v>128</v>
      </c>
      <c r="C3557" s="10">
        <v>6.2</v>
      </c>
    </row>
    <row r="3558" spans="1:3" x14ac:dyDescent="0.3">
      <c r="A3558" t="s">
        <v>10273</v>
      </c>
      <c r="B3558" s="10">
        <v>106</v>
      </c>
      <c r="C3558" s="10">
        <v>6.6</v>
      </c>
    </row>
    <row r="3559" spans="1:3" x14ac:dyDescent="0.3">
      <c r="A3559" t="s">
        <v>10274</v>
      </c>
      <c r="B3559" s="10">
        <v>95</v>
      </c>
      <c r="C3559" s="10">
        <v>6.6</v>
      </c>
    </row>
    <row r="3560" spans="1:3" x14ac:dyDescent="0.3">
      <c r="A3560" t="s">
        <v>10277</v>
      </c>
      <c r="B3560" s="10">
        <v>104</v>
      </c>
      <c r="C3560" s="10">
        <v>7.3</v>
      </c>
    </row>
    <row r="3561" spans="1:3" x14ac:dyDescent="0.3">
      <c r="A3561" t="s">
        <v>10280</v>
      </c>
      <c r="B3561" s="10">
        <v>87</v>
      </c>
      <c r="C3561" s="10">
        <v>6.6</v>
      </c>
    </row>
    <row r="3562" spans="1:3" x14ac:dyDescent="0.3">
      <c r="A3562" t="s">
        <v>10283</v>
      </c>
      <c r="B3562" s="10">
        <v>81</v>
      </c>
      <c r="C3562" s="10">
        <v>6.9</v>
      </c>
    </row>
    <row r="3563" spans="1:3" x14ac:dyDescent="0.3">
      <c r="A3563" t="s">
        <v>10285</v>
      </c>
      <c r="B3563" s="10">
        <v>94</v>
      </c>
      <c r="C3563" s="10">
        <v>5.8</v>
      </c>
    </row>
    <row r="3564" spans="1:3" x14ac:dyDescent="0.3">
      <c r="A3564" t="s">
        <v>10288</v>
      </c>
      <c r="B3564" s="10">
        <v>89</v>
      </c>
      <c r="C3564" s="10">
        <v>4.4000000000000004</v>
      </c>
    </row>
    <row r="3565" spans="1:3" x14ac:dyDescent="0.3">
      <c r="A3565" t="s">
        <v>10291</v>
      </c>
      <c r="B3565" s="10">
        <v>88</v>
      </c>
      <c r="C3565" s="10">
        <v>6.6</v>
      </c>
    </row>
    <row r="3566" spans="1:3" x14ac:dyDescent="0.3">
      <c r="A3566" t="s">
        <v>10295</v>
      </c>
      <c r="B3566" s="10">
        <v>115</v>
      </c>
      <c r="C3566" s="10">
        <v>7.6</v>
      </c>
    </row>
    <row r="3567" spans="1:3" x14ac:dyDescent="0.3">
      <c r="A3567" t="s">
        <v>10299</v>
      </c>
      <c r="B3567" s="10">
        <v>96</v>
      </c>
      <c r="C3567" s="10">
        <v>4.5999999999999996</v>
      </c>
    </row>
    <row r="3568" spans="1:3" x14ac:dyDescent="0.3">
      <c r="A3568" t="s">
        <v>10302</v>
      </c>
      <c r="B3568" s="10">
        <v>135</v>
      </c>
      <c r="C3568" s="10">
        <v>6.8</v>
      </c>
    </row>
    <row r="3569" spans="1:3" x14ac:dyDescent="0.3">
      <c r="A3569" t="s">
        <v>10304</v>
      </c>
      <c r="B3569" s="10">
        <v>113</v>
      </c>
      <c r="C3569" s="10">
        <v>7.1</v>
      </c>
    </row>
    <row r="3570" spans="1:3" x14ac:dyDescent="0.3">
      <c r="A3570" t="s">
        <v>10306</v>
      </c>
      <c r="B3570" s="10">
        <v>93</v>
      </c>
      <c r="C3570" s="10">
        <v>4.9000000000000004</v>
      </c>
    </row>
    <row r="3571" spans="1:3" x14ac:dyDescent="0.3">
      <c r="A3571" t="s">
        <v>10308</v>
      </c>
      <c r="B3571" s="10">
        <v>109</v>
      </c>
      <c r="C3571" s="10">
        <v>7.3</v>
      </c>
    </row>
    <row r="3572" spans="1:3" x14ac:dyDescent="0.3">
      <c r="A3572" t="s">
        <v>10311</v>
      </c>
      <c r="B3572" s="10">
        <v>127</v>
      </c>
      <c r="C3572" s="10">
        <v>7.2</v>
      </c>
    </row>
    <row r="3573" spans="1:3" x14ac:dyDescent="0.3">
      <c r="A3573" t="s">
        <v>10316</v>
      </c>
      <c r="B3573" s="10">
        <v>101</v>
      </c>
      <c r="C3573" s="10">
        <v>5</v>
      </c>
    </row>
    <row r="3574" spans="1:3" x14ac:dyDescent="0.3">
      <c r="A3574" t="s">
        <v>10318</v>
      </c>
      <c r="B3574" s="10">
        <v>124</v>
      </c>
      <c r="C3574" s="10">
        <v>8.1999999999999993</v>
      </c>
    </row>
    <row r="3575" spans="1:3" x14ac:dyDescent="0.3">
      <c r="A3575" t="s">
        <v>10319</v>
      </c>
      <c r="B3575" s="10">
        <v>117</v>
      </c>
      <c r="C3575" s="10">
        <v>8</v>
      </c>
    </row>
    <row r="3576" spans="1:3" x14ac:dyDescent="0.3">
      <c r="A3576" t="s">
        <v>10321</v>
      </c>
      <c r="B3576" s="10">
        <v>83</v>
      </c>
      <c r="C3576" s="10">
        <v>5.2</v>
      </c>
    </row>
    <row r="3577" spans="1:3" x14ac:dyDescent="0.3">
      <c r="A3577" t="s">
        <v>10322</v>
      </c>
      <c r="B3577" s="10">
        <v>113</v>
      </c>
      <c r="C3577" s="10">
        <v>8.5</v>
      </c>
    </row>
    <row r="3578" spans="1:3" x14ac:dyDescent="0.3">
      <c r="A3578" t="s">
        <v>10326</v>
      </c>
      <c r="B3578" s="10">
        <v>104</v>
      </c>
      <c r="C3578" s="10">
        <v>6.5</v>
      </c>
    </row>
    <row r="3579" spans="1:3" x14ac:dyDescent="0.3">
      <c r="A3579" t="s">
        <v>10328</v>
      </c>
      <c r="B3579" s="10">
        <v>97</v>
      </c>
      <c r="C3579" s="10">
        <v>7.4</v>
      </c>
    </row>
    <row r="3580" spans="1:3" x14ac:dyDescent="0.3">
      <c r="A3580" t="s">
        <v>10330</v>
      </c>
      <c r="B3580" s="10">
        <v>110</v>
      </c>
      <c r="C3580" s="10">
        <v>7.7</v>
      </c>
    </row>
    <row r="3581" spans="1:3" x14ac:dyDescent="0.3">
      <c r="A3581" t="s">
        <v>10332</v>
      </c>
      <c r="B3581" s="10">
        <v>103</v>
      </c>
      <c r="C3581" s="10">
        <v>7.4</v>
      </c>
    </row>
    <row r="3582" spans="1:3" x14ac:dyDescent="0.3">
      <c r="A3582" t="s">
        <v>10335</v>
      </c>
      <c r="B3582" s="10">
        <v>94</v>
      </c>
      <c r="C3582" s="10">
        <v>5.0999999999999996</v>
      </c>
    </row>
    <row r="3583" spans="1:3" x14ac:dyDescent="0.3">
      <c r="A3583" t="s">
        <v>10339</v>
      </c>
      <c r="B3583" s="10">
        <v>102</v>
      </c>
      <c r="C3583" s="10">
        <v>7.3</v>
      </c>
    </row>
    <row r="3584" spans="1:3" x14ac:dyDescent="0.3">
      <c r="A3584" t="s">
        <v>10343</v>
      </c>
      <c r="B3584" s="10">
        <v>77</v>
      </c>
      <c r="C3584" s="10">
        <v>5</v>
      </c>
    </row>
    <row r="3585" spans="1:3" x14ac:dyDescent="0.3">
      <c r="A3585" t="s">
        <v>10346</v>
      </c>
      <c r="B3585" s="10">
        <v>134</v>
      </c>
      <c r="C3585" s="10">
        <v>7.2</v>
      </c>
    </row>
    <row r="3586" spans="1:3" x14ac:dyDescent="0.3">
      <c r="A3586" t="s">
        <v>10349</v>
      </c>
      <c r="B3586" s="10">
        <v>129</v>
      </c>
      <c r="C3586" s="10">
        <v>6.7</v>
      </c>
    </row>
    <row r="3587" spans="1:3" x14ac:dyDescent="0.3">
      <c r="A3587" t="s">
        <v>10352</v>
      </c>
      <c r="B3587" s="10">
        <v>90</v>
      </c>
      <c r="C3587" s="10">
        <v>6.4</v>
      </c>
    </row>
    <row r="3588" spans="1:3" x14ac:dyDescent="0.3">
      <c r="A3588" t="s">
        <v>10353</v>
      </c>
      <c r="B3588" s="10">
        <v>134</v>
      </c>
      <c r="C3588" s="10">
        <v>7.1</v>
      </c>
    </row>
    <row r="3589" spans="1:3" x14ac:dyDescent="0.3">
      <c r="A3589" t="s">
        <v>10356</v>
      </c>
      <c r="B3589" s="10">
        <v>104</v>
      </c>
      <c r="C3589" s="10">
        <v>5.6</v>
      </c>
    </row>
    <row r="3590" spans="1:3" x14ac:dyDescent="0.3">
      <c r="A3590" t="s">
        <v>10359</v>
      </c>
      <c r="B3590" s="10">
        <v>93</v>
      </c>
      <c r="C3590" s="10">
        <v>6.1</v>
      </c>
    </row>
    <row r="3591" spans="1:3" x14ac:dyDescent="0.3">
      <c r="A3591" t="s">
        <v>10362</v>
      </c>
      <c r="B3591" s="10">
        <v>106</v>
      </c>
      <c r="C3591" s="10">
        <v>5.2</v>
      </c>
    </row>
    <row r="3592" spans="1:3" x14ac:dyDescent="0.3">
      <c r="A3592" t="s">
        <v>10363</v>
      </c>
      <c r="B3592" s="10">
        <v>109</v>
      </c>
      <c r="C3592" s="10">
        <v>7.3</v>
      </c>
    </row>
    <row r="3593" spans="1:3" x14ac:dyDescent="0.3">
      <c r="A3593" t="s">
        <v>10365</v>
      </c>
      <c r="B3593" s="10">
        <v>101</v>
      </c>
      <c r="C3593" s="10">
        <v>7.5</v>
      </c>
    </row>
    <row r="3594" spans="1:3" x14ac:dyDescent="0.3">
      <c r="A3594" t="s">
        <v>10368</v>
      </c>
      <c r="B3594" s="10">
        <v>139</v>
      </c>
      <c r="C3594" s="10">
        <v>6.6</v>
      </c>
    </row>
    <row r="3595" spans="1:3" x14ac:dyDescent="0.3">
      <c r="A3595" t="s">
        <v>10371</v>
      </c>
      <c r="B3595" s="10">
        <v>99</v>
      </c>
      <c r="C3595" s="10">
        <v>6.4</v>
      </c>
    </row>
    <row r="3596" spans="1:3" x14ac:dyDescent="0.3">
      <c r="A3596" t="s">
        <v>10376</v>
      </c>
      <c r="B3596" s="10">
        <v>100</v>
      </c>
      <c r="C3596" s="10">
        <v>4.5</v>
      </c>
    </row>
    <row r="3597" spans="1:3" x14ac:dyDescent="0.3">
      <c r="A3597" t="s">
        <v>10378</v>
      </c>
      <c r="B3597" s="10">
        <v>95</v>
      </c>
      <c r="C3597" s="10">
        <v>6.6</v>
      </c>
    </row>
    <row r="3598" spans="1:3" x14ac:dyDescent="0.3">
      <c r="A3598" t="s">
        <v>10379</v>
      </c>
      <c r="B3598" s="10">
        <v>94</v>
      </c>
      <c r="C3598" s="10">
        <v>5.3</v>
      </c>
    </row>
    <row r="3599" spans="1:3" x14ac:dyDescent="0.3">
      <c r="A3599" t="s">
        <v>10383</v>
      </c>
      <c r="B3599" s="10">
        <v>93</v>
      </c>
      <c r="C3599" s="10">
        <v>4.9000000000000004</v>
      </c>
    </row>
    <row r="3600" spans="1:3" x14ac:dyDescent="0.3">
      <c r="A3600" t="s">
        <v>10385</v>
      </c>
      <c r="B3600" s="10">
        <v>106</v>
      </c>
      <c r="C3600" s="10">
        <v>7.7</v>
      </c>
    </row>
    <row r="3601" spans="1:3" x14ac:dyDescent="0.3">
      <c r="A3601" t="s">
        <v>10388</v>
      </c>
      <c r="B3601" s="10">
        <v>99</v>
      </c>
      <c r="C3601" s="10">
        <v>8</v>
      </c>
    </row>
    <row r="3602" spans="1:3" x14ac:dyDescent="0.3">
      <c r="A3602" t="s">
        <v>10391</v>
      </c>
      <c r="B3602" s="10">
        <v>82</v>
      </c>
      <c r="C3602" s="10">
        <v>3.8</v>
      </c>
    </row>
    <row r="3603" spans="1:3" x14ac:dyDescent="0.3">
      <c r="A3603" t="s">
        <v>10392</v>
      </c>
      <c r="B3603" s="10">
        <v>135</v>
      </c>
      <c r="C3603" s="10">
        <v>7.6</v>
      </c>
    </row>
    <row r="3604" spans="1:3" x14ac:dyDescent="0.3">
      <c r="A3604" t="s">
        <v>10395</v>
      </c>
      <c r="B3604" s="10">
        <v>88</v>
      </c>
      <c r="C3604" s="10">
        <v>5.9</v>
      </c>
    </row>
    <row r="3605" spans="1:3" x14ac:dyDescent="0.3">
      <c r="A3605" t="s">
        <v>10399</v>
      </c>
      <c r="B3605" s="10">
        <v>89</v>
      </c>
      <c r="C3605" s="10">
        <v>6.2</v>
      </c>
    </row>
    <row r="3606" spans="1:3" x14ac:dyDescent="0.3">
      <c r="A3606" t="s">
        <v>10401</v>
      </c>
      <c r="B3606" s="10">
        <v>110</v>
      </c>
      <c r="C3606" s="10">
        <v>7.2</v>
      </c>
    </row>
    <row r="3607" spans="1:3" x14ac:dyDescent="0.3">
      <c r="A3607" t="s">
        <v>10404</v>
      </c>
      <c r="B3607" s="10">
        <v>107</v>
      </c>
      <c r="C3607" s="10">
        <v>6.3</v>
      </c>
    </row>
    <row r="3608" spans="1:3" x14ac:dyDescent="0.3">
      <c r="A3608" t="s">
        <v>10408</v>
      </c>
      <c r="B3608" s="10">
        <v>86</v>
      </c>
      <c r="C3608" s="10">
        <v>5.2</v>
      </c>
    </row>
    <row r="3609" spans="1:3" x14ac:dyDescent="0.3">
      <c r="A3609" t="s">
        <v>10411</v>
      </c>
      <c r="B3609" s="10">
        <v>91</v>
      </c>
      <c r="C3609" s="10">
        <v>6.9</v>
      </c>
    </row>
    <row r="3610" spans="1:3" x14ac:dyDescent="0.3">
      <c r="A3610" t="s">
        <v>10414</v>
      </c>
      <c r="B3610" s="10">
        <v>103</v>
      </c>
      <c r="C3610" s="10">
        <v>6.8</v>
      </c>
    </row>
    <row r="3611" spans="1:3" x14ac:dyDescent="0.3">
      <c r="A3611" t="s">
        <v>10418</v>
      </c>
      <c r="B3611" s="10">
        <v>90</v>
      </c>
      <c r="C3611" s="10">
        <v>6.2</v>
      </c>
    </row>
    <row r="3612" spans="1:3" x14ac:dyDescent="0.3">
      <c r="A3612" t="s">
        <v>10421</v>
      </c>
      <c r="B3612" s="10">
        <v>141</v>
      </c>
      <c r="C3612" s="10">
        <v>6.2</v>
      </c>
    </row>
    <row r="3613" spans="1:3" x14ac:dyDescent="0.3">
      <c r="A3613" t="s">
        <v>10424</v>
      </c>
      <c r="B3613" s="10">
        <v>92</v>
      </c>
      <c r="C3613" s="10">
        <v>3.5</v>
      </c>
    </row>
    <row r="3614" spans="1:3" x14ac:dyDescent="0.3">
      <c r="A3614" t="s">
        <v>10425</v>
      </c>
      <c r="B3614" s="10">
        <v>99</v>
      </c>
      <c r="C3614" s="10">
        <v>6.1</v>
      </c>
    </row>
    <row r="3615" spans="1:3" x14ac:dyDescent="0.3">
      <c r="A3615" t="s">
        <v>10429</v>
      </c>
      <c r="B3615" s="10">
        <v>79</v>
      </c>
      <c r="C3615" s="10">
        <v>6.6</v>
      </c>
    </row>
    <row r="3616" spans="1:3" x14ac:dyDescent="0.3">
      <c r="A3616" t="s">
        <v>10431</v>
      </c>
      <c r="B3616" s="10">
        <v>96</v>
      </c>
      <c r="C3616" s="10">
        <v>4.5</v>
      </c>
    </row>
    <row r="3617" spans="1:3" x14ac:dyDescent="0.3">
      <c r="A3617" t="s">
        <v>10436</v>
      </c>
      <c r="B3617" s="10">
        <v>82</v>
      </c>
      <c r="C3617" s="10">
        <v>5.9</v>
      </c>
    </row>
    <row r="3618" spans="1:3" x14ac:dyDescent="0.3">
      <c r="A3618" t="s">
        <v>10439</v>
      </c>
      <c r="B3618" s="10">
        <v>92</v>
      </c>
      <c r="C3618" s="10">
        <v>6.9</v>
      </c>
    </row>
    <row r="3619" spans="1:3" x14ac:dyDescent="0.3">
      <c r="A3619" t="s">
        <v>10442</v>
      </c>
      <c r="B3619" s="10">
        <v>112</v>
      </c>
      <c r="C3619" s="10">
        <v>7.7</v>
      </c>
    </row>
    <row r="3620" spans="1:3" x14ac:dyDescent="0.3">
      <c r="A3620" t="s">
        <v>10444</v>
      </c>
      <c r="B3620" s="10">
        <v>106</v>
      </c>
      <c r="C3620" s="10">
        <v>6.6</v>
      </c>
    </row>
    <row r="3621" spans="1:3" x14ac:dyDescent="0.3">
      <c r="A3621" t="s">
        <v>10447</v>
      </c>
      <c r="B3621" s="10">
        <v>90</v>
      </c>
      <c r="C3621" s="10">
        <v>5.3</v>
      </c>
    </row>
    <row r="3622" spans="1:3" x14ac:dyDescent="0.3">
      <c r="A3622" t="s">
        <v>10448</v>
      </c>
      <c r="B3622" s="10">
        <v>126</v>
      </c>
      <c r="C3622" s="10">
        <v>6.3</v>
      </c>
    </row>
    <row r="3623" spans="1:3" x14ac:dyDescent="0.3">
      <c r="A3623" t="s">
        <v>10450</v>
      </c>
      <c r="B3623" s="10">
        <v>150</v>
      </c>
      <c r="C3623" s="10">
        <v>7</v>
      </c>
    </row>
    <row r="3624" spans="1:3" x14ac:dyDescent="0.3">
      <c r="A3624" t="s">
        <v>10453</v>
      </c>
      <c r="B3624" s="10">
        <v>90</v>
      </c>
      <c r="C3624" s="10">
        <v>7</v>
      </c>
    </row>
    <row r="3625" spans="1:3" x14ac:dyDescent="0.3">
      <c r="A3625" t="s">
        <v>10455</v>
      </c>
      <c r="B3625" s="10">
        <v>91</v>
      </c>
      <c r="C3625" s="10">
        <v>6.6</v>
      </c>
    </row>
    <row r="3626" spans="1:3" x14ac:dyDescent="0.3">
      <c r="A3626" t="s">
        <v>10459</v>
      </c>
      <c r="B3626" s="10">
        <v>145</v>
      </c>
      <c r="C3626" s="10">
        <v>8.6</v>
      </c>
    </row>
    <row r="3627" spans="1:3" x14ac:dyDescent="0.3">
      <c r="A3627" t="s">
        <v>10461</v>
      </c>
      <c r="B3627" s="10">
        <v>95</v>
      </c>
      <c r="C3627" s="10">
        <v>6.4</v>
      </c>
    </row>
    <row r="3628" spans="1:3" x14ac:dyDescent="0.3">
      <c r="A3628" t="s">
        <v>10464</v>
      </c>
      <c r="B3628" s="10">
        <v>97</v>
      </c>
      <c r="C3628" s="10">
        <v>7.9</v>
      </c>
    </row>
    <row r="3629" spans="1:3" x14ac:dyDescent="0.3">
      <c r="A3629" t="s">
        <v>10465</v>
      </c>
      <c r="B3629" s="10">
        <v>90</v>
      </c>
      <c r="C3629" s="10">
        <v>5.4</v>
      </c>
    </row>
    <row r="3630" spans="1:3" x14ac:dyDescent="0.3">
      <c r="A3630" t="s">
        <v>10469</v>
      </c>
      <c r="B3630" s="10">
        <v>41</v>
      </c>
      <c r="C3630" s="10">
        <v>6.9</v>
      </c>
    </row>
    <row r="3631" spans="1:3" x14ac:dyDescent="0.3">
      <c r="A3631" t="s">
        <v>10471</v>
      </c>
      <c r="B3631" s="10">
        <v>112</v>
      </c>
      <c r="C3631" s="10">
        <v>7.7</v>
      </c>
    </row>
    <row r="3632" spans="1:3" x14ac:dyDescent="0.3">
      <c r="A3632" t="s">
        <v>10474</v>
      </c>
      <c r="B3632" s="10">
        <v>122</v>
      </c>
      <c r="C3632" s="10">
        <v>7.2</v>
      </c>
    </row>
    <row r="3633" spans="1:3" x14ac:dyDescent="0.3">
      <c r="A3633" t="s">
        <v>10477</v>
      </c>
      <c r="B3633" s="10">
        <v>110</v>
      </c>
      <c r="C3633" s="10">
        <v>6.8</v>
      </c>
    </row>
    <row r="3634" spans="1:3" x14ac:dyDescent="0.3">
      <c r="A3634" t="s">
        <v>10482</v>
      </c>
      <c r="B3634" s="10">
        <v>87</v>
      </c>
      <c r="C3634" s="10">
        <v>6.2</v>
      </c>
    </row>
    <row r="3635" spans="1:3" x14ac:dyDescent="0.3">
      <c r="A3635" t="s">
        <v>10485</v>
      </c>
      <c r="B3635" s="10">
        <v>108</v>
      </c>
      <c r="C3635" s="10">
        <v>7.4</v>
      </c>
    </row>
    <row r="3636" spans="1:3" x14ac:dyDescent="0.3">
      <c r="A3636" t="s">
        <v>10488</v>
      </c>
      <c r="B3636" s="10">
        <v>121</v>
      </c>
      <c r="C3636" s="10">
        <v>4.5999999999999996</v>
      </c>
    </row>
    <row r="3637" spans="1:3" x14ac:dyDescent="0.3">
      <c r="A3637" t="s">
        <v>10491</v>
      </c>
      <c r="B3637" s="10">
        <v>97</v>
      </c>
      <c r="C3637" s="10">
        <v>6.4</v>
      </c>
    </row>
    <row r="3638" spans="1:3" x14ac:dyDescent="0.3">
      <c r="A3638" t="s">
        <v>10493</v>
      </c>
      <c r="B3638" s="10">
        <v>116</v>
      </c>
      <c r="C3638" s="10">
        <v>7</v>
      </c>
    </row>
    <row r="3639" spans="1:3" x14ac:dyDescent="0.3">
      <c r="A3639" t="s">
        <v>10494</v>
      </c>
      <c r="B3639" s="10">
        <v>94</v>
      </c>
      <c r="C3639" s="10">
        <v>7.7</v>
      </c>
    </row>
    <row r="3640" spans="1:3" x14ac:dyDescent="0.3">
      <c r="A3640" t="s">
        <v>10495</v>
      </c>
      <c r="B3640" s="10">
        <v>103</v>
      </c>
      <c r="C3640" s="10">
        <v>6.8</v>
      </c>
    </row>
    <row r="3641" spans="1:3" x14ac:dyDescent="0.3">
      <c r="A3641" t="s">
        <v>10498</v>
      </c>
      <c r="B3641" s="10">
        <v>112</v>
      </c>
      <c r="C3641" s="10">
        <v>7</v>
      </c>
    </row>
    <row r="3642" spans="1:3" x14ac:dyDescent="0.3">
      <c r="A3642" t="s">
        <v>10499</v>
      </c>
      <c r="B3642" s="10">
        <v>91</v>
      </c>
      <c r="C3642" s="10">
        <v>7</v>
      </c>
    </row>
    <row r="3643" spans="1:3" x14ac:dyDescent="0.3">
      <c r="A3643" t="s">
        <v>10501</v>
      </c>
      <c r="B3643" s="10">
        <v>98</v>
      </c>
      <c r="C3643" s="10">
        <v>6.3</v>
      </c>
    </row>
    <row r="3644" spans="1:3" x14ac:dyDescent="0.3">
      <c r="A3644" t="s">
        <v>10505</v>
      </c>
      <c r="B3644" s="10">
        <v>95</v>
      </c>
      <c r="C3644" s="10">
        <v>7.1</v>
      </c>
    </row>
    <row r="3645" spans="1:3" x14ac:dyDescent="0.3">
      <c r="A3645" t="s">
        <v>10508</v>
      </c>
      <c r="B3645" s="10">
        <v>88</v>
      </c>
      <c r="C3645" s="10">
        <v>5.6</v>
      </c>
    </row>
    <row r="3646" spans="1:3" x14ac:dyDescent="0.3">
      <c r="A3646" t="s">
        <v>10511</v>
      </c>
      <c r="B3646" s="10">
        <v>99</v>
      </c>
      <c r="C3646" s="10">
        <v>4.4000000000000004</v>
      </c>
    </row>
    <row r="3647" spans="1:3" x14ac:dyDescent="0.3">
      <c r="A3647" t="s">
        <v>10514</v>
      </c>
      <c r="B3647" s="10">
        <v>91</v>
      </c>
      <c r="C3647" s="10">
        <v>7.1</v>
      </c>
    </row>
    <row r="3648" spans="1:3" x14ac:dyDescent="0.3">
      <c r="A3648" t="s">
        <v>10516</v>
      </c>
      <c r="B3648" s="10">
        <v>97</v>
      </c>
      <c r="C3648" s="10">
        <v>6.1</v>
      </c>
    </row>
    <row r="3649" spans="1:3" x14ac:dyDescent="0.3">
      <c r="A3649" t="s">
        <v>10520</v>
      </c>
      <c r="B3649" s="10">
        <v>136</v>
      </c>
      <c r="C3649" s="10">
        <v>7.4</v>
      </c>
    </row>
    <row r="3650" spans="1:3" x14ac:dyDescent="0.3">
      <c r="A3650" t="s">
        <v>10526</v>
      </c>
      <c r="B3650" s="10">
        <v>118</v>
      </c>
      <c r="C3650" s="10">
        <v>7.5</v>
      </c>
    </row>
    <row r="3651" spans="1:3" x14ac:dyDescent="0.3">
      <c r="A3651" t="s">
        <v>10531</v>
      </c>
      <c r="B3651" s="10">
        <v>94</v>
      </c>
      <c r="C3651" s="10">
        <v>7.2</v>
      </c>
    </row>
    <row r="3652" spans="1:3" x14ac:dyDescent="0.3">
      <c r="A3652" t="s">
        <v>10534</v>
      </c>
      <c r="B3652" s="10">
        <v>89</v>
      </c>
      <c r="C3652" s="10">
        <v>7.6</v>
      </c>
    </row>
    <row r="3653" spans="1:3" x14ac:dyDescent="0.3">
      <c r="A3653" t="s">
        <v>10536</v>
      </c>
      <c r="B3653" s="10">
        <v>90</v>
      </c>
      <c r="C3653" s="10">
        <v>7.3</v>
      </c>
    </row>
    <row r="3654" spans="1:3" x14ac:dyDescent="0.3">
      <c r="A3654" t="s">
        <v>10540</v>
      </c>
      <c r="B3654" s="10">
        <v>95</v>
      </c>
      <c r="C3654" s="10">
        <v>6.2</v>
      </c>
    </row>
    <row r="3655" spans="1:3" x14ac:dyDescent="0.3">
      <c r="A3655" t="s">
        <v>10543</v>
      </c>
      <c r="B3655" s="10">
        <v>90</v>
      </c>
      <c r="C3655" s="10">
        <v>6.2</v>
      </c>
    </row>
    <row r="3656" spans="1:3" x14ac:dyDescent="0.3">
      <c r="A3656" t="s">
        <v>10548</v>
      </c>
      <c r="B3656" s="10">
        <v>95</v>
      </c>
      <c r="C3656" s="10">
        <v>4.5999999999999996</v>
      </c>
    </row>
    <row r="3657" spans="1:3" x14ac:dyDescent="0.3">
      <c r="A3657" t="s">
        <v>10552</v>
      </c>
      <c r="B3657" s="10">
        <v>94</v>
      </c>
      <c r="C3657" s="10">
        <v>6.2</v>
      </c>
    </row>
    <row r="3658" spans="1:3" x14ac:dyDescent="0.3">
      <c r="A3658" t="s">
        <v>10557</v>
      </c>
      <c r="B3658" s="10">
        <v>90</v>
      </c>
      <c r="C3658" s="10">
        <v>6.2</v>
      </c>
    </row>
    <row r="3659" spans="1:3" x14ac:dyDescent="0.3">
      <c r="A3659" t="s">
        <v>10560</v>
      </c>
      <c r="B3659" s="10">
        <v>103</v>
      </c>
      <c r="C3659" s="10">
        <v>3.3</v>
      </c>
    </row>
    <row r="3660" spans="1:3" x14ac:dyDescent="0.3">
      <c r="A3660" t="s">
        <v>10566</v>
      </c>
      <c r="B3660" s="10">
        <v>91</v>
      </c>
      <c r="C3660" s="10">
        <v>4.2</v>
      </c>
    </row>
    <row r="3661" spans="1:3" x14ac:dyDescent="0.3">
      <c r="A3661" t="s">
        <v>10570</v>
      </c>
      <c r="B3661" s="10">
        <v>102</v>
      </c>
      <c r="C3661" s="10">
        <v>7.2</v>
      </c>
    </row>
    <row r="3662" spans="1:3" x14ac:dyDescent="0.3">
      <c r="A3662" t="s">
        <v>10575</v>
      </c>
      <c r="B3662" s="10">
        <v>92</v>
      </c>
      <c r="C3662" s="10">
        <v>6.2</v>
      </c>
    </row>
    <row r="3663" spans="1:3" x14ac:dyDescent="0.3">
      <c r="A3663" t="s">
        <v>10577</v>
      </c>
      <c r="B3663" s="10">
        <v>87</v>
      </c>
      <c r="C3663" s="10">
        <v>6.1</v>
      </c>
    </row>
    <row r="3664" spans="1:3" x14ac:dyDescent="0.3">
      <c r="A3664" t="s">
        <v>10580</v>
      </c>
      <c r="B3664" s="10">
        <v>80</v>
      </c>
      <c r="C3664" s="10">
        <v>4.2</v>
      </c>
    </row>
    <row r="3665" spans="1:3" x14ac:dyDescent="0.3">
      <c r="A3665" t="s">
        <v>10583</v>
      </c>
      <c r="B3665" s="10">
        <v>90</v>
      </c>
      <c r="C3665" s="10">
        <v>4.5</v>
      </c>
    </row>
    <row r="3666" spans="1:3" x14ac:dyDescent="0.3">
      <c r="A3666" t="s">
        <v>10588</v>
      </c>
      <c r="B3666" s="10">
        <v>105</v>
      </c>
      <c r="C3666" s="10">
        <v>7.5</v>
      </c>
    </row>
    <row r="3667" spans="1:3" x14ac:dyDescent="0.3">
      <c r="A3667" t="s">
        <v>10592</v>
      </c>
      <c r="B3667" s="10">
        <v>67</v>
      </c>
      <c r="C3667" s="10">
        <v>6.7</v>
      </c>
    </row>
    <row r="3668" spans="1:3" x14ac:dyDescent="0.3">
      <c r="A3668" t="s">
        <v>10593</v>
      </c>
      <c r="B3668" s="10">
        <v>95</v>
      </c>
      <c r="C3668" s="10">
        <v>5.0999999999999996</v>
      </c>
    </row>
    <row r="3669" spans="1:3" x14ac:dyDescent="0.3">
      <c r="A3669" t="s">
        <v>10594</v>
      </c>
      <c r="B3669" s="10">
        <v>87</v>
      </c>
      <c r="C3669" s="10">
        <v>5.5</v>
      </c>
    </row>
    <row r="3670" spans="1:3" x14ac:dyDescent="0.3">
      <c r="A3670" t="s">
        <v>10596</v>
      </c>
      <c r="B3670" s="10">
        <v>94</v>
      </c>
      <c r="C3670" s="10">
        <v>4.4000000000000004</v>
      </c>
    </row>
    <row r="3671" spans="1:3" x14ac:dyDescent="0.3">
      <c r="A3671" t="s">
        <v>10600</v>
      </c>
      <c r="B3671" s="10">
        <v>109</v>
      </c>
      <c r="C3671" s="10">
        <v>4.4000000000000004</v>
      </c>
    </row>
    <row r="3672" spans="1:3" x14ac:dyDescent="0.3">
      <c r="A3672" t="s">
        <v>10603</v>
      </c>
      <c r="B3672" s="10">
        <v>130</v>
      </c>
      <c r="C3672" s="10">
        <v>6.8</v>
      </c>
    </row>
    <row r="3673" spans="1:3" x14ac:dyDescent="0.3">
      <c r="A3673" t="s">
        <v>10605</v>
      </c>
      <c r="B3673" s="10">
        <v>104</v>
      </c>
      <c r="C3673" s="10">
        <v>6.7</v>
      </c>
    </row>
    <row r="3674" spans="1:3" x14ac:dyDescent="0.3">
      <c r="A3674" t="s">
        <v>10610</v>
      </c>
      <c r="B3674" s="10">
        <v>88</v>
      </c>
      <c r="C3674" s="10">
        <v>8.6</v>
      </c>
    </row>
    <row r="3675" spans="1:3" x14ac:dyDescent="0.3">
      <c r="A3675" t="s">
        <v>10611</v>
      </c>
      <c r="B3675" s="10">
        <v>88</v>
      </c>
      <c r="C3675" s="10">
        <v>4.8</v>
      </c>
    </row>
    <row r="3676" spans="1:3" x14ac:dyDescent="0.3">
      <c r="A3676" t="s">
        <v>10615</v>
      </c>
      <c r="B3676" s="10">
        <v>97</v>
      </c>
      <c r="C3676" s="10">
        <v>3.4</v>
      </c>
    </row>
    <row r="3677" spans="1:3" x14ac:dyDescent="0.3">
      <c r="A3677" t="s">
        <v>10621</v>
      </c>
      <c r="B3677" s="10">
        <v>113</v>
      </c>
      <c r="C3677" s="10">
        <v>7.4</v>
      </c>
    </row>
    <row r="3678" spans="1:3" x14ac:dyDescent="0.3">
      <c r="A3678" t="s">
        <v>10625</v>
      </c>
      <c r="B3678" s="10">
        <v>99</v>
      </c>
      <c r="C3678" s="10">
        <v>7.3</v>
      </c>
    </row>
    <row r="3679" spans="1:3" x14ac:dyDescent="0.3">
      <c r="A3679" t="s">
        <v>10627</v>
      </c>
      <c r="B3679" s="10">
        <v>148</v>
      </c>
      <c r="C3679" s="10">
        <v>8</v>
      </c>
    </row>
    <row r="3680" spans="1:3" x14ac:dyDescent="0.3">
      <c r="A3680" t="s">
        <v>10629</v>
      </c>
      <c r="B3680" s="10">
        <v>107</v>
      </c>
      <c r="C3680" s="10">
        <v>6.5</v>
      </c>
    </row>
    <row r="3681" spans="1:3" x14ac:dyDescent="0.3">
      <c r="A3681" t="s">
        <v>10632</v>
      </c>
      <c r="B3681" s="10">
        <v>93</v>
      </c>
      <c r="C3681" s="10">
        <v>5.9</v>
      </c>
    </row>
    <row r="3682" spans="1:3" x14ac:dyDescent="0.3">
      <c r="A3682" t="s">
        <v>10633</v>
      </c>
      <c r="B3682" s="10">
        <v>94</v>
      </c>
      <c r="C3682" s="10">
        <v>6.8</v>
      </c>
    </row>
    <row r="3683" spans="1:3" x14ac:dyDescent="0.3">
      <c r="A3683" t="s">
        <v>10634</v>
      </c>
      <c r="B3683" s="10">
        <v>121</v>
      </c>
      <c r="C3683" s="10">
        <v>7.4</v>
      </c>
    </row>
    <row r="3684" spans="1:3" x14ac:dyDescent="0.3">
      <c r="A3684" t="s">
        <v>10637</v>
      </c>
      <c r="B3684" s="10">
        <v>118</v>
      </c>
      <c r="C3684" s="10">
        <v>6.7</v>
      </c>
    </row>
    <row r="3685" spans="1:3" x14ac:dyDescent="0.3">
      <c r="A3685" t="s">
        <v>10640</v>
      </c>
      <c r="B3685" s="10">
        <v>98</v>
      </c>
      <c r="C3685" s="10">
        <v>6.8</v>
      </c>
    </row>
    <row r="3686" spans="1:3" x14ac:dyDescent="0.3">
      <c r="A3686" t="s">
        <v>10642</v>
      </c>
      <c r="B3686" s="10">
        <v>82</v>
      </c>
      <c r="C3686" s="10">
        <v>5.4</v>
      </c>
    </row>
    <row r="3687" spans="1:3" x14ac:dyDescent="0.3">
      <c r="A3687" t="s">
        <v>10645</v>
      </c>
      <c r="B3687" s="10">
        <v>101</v>
      </c>
      <c r="C3687" s="10">
        <v>5.5</v>
      </c>
    </row>
    <row r="3688" spans="1:3" x14ac:dyDescent="0.3">
      <c r="A3688" t="s">
        <v>10649</v>
      </c>
      <c r="B3688" s="10">
        <v>106</v>
      </c>
      <c r="C3688" s="10">
        <v>7.4</v>
      </c>
    </row>
    <row r="3689" spans="1:3" x14ac:dyDescent="0.3">
      <c r="A3689" t="s">
        <v>10650</v>
      </c>
      <c r="B3689" s="10">
        <v>90</v>
      </c>
      <c r="C3689" s="10">
        <v>5.7</v>
      </c>
    </row>
    <row r="3690" spans="1:3" x14ac:dyDescent="0.3">
      <c r="A3690" t="s">
        <v>10654</v>
      </c>
      <c r="B3690" s="10">
        <v>79</v>
      </c>
      <c r="C3690" s="10">
        <v>5.4</v>
      </c>
    </row>
    <row r="3691" spans="1:3" x14ac:dyDescent="0.3">
      <c r="A3691" t="s">
        <v>10657</v>
      </c>
      <c r="B3691" s="10">
        <v>87</v>
      </c>
      <c r="C3691" s="10">
        <v>3.2</v>
      </c>
    </row>
    <row r="3692" spans="1:3" x14ac:dyDescent="0.3">
      <c r="A3692" t="s">
        <v>10661</v>
      </c>
      <c r="B3692" s="10">
        <v>104</v>
      </c>
      <c r="C3692" s="10">
        <v>7.1</v>
      </c>
    </row>
    <row r="3693" spans="1:3" x14ac:dyDescent="0.3">
      <c r="A3693" t="s">
        <v>10665</v>
      </c>
      <c r="B3693" s="10">
        <v>105</v>
      </c>
      <c r="C3693" s="10">
        <v>7.8</v>
      </c>
    </row>
    <row r="3694" spans="1:3" x14ac:dyDescent="0.3">
      <c r="A3694" t="s">
        <v>10669</v>
      </c>
      <c r="B3694" s="10">
        <v>89</v>
      </c>
      <c r="C3694" s="10">
        <v>5.3</v>
      </c>
    </row>
    <row r="3695" spans="1:3" x14ac:dyDescent="0.3">
      <c r="A3695" t="s">
        <v>10672</v>
      </c>
      <c r="B3695" s="10">
        <v>100</v>
      </c>
      <c r="C3695" s="10">
        <v>7.2</v>
      </c>
    </row>
    <row r="3696" spans="1:3" x14ac:dyDescent="0.3">
      <c r="A3696" t="s">
        <v>10675</v>
      </c>
      <c r="B3696" s="10">
        <v>92</v>
      </c>
      <c r="C3696" s="10">
        <v>6.2</v>
      </c>
    </row>
    <row r="3697" spans="1:3" x14ac:dyDescent="0.3">
      <c r="A3697" t="s">
        <v>10678</v>
      </c>
      <c r="B3697" s="10">
        <v>97</v>
      </c>
      <c r="C3697" s="10">
        <v>5.9</v>
      </c>
    </row>
    <row r="3698" spans="1:3" x14ac:dyDescent="0.3">
      <c r="A3698" t="s">
        <v>10531</v>
      </c>
      <c r="B3698" s="10">
        <v>100</v>
      </c>
      <c r="C3698" s="10">
        <v>7.3</v>
      </c>
    </row>
    <row r="3699" spans="1:3" x14ac:dyDescent="0.3">
      <c r="A3699" t="s">
        <v>10684</v>
      </c>
      <c r="B3699" s="10">
        <v>96</v>
      </c>
      <c r="C3699" s="10">
        <v>6.7</v>
      </c>
    </row>
    <row r="3700" spans="1:3" x14ac:dyDescent="0.3">
      <c r="A3700" t="s">
        <v>10686</v>
      </c>
      <c r="B3700" s="10">
        <v>104</v>
      </c>
      <c r="C3700" s="10">
        <v>5.7</v>
      </c>
    </row>
    <row r="3701" spans="1:3" x14ac:dyDescent="0.3">
      <c r="A3701" t="s">
        <v>10688</v>
      </c>
      <c r="B3701" s="10">
        <v>117</v>
      </c>
      <c r="C3701" s="10">
        <v>7.1</v>
      </c>
    </row>
    <row r="3702" spans="1:3" x14ac:dyDescent="0.3">
      <c r="A3702" t="s">
        <v>10689</v>
      </c>
      <c r="B3702" s="10">
        <v>90</v>
      </c>
      <c r="C3702" s="10">
        <v>7.2</v>
      </c>
    </row>
    <row r="3703" spans="1:3" x14ac:dyDescent="0.3">
      <c r="A3703" t="s">
        <v>10693</v>
      </c>
      <c r="B3703" s="10">
        <v>115</v>
      </c>
      <c r="C3703" s="10">
        <v>7.4</v>
      </c>
    </row>
    <row r="3704" spans="1:3" x14ac:dyDescent="0.3">
      <c r="A3704" t="s">
        <v>10695</v>
      </c>
      <c r="B3704" s="10">
        <v>108</v>
      </c>
      <c r="C3704" s="10">
        <v>7.7</v>
      </c>
    </row>
    <row r="3705" spans="1:3" x14ac:dyDescent="0.3">
      <c r="A3705" t="s">
        <v>10699</v>
      </c>
      <c r="B3705" s="10">
        <v>109</v>
      </c>
      <c r="C3705" s="10">
        <v>7.4</v>
      </c>
    </row>
    <row r="3706" spans="1:3" x14ac:dyDescent="0.3">
      <c r="A3706" t="s">
        <v>10701</v>
      </c>
      <c r="B3706" s="10">
        <v>102</v>
      </c>
      <c r="C3706" s="10">
        <v>8.4</v>
      </c>
    </row>
    <row r="3707" spans="1:3" x14ac:dyDescent="0.3">
      <c r="A3707" t="s">
        <v>10706</v>
      </c>
      <c r="B3707" s="10">
        <v>100</v>
      </c>
      <c r="C3707" s="10">
        <v>7.1</v>
      </c>
    </row>
    <row r="3708" spans="1:3" x14ac:dyDescent="0.3">
      <c r="A3708" t="s">
        <v>10712</v>
      </c>
      <c r="B3708" s="10">
        <v>115</v>
      </c>
      <c r="C3708" s="10">
        <v>7.2</v>
      </c>
    </row>
    <row r="3709" spans="1:3" x14ac:dyDescent="0.3">
      <c r="A3709" t="s">
        <v>10714</v>
      </c>
      <c r="B3709" s="10">
        <v>122</v>
      </c>
      <c r="C3709" s="10">
        <v>7.5</v>
      </c>
    </row>
    <row r="3710" spans="1:3" x14ac:dyDescent="0.3">
      <c r="A3710" t="s">
        <v>10719</v>
      </c>
      <c r="B3710" s="10">
        <v>98</v>
      </c>
      <c r="C3710" s="10">
        <v>5.4</v>
      </c>
    </row>
    <row r="3711" spans="1:3" x14ac:dyDescent="0.3">
      <c r="A3711" t="s">
        <v>10720</v>
      </c>
      <c r="B3711" s="10">
        <v>133</v>
      </c>
      <c r="C3711" s="10">
        <v>8.1</v>
      </c>
    </row>
    <row r="3712" spans="1:3" x14ac:dyDescent="0.3">
      <c r="A3712" t="s">
        <v>10726</v>
      </c>
      <c r="B3712" s="10">
        <v>105</v>
      </c>
      <c r="C3712" s="10">
        <v>6</v>
      </c>
    </row>
    <row r="3713" spans="1:3" x14ac:dyDescent="0.3">
      <c r="A3713" t="s">
        <v>10731</v>
      </c>
      <c r="B3713" s="10">
        <v>122</v>
      </c>
      <c r="C3713" s="10">
        <v>7.8</v>
      </c>
    </row>
    <row r="3714" spans="1:3" x14ac:dyDescent="0.3">
      <c r="A3714" t="s">
        <v>10734</v>
      </c>
      <c r="B3714" s="10">
        <v>106</v>
      </c>
      <c r="C3714" s="10">
        <v>6.8</v>
      </c>
    </row>
    <row r="3715" spans="1:3" x14ac:dyDescent="0.3">
      <c r="A3715" t="s">
        <v>10737</v>
      </c>
      <c r="B3715" s="10">
        <v>98</v>
      </c>
      <c r="C3715" s="10">
        <v>6.5</v>
      </c>
    </row>
    <row r="3716" spans="1:3" x14ac:dyDescent="0.3">
      <c r="A3716" t="s">
        <v>10739</v>
      </c>
      <c r="B3716" s="10">
        <v>112</v>
      </c>
      <c r="C3716" s="10">
        <v>7.7</v>
      </c>
    </row>
    <row r="3717" spans="1:3" x14ac:dyDescent="0.3">
      <c r="A3717" t="s">
        <v>10744</v>
      </c>
      <c r="B3717" s="10">
        <v>120</v>
      </c>
      <c r="C3717" s="10">
        <v>6.4</v>
      </c>
    </row>
    <row r="3718" spans="1:3" x14ac:dyDescent="0.3">
      <c r="A3718" t="s">
        <v>10747</v>
      </c>
      <c r="B3718" s="10">
        <v>99</v>
      </c>
      <c r="C3718" s="10">
        <v>6.5</v>
      </c>
    </row>
    <row r="3719" spans="1:3" x14ac:dyDescent="0.3">
      <c r="A3719" t="s">
        <v>10749</v>
      </c>
      <c r="B3719" s="10">
        <v>110</v>
      </c>
      <c r="C3719" s="10">
        <v>7.3</v>
      </c>
    </row>
    <row r="3720" spans="1:3" x14ac:dyDescent="0.3">
      <c r="A3720" t="s">
        <v>10751</v>
      </c>
      <c r="B3720" s="10">
        <v>102</v>
      </c>
      <c r="C3720" s="10">
        <v>6.6</v>
      </c>
    </row>
    <row r="3721" spans="1:3" x14ac:dyDescent="0.3">
      <c r="A3721" t="s">
        <v>10754</v>
      </c>
      <c r="B3721" s="10">
        <v>109</v>
      </c>
      <c r="C3721" s="10">
        <v>7.9</v>
      </c>
    </row>
    <row r="3722" spans="1:3" x14ac:dyDescent="0.3">
      <c r="A3722" t="s">
        <v>10757</v>
      </c>
      <c r="B3722" s="10">
        <v>104</v>
      </c>
      <c r="C3722" s="10">
        <v>5.9</v>
      </c>
    </row>
    <row r="3723" spans="1:3" x14ac:dyDescent="0.3">
      <c r="A3723" t="s">
        <v>10760</v>
      </c>
      <c r="B3723" s="10">
        <v>134</v>
      </c>
      <c r="C3723" s="10">
        <v>4.7</v>
      </c>
    </row>
    <row r="3724" spans="1:3" x14ac:dyDescent="0.3">
      <c r="A3724" t="s">
        <v>10762</v>
      </c>
      <c r="B3724" s="10">
        <v>133</v>
      </c>
      <c r="C3724" s="10">
        <v>8.6999999999999993</v>
      </c>
    </row>
    <row r="3725" spans="1:3" x14ac:dyDescent="0.3">
      <c r="A3725" t="s">
        <v>10766</v>
      </c>
      <c r="B3725" s="10">
        <v>85</v>
      </c>
      <c r="C3725" s="10">
        <v>5.9</v>
      </c>
    </row>
    <row r="3726" spans="1:3" x14ac:dyDescent="0.3">
      <c r="A3726" t="s">
        <v>10768</v>
      </c>
      <c r="B3726" s="10">
        <v>87</v>
      </c>
      <c r="C3726" s="10">
        <v>6.7</v>
      </c>
    </row>
    <row r="3727" spans="1:3" x14ac:dyDescent="0.3">
      <c r="A3727" t="s">
        <v>10772</v>
      </c>
      <c r="B3727" s="10">
        <v>130</v>
      </c>
      <c r="C3727" s="10">
        <v>8.5</v>
      </c>
    </row>
    <row r="3728" spans="1:3" x14ac:dyDescent="0.3">
      <c r="A3728" t="s">
        <v>10778</v>
      </c>
      <c r="B3728" s="10">
        <v>103</v>
      </c>
      <c r="C3728" s="10">
        <v>5.8</v>
      </c>
    </row>
    <row r="3729" spans="1:3" x14ac:dyDescent="0.3">
      <c r="A3729" t="s">
        <v>10781</v>
      </c>
      <c r="B3729" s="10">
        <v>112</v>
      </c>
      <c r="C3729" s="10">
        <v>6.1</v>
      </c>
    </row>
    <row r="3730" spans="1:3" x14ac:dyDescent="0.3">
      <c r="A3730" t="s">
        <v>10783</v>
      </c>
      <c r="B3730" s="10">
        <v>89</v>
      </c>
      <c r="C3730" s="10">
        <v>7.3</v>
      </c>
    </row>
    <row r="3731" spans="1:3" x14ac:dyDescent="0.3">
      <c r="A3731" t="s">
        <v>10786</v>
      </c>
      <c r="B3731" s="10">
        <v>124</v>
      </c>
      <c r="C3731" s="10">
        <v>6.7</v>
      </c>
    </row>
    <row r="3732" spans="1:3" x14ac:dyDescent="0.3">
      <c r="A3732" t="s">
        <v>10789</v>
      </c>
      <c r="B3732" s="10">
        <v>101</v>
      </c>
      <c r="C3732" s="10">
        <v>7.6</v>
      </c>
    </row>
    <row r="3733" spans="1:3" x14ac:dyDescent="0.3">
      <c r="A3733" t="s">
        <v>10793</v>
      </c>
      <c r="B3733" s="10">
        <v>133</v>
      </c>
      <c r="C3733" s="10">
        <v>7.2</v>
      </c>
    </row>
    <row r="3734" spans="1:3" x14ac:dyDescent="0.3">
      <c r="A3734" t="s">
        <v>10798</v>
      </c>
      <c r="B3734" s="10">
        <v>112</v>
      </c>
      <c r="C3734" s="10">
        <v>6.2</v>
      </c>
    </row>
    <row r="3735" spans="1:3" x14ac:dyDescent="0.3">
      <c r="A3735" t="s">
        <v>10800</v>
      </c>
      <c r="B3735" s="10">
        <v>98</v>
      </c>
      <c r="C3735" s="10">
        <v>5.2</v>
      </c>
    </row>
    <row r="3736" spans="1:3" x14ac:dyDescent="0.3">
      <c r="A3736" t="s">
        <v>10802</v>
      </c>
      <c r="B3736" s="10">
        <v>93</v>
      </c>
      <c r="C3736" s="10">
        <v>7.1</v>
      </c>
    </row>
    <row r="3737" spans="1:3" x14ac:dyDescent="0.3">
      <c r="A3737" t="s">
        <v>10805</v>
      </c>
      <c r="B3737" s="10">
        <v>104</v>
      </c>
      <c r="C3737" s="10">
        <v>6.5</v>
      </c>
    </row>
    <row r="3738" spans="1:3" x14ac:dyDescent="0.3">
      <c r="A3738" t="s">
        <v>10807</v>
      </c>
      <c r="B3738" s="10">
        <v>112</v>
      </c>
      <c r="C3738" s="10">
        <v>7.3</v>
      </c>
    </row>
    <row r="3739" spans="1:3" x14ac:dyDescent="0.3">
      <c r="A3739" t="s">
        <v>10810</v>
      </c>
      <c r="B3739" s="10">
        <v>94</v>
      </c>
      <c r="C3739" s="10">
        <v>6.2</v>
      </c>
    </row>
    <row r="3740" spans="1:3" x14ac:dyDescent="0.3">
      <c r="A3740" t="s">
        <v>10812</v>
      </c>
      <c r="B3740" s="10">
        <v>90</v>
      </c>
      <c r="C3740" s="10">
        <v>5</v>
      </c>
    </row>
    <row r="3741" spans="1:3" x14ac:dyDescent="0.3">
      <c r="A3741" t="s">
        <v>10817</v>
      </c>
      <c r="B3741" s="10">
        <v>96</v>
      </c>
      <c r="C3741" s="10">
        <v>8</v>
      </c>
    </row>
    <row r="3742" spans="1:3" x14ac:dyDescent="0.3">
      <c r="A3742" t="s">
        <v>10819</v>
      </c>
      <c r="B3742" s="10">
        <v>101</v>
      </c>
      <c r="C3742" s="10">
        <v>7.8</v>
      </c>
    </row>
    <row r="3743" spans="1:3" x14ac:dyDescent="0.3">
      <c r="A3743" t="s">
        <v>10821</v>
      </c>
      <c r="B3743" s="10">
        <v>93</v>
      </c>
      <c r="C3743" s="10">
        <v>8.1</v>
      </c>
    </row>
    <row r="3744" spans="1:3" x14ac:dyDescent="0.3">
      <c r="A3744" t="s">
        <v>10825</v>
      </c>
      <c r="B3744" s="10">
        <v>152</v>
      </c>
      <c r="C3744" s="10">
        <v>6.7</v>
      </c>
    </row>
    <row r="3745" spans="1:3" x14ac:dyDescent="0.3">
      <c r="A3745" t="s">
        <v>10827</v>
      </c>
      <c r="B3745" s="10">
        <v>112</v>
      </c>
      <c r="C3745" s="10">
        <v>7.1</v>
      </c>
    </row>
    <row r="3746" spans="1:3" x14ac:dyDescent="0.3">
      <c r="A3746" t="s">
        <v>10830</v>
      </c>
      <c r="B3746" s="10">
        <v>95</v>
      </c>
      <c r="C3746" s="10">
        <v>5.6</v>
      </c>
    </row>
    <row r="3747" spans="1:3" x14ac:dyDescent="0.3">
      <c r="A3747" t="s">
        <v>10833</v>
      </c>
      <c r="B3747" s="10">
        <v>111</v>
      </c>
      <c r="C3747" s="10">
        <v>7.6</v>
      </c>
    </row>
    <row r="3748" spans="1:3" x14ac:dyDescent="0.3">
      <c r="A3748" t="s">
        <v>10835</v>
      </c>
      <c r="B3748" s="10">
        <v>86</v>
      </c>
      <c r="C3748" s="10">
        <v>4.3</v>
      </c>
    </row>
    <row r="3749" spans="1:3" x14ac:dyDescent="0.3">
      <c r="A3749" t="s">
        <v>10838</v>
      </c>
      <c r="B3749" s="10">
        <v>105</v>
      </c>
      <c r="C3749" s="10">
        <v>7.3</v>
      </c>
    </row>
    <row r="3750" spans="1:3" x14ac:dyDescent="0.3">
      <c r="A3750" t="s">
        <v>10839</v>
      </c>
      <c r="B3750" s="10">
        <v>91</v>
      </c>
      <c r="C3750" s="10">
        <v>4.5999999999999996</v>
      </c>
    </row>
    <row r="3751" spans="1:3" x14ac:dyDescent="0.3">
      <c r="A3751" t="s">
        <v>10842</v>
      </c>
      <c r="B3751" s="10">
        <v>105</v>
      </c>
      <c r="C3751" s="10">
        <v>6.8</v>
      </c>
    </row>
    <row r="3752" spans="1:3" x14ac:dyDescent="0.3">
      <c r="A3752" t="s">
        <v>10845</v>
      </c>
      <c r="B3752" s="10">
        <v>106</v>
      </c>
      <c r="C3752" s="10">
        <v>7.1</v>
      </c>
    </row>
    <row r="3753" spans="1:3" x14ac:dyDescent="0.3">
      <c r="A3753" t="s">
        <v>10847</v>
      </c>
      <c r="B3753" s="10">
        <v>93</v>
      </c>
      <c r="C3753" s="10">
        <v>7.3</v>
      </c>
    </row>
    <row r="3754" spans="1:3" x14ac:dyDescent="0.3">
      <c r="A3754" t="s">
        <v>10851</v>
      </c>
      <c r="B3754" s="10">
        <v>172</v>
      </c>
      <c r="C3754" s="10">
        <v>8.3000000000000007</v>
      </c>
    </row>
    <row r="3755" spans="1:3" x14ac:dyDescent="0.3">
      <c r="A3755" t="s">
        <v>10856</v>
      </c>
      <c r="B3755" s="10">
        <v>109</v>
      </c>
      <c r="C3755" s="10">
        <v>5.4</v>
      </c>
    </row>
    <row r="3756" spans="1:3" x14ac:dyDescent="0.3">
      <c r="A3756" t="s">
        <v>10859</v>
      </c>
      <c r="B3756" s="10">
        <v>93</v>
      </c>
      <c r="C3756" s="10">
        <v>4</v>
      </c>
    </row>
    <row r="3757" spans="1:3" x14ac:dyDescent="0.3">
      <c r="A3757" t="s">
        <v>10863</v>
      </c>
      <c r="B3757" s="10">
        <v>165</v>
      </c>
      <c r="C3757" s="10">
        <v>8</v>
      </c>
    </row>
    <row r="3758" spans="1:3" x14ac:dyDescent="0.3">
      <c r="A3758" t="s">
        <v>10865</v>
      </c>
      <c r="B3758" s="10">
        <v>96</v>
      </c>
      <c r="C3758" s="10">
        <v>6.7</v>
      </c>
    </row>
    <row r="3759" spans="1:3" x14ac:dyDescent="0.3">
      <c r="A3759" t="s">
        <v>10868</v>
      </c>
      <c r="B3759" s="10">
        <v>93</v>
      </c>
      <c r="C3759" s="10">
        <v>4.5999999999999996</v>
      </c>
    </row>
    <row r="3760" spans="1:3" x14ac:dyDescent="0.3">
      <c r="A3760" t="s">
        <v>10869</v>
      </c>
      <c r="B3760" s="10">
        <v>82</v>
      </c>
      <c r="C3760" s="10">
        <v>4</v>
      </c>
    </row>
    <row r="3761" spans="1:3" x14ac:dyDescent="0.3">
      <c r="A3761" t="s">
        <v>10871</v>
      </c>
      <c r="B3761" s="10">
        <v>101</v>
      </c>
      <c r="C3761" s="10">
        <v>7</v>
      </c>
    </row>
    <row r="3762" spans="1:3" x14ac:dyDescent="0.3">
      <c r="A3762" t="s">
        <v>10874</v>
      </c>
      <c r="B3762" s="10">
        <v>120</v>
      </c>
      <c r="C3762" s="10">
        <v>7.4</v>
      </c>
    </row>
    <row r="3763" spans="1:3" x14ac:dyDescent="0.3">
      <c r="A3763" t="s">
        <v>10876</v>
      </c>
      <c r="B3763" s="10">
        <v>81</v>
      </c>
      <c r="C3763" s="10">
        <v>5.9</v>
      </c>
    </row>
    <row r="3764" spans="1:3" x14ac:dyDescent="0.3">
      <c r="A3764" t="s">
        <v>10879</v>
      </c>
      <c r="B3764" s="10">
        <v>82</v>
      </c>
      <c r="C3764" s="10">
        <v>4.5999999999999996</v>
      </c>
    </row>
    <row r="3765" spans="1:3" x14ac:dyDescent="0.3">
      <c r="A3765" t="s">
        <v>10881</v>
      </c>
      <c r="B3765" s="10">
        <v>105</v>
      </c>
      <c r="C3765" s="10">
        <v>7.5</v>
      </c>
    </row>
    <row r="3766" spans="1:3" x14ac:dyDescent="0.3">
      <c r="A3766" t="s">
        <v>10884</v>
      </c>
      <c r="B3766" s="10">
        <v>86</v>
      </c>
      <c r="C3766" s="10">
        <v>4.7</v>
      </c>
    </row>
    <row r="3767" spans="1:3" x14ac:dyDescent="0.3">
      <c r="A3767" t="s">
        <v>10887</v>
      </c>
      <c r="B3767" s="10">
        <v>110</v>
      </c>
      <c r="C3767" s="10">
        <v>6.7</v>
      </c>
    </row>
    <row r="3768" spans="1:3" x14ac:dyDescent="0.3">
      <c r="A3768" t="s">
        <v>10888</v>
      </c>
      <c r="B3768" s="10">
        <v>127</v>
      </c>
      <c r="C3768" s="10">
        <v>6.3</v>
      </c>
    </row>
    <row r="3769" spans="1:3" x14ac:dyDescent="0.3">
      <c r="A3769" t="s">
        <v>10890</v>
      </c>
      <c r="B3769" s="10">
        <v>90</v>
      </c>
      <c r="C3769" s="10">
        <v>6</v>
      </c>
    </row>
    <row r="3770" spans="1:3" x14ac:dyDescent="0.3">
      <c r="A3770" t="s">
        <v>10893</v>
      </c>
      <c r="B3770" s="10">
        <v>110</v>
      </c>
      <c r="C3770" s="10">
        <v>6.7</v>
      </c>
    </row>
    <row r="3771" spans="1:3" x14ac:dyDescent="0.3">
      <c r="A3771" t="s">
        <v>10894</v>
      </c>
      <c r="B3771" s="10">
        <v>104</v>
      </c>
      <c r="C3771" s="10">
        <v>7.1</v>
      </c>
    </row>
    <row r="3772" spans="1:3" x14ac:dyDescent="0.3">
      <c r="A3772" t="s">
        <v>10896</v>
      </c>
      <c r="B3772" s="10">
        <v>96</v>
      </c>
      <c r="C3772" s="10">
        <v>2.7</v>
      </c>
    </row>
    <row r="3773" spans="1:3" x14ac:dyDescent="0.3">
      <c r="A3773" t="s">
        <v>10898</v>
      </c>
      <c r="B3773" s="10">
        <v>110</v>
      </c>
      <c r="C3773" s="10">
        <v>7.3</v>
      </c>
    </row>
    <row r="3774" spans="1:3" x14ac:dyDescent="0.3">
      <c r="A3774" t="s">
        <v>10899</v>
      </c>
      <c r="B3774" s="10">
        <v>84</v>
      </c>
      <c r="C3774" s="10">
        <v>7.6</v>
      </c>
    </row>
    <row r="3775" spans="1:3" x14ac:dyDescent="0.3">
      <c r="A3775" t="s">
        <v>10901</v>
      </c>
      <c r="B3775" s="10">
        <v>94</v>
      </c>
      <c r="C3775" s="10">
        <v>5.8</v>
      </c>
    </row>
    <row r="3776" spans="1:3" x14ac:dyDescent="0.3">
      <c r="A3776" t="s">
        <v>10903</v>
      </c>
      <c r="B3776" s="10">
        <v>93</v>
      </c>
      <c r="C3776" s="10">
        <v>6.5</v>
      </c>
    </row>
    <row r="3777" spans="1:3" x14ac:dyDescent="0.3">
      <c r="A3777" t="s">
        <v>10905</v>
      </c>
      <c r="B3777" s="10">
        <v>96</v>
      </c>
      <c r="C3777" s="10">
        <v>6.6</v>
      </c>
    </row>
    <row r="3778" spans="1:3" x14ac:dyDescent="0.3">
      <c r="A3778" t="s">
        <v>10908</v>
      </c>
      <c r="B3778" s="10">
        <v>88</v>
      </c>
      <c r="C3778" s="10">
        <v>6.2</v>
      </c>
    </row>
    <row r="3779" spans="1:3" x14ac:dyDescent="0.3">
      <c r="A3779" t="s">
        <v>10911</v>
      </c>
      <c r="B3779" s="10">
        <v>101</v>
      </c>
      <c r="C3779" s="10">
        <v>6.9</v>
      </c>
    </row>
    <row r="3780" spans="1:3" x14ac:dyDescent="0.3">
      <c r="A3780" t="s">
        <v>10916</v>
      </c>
      <c r="B3780" s="10">
        <v>102</v>
      </c>
      <c r="C3780" s="10">
        <v>8.5</v>
      </c>
    </row>
    <row r="3781" spans="1:3" x14ac:dyDescent="0.3">
      <c r="A3781" t="s">
        <v>10920</v>
      </c>
      <c r="B3781" s="10">
        <v>87</v>
      </c>
      <c r="C3781" s="10">
        <v>4.8</v>
      </c>
    </row>
    <row r="3782" spans="1:3" x14ac:dyDescent="0.3">
      <c r="A3782" t="s">
        <v>10922</v>
      </c>
      <c r="B3782" s="10">
        <v>83</v>
      </c>
      <c r="C3782" s="10">
        <v>6.6</v>
      </c>
    </row>
    <row r="3783" spans="1:3" x14ac:dyDescent="0.3">
      <c r="A3783" t="s">
        <v>10924</v>
      </c>
      <c r="B3783" s="10">
        <v>103</v>
      </c>
      <c r="C3783" s="10">
        <v>5.7</v>
      </c>
    </row>
    <row r="3784" spans="1:3" x14ac:dyDescent="0.3">
      <c r="A3784" t="s">
        <v>10927</v>
      </c>
      <c r="B3784" s="10">
        <v>99</v>
      </c>
      <c r="C3784" s="10">
        <v>7</v>
      </c>
    </row>
    <row r="3785" spans="1:3" x14ac:dyDescent="0.3">
      <c r="A3785" t="s">
        <v>10928</v>
      </c>
      <c r="B3785" s="10">
        <v>106</v>
      </c>
      <c r="C3785" s="10">
        <v>5.4</v>
      </c>
    </row>
    <row r="3786" spans="1:3" x14ac:dyDescent="0.3">
      <c r="A3786" t="s">
        <v>10930</v>
      </c>
      <c r="B3786" s="10">
        <v>115</v>
      </c>
      <c r="C3786" s="10">
        <v>7.1</v>
      </c>
    </row>
    <row r="3787" spans="1:3" x14ac:dyDescent="0.3">
      <c r="A3787" t="s">
        <v>10931</v>
      </c>
      <c r="B3787" s="10">
        <v>117</v>
      </c>
      <c r="C3787" s="10">
        <v>6.9</v>
      </c>
    </row>
    <row r="3788" spans="1:3" x14ac:dyDescent="0.3">
      <c r="A3788" t="s">
        <v>10934</v>
      </c>
      <c r="B3788" s="10">
        <v>99</v>
      </c>
      <c r="C3788" s="10">
        <v>6.6</v>
      </c>
    </row>
    <row r="3789" spans="1:3" x14ac:dyDescent="0.3">
      <c r="A3789" t="s">
        <v>10935</v>
      </c>
      <c r="B3789" s="10">
        <v>102</v>
      </c>
      <c r="C3789" s="10">
        <v>5.9</v>
      </c>
    </row>
    <row r="3790" spans="1:3" x14ac:dyDescent="0.3">
      <c r="A3790" t="s">
        <v>10940</v>
      </c>
      <c r="B3790" s="10">
        <v>85</v>
      </c>
      <c r="C3790" s="10">
        <v>6.3</v>
      </c>
    </row>
    <row r="3791" spans="1:3" x14ac:dyDescent="0.3">
      <c r="A3791" t="s">
        <v>10942</v>
      </c>
      <c r="B3791" s="10">
        <v>86</v>
      </c>
      <c r="C3791" s="10">
        <v>6.3</v>
      </c>
    </row>
    <row r="3792" spans="1:3" x14ac:dyDescent="0.3">
      <c r="A3792" t="s">
        <v>10946</v>
      </c>
      <c r="B3792" s="10">
        <v>120</v>
      </c>
      <c r="C3792" s="10">
        <v>7.7</v>
      </c>
    </row>
    <row r="3793" spans="1:3" x14ac:dyDescent="0.3">
      <c r="A3793" t="s">
        <v>10949</v>
      </c>
      <c r="B3793" s="10">
        <v>106</v>
      </c>
      <c r="C3793" s="10">
        <v>7</v>
      </c>
    </row>
    <row r="3794" spans="1:3" x14ac:dyDescent="0.3">
      <c r="A3794" t="s">
        <v>10951</v>
      </c>
      <c r="B3794" s="10">
        <v>103</v>
      </c>
      <c r="C3794" s="10">
        <v>6.3</v>
      </c>
    </row>
    <row r="3795" spans="1:3" x14ac:dyDescent="0.3">
      <c r="A3795" t="s">
        <v>10954</v>
      </c>
      <c r="B3795" s="10">
        <v>93</v>
      </c>
      <c r="C3795" s="10">
        <v>5.9</v>
      </c>
    </row>
    <row r="3796" spans="1:3" x14ac:dyDescent="0.3">
      <c r="A3796" t="s">
        <v>10956</v>
      </c>
      <c r="B3796" s="10">
        <v>112</v>
      </c>
      <c r="C3796" s="10">
        <v>6.2</v>
      </c>
    </row>
    <row r="3797" spans="1:3" x14ac:dyDescent="0.3">
      <c r="A3797" t="s">
        <v>10959</v>
      </c>
      <c r="B3797" s="10">
        <v>100</v>
      </c>
      <c r="C3797" s="10">
        <v>5</v>
      </c>
    </row>
    <row r="3798" spans="1:3" x14ac:dyDescent="0.3">
      <c r="A3798" t="s">
        <v>10962</v>
      </c>
      <c r="B3798" s="10">
        <v>113</v>
      </c>
      <c r="C3798" s="10">
        <v>7.7</v>
      </c>
    </row>
    <row r="3799" spans="1:3" x14ac:dyDescent="0.3">
      <c r="A3799" t="s">
        <v>10967</v>
      </c>
      <c r="B3799" s="10">
        <v>98</v>
      </c>
      <c r="C3799" s="10">
        <v>6.5</v>
      </c>
    </row>
    <row r="3800" spans="1:3" x14ac:dyDescent="0.3">
      <c r="A3800" t="s">
        <v>10972</v>
      </c>
      <c r="B3800" s="10">
        <v>92</v>
      </c>
      <c r="C3800" s="10">
        <v>5.8</v>
      </c>
    </row>
    <row r="3801" spans="1:3" x14ac:dyDescent="0.3">
      <c r="A3801" t="s">
        <v>10974</v>
      </c>
      <c r="B3801" s="10">
        <v>106</v>
      </c>
      <c r="C3801" s="10">
        <v>6.1</v>
      </c>
    </row>
    <row r="3802" spans="1:3" x14ac:dyDescent="0.3">
      <c r="A3802" t="s">
        <v>10977</v>
      </c>
      <c r="B3802" s="10">
        <v>119</v>
      </c>
      <c r="C3802" s="10">
        <v>6</v>
      </c>
    </row>
    <row r="3803" spans="1:3" x14ac:dyDescent="0.3">
      <c r="A3803" t="s">
        <v>10978</v>
      </c>
      <c r="B3803" s="10">
        <v>99</v>
      </c>
      <c r="C3803" s="10">
        <v>6.3</v>
      </c>
    </row>
    <row r="3804" spans="1:3" x14ac:dyDescent="0.3">
      <c r="A3804" t="s">
        <v>10980</v>
      </c>
      <c r="B3804" s="10">
        <v>90</v>
      </c>
      <c r="C3804" s="10">
        <v>6.3</v>
      </c>
    </row>
    <row r="3805" spans="1:3" x14ac:dyDescent="0.3">
      <c r="A3805" t="s">
        <v>10983</v>
      </c>
      <c r="B3805" s="10">
        <v>120</v>
      </c>
      <c r="C3805" s="10">
        <v>7.5</v>
      </c>
    </row>
    <row r="3806" spans="1:3" x14ac:dyDescent="0.3">
      <c r="A3806" t="s">
        <v>10987</v>
      </c>
      <c r="B3806" s="10">
        <v>168</v>
      </c>
      <c r="C3806" s="10">
        <v>7.6</v>
      </c>
    </row>
    <row r="3807" spans="1:3" x14ac:dyDescent="0.3">
      <c r="A3807" t="s">
        <v>10992</v>
      </c>
      <c r="B3807" s="10">
        <v>93</v>
      </c>
      <c r="C3807" s="10">
        <v>5.2</v>
      </c>
    </row>
    <row r="3808" spans="1:3" x14ac:dyDescent="0.3">
      <c r="A3808" t="s">
        <v>10997</v>
      </c>
      <c r="B3808" s="10">
        <v>96</v>
      </c>
      <c r="C3808" s="10">
        <v>7.8</v>
      </c>
    </row>
    <row r="3809" spans="1:3" x14ac:dyDescent="0.3">
      <c r="A3809" t="s">
        <v>11000</v>
      </c>
      <c r="B3809" s="10">
        <v>103</v>
      </c>
      <c r="C3809" s="10">
        <v>6.6</v>
      </c>
    </row>
    <row r="3810" spans="1:3" x14ac:dyDescent="0.3">
      <c r="A3810" t="s">
        <v>11003</v>
      </c>
      <c r="B3810" s="10">
        <v>93</v>
      </c>
      <c r="C3810" s="10">
        <v>4.7</v>
      </c>
    </row>
    <row r="3811" spans="1:3" x14ac:dyDescent="0.3">
      <c r="A3811" t="s">
        <v>11008</v>
      </c>
      <c r="B3811" s="10">
        <v>84</v>
      </c>
      <c r="C3811" s="10">
        <v>6.7</v>
      </c>
    </row>
    <row r="3812" spans="1:3" x14ac:dyDescent="0.3">
      <c r="A3812" t="s">
        <v>11012</v>
      </c>
      <c r="B3812" s="10">
        <v>81</v>
      </c>
      <c r="C3812" s="10">
        <v>4.2</v>
      </c>
    </row>
    <row r="3813" spans="1:3" x14ac:dyDescent="0.3">
      <c r="A3813" t="s">
        <v>11015</v>
      </c>
      <c r="B3813" s="10">
        <v>84</v>
      </c>
      <c r="C3813" s="10">
        <v>6.3</v>
      </c>
    </row>
    <row r="3814" spans="1:3" x14ac:dyDescent="0.3">
      <c r="A3814" t="s">
        <v>11020</v>
      </c>
      <c r="B3814" s="10">
        <v>94</v>
      </c>
      <c r="C3814" s="10">
        <v>4.7</v>
      </c>
    </row>
    <row r="3815" spans="1:3" x14ac:dyDescent="0.3">
      <c r="A3815" t="s">
        <v>11023</v>
      </c>
      <c r="B3815" s="10">
        <v>120</v>
      </c>
      <c r="C3815" s="10">
        <v>7.9</v>
      </c>
    </row>
    <row r="3816" spans="1:3" x14ac:dyDescent="0.3">
      <c r="A3816" t="s">
        <v>11024</v>
      </c>
      <c r="B3816" s="10">
        <v>121</v>
      </c>
      <c r="C3816" s="10">
        <v>8.1</v>
      </c>
    </row>
    <row r="3817" spans="1:3" x14ac:dyDescent="0.3">
      <c r="A3817" t="s">
        <v>11028</v>
      </c>
      <c r="B3817" s="10">
        <v>226</v>
      </c>
      <c r="C3817" s="10">
        <v>8.1999999999999993</v>
      </c>
    </row>
    <row r="3818" spans="1:3" x14ac:dyDescent="0.3">
      <c r="A3818" t="s">
        <v>11031</v>
      </c>
      <c r="B3818" s="10">
        <v>104</v>
      </c>
      <c r="C3818" s="10">
        <v>6</v>
      </c>
    </row>
    <row r="3819" spans="1:3" x14ac:dyDescent="0.3">
      <c r="A3819" t="s">
        <v>11035</v>
      </c>
      <c r="B3819" s="10">
        <v>152</v>
      </c>
      <c r="C3819" s="10">
        <v>6.8</v>
      </c>
    </row>
    <row r="3820" spans="1:3" x14ac:dyDescent="0.3">
      <c r="A3820" t="s">
        <v>11037</v>
      </c>
      <c r="B3820" s="10">
        <v>92</v>
      </c>
      <c r="C3820" s="10">
        <v>7.3</v>
      </c>
    </row>
    <row r="3821" spans="1:3" x14ac:dyDescent="0.3">
      <c r="A3821" t="s">
        <v>11042</v>
      </c>
      <c r="B3821" s="10">
        <v>107</v>
      </c>
      <c r="C3821" s="10">
        <v>7</v>
      </c>
    </row>
    <row r="3822" spans="1:3" x14ac:dyDescent="0.3">
      <c r="A3822" t="s">
        <v>11045</v>
      </c>
      <c r="B3822" s="10">
        <v>97</v>
      </c>
      <c r="C3822" s="10">
        <v>7.3</v>
      </c>
    </row>
    <row r="3823" spans="1:3" x14ac:dyDescent="0.3">
      <c r="A3823" t="s">
        <v>11050</v>
      </c>
      <c r="B3823" s="10">
        <v>115</v>
      </c>
      <c r="C3823" s="10">
        <v>7.5</v>
      </c>
    </row>
    <row r="3824" spans="1:3" x14ac:dyDescent="0.3">
      <c r="A3824" t="s">
        <v>11053</v>
      </c>
      <c r="B3824" s="10">
        <v>95</v>
      </c>
      <c r="C3824" s="10">
        <v>6.8</v>
      </c>
    </row>
    <row r="3825" spans="1:3" x14ac:dyDescent="0.3">
      <c r="A3825" t="s">
        <v>11058</v>
      </c>
      <c r="B3825" s="10">
        <v>102</v>
      </c>
      <c r="C3825" s="10">
        <v>7.1</v>
      </c>
    </row>
    <row r="3826" spans="1:3" x14ac:dyDescent="0.3">
      <c r="A3826" t="s">
        <v>11062</v>
      </c>
      <c r="B3826" s="10">
        <v>99</v>
      </c>
      <c r="C3826" s="10">
        <v>6.9</v>
      </c>
    </row>
    <row r="3827" spans="1:3" x14ac:dyDescent="0.3">
      <c r="A3827" t="s">
        <v>11063</v>
      </c>
      <c r="B3827" s="10">
        <v>109</v>
      </c>
      <c r="C3827" s="10">
        <v>6.9</v>
      </c>
    </row>
    <row r="3828" spans="1:3" x14ac:dyDescent="0.3">
      <c r="A3828" t="s">
        <v>11069</v>
      </c>
      <c r="B3828" s="10">
        <v>113</v>
      </c>
      <c r="C3828" s="10">
        <v>7.9</v>
      </c>
    </row>
    <row r="3829" spans="1:3" x14ac:dyDescent="0.3">
      <c r="A3829" t="s">
        <v>11071</v>
      </c>
      <c r="B3829" s="10">
        <v>91</v>
      </c>
      <c r="C3829" s="10">
        <v>7.2</v>
      </c>
    </row>
    <row r="3830" spans="1:3" x14ac:dyDescent="0.3">
      <c r="A3830" t="s">
        <v>11076</v>
      </c>
      <c r="B3830" s="10">
        <v>88</v>
      </c>
      <c r="C3830" s="10">
        <v>7.8</v>
      </c>
    </row>
    <row r="3831" spans="1:3" x14ac:dyDescent="0.3">
      <c r="A3831" t="s">
        <v>11079</v>
      </c>
      <c r="B3831" s="10">
        <v>88</v>
      </c>
      <c r="C3831" s="10">
        <v>3.5</v>
      </c>
    </row>
    <row r="3832" spans="1:3" x14ac:dyDescent="0.3">
      <c r="A3832" t="s">
        <v>11081</v>
      </c>
      <c r="B3832" s="10">
        <v>97</v>
      </c>
      <c r="C3832" s="10">
        <v>7.3</v>
      </c>
    </row>
    <row r="3833" spans="1:3" x14ac:dyDescent="0.3">
      <c r="A3833" t="s">
        <v>11082</v>
      </c>
      <c r="B3833" s="10">
        <v>97</v>
      </c>
      <c r="C3833" s="10">
        <v>7.5</v>
      </c>
    </row>
    <row r="3834" spans="1:3" x14ac:dyDescent="0.3">
      <c r="A3834" t="s">
        <v>11086</v>
      </c>
      <c r="B3834" s="10">
        <v>85</v>
      </c>
      <c r="C3834" s="10">
        <v>6</v>
      </c>
    </row>
    <row r="3835" spans="1:3" x14ac:dyDescent="0.3">
      <c r="A3835" t="s">
        <v>11088</v>
      </c>
      <c r="B3835" s="10">
        <v>121</v>
      </c>
      <c r="C3835" s="10">
        <v>7.3</v>
      </c>
    </row>
    <row r="3836" spans="1:3" x14ac:dyDescent="0.3">
      <c r="A3836" t="s">
        <v>11091</v>
      </c>
      <c r="B3836" s="10">
        <v>134</v>
      </c>
      <c r="C3836" s="10">
        <v>8</v>
      </c>
    </row>
    <row r="3837" spans="1:3" x14ac:dyDescent="0.3">
      <c r="A3837" t="s">
        <v>11095</v>
      </c>
      <c r="B3837" s="10">
        <v>149</v>
      </c>
      <c r="C3837" s="10">
        <v>7.6</v>
      </c>
    </row>
    <row r="3838" spans="1:3" x14ac:dyDescent="0.3">
      <c r="A3838" t="s">
        <v>11097</v>
      </c>
      <c r="B3838" s="10">
        <v>121</v>
      </c>
      <c r="C3838" s="10">
        <v>7</v>
      </c>
    </row>
    <row r="3839" spans="1:3" x14ac:dyDescent="0.3">
      <c r="A3839" t="s">
        <v>11099</v>
      </c>
      <c r="B3839" s="10">
        <v>116</v>
      </c>
      <c r="C3839" s="10">
        <v>7.5</v>
      </c>
    </row>
    <row r="3840" spans="1:3" x14ac:dyDescent="0.3">
      <c r="A3840" t="s">
        <v>11103</v>
      </c>
      <c r="B3840" s="10">
        <v>92</v>
      </c>
      <c r="C3840" s="10">
        <v>6.8</v>
      </c>
    </row>
    <row r="3841" spans="1:3" x14ac:dyDescent="0.3">
      <c r="A3841" t="s">
        <v>11107</v>
      </c>
      <c r="B3841" s="10">
        <v>93</v>
      </c>
      <c r="C3841" s="10">
        <v>3.9</v>
      </c>
    </row>
    <row r="3842" spans="1:3" x14ac:dyDescent="0.3">
      <c r="A3842" t="s">
        <v>11109</v>
      </c>
      <c r="B3842" s="10">
        <v>96</v>
      </c>
      <c r="C3842" s="10">
        <v>6.1</v>
      </c>
    </row>
    <row r="3843" spans="1:3" x14ac:dyDescent="0.3">
      <c r="A3843" t="s">
        <v>11111</v>
      </c>
      <c r="B3843" s="10">
        <v>105</v>
      </c>
      <c r="C3843" s="10">
        <v>7.5</v>
      </c>
    </row>
    <row r="3844" spans="1:3" x14ac:dyDescent="0.3">
      <c r="A3844" t="s">
        <v>11114</v>
      </c>
      <c r="B3844" s="10">
        <v>129</v>
      </c>
      <c r="C3844" s="10">
        <v>8.1999999999999993</v>
      </c>
    </row>
    <row r="3845" spans="1:3" x14ac:dyDescent="0.3">
      <c r="A3845" t="s">
        <v>11120</v>
      </c>
      <c r="B3845" s="10">
        <v>94</v>
      </c>
      <c r="C3845" s="10">
        <v>4.8</v>
      </c>
    </row>
    <row r="3846" spans="1:3" x14ac:dyDescent="0.3">
      <c r="A3846" t="s">
        <v>11123</v>
      </c>
      <c r="B3846" s="10">
        <v>37</v>
      </c>
      <c r="C3846" s="10">
        <v>7.8</v>
      </c>
    </row>
    <row r="3847" spans="1:3" x14ac:dyDescent="0.3">
      <c r="A3847" t="s">
        <v>11127</v>
      </c>
      <c r="B3847" s="10">
        <v>81</v>
      </c>
      <c r="C3847" s="10">
        <v>5.2</v>
      </c>
    </row>
    <row r="3848" spans="1:3" x14ac:dyDescent="0.3">
      <c r="A3848" t="s">
        <v>11129</v>
      </c>
      <c r="B3848" s="10">
        <v>97</v>
      </c>
      <c r="C3848" s="10">
        <v>3.3</v>
      </c>
    </row>
    <row r="3849" spans="1:3" x14ac:dyDescent="0.3">
      <c r="A3849" t="s">
        <v>11134</v>
      </c>
      <c r="B3849" s="10">
        <v>106</v>
      </c>
      <c r="C3849" s="10">
        <v>6.8</v>
      </c>
    </row>
    <row r="3850" spans="1:3" x14ac:dyDescent="0.3">
      <c r="A3850" t="s">
        <v>11140</v>
      </c>
      <c r="B3850" s="10">
        <v>103</v>
      </c>
      <c r="C3850" s="10">
        <v>7</v>
      </c>
    </row>
    <row r="3851" spans="1:3" x14ac:dyDescent="0.3">
      <c r="A3851" t="s">
        <v>11143</v>
      </c>
      <c r="B3851" s="10">
        <v>101</v>
      </c>
      <c r="C3851" s="10">
        <v>6.5</v>
      </c>
    </row>
    <row r="3852" spans="1:3" x14ac:dyDescent="0.3">
      <c r="A3852" t="s">
        <v>11145</v>
      </c>
      <c r="B3852" s="10">
        <v>98</v>
      </c>
      <c r="C3852" s="10">
        <v>6.4</v>
      </c>
    </row>
    <row r="3853" spans="1:3" x14ac:dyDescent="0.3">
      <c r="A3853" t="s">
        <v>11146</v>
      </c>
      <c r="B3853" s="10">
        <v>91</v>
      </c>
      <c r="C3853" s="10">
        <v>5.3</v>
      </c>
    </row>
    <row r="3854" spans="1:3" x14ac:dyDescent="0.3">
      <c r="A3854" t="s">
        <v>11150</v>
      </c>
      <c r="B3854" s="10">
        <v>105</v>
      </c>
      <c r="C3854" s="10">
        <v>4.7</v>
      </c>
    </row>
    <row r="3855" spans="1:3" x14ac:dyDescent="0.3">
      <c r="A3855" t="s">
        <v>11153</v>
      </c>
      <c r="B3855" s="10">
        <v>98</v>
      </c>
      <c r="C3855" s="10">
        <v>6.1</v>
      </c>
    </row>
    <row r="3856" spans="1:3" x14ac:dyDescent="0.3">
      <c r="A3856" t="s">
        <v>11156</v>
      </c>
      <c r="B3856" s="10">
        <v>104</v>
      </c>
      <c r="C3856" s="10">
        <v>5.5</v>
      </c>
    </row>
    <row r="3857" spans="1:3" x14ac:dyDescent="0.3">
      <c r="A3857" t="s">
        <v>11162</v>
      </c>
      <c r="B3857" s="10">
        <v>96</v>
      </c>
      <c r="C3857" s="10">
        <v>4.8</v>
      </c>
    </row>
    <row r="3858" spans="1:3" x14ac:dyDescent="0.3">
      <c r="A3858" t="s">
        <v>11165</v>
      </c>
      <c r="B3858" s="10">
        <v>148</v>
      </c>
      <c r="C3858" s="10">
        <v>8.4</v>
      </c>
    </row>
    <row r="3859" spans="1:3" x14ac:dyDescent="0.3">
      <c r="A3859" t="s">
        <v>11170</v>
      </c>
      <c r="B3859" s="10">
        <v>100</v>
      </c>
      <c r="C3859" s="10">
        <v>7</v>
      </c>
    </row>
    <row r="3860" spans="1:3" x14ac:dyDescent="0.3">
      <c r="A3860" t="s">
        <v>11173</v>
      </c>
      <c r="B3860" s="10">
        <v>86</v>
      </c>
      <c r="C3860" s="10">
        <v>3.3</v>
      </c>
    </row>
    <row r="3861" spans="1:3" x14ac:dyDescent="0.3">
      <c r="A3861" t="s">
        <v>11176</v>
      </c>
      <c r="B3861" s="10">
        <v>92</v>
      </c>
      <c r="C3861" s="10">
        <v>5.4</v>
      </c>
    </row>
    <row r="3862" spans="1:3" x14ac:dyDescent="0.3">
      <c r="A3862" t="s">
        <v>11178</v>
      </c>
      <c r="B3862" s="10">
        <v>88</v>
      </c>
      <c r="C3862" s="10">
        <v>4.8</v>
      </c>
    </row>
    <row r="3863" spans="1:3" x14ac:dyDescent="0.3">
      <c r="A3863" t="s">
        <v>11181</v>
      </c>
      <c r="B3863" s="10">
        <v>90</v>
      </c>
      <c r="C3863" s="10">
        <v>3.1</v>
      </c>
    </row>
    <row r="3864" spans="1:3" x14ac:dyDescent="0.3">
      <c r="A3864" t="s">
        <v>11183</v>
      </c>
      <c r="B3864" s="10">
        <v>94</v>
      </c>
      <c r="C3864" s="10">
        <v>6.7</v>
      </c>
    </row>
    <row r="3865" spans="1:3" x14ac:dyDescent="0.3">
      <c r="A3865" t="s">
        <v>11186</v>
      </c>
      <c r="B3865" s="10">
        <v>80</v>
      </c>
      <c r="C3865" s="10">
        <v>7.6</v>
      </c>
    </row>
    <row r="3866" spans="1:3" x14ac:dyDescent="0.3">
      <c r="A3866" t="s">
        <v>11187</v>
      </c>
      <c r="B3866" s="10">
        <v>107</v>
      </c>
      <c r="C3866" s="10">
        <v>7.1</v>
      </c>
    </row>
    <row r="3867" spans="1:3" x14ac:dyDescent="0.3">
      <c r="A3867" t="s">
        <v>11191</v>
      </c>
      <c r="B3867" s="10">
        <v>99</v>
      </c>
      <c r="C3867" s="10">
        <v>6.1</v>
      </c>
    </row>
    <row r="3868" spans="1:3" x14ac:dyDescent="0.3">
      <c r="A3868" t="s">
        <v>11194</v>
      </c>
      <c r="B3868" s="10">
        <v>92</v>
      </c>
      <c r="C3868" s="10">
        <v>6.5</v>
      </c>
    </row>
    <row r="3869" spans="1:3" x14ac:dyDescent="0.3">
      <c r="A3869" t="s">
        <v>11196</v>
      </c>
      <c r="B3869" s="10">
        <v>107</v>
      </c>
      <c r="C3869" s="10">
        <v>8.5</v>
      </c>
    </row>
    <row r="3870" spans="1:3" x14ac:dyDescent="0.3">
      <c r="A3870" t="s">
        <v>11197</v>
      </c>
      <c r="B3870" s="10">
        <v>135</v>
      </c>
      <c r="C3870" s="10">
        <v>8.6999999999999993</v>
      </c>
    </row>
    <row r="3871" spans="1:3" x14ac:dyDescent="0.3">
      <c r="A3871" t="s">
        <v>11201</v>
      </c>
      <c r="B3871" s="10">
        <v>99</v>
      </c>
      <c r="C3871" s="10">
        <v>7.1</v>
      </c>
    </row>
    <row r="3872" spans="1:3" x14ac:dyDescent="0.3">
      <c r="A3872" t="s">
        <v>11204</v>
      </c>
      <c r="B3872" s="10">
        <v>102</v>
      </c>
      <c r="C3872" s="10">
        <v>6.6</v>
      </c>
    </row>
    <row r="3873" spans="1:3" x14ac:dyDescent="0.3">
      <c r="A3873" t="s">
        <v>11207</v>
      </c>
      <c r="B3873" s="10">
        <v>93</v>
      </c>
      <c r="C3873" s="10">
        <v>6.7</v>
      </c>
    </row>
    <row r="3874" spans="1:3" x14ac:dyDescent="0.3">
      <c r="A3874" t="s">
        <v>11210</v>
      </c>
      <c r="B3874" s="10">
        <v>115</v>
      </c>
      <c r="C3874" s="10">
        <v>8.3000000000000007</v>
      </c>
    </row>
    <row r="3875" spans="1:3" x14ac:dyDescent="0.3">
      <c r="A3875" t="s">
        <v>11213</v>
      </c>
      <c r="B3875" s="10">
        <v>94</v>
      </c>
      <c r="C3875" s="10">
        <v>8.1</v>
      </c>
    </row>
    <row r="3876" spans="1:3" x14ac:dyDescent="0.3">
      <c r="A3876" t="s">
        <v>11215</v>
      </c>
      <c r="B3876" s="10">
        <v>91</v>
      </c>
      <c r="C3876" s="10">
        <v>7.4</v>
      </c>
    </row>
    <row r="3877" spans="1:3" x14ac:dyDescent="0.3">
      <c r="A3877" t="s">
        <v>11217</v>
      </c>
      <c r="B3877" s="10">
        <v>98</v>
      </c>
      <c r="C3877" s="10">
        <v>6.6</v>
      </c>
    </row>
    <row r="3878" spans="1:3" x14ac:dyDescent="0.3">
      <c r="A3878" t="s">
        <v>11220</v>
      </c>
      <c r="B3878" s="10">
        <v>97</v>
      </c>
      <c r="C3878" s="10">
        <v>4.5</v>
      </c>
    </row>
    <row r="3879" spans="1:3" x14ac:dyDescent="0.3">
      <c r="A3879" t="s">
        <v>11222</v>
      </c>
      <c r="B3879" s="10">
        <v>92</v>
      </c>
      <c r="C3879" s="10">
        <v>6.4</v>
      </c>
    </row>
    <row r="3880" spans="1:3" x14ac:dyDescent="0.3">
      <c r="A3880" t="s">
        <v>11226</v>
      </c>
      <c r="B3880" s="10">
        <v>128</v>
      </c>
      <c r="C3880" s="10">
        <v>7.5</v>
      </c>
    </row>
    <row r="3881" spans="1:3" x14ac:dyDescent="0.3">
      <c r="A3881" t="s">
        <v>11228</v>
      </c>
      <c r="B3881" s="10">
        <v>136</v>
      </c>
      <c r="C3881" s="10">
        <v>8</v>
      </c>
    </row>
    <row r="3882" spans="1:3" x14ac:dyDescent="0.3">
      <c r="A3882" t="s">
        <v>11231</v>
      </c>
      <c r="B3882" s="10">
        <v>113</v>
      </c>
      <c r="C3882" s="10">
        <v>8.1</v>
      </c>
    </row>
    <row r="3883" spans="1:3" x14ac:dyDescent="0.3">
      <c r="A3883" t="s">
        <v>11234</v>
      </c>
      <c r="B3883" s="10">
        <v>99</v>
      </c>
      <c r="C3883" s="10">
        <v>7.2</v>
      </c>
    </row>
    <row r="3884" spans="1:3" x14ac:dyDescent="0.3">
      <c r="A3884" t="s">
        <v>11237</v>
      </c>
      <c r="B3884" s="10">
        <v>101</v>
      </c>
      <c r="C3884" s="10">
        <v>7.5</v>
      </c>
    </row>
    <row r="3885" spans="1:3" x14ac:dyDescent="0.3">
      <c r="A3885" t="s">
        <v>11240</v>
      </c>
      <c r="B3885" s="10">
        <v>105</v>
      </c>
      <c r="C3885" s="10">
        <v>7.2</v>
      </c>
    </row>
    <row r="3886" spans="1:3" x14ac:dyDescent="0.3">
      <c r="A3886" t="s">
        <v>11244</v>
      </c>
      <c r="B3886" s="10">
        <v>95</v>
      </c>
      <c r="C3886" s="10">
        <v>6.4</v>
      </c>
    </row>
    <row r="3887" spans="1:3" x14ac:dyDescent="0.3">
      <c r="A3887" t="s">
        <v>11245</v>
      </c>
      <c r="B3887" s="10">
        <v>109</v>
      </c>
      <c r="C3887" s="10">
        <v>7.6</v>
      </c>
    </row>
    <row r="3888" spans="1:3" x14ac:dyDescent="0.3">
      <c r="A3888" t="s">
        <v>11248</v>
      </c>
      <c r="B3888" s="10">
        <v>110</v>
      </c>
      <c r="C3888" s="10">
        <v>7.8</v>
      </c>
    </row>
    <row r="3889" spans="1:3" x14ac:dyDescent="0.3">
      <c r="A3889" t="s">
        <v>11250</v>
      </c>
      <c r="B3889" s="10">
        <v>108</v>
      </c>
      <c r="C3889" s="10">
        <v>5.7</v>
      </c>
    </row>
    <row r="3890" spans="1:3" x14ac:dyDescent="0.3">
      <c r="A3890" t="s">
        <v>11255</v>
      </c>
      <c r="B3890" s="10">
        <v>118</v>
      </c>
      <c r="C3890" s="10">
        <v>8.6</v>
      </c>
    </row>
    <row r="3891" spans="1:3" x14ac:dyDescent="0.3">
      <c r="A3891" t="s">
        <v>11256</v>
      </c>
      <c r="B3891" s="10">
        <v>94</v>
      </c>
      <c r="C3891" s="10">
        <v>8.1999999999999993</v>
      </c>
    </row>
    <row r="3892" spans="1:3" x14ac:dyDescent="0.3">
      <c r="A3892" t="s">
        <v>11257</v>
      </c>
      <c r="B3892" s="10">
        <v>115</v>
      </c>
      <c r="C3892" s="10">
        <v>6.6</v>
      </c>
    </row>
    <row r="3893" spans="1:3" x14ac:dyDescent="0.3">
      <c r="A3893" t="s">
        <v>11259</v>
      </c>
      <c r="B3893" s="10">
        <v>98</v>
      </c>
      <c r="C3893" s="10">
        <v>5.7</v>
      </c>
    </row>
    <row r="3894" spans="1:3" x14ac:dyDescent="0.3">
      <c r="A3894" t="s">
        <v>11261</v>
      </c>
      <c r="B3894" s="10">
        <v>91</v>
      </c>
      <c r="C3894" s="10">
        <v>7.4</v>
      </c>
    </row>
    <row r="3895" spans="1:3" x14ac:dyDescent="0.3">
      <c r="A3895" t="s">
        <v>11263</v>
      </c>
      <c r="B3895" s="10">
        <v>120</v>
      </c>
      <c r="C3895" s="10">
        <v>8</v>
      </c>
    </row>
    <row r="3896" spans="1:3" x14ac:dyDescent="0.3">
      <c r="A3896" t="s">
        <v>11265</v>
      </c>
      <c r="B3896" s="10">
        <v>109</v>
      </c>
      <c r="C3896" s="10">
        <v>7.3</v>
      </c>
    </row>
    <row r="3897" spans="1:3" x14ac:dyDescent="0.3">
      <c r="A3897" t="s">
        <v>11268</v>
      </c>
      <c r="B3897" s="10">
        <v>87</v>
      </c>
      <c r="C3897" s="10">
        <v>5.4</v>
      </c>
    </row>
    <row r="3898" spans="1:3" x14ac:dyDescent="0.3">
      <c r="A3898" t="s">
        <v>11269</v>
      </c>
      <c r="B3898" s="10">
        <v>117</v>
      </c>
      <c r="C3898" s="10">
        <v>7.4</v>
      </c>
    </row>
    <row r="3899" spans="1:3" x14ac:dyDescent="0.3">
      <c r="A3899" t="s">
        <v>11271</v>
      </c>
      <c r="B3899" s="10">
        <v>85</v>
      </c>
      <c r="C3899" s="10">
        <v>5.7</v>
      </c>
    </row>
    <row r="3900" spans="1:3" x14ac:dyDescent="0.3">
      <c r="A3900" t="s">
        <v>11274</v>
      </c>
      <c r="B3900" s="10">
        <v>110</v>
      </c>
      <c r="C3900" s="10">
        <v>6.8</v>
      </c>
    </row>
    <row r="3901" spans="1:3" x14ac:dyDescent="0.3">
      <c r="A3901" t="s">
        <v>11277</v>
      </c>
      <c r="B3901" s="10">
        <v>113</v>
      </c>
      <c r="C3901" s="10">
        <v>5.4</v>
      </c>
    </row>
    <row r="3902" spans="1:3" x14ac:dyDescent="0.3">
      <c r="A3902" t="s">
        <v>11280</v>
      </c>
      <c r="B3902" s="10">
        <v>108</v>
      </c>
      <c r="C3902" s="10">
        <v>8.1</v>
      </c>
    </row>
    <row r="3903" spans="1:3" x14ac:dyDescent="0.3">
      <c r="A3903" t="s">
        <v>11285</v>
      </c>
      <c r="B3903" s="10">
        <v>95</v>
      </c>
      <c r="C3903" s="10">
        <v>6.1</v>
      </c>
    </row>
    <row r="3904" spans="1:3" x14ac:dyDescent="0.3">
      <c r="A3904" t="s">
        <v>11287</v>
      </c>
      <c r="B3904" s="10">
        <v>98</v>
      </c>
      <c r="C3904" s="10">
        <v>5.0999999999999996</v>
      </c>
    </row>
    <row r="3905" spans="1:3" x14ac:dyDescent="0.3">
      <c r="A3905" t="s">
        <v>11291</v>
      </c>
      <c r="B3905" s="10">
        <v>93</v>
      </c>
      <c r="C3905" s="10">
        <v>5.6</v>
      </c>
    </row>
    <row r="3906" spans="1:3" x14ac:dyDescent="0.3">
      <c r="A3906" t="s">
        <v>11295</v>
      </c>
      <c r="B3906" s="10">
        <v>86</v>
      </c>
      <c r="C3906" s="10">
        <v>5.9</v>
      </c>
    </row>
    <row r="3907" spans="1:3" x14ac:dyDescent="0.3">
      <c r="A3907" t="s">
        <v>11298</v>
      </c>
      <c r="B3907" s="10">
        <v>161</v>
      </c>
      <c r="C3907" s="10">
        <v>8.1999999999999993</v>
      </c>
    </row>
    <row r="3908" spans="1:3" x14ac:dyDescent="0.3">
      <c r="A3908" t="s">
        <v>11299</v>
      </c>
      <c r="B3908" s="10">
        <v>100</v>
      </c>
      <c r="C3908" s="10">
        <v>5.3</v>
      </c>
    </row>
    <row r="3909" spans="1:3" x14ac:dyDescent="0.3">
      <c r="A3909" t="s">
        <v>11302</v>
      </c>
      <c r="B3909" s="10">
        <v>120</v>
      </c>
      <c r="C3909" s="10">
        <v>6.8</v>
      </c>
    </row>
    <row r="3910" spans="1:3" x14ac:dyDescent="0.3">
      <c r="A3910" t="s">
        <v>11304</v>
      </c>
      <c r="B3910" s="10">
        <v>125</v>
      </c>
      <c r="C3910" s="10">
        <v>8.3000000000000007</v>
      </c>
    </row>
    <row r="3911" spans="1:3" x14ac:dyDescent="0.3">
      <c r="A3911" t="s">
        <v>11308</v>
      </c>
      <c r="B3911" s="10">
        <v>91</v>
      </c>
      <c r="C3911" s="10">
        <v>4.3</v>
      </c>
    </row>
    <row r="3912" spans="1:3" x14ac:dyDescent="0.3">
      <c r="A3912" t="s">
        <v>11312</v>
      </c>
      <c r="B3912" s="10">
        <v>128</v>
      </c>
      <c r="C3912" s="10">
        <v>6.7</v>
      </c>
    </row>
    <row r="3913" spans="1:3" x14ac:dyDescent="0.3">
      <c r="A3913" t="s">
        <v>11315</v>
      </c>
      <c r="B3913" s="10">
        <v>100</v>
      </c>
      <c r="C3913" s="10">
        <v>7.2</v>
      </c>
    </row>
    <row r="3914" spans="1:3" x14ac:dyDescent="0.3">
      <c r="A3914" t="s">
        <v>11318</v>
      </c>
      <c r="B3914" s="10">
        <v>84</v>
      </c>
      <c r="C3914" s="10">
        <v>6.9</v>
      </c>
    </row>
    <row r="3915" spans="1:3" x14ac:dyDescent="0.3">
      <c r="A3915" t="s">
        <v>11320</v>
      </c>
      <c r="B3915" s="10">
        <v>97</v>
      </c>
      <c r="C3915" s="10">
        <v>6.6</v>
      </c>
    </row>
    <row r="3916" spans="1:3" x14ac:dyDescent="0.3">
      <c r="A3916" t="s">
        <v>11323</v>
      </c>
      <c r="B3916" s="10">
        <v>84</v>
      </c>
      <c r="C3916" s="10">
        <v>5.9</v>
      </c>
    </row>
    <row r="3917" spans="1:3" x14ac:dyDescent="0.3">
      <c r="A3917" t="s">
        <v>11324</v>
      </c>
      <c r="B3917" s="10">
        <v>146</v>
      </c>
      <c r="C3917" s="10">
        <v>7.9</v>
      </c>
    </row>
    <row r="3918" spans="1:3" x14ac:dyDescent="0.3">
      <c r="A3918" t="s">
        <v>11326</v>
      </c>
      <c r="B3918" s="10">
        <v>186</v>
      </c>
      <c r="C3918" s="10">
        <v>8.3000000000000007</v>
      </c>
    </row>
    <row r="3919" spans="1:3" x14ac:dyDescent="0.3">
      <c r="A3919" t="s">
        <v>11328</v>
      </c>
      <c r="B3919" s="10">
        <v>94</v>
      </c>
      <c r="C3919" s="10">
        <v>5.2</v>
      </c>
    </row>
    <row r="3920" spans="1:3" x14ac:dyDescent="0.3">
      <c r="A3920" t="s">
        <v>11337</v>
      </c>
      <c r="B3920" s="10">
        <v>126</v>
      </c>
      <c r="C3920" s="10">
        <v>7.8</v>
      </c>
    </row>
    <row r="3921" spans="1:3" x14ac:dyDescent="0.3">
      <c r="A3921" t="s">
        <v>11339</v>
      </c>
      <c r="B3921" s="10">
        <v>99</v>
      </c>
      <c r="C3921" s="10">
        <v>3</v>
      </c>
    </row>
    <row r="3922" spans="1:3" x14ac:dyDescent="0.3">
      <c r="A3922" t="s">
        <v>11343</v>
      </c>
      <c r="B3922" s="10">
        <v>109</v>
      </c>
      <c r="C3922" s="10">
        <v>7.9</v>
      </c>
    </row>
    <row r="3923" spans="1:3" x14ac:dyDescent="0.3">
      <c r="A3923" t="s">
        <v>11348</v>
      </c>
      <c r="B3923" s="10">
        <v>95</v>
      </c>
      <c r="C3923" s="10">
        <v>3.2</v>
      </c>
    </row>
    <row r="3924" spans="1:3" x14ac:dyDescent="0.3">
      <c r="A3924" t="s">
        <v>11351</v>
      </c>
      <c r="B3924" s="10">
        <v>97</v>
      </c>
      <c r="C3924" s="10">
        <v>6.5</v>
      </c>
    </row>
    <row r="3925" spans="1:3" x14ac:dyDescent="0.3">
      <c r="A3925" t="s">
        <v>11353</v>
      </c>
      <c r="B3925" s="10">
        <v>94</v>
      </c>
      <c r="C3925" s="10">
        <v>6.9</v>
      </c>
    </row>
    <row r="3926" spans="1:3" x14ac:dyDescent="0.3">
      <c r="A3926" t="s">
        <v>11356</v>
      </c>
      <c r="B3926" s="10">
        <v>90</v>
      </c>
      <c r="C3926" s="10">
        <v>7</v>
      </c>
    </row>
    <row r="3927" spans="1:3" x14ac:dyDescent="0.3">
      <c r="A3927" t="s">
        <v>11360</v>
      </c>
      <c r="B3927" s="10">
        <v>117</v>
      </c>
      <c r="C3927" s="10">
        <v>7.8</v>
      </c>
    </row>
    <row r="3928" spans="1:3" x14ac:dyDescent="0.3">
      <c r="A3928" t="s">
        <v>11363</v>
      </c>
      <c r="B3928" s="10">
        <v>96</v>
      </c>
      <c r="C3928" s="10">
        <v>6.9</v>
      </c>
    </row>
    <row r="3929" spans="1:3" x14ac:dyDescent="0.3">
      <c r="A3929" t="s">
        <v>11366</v>
      </c>
      <c r="B3929" s="10">
        <v>82</v>
      </c>
      <c r="C3929" s="10">
        <v>4.4000000000000004</v>
      </c>
    </row>
    <row r="3930" spans="1:3" x14ac:dyDescent="0.3">
      <c r="A3930" t="s">
        <v>11369</v>
      </c>
      <c r="B3930" s="10">
        <v>109</v>
      </c>
      <c r="C3930" s="10">
        <v>6</v>
      </c>
    </row>
    <row r="3931" spans="1:3" x14ac:dyDescent="0.3">
      <c r="A3931" t="s">
        <v>11370</v>
      </c>
      <c r="B3931" s="10">
        <v>90</v>
      </c>
      <c r="C3931" s="10">
        <v>6.6</v>
      </c>
    </row>
    <row r="3932" spans="1:3" x14ac:dyDescent="0.3">
      <c r="A3932" t="s">
        <v>11376</v>
      </c>
      <c r="B3932" s="10">
        <v>89</v>
      </c>
      <c r="C3932" s="10">
        <v>7.8</v>
      </c>
    </row>
    <row r="3933" spans="1:3" x14ac:dyDescent="0.3">
      <c r="A3933" t="s">
        <v>11379</v>
      </c>
      <c r="B3933" s="10">
        <v>98</v>
      </c>
      <c r="C3933" s="10">
        <v>5.3</v>
      </c>
    </row>
    <row r="3934" spans="1:3" x14ac:dyDescent="0.3">
      <c r="A3934" t="s">
        <v>11383</v>
      </c>
      <c r="B3934" s="10">
        <v>95</v>
      </c>
      <c r="C3934" s="10">
        <v>5.3</v>
      </c>
    </row>
    <row r="3935" spans="1:3" x14ac:dyDescent="0.3">
      <c r="A3935" t="s">
        <v>11385</v>
      </c>
      <c r="B3935" s="10">
        <v>94</v>
      </c>
      <c r="C3935" s="10">
        <v>8</v>
      </c>
    </row>
    <row r="3936" spans="1:3" x14ac:dyDescent="0.3">
      <c r="A3936" t="s">
        <v>11388</v>
      </c>
      <c r="B3936" s="10">
        <v>104</v>
      </c>
      <c r="C3936" s="10">
        <v>7.1</v>
      </c>
    </row>
    <row r="3937" spans="1:3" x14ac:dyDescent="0.3">
      <c r="A3937" t="s">
        <v>11390</v>
      </c>
      <c r="B3937" s="10">
        <v>87</v>
      </c>
      <c r="C3937" s="10">
        <v>5.4</v>
      </c>
    </row>
    <row r="3938" spans="1:3" x14ac:dyDescent="0.3">
      <c r="A3938" t="s">
        <v>11392</v>
      </c>
      <c r="B3938" s="10">
        <v>108</v>
      </c>
      <c r="C3938" s="10">
        <v>6.9</v>
      </c>
    </row>
    <row r="3939" spans="1:3" x14ac:dyDescent="0.3">
      <c r="A3939" t="s">
        <v>11395</v>
      </c>
      <c r="B3939" s="10">
        <v>86</v>
      </c>
      <c r="C3939" s="10">
        <v>7.4</v>
      </c>
    </row>
    <row r="3940" spans="1:3" x14ac:dyDescent="0.3">
      <c r="A3940" t="s">
        <v>11397</v>
      </c>
      <c r="B3940" s="10">
        <v>94</v>
      </c>
      <c r="C3940" s="10">
        <v>7.3</v>
      </c>
    </row>
    <row r="3941" spans="1:3" x14ac:dyDescent="0.3">
      <c r="A3941" t="s">
        <v>11399</v>
      </c>
      <c r="B3941" s="10">
        <v>134</v>
      </c>
      <c r="C3941" s="10">
        <v>7.8</v>
      </c>
    </row>
    <row r="3942" spans="1:3" x14ac:dyDescent="0.3">
      <c r="A3942" t="s">
        <v>11401</v>
      </c>
      <c r="B3942" s="10">
        <v>89</v>
      </c>
      <c r="C3942" s="10">
        <v>6.6</v>
      </c>
    </row>
    <row r="3943" spans="1:3" x14ac:dyDescent="0.3">
      <c r="A3943" t="s">
        <v>11404</v>
      </c>
      <c r="B3943" s="10">
        <v>102</v>
      </c>
      <c r="C3943" s="10">
        <v>5.4</v>
      </c>
    </row>
    <row r="3944" spans="1:3" x14ac:dyDescent="0.3">
      <c r="A3944" t="s">
        <v>11406</v>
      </c>
      <c r="B3944" s="10">
        <v>120</v>
      </c>
      <c r="C3944" s="10">
        <v>8.4</v>
      </c>
    </row>
    <row r="3945" spans="1:3" x14ac:dyDescent="0.3">
      <c r="A3945" t="s">
        <v>11410</v>
      </c>
      <c r="B3945" s="10">
        <v>110</v>
      </c>
      <c r="C3945" s="10">
        <v>6.3</v>
      </c>
    </row>
    <row r="3946" spans="1:3" x14ac:dyDescent="0.3">
      <c r="A3946" t="s">
        <v>11414</v>
      </c>
      <c r="B3946" s="10">
        <v>86</v>
      </c>
      <c r="C3946" s="10">
        <v>6.1</v>
      </c>
    </row>
    <row r="3947" spans="1:3" x14ac:dyDescent="0.3">
      <c r="A3947" t="s">
        <v>11417</v>
      </c>
      <c r="B3947" s="10">
        <v>101</v>
      </c>
      <c r="C3947" s="10">
        <v>5</v>
      </c>
    </row>
    <row r="3948" spans="1:3" x14ac:dyDescent="0.3">
      <c r="A3948" t="s">
        <v>11420</v>
      </c>
      <c r="B3948" s="10">
        <v>102</v>
      </c>
      <c r="C3948" s="10">
        <v>6.9</v>
      </c>
    </row>
    <row r="3949" spans="1:3" x14ac:dyDescent="0.3">
      <c r="A3949" t="s">
        <v>11423</v>
      </c>
      <c r="B3949" s="10">
        <v>87</v>
      </c>
      <c r="C3949" s="10">
        <v>7.2</v>
      </c>
    </row>
    <row r="3950" spans="1:3" x14ac:dyDescent="0.3">
      <c r="A3950" t="s">
        <v>11426</v>
      </c>
      <c r="B3950" s="10">
        <v>123</v>
      </c>
      <c r="C3950" s="10">
        <v>7.3</v>
      </c>
    </row>
    <row r="3951" spans="1:3" x14ac:dyDescent="0.3">
      <c r="A3951" t="s">
        <v>11429</v>
      </c>
      <c r="B3951" s="10">
        <v>99</v>
      </c>
      <c r="C3951" s="10">
        <v>5.7</v>
      </c>
    </row>
    <row r="3952" spans="1:3" x14ac:dyDescent="0.3">
      <c r="A3952" t="s">
        <v>11432</v>
      </c>
      <c r="B3952" s="10">
        <v>87</v>
      </c>
      <c r="C3952" s="10">
        <v>5.3</v>
      </c>
    </row>
    <row r="3953" spans="1:3" x14ac:dyDescent="0.3">
      <c r="A3953" t="s">
        <v>11438</v>
      </c>
      <c r="B3953" s="10">
        <v>120</v>
      </c>
      <c r="C3953" s="10">
        <v>5</v>
      </c>
    </row>
    <row r="3954" spans="1:3" x14ac:dyDescent="0.3">
      <c r="A3954" t="s">
        <v>11440</v>
      </c>
      <c r="B3954" s="10">
        <v>93</v>
      </c>
      <c r="C3954" s="10">
        <v>5.3</v>
      </c>
    </row>
    <row r="3955" spans="1:3" x14ac:dyDescent="0.3">
      <c r="A3955" t="s">
        <v>11447</v>
      </c>
      <c r="B3955" s="10">
        <v>98</v>
      </c>
      <c r="C3955" s="10">
        <v>7.4</v>
      </c>
    </row>
    <row r="3956" spans="1:3" x14ac:dyDescent="0.3">
      <c r="A3956" t="s">
        <v>11451</v>
      </c>
      <c r="B3956" s="10">
        <v>100</v>
      </c>
      <c r="C3956" s="10">
        <v>5.9</v>
      </c>
    </row>
    <row r="3957" spans="1:3" x14ac:dyDescent="0.3">
      <c r="A3957" t="s">
        <v>11454</v>
      </c>
      <c r="B3957" s="10">
        <v>88</v>
      </c>
      <c r="C3957" s="10">
        <v>4.0999999999999996</v>
      </c>
    </row>
    <row r="3958" spans="1:3" x14ac:dyDescent="0.3">
      <c r="A3958" t="s">
        <v>11456</v>
      </c>
      <c r="B3958" s="10">
        <v>97</v>
      </c>
      <c r="C3958" s="10">
        <v>6.7</v>
      </c>
    </row>
    <row r="3959" spans="1:3" x14ac:dyDescent="0.3">
      <c r="A3959" t="s">
        <v>11458</v>
      </c>
      <c r="B3959" s="10">
        <v>122</v>
      </c>
      <c r="C3959" s="10">
        <v>5.8</v>
      </c>
    </row>
    <row r="3960" spans="1:3" x14ac:dyDescent="0.3">
      <c r="A3960" t="s">
        <v>11461</v>
      </c>
      <c r="B3960" s="10">
        <v>86</v>
      </c>
      <c r="C3960" s="10">
        <v>6.2</v>
      </c>
    </row>
    <row r="3961" spans="1:3" x14ac:dyDescent="0.3">
      <c r="A3961" t="s">
        <v>11464</v>
      </c>
      <c r="B3961" s="10">
        <v>83</v>
      </c>
      <c r="C3961" s="10">
        <v>5.3</v>
      </c>
    </row>
    <row r="3962" spans="1:3" x14ac:dyDescent="0.3">
      <c r="A3962" t="s">
        <v>11468</v>
      </c>
      <c r="B3962" s="10">
        <v>80</v>
      </c>
      <c r="C3962" s="10">
        <v>3.3</v>
      </c>
    </row>
    <row r="3963" spans="1:3" x14ac:dyDescent="0.3">
      <c r="A3963" t="s">
        <v>11471</v>
      </c>
      <c r="B3963" s="10">
        <v>90</v>
      </c>
      <c r="C3963" s="10">
        <v>6.2</v>
      </c>
    </row>
    <row r="3964" spans="1:3" x14ac:dyDescent="0.3">
      <c r="A3964" t="s">
        <v>11473</v>
      </c>
      <c r="B3964" s="10">
        <v>96</v>
      </c>
      <c r="C3964" s="10">
        <v>5.9</v>
      </c>
    </row>
    <row r="3965" spans="1:3" x14ac:dyDescent="0.3">
      <c r="A3965" t="s">
        <v>11476</v>
      </c>
      <c r="B3965" s="10">
        <v>85</v>
      </c>
      <c r="C3965" s="10">
        <v>5.5</v>
      </c>
    </row>
    <row r="3966" spans="1:3" x14ac:dyDescent="0.3">
      <c r="A3966" t="s">
        <v>11478</v>
      </c>
      <c r="B3966" s="10">
        <v>83</v>
      </c>
      <c r="C3966" s="10">
        <v>5.5</v>
      </c>
    </row>
    <row r="3967" spans="1:3" x14ac:dyDescent="0.3">
      <c r="A3967" t="s">
        <v>11482</v>
      </c>
      <c r="B3967" s="10">
        <v>80</v>
      </c>
      <c r="C3967" s="10">
        <v>2.6</v>
      </c>
    </row>
    <row r="3968" spans="1:3" x14ac:dyDescent="0.3">
      <c r="A3968" t="s">
        <v>11485</v>
      </c>
      <c r="B3968" s="10">
        <v>90</v>
      </c>
      <c r="C3968" s="10">
        <v>5.8</v>
      </c>
    </row>
    <row r="3969" spans="1:3" x14ac:dyDescent="0.3">
      <c r="A3969" t="s">
        <v>11487</v>
      </c>
      <c r="B3969" s="10">
        <v>92</v>
      </c>
      <c r="C3969" s="10">
        <v>7.4</v>
      </c>
    </row>
    <row r="3970" spans="1:3" x14ac:dyDescent="0.3">
      <c r="A3970" t="s">
        <v>11491</v>
      </c>
      <c r="B3970" s="10">
        <v>100</v>
      </c>
      <c r="C3970" s="10">
        <v>5.0999999999999996</v>
      </c>
    </row>
    <row r="3971" spans="1:3" x14ac:dyDescent="0.3">
      <c r="A3971" t="s">
        <v>11495</v>
      </c>
      <c r="B3971" s="10">
        <v>88</v>
      </c>
      <c r="C3971" s="10">
        <v>5.2</v>
      </c>
    </row>
    <row r="3972" spans="1:3" x14ac:dyDescent="0.3">
      <c r="A3972" t="s">
        <v>11497</v>
      </c>
      <c r="B3972" s="10">
        <v>95</v>
      </c>
      <c r="C3972" s="10">
        <v>4.8</v>
      </c>
    </row>
    <row r="3973" spans="1:3" x14ac:dyDescent="0.3">
      <c r="A3973" t="s">
        <v>11501</v>
      </c>
      <c r="B3973" s="10">
        <v>82</v>
      </c>
      <c r="C3973" s="10">
        <v>3.9</v>
      </c>
    </row>
    <row r="3974" spans="1:3" x14ac:dyDescent="0.3">
      <c r="A3974" t="s">
        <v>11506</v>
      </c>
      <c r="B3974" s="10">
        <v>97</v>
      </c>
      <c r="C3974" s="10">
        <v>6.2</v>
      </c>
    </row>
    <row r="3975" spans="1:3" x14ac:dyDescent="0.3">
      <c r="A3975" t="s">
        <v>11510</v>
      </c>
      <c r="B3975" s="10">
        <v>94</v>
      </c>
      <c r="C3975" s="10">
        <v>6.2</v>
      </c>
    </row>
    <row r="3976" spans="1:3" x14ac:dyDescent="0.3">
      <c r="A3976" t="s">
        <v>11513</v>
      </c>
      <c r="B3976" s="10">
        <v>95</v>
      </c>
      <c r="C3976" s="10">
        <v>5.9</v>
      </c>
    </row>
    <row r="3977" spans="1:3" x14ac:dyDescent="0.3">
      <c r="A3977" t="s">
        <v>11515</v>
      </c>
      <c r="B3977" s="10">
        <v>113</v>
      </c>
      <c r="C3977" s="10">
        <v>8</v>
      </c>
    </row>
    <row r="3978" spans="1:3" x14ac:dyDescent="0.3">
      <c r="A3978" t="s">
        <v>11518</v>
      </c>
      <c r="B3978" s="10">
        <v>136</v>
      </c>
      <c r="C3978" s="10">
        <v>7.3</v>
      </c>
    </row>
    <row r="3979" spans="1:3" x14ac:dyDescent="0.3">
      <c r="A3979" t="s">
        <v>11521</v>
      </c>
      <c r="B3979" s="10">
        <v>80</v>
      </c>
      <c r="C3979" s="10">
        <v>4.9000000000000004</v>
      </c>
    </row>
    <row r="3980" spans="1:3" x14ac:dyDescent="0.3">
      <c r="A3980" t="s">
        <v>11524</v>
      </c>
      <c r="B3980" s="10">
        <v>105</v>
      </c>
      <c r="C3980" s="10">
        <v>6.5</v>
      </c>
    </row>
    <row r="3981" spans="1:3" x14ac:dyDescent="0.3">
      <c r="A3981" t="s">
        <v>11527</v>
      </c>
      <c r="B3981" s="10">
        <v>90</v>
      </c>
      <c r="C3981" s="10">
        <v>4.3</v>
      </c>
    </row>
    <row r="3982" spans="1:3" x14ac:dyDescent="0.3">
      <c r="A3982" t="s">
        <v>11531</v>
      </c>
      <c r="B3982" s="10">
        <v>93</v>
      </c>
      <c r="C3982" s="10">
        <v>6.4</v>
      </c>
    </row>
    <row r="3983" spans="1:3" x14ac:dyDescent="0.3">
      <c r="A3983" t="s">
        <v>11533</v>
      </c>
      <c r="B3983" s="10">
        <v>89</v>
      </c>
      <c r="C3983" s="10">
        <v>6.8</v>
      </c>
    </row>
    <row r="3984" spans="1:3" x14ac:dyDescent="0.3">
      <c r="A3984" t="s">
        <v>11538</v>
      </c>
      <c r="B3984" s="10">
        <v>90</v>
      </c>
      <c r="C3984" s="10">
        <v>6.1</v>
      </c>
    </row>
    <row r="3985" spans="1:3" x14ac:dyDescent="0.3">
      <c r="A3985" t="s">
        <v>11542</v>
      </c>
      <c r="B3985" s="10">
        <v>89</v>
      </c>
      <c r="C3985" s="10">
        <v>4</v>
      </c>
    </row>
    <row r="3986" spans="1:3" x14ac:dyDescent="0.3">
      <c r="A3986" t="s">
        <v>11546</v>
      </c>
      <c r="B3986" s="10">
        <v>116</v>
      </c>
      <c r="C3986" s="10">
        <v>7.4</v>
      </c>
    </row>
    <row r="3987" spans="1:3" x14ac:dyDescent="0.3">
      <c r="A3987" t="s">
        <v>11550</v>
      </c>
      <c r="B3987" s="10">
        <v>120</v>
      </c>
      <c r="C3987" s="10">
        <v>8.3000000000000007</v>
      </c>
    </row>
    <row r="3988" spans="1:3" x14ac:dyDescent="0.3">
      <c r="A3988" t="s">
        <v>11554</v>
      </c>
      <c r="B3988" s="10">
        <v>88</v>
      </c>
      <c r="C3988" s="10">
        <v>5.3</v>
      </c>
    </row>
    <row r="3989" spans="1:3" x14ac:dyDescent="0.3">
      <c r="A3989" t="s">
        <v>11558</v>
      </c>
      <c r="B3989" s="10">
        <v>102</v>
      </c>
      <c r="C3989" s="10">
        <v>8.1</v>
      </c>
    </row>
    <row r="3990" spans="1:3" x14ac:dyDescent="0.3">
      <c r="A3990" t="s">
        <v>11560</v>
      </c>
      <c r="B3990" s="10">
        <v>106</v>
      </c>
      <c r="C3990" s="10">
        <v>8</v>
      </c>
    </row>
    <row r="3991" spans="1:3" x14ac:dyDescent="0.3">
      <c r="A3991" t="s">
        <v>11561</v>
      </c>
      <c r="B3991" s="10">
        <v>95</v>
      </c>
      <c r="C3991" s="10">
        <v>5.7</v>
      </c>
    </row>
    <row r="3992" spans="1:3" x14ac:dyDescent="0.3">
      <c r="A3992" t="s">
        <v>11565</v>
      </c>
      <c r="B3992" s="10">
        <v>144</v>
      </c>
      <c r="C3992" s="10">
        <v>8.1999999999999993</v>
      </c>
    </row>
    <row r="3993" spans="1:3" x14ac:dyDescent="0.3">
      <c r="A3993" t="s">
        <v>11568</v>
      </c>
      <c r="B3993" s="10">
        <v>113</v>
      </c>
      <c r="C3993" s="10">
        <v>7.1</v>
      </c>
    </row>
    <row r="3994" spans="1:3" x14ac:dyDescent="0.3">
      <c r="A3994" t="s">
        <v>11572</v>
      </c>
      <c r="B3994" s="10">
        <v>118</v>
      </c>
      <c r="C3994" s="10">
        <v>7.4</v>
      </c>
    </row>
    <row r="3995" spans="1:3" x14ac:dyDescent="0.3">
      <c r="A3995" t="s">
        <v>11578</v>
      </c>
      <c r="B3995" s="10">
        <v>141</v>
      </c>
      <c r="C3995" s="10">
        <v>6.6</v>
      </c>
    </row>
    <row r="3996" spans="1:3" x14ac:dyDescent="0.3">
      <c r="A3996" t="s">
        <v>11584</v>
      </c>
      <c r="B3996" s="10">
        <v>90</v>
      </c>
      <c r="C3996" s="10">
        <v>5.7</v>
      </c>
    </row>
    <row r="3997" spans="1:3" x14ac:dyDescent="0.3">
      <c r="A3997" t="s">
        <v>11587</v>
      </c>
      <c r="B3997" s="10">
        <v>109</v>
      </c>
      <c r="C3997" s="10">
        <v>6.9</v>
      </c>
    </row>
    <row r="3998" spans="1:3" x14ac:dyDescent="0.3">
      <c r="A3998" t="s">
        <v>11591</v>
      </c>
      <c r="B3998" s="10">
        <v>95</v>
      </c>
      <c r="C3998" s="10">
        <v>7</v>
      </c>
    </row>
    <row r="3999" spans="1:3" x14ac:dyDescent="0.3">
      <c r="A3999" t="s">
        <v>11595</v>
      </c>
      <c r="B3999" s="10">
        <v>122</v>
      </c>
      <c r="C3999" s="10">
        <v>7</v>
      </c>
    </row>
    <row r="4000" spans="1:3" x14ac:dyDescent="0.3">
      <c r="A4000" t="s">
        <v>11597</v>
      </c>
      <c r="B4000" s="10">
        <v>93</v>
      </c>
      <c r="C4000" s="10">
        <v>7.8</v>
      </c>
    </row>
    <row r="4001" spans="1:3" x14ac:dyDescent="0.3">
      <c r="A4001" t="s">
        <v>11600</v>
      </c>
      <c r="B4001" s="10">
        <v>97</v>
      </c>
      <c r="C4001" s="10">
        <v>5.9</v>
      </c>
    </row>
    <row r="4002" spans="1:3" x14ac:dyDescent="0.3">
      <c r="A4002" t="s">
        <v>11605</v>
      </c>
      <c r="B4002" s="10">
        <v>82</v>
      </c>
      <c r="C4002" s="10">
        <v>7.4</v>
      </c>
    </row>
    <row r="4003" spans="1:3" x14ac:dyDescent="0.3">
      <c r="A4003" t="s">
        <v>11607</v>
      </c>
      <c r="B4003" s="10">
        <v>140</v>
      </c>
      <c r="C4003" s="10">
        <v>7.8</v>
      </c>
    </row>
    <row r="4004" spans="1:3" x14ac:dyDescent="0.3">
      <c r="A4004" t="s">
        <v>11610</v>
      </c>
      <c r="B4004" s="10">
        <v>86</v>
      </c>
      <c r="C4004" s="10">
        <v>6</v>
      </c>
    </row>
    <row r="4005" spans="1:3" x14ac:dyDescent="0.3">
      <c r="A4005" t="s">
        <v>11615</v>
      </c>
      <c r="B4005" s="10">
        <v>105</v>
      </c>
      <c r="C4005" s="10">
        <v>7.9</v>
      </c>
    </row>
    <row r="4006" spans="1:3" x14ac:dyDescent="0.3">
      <c r="A4006" t="s">
        <v>11619</v>
      </c>
      <c r="B4006" s="10">
        <v>66</v>
      </c>
      <c r="C4006" s="10">
        <v>7.2</v>
      </c>
    </row>
    <row r="4007" spans="1:3" x14ac:dyDescent="0.3">
      <c r="A4007" t="s">
        <v>11623</v>
      </c>
      <c r="B4007" s="10">
        <v>99</v>
      </c>
      <c r="C4007" s="10">
        <v>7.4</v>
      </c>
    </row>
    <row r="4008" spans="1:3" x14ac:dyDescent="0.3">
      <c r="A4008" t="s">
        <v>11626</v>
      </c>
      <c r="B4008" s="10">
        <v>100</v>
      </c>
      <c r="C4008" s="10">
        <v>5.3</v>
      </c>
    </row>
    <row r="4009" spans="1:3" x14ac:dyDescent="0.3">
      <c r="A4009" t="s">
        <v>11628</v>
      </c>
      <c r="B4009" s="10">
        <v>103</v>
      </c>
      <c r="C4009" s="10">
        <v>8.3000000000000007</v>
      </c>
    </row>
    <row r="4010" spans="1:3" x14ac:dyDescent="0.3">
      <c r="A4010" t="s">
        <v>11632</v>
      </c>
      <c r="B4010" s="10">
        <v>97</v>
      </c>
      <c r="C4010" s="10">
        <v>7.6</v>
      </c>
    </row>
    <row r="4011" spans="1:3" x14ac:dyDescent="0.3">
      <c r="A4011" t="s">
        <v>11634</v>
      </c>
      <c r="B4011" s="10">
        <v>86</v>
      </c>
      <c r="C4011" s="10">
        <v>5.0999999999999996</v>
      </c>
    </row>
    <row r="4012" spans="1:3" x14ac:dyDescent="0.3">
      <c r="A4012" t="s">
        <v>11638</v>
      </c>
      <c r="B4012" s="10">
        <v>87</v>
      </c>
      <c r="C4012" s="10">
        <v>5.0999999999999996</v>
      </c>
    </row>
    <row r="4013" spans="1:3" x14ac:dyDescent="0.3">
      <c r="A4013" t="s">
        <v>11639</v>
      </c>
      <c r="B4013" s="10">
        <v>149</v>
      </c>
      <c r="C4013" s="10">
        <v>6.9</v>
      </c>
    </row>
    <row r="4014" spans="1:3" x14ac:dyDescent="0.3">
      <c r="A4014" t="s">
        <v>11641</v>
      </c>
      <c r="B4014" s="10">
        <v>98</v>
      </c>
      <c r="C4014" s="10">
        <v>4.5999999999999996</v>
      </c>
    </row>
    <row r="4015" spans="1:3" x14ac:dyDescent="0.3">
      <c r="A4015" t="s">
        <v>11644</v>
      </c>
      <c r="B4015" s="10">
        <v>98</v>
      </c>
      <c r="C4015" s="10">
        <v>6.3</v>
      </c>
    </row>
    <row r="4016" spans="1:3" x14ac:dyDescent="0.3">
      <c r="A4016" t="s">
        <v>11647</v>
      </c>
      <c r="B4016" s="10">
        <v>112</v>
      </c>
      <c r="C4016" s="10">
        <v>7.9</v>
      </c>
    </row>
    <row r="4017" spans="1:3" x14ac:dyDescent="0.3">
      <c r="A4017" t="s">
        <v>11652</v>
      </c>
      <c r="B4017" s="10">
        <v>75</v>
      </c>
      <c r="C4017" s="10">
        <v>6.7</v>
      </c>
    </row>
    <row r="4018" spans="1:3" x14ac:dyDescent="0.3">
      <c r="A4018" t="s">
        <v>11654</v>
      </c>
      <c r="B4018" s="10">
        <v>104</v>
      </c>
      <c r="C4018" s="10">
        <v>7.1</v>
      </c>
    </row>
    <row r="4019" spans="1:3" x14ac:dyDescent="0.3">
      <c r="A4019" t="s">
        <v>11655</v>
      </c>
      <c r="B4019" s="10">
        <v>102</v>
      </c>
      <c r="C4019" s="10">
        <v>7.6</v>
      </c>
    </row>
    <row r="4020" spans="1:3" x14ac:dyDescent="0.3">
      <c r="A4020" t="s">
        <v>11659</v>
      </c>
      <c r="B4020" s="10">
        <v>105</v>
      </c>
      <c r="C4020" s="10">
        <v>8.1</v>
      </c>
    </row>
    <row r="4021" spans="1:3" x14ac:dyDescent="0.3">
      <c r="A4021" t="s">
        <v>11665</v>
      </c>
      <c r="B4021" s="10">
        <v>99</v>
      </c>
      <c r="C4021" s="10">
        <v>6.6</v>
      </c>
    </row>
    <row r="4022" spans="1:3" x14ac:dyDescent="0.3">
      <c r="A4022" t="s">
        <v>11668</v>
      </c>
      <c r="B4022" s="10">
        <v>107</v>
      </c>
      <c r="C4022" s="10">
        <v>7</v>
      </c>
    </row>
    <row r="4023" spans="1:3" x14ac:dyDescent="0.3">
      <c r="A4023" t="s">
        <v>11670</v>
      </c>
      <c r="B4023" s="10">
        <v>96</v>
      </c>
      <c r="C4023" s="10">
        <v>7.6</v>
      </c>
    </row>
    <row r="4024" spans="1:3" x14ac:dyDescent="0.3">
      <c r="A4024" t="s">
        <v>11675</v>
      </c>
      <c r="B4024" s="10">
        <v>101</v>
      </c>
      <c r="C4024" s="10">
        <v>6.7</v>
      </c>
    </row>
    <row r="4025" spans="1:3" x14ac:dyDescent="0.3">
      <c r="A4025" t="s">
        <v>11679</v>
      </c>
      <c r="B4025" s="10">
        <v>89</v>
      </c>
      <c r="C4025" s="10">
        <v>7.1</v>
      </c>
    </row>
    <row r="4026" spans="1:3" x14ac:dyDescent="0.3">
      <c r="A4026" t="s">
        <v>11682</v>
      </c>
      <c r="B4026" s="10">
        <v>106</v>
      </c>
      <c r="C4026" s="10">
        <v>7.6</v>
      </c>
    </row>
    <row r="4027" spans="1:3" x14ac:dyDescent="0.3">
      <c r="A4027" t="s">
        <v>11685</v>
      </c>
      <c r="B4027" s="10">
        <v>95</v>
      </c>
      <c r="C4027" s="10">
        <v>7.1</v>
      </c>
    </row>
    <row r="4028" spans="1:3" x14ac:dyDescent="0.3">
      <c r="A4028" t="s">
        <v>11688</v>
      </c>
      <c r="B4028" s="10">
        <v>34</v>
      </c>
      <c r="C4028" s="10">
        <v>7.1</v>
      </c>
    </row>
    <row r="4029" spans="1:3" x14ac:dyDescent="0.3">
      <c r="A4029" t="s">
        <v>11693</v>
      </c>
      <c r="B4029" s="10">
        <v>101</v>
      </c>
      <c r="C4029" s="10">
        <v>7.7</v>
      </c>
    </row>
    <row r="4030" spans="1:3" x14ac:dyDescent="0.3">
      <c r="A4030" t="s">
        <v>11697</v>
      </c>
      <c r="B4030" s="10">
        <v>112</v>
      </c>
      <c r="C4030" s="10">
        <v>7.6</v>
      </c>
    </row>
    <row r="4031" spans="1:3" x14ac:dyDescent="0.3">
      <c r="A4031" t="s">
        <v>11700</v>
      </c>
      <c r="B4031" s="10">
        <v>100</v>
      </c>
      <c r="C4031" s="10">
        <v>6.6</v>
      </c>
    </row>
    <row r="4032" spans="1:3" x14ac:dyDescent="0.3">
      <c r="A4032" t="s">
        <v>11702</v>
      </c>
      <c r="B4032" s="10">
        <v>100</v>
      </c>
      <c r="C4032" s="10">
        <v>5.7</v>
      </c>
    </row>
    <row r="4033" spans="1:3" x14ac:dyDescent="0.3">
      <c r="A4033" t="s">
        <v>11706</v>
      </c>
      <c r="B4033" s="10">
        <v>80</v>
      </c>
      <c r="C4033" s="10">
        <v>7.1</v>
      </c>
    </row>
    <row r="4034" spans="1:3" x14ac:dyDescent="0.3">
      <c r="A4034" t="s">
        <v>11709</v>
      </c>
      <c r="B4034" s="10">
        <v>106</v>
      </c>
      <c r="C4034" s="10">
        <v>6.2</v>
      </c>
    </row>
    <row r="4035" spans="1:3" x14ac:dyDescent="0.3">
      <c r="A4035" t="s">
        <v>11712</v>
      </c>
      <c r="B4035" s="10">
        <v>103</v>
      </c>
      <c r="C4035" s="10">
        <v>6.1</v>
      </c>
    </row>
    <row r="4036" spans="1:3" x14ac:dyDescent="0.3">
      <c r="A4036" t="s">
        <v>11715</v>
      </c>
      <c r="B4036" s="10">
        <v>90</v>
      </c>
      <c r="C4036" s="10">
        <v>5.9</v>
      </c>
    </row>
    <row r="4037" spans="1:3" x14ac:dyDescent="0.3">
      <c r="A4037" t="s">
        <v>11717</v>
      </c>
      <c r="B4037" s="10">
        <v>96</v>
      </c>
      <c r="C4037" s="10">
        <v>6.8</v>
      </c>
    </row>
    <row r="4038" spans="1:3" x14ac:dyDescent="0.3">
      <c r="A4038" t="s">
        <v>11720</v>
      </c>
      <c r="B4038" s="10">
        <v>89</v>
      </c>
      <c r="C4038" s="10">
        <v>5.8</v>
      </c>
    </row>
    <row r="4039" spans="1:3" x14ac:dyDescent="0.3">
      <c r="A4039" t="s">
        <v>11723</v>
      </c>
      <c r="B4039" s="10">
        <v>87</v>
      </c>
      <c r="C4039" s="10">
        <v>5</v>
      </c>
    </row>
    <row r="4040" spans="1:3" x14ac:dyDescent="0.3">
      <c r="A4040" t="s">
        <v>11726</v>
      </c>
      <c r="B4040" s="10">
        <v>94</v>
      </c>
      <c r="C4040" s="10">
        <v>6.3</v>
      </c>
    </row>
    <row r="4041" spans="1:3" x14ac:dyDescent="0.3">
      <c r="A4041" t="s">
        <v>11727</v>
      </c>
      <c r="B4041" s="10">
        <v>120</v>
      </c>
      <c r="C4041" s="10">
        <v>6.8</v>
      </c>
    </row>
    <row r="4042" spans="1:3" x14ac:dyDescent="0.3">
      <c r="A4042" t="s">
        <v>11729</v>
      </c>
      <c r="B4042" s="10">
        <v>101</v>
      </c>
      <c r="C4042" s="10">
        <v>5.0999999999999996</v>
      </c>
    </row>
    <row r="4043" spans="1:3" x14ac:dyDescent="0.3">
      <c r="A4043" t="s">
        <v>11732</v>
      </c>
      <c r="B4043" s="10">
        <v>84</v>
      </c>
      <c r="C4043" s="10">
        <v>6.6</v>
      </c>
    </row>
    <row r="4044" spans="1:3" x14ac:dyDescent="0.3">
      <c r="A4044" t="s">
        <v>11735</v>
      </c>
      <c r="B4044" s="10">
        <v>110</v>
      </c>
      <c r="C4044" s="10">
        <v>5</v>
      </c>
    </row>
    <row r="4045" spans="1:3" x14ac:dyDescent="0.3">
      <c r="A4045" t="s">
        <v>11737</v>
      </c>
      <c r="B4045" s="10">
        <v>101</v>
      </c>
      <c r="C4045" s="10">
        <v>7.7</v>
      </c>
    </row>
    <row r="4046" spans="1:3" x14ac:dyDescent="0.3">
      <c r="A4046" t="s">
        <v>11739</v>
      </c>
      <c r="B4046" s="10">
        <v>101</v>
      </c>
      <c r="C4046" s="10">
        <v>3.1</v>
      </c>
    </row>
    <row r="4047" spans="1:3" x14ac:dyDescent="0.3">
      <c r="A4047" t="s">
        <v>11742</v>
      </c>
      <c r="B4047" s="10">
        <v>101</v>
      </c>
      <c r="C4047" s="10">
        <v>6.5</v>
      </c>
    </row>
    <row r="4048" spans="1:3" x14ac:dyDescent="0.3">
      <c r="A4048" t="s">
        <v>11746</v>
      </c>
      <c r="B4048" s="10">
        <v>105</v>
      </c>
      <c r="C4048" s="10">
        <v>3.9</v>
      </c>
    </row>
    <row r="4049" spans="1:3" x14ac:dyDescent="0.3">
      <c r="A4049" t="s">
        <v>11748</v>
      </c>
      <c r="B4049" s="10">
        <v>97</v>
      </c>
      <c r="C4049" s="10">
        <v>6.8</v>
      </c>
    </row>
    <row r="4050" spans="1:3" x14ac:dyDescent="0.3">
      <c r="A4050" t="s">
        <v>11749</v>
      </c>
      <c r="B4050" s="10">
        <v>108</v>
      </c>
      <c r="C4050" s="10">
        <v>7</v>
      </c>
    </row>
    <row r="4051" spans="1:3" x14ac:dyDescent="0.3">
      <c r="A4051" t="s">
        <v>11750</v>
      </c>
      <c r="B4051" s="10">
        <v>95</v>
      </c>
      <c r="C4051" s="10">
        <v>5.9</v>
      </c>
    </row>
    <row r="4052" spans="1:3" x14ac:dyDescent="0.3">
      <c r="A4052" t="s">
        <v>11752</v>
      </c>
      <c r="B4052" s="10">
        <v>108</v>
      </c>
      <c r="C4052" s="10">
        <v>5.8</v>
      </c>
    </row>
    <row r="4053" spans="1:3" x14ac:dyDescent="0.3">
      <c r="A4053" t="s">
        <v>11754</v>
      </c>
      <c r="B4053" s="10">
        <v>90</v>
      </c>
      <c r="C4053" s="10">
        <v>7.3</v>
      </c>
    </row>
    <row r="4054" spans="1:3" x14ac:dyDescent="0.3">
      <c r="A4054" t="s">
        <v>11758</v>
      </c>
      <c r="B4054" s="10">
        <v>120</v>
      </c>
      <c r="C4054" s="10">
        <v>7.8</v>
      </c>
    </row>
    <row r="4055" spans="1:3" x14ac:dyDescent="0.3">
      <c r="A4055" t="s">
        <v>11762</v>
      </c>
      <c r="B4055" s="10">
        <v>90</v>
      </c>
      <c r="C4055" s="10">
        <v>6.9</v>
      </c>
    </row>
    <row r="4056" spans="1:3" x14ac:dyDescent="0.3">
      <c r="A4056" t="s">
        <v>11766</v>
      </c>
      <c r="B4056" s="10">
        <v>91</v>
      </c>
      <c r="C4056" s="10">
        <v>5.7</v>
      </c>
    </row>
    <row r="4057" spans="1:3" x14ac:dyDescent="0.3">
      <c r="A4057" t="s">
        <v>11771</v>
      </c>
      <c r="B4057" s="10">
        <v>92</v>
      </c>
      <c r="C4057" s="10">
        <v>4.7</v>
      </c>
    </row>
    <row r="4058" spans="1:3" x14ac:dyDescent="0.3">
      <c r="A4058" t="s">
        <v>11773</v>
      </c>
      <c r="B4058" s="10">
        <v>117</v>
      </c>
      <c r="C4058" s="10">
        <v>5.9</v>
      </c>
    </row>
    <row r="4059" spans="1:3" x14ac:dyDescent="0.3">
      <c r="A4059" t="s">
        <v>11775</v>
      </c>
      <c r="B4059" s="10">
        <v>120</v>
      </c>
      <c r="C4059" s="10">
        <v>5.9</v>
      </c>
    </row>
    <row r="4060" spans="1:3" x14ac:dyDescent="0.3">
      <c r="A4060" t="s">
        <v>11778</v>
      </c>
      <c r="B4060" s="10">
        <v>90</v>
      </c>
      <c r="C4060" s="10">
        <v>4.3</v>
      </c>
    </row>
    <row r="4061" spans="1:3" x14ac:dyDescent="0.3">
      <c r="A4061" t="s">
        <v>11782</v>
      </c>
      <c r="B4061" s="10">
        <v>119</v>
      </c>
      <c r="C4061" s="10">
        <v>7.5</v>
      </c>
    </row>
    <row r="4062" spans="1:3" x14ac:dyDescent="0.3">
      <c r="A4062" t="s">
        <v>11785</v>
      </c>
      <c r="B4062" s="10">
        <v>90</v>
      </c>
      <c r="C4062" s="10">
        <v>4.8</v>
      </c>
    </row>
    <row r="4063" spans="1:3" x14ac:dyDescent="0.3">
      <c r="A4063" t="s">
        <v>11790</v>
      </c>
      <c r="B4063" s="10">
        <v>90</v>
      </c>
      <c r="C4063" s="10">
        <v>5.8</v>
      </c>
    </row>
    <row r="4064" spans="1:3" x14ac:dyDescent="0.3">
      <c r="A4064" t="s">
        <v>11793</v>
      </c>
      <c r="B4064" s="10">
        <v>97</v>
      </c>
      <c r="C4064" s="10">
        <v>5.3</v>
      </c>
    </row>
    <row r="4065" spans="1:3" x14ac:dyDescent="0.3">
      <c r="A4065" t="s">
        <v>11796</v>
      </c>
      <c r="B4065" s="10">
        <v>90</v>
      </c>
      <c r="C4065" s="10">
        <v>6</v>
      </c>
    </row>
    <row r="4066" spans="1:3" x14ac:dyDescent="0.3">
      <c r="A4066" t="s">
        <v>11800</v>
      </c>
      <c r="B4066" s="10">
        <v>172</v>
      </c>
      <c r="C4066" s="10">
        <v>8.1</v>
      </c>
    </row>
    <row r="4067" spans="1:3" x14ac:dyDescent="0.3">
      <c r="A4067" t="s">
        <v>11802</v>
      </c>
      <c r="B4067" s="10">
        <v>115</v>
      </c>
      <c r="C4067" s="10">
        <v>7</v>
      </c>
    </row>
    <row r="4068" spans="1:3" x14ac:dyDescent="0.3">
      <c r="A4068" t="s">
        <v>11806</v>
      </c>
      <c r="B4068" s="10">
        <v>89</v>
      </c>
      <c r="C4068" s="10">
        <v>7.6</v>
      </c>
    </row>
    <row r="4069" spans="1:3" x14ac:dyDescent="0.3">
      <c r="A4069" t="s">
        <v>11811</v>
      </c>
      <c r="B4069" s="10">
        <v>125</v>
      </c>
      <c r="C4069" s="10">
        <v>7.2</v>
      </c>
    </row>
    <row r="4070" spans="1:3" x14ac:dyDescent="0.3">
      <c r="A4070" t="s">
        <v>11814</v>
      </c>
      <c r="B4070" s="10">
        <v>78</v>
      </c>
      <c r="C4070" s="10">
        <v>7.5</v>
      </c>
    </row>
    <row r="4071" spans="1:3" x14ac:dyDescent="0.3">
      <c r="A4071" t="s">
        <v>11817</v>
      </c>
      <c r="B4071" s="10">
        <v>89</v>
      </c>
      <c r="C4071" s="10">
        <v>6.3</v>
      </c>
    </row>
    <row r="4072" spans="1:3" x14ac:dyDescent="0.3">
      <c r="A4072" t="s">
        <v>11822</v>
      </c>
      <c r="B4072" s="10">
        <v>100</v>
      </c>
      <c r="C4072" s="10">
        <v>6.7</v>
      </c>
    </row>
    <row r="4073" spans="1:3" x14ac:dyDescent="0.3">
      <c r="A4073" t="s">
        <v>11826</v>
      </c>
      <c r="B4073" s="10">
        <v>77</v>
      </c>
      <c r="C4073" s="10">
        <v>4.8</v>
      </c>
    </row>
    <row r="4074" spans="1:3" x14ac:dyDescent="0.3">
      <c r="A4074" t="s">
        <v>11830</v>
      </c>
      <c r="B4074" s="10">
        <v>81</v>
      </c>
      <c r="C4074" s="10">
        <v>5.5</v>
      </c>
    </row>
    <row r="4075" spans="1:3" x14ac:dyDescent="0.3">
      <c r="A4075" t="s">
        <v>11833</v>
      </c>
      <c r="B4075" s="10">
        <v>115</v>
      </c>
      <c r="C4075" s="10">
        <v>7.5</v>
      </c>
    </row>
    <row r="4076" spans="1:3" x14ac:dyDescent="0.3">
      <c r="A4076" t="s">
        <v>11838</v>
      </c>
      <c r="B4076" s="10">
        <v>96</v>
      </c>
      <c r="C4076" s="10">
        <v>5.0999999999999996</v>
      </c>
    </row>
    <row r="4077" spans="1:3" x14ac:dyDescent="0.3">
      <c r="A4077" t="s">
        <v>11844</v>
      </c>
      <c r="B4077" s="10">
        <v>89</v>
      </c>
      <c r="C4077" s="10">
        <v>7.3</v>
      </c>
    </row>
    <row r="4078" spans="1:3" x14ac:dyDescent="0.3">
      <c r="A4078" t="s">
        <v>11849</v>
      </c>
      <c r="B4078" s="10">
        <v>100</v>
      </c>
      <c r="C4078" s="10">
        <v>6.9</v>
      </c>
    </row>
    <row r="4079" spans="1:3" x14ac:dyDescent="0.3">
      <c r="A4079" t="s">
        <v>11851</v>
      </c>
      <c r="B4079" s="10">
        <v>88</v>
      </c>
      <c r="C4079" s="10">
        <v>6.8</v>
      </c>
    </row>
    <row r="4080" spans="1:3" x14ac:dyDescent="0.3">
      <c r="A4080" t="s">
        <v>11854</v>
      </c>
      <c r="B4080" s="10">
        <v>129</v>
      </c>
      <c r="C4080" s="10">
        <v>8.4</v>
      </c>
    </row>
    <row r="4081" spans="1:3" x14ac:dyDescent="0.3">
      <c r="A4081" t="s">
        <v>11856</v>
      </c>
      <c r="B4081" s="10">
        <v>87</v>
      </c>
      <c r="C4081" s="10">
        <v>7.6</v>
      </c>
    </row>
    <row r="4082" spans="1:3" x14ac:dyDescent="0.3">
      <c r="A4082" t="s">
        <v>11859</v>
      </c>
      <c r="B4082" s="10">
        <v>102</v>
      </c>
      <c r="C4082" s="10">
        <v>7.6</v>
      </c>
    </row>
    <row r="4083" spans="1:3" x14ac:dyDescent="0.3">
      <c r="A4083" t="s">
        <v>11862</v>
      </c>
      <c r="B4083" s="10">
        <v>118</v>
      </c>
      <c r="C4083" s="10">
        <v>7.6</v>
      </c>
    </row>
    <row r="4084" spans="1:3" x14ac:dyDescent="0.3">
      <c r="A4084" t="s">
        <v>11867</v>
      </c>
      <c r="B4084" s="10">
        <v>86</v>
      </c>
      <c r="C4084" s="10">
        <v>5.3</v>
      </c>
    </row>
    <row r="4085" spans="1:3" x14ac:dyDescent="0.3">
      <c r="A4085" t="s">
        <v>11869</v>
      </c>
      <c r="B4085" s="10">
        <v>137</v>
      </c>
      <c r="C4085" s="10">
        <v>8.5</v>
      </c>
    </row>
    <row r="4086" spans="1:3" x14ac:dyDescent="0.3">
      <c r="A4086" t="s">
        <v>11871</v>
      </c>
      <c r="B4086" s="10">
        <v>129</v>
      </c>
      <c r="C4086" s="10">
        <v>7</v>
      </c>
    </row>
    <row r="4087" spans="1:3" x14ac:dyDescent="0.3">
      <c r="A4087" t="s">
        <v>11874</v>
      </c>
      <c r="B4087" s="10">
        <v>134</v>
      </c>
      <c r="C4087" s="10">
        <v>8</v>
      </c>
    </row>
    <row r="4088" spans="1:3" x14ac:dyDescent="0.3">
      <c r="A4088" t="s">
        <v>11878</v>
      </c>
      <c r="B4088" s="10">
        <v>119</v>
      </c>
      <c r="C4088" s="10">
        <v>7.1</v>
      </c>
    </row>
    <row r="4089" spans="1:3" x14ac:dyDescent="0.3">
      <c r="A4089" t="s">
        <v>11884</v>
      </c>
      <c r="B4089" s="10">
        <v>80</v>
      </c>
      <c r="C4089" s="10">
        <v>7.8</v>
      </c>
    </row>
    <row r="4090" spans="1:3" x14ac:dyDescent="0.3">
      <c r="A4090" t="s">
        <v>11887</v>
      </c>
      <c r="B4090" s="10">
        <v>89</v>
      </c>
      <c r="C4090" s="10">
        <v>7.2</v>
      </c>
    </row>
    <row r="4091" spans="1:3" x14ac:dyDescent="0.3">
      <c r="A4091" t="s">
        <v>11889</v>
      </c>
      <c r="B4091" s="10">
        <v>101</v>
      </c>
      <c r="C4091" s="10">
        <v>7.5</v>
      </c>
    </row>
    <row r="4092" spans="1:3" x14ac:dyDescent="0.3">
      <c r="A4092" t="s">
        <v>11892</v>
      </c>
      <c r="B4092" s="10">
        <v>80</v>
      </c>
      <c r="C4092" s="10">
        <v>8</v>
      </c>
    </row>
    <row r="4093" spans="1:3" x14ac:dyDescent="0.3">
      <c r="A4093" t="s">
        <v>11895</v>
      </c>
      <c r="B4093" s="10">
        <v>115</v>
      </c>
      <c r="C4093" s="10">
        <v>8.1</v>
      </c>
    </row>
    <row r="4094" spans="1:3" x14ac:dyDescent="0.3">
      <c r="A4094" t="s">
        <v>11898</v>
      </c>
      <c r="B4094" s="10">
        <v>100</v>
      </c>
      <c r="C4094" s="10">
        <v>6.8</v>
      </c>
    </row>
    <row r="4095" spans="1:3" x14ac:dyDescent="0.3">
      <c r="A4095" t="s">
        <v>11901</v>
      </c>
      <c r="B4095" s="10">
        <v>118</v>
      </c>
      <c r="C4095" s="10">
        <v>7.4</v>
      </c>
    </row>
    <row r="4096" spans="1:3" x14ac:dyDescent="0.3">
      <c r="A4096" t="s">
        <v>11905</v>
      </c>
      <c r="B4096" s="10">
        <v>100</v>
      </c>
      <c r="C4096" s="10">
        <v>7.2</v>
      </c>
    </row>
    <row r="4097" spans="1:3" x14ac:dyDescent="0.3">
      <c r="A4097" t="s">
        <v>11910</v>
      </c>
      <c r="B4097" s="10">
        <v>106</v>
      </c>
      <c r="C4097" s="10">
        <v>8.1</v>
      </c>
    </row>
    <row r="4098" spans="1:3" x14ac:dyDescent="0.3">
      <c r="A4098" t="s">
        <v>11914</v>
      </c>
      <c r="B4098" s="10">
        <v>106</v>
      </c>
      <c r="C4098" s="10">
        <v>7</v>
      </c>
    </row>
    <row r="4099" spans="1:3" x14ac:dyDescent="0.3">
      <c r="A4099" t="s">
        <v>11917</v>
      </c>
      <c r="B4099" s="10">
        <v>91</v>
      </c>
      <c r="C4099" s="10">
        <v>7.4</v>
      </c>
    </row>
    <row r="4100" spans="1:3" x14ac:dyDescent="0.3">
      <c r="A4100" t="s">
        <v>11919</v>
      </c>
      <c r="B4100" s="10">
        <v>105</v>
      </c>
      <c r="C4100" s="10">
        <v>8.3000000000000007</v>
      </c>
    </row>
    <row r="4101" spans="1:3" x14ac:dyDescent="0.3">
      <c r="A4101" t="s">
        <v>11922</v>
      </c>
      <c r="B4101" s="10">
        <v>96</v>
      </c>
      <c r="C4101" s="10">
        <v>6.1</v>
      </c>
    </row>
    <row r="4102" spans="1:3" x14ac:dyDescent="0.3">
      <c r="A4102" t="s">
        <v>11925</v>
      </c>
      <c r="B4102" s="10">
        <v>116</v>
      </c>
      <c r="C4102" s="10">
        <v>7.5</v>
      </c>
    </row>
    <row r="4103" spans="1:3" x14ac:dyDescent="0.3">
      <c r="A4103" t="s">
        <v>11927</v>
      </c>
      <c r="B4103" s="10">
        <v>116</v>
      </c>
      <c r="C4103" s="10">
        <v>7</v>
      </c>
    </row>
    <row r="4104" spans="1:3" x14ac:dyDescent="0.3">
      <c r="A4104" t="s">
        <v>11928</v>
      </c>
      <c r="B4104" s="10">
        <v>97</v>
      </c>
      <c r="C4104" s="10">
        <v>5.3</v>
      </c>
    </row>
    <row r="4105" spans="1:3" x14ac:dyDescent="0.3">
      <c r="A4105" t="s">
        <v>11930</v>
      </c>
      <c r="B4105" s="10">
        <v>101</v>
      </c>
      <c r="C4105" s="10">
        <v>4.7</v>
      </c>
    </row>
    <row r="4106" spans="1:3" x14ac:dyDescent="0.3">
      <c r="A4106" t="s">
        <v>11933</v>
      </c>
      <c r="B4106" s="10">
        <v>98</v>
      </c>
      <c r="C4106" s="10">
        <v>5.7</v>
      </c>
    </row>
    <row r="4107" spans="1:3" x14ac:dyDescent="0.3">
      <c r="A4107" t="s">
        <v>11938</v>
      </c>
      <c r="B4107" s="10">
        <v>101</v>
      </c>
      <c r="C4107" s="10">
        <v>6.5</v>
      </c>
    </row>
    <row r="4108" spans="1:3" x14ac:dyDescent="0.3">
      <c r="A4108" t="s">
        <v>11943</v>
      </c>
      <c r="B4108" s="10">
        <v>90</v>
      </c>
      <c r="C4108" s="10">
        <v>8</v>
      </c>
    </row>
    <row r="4109" spans="1:3" x14ac:dyDescent="0.3">
      <c r="A4109" t="s">
        <v>11949</v>
      </c>
      <c r="B4109" s="10">
        <v>120</v>
      </c>
      <c r="C4109" s="10">
        <v>3.3</v>
      </c>
    </row>
    <row r="4110" spans="1:3" x14ac:dyDescent="0.3">
      <c r="A4110" t="s">
        <v>11953</v>
      </c>
      <c r="B4110" s="10">
        <v>102</v>
      </c>
      <c r="C4110" s="10">
        <v>8.3000000000000007</v>
      </c>
    </row>
    <row r="4111" spans="1:3" x14ac:dyDescent="0.3">
      <c r="A4111" t="s">
        <v>11956</v>
      </c>
      <c r="B4111" s="10">
        <v>102</v>
      </c>
      <c r="C4111" s="10">
        <v>6.9</v>
      </c>
    </row>
    <row r="4112" spans="1:3" x14ac:dyDescent="0.3">
      <c r="A4112" t="s">
        <v>11964</v>
      </c>
      <c r="B4112" s="10">
        <v>100</v>
      </c>
      <c r="C4112" s="10">
        <v>8.1</v>
      </c>
    </row>
    <row r="4113" spans="1:3" x14ac:dyDescent="0.3">
      <c r="A4113" t="s">
        <v>11967</v>
      </c>
      <c r="B4113" s="10">
        <v>104</v>
      </c>
      <c r="C4113" s="10">
        <v>6.5</v>
      </c>
    </row>
    <row r="4114" spans="1:3" x14ac:dyDescent="0.3">
      <c r="A4114" t="s">
        <v>11969</v>
      </c>
      <c r="B4114" s="10">
        <v>89</v>
      </c>
      <c r="C4114" s="10">
        <v>6.8</v>
      </c>
    </row>
    <row r="4115" spans="1:3" x14ac:dyDescent="0.3">
      <c r="A4115" t="s">
        <v>11973</v>
      </c>
      <c r="B4115" s="10">
        <v>99</v>
      </c>
      <c r="C4115" s="10">
        <v>7.3</v>
      </c>
    </row>
    <row r="4116" spans="1:3" x14ac:dyDescent="0.3">
      <c r="A4116" t="s">
        <v>11974</v>
      </c>
      <c r="B4116" s="10">
        <v>96</v>
      </c>
      <c r="C4116" s="10">
        <v>6.4</v>
      </c>
    </row>
    <row r="4117" spans="1:3" x14ac:dyDescent="0.3">
      <c r="A4117" t="s">
        <v>11978</v>
      </c>
      <c r="B4117" s="10">
        <v>86</v>
      </c>
      <c r="C4117" s="10">
        <v>4.5999999999999996</v>
      </c>
    </row>
    <row r="4118" spans="1:3" x14ac:dyDescent="0.3">
      <c r="A4118" t="s">
        <v>11980</v>
      </c>
      <c r="B4118" s="10">
        <v>98</v>
      </c>
      <c r="C4118" s="10">
        <v>6.5</v>
      </c>
    </row>
    <row r="4119" spans="1:3" x14ac:dyDescent="0.3">
      <c r="A4119" t="s">
        <v>11983</v>
      </c>
      <c r="B4119" s="10">
        <v>96</v>
      </c>
      <c r="C4119" s="10">
        <v>7</v>
      </c>
    </row>
    <row r="4120" spans="1:3" x14ac:dyDescent="0.3">
      <c r="A4120" t="s">
        <v>11987</v>
      </c>
      <c r="B4120" s="10">
        <v>94</v>
      </c>
      <c r="C4120" s="10">
        <v>5.4</v>
      </c>
    </row>
    <row r="4121" spans="1:3" x14ac:dyDescent="0.3">
      <c r="A4121" t="s">
        <v>11993</v>
      </c>
      <c r="B4121" s="10">
        <v>91</v>
      </c>
      <c r="C4121" s="10">
        <v>6.7</v>
      </c>
    </row>
    <row r="4122" spans="1:3" x14ac:dyDescent="0.3">
      <c r="A4122" t="s">
        <v>11998</v>
      </c>
      <c r="B4122" s="10">
        <v>104</v>
      </c>
      <c r="C4122" s="10">
        <v>2.8</v>
      </c>
    </row>
    <row r="4123" spans="1:3" x14ac:dyDescent="0.3">
      <c r="A4123" t="s">
        <v>12002</v>
      </c>
      <c r="B4123" s="10">
        <v>90</v>
      </c>
      <c r="C4123" s="10">
        <v>7.4</v>
      </c>
    </row>
    <row r="4124" spans="1:3" x14ac:dyDescent="0.3">
      <c r="A4124" t="s">
        <v>12005</v>
      </c>
      <c r="B4124" s="10">
        <v>85</v>
      </c>
      <c r="C4124" s="10">
        <v>5.8</v>
      </c>
    </row>
    <row r="4125" spans="1:3" x14ac:dyDescent="0.3">
      <c r="A4125" t="s">
        <v>12006</v>
      </c>
      <c r="B4125" s="10">
        <v>96</v>
      </c>
      <c r="C4125" s="10">
        <v>7.1</v>
      </c>
    </row>
    <row r="4126" spans="1:3" x14ac:dyDescent="0.3">
      <c r="A4126" t="s">
        <v>12008</v>
      </c>
      <c r="B4126" s="10">
        <v>129</v>
      </c>
      <c r="C4126" s="10">
        <v>4.5</v>
      </c>
    </row>
    <row r="4127" spans="1:3" x14ac:dyDescent="0.3">
      <c r="A4127" t="s">
        <v>12013</v>
      </c>
      <c r="B4127" s="10">
        <v>93</v>
      </c>
      <c r="C4127" s="10">
        <v>5.3</v>
      </c>
    </row>
    <row r="4128" spans="1:3" x14ac:dyDescent="0.3">
      <c r="A4128" t="s">
        <v>12016</v>
      </c>
      <c r="B4128" s="10">
        <v>100</v>
      </c>
      <c r="C4128" s="10">
        <v>5.4</v>
      </c>
    </row>
    <row r="4129" spans="1:3" x14ac:dyDescent="0.3">
      <c r="A4129" t="s">
        <v>12020</v>
      </c>
      <c r="B4129" s="10">
        <v>97</v>
      </c>
      <c r="C4129" s="10">
        <v>4.8</v>
      </c>
    </row>
    <row r="4130" spans="1:3" x14ac:dyDescent="0.3">
      <c r="A4130" t="s">
        <v>12021</v>
      </c>
      <c r="B4130" s="10">
        <v>94</v>
      </c>
      <c r="C4130" s="10">
        <v>5.9</v>
      </c>
    </row>
    <row r="4131" spans="1:3" x14ac:dyDescent="0.3">
      <c r="A4131" t="s">
        <v>12024</v>
      </c>
      <c r="B4131" s="10">
        <v>95</v>
      </c>
      <c r="C4131" s="10">
        <v>6.2</v>
      </c>
    </row>
    <row r="4132" spans="1:3" x14ac:dyDescent="0.3">
      <c r="A4132" t="s">
        <v>12028</v>
      </c>
      <c r="B4132" s="10">
        <v>97</v>
      </c>
      <c r="C4132" s="10">
        <v>5.9</v>
      </c>
    </row>
    <row r="4133" spans="1:3" x14ac:dyDescent="0.3">
      <c r="A4133" t="s">
        <v>12031</v>
      </c>
      <c r="B4133" s="10">
        <v>92</v>
      </c>
      <c r="C4133" s="10">
        <v>6.6</v>
      </c>
    </row>
    <row r="4134" spans="1:3" x14ac:dyDescent="0.3">
      <c r="A4134" t="s">
        <v>12033</v>
      </c>
      <c r="B4134" s="10">
        <v>96</v>
      </c>
      <c r="C4134" s="10">
        <v>6.6</v>
      </c>
    </row>
    <row r="4135" spans="1:3" x14ac:dyDescent="0.3">
      <c r="A4135" t="s">
        <v>12038</v>
      </c>
      <c r="B4135" s="10">
        <v>87</v>
      </c>
      <c r="C4135" s="10">
        <v>6</v>
      </c>
    </row>
    <row r="4136" spans="1:3" x14ac:dyDescent="0.3">
      <c r="A4136" t="s">
        <v>12040</v>
      </c>
      <c r="B4136" s="10">
        <v>91</v>
      </c>
      <c r="C4136" s="10">
        <v>6.8</v>
      </c>
    </row>
    <row r="4137" spans="1:3" x14ac:dyDescent="0.3">
      <c r="A4137" t="s">
        <v>12042</v>
      </c>
      <c r="B4137" s="10">
        <v>99</v>
      </c>
      <c r="C4137" s="10">
        <v>5.4</v>
      </c>
    </row>
    <row r="4138" spans="1:3" x14ac:dyDescent="0.3">
      <c r="A4138" t="s">
        <v>12046</v>
      </c>
      <c r="B4138" s="10">
        <v>88</v>
      </c>
      <c r="C4138" s="10">
        <v>5.2</v>
      </c>
    </row>
    <row r="4139" spans="1:3" x14ac:dyDescent="0.3">
      <c r="A4139" t="s">
        <v>12050</v>
      </c>
      <c r="B4139" s="10">
        <v>119</v>
      </c>
      <c r="C4139" s="10">
        <v>7.8</v>
      </c>
    </row>
    <row r="4140" spans="1:3" x14ac:dyDescent="0.3">
      <c r="A4140" t="s">
        <v>12053</v>
      </c>
      <c r="B4140" s="10">
        <v>99</v>
      </c>
      <c r="C4140" s="10">
        <v>6.4</v>
      </c>
    </row>
    <row r="4141" spans="1:3" x14ac:dyDescent="0.3">
      <c r="A4141" t="s">
        <v>12056</v>
      </c>
      <c r="B4141" s="10">
        <v>92</v>
      </c>
      <c r="C4141" s="10">
        <v>6.1</v>
      </c>
    </row>
    <row r="4142" spans="1:3" x14ac:dyDescent="0.3">
      <c r="A4142" t="s">
        <v>12061</v>
      </c>
      <c r="B4142" s="10">
        <v>86</v>
      </c>
      <c r="C4142" s="10">
        <v>5.7</v>
      </c>
    </row>
    <row r="4143" spans="1:3" x14ac:dyDescent="0.3">
      <c r="A4143" t="s">
        <v>12066</v>
      </c>
      <c r="B4143" s="10">
        <v>83</v>
      </c>
      <c r="C4143" s="10">
        <v>5.5</v>
      </c>
    </row>
    <row r="4144" spans="1:3" x14ac:dyDescent="0.3">
      <c r="A4144" t="s">
        <v>12070</v>
      </c>
      <c r="B4144" s="10">
        <v>81</v>
      </c>
      <c r="C4144" s="10">
        <v>7.4</v>
      </c>
    </row>
    <row r="4145" spans="1:3" x14ac:dyDescent="0.3">
      <c r="A4145" t="s">
        <v>12073</v>
      </c>
      <c r="B4145" s="10">
        <v>82</v>
      </c>
      <c r="C4145" s="10">
        <v>7.1</v>
      </c>
    </row>
    <row r="4146" spans="1:3" x14ac:dyDescent="0.3">
      <c r="A4146" t="s">
        <v>12076</v>
      </c>
      <c r="B4146" s="10">
        <v>102</v>
      </c>
      <c r="C4146" s="10">
        <v>3.9</v>
      </c>
    </row>
    <row r="4147" spans="1:3" x14ac:dyDescent="0.3">
      <c r="A4147" t="s">
        <v>12080</v>
      </c>
      <c r="B4147" s="10">
        <v>90</v>
      </c>
      <c r="C4147" s="10">
        <v>4.5999999999999996</v>
      </c>
    </row>
    <row r="4148" spans="1:3" x14ac:dyDescent="0.3">
      <c r="A4148" t="s">
        <v>12087</v>
      </c>
      <c r="B4148" s="10">
        <v>92</v>
      </c>
      <c r="C4148" s="10">
        <v>7.7</v>
      </c>
    </row>
    <row r="4149" spans="1:3" x14ac:dyDescent="0.3">
      <c r="A4149" t="s">
        <v>12090</v>
      </c>
      <c r="B4149" s="10">
        <v>88</v>
      </c>
      <c r="C4149" s="10">
        <v>4.9000000000000004</v>
      </c>
    </row>
    <row r="4150" spans="1:3" x14ac:dyDescent="0.3">
      <c r="A4150" t="s">
        <v>12091</v>
      </c>
      <c r="B4150" s="10">
        <v>97</v>
      </c>
      <c r="C4150" s="10">
        <v>6.3</v>
      </c>
    </row>
    <row r="4151" spans="1:3" x14ac:dyDescent="0.3">
      <c r="A4151" t="s">
        <v>12093</v>
      </c>
      <c r="B4151" s="10">
        <v>96</v>
      </c>
      <c r="C4151" s="10">
        <v>6.1</v>
      </c>
    </row>
    <row r="4152" spans="1:3" x14ac:dyDescent="0.3">
      <c r="A4152" t="s">
        <v>12096</v>
      </c>
      <c r="B4152" s="10">
        <v>87</v>
      </c>
      <c r="C4152" s="10">
        <v>6.6</v>
      </c>
    </row>
    <row r="4153" spans="1:3" x14ac:dyDescent="0.3">
      <c r="A4153" t="s">
        <v>12100</v>
      </c>
      <c r="B4153" s="10">
        <v>106</v>
      </c>
      <c r="C4153" s="10">
        <v>5.7</v>
      </c>
    </row>
    <row r="4154" spans="1:3" x14ac:dyDescent="0.3">
      <c r="A4154" t="s">
        <v>12103</v>
      </c>
      <c r="B4154" s="10">
        <v>107</v>
      </c>
      <c r="C4154" s="10">
        <v>5.6</v>
      </c>
    </row>
    <row r="4155" spans="1:3" x14ac:dyDescent="0.3">
      <c r="A4155" t="s">
        <v>12106</v>
      </c>
      <c r="B4155" s="10">
        <v>80</v>
      </c>
      <c r="C4155" s="10">
        <v>6</v>
      </c>
    </row>
    <row r="4156" spans="1:3" x14ac:dyDescent="0.3">
      <c r="A4156" t="s">
        <v>12109</v>
      </c>
      <c r="B4156" s="10">
        <v>91</v>
      </c>
      <c r="C4156" s="10">
        <v>5.7</v>
      </c>
    </row>
    <row r="4157" spans="1:3" x14ac:dyDescent="0.3">
      <c r="A4157" t="s">
        <v>12113</v>
      </c>
      <c r="B4157" s="10">
        <v>99</v>
      </c>
      <c r="C4157" s="10">
        <v>7</v>
      </c>
    </row>
    <row r="4158" spans="1:3" x14ac:dyDescent="0.3">
      <c r="A4158" t="s">
        <v>12116</v>
      </c>
      <c r="B4158" s="10">
        <v>102</v>
      </c>
      <c r="C4158" s="10">
        <v>5.3</v>
      </c>
    </row>
    <row r="4159" spans="1:3" x14ac:dyDescent="0.3">
      <c r="A4159" t="s">
        <v>12120</v>
      </c>
      <c r="B4159" s="10">
        <v>108</v>
      </c>
      <c r="C4159" s="10">
        <v>4.4000000000000004</v>
      </c>
    </row>
    <row r="4160" spans="1:3" x14ac:dyDescent="0.3">
      <c r="A4160" t="s">
        <v>12124</v>
      </c>
      <c r="B4160" s="10">
        <v>88</v>
      </c>
      <c r="C4160" s="10">
        <v>3.4</v>
      </c>
    </row>
    <row r="4161" spans="1:3" x14ac:dyDescent="0.3">
      <c r="A4161" t="s">
        <v>12127</v>
      </c>
      <c r="B4161" s="10">
        <v>89</v>
      </c>
      <c r="C4161" s="10">
        <v>4.5</v>
      </c>
    </row>
    <row r="4162" spans="1:3" x14ac:dyDescent="0.3">
      <c r="A4162" t="s">
        <v>12131</v>
      </c>
      <c r="B4162" s="10">
        <v>92</v>
      </c>
      <c r="C4162" s="10">
        <v>3.4</v>
      </c>
    </row>
    <row r="4163" spans="1:3" x14ac:dyDescent="0.3">
      <c r="A4163" t="s">
        <v>12134</v>
      </c>
      <c r="B4163" s="10">
        <v>99</v>
      </c>
      <c r="C4163" s="10">
        <v>7.1</v>
      </c>
    </row>
    <row r="4164" spans="1:3" x14ac:dyDescent="0.3">
      <c r="A4164" t="s">
        <v>12135</v>
      </c>
      <c r="B4164" s="10">
        <v>103</v>
      </c>
      <c r="C4164" s="10">
        <v>6.4</v>
      </c>
    </row>
    <row r="4165" spans="1:3" x14ac:dyDescent="0.3">
      <c r="A4165" t="s">
        <v>12138</v>
      </c>
      <c r="B4165" s="10">
        <v>90</v>
      </c>
      <c r="C4165" s="10">
        <v>5.2</v>
      </c>
    </row>
    <row r="4166" spans="1:3" x14ac:dyDescent="0.3">
      <c r="A4166" t="s">
        <v>12140</v>
      </c>
      <c r="B4166" s="10">
        <v>95</v>
      </c>
      <c r="C4166" s="10">
        <v>7</v>
      </c>
    </row>
    <row r="4167" spans="1:3" x14ac:dyDescent="0.3">
      <c r="A4167" t="s">
        <v>12143</v>
      </c>
      <c r="B4167" s="10">
        <v>97</v>
      </c>
      <c r="C4167" s="10">
        <v>7.3</v>
      </c>
    </row>
    <row r="4168" spans="1:3" x14ac:dyDescent="0.3">
      <c r="A4168" t="s">
        <v>12147</v>
      </c>
      <c r="B4168" s="10">
        <v>108</v>
      </c>
      <c r="C4168" s="10">
        <v>8.1</v>
      </c>
    </row>
    <row r="4169" spans="1:3" x14ac:dyDescent="0.3">
      <c r="A4169" t="s">
        <v>12153</v>
      </c>
      <c r="B4169" s="10">
        <v>95</v>
      </c>
      <c r="C4169" s="10">
        <v>5.8</v>
      </c>
    </row>
    <row r="4170" spans="1:3" x14ac:dyDescent="0.3">
      <c r="A4170" t="s">
        <v>12155</v>
      </c>
      <c r="B4170" s="10">
        <v>160</v>
      </c>
      <c r="C4170" s="10">
        <v>6.4</v>
      </c>
    </row>
    <row r="4171" spans="1:3" x14ac:dyDescent="0.3">
      <c r="A4171" t="s">
        <v>12160</v>
      </c>
      <c r="B4171" s="10">
        <v>90</v>
      </c>
      <c r="C4171" s="10">
        <v>7.8</v>
      </c>
    </row>
    <row r="4172" spans="1:3" x14ac:dyDescent="0.3">
      <c r="A4172" t="s">
        <v>12165</v>
      </c>
      <c r="B4172" s="10">
        <v>86</v>
      </c>
      <c r="C4172" s="10">
        <v>6.3</v>
      </c>
    </row>
    <row r="4173" spans="1:3" x14ac:dyDescent="0.3">
      <c r="A4173" t="s">
        <v>12169</v>
      </c>
      <c r="B4173" s="10">
        <v>89</v>
      </c>
      <c r="C4173" s="10">
        <v>7.2</v>
      </c>
    </row>
    <row r="4174" spans="1:3" x14ac:dyDescent="0.3">
      <c r="A4174" t="s">
        <v>12171</v>
      </c>
      <c r="B4174" s="10">
        <v>87</v>
      </c>
      <c r="C4174" s="10">
        <v>5.6</v>
      </c>
    </row>
    <row r="4175" spans="1:3" x14ac:dyDescent="0.3">
      <c r="A4175" t="s">
        <v>12173</v>
      </c>
      <c r="B4175" s="10">
        <v>98</v>
      </c>
      <c r="C4175" s="10">
        <v>7.2</v>
      </c>
    </row>
    <row r="4176" spans="1:3" x14ac:dyDescent="0.3">
      <c r="A4176" t="s">
        <v>12174</v>
      </c>
      <c r="B4176" s="10">
        <v>125</v>
      </c>
      <c r="C4176" s="10">
        <v>8</v>
      </c>
    </row>
    <row r="4177" spans="1:3" x14ac:dyDescent="0.3">
      <c r="A4177" t="s">
        <v>12176</v>
      </c>
      <c r="B4177" s="10">
        <v>95</v>
      </c>
      <c r="C4177" s="10">
        <v>8.5</v>
      </c>
    </row>
    <row r="4178" spans="1:3" x14ac:dyDescent="0.3">
      <c r="A4178" t="s">
        <v>12179</v>
      </c>
      <c r="B4178" s="10">
        <v>118</v>
      </c>
      <c r="C4178" s="10">
        <v>6.8</v>
      </c>
    </row>
    <row r="4179" spans="1:3" x14ac:dyDescent="0.3">
      <c r="A4179" t="s">
        <v>12182</v>
      </c>
      <c r="B4179" s="10">
        <v>93</v>
      </c>
      <c r="C4179" s="10">
        <v>7.3</v>
      </c>
    </row>
    <row r="4180" spans="1:3" x14ac:dyDescent="0.3">
      <c r="A4180" t="s">
        <v>12185</v>
      </c>
      <c r="B4180" s="10">
        <v>96</v>
      </c>
      <c r="C4180" s="10">
        <v>5.5</v>
      </c>
    </row>
    <row r="4181" spans="1:3" x14ac:dyDescent="0.3">
      <c r="A4181" t="s">
        <v>12188</v>
      </c>
      <c r="B4181" s="10">
        <v>109</v>
      </c>
      <c r="C4181" s="10">
        <v>7.3</v>
      </c>
    </row>
    <row r="4182" spans="1:3" x14ac:dyDescent="0.3">
      <c r="A4182" t="s">
        <v>12190</v>
      </c>
      <c r="B4182" s="10">
        <v>109</v>
      </c>
      <c r="C4182" s="10">
        <v>6.3</v>
      </c>
    </row>
    <row r="4183" spans="1:3" x14ac:dyDescent="0.3">
      <c r="A4183" t="s">
        <v>12194</v>
      </c>
      <c r="B4183" s="10">
        <v>155</v>
      </c>
      <c r="C4183" s="10">
        <v>5.0999999999999996</v>
      </c>
    </row>
    <row r="4184" spans="1:3" x14ac:dyDescent="0.3">
      <c r="A4184" t="s">
        <v>12197</v>
      </c>
      <c r="B4184" s="10">
        <v>90</v>
      </c>
      <c r="C4184" s="10">
        <v>6.6</v>
      </c>
    </row>
    <row r="4185" spans="1:3" x14ac:dyDescent="0.3">
      <c r="A4185" t="s">
        <v>12200</v>
      </c>
      <c r="B4185" s="10">
        <v>93</v>
      </c>
      <c r="C4185" s="10">
        <v>6.1</v>
      </c>
    </row>
    <row r="4186" spans="1:3" x14ac:dyDescent="0.3">
      <c r="A4186" t="s">
        <v>12204</v>
      </c>
      <c r="B4186" s="10">
        <v>108</v>
      </c>
      <c r="C4186" s="10">
        <v>7.5</v>
      </c>
    </row>
    <row r="4187" spans="1:3" x14ac:dyDescent="0.3">
      <c r="A4187" t="s">
        <v>12207</v>
      </c>
      <c r="B4187" s="10">
        <v>114</v>
      </c>
      <c r="C4187" s="10">
        <v>7</v>
      </c>
    </row>
    <row r="4188" spans="1:3" x14ac:dyDescent="0.3">
      <c r="A4188" t="s">
        <v>12212</v>
      </c>
      <c r="B4188" s="10">
        <v>87</v>
      </c>
      <c r="C4188" s="10">
        <v>7.2</v>
      </c>
    </row>
    <row r="4189" spans="1:3" x14ac:dyDescent="0.3">
      <c r="A4189" t="s">
        <v>12214</v>
      </c>
      <c r="B4189" s="10">
        <v>113</v>
      </c>
      <c r="C4189" s="10">
        <v>5.3</v>
      </c>
    </row>
    <row r="4190" spans="1:3" x14ac:dyDescent="0.3">
      <c r="A4190" t="s">
        <v>12218</v>
      </c>
      <c r="B4190" s="10">
        <v>87</v>
      </c>
      <c r="C4190" s="10">
        <v>8.6999999999999993</v>
      </c>
    </row>
    <row r="4191" spans="1:3" x14ac:dyDescent="0.3">
      <c r="A4191" t="s">
        <v>12222</v>
      </c>
      <c r="B4191" s="10">
        <v>90</v>
      </c>
      <c r="C4191" s="10">
        <v>3.4</v>
      </c>
    </row>
    <row r="4192" spans="1:3" x14ac:dyDescent="0.3">
      <c r="A4192" t="s">
        <v>12226</v>
      </c>
      <c r="B4192" s="10">
        <v>111</v>
      </c>
      <c r="C4192" s="10">
        <v>5.4</v>
      </c>
    </row>
    <row r="4193" spans="1:3" x14ac:dyDescent="0.3">
      <c r="A4193" t="s">
        <v>12228</v>
      </c>
      <c r="B4193" s="10">
        <v>81</v>
      </c>
      <c r="C4193" s="10">
        <v>7.8</v>
      </c>
    </row>
    <row r="4194" spans="1:3" x14ac:dyDescent="0.3">
      <c r="A4194" t="s">
        <v>12232</v>
      </c>
      <c r="B4194" s="10">
        <v>93</v>
      </c>
      <c r="C4194" s="10">
        <v>6.7</v>
      </c>
    </row>
    <row r="4195" spans="1:3" x14ac:dyDescent="0.3">
      <c r="A4195" t="s">
        <v>12235</v>
      </c>
      <c r="B4195" s="10">
        <v>90</v>
      </c>
      <c r="C4195" s="10">
        <v>4.7</v>
      </c>
    </row>
    <row r="4196" spans="1:3" x14ac:dyDescent="0.3">
      <c r="A4196" t="s">
        <v>12240</v>
      </c>
      <c r="B4196" s="10">
        <v>112</v>
      </c>
      <c r="C4196" s="10">
        <v>6.3</v>
      </c>
    </row>
    <row r="4197" spans="1:3" x14ac:dyDescent="0.3">
      <c r="A4197" t="s">
        <v>12242</v>
      </c>
      <c r="B4197" s="10">
        <v>106</v>
      </c>
      <c r="C4197" s="10">
        <v>7.4</v>
      </c>
    </row>
    <row r="4198" spans="1:3" x14ac:dyDescent="0.3">
      <c r="A4198" t="s">
        <v>12244</v>
      </c>
      <c r="B4198" s="10">
        <v>88</v>
      </c>
      <c r="C4198" s="10">
        <v>6.1</v>
      </c>
    </row>
    <row r="4199" spans="1:3" x14ac:dyDescent="0.3">
      <c r="A4199" t="s">
        <v>12246</v>
      </c>
      <c r="B4199" s="10">
        <v>138</v>
      </c>
      <c r="C4199" s="10">
        <v>7.5</v>
      </c>
    </row>
    <row r="4200" spans="1:3" x14ac:dyDescent="0.3">
      <c r="A4200" t="s">
        <v>12249</v>
      </c>
      <c r="B4200" s="10">
        <v>105</v>
      </c>
      <c r="C4200" s="10">
        <v>6.3</v>
      </c>
    </row>
    <row r="4201" spans="1:3" x14ac:dyDescent="0.3">
      <c r="A4201" t="s">
        <v>12253</v>
      </c>
      <c r="B4201" s="10">
        <v>98</v>
      </c>
      <c r="C4201" s="10">
        <v>6.3</v>
      </c>
    </row>
    <row r="4202" spans="1:3" x14ac:dyDescent="0.3">
      <c r="A4202" t="s">
        <v>12255</v>
      </c>
      <c r="B4202" s="10">
        <v>86</v>
      </c>
      <c r="C4202" s="10">
        <v>6.8</v>
      </c>
    </row>
    <row r="4203" spans="1:3" x14ac:dyDescent="0.3">
      <c r="A4203" t="s">
        <v>12259</v>
      </c>
      <c r="B4203" s="10">
        <v>104</v>
      </c>
      <c r="C4203" s="10">
        <v>7.8</v>
      </c>
    </row>
    <row r="4204" spans="1:3" x14ac:dyDescent="0.3">
      <c r="A4204" t="s">
        <v>12261</v>
      </c>
      <c r="B4204" s="10">
        <v>100</v>
      </c>
      <c r="C4204" s="10">
        <v>6.9</v>
      </c>
    </row>
    <row r="4205" spans="1:3" x14ac:dyDescent="0.3">
      <c r="A4205" t="s">
        <v>12264</v>
      </c>
      <c r="B4205" s="10">
        <v>126</v>
      </c>
      <c r="C4205" s="10">
        <v>8</v>
      </c>
    </row>
    <row r="4206" spans="1:3" x14ac:dyDescent="0.3">
      <c r="A4206" t="s">
        <v>12265</v>
      </c>
      <c r="B4206" s="10">
        <v>118</v>
      </c>
      <c r="C4206" s="10">
        <v>7.8</v>
      </c>
    </row>
    <row r="4207" spans="1:3" x14ac:dyDescent="0.3">
      <c r="A4207" t="s">
        <v>12267</v>
      </c>
      <c r="B4207" s="10">
        <v>103</v>
      </c>
      <c r="C4207" s="10">
        <v>7.4</v>
      </c>
    </row>
    <row r="4208" spans="1:3" x14ac:dyDescent="0.3">
      <c r="A4208" t="s">
        <v>12271</v>
      </c>
      <c r="B4208" s="10">
        <v>102</v>
      </c>
      <c r="C4208" s="10">
        <v>6.1</v>
      </c>
    </row>
    <row r="4209" spans="1:3" x14ac:dyDescent="0.3">
      <c r="A4209" t="s">
        <v>12273</v>
      </c>
      <c r="B4209" s="10">
        <v>84</v>
      </c>
      <c r="C4209" s="10">
        <v>4.3</v>
      </c>
    </row>
    <row r="4210" spans="1:3" x14ac:dyDescent="0.3">
      <c r="A4210" t="s">
        <v>12276</v>
      </c>
      <c r="B4210" s="10">
        <v>104</v>
      </c>
      <c r="C4210" s="10">
        <v>3.5</v>
      </c>
    </row>
    <row r="4211" spans="1:3" x14ac:dyDescent="0.3">
      <c r="A4211" t="s">
        <v>12280</v>
      </c>
      <c r="B4211" s="10">
        <v>95</v>
      </c>
      <c r="C4211" s="10">
        <v>7.2</v>
      </c>
    </row>
    <row r="4212" spans="1:3" x14ac:dyDescent="0.3">
      <c r="A4212" t="s">
        <v>12283</v>
      </c>
      <c r="B4212" s="10">
        <v>92</v>
      </c>
      <c r="C4212" s="10">
        <v>4.7</v>
      </c>
    </row>
    <row r="4213" spans="1:3" x14ac:dyDescent="0.3">
      <c r="A4213" t="s">
        <v>12288</v>
      </c>
      <c r="B4213" s="10">
        <v>90</v>
      </c>
      <c r="C4213" s="10">
        <v>7.3</v>
      </c>
    </row>
    <row r="4214" spans="1:3" x14ac:dyDescent="0.3">
      <c r="A4214" t="s">
        <v>12290</v>
      </c>
      <c r="B4214" s="10">
        <v>113</v>
      </c>
      <c r="C4214" s="10">
        <v>7.9</v>
      </c>
    </row>
    <row r="4215" spans="1:3" x14ac:dyDescent="0.3">
      <c r="A4215" t="s">
        <v>12294</v>
      </c>
      <c r="B4215" s="10">
        <v>104</v>
      </c>
      <c r="C4215" s="10">
        <v>5.0999999999999996</v>
      </c>
    </row>
    <row r="4216" spans="1:3" x14ac:dyDescent="0.3">
      <c r="A4216" t="s">
        <v>12297</v>
      </c>
      <c r="B4216" s="10">
        <v>123</v>
      </c>
      <c r="C4216" s="10">
        <v>7.2</v>
      </c>
    </row>
    <row r="4217" spans="1:3" x14ac:dyDescent="0.3">
      <c r="A4217" t="s">
        <v>12300</v>
      </c>
      <c r="B4217" s="10">
        <v>111</v>
      </c>
      <c r="C4217" s="10">
        <v>5.4</v>
      </c>
    </row>
    <row r="4218" spans="1:3" x14ac:dyDescent="0.3">
      <c r="A4218" t="s">
        <v>12304</v>
      </c>
      <c r="B4218" s="10">
        <v>99</v>
      </c>
      <c r="C4218" s="10">
        <v>3.7</v>
      </c>
    </row>
    <row r="4219" spans="1:3" x14ac:dyDescent="0.3">
      <c r="A4219" t="s">
        <v>12307</v>
      </c>
      <c r="B4219" s="10">
        <v>108</v>
      </c>
      <c r="C4219" s="10">
        <v>7.1</v>
      </c>
    </row>
    <row r="4220" spans="1:3" x14ac:dyDescent="0.3">
      <c r="A4220" t="s">
        <v>12310</v>
      </c>
      <c r="B4220" s="10">
        <v>92</v>
      </c>
      <c r="C4220" s="10">
        <v>6.8</v>
      </c>
    </row>
    <row r="4221" spans="1:3" x14ac:dyDescent="0.3">
      <c r="A4221" t="s">
        <v>12312</v>
      </c>
      <c r="B4221" s="10">
        <v>120</v>
      </c>
      <c r="C4221" s="10">
        <v>8.1999999999999993</v>
      </c>
    </row>
    <row r="4222" spans="1:3" x14ac:dyDescent="0.3">
      <c r="A4222" t="s">
        <v>12314</v>
      </c>
      <c r="B4222" s="10">
        <v>91</v>
      </c>
      <c r="C4222" s="10">
        <v>7</v>
      </c>
    </row>
    <row r="4223" spans="1:3" x14ac:dyDescent="0.3">
      <c r="A4223" t="s">
        <v>12318</v>
      </c>
      <c r="B4223" s="10">
        <v>88</v>
      </c>
      <c r="C4223" s="10">
        <v>7.4</v>
      </c>
    </row>
    <row r="4224" spans="1:3" x14ac:dyDescent="0.3">
      <c r="A4224" t="s">
        <v>12322</v>
      </c>
      <c r="B4224" s="10">
        <v>97</v>
      </c>
      <c r="C4224" s="10">
        <v>6.7</v>
      </c>
    </row>
    <row r="4225" spans="1:3" x14ac:dyDescent="0.3">
      <c r="A4225" t="s">
        <v>12326</v>
      </c>
      <c r="B4225" s="10">
        <v>90</v>
      </c>
      <c r="C4225" s="10">
        <v>9.1</v>
      </c>
    </row>
    <row r="4226" spans="1:3" x14ac:dyDescent="0.3">
      <c r="A4226" t="s">
        <v>12331</v>
      </c>
      <c r="B4226" s="10">
        <v>95</v>
      </c>
      <c r="C4226" s="10">
        <v>7.6</v>
      </c>
    </row>
    <row r="4227" spans="1:3" x14ac:dyDescent="0.3">
      <c r="A4227" t="s">
        <v>12333</v>
      </c>
      <c r="B4227" s="10">
        <v>103</v>
      </c>
      <c r="C4227" s="10">
        <v>7.2</v>
      </c>
    </row>
    <row r="4228" spans="1:3" x14ac:dyDescent="0.3">
      <c r="A4228" t="s">
        <v>12334</v>
      </c>
      <c r="B4228" s="10">
        <v>110</v>
      </c>
      <c r="C4228" s="10">
        <v>7.5</v>
      </c>
    </row>
    <row r="4229" spans="1:3" x14ac:dyDescent="0.3">
      <c r="A4229" t="s">
        <v>12335</v>
      </c>
      <c r="B4229" s="10">
        <v>103</v>
      </c>
      <c r="C4229" s="10">
        <v>6.8</v>
      </c>
    </row>
    <row r="4230" spans="1:3" x14ac:dyDescent="0.3">
      <c r="A4230" t="s">
        <v>12339</v>
      </c>
      <c r="B4230" s="10">
        <v>92</v>
      </c>
      <c r="C4230" s="10">
        <v>6.9</v>
      </c>
    </row>
    <row r="4231" spans="1:3" x14ac:dyDescent="0.3">
      <c r="A4231" t="s">
        <v>12343</v>
      </c>
      <c r="B4231" s="10">
        <v>114</v>
      </c>
      <c r="C4231" s="10">
        <v>7.9</v>
      </c>
    </row>
    <row r="4232" spans="1:3" x14ac:dyDescent="0.3">
      <c r="A4232" t="s">
        <v>12348</v>
      </c>
      <c r="B4232" s="10">
        <v>101</v>
      </c>
      <c r="C4232" s="10">
        <v>7.6</v>
      </c>
    </row>
    <row r="4233" spans="1:3" x14ac:dyDescent="0.3">
      <c r="A4233" t="s">
        <v>12351</v>
      </c>
      <c r="B4233" s="10">
        <v>112</v>
      </c>
      <c r="C4233" s="10">
        <v>6.7</v>
      </c>
    </row>
    <row r="4234" spans="1:3" x14ac:dyDescent="0.3">
      <c r="A4234" t="s">
        <v>12354</v>
      </c>
      <c r="B4234" s="10">
        <v>104</v>
      </c>
      <c r="C4234" s="10">
        <v>5.8</v>
      </c>
    </row>
    <row r="4235" spans="1:3" x14ac:dyDescent="0.3">
      <c r="A4235" t="s">
        <v>12356</v>
      </c>
      <c r="B4235" s="10">
        <v>99</v>
      </c>
      <c r="C4235" s="10">
        <v>6.5</v>
      </c>
    </row>
    <row r="4236" spans="1:3" x14ac:dyDescent="0.3">
      <c r="A4236" t="s">
        <v>12359</v>
      </c>
      <c r="B4236" s="10">
        <v>98</v>
      </c>
      <c r="C4236" s="10">
        <v>7.2</v>
      </c>
    </row>
    <row r="4237" spans="1:3" x14ac:dyDescent="0.3">
      <c r="A4237" t="s">
        <v>12361</v>
      </c>
      <c r="B4237" s="10">
        <v>107</v>
      </c>
      <c r="C4237" s="10">
        <v>6.9</v>
      </c>
    </row>
    <row r="4238" spans="1:3" x14ac:dyDescent="0.3">
      <c r="A4238" t="s">
        <v>12365</v>
      </c>
      <c r="B4238" s="10">
        <v>93</v>
      </c>
      <c r="C4238" s="10">
        <v>5.5</v>
      </c>
    </row>
    <row r="4239" spans="1:3" x14ac:dyDescent="0.3">
      <c r="A4239" t="s">
        <v>12367</v>
      </c>
      <c r="B4239" s="10">
        <v>100</v>
      </c>
      <c r="C4239" s="10">
        <v>6.5</v>
      </c>
    </row>
    <row r="4240" spans="1:3" x14ac:dyDescent="0.3">
      <c r="A4240" t="s">
        <v>12369</v>
      </c>
      <c r="B4240" s="10">
        <v>80</v>
      </c>
      <c r="C4240" s="10">
        <v>6.2</v>
      </c>
    </row>
    <row r="4241" spans="1:3" x14ac:dyDescent="0.3">
      <c r="A4241" t="s">
        <v>12371</v>
      </c>
      <c r="B4241" s="10">
        <v>94</v>
      </c>
      <c r="C4241" s="10">
        <v>6.7</v>
      </c>
    </row>
    <row r="4242" spans="1:3" x14ac:dyDescent="0.3">
      <c r="A4242" t="s">
        <v>12373</v>
      </c>
      <c r="B4242" s="10">
        <v>93</v>
      </c>
      <c r="C4242" s="10">
        <v>5.7</v>
      </c>
    </row>
    <row r="4243" spans="1:3" x14ac:dyDescent="0.3">
      <c r="A4243" t="s">
        <v>12378</v>
      </c>
      <c r="B4243" s="10">
        <v>87</v>
      </c>
      <c r="C4243" s="10">
        <v>8.6</v>
      </c>
    </row>
    <row r="4244" spans="1:3" x14ac:dyDescent="0.3">
      <c r="A4244" t="s">
        <v>12381</v>
      </c>
      <c r="B4244" s="10">
        <v>91</v>
      </c>
      <c r="C4244" s="10">
        <v>6.5</v>
      </c>
    </row>
    <row r="4245" spans="1:3" x14ac:dyDescent="0.3">
      <c r="A4245" t="s">
        <v>12382</v>
      </c>
      <c r="B4245" s="10">
        <v>84</v>
      </c>
      <c r="C4245" s="10">
        <v>6.3</v>
      </c>
    </row>
    <row r="4246" spans="1:3" x14ac:dyDescent="0.3">
      <c r="A4246" t="s">
        <v>12384</v>
      </c>
      <c r="B4246" s="10">
        <v>90</v>
      </c>
      <c r="C4246" s="10">
        <v>4.3</v>
      </c>
    </row>
    <row r="4247" spans="1:3" x14ac:dyDescent="0.3">
      <c r="A4247" t="s">
        <v>12387</v>
      </c>
      <c r="B4247" s="10">
        <v>98</v>
      </c>
      <c r="C4247" s="10">
        <v>6.1</v>
      </c>
    </row>
    <row r="4248" spans="1:3" x14ac:dyDescent="0.3">
      <c r="A4248" t="s">
        <v>12389</v>
      </c>
      <c r="B4248" s="10">
        <v>108</v>
      </c>
      <c r="C4248" s="10">
        <v>6</v>
      </c>
    </row>
    <row r="4249" spans="1:3" x14ac:dyDescent="0.3">
      <c r="A4249" t="s">
        <v>12393</v>
      </c>
      <c r="B4249" s="10">
        <v>124</v>
      </c>
      <c r="C4249" s="10">
        <v>5.8</v>
      </c>
    </row>
    <row r="4250" spans="1:3" x14ac:dyDescent="0.3">
      <c r="A4250" t="s">
        <v>12397</v>
      </c>
      <c r="B4250" s="10">
        <v>95</v>
      </c>
      <c r="C4250" s="10">
        <v>6.7</v>
      </c>
    </row>
    <row r="4251" spans="1:3" x14ac:dyDescent="0.3">
      <c r="A4251" t="s">
        <v>12400</v>
      </c>
      <c r="B4251" s="10">
        <v>90</v>
      </c>
      <c r="C4251" s="10">
        <v>6.7</v>
      </c>
    </row>
    <row r="4252" spans="1:3" x14ac:dyDescent="0.3">
      <c r="A4252" t="s">
        <v>12402</v>
      </c>
      <c r="B4252" s="10">
        <v>93</v>
      </c>
      <c r="C4252" s="10">
        <v>7.6</v>
      </c>
    </row>
    <row r="4253" spans="1:3" x14ac:dyDescent="0.3">
      <c r="A4253" t="s">
        <v>12404</v>
      </c>
      <c r="B4253" s="10">
        <v>101</v>
      </c>
      <c r="C4253" s="10">
        <v>5.0999999999999996</v>
      </c>
    </row>
    <row r="4254" spans="1:3" x14ac:dyDescent="0.3">
      <c r="A4254" t="s">
        <v>12408</v>
      </c>
      <c r="B4254" s="10">
        <v>107</v>
      </c>
      <c r="C4254" s="10">
        <v>6.8</v>
      </c>
    </row>
    <row r="4255" spans="1:3" x14ac:dyDescent="0.3">
      <c r="A4255" t="s">
        <v>12413</v>
      </c>
      <c r="B4255" s="10">
        <v>20</v>
      </c>
      <c r="C4255" s="10">
        <v>6.8</v>
      </c>
    </row>
    <row r="4256" spans="1:3" x14ac:dyDescent="0.3">
      <c r="A4256" t="s">
        <v>12418</v>
      </c>
      <c r="B4256" s="10">
        <v>87</v>
      </c>
      <c r="C4256" s="10">
        <v>6.8</v>
      </c>
    </row>
    <row r="4257" spans="1:3" x14ac:dyDescent="0.3">
      <c r="A4257" t="s">
        <v>12421</v>
      </c>
      <c r="B4257" s="10">
        <v>98</v>
      </c>
      <c r="C4257" s="10">
        <v>6.3</v>
      </c>
    </row>
    <row r="4258" spans="1:3" x14ac:dyDescent="0.3">
      <c r="A4258" t="s">
        <v>12425</v>
      </c>
      <c r="B4258" s="10">
        <v>112</v>
      </c>
      <c r="C4258" s="10">
        <v>7.1</v>
      </c>
    </row>
    <row r="4259" spans="1:3" x14ac:dyDescent="0.3">
      <c r="A4259" t="s">
        <v>12430</v>
      </c>
      <c r="B4259" s="10">
        <v>82</v>
      </c>
      <c r="C4259" s="10">
        <v>2.8</v>
      </c>
    </row>
    <row r="4260" spans="1:3" x14ac:dyDescent="0.3">
      <c r="A4260" t="s">
        <v>12433</v>
      </c>
      <c r="B4260" s="10">
        <v>102</v>
      </c>
      <c r="C4260" s="10">
        <v>8.1999999999999993</v>
      </c>
    </row>
    <row r="4261" spans="1:3" x14ac:dyDescent="0.3">
      <c r="A4261" t="s">
        <v>12436</v>
      </c>
      <c r="B4261" s="10">
        <v>97</v>
      </c>
      <c r="C4261" s="10">
        <v>3.1</v>
      </c>
    </row>
    <row r="4262" spans="1:3" x14ac:dyDescent="0.3">
      <c r="A4262" t="s">
        <v>12439</v>
      </c>
      <c r="B4262" s="10">
        <v>101</v>
      </c>
      <c r="C4262" s="10">
        <v>3.3</v>
      </c>
    </row>
    <row r="4263" spans="1:3" x14ac:dyDescent="0.3">
      <c r="A4263" t="s">
        <v>12442</v>
      </c>
      <c r="B4263" s="10">
        <v>93</v>
      </c>
      <c r="C4263" s="10">
        <v>3.6</v>
      </c>
    </row>
    <row r="4264" spans="1:3" x14ac:dyDescent="0.3">
      <c r="A4264" t="s">
        <v>12447</v>
      </c>
      <c r="B4264" s="10">
        <v>83</v>
      </c>
      <c r="C4264" s="10">
        <v>7.7</v>
      </c>
    </row>
    <row r="4265" spans="1:3" x14ac:dyDescent="0.3">
      <c r="A4265" t="s">
        <v>12451</v>
      </c>
      <c r="B4265" s="10">
        <v>106</v>
      </c>
      <c r="C4265" s="10">
        <v>6.7</v>
      </c>
    </row>
    <row r="4266" spans="1:3" x14ac:dyDescent="0.3">
      <c r="A4266" t="s">
        <v>12455</v>
      </c>
      <c r="B4266" s="10">
        <v>113</v>
      </c>
      <c r="C4266" s="10">
        <v>5.5</v>
      </c>
    </row>
    <row r="4267" spans="1:3" x14ac:dyDescent="0.3">
      <c r="A4267" t="s">
        <v>12459</v>
      </c>
      <c r="B4267" s="10">
        <v>94</v>
      </c>
      <c r="C4267" s="10">
        <v>6.6</v>
      </c>
    </row>
    <row r="4268" spans="1:3" x14ac:dyDescent="0.3">
      <c r="A4268" t="s">
        <v>12463</v>
      </c>
      <c r="B4268" s="10">
        <v>101</v>
      </c>
      <c r="C4268" s="10">
        <v>4.8</v>
      </c>
    </row>
    <row r="4269" spans="1:3" x14ac:dyDescent="0.3">
      <c r="A4269" t="s">
        <v>12467</v>
      </c>
      <c r="B4269" s="10">
        <v>99</v>
      </c>
      <c r="C4269" s="10">
        <v>5.5</v>
      </c>
    </row>
    <row r="4270" spans="1:3" x14ac:dyDescent="0.3">
      <c r="A4270" t="s">
        <v>12470</v>
      </c>
      <c r="B4270" s="10">
        <v>76</v>
      </c>
      <c r="C4270" s="10">
        <v>6.3</v>
      </c>
    </row>
    <row r="4271" spans="1:3" x14ac:dyDescent="0.3">
      <c r="A4271" t="s">
        <v>12474</v>
      </c>
      <c r="B4271" s="10">
        <v>91</v>
      </c>
      <c r="C4271" s="10">
        <v>6.9</v>
      </c>
    </row>
    <row r="4272" spans="1:3" x14ac:dyDescent="0.3">
      <c r="A4272" t="s">
        <v>12478</v>
      </c>
      <c r="B4272" s="10">
        <v>105</v>
      </c>
      <c r="C4272" s="10">
        <v>6.5</v>
      </c>
    </row>
    <row r="4273" spans="1:3" x14ac:dyDescent="0.3">
      <c r="A4273" t="s">
        <v>12480</v>
      </c>
      <c r="B4273" s="10">
        <v>120</v>
      </c>
      <c r="C4273" s="10">
        <v>8.1999999999999993</v>
      </c>
    </row>
    <row r="4274" spans="1:3" x14ac:dyDescent="0.3">
      <c r="A4274" t="s">
        <v>12482</v>
      </c>
      <c r="B4274" s="10">
        <v>105</v>
      </c>
      <c r="C4274" s="10">
        <v>7.1</v>
      </c>
    </row>
    <row r="4275" spans="1:3" x14ac:dyDescent="0.3">
      <c r="A4275" t="s">
        <v>12487</v>
      </c>
      <c r="B4275" s="10">
        <v>105</v>
      </c>
      <c r="C4275" s="10">
        <v>8.1</v>
      </c>
    </row>
    <row r="4276" spans="1:3" x14ac:dyDescent="0.3">
      <c r="A4276" t="s">
        <v>12489</v>
      </c>
      <c r="B4276" s="10">
        <v>95</v>
      </c>
      <c r="C4276" s="10">
        <v>7.2</v>
      </c>
    </row>
    <row r="4277" spans="1:3" x14ac:dyDescent="0.3">
      <c r="A4277" t="s">
        <v>12493</v>
      </c>
      <c r="B4277" s="10">
        <v>135</v>
      </c>
      <c r="C4277" s="10">
        <v>7.4</v>
      </c>
    </row>
    <row r="4278" spans="1:3" x14ac:dyDescent="0.3">
      <c r="A4278" t="s">
        <v>12497</v>
      </c>
      <c r="B4278" s="10">
        <v>105</v>
      </c>
      <c r="C4278" s="10">
        <v>6.5</v>
      </c>
    </row>
    <row r="4279" spans="1:3" x14ac:dyDescent="0.3">
      <c r="A4279" t="s">
        <v>12499</v>
      </c>
      <c r="B4279" s="10">
        <v>83</v>
      </c>
      <c r="C4279" s="10">
        <v>5.7</v>
      </c>
    </row>
    <row r="4280" spans="1:3" x14ac:dyDescent="0.3">
      <c r="A4280" t="s">
        <v>12506</v>
      </c>
      <c r="B4280" s="10">
        <v>135</v>
      </c>
      <c r="C4280" s="10">
        <v>8.6999999999999993</v>
      </c>
    </row>
    <row r="4281" spans="1:3" x14ac:dyDescent="0.3">
      <c r="A4281" t="s">
        <v>12511</v>
      </c>
      <c r="B4281" s="10">
        <v>88</v>
      </c>
      <c r="C4281" s="10">
        <v>4.3</v>
      </c>
    </row>
    <row r="4282" spans="1:3" x14ac:dyDescent="0.3">
      <c r="A4282" t="s">
        <v>12514</v>
      </c>
      <c r="B4282" s="10">
        <v>87</v>
      </c>
      <c r="C4282" s="10">
        <v>6.2</v>
      </c>
    </row>
    <row r="4283" spans="1:3" x14ac:dyDescent="0.3">
      <c r="A4283" t="s">
        <v>12517</v>
      </c>
      <c r="B4283" s="10">
        <v>97</v>
      </c>
      <c r="C4283" s="10">
        <v>3.3</v>
      </c>
    </row>
    <row r="4284" spans="1:3" x14ac:dyDescent="0.3">
      <c r="A4284" t="s">
        <v>12519</v>
      </c>
      <c r="B4284" s="10">
        <v>82</v>
      </c>
      <c r="C4284" s="10">
        <v>2.7</v>
      </c>
    </row>
    <row r="4285" spans="1:3" x14ac:dyDescent="0.3">
      <c r="A4285" t="s">
        <v>12524</v>
      </c>
      <c r="B4285" s="10">
        <v>103</v>
      </c>
      <c r="C4285" s="10">
        <v>5.2</v>
      </c>
    </row>
    <row r="4286" spans="1:3" x14ac:dyDescent="0.3">
      <c r="A4286" t="s">
        <v>12527</v>
      </c>
      <c r="B4286" s="10">
        <v>130</v>
      </c>
      <c r="C4286" s="10">
        <v>8.1999999999999993</v>
      </c>
    </row>
    <row r="4287" spans="1:3" x14ac:dyDescent="0.3">
      <c r="A4287" t="s">
        <v>12530</v>
      </c>
      <c r="B4287" s="10">
        <v>87</v>
      </c>
      <c r="C4287" s="10">
        <v>6.1</v>
      </c>
    </row>
    <row r="4288" spans="1:3" x14ac:dyDescent="0.3">
      <c r="A4288" t="s">
        <v>12535</v>
      </c>
      <c r="B4288" s="10">
        <v>101</v>
      </c>
      <c r="C4288" s="10">
        <v>8</v>
      </c>
    </row>
    <row r="4289" spans="1:3" x14ac:dyDescent="0.3">
      <c r="A4289" t="s">
        <v>12538</v>
      </c>
      <c r="B4289" s="10">
        <v>96</v>
      </c>
      <c r="C4289" s="10">
        <v>5.5</v>
      </c>
    </row>
    <row r="4290" spans="1:3" x14ac:dyDescent="0.3">
      <c r="A4290" t="s">
        <v>12540</v>
      </c>
      <c r="B4290" s="10">
        <v>80</v>
      </c>
      <c r="C4290" s="10">
        <v>5.7</v>
      </c>
    </row>
    <row r="4291" spans="1:3" x14ac:dyDescent="0.3">
      <c r="A4291" t="s">
        <v>12544</v>
      </c>
      <c r="B4291" s="10">
        <v>87</v>
      </c>
      <c r="C4291" s="10">
        <v>3.7</v>
      </c>
    </row>
    <row r="4292" spans="1:3" x14ac:dyDescent="0.3">
      <c r="A4292" t="s">
        <v>12548</v>
      </c>
      <c r="B4292" s="10">
        <v>92</v>
      </c>
      <c r="C4292" s="10">
        <v>7.1</v>
      </c>
    </row>
    <row r="4293" spans="1:3" x14ac:dyDescent="0.3">
      <c r="A4293" t="s">
        <v>12551</v>
      </c>
      <c r="B4293" s="10">
        <v>118</v>
      </c>
      <c r="C4293" s="10">
        <v>7.8</v>
      </c>
    </row>
    <row r="4294" spans="1:3" x14ac:dyDescent="0.3">
      <c r="A4294" t="s">
        <v>12556</v>
      </c>
      <c r="B4294" s="10">
        <v>123</v>
      </c>
      <c r="C4294" s="10">
        <v>4.0999999999999996</v>
      </c>
    </row>
    <row r="4295" spans="1:3" x14ac:dyDescent="0.3">
      <c r="A4295" t="s">
        <v>12559</v>
      </c>
      <c r="B4295" s="10">
        <v>100</v>
      </c>
      <c r="C4295" s="10">
        <v>7.2</v>
      </c>
    </row>
    <row r="4296" spans="1:3" x14ac:dyDescent="0.3">
      <c r="A4296" t="s">
        <v>12560</v>
      </c>
      <c r="B4296" s="10">
        <v>103</v>
      </c>
      <c r="C4296" s="10">
        <v>7.7</v>
      </c>
    </row>
    <row r="4297" spans="1:3" x14ac:dyDescent="0.3">
      <c r="A4297" t="s">
        <v>12561</v>
      </c>
      <c r="B4297" s="10">
        <v>100</v>
      </c>
      <c r="C4297" s="10">
        <v>7.1</v>
      </c>
    </row>
    <row r="4298" spans="1:3" x14ac:dyDescent="0.3">
      <c r="A4298" t="s">
        <v>12564</v>
      </c>
      <c r="B4298" s="10">
        <v>99</v>
      </c>
      <c r="C4298" s="10">
        <v>7.6</v>
      </c>
    </row>
    <row r="4299" spans="1:3" x14ac:dyDescent="0.3">
      <c r="A4299" t="s">
        <v>12569</v>
      </c>
      <c r="B4299" s="10">
        <v>89</v>
      </c>
      <c r="C4299" s="10">
        <v>7</v>
      </c>
    </row>
    <row r="4300" spans="1:3" x14ac:dyDescent="0.3">
      <c r="A4300" t="s">
        <v>12572</v>
      </c>
      <c r="B4300" s="10">
        <v>114</v>
      </c>
      <c r="C4300" s="10">
        <v>7.4</v>
      </c>
    </row>
    <row r="4301" spans="1:3" x14ac:dyDescent="0.3">
      <c r="A4301" t="s">
        <v>12573</v>
      </c>
      <c r="B4301" s="10">
        <v>111</v>
      </c>
      <c r="C4301" s="10">
        <v>7.7</v>
      </c>
    </row>
    <row r="4302" spans="1:3" x14ac:dyDescent="0.3">
      <c r="A4302" t="s">
        <v>12575</v>
      </c>
      <c r="B4302" s="10">
        <v>99</v>
      </c>
      <c r="C4302" s="10">
        <v>7.2</v>
      </c>
    </row>
    <row r="4303" spans="1:3" x14ac:dyDescent="0.3">
      <c r="A4303" t="s">
        <v>12577</v>
      </c>
      <c r="B4303" s="10">
        <v>85</v>
      </c>
      <c r="C4303" s="10">
        <v>6.6</v>
      </c>
    </row>
    <row r="4304" spans="1:3" x14ac:dyDescent="0.3">
      <c r="A4304" t="s">
        <v>12579</v>
      </c>
      <c r="B4304" s="10">
        <v>113</v>
      </c>
      <c r="C4304" s="10">
        <v>6</v>
      </c>
    </row>
    <row r="4305" spans="1:3" x14ac:dyDescent="0.3">
      <c r="A4305" t="s">
        <v>12580</v>
      </c>
      <c r="B4305" s="10">
        <v>99</v>
      </c>
      <c r="C4305" s="10">
        <v>8.4</v>
      </c>
    </row>
    <row r="4306" spans="1:3" x14ac:dyDescent="0.3">
      <c r="A4306" t="s">
        <v>12583</v>
      </c>
      <c r="B4306" s="10">
        <v>83</v>
      </c>
      <c r="C4306" s="10">
        <v>6.5</v>
      </c>
    </row>
    <row r="4307" spans="1:3" x14ac:dyDescent="0.3">
      <c r="A4307" t="s">
        <v>12586</v>
      </c>
      <c r="B4307" s="10">
        <v>142</v>
      </c>
      <c r="C4307" s="10">
        <v>8.9</v>
      </c>
    </row>
    <row r="4308" spans="1:3" x14ac:dyDescent="0.3">
      <c r="A4308" t="s">
        <v>12591</v>
      </c>
      <c r="B4308" s="10">
        <v>112</v>
      </c>
      <c r="C4308" s="10">
        <v>7.9</v>
      </c>
    </row>
    <row r="4309" spans="1:3" x14ac:dyDescent="0.3">
      <c r="A4309" t="s">
        <v>12595</v>
      </c>
      <c r="B4309" s="10">
        <v>108</v>
      </c>
      <c r="C4309" s="10">
        <v>6</v>
      </c>
    </row>
    <row r="4310" spans="1:3" x14ac:dyDescent="0.3">
      <c r="A4310" t="s">
        <v>12600</v>
      </c>
      <c r="B4310" s="10">
        <v>88</v>
      </c>
      <c r="C4310" s="10">
        <v>6.1</v>
      </c>
    </row>
    <row r="4311" spans="1:3" x14ac:dyDescent="0.3">
      <c r="A4311" t="s">
        <v>12602</v>
      </c>
      <c r="B4311" s="10">
        <v>97</v>
      </c>
      <c r="C4311" s="10">
        <v>7.4</v>
      </c>
    </row>
    <row r="4312" spans="1:3" x14ac:dyDescent="0.3">
      <c r="A4312" t="s">
        <v>12604</v>
      </c>
      <c r="B4312" s="10">
        <v>85</v>
      </c>
      <c r="C4312" s="10">
        <v>6.2</v>
      </c>
    </row>
    <row r="4313" spans="1:3" x14ac:dyDescent="0.3">
      <c r="A4313" t="s">
        <v>12608</v>
      </c>
      <c r="B4313" s="10">
        <v>103</v>
      </c>
      <c r="C4313" s="10">
        <v>5.6</v>
      </c>
    </row>
    <row r="4314" spans="1:3" x14ac:dyDescent="0.3">
      <c r="A4314" t="s">
        <v>12613</v>
      </c>
      <c r="B4314" s="10">
        <v>110</v>
      </c>
      <c r="C4314" s="10">
        <v>7.2</v>
      </c>
    </row>
    <row r="4315" spans="1:3" x14ac:dyDescent="0.3">
      <c r="A4315" t="s">
        <v>12616</v>
      </c>
      <c r="B4315" s="10">
        <v>88</v>
      </c>
      <c r="C4315" s="10">
        <v>6.1</v>
      </c>
    </row>
    <row r="4316" spans="1:3" x14ac:dyDescent="0.3">
      <c r="A4316" t="s">
        <v>12620</v>
      </c>
      <c r="B4316" s="10">
        <v>76</v>
      </c>
      <c r="C4316" s="10">
        <v>3.8</v>
      </c>
    </row>
    <row r="4317" spans="1:3" x14ac:dyDescent="0.3">
      <c r="A4317" t="s">
        <v>12623</v>
      </c>
      <c r="B4317" s="10">
        <v>100</v>
      </c>
      <c r="C4317" s="10">
        <v>7.1</v>
      </c>
    </row>
    <row r="4318" spans="1:3" x14ac:dyDescent="0.3">
      <c r="A4318" t="s">
        <v>12626</v>
      </c>
      <c r="B4318" s="10">
        <v>99</v>
      </c>
      <c r="C4318" s="10">
        <v>4.5</v>
      </c>
    </row>
    <row r="4319" spans="1:3" x14ac:dyDescent="0.3">
      <c r="A4319" t="s">
        <v>12632</v>
      </c>
      <c r="B4319" s="10">
        <v>84</v>
      </c>
      <c r="C4319" s="10">
        <v>3.8</v>
      </c>
    </row>
    <row r="4320" spans="1:3" x14ac:dyDescent="0.3">
      <c r="A4320" t="s">
        <v>12635</v>
      </c>
      <c r="B4320" s="10">
        <v>91</v>
      </c>
      <c r="C4320" s="10">
        <v>6.2</v>
      </c>
    </row>
    <row r="4321" spans="1:3" x14ac:dyDescent="0.3">
      <c r="A4321" t="s">
        <v>12639</v>
      </c>
      <c r="B4321" s="10">
        <v>97</v>
      </c>
      <c r="C4321" s="10">
        <v>6.6</v>
      </c>
    </row>
    <row r="4322" spans="1:3" x14ac:dyDescent="0.3">
      <c r="A4322" t="s">
        <v>12643</v>
      </c>
      <c r="B4322" s="10">
        <v>84</v>
      </c>
      <c r="C4322" s="10">
        <v>4.5999999999999996</v>
      </c>
    </row>
    <row r="4323" spans="1:3" x14ac:dyDescent="0.3">
      <c r="A4323" t="s">
        <v>12647</v>
      </c>
      <c r="B4323" s="10">
        <v>100</v>
      </c>
      <c r="C4323" s="10">
        <v>4.2</v>
      </c>
    </row>
    <row r="4324" spans="1:3" x14ac:dyDescent="0.3">
      <c r="A4324" t="s">
        <v>12650</v>
      </c>
      <c r="B4324" s="10">
        <v>94</v>
      </c>
      <c r="C4324" s="10">
        <v>6.8</v>
      </c>
    </row>
    <row r="4325" spans="1:3" x14ac:dyDescent="0.3">
      <c r="A4325" t="s">
        <v>12651</v>
      </c>
      <c r="B4325" s="10">
        <v>90</v>
      </c>
      <c r="C4325" s="10">
        <v>7.7</v>
      </c>
    </row>
    <row r="4326" spans="1:3" x14ac:dyDescent="0.3">
      <c r="A4326" t="s">
        <v>12657</v>
      </c>
      <c r="B4326" s="10">
        <v>92</v>
      </c>
      <c r="C4326" s="10">
        <v>5.9</v>
      </c>
    </row>
    <row r="4327" spans="1:3" x14ac:dyDescent="0.3">
      <c r="A4327" t="s">
        <v>12660</v>
      </c>
      <c r="B4327" s="10">
        <v>105</v>
      </c>
      <c r="C4327" s="10">
        <v>4.7</v>
      </c>
    </row>
    <row r="4328" spans="1:3" x14ac:dyDescent="0.3">
      <c r="A4328" t="s">
        <v>12665</v>
      </c>
      <c r="B4328" s="10">
        <v>73</v>
      </c>
      <c r="C4328" s="10">
        <v>7</v>
      </c>
    </row>
    <row r="4329" spans="1:3" x14ac:dyDescent="0.3">
      <c r="A4329" t="s">
        <v>12670</v>
      </c>
      <c r="B4329" s="10">
        <v>116</v>
      </c>
      <c r="C4329" s="10">
        <v>6.9</v>
      </c>
    </row>
    <row r="4330" spans="1:3" x14ac:dyDescent="0.3">
      <c r="A4330" t="s">
        <v>12674</v>
      </c>
      <c r="B4330" s="10">
        <v>110</v>
      </c>
      <c r="C4330" s="10">
        <v>6.1</v>
      </c>
    </row>
    <row r="4331" spans="1:3" x14ac:dyDescent="0.3">
      <c r="A4331" t="s">
        <v>12679</v>
      </c>
      <c r="B4331" s="10">
        <v>102</v>
      </c>
      <c r="C4331" s="10">
        <v>7.6</v>
      </c>
    </row>
    <row r="4332" spans="1:3" x14ac:dyDescent="0.3">
      <c r="A4332" t="s">
        <v>12684</v>
      </c>
      <c r="B4332" s="10">
        <v>89</v>
      </c>
      <c r="C4332" s="10">
        <v>3</v>
      </c>
    </row>
    <row r="4333" spans="1:3" x14ac:dyDescent="0.3">
      <c r="A4333" t="s">
        <v>12688</v>
      </c>
      <c r="B4333" s="10">
        <v>76</v>
      </c>
      <c r="C4333" s="10">
        <v>2.6</v>
      </c>
    </row>
    <row r="4334" spans="1:3" x14ac:dyDescent="0.3">
      <c r="A4334" t="s">
        <v>12689</v>
      </c>
      <c r="B4334" s="10">
        <v>82</v>
      </c>
      <c r="C4334" s="10">
        <v>8.6</v>
      </c>
    </row>
    <row r="4335" spans="1:3" x14ac:dyDescent="0.3">
      <c r="A4335" t="s">
        <v>12694</v>
      </c>
      <c r="B4335" s="10">
        <v>89</v>
      </c>
      <c r="C4335" s="10">
        <v>6.1</v>
      </c>
    </row>
    <row r="4336" spans="1:3" x14ac:dyDescent="0.3">
      <c r="A4336" t="s">
        <v>12698</v>
      </c>
      <c r="B4336" s="10">
        <v>150</v>
      </c>
      <c r="C4336" s="10">
        <v>7.5</v>
      </c>
    </row>
    <row r="4337" spans="1:3" x14ac:dyDescent="0.3">
      <c r="A4337" t="s">
        <v>12701</v>
      </c>
      <c r="B4337" s="10">
        <v>89</v>
      </c>
      <c r="C4337" s="10">
        <v>6.7</v>
      </c>
    </row>
    <row r="4338" spans="1:3" x14ac:dyDescent="0.3">
      <c r="A4338" t="s">
        <v>12703</v>
      </c>
      <c r="B4338" s="10">
        <v>145</v>
      </c>
      <c r="C4338" s="10">
        <v>8.1</v>
      </c>
    </row>
    <row r="4339" spans="1:3" x14ac:dyDescent="0.3">
      <c r="A4339" t="s">
        <v>12706</v>
      </c>
      <c r="B4339" s="10">
        <v>91</v>
      </c>
      <c r="C4339" s="10">
        <v>4.9000000000000004</v>
      </c>
    </row>
    <row r="4340" spans="1:3" x14ac:dyDescent="0.3">
      <c r="A4340" t="s">
        <v>12709</v>
      </c>
      <c r="B4340" s="10">
        <v>121</v>
      </c>
      <c r="C4340" s="10">
        <v>6.8</v>
      </c>
    </row>
    <row r="4341" spans="1:3" x14ac:dyDescent="0.3">
      <c r="A4341" t="s">
        <v>12713</v>
      </c>
      <c r="B4341" s="10">
        <v>83</v>
      </c>
      <c r="C4341" s="10">
        <v>5.7</v>
      </c>
    </row>
    <row r="4342" spans="1:3" x14ac:dyDescent="0.3">
      <c r="A4342" t="s">
        <v>12715</v>
      </c>
      <c r="B4342" s="10">
        <v>110</v>
      </c>
      <c r="C4342" s="10">
        <v>8.3000000000000007</v>
      </c>
    </row>
    <row r="4343" spans="1:3" x14ac:dyDescent="0.3">
      <c r="A4343" t="s">
        <v>12716</v>
      </c>
      <c r="B4343" s="10">
        <v>91</v>
      </c>
      <c r="C4343" s="10">
        <v>6.6</v>
      </c>
    </row>
    <row r="4344" spans="1:3" x14ac:dyDescent="0.3">
      <c r="A4344" t="s">
        <v>12719</v>
      </c>
      <c r="B4344" s="10">
        <v>110</v>
      </c>
      <c r="C4344" s="10">
        <v>7.3</v>
      </c>
    </row>
    <row r="4345" spans="1:3" x14ac:dyDescent="0.3">
      <c r="A4345" t="s">
        <v>12721</v>
      </c>
      <c r="B4345" s="10">
        <v>86</v>
      </c>
      <c r="C4345" s="10">
        <v>5</v>
      </c>
    </row>
    <row r="4346" spans="1:3" x14ac:dyDescent="0.3">
      <c r="A4346" t="s">
        <v>12725</v>
      </c>
      <c r="B4346" s="10">
        <v>86</v>
      </c>
      <c r="C4346" s="10">
        <v>7</v>
      </c>
    </row>
    <row r="4347" spans="1:3" x14ac:dyDescent="0.3">
      <c r="A4347" t="s">
        <v>12730</v>
      </c>
      <c r="B4347" s="10">
        <v>120</v>
      </c>
      <c r="C4347" s="10">
        <v>3.4</v>
      </c>
    </row>
    <row r="4348" spans="1:3" x14ac:dyDescent="0.3">
      <c r="A4348" t="s">
        <v>12732</v>
      </c>
      <c r="B4348" s="10">
        <v>90</v>
      </c>
      <c r="C4348" s="10">
        <v>5.9</v>
      </c>
    </row>
    <row r="4349" spans="1:3" x14ac:dyDescent="0.3">
      <c r="A4349" t="s">
        <v>12736</v>
      </c>
      <c r="B4349" s="10">
        <v>99</v>
      </c>
      <c r="C4349" s="10">
        <v>6</v>
      </c>
    </row>
    <row r="4350" spans="1:3" x14ac:dyDescent="0.3">
      <c r="A4350" t="s">
        <v>12738</v>
      </c>
      <c r="B4350" s="10">
        <v>112</v>
      </c>
      <c r="C4350" s="10">
        <v>7.4</v>
      </c>
    </row>
    <row r="4351" spans="1:3" x14ac:dyDescent="0.3">
      <c r="A4351" t="s">
        <v>12740</v>
      </c>
      <c r="B4351" s="10">
        <v>103</v>
      </c>
      <c r="C4351" s="10">
        <v>7.4</v>
      </c>
    </row>
    <row r="4352" spans="1:3" x14ac:dyDescent="0.3">
      <c r="A4352" t="s">
        <v>12744</v>
      </c>
      <c r="B4352" s="10">
        <v>83</v>
      </c>
      <c r="C4352" s="10">
        <v>4.2</v>
      </c>
    </row>
    <row r="4353" spans="1:3" x14ac:dyDescent="0.3">
      <c r="A4353" t="s">
        <v>12747</v>
      </c>
      <c r="B4353" s="10">
        <v>109</v>
      </c>
      <c r="C4353" s="10">
        <v>6.2</v>
      </c>
    </row>
    <row r="4354" spans="1:3" x14ac:dyDescent="0.3">
      <c r="A4354" t="s">
        <v>12752</v>
      </c>
      <c r="B4354" s="10">
        <v>89</v>
      </c>
      <c r="C4354" s="10">
        <v>6.2</v>
      </c>
    </row>
    <row r="4355" spans="1:3" x14ac:dyDescent="0.3">
      <c r="A4355" t="s">
        <v>12755</v>
      </c>
      <c r="B4355" s="10">
        <v>96</v>
      </c>
      <c r="C4355" s="10">
        <v>7.5</v>
      </c>
    </row>
    <row r="4356" spans="1:3" x14ac:dyDescent="0.3">
      <c r="A4356" t="s">
        <v>12760</v>
      </c>
      <c r="B4356" s="10">
        <v>109</v>
      </c>
      <c r="C4356" s="10">
        <v>7.2</v>
      </c>
    </row>
    <row r="4357" spans="1:3" x14ac:dyDescent="0.3">
      <c r="A4357" t="s">
        <v>12765</v>
      </c>
      <c r="B4357" s="10">
        <v>122</v>
      </c>
      <c r="C4357" s="10">
        <v>7.2</v>
      </c>
    </row>
    <row r="4358" spans="1:3" x14ac:dyDescent="0.3">
      <c r="A4358" t="s">
        <v>12767</v>
      </c>
      <c r="B4358" s="10">
        <v>100</v>
      </c>
      <c r="C4358" s="10">
        <v>5.4</v>
      </c>
    </row>
    <row r="4359" spans="1:3" x14ac:dyDescent="0.3">
      <c r="A4359" t="s">
        <v>12771</v>
      </c>
      <c r="B4359" s="10">
        <v>109</v>
      </c>
      <c r="C4359" s="10">
        <v>7</v>
      </c>
    </row>
    <row r="4360" spans="1:3" x14ac:dyDescent="0.3">
      <c r="A4360" t="s">
        <v>12774</v>
      </c>
      <c r="B4360" s="10">
        <v>95</v>
      </c>
      <c r="C4360" s="10">
        <v>7.2</v>
      </c>
    </row>
    <row r="4361" spans="1:3" x14ac:dyDescent="0.3">
      <c r="A4361" t="s">
        <v>12779</v>
      </c>
      <c r="B4361" s="10">
        <v>94</v>
      </c>
      <c r="C4361" s="10">
        <v>7.9</v>
      </c>
    </row>
    <row r="4362" spans="1:3" x14ac:dyDescent="0.3">
      <c r="A4362" t="s">
        <v>12782</v>
      </c>
      <c r="B4362" s="10">
        <v>107</v>
      </c>
      <c r="C4362" s="10">
        <v>6.8</v>
      </c>
    </row>
    <row r="4363" spans="1:3" x14ac:dyDescent="0.3">
      <c r="A4363" t="s">
        <v>12784</v>
      </c>
      <c r="B4363" s="10">
        <v>104</v>
      </c>
      <c r="C4363" s="10">
        <v>6.7</v>
      </c>
    </row>
    <row r="4364" spans="1:3" x14ac:dyDescent="0.3">
      <c r="A4364" t="s">
        <v>12786</v>
      </c>
      <c r="B4364" s="10">
        <v>93</v>
      </c>
      <c r="C4364" s="10">
        <v>6.8</v>
      </c>
    </row>
    <row r="4365" spans="1:3" x14ac:dyDescent="0.3">
      <c r="A4365" t="s">
        <v>12790</v>
      </c>
      <c r="B4365" s="10">
        <v>102</v>
      </c>
      <c r="C4365" s="10">
        <v>6.9</v>
      </c>
    </row>
    <row r="4366" spans="1:3" x14ac:dyDescent="0.3">
      <c r="A4366" t="s">
        <v>12793</v>
      </c>
      <c r="B4366" s="10">
        <v>84</v>
      </c>
      <c r="C4366" s="10">
        <v>6.8</v>
      </c>
    </row>
    <row r="4367" spans="1:3" x14ac:dyDescent="0.3">
      <c r="A4367" t="s">
        <v>12797</v>
      </c>
      <c r="B4367" s="10">
        <v>97</v>
      </c>
      <c r="C4367" s="10">
        <v>7.2</v>
      </c>
    </row>
    <row r="4368" spans="1:3" x14ac:dyDescent="0.3">
      <c r="A4368" t="s">
        <v>12801</v>
      </c>
      <c r="B4368" s="10">
        <v>91</v>
      </c>
      <c r="C4368" s="10">
        <v>7.4</v>
      </c>
    </row>
    <row r="4369" spans="1:3" x14ac:dyDescent="0.3">
      <c r="A4369" t="s">
        <v>12804</v>
      </c>
      <c r="B4369" s="10">
        <v>84</v>
      </c>
      <c r="C4369" s="10">
        <v>5.6</v>
      </c>
    </row>
    <row r="4370" spans="1:3" x14ac:dyDescent="0.3">
      <c r="A4370" t="s">
        <v>12806</v>
      </c>
      <c r="B4370" s="10">
        <v>86</v>
      </c>
      <c r="C4370" s="10">
        <v>6.8</v>
      </c>
    </row>
    <row r="4371" spans="1:3" x14ac:dyDescent="0.3">
      <c r="A4371" t="s">
        <v>12809</v>
      </c>
      <c r="B4371" s="10">
        <v>92</v>
      </c>
      <c r="C4371" s="10">
        <v>7.7</v>
      </c>
    </row>
    <row r="4372" spans="1:3" x14ac:dyDescent="0.3">
      <c r="A4372" t="s">
        <v>12812</v>
      </c>
      <c r="B4372" s="10">
        <v>94</v>
      </c>
      <c r="C4372" s="10">
        <v>7</v>
      </c>
    </row>
    <row r="4373" spans="1:3" x14ac:dyDescent="0.3">
      <c r="A4373" t="s">
        <v>12814</v>
      </c>
      <c r="B4373" s="10">
        <v>92</v>
      </c>
      <c r="C4373" s="10">
        <v>7.2</v>
      </c>
    </row>
    <row r="4374" spans="1:3" x14ac:dyDescent="0.3">
      <c r="A4374" t="s">
        <v>12818</v>
      </c>
      <c r="B4374" s="10">
        <v>100</v>
      </c>
      <c r="C4374" s="10">
        <v>7.2</v>
      </c>
    </row>
    <row r="4375" spans="1:3" x14ac:dyDescent="0.3">
      <c r="A4375" t="s">
        <v>12822</v>
      </c>
      <c r="B4375" s="10">
        <v>119</v>
      </c>
      <c r="C4375" s="10">
        <v>7.2</v>
      </c>
    </row>
    <row r="4376" spans="1:3" x14ac:dyDescent="0.3">
      <c r="A4376" t="s">
        <v>12826</v>
      </c>
      <c r="B4376" s="10">
        <v>167</v>
      </c>
      <c r="C4376" s="10">
        <v>6.2</v>
      </c>
    </row>
    <row r="4377" spans="1:3" x14ac:dyDescent="0.3">
      <c r="A4377" t="s">
        <v>12829</v>
      </c>
      <c r="B4377" s="10">
        <v>92</v>
      </c>
      <c r="C4377" s="10">
        <v>6.2</v>
      </c>
    </row>
    <row r="4378" spans="1:3" x14ac:dyDescent="0.3">
      <c r="A4378" t="s">
        <v>12831</v>
      </c>
      <c r="B4378" s="10">
        <v>108</v>
      </c>
      <c r="C4378" s="10">
        <v>6.9</v>
      </c>
    </row>
    <row r="4379" spans="1:3" x14ac:dyDescent="0.3">
      <c r="A4379" t="s">
        <v>12833</v>
      </c>
      <c r="B4379" s="10">
        <v>97</v>
      </c>
      <c r="C4379" s="10">
        <v>7</v>
      </c>
    </row>
    <row r="4380" spans="1:3" x14ac:dyDescent="0.3">
      <c r="A4380" t="s">
        <v>12834</v>
      </c>
      <c r="B4380" s="10">
        <v>88</v>
      </c>
      <c r="C4380" s="10">
        <v>6.7</v>
      </c>
    </row>
    <row r="4381" spans="1:3" x14ac:dyDescent="0.3">
      <c r="A4381" t="s">
        <v>12836</v>
      </c>
      <c r="B4381" s="10">
        <v>100</v>
      </c>
      <c r="C4381" s="10">
        <v>3.6</v>
      </c>
    </row>
    <row r="4382" spans="1:3" x14ac:dyDescent="0.3">
      <c r="A4382" t="s">
        <v>12838</v>
      </c>
      <c r="B4382" s="10">
        <v>100</v>
      </c>
      <c r="C4382" s="10">
        <v>6.3</v>
      </c>
    </row>
    <row r="4383" spans="1:3" x14ac:dyDescent="0.3">
      <c r="A4383" t="s">
        <v>12842</v>
      </c>
      <c r="B4383" s="10">
        <v>124</v>
      </c>
      <c r="C4383" s="10">
        <v>7.4</v>
      </c>
    </row>
    <row r="4384" spans="1:3" x14ac:dyDescent="0.3">
      <c r="A4384" t="s">
        <v>12845</v>
      </c>
      <c r="B4384" s="10">
        <v>88</v>
      </c>
      <c r="C4384" s="10">
        <v>7.4</v>
      </c>
    </row>
    <row r="4385" spans="1:3" x14ac:dyDescent="0.3">
      <c r="A4385" t="s">
        <v>12848</v>
      </c>
      <c r="B4385" s="10">
        <v>106</v>
      </c>
      <c r="C4385" s="10">
        <v>7.3</v>
      </c>
    </row>
    <row r="4386" spans="1:3" x14ac:dyDescent="0.3">
      <c r="A4386" t="s">
        <v>12851</v>
      </c>
      <c r="B4386" s="10">
        <v>79</v>
      </c>
      <c r="C4386" s="10">
        <v>6.1</v>
      </c>
    </row>
    <row r="4387" spans="1:3" x14ac:dyDescent="0.3">
      <c r="A4387" t="s">
        <v>12856</v>
      </c>
      <c r="B4387" s="10">
        <v>96</v>
      </c>
      <c r="C4387" s="10">
        <v>8.1999999999999993</v>
      </c>
    </row>
    <row r="4388" spans="1:3" x14ac:dyDescent="0.3">
      <c r="A4388" t="s">
        <v>12859</v>
      </c>
      <c r="B4388" s="10">
        <v>53</v>
      </c>
      <c r="C4388" s="10">
        <v>7.7</v>
      </c>
    </row>
    <row r="4389" spans="1:3" x14ac:dyDescent="0.3">
      <c r="A4389" t="s">
        <v>12864</v>
      </c>
      <c r="B4389" s="10">
        <v>97</v>
      </c>
      <c r="C4389" s="10">
        <v>7.3</v>
      </c>
    </row>
    <row r="4390" spans="1:3" x14ac:dyDescent="0.3">
      <c r="A4390" t="s">
        <v>12869</v>
      </c>
      <c r="B4390" s="10">
        <v>120</v>
      </c>
      <c r="C4390" s="10">
        <v>7.4</v>
      </c>
    </row>
    <row r="4391" spans="1:3" x14ac:dyDescent="0.3">
      <c r="A4391" t="s">
        <v>12871</v>
      </c>
      <c r="B4391" s="10">
        <v>90</v>
      </c>
      <c r="C4391" s="10">
        <v>5.7</v>
      </c>
    </row>
    <row r="4392" spans="1:3" x14ac:dyDescent="0.3">
      <c r="A4392" t="s">
        <v>12877</v>
      </c>
      <c r="B4392" s="10">
        <v>91</v>
      </c>
      <c r="C4392" s="10">
        <v>7.6</v>
      </c>
    </row>
    <row r="4393" spans="1:3" x14ac:dyDescent="0.3">
      <c r="A4393" t="s">
        <v>12881</v>
      </c>
      <c r="B4393" s="10">
        <v>93</v>
      </c>
      <c r="C4393" s="10">
        <v>6.8</v>
      </c>
    </row>
    <row r="4394" spans="1:3" x14ac:dyDescent="0.3">
      <c r="A4394" t="s">
        <v>12883</v>
      </c>
      <c r="B4394" s="10">
        <v>112</v>
      </c>
      <c r="C4394" s="10">
        <v>5.6</v>
      </c>
    </row>
    <row r="4395" spans="1:3" x14ac:dyDescent="0.3">
      <c r="A4395" t="s">
        <v>12887</v>
      </c>
      <c r="B4395" s="10">
        <v>160</v>
      </c>
      <c r="C4395" s="10">
        <v>4.8</v>
      </c>
    </row>
    <row r="4396" spans="1:3" x14ac:dyDescent="0.3">
      <c r="A4396" t="s">
        <v>12891</v>
      </c>
      <c r="B4396" s="10">
        <v>95</v>
      </c>
      <c r="C4396" s="10">
        <v>6.4</v>
      </c>
    </row>
    <row r="4397" spans="1:3" x14ac:dyDescent="0.3">
      <c r="A4397" t="s">
        <v>12893</v>
      </c>
      <c r="B4397" s="10">
        <v>93</v>
      </c>
      <c r="C4397" s="10">
        <v>6.8</v>
      </c>
    </row>
    <row r="4398" spans="1:3" x14ac:dyDescent="0.3">
      <c r="A4398" t="s">
        <v>12894</v>
      </c>
      <c r="B4398" s="10">
        <v>88</v>
      </c>
      <c r="C4398" s="10">
        <v>6.1</v>
      </c>
    </row>
    <row r="4399" spans="1:3" x14ac:dyDescent="0.3">
      <c r="A4399" t="s">
        <v>12898</v>
      </c>
      <c r="B4399" s="10">
        <v>105</v>
      </c>
      <c r="C4399" s="10">
        <v>5.2</v>
      </c>
    </row>
    <row r="4400" spans="1:3" x14ac:dyDescent="0.3">
      <c r="A4400" t="s">
        <v>12903</v>
      </c>
      <c r="B4400" s="10">
        <v>98</v>
      </c>
      <c r="C4400" s="10">
        <v>6.9</v>
      </c>
    </row>
    <row r="4401" spans="1:3" x14ac:dyDescent="0.3">
      <c r="A4401" t="s">
        <v>12905</v>
      </c>
      <c r="B4401" s="10">
        <v>82</v>
      </c>
      <c r="C4401" s="10">
        <v>6</v>
      </c>
    </row>
    <row r="4402" spans="1:3" x14ac:dyDescent="0.3">
      <c r="A4402" t="s">
        <v>12909</v>
      </c>
      <c r="B4402" s="10">
        <v>89</v>
      </c>
      <c r="C4402" s="10">
        <v>6.3</v>
      </c>
    </row>
    <row r="4403" spans="1:3" x14ac:dyDescent="0.3">
      <c r="A4403" t="s">
        <v>12913</v>
      </c>
      <c r="B4403" s="10">
        <v>78</v>
      </c>
      <c r="C4403" s="10">
        <v>6.1</v>
      </c>
    </row>
    <row r="4404" spans="1:3" x14ac:dyDescent="0.3">
      <c r="A4404" t="s">
        <v>12917</v>
      </c>
      <c r="B4404" s="10">
        <v>97</v>
      </c>
      <c r="C4404" s="10">
        <v>5.5</v>
      </c>
    </row>
    <row r="4405" spans="1:3" x14ac:dyDescent="0.3">
      <c r="A4405" t="s">
        <v>12921</v>
      </c>
      <c r="B4405" s="10">
        <v>81</v>
      </c>
      <c r="C4405" s="10">
        <v>6.9</v>
      </c>
    </row>
    <row r="4406" spans="1:3" x14ac:dyDescent="0.3">
      <c r="A4406" t="s">
        <v>12923</v>
      </c>
      <c r="B4406" s="10">
        <v>90</v>
      </c>
      <c r="C4406" s="10">
        <v>5.6</v>
      </c>
    </row>
    <row r="4407" spans="1:3" x14ac:dyDescent="0.3">
      <c r="A4407" t="s">
        <v>12928</v>
      </c>
      <c r="B4407" s="10">
        <v>97</v>
      </c>
      <c r="C4407" s="10">
        <v>1.9</v>
      </c>
    </row>
    <row r="4408" spans="1:3" x14ac:dyDescent="0.3">
      <c r="A4408" t="s">
        <v>12931</v>
      </c>
      <c r="B4408" s="10">
        <v>88</v>
      </c>
      <c r="C4408" s="10">
        <v>4.0999999999999996</v>
      </c>
    </row>
    <row r="4409" spans="1:3" x14ac:dyDescent="0.3">
      <c r="A4409" t="s">
        <v>12933</v>
      </c>
      <c r="B4409" s="10">
        <v>96</v>
      </c>
      <c r="C4409" s="10">
        <v>5.4</v>
      </c>
    </row>
    <row r="4410" spans="1:3" x14ac:dyDescent="0.3">
      <c r="A4410" t="s">
        <v>12938</v>
      </c>
      <c r="B4410" s="10">
        <v>105</v>
      </c>
      <c r="C4410" s="10">
        <v>6.8</v>
      </c>
    </row>
    <row r="4411" spans="1:3" x14ac:dyDescent="0.3">
      <c r="A4411" t="s">
        <v>12943</v>
      </c>
      <c r="B4411" s="10">
        <v>104</v>
      </c>
      <c r="C4411" s="10">
        <v>7</v>
      </c>
    </row>
    <row r="4412" spans="1:3" x14ac:dyDescent="0.3">
      <c r="A4412" t="s">
        <v>12949</v>
      </c>
      <c r="B4412" s="10">
        <v>76</v>
      </c>
      <c r="C4412" s="10">
        <v>6.7</v>
      </c>
    </row>
    <row r="4413" spans="1:3" x14ac:dyDescent="0.3">
      <c r="A4413" t="s">
        <v>12952</v>
      </c>
      <c r="B4413" s="10">
        <v>96</v>
      </c>
      <c r="C4413" s="10">
        <v>5.8</v>
      </c>
    </row>
    <row r="4414" spans="1:3" x14ac:dyDescent="0.3">
      <c r="A4414" t="s">
        <v>12955</v>
      </c>
      <c r="B4414" s="10">
        <v>99</v>
      </c>
      <c r="C4414" s="10">
        <v>6.2</v>
      </c>
    </row>
    <row r="4415" spans="1:3" x14ac:dyDescent="0.3">
      <c r="A4415" t="s">
        <v>12959</v>
      </c>
      <c r="B4415" s="10">
        <v>90</v>
      </c>
      <c r="C4415" s="10">
        <v>2.8</v>
      </c>
    </row>
    <row r="4416" spans="1:3" x14ac:dyDescent="0.3">
      <c r="A4416" t="s">
        <v>12961</v>
      </c>
      <c r="B4416" s="10">
        <v>94</v>
      </c>
      <c r="C4416" s="10">
        <v>7.3</v>
      </c>
    </row>
    <row r="4417" spans="1:3" x14ac:dyDescent="0.3">
      <c r="A4417" t="s">
        <v>12964</v>
      </c>
      <c r="B4417" s="10">
        <v>87</v>
      </c>
      <c r="C4417" s="10">
        <v>5.8</v>
      </c>
    </row>
    <row r="4418" spans="1:3" x14ac:dyDescent="0.3">
      <c r="A4418" t="s">
        <v>12966</v>
      </c>
      <c r="B4418" s="10">
        <v>93</v>
      </c>
      <c r="C4418" s="10">
        <v>6.5</v>
      </c>
    </row>
    <row r="4419" spans="1:3" x14ac:dyDescent="0.3">
      <c r="A4419" t="s">
        <v>12968</v>
      </c>
      <c r="B4419" s="10">
        <v>90</v>
      </c>
      <c r="C4419" s="10">
        <v>6.1</v>
      </c>
    </row>
    <row r="4420" spans="1:3" x14ac:dyDescent="0.3">
      <c r="A4420" t="s">
        <v>12973</v>
      </c>
      <c r="B4420" s="10">
        <v>89</v>
      </c>
      <c r="C4420" s="10">
        <v>5.0999999999999996</v>
      </c>
    </row>
    <row r="4421" spans="1:3" x14ac:dyDescent="0.3">
      <c r="A4421" t="s">
        <v>12976</v>
      </c>
      <c r="B4421" s="10">
        <v>83</v>
      </c>
      <c r="C4421" s="10">
        <v>2.2000000000000002</v>
      </c>
    </row>
    <row r="4422" spans="1:3" x14ac:dyDescent="0.3">
      <c r="A4422" t="s">
        <v>12981</v>
      </c>
      <c r="B4422" s="10">
        <v>96</v>
      </c>
      <c r="C4422" s="10">
        <v>7.2</v>
      </c>
    </row>
    <row r="4423" spans="1:3" x14ac:dyDescent="0.3">
      <c r="A4423" t="s">
        <v>12984</v>
      </c>
      <c r="B4423" s="10">
        <v>90</v>
      </c>
      <c r="C4423" s="10">
        <v>5.7</v>
      </c>
    </row>
    <row r="4424" spans="1:3" x14ac:dyDescent="0.3">
      <c r="A4424" t="s">
        <v>12987</v>
      </c>
      <c r="B4424" s="10">
        <v>138</v>
      </c>
      <c r="C4424" s="10">
        <v>3.4</v>
      </c>
    </row>
    <row r="4425" spans="1:3" x14ac:dyDescent="0.3">
      <c r="A4425" t="s">
        <v>12989</v>
      </c>
      <c r="B4425" s="10">
        <v>84</v>
      </c>
      <c r="C4425" s="10">
        <v>3.8</v>
      </c>
    </row>
    <row r="4426" spans="1:3" x14ac:dyDescent="0.3">
      <c r="A4426" t="s">
        <v>12992</v>
      </c>
      <c r="B4426" s="10">
        <v>83</v>
      </c>
      <c r="C4426" s="10">
        <v>4.7</v>
      </c>
    </row>
    <row r="4427" spans="1:3" x14ac:dyDescent="0.3">
      <c r="A4427" t="s">
        <v>12997</v>
      </c>
      <c r="B4427" s="10">
        <v>96</v>
      </c>
      <c r="C4427" s="10">
        <v>5.6</v>
      </c>
    </row>
    <row r="4428" spans="1:3" x14ac:dyDescent="0.3">
      <c r="A4428" t="s">
        <v>13002</v>
      </c>
      <c r="B4428" s="10">
        <v>94</v>
      </c>
      <c r="C4428" s="10">
        <v>3.9</v>
      </c>
    </row>
    <row r="4429" spans="1:3" x14ac:dyDescent="0.3">
      <c r="A4429" t="s">
        <v>13007</v>
      </c>
      <c r="B4429" s="10">
        <v>90</v>
      </c>
      <c r="C4429" s="10">
        <v>5.4</v>
      </c>
    </row>
    <row r="4430" spans="1:3" x14ac:dyDescent="0.3">
      <c r="A4430" t="s">
        <v>13011</v>
      </c>
      <c r="B4430" s="10">
        <v>95</v>
      </c>
      <c r="C4430" s="10">
        <v>5.2</v>
      </c>
    </row>
    <row r="4431" spans="1:3" x14ac:dyDescent="0.3">
      <c r="A4431" t="s">
        <v>13016</v>
      </c>
      <c r="B4431" s="10">
        <v>93</v>
      </c>
      <c r="C4431" s="10">
        <v>3.5</v>
      </c>
    </row>
    <row r="4432" spans="1:3" x14ac:dyDescent="0.3">
      <c r="A4432" t="s">
        <v>13020</v>
      </c>
      <c r="B4432" s="10">
        <v>111</v>
      </c>
      <c r="C4432" s="10">
        <v>5.3</v>
      </c>
    </row>
    <row r="4433" spans="1:3" x14ac:dyDescent="0.3">
      <c r="A4433" t="s">
        <v>13022</v>
      </c>
      <c r="B4433" s="10">
        <v>103</v>
      </c>
      <c r="C4433" s="10">
        <v>7.1</v>
      </c>
    </row>
    <row r="4434" spans="1:3" x14ac:dyDescent="0.3">
      <c r="A4434" t="s">
        <v>13026</v>
      </c>
      <c r="B4434" s="10">
        <v>87</v>
      </c>
      <c r="C4434" s="10">
        <v>5.5</v>
      </c>
    </row>
    <row r="4435" spans="1:3" x14ac:dyDescent="0.3">
      <c r="A4435" t="s">
        <v>13033</v>
      </c>
      <c r="B4435" s="10">
        <v>100</v>
      </c>
      <c r="C4435" s="10">
        <v>6</v>
      </c>
    </row>
    <row r="4436" spans="1:3" x14ac:dyDescent="0.3">
      <c r="A4436" t="s">
        <v>13035</v>
      </c>
      <c r="B4436" s="10">
        <v>90</v>
      </c>
      <c r="C4436" s="10">
        <v>4.8</v>
      </c>
    </row>
    <row r="4437" spans="1:3" x14ac:dyDescent="0.3">
      <c r="A4437" t="s">
        <v>13040</v>
      </c>
      <c r="B4437" s="10">
        <v>83</v>
      </c>
      <c r="C4437" s="10">
        <v>7.1</v>
      </c>
    </row>
    <row r="4438" spans="1:3" x14ac:dyDescent="0.3">
      <c r="A4438" t="s">
        <v>13042</v>
      </c>
      <c r="B4438" s="10">
        <v>108</v>
      </c>
      <c r="C4438" s="10">
        <v>8.1999999999999993</v>
      </c>
    </row>
    <row r="4439" spans="1:3" x14ac:dyDescent="0.3">
      <c r="A4439" t="s">
        <v>13044</v>
      </c>
      <c r="B4439" s="10">
        <v>100</v>
      </c>
      <c r="C4439" s="10">
        <v>5.7</v>
      </c>
    </row>
    <row r="4440" spans="1:3" x14ac:dyDescent="0.3">
      <c r="A4440" t="s">
        <v>13048</v>
      </c>
      <c r="B4440" s="10">
        <v>113</v>
      </c>
      <c r="C4440" s="10">
        <v>7.9</v>
      </c>
    </row>
    <row r="4441" spans="1:3" x14ac:dyDescent="0.3">
      <c r="A4441" t="s">
        <v>13052</v>
      </c>
      <c r="B4441" s="10">
        <v>97</v>
      </c>
      <c r="C4441" s="10">
        <v>7.3</v>
      </c>
    </row>
    <row r="4442" spans="1:3" x14ac:dyDescent="0.3">
      <c r="A4442" t="s">
        <v>13055</v>
      </c>
      <c r="B4442" s="10">
        <v>104</v>
      </c>
      <c r="C4442" s="10">
        <v>7.1</v>
      </c>
    </row>
    <row r="4443" spans="1:3" x14ac:dyDescent="0.3">
      <c r="A4443" t="s">
        <v>13057</v>
      </c>
      <c r="B4443" s="10">
        <v>91</v>
      </c>
      <c r="C4443" s="10">
        <v>6.4</v>
      </c>
    </row>
    <row r="4444" spans="1:3" x14ac:dyDescent="0.3">
      <c r="A4444" t="s">
        <v>13061</v>
      </c>
      <c r="B4444" s="10">
        <v>107</v>
      </c>
      <c r="C4444" s="10">
        <v>5.9</v>
      </c>
    </row>
    <row r="4445" spans="1:3" x14ac:dyDescent="0.3">
      <c r="A4445" t="s">
        <v>13065</v>
      </c>
      <c r="B4445" s="10">
        <v>85</v>
      </c>
      <c r="C4445" s="10">
        <v>7.5</v>
      </c>
    </row>
    <row r="4446" spans="1:3" x14ac:dyDescent="0.3">
      <c r="A4446" t="s">
        <v>13069</v>
      </c>
      <c r="B4446" s="10">
        <v>101</v>
      </c>
      <c r="C4446" s="10">
        <v>6.4</v>
      </c>
    </row>
    <row r="4447" spans="1:3" x14ac:dyDescent="0.3">
      <c r="A4447" t="s">
        <v>13073</v>
      </c>
      <c r="B4447" s="10">
        <v>70</v>
      </c>
      <c r="C4447" s="10">
        <v>7.4</v>
      </c>
    </row>
    <row r="4448" spans="1:3" x14ac:dyDescent="0.3">
      <c r="A4448" t="s">
        <v>13076</v>
      </c>
      <c r="B4448" s="10">
        <v>88</v>
      </c>
      <c r="C4448" s="10">
        <v>7.3</v>
      </c>
    </row>
    <row r="4449" spans="1:3" x14ac:dyDescent="0.3">
      <c r="A4449" t="s">
        <v>13078</v>
      </c>
      <c r="B4449" s="10">
        <v>107</v>
      </c>
      <c r="C4449" s="10">
        <v>7.2</v>
      </c>
    </row>
    <row r="4450" spans="1:3" x14ac:dyDescent="0.3">
      <c r="A4450" t="s">
        <v>13082</v>
      </c>
      <c r="B4450" s="10">
        <v>78</v>
      </c>
      <c r="C4450" s="10">
        <v>6.7</v>
      </c>
    </row>
    <row r="4451" spans="1:3" x14ac:dyDescent="0.3">
      <c r="A4451" t="s">
        <v>13085</v>
      </c>
      <c r="B4451" s="10">
        <v>90</v>
      </c>
      <c r="C4451" s="10">
        <v>7.1</v>
      </c>
    </row>
    <row r="4452" spans="1:3" x14ac:dyDescent="0.3">
      <c r="A4452" t="s">
        <v>13087</v>
      </c>
      <c r="B4452" s="10">
        <v>88</v>
      </c>
      <c r="C4452" s="10">
        <v>6</v>
      </c>
    </row>
    <row r="4453" spans="1:3" x14ac:dyDescent="0.3">
      <c r="A4453" t="s">
        <v>13089</v>
      </c>
      <c r="B4453" s="10">
        <v>92</v>
      </c>
      <c r="C4453" s="10">
        <v>6.7</v>
      </c>
    </row>
    <row r="4454" spans="1:3" x14ac:dyDescent="0.3">
      <c r="A4454" t="s">
        <v>13093</v>
      </c>
      <c r="B4454" s="10">
        <v>95</v>
      </c>
      <c r="C4454" s="10">
        <v>5.6</v>
      </c>
    </row>
    <row r="4455" spans="1:3" x14ac:dyDescent="0.3">
      <c r="A4455" t="s">
        <v>13096</v>
      </c>
      <c r="B4455" s="10">
        <v>85</v>
      </c>
      <c r="C4455" s="10">
        <v>7</v>
      </c>
    </row>
    <row r="4456" spans="1:3" x14ac:dyDescent="0.3">
      <c r="A4456" t="s">
        <v>13099</v>
      </c>
      <c r="B4456" s="10">
        <v>86</v>
      </c>
      <c r="C4456" s="10">
        <v>4.9000000000000004</v>
      </c>
    </row>
    <row r="4457" spans="1:3" x14ac:dyDescent="0.3">
      <c r="A4457" t="s">
        <v>13103</v>
      </c>
      <c r="B4457" s="10">
        <v>90</v>
      </c>
      <c r="C4457" s="10">
        <v>3.2</v>
      </c>
    </row>
    <row r="4458" spans="1:3" x14ac:dyDescent="0.3">
      <c r="A4458" t="s">
        <v>13107</v>
      </c>
      <c r="B4458" s="10">
        <v>123</v>
      </c>
      <c r="C4458" s="10">
        <v>8.4</v>
      </c>
    </row>
    <row r="4459" spans="1:3" x14ac:dyDescent="0.3">
      <c r="A4459" t="s">
        <v>13112</v>
      </c>
      <c r="B4459" s="10">
        <v>93</v>
      </c>
      <c r="C4459" s="10">
        <v>6.9</v>
      </c>
    </row>
    <row r="4460" spans="1:3" x14ac:dyDescent="0.3">
      <c r="A4460" t="s">
        <v>13115</v>
      </c>
      <c r="B4460" s="10">
        <v>88</v>
      </c>
      <c r="C4460" s="10">
        <v>7.5</v>
      </c>
    </row>
    <row r="4461" spans="1:3" x14ac:dyDescent="0.3">
      <c r="A4461" t="s">
        <v>13118</v>
      </c>
      <c r="B4461" s="10">
        <v>114</v>
      </c>
      <c r="C4461" s="10">
        <v>7.2</v>
      </c>
    </row>
    <row r="4462" spans="1:3" x14ac:dyDescent="0.3">
      <c r="A4462" t="s">
        <v>13121</v>
      </c>
      <c r="B4462" s="10">
        <v>88</v>
      </c>
      <c r="C4462" s="10">
        <v>7.2</v>
      </c>
    </row>
    <row r="4463" spans="1:3" x14ac:dyDescent="0.3">
      <c r="A4463" t="s">
        <v>13126</v>
      </c>
      <c r="B4463" s="10">
        <v>110</v>
      </c>
      <c r="C4463" s="10">
        <v>8</v>
      </c>
    </row>
    <row r="4464" spans="1:3" x14ac:dyDescent="0.3">
      <c r="A4464" t="s">
        <v>13130</v>
      </c>
      <c r="B4464" s="10">
        <v>95</v>
      </c>
      <c r="C4464" s="10">
        <v>7.4</v>
      </c>
    </row>
    <row r="4465" spans="1:3" x14ac:dyDescent="0.3">
      <c r="A4465" t="s">
        <v>13135</v>
      </c>
      <c r="B4465" s="10">
        <v>83</v>
      </c>
      <c r="C4465" s="10">
        <v>7.2</v>
      </c>
    </row>
    <row r="4466" spans="1:3" x14ac:dyDescent="0.3">
      <c r="A4466" t="s">
        <v>13137</v>
      </c>
      <c r="B4466" s="10">
        <v>104</v>
      </c>
      <c r="C4466" s="10">
        <v>6.5</v>
      </c>
    </row>
    <row r="4467" spans="1:3" x14ac:dyDescent="0.3">
      <c r="A4467" t="s">
        <v>13140</v>
      </c>
      <c r="B4467" s="10">
        <v>94</v>
      </c>
      <c r="C4467" s="10">
        <v>7.2</v>
      </c>
    </row>
    <row r="4468" spans="1:3" x14ac:dyDescent="0.3">
      <c r="A4468" t="s">
        <v>13142</v>
      </c>
      <c r="B4468" s="10">
        <v>87</v>
      </c>
      <c r="C4468" s="10">
        <v>4.2</v>
      </c>
    </row>
    <row r="4469" spans="1:3" x14ac:dyDescent="0.3">
      <c r="A4469" t="s">
        <v>13146</v>
      </c>
      <c r="B4469" s="10">
        <v>93</v>
      </c>
      <c r="C4469" s="10">
        <v>5.0999999999999996</v>
      </c>
    </row>
    <row r="4470" spans="1:3" x14ac:dyDescent="0.3">
      <c r="A4470" t="s">
        <v>13149</v>
      </c>
      <c r="B4470" s="10">
        <v>91</v>
      </c>
      <c r="C4470" s="10">
        <v>6.4</v>
      </c>
    </row>
    <row r="4471" spans="1:3" x14ac:dyDescent="0.3">
      <c r="A4471" t="s">
        <v>13154</v>
      </c>
      <c r="B4471" s="10">
        <v>90</v>
      </c>
      <c r="C4471" s="10">
        <v>6.8</v>
      </c>
    </row>
    <row r="4472" spans="1:3" x14ac:dyDescent="0.3">
      <c r="A4472" t="s">
        <v>13159</v>
      </c>
      <c r="B4472" s="10">
        <v>14</v>
      </c>
      <c r="C4472" s="10">
        <v>6.2</v>
      </c>
    </row>
    <row r="4473" spans="1:3" x14ac:dyDescent="0.3">
      <c r="A4473" t="s">
        <v>13161</v>
      </c>
      <c r="B4473" s="10">
        <v>112</v>
      </c>
      <c r="C4473" s="10">
        <v>7.5</v>
      </c>
    </row>
    <row r="4474" spans="1:3" x14ac:dyDescent="0.3">
      <c r="A4474" t="s">
        <v>13165</v>
      </c>
      <c r="B4474" s="10">
        <v>75</v>
      </c>
      <c r="C4474" s="10">
        <v>7.7</v>
      </c>
    </row>
    <row r="4475" spans="1:3" x14ac:dyDescent="0.3">
      <c r="A4475" t="s">
        <v>13169</v>
      </c>
      <c r="B4475" s="10">
        <v>86</v>
      </c>
      <c r="C4475" s="10">
        <v>6.9</v>
      </c>
    </row>
    <row r="4476" spans="1:3" x14ac:dyDescent="0.3">
      <c r="A4476" t="s">
        <v>13170</v>
      </c>
      <c r="B4476" s="10">
        <v>86</v>
      </c>
      <c r="C4476" s="10">
        <v>7</v>
      </c>
    </row>
    <row r="4477" spans="1:3" x14ac:dyDescent="0.3">
      <c r="A4477" t="s">
        <v>13172</v>
      </c>
      <c r="B4477" s="10">
        <v>89</v>
      </c>
      <c r="C4477" s="10">
        <v>7.5</v>
      </c>
    </row>
    <row r="4478" spans="1:3" x14ac:dyDescent="0.3">
      <c r="A4478" t="s">
        <v>13175</v>
      </c>
      <c r="B4478" s="10">
        <v>95</v>
      </c>
      <c r="C4478" s="10">
        <v>6.3</v>
      </c>
    </row>
    <row r="4479" spans="1:3" x14ac:dyDescent="0.3">
      <c r="A4479" t="s">
        <v>13177</v>
      </c>
      <c r="B4479" s="10">
        <v>101</v>
      </c>
      <c r="C4479" s="10">
        <v>5.5</v>
      </c>
    </row>
    <row r="4480" spans="1:3" x14ac:dyDescent="0.3">
      <c r="A4480" t="s">
        <v>13180</v>
      </c>
      <c r="B4480" s="10">
        <v>106</v>
      </c>
      <c r="C4480" s="10">
        <v>8.1</v>
      </c>
    </row>
    <row r="4481" spans="1:3" x14ac:dyDescent="0.3">
      <c r="A4481" t="s">
        <v>13184</v>
      </c>
      <c r="B4481" s="10">
        <v>88</v>
      </c>
      <c r="C4481" s="10">
        <v>6.6</v>
      </c>
    </row>
    <row r="4482" spans="1:3" x14ac:dyDescent="0.3">
      <c r="A4482" t="s">
        <v>13188</v>
      </c>
      <c r="B4482" s="10">
        <v>99</v>
      </c>
      <c r="C4482" s="10">
        <v>5.2</v>
      </c>
    </row>
    <row r="4483" spans="1:3" x14ac:dyDescent="0.3">
      <c r="A4483" t="s">
        <v>13189</v>
      </c>
      <c r="B4483" s="10">
        <v>90</v>
      </c>
      <c r="C4483" s="10">
        <v>5.6</v>
      </c>
    </row>
    <row r="4484" spans="1:3" x14ac:dyDescent="0.3">
      <c r="A4484" t="s">
        <v>13193</v>
      </c>
      <c r="B4484" s="10">
        <v>95</v>
      </c>
      <c r="C4484" s="10">
        <v>3.1</v>
      </c>
    </row>
    <row r="4485" spans="1:3" x14ac:dyDescent="0.3">
      <c r="A4485" t="s">
        <v>13196</v>
      </c>
      <c r="B4485" s="10">
        <v>85</v>
      </c>
      <c r="C4485" s="10">
        <v>8.1</v>
      </c>
    </row>
    <row r="4486" spans="1:3" x14ac:dyDescent="0.3">
      <c r="A4486" t="s">
        <v>13201</v>
      </c>
      <c r="B4486" s="10">
        <v>170</v>
      </c>
      <c r="C4486" s="10">
        <v>8.3000000000000007</v>
      </c>
    </row>
    <row r="4487" spans="1:3" x14ac:dyDescent="0.3">
      <c r="A4487" t="s">
        <v>13206</v>
      </c>
      <c r="B4487" s="10">
        <v>86</v>
      </c>
      <c r="C4487" s="10">
        <v>7.1</v>
      </c>
    </row>
    <row r="4488" spans="1:3" x14ac:dyDescent="0.3">
      <c r="A4488" t="s">
        <v>13208</v>
      </c>
      <c r="B4488" s="10">
        <v>104</v>
      </c>
      <c r="C4488" s="10">
        <v>8.1</v>
      </c>
    </row>
    <row r="4489" spans="1:3" x14ac:dyDescent="0.3">
      <c r="A4489" t="s">
        <v>13209</v>
      </c>
      <c r="B4489" s="10">
        <v>97</v>
      </c>
      <c r="C4489" s="10">
        <v>7.2</v>
      </c>
    </row>
    <row r="4490" spans="1:3" x14ac:dyDescent="0.3">
      <c r="A4490" t="s">
        <v>13214</v>
      </c>
      <c r="B4490" s="10">
        <v>104</v>
      </c>
      <c r="C4490" s="10">
        <v>6.3</v>
      </c>
    </row>
    <row r="4491" spans="1:3" x14ac:dyDescent="0.3">
      <c r="A4491" t="s">
        <v>13217</v>
      </c>
      <c r="B4491" s="10">
        <v>88</v>
      </c>
      <c r="C4491" s="10">
        <v>4</v>
      </c>
    </row>
    <row r="4492" spans="1:3" x14ac:dyDescent="0.3">
      <c r="A4492" t="s">
        <v>13219</v>
      </c>
      <c r="B4492" s="10">
        <v>106</v>
      </c>
      <c r="C4492" s="10">
        <v>7.2</v>
      </c>
    </row>
    <row r="4493" spans="1:3" x14ac:dyDescent="0.3">
      <c r="A4493" t="s">
        <v>13223</v>
      </c>
      <c r="B4493" s="10">
        <v>107</v>
      </c>
      <c r="C4493" s="10">
        <v>6.5</v>
      </c>
    </row>
    <row r="4494" spans="1:3" x14ac:dyDescent="0.3">
      <c r="A4494" t="s">
        <v>13227</v>
      </c>
      <c r="B4494" s="10">
        <v>84</v>
      </c>
      <c r="C4494" s="10">
        <v>6.5</v>
      </c>
    </row>
    <row r="4495" spans="1:3" x14ac:dyDescent="0.3">
      <c r="A4495" t="s">
        <v>13231</v>
      </c>
      <c r="B4495" s="10">
        <v>91</v>
      </c>
      <c r="C4495" s="10">
        <v>4.9000000000000004</v>
      </c>
    </row>
    <row r="4496" spans="1:3" x14ac:dyDescent="0.3">
      <c r="A4496" t="s">
        <v>13236</v>
      </c>
      <c r="B4496" s="10">
        <v>90</v>
      </c>
      <c r="C4496" s="10">
        <v>5.2</v>
      </c>
    </row>
    <row r="4497" spans="1:3" x14ac:dyDescent="0.3">
      <c r="A4497" t="s">
        <v>13239</v>
      </c>
      <c r="B4497" s="10">
        <v>103</v>
      </c>
      <c r="C4497" s="10">
        <v>7.4</v>
      </c>
    </row>
    <row r="4498" spans="1:3" x14ac:dyDescent="0.3">
      <c r="A4498" t="s">
        <v>13242</v>
      </c>
      <c r="B4498" s="10">
        <v>71</v>
      </c>
      <c r="C4498" s="10">
        <v>7.4</v>
      </c>
    </row>
    <row r="4499" spans="1:3" x14ac:dyDescent="0.3">
      <c r="A4499" t="s">
        <v>13245</v>
      </c>
      <c r="B4499" s="10">
        <v>90</v>
      </c>
      <c r="C4499" s="10">
        <v>5.4</v>
      </c>
    </row>
    <row r="4500" spans="1:3" x14ac:dyDescent="0.3">
      <c r="A4500" t="s">
        <v>13249</v>
      </c>
      <c r="B4500" s="10">
        <v>67</v>
      </c>
      <c r="C4500" s="10">
        <v>3.9</v>
      </c>
    </row>
    <row r="4501" spans="1:3" x14ac:dyDescent="0.3">
      <c r="A4501" t="s">
        <v>13251</v>
      </c>
      <c r="B4501" s="10">
        <v>94</v>
      </c>
      <c r="C4501" s="10">
        <v>5.3</v>
      </c>
    </row>
    <row r="4502" spans="1:3" x14ac:dyDescent="0.3">
      <c r="A4502" t="s">
        <v>13255</v>
      </c>
      <c r="B4502" s="10">
        <v>81</v>
      </c>
      <c r="C4502" s="10">
        <v>7.8</v>
      </c>
    </row>
    <row r="4503" spans="1:3" x14ac:dyDescent="0.3">
      <c r="A4503" t="s">
        <v>13260</v>
      </c>
      <c r="B4503" s="10">
        <v>81</v>
      </c>
      <c r="C4503" s="10">
        <v>6.4</v>
      </c>
    </row>
    <row r="4504" spans="1:3" x14ac:dyDescent="0.3">
      <c r="A4504" t="s">
        <v>13266</v>
      </c>
      <c r="B4504" s="10">
        <v>215</v>
      </c>
      <c r="C4504" s="10">
        <v>8.1</v>
      </c>
    </row>
    <row r="4505" spans="1:3" x14ac:dyDescent="0.3">
      <c r="A4505" t="s">
        <v>13269</v>
      </c>
      <c r="B4505" s="10">
        <v>83</v>
      </c>
      <c r="C4505" s="10">
        <v>6.5</v>
      </c>
    </row>
    <row r="4506" spans="1:3" x14ac:dyDescent="0.3">
      <c r="A4506" t="s">
        <v>13272</v>
      </c>
      <c r="B4506" s="10">
        <v>106</v>
      </c>
      <c r="C4506" s="10">
        <v>5.6</v>
      </c>
    </row>
    <row r="4507" spans="1:3" x14ac:dyDescent="0.3">
      <c r="A4507" t="s">
        <v>13277</v>
      </c>
      <c r="B4507" s="10">
        <v>103</v>
      </c>
      <c r="C4507" s="10">
        <v>5.6</v>
      </c>
    </row>
    <row r="4508" spans="1:3" x14ac:dyDescent="0.3">
      <c r="A4508" t="s">
        <v>13280</v>
      </c>
      <c r="B4508" s="10">
        <v>90</v>
      </c>
      <c r="C4508" s="10">
        <v>6.6</v>
      </c>
    </row>
    <row r="4509" spans="1:3" x14ac:dyDescent="0.3">
      <c r="A4509" t="s">
        <v>13284</v>
      </c>
      <c r="B4509" s="10">
        <v>88</v>
      </c>
      <c r="C4509" s="10">
        <v>6.3</v>
      </c>
    </row>
    <row r="4510" spans="1:3" x14ac:dyDescent="0.3">
      <c r="A4510" t="s">
        <v>13289</v>
      </c>
      <c r="B4510" s="10">
        <v>105</v>
      </c>
      <c r="C4510" s="10">
        <v>7.7</v>
      </c>
    </row>
    <row r="4511" spans="1:3" x14ac:dyDescent="0.3">
      <c r="A4511" t="s">
        <v>13294</v>
      </c>
      <c r="B4511" s="10">
        <v>115</v>
      </c>
      <c r="C4511" s="10">
        <v>7</v>
      </c>
    </row>
    <row r="4512" spans="1:3" x14ac:dyDescent="0.3">
      <c r="A4512" t="s">
        <v>13297</v>
      </c>
      <c r="B4512" s="10">
        <v>90</v>
      </c>
      <c r="C4512" s="10">
        <v>8</v>
      </c>
    </row>
    <row r="4513" spans="1:3" x14ac:dyDescent="0.3">
      <c r="A4513" t="s">
        <v>13301</v>
      </c>
      <c r="B4513" s="10">
        <v>102</v>
      </c>
      <c r="C4513" s="10">
        <v>7.2</v>
      </c>
    </row>
    <row r="4514" spans="1:3" x14ac:dyDescent="0.3">
      <c r="A4514" t="s">
        <v>13304</v>
      </c>
      <c r="B4514" s="10">
        <v>98</v>
      </c>
      <c r="C4514" s="10">
        <v>4.5</v>
      </c>
    </row>
    <row r="4515" spans="1:3" x14ac:dyDescent="0.3">
      <c r="A4515" t="s">
        <v>13308</v>
      </c>
      <c r="B4515" s="10">
        <v>87</v>
      </c>
      <c r="C4515" s="10">
        <v>7.7</v>
      </c>
    </row>
    <row r="4516" spans="1:3" x14ac:dyDescent="0.3">
      <c r="A4516" t="s">
        <v>13311</v>
      </c>
      <c r="B4516" s="10">
        <v>80</v>
      </c>
      <c r="C4516" s="10">
        <v>7.2</v>
      </c>
    </row>
    <row r="4517" spans="1:3" x14ac:dyDescent="0.3">
      <c r="A4517" t="s">
        <v>13313</v>
      </c>
      <c r="B4517" s="10">
        <v>88</v>
      </c>
      <c r="C4517" s="10">
        <v>6.1</v>
      </c>
    </row>
    <row r="4518" spans="1:3" x14ac:dyDescent="0.3">
      <c r="A4518" t="s">
        <v>13317</v>
      </c>
      <c r="B4518" s="10">
        <v>83</v>
      </c>
      <c r="C4518" s="10">
        <v>6.4</v>
      </c>
    </row>
    <row r="4519" spans="1:3" x14ac:dyDescent="0.3">
      <c r="A4519" t="s">
        <v>13323</v>
      </c>
      <c r="B4519" s="10">
        <v>122</v>
      </c>
      <c r="C4519" s="10">
        <v>6.5</v>
      </c>
    </row>
    <row r="4520" spans="1:3" x14ac:dyDescent="0.3">
      <c r="A4520" t="s">
        <v>13329</v>
      </c>
      <c r="B4520" s="10">
        <v>115</v>
      </c>
      <c r="C4520" s="10">
        <v>7</v>
      </c>
    </row>
    <row r="4521" spans="1:3" x14ac:dyDescent="0.3">
      <c r="A4521" t="s">
        <v>13335</v>
      </c>
      <c r="B4521" s="10">
        <v>86</v>
      </c>
      <c r="C4521" s="10">
        <v>6.1</v>
      </c>
    </row>
    <row r="4522" spans="1:3" x14ac:dyDescent="0.3">
      <c r="A4522" t="s">
        <v>13340</v>
      </c>
      <c r="B4522" s="10">
        <v>79</v>
      </c>
      <c r="C4522" s="10">
        <v>5.7</v>
      </c>
    </row>
    <row r="4523" spans="1:3" x14ac:dyDescent="0.3">
      <c r="A4523" t="s">
        <v>13342</v>
      </c>
      <c r="B4523" s="10">
        <v>87</v>
      </c>
      <c r="C4523" s="10">
        <v>5.4</v>
      </c>
    </row>
    <row r="4524" spans="1:3" x14ac:dyDescent="0.3">
      <c r="A4524" t="s">
        <v>13346</v>
      </c>
      <c r="B4524" s="10">
        <v>97</v>
      </c>
      <c r="C4524" s="10">
        <v>5.9</v>
      </c>
    </row>
    <row r="4525" spans="1:3" x14ac:dyDescent="0.3">
      <c r="A4525" t="s">
        <v>13352</v>
      </c>
      <c r="B4525" s="10">
        <v>105</v>
      </c>
      <c r="C4525" s="10">
        <v>7.5</v>
      </c>
    </row>
    <row r="4526" spans="1:3" x14ac:dyDescent="0.3">
      <c r="A4526" t="s">
        <v>13354</v>
      </c>
      <c r="B4526" s="10">
        <v>89</v>
      </c>
      <c r="C4526" s="10">
        <v>7.7</v>
      </c>
    </row>
    <row r="4527" spans="1:3" x14ac:dyDescent="0.3">
      <c r="A4527" t="s">
        <v>13356</v>
      </c>
      <c r="B4527" s="10">
        <v>120</v>
      </c>
      <c r="C4527" s="10">
        <v>7.1</v>
      </c>
    </row>
    <row r="4528" spans="1:3" x14ac:dyDescent="0.3">
      <c r="A4528" t="s">
        <v>13359</v>
      </c>
      <c r="B4528" s="10">
        <v>94</v>
      </c>
      <c r="C4528" s="10">
        <v>7.4</v>
      </c>
    </row>
    <row r="4529" spans="1:3" x14ac:dyDescent="0.3">
      <c r="A4529" t="s">
        <v>13365</v>
      </c>
      <c r="B4529" s="10">
        <v>108</v>
      </c>
      <c r="C4529" s="10">
        <v>7.6</v>
      </c>
    </row>
    <row r="4530" spans="1:3" x14ac:dyDescent="0.3">
      <c r="A4530" t="s">
        <v>13369</v>
      </c>
      <c r="B4530" s="10">
        <v>102</v>
      </c>
      <c r="C4530" s="10">
        <v>6.4</v>
      </c>
    </row>
    <row r="4531" spans="1:3" x14ac:dyDescent="0.3">
      <c r="A4531" t="s">
        <v>13374</v>
      </c>
      <c r="B4531" s="10">
        <v>83</v>
      </c>
      <c r="C4531" s="10">
        <v>7.4</v>
      </c>
    </row>
    <row r="4532" spans="1:3" x14ac:dyDescent="0.3">
      <c r="A4532" t="s">
        <v>13379</v>
      </c>
      <c r="B4532" s="10">
        <v>93</v>
      </c>
      <c r="C4532" s="10">
        <v>6.8</v>
      </c>
    </row>
    <row r="4533" spans="1:3" x14ac:dyDescent="0.3">
      <c r="A4533" t="s">
        <v>13383</v>
      </c>
      <c r="B4533" s="10">
        <v>86</v>
      </c>
      <c r="C4533" s="10">
        <v>6.5</v>
      </c>
    </row>
    <row r="4534" spans="1:3" x14ac:dyDescent="0.3">
      <c r="A4534" t="s">
        <v>13386</v>
      </c>
      <c r="B4534" s="10">
        <v>101</v>
      </c>
      <c r="C4534" s="10">
        <v>6</v>
      </c>
    </row>
    <row r="4535" spans="1:3" x14ac:dyDescent="0.3">
      <c r="A4535" t="s">
        <v>13389</v>
      </c>
      <c r="B4535" s="10">
        <v>111</v>
      </c>
      <c r="C4535" s="10">
        <v>7.3</v>
      </c>
    </row>
    <row r="4536" spans="1:3" x14ac:dyDescent="0.3">
      <c r="A4536" t="s">
        <v>13391</v>
      </c>
      <c r="B4536" s="10">
        <v>90</v>
      </c>
      <c r="C4536" s="10">
        <v>7.3</v>
      </c>
    </row>
    <row r="4537" spans="1:3" x14ac:dyDescent="0.3">
      <c r="A4537" t="s">
        <v>13392</v>
      </c>
      <c r="B4537" s="10">
        <v>86</v>
      </c>
      <c r="C4537" s="10">
        <v>6.5</v>
      </c>
    </row>
    <row r="4538" spans="1:3" x14ac:dyDescent="0.3">
      <c r="A4538" t="s">
        <v>13394</v>
      </c>
      <c r="B4538" s="10">
        <v>98</v>
      </c>
      <c r="C4538" s="10">
        <v>6</v>
      </c>
    </row>
    <row r="4539" spans="1:3" x14ac:dyDescent="0.3">
      <c r="A4539" t="s">
        <v>13396</v>
      </c>
      <c r="B4539" s="10">
        <v>91</v>
      </c>
      <c r="C4539" s="10">
        <v>5.3</v>
      </c>
    </row>
    <row r="4540" spans="1:3" x14ac:dyDescent="0.3">
      <c r="A4540" t="s">
        <v>13397</v>
      </c>
      <c r="B4540" s="10">
        <v>91</v>
      </c>
      <c r="C4540" s="10">
        <v>6.6</v>
      </c>
    </row>
    <row r="4541" spans="1:3" x14ac:dyDescent="0.3">
      <c r="A4541" t="s">
        <v>13399</v>
      </c>
      <c r="B4541" s="10">
        <v>90</v>
      </c>
      <c r="C4541" s="10">
        <v>6.1</v>
      </c>
    </row>
    <row r="4542" spans="1:3" x14ac:dyDescent="0.3">
      <c r="A4542" t="s">
        <v>13402</v>
      </c>
      <c r="B4542" s="10">
        <v>88</v>
      </c>
      <c r="C4542" s="10">
        <v>7.1</v>
      </c>
    </row>
    <row r="4543" spans="1:3" x14ac:dyDescent="0.3">
      <c r="A4543" t="s">
        <v>13406</v>
      </c>
      <c r="B4543" s="10">
        <v>202</v>
      </c>
      <c r="C4543" s="10">
        <v>8.6999999999999993</v>
      </c>
    </row>
    <row r="4544" spans="1:3" x14ac:dyDescent="0.3">
      <c r="A4544" t="s">
        <v>13411</v>
      </c>
      <c r="B4544" s="10">
        <v>89</v>
      </c>
      <c r="C4544" s="10">
        <v>8.4</v>
      </c>
    </row>
    <row r="4545" spans="1:3" x14ac:dyDescent="0.3">
      <c r="A4545" t="s">
        <v>13415</v>
      </c>
      <c r="B4545" s="10">
        <v>97</v>
      </c>
      <c r="C4545" s="10">
        <v>5.8</v>
      </c>
    </row>
    <row r="4546" spans="1:3" x14ac:dyDescent="0.3">
      <c r="A4546" t="s">
        <v>13418</v>
      </c>
      <c r="B4546" s="10">
        <v>84</v>
      </c>
      <c r="C4546" s="10">
        <v>6.2</v>
      </c>
    </row>
    <row r="4547" spans="1:3" x14ac:dyDescent="0.3">
      <c r="A4547" t="s">
        <v>13421</v>
      </c>
      <c r="B4547" s="10">
        <v>82</v>
      </c>
      <c r="C4547" s="10">
        <v>5.8</v>
      </c>
    </row>
    <row r="4548" spans="1:3" x14ac:dyDescent="0.3">
      <c r="A4548" t="s">
        <v>13425</v>
      </c>
      <c r="B4548" s="10">
        <v>100</v>
      </c>
      <c r="C4548" s="10">
        <v>5.7</v>
      </c>
    </row>
    <row r="4549" spans="1:3" x14ac:dyDescent="0.3">
      <c r="A4549" t="s">
        <v>13428</v>
      </c>
      <c r="B4549" s="10">
        <v>112</v>
      </c>
      <c r="C4549" s="10">
        <v>6.1</v>
      </c>
    </row>
    <row r="4550" spans="1:3" x14ac:dyDescent="0.3">
      <c r="A4550" t="s">
        <v>13431</v>
      </c>
      <c r="B4550" s="10">
        <v>94</v>
      </c>
      <c r="C4550" s="10">
        <v>6.4</v>
      </c>
    </row>
    <row r="4551" spans="1:3" x14ac:dyDescent="0.3">
      <c r="A4551" t="s">
        <v>13434</v>
      </c>
      <c r="B4551" s="10">
        <v>87</v>
      </c>
      <c r="C4551" s="10">
        <v>5</v>
      </c>
    </row>
    <row r="4552" spans="1:3" x14ac:dyDescent="0.3">
      <c r="A4552" t="s">
        <v>13437</v>
      </c>
      <c r="B4552" s="10">
        <v>91</v>
      </c>
      <c r="C4552" s="10">
        <v>6.5</v>
      </c>
    </row>
    <row r="4553" spans="1:3" x14ac:dyDescent="0.3">
      <c r="A4553" t="s">
        <v>13440</v>
      </c>
      <c r="B4553" s="10">
        <v>87</v>
      </c>
      <c r="C4553" s="10">
        <v>4.5999999999999996</v>
      </c>
    </row>
    <row r="4554" spans="1:3" x14ac:dyDescent="0.3">
      <c r="A4554" t="s">
        <v>13442</v>
      </c>
      <c r="B4554" s="10">
        <v>98</v>
      </c>
      <c r="C4554" s="10">
        <v>7.7</v>
      </c>
    </row>
    <row r="4555" spans="1:3" x14ac:dyDescent="0.3">
      <c r="A4555" t="s">
        <v>13447</v>
      </c>
      <c r="B4555" s="10">
        <v>95</v>
      </c>
      <c r="C4555" s="10">
        <v>7.3</v>
      </c>
    </row>
    <row r="4556" spans="1:3" x14ac:dyDescent="0.3">
      <c r="A4556" t="s">
        <v>13449</v>
      </c>
      <c r="B4556" s="10">
        <v>87</v>
      </c>
      <c r="C4556" s="10">
        <v>6.6</v>
      </c>
    </row>
    <row r="4557" spans="1:3" x14ac:dyDescent="0.3">
      <c r="A4557" t="s">
        <v>13450</v>
      </c>
      <c r="B4557" s="10">
        <v>102</v>
      </c>
      <c r="C4557" s="10">
        <v>6.4</v>
      </c>
    </row>
    <row r="4558" spans="1:3" x14ac:dyDescent="0.3">
      <c r="A4558" t="s">
        <v>13454</v>
      </c>
      <c r="B4558" s="10">
        <v>127</v>
      </c>
      <c r="C4558" s="10">
        <v>5.8</v>
      </c>
    </row>
    <row r="4559" spans="1:3" x14ac:dyDescent="0.3">
      <c r="A4559" t="s">
        <v>13458</v>
      </c>
      <c r="B4559" s="10">
        <v>96</v>
      </c>
      <c r="C4559" s="10">
        <v>7.2</v>
      </c>
    </row>
    <row r="4560" spans="1:3" x14ac:dyDescent="0.3">
      <c r="A4560" t="s">
        <v>13460</v>
      </c>
      <c r="B4560" s="10">
        <v>103</v>
      </c>
      <c r="C4560" s="10">
        <v>7.2</v>
      </c>
    </row>
    <row r="4561" spans="1:3" x14ac:dyDescent="0.3">
      <c r="A4561" t="s">
        <v>13464</v>
      </c>
      <c r="B4561" s="10">
        <v>104</v>
      </c>
      <c r="C4561" s="10">
        <v>3.5</v>
      </c>
    </row>
    <row r="4562" spans="1:3" x14ac:dyDescent="0.3">
      <c r="A4562" t="s">
        <v>13468</v>
      </c>
      <c r="B4562" s="10">
        <v>90</v>
      </c>
      <c r="C4562" s="10">
        <v>7.5</v>
      </c>
    </row>
    <row r="4563" spans="1:3" x14ac:dyDescent="0.3">
      <c r="A4563" t="s">
        <v>13471</v>
      </c>
      <c r="B4563" s="10">
        <v>122</v>
      </c>
      <c r="C4563" s="10">
        <v>2.2000000000000002</v>
      </c>
    </row>
    <row r="4564" spans="1:3" x14ac:dyDescent="0.3">
      <c r="A4564" t="s">
        <v>13474</v>
      </c>
      <c r="B4564" s="10">
        <v>90</v>
      </c>
      <c r="C4564" s="10">
        <v>6.6</v>
      </c>
    </row>
    <row r="4565" spans="1:3" x14ac:dyDescent="0.3">
      <c r="A4565" t="s">
        <v>13478</v>
      </c>
      <c r="B4565" s="10">
        <v>101</v>
      </c>
      <c r="C4565" s="10">
        <v>6.9</v>
      </c>
    </row>
    <row r="4566" spans="1:3" x14ac:dyDescent="0.3">
      <c r="A4566" t="s">
        <v>13483</v>
      </c>
      <c r="B4566" s="10">
        <v>94</v>
      </c>
      <c r="C4566" s="10">
        <v>4</v>
      </c>
    </row>
    <row r="4567" spans="1:3" x14ac:dyDescent="0.3">
      <c r="A4567" t="s">
        <v>13486</v>
      </c>
      <c r="B4567" s="10">
        <v>97</v>
      </c>
      <c r="C4567" s="10">
        <v>7.4</v>
      </c>
    </row>
    <row r="4568" spans="1:3" x14ac:dyDescent="0.3">
      <c r="A4568" t="s">
        <v>13492</v>
      </c>
      <c r="B4568" s="10">
        <v>90</v>
      </c>
      <c r="C4568" s="10">
        <v>8.3000000000000007</v>
      </c>
    </row>
    <row r="4569" spans="1:3" x14ac:dyDescent="0.3">
      <c r="A4569" t="s">
        <v>13496</v>
      </c>
      <c r="B4569" s="10">
        <v>108</v>
      </c>
      <c r="C4569" s="10">
        <v>5.7</v>
      </c>
    </row>
    <row r="4570" spans="1:3" x14ac:dyDescent="0.3">
      <c r="A4570" t="s">
        <v>13502</v>
      </c>
      <c r="B4570" s="10">
        <v>82</v>
      </c>
      <c r="C4570" s="10">
        <v>6.8</v>
      </c>
    </row>
    <row r="4571" spans="1:3" x14ac:dyDescent="0.3">
      <c r="A4571" t="s">
        <v>13507</v>
      </c>
      <c r="B4571" s="10">
        <v>84</v>
      </c>
      <c r="C4571" s="10">
        <v>5.2</v>
      </c>
    </row>
    <row r="4572" spans="1:3" x14ac:dyDescent="0.3">
      <c r="A4572" t="s">
        <v>13510</v>
      </c>
      <c r="B4572" s="10">
        <v>91</v>
      </c>
      <c r="C4572" s="10">
        <v>6.2</v>
      </c>
    </row>
    <row r="4573" spans="1:3" x14ac:dyDescent="0.3">
      <c r="A4573" t="s">
        <v>13513</v>
      </c>
      <c r="B4573" s="10">
        <v>91</v>
      </c>
      <c r="C4573" s="10">
        <v>5.9</v>
      </c>
    </row>
    <row r="4574" spans="1:3" x14ac:dyDescent="0.3">
      <c r="A4574" t="s">
        <v>13515</v>
      </c>
      <c r="B4574" s="10">
        <v>107</v>
      </c>
      <c r="C4574" s="10">
        <v>7.7</v>
      </c>
    </row>
    <row r="4575" spans="1:3" x14ac:dyDescent="0.3">
      <c r="A4575" t="s">
        <v>13520</v>
      </c>
      <c r="B4575" s="10">
        <v>82</v>
      </c>
      <c r="C4575" s="10">
        <v>4.3</v>
      </c>
    </row>
    <row r="4576" spans="1:3" x14ac:dyDescent="0.3">
      <c r="A4576" t="s">
        <v>13522</v>
      </c>
      <c r="B4576" s="10">
        <v>84</v>
      </c>
      <c r="C4576" s="10">
        <v>7.1</v>
      </c>
    </row>
    <row r="4577" spans="1:3" x14ac:dyDescent="0.3">
      <c r="A4577" t="s">
        <v>13525</v>
      </c>
      <c r="B4577" s="10">
        <v>103</v>
      </c>
      <c r="C4577" s="10">
        <v>6.2</v>
      </c>
    </row>
    <row r="4578" spans="1:3" x14ac:dyDescent="0.3">
      <c r="A4578" t="s">
        <v>13530</v>
      </c>
      <c r="B4578" s="10">
        <v>86</v>
      </c>
      <c r="C4578" s="10">
        <v>6.8</v>
      </c>
    </row>
    <row r="4579" spans="1:3" x14ac:dyDescent="0.3">
      <c r="A4579" t="s">
        <v>13534</v>
      </c>
      <c r="B4579" s="10">
        <v>89</v>
      </c>
      <c r="C4579" s="10">
        <v>7.7</v>
      </c>
    </row>
    <row r="4580" spans="1:3" x14ac:dyDescent="0.3">
      <c r="A4580" t="s">
        <v>13539</v>
      </c>
      <c r="B4580" s="10">
        <v>52</v>
      </c>
      <c r="C4580" s="10">
        <v>8.1999999999999993</v>
      </c>
    </row>
    <row r="4581" spans="1:3" x14ac:dyDescent="0.3">
      <c r="A4581" t="s">
        <v>13543</v>
      </c>
      <c r="B4581" s="10">
        <v>98</v>
      </c>
      <c r="C4581" s="10">
        <v>7.5</v>
      </c>
    </row>
    <row r="4582" spans="1:3" x14ac:dyDescent="0.3">
      <c r="A4582" t="s">
        <v>13547</v>
      </c>
      <c r="B4582" s="10">
        <v>133</v>
      </c>
      <c r="C4582" s="10">
        <v>7.6</v>
      </c>
    </row>
    <row r="4583" spans="1:3" x14ac:dyDescent="0.3">
      <c r="A4583" t="s">
        <v>13552</v>
      </c>
      <c r="B4583" s="10">
        <v>81</v>
      </c>
      <c r="C4583" s="10">
        <v>4.0999999999999996</v>
      </c>
    </row>
    <row r="4584" spans="1:3" x14ac:dyDescent="0.3">
      <c r="A4584" t="s">
        <v>13553</v>
      </c>
      <c r="B4584" s="10">
        <v>92</v>
      </c>
      <c r="C4584" s="10">
        <v>6.9</v>
      </c>
    </row>
    <row r="4585" spans="1:3" x14ac:dyDescent="0.3">
      <c r="A4585" t="s">
        <v>13555</v>
      </c>
      <c r="B4585" s="10">
        <v>90</v>
      </c>
      <c r="C4585" s="10">
        <v>7.1</v>
      </c>
    </row>
    <row r="4586" spans="1:3" x14ac:dyDescent="0.3">
      <c r="A4586" t="s">
        <v>13558</v>
      </c>
      <c r="B4586" s="10">
        <v>84</v>
      </c>
      <c r="C4586" s="10">
        <v>6.3</v>
      </c>
    </row>
    <row r="4587" spans="1:3" x14ac:dyDescent="0.3">
      <c r="A4587" t="s">
        <v>13562</v>
      </c>
      <c r="B4587" s="10">
        <v>91</v>
      </c>
      <c r="C4587" s="10">
        <v>7.7</v>
      </c>
    </row>
    <row r="4588" spans="1:3" x14ac:dyDescent="0.3">
      <c r="A4588" t="s">
        <v>13564</v>
      </c>
      <c r="B4588" s="10">
        <v>91</v>
      </c>
      <c r="C4588" s="10">
        <v>8.3000000000000007</v>
      </c>
    </row>
    <row r="4589" spans="1:3" x14ac:dyDescent="0.3">
      <c r="A4589" t="s">
        <v>13567</v>
      </c>
      <c r="B4589" s="10">
        <v>90</v>
      </c>
      <c r="C4589" s="10">
        <v>7.1</v>
      </c>
    </row>
    <row r="4590" spans="1:3" x14ac:dyDescent="0.3">
      <c r="A4590" t="s">
        <v>13572</v>
      </c>
      <c r="B4590" s="10">
        <v>96</v>
      </c>
      <c r="C4590" s="10">
        <v>4.7</v>
      </c>
    </row>
    <row r="4591" spans="1:3" x14ac:dyDescent="0.3">
      <c r="A4591" t="s">
        <v>13579</v>
      </c>
      <c r="B4591" s="10">
        <v>88</v>
      </c>
      <c r="C4591" s="10">
        <v>7.2</v>
      </c>
    </row>
    <row r="4592" spans="1:3" x14ac:dyDescent="0.3">
      <c r="A4592" t="s">
        <v>13584</v>
      </c>
      <c r="B4592" s="10">
        <v>92</v>
      </c>
      <c r="C4592" s="10">
        <v>5.0999999999999996</v>
      </c>
    </row>
    <row r="4593" spans="1:3" x14ac:dyDescent="0.3">
      <c r="A4593" t="s">
        <v>13588</v>
      </c>
      <c r="B4593" s="10">
        <v>97</v>
      </c>
      <c r="C4593" s="10">
        <v>5.4</v>
      </c>
    </row>
    <row r="4594" spans="1:3" x14ac:dyDescent="0.3">
      <c r="A4594" t="s">
        <v>13593</v>
      </c>
      <c r="B4594" s="10">
        <v>82</v>
      </c>
      <c r="C4594" s="10">
        <v>6.9</v>
      </c>
    </row>
    <row r="4595" spans="1:3" x14ac:dyDescent="0.3">
      <c r="A4595" t="s">
        <v>13599</v>
      </c>
      <c r="B4595" s="10">
        <v>101</v>
      </c>
      <c r="C4595" s="10">
        <v>6.1</v>
      </c>
    </row>
    <row r="4596" spans="1:3" x14ac:dyDescent="0.3">
      <c r="A4596" t="s">
        <v>13604</v>
      </c>
      <c r="B4596" s="10">
        <v>80</v>
      </c>
      <c r="C4596" s="10">
        <v>6.1</v>
      </c>
    </row>
    <row r="4597" spans="1:3" x14ac:dyDescent="0.3">
      <c r="A4597" t="s">
        <v>13607</v>
      </c>
      <c r="B4597" s="10">
        <v>97</v>
      </c>
      <c r="C4597" s="10">
        <v>6.9</v>
      </c>
    </row>
    <row r="4598" spans="1:3" x14ac:dyDescent="0.3">
      <c r="A4598" t="s">
        <v>13611</v>
      </c>
      <c r="B4598" s="10">
        <v>84</v>
      </c>
      <c r="C4598" s="10">
        <v>5.8</v>
      </c>
    </row>
    <row r="4599" spans="1:3" x14ac:dyDescent="0.3">
      <c r="A4599" t="s">
        <v>13614</v>
      </c>
      <c r="B4599" s="10">
        <v>97</v>
      </c>
      <c r="C4599" s="10">
        <v>6</v>
      </c>
    </row>
    <row r="4600" spans="1:3" x14ac:dyDescent="0.3">
      <c r="A4600" t="s">
        <v>13618</v>
      </c>
      <c r="B4600" s="10">
        <v>91</v>
      </c>
      <c r="C4600" s="10">
        <v>8.1999999999999993</v>
      </c>
    </row>
    <row r="4601" spans="1:3" x14ac:dyDescent="0.3">
      <c r="A4601" t="s">
        <v>13622</v>
      </c>
      <c r="B4601" s="10">
        <v>123</v>
      </c>
      <c r="C4601" s="10">
        <v>8</v>
      </c>
    </row>
    <row r="4602" spans="1:3" x14ac:dyDescent="0.3">
      <c r="A4602" t="s">
        <v>13626</v>
      </c>
      <c r="B4602" s="10">
        <v>86</v>
      </c>
      <c r="C4602" s="10">
        <v>7</v>
      </c>
    </row>
    <row r="4603" spans="1:3" x14ac:dyDescent="0.3">
      <c r="A4603" t="s">
        <v>13631</v>
      </c>
      <c r="B4603" s="10">
        <v>100</v>
      </c>
      <c r="C4603" s="10">
        <v>6.3</v>
      </c>
    </row>
    <row r="4604" spans="1:3" x14ac:dyDescent="0.3">
      <c r="A4604" t="s">
        <v>13634</v>
      </c>
      <c r="B4604" s="10">
        <v>96</v>
      </c>
      <c r="C4604" s="10">
        <v>7.6</v>
      </c>
    </row>
    <row r="4605" spans="1:3" x14ac:dyDescent="0.3">
      <c r="A4605" t="s">
        <v>13638</v>
      </c>
      <c r="B4605" s="10">
        <v>89</v>
      </c>
      <c r="C4605" s="10">
        <v>6.1</v>
      </c>
    </row>
    <row r="4606" spans="1:3" x14ac:dyDescent="0.3">
      <c r="A4606" t="s">
        <v>13642</v>
      </c>
      <c r="B4606" s="10">
        <v>84</v>
      </c>
      <c r="C4606" s="10">
        <v>7.2</v>
      </c>
    </row>
    <row r="4607" spans="1:3" x14ac:dyDescent="0.3">
      <c r="A4607" t="s">
        <v>13646</v>
      </c>
      <c r="B4607" s="10">
        <v>88</v>
      </c>
      <c r="C4607" s="10">
        <v>7.8</v>
      </c>
    </row>
    <row r="4608" spans="1:3" x14ac:dyDescent="0.3">
      <c r="A4608" t="s">
        <v>13649</v>
      </c>
      <c r="B4608" s="10">
        <v>90</v>
      </c>
      <c r="C4608" s="10">
        <v>4.7</v>
      </c>
    </row>
    <row r="4609" spans="1:3" x14ac:dyDescent="0.3">
      <c r="A4609" t="s">
        <v>13654</v>
      </c>
      <c r="B4609" s="10">
        <v>90</v>
      </c>
      <c r="C4609" s="10">
        <v>7.5</v>
      </c>
    </row>
    <row r="4610" spans="1:3" x14ac:dyDescent="0.3">
      <c r="A4610" t="s">
        <v>13661</v>
      </c>
      <c r="B4610" s="10">
        <v>98</v>
      </c>
      <c r="C4610" s="10">
        <v>3.4</v>
      </c>
    </row>
    <row r="4611" spans="1:3" x14ac:dyDescent="0.3">
      <c r="A4611" t="s">
        <v>13663</v>
      </c>
      <c r="B4611" s="10">
        <v>96</v>
      </c>
      <c r="C4611" s="10">
        <v>8.9</v>
      </c>
    </row>
    <row r="4612" spans="1:3" x14ac:dyDescent="0.3">
      <c r="A4612" t="s">
        <v>13666</v>
      </c>
      <c r="B4612" s="10">
        <v>83</v>
      </c>
      <c r="C4612" s="10">
        <v>6.9</v>
      </c>
    </row>
    <row r="4613" spans="1:3" x14ac:dyDescent="0.3">
      <c r="A4613" t="s">
        <v>13668</v>
      </c>
      <c r="B4613" s="10">
        <v>65</v>
      </c>
      <c r="C4613" s="10">
        <v>8.1999999999999993</v>
      </c>
    </row>
    <row r="4614" spans="1:3" x14ac:dyDescent="0.3">
      <c r="A4614" t="s">
        <v>13673</v>
      </c>
      <c r="B4614" s="10">
        <v>94</v>
      </c>
      <c r="C4614" s="10">
        <v>7.3</v>
      </c>
    </row>
    <row r="4615" spans="1:3" x14ac:dyDescent="0.3">
      <c r="A4615" t="s">
        <v>13678</v>
      </c>
      <c r="B4615" s="10">
        <v>112</v>
      </c>
      <c r="C4615" s="10">
        <v>8</v>
      </c>
    </row>
    <row r="4616" spans="1:3" x14ac:dyDescent="0.3">
      <c r="A4616" t="s">
        <v>13680</v>
      </c>
      <c r="B4616" s="10">
        <v>102</v>
      </c>
      <c r="C4616" s="10">
        <v>6.7</v>
      </c>
    </row>
    <row r="4617" spans="1:3" x14ac:dyDescent="0.3">
      <c r="A4617" t="s">
        <v>13683</v>
      </c>
      <c r="B4617" s="10">
        <v>98</v>
      </c>
      <c r="C4617" s="10">
        <v>6.6</v>
      </c>
    </row>
    <row r="4618" spans="1:3" x14ac:dyDescent="0.3">
      <c r="A4618" t="s">
        <v>13685</v>
      </c>
      <c r="B4618" s="10">
        <v>91</v>
      </c>
      <c r="C4618" s="10">
        <v>6.9</v>
      </c>
    </row>
    <row r="4619" spans="1:3" x14ac:dyDescent="0.3">
      <c r="A4619" t="s">
        <v>13687</v>
      </c>
      <c r="B4619" s="10">
        <v>80</v>
      </c>
      <c r="C4619" s="10">
        <v>7.1</v>
      </c>
    </row>
    <row r="4620" spans="1:3" x14ac:dyDescent="0.3">
      <c r="A4620" t="s">
        <v>13691</v>
      </c>
      <c r="B4620" s="10">
        <v>114</v>
      </c>
      <c r="C4620" s="10">
        <v>5.6</v>
      </c>
    </row>
    <row r="4621" spans="1:3" x14ac:dyDescent="0.3">
      <c r="A4621" t="s">
        <v>13694</v>
      </c>
      <c r="B4621" s="10">
        <v>76</v>
      </c>
      <c r="C4621" s="10">
        <v>6.7</v>
      </c>
    </row>
    <row r="4622" spans="1:3" x14ac:dyDescent="0.3">
      <c r="A4622" t="s">
        <v>13696</v>
      </c>
      <c r="B4622" s="10">
        <v>80</v>
      </c>
      <c r="C4622" s="10">
        <v>7.1</v>
      </c>
    </row>
    <row r="4623" spans="1:3" x14ac:dyDescent="0.3">
      <c r="A4623" t="s">
        <v>13698</v>
      </c>
      <c r="B4623" s="10">
        <v>88</v>
      </c>
      <c r="C4623" s="10">
        <v>5.2</v>
      </c>
    </row>
    <row r="4624" spans="1:3" x14ac:dyDescent="0.3">
      <c r="A4624" t="s">
        <v>13701</v>
      </c>
      <c r="B4624" s="10">
        <v>110</v>
      </c>
      <c r="C4624" s="10">
        <v>7.7</v>
      </c>
    </row>
    <row r="4625" spans="1:3" x14ac:dyDescent="0.3">
      <c r="A4625" t="s">
        <v>13706</v>
      </c>
      <c r="B4625" s="10">
        <v>104</v>
      </c>
      <c r="C4625" s="10">
        <v>7.5</v>
      </c>
    </row>
    <row r="4626" spans="1:3" x14ac:dyDescent="0.3">
      <c r="A4626" t="s">
        <v>13708</v>
      </c>
      <c r="B4626" s="10">
        <v>102</v>
      </c>
      <c r="C4626" s="10">
        <v>7.6</v>
      </c>
    </row>
    <row r="4627" spans="1:3" x14ac:dyDescent="0.3">
      <c r="A4627" t="s">
        <v>13710</v>
      </c>
      <c r="B4627" s="10">
        <v>95</v>
      </c>
      <c r="C4627" s="10">
        <v>8.1</v>
      </c>
    </row>
    <row r="4628" spans="1:3" x14ac:dyDescent="0.3">
      <c r="A4628" t="s">
        <v>13713</v>
      </c>
      <c r="B4628" s="10">
        <v>94</v>
      </c>
      <c r="C4628" s="10">
        <v>5.5</v>
      </c>
    </row>
    <row r="4629" spans="1:3" x14ac:dyDescent="0.3">
      <c r="A4629" t="s">
        <v>13716</v>
      </c>
      <c r="B4629" s="10">
        <v>109</v>
      </c>
      <c r="C4629" s="10">
        <v>6.6</v>
      </c>
    </row>
    <row r="4630" spans="1:3" x14ac:dyDescent="0.3">
      <c r="A4630" t="s">
        <v>13721</v>
      </c>
      <c r="B4630" s="10">
        <v>90</v>
      </c>
      <c r="C4630" s="10">
        <v>3.2</v>
      </c>
    </row>
    <row r="4631" spans="1:3" x14ac:dyDescent="0.3">
      <c r="A4631" t="s">
        <v>13726</v>
      </c>
      <c r="B4631" s="10">
        <v>110</v>
      </c>
      <c r="C4631" s="10">
        <v>6.6</v>
      </c>
    </row>
    <row r="4632" spans="1:3" x14ac:dyDescent="0.3">
      <c r="A4632" t="s">
        <v>13730</v>
      </c>
      <c r="B4632" s="10">
        <v>80</v>
      </c>
      <c r="C4632" s="10">
        <v>6.2</v>
      </c>
    </row>
    <row r="4633" spans="1:3" x14ac:dyDescent="0.3">
      <c r="A4633" t="s">
        <v>13732</v>
      </c>
      <c r="B4633" s="10">
        <v>95</v>
      </c>
      <c r="C4633" s="10">
        <v>4.8</v>
      </c>
    </row>
    <row r="4634" spans="1:3" x14ac:dyDescent="0.3">
      <c r="A4634" t="s">
        <v>13736</v>
      </c>
      <c r="B4634" s="10">
        <v>94</v>
      </c>
      <c r="C4634" s="10">
        <v>4.5</v>
      </c>
    </row>
    <row r="4635" spans="1:3" x14ac:dyDescent="0.3">
      <c r="A4635" t="s">
        <v>13740</v>
      </c>
      <c r="B4635" s="10">
        <v>98</v>
      </c>
      <c r="C4635" s="10">
        <v>7.2</v>
      </c>
    </row>
    <row r="4636" spans="1:3" x14ac:dyDescent="0.3">
      <c r="A4636" t="s">
        <v>13745</v>
      </c>
      <c r="B4636" s="10">
        <v>98</v>
      </c>
      <c r="C4636" s="10">
        <v>4.3</v>
      </c>
    </row>
    <row r="4637" spans="1:3" x14ac:dyDescent="0.3">
      <c r="A4637" t="s">
        <v>13748</v>
      </c>
      <c r="B4637" s="10">
        <v>96</v>
      </c>
      <c r="C4637" s="10">
        <v>4.5</v>
      </c>
    </row>
    <row r="4638" spans="1:3" x14ac:dyDescent="0.3">
      <c r="A4638" t="s">
        <v>13752</v>
      </c>
      <c r="B4638" s="10">
        <v>97</v>
      </c>
      <c r="C4638" s="10">
        <v>6.4</v>
      </c>
    </row>
    <row r="4639" spans="1:3" x14ac:dyDescent="0.3">
      <c r="A4639" t="s">
        <v>13755</v>
      </c>
      <c r="B4639" s="10">
        <v>90</v>
      </c>
      <c r="C4639" s="10">
        <v>6.4</v>
      </c>
    </row>
    <row r="4640" spans="1:3" x14ac:dyDescent="0.3">
      <c r="A4640" t="s">
        <v>13757</v>
      </c>
      <c r="B4640" s="10">
        <v>113</v>
      </c>
      <c r="C4640" s="10">
        <v>7.3</v>
      </c>
    </row>
    <row r="4641" spans="1:3" x14ac:dyDescent="0.3">
      <c r="A4641" t="s">
        <v>13758</v>
      </c>
      <c r="B4641" s="10">
        <v>91</v>
      </c>
      <c r="C4641" s="10">
        <v>6.9</v>
      </c>
    </row>
    <row r="4642" spans="1:3" x14ac:dyDescent="0.3">
      <c r="A4642" t="s">
        <v>13763</v>
      </c>
      <c r="B4642" s="10">
        <v>90</v>
      </c>
      <c r="C4642" s="10">
        <v>4.3</v>
      </c>
    </row>
    <row r="4643" spans="1:3" x14ac:dyDescent="0.3">
      <c r="A4643" t="s">
        <v>13767</v>
      </c>
      <c r="B4643" s="10">
        <v>98</v>
      </c>
      <c r="C4643" s="10">
        <v>7.2</v>
      </c>
    </row>
    <row r="4644" spans="1:3" x14ac:dyDescent="0.3">
      <c r="A4644" t="s">
        <v>13770</v>
      </c>
      <c r="B4644" s="10">
        <v>94</v>
      </c>
      <c r="C4644" s="10">
        <v>6.5</v>
      </c>
    </row>
    <row r="4645" spans="1:3" x14ac:dyDescent="0.3">
      <c r="A4645" t="s">
        <v>13772</v>
      </c>
      <c r="B4645" s="10">
        <v>96</v>
      </c>
      <c r="C4645" s="10">
        <v>6.6</v>
      </c>
    </row>
    <row r="4646" spans="1:3" x14ac:dyDescent="0.3">
      <c r="A4646" t="s">
        <v>13776</v>
      </c>
      <c r="B4646" s="10">
        <v>100</v>
      </c>
      <c r="C4646" s="10">
        <v>6.7</v>
      </c>
    </row>
    <row r="4647" spans="1:3" x14ac:dyDescent="0.3">
      <c r="A4647" t="s">
        <v>13781</v>
      </c>
      <c r="B4647" s="10">
        <v>90</v>
      </c>
      <c r="C4647" s="10">
        <v>4.3</v>
      </c>
    </row>
    <row r="4648" spans="1:3" x14ac:dyDescent="0.3">
      <c r="A4648" t="s">
        <v>13783</v>
      </c>
      <c r="B4648" s="10">
        <v>90</v>
      </c>
      <c r="C4648" s="10">
        <v>7.3</v>
      </c>
    </row>
    <row r="4649" spans="1:3" x14ac:dyDescent="0.3">
      <c r="A4649" t="s">
        <v>13785</v>
      </c>
      <c r="B4649" s="10">
        <v>76</v>
      </c>
      <c r="C4649" s="10">
        <v>6.4</v>
      </c>
    </row>
    <row r="4650" spans="1:3" x14ac:dyDescent="0.3">
      <c r="A4650" t="s">
        <v>13791</v>
      </c>
      <c r="B4650" s="10">
        <v>75</v>
      </c>
      <c r="C4650" s="10">
        <v>7</v>
      </c>
    </row>
    <row r="4651" spans="1:3" x14ac:dyDescent="0.3">
      <c r="A4651" t="s">
        <v>13794</v>
      </c>
      <c r="B4651" s="10">
        <v>78</v>
      </c>
      <c r="C4651" s="10">
        <v>5.5</v>
      </c>
    </row>
    <row r="4652" spans="1:3" x14ac:dyDescent="0.3">
      <c r="A4652" t="s">
        <v>13797</v>
      </c>
      <c r="B4652" s="10">
        <v>90</v>
      </c>
      <c r="C4652" s="10">
        <v>6.7</v>
      </c>
    </row>
    <row r="4653" spans="1:3" x14ac:dyDescent="0.3">
      <c r="A4653" t="s">
        <v>13801</v>
      </c>
      <c r="B4653" s="10">
        <v>96</v>
      </c>
      <c r="C4653" s="10">
        <v>4.3</v>
      </c>
    </row>
    <row r="4654" spans="1:3" x14ac:dyDescent="0.3">
      <c r="A4654" t="s">
        <v>13803</v>
      </c>
      <c r="B4654" s="10">
        <v>92</v>
      </c>
      <c r="C4654" s="10">
        <v>6.1</v>
      </c>
    </row>
    <row r="4655" spans="1:3" x14ac:dyDescent="0.3">
      <c r="A4655" t="s">
        <v>13807</v>
      </c>
      <c r="B4655" s="10">
        <v>75</v>
      </c>
      <c r="C4655" s="10">
        <v>6.8</v>
      </c>
    </row>
    <row r="4656" spans="1:3" x14ac:dyDescent="0.3">
      <c r="A4656" t="s">
        <v>13809</v>
      </c>
      <c r="B4656" s="10">
        <v>99</v>
      </c>
      <c r="C4656" s="10">
        <v>3.9</v>
      </c>
    </row>
    <row r="4657" spans="1:3" x14ac:dyDescent="0.3">
      <c r="A4657" t="s">
        <v>13816</v>
      </c>
      <c r="B4657" s="10">
        <v>86</v>
      </c>
      <c r="C4657" s="10">
        <v>6.9</v>
      </c>
    </row>
    <row r="4658" spans="1:3" x14ac:dyDescent="0.3">
      <c r="A4658" t="s">
        <v>13820</v>
      </c>
      <c r="B4658" s="10">
        <v>92</v>
      </c>
      <c r="C4658" s="10">
        <v>7.3</v>
      </c>
    </row>
    <row r="4659" spans="1:3" x14ac:dyDescent="0.3">
      <c r="A4659" t="s">
        <v>13823</v>
      </c>
      <c r="B4659" s="10">
        <v>101</v>
      </c>
      <c r="C4659" s="10">
        <v>6.9</v>
      </c>
    </row>
    <row r="4660" spans="1:3" x14ac:dyDescent="0.3">
      <c r="A4660" t="s">
        <v>13827</v>
      </c>
      <c r="B4660" s="10">
        <v>81</v>
      </c>
      <c r="C4660" s="10">
        <v>6.3</v>
      </c>
    </row>
    <row r="4661" spans="1:3" x14ac:dyDescent="0.3">
      <c r="A4661" t="s">
        <v>13831</v>
      </c>
      <c r="B4661" s="10">
        <v>93</v>
      </c>
      <c r="C4661" s="10">
        <v>2.5</v>
      </c>
    </row>
    <row r="4662" spans="1:3" x14ac:dyDescent="0.3">
      <c r="A4662" t="s">
        <v>13834</v>
      </c>
      <c r="B4662" s="10">
        <v>95</v>
      </c>
      <c r="C4662" s="10">
        <v>5.7</v>
      </c>
    </row>
    <row r="4663" spans="1:3" x14ac:dyDescent="0.3">
      <c r="A4663" t="s">
        <v>13840</v>
      </c>
      <c r="B4663" s="10">
        <v>107</v>
      </c>
      <c r="C4663" s="10">
        <v>7</v>
      </c>
    </row>
    <row r="4664" spans="1:3" x14ac:dyDescent="0.3">
      <c r="A4664" t="s">
        <v>13845</v>
      </c>
      <c r="B4664" s="10">
        <v>98</v>
      </c>
      <c r="C4664" s="10">
        <v>6.2</v>
      </c>
    </row>
    <row r="4665" spans="1:3" x14ac:dyDescent="0.3">
      <c r="A4665" t="s">
        <v>13851</v>
      </c>
      <c r="B4665" s="10">
        <v>35</v>
      </c>
      <c r="C4665" s="10">
        <v>6.9</v>
      </c>
    </row>
    <row r="4666" spans="1:3" x14ac:dyDescent="0.3">
      <c r="A4666" t="s">
        <v>13854</v>
      </c>
      <c r="B4666" s="10">
        <v>108</v>
      </c>
      <c r="C4666" s="10">
        <v>4.5</v>
      </c>
    </row>
    <row r="4667" spans="1:3" x14ac:dyDescent="0.3">
      <c r="A4667" t="s">
        <v>13859</v>
      </c>
      <c r="B4667" s="10">
        <v>66</v>
      </c>
      <c r="C4667" s="10">
        <v>7.8</v>
      </c>
    </row>
    <row r="4668" spans="1:3" x14ac:dyDescent="0.3">
      <c r="A4668" t="s">
        <v>13863</v>
      </c>
      <c r="B4668" s="10">
        <v>95</v>
      </c>
      <c r="C4668" s="10">
        <v>4.4000000000000004</v>
      </c>
    </row>
    <row r="4669" spans="1:3" x14ac:dyDescent="0.3">
      <c r="A4669" t="s">
        <v>13867</v>
      </c>
      <c r="B4669" s="10">
        <v>108</v>
      </c>
      <c r="C4669" s="10">
        <v>6.6</v>
      </c>
    </row>
    <row r="4670" spans="1:3" x14ac:dyDescent="0.3">
      <c r="A4670" t="s">
        <v>13870</v>
      </c>
      <c r="B4670" s="10">
        <v>90</v>
      </c>
      <c r="C4670" s="10">
        <v>8</v>
      </c>
    </row>
    <row r="4671" spans="1:3" x14ac:dyDescent="0.3">
      <c r="A4671" t="s">
        <v>13873</v>
      </c>
      <c r="B4671" s="10">
        <v>151</v>
      </c>
      <c r="C4671" s="10">
        <v>8.3000000000000007</v>
      </c>
    </row>
    <row r="4672" spans="1:3" x14ac:dyDescent="0.3">
      <c r="A4672" t="s">
        <v>13877</v>
      </c>
      <c r="B4672" s="10">
        <v>83</v>
      </c>
      <c r="C4672" s="10">
        <v>6.5</v>
      </c>
    </row>
    <row r="4673" spans="1:3" x14ac:dyDescent="0.3">
      <c r="A4673" t="s">
        <v>13882</v>
      </c>
      <c r="B4673" s="10">
        <v>108</v>
      </c>
      <c r="C4673" s="10">
        <v>7.1</v>
      </c>
    </row>
    <row r="4674" spans="1:3" x14ac:dyDescent="0.3">
      <c r="A4674" t="s">
        <v>13885</v>
      </c>
      <c r="B4674" s="10">
        <v>92</v>
      </c>
      <c r="C4674" s="10">
        <v>7.1</v>
      </c>
    </row>
    <row r="4675" spans="1:3" x14ac:dyDescent="0.3">
      <c r="A4675" t="s">
        <v>13891</v>
      </c>
      <c r="B4675" s="10">
        <v>105</v>
      </c>
      <c r="C4675" s="10">
        <v>4</v>
      </c>
    </row>
    <row r="4676" spans="1:3" x14ac:dyDescent="0.3">
      <c r="A4676" t="s">
        <v>13896</v>
      </c>
      <c r="B4676" s="10">
        <v>86</v>
      </c>
      <c r="C4676" s="10">
        <v>7.5</v>
      </c>
    </row>
    <row r="4677" spans="1:3" x14ac:dyDescent="0.3">
      <c r="A4677" t="s">
        <v>13899</v>
      </c>
      <c r="B4677" s="10">
        <v>106</v>
      </c>
      <c r="C4677" s="10">
        <v>7</v>
      </c>
    </row>
    <row r="4678" spans="1:3" x14ac:dyDescent="0.3">
      <c r="A4678" t="s">
        <v>13904</v>
      </c>
      <c r="B4678" s="10">
        <v>93</v>
      </c>
      <c r="C4678" s="10">
        <v>4</v>
      </c>
    </row>
    <row r="4679" spans="1:3" x14ac:dyDescent="0.3">
      <c r="A4679" t="s">
        <v>13910</v>
      </c>
      <c r="B4679" s="10">
        <v>80</v>
      </c>
      <c r="C4679" s="10">
        <v>6.7</v>
      </c>
    </row>
    <row r="4680" spans="1:3" x14ac:dyDescent="0.3">
      <c r="A4680" t="s">
        <v>13913</v>
      </c>
      <c r="B4680" s="10">
        <v>93</v>
      </c>
      <c r="C4680" s="10">
        <v>7</v>
      </c>
    </row>
    <row r="4681" spans="1:3" x14ac:dyDescent="0.3">
      <c r="A4681" t="s">
        <v>13916</v>
      </c>
      <c r="B4681" s="10">
        <v>96</v>
      </c>
      <c r="C4681" s="10">
        <v>7.4</v>
      </c>
    </row>
    <row r="4682" spans="1:3" x14ac:dyDescent="0.3">
      <c r="A4682" t="s">
        <v>13919</v>
      </c>
      <c r="B4682" s="10">
        <v>99</v>
      </c>
      <c r="C4682" s="10">
        <v>8</v>
      </c>
    </row>
    <row r="4683" spans="1:3" x14ac:dyDescent="0.3">
      <c r="A4683" t="s">
        <v>13925</v>
      </c>
      <c r="B4683" s="10">
        <v>66</v>
      </c>
      <c r="C4683" s="10">
        <v>6.5</v>
      </c>
    </row>
    <row r="4684" spans="1:3" x14ac:dyDescent="0.3">
      <c r="A4684" t="s">
        <v>13930</v>
      </c>
      <c r="B4684" s="10">
        <v>85</v>
      </c>
      <c r="C4684" s="10">
        <v>7.2</v>
      </c>
    </row>
    <row r="4685" spans="1:3" x14ac:dyDescent="0.3">
      <c r="A4685" t="s">
        <v>13935</v>
      </c>
      <c r="B4685" s="10">
        <v>101</v>
      </c>
      <c r="C4685" s="10">
        <v>6.4</v>
      </c>
    </row>
    <row r="4686" spans="1:3" x14ac:dyDescent="0.3">
      <c r="A4686" t="s">
        <v>13937</v>
      </c>
      <c r="B4686" s="10">
        <v>97</v>
      </c>
      <c r="C4686" s="10">
        <v>6.5</v>
      </c>
    </row>
    <row r="4687" spans="1:3" x14ac:dyDescent="0.3">
      <c r="A4687" t="s">
        <v>13941</v>
      </c>
      <c r="B4687" s="10">
        <v>119</v>
      </c>
      <c r="C4687" s="10">
        <v>6.8</v>
      </c>
    </row>
    <row r="4688" spans="1:3" x14ac:dyDescent="0.3">
      <c r="A4688" t="s">
        <v>13946</v>
      </c>
      <c r="B4688" s="10">
        <v>103</v>
      </c>
      <c r="C4688" s="10">
        <v>6.9</v>
      </c>
    </row>
    <row r="4689" spans="1:3" x14ac:dyDescent="0.3">
      <c r="A4689" t="s">
        <v>13951</v>
      </c>
      <c r="B4689" s="10">
        <v>86</v>
      </c>
      <c r="C4689" s="10">
        <v>7.5</v>
      </c>
    </row>
    <row r="4690" spans="1:3" x14ac:dyDescent="0.3">
      <c r="A4690" t="s">
        <v>13954</v>
      </c>
      <c r="B4690" s="10">
        <v>90</v>
      </c>
      <c r="C4690" s="10">
        <v>5.0999999999999996</v>
      </c>
    </row>
    <row r="4691" spans="1:3" x14ac:dyDescent="0.3">
      <c r="A4691" t="s">
        <v>13957</v>
      </c>
      <c r="B4691" s="10">
        <v>95</v>
      </c>
      <c r="C4691" s="10">
        <v>6.2</v>
      </c>
    </row>
    <row r="4692" spans="1:3" x14ac:dyDescent="0.3">
      <c r="A4692" t="s">
        <v>13961</v>
      </c>
      <c r="B4692" s="10">
        <v>94</v>
      </c>
      <c r="C4692" s="10">
        <v>3.9</v>
      </c>
    </row>
    <row r="4693" spans="1:3" x14ac:dyDescent="0.3">
      <c r="A4693" t="s">
        <v>13963</v>
      </c>
      <c r="B4693" s="10">
        <v>84</v>
      </c>
      <c r="C4693" s="10">
        <v>6</v>
      </c>
    </row>
    <row r="4694" spans="1:3" x14ac:dyDescent="0.3">
      <c r="A4694" t="s">
        <v>13969</v>
      </c>
      <c r="B4694" s="10">
        <v>89</v>
      </c>
      <c r="C4694" s="10">
        <v>6.8</v>
      </c>
    </row>
    <row r="4695" spans="1:3" x14ac:dyDescent="0.3">
      <c r="A4695" t="s">
        <v>13974</v>
      </c>
      <c r="B4695" s="10">
        <v>59</v>
      </c>
      <c r="C4695" s="10">
        <v>7.4</v>
      </c>
    </row>
    <row r="4696" spans="1:3" x14ac:dyDescent="0.3">
      <c r="A4696" t="s">
        <v>13979</v>
      </c>
      <c r="B4696" s="10">
        <v>126</v>
      </c>
      <c r="C4696" s="10">
        <v>8.1</v>
      </c>
    </row>
    <row r="4697" spans="1:3" x14ac:dyDescent="0.3">
      <c r="A4697" t="s">
        <v>13982</v>
      </c>
      <c r="B4697" s="10">
        <v>86</v>
      </c>
      <c r="C4697" s="10">
        <v>6.5</v>
      </c>
    </row>
    <row r="4698" spans="1:3" x14ac:dyDescent="0.3">
      <c r="A4698" t="s">
        <v>13983</v>
      </c>
      <c r="B4698" s="10">
        <v>87</v>
      </c>
      <c r="C4698" s="10">
        <v>8</v>
      </c>
    </row>
    <row r="4699" spans="1:3" x14ac:dyDescent="0.3">
      <c r="A4699" t="s">
        <v>13988</v>
      </c>
      <c r="B4699" s="10">
        <v>106</v>
      </c>
      <c r="C4699" s="10">
        <v>7.7</v>
      </c>
    </row>
    <row r="4700" spans="1:3" x14ac:dyDescent="0.3">
      <c r="A4700" t="s">
        <v>13992</v>
      </c>
      <c r="B4700" s="10">
        <v>86</v>
      </c>
      <c r="C4700" s="10">
        <v>7.2</v>
      </c>
    </row>
    <row r="4701" spans="1:3" x14ac:dyDescent="0.3">
      <c r="A4701" t="s">
        <v>13998</v>
      </c>
      <c r="B4701" s="10">
        <v>89</v>
      </c>
      <c r="C4701" s="10">
        <v>5.4</v>
      </c>
    </row>
    <row r="4702" spans="1:3" x14ac:dyDescent="0.3">
      <c r="A4702" t="s">
        <v>14003</v>
      </c>
      <c r="B4702" s="10">
        <v>105</v>
      </c>
      <c r="C4702" s="10">
        <v>6.7</v>
      </c>
    </row>
    <row r="4703" spans="1:3" x14ac:dyDescent="0.3">
      <c r="A4703" t="s">
        <v>14008</v>
      </c>
      <c r="B4703" s="10">
        <v>93</v>
      </c>
      <c r="C4703" s="10">
        <v>6.3</v>
      </c>
    </row>
    <row r="4704" spans="1:3" x14ac:dyDescent="0.3">
      <c r="A4704" t="s">
        <v>14011</v>
      </c>
      <c r="B4704" s="10">
        <v>94</v>
      </c>
      <c r="C4704" s="10">
        <v>8.1</v>
      </c>
    </row>
    <row r="4705" spans="1:3" x14ac:dyDescent="0.3">
      <c r="A4705" t="s">
        <v>14015</v>
      </c>
      <c r="B4705" s="10">
        <v>89</v>
      </c>
      <c r="C4705" s="10">
        <v>8.5</v>
      </c>
    </row>
    <row r="4706" spans="1:3" x14ac:dyDescent="0.3">
      <c r="A4706" t="s">
        <v>14019</v>
      </c>
      <c r="B4706" s="10">
        <v>97</v>
      </c>
      <c r="C4706" s="10">
        <v>7.7</v>
      </c>
    </row>
    <row r="4707" spans="1:3" x14ac:dyDescent="0.3">
      <c r="A4707" t="s">
        <v>14022</v>
      </c>
      <c r="B4707" s="10">
        <v>88</v>
      </c>
      <c r="C4707" s="10">
        <v>6.5</v>
      </c>
    </row>
    <row r="4708" spans="1:3" x14ac:dyDescent="0.3">
      <c r="A4708" t="s">
        <v>14027</v>
      </c>
      <c r="B4708" s="10">
        <v>78</v>
      </c>
      <c r="C4708" s="10">
        <v>8.6999999999999993</v>
      </c>
    </row>
    <row r="4709" spans="1:3" x14ac:dyDescent="0.3">
      <c r="A4709" t="s">
        <v>14032</v>
      </c>
      <c r="B4709" s="10">
        <v>104</v>
      </c>
      <c r="C4709" s="10">
        <v>6.5</v>
      </c>
    </row>
    <row r="4710" spans="1:3" x14ac:dyDescent="0.3">
      <c r="A4710" t="s">
        <v>14035</v>
      </c>
      <c r="B4710" s="10">
        <v>92</v>
      </c>
      <c r="C4710" s="10">
        <v>7</v>
      </c>
    </row>
    <row r="4711" spans="1:3" x14ac:dyDescent="0.3">
      <c r="A4711" t="s">
        <v>14038</v>
      </c>
      <c r="B4711" s="10">
        <v>97</v>
      </c>
      <c r="C4711" s="10">
        <v>5.5</v>
      </c>
    </row>
    <row r="4712" spans="1:3" x14ac:dyDescent="0.3">
      <c r="A4712" t="s">
        <v>14042</v>
      </c>
      <c r="B4712" s="10">
        <v>109</v>
      </c>
      <c r="C4712" s="10">
        <v>7</v>
      </c>
    </row>
    <row r="4713" spans="1:3" x14ac:dyDescent="0.3">
      <c r="A4713" t="s">
        <v>14044</v>
      </c>
      <c r="B4713" s="10">
        <v>78</v>
      </c>
      <c r="C4713" s="10">
        <v>6.3</v>
      </c>
    </row>
    <row r="4714" spans="1:3" x14ac:dyDescent="0.3">
      <c r="A4714" t="s">
        <v>14047</v>
      </c>
      <c r="B4714" s="10">
        <v>85</v>
      </c>
      <c r="C4714" s="10">
        <v>7.9</v>
      </c>
    </row>
    <row r="4715" spans="1:3" x14ac:dyDescent="0.3">
      <c r="A4715" t="s">
        <v>14052</v>
      </c>
      <c r="B4715" s="10">
        <v>88</v>
      </c>
      <c r="C4715" s="10">
        <v>7.3</v>
      </c>
    </row>
    <row r="4716" spans="1:3" x14ac:dyDescent="0.3">
      <c r="A4716" t="s">
        <v>14057</v>
      </c>
      <c r="B4716" s="10">
        <v>93</v>
      </c>
      <c r="C4716" s="10">
        <v>7.4</v>
      </c>
    </row>
    <row r="4717" spans="1:3" x14ac:dyDescent="0.3">
      <c r="A4717" t="s">
        <v>14062</v>
      </c>
      <c r="B4717" s="10">
        <v>86</v>
      </c>
      <c r="C4717" s="10">
        <v>5.4</v>
      </c>
    </row>
    <row r="4718" spans="1:3" x14ac:dyDescent="0.3">
      <c r="A4718" t="s">
        <v>14067</v>
      </c>
      <c r="B4718" s="10">
        <v>98</v>
      </c>
      <c r="C4718" s="10">
        <v>7.1</v>
      </c>
    </row>
    <row r="4719" spans="1:3" x14ac:dyDescent="0.3">
      <c r="A4719" t="s">
        <v>14070</v>
      </c>
      <c r="B4719" s="10">
        <v>25</v>
      </c>
      <c r="C4719" s="10">
        <v>8.4</v>
      </c>
    </row>
    <row r="4720" spans="1:3" x14ac:dyDescent="0.3">
      <c r="A4720" t="s">
        <v>14076</v>
      </c>
      <c r="B4720" s="10">
        <v>72</v>
      </c>
      <c r="C4720" s="10">
        <v>7</v>
      </c>
    </row>
    <row r="4721" spans="1:3" x14ac:dyDescent="0.3">
      <c r="A4721" t="s">
        <v>14081</v>
      </c>
      <c r="B4721" s="10">
        <v>66</v>
      </c>
      <c r="C4721" s="10">
        <v>5.3</v>
      </c>
    </row>
    <row r="4722" spans="1:3" x14ac:dyDescent="0.3">
      <c r="A4722" t="s">
        <v>14086</v>
      </c>
      <c r="B4722" s="10">
        <v>80</v>
      </c>
      <c r="C4722" s="10">
        <v>7.1</v>
      </c>
    </row>
    <row r="4723" spans="1:3" x14ac:dyDescent="0.3">
      <c r="A4723" t="s">
        <v>14089</v>
      </c>
      <c r="B4723" s="10">
        <v>91</v>
      </c>
      <c r="C4723" s="10">
        <v>7.5</v>
      </c>
    </row>
    <row r="4724" spans="1:3" x14ac:dyDescent="0.3">
      <c r="A4724" t="s">
        <v>14094</v>
      </c>
      <c r="B4724" s="10">
        <v>89</v>
      </c>
      <c r="C4724" s="10">
        <v>7.2</v>
      </c>
    </row>
    <row r="4725" spans="1:3" x14ac:dyDescent="0.3">
      <c r="A4725" t="s">
        <v>14096</v>
      </c>
      <c r="B4725" s="10">
        <v>85</v>
      </c>
      <c r="C4725" s="10">
        <v>6.7</v>
      </c>
    </row>
    <row r="4726" spans="1:3" x14ac:dyDescent="0.3">
      <c r="A4726" t="s">
        <v>14100</v>
      </c>
      <c r="B4726" s="10">
        <v>62</v>
      </c>
      <c r="C4726" s="10">
        <v>8.1999999999999993</v>
      </c>
    </row>
    <row r="4727" spans="1:3" x14ac:dyDescent="0.3">
      <c r="A4727" t="s">
        <v>14103</v>
      </c>
      <c r="B4727" s="10">
        <v>90</v>
      </c>
      <c r="C4727" s="10">
        <v>6.6</v>
      </c>
    </row>
    <row r="4728" spans="1:3" x14ac:dyDescent="0.3">
      <c r="A4728" t="s">
        <v>14106</v>
      </c>
      <c r="B4728" s="10">
        <v>90</v>
      </c>
      <c r="C4728" s="10">
        <v>6.7</v>
      </c>
    </row>
    <row r="4729" spans="1:3" x14ac:dyDescent="0.3">
      <c r="A4729" t="s">
        <v>14109</v>
      </c>
      <c r="B4729" s="10">
        <v>104</v>
      </c>
      <c r="C4729" s="10">
        <v>5.0999999999999996</v>
      </c>
    </row>
    <row r="4730" spans="1:3" x14ac:dyDescent="0.3">
      <c r="A4730" t="s">
        <v>14110</v>
      </c>
      <c r="B4730" s="10">
        <v>88</v>
      </c>
      <c r="C4730" s="10">
        <v>7</v>
      </c>
    </row>
    <row r="4731" spans="1:3" x14ac:dyDescent="0.3">
      <c r="A4731" t="s">
        <v>14113</v>
      </c>
      <c r="B4731" s="10">
        <v>94</v>
      </c>
      <c r="C4731" s="10">
        <v>7.4</v>
      </c>
    </row>
    <row r="4732" spans="1:3" x14ac:dyDescent="0.3">
      <c r="A4732" t="s">
        <v>14116</v>
      </c>
      <c r="B4732" s="10">
        <v>120</v>
      </c>
      <c r="C4732" s="10">
        <v>5.4</v>
      </c>
    </row>
    <row r="4733" spans="1:3" x14ac:dyDescent="0.3">
      <c r="A4733" t="s">
        <v>14119</v>
      </c>
      <c r="B4733" s="10">
        <v>77</v>
      </c>
      <c r="C4733" s="10">
        <v>5.7</v>
      </c>
    </row>
    <row r="4734" spans="1:3" x14ac:dyDescent="0.3">
      <c r="A4734" t="s">
        <v>14121</v>
      </c>
      <c r="B4734" s="10">
        <v>111</v>
      </c>
      <c r="C4734" s="10">
        <v>6.7</v>
      </c>
    </row>
    <row r="4735" spans="1:3" x14ac:dyDescent="0.3">
      <c r="A4735" t="s">
        <v>14126</v>
      </c>
      <c r="B4735" s="10">
        <v>81</v>
      </c>
      <c r="C4735" s="10">
        <v>4.2</v>
      </c>
    </row>
    <row r="4736" spans="1:3" x14ac:dyDescent="0.3">
      <c r="A4736" t="s">
        <v>14129</v>
      </c>
      <c r="B4736" s="10">
        <v>89</v>
      </c>
      <c r="C4736" s="10">
        <v>7.4</v>
      </c>
    </row>
    <row r="4737" spans="1:3" x14ac:dyDescent="0.3">
      <c r="A4737" t="s">
        <v>14134</v>
      </c>
      <c r="B4737" s="10">
        <v>110</v>
      </c>
      <c r="C4737" s="10">
        <v>4.8</v>
      </c>
    </row>
    <row r="4738" spans="1:3" x14ac:dyDescent="0.3">
      <c r="A4738" t="s">
        <v>14136</v>
      </c>
      <c r="B4738" s="10">
        <v>81</v>
      </c>
      <c r="C4738" s="10">
        <v>7</v>
      </c>
    </row>
    <row r="4739" spans="1:3" x14ac:dyDescent="0.3">
      <c r="A4739" t="s">
        <v>14137</v>
      </c>
      <c r="B4739" s="10">
        <v>100</v>
      </c>
      <c r="C4739" s="10">
        <v>7.3</v>
      </c>
    </row>
    <row r="4740" spans="1:3" x14ac:dyDescent="0.3">
      <c r="A4740" t="s">
        <v>14141</v>
      </c>
      <c r="B4740" s="10">
        <v>99</v>
      </c>
      <c r="C4740" s="10">
        <v>5.8</v>
      </c>
    </row>
    <row r="4741" spans="1:3" x14ac:dyDescent="0.3">
      <c r="A4741" t="s">
        <v>14146</v>
      </c>
      <c r="B4741" s="10">
        <v>90</v>
      </c>
      <c r="C4741" s="10">
        <v>7</v>
      </c>
    </row>
    <row r="4742" spans="1:3" x14ac:dyDescent="0.3">
      <c r="A4742" t="s">
        <v>14150</v>
      </c>
      <c r="B4742" s="10">
        <v>82</v>
      </c>
      <c r="C4742" s="10">
        <v>3.2</v>
      </c>
    </row>
    <row r="4743" spans="1:3" x14ac:dyDescent="0.3">
      <c r="A4743" t="s">
        <v>14154</v>
      </c>
      <c r="B4743" s="10">
        <v>88</v>
      </c>
      <c r="C4743" s="10">
        <v>6.8</v>
      </c>
    </row>
    <row r="4744" spans="1:3" x14ac:dyDescent="0.3">
      <c r="A4744" t="s">
        <v>14159</v>
      </c>
      <c r="B4744" s="10">
        <v>103</v>
      </c>
      <c r="C4744" s="10">
        <v>7.7</v>
      </c>
    </row>
    <row r="4745" spans="1:3" x14ac:dyDescent="0.3">
      <c r="A4745" t="s">
        <v>14163</v>
      </c>
      <c r="B4745" s="10">
        <v>80</v>
      </c>
      <c r="C4745" s="10">
        <v>5.6</v>
      </c>
    </row>
    <row r="4746" spans="1:3" x14ac:dyDescent="0.3">
      <c r="A4746" t="s">
        <v>14166</v>
      </c>
      <c r="B4746" s="10">
        <v>68</v>
      </c>
      <c r="C4746" s="10">
        <v>7.1</v>
      </c>
    </row>
    <row r="4747" spans="1:3" x14ac:dyDescent="0.3">
      <c r="A4747" t="s">
        <v>14171</v>
      </c>
      <c r="B4747" s="10">
        <v>81</v>
      </c>
      <c r="C4747" s="10">
        <v>3.6</v>
      </c>
    </row>
    <row r="4748" spans="1:3" x14ac:dyDescent="0.3">
      <c r="A4748" t="s">
        <v>14175</v>
      </c>
      <c r="B4748" s="10">
        <v>106</v>
      </c>
      <c r="C4748" s="10">
        <v>6.8</v>
      </c>
    </row>
    <row r="4749" spans="1:3" x14ac:dyDescent="0.3">
      <c r="A4749" t="s">
        <v>14180</v>
      </c>
      <c r="B4749" s="10">
        <v>77</v>
      </c>
      <c r="C4749" s="10">
        <v>7.6</v>
      </c>
    </row>
    <row r="4750" spans="1:3" x14ac:dyDescent="0.3">
      <c r="A4750" t="s">
        <v>14184</v>
      </c>
      <c r="B4750" s="10">
        <v>80</v>
      </c>
      <c r="C4750" s="10">
        <v>8.3000000000000007</v>
      </c>
    </row>
    <row r="4751" spans="1:3" x14ac:dyDescent="0.3">
      <c r="A4751" t="s">
        <v>14187</v>
      </c>
      <c r="B4751" s="10">
        <v>84</v>
      </c>
      <c r="C4751" s="10">
        <v>7.5</v>
      </c>
    </row>
    <row r="4752" spans="1:3" x14ac:dyDescent="0.3">
      <c r="A4752" t="s">
        <v>14191</v>
      </c>
      <c r="B4752" s="10">
        <v>86</v>
      </c>
      <c r="C4752" s="10">
        <v>5.4</v>
      </c>
    </row>
    <row r="4753" spans="1:3" x14ac:dyDescent="0.3">
      <c r="A4753" t="s">
        <v>14195</v>
      </c>
      <c r="B4753" s="10">
        <v>87</v>
      </c>
      <c r="C4753" s="10">
        <v>5.3</v>
      </c>
    </row>
    <row r="4754" spans="1:3" x14ac:dyDescent="0.3">
      <c r="A4754" t="s">
        <v>14200</v>
      </c>
      <c r="B4754" s="10">
        <v>80</v>
      </c>
      <c r="C4754" s="10">
        <v>4.5</v>
      </c>
    </row>
    <row r="4755" spans="1:3" x14ac:dyDescent="0.3">
      <c r="A4755" t="s">
        <v>14205</v>
      </c>
      <c r="B4755" s="10">
        <v>100</v>
      </c>
      <c r="C4755" s="10">
        <v>7.3</v>
      </c>
    </row>
    <row r="4756" spans="1:3" x14ac:dyDescent="0.3">
      <c r="A4756" t="s">
        <v>14209</v>
      </c>
      <c r="B4756" s="10">
        <v>82</v>
      </c>
      <c r="C4756" s="10">
        <v>5.6</v>
      </c>
    </row>
    <row r="4757" spans="1:3" x14ac:dyDescent="0.3">
      <c r="A4757" t="s">
        <v>14211</v>
      </c>
      <c r="B4757" s="10">
        <v>82</v>
      </c>
      <c r="C4757" s="10">
        <v>5.6</v>
      </c>
    </row>
    <row r="4758" spans="1:3" x14ac:dyDescent="0.3">
      <c r="A4758" t="s">
        <v>14215</v>
      </c>
      <c r="B4758" s="10">
        <v>70</v>
      </c>
      <c r="C4758" s="10">
        <v>4.0999999999999996</v>
      </c>
    </row>
    <row r="4759" spans="1:3" x14ac:dyDescent="0.3">
      <c r="A4759" t="s">
        <v>14220</v>
      </c>
      <c r="B4759" s="10">
        <v>75</v>
      </c>
      <c r="C4759" s="10">
        <v>6.8</v>
      </c>
    </row>
    <row r="4760" spans="1:3" x14ac:dyDescent="0.3">
      <c r="A4760" t="s">
        <v>14223</v>
      </c>
      <c r="B4760" s="10">
        <v>87</v>
      </c>
      <c r="C4760" s="10">
        <v>6.3</v>
      </c>
    </row>
    <row r="4761" spans="1:3" x14ac:dyDescent="0.3">
      <c r="A4761" t="s">
        <v>14226</v>
      </c>
      <c r="B4761" s="10">
        <v>87</v>
      </c>
      <c r="C4761" s="10">
        <v>5.8</v>
      </c>
    </row>
    <row r="4762" spans="1:3" x14ac:dyDescent="0.3">
      <c r="A4762" t="s">
        <v>14229</v>
      </c>
      <c r="B4762" s="10">
        <v>98</v>
      </c>
      <c r="C4762" s="10">
        <v>6.6</v>
      </c>
    </row>
    <row r="4763" spans="1:3" x14ac:dyDescent="0.3">
      <c r="A4763" t="s">
        <v>14234</v>
      </c>
      <c r="B4763" s="10">
        <v>83</v>
      </c>
      <c r="C4763" s="10">
        <v>6.7</v>
      </c>
    </row>
    <row r="4764" spans="1:3" x14ac:dyDescent="0.3">
      <c r="A4764" t="s">
        <v>14237</v>
      </c>
      <c r="B4764" s="10">
        <v>99</v>
      </c>
      <c r="C4764" s="10">
        <v>6.4</v>
      </c>
    </row>
    <row r="4765" spans="1:3" x14ac:dyDescent="0.3">
      <c r="A4765" t="s">
        <v>14239</v>
      </c>
      <c r="B4765" s="10">
        <v>98</v>
      </c>
      <c r="C4765" s="10">
        <v>6.3</v>
      </c>
    </row>
    <row r="4766" spans="1:3" x14ac:dyDescent="0.3">
      <c r="A4766" t="s">
        <v>14244</v>
      </c>
      <c r="B4766" s="10">
        <v>93</v>
      </c>
      <c r="C4766" s="10">
        <v>3.4</v>
      </c>
    </row>
    <row r="4767" spans="1:3" x14ac:dyDescent="0.3">
      <c r="A4767" t="s">
        <v>14248</v>
      </c>
      <c r="B4767" s="10">
        <v>104</v>
      </c>
      <c r="C4767" s="10">
        <v>4.7</v>
      </c>
    </row>
    <row r="4768" spans="1:3" x14ac:dyDescent="0.3">
      <c r="A4768" t="s">
        <v>14251</v>
      </c>
      <c r="B4768" s="10">
        <v>111</v>
      </c>
      <c r="C4768" s="10">
        <v>6</v>
      </c>
    </row>
    <row r="4769" spans="1:3" x14ac:dyDescent="0.3">
      <c r="A4769" t="s">
        <v>14255</v>
      </c>
      <c r="B4769" s="10">
        <v>47</v>
      </c>
      <c r="C4769" s="10">
        <v>7.3</v>
      </c>
    </row>
    <row r="4770" spans="1:3" x14ac:dyDescent="0.3">
      <c r="A4770" t="s">
        <v>14259</v>
      </c>
      <c r="B4770" s="10">
        <v>92</v>
      </c>
      <c r="C4770" s="10">
        <v>7.9</v>
      </c>
    </row>
    <row r="4771" spans="1:3" x14ac:dyDescent="0.3">
      <c r="A4771" t="s">
        <v>14262</v>
      </c>
      <c r="B4771" s="10">
        <v>97</v>
      </c>
      <c r="C4771" s="10">
        <v>6.1</v>
      </c>
    </row>
    <row r="4772" spans="1:3" x14ac:dyDescent="0.3">
      <c r="A4772" t="s">
        <v>14267</v>
      </c>
      <c r="B4772" s="10">
        <v>81</v>
      </c>
      <c r="C4772" s="10">
        <v>7.4</v>
      </c>
    </row>
    <row r="4773" spans="1:3" x14ac:dyDescent="0.3">
      <c r="A4773" t="s">
        <v>14272</v>
      </c>
      <c r="B4773" s="10">
        <v>83</v>
      </c>
      <c r="C4773" s="10">
        <v>6.6</v>
      </c>
    </row>
    <row r="4774" spans="1:3" x14ac:dyDescent="0.3">
      <c r="A4774" t="s">
        <v>14274</v>
      </c>
      <c r="B4774" s="10">
        <v>96</v>
      </c>
      <c r="C4774" s="10">
        <v>5.5</v>
      </c>
    </row>
    <row r="4775" spans="1:3" x14ac:dyDescent="0.3">
      <c r="A4775" t="s">
        <v>14276</v>
      </c>
      <c r="B4775" s="10">
        <v>90</v>
      </c>
      <c r="C4775" s="10">
        <v>7.5</v>
      </c>
    </row>
    <row r="4776" spans="1:3" x14ac:dyDescent="0.3">
      <c r="A4776" t="s">
        <v>14280</v>
      </c>
      <c r="B4776" s="10">
        <v>90</v>
      </c>
      <c r="C4776" s="10">
        <v>7.6</v>
      </c>
    </row>
    <row r="4777" spans="1:3" x14ac:dyDescent="0.3">
      <c r="A4777" t="s">
        <v>14284</v>
      </c>
      <c r="B4777" s="10">
        <v>95</v>
      </c>
      <c r="C4777" s="10">
        <v>5</v>
      </c>
    </row>
    <row r="4778" spans="1:3" x14ac:dyDescent="0.3">
      <c r="A4778" t="s">
        <v>14288</v>
      </c>
      <c r="B4778" s="10">
        <v>83</v>
      </c>
      <c r="C4778" s="10">
        <v>3.2</v>
      </c>
    </row>
    <row r="4779" spans="1:3" x14ac:dyDescent="0.3">
      <c r="A4779" t="s">
        <v>14290</v>
      </c>
      <c r="B4779" s="10">
        <v>117</v>
      </c>
      <c r="C4779" s="10">
        <v>8.1999999999999993</v>
      </c>
    </row>
    <row r="4780" spans="1:3" x14ac:dyDescent="0.3">
      <c r="A4780" t="s">
        <v>14294</v>
      </c>
      <c r="B4780" s="10">
        <v>75</v>
      </c>
      <c r="C4780" s="10">
        <v>3.7</v>
      </c>
    </row>
    <row r="4781" spans="1:3" x14ac:dyDescent="0.3">
      <c r="A4781" t="s">
        <v>14297</v>
      </c>
      <c r="B4781" s="10">
        <v>79</v>
      </c>
      <c r="C4781" s="10">
        <v>6.3</v>
      </c>
    </row>
    <row r="4782" spans="1:3" x14ac:dyDescent="0.3">
      <c r="A4782" t="s">
        <v>14302</v>
      </c>
      <c r="B4782" s="10">
        <v>78</v>
      </c>
      <c r="C4782" s="10">
        <v>4.0999999999999996</v>
      </c>
    </row>
    <row r="4783" spans="1:3" x14ac:dyDescent="0.3">
      <c r="A4783" t="s">
        <v>14306</v>
      </c>
      <c r="B4783" s="10">
        <v>109</v>
      </c>
      <c r="C4783" s="10">
        <v>6.9</v>
      </c>
    </row>
    <row r="4784" spans="1:3" x14ac:dyDescent="0.3">
      <c r="A4784" t="s">
        <v>14311</v>
      </c>
      <c r="B4784" s="10">
        <v>89</v>
      </c>
      <c r="C4784" s="10">
        <v>5.4</v>
      </c>
    </row>
    <row r="4785" spans="1:3" x14ac:dyDescent="0.3">
      <c r="A4785" t="s">
        <v>14314</v>
      </c>
      <c r="B4785" s="10">
        <v>93</v>
      </c>
      <c r="C4785" s="10">
        <v>6.5</v>
      </c>
    </row>
    <row r="4786" spans="1:3" x14ac:dyDescent="0.3">
      <c r="A4786" t="s">
        <v>14316</v>
      </c>
      <c r="B4786" s="10">
        <v>102</v>
      </c>
      <c r="C4786" s="10">
        <v>7.8</v>
      </c>
    </row>
    <row r="4787" spans="1:3" x14ac:dyDescent="0.3">
      <c r="A4787" t="s">
        <v>14320</v>
      </c>
      <c r="B4787" s="10">
        <v>65</v>
      </c>
      <c r="C4787" s="10">
        <v>6.7</v>
      </c>
    </row>
    <row r="4788" spans="1:3" x14ac:dyDescent="0.3">
      <c r="A4788" t="s">
        <v>14321</v>
      </c>
      <c r="B4788" s="10">
        <v>85</v>
      </c>
      <c r="C4788" s="10">
        <v>6.4</v>
      </c>
    </row>
    <row r="4789" spans="1:3" x14ac:dyDescent="0.3">
      <c r="A4789" t="s">
        <v>14323</v>
      </c>
      <c r="B4789" s="10">
        <v>97</v>
      </c>
      <c r="C4789" s="10">
        <v>7.3</v>
      </c>
    </row>
    <row r="4790" spans="1:3" x14ac:dyDescent="0.3">
      <c r="A4790" t="s">
        <v>14327</v>
      </c>
      <c r="B4790" s="10">
        <v>79</v>
      </c>
      <c r="C4790" s="10">
        <v>7</v>
      </c>
    </row>
    <row r="4791" spans="1:3" x14ac:dyDescent="0.3">
      <c r="A4791" t="s">
        <v>14329</v>
      </c>
      <c r="B4791" s="10">
        <v>80</v>
      </c>
      <c r="C4791" s="10">
        <v>6.3</v>
      </c>
    </row>
    <row r="4792" spans="1:3" x14ac:dyDescent="0.3">
      <c r="A4792" t="s">
        <v>14331</v>
      </c>
      <c r="B4792" s="10">
        <v>100</v>
      </c>
      <c r="C4792" s="10">
        <v>7.1</v>
      </c>
    </row>
    <row r="4793" spans="1:3" x14ac:dyDescent="0.3">
      <c r="A4793" t="s">
        <v>14336</v>
      </c>
      <c r="B4793" s="10">
        <v>90</v>
      </c>
      <c r="C4793" s="10">
        <v>4.8</v>
      </c>
    </row>
    <row r="4794" spans="1:3" x14ac:dyDescent="0.3">
      <c r="A4794" t="s">
        <v>14340</v>
      </c>
      <c r="B4794" s="10">
        <v>90</v>
      </c>
      <c r="C4794" s="10">
        <v>3.3</v>
      </c>
    </row>
    <row r="4795" spans="1:3" x14ac:dyDescent="0.3">
      <c r="A4795" t="s">
        <v>14342</v>
      </c>
      <c r="B4795" s="10">
        <v>120</v>
      </c>
      <c r="C4795" s="10">
        <v>6.9</v>
      </c>
    </row>
    <row r="4796" spans="1:3" x14ac:dyDescent="0.3">
      <c r="A4796" t="s">
        <v>14346</v>
      </c>
      <c r="B4796" s="10">
        <v>91</v>
      </c>
      <c r="C4796" s="10">
        <v>4.5999999999999996</v>
      </c>
    </row>
    <row r="4797" spans="1:3" x14ac:dyDescent="0.3">
      <c r="A4797" t="s">
        <v>14351</v>
      </c>
      <c r="B4797" s="10">
        <v>143</v>
      </c>
      <c r="C4797" s="10">
        <v>3</v>
      </c>
    </row>
    <row r="4798" spans="1:3" x14ac:dyDescent="0.3">
      <c r="A4798" t="s">
        <v>14352</v>
      </c>
      <c r="B4798" s="10">
        <v>85</v>
      </c>
      <c r="C4798" s="10">
        <v>6.6</v>
      </c>
    </row>
    <row r="4799" spans="1:3" x14ac:dyDescent="0.3">
      <c r="A4799" t="s">
        <v>14357</v>
      </c>
      <c r="B4799" s="10">
        <v>60</v>
      </c>
      <c r="C4799" s="10">
        <v>7.4</v>
      </c>
    </row>
    <row r="4800" spans="1:3" x14ac:dyDescent="0.3">
      <c r="A4800" t="s">
        <v>14363</v>
      </c>
      <c r="B4800" s="10">
        <v>88</v>
      </c>
      <c r="C4800" s="10">
        <v>6.2</v>
      </c>
    </row>
    <row r="4801" spans="1:3" x14ac:dyDescent="0.3">
      <c r="A4801" t="s">
        <v>14365</v>
      </c>
      <c r="B4801" s="10">
        <v>78</v>
      </c>
      <c r="C4801" s="10">
        <v>4</v>
      </c>
    </row>
    <row r="4802" spans="1:3" x14ac:dyDescent="0.3">
      <c r="A4802" t="s">
        <v>14370</v>
      </c>
      <c r="B4802" s="10">
        <v>108</v>
      </c>
      <c r="C4802" s="10">
        <v>6.1</v>
      </c>
    </row>
    <row r="4803" spans="1:3" x14ac:dyDescent="0.3">
      <c r="A4803" t="s">
        <v>14373</v>
      </c>
      <c r="B4803" s="10">
        <v>110</v>
      </c>
      <c r="C4803" s="10">
        <v>6.9</v>
      </c>
    </row>
    <row r="4804" spans="1:3" x14ac:dyDescent="0.3">
      <c r="A4804" t="s">
        <v>14377</v>
      </c>
      <c r="B4804" s="10">
        <v>90</v>
      </c>
      <c r="C4804" s="10">
        <v>7.5</v>
      </c>
    </row>
    <row r="4805" spans="1:3" x14ac:dyDescent="0.3">
      <c r="A4805" t="s">
        <v>14382</v>
      </c>
      <c r="B4805" s="10">
        <v>83</v>
      </c>
      <c r="C4805" s="10">
        <v>6.7</v>
      </c>
    </row>
    <row r="4806" spans="1:3" x14ac:dyDescent="0.3">
      <c r="A4806" t="s">
        <v>14387</v>
      </c>
      <c r="B4806" s="10">
        <v>111</v>
      </c>
      <c r="C4806" s="10">
        <v>7.4</v>
      </c>
    </row>
    <row r="4807" spans="1:3" x14ac:dyDescent="0.3">
      <c r="A4807" t="s">
        <v>14392</v>
      </c>
      <c r="B4807" s="10">
        <v>84</v>
      </c>
      <c r="C4807" s="10">
        <v>6.1</v>
      </c>
    </row>
    <row r="4808" spans="1:3" x14ac:dyDescent="0.3">
      <c r="A4808" t="s">
        <v>14397</v>
      </c>
      <c r="B4808" s="10">
        <v>82</v>
      </c>
      <c r="C4808" s="10">
        <v>5.4</v>
      </c>
    </row>
    <row r="4809" spans="1:3" x14ac:dyDescent="0.3">
      <c r="A4809" t="s">
        <v>14400</v>
      </c>
      <c r="B4809" s="10">
        <v>98</v>
      </c>
      <c r="C4809" s="10">
        <v>6.4</v>
      </c>
    </row>
    <row r="4810" spans="1:3" x14ac:dyDescent="0.3">
      <c r="A4810" t="s">
        <v>14404</v>
      </c>
      <c r="B4810" s="10">
        <v>77</v>
      </c>
      <c r="C4810" s="10">
        <v>7</v>
      </c>
    </row>
    <row r="4811" spans="1:3" x14ac:dyDescent="0.3">
      <c r="A4811" t="s">
        <v>14409</v>
      </c>
      <c r="B4811" s="10">
        <v>80</v>
      </c>
      <c r="C4811" s="10">
        <v>6.3</v>
      </c>
    </row>
    <row r="4812" spans="1:3" x14ac:dyDescent="0.3">
      <c r="A4812" t="s">
        <v>14414</v>
      </c>
      <c r="B4812" s="10">
        <v>81</v>
      </c>
      <c r="C4812" s="10">
        <v>6.9</v>
      </c>
    </row>
    <row r="4813" spans="1:3" x14ac:dyDescent="0.3">
      <c r="A4813" t="s">
        <v>14419</v>
      </c>
      <c r="B4813" s="10">
        <v>84</v>
      </c>
      <c r="C4813" s="10">
        <v>7.8</v>
      </c>
    </row>
    <row r="4814" spans="1:3" x14ac:dyDescent="0.3">
      <c r="A4814" t="s">
        <v>14423</v>
      </c>
      <c r="B4814" s="10">
        <v>95</v>
      </c>
      <c r="C4814" s="10">
        <v>6.4</v>
      </c>
    </row>
    <row r="4815" spans="1:3" x14ac:dyDescent="0.3">
      <c r="A4815" t="s">
        <v>14427</v>
      </c>
      <c r="B4815" s="10">
        <v>87</v>
      </c>
      <c r="C4815" s="10">
        <v>7.7</v>
      </c>
    </row>
    <row r="4816" spans="1:3" x14ac:dyDescent="0.3">
      <c r="A4816" t="s">
        <v>14435</v>
      </c>
      <c r="B4816" s="10">
        <v>76</v>
      </c>
      <c r="C4816" s="10">
        <v>6.3</v>
      </c>
    </row>
    <row r="4817" spans="1:3" x14ac:dyDescent="0.3">
      <c r="A4817" t="s">
        <v>14438</v>
      </c>
      <c r="B4817" s="10">
        <v>100</v>
      </c>
      <c r="C4817" s="10">
        <v>6.3</v>
      </c>
    </row>
    <row r="4818" spans="1:3" x14ac:dyDescent="0.3">
      <c r="A4818" t="s">
        <v>14441</v>
      </c>
      <c r="B4818" s="10">
        <v>90</v>
      </c>
      <c r="C4818" s="10">
        <v>6.6</v>
      </c>
    </row>
  </sheetData>
  <mergeCells count="1">
    <mergeCell ref="E2:F2"/>
  </mergeCells>
  <conditionalFormatting sqref="A1:A4818 A4941:A1048576">
    <cfRule type="duplicateValues" dxfId="14" priority="1"/>
  </conditionalFormatting>
  <pageMargins left="0.7" right="0.7" top="0.75" bottom="0.75" header="0.3" footer="0.3"/>
  <ignoredErrors>
    <ignoredError sqref="E28" twoDigitTextYear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1FBD6-BC71-4ECA-B477-2BB2C0F8C650}">
  <dimension ref="A1:Z4818"/>
  <sheetViews>
    <sheetView topLeftCell="A7" workbookViewId="0">
      <selection activeCell="E30" sqref="E30"/>
    </sheetView>
  </sheetViews>
  <sheetFormatPr defaultRowHeight="14.4" x14ac:dyDescent="0.3"/>
  <cols>
    <col min="1" max="1" width="10.5546875" bestFit="1" customWidth="1"/>
    <col min="2" max="2" width="10.44140625" bestFit="1" customWidth="1"/>
    <col min="3" max="3" width="10.44140625" customWidth="1"/>
    <col min="4" max="4" width="14.21875" bestFit="1" customWidth="1"/>
    <col min="5" max="5" width="11.88671875" bestFit="1" customWidth="1"/>
    <col min="6" max="13" width="10.44140625" customWidth="1"/>
    <col min="15" max="15" width="11.33203125" bestFit="1" customWidth="1"/>
    <col min="16" max="16" width="12.21875" bestFit="1" customWidth="1"/>
    <col min="17" max="17" width="20.5546875" bestFit="1" customWidth="1"/>
    <col min="19" max="19" width="10.5546875" bestFit="1" customWidth="1"/>
    <col min="20" max="20" width="12" bestFit="1" customWidth="1"/>
    <col min="21" max="21" width="19.88671875" bestFit="1" customWidth="1"/>
    <col min="25" max="25" width="12" bestFit="1" customWidth="1"/>
    <col min="26" max="26" width="19.88671875" bestFit="1" customWidth="1"/>
  </cols>
  <sheetData>
    <row r="1" spans="1:26" x14ac:dyDescent="0.3">
      <c r="A1" t="s">
        <v>8</v>
      </c>
      <c r="B1" t="s">
        <v>12</v>
      </c>
    </row>
    <row r="2" spans="1:26" x14ac:dyDescent="0.3">
      <c r="A2" t="s">
        <v>20</v>
      </c>
      <c r="B2">
        <v>7.9</v>
      </c>
      <c r="D2" t="s">
        <v>14500</v>
      </c>
      <c r="F2">
        <v>47</v>
      </c>
    </row>
    <row r="3" spans="1:26" x14ac:dyDescent="0.3">
      <c r="A3" t="s">
        <v>20</v>
      </c>
      <c r="B3">
        <v>7.1</v>
      </c>
      <c r="O3" s="33" t="s">
        <v>14497</v>
      </c>
      <c r="P3" t="s">
        <v>14498</v>
      </c>
      <c r="Q3" t="s">
        <v>14499</v>
      </c>
      <c r="S3" t="s">
        <v>14497</v>
      </c>
      <c r="T3" t="s">
        <v>14498</v>
      </c>
      <c r="U3" t="s">
        <v>14499</v>
      </c>
      <c r="X3" t="s">
        <v>14497</v>
      </c>
      <c r="Y3" t="s">
        <v>14498</v>
      </c>
      <c r="Z3" t="s">
        <v>14499</v>
      </c>
    </row>
    <row r="4" spans="1:26" x14ac:dyDescent="0.3">
      <c r="A4" t="s">
        <v>20</v>
      </c>
      <c r="B4">
        <v>6.8</v>
      </c>
      <c r="O4" s="34" t="s">
        <v>20</v>
      </c>
      <c r="P4">
        <v>4500</v>
      </c>
      <c r="Q4" s="4">
        <v>6.3715111111110998</v>
      </c>
      <c r="S4" t="s">
        <v>20</v>
      </c>
      <c r="T4" s="20">
        <v>4500</v>
      </c>
      <c r="U4" s="35">
        <v>6.3715111111110998</v>
      </c>
      <c r="X4" t="s">
        <v>20</v>
      </c>
      <c r="Y4">
        <v>4500</v>
      </c>
      <c r="Z4" s="4">
        <v>6.3715111111110998</v>
      </c>
    </row>
    <row r="5" spans="1:26" x14ac:dyDescent="0.3">
      <c r="A5" t="s">
        <v>20</v>
      </c>
      <c r="B5">
        <v>8.5</v>
      </c>
      <c r="O5" s="34" t="s">
        <v>965</v>
      </c>
      <c r="P5">
        <v>72</v>
      </c>
      <c r="Q5" s="4">
        <v>7.0208333333333321</v>
      </c>
      <c r="S5" t="s">
        <v>965</v>
      </c>
      <c r="T5" s="20">
        <v>72</v>
      </c>
      <c r="U5" s="35">
        <v>7.0208333333333321</v>
      </c>
      <c r="X5" t="s">
        <v>965</v>
      </c>
      <c r="Y5">
        <v>72</v>
      </c>
      <c r="Z5" s="4">
        <v>7.0208333333333321</v>
      </c>
    </row>
    <row r="6" spans="1:26" x14ac:dyDescent="0.3">
      <c r="A6" t="s">
        <v>20</v>
      </c>
      <c r="B6">
        <v>7.1</v>
      </c>
      <c r="O6" s="34" t="s">
        <v>1800</v>
      </c>
      <c r="P6">
        <v>40</v>
      </c>
      <c r="Q6" s="4">
        <v>6.9374999999999982</v>
      </c>
      <c r="S6" t="s">
        <v>1800</v>
      </c>
      <c r="T6" s="20">
        <v>40</v>
      </c>
      <c r="U6" s="35">
        <v>6.9374999999999982</v>
      </c>
      <c r="X6" t="s">
        <v>1800</v>
      </c>
      <c r="Y6">
        <v>40</v>
      </c>
      <c r="Z6" s="4">
        <v>6.9374999999999982</v>
      </c>
    </row>
    <row r="7" spans="1:26" x14ac:dyDescent="0.3">
      <c r="A7" t="s">
        <v>20</v>
      </c>
      <c r="B7">
        <v>6.6</v>
      </c>
      <c r="O7" s="34" t="s">
        <v>3497</v>
      </c>
      <c r="P7">
        <v>28</v>
      </c>
      <c r="Q7" s="4">
        <v>6.6321428571428589</v>
      </c>
      <c r="S7" t="s">
        <v>3497</v>
      </c>
      <c r="T7" s="20">
        <v>28</v>
      </c>
      <c r="U7" s="35">
        <v>6.6321428571428589</v>
      </c>
      <c r="X7" t="s">
        <v>3497</v>
      </c>
      <c r="Y7">
        <v>28</v>
      </c>
      <c r="Z7" s="4">
        <v>6.6321428571428589</v>
      </c>
    </row>
    <row r="8" spans="1:26" x14ac:dyDescent="0.3">
      <c r="A8" t="s">
        <v>20</v>
      </c>
      <c r="B8">
        <v>6.2</v>
      </c>
      <c r="O8" s="34" t="s">
        <v>1279</v>
      </c>
      <c r="P8">
        <v>24</v>
      </c>
      <c r="Q8" s="4">
        <v>6.7875000000000005</v>
      </c>
      <c r="S8" t="s">
        <v>1279</v>
      </c>
      <c r="T8" s="20">
        <v>24</v>
      </c>
      <c r="U8" s="35">
        <v>6.7875000000000005</v>
      </c>
      <c r="X8" t="s">
        <v>1279</v>
      </c>
      <c r="Y8">
        <v>24</v>
      </c>
      <c r="Z8" s="4">
        <v>6.7875000000000005</v>
      </c>
    </row>
    <row r="9" spans="1:26" x14ac:dyDescent="0.3">
      <c r="A9" t="s">
        <v>20</v>
      </c>
      <c r="B9">
        <v>7.8</v>
      </c>
      <c r="O9" s="34" t="s">
        <v>5288</v>
      </c>
      <c r="P9">
        <v>19</v>
      </c>
      <c r="Q9" s="4">
        <v>7.3421052631578947</v>
      </c>
      <c r="S9" t="s">
        <v>5288</v>
      </c>
      <c r="T9" s="20">
        <v>19</v>
      </c>
      <c r="U9" s="35">
        <v>7.3421052631578947</v>
      </c>
      <c r="X9" t="s">
        <v>5288</v>
      </c>
      <c r="Y9">
        <v>19</v>
      </c>
      <c r="Z9" s="4">
        <v>7.3421052631578947</v>
      </c>
    </row>
    <row r="10" spans="1:26" x14ac:dyDescent="0.3">
      <c r="A10" t="s">
        <v>20</v>
      </c>
      <c r="B10">
        <v>7.5</v>
      </c>
      <c r="O10" s="34" t="s">
        <v>460</v>
      </c>
      <c r="P10">
        <v>16</v>
      </c>
      <c r="Q10" s="4">
        <v>7.3687499999999995</v>
      </c>
      <c r="S10" t="s">
        <v>460</v>
      </c>
      <c r="T10" s="20">
        <v>16</v>
      </c>
      <c r="U10" s="35">
        <v>7.3687499999999995</v>
      </c>
      <c r="X10" t="s">
        <v>460</v>
      </c>
      <c r="Y10">
        <v>16</v>
      </c>
      <c r="Z10" s="4">
        <v>7.3687499999999995</v>
      </c>
    </row>
    <row r="11" spans="1:26" x14ac:dyDescent="0.3">
      <c r="A11" t="s">
        <v>20</v>
      </c>
      <c r="B11">
        <v>7.5</v>
      </c>
      <c r="O11" s="34" t="s">
        <v>3516</v>
      </c>
      <c r="P11">
        <v>11</v>
      </c>
      <c r="Q11" s="4">
        <v>6.3636363636363633</v>
      </c>
      <c r="S11" t="s">
        <v>3516</v>
      </c>
      <c r="T11" s="20">
        <v>11</v>
      </c>
      <c r="U11" s="35">
        <v>6.3636363636363633</v>
      </c>
      <c r="X11" t="s">
        <v>3516</v>
      </c>
      <c r="Y11">
        <v>11</v>
      </c>
      <c r="Z11" s="4">
        <v>6.3636363636363633</v>
      </c>
    </row>
    <row r="12" spans="1:26" x14ac:dyDescent="0.3">
      <c r="A12" t="s">
        <v>20</v>
      </c>
      <c r="B12">
        <v>6.9</v>
      </c>
      <c r="O12" s="34" t="s">
        <v>4449</v>
      </c>
      <c r="P12">
        <v>11</v>
      </c>
      <c r="Q12" s="4">
        <v>6.9545454545454533</v>
      </c>
      <c r="S12" t="s">
        <v>4449</v>
      </c>
      <c r="T12" s="20">
        <v>11</v>
      </c>
      <c r="U12" s="35">
        <v>6.9545454545454533</v>
      </c>
      <c r="X12" t="s">
        <v>4449</v>
      </c>
      <c r="Y12">
        <v>11</v>
      </c>
      <c r="Z12" s="4">
        <v>6.9545454545454533</v>
      </c>
    </row>
    <row r="13" spans="1:26" x14ac:dyDescent="0.3">
      <c r="A13" t="s">
        <v>20</v>
      </c>
      <c r="B13">
        <v>6.1</v>
      </c>
      <c r="O13" s="34" t="s">
        <v>5895</v>
      </c>
      <c r="P13">
        <v>10</v>
      </c>
      <c r="Q13" s="4">
        <v>7.08</v>
      </c>
      <c r="S13" t="s">
        <v>5895</v>
      </c>
      <c r="T13" s="20">
        <v>10</v>
      </c>
      <c r="U13" s="35">
        <v>7.08</v>
      </c>
      <c r="X13" t="s">
        <v>5895</v>
      </c>
      <c r="Y13">
        <v>10</v>
      </c>
      <c r="Z13" s="4">
        <v>7.08</v>
      </c>
    </row>
    <row r="14" spans="1:26" x14ac:dyDescent="0.3">
      <c r="A14" t="s">
        <v>20</v>
      </c>
      <c r="B14">
        <v>6.7</v>
      </c>
      <c r="O14" s="34" t="s">
        <v>8544</v>
      </c>
      <c r="P14">
        <v>8</v>
      </c>
      <c r="Q14" s="4">
        <v>7.4874999999999989</v>
      </c>
      <c r="U14" s="35"/>
      <c r="X14" t="s">
        <v>8544</v>
      </c>
      <c r="Y14">
        <v>8</v>
      </c>
      <c r="Z14" s="4">
        <v>7.4874999999999989</v>
      </c>
    </row>
    <row r="15" spans="1:26" x14ac:dyDescent="0.3">
      <c r="A15" t="s">
        <v>20</v>
      </c>
      <c r="B15">
        <v>7.3</v>
      </c>
      <c r="O15" s="34" t="s">
        <v>7537</v>
      </c>
      <c r="P15">
        <v>8</v>
      </c>
      <c r="Q15" s="4">
        <v>7.3875000000000011</v>
      </c>
      <c r="U15" s="35"/>
      <c r="X15" t="s">
        <v>7537</v>
      </c>
      <c r="Y15">
        <v>8</v>
      </c>
      <c r="Z15" s="4">
        <v>7.3875000000000011</v>
      </c>
    </row>
    <row r="16" spans="1:26" x14ac:dyDescent="0.3">
      <c r="A16" t="s">
        <v>20</v>
      </c>
      <c r="B16">
        <v>6.5</v>
      </c>
      <c r="D16" s="20" t="s">
        <v>14497</v>
      </c>
      <c r="E16" s="20" t="s">
        <v>14501</v>
      </c>
      <c r="F16" s="24" t="s">
        <v>14457</v>
      </c>
      <c r="G16" s="24" t="s">
        <v>14458</v>
      </c>
      <c r="H16" s="24" t="s">
        <v>14459</v>
      </c>
      <c r="I16" s="24" t="s">
        <v>6452</v>
      </c>
      <c r="J16" s="24" t="s">
        <v>14460</v>
      </c>
      <c r="K16" s="24" t="s">
        <v>14461</v>
      </c>
      <c r="L16" s="24" t="s">
        <v>14481</v>
      </c>
      <c r="M16" s="24" t="s">
        <v>14462</v>
      </c>
      <c r="O16" s="34" t="s">
        <v>6965</v>
      </c>
      <c r="P16">
        <v>5</v>
      </c>
      <c r="Q16" s="4">
        <v>7.580000000000001</v>
      </c>
      <c r="S16" t="s">
        <v>14497</v>
      </c>
      <c r="T16" t="s">
        <v>14498</v>
      </c>
      <c r="U16" s="35" t="s">
        <v>14499</v>
      </c>
      <c r="X16" t="s">
        <v>6965</v>
      </c>
      <c r="Y16">
        <v>5</v>
      </c>
      <c r="Z16" s="4">
        <v>7.580000000000001</v>
      </c>
    </row>
    <row r="17" spans="1:26" x14ac:dyDescent="0.3">
      <c r="A17" t="s">
        <v>20</v>
      </c>
      <c r="B17">
        <v>7.2</v>
      </c>
      <c r="D17" t="s">
        <v>20</v>
      </c>
      <c r="E17" s="10">
        <v>4500</v>
      </c>
      <c r="F17" s="28">
        <f t="shared" ref="F17:F26" si="0">AVERAGEIF($A$2:$A$4818,$D17,$B$2:$B$4818)</f>
        <v>6.3715111111110998</v>
      </c>
      <c r="G17" s="28" cm="1">
        <f t="array" ref="G17">MEDIAN(IF($A$2:$A$4818=$D17,$B$2:$B$4818))</f>
        <v>6.5</v>
      </c>
      <c r="H17" s="28" cm="1">
        <f t="array" ref="H17">MODE(IF($A$2:$A$4818=$D17,$B$2:$B$4818))</f>
        <v>6.7</v>
      </c>
      <c r="I17" s="28">
        <f t="shared" ref="I17:I26" si="1">_xlfn.MAXIFS($B$2:$B$4818,$A$2:$A$4818,$D17)</f>
        <v>9.5</v>
      </c>
      <c r="J17" s="28">
        <f t="shared" ref="J17:J26" si="2">_xlfn.MINIFS($B$2:$B$4818,$A$2:$A$4818,$D17)</f>
        <v>1.6</v>
      </c>
      <c r="K17" s="28">
        <f t="shared" ref="K17:K26" si="3">I17-J17</f>
        <v>7.9</v>
      </c>
      <c r="L17" s="28" cm="1">
        <f t="array" ref="L17">_xlfn.VAR.P(IF($A$2:$A$4818=$D17,$B$2:$B$4818))</f>
        <v>1.2448594943211519</v>
      </c>
      <c r="M17" s="28" cm="1">
        <f t="array" ref="M17">_xlfn.STDEV.P(IF($A$2:$A$4818=$D17,$B$2:$B$4818))</f>
        <v>1.1157327163443547</v>
      </c>
      <c r="O17" s="34" t="s">
        <v>7407</v>
      </c>
      <c r="P17">
        <v>5</v>
      </c>
      <c r="Q17" s="4">
        <v>7.44</v>
      </c>
      <c r="S17" t="s">
        <v>4260</v>
      </c>
      <c r="T17">
        <v>1</v>
      </c>
      <c r="U17" s="36">
        <v>8.4</v>
      </c>
      <c r="X17" t="s">
        <v>7407</v>
      </c>
      <c r="Y17">
        <v>5</v>
      </c>
      <c r="Z17" s="4">
        <v>7.44</v>
      </c>
    </row>
    <row r="18" spans="1:26" x14ac:dyDescent="0.3">
      <c r="A18" t="s">
        <v>20</v>
      </c>
      <c r="B18">
        <v>6.6</v>
      </c>
      <c r="D18" t="s">
        <v>965</v>
      </c>
      <c r="E18" s="10">
        <v>72</v>
      </c>
      <c r="F18" s="28">
        <f t="shared" si="0"/>
        <v>7.0208333333333321</v>
      </c>
      <c r="G18" s="28" cm="1">
        <f t="array" ref="G18">MEDIAN(IF($A$2:$A$4818=$D18,$B$2:$B$4818))</f>
        <v>7.2</v>
      </c>
      <c r="H18" s="28" cm="1">
        <f t="array" ref="H18">MODE(IF($A$2:$A$4818=$D18,$B$2:$B$4818))</f>
        <v>7.2</v>
      </c>
      <c r="I18" s="28">
        <f t="shared" si="1"/>
        <v>8.4</v>
      </c>
      <c r="J18" s="28">
        <f t="shared" si="2"/>
        <v>4.9000000000000004</v>
      </c>
      <c r="K18" s="28">
        <f t="shared" si="3"/>
        <v>3.5</v>
      </c>
      <c r="L18" s="28" cm="1">
        <f t="array" ref="L18">_xlfn.VAR.P(IF($A$2:$A$4818=$D18,$B$2:$B$4818))</f>
        <v>0.50609375000003298</v>
      </c>
      <c r="M18" s="28" cm="1">
        <f t="array" ref="M18">_xlfn.STDEV.P(IF($A$2:$A$4818=$D18,$B$2:$B$4818))</f>
        <v>0.71140266375663297</v>
      </c>
      <c r="O18" s="34" t="s">
        <v>9256</v>
      </c>
      <c r="P18">
        <v>5</v>
      </c>
      <c r="Q18" s="4">
        <v>7.5</v>
      </c>
      <c r="S18" t="s">
        <v>8213</v>
      </c>
      <c r="T18">
        <v>2</v>
      </c>
      <c r="U18" s="36">
        <v>7.95</v>
      </c>
      <c r="X18" t="s">
        <v>9256</v>
      </c>
      <c r="Y18">
        <v>5</v>
      </c>
      <c r="Z18" s="4">
        <v>7.5</v>
      </c>
    </row>
    <row r="19" spans="1:26" x14ac:dyDescent="0.3">
      <c r="A19" t="s">
        <v>20</v>
      </c>
      <c r="B19">
        <v>8.1</v>
      </c>
      <c r="D19" t="s">
        <v>1800</v>
      </c>
      <c r="E19" s="10">
        <v>40</v>
      </c>
      <c r="F19" s="28">
        <f t="shared" si="0"/>
        <v>6.9374999999999982</v>
      </c>
      <c r="G19" s="28" cm="1">
        <f t="array" ref="G19">MEDIAN(IF($A$2:$A$4818=$D19,$B$2:$B$4818))</f>
        <v>7.15</v>
      </c>
      <c r="H19" s="28" cm="1">
        <f t="array" ref="H19">MODE(IF($A$2:$A$4818=$D19,$B$2:$B$4818))</f>
        <v>7.2</v>
      </c>
      <c r="I19" s="28">
        <f t="shared" si="1"/>
        <v>8.1999999999999993</v>
      </c>
      <c r="J19" s="28">
        <f t="shared" si="2"/>
        <v>4.4000000000000004</v>
      </c>
      <c r="K19" s="28">
        <f t="shared" si="3"/>
        <v>3.7999999999999989</v>
      </c>
      <c r="L19" s="28" cm="1">
        <f t="array" ref="L19">_xlfn.VAR.P(IF($A$2:$A$4818=$D19,$B$2:$B$4818))</f>
        <v>0.71284375000000177</v>
      </c>
      <c r="M19" s="28" cm="1">
        <f t="array" ref="M19">_xlfn.STDEV.P(IF($A$2:$A$4818=$D19,$B$2:$B$4818))</f>
        <v>0.844300746179939</v>
      </c>
      <c r="O19" s="34" t="s">
        <v>9359</v>
      </c>
      <c r="P19">
        <v>5</v>
      </c>
      <c r="Q19" s="4">
        <v>7.3800000000000008</v>
      </c>
      <c r="S19" t="s">
        <v>12681</v>
      </c>
      <c r="T19">
        <v>2</v>
      </c>
      <c r="U19" s="36">
        <v>7.8999999999999995</v>
      </c>
      <c r="X19" t="s">
        <v>9359</v>
      </c>
      <c r="Y19">
        <v>5</v>
      </c>
      <c r="Z19" s="4">
        <v>7.3800000000000008</v>
      </c>
    </row>
    <row r="20" spans="1:26" x14ac:dyDescent="0.3">
      <c r="A20" t="s">
        <v>20</v>
      </c>
      <c r="B20">
        <v>6.7</v>
      </c>
      <c r="D20" t="s">
        <v>3497</v>
      </c>
      <c r="E20" s="10">
        <v>28</v>
      </c>
      <c r="F20" s="28">
        <f t="shared" si="0"/>
        <v>6.6321428571428589</v>
      </c>
      <c r="G20" s="28" cm="1">
        <f t="array" ref="G20">MEDIAN(IF($A$2:$A$4818=$D20,$B$2:$B$4818))</f>
        <v>6.95</v>
      </c>
      <c r="H20" s="28" cm="1">
        <f t="array" ref="H20">MODE(IF($A$2:$A$4818=$D20,$B$2:$B$4818))</f>
        <v>7.8</v>
      </c>
      <c r="I20" s="28">
        <f t="shared" si="1"/>
        <v>8.5</v>
      </c>
      <c r="J20" s="28">
        <f t="shared" si="2"/>
        <v>2.8</v>
      </c>
      <c r="K20" s="28">
        <f t="shared" si="3"/>
        <v>5.7</v>
      </c>
      <c r="L20" s="28" cm="1">
        <f t="array" ref="L20">_xlfn.VAR.P(IF($A$2:$A$4818=$D20,$B$2:$B$4818))</f>
        <v>1.8871811224489647</v>
      </c>
      <c r="M20" s="28" cm="1">
        <f t="array" ref="M20">_xlfn.STDEV.P(IF($A$2:$A$4818=$D20,$B$2:$B$4818))</f>
        <v>1.3737471100784762</v>
      </c>
      <c r="O20" s="34" t="s">
        <v>6282</v>
      </c>
      <c r="P20">
        <v>4</v>
      </c>
      <c r="Q20" s="4">
        <v>7.4249999999999998</v>
      </c>
      <c r="S20" t="s">
        <v>3997</v>
      </c>
      <c r="T20">
        <v>1</v>
      </c>
      <c r="U20" s="36">
        <v>7.8</v>
      </c>
      <c r="X20" t="s">
        <v>6282</v>
      </c>
      <c r="Y20">
        <v>4</v>
      </c>
      <c r="Z20" s="4">
        <v>7.4249999999999998</v>
      </c>
    </row>
    <row r="21" spans="1:26" x14ac:dyDescent="0.3">
      <c r="A21" t="s">
        <v>20</v>
      </c>
      <c r="B21">
        <v>6.8</v>
      </c>
      <c r="D21" t="s">
        <v>1279</v>
      </c>
      <c r="E21" s="10">
        <v>24</v>
      </c>
      <c r="F21" s="28">
        <f t="shared" si="0"/>
        <v>6.7875000000000005</v>
      </c>
      <c r="G21" s="28" cm="1">
        <f t="array" ref="G21">MEDIAN(IF($A$2:$A$4818=$D21,$B$2:$B$4818))</f>
        <v>7.05</v>
      </c>
      <c r="H21" s="28" cm="1">
        <f t="array" ref="H21">MODE(IF($A$2:$A$4818=$D21,$B$2:$B$4818))</f>
        <v>7.6</v>
      </c>
      <c r="I21" s="28">
        <f t="shared" si="1"/>
        <v>7.9</v>
      </c>
      <c r="J21" s="28">
        <f t="shared" si="2"/>
        <v>3.2</v>
      </c>
      <c r="K21" s="28">
        <f t="shared" si="3"/>
        <v>4.7</v>
      </c>
      <c r="L21" s="28" cm="1">
        <f t="array" ref="L21">_xlfn.VAR.P(IF($A$2:$A$4818=$D21,$B$2:$B$4818))</f>
        <v>1.0302604166666671</v>
      </c>
      <c r="M21" s="28" cm="1">
        <f t="array" ref="M21">_xlfn.STDEV.P(IF($A$2:$A$4818=$D21,$B$2:$B$4818))</f>
        <v>1.0150174464838855</v>
      </c>
      <c r="O21" s="34" t="s">
        <v>13063</v>
      </c>
      <c r="P21">
        <v>4</v>
      </c>
      <c r="Q21" s="4">
        <v>7.5750000000000002</v>
      </c>
      <c r="S21" t="s">
        <v>6965</v>
      </c>
      <c r="T21">
        <v>5</v>
      </c>
      <c r="U21" s="36">
        <v>7.580000000000001</v>
      </c>
      <c r="X21" t="s">
        <v>13063</v>
      </c>
      <c r="Y21">
        <v>4</v>
      </c>
      <c r="Z21" s="4">
        <v>7.5750000000000002</v>
      </c>
    </row>
    <row r="22" spans="1:26" x14ac:dyDescent="0.3">
      <c r="A22" t="s">
        <v>20</v>
      </c>
      <c r="B22">
        <v>7.5</v>
      </c>
      <c r="D22" t="s">
        <v>5288</v>
      </c>
      <c r="E22" s="10">
        <v>19</v>
      </c>
      <c r="F22" s="28">
        <f t="shared" si="0"/>
        <v>7.3421052631578947</v>
      </c>
      <c r="G22" s="28" cm="1">
        <f t="array" ref="G22">MEDIAN(IF($A$2:$A$4818=$D22,$B$2:$B$4818))</f>
        <v>7.6</v>
      </c>
      <c r="H22" s="28" cm="1">
        <f t="array" ref="H22">MODE(IF($A$2:$A$4818=$D22,$B$2:$B$4818))</f>
        <v>7.4</v>
      </c>
      <c r="I22" s="28">
        <f t="shared" si="1"/>
        <v>8.5</v>
      </c>
      <c r="J22" s="28">
        <f t="shared" si="2"/>
        <v>4.9000000000000004</v>
      </c>
      <c r="K22" s="28">
        <f t="shared" si="3"/>
        <v>3.5999999999999996</v>
      </c>
      <c r="L22" s="28" cm="1">
        <f t="array" ref="L22">_xlfn.VAR.P(IF($A$2:$A$4818=$D22,$B$2:$B$4818))</f>
        <v>0.86243767313020436</v>
      </c>
      <c r="M22" s="28" cm="1">
        <f t="array" ref="M22">_xlfn.STDEV.P(IF($A$2:$A$4818=$D22,$B$2:$B$4818))</f>
        <v>0.92867522478539521</v>
      </c>
      <c r="O22" s="34" t="s">
        <v>10255</v>
      </c>
      <c r="P22">
        <v>4</v>
      </c>
      <c r="Q22" s="4">
        <v>7.15</v>
      </c>
      <c r="S22" t="s">
        <v>13063</v>
      </c>
      <c r="T22">
        <v>4</v>
      </c>
      <c r="U22" s="36">
        <v>7.5750000000000002</v>
      </c>
      <c r="X22" t="s">
        <v>10255</v>
      </c>
      <c r="Y22">
        <v>4</v>
      </c>
      <c r="Z22" s="4">
        <v>7.15</v>
      </c>
    </row>
    <row r="23" spans="1:26" x14ac:dyDescent="0.3">
      <c r="A23" t="s">
        <v>20</v>
      </c>
      <c r="B23">
        <v>7</v>
      </c>
      <c r="D23" t="s">
        <v>460</v>
      </c>
      <c r="E23" s="10">
        <v>16</v>
      </c>
      <c r="F23" s="28">
        <f t="shared" si="0"/>
        <v>7.3687499999999995</v>
      </c>
      <c r="G23" s="28" cm="1">
        <f t="array" ref="G23">MEDIAN(IF($A$2:$A$4818=$D23,$B$2:$B$4818))</f>
        <v>7.6</v>
      </c>
      <c r="H23" s="28" cm="1">
        <f t="array" ref="H23">MODE(IF($A$2:$A$4818=$D23,$B$2:$B$4818))</f>
        <v>8.1999999999999993</v>
      </c>
      <c r="I23" s="28">
        <f t="shared" si="1"/>
        <v>8.6999999999999993</v>
      </c>
      <c r="J23" s="28">
        <f t="shared" si="2"/>
        <v>5.6</v>
      </c>
      <c r="K23" s="28">
        <f t="shared" si="3"/>
        <v>3.0999999999999996</v>
      </c>
      <c r="L23" s="28" cm="1">
        <f t="array" ref="L23">_xlfn.VAR.P(IF($A$2:$A$4818=$D23,$B$2:$B$4818))</f>
        <v>0.99214843750000625</v>
      </c>
      <c r="M23" s="28" cm="1">
        <f t="array" ref="M23">_xlfn.STDEV.P(IF($A$2:$A$4818=$D23,$B$2:$B$4818))</f>
        <v>0.99606648246992346</v>
      </c>
      <c r="O23" s="34" t="s">
        <v>7833</v>
      </c>
      <c r="P23">
        <v>3</v>
      </c>
      <c r="Q23" s="4">
        <v>6.6333333333333329</v>
      </c>
      <c r="S23" t="s">
        <v>9256</v>
      </c>
      <c r="T23">
        <v>5</v>
      </c>
      <c r="U23" s="36">
        <v>7.5</v>
      </c>
      <c r="X23" t="s">
        <v>7833</v>
      </c>
      <c r="Y23">
        <v>3</v>
      </c>
      <c r="Z23" s="4">
        <v>6.6333333333333329</v>
      </c>
    </row>
    <row r="24" spans="1:26" x14ac:dyDescent="0.3">
      <c r="A24" t="s">
        <v>20</v>
      </c>
      <c r="B24">
        <v>6.7</v>
      </c>
      <c r="D24" t="s">
        <v>4449</v>
      </c>
      <c r="E24" s="10">
        <v>11</v>
      </c>
      <c r="F24" s="28">
        <f t="shared" si="0"/>
        <v>6.9545454545454533</v>
      </c>
      <c r="G24" s="28" cm="1">
        <f t="array" ref="G24">MEDIAN(IF($A$2:$A$4818=$D24,$B$2:$B$4818))</f>
        <v>7.2</v>
      </c>
      <c r="H24" s="28" cm="1">
        <f t="array" ref="H24">MODE(IF($A$2:$A$4818=$D24,$B$2:$B$4818))</f>
        <v>6.5</v>
      </c>
      <c r="I24" s="28">
        <f t="shared" si="1"/>
        <v>7.8</v>
      </c>
      <c r="J24" s="28">
        <f t="shared" si="2"/>
        <v>5.3</v>
      </c>
      <c r="K24" s="28">
        <f t="shared" si="3"/>
        <v>2.5</v>
      </c>
      <c r="L24" s="28" cm="1">
        <f t="array" ref="L24">_xlfn.VAR.P(IF($A$2:$A$4818=$D24,$B$2:$B$4818))</f>
        <v>0.45157024793388428</v>
      </c>
      <c r="M24" s="28" cm="1">
        <f t="array" ref="M24">_xlfn.STDEV.P(IF($A$2:$A$4818=$D24,$B$2:$B$4818))</f>
        <v>0.67198976773004826</v>
      </c>
      <c r="O24" s="34" t="s">
        <v>6975</v>
      </c>
      <c r="P24">
        <v>3</v>
      </c>
      <c r="Q24" s="4">
        <v>5.666666666666667</v>
      </c>
      <c r="S24" t="s">
        <v>6633</v>
      </c>
      <c r="T24">
        <v>2</v>
      </c>
      <c r="U24" s="36">
        <v>7.5</v>
      </c>
      <c r="X24" t="s">
        <v>6975</v>
      </c>
      <c r="Y24">
        <v>3</v>
      </c>
      <c r="Z24" s="4">
        <v>5.666666666666667</v>
      </c>
    </row>
    <row r="25" spans="1:26" x14ac:dyDescent="0.3">
      <c r="A25" t="s">
        <v>20</v>
      </c>
      <c r="B25">
        <v>7.9</v>
      </c>
      <c r="D25" t="s">
        <v>3516</v>
      </c>
      <c r="E25" s="10">
        <v>11</v>
      </c>
      <c r="F25" s="28">
        <f t="shared" si="0"/>
        <v>6.3636363636363633</v>
      </c>
      <c r="G25" s="28" cm="1">
        <f t="array" ref="G25">MEDIAN(IF($A$2:$A$4818=$D25,$B$2:$B$4818))</f>
        <v>6.5</v>
      </c>
      <c r="H25" s="28" cm="1">
        <f t="array" ref="H25">MODE(IF($A$2:$A$4818=$D25,$B$2:$B$4818))</f>
        <v>5.3</v>
      </c>
      <c r="I25" s="28">
        <f t="shared" si="1"/>
        <v>8.1</v>
      </c>
      <c r="J25" s="28">
        <f t="shared" si="2"/>
        <v>4.0999999999999996</v>
      </c>
      <c r="K25" s="28">
        <f t="shared" si="3"/>
        <v>4</v>
      </c>
      <c r="L25" s="28" cm="1">
        <f t="array" ref="L25">_xlfn.VAR.P(IF($A$2:$A$4818=$D25,$B$2:$B$4818))</f>
        <v>1.740495867768598</v>
      </c>
      <c r="M25" s="28" cm="1">
        <f t="array" ref="M25">_xlfn.STDEV.P(IF($A$2:$A$4818=$D25,$B$2:$B$4818))</f>
        <v>1.3192785406306728</v>
      </c>
      <c r="O25" s="34" t="s">
        <v>8213</v>
      </c>
      <c r="P25">
        <v>2</v>
      </c>
      <c r="Q25" s="4">
        <v>7.95</v>
      </c>
      <c r="S25" t="s">
        <v>12206</v>
      </c>
      <c r="T25">
        <v>1</v>
      </c>
      <c r="U25" s="36">
        <v>7.5</v>
      </c>
      <c r="X25" t="s">
        <v>8213</v>
      </c>
      <c r="Y25">
        <v>2</v>
      </c>
      <c r="Z25" s="4">
        <v>7.95</v>
      </c>
    </row>
    <row r="26" spans="1:26" x14ac:dyDescent="0.3">
      <c r="A26" t="s">
        <v>20</v>
      </c>
      <c r="B26">
        <v>6.1</v>
      </c>
      <c r="D26" t="s">
        <v>5895</v>
      </c>
      <c r="E26" s="10">
        <v>10</v>
      </c>
      <c r="F26" s="28">
        <f t="shared" si="0"/>
        <v>7.08</v>
      </c>
      <c r="G26" s="28" cm="1">
        <f t="array" ref="G26">MEDIAN(IF($A$2:$A$4818=$D26,$B$2:$B$4818))</f>
        <v>7.15</v>
      </c>
      <c r="H26" s="28">
        <v>0</v>
      </c>
      <c r="I26" s="28">
        <f t="shared" si="1"/>
        <v>8.9</v>
      </c>
      <c r="J26" s="28">
        <f t="shared" si="2"/>
        <v>5.0999999999999996</v>
      </c>
      <c r="K26" s="28">
        <f t="shared" si="3"/>
        <v>3.8000000000000007</v>
      </c>
      <c r="L26" s="28" cm="1">
        <f t="array" ref="L26">_xlfn.VAR.P(IF($A$2:$A$4818=$D26,$B$2:$B$4818))</f>
        <v>1.3096000000000094</v>
      </c>
      <c r="M26" s="28" cm="1">
        <f t="array" ref="M26">_xlfn.STDEV.P(IF($A$2:$A$4818=$D26,$B$2:$B$4818))</f>
        <v>1.1443775600736015</v>
      </c>
      <c r="O26" s="34" t="s">
        <v>13050</v>
      </c>
      <c r="P26">
        <v>2</v>
      </c>
      <c r="Q26" s="4">
        <v>7.2</v>
      </c>
      <c r="S26" t="s">
        <v>8544</v>
      </c>
      <c r="T26">
        <v>8</v>
      </c>
      <c r="U26" s="36">
        <v>7.4874999999999989</v>
      </c>
      <c r="X26" t="s">
        <v>13050</v>
      </c>
      <c r="Y26">
        <v>2</v>
      </c>
      <c r="Z26" s="4">
        <v>7.2</v>
      </c>
    </row>
    <row r="27" spans="1:26" x14ac:dyDescent="0.3">
      <c r="A27" t="s">
        <v>20</v>
      </c>
      <c r="B27">
        <v>7.2</v>
      </c>
      <c r="O27" s="34" t="s">
        <v>6633</v>
      </c>
      <c r="P27">
        <v>2</v>
      </c>
      <c r="Q27" s="4">
        <v>7.5</v>
      </c>
      <c r="U27" s="4"/>
      <c r="X27" t="s">
        <v>6633</v>
      </c>
      <c r="Y27">
        <v>2</v>
      </c>
      <c r="Z27" s="4">
        <v>7.5</v>
      </c>
    </row>
    <row r="28" spans="1:26" x14ac:dyDescent="0.3">
      <c r="A28" t="s">
        <v>20</v>
      </c>
      <c r="B28">
        <v>7.7</v>
      </c>
      <c r="O28" s="34" t="s">
        <v>7479</v>
      </c>
      <c r="P28">
        <v>2</v>
      </c>
      <c r="Q28" s="4">
        <v>7.1</v>
      </c>
      <c r="U28" s="4"/>
      <c r="X28" t="s">
        <v>7479</v>
      </c>
      <c r="Y28">
        <v>2</v>
      </c>
      <c r="Z28" s="4">
        <v>7.1</v>
      </c>
    </row>
    <row r="29" spans="1:26" x14ac:dyDescent="0.3">
      <c r="A29" t="s">
        <v>20</v>
      </c>
      <c r="B29">
        <v>8.1999999999999993</v>
      </c>
      <c r="O29" s="34" t="s">
        <v>1455</v>
      </c>
      <c r="P29">
        <v>2</v>
      </c>
      <c r="Q29" s="4">
        <v>6.95</v>
      </c>
      <c r="U29" s="4"/>
      <c r="X29" t="s">
        <v>1455</v>
      </c>
      <c r="Y29">
        <v>2</v>
      </c>
      <c r="Z29" s="4">
        <v>6.95</v>
      </c>
    </row>
    <row r="30" spans="1:26" x14ac:dyDescent="0.3">
      <c r="A30" t="s">
        <v>20</v>
      </c>
      <c r="B30">
        <v>5.9</v>
      </c>
      <c r="O30" s="34" t="s">
        <v>12681</v>
      </c>
      <c r="P30">
        <v>2</v>
      </c>
      <c r="Q30" s="4">
        <v>7.8999999999999995</v>
      </c>
      <c r="U30" s="4"/>
      <c r="X30" t="s">
        <v>12681</v>
      </c>
      <c r="Y30">
        <v>2</v>
      </c>
      <c r="Z30" s="4">
        <v>7.8999999999999995</v>
      </c>
    </row>
    <row r="31" spans="1:26" x14ac:dyDescent="0.3">
      <c r="A31" t="s">
        <v>20</v>
      </c>
      <c r="B31">
        <v>7</v>
      </c>
      <c r="O31" s="34" t="s">
        <v>3997</v>
      </c>
      <c r="P31">
        <v>1</v>
      </c>
      <c r="Q31" s="4">
        <v>7.8</v>
      </c>
      <c r="U31" s="4"/>
      <c r="X31" t="s">
        <v>3997</v>
      </c>
      <c r="Y31">
        <v>1</v>
      </c>
      <c r="Z31" s="4">
        <v>7.8</v>
      </c>
    </row>
    <row r="32" spans="1:26" x14ac:dyDescent="0.3">
      <c r="A32" t="s">
        <v>20</v>
      </c>
      <c r="B32">
        <v>7.8</v>
      </c>
      <c r="O32" s="34" t="s">
        <v>10623</v>
      </c>
      <c r="P32">
        <v>1</v>
      </c>
      <c r="Q32" s="4">
        <v>7.4</v>
      </c>
      <c r="U32" s="4"/>
      <c r="X32" t="s">
        <v>10623</v>
      </c>
      <c r="Y32">
        <v>1</v>
      </c>
      <c r="Z32" s="4">
        <v>7.4</v>
      </c>
    </row>
    <row r="33" spans="1:26" x14ac:dyDescent="0.3">
      <c r="A33" t="s">
        <v>20</v>
      </c>
      <c r="B33">
        <v>7.3</v>
      </c>
      <c r="O33" s="34" t="s">
        <v>8474</v>
      </c>
      <c r="P33">
        <v>1</v>
      </c>
      <c r="Q33" s="4">
        <v>7.1</v>
      </c>
      <c r="U33" s="4"/>
      <c r="X33" t="s">
        <v>8474</v>
      </c>
      <c r="Y33">
        <v>1</v>
      </c>
      <c r="Z33" s="4">
        <v>7.1</v>
      </c>
    </row>
    <row r="34" spans="1:26" x14ac:dyDescent="0.3">
      <c r="A34" t="s">
        <v>20</v>
      </c>
      <c r="B34">
        <v>7.2</v>
      </c>
      <c r="O34" s="34" t="s">
        <v>7124</v>
      </c>
      <c r="P34">
        <v>1</v>
      </c>
      <c r="Q34" s="4">
        <v>7.3</v>
      </c>
      <c r="U34" s="4"/>
      <c r="X34" t="s">
        <v>7124</v>
      </c>
      <c r="Y34">
        <v>1</v>
      </c>
      <c r="Z34" s="4">
        <v>7.3</v>
      </c>
    </row>
    <row r="35" spans="1:26" x14ac:dyDescent="0.3">
      <c r="A35" t="s">
        <v>20</v>
      </c>
      <c r="B35">
        <v>6.5</v>
      </c>
      <c r="O35" s="34" t="s">
        <v>5240</v>
      </c>
      <c r="P35">
        <v>1</v>
      </c>
      <c r="Q35" s="4">
        <v>6.9</v>
      </c>
      <c r="U35" s="4"/>
      <c r="X35" t="s">
        <v>5240</v>
      </c>
      <c r="Y35">
        <v>1</v>
      </c>
      <c r="Z35" s="4">
        <v>6.9</v>
      </c>
    </row>
    <row r="36" spans="1:26" x14ac:dyDescent="0.3">
      <c r="A36" t="s">
        <v>20</v>
      </c>
      <c r="B36">
        <v>6.8</v>
      </c>
      <c r="O36" s="34" t="s">
        <v>4243</v>
      </c>
      <c r="P36">
        <v>1</v>
      </c>
      <c r="Q36" s="4">
        <v>6</v>
      </c>
      <c r="U36" s="4"/>
      <c r="X36" t="s">
        <v>4243</v>
      </c>
      <c r="Y36">
        <v>1</v>
      </c>
      <c r="Z36" s="4">
        <v>6</v>
      </c>
    </row>
    <row r="37" spans="1:26" x14ac:dyDescent="0.3">
      <c r="A37" t="s">
        <v>20</v>
      </c>
      <c r="B37">
        <v>7.3</v>
      </c>
      <c r="O37" s="34" t="s">
        <v>8194</v>
      </c>
      <c r="P37">
        <v>1</v>
      </c>
      <c r="Q37" s="4">
        <v>4.3</v>
      </c>
      <c r="U37" s="4"/>
      <c r="X37" t="s">
        <v>8194</v>
      </c>
      <c r="Y37">
        <v>1</v>
      </c>
      <c r="Z37" s="4">
        <v>4.3</v>
      </c>
    </row>
    <row r="38" spans="1:26" x14ac:dyDescent="0.3">
      <c r="A38" t="s">
        <v>20</v>
      </c>
      <c r="B38">
        <v>6</v>
      </c>
      <c r="O38" s="34" t="s">
        <v>13675</v>
      </c>
      <c r="P38">
        <v>1</v>
      </c>
      <c r="Q38" s="4">
        <v>7.3</v>
      </c>
      <c r="U38" s="4"/>
      <c r="X38" t="s">
        <v>13675</v>
      </c>
      <c r="Y38">
        <v>1</v>
      </c>
      <c r="Z38" s="4">
        <v>7.3</v>
      </c>
    </row>
    <row r="39" spans="1:26" x14ac:dyDescent="0.3">
      <c r="A39" t="s">
        <v>20</v>
      </c>
      <c r="B39">
        <v>5.7</v>
      </c>
      <c r="O39" s="34" t="s">
        <v>13319</v>
      </c>
      <c r="P39">
        <v>1</v>
      </c>
      <c r="Q39" s="4">
        <v>6.4</v>
      </c>
      <c r="U39" s="4"/>
      <c r="X39" t="s">
        <v>13319</v>
      </c>
      <c r="Y39">
        <v>1</v>
      </c>
      <c r="Z39" s="4">
        <v>6.4</v>
      </c>
    </row>
    <row r="40" spans="1:26" x14ac:dyDescent="0.3">
      <c r="A40" t="s">
        <v>20</v>
      </c>
      <c r="B40">
        <v>6.4</v>
      </c>
      <c r="O40" s="34" t="s">
        <v>4260</v>
      </c>
      <c r="P40">
        <v>1</v>
      </c>
      <c r="Q40" s="4">
        <v>8.4</v>
      </c>
      <c r="U40" s="4"/>
      <c r="X40" t="s">
        <v>4260</v>
      </c>
      <c r="Y40">
        <v>1</v>
      </c>
      <c r="Z40" s="4">
        <v>8.4</v>
      </c>
    </row>
    <row r="41" spans="1:26" x14ac:dyDescent="0.3">
      <c r="A41" t="s">
        <v>20</v>
      </c>
      <c r="B41">
        <v>6.7</v>
      </c>
      <c r="O41" s="34" t="s">
        <v>14359</v>
      </c>
      <c r="P41">
        <v>1</v>
      </c>
      <c r="Q41" s="4">
        <v>7.4</v>
      </c>
      <c r="U41" s="4"/>
      <c r="X41" t="s">
        <v>14359</v>
      </c>
      <c r="Y41">
        <v>1</v>
      </c>
      <c r="Z41" s="4">
        <v>7.4</v>
      </c>
    </row>
    <row r="42" spans="1:26" x14ac:dyDescent="0.3">
      <c r="A42" t="s">
        <v>20</v>
      </c>
      <c r="B42">
        <v>6.8</v>
      </c>
      <c r="O42" s="34" t="s">
        <v>12945</v>
      </c>
      <c r="P42">
        <v>1</v>
      </c>
      <c r="Q42" s="4">
        <v>7</v>
      </c>
      <c r="U42" s="4"/>
      <c r="X42" t="s">
        <v>12945</v>
      </c>
      <c r="Y42">
        <v>1</v>
      </c>
      <c r="Z42" s="4">
        <v>7</v>
      </c>
    </row>
    <row r="43" spans="1:26" x14ac:dyDescent="0.3">
      <c r="A43" t="s">
        <v>20</v>
      </c>
      <c r="B43">
        <v>6.3</v>
      </c>
      <c r="O43" s="34" t="s">
        <v>12196</v>
      </c>
      <c r="P43">
        <v>1</v>
      </c>
      <c r="Q43" s="4">
        <v>5.0999999999999996</v>
      </c>
      <c r="U43" s="4"/>
      <c r="X43" t="s">
        <v>12196</v>
      </c>
      <c r="Y43">
        <v>1</v>
      </c>
      <c r="Z43" s="4">
        <v>5.0999999999999996</v>
      </c>
    </row>
    <row r="44" spans="1:26" x14ac:dyDescent="0.3">
      <c r="A44" t="s">
        <v>20</v>
      </c>
      <c r="B44">
        <v>5.6</v>
      </c>
      <c r="O44" s="34" t="s">
        <v>2804</v>
      </c>
      <c r="P44">
        <v>1</v>
      </c>
      <c r="Q44" s="4">
        <v>6.7</v>
      </c>
      <c r="U44" s="4"/>
      <c r="X44" t="s">
        <v>2804</v>
      </c>
      <c r="Y44">
        <v>1</v>
      </c>
      <c r="Z44" s="4">
        <v>6.7</v>
      </c>
    </row>
    <row r="45" spans="1:26" x14ac:dyDescent="0.3">
      <c r="A45" t="s">
        <v>20</v>
      </c>
      <c r="B45">
        <v>8.3000000000000007</v>
      </c>
      <c r="O45" s="34" t="s">
        <v>5654</v>
      </c>
      <c r="P45">
        <v>1</v>
      </c>
      <c r="Q45" s="4">
        <v>7.1</v>
      </c>
      <c r="U45" s="4"/>
      <c r="X45" t="s">
        <v>5654</v>
      </c>
      <c r="Y45">
        <v>1</v>
      </c>
      <c r="Z45" s="4">
        <v>7.1</v>
      </c>
    </row>
    <row r="46" spans="1:26" x14ac:dyDescent="0.3">
      <c r="A46" t="s">
        <v>20</v>
      </c>
      <c r="B46">
        <v>6.6</v>
      </c>
      <c r="O46" s="34" t="s">
        <v>11580</v>
      </c>
      <c r="P46">
        <v>1</v>
      </c>
      <c r="Q46" s="4">
        <v>6.6</v>
      </c>
      <c r="U46" s="4"/>
      <c r="X46" t="s">
        <v>11580</v>
      </c>
      <c r="Y46">
        <v>1</v>
      </c>
      <c r="Z46" s="4">
        <v>6.6</v>
      </c>
    </row>
    <row r="47" spans="1:26" x14ac:dyDescent="0.3">
      <c r="A47" t="s">
        <v>20</v>
      </c>
      <c r="B47">
        <v>7.2</v>
      </c>
      <c r="O47" s="34" t="s">
        <v>12495</v>
      </c>
      <c r="P47">
        <v>1</v>
      </c>
      <c r="Q47" s="4">
        <v>7.4</v>
      </c>
      <c r="U47" s="4"/>
      <c r="X47" t="s">
        <v>12495</v>
      </c>
      <c r="Y47">
        <v>1</v>
      </c>
      <c r="Z47" s="4">
        <v>7.4</v>
      </c>
    </row>
    <row r="48" spans="1:26" x14ac:dyDescent="0.3">
      <c r="A48" t="s">
        <v>20</v>
      </c>
      <c r="B48">
        <v>7</v>
      </c>
      <c r="O48" s="34" t="s">
        <v>12206</v>
      </c>
      <c r="P48">
        <v>1</v>
      </c>
      <c r="Q48" s="4">
        <v>7.5</v>
      </c>
      <c r="U48" s="4"/>
      <c r="X48" t="s">
        <v>12206</v>
      </c>
      <c r="Y48">
        <v>1</v>
      </c>
      <c r="Z48" s="4">
        <v>7.5</v>
      </c>
    </row>
    <row r="49" spans="1:26" x14ac:dyDescent="0.3">
      <c r="A49" t="s">
        <v>20</v>
      </c>
      <c r="B49">
        <v>8</v>
      </c>
      <c r="O49" s="34" t="s">
        <v>8037</v>
      </c>
      <c r="P49">
        <v>1</v>
      </c>
      <c r="Q49" s="4">
        <v>7.4</v>
      </c>
      <c r="U49" s="4"/>
      <c r="X49" t="s">
        <v>8037</v>
      </c>
      <c r="Y49">
        <v>1</v>
      </c>
      <c r="Z49" s="4">
        <v>7.4</v>
      </c>
    </row>
    <row r="50" spans="1:26" x14ac:dyDescent="0.3">
      <c r="A50" t="s">
        <v>20</v>
      </c>
      <c r="B50">
        <v>7.8</v>
      </c>
      <c r="O50" s="34" t="s">
        <v>10663</v>
      </c>
      <c r="P50">
        <v>1</v>
      </c>
      <c r="Q50" s="4">
        <v>7.1</v>
      </c>
      <c r="U50" s="4"/>
      <c r="X50" t="s">
        <v>10663</v>
      </c>
      <c r="Y50">
        <v>1</v>
      </c>
      <c r="Z50" s="4">
        <v>7.1</v>
      </c>
    </row>
    <row r="51" spans="1:26" x14ac:dyDescent="0.3">
      <c r="A51" t="s">
        <v>20</v>
      </c>
      <c r="B51">
        <v>6.3</v>
      </c>
      <c r="O51" s="34" t="s">
        <v>14496</v>
      </c>
      <c r="P51">
        <v>4817</v>
      </c>
      <c r="Q51" s="4">
        <v>6.4146771849698911</v>
      </c>
      <c r="U51" s="4"/>
      <c r="Z51" s="4"/>
    </row>
    <row r="52" spans="1:26" x14ac:dyDescent="0.3">
      <c r="A52" t="s">
        <v>20</v>
      </c>
      <c r="B52">
        <v>7.3</v>
      </c>
      <c r="U52" s="4"/>
    </row>
    <row r="53" spans="1:26" x14ac:dyDescent="0.3">
      <c r="A53" t="s">
        <v>20</v>
      </c>
      <c r="B53">
        <v>6.6</v>
      </c>
      <c r="U53" s="4"/>
    </row>
    <row r="54" spans="1:26" x14ac:dyDescent="0.3">
      <c r="A54" t="s">
        <v>20</v>
      </c>
      <c r="B54">
        <v>7</v>
      </c>
      <c r="U54" s="4"/>
    </row>
    <row r="55" spans="1:26" x14ac:dyDescent="0.3">
      <c r="A55" t="s">
        <v>20</v>
      </c>
      <c r="B55">
        <v>6.3</v>
      </c>
      <c r="U55" s="4"/>
    </row>
    <row r="56" spans="1:26" x14ac:dyDescent="0.3">
      <c r="A56" t="s">
        <v>20</v>
      </c>
      <c r="B56">
        <v>6.2</v>
      </c>
      <c r="U56" s="4"/>
    </row>
    <row r="57" spans="1:26" x14ac:dyDescent="0.3">
      <c r="A57" t="s">
        <v>20</v>
      </c>
      <c r="B57">
        <v>6.8</v>
      </c>
      <c r="U57" s="4"/>
    </row>
    <row r="58" spans="1:26" x14ac:dyDescent="0.3">
      <c r="A58" t="s">
        <v>20</v>
      </c>
      <c r="B58">
        <v>7.2</v>
      </c>
      <c r="U58" s="4"/>
    </row>
    <row r="59" spans="1:26" x14ac:dyDescent="0.3">
      <c r="A59" t="s">
        <v>20</v>
      </c>
      <c r="B59">
        <v>7.5</v>
      </c>
      <c r="U59" s="4"/>
    </row>
    <row r="60" spans="1:26" x14ac:dyDescent="0.3">
      <c r="A60" t="s">
        <v>20</v>
      </c>
      <c r="B60">
        <v>8.4</v>
      </c>
      <c r="U60" s="4"/>
    </row>
    <row r="61" spans="1:26" x14ac:dyDescent="0.3">
      <c r="A61" t="s">
        <v>20</v>
      </c>
      <c r="B61">
        <v>6.2</v>
      </c>
      <c r="U61" s="4"/>
    </row>
    <row r="62" spans="1:26" x14ac:dyDescent="0.3">
      <c r="A62" t="s">
        <v>20</v>
      </c>
      <c r="B62">
        <v>5.8</v>
      </c>
      <c r="U62" s="4"/>
    </row>
    <row r="63" spans="1:26" x14ac:dyDescent="0.3">
      <c r="A63" t="s">
        <v>20</v>
      </c>
      <c r="B63">
        <v>6.8</v>
      </c>
      <c r="U63" s="4"/>
    </row>
    <row r="64" spans="1:26" x14ac:dyDescent="0.3">
      <c r="A64" t="s">
        <v>20</v>
      </c>
      <c r="B64">
        <v>5.4</v>
      </c>
      <c r="U64" s="4"/>
    </row>
    <row r="65" spans="1:2" x14ac:dyDescent="0.3">
      <c r="A65" t="s">
        <v>20</v>
      </c>
      <c r="B65">
        <v>6.6</v>
      </c>
    </row>
    <row r="66" spans="1:2" x14ac:dyDescent="0.3">
      <c r="A66" t="s">
        <v>20</v>
      </c>
      <c r="B66">
        <v>6.9</v>
      </c>
    </row>
    <row r="67" spans="1:2" x14ac:dyDescent="0.3">
      <c r="A67" t="s">
        <v>20</v>
      </c>
      <c r="B67">
        <v>7.3</v>
      </c>
    </row>
    <row r="68" spans="1:2" x14ac:dyDescent="0.3">
      <c r="A68" t="s">
        <v>20</v>
      </c>
      <c r="B68">
        <v>9</v>
      </c>
    </row>
    <row r="69" spans="1:2" x14ac:dyDescent="0.3">
      <c r="A69" t="s">
        <v>20</v>
      </c>
      <c r="B69">
        <v>8.3000000000000007</v>
      </c>
    </row>
    <row r="70" spans="1:2" x14ac:dyDescent="0.3">
      <c r="A70" t="s">
        <v>20</v>
      </c>
      <c r="B70">
        <v>6.5</v>
      </c>
    </row>
    <row r="71" spans="1:2" x14ac:dyDescent="0.3">
      <c r="A71" t="s">
        <v>20</v>
      </c>
      <c r="B71">
        <v>7.9</v>
      </c>
    </row>
    <row r="72" spans="1:2" x14ac:dyDescent="0.3">
      <c r="A72" t="s">
        <v>20</v>
      </c>
      <c r="B72">
        <v>7.5</v>
      </c>
    </row>
    <row r="73" spans="1:2" x14ac:dyDescent="0.3">
      <c r="A73" t="s">
        <v>20</v>
      </c>
      <c r="B73">
        <v>4.8</v>
      </c>
    </row>
    <row r="74" spans="1:2" x14ac:dyDescent="0.3">
      <c r="A74" t="s">
        <v>20</v>
      </c>
      <c r="B74">
        <v>5.2</v>
      </c>
    </row>
    <row r="75" spans="1:2" x14ac:dyDescent="0.3">
      <c r="A75" t="s">
        <v>20</v>
      </c>
      <c r="B75">
        <v>6.9</v>
      </c>
    </row>
    <row r="76" spans="1:2" x14ac:dyDescent="0.3">
      <c r="A76" t="s">
        <v>20</v>
      </c>
      <c r="B76">
        <v>5.4</v>
      </c>
    </row>
    <row r="77" spans="1:2" x14ac:dyDescent="0.3">
      <c r="A77" t="s">
        <v>20</v>
      </c>
      <c r="B77">
        <v>7.9</v>
      </c>
    </row>
    <row r="78" spans="1:2" x14ac:dyDescent="0.3">
      <c r="A78" t="s">
        <v>20</v>
      </c>
      <c r="B78">
        <v>6.1</v>
      </c>
    </row>
    <row r="79" spans="1:2" x14ac:dyDescent="0.3">
      <c r="A79" t="s">
        <v>20</v>
      </c>
      <c r="B79">
        <v>5.8</v>
      </c>
    </row>
    <row r="80" spans="1:2" x14ac:dyDescent="0.3">
      <c r="A80" t="s">
        <v>20</v>
      </c>
      <c r="B80">
        <v>8.3000000000000007</v>
      </c>
    </row>
    <row r="81" spans="1:2" x14ac:dyDescent="0.3">
      <c r="A81" t="s">
        <v>20</v>
      </c>
      <c r="B81">
        <v>7.8</v>
      </c>
    </row>
    <row r="82" spans="1:2" x14ac:dyDescent="0.3">
      <c r="A82" t="s">
        <v>20</v>
      </c>
      <c r="B82">
        <v>7</v>
      </c>
    </row>
    <row r="83" spans="1:2" x14ac:dyDescent="0.3">
      <c r="A83" t="s">
        <v>20</v>
      </c>
      <c r="B83">
        <v>6.1</v>
      </c>
    </row>
    <row r="84" spans="1:2" x14ac:dyDescent="0.3">
      <c r="A84" t="s">
        <v>20</v>
      </c>
      <c r="B84">
        <v>7</v>
      </c>
    </row>
    <row r="85" spans="1:2" x14ac:dyDescent="0.3">
      <c r="A85" t="s">
        <v>20</v>
      </c>
      <c r="B85">
        <v>7.6</v>
      </c>
    </row>
    <row r="86" spans="1:2" x14ac:dyDescent="0.3">
      <c r="A86" t="s">
        <v>20</v>
      </c>
      <c r="B86">
        <v>4.5</v>
      </c>
    </row>
    <row r="87" spans="1:2" x14ac:dyDescent="0.3">
      <c r="A87" t="s">
        <v>20</v>
      </c>
      <c r="B87">
        <v>6.3</v>
      </c>
    </row>
    <row r="88" spans="1:2" x14ac:dyDescent="0.3">
      <c r="A88" t="s">
        <v>20</v>
      </c>
      <c r="B88">
        <v>7.8</v>
      </c>
    </row>
    <row r="89" spans="1:2" x14ac:dyDescent="0.3">
      <c r="A89" t="s">
        <v>20</v>
      </c>
      <c r="B89">
        <v>6.4</v>
      </c>
    </row>
    <row r="90" spans="1:2" x14ac:dyDescent="0.3">
      <c r="A90" t="s">
        <v>20</v>
      </c>
      <c r="B90">
        <v>6.5</v>
      </c>
    </row>
    <row r="91" spans="1:2" x14ac:dyDescent="0.3">
      <c r="A91" t="s">
        <v>20</v>
      </c>
      <c r="B91">
        <v>7.9</v>
      </c>
    </row>
    <row r="92" spans="1:2" x14ac:dyDescent="0.3">
      <c r="A92" t="s">
        <v>20</v>
      </c>
      <c r="B92">
        <v>7.8</v>
      </c>
    </row>
    <row r="93" spans="1:2" x14ac:dyDescent="0.3">
      <c r="A93" t="s">
        <v>20</v>
      </c>
      <c r="B93">
        <v>6.6</v>
      </c>
    </row>
    <row r="94" spans="1:2" x14ac:dyDescent="0.3">
      <c r="A94" t="s">
        <v>20</v>
      </c>
      <c r="B94">
        <v>5.5</v>
      </c>
    </row>
    <row r="95" spans="1:2" x14ac:dyDescent="0.3">
      <c r="A95" t="s">
        <v>20</v>
      </c>
      <c r="B95">
        <v>8.1999999999999993</v>
      </c>
    </row>
    <row r="96" spans="1:2" x14ac:dyDescent="0.3">
      <c r="A96" t="s">
        <v>20</v>
      </c>
      <c r="B96">
        <v>6.4</v>
      </c>
    </row>
    <row r="97" spans="1:2" x14ac:dyDescent="0.3">
      <c r="A97" t="s">
        <v>20</v>
      </c>
      <c r="B97">
        <v>8.1</v>
      </c>
    </row>
    <row r="98" spans="1:2" x14ac:dyDescent="0.3">
      <c r="A98" t="s">
        <v>20</v>
      </c>
      <c r="B98">
        <v>8.6</v>
      </c>
    </row>
    <row r="99" spans="1:2" x14ac:dyDescent="0.3">
      <c r="A99" t="s">
        <v>20</v>
      </c>
      <c r="B99">
        <v>8.8000000000000007</v>
      </c>
    </row>
    <row r="100" spans="1:2" x14ac:dyDescent="0.3">
      <c r="A100" t="s">
        <v>460</v>
      </c>
      <c r="B100">
        <v>8.1999999999999993</v>
      </c>
    </row>
    <row r="101" spans="1:2" x14ac:dyDescent="0.3">
      <c r="A101" t="s">
        <v>20</v>
      </c>
      <c r="B101">
        <v>7.9</v>
      </c>
    </row>
    <row r="102" spans="1:2" x14ac:dyDescent="0.3">
      <c r="A102" t="s">
        <v>20</v>
      </c>
      <c r="B102">
        <v>6.7</v>
      </c>
    </row>
    <row r="103" spans="1:2" x14ac:dyDescent="0.3">
      <c r="A103" t="s">
        <v>20</v>
      </c>
      <c r="B103">
        <v>7.8</v>
      </c>
    </row>
    <row r="104" spans="1:2" x14ac:dyDescent="0.3">
      <c r="A104" t="s">
        <v>20</v>
      </c>
      <c r="B104">
        <v>7.8</v>
      </c>
    </row>
    <row r="105" spans="1:2" x14ac:dyDescent="0.3">
      <c r="A105" t="s">
        <v>20</v>
      </c>
      <c r="B105">
        <v>6.6</v>
      </c>
    </row>
    <row r="106" spans="1:2" x14ac:dyDescent="0.3">
      <c r="A106" t="s">
        <v>20</v>
      </c>
      <c r="B106">
        <v>6.1</v>
      </c>
    </row>
    <row r="107" spans="1:2" x14ac:dyDescent="0.3">
      <c r="A107" t="s">
        <v>20</v>
      </c>
      <c r="B107">
        <v>5.6</v>
      </c>
    </row>
    <row r="108" spans="1:2" x14ac:dyDescent="0.3">
      <c r="A108" t="s">
        <v>20</v>
      </c>
      <c r="B108">
        <v>6.4</v>
      </c>
    </row>
    <row r="109" spans="1:2" x14ac:dyDescent="0.3">
      <c r="A109" t="s">
        <v>20</v>
      </c>
      <c r="B109">
        <v>6.1</v>
      </c>
    </row>
    <row r="110" spans="1:2" x14ac:dyDescent="0.3">
      <c r="A110" t="s">
        <v>20</v>
      </c>
      <c r="B110">
        <v>7.3</v>
      </c>
    </row>
    <row r="111" spans="1:2" x14ac:dyDescent="0.3">
      <c r="A111" t="s">
        <v>20</v>
      </c>
      <c r="B111">
        <v>6.6</v>
      </c>
    </row>
    <row r="112" spans="1:2" x14ac:dyDescent="0.3">
      <c r="A112" t="s">
        <v>20</v>
      </c>
      <c r="B112">
        <v>6.3</v>
      </c>
    </row>
    <row r="113" spans="1:2" x14ac:dyDescent="0.3">
      <c r="A113" t="s">
        <v>20</v>
      </c>
      <c r="B113">
        <v>6.1</v>
      </c>
    </row>
    <row r="114" spans="1:2" x14ac:dyDescent="0.3">
      <c r="A114" t="s">
        <v>20</v>
      </c>
      <c r="B114">
        <v>7.1</v>
      </c>
    </row>
    <row r="115" spans="1:2" x14ac:dyDescent="0.3">
      <c r="A115" t="s">
        <v>20</v>
      </c>
      <c r="B115">
        <v>5.5</v>
      </c>
    </row>
    <row r="116" spans="1:2" x14ac:dyDescent="0.3">
      <c r="A116" t="s">
        <v>20</v>
      </c>
      <c r="B116">
        <v>7.5</v>
      </c>
    </row>
    <row r="117" spans="1:2" x14ac:dyDescent="0.3">
      <c r="A117" t="s">
        <v>20</v>
      </c>
      <c r="B117">
        <v>7.6</v>
      </c>
    </row>
    <row r="118" spans="1:2" x14ac:dyDescent="0.3">
      <c r="A118" t="s">
        <v>20</v>
      </c>
      <c r="B118">
        <v>6.4</v>
      </c>
    </row>
    <row r="119" spans="1:2" x14ac:dyDescent="0.3">
      <c r="A119" t="s">
        <v>20</v>
      </c>
      <c r="B119">
        <v>7.2</v>
      </c>
    </row>
    <row r="120" spans="1:2" x14ac:dyDescent="0.3">
      <c r="A120" t="s">
        <v>20</v>
      </c>
      <c r="B120">
        <v>6.7</v>
      </c>
    </row>
    <row r="121" spans="1:2" x14ac:dyDescent="0.3">
      <c r="A121" t="s">
        <v>20</v>
      </c>
      <c r="B121">
        <v>8</v>
      </c>
    </row>
    <row r="122" spans="1:2" x14ac:dyDescent="0.3">
      <c r="A122" t="s">
        <v>20</v>
      </c>
      <c r="B122">
        <v>8.3000000000000007</v>
      </c>
    </row>
    <row r="123" spans="1:2" x14ac:dyDescent="0.3">
      <c r="A123" t="s">
        <v>20</v>
      </c>
      <c r="B123">
        <v>6.7</v>
      </c>
    </row>
    <row r="124" spans="1:2" x14ac:dyDescent="0.3">
      <c r="A124" t="s">
        <v>20</v>
      </c>
      <c r="B124">
        <v>5.9</v>
      </c>
    </row>
    <row r="125" spans="1:2" x14ac:dyDescent="0.3">
      <c r="A125" t="s">
        <v>20</v>
      </c>
      <c r="B125">
        <v>6.7</v>
      </c>
    </row>
    <row r="126" spans="1:2" x14ac:dyDescent="0.3">
      <c r="A126" t="s">
        <v>20</v>
      </c>
      <c r="B126">
        <v>6.7</v>
      </c>
    </row>
    <row r="127" spans="1:2" x14ac:dyDescent="0.3">
      <c r="A127" t="s">
        <v>20</v>
      </c>
      <c r="B127">
        <v>7.6</v>
      </c>
    </row>
    <row r="128" spans="1:2" x14ac:dyDescent="0.3">
      <c r="A128" t="s">
        <v>20</v>
      </c>
      <c r="B128">
        <v>7.2</v>
      </c>
    </row>
    <row r="129" spans="1:2" x14ac:dyDescent="0.3">
      <c r="A129" t="s">
        <v>20</v>
      </c>
      <c r="B129">
        <v>7.1</v>
      </c>
    </row>
    <row r="130" spans="1:2" x14ac:dyDescent="0.3">
      <c r="A130" t="s">
        <v>20</v>
      </c>
      <c r="B130">
        <v>8.1</v>
      </c>
    </row>
    <row r="131" spans="1:2" x14ac:dyDescent="0.3">
      <c r="A131" t="s">
        <v>20</v>
      </c>
      <c r="B131">
        <v>6.7</v>
      </c>
    </row>
    <row r="132" spans="1:2" x14ac:dyDescent="0.3">
      <c r="A132" t="s">
        <v>20</v>
      </c>
      <c r="B132">
        <v>7</v>
      </c>
    </row>
    <row r="133" spans="1:2" x14ac:dyDescent="0.3">
      <c r="A133" t="s">
        <v>20</v>
      </c>
      <c r="B133">
        <v>6.9</v>
      </c>
    </row>
    <row r="134" spans="1:2" x14ac:dyDescent="0.3">
      <c r="A134" t="s">
        <v>20</v>
      </c>
      <c r="B134">
        <v>5.0999999999999996</v>
      </c>
    </row>
    <row r="135" spans="1:2" x14ac:dyDescent="0.3">
      <c r="A135" t="s">
        <v>20</v>
      </c>
      <c r="B135">
        <v>5.8</v>
      </c>
    </row>
    <row r="136" spans="1:2" x14ac:dyDescent="0.3">
      <c r="A136" t="s">
        <v>20</v>
      </c>
      <c r="B136">
        <v>6.2</v>
      </c>
    </row>
    <row r="137" spans="1:2" x14ac:dyDescent="0.3">
      <c r="A137" t="s">
        <v>20</v>
      </c>
      <c r="B137">
        <v>7.4</v>
      </c>
    </row>
    <row r="138" spans="1:2" x14ac:dyDescent="0.3">
      <c r="A138" t="s">
        <v>20</v>
      </c>
      <c r="B138">
        <v>5.8</v>
      </c>
    </row>
    <row r="139" spans="1:2" x14ac:dyDescent="0.3">
      <c r="A139" t="s">
        <v>20</v>
      </c>
      <c r="B139">
        <v>6.2</v>
      </c>
    </row>
    <row r="140" spans="1:2" x14ac:dyDescent="0.3">
      <c r="A140" t="s">
        <v>20</v>
      </c>
      <c r="B140">
        <v>7.3</v>
      </c>
    </row>
    <row r="141" spans="1:2" x14ac:dyDescent="0.3">
      <c r="A141" t="s">
        <v>20</v>
      </c>
      <c r="B141">
        <v>4.2</v>
      </c>
    </row>
    <row r="142" spans="1:2" x14ac:dyDescent="0.3">
      <c r="A142" t="s">
        <v>20</v>
      </c>
      <c r="B142">
        <v>6.9</v>
      </c>
    </row>
    <row r="143" spans="1:2" x14ac:dyDescent="0.3">
      <c r="A143" t="s">
        <v>20</v>
      </c>
      <c r="B143">
        <v>6.4</v>
      </c>
    </row>
    <row r="144" spans="1:2" x14ac:dyDescent="0.3">
      <c r="A144" t="s">
        <v>20</v>
      </c>
      <c r="B144">
        <v>5.4</v>
      </c>
    </row>
    <row r="145" spans="1:2" x14ac:dyDescent="0.3">
      <c r="A145" t="s">
        <v>20</v>
      </c>
      <c r="B145">
        <v>6.7</v>
      </c>
    </row>
    <row r="146" spans="1:2" x14ac:dyDescent="0.3">
      <c r="A146" t="s">
        <v>20</v>
      </c>
      <c r="B146">
        <v>5.8</v>
      </c>
    </row>
    <row r="147" spans="1:2" x14ac:dyDescent="0.3">
      <c r="A147" t="s">
        <v>20</v>
      </c>
      <c r="B147">
        <v>6.9</v>
      </c>
    </row>
    <row r="148" spans="1:2" x14ac:dyDescent="0.3">
      <c r="A148" t="s">
        <v>20</v>
      </c>
      <c r="B148">
        <v>7.2</v>
      </c>
    </row>
    <row r="149" spans="1:2" x14ac:dyDescent="0.3">
      <c r="A149" t="s">
        <v>20</v>
      </c>
      <c r="B149">
        <v>6.9</v>
      </c>
    </row>
    <row r="150" spans="1:2" x14ac:dyDescent="0.3">
      <c r="A150" t="s">
        <v>20</v>
      </c>
      <c r="B150">
        <v>6.1</v>
      </c>
    </row>
    <row r="151" spans="1:2" x14ac:dyDescent="0.3">
      <c r="A151" t="s">
        <v>20</v>
      </c>
      <c r="B151">
        <v>5.5</v>
      </c>
    </row>
    <row r="152" spans="1:2" x14ac:dyDescent="0.3">
      <c r="A152" t="s">
        <v>20</v>
      </c>
      <c r="B152">
        <v>6.6</v>
      </c>
    </row>
    <row r="153" spans="1:2" x14ac:dyDescent="0.3">
      <c r="A153" t="s">
        <v>20</v>
      </c>
      <c r="B153">
        <v>6.1</v>
      </c>
    </row>
    <row r="154" spans="1:2" x14ac:dyDescent="0.3">
      <c r="A154" t="s">
        <v>20</v>
      </c>
      <c r="B154">
        <v>6.3</v>
      </c>
    </row>
    <row r="155" spans="1:2" x14ac:dyDescent="0.3">
      <c r="A155" t="s">
        <v>20</v>
      </c>
      <c r="B155">
        <v>7.2</v>
      </c>
    </row>
    <row r="156" spans="1:2" x14ac:dyDescent="0.3">
      <c r="A156" t="s">
        <v>20</v>
      </c>
      <c r="B156">
        <v>7.4</v>
      </c>
    </row>
    <row r="157" spans="1:2" x14ac:dyDescent="0.3">
      <c r="A157" t="s">
        <v>20</v>
      </c>
      <c r="B157">
        <v>7.3</v>
      </c>
    </row>
    <row r="158" spans="1:2" x14ac:dyDescent="0.3">
      <c r="A158" t="s">
        <v>20</v>
      </c>
      <c r="B158">
        <v>6.1</v>
      </c>
    </row>
    <row r="159" spans="1:2" x14ac:dyDescent="0.3">
      <c r="A159" t="s">
        <v>20</v>
      </c>
      <c r="B159">
        <v>7.7</v>
      </c>
    </row>
    <row r="160" spans="1:2" x14ac:dyDescent="0.3">
      <c r="A160" t="s">
        <v>20</v>
      </c>
      <c r="B160">
        <v>6.1</v>
      </c>
    </row>
    <row r="161" spans="1:2" x14ac:dyDescent="0.3">
      <c r="A161" t="s">
        <v>20</v>
      </c>
      <c r="B161">
        <v>8</v>
      </c>
    </row>
    <row r="162" spans="1:2" x14ac:dyDescent="0.3">
      <c r="A162" t="s">
        <v>20</v>
      </c>
      <c r="B162">
        <v>7.3</v>
      </c>
    </row>
    <row r="163" spans="1:2" x14ac:dyDescent="0.3">
      <c r="A163" t="s">
        <v>20</v>
      </c>
      <c r="B163">
        <v>7.9</v>
      </c>
    </row>
    <row r="164" spans="1:2" x14ac:dyDescent="0.3">
      <c r="A164" t="s">
        <v>20</v>
      </c>
      <c r="B164">
        <v>5.5</v>
      </c>
    </row>
    <row r="165" spans="1:2" x14ac:dyDescent="0.3">
      <c r="A165" t="s">
        <v>20</v>
      </c>
      <c r="B165">
        <v>5</v>
      </c>
    </row>
    <row r="166" spans="1:2" x14ac:dyDescent="0.3">
      <c r="A166" t="s">
        <v>20</v>
      </c>
      <c r="B166">
        <v>7.7</v>
      </c>
    </row>
    <row r="167" spans="1:2" x14ac:dyDescent="0.3">
      <c r="A167" t="s">
        <v>20</v>
      </c>
      <c r="B167">
        <v>6.6</v>
      </c>
    </row>
    <row r="168" spans="1:2" x14ac:dyDescent="0.3">
      <c r="A168" t="s">
        <v>20</v>
      </c>
      <c r="B168">
        <v>5.7</v>
      </c>
    </row>
    <row r="169" spans="1:2" x14ac:dyDescent="0.3">
      <c r="A169" t="s">
        <v>20</v>
      </c>
      <c r="B169">
        <v>5.8</v>
      </c>
    </row>
    <row r="170" spans="1:2" x14ac:dyDescent="0.3">
      <c r="A170" t="s">
        <v>20</v>
      </c>
      <c r="B170">
        <v>6</v>
      </c>
    </row>
    <row r="171" spans="1:2" x14ac:dyDescent="0.3">
      <c r="A171" t="s">
        <v>20</v>
      </c>
      <c r="B171">
        <v>6.4</v>
      </c>
    </row>
    <row r="172" spans="1:2" x14ac:dyDescent="0.3">
      <c r="A172" t="s">
        <v>20</v>
      </c>
      <c r="B172">
        <v>6.9</v>
      </c>
    </row>
    <row r="173" spans="1:2" x14ac:dyDescent="0.3">
      <c r="A173" t="s">
        <v>20</v>
      </c>
      <c r="B173">
        <v>6.4</v>
      </c>
    </row>
    <row r="174" spans="1:2" x14ac:dyDescent="0.3">
      <c r="A174" t="s">
        <v>20</v>
      </c>
      <c r="B174">
        <v>7.4</v>
      </c>
    </row>
    <row r="175" spans="1:2" x14ac:dyDescent="0.3">
      <c r="A175" t="s">
        <v>20</v>
      </c>
      <c r="B175">
        <v>5.5</v>
      </c>
    </row>
    <row r="176" spans="1:2" x14ac:dyDescent="0.3">
      <c r="A176" t="s">
        <v>20</v>
      </c>
      <c r="B176">
        <v>5.9</v>
      </c>
    </row>
    <row r="177" spans="1:2" x14ac:dyDescent="0.3">
      <c r="A177" t="s">
        <v>20</v>
      </c>
      <c r="B177">
        <v>6.8</v>
      </c>
    </row>
    <row r="178" spans="1:2" x14ac:dyDescent="0.3">
      <c r="A178" t="s">
        <v>20</v>
      </c>
      <c r="B178">
        <v>6.8</v>
      </c>
    </row>
    <row r="179" spans="1:2" x14ac:dyDescent="0.3">
      <c r="A179" t="s">
        <v>20</v>
      </c>
      <c r="B179">
        <v>8.1</v>
      </c>
    </row>
    <row r="180" spans="1:2" x14ac:dyDescent="0.3">
      <c r="A180" t="s">
        <v>20</v>
      </c>
      <c r="B180">
        <v>6.5</v>
      </c>
    </row>
    <row r="181" spans="1:2" x14ac:dyDescent="0.3">
      <c r="A181" t="s">
        <v>20</v>
      </c>
      <c r="B181">
        <v>7.2</v>
      </c>
    </row>
    <row r="182" spans="1:2" x14ac:dyDescent="0.3">
      <c r="A182" t="s">
        <v>20</v>
      </c>
      <c r="B182">
        <v>6.7</v>
      </c>
    </row>
    <row r="183" spans="1:2" x14ac:dyDescent="0.3">
      <c r="A183" t="s">
        <v>20</v>
      </c>
      <c r="B183">
        <v>8.1</v>
      </c>
    </row>
    <row r="184" spans="1:2" x14ac:dyDescent="0.3">
      <c r="A184" t="s">
        <v>20</v>
      </c>
      <c r="B184">
        <v>7.6</v>
      </c>
    </row>
    <row r="185" spans="1:2" x14ac:dyDescent="0.3">
      <c r="A185" t="s">
        <v>20</v>
      </c>
      <c r="B185">
        <v>7.4</v>
      </c>
    </row>
    <row r="186" spans="1:2" x14ac:dyDescent="0.3">
      <c r="A186" t="s">
        <v>20</v>
      </c>
      <c r="B186">
        <v>7.6</v>
      </c>
    </row>
    <row r="187" spans="1:2" x14ac:dyDescent="0.3">
      <c r="A187" t="s">
        <v>20</v>
      </c>
      <c r="B187">
        <v>6.7</v>
      </c>
    </row>
    <row r="188" spans="1:2" x14ac:dyDescent="0.3">
      <c r="A188" t="s">
        <v>20</v>
      </c>
      <c r="B188">
        <v>6.5</v>
      </c>
    </row>
    <row r="189" spans="1:2" x14ac:dyDescent="0.3">
      <c r="A189" t="s">
        <v>20</v>
      </c>
      <c r="B189">
        <v>6.6</v>
      </c>
    </row>
    <row r="190" spans="1:2" x14ac:dyDescent="0.3">
      <c r="A190" t="s">
        <v>20</v>
      </c>
      <c r="B190">
        <v>6.7</v>
      </c>
    </row>
    <row r="191" spans="1:2" x14ac:dyDescent="0.3">
      <c r="A191" t="s">
        <v>20</v>
      </c>
      <c r="B191">
        <v>6.4</v>
      </c>
    </row>
    <row r="192" spans="1:2" x14ac:dyDescent="0.3">
      <c r="A192" t="s">
        <v>20</v>
      </c>
      <c r="B192">
        <v>5.8</v>
      </c>
    </row>
    <row r="193" spans="1:2" x14ac:dyDescent="0.3">
      <c r="A193" t="s">
        <v>20</v>
      </c>
      <c r="B193">
        <v>7.4</v>
      </c>
    </row>
    <row r="194" spans="1:2" x14ac:dyDescent="0.3">
      <c r="A194" t="s">
        <v>20</v>
      </c>
      <c r="B194">
        <v>7.8</v>
      </c>
    </row>
    <row r="195" spans="1:2" x14ac:dyDescent="0.3">
      <c r="A195" t="s">
        <v>20</v>
      </c>
      <c r="B195">
        <v>6.6</v>
      </c>
    </row>
    <row r="196" spans="1:2" x14ac:dyDescent="0.3">
      <c r="A196" t="s">
        <v>20</v>
      </c>
      <c r="B196">
        <v>4.9000000000000004</v>
      </c>
    </row>
    <row r="197" spans="1:2" x14ac:dyDescent="0.3">
      <c r="A197" t="s">
        <v>20</v>
      </c>
      <c r="B197">
        <v>6.5</v>
      </c>
    </row>
    <row r="198" spans="1:2" x14ac:dyDescent="0.3">
      <c r="A198" t="s">
        <v>20</v>
      </c>
      <c r="B198">
        <v>7.5</v>
      </c>
    </row>
    <row r="199" spans="1:2" x14ac:dyDescent="0.3">
      <c r="A199" t="s">
        <v>20</v>
      </c>
      <c r="B199">
        <v>6.2</v>
      </c>
    </row>
    <row r="200" spans="1:2" x14ac:dyDescent="0.3">
      <c r="A200" t="s">
        <v>20</v>
      </c>
      <c r="B200">
        <v>7.3</v>
      </c>
    </row>
    <row r="201" spans="1:2" x14ac:dyDescent="0.3">
      <c r="A201" t="s">
        <v>20</v>
      </c>
      <c r="B201">
        <v>7.5</v>
      </c>
    </row>
    <row r="202" spans="1:2" x14ac:dyDescent="0.3">
      <c r="A202" t="s">
        <v>20</v>
      </c>
      <c r="B202">
        <v>5.6</v>
      </c>
    </row>
    <row r="203" spans="1:2" x14ac:dyDescent="0.3">
      <c r="A203" t="s">
        <v>20</v>
      </c>
      <c r="B203">
        <v>8.1</v>
      </c>
    </row>
    <row r="204" spans="1:2" x14ac:dyDescent="0.3">
      <c r="A204" t="s">
        <v>20</v>
      </c>
      <c r="B204">
        <v>6.4</v>
      </c>
    </row>
    <row r="205" spans="1:2" x14ac:dyDescent="0.3">
      <c r="A205" t="s">
        <v>20</v>
      </c>
      <c r="B205">
        <v>6.7</v>
      </c>
    </row>
    <row r="206" spans="1:2" x14ac:dyDescent="0.3">
      <c r="A206" t="s">
        <v>20</v>
      </c>
      <c r="B206">
        <v>6.6</v>
      </c>
    </row>
    <row r="207" spans="1:2" x14ac:dyDescent="0.3">
      <c r="A207" t="s">
        <v>20</v>
      </c>
      <c r="B207">
        <v>6.4</v>
      </c>
    </row>
    <row r="208" spans="1:2" x14ac:dyDescent="0.3">
      <c r="A208" t="s">
        <v>20</v>
      </c>
      <c r="B208">
        <v>7.5</v>
      </c>
    </row>
    <row r="209" spans="1:2" x14ac:dyDescent="0.3">
      <c r="A209" t="s">
        <v>20</v>
      </c>
      <c r="B209">
        <v>7.3</v>
      </c>
    </row>
    <row r="210" spans="1:2" x14ac:dyDescent="0.3">
      <c r="A210" t="s">
        <v>20</v>
      </c>
      <c r="B210">
        <v>7.5</v>
      </c>
    </row>
    <row r="211" spans="1:2" x14ac:dyDescent="0.3">
      <c r="A211" t="s">
        <v>20</v>
      </c>
      <c r="B211">
        <v>5.8</v>
      </c>
    </row>
    <row r="212" spans="1:2" x14ac:dyDescent="0.3">
      <c r="A212" t="s">
        <v>20</v>
      </c>
      <c r="B212">
        <v>7.5</v>
      </c>
    </row>
    <row r="213" spans="1:2" x14ac:dyDescent="0.3">
      <c r="A213" t="s">
        <v>20</v>
      </c>
      <c r="B213">
        <v>6.6</v>
      </c>
    </row>
    <row r="214" spans="1:2" x14ac:dyDescent="0.3">
      <c r="A214" t="s">
        <v>20</v>
      </c>
      <c r="B214">
        <v>6.7</v>
      </c>
    </row>
    <row r="215" spans="1:2" x14ac:dyDescent="0.3">
      <c r="A215" t="s">
        <v>20</v>
      </c>
      <c r="B215">
        <v>3.7</v>
      </c>
    </row>
    <row r="216" spans="1:2" x14ac:dyDescent="0.3">
      <c r="A216" t="s">
        <v>20</v>
      </c>
      <c r="B216">
        <v>6</v>
      </c>
    </row>
    <row r="217" spans="1:2" x14ac:dyDescent="0.3">
      <c r="A217" t="s">
        <v>20</v>
      </c>
      <c r="B217">
        <v>6.4</v>
      </c>
    </row>
    <row r="218" spans="1:2" x14ac:dyDescent="0.3">
      <c r="A218" t="s">
        <v>20</v>
      </c>
      <c r="B218">
        <v>6.1</v>
      </c>
    </row>
    <row r="219" spans="1:2" x14ac:dyDescent="0.3">
      <c r="A219" t="s">
        <v>20</v>
      </c>
      <c r="B219">
        <v>6.4</v>
      </c>
    </row>
    <row r="220" spans="1:2" x14ac:dyDescent="0.3">
      <c r="A220" t="s">
        <v>20</v>
      </c>
      <c r="B220">
        <v>5.6</v>
      </c>
    </row>
    <row r="221" spans="1:2" x14ac:dyDescent="0.3">
      <c r="A221" t="s">
        <v>20</v>
      </c>
      <c r="B221">
        <v>8</v>
      </c>
    </row>
    <row r="222" spans="1:2" x14ac:dyDescent="0.3">
      <c r="A222" t="s">
        <v>20</v>
      </c>
      <c r="B222">
        <v>5.2</v>
      </c>
    </row>
    <row r="223" spans="1:2" x14ac:dyDescent="0.3">
      <c r="A223" t="s">
        <v>20</v>
      </c>
      <c r="B223">
        <v>7.1</v>
      </c>
    </row>
    <row r="224" spans="1:2" x14ac:dyDescent="0.3">
      <c r="A224" t="s">
        <v>20</v>
      </c>
      <c r="B224">
        <v>4.8</v>
      </c>
    </row>
    <row r="225" spans="1:2" x14ac:dyDescent="0.3">
      <c r="A225" t="s">
        <v>20</v>
      </c>
      <c r="B225">
        <v>7</v>
      </c>
    </row>
    <row r="226" spans="1:2" x14ac:dyDescent="0.3">
      <c r="A226" t="s">
        <v>20</v>
      </c>
      <c r="B226">
        <v>5.4</v>
      </c>
    </row>
    <row r="227" spans="1:2" x14ac:dyDescent="0.3">
      <c r="A227" t="s">
        <v>20</v>
      </c>
      <c r="B227">
        <v>6.6</v>
      </c>
    </row>
    <row r="228" spans="1:2" x14ac:dyDescent="0.3">
      <c r="A228" t="s">
        <v>20</v>
      </c>
      <c r="B228">
        <v>6.7</v>
      </c>
    </row>
    <row r="229" spans="1:2" x14ac:dyDescent="0.3">
      <c r="A229" t="s">
        <v>20</v>
      </c>
      <c r="B229">
        <v>6.2</v>
      </c>
    </row>
    <row r="230" spans="1:2" x14ac:dyDescent="0.3">
      <c r="A230" t="s">
        <v>20</v>
      </c>
      <c r="B230">
        <v>6.1</v>
      </c>
    </row>
    <row r="231" spans="1:2" x14ac:dyDescent="0.3">
      <c r="A231" t="s">
        <v>20</v>
      </c>
      <c r="B231">
        <v>5.3</v>
      </c>
    </row>
    <row r="232" spans="1:2" x14ac:dyDescent="0.3">
      <c r="A232" t="s">
        <v>20</v>
      </c>
      <c r="B232">
        <v>6.3</v>
      </c>
    </row>
    <row r="233" spans="1:2" x14ac:dyDescent="0.3">
      <c r="A233" t="s">
        <v>20</v>
      </c>
      <c r="B233">
        <v>7</v>
      </c>
    </row>
    <row r="234" spans="1:2" x14ac:dyDescent="0.3">
      <c r="A234" t="s">
        <v>20</v>
      </c>
      <c r="B234">
        <v>7.6</v>
      </c>
    </row>
    <row r="235" spans="1:2" x14ac:dyDescent="0.3">
      <c r="A235" t="s">
        <v>20</v>
      </c>
      <c r="B235">
        <v>6.7</v>
      </c>
    </row>
    <row r="236" spans="1:2" x14ac:dyDescent="0.3">
      <c r="A236" t="s">
        <v>20</v>
      </c>
      <c r="B236">
        <v>8.1</v>
      </c>
    </row>
    <row r="237" spans="1:2" x14ac:dyDescent="0.3">
      <c r="A237" t="s">
        <v>20</v>
      </c>
      <c r="B237">
        <v>6.7</v>
      </c>
    </row>
    <row r="238" spans="1:2" x14ac:dyDescent="0.3">
      <c r="A238" t="s">
        <v>20</v>
      </c>
      <c r="B238">
        <v>6.5</v>
      </c>
    </row>
    <row r="239" spans="1:2" x14ac:dyDescent="0.3">
      <c r="A239" t="s">
        <v>20</v>
      </c>
      <c r="B239">
        <v>7.3</v>
      </c>
    </row>
    <row r="240" spans="1:2" x14ac:dyDescent="0.3">
      <c r="A240" t="s">
        <v>965</v>
      </c>
      <c r="B240">
        <v>5.0999999999999996</v>
      </c>
    </row>
    <row r="241" spans="1:2" x14ac:dyDescent="0.3">
      <c r="A241" t="s">
        <v>20</v>
      </c>
      <c r="B241">
        <v>6</v>
      </c>
    </row>
    <row r="242" spans="1:2" x14ac:dyDescent="0.3">
      <c r="A242" t="s">
        <v>20</v>
      </c>
      <c r="B242">
        <v>6.1</v>
      </c>
    </row>
    <row r="243" spans="1:2" x14ac:dyDescent="0.3">
      <c r="A243" t="s">
        <v>20</v>
      </c>
      <c r="B243">
        <v>5.9</v>
      </c>
    </row>
    <row r="244" spans="1:2" x14ac:dyDescent="0.3">
      <c r="A244" t="s">
        <v>20</v>
      </c>
      <c r="B244">
        <v>7.8</v>
      </c>
    </row>
    <row r="245" spans="1:2" x14ac:dyDescent="0.3">
      <c r="A245" t="s">
        <v>20</v>
      </c>
      <c r="B245">
        <v>5.8</v>
      </c>
    </row>
    <row r="246" spans="1:2" x14ac:dyDescent="0.3">
      <c r="A246" t="s">
        <v>20</v>
      </c>
      <c r="B246">
        <v>6.3</v>
      </c>
    </row>
    <row r="247" spans="1:2" x14ac:dyDescent="0.3">
      <c r="A247" t="s">
        <v>20</v>
      </c>
      <c r="B247">
        <v>4.3</v>
      </c>
    </row>
    <row r="248" spans="1:2" x14ac:dyDescent="0.3">
      <c r="A248" t="s">
        <v>20</v>
      </c>
      <c r="B248">
        <v>6.4</v>
      </c>
    </row>
    <row r="249" spans="1:2" x14ac:dyDescent="0.3">
      <c r="A249" t="s">
        <v>20</v>
      </c>
      <c r="B249">
        <v>6.1</v>
      </c>
    </row>
    <row r="250" spans="1:2" x14ac:dyDescent="0.3">
      <c r="A250" t="s">
        <v>20</v>
      </c>
      <c r="B250">
        <v>6.5</v>
      </c>
    </row>
    <row r="251" spans="1:2" x14ac:dyDescent="0.3">
      <c r="A251" t="s">
        <v>20</v>
      </c>
      <c r="B251">
        <v>7.1</v>
      </c>
    </row>
    <row r="252" spans="1:2" x14ac:dyDescent="0.3">
      <c r="A252" t="s">
        <v>20</v>
      </c>
      <c r="B252">
        <v>6.4</v>
      </c>
    </row>
    <row r="253" spans="1:2" x14ac:dyDescent="0.3">
      <c r="A253" t="s">
        <v>20</v>
      </c>
      <c r="B253">
        <v>6.5</v>
      </c>
    </row>
    <row r="254" spans="1:2" x14ac:dyDescent="0.3">
      <c r="A254" t="s">
        <v>20</v>
      </c>
      <c r="B254">
        <v>6.3</v>
      </c>
    </row>
    <row r="255" spans="1:2" x14ac:dyDescent="0.3">
      <c r="A255" t="s">
        <v>20</v>
      </c>
      <c r="B255">
        <v>7.5</v>
      </c>
    </row>
    <row r="256" spans="1:2" x14ac:dyDescent="0.3">
      <c r="A256" t="s">
        <v>20</v>
      </c>
      <c r="B256">
        <v>4.9000000000000004</v>
      </c>
    </row>
    <row r="257" spans="1:2" x14ac:dyDescent="0.3">
      <c r="A257" t="s">
        <v>20</v>
      </c>
      <c r="B257">
        <v>5.8</v>
      </c>
    </row>
    <row r="258" spans="1:2" x14ac:dyDescent="0.3">
      <c r="A258" t="s">
        <v>20</v>
      </c>
      <c r="B258">
        <v>6.2</v>
      </c>
    </row>
    <row r="259" spans="1:2" x14ac:dyDescent="0.3">
      <c r="A259" t="s">
        <v>20</v>
      </c>
      <c r="B259">
        <v>5.5</v>
      </c>
    </row>
    <row r="260" spans="1:2" x14ac:dyDescent="0.3">
      <c r="A260" t="s">
        <v>20</v>
      </c>
      <c r="B260">
        <v>5.4</v>
      </c>
    </row>
    <row r="261" spans="1:2" x14ac:dyDescent="0.3">
      <c r="A261" t="s">
        <v>20</v>
      </c>
      <c r="B261">
        <v>5.8</v>
      </c>
    </row>
    <row r="262" spans="1:2" x14ac:dyDescent="0.3">
      <c r="A262" t="s">
        <v>20</v>
      </c>
      <c r="B262">
        <v>7.1</v>
      </c>
    </row>
    <row r="263" spans="1:2" x14ac:dyDescent="0.3">
      <c r="A263" t="s">
        <v>20</v>
      </c>
      <c r="B263">
        <v>5.4</v>
      </c>
    </row>
    <row r="264" spans="1:2" x14ac:dyDescent="0.3">
      <c r="A264" t="s">
        <v>20</v>
      </c>
      <c r="B264">
        <v>3.7</v>
      </c>
    </row>
    <row r="265" spans="1:2" x14ac:dyDescent="0.3">
      <c r="A265" t="s">
        <v>20</v>
      </c>
      <c r="B265">
        <v>6.7</v>
      </c>
    </row>
    <row r="266" spans="1:2" x14ac:dyDescent="0.3">
      <c r="A266" t="s">
        <v>20</v>
      </c>
      <c r="B266">
        <v>7.2</v>
      </c>
    </row>
    <row r="267" spans="1:2" x14ac:dyDescent="0.3">
      <c r="A267" t="s">
        <v>20</v>
      </c>
      <c r="B267">
        <v>8.8000000000000007</v>
      </c>
    </row>
    <row r="268" spans="1:2" x14ac:dyDescent="0.3">
      <c r="A268" t="s">
        <v>20</v>
      </c>
      <c r="B268">
        <v>5.8</v>
      </c>
    </row>
    <row r="269" spans="1:2" x14ac:dyDescent="0.3">
      <c r="A269" t="s">
        <v>20</v>
      </c>
      <c r="B269">
        <v>6.8</v>
      </c>
    </row>
    <row r="270" spans="1:2" x14ac:dyDescent="0.3">
      <c r="A270" t="s">
        <v>20</v>
      </c>
      <c r="B270">
        <v>3.8</v>
      </c>
    </row>
    <row r="271" spans="1:2" x14ac:dyDescent="0.3">
      <c r="A271" t="s">
        <v>20</v>
      </c>
      <c r="B271">
        <v>7.1</v>
      </c>
    </row>
    <row r="272" spans="1:2" x14ac:dyDescent="0.3">
      <c r="A272" t="s">
        <v>20</v>
      </c>
      <c r="B272">
        <v>7.2</v>
      </c>
    </row>
    <row r="273" spans="1:2" x14ac:dyDescent="0.3">
      <c r="A273" t="s">
        <v>20</v>
      </c>
      <c r="B273">
        <v>5.9</v>
      </c>
    </row>
    <row r="274" spans="1:2" x14ac:dyDescent="0.3">
      <c r="A274" t="s">
        <v>20</v>
      </c>
      <c r="B274">
        <v>7.1</v>
      </c>
    </row>
    <row r="275" spans="1:2" x14ac:dyDescent="0.3">
      <c r="A275" t="s">
        <v>20</v>
      </c>
      <c r="B275">
        <v>8.1</v>
      </c>
    </row>
    <row r="276" spans="1:2" x14ac:dyDescent="0.3">
      <c r="A276" t="s">
        <v>20</v>
      </c>
      <c r="B276">
        <v>7.2</v>
      </c>
    </row>
    <row r="277" spans="1:2" x14ac:dyDescent="0.3">
      <c r="A277" t="s">
        <v>20</v>
      </c>
      <c r="B277">
        <v>6.9</v>
      </c>
    </row>
    <row r="278" spans="1:2" x14ac:dyDescent="0.3">
      <c r="A278" t="s">
        <v>20</v>
      </c>
      <c r="B278">
        <v>4.4000000000000004</v>
      </c>
    </row>
    <row r="279" spans="1:2" x14ac:dyDescent="0.3">
      <c r="A279" t="s">
        <v>20</v>
      </c>
      <c r="B279">
        <v>6.5</v>
      </c>
    </row>
    <row r="280" spans="1:2" x14ac:dyDescent="0.3">
      <c r="A280" t="s">
        <v>20</v>
      </c>
      <c r="B280">
        <v>8.5</v>
      </c>
    </row>
    <row r="281" spans="1:2" x14ac:dyDescent="0.3">
      <c r="A281" t="s">
        <v>20</v>
      </c>
      <c r="B281">
        <v>7.7</v>
      </c>
    </row>
    <row r="282" spans="1:2" x14ac:dyDescent="0.3">
      <c r="A282" t="s">
        <v>20</v>
      </c>
      <c r="B282">
        <v>7.4</v>
      </c>
    </row>
    <row r="283" spans="1:2" x14ac:dyDescent="0.3">
      <c r="A283" t="s">
        <v>20</v>
      </c>
      <c r="B283">
        <v>8</v>
      </c>
    </row>
    <row r="284" spans="1:2" x14ac:dyDescent="0.3">
      <c r="A284" t="s">
        <v>20</v>
      </c>
      <c r="B284">
        <v>5.7</v>
      </c>
    </row>
    <row r="285" spans="1:2" x14ac:dyDescent="0.3">
      <c r="A285" t="s">
        <v>20</v>
      </c>
      <c r="B285">
        <v>8.5</v>
      </c>
    </row>
    <row r="286" spans="1:2" x14ac:dyDescent="0.3">
      <c r="A286" t="s">
        <v>20</v>
      </c>
      <c r="B286">
        <v>7</v>
      </c>
    </row>
    <row r="287" spans="1:2" x14ac:dyDescent="0.3">
      <c r="A287" t="s">
        <v>20</v>
      </c>
      <c r="B287">
        <v>7.8</v>
      </c>
    </row>
    <row r="288" spans="1:2" x14ac:dyDescent="0.3">
      <c r="A288" t="s">
        <v>20</v>
      </c>
      <c r="B288">
        <v>7.2</v>
      </c>
    </row>
    <row r="289" spans="1:2" x14ac:dyDescent="0.3">
      <c r="A289" t="s">
        <v>20</v>
      </c>
      <c r="B289">
        <v>6.4</v>
      </c>
    </row>
    <row r="290" spans="1:2" x14ac:dyDescent="0.3">
      <c r="A290" t="s">
        <v>20</v>
      </c>
      <c r="B290">
        <v>5.5</v>
      </c>
    </row>
    <row r="291" spans="1:2" x14ac:dyDescent="0.3">
      <c r="A291" t="s">
        <v>20</v>
      </c>
      <c r="B291">
        <v>6.7</v>
      </c>
    </row>
    <row r="292" spans="1:2" x14ac:dyDescent="0.3">
      <c r="A292" t="s">
        <v>20</v>
      </c>
      <c r="B292">
        <v>6.1</v>
      </c>
    </row>
    <row r="293" spans="1:2" x14ac:dyDescent="0.3">
      <c r="A293" t="s">
        <v>20</v>
      </c>
      <c r="B293">
        <v>8.5</v>
      </c>
    </row>
    <row r="294" spans="1:2" x14ac:dyDescent="0.3">
      <c r="A294" t="s">
        <v>20</v>
      </c>
      <c r="B294">
        <v>6.9</v>
      </c>
    </row>
    <row r="295" spans="1:2" x14ac:dyDescent="0.3">
      <c r="A295" t="s">
        <v>20</v>
      </c>
      <c r="B295">
        <v>7.3</v>
      </c>
    </row>
    <row r="296" spans="1:2" x14ac:dyDescent="0.3">
      <c r="A296" t="s">
        <v>20</v>
      </c>
      <c r="B296">
        <v>6.7</v>
      </c>
    </row>
    <row r="297" spans="1:2" x14ac:dyDescent="0.3">
      <c r="A297" t="s">
        <v>20</v>
      </c>
      <c r="B297">
        <v>6.9</v>
      </c>
    </row>
    <row r="298" spans="1:2" x14ac:dyDescent="0.3">
      <c r="A298" t="s">
        <v>20</v>
      </c>
      <c r="B298">
        <v>5.0999999999999996</v>
      </c>
    </row>
    <row r="299" spans="1:2" x14ac:dyDescent="0.3">
      <c r="A299" t="s">
        <v>20</v>
      </c>
      <c r="B299">
        <v>6.8</v>
      </c>
    </row>
    <row r="300" spans="1:2" x14ac:dyDescent="0.3">
      <c r="A300" t="s">
        <v>20</v>
      </c>
      <c r="B300">
        <v>6.7</v>
      </c>
    </row>
    <row r="301" spans="1:2" x14ac:dyDescent="0.3">
      <c r="A301" t="s">
        <v>20</v>
      </c>
      <c r="B301">
        <v>6</v>
      </c>
    </row>
    <row r="302" spans="1:2" x14ac:dyDescent="0.3">
      <c r="A302" t="s">
        <v>20</v>
      </c>
      <c r="B302">
        <v>5.7</v>
      </c>
    </row>
    <row r="303" spans="1:2" x14ac:dyDescent="0.3">
      <c r="A303" t="s">
        <v>20</v>
      </c>
      <c r="B303">
        <v>8</v>
      </c>
    </row>
    <row r="304" spans="1:2" x14ac:dyDescent="0.3">
      <c r="A304" t="s">
        <v>20</v>
      </c>
      <c r="B304">
        <v>8.1999999999999993</v>
      </c>
    </row>
    <row r="305" spans="1:2" x14ac:dyDescent="0.3">
      <c r="A305" t="s">
        <v>20</v>
      </c>
      <c r="B305">
        <v>5.4</v>
      </c>
    </row>
    <row r="306" spans="1:2" x14ac:dyDescent="0.3">
      <c r="A306" t="s">
        <v>20</v>
      </c>
      <c r="B306">
        <v>7.2</v>
      </c>
    </row>
    <row r="307" spans="1:2" x14ac:dyDescent="0.3">
      <c r="A307" t="s">
        <v>20</v>
      </c>
      <c r="B307">
        <v>7.5</v>
      </c>
    </row>
    <row r="308" spans="1:2" x14ac:dyDescent="0.3">
      <c r="A308" t="s">
        <v>20</v>
      </c>
      <c r="B308">
        <v>7</v>
      </c>
    </row>
    <row r="309" spans="1:2" x14ac:dyDescent="0.3">
      <c r="A309" t="s">
        <v>20</v>
      </c>
      <c r="B309">
        <v>3.3</v>
      </c>
    </row>
    <row r="310" spans="1:2" x14ac:dyDescent="0.3">
      <c r="A310" t="s">
        <v>20</v>
      </c>
      <c r="B310">
        <v>6</v>
      </c>
    </row>
    <row r="311" spans="1:2" x14ac:dyDescent="0.3">
      <c r="A311" t="s">
        <v>20</v>
      </c>
      <c r="B311">
        <v>7.1</v>
      </c>
    </row>
    <row r="312" spans="1:2" x14ac:dyDescent="0.3">
      <c r="A312" t="s">
        <v>20</v>
      </c>
      <c r="B312">
        <v>5.4</v>
      </c>
    </row>
    <row r="313" spans="1:2" x14ac:dyDescent="0.3">
      <c r="A313" t="s">
        <v>20</v>
      </c>
      <c r="B313">
        <v>6.1</v>
      </c>
    </row>
    <row r="314" spans="1:2" x14ac:dyDescent="0.3">
      <c r="A314" t="s">
        <v>20</v>
      </c>
      <c r="B314">
        <v>5.3</v>
      </c>
    </row>
    <row r="315" spans="1:2" x14ac:dyDescent="0.3">
      <c r="A315" t="s">
        <v>20</v>
      </c>
      <c r="B315">
        <v>2.2000000000000002</v>
      </c>
    </row>
    <row r="316" spans="1:2" x14ac:dyDescent="0.3">
      <c r="A316" t="s">
        <v>20</v>
      </c>
      <c r="B316">
        <v>7</v>
      </c>
    </row>
    <row r="317" spans="1:2" x14ac:dyDescent="0.3">
      <c r="A317" t="s">
        <v>20</v>
      </c>
      <c r="B317">
        <v>3.8</v>
      </c>
    </row>
    <row r="318" spans="1:2" x14ac:dyDescent="0.3">
      <c r="A318" t="s">
        <v>20</v>
      </c>
      <c r="B318">
        <v>6.9</v>
      </c>
    </row>
    <row r="319" spans="1:2" x14ac:dyDescent="0.3">
      <c r="A319" t="s">
        <v>20</v>
      </c>
      <c r="B319">
        <v>7.2</v>
      </c>
    </row>
    <row r="320" spans="1:2" x14ac:dyDescent="0.3">
      <c r="A320" t="s">
        <v>20</v>
      </c>
      <c r="B320">
        <v>7.3</v>
      </c>
    </row>
    <row r="321" spans="1:2" x14ac:dyDescent="0.3">
      <c r="A321" t="s">
        <v>20</v>
      </c>
      <c r="B321">
        <v>6.3</v>
      </c>
    </row>
    <row r="322" spans="1:2" x14ac:dyDescent="0.3">
      <c r="A322" t="s">
        <v>20</v>
      </c>
      <c r="B322">
        <v>7.5</v>
      </c>
    </row>
    <row r="323" spans="1:2" x14ac:dyDescent="0.3">
      <c r="A323" t="s">
        <v>1279</v>
      </c>
      <c r="B323">
        <v>7.6</v>
      </c>
    </row>
    <row r="324" spans="1:2" x14ac:dyDescent="0.3">
      <c r="A324" t="s">
        <v>20</v>
      </c>
      <c r="B324">
        <v>6.8</v>
      </c>
    </row>
    <row r="325" spans="1:2" x14ac:dyDescent="0.3">
      <c r="A325" t="s">
        <v>20</v>
      </c>
      <c r="B325">
        <v>5.2</v>
      </c>
    </row>
    <row r="326" spans="1:2" x14ac:dyDescent="0.3">
      <c r="A326" t="s">
        <v>20</v>
      </c>
      <c r="B326">
        <v>7.7</v>
      </c>
    </row>
    <row r="327" spans="1:2" x14ac:dyDescent="0.3">
      <c r="A327" t="s">
        <v>20</v>
      </c>
      <c r="B327">
        <v>6.2</v>
      </c>
    </row>
    <row r="328" spans="1:2" x14ac:dyDescent="0.3">
      <c r="A328" t="s">
        <v>20</v>
      </c>
      <c r="B328">
        <v>7.7</v>
      </c>
    </row>
    <row r="329" spans="1:2" x14ac:dyDescent="0.3">
      <c r="A329" t="s">
        <v>20</v>
      </c>
      <c r="B329">
        <v>4.3</v>
      </c>
    </row>
    <row r="330" spans="1:2" x14ac:dyDescent="0.3">
      <c r="A330" t="s">
        <v>20</v>
      </c>
      <c r="B330">
        <v>6.9</v>
      </c>
    </row>
    <row r="331" spans="1:2" x14ac:dyDescent="0.3">
      <c r="A331" t="s">
        <v>20</v>
      </c>
      <c r="B331">
        <v>6.6</v>
      </c>
    </row>
    <row r="332" spans="1:2" x14ac:dyDescent="0.3">
      <c r="A332" t="s">
        <v>20</v>
      </c>
      <c r="B332">
        <v>7</v>
      </c>
    </row>
    <row r="333" spans="1:2" x14ac:dyDescent="0.3">
      <c r="A333" t="s">
        <v>20</v>
      </c>
      <c r="B333">
        <v>6.7</v>
      </c>
    </row>
    <row r="334" spans="1:2" x14ac:dyDescent="0.3">
      <c r="A334" t="s">
        <v>20</v>
      </c>
      <c r="B334">
        <v>8.1999999999999993</v>
      </c>
    </row>
    <row r="335" spans="1:2" x14ac:dyDescent="0.3">
      <c r="A335" t="s">
        <v>20</v>
      </c>
      <c r="B335">
        <v>8.9</v>
      </c>
    </row>
    <row r="336" spans="1:2" x14ac:dyDescent="0.3">
      <c r="A336" t="s">
        <v>20</v>
      </c>
      <c r="B336">
        <v>8.6999999999999993</v>
      </c>
    </row>
    <row r="337" spans="1:2" x14ac:dyDescent="0.3">
      <c r="A337" t="s">
        <v>20</v>
      </c>
      <c r="B337">
        <v>5.5</v>
      </c>
    </row>
    <row r="338" spans="1:2" x14ac:dyDescent="0.3">
      <c r="A338" t="s">
        <v>20</v>
      </c>
      <c r="B338">
        <v>5.7</v>
      </c>
    </row>
    <row r="339" spans="1:2" x14ac:dyDescent="0.3">
      <c r="A339" t="s">
        <v>20</v>
      </c>
      <c r="B339">
        <v>6.3</v>
      </c>
    </row>
    <row r="340" spans="1:2" x14ac:dyDescent="0.3">
      <c r="A340" t="s">
        <v>20</v>
      </c>
      <c r="B340">
        <v>5.9</v>
      </c>
    </row>
    <row r="341" spans="1:2" x14ac:dyDescent="0.3">
      <c r="A341" t="s">
        <v>20</v>
      </c>
      <c r="B341">
        <v>7.6</v>
      </c>
    </row>
    <row r="342" spans="1:2" x14ac:dyDescent="0.3">
      <c r="A342" t="s">
        <v>20</v>
      </c>
      <c r="B342">
        <v>6.6</v>
      </c>
    </row>
    <row r="343" spans="1:2" x14ac:dyDescent="0.3">
      <c r="A343" t="s">
        <v>20</v>
      </c>
      <c r="B343">
        <v>5.3</v>
      </c>
    </row>
    <row r="344" spans="1:2" x14ac:dyDescent="0.3">
      <c r="A344" t="s">
        <v>20</v>
      </c>
      <c r="B344">
        <v>6</v>
      </c>
    </row>
    <row r="345" spans="1:2" x14ac:dyDescent="0.3">
      <c r="A345" t="s">
        <v>20</v>
      </c>
      <c r="B345">
        <v>8</v>
      </c>
    </row>
    <row r="346" spans="1:2" x14ac:dyDescent="0.3">
      <c r="A346" t="s">
        <v>20</v>
      </c>
      <c r="B346">
        <v>5.6</v>
      </c>
    </row>
    <row r="347" spans="1:2" x14ac:dyDescent="0.3">
      <c r="A347" t="s">
        <v>20</v>
      </c>
      <c r="B347">
        <v>5.9</v>
      </c>
    </row>
    <row r="348" spans="1:2" x14ac:dyDescent="0.3">
      <c r="A348" t="s">
        <v>20</v>
      </c>
      <c r="B348">
        <v>7.3</v>
      </c>
    </row>
    <row r="349" spans="1:2" x14ac:dyDescent="0.3">
      <c r="A349" t="s">
        <v>20</v>
      </c>
      <c r="B349">
        <v>7.9</v>
      </c>
    </row>
    <row r="350" spans="1:2" x14ac:dyDescent="0.3">
      <c r="A350" t="s">
        <v>20</v>
      </c>
      <c r="B350">
        <v>6.8</v>
      </c>
    </row>
    <row r="351" spans="1:2" x14ac:dyDescent="0.3">
      <c r="A351" t="s">
        <v>20</v>
      </c>
      <c r="B351">
        <v>6.6</v>
      </c>
    </row>
    <row r="352" spans="1:2" x14ac:dyDescent="0.3">
      <c r="A352" t="s">
        <v>20</v>
      </c>
      <c r="B352">
        <v>6.6</v>
      </c>
    </row>
    <row r="353" spans="1:2" x14ac:dyDescent="0.3">
      <c r="A353" t="s">
        <v>20</v>
      </c>
      <c r="B353">
        <v>7</v>
      </c>
    </row>
    <row r="354" spans="1:2" x14ac:dyDescent="0.3">
      <c r="A354" t="s">
        <v>20</v>
      </c>
      <c r="B354">
        <v>7</v>
      </c>
    </row>
    <row r="355" spans="1:2" x14ac:dyDescent="0.3">
      <c r="A355" t="s">
        <v>20</v>
      </c>
      <c r="B355">
        <v>7.3</v>
      </c>
    </row>
    <row r="356" spans="1:2" x14ac:dyDescent="0.3">
      <c r="A356" t="s">
        <v>20</v>
      </c>
      <c r="B356">
        <v>5.5</v>
      </c>
    </row>
    <row r="357" spans="1:2" x14ac:dyDescent="0.3">
      <c r="A357" t="s">
        <v>20</v>
      </c>
      <c r="B357">
        <v>8.5</v>
      </c>
    </row>
    <row r="358" spans="1:2" x14ac:dyDescent="0.3">
      <c r="A358" t="s">
        <v>20</v>
      </c>
      <c r="B358">
        <v>7.5</v>
      </c>
    </row>
    <row r="359" spans="1:2" x14ac:dyDescent="0.3">
      <c r="A359" t="s">
        <v>20</v>
      </c>
      <c r="B359">
        <v>7</v>
      </c>
    </row>
    <row r="360" spans="1:2" x14ac:dyDescent="0.3">
      <c r="A360" t="s">
        <v>20</v>
      </c>
      <c r="B360">
        <v>7.8</v>
      </c>
    </row>
    <row r="361" spans="1:2" x14ac:dyDescent="0.3">
      <c r="A361" t="s">
        <v>20</v>
      </c>
      <c r="B361">
        <v>7.6</v>
      </c>
    </row>
    <row r="362" spans="1:2" x14ac:dyDescent="0.3">
      <c r="A362" t="s">
        <v>20</v>
      </c>
      <c r="B362">
        <v>7.6</v>
      </c>
    </row>
    <row r="363" spans="1:2" x14ac:dyDescent="0.3">
      <c r="A363" t="s">
        <v>20</v>
      </c>
      <c r="B363">
        <v>6.1</v>
      </c>
    </row>
    <row r="364" spans="1:2" x14ac:dyDescent="0.3">
      <c r="A364" t="s">
        <v>20</v>
      </c>
      <c r="B364">
        <v>6.8</v>
      </c>
    </row>
    <row r="365" spans="1:2" x14ac:dyDescent="0.3">
      <c r="A365" t="s">
        <v>20</v>
      </c>
      <c r="B365">
        <v>5</v>
      </c>
    </row>
    <row r="366" spans="1:2" x14ac:dyDescent="0.3">
      <c r="A366" t="s">
        <v>20</v>
      </c>
      <c r="B366">
        <v>7.1</v>
      </c>
    </row>
    <row r="367" spans="1:2" x14ac:dyDescent="0.3">
      <c r="A367" t="s">
        <v>20</v>
      </c>
      <c r="B367">
        <v>5.5</v>
      </c>
    </row>
    <row r="368" spans="1:2" x14ac:dyDescent="0.3">
      <c r="A368" t="s">
        <v>20</v>
      </c>
      <c r="B368">
        <v>5.6</v>
      </c>
    </row>
    <row r="369" spans="1:2" x14ac:dyDescent="0.3">
      <c r="A369" t="s">
        <v>20</v>
      </c>
      <c r="B369">
        <v>7.1</v>
      </c>
    </row>
    <row r="370" spans="1:2" x14ac:dyDescent="0.3">
      <c r="A370" t="s">
        <v>20</v>
      </c>
      <c r="B370">
        <v>4.9000000000000004</v>
      </c>
    </row>
    <row r="371" spans="1:2" x14ac:dyDescent="0.3">
      <c r="A371" t="s">
        <v>20</v>
      </c>
      <c r="B371">
        <v>7.4</v>
      </c>
    </row>
    <row r="372" spans="1:2" x14ac:dyDescent="0.3">
      <c r="A372" t="s">
        <v>20</v>
      </c>
      <c r="B372">
        <v>5.7</v>
      </c>
    </row>
    <row r="373" spans="1:2" x14ac:dyDescent="0.3">
      <c r="A373" t="s">
        <v>1455</v>
      </c>
      <c r="B373">
        <v>6.4</v>
      </c>
    </row>
    <row r="374" spans="1:2" x14ac:dyDescent="0.3">
      <c r="A374" t="s">
        <v>20</v>
      </c>
      <c r="B374">
        <v>5.9</v>
      </c>
    </row>
    <row r="375" spans="1:2" x14ac:dyDescent="0.3">
      <c r="A375" t="s">
        <v>20</v>
      </c>
      <c r="B375">
        <v>5.5</v>
      </c>
    </row>
    <row r="376" spans="1:2" x14ac:dyDescent="0.3">
      <c r="A376" t="s">
        <v>20</v>
      </c>
      <c r="B376">
        <v>6.9</v>
      </c>
    </row>
    <row r="377" spans="1:2" x14ac:dyDescent="0.3">
      <c r="A377" t="s">
        <v>20</v>
      </c>
      <c r="B377">
        <v>6.2</v>
      </c>
    </row>
    <row r="378" spans="1:2" x14ac:dyDescent="0.3">
      <c r="A378" t="s">
        <v>20</v>
      </c>
      <c r="B378">
        <v>7</v>
      </c>
    </row>
    <row r="379" spans="1:2" x14ac:dyDescent="0.3">
      <c r="A379" t="s">
        <v>20</v>
      </c>
      <c r="B379">
        <v>5.6</v>
      </c>
    </row>
    <row r="380" spans="1:2" x14ac:dyDescent="0.3">
      <c r="A380" t="s">
        <v>20</v>
      </c>
      <c r="B380">
        <v>7</v>
      </c>
    </row>
    <row r="381" spans="1:2" x14ac:dyDescent="0.3">
      <c r="A381" t="s">
        <v>20</v>
      </c>
      <c r="B381">
        <v>6.8</v>
      </c>
    </row>
    <row r="382" spans="1:2" x14ac:dyDescent="0.3">
      <c r="A382" t="s">
        <v>20</v>
      </c>
      <c r="B382">
        <v>5.4</v>
      </c>
    </row>
    <row r="383" spans="1:2" x14ac:dyDescent="0.3">
      <c r="A383" t="s">
        <v>20</v>
      </c>
      <c r="B383">
        <v>6.1</v>
      </c>
    </row>
    <row r="384" spans="1:2" x14ac:dyDescent="0.3">
      <c r="A384" t="s">
        <v>20</v>
      </c>
      <c r="B384">
        <v>6.7</v>
      </c>
    </row>
    <row r="385" spans="1:2" x14ac:dyDescent="0.3">
      <c r="A385" t="s">
        <v>20</v>
      </c>
      <c r="B385">
        <v>6.9</v>
      </c>
    </row>
    <row r="386" spans="1:2" x14ac:dyDescent="0.3">
      <c r="A386" t="s">
        <v>20</v>
      </c>
      <c r="B386">
        <v>8</v>
      </c>
    </row>
    <row r="387" spans="1:2" x14ac:dyDescent="0.3">
      <c r="A387" t="s">
        <v>20</v>
      </c>
      <c r="B387">
        <v>4.4000000000000004</v>
      </c>
    </row>
    <row r="388" spans="1:2" x14ac:dyDescent="0.3">
      <c r="A388" t="s">
        <v>20</v>
      </c>
      <c r="B388">
        <v>7.3</v>
      </c>
    </row>
    <row r="389" spans="1:2" x14ac:dyDescent="0.3">
      <c r="A389" t="s">
        <v>20</v>
      </c>
      <c r="B389">
        <v>6.3</v>
      </c>
    </row>
    <row r="390" spans="1:2" x14ac:dyDescent="0.3">
      <c r="A390" t="s">
        <v>20</v>
      </c>
      <c r="B390">
        <v>7.7</v>
      </c>
    </row>
    <row r="391" spans="1:2" x14ac:dyDescent="0.3">
      <c r="A391" t="s">
        <v>20</v>
      </c>
      <c r="B391">
        <v>6.5</v>
      </c>
    </row>
    <row r="392" spans="1:2" x14ac:dyDescent="0.3">
      <c r="A392" t="s">
        <v>20</v>
      </c>
      <c r="B392">
        <v>7.8</v>
      </c>
    </row>
    <row r="393" spans="1:2" x14ac:dyDescent="0.3">
      <c r="A393" t="s">
        <v>20</v>
      </c>
      <c r="B393">
        <v>6.4</v>
      </c>
    </row>
    <row r="394" spans="1:2" x14ac:dyDescent="0.3">
      <c r="A394" t="s">
        <v>20</v>
      </c>
      <c r="B394">
        <v>7.8</v>
      </c>
    </row>
    <row r="395" spans="1:2" x14ac:dyDescent="0.3">
      <c r="A395" t="s">
        <v>20</v>
      </c>
      <c r="B395">
        <v>5.8</v>
      </c>
    </row>
    <row r="396" spans="1:2" x14ac:dyDescent="0.3">
      <c r="A396" t="s">
        <v>20</v>
      </c>
      <c r="B396">
        <v>7.1</v>
      </c>
    </row>
    <row r="397" spans="1:2" x14ac:dyDescent="0.3">
      <c r="A397" t="s">
        <v>20</v>
      </c>
      <c r="B397">
        <v>7.1</v>
      </c>
    </row>
    <row r="398" spans="1:2" x14ac:dyDescent="0.3">
      <c r="A398" t="s">
        <v>20</v>
      </c>
      <c r="B398">
        <v>6.8</v>
      </c>
    </row>
    <row r="399" spans="1:2" x14ac:dyDescent="0.3">
      <c r="A399" t="s">
        <v>20</v>
      </c>
      <c r="B399">
        <v>4.8</v>
      </c>
    </row>
    <row r="400" spans="1:2" x14ac:dyDescent="0.3">
      <c r="A400" t="s">
        <v>20</v>
      </c>
      <c r="B400">
        <v>6.2</v>
      </c>
    </row>
    <row r="401" spans="1:2" x14ac:dyDescent="0.3">
      <c r="A401" t="s">
        <v>20</v>
      </c>
      <c r="B401">
        <v>6.9</v>
      </c>
    </row>
    <row r="402" spans="1:2" x14ac:dyDescent="0.3">
      <c r="A402" t="s">
        <v>20</v>
      </c>
      <c r="B402">
        <v>7.3</v>
      </c>
    </row>
    <row r="403" spans="1:2" x14ac:dyDescent="0.3">
      <c r="A403" t="s">
        <v>20</v>
      </c>
      <c r="B403">
        <v>6.6</v>
      </c>
    </row>
    <row r="404" spans="1:2" x14ac:dyDescent="0.3">
      <c r="A404" t="s">
        <v>20</v>
      </c>
      <c r="B404">
        <v>6.9</v>
      </c>
    </row>
    <row r="405" spans="1:2" x14ac:dyDescent="0.3">
      <c r="A405" t="s">
        <v>20</v>
      </c>
      <c r="B405">
        <v>6.2</v>
      </c>
    </row>
    <row r="406" spans="1:2" x14ac:dyDescent="0.3">
      <c r="A406" t="s">
        <v>20</v>
      </c>
      <c r="B406">
        <v>6.7</v>
      </c>
    </row>
    <row r="407" spans="1:2" x14ac:dyDescent="0.3">
      <c r="A407" t="s">
        <v>20</v>
      </c>
      <c r="B407">
        <v>7.6</v>
      </c>
    </row>
    <row r="408" spans="1:2" x14ac:dyDescent="0.3">
      <c r="A408" t="s">
        <v>20</v>
      </c>
      <c r="B408">
        <v>6.7</v>
      </c>
    </row>
    <row r="409" spans="1:2" x14ac:dyDescent="0.3">
      <c r="A409" t="s">
        <v>20</v>
      </c>
      <c r="B409">
        <v>6.2</v>
      </c>
    </row>
    <row r="410" spans="1:2" x14ac:dyDescent="0.3">
      <c r="A410" t="s">
        <v>20</v>
      </c>
      <c r="B410">
        <v>7.3</v>
      </c>
    </row>
    <row r="411" spans="1:2" x14ac:dyDescent="0.3">
      <c r="A411" t="s">
        <v>20</v>
      </c>
      <c r="B411">
        <v>6</v>
      </c>
    </row>
    <row r="412" spans="1:2" x14ac:dyDescent="0.3">
      <c r="A412" t="s">
        <v>20</v>
      </c>
      <c r="B412">
        <v>7.1</v>
      </c>
    </row>
    <row r="413" spans="1:2" x14ac:dyDescent="0.3">
      <c r="A413" t="s">
        <v>20</v>
      </c>
      <c r="B413">
        <v>7.1</v>
      </c>
    </row>
    <row r="414" spans="1:2" x14ac:dyDescent="0.3">
      <c r="A414" t="s">
        <v>20</v>
      </c>
      <c r="B414">
        <v>5.5</v>
      </c>
    </row>
    <row r="415" spans="1:2" x14ac:dyDescent="0.3">
      <c r="A415" t="s">
        <v>20</v>
      </c>
      <c r="B415">
        <v>7.8</v>
      </c>
    </row>
    <row r="416" spans="1:2" x14ac:dyDescent="0.3">
      <c r="A416" t="s">
        <v>20</v>
      </c>
      <c r="B416">
        <v>5.6</v>
      </c>
    </row>
    <row r="417" spans="1:2" x14ac:dyDescent="0.3">
      <c r="A417" t="s">
        <v>20</v>
      </c>
      <c r="B417">
        <v>7.5</v>
      </c>
    </row>
    <row r="418" spans="1:2" x14ac:dyDescent="0.3">
      <c r="A418" t="s">
        <v>20</v>
      </c>
      <c r="B418">
        <v>5.4</v>
      </c>
    </row>
    <row r="419" spans="1:2" x14ac:dyDescent="0.3">
      <c r="A419" t="s">
        <v>20</v>
      </c>
      <c r="B419">
        <v>4.3</v>
      </c>
    </row>
    <row r="420" spans="1:2" x14ac:dyDescent="0.3">
      <c r="A420" t="s">
        <v>20</v>
      </c>
      <c r="B420">
        <v>4.9000000000000004</v>
      </c>
    </row>
    <row r="421" spans="1:2" x14ac:dyDescent="0.3">
      <c r="A421" t="s">
        <v>20</v>
      </c>
      <c r="B421">
        <v>7.1</v>
      </c>
    </row>
    <row r="422" spans="1:2" x14ac:dyDescent="0.3">
      <c r="A422" t="s">
        <v>20</v>
      </c>
      <c r="B422">
        <v>6.4</v>
      </c>
    </row>
    <row r="423" spans="1:2" x14ac:dyDescent="0.3">
      <c r="A423" t="s">
        <v>20</v>
      </c>
      <c r="B423">
        <v>6.9</v>
      </c>
    </row>
    <row r="424" spans="1:2" x14ac:dyDescent="0.3">
      <c r="A424" t="s">
        <v>20</v>
      </c>
      <c r="B424">
        <v>4.3</v>
      </c>
    </row>
    <row r="425" spans="1:2" x14ac:dyDescent="0.3">
      <c r="A425" t="s">
        <v>20</v>
      </c>
      <c r="B425">
        <v>6.1</v>
      </c>
    </row>
    <row r="426" spans="1:2" x14ac:dyDescent="0.3">
      <c r="A426" t="s">
        <v>20</v>
      </c>
      <c r="B426">
        <v>7</v>
      </c>
    </row>
    <row r="427" spans="1:2" x14ac:dyDescent="0.3">
      <c r="A427" t="s">
        <v>20</v>
      </c>
      <c r="B427">
        <v>7.7</v>
      </c>
    </row>
    <row r="428" spans="1:2" x14ac:dyDescent="0.3">
      <c r="A428" t="s">
        <v>20</v>
      </c>
      <c r="B428">
        <v>5.9</v>
      </c>
    </row>
    <row r="429" spans="1:2" x14ac:dyDescent="0.3">
      <c r="A429" t="s">
        <v>20</v>
      </c>
      <c r="B429">
        <v>6.7</v>
      </c>
    </row>
    <row r="430" spans="1:2" x14ac:dyDescent="0.3">
      <c r="A430" t="s">
        <v>20</v>
      </c>
      <c r="B430">
        <v>6.5</v>
      </c>
    </row>
    <row r="431" spans="1:2" x14ac:dyDescent="0.3">
      <c r="A431" t="s">
        <v>20</v>
      </c>
      <c r="B431">
        <v>7.1</v>
      </c>
    </row>
    <row r="432" spans="1:2" x14ac:dyDescent="0.3">
      <c r="A432" t="s">
        <v>20</v>
      </c>
      <c r="B432">
        <v>7.3</v>
      </c>
    </row>
    <row r="433" spans="1:2" x14ac:dyDescent="0.3">
      <c r="A433" t="s">
        <v>20</v>
      </c>
      <c r="B433">
        <v>6.5</v>
      </c>
    </row>
    <row r="434" spans="1:2" x14ac:dyDescent="0.3">
      <c r="A434" t="s">
        <v>20</v>
      </c>
      <c r="B434">
        <v>7</v>
      </c>
    </row>
    <row r="435" spans="1:2" x14ac:dyDescent="0.3">
      <c r="A435" t="s">
        <v>20</v>
      </c>
      <c r="B435">
        <v>6.8</v>
      </c>
    </row>
    <row r="436" spans="1:2" x14ac:dyDescent="0.3">
      <c r="A436" t="s">
        <v>20</v>
      </c>
      <c r="B436">
        <v>7.2</v>
      </c>
    </row>
    <row r="437" spans="1:2" x14ac:dyDescent="0.3">
      <c r="A437" t="s">
        <v>20</v>
      </c>
      <c r="B437">
        <v>6.4</v>
      </c>
    </row>
    <row r="438" spans="1:2" x14ac:dyDescent="0.3">
      <c r="A438" t="s">
        <v>20</v>
      </c>
      <c r="B438">
        <v>6.1</v>
      </c>
    </row>
    <row r="439" spans="1:2" x14ac:dyDescent="0.3">
      <c r="A439" t="s">
        <v>20</v>
      </c>
      <c r="B439">
        <v>6.7</v>
      </c>
    </row>
    <row r="440" spans="1:2" x14ac:dyDescent="0.3">
      <c r="A440" t="s">
        <v>20</v>
      </c>
      <c r="B440">
        <v>6.4</v>
      </c>
    </row>
    <row r="441" spans="1:2" x14ac:dyDescent="0.3">
      <c r="A441" t="s">
        <v>20</v>
      </c>
      <c r="B441">
        <v>4.4000000000000004</v>
      </c>
    </row>
    <row r="442" spans="1:2" x14ac:dyDescent="0.3">
      <c r="A442" t="s">
        <v>20</v>
      </c>
      <c r="B442">
        <v>5.4</v>
      </c>
    </row>
    <row r="443" spans="1:2" x14ac:dyDescent="0.3">
      <c r="A443" t="s">
        <v>20</v>
      </c>
      <c r="B443">
        <v>6.5</v>
      </c>
    </row>
    <row r="444" spans="1:2" x14ac:dyDescent="0.3">
      <c r="A444" t="s">
        <v>20</v>
      </c>
      <c r="B444">
        <v>6.7</v>
      </c>
    </row>
    <row r="445" spans="1:2" x14ac:dyDescent="0.3">
      <c r="A445" t="s">
        <v>20</v>
      </c>
      <c r="B445">
        <v>8.1</v>
      </c>
    </row>
    <row r="446" spans="1:2" x14ac:dyDescent="0.3">
      <c r="A446" t="s">
        <v>20</v>
      </c>
      <c r="B446">
        <v>5.6</v>
      </c>
    </row>
    <row r="447" spans="1:2" x14ac:dyDescent="0.3">
      <c r="A447" t="s">
        <v>20</v>
      </c>
      <c r="B447">
        <v>6.3</v>
      </c>
    </row>
    <row r="448" spans="1:2" x14ac:dyDescent="0.3">
      <c r="A448" t="s">
        <v>20</v>
      </c>
      <c r="B448">
        <v>7.3</v>
      </c>
    </row>
    <row r="449" spans="1:2" x14ac:dyDescent="0.3">
      <c r="A449" t="s">
        <v>20</v>
      </c>
      <c r="B449">
        <v>6.1</v>
      </c>
    </row>
    <row r="450" spans="1:2" x14ac:dyDescent="0.3">
      <c r="A450" t="s">
        <v>20</v>
      </c>
      <c r="B450">
        <v>7.7</v>
      </c>
    </row>
    <row r="451" spans="1:2" x14ac:dyDescent="0.3">
      <c r="A451" t="s">
        <v>20</v>
      </c>
      <c r="B451">
        <v>6.4</v>
      </c>
    </row>
    <row r="452" spans="1:2" x14ac:dyDescent="0.3">
      <c r="A452" t="s">
        <v>20</v>
      </c>
      <c r="B452">
        <v>6.8</v>
      </c>
    </row>
    <row r="453" spans="1:2" x14ac:dyDescent="0.3">
      <c r="A453" t="s">
        <v>20</v>
      </c>
      <c r="B453">
        <v>6.6</v>
      </c>
    </row>
    <row r="454" spans="1:2" x14ac:dyDescent="0.3">
      <c r="A454" t="s">
        <v>20</v>
      </c>
      <c r="B454">
        <v>7.2</v>
      </c>
    </row>
    <row r="455" spans="1:2" x14ac:dyDescent="0.3">
      <c r="A455" t="s">
        <v>20</v>
      </c>
      <c r="B455">
        <v>6.9</v>
      </c>
    </row>
    <row r="456" spans="1:2" x14ac:dyDescent="0.3">
      <c r="A456" t="s">
        <v>20</v>
      </c>
      <c r="B456">
        <v>5.2</v>
      </c>
    </row>
    <row r="457" spans="1:2" x14ac:dyDescent="0.3">
      <c r="A457" t="s">
        <v>20</v>
      </c>
      <c r="B457">
        <v>4.9000000000000004</v>
      </c>
    </row>
    <row r="458" spans="1:2" x14ac:dyDescent="0.3">
      <c r="A458" t="s">
        <v>20</v>
      </c>
      <c r="B458">
        <v>6.3</v>
      </c>
    </row>
    <row r="459" spans="1:2" x14ac:dyDescent="0.3">
      <c r="A459" t="s">
        <v>20</v>
      </c>
      <c r="B459">
        <v>5.6</v>
      </c>
    </row>
    <row r="460" spans="1:2" x14ac:dyDescent="0.3">
      <c r="A460" t="s">
        <v>20</v>
      </c>
      <c r="B460">
        <v>5.5</v>
      </c>
    </row>
    <row r="461" spans="1:2" x14ac:dyDescent="0.3">
      <c r="A461" t="s">
        <v>20</v>
      </c>
      <c r="B461">
        <v>6.7</v>
      </c>
    </row>
    <row r="462" spans="1:2" x14ac:dyDescent="0.3">
      <c r="A462" t="s">
        <v>20</v>
      </c>
      <c r="B462">
        <v>7.6</v>
      </c>
    </row>
    <row r="463" spans="1:2" x14ac:dyDescent="0.3">
      <c r="A463" t="s">
        <v>20</v>
      </c>
      <c r="B463">
        <v>5.7</v>
      </c>
    </row>
    <row r="464" spans="1:2" x14ac:dyDescent="0.3">
      <c r="A464" t="s">
        <v>20</v>
      </c>
      <c r="B464">
        <v>4.5999999999999996</v>
      </c>
    </row>
    <row r="465" spans="1:2" x14ac:dyDescent="0.3">
      <c r="A465" t="s">
        <v>20</v>
      </c>
      <c r="B465">
        <v>7</v>
      </c>
    </row>
    <row r="466" spans="1:2" x14ac:dyDescent="0.3">
      <c r="A466" t="s">
        <v>20</v>
      </c>
      <c r="B466">
        <v>5.2</v>
      </c>
    </row>
    <row r="467" spans="1:2" x14ac:dyDescent="0.3">
      <c r="A467" t="s">
        <v>20</v>
      </c>
      <c r="B467">
        <v>5.0999999999999996</v>
      </c>
    </row>
    <row r="468" spans="1:2" x14ac:dyDescent="0.3">
      <c r="A468" t="s">
        <v>20</v>
      </c>
      <c r="B468">
        <v>6.6</v>
      </c>
    </row>
    <row r="469" spans="1:2" x14ac:dyDescent="0.3">
      <c r="A469" t="s">
        <v>20</v>
      </c>
      <c r="B469">
        <v>7</v>
      </c>
    </row>
    <row r="470" spans="1:2" x14ac:dyDescent="0.3">
      <c r="A470" t="s">
        <v>20</v>
      </c>
      <c r="B470">
        <v>6.7</v>
      </c>
    </row>
    <row r="471" spans="1:2" x14ac:dyDescent="0.3">
      <c r="A471" t="s">
        <v>20</v>
      </c>
      <c r="B471">
        <v>7.3</v>
      </c>
    </row>
    <row r="472" spans="1:2" x14ac:dyDescent="0.3">
      <c r="A472" t="s">
        <v>20</v>
      </c>
      <c r="B472">
        <v>5.9</v>
      </c>
    </row>
    <row r="473" spans="1:2" x14ac:dyDescent="0.3">
      <c r="A473" t="s">
        <v>20</v>
      </c>
      <c r="B473">
        <v>5.6</v>
      </c>
    </row>
    <row r="474" spans="1:2" x14ac:dyDescent="0.3">
      <c r="A474" t="s">
        <v>20</v>
      </c>
      <c r="B474">
        <v>6.5</v>
      </c>
    </row>
    <row r="475" spans="1:2" x14ac:dyDescent="0.3">
      <c r="A475" t="s">
        <v>1800</v>
      </c>
      <c r="B475">
        <v>5.9</v>
      </c>
    </row>
    <row r="476" spans="1:2" x14ac:dyDescent="0.3">
      <c r="A476" t="s">
        <v>20</v>
      </c>
      <c r="B476">
        <v>7</v>
      </c>
    </row>
    <row r="477" spans="1:2" x14ac:dyDescent="0.3">
      <c r="A477" t="s">
        <v>20</v>
      </c>
      <c r="B477">
        <v>5.3</v>
      </c>
    </row>
    <row r="478" spans="1:2" x14ac:dyDescent="0.3">
      <c r="A478" t="s">
        <v>20</v>
      </c>
      <c r="B478">
        <v>5.9</v>
      </c>
    </row>
    <row r="479" spans="1:2" x14ac:dyDescent="0.3">
      <c r="A479" t="s">
        <v>20</v>
      </c>
      <c r="B479">
        <v>6.3</v>
      </c>
    </row>
    <row r="480" spans="1:2" x14ac:dyDescent="0.3">
      <c r="A480" t="s">
        <v>965</v>
      </c>
      <c r="B480">
        <v>6.4</v>
      </c>
    </row>
    <row r="481" spans="1:2" x14ac:dyDescent="0.3">
      <c r="A481" t="s">
        <v>20</v>
      </c>
      <c r="B481">
        <v>6.9</v>
      </c>
    </row>
    <row r="482" spans="1:2" x14ac:dyDescent="0.3">
      <c r="A482" t="s">
        <v>20</v>
      </c>
      <c r="B482">
        <v>6.3</v>
      </c>
    </row>
    <row r="483" spans="1:2" x14ac:dyDescent="0.3">
      <c r="A483" t="s">
        <v>20</v>
      </c>
      <c r="B483">
        <v>7.3</v>
      </c>
    </row>
    <row r="484" spans="1:2" x14ac:dyDescent="0.3">
      <c r="A484" t="s">
        <v>20</v>
      </c>
      <c r="B484">
        <v>5.8</v>
      </c>
    </row>
    <row r="485" spans="1:2" x14ac:dyDescent="0.3">
      <c r="A485" t="s">
        <v>20</v>
      </c>
      <c r="B485">
        <v>5.2</v>
      </c>
    </row>
    <row r="486" spans="1:2" x14ac:dyDescent="0.3">
      <c r="A486" t="s">
        <v>20</v>
      </c>
      <c r="B486">
        <v>2.4</v>
      </c>
    </row>
    <row r="487" spans="1:2" x14ac:dyDescent="0.3">
      <c r="A487" t="s">
        <v>20</v>
      </c>
      <c r="B487">
        <v>5.7</v>
      </c>
    </row>
    <row r="488" spans="1:2" x14ac:dyDescent="0.3">
      <c r="A488" t="s">
        <v>20</v>
      </c>
      <c r="B488">
        <v>5.8</v>
      </c>
    </row>
    <row r="489" spans="1:2" x14ac:dyDescent="0.3">
      <c r="A489" t="s">
        <v>20</v>
      </c>
      <c r="B489">
        <v>5.6</v>
      </c>
    </row>
    <row r="490" spans="1:2" x14ac:dyDescent="0.3">
      <c r="A490" t="s">
        <v>20</v>
      </c>
      <c r="B490">
        <v>6</v>
      </c>
    </row>
    <row r="491" spans="1:2" x14ac:dyDescent="0.3">
      <c r="A491" t="s">
        <v>20</v>
      </c>
      <c r="B491">
        <v>5.8</v>
      </c>
    </row>
    <row r="492" spans="1:2" x14ac:dyDescent="0.3">
      <c r="A492" t="s">
        <v>20</v>
      </c>
      <c r="B492">
        <v>6</v>
      </c>
    </row>
    <row r="493" spans="1:2" x14ac:dyDescent="0.3">
      <c r="A493" t="s">
        <v>20</v>
      </c>
      <c r="B493">
        <v>5.7</v>
      </c>
    </row>
    <row r="494" spans="1:2" x14ac:dyDescent="0.3">
      <c r="A494" t="s">
        <v>20</v>
      </c>
      <c r="B494">
        <v>6</v>
      </c>
    </row>
    <row r="495" spans="1:2" x14ac:dyDescent="0.3">
      <c r="A495" t="s">
        <v>965</v>
      </c>
      <c r="B495">
        <v>7.8</v>
      </c>
    </row>
    <row r="496" spans="1:2" x14ac:dyDescent="0.3">
      <c r="A496" t="s">
        <v>20</v>
      </c>
      <c r="B496">
        <v>4.2</v>
      </c>
    </row>
    <row r="497" spans="1:2" x14ac:dyDescent="0.3">
      <c r="A497" t="s">
        <v>20</v>
      </c>
      <c r="B497">
        <v>5.6</v>
      </c>
    </row>
    <row r="498" spans="1:2" x14ac:dyDescent="0.3">
      <c r="A498" t="s">
        <v>1800</v>
      </c>
      <c r="B498">
        <v>4.4000000000000004</v>
      </c>
    </row>
    <row r="499" spans="1:2" x14ac:dyDescent="0.3">
      <c r="A499" t="s">
        <v>20</v>
      </c>
      <c r="B499">
        <v>8.1999999999999993</v>
      </c>
    </row>
    <row r="500" spans="1:2" x14ac:dyDescent="0.3">
      <c r="A500" t="s">
        <v>20</v>
      </c>
      <c r="B500">
        <v>8.5</v>
      </c>
    </row>
    <row r="501" spans="1:2" x14ac:dyDescent="0.3">
      <c r="A501" t="s">
        <v>20</v>
      </c>
      <c r="B501">
        <v>5.8</v>
      </c>
    </row>
    <row r="502" spans="1:2" x14ac:dyDescent="0.3">
      <c r="A502" t="s">
        <v>20</v>
      </c>
      <c r="B502">
        <v>6.5</v>
      </c>
    </row>
    <row r="503" spans="1:2" x14ac:dyDescent="0.3">
      <c r="A503" t="s">
        <v>20</v>
      </c>
      <c r="B503">
        <v>7.2</v>
      </c>
    </row>
    <row r="504" spans="1:2" x14ac:dyDescent="0.3">
      <c r="A504" t="s">
        <v>20</v>
      </c>
      <c r="B504">
        <v>6.7</v>
      </c>
    </row>
    <row r="505" spans="1:2" x14ac:dyDescent="0.3">
      <c r="A505" t="s">
        <v>20</v>
      </c>
      <c r="B505">
        <v>3.4</v>
      </c>
    </row>
    <row r="506" spans="1:2" x14ac:dyDescent="0.3">
      <c r="A506" t="s">
        <v>20</v>
      </c>
      <c r="B506">
        <v>5.9</v>
      </c>
    </row>
    <row r="507" spans="1:2" x14ac:dyDescent="0.3">
      <c r="A507" t="s">
        <v>20</v>
      </c>
      <c r="B507">
        <v>7.8</v>
      </c>
    </row>
    <row r="508" spans="1:2" x14ac:dyDescent="0.3">
      <c r="A508" t="s">
        <v>20</v>
      </c>
      <c r="B508">
        <v>5.9</v>
      </c>
    </row>
    <row r="509" spans="1:2" x14ac:dyDescent="0.3">
      <c r="A509" t="s">
        <v>20</v>
      </c>
      <c r="B509">
        <v>4.0999999999999996</v>
      </c>
    </row>
    <row r="510" spans="1:2" x14ac:dyDescent="0.3">
      <c r="A510" t="s">
        <v>20</v>
      </c>
      <c r="B510">
        <v>6.8</v>
      </c>
    </row>
    <row r="511" spans="1:2" x14ac:dyDescent="0.3">
      <c r="A511" t="s">
        <v>20</v>
      </c>
      <c r="B511">
        <v>5.8</v>
      </c>
    </row>
    <row r="512" spans="1:2" x14ac:dyDescent="0.3">
      <c r="A512" t="s">
        <v>20</v>
      </c>
      <c r="B512">
        <v>7.5</v>
      </c>
    </row>
    <row r="513" spans="1:2" x14ac:dyDescent="0.3">
      <c r="A513" t="s">
        <v>20</v>
      </c>
      <c r="B513">
        <v>6.9</v>
      </c>
    </row>
    <row r="514" spans="1:2" x14ac:dyDescent="0.3">
      <c r="A514" t="s">
        <v>20</v>
      </c>
      <c r="B514">
        <v>6.5</v>
      </c>
    </row>
    <row r="515" spans="1:2" x14ac:dyDescent="0.3">
      <c r="A515" t="s">
        <v>20</v>
      </c>
      <c r="B515">
        <v>6.9</v>
      </c>
    </row>
    <row r="516" spans="1:2" x14ac:dyDescent="0.3">
      <c r="A516" t="s">
        <v>20</v>
      </c>
      <c r="B516">
        <v>7.9</v>
      </c>
    </row>
    <row r="517" spans="1:2" x14ac:dyDescent="0.3">
      <c r="A517" t="s">
        <v>20</v>
      </c>
      <c r="B517">
        <v>7.4</v>
      </c>
    </row>
    <row r="518" spans="1:2" x14ac:dyDescent="0.3">
      <c r="A518" t="s">
        <v>20</v>
      </c>
      <c r="B518">
        <v>6.7</v>
      </c>
    </row>
    <row r="519" spans="1:2" x14ac:dyDescent="0.3">
      <c r="A519" t="s">
        <v>20</v>
      </c>
      <c r="B519">
        <v>7.4</v>
      </c>
    </row>
    <row r="520" spans="1:2" x14ac:dyDescent="0.3">
      <c r="A520" t="s">
        <v>20</v>
      </c>
      <c r="B520">
        <v>6.9</v>
      </c>
    </row>
    <row r="521" spans="1:2" x14ac:dyDescent="0.3">
      <c r="A521" t="s">
        <v>20</v>
      </c>
      <c r="B521">
        <v>6.8</v>
      </c>
    </row>
    <row r="522" spans="1:2" x14ac:dyDescent="0.3">
      <c r="A522" t="s">
        <v>20</v>
      </c>
      <c r="B522">
        <v>6.7</v>
      </c>
    </row>
    <row r="523" spans="1:2" x14ac:dyDescent="0.3">
      <c r="A523" t="s">
        <v>20</v>
      </c>
      <c r="B523">
        <v>5.0999999999999996</v>
      </c>
    </row>
    <row r="524" spans="1:2" x14ac:dyDescent="0.3">
      <c r="A524" t="s">
        <v>20</v>
      </c>
      <c r="B524">
        <v>4.0999999999999996</v>
      </c>
    </row>
    <row r="525" spans="1:2" x14ac:dyDescent="0.3">
      <c r="A525" t="s">
        <v>20</v>
      </c>
      <c r="B525">
        <v>7.3</v>
      </c>
    </row>
    <row r="526" spans="1:2" x14ac:dyDescent="0.3">
      <c r="A526" t="s">
        <v>20</v>
      </c>
      <c r="B526">
        <v>6</v>
      </c>
    </row>
    <row r="527" spans="1:2" x14ac:dyDescent="0.3">
      <c r="A527" t="s">
        <v>20</v>
      </c>
      <c r="B527">
        <v>7.3</v>
      </c>
    </row>
    <row r="528" spans="1:2" x14ac:dyDescent="0.3">
      <c r="A528" t="s">
        <v>20</v>
      </c>
      <c r="B528">
        <v>5.4</v>
      </c>
    </row>
    <row r="529" spans="1:2" x14ac:dyDescent="0.3">
      <c r="A529" t="s">
        <v>20</v>
      </c>
      <c r="B529">
        <v>5.9</v>
      </c>
    </row>
    <row r="530" spans="1:2" x14ac:dyDescent="0.3">
      <c r="A530" t="s">
        <v>20</v>
      </c>
      <c r="B530">
        <v>7.1</v>
      </c>
    </row>
    <row r="531" spans="1:2" x14ac:dyDescent="0.3">
      <c r="A531" t="s">
        <v>20</v>
      </c>
      <c r="B531">
        <v>6</v>
      </c>
    </row>
    <row r="532" spans="1:2" x14ac:dyDescent="0.3">
      <c r="A532" t="s">
        <v>20</v>
      </c>
      <c r="B532">
        <v>6.5</v>
      </c>
    </row>
    <row r="533" spans="1:2" x14ac:dyDescent="0.3">
      <c r="A533" t="s">
        <v>20</v>
      </c>
      <c r="B533">
        <v>5.7</v>
      </c>
    </row>
    <row r="534" spans="1:2" x14ac:dyDescent="0.3">
      <c r="A534" t="s">
        <v>20</v>
      </c>
      <c r="B534">
        <v>7.6</v>
      </c>
    </row>
    <row r="535" spans="1:2" x14ac:dyDescent="0.3">
      <c r="A535" t="s">
        <v>20</v>
      </c>
      <c r="B535">
        <v>6.6</v>
      </c>
    </row>
    <row r="536" spans="1:2" x14ac:dyDescent="0.3">
      <c r="A536" t="s">
        <v>20</v>
      </c>
      <c r="B536">
        <v>5.4</v>
      </c>
    </row>
    <row r="537" spans="1:2" x14ac:dyDescent="0.3">
      <c r="A537" t="s">
        <v>20</v>
      </c>
      <c r="B537">
        <v>7.3</v>
      </c>
    </row>
    <row r="538" spans="1:2" x14ac:dyDescent="0.3">
      <c r="A538" t="s">
        <v>20</v>
      </c>
      <c r="B538">
        <v>6.5</v>
      </c>
    </row>
    <row r="539" spans="1:2" x14ac:dyDescent="0.3">
      <c r="A539" t="s">
        <v>20</v>
      </c>
      <c r="B539">
        <v>6.6</v>
      </c>
    </row>
    <row r="540" spans="1:2" x14ac:dyDescent="0.3">
      <c r="A540" t="s">
        <v>20</v>
      </c>
      <c r="B540">
        <v>6.6</v>
      </c>
    </row>
    <row r="541" spans="1:2" x14ac:dyDescent="0.3">
      <c r="A541" t="s">
        <v>20</v>
      </c>
      <c r="B541">
        <v>5.9</v>
      </c>
    </row>
    <row r="542" spans="1:2" x14ac:dyDescent="0.3">
      <c r="A542" t="s">
        <v>20</v>
      </c>
      <c r="B542">
        <v>6.7</v>
      </c>
    </row>
    <row r="543" spans="1:2" x14ac:dyDescent="0.3">
      <c r="A543" t="s">
        <v>20</v>
      </c>
      <c r="B543">
        <v>6.1</v>
      </c>
    </row>
    <row r="544" spans="1:2" x14ac:dyDescent="0.3">
      <c r="A544" t="s">
        <v>20</v>
      </c>
      <c r="B544">
        <v>6.6</v>
      </c>
    </row>
    <row r="545" spans="1:2" x14ac:dyDescent="0.3">
      <c r="A545" t="s">
        <v>20</v>
      </c>
      <c r="B545">
        <v>6.6</v>
      </c>
    </row>
    <row r="546" spans="1:2" x14ac:dyDescent="0.3">
      <c r="A546" t="s">
        <v>20</v>
      </c>
      <c r="B546">
        <v>5.3</v>
      </c>
    </row>
    <row r="547" spans="1:2" x14ac:dyDescent="0.3">
      <c r="A547" t="s">
        <v>20</v>
      </c>
      <c r="B547">
        <v>6</v>
      </c>
    </row>
    <row r="548" spans="1:2" x14ac:dyDescent="0.3">
      <c r="A548" t="s">
        <v>20</v>
      </c>
      <c r="B548">
        <v>6</v>
      </c>
    </row>
    <row r="549" spans="1:2" x14ac:dyDescent="0.3">
      <c r="A549" t="s">
        <v>20</v>
      </c>
      <c r="B549">
        <v>4.7</v>
      </c>
    </row>
    <row r="550" spans="1:2" x14ac:dyDescent="0.3">
      <c r="A550" t="s">
        <v>20</v>
      </c>
      <c r="B550">
        <v>6.1</v>
      </c>
    </row>
    <row r="551" spans="1:2" x14ac:dyDescent="0.3">
      <c r="A551" t="s">
        <v>20</v>
      </c>
      <c r="B551">
        <v>7.2</v>
      </c>
    </row>
    <row r="552" spans="1:2" x14ac:dyDescent="0.3">
      <c r="A552" t="s">
        <v>20</v>
      </c>
      <c r="B552">
        <v>6.4</v>
      </c>
    </row>
    <row r="553" spans="1:2" x14ac:dyDescent="0.3">
      <c r="A553" t="s">
        <v>20</v>
      </c>
      <c r="B553">
        <v>6.1</v>
      </c>
    </row>
    <row r="554" spans="1:2" x14ac:dyDescent="0.3">
      <c r="A554" t="s">
        <v>20</v>
      </c>
      <c r="B554">
        <v>5.9</v>
      </c>
    </row>
    <row r="555" spans="1:2" x14ac:dyDescent="0.3">
      <c r="A555" t="s">
        <v>20</v>
      </c>
      <c r="B555">
        <v>6</v>
      </c>
    </row>
    <row r="556" spans="1:2" x14ac:dyDescent="0.3">
      <c r="A556" t="s">
        <v>20</v>
      </c>
      <c r="B556">
        <v>6.3</v>
      </c>
    </row>
    <row r="557" spans="1:2" x14ac:dyDescent="0.3">
      <c r="A557" t="s">
        <v>20</v>
      </c>
      <c r="B557">
        <v>5.6</v>
      </c>
    </row>
    <row r="558" spans="1:2" x14ac:dyDescent="0.3">
      <c r="A558" t="s">
        <v>20</v>
      </c>
      <c r="B558">
        <v>6.4</v>
      </c>
    </row>
    <row r="559" spans="1:2" x14ac:dyDescent="0.3">
      <c r="A559" t="s">
        <v>20</v>
      </c>
      <c r="B559">
        <v>7.1</v>
      </c>
    </row>
    <row r="560" spans="1:2" x14ac:dyDescent="0.3">
      <c r="A560" t="s">
        <v>20</v>
      </c>
      <c r="B560">
        <v>6.6</v>
      </c>
    </row>
    <row r="561" spans="1:2" x14ac:dyDescent="0.3">
      <c r="A561" t="s">
        <v>20</v>
      </c>
      <c r="B561">
        <v>4.5999999999999996</v>
      </c>
    </row>
    <row r="562" spans="1:2" x14ac:dyDescent="0.3">
      <c r="A562" t="s">
        <v>20</v>
      </c>
      <c r="B562">
        <v>8.4</v>
      </c>
    </row>
    <row r="563" spans="1:2" x14ac:dyDescent="0.3">
      <c r="A563" t="s">
        <v>20</v>
      </c>
      <c r="B563">
        <v>7.1</v>
      </c>
    </row>
    <row r="564" spans="1:2" x14ac:dyDescent="0.3">
      <c r="A564" t="s">
        <v>20</v>
      </c>
      <c r="B564">
        <v>7.4</v>
      </c>
    </row>
    <row r="565" spans="1:2" x14ac:dyDescent="0.3">
      <c r="A565" t="s">
        <v>20</v>
      </c>
      <c r="B565">
        <v>6.9</v>
      </c>
    </row>
    <row r="566" spans="1:2" x14ac:dyDescent="0.3">
      <c r="A566" t="s">
        <v>20</v>
      </c>
      <c r="B566">
        <v>4.5</v>
      </c>
    </row>
    <row r="567" spans="1:2" x14ac:dyDescent="0.3">
      <c r="A567" t="s">
        <v>20</v>
      </c>
      <c r="B567">
        <v>7.1</v>
      </c>
    </row>
    <row r="568" spans="1:2" x14ac:dyDescent="0.3">
      <c r="A568" t="s">
        <v>20</v>
      </c>
      <c r="B568">
        <v>6.5</v>
      </c>
    </row>
    <row r="569" spans="1:2" x14ac:dyDescent="0.3">
      <c r="A569" t="s">
        <v>20</v>
      </c>
      <c r="B569">
        <v>5.3</v>
      </c>
    </row>
    <row r="570" spans="1:2" x14ac:dyDescent="0.3">
      <c r="A570" t="s">
        <v>20</v>
      </c>
      <c r="B570">
        <v>6.7</v>
      </c>
    </row>
    <row r="571" spans="1:2" x14ac:dyDescent="0.3">
      <c r="A571" t="s">
        <v>20</v>
      </c>
      <c r="B571">
        <v>7.2</v>
      </c>
    </row>
    <row r="572" spans="1:2" x14ac:dyDescent="0.3">
      <c r="A572" t="s">
        <v>20</v>
      </c>
      <c r="B572">
        <v>7.2</v>
      </c>
    </row>
    <row r="573" spans="1:2" x14ac:dyDescent="0.3">
      <c r="A573" t="s">
        <v>20</v>
      </c>
      <c r="B573">
        <v>5.5</v>
      </c>
    </row>
    <row r="574" spans="1:2" x14ac:dyDescent="0.3">
      <c r="A574" t="s">
        <v>20</v>
      </c>
      <c r="B574">
        <v>5.8</v>
      </c>
    </row>
    <row r="575" spans="1:2" x14ac:dyDescent="0.3">
      <c r="A575" t="s">
        <v>20</v>
      </c>
      <c r="B575">
        <v>6</v>
      </c>
    </row>
    <row r="576" spans="1:2" x14ac:dyDescent="0.3">
      <c r="A576" t="s">
        <v>20</v>
      </c>
      <c r="B576">
        <v>6.6</v>
      </c>
    </row>
    <row r="577" spans="1:2" x14ac:dyDescent="0.3">
      <c r="A577" t="s">
        <v>20</v>
      </c>
      <c r="B577">
        <v>8.3000000000000007</v>
      </c>
    </row>
    <row r="578" spans="1:2" x14ac:dyDescent="0.3">
      <c r="A578" t="s">
        <v>20</v>
      </c>
      <c r="B578">
        <v>6.7</v>
      </c>
    </row>
    <row r="579" spans="1:2" x14ac:dyDescent="0.3">
      <c r="A579" t="s">
        <v>20</v>
      </c>
      <c r="B579">
        <v>7.1</v>
      </c>
    </row>
    <row r="580" spans="1:2" x14ac:dyDescent="0.3">
      <c r="A580" t="s">
        <v>20</v>
      </c>
      <c r="B580">
        <v>6</v>
      </c>
    </row>
    <row r="581" spans="1:2" x14ac:dyDescent="0.3">
      <c r="A581" t="s">
        <v>20</v>
      </c>
      <c r="B581">
        <v>6.9</v>
      </c>
    </row>
    <row r="582" spans="1:2" x14ac:dyDescent="0.3">
      <c r="A582" t="s">
        <v>20</v>
      </c>
      <c r="B582">
        <v>5.6</v>
      </c>
    </row>
    <row r="583" spans="1:2" x14ac:dyDescent="0.3">
      <c r="A583" t="s">
        <v>20</v>
      </c>
      <c r="B583">
        <v>5.6</v>
      </c>
    </row>
    <row r="584" spans="1:2" x14ac:dyDescent="0.3">
      <c r="A584" t="s">
        <v>20</v>
      </c>
      <c r="B584">
        <v>4.5</v>
      </c>
    </row>
    <row r="585" spans="1:2" x14ac:dyDescent="0.3">
      <c r="A585" t="s">
        <v>20</v>
      </c>
      <c r="B585">
        <v>7.1</v>
      </c>
    </row>
    <row r="586" spans="1:2" x14ac:dyDescent="0.3">
      <c r="A586" t="s">
        <v>20</v>
      </c>
      <c r="B586">
        <v>6.5</v>
      </c>
    </row>
    <row r="587" spans="1:2" x14ac:dyDescent="0.3">
      <c r="A587" t="s">
        <v>20</v>
      </c>
      <c r="B587">
        <v>6.4</v>
      </c>
    </row>
    <row r="588" spans="1:2" x14ac:dyDescent="0.3">
      <c r="A588" t="s">
        <v>20</v>
      </c>
      <c r="B588">
        <v>5.8</v>
      </c>
    </row>
    <row r="589" spans="1:2" x14ac:dyDescent="0.3">
      <c r="A589" t="s">
        <v>20</v>
      </c>
      <c r="B589">
        <v>8</v>
      </c>
    </row>
    <row r="590" spans="1:2" x14ac:dyDescent="0.3">
      <c r="A590" t="s">
        <v>20</v>
      </c>
      <c r="B590">
        <v>6.2</v>
      </c>
    </row>
    <row r="591" spans="1:2" x14ac:dyDescent="0.3">
      <c r="A591" t="s">
        <v>20</v>
      </c>
      <c r="B591">
        <v>7.2</v>
      </c>
    </row>
    <row r="592" spans="1:2" x14ac:dyDescent="0.3">
      <c r="A592" t="s">
        <v>20</v>
      </c>
      <c r="B592">
        <v>6.1</v>
      </c>
    </row>
    <row r="593" spans="1:2" x14ac:dyDescent="0.3">
      <c r="A593" t="s">
        <v>20</v>
      </c>
      <c r="B593">
        <v>7.6</v>
      </c>
    </row>
    <row r="594" spans="1:2" x14ac:dyDescent="0.3">
      <c r="A594" t="s">
        <v>20</v>
      </c>
      <c r="B594">
        <v>6.3</v>
      </c>
    </row>
    <row r="595" spans="1:2" x14ac:dyDescent="0.3">
      <c r="A595" t="s">
        <v>20</v>
      </c>
      <c r="B595">
        <v>6.3</v>
      </c>
    </row>
    <row r="596" spans="1:2" x14ac:dyDescent="0.3">
      <c r="A596" t="s">
        <v>20</v>
      </c>
      <c r="B596">
        <v>6.3</v>
      </c>
    </row>
    <row r="597" spans="1:2" x14ac:dyDescent="0.3">
      <c r="A597" t="s">
        <v>20</v>
      </c>
      <c r="B597">
        <v>7.7</v>
      </c>
    </row>
    <row r="598" spans="1:2" x14ac:dyDescent="0.3">
      <c r="A598" t="s">
        <v>20</v>
      </c>
      <c r="B598">
        <v>7</v>
      </c>
    </row>
    <row r="599" spans="1:2" x14ac:dyDescent="0.3">
      <c r="A599" t="s">
        <v>20</v>
      </c>
      <c r="B599">
        <v>5.3</v>
      </c>
    </row>
    <row r="600" spans="1:2" x14ac:dyDescent="0.3">
      <c r="A600" t="s">
        <v>20</v>
      </c>
      <c r="B600">
        <v>5.6</v>
      </c>
    </row>
    <row r="601" spans="1:2" x14ac:dyDescent="0.3">
      <c r="A601" t="s">
        <v>20</v>
      </c>
      <c r="B601">
        <v>5.2</v>
      </c>
    </row>
    <row r="602" spans="1:2" x14ac:dyDescent="0.3">
      <c r="A602" t="s">
        <v>20</v>
      </c>
      <c r="B602">
        <v>5.4</v>
      </c>
    </row>
    <row r="603" spans="1:2" x14ac:dyDescent="0.3">
      <c r="A603" t="s">
        <v>20</v>
      </c>
      <c r="B603">
        <v>6.4</v>
      </c>
    </row>
    <row r="604" spans="1:2" x14ac:dyDescent="0.3">
      <c r="A604" t="s">
        <v>20</v>
      </c>
      <c r="B604">
        <v>5.9</v>
      </c>
    </row>
    <row r="605" spans="1:2" x14ac:dyDescent="0.3">
      <c r="A605" t="s">
        <v>20</v>
      </c>
      <c r="B605">
        <v>6.3</v>
      </c>
    </row>
    <row r="606" spans="1:2" x14ac:dyDescent="0.3">
      <c r="A606" t="s">
        <v>20</v>
      </c>
      <c r="B606">
        <v>6.5</v>
      </c>
    </row>
    <row r="607" spans="1:2" x14ac:dyDescent="0.3">
      <c r="A607" t="s">
        <v>20</v>
      </c>
      <c r="B607">
        <v>3</v>
      </c>
    </row>
    <row r="608" spans="1:2" x14ac:dyDescent="0.3">
      <c r="A608" t="s">
        <v>20</v>
      </c>
      <c r="B608">
        <v>3.6</v>
      </c>
    </row>
    <row r="609" spans="1:2" x14ac:dyDescent="0.3">
      <c r="A609" t="s">
        <v>20</v>
      </c>
      <c r="B609">
        <v>5.8</v>
      </c>
    </row>
    <row r="610" spans="1:2" x14ac:dyDescent="0.3">
      <c r="A610" t="s">
        <v>20</v>
      </c>
      <c r="B610">
        <v>6.2</v>
      </c>
    </row>
    <row r="611" spans="1:2" x14ac:dyDescent="0.3">
      <c r="A611" t="s">
        <v>20</v>
      </c>
      <c r="B611">
        <v>5.6</v>
      </c>
    </row>
    <row r="612" spans="1:2" x14ac:dyDescent="0.3">
      <c r="A612" t="s">
        <v>20</v>
      </c>
      <c r="B612">
        <v>5.4</v>
      </c>
    </row>
    <row r="613" spans="1:2" x14ac:dyDescent="0.3">
      <c r="A613" t="s">
        <v>20</v>
      </c>
      <c r="B613">
        <v>6.1</v>
      </c>
    </row>
    <row r="614" spans="1:2" x14ac:dyDescent="0.3">
      <c r="A614" t="s">
        <v>20</v>
      </c>
      <c r="B614">
        <v>4.2</v>
      </c>
    </row>
    <row r="615" spans="1:2" x14ac:dyDescent="0.3">
      <c r="A615" t="s">
        <v>20</v>
      </c>
      <c r="B615">
        <v>6.7</v>
      </c>
    </row>
    <row r="616" spans="1:2" x14ac:dyDescent="0.3">
      <c r="A616" t="s">
        <v>20</v>
      </c>
      <c r="B616">
        <v>4.2</v>
      </c>
    </row>
    <row r="617" spans="1:2" x14ac:dyDescent="0.3">
      <c r="A617" t="s">
        <v>20</v>
      </c>
      <c r="B617">
        <v>6.4</v>
      </c>
    </row>
    <row r="618" spans="1:2" x14ac:dyDescent="0.3">
      <c r="A618" t="s">
        <v>20</v>
      </c>
      <c r="B618">
        <v>4.9000000000000004</v>
      </c>
    </row>
    <row r="619" spans="1:2" x14ac:dyDescent="0.3">
      <c r="A619" t="s">
        <v>20</v>
      </c>
      <c r="B619">
        <v>6.8</v>
      </c>
    </row>
    <row r="620" spans="1:2" x14ac:dyDescent="0.3">
      <c r="A620" t="s">
        <v>20</v>
      </c>
      <c r="B620">
        <v>7.7</v>
      </c>
    </row>
    <row r="621" spans="1:2" x14ac:dyDescent="0.3">
      <c r="A621" t="s">
        <v>20</v>
      </c>
      <c r="B621">
        <v>5.6</v>
      </c>
    </row>
    <row r="622" spans="1:2" x14ac:dyDescent="0.3">
      <c r="A622" t="s">
        <v>20</v>
      </c>
      <c r="B622">
        <v>6.4</v>
      </c>
    </row>
    <row r="623" spans="1:2" x14ac:dyDescent="0.3">
      <c r="A623" t="s">
        <v>20</v>
      </c>
      <c r="B623">
        <v>7.2</v>
      </c>
    </row>
    <row r="624" spans="1:2" x14ac:dyDescent="0.3">
      <c r="A624" t="s">
        <v>20</v>
      </c>
      <c r="B624">
        <v>6</v>
      </c>
    </row>
    <row r="625" spans="1:2" x14ac:dyDescent="0.3">
      <c r="A625" t="s">
        <v>20</v>
      </c>
      <c r="B625">
        <v>5.9</v>
      </c>
    </row>
    <row r="626" spans="1:2" x14ac:dyDescent="0.3">
      <c r="A626" t="s">
        <v>20</v>
      </c>
      <c r="B626">
        <v>7.9</v>
      </c>
    </row>
    <row r="627" spans="1:2" x14ac:dyDescent="0.3">
      <c r="A627" t="s">
        <v>20</v>
      </c>
      <c r="B627">
        <v>6.8</v>
      </c>
    </row>
    <row r="628" spans="1:2" x14ac:dyDescent="0.3">
      <c r="A628" t="s">
        <v>20</v>
      </c>
      <c r="B628">
        <v>7.1</v>
      </c>
    </row>
    <row r="629" spans="1:2" x14ac:dyDescent="0.3">
      <c r="A629" t="s">
        <v>20</v>
      </c>
      <c r="B629">
        <v>5.9</v>
      </c>
    </row>
    <row r="630" spans="1:2" x14ac:dyDescent="0.3">
      <c r="A630" t="s">
        <v>20</v>
      </c>
      <c r="B630">
        <v>5.9</v>
      </c>
    </row>
    <row r="631" spans="1:2" x14ac:dyDescent="0.3">
      <c r="A631" t="s">
        <v>20</v>
      </c>
      <c r="B631">
        <v>6.2</v>
      </c>
    </row>
    <row r="632" spans="1:2" x14ac:dyDescent="0.3">
      <c r="A632" t="s">
        <v>20</v>
      </c>
      <c r="B632">
        <v>7</v>
      </c>
    </row>
    <row r="633" spans="1:2" x14ac:dyDescent="0.3">
      <c r="A633" t="s">
        <v>20</v>
      </c>
      <c r="B633">
        <v>5.4</v>
      </c>
    </row>
    <row r="634" spans="1:2" x14ac:dyDescent="0.3">
      <c r="A634" t="s">
        <v>20</v>
      </c>
      <c r="B634">
        <v>8.6</v>
      </c>
    </row>
    <row r="635" spans="1:2" x14ac:dyDescent="0.3">
      <c r="A635" t="s">
        <v>20</v>
      </c>
      <c r="B635">
        <v>6.5</v>
      </c>
    </row>
    <row r="636" spans="1:2" x14ac:dyDescent="0.3">
      <c r="A636" t="s">
        <v>20</v>
      </c>
      <c r="B636">
        <v>6.4</v>
      </c>
    </row>
    <row r="637" spans="1:2" x14ac:dyDescent="0.3">
      <c r="A637" t="s">
        <v>20</v>
      </c>
      <c r="B637">
        <v>7.6</v>
      </c>
    </row>
    <row r="638" spans="1:2" x14ac:dyDescent="0.3">
      <c r="A638" t="s">
        <v>20</v>
      </c>
      <c r="B638">
        <v>5.5</v>
      </c>
    </row>
    <row r="639" spans="1:2" x14ac:dyDescent="0.3">
      <c r="A639" t="s">
        <v>20</v>
      </c>
      <c r="B639">
        <v>7.4</v>
      </c>
    </row>
    <row r="640" spans="1:2" x14ac:dyDescent="0.3">
      <c r="A640" t="s">
        <v>20</v>
      </c>
      <c r="B640">
        <v>8.6999999999999993</v>
      </c>
    </row>
    <row r="641" spans="1:2" x14ac:dyDescent="0.3">
      <c r="A641" t="s">
        <v>20</v>
      </c>
      <c r="B641">
        <v>7.6</v>
      </c>
    </row>
    <row r="642" spans="1:2" x14ac:dyDescent="0.3">
      <c r="A642" t="s">
        <v>20</v>
      </c>
      <c r="B642">
        <v>5.5</v>
      </c>
    </row>
    <row r="643" spans="1:2" x14ac:dyDescent="0.3">
      <c r="A643" t="s">
        <v>20</v>
      </c>
      <c r="B643">
        <v>7.6</v>
      </c>
    </row>
    <row r="644" spans="1:2" x14ac:dyDescent="0.3">
      <c r="A644" t="s">
        <v>20</v>
      </c>
      <c r="B644">
        <v>6.5</v>
      </c>
    </row>
    <row r="645" spans="1:2" x14ac:dyDescent="0.3">
      <c r="A645" t="s">
        <v>20</v>
      </c>
      <c r="B645">
        <v>6.9</v>
      </c>
    </row>
    <row r="646" spans="1:2" x14ac:dyDescent="0.3">
      <c r="A646" t="s">
        <v>20</v>
      </c>
      <c r="B646">
        <v>6.7</v>
      </c>
    </row>
    <row r="647" spans="1:2" x14ac:dyDescent="0.3">
      <c r="A647" t="s">
        <v>20</v>
      </c>
      <c r="B647">
        <v>6.6</v>
      </c>
    </row>
    <row r="648" spans="1:2" x14ac:dyDescent="0.3">
      <c r="A648" t="s">
        <v>20</v>
      </c>
      <c r="B648">
        <v>7.2</v>
      </c>
    </row>
    <row r="649" spans="1:2" x14ac:dyDescent="0.3">
      <c r="A649" t="s">
        <v>20</v>
      </c>
      <c r="B649">
        <v>6.4</v>
      </c>
    </row>
    <row r="650" spans="1:2" x14ac:dyDescent="0.3">
      <c r="A650" t="s">
        <v>20</v>
      </c>
      <c r="B650">
        <v>6.4</v>
      </c>
    </row>
    <row r="651" spans="1:2" x14ac:dyDescent="0.3">
      <c r="A651" t="s">
        <v>20</v>
      </c>
      <c r="B651">
        <v>6</v>
      </c>
    </row>
    <row r="652" spans="1:2" x14ac:dyDescent="0.3">
      <c r="A652" t="s">
        <v>20</v>
      </c>
      <c r="B652">
        <v>6.1</v>
      </c>
    </row>
    <row r="653" spans="1:2" x14ac:dyDescent="0.3">
      <c r="A653" t="s">
        <v>20</v>
      </c>
      <c r="B653">
        <v>6</v>
      </c>
    </row>
    <row r="654" spans="1:2" x14ac:dyDescent="0.3">
      <c r="A654" t="s">
        <v>20</v>
      </c>
      <c r="B654">
        <v>6.4</v>
      </c>
    </row>
    <row r="655" spans="1:2" x14ac:dyDescent="0.3">
      <c r="A655" t="s">
        <v>20</v>
      </c>
      <c r="B655">
        <v>6.4</v>
      </c>
    </row>
    <row r="656" spans="1:2" x14ac:dyDescent="0.3">
      <c r="A656" t="s">
        <v>20</v>
      </c>
      <c r="B656">
        <v>7.3</v>
      </c>
    </row>
    <row r="657" spans="1:2" x14ac:dyDescent="0.3">
      <c r="A657" t="s">
        <v>20</v>
      </c>
      <c r="B657">
        <v>5.2</v>
      </c>
    </row>
    <row r="658" spans="1:2" x14ac:dyDescent="0.3">
      <c r="A658" t="s">
        <v>20</v>
      </c>
      <c r="B658">
        <v>6.6</v>
      </c>
    </row>
    <row r="659" spans="1:2" x14ac:dyDescent="0.3">
      <c r="A659" t="s">
        <v>20</v>
      </c>
      <c r="B659">
        <v>6.3</v>
      </c>
    </row>
    <row r="660" spans="1:2" x14ac:dyDescent="0.3">
      <c r="A660" t="s">
        <v>20</v>
      </c>
      <c r="B660">
        <v>5.9</v>
      </c>
    </row>
    <row r="661" spans="1:2" x14ac:dyDescent="0.3">
      <c r="A661" t="s">
        <v>20</v>
      </c>
      <c r="B661">
        <v>6.4</v>
      </c>
    </row>
    <row r="662" spans="1:2" x14ac:dyDescent="0.3">
      <c r="A662" t="s">
        <v>20</v>
      </c>
      <c r="B662">
        <v>6.7</v>
      </c>
    </row>
    <row r="663" spans="1:2" x14ac:dyDescent="0.3">
      <c r="A663" t="s">
        <v>20</v>
      </c>
      <c r="B663">
        <v>5.4</v>
      </c>
    </row>
    <row r="664" spans="1:2" x14ac:dyDescent="0.3">
      <c r="A664" t="s">
        <v>20</v>
      </c>
      <c r="B664">
        <v>6.4</v>
      </c>
    </row>
    <row r="665" spans="1:2" x14ac:dyDescent="0.3">
      <c r="A665" t="s">
        <v>20</v>
      </c>
      <c r="B665">
        <v>6.7</v>
      </c>
    </row>
    <row r="666" spans="1:2" x14ac:dyDescent="0.3">
      <c r="A666" t="s">
        <v>20</v>
      </c>
      <c r="B666">
        <v>6.2</v>
      </c>
    </row>
    <row r="667" spans="1:2" x14ac:dyDescent="0.3">
      <c r="A667" t="s">
        <v>20</v>
      </c>
      <c r="B667">
        <v>6.1</v>
      </c>
    </row>
    <row r="668" spans="1:2" x14ac:dyDescent="0.3">
      <c r="A668" t="s">
        <v>20</v>
      </c>
      <c r="B668">
        <v>8.8000000000000007</v>
      </c>
    </row>
    <row r="669" spans="1:2" x14ac:dyDescent="0.3">
      <c r="A669" t="s">
        <v>20</v>
      </c>
      <c r="B669">
        <v>7.1</v>
      </c>
    </row>
    <row r="670" spans="1:2" x14ac:dyDescent="0.3">
      <c r="A670" t="s">
        <v>20</v>
      </c>
      <c r="B670">
        <v>5.7</v>
      </c>
    </row>
    <row r="671" spans="1:2" x14ac:dyDescent="0.3">
      <c r="A671" t="s">
        <v>20</v>
      </c>
      <c r="B671">
        <v>5</v>
      </c>
    </row>
    <row r="672" spans="1:2" x14ac:dyDescent="0.3">
      <c r="A672" t="s">
        <v>20</v>
      </c>
      <c r="B672">
        <v>5.0999999999999996</v>
      </c>
    </row>
    <row r="673" spans="1:2" x14ac:dyDescent="0.3">
      <c r="A673" t="s">
        <v>20</v>
      </c>
      <c r="B673">
        <v>6.9</v>
      </c>
    </row>
    <row r="674" spans="1:2" x14ac:dyDescent="0.3">
      <c r="A674" t="s">
        <v>20</v>
      </c>
      <c r="B674">
        <v>4.8</v>
      </c>
    </row>
    <row r="675" spans="1:2" x14ac:dyDescent="0.3">
      <c r="A675" t="s">
        <v>20</v>
      </c>
      <c r="B675">
        <v>6.5</v>
      </c>
    </row>
    <row r="676" spans="1:2" x14ac:dyDescent="0.3">
      <c r="A676" t="s">
        <v>20</v>
      </c>
      <c r="B676">
        <v>5.0999999999999996</v>
      </c>
    </row>
    <row r="677" spans="1:2" x14ac:dyDescent="0.3">
      <c r="A677" t="s">
        <v>20</v>
      </c>
      <c r="B677">
        <v>7.1</v>
      </c>
    </row>
    <row r="678" spans="1:2" x14ac:dyDescent="0.3">
      <c r="A678" t="s">
        <v>20</v>
      </c>
      <c r="B678">
        <v>7.5</v>
      </c>
    </row>
    <row r="679" spans="1:2" x14ac:dyDescent="0.3">
      <c r="A679" t="s">
        <v>20</v>
      </c>
      <c r="B679">
        <v>6.2</v>
      </c>
    </row>
    <row r="680" spans="1:2" x14ac:dyDescent="0.3">
      <c r="A680" t="s">
        <v>20</v>
      </c>
      <c r="B680">
        <v>6.3</v>
      </c>
    </row>
    <row r="681" spans="1:2" x14ac:dyDescent="0.3">
      <c r="A681" t="s">
        <v>20</v>
      </c>
      <c r="B681">
        <v>8.1</v>
      </c>
    </row>
    <row r="682" spans="1:2" x14ac:dyDescent="0.3">
      <c r="A682" t="s">
        <v>20</v>
      </c>
      <c r="B682">
        <v>6.6</v>
      </c>
    </row>
    <row r="683" spans="1:2" x14ac:dyDescent="0.3">
      <c r="A683" t="s">
        <v>20</v>
      </c>
      <c r="B683">
        <v>6.9</v>
      </c>
    </row>
    <row r="684" spans="1:2" x14ac:dyDescent="0.3">
      <c r="A684" t="s">
        <v>1279</v>
      </c>
      <c r="B684">
        <v>6.1</v>
      </c>
    </row>
    <row r="685" spans="1:2" x14ac:dyDescent="0.3">
      <c r="A685" t="s">
        <v>20</v>
      </c>
      <c r="B685">
        <v>4.3</v>
      </c>
    </row>
    <row r="686" spans="1:2" x14ac:dyDescent="0.3">
      <c r="A686" t="s">
        <v>20</v>
      </c>
      <c r="B686">
        <v>6.6</v>
      </c>
    </row>
    <row r="687" spans="1:2" x14ac:dyDescent="0.3">
      <c r="A687" t="s">
        <v>20</v>
      </c>
      <c r="B687">
        <v>6.8</v>
      </c>
    </row>
    <row r="688" spans="1:2" x14ac:dyDescent="0.3">
      <c r="A688" t="s">
        <v>20</v>
      </c>
      <c r="B688">
        <v>3.8</v>
      </c>
    </row>
    <row r="689" spans="1:2" x14ac:dyDescent="0.3">
      <c r="A689" t="s">
        <v>20</v>
      </c>
      <c r="B689">
        <v>5.9</v>
      </c>
    </row>
    <row r="690" spans="1:2" x14ac:dyDescent="0.3">
      <c r="A690" t="s">
        <v>20</v>
      </c>
      <c r="B690">
        <v>7.9</v>
      </c>
    </row>
    <row r="691" spans="1:2" x14ac:dyDescent="0.3">
      <c r="A691" t="s">
        <v>20</v>
      </c>
      <c r="B691">
        <v>6.3</v>
      </c>
    </row>
    <row r="692" spans="1:2" x14ac:dyDescent="0.3">
      <c r="A692" t="s">
        <v>20</v>
      </c>
      <c r="B692">
        <v>5.5</v>
      </c>
    </row>
    <row r="693" spans="1:2" x14ac:dyDescent="0.3">
      <c r="A693" t="s">
        <v>20</v>
      </c>
      <c r="B693">
        <v>7.7</v>
      </c>
    </row>
    <row r="694" spans="1:2" x14ac:dyDescent="0.3">
      <c r="A694" t="s">
        <v>20</v>
      </c>
      <c r="B694">
        <v>6.3</v>
      </c>
    </row>
    <row r="695" spans="1:2" x14ac:dyDescent="0.3">
      <c r="A695" t="s">
        <v>20</v>
      </c>
      <c r="B695">
        <v>7.1</v>
      </c>
    </row>
    <row r="696" spans="1:2" x14ac:dyDescent="0.3">
      <c r="A696" t="s">
        <v>20</v>
      </c>
      <c r="B696">
        <v>8.5</v>
      </c>
    </row>
    <row r="697" spans="1:2" x14ac:dyDescent="0.3">
      <c r="A697" t="s">
        <v>20</v>
      </c>
      <c r="B697">
        <v>5.9</v>
      </c>
    </row>
    <row r="698" spans="1:2" x14ac:dyDescent="0.3">
      <c r="A698" t="s">
        <v>20</v>
      </c>
      <c r="B698">
        <v>5.8</v>
      </c>
    </row>
    <row r="699" spans="1:2" x14ac:dyDescent="0.3">
      <c r="A699" t="s">
        <v>20</v>
      </c>
      <c r="B699">
        <v>8.1</v>
      </c>
    </row>
    <row r="700" spans="1:2" x14ac:dyDescent="0.3">
      <c r="A700" t="s">
        <v>20</v>
      </c>
      <c r="B700">
        <v>7.9</v>
      </c>
    </row>
    <row r="701" spans="1:2" x14ac:dyDescent="0.3">
      <c r="A701" t="s">
        <v>20</v>
      </c>
      <c r="B701">
        <v>7.2</v>
      </c>
    </row>
    <row r="702" spans="1:2" x14ac:dyDescent="0.3">
      <c r="A702" t="s">
        <v>20</v>
      </c>
      <c r="B702">
        <v>6.3</v>
      </c>
    </row>
    <row r="703" spans="1:2" x14ac:dyDescent="0.3">
      <c r="A703" t="s">
        <v>20</v>
      </c>
      <c r="B703">
        <v>8.1</v>
      </c>
    </row>
    <row r="704" spans="1:2" x14ac:dyDescent="0.3">
      <c r="A704" t="s">
        <v>20</v>
      </c>
      <c r="B704">
        <v>7</v>
      </c>
    </row>
    <row r="705" spans="1:2" x14ac:dyDescent="0.3">
      <c r="A705" t="s">
        <v>20</v>
      </c>
      <c r="B705">
        <v>5.5</v>
      </c>
    </row>
    <row r="706" spans="1:2" x14ac:dyDescent="0.3">
      <c r="A706" t="s">
        <v>20</v>
      </c>
      <c r="B706">
        <v>6.7</v>
      </c>
    </row>
    <row r="707" spans="1:2" x14ac:dyDescent="0.3">
      <c r="A707" t="s">
        <v>20</v>
      </c>
      <c r="B707">
        <v>5.2</v>
      </c>
    </row>
    <row r="708" spans="1:2" x14ac:dyDescent="0.3">
      <c r="A708" t="s">
        <v>20</v>
      </c>
      <c r="B708">
        <v>7</v>
      </c>
    </row>
    <row r="709" spans="1:2" x14ac:dyDescent="0.3">
      <c r="A709" t="s">
        <v>20</v>
      </c>
      <c r="B709">
        <v>6.1</v>
      </c>
    </row>
    <row r="710" spans="1:2" x14ac:dyDescent="0.3">
      <c r="A710" t="s">
        <v>20</v>
      </c>
      <c r="B710">
        <v>6.6</v>
      </c>
    </row>
    <row r="711" spans="1:2" x14ac:dyDescent="0.3">
      <c r="A711" t="s">
        <v>20</v>
      </c>
      <c r="B711">
        <v>5.5</v>
      </c>
    </row>
    <row r="712" spans="1:2" x14ac:dyDescent="0.3">
      <c r="A712" t="s">
        <v>20</v>
      </c>
      <c r="B712">
        <v>5.9</v>
      </c>
    </row>
    <row r="713" spans="1:2" x14ac:dyDescent="0.3">
      <c r="A713" t="s">
        <v>20</v>
      </c>
      <c r="B713">
        <v>5.4</v>
      </c>
    </row>
    <row r="714" spans="1:2" x14ac:dyDescent="0.3">
      <c r="A714" t="s">
        <v>20</v>
      </c>
      <c r="B714">
        <v>6.4</v>
      </c>
    </row>
    <row r="715" spans="1:2" x14ac:dyDescent="0.3">
      <c r="A715" t="s">
        <v>20</v>
      </c>
      <c r="B715">
        <v>5.7</v>
      </c>
    </row>
    <row r="716" spans="1:2" x14ac:dyDescent="0.3">
      <c r="A716" t="s">
        <v>20</v>
      </c>
      <c r="B716">
        <v>6.7</v>
      </c>
    </row>
    <row r="717" spans="1:2" x14ac:dyDescent="0.3">
      <c r="A717" t="s">
        <v>20</v>
      </c>
      <c r="B717">
        <v>7.1</v>
      </c>
    </row>
    <row r="718" spans="1:2" x14ac:dyDescent="0.3">
      <c r="A718" t="s">
        <v>20</v>
      </c>
      <c r="B718">
        <v>6.8</v>
      </c>
    </row>
    <row r="719" spans="1:2" x14ac:dyDescent="0.3">
      <c r="A719" t="s">
        <v>20</v>
      </c>
      <c r="B719">
        <v>6.5</v>
      </c>
    </row>
    <row r="720" spans="1:2" x14ac:dyDescent="0.3">
      <c r="A720" t="s">
        <v>20</v>
      </c>
      <c r="B720">
        <v>7.6</v>
      </c>
    </row>
    <row r="721" spans="1:2" x14ac:dyDescent="0.3">
      <c r="A721" t="s">
        <v>20</v>
      </c>
      <c r="B721">
        <v>5.5</v>
      </c>
    </row>
    <row r="722" spans="1:2" x14ac:dyDescent="0.3">
      <c r="A722" t="s">
        <v>20</v>
      </c>
      <c r="B722">
        <v>6.5</v>
      </c>
    </row>
    <row r="723" spans="1:2" x14ac:dyDescent="0.3">
      <c r="A723" t="s">
        <v>20</v>
      </c>
      <c r="B723">
        <v>7</v>
      </c>
    </row>
    <row r="724" spans="1:2" x14ac:dyDescent="0.3">
      <c r="A724" t="s">
        <v>20</v>
      </c>
      <c r="B724">
        <v>5.8</v>
      </c>
    </row>
    <row r="725" spans="1:2" x14ac:dyDescent="0.3">
      <c r="A725" t="s">
        <v>20</v>
      </c>
      <c r="B725">
        <v>7.3</v>
      </c>
    </row>
    <row r="726" spans="1:2" x14ac:dyDescent="0.3">
      <c r="A726" t="s">
        <v>20</v>
      </c>
      <c r="B726">
        <v>6.6</v>
      </c>
    </row>
    <row r="727" spans="1:2" x14ac:dyDescent="0.3">
      <c r="A727" t="s">
        <v>20</v>
      </c>
      <c r="B727">
        <v>4.4000000000000004</v>
      </c>
    </row>
    <row r="728" spans="1:2" x14ac:dyDescent="0.3">
      <c r="A728" t="s">
        <v>20</v>
      </c>
      <c r="B728">
        <v>7.7</v>
      </c>
    </row>
    <row r="729" spans="1:2" x14ac:dyDescent="0.3">
      <c r="A729" t="s">
        <v>20</v>
      </c>
      <c r="B729">
        <v>5</v>
      </c>
    </row>
    <row r="730" spans="1:2" x14ac:dyDescent="0.3">
      <c r="A730" t="s">
        <v>20</v>
      </c>
      <c r="B730">
        <v>7.7</v>
      </c>
    </row>
    <row r="731" spans="1:2" x14ac:dyDescent="0.3">
      <c r="A731" t="s">
        <v>20</v>
      </c>
      <c r="B731">
        <v>4.4000000000000004</v>
      </c>
    </row>
    <row r="732" spans="1:2" x14ac:dyDescent="0.3">
      <c r="A732" t="s">
        <v>20</v>
      </c>
      <c r="B732">
        <v>6.1</v>
      </c>
    </row>
    <row r="733" spans="1:2" x14ac:dyDescent="0.3">
      <c r="A733" t="s">
        <v>20</v>
      </c>
      <c r="B733">
        <v>5.4</v>
      </c>
    </row>
    <row r="734" spans="1:2" x14ac:dyDescent="0.3">
      <c r="A734" t="s">
        <v>20</v>
      </c>
      <c r="B734">
        <v>6.8</v>
      </c>
    </row>
    <row r="735" spans="1:2" x14ac:dyDescent="0.3">
      <c r="A735" t="s">
        <v>20</v>
      </c>
      <c r="B735">
        <v>6.5</v>
      </c>
    </row>
    <row r="736" spans="1:2" x14ac:dyDescent="0.3">
      <c r="A736" t="s">
        <v>20</v>
      </c>
      <c r="B736">
        <v>7</v>
      </c>
    </row>
    <row r="737" spans="1:2" x14ac:dyDescent="0.3">
      <c r="A737" t="s">
        <v>20</v>
      </c>
      <c r="B737">
        <v>6.3</v>
      </c>
    </row>
    <row r="738" spans="1:2" x14ac:dyDescent="0.3">
      <c r="A738" t="s">
        <v>20</v>
      </c>
      <c r="B738">
        <v>6.3</v>
      </c>
    </row>
    <row r="739" spans="1:2" x14ac:dyDescent="0.3">
      <c r="A739" t="s">
        <v>20</v>
      </c>
      <c r="B739">
        <v>6.1</v>
      </c>
    </row>
    <row r="740" spans="1:2" x14ac:dyDescent="0.3">
      <c r="A740" t="s">
        <v>20</v>
      </c>
      <c r="B740">
        <v>6.1</v>
      </c>
    </row>
    <row r="741" spans="1:2" x14ac:dyDescent="0.3">
      <c r="A741" t="s">
        <v>20</v>
      </c>
      <c r="B741">
        <v>5.3</v>
      </c>
    </row>
    <row r="742" spans="1:2" x14ac:dyDescent="0.3">
      <c r="A742" t="s">
        <v>20</v>
      </c>
      <c r="B742">
        <v>5.4</v>
      </c>
    </row>
    <row r="743" spans="1:2" x14ac:dyDescent="0.3">
      <c r="A743" t="s">
        <v>20</v>
      </c>
      <c r="B743">
        <v>6.2</v>
      </c>
    </row>
    <row r="744" spans="1:2" x14ac:dyDescent="0.3">
      <c r="A744" t="s">
        <v>20</v>
      </c>
      <c r="B744">
        <v>6.6</v>
      </c>
    </row>
    <row r="745" spans="1:2" x14ac:dyDescent="0.3">
      <c r="A745" t="s">
        <v>20</v>
      </c>
      <c r="B745">
        <v>5.9</v>
      </c>
    </row>
    <row r="746" spans="1:2" x14ac:dyDescent="0.3">
      <c r="A746" t="s">
        <v>20</v>
      </c>
      <c r="B746">
        <v>6.3</v>
      </c>
    </row>
    <row r="747" spans="1:2" x14ac:dyDescent="0.3">
      <c r="A747" t="s">
        <v>20</v>
      </c>
      <c r="B747">
        <v>7.2</v>
      </c>
    </row>
    <row r="748" spans="1:2" x14ac:dyDescent="0.3">
      <c r="A748" t="s">
        <v>20</v>
      </c>
      <c r="B748">
        <v>6.8</v>
      </c>
    </row>
    <row r="749" spans="1:2" x14ac:dyDescent="0.3">
      <c r="A749" t="s">
        <v>20</v>
      </c>
      <c r="B749">
        <v>6.1</v>
      </c>
    </row>
    <row r="750" spans="1:2" x14ac:dyDescent="0.3">
      <c r="A750" t="s">
        <v>20</v>
      </c>
      <c r="B750">
        <v>7.8</v>
      </c>
    </row>
    <row r="751" spans="1:2" x14ac:dyDescent="0.3">
      <c r="A751" t="s">
        <v>20</v>
      </c>
      <c r="B751">
        <v>5</v>
      </c>
    </row>
    <row r="752" spans="1:2" x14ac:dyDescent="0.3">
      <c r="A752" t="s">
        <v>20</v>
      </c>
      <c r="B752">
        <v>6.2</v>
      </c>
    </row>
    <row r="753" spans="1:2" x14ac:dyDescent="0.3">
      <c r="A753" t="s">
        <v>20</v>
      </c>
      <c r="B753">
        <v>6.7</v>
      </c>
    </row>
    <row r="754" spans="1:2" x14ac:dyDescent="0.3">
      <c r="A754" t="s">
        <v>20</v>
      </c>
      <c r="B754">
        <v>4.9000000000000004</v>
      </c>
    </row>
    <row r="755" spans="1:2" x14ac:dyDescent="0.3">
      <c r="A755" t="s">
        <v>20</v>
      </c>
      <c r="B755">
        <v>7.4</v>
      </c>
    </row>
    <row r="756" spans="1:2" x14ac:dyDescent="0.3">
      <c r="A756" t="s">
        <v>20</v>
      </c>
      <c r="B756">
        <v>7.1</v>
      </c>
    </row>
    <row r="757" spans="1:2" x14ac:dyDescent="0.3">
      <c r="A757" t="s">
        <v>20</v>
      </c>
      <c r="B757">
        <v>6.2</v>
      </c>
    </row>
    <row r="758" spans="1:2" x14ac:dyDescent="0.3">
      <c r="A758" t="s">
        <v>20</v>
      </c>
      <c r="B758">
        <v>4.9000000000000004</v>
      </c>
    </row>
    <row r="759" spans="1:2" x14ac:dyDescent="0.3">
      <c r="A759" t="s">
        <v>20</v>
      </c>
      <c r="B759">
        <v>6.1</v>
      </c>
    </row>
    <row r="760" spans="1:2" x14ac:dyDescent="0.3">
      <c r="A760" t="s">
        <v>20</v>
      </c>
      <c r="B760">
        <v>6.1</v>
      </c>
    </row>
    <row r="761" spans="1:2" x14ac:dyDescent="0.3">
      <c r="A761" t="s">
        <v>20</v>
      </c>
      <c r="B761">
        <v>6.4</v>
      </c>
    </row>
    <row r="762" spans="1:2" x14ac:dyDescent="0.3">
      <c r="A762" t="s">
        <v>20</v>
      </c>
      <c r="B762">
        <v>6.3</v>
      </c>
    </row>
    <row r="763" spans="1:2" x14ac:dyDescent="0.3">
      <c r="A763" t="s">
        <v>20</v>
      </c>
      <c r="B763">
        <v>6.8</v>
      </c>
    </row>
    <row r="764" spans="1:2" x14ac:dyDescent="0.3">
      <c r="A764" t="s">
        <v>20</v>
      </c>
      <c r="B764">
        <v>6.6</v>
      </c>
    </row>
    <row r="765" spans="1:2" x14ac:dyDescent="0.3">
      <c r="A765" t="s">
        <v>20</v>
      </c>
      <c r="B765">
        <v>5.7</v>
      </c>
    </row>
    <row r="766" spans="1:2" x14ac:dyDescent="0.3">
      <c r="A766" t="s">
        <v>20</v>
      </c>
      <c r="B766">
        <v>5.9</v>
      </c>
    </row>
    <row r="767" spans="1:2" x14ac:dyDescent="0.3">
      <c r="A767" t="s">
        <v>20</v>
      </c>
      <c r="B767">
        <v>6</v>
      </c>
    </row>
    <row r="768" spans="1:2" x14ac:dyDescent="0.3">
      <c r="A768" t="s">
        <v>20</v>
      </c>
      <c r="B768">
        <v>6.1</v>
      </c>
    </row>
    <row r="769" spans="1:2" x14ac:dyDescent="0.3">
      <c r="A769" t="s">
        <v>20</v>
      </c>
      <c r="B769">
        <v>6.7</v>
      </c>
    </row>
    <row r="770" spans="1:2" x14ac:dyDescent="0.3">
      <c r="A770" t="s">
        <v>20</v>
      </c>
      <c r="B770">
        <v>6.7</v>
      </c>
    </row>
    <row r="771" spans="1:2" x14ac:dyDescent="0.3">
      <c r="A771" t="s">
        <v>20</v>
      </c>
      <c r="B771">
        <v>7.9</v>
      </c>
    </row>
    <row r="772" spans="1:2" x14ac:dyDescent="0.3">
      <c r="A772" t="s">
        <v>20</v>
      </c>
      <c r="B772">
        <v>5</v>
      </c>
    </row>
    <row r="773" spans="1:2" x14ac:dyDescent="0.3">
      <c r="A773" t="s">
        <v>20</v>
      </c>
      <c r="B773">
        <v>4.3</v>
      </c>
    </row>
    <row r="774" spans="1:2" x14ac:dyDescent="0.3">
      <c r="A774" t="s">
        <v>20</v>
      </c>
      <c r="B774">
        <v>5.7</v>
      </c>
    </row>
    <row r="775" spans="1:2" x14ac:dyDescent="0.3">
      <c r="A775" t="s">
        <v>20</v>
      </c>
      <c r="B775">
        <v>6.7</v>
      </c>
    </row>
    <row r="776" spans="1:2" x14ac:dyDescent="0.3">
      <c r="A776" t="s">
        <v>20</v>
      </c>
      <c r="B776">
        <v>6.7</v>
      </c>
    </row>
    <row r="777" spans="1:2" x14ac:dyDescent="0.3">
      <c r="A777" t="s">
        <v>20</v>
      </c>
      <c r="B777">
        <v>6.1</v>
      </c>
    </row>
    <row r="778" spans="1:2" x14ac:dyDescent="0.3">
      <c r="A778" t="s">
        <v>20</v>
      </c>
      <c r="B778">
        <v>5.6</v>
      </c>
    </row>
    <row r="779" spans="1:2" x14ac:dyDescent="0.3">
      <c r="A779" t="s">
        <v>20</v>
      </c>
      <c r="B779">
        <v>6.6</v>
      </c>
    </row>
    <row r="780" spans="1:2" x14ac:dyDescent="0.3">
      <c r="A780" t="s">
        <v>20</v>
      </c>
      <c r="B780">
        <v>6.9</v>
      </c>
    </row>
    <row r="781" spans="1:2" x14ac:dyDescent="0.3">
      <c r="A781" t="s">
        <v>20</v>
      </c>
      <c r="B781">
        <v>4.8</v>
      </c>
    </row>
    <row r="782" spans="1:2" x14ac:dyDescent="0.3">
      <c r="A782" t="s">
        <v>20</v>
      </c>
      <c r="B782">
        <v>6.2</v>
      </c>
    </row>
    <row r="783" spans="1:2" x14ac:dyDescent="0.3">
      <c r="A783" t="s">
        <v>20</v>
      </c>
      <c r="B783">
        <v>6</v>
      </c>
    </row>
    <row r="784" spans="1:2" x14ac:dyDescent="0.3">
      <c r="A784" t="s">
        <v>20</v>
      </c>
      <c r="B784">
        <v>4.9000000000000004</v>
      </c>
    </row>
    <row r="785" spans="1:2" x14ac:dyDescent="0.3">
      <c r="A785" t="s">
        <v>20</v>
      </c>
      <c r="B785">
        <v>5.6</v>
      </c>
    </row>
    <row r="786" spans="1:2" x14ac:dyDescent="0.3">
      <c r="A786" t="s">
        <v>20</v>
      </c>
      <c r="B786">
        <v>6.1</v>
      </c>
    </row>
    <row r="787" spans="1:2" x14ac:dyDescent="0.3">
      <c r="A787" t="s">
        <v>20</v>
      </c>
      <c r="B787">
        <v>6.1</v>
      </c>
    </row>
    <row r="788" spans="1:2" x14ac:dyDescent="0.3">
      <c r="A788" t="s">
        <v>20</v>
      </c>
      <c r="B788">
        <v>4.8</v>
      </c>
    </row>
    <row r="789" spans="1:2" x14ac:dyDescent="0.3">
      <c r="A789" t="s">
        <v>20</v>
      </c>
      <c r="B789">
        <v>5.5</v>
      </c>
    </row>
    <row r="790" spans="1:2" x14ac:dyDescent="0.3">
      <c r="A790" t="s">
        <v>20</v>
      </c>
      <c r="B790">
        <v>3.8</v>
      </c>
    </row>
    <row r="791" spans="1:2" x14ac:dyDescent="0.3">
      <c r="A791" t="s">
        <v>20</v>
      </c>
      <c r="B791">
        <v>6.5</v>
      </c>
    </row>
    <row r="792" spans="1:2" x14ac:dyDescent="0.3">
      <c r="A792" t="s">
        <v>20</v>
      </c>
      <c r="B792">
        <v>6</v>
      </c>
    </row>
    <row r="793" spans="1:2" x14ac:dyDescent="0.3">
      <c r="A793" t="s">
        <v>2804</v>
      </c>
      <c r="B793">
        <v>6.7</v>
      </c>
    </row>
    <row r="794" spans="1:2" x14ac:dyDescent="0.3">
      <c r="A794" t="s">
        <v>20</v>
      </c>
      <c r="B794">
        <v>8.1</v>
      </c>
    </row>
    <row r="795" spans="1:2" x14ac:dyDescent="0.3">
      <c r="A795" t="s">
        <v>20</v>
      </c>
      <c r="B795">
        <v>4.9000000000000004</v>
      </c>
    </row>
    <row r="796" spans="1:2" x14ac:dyDescent="0.3">
      <c r="A796" t="s">
        <v>20</v>
      </c>
      <c r="B796">
        <v>7.3</v>
      </c>
    </row>
    <row r="797" spans="1:2" x14ac:dyDescent="0.3">
      <c r="A797" t="s">
        <v>20</v>
      </c>
      <c r="B797">
        <v>6.4</v>
      </c>
    </row>
    <row r="798" spans="1:2" x14ac:dyDescent="0.3">
      <c r="A798" t="s">
        <v>20</v>
      </c>
      <c r="B798">
        <v>6.7</v>
      </c>
    </row>
    <row r="799" spans="1:2" x14ac:dyDescent="0.3">
      <c r="A799" t="s">
        <v>20</v>
      </c>
      <c r="B799">
        <v>3.6</v>
      </c>
    </row>
    <row r="800" spans="1:2" x14ac:dyDescent="0.3">
      <c r="A800" t="s">
        <v>20</v>
      </c>
      <c r="B800">
        <v>5.7</v>
      </c>
    </row>
    <row r="801" spans="1:2" x14ac:dyDescent="0.3">
      <c r="A801" t="s">
        <v>20</v>
      </c>
      <c r="B801">
        <v>6</v>
      </c>
    </row>
    <row r="802" spans="1:2" x14ac:dyDescent="0.3">
      <c r="A802" t="s">
        <v>20</v>
      </c>
      <c r="B802">
        <v>4.9000000000000004</v>
      </c>
    </row>
    <row r="803" spans="1:2" x14ac:dyDescent="0.3">
      <c r="A803" t="s">
        <v>20</v>
      </c>
      <c r="B803">
        <v>4.7</v>
      </c>
    </row>
    <row r="804" spans="1:2" x14ac:dyDescent="0.3">
      <c r="A804" t="s">
        <v>20</v>
      </c>
      <c r="B804">
        <v>6.3</v>
      </c>
    </row>
    <row r="805" spans="1:2" x14ac:dyDescent="0.3">
      <c r="A805" t="s">
        <v>20</v>
      </c>
      <c r="B805">
        <v>5.9</v>
      </c>
    </row>
    <row r="806" spans="1:2" x14ac:dyDescent="0.3">
      <c r="A806" t="s">
        <v>20</v>
      </c>
      <c r="B806">
        <v>5.9</v>
      </c>
    </row>
    <row r="807" spans="1:2" x14ac:dyDescent="0.3">
      <c r="A807" t="s">
        <v>20</v>
      </c>
      <c r="B807">
        <v>7.5</v>
      </c>
    </row>
    <row r="808" spans="1:2" x14ac:dyDescent="0.3">
      <c r="A808" t="s">
        <v>20</v>
      </c>
      <c r="B808">
        <v>5.6</v>
      </c>
    </row>
    <row r="809" spans="1:2" x14ac:dyDescent="0.3">
      <c r="A809" t="s">
        <v>20</v>
      </c>
      <c r="B809">
        <v>6.4</v>
      </c>
    </row>
    <row r="810" spans="1:2" x14ac:dyDescent="0.3">
      <c r="A810" t="s">
        <v>20</v>
      </c>
      <c r="B810">
        <v>6.3</v>
      </c>
    </row>
    <row r="811" spans="1:2" x14ac:dyDescent="0.3">
      <c r="A811" t="s">
        <v>20</v>
      </c>
      <c r="B811">
        <v>4.3</v>
      </c>
    </row>
    <row r="812" spans="1:2" x14ac:dyDescent="0.3">
      <c r="A812" t="s">
        <v>20</v>
      </c>
      <c r="B812">
        <v>5.9</v>
      </c>
    </row>
    <row r="813" spans="1:2" x14ac:dyDescent="0.3">
      <c r="A813" t="s">
        <v>20</v>
      </c>
      <c r="B813">
        <v>5.5</v>
      </c>
    </row>
    <row r="814" spans="1:2" x14ac:dyDescent="0.3">
      <c r="A814" t="s">
        <v>20</v>
      </c>
      <c r="B814">
        <v>6.2</v>
      </c>
    </row>
    <row r="815" spans="1:2" x14ac:dyDescent="0.3">
      <c r="A815" t="s">
        <v>20</v>
      </c>
      <c r="B815">
        <v>8.8000000000000007</v>
      </c>
    </row>
    <row r="816" spans="1:2" x14ac:dyDescent="0.3">
      <c r="A816" t="s">
        <v>20</v>
      </c>
      <c r="B816">
        <v>5.2</v>
      </c>
    </row>
    <row r="817" spans="1:2" x14ac:dyDescent="0.3">
      <c r="A817" t="s">
        <v>20</v>
      </c>
      <c r="B817">
        <v>7</v>
      </c>
    </row>
    <row r="818" spans="1:2" x14ac:dyDescent="0.3">
      <c r="A818" t="s">
        <v>20</v>
      </c>
      <c r="B818">
        <v>6.6</v>
      </c>
    </row>
    <row r="819" spans="1:2" x14ac:dyDescent="0.3">
      <c r="A819" t="s">
        <v>20</v>
      </c>
      <c r="B819">
        <v>7.3</v>
      </c>
    </row>
    <row r="820" spans="1:2" x14ac:dyDescent="0.3">
      <c r="A820" t="s">
        <v>20</v>
      </c>
      <c r="B820">
        <v>5.6</v>
      </c>
    </row>
    <row r="821" spans="1:2" x14ac:dyDescent="0.3">
      <c r="A821" t="s">
        <v>20</v>
      </c>
      <c r="B821">
        <v>6.6</v>
      </c>
    </row>
    <row r="822" spans="1:2" x14ac:dyDescent="0.3">
      <c r="A822" t="s">
        <v>20</v>
      </c>
      <c r="B822">
        <v>5.4</v>
      </c>
    </row>
    <row r="823" spans="1:2" x14ac:dyDescent="0.3">
      <c r="A823" t="s">
        <v>20</v>
      </c>
      <c r="B823">
        <v>6.3</v>
      </c>
    </row>
    <row r="824" spans="1:2" x14ac:dyDescent="0.3">
      <c r="A824" t="s">
        <v>20</v>
      </c>
      <c r="B824">
        <v>7.9</v>
      </c>
    </row>
    <row r="825" spans="1:2" x14ac:dyDescent="0.3">
      <c r="A825" t="s">
        <v>20</v>
      </c>
      <c r="B825">
        <v>6.3</v>
      </c>
    </row>
    <row r="826" spans="1:2" x14ac:dyDescent="0.3">
      <c r="A826" t="s">
        <v>20</v>
      </c>
      <c r="B826">
        <v>6</v>
      </c>
    </row>
    <row r="827" spans="1:2" x14ac:dyDescent="0.3">
      <c r="A827" t="s">
        <v>20</v>
      </c>
      <c r="B827">
        <v>7.2</v>
      </c>
    </row>
    <row r="828" spans="1:2" x14ac:dyDescent="0.3">
      <c r="A828" t="s">
        <v>20</v>
      </c>
      <c r="B828">
        <v>5.0999999999999996</v>
      </c>
    </row>
    <row r="829" spans="1:2" x14ac:dyDescent="0.3">
      <c r="A829" t="s">
        <v>20</v>
      </c>
      <c r="B829">
        <v>7.3</v>
      </c>
    </row>
    <row r="830" spans="1:2" x14ac:dyDescent="0.3">
      <c r="A830" t="s">
        <v>20</v>
      </c>
      <c r="B830">
        <v>8</v>
      </c>
    </row>
    <row r="831" spans="1:2" x14ac:dyDescent="0.3">
      <c r="A831" t="s">
        <v>20</v>
      </c>
      <c r="B831">
        <v>6.2</v>
      </c>
    </row>
    <row r="832" spans="1:2" x14ac:dyDescent="0.3">
      <c r="A832" t="s">
        <v>20</v>
      </c>
      <c r="B832">
        <v>6</v>
      </c>
    </row>
    <row r="833" spans="1:2" x14ac:dyDescent="0.3">
      <c r="A833" t="s">
        <v>20</v>
      </c>
      <c r="B833">
        <v>6.7</v>
      </c>
    </row>
    <row r="834" spans="1:2" x14ac:dyDescent="0.3">
      <c r="A834" t="s">
        <v>20</v>
      </c>
      <c r="B834">
        <v>8.1</v>
      </c>
    </row>
    <row r="835" spans="1:2" x14ac:dyDescent="0.3">
      <c r="A835" t="s">
        <v>20</v>
      </c>
      <c r="B835">
        <v>6.4</v>
      </c>
    </row>
    <row r="836" spans="1:2" x14ac:dyDescent="0.3">
      <c r="A836" t="s">
        <v>20</v>
      </c>
      <c r="B836">
        <v>8</v>
      </c>
    </row>
    <row r="837" spans="1:2" x14ac:dyDescent="0.3">
      <c r="A837" t="s">
        <v>20</v>
      </c>
      <c r="B837">
        <v>6.3</v>
      </c>
    </row>
    <row r="838" spans="1:2" x14ac:dyDescent="0.3">
      <c r="A838" t="s">
        <v>20</v>
      </c>
      <c r="B838">
        <v>6.4</v>
      </c>
    </row>
    <row r="839" spans="1:2" x14ac:dyDescent="0.3">
      <c r="A839" t="s">
        <v>20</v>
      </c>
      <c r="B839">
        <v>6.6</v>
      </c>
    </row>
    <row r="840" spans="1:2" x14ac:dyDescent="0.3">
      <c r="A840" t="s">
        <v>20</v>
      </c>
      <c r="B840">
        <v>6.4</v>
      </c>
    </row>
    <row r="841" spans="1:2" x14ac:dyDescent="0.3">
      <c r="A841" t="s">
        <v>20</v>
      </c>
      <c r="B841">
        <v>6</v>
      </c>
    </row>
    <row r="842" spans="1:2" x14ac:dyDescent="0.3">
      <c r="A842" t="s">
        <v>20</v>
      </c>
      <c r="B842">
        <v>6.6</v>
      </c>
    </row>
    <row r="843" spans="1:2" x14ac:dyDescent="0.3">
      <c r="A843" t="s">
        <v>20</v>
      </c>
      <c r="B843">
        <v>5.9</v>
      </c>
    </row>
    <row r="844" spans="1:2" x14ac:dyDescent="0.3">
      <c r="A844" t="s">
        <v>20</v>
      </c>
      <c r="B844">
        <v>6.4</v>
      </c>
    </row>
    <row r="845" spans="1:2" x14ac:dyDescent="0.3">
      <c r="A845" t="s">
        <v>20</v>
      </c>
      <c r="B845">
        <v>6.3</v>
      </c>
    </row>
    <row r="846" spans="1:2" x14ac:dyDescent="0.3">
      <c r="A846" t="s">
        <v>20</v>
      </c>
      <c r="B846">
        <v>7.3</v>
      </c>
    </row>
    <row r="847" spans="1:2" x14ac:dyDescent="0.3">
      <c r="A847" t="s">
        <v>20</v>
      </c>
      <c r="B847">
        <v>6.8</v>
      </c>
    </row>
    <row r="848" spans="1:2" x14ac:dyDescent="0.3">
      <c r="A848" t="s">
        <v>20</v>
      </c>
      <c r="B848">
        <v>7.2</v>
      </c>
    </row>
    <row r="849" spans="1:2" x14ac:dyDescent="0.3">
      <c r="A849" t="s">
        <v>20</v>
      </c>
      <c r="B849">
        <v>5.7</v>
      </c>
    </row>
    <row r="850" spans="1:2" x14ac:dyDescent="0.3">
      <c r="A850" t="s">
        <v>20</v>
      </c>
      <c r="B850">
        <v>6</v>
      </c>
    </row>
    <row r="851" spans="1:2" x14ac:dyDescent="0.3">
      <c r="A851" t="s">
        <v>20</v>
      </c>
      <c r="B851">
        <v>6.5</v>
      </c>
    </row>
    <row r="852" spans="1:2" x14ac:dyDescent="0.3">
      <c r="A852" t="s">
        <v>20</v>
      </c>
      <c r="B852">
        <v>5.8</v>
      </c>
    </row>
    <row r="853" spans="1:2" x14ac:dyDescent="0.3">
      <c r="A853" t="s">
        <v>20</v>
      </c>
      <c r="B853">
        <v>5.8</v>
      </c>
    </row>
    <row r="854" spans="1:2" x14ac:dyDescent="0.3">
      <c r="A854" t="s">
        <v>20</v>
      </c>
      <c r="B854">
        <v>6.7</v>
      </c>
    </row>
    <row r="855" spans="1:2" x14ac:dyDescent="0.3">
      <c r="A855" t="s">
        <v>20</v>
      </c>
      <c r="B855">
        <v>7.8</v>
      </c>
    </row>
    <row r="856" spans="1:2" x14ac:dyDescent="0.3">
      <c r="A856" t="s">
        <v>20</v>
      </c>
      <c r="B856">
        <v>5.6</v>
      </c>
    </row>
    <row r="857" spans="1:2" x14ac:dyDescent="0.3">
      <c r="A857" t="s">
        <v>20</v>
      </c>
      <c r="B857">
        <v>5.8</v>
      </c>
    </row>
    <row r="858" spans="1:2" x14ac:dyDescent="0.3">
      <c r="A858" t="s">
        <v>20</v>
      </c>
      <c r="B858">
        <v>7.4</v>
      </c>
    </row>
    <row r="859" spans="1:2" x14ac:dyDescent="0.3">
      <c r="A859" t="s">
        <v>20</v>
      </c>
      <c r="B859">
        <v>6.9</v>
      </c>
    </row>
    <row r="860" spans="1:2" x14ac:dyDescent="0.3">
      <c r="A860" t="s">
        <v>20</v>
      </c>
      <c r="B860">
        <v>5.5</v>
      </c>
    </row>
    <row r="861" spans="1:2" x14ac:dyDescent="0.3">
      <c r="A861" t="s">
        <v>20</v>
      </c>
      <c r="B861">
        <v>6.3</v>
      </c>
    </row>
    <row r="862" spans="1:2" x14ac:dyDescent="0.3">
      <c r="A862" t="s">
        <v>20</v>
      </c>
      <c r="B862">
        <v>4.7</v>
      </c>
    </row>
    <row r="863" spans="1:2" x14ac:dyDescent="0.3">
      <c r="A863" t="s">
        <v>20</v>
      </c>
      <c r="B863">
        <v>5.6</v>
      </c>
    </row>
    <row r="864" spans="1:2" x14ac:dyDescent="0.3">
      <c r="A864" t="s">
        <v>20</v>
      </c>
      <c r="B864">
        <v>6.4</v>
      </c>
    </row>
    <row r="865" spans="1:2" x14ac:dyDescent="0.3">
      <c r="A865" t="s">
        <v>20</v>
      </c>
      <c r="B865">
        <v>4.2</v>
      </c>
    </row>
    <row r="866" spans="1:2" x14ac:dyDescent="0.3">
      <c r="A866" t="s">
        <v>20</v>
      </c>
      <c r="B866">
        <v>6.4</v>
      </c>
    </row>
    <row r="867" spans="1:2" x14ac:dyDescent="0.3">
      <c r="A867" t="s">
        <v>965</v>
      </c>
      <c r="B867">
        <v>7.7</v>
      </c>
    </row>
    <row r="868" spans="1:2" x14ac:dyDescent="0.3">
      <c r="A868" t="s">
        <v>20</v>
      </c>
      <c r="B868">
        <v>7.7</v>
      </c>
    </row>
    <row r="869" spans="1:2" x14ac:dyDescent="0.3">
      <c r="A869" t="s">
        <v>20</v>
      </c>
      <c r="B869">
        <v>5.3</v>
      </c>
    </row>
    <row r="870" spans="1:2" x14ac:dyDescent="0.3">
      <c r="A870" t="s">
        <v>20</v>
      </c>
      <c r="B870">
        <v>6.7</v>
      </c>
    </row>
    <row r="871" spans="1:2" x14ac:dyDescent="0.3">
      <c r="A871" t="s">
        <v>20</v>
      </c>
      <c r="B871">
        <v>7.7</v>
      </c>
    </row>
    <row r="872" spans="1:2" x14ac:dyDescent="0.3">
      <c r="A872" t="s">
        <v>20</v>
      </c>
      <c r="B872">
        <v>5.7</v>
      </c>
    </row>
    <row r="873" spans="1:2" x14ac:dyDescent="0.3">
      <c r="A873" t="s">
        <v>20</v>
      </c>
      <c r="B873">
        <v>7.6</v>
      </c>
    </row>
    <row r="874" spans="1:2" x14ac:dyDescent="0.3">
      <c r="A874" t="s">
        <v>20</v>
      </c>
      <c r="B874">
        <v>6.4</v>
      </c>
    </row>
    <row r="875" spans="1:2" x14ac:dyDescent="0.3">
      <c r="A875" t="s">
        <v>20</v>
      </c>
      <c r="B875">
        <v>5.6</v>
      </c>
    </row>
    <row r="876" spans="1:2" x14ac:dyDescent="0.3">
      <c r="A876" t="s">
        <v>20</v>
      </c>
      <c r="B876">
        <v>6.8</v>
      </c>
    </row>
    <row r="877" spans="1:2" x14ac:dyDescent="0.3">
      <c r="A877" t="s">
        <v>20</v>
      </c>
      <c r="B877">
        <v>2.4</v>
      </c>
    </row>
    <row r="878" spans="1:2" x14ac:dyDescent="0.3">
      <c r="A878" t="s">
        <v>20</v>
      </c>
      <c r="B878">
        <v>6.2</v>
      </c>
    </row>
    <row r="879" spans="1:2" x14ac:dyDescent="0.3">
      <c r="A879" t="s">
        <v>20</v>
      </c>
      <c r="B879">
        <v>5.9</v>
      </c>
    </row>
    <row r="880" spans="1:2" x14ac:dyDescent="0.3">
      <c r="A880" t="s">
        <v>20</v>
      </c>
      <c r="B880">
        <v>7.1</v>
      </c>
    </row>
    <row r="881" spans="1:2" x14ac:dyDescent="0.3">
      <c r="A881" t="s">
        <v>20</v>
      </c>
      <c r="B881">
        <v>7.6</v>
      </c>
    </row>
    <row r="882" spans="1:2" x14ac:dyDescent="0.3">
      <c r="A882" t="s">
        <v>20</v>
      </c>
      <c r="B882">
        <v>5.5</v>
      </c>
    </row>
    <row r="883" spans="1:2" x14ac:dyDescent="0.3">
      <c r="A883" t="s">
        <v>20</v>
      </c>
      <c r="B883">
        <v>7</v>
      </c>
    </row>
    <row r="884" spans="1:2" x14ac:dyDescent="0.3">
      <c r="A884" t="s">
        <v>20</v>
      </c>
      <c r="B884">
        <v>7.1</v>
      </c>
    </row>
    <row r="885" spans="1:2" x14ac:dyDescent="0.3">
      <c r="A885" t="s">
        <v>20</v>
      </c>
      <c r="B885">
        <v>7.4</v>
      </c>
    </row>
    <row r="886" spans="1:2" x14ac:dyDescent="0.3">
      <c r="A886" t="s">
        <v>20</v>
      </c>
      <c r="B886">
        <v>7.6</v>
      </c>
    </row>
    <row r="887" spans="1:2" x14ac:dyDescent="0.3">
      <c r="A887" t="s">
        <v>20</v>
      </c>
      <c r="B887">
        <v>5.9</v>
      </c>
    </row>
    <row r="888" spans="1:2" x14ac:dyDescent="0.3">
      <c r="A888" t="s">
        <v>20</v>
      </c>
      <c r="B888">
        <v>5.9</v>
      </c>
    </row>
    <row r="889" spans="1:2" x14ac:dyDescent="0.3">
      <c r="A889" t="s">
        <v>20</v>
      </c>
      <c r="B889">
        <v>8</v>
      </c>
    </row>
    <row r="890" spans="1:2" x14ac:dyDescent="0.3">
      <c r="A890" t="s">
        <v>20</v>
      </c>
      <c r="B890">
        <v>7.4</v>
      </c>
    </row>
    <row r="891" spans="1:2" x14ac:dyDescent="0.3">
      <c r="A891" t="s">
        <v>20</v>
      </c>
      <c r="B891">
        <v>5.8</v>
      </c>
    </row>
    <row r="892" spans="1:2" x14ac:dyDescent="0.3">
      <c r="A892" t="s">
        <v>20</v>
      </c>
      <c r="B892">
        <v>6.3</v>
      </c>
    </row>
    <row r="893" spans="1:2" x14ac:dyDescent="0.3">
      <c r="A893" t="s">
        <v>20</v>
      </c>
      <c r="B893">
        <v>5.7</v>
      </c>
    </row>
    <row r="894" spans="1:2" x14ac:dyDescent="0.3">
      <c r="A894" t="s">
        <v>20</v>
      </c>
      <c r="B894">
        <v>5.0999999999999996</v>
      </c>
    </row>
    <row r="895" spans="1:2" x14ac:dyDescent="0.3">
      <c r="A895" t="s">
        <v>20</v>
      </c>
      <c r="B895">
        <v>7.6</v>
      </c>
    </row>
    <row r="896" spans="1:2" x14ac:dyDescent="0.3">
      <c r="A896" t="s">
        <v>20</v>
      </c>
      <c r="B896">
        <v>6.4</v>
      </c>
    </row>
    <row r="897" spans="1:2" x14ac:dyDescent="0.3">
      <c r="A897" t="s">
        <v>20</v>
      </c>
      <c r="B897">
        <v>7.4</v>
      </c>
    </row>
    <row r="898" spans="1:2" x14ac:dyDescent="0.3">
      <c r="A898" t="s">
        <v>20</v>
      </c>
      <c r="B898">
        <v>8.1999999999999993</v>
      </c>
    </row>
    <row r="899" spans="1:2" x14ac:dyDescent="0.3">
      <c r="A899" t="s">
        <v>20</v>
      </c>
      <c r="B899">
        <v>6.5</v>
      </c>
    </row>
    <row r="900" spans="1:2" x14ac:dyDescent="0.3">
      <c r="A900" t="s">
        <v>20</v>
      </c>
      <c r="B900">
        <v>5.5</v>
      </c>
    </row>
    <row r="901" spans="1:2" x14ac:dyDescent="0.3">
      <c r="A901" t="s">
        <v>20</v>
      </c>
      <c r="B901">
        <v>6.5</v>
      </c>
    </row>
    <row r="902" spans="1:2" x14ac:dyDescent="0.3">
      <c r="A902" t="s">
        <v>20</v>
      </c>
      <c r="B902">
        <v>5.6</v>
      </c>
    </row>
    <row r="903" spans="1:2" x14ac:dyDescent="0.3">
      <c r="A903" t="s">
        <v>20</v>
      </c>
      <c r="B903">
        <v>4.9000000000000004</v>
      </c>
    </row>
    <row r="904" spans="1:2" x14ac:dyDescent="0.3">
      <c r="A904" t="s">
        <v>20</v>
      </c>
      <c r="B904">
        <v>4.5999999999999996</v>
      </c>
    </row>
    <row r="905" spans="1:2" x14ac:dyDescent="0.3">
      <c r="A905" t="s">
        <v>20</v>
      </c>
      <c r="B905">
        <v>7.9</v>
      </c>
    </row>
    <row r="906" spans="1:2" x14ac:dyDescent="0.3">
      <c r="A906" t="s">
        <v>20</v>
      </c>
      <c r="B906">
        <v>7.1</v>
      </c>
    </row>
    <row r="907" spans="1:2" x14ac:dyDescent="0.3">
      <c r="A907" t="s">
        <v>20</v>
      </c>
      <c r="B907">
        <v>6.9</v>
      </c>
    </row>
    <row r="908" spans="1:2" x14ac:dyDescent="0.3">
      <c r="A908" t="s">
        <v>20</v>
      </c>
      <c r="B908">
        <v>7.3</v>
      </c>
    </row>
    <row r="909" spans="1:2" x14ac:dyDescent="0.3">
      <c r="A909" t="s">
        <v>20</v>
      </c>
      <c r="B909">
        <v>7</v>
      </c>
    </row>
    <row r="910" spans="1:2" x14ac:dyDescent="0.3">
      <c r="A910" t="s">
        <v>20</v>
      </c>
      <c r="B910">
        <v>7.7</v>
      </c>
    </row>
    <row r="911" spans="1:2" x14ac:dyDescent="0.3">
      <c r="A911" t="s">
        <v>20</v>
      </c>
      <c r="B911">
        <v>6.7</v>
      </c>
    </row>
    <row r="912" spans="1:2" x14ac:dyDescent="0.3">
      <c r="A912" t="s">
        <v>20</v>
      </c>
      <c r="B912">
        <v>6.3</v>
      </c>
    </row>
    <row r="913" spans="1:2" x14ac:dyDescent="0.3">
      <c r="A913" t="s">
        <v>20</v>
      </c>
      <c r="B913">
        <v>5.8</v>
      </c>
    </row>
    <row r="914" spans="1:2" x14ac:dyDescent="0.3">
      <c r="A914" t="s">
        <v>20</v>
      </c>
      <c r="B914">
        <v>7.1</v>
      </c>
    </row>
    <row r="915" spans="1:2" x14ac:dyDescent="0.3">
      <c r="A915" t="s">
        <v>20</v>
      </c>
      <c r="B915">
        <v>7.3</v>
      </c>
    </row>
    <row r="916" spans="1:2" x14ac:dyDescent="0.3">
      <c r="A916" t="s">
        <v>20</v>
      </c>
      <c r="B916">
        <v>6.4</v>
      </c>
    </row>
    <row r="917" spans="1:2" x14ac:dyDescent="0.3">
      <c r="A917" t="s">
        <v>20</v>
      </c>
      <c r="B917">
        <v>7.1</v>
      </c>
    </row>
    <row r="918" spans="1:2" x14ac:dyDescent="0.3">
      <c r="A918" t="s">
        <v>20</v>
      </c>
      <c r="B918">
        <v>7.6</v>
      </c>
    </row>
    <row r="919" spans="1:2" x14ac:dyDescent="0.3">
      <c r="A919" t="s">
        <v>20</v>
      </c>
      <c r="B919">
        <v>6.8</v>
      </c>
    </row>
    <row r="920" spans="1:2" x14ac:dyDescent="0.3">
      <c r="A920" t="s">
        <v>20</v>
      </c>
      <c r="B920">
        <v>6.6</v>
      </c>
    </row>
    <row r="921" spans="1:2" x14ac:dyDescent="0.3">
      <c r="A921" t="s">
        <v>20</v>
      </c>
      <c r="B921">
        <v>6.7</v>
      </c>
    </row>
    <row r="922" spans="1:2" x14ac:dyDescent="0.3">
      <c r="A922" t="s">
        <v>20</v>
      </c>
      <c r="B922">
        <v>6.1</v>
      </c>
    </row>
    <row r="923" spans="1:2" x14ac:dyDescent="0.3">
      <c r="A923" t="s">
        <v>20</v>
      </c>
      <c r="B923">
        <v>6</v>
      </c>
    </row>
    <row r="924" spans="1:2" x14ac:dyDescent="0.3">
      <c r="A924" t="s">
        <v>20</v>
      </c>
      <c r="B924">
        <v>7.6</v>
      </c>
    </row>
    <row r="925" spans="1:2" x14ac:dyDescent="0.3">
      <c r="A925" t="s">
        <v>20</v>
      </c>
      <c r="B925">
        <v>7.1</v>
      </c>
    </row>
    <row r="926" spans="1:2" x14ac:dyDescent="0.3">
      <c r="A926" t="s">
        <v>20</v>
      </c>
      <c r="B926">
        <v>5</v>
      </c>
    </row>
    <row r="927" spans="1:2" x14ac:dyDescent="0.3">
      <c r="A927" t="s">
        <v>20</v>
      </c>
      <c r="B927">
        <v>7.1</v>
      </c>
    </row>
    <row r="928" spans="1:2" x14ac:dyDescent="0.3">
      <c r="A928" t="s">
        <v>20</v>
      </c>
      <c r="B928">
        <v>6.2</v>
      </c>
    </row>
    <row r="929" spans="1:2" x14ac:dyDescent="0.3">
      <c r="A929" t="s">
        <v>20</v>
      </c>
      <c r="B929">
        <v>5.6</v>
      </c>
    </row>
    <row r="930" spans="1:2" x14ac:dyDescent="0.3">
      <c r="A930" t="s">
        <v>20</v>
      </c>
      <c r="B930">
        <v>5.4</v>
      </c>
    </row>
    <row r="931" spans="1:2" x14ac:dyDescent="0.3">
      <c r="A931" t="s">
        <v>20</v>
      </c>
      <c r="B931">
        <v>7.4</v>
      </c>
    </row>
    <row r="932" spans="1:2" x14ac:dyDescent="0.3">
      <c r="A932" t="s">
        <v>20</v>
      </c>
      <c r="B932">
        <v>5</v>
      </c>
    </row>
    <row r="933" spans="1:2" x14ac:dyDescent="0.3">
      <c r="A933" t="s">
        <v>20</v>
      </c>
      <c r="B933">
        <v>5.2</v>
      </c>
    </row>
    <row r="934" spans="1:2" x14ac:dyDescent="0.3">
      <c r="A934" t="s">
        <v>20</v>
      </c>
      <c r="B934">
        <v>7.6</v>
      </c>
    </row>
    <row r="935" spans="1:2" x14ac:dyDescent="0.3">
      <c r="A935" t="s">
        <v>20</v>
      </c>
      <c r="B935">
        <v>6.6</v>
      </c>
    </row>
    <row r="936" spans="1:2" x14ac:dyDescent="0.3">
      <c r="A936" t="s">
        <v>20</v>
      </c>
      <c r="B936">
        <v>7</v>
      </c>
    </row>
    <row r="937" spans="1:2" x14ac:dyDescent="0.3">
      <c r="A937" t="s">
        <v>20</v>
      </c>
      <c r="B937">
        <v>5.7</v>
      </c>
    </row>
    <row r="938" spans="1:2" x14ac:dyDescent="0.3">
      <c r="A938" t="s">
        <v>20</v>
      </c>
      <c r="B938">
        <v>8.1999999999999993</v>
      </c>
    </row>
    <row r="939" spans="1:2" x14ac:dyDescent="0.3">
      <c r="A939" t="s">
        <v>20</v>
      </c>
      <c r="B939">
        <v>6.2</v>
      </c>
    </row>
    <row r="940" spans="1:2" x14ac:dyDescent="0.3">
      <c r="A940" t="s">
        <v>20</v>
      </c>
      <c r="B940">
        <v>6.6</v>
      </c>
    </row>
    <row r="941" spans="1:2" x14ac:dyDescent="0.3">
      <c r="A941" t="s">
        <v>20</v>
      </c>
      <c r="B941">
        <v>4.7</v>
      </c>
    </row>
    <row r="942" spans="1:2" x14ac:dyDescent="0.3">
      <c r="A942" t="s">
        <v>20</v>
      </c>
      <c r="B942">
        <v>6.3</v>
      </c>
    </row>
    <row r="943" spans="1:2" x14ac:dyDescent="0.3">
      <c r="A943" t="s">
        <v>20</v>
      </c>
      <c r="B943">
        <v>6.1</v>
      </c>
    </row>
    <row r="944" spans="1:2" x14ac:dyDescent="0.3">
      <c r="A944" t="s">
        <v>20</v>
      </c>
      <c r="B944">
        <v>6.7</v>
      </c>
    </row>
    <row r="945" spans="1:2" x14ac:dyDescent="0.3">
      <c r="A945" t="s">
        <v>20</v>
      </c>
      <c r="B945">
        <v>6.1</v>
      </c>
    </row>
    <row r="946" spans="1:2" x14ac:dyDescent="0.3">
      <c r="A946" t="s">
        <v>20</v>
      </c>
      <c r="B946">
        <v>7</v>
      </c>
    </row>
    <row r="947" spans="1:2" x14ac:dyDescent="0.3">
      <c r="A947" t="s">
        <v>20</v>
      </c>
      <c r="B947">
        <v>7.4</v>
      </c>
    </row>
    <row r="948" spans="1:2" x14ac:dyDescent="0.3">
      <c r="A948" t="s">
        <v>20</v>
      </c>
      <c r="B948">
        <v>7.3</v>
      </c>
    </row>
    <row r="949" spans="1:2" x14ac:dyDescent="0.3">
      <c r="A949" t="s">
        <v>20</v>
      </c>
      <c r="B949">
        <v>5.8</v>
      </c>
    </row>
    <row r="950" spans="1:2" x14ac:dyDescent="0.3">
      <c r="A950" t="s">
        <v>20</v>
      </c>
      <c r="B950">
        <v>6.7</v>
      </c>
    </row>
    <row r="951" spans="1:2" x14ac:dyDescent="0.3">
      <c r="A951" t="s">
        <v>20</v>
      </c>
      <c r="B951">
        <v>5.8</v>
      </c>
    </row>
    <row r="952" spans="1:2" x14ac:dyDescent="0.3">
      <c r="A952" t="s">
        <v>20</v>
      </c>
      <c r="B952">
        <v>7.8</v>
      </c>
    </row>
    <row r="953" spans="1:2" x14ac:dyDescent="0.3">
      <c r="A953" t="s">
        <v>20</v>
      </c>
      <c r="B953">
        <v>6.6</v>
      </c>
    </row>
    <row r="954" spans="1:2" x14ac:dyDescent="0.3">
      <c r="A954" t="s">
        <v>20</v>
      </c>
      <c r="B954">
        <v>6.5</v>
      </c>
    </row>
    <row r="955" spans="1:2" x14ac:dyDescent="0.3">
      <c r="A955" t="s">
        <v>20</v>
      </c>
      <c r="B955">
        <v>6.7</v>
      </c>
    </row>
    <row r="956" spans="1:2" x14ac:dyDescent="0.3">
      <c r="A956" t="s">
        <v>20</v>
      </c>
      <c r="B956">
        <v>7.3</v>
      </c>
    </row>
    <row r="957" spans="1:2" x14ac:dyDescent="0.3">
      <c r="A957" t="s">
        <v>20</v>
      </c>
      <c r="B957">
        <v>5.8</v>
      </c>
    </row>
    <row r="958" spans="1:2" x14ac:dyDescent="0.3">
      <c r="A958" t="s">
        <v>20</v>
      </c>
      <c r="B958">
        <v>5.5</v>
      </c>
    </row>
    <row r="959" spans="1:2" x14ac:dyDescent="0.3">
      <c r="A959" t="s">
        <v>20</v>
      </c>
      <c r="B959">
        <v>6.3</v>
      </c>
    </row>
    <row r="960" spans="1:2" x14ac:dyDescent="0.3">
      <c r="A960" t="s">
        <v>20</v>
      </c>
      <c r="B960">
        <v>7.4</v>
      </c>
    </row>
    <row r="961" spans="1:2" x14ac:dyDescent="0.3">
      <c r="A961" t="s">
        <v>20</v>
      </c>
      <c r="B961">
        <v>5.9</v>
      </c>
    </row>
    <row r="962" spans="1:2" x14ac:dyDescent="0.3">
      <c r="A962" t="s">
        <v>20</v>
      </c>
      <c r="B962">
        <v>6.2</v>
      </c>
    </row>
    <row r="963" spans="1:2" x14ac:dyDescent="0.3">
      <c r="A963" t="s">
        <v>20</v>
      </c>
      <c r="B963">
        <v>5.9</v>
      </c>
    </row>
    <row r="964" spans="1:2" x14ac:dyDescent="0.3">
      <c r="A964" t="s">
        <v>20</v>
      </c>
      <c r="B964">
        <v>6.5</v>
      </c>
    </row>
    <row r="965" spans="1:2" x14ac:dyDescent="0.3">
      <c r="A965" t="s">
        <v>20</v>
      </c>
      <c r="B965">
        <v>4.4000000000000004</v>
      </c>
    </row>
    <row r="966" spans="1:2" x14ac:dyDescent="0.3">
      <c r="A966" t="s">
        <v>20</v>
      </c>
      <c r="B966">
        <v>3.5</v>
      </c>
    </row>
    <row r="967" spans="1:2" x14ac:dyDescent="0.3">
      <c r="A967" t="s">
        <v>20</v>
      </c>
      <c r="B967">
        <v>6.6</v>
      </c>
    </row>
    <row r="968" spans="1:2" x14ac:dyDescent="0.3">
      <c r="A968" t="s">
        <v>20</v>
      </c>
      <c r="B968">
        <v>6</v>
      </c>
    </row>
    <row r="969" spans="1:2" x14ac:dyDescent="0.3">
      <c r="A969" t="s">
        <v>20</v>
      </c>
      <c r="B969">
        <v>6.4</v>
      </c>
    </row>
    <row r="970" spans="1:2" x14ac:dyDescent="0.3">
      <c r="A970" t="s">
        <v>20</v>
      </c>
      <c r="B970">
        <v>6.5</v>
      </c>
    </row>
    <row r="971" spans="1:2" x14ac:dyDescent="0.3">
      <c r="A971" t="s">
        <v>20</v>
      </c>
      <c r="B971">
        <v>4.3</v>
      </c>
    </row>
    <row r="972" spans="1:2" x14ac:dyDescent="0.3">
      <c r="A972" t="s">
        <v>20</v>
      </c>
      <c r="B972">
        <v>4.2</v>
      </c>
    </row>
    <row r="973" spans="1:2" x14ac:dyDescent="0.3">
      <c r="A973" t="s">
        <v>20</v>
      </c>
      <c r="B973">
        <v>6.5</v>
      </c>
    </row>
    <row r="974" spans="1:2" x14ac:dyDescent="0.3">
      <c r="A974" t="s">
        <v>20</v>
      </c>
      <c r="B974">
        <v>6.1</v>
      </c>
    </row>
    <row r="975" spans="1:2" x14ac:dyDescent="0.3">
      <c r="A975" t="s">
        <v>20</v>
      </c>
      <c r="B975">
        <v>6.3</v>
      </c>
    </row>
    <row r="976" spans="1:2" x14ac:dyDescent="0.3">
      <c r="A976" t="s">
        <v>20</v>
      </c>
      <c r="B976">
        <v>6.2</v>
      </c>
    </row>
    <row r="977" spans="1:2" x14ac:dyDescent="0.3">
      <c r="A977" t="s">
        <v>20</v>
      </c>
      <c r="B977">
        <v>5.9</v>
      </c>
    </row>
    <row r="978" spans="1:2" x14ac:dyDescent="0.3">
      <c r="A978" t="s">
        <v>20</v>
      </c>
      <c r="B978">
        <v>5.9</v>
      </c>
    </row>
    <row r="979" spans="1:2" x14ac:dyDescent="0.3">
      <c r="A979" t="s">
        <v>20</v>
      </c>
      <c r="B979">
        <v>6.5</v>
      </c>
    </row>
    <row r="980" spans="1:2" x14ac:dyDescent="0.3">
      <c r="A980" t="s">
        <v>20</v>
      </c>
      <c r="B980">
        <v>6.4</v>
      </c>
    </row>
    <row r="981" spans="1:2" x14ac:dyDescent="0.3">
      <c r="A981" t="s">
        <v>20</v>
      </c>
      <c r="B981">
        <v>6.5</v>
      </c>
    </row>
    <row r="982" spans="1:2" x14ac:dyDescent="0.3">
      <c r="A982" t="s">
        <v>20</v>
      </c>
      <c r="B982">
        <v>5.7</v>
      </c>
    </row>
    <row r="983" spans="1:2" x14ac:dyDescent="0.3">
      <c r="A983" t="s">
        <v>20</v>
      </c>
      <c r="B983">
        <v>8</v>
      </c>
    </row>
    <row r="984" spans="1:2" x14ac:dyDescent="0.3">
      <c r="A984" t="s">
        <v>20</v>
      </c>
      <c r="B984">
        <v>7.3</v>
      </c>
    </row>
    <row r="985" spans="1:2" x14ac:dyDescent="0.3">
      <c r="A985" t="s">
        <v>20</v>
      </c>
      <c r="B985">
        <v>6.7</v>
      </c>
    </row>
    <row r="986" spans="1:2" x14ac:dyDescent="0.3">
      <c r="A986" t="s">
        <v>20</v>
      </c>
      <c r="B986">
        <v>7.5</v>
      </c>
    </row>
    <row r="987" spans="1:2" x14ac:dyDescent="0.3">
      <c r="A987" t="s">
        <v>20</v>
      </c>
      <c r="B987">
        <v>5.4</v>
      </c>
    </row>
    <row r="988" spans="1:2" x14ac:dyDescent="0.3">
      <c r="A988" t="s">
        <v>20</v>
      </c>
      <c r="B988">
        <v>6.6</v>
      </c>
    </row>
    <row r="989" spans="1:2" x14ac:dyDescent="0.3">
      <c r="A989" t="s">
        <v>20</v>
      </c>
      <c r="B989">
        <v>7.7</v>
      </c>
    </row>
    <row r="990" spans="1:2" x14ac:dyDescent="0.3">
      <c r="A990" t="s">
        <v>20</v>
      </c>
      <c r="B990">
        <v>5.8</v>
      </c>
    </row>
    <row r="991" spans="1:2" x14ac:dyDescent="0.3">
      <c r="A991" t="s">
        <v>20</v>
      </c>
      <c r="B991">
        <v>6.4</v>
      </c>
    </row>
    <row r="992" spans="1:2" x14ac:dyDescent="0.3">
      <c r="A992" t="s">
        <v>20</v>
      </c>
      <c r="B992">
        <v>5.6</v>
      </c>
    </row>
    <row r="993" spans="1:2" x14ac:dyDescent="0.3">
      <c r="A993" t="s">
        <v>20</v>
      </c>
      <c r="B993">
        <v>6</v>
      </c>
    </row>
    <row r="994" spans="1:2" x14ac:dyDescent="0.3">
      <c r="A994" t="s">
        <v>20</v>
      </c>
      <c r="B994">
        <v>6.2</v>
      </c>
    </row>
    <row r="995" spans="1:2" x14ac:dyDescent="0.3">
      <c r="A995" t="s">
        <v>20</v>
      </c>
      <c r="B995">
        <v>5.9</v>
      </c>
    </row>
    <row r="996" spans="1:2" x14ac:dyDescent="0.3">
      <c r="A996" t="s">
        <v>20</v>
      </c>
      <c r="B996">
        <v>5.0999999999999996</v>
      </c>
    </row>
    <row r="997" spans="1:2" x14ac:dyDescent="0.3">
      <c r="A997" t="s">
        <v>20</v>
      </c>
      <c r="B997">
        <v>6.8</v>
      </c>
    </row>
    <row r="998" spans="1:2" x14ac:dyDescent="0.3">
      <c r="A998" t="s">
        <v>20</v>
      </c>
      <c r="B998">
        <v>6</v>
      </c>
    </row>
    <row r="999" spans="1:2" x14ac:dyDescent="0.3">
      <c r="A999" t="s">
        <v>20</v>
      </c>
      <c r="B999">
        <v>5.0999999999999996</v>
      </c>
    </row>
    <row r="1000" spans="1:2" x14ac:dyDescent="0.3">
      <c r="A1000" t="s">
        <v>20</v>
      </c>
      <c r="B1000">
        <v>5.8</v>
      </c>
    </row>
    <row r="1001" spans="1:2" x14ac:dyDescent="0.3">
      <c r="A1001" t="s">
        <v>20</v>
      </c>
      <c r="B1001">
        <v>6.2</v>
      </c>
    </row>
    <row r="1002" spans="1:2" x14ac:dyDescent="0.3">
      <c r="A1002" t="s">
        <v>20</v>
      </c>
      <c r="B1002">
        <v>6.4</v>
      </c>
    </row>
    <row r="1003" spans="1:2" x14ac:dyDescent="0.3">
      <c r="A1003" t="s">
        <v>20</v>
      </c>
      <c r="B1003">
        <v>4.8</v>
      </c>
    </row>
    <row r="1004" spans="1:2" x14ac:dyDescent="0.3">
      <c r="A1004" t="s">
        <v>20</v>
      </c>
      <c r="B1004">
        <v>4.9000000000000004</v>
      </c>
    </row>
    <row r="1005" spans="1:2" x14ac:dyDescent="0.3">
      <c r="A1005" t="s">
        <v>20</v>
      </c>
      <c r="B1005">
        <v>5.6</v>
      </c>
    </row>
    <row r="1006" spans="1:2" x14ac:dyDescent="0.3">
      <c r="A1006" t="s">
        <v>20</v>
      </c>
      <c r="B1006">
        <v>5.5</v>
      </c>
    </row>
    <row r="1007" spans="1:2" x14ac:dyDescent="0.3">
      <c r="A1007" t="s">
        <v>20</v>
      </c>
      <c r="B1007">
        <v>3.7</v>
      </c>
    </row>
    <row r="1008" spans="1:2" x14ac:dyDescent="0.3">
      <c r="A1008" t="s">
        <v>20</v>
      </c>
      <c r="B1008">
        <v>5.9</v>
      </c>
    </row>
    <row r="1009" spans="1:2" x14ac:dyDescent="0.3">
      <c r="A1009" t="s">
        <v>20</v>
      </c>
      <c r="B1009">
        <v>6.3</v>
      </c>
    </row>
    <row r="1010" spans="1:2" x14ac:dyDescent="0.3">
      <c r="A1010" t="s">
        <v>20</v>
      </c>
      <c r="B1010">
        <v>7.4</v>
      </c>
    </row>
    <row r="1011" spans="1:2" x14ac:dyDescent="0.3">
      <c r="A1011" t="s">
        <v>20</v>
      </c>
      <c r="B1011">
        <v>7.6</v>
      </c>
    </row>
    <row r="1012" spans="1:2" x14ac:dyDescent="0.3">
      <c r="A1012" t="s">
        <v>20</v>
      </c>
      <c r="B1012">
        <v>8.3000000000000007</v>
      </c>
    </row>
    <row r="1013" spans="1:2" x14ac:dyDescent="0.3">
      <c r="A1013" t="s">
        <v>20</v>
      </c>
      <c r="B1013">
        <v>6.6</v>
      </c>
    </row>
    <row r="1014" spans="1:2" x14ac:dyDescent="0.3">
      <c r="A1014" t="s">
        <v>20</v>
      </c>
      <c r="B1014">
        <v>6.9</v>
      </c>
    </row>
    <row r="1015" spans="1:2" x14ac:dyDescent="0.3">
      <c r="A1015" t="s">
        <v>20</v>
      </c>
      <c r="B1015">
        <v>6.7</v>
      </c>
    </row>
    <row r="1016" spans="1:2" x14ac:dyDescent="0.3">
      <c r="A1016" t="s">
        <v>20</v>
      </c>
      <c r="B1016">
        <v>6.8</v>
      </c>
    </row>
    <row r="1017" spans="1:2" x14ac:dyDescent="0.3">
      <c r="A1017" t="s">
        <v>20</v>
      </c>
      <c r="B1017">
        <v>4.5999999999999996</v>
      </c>
    </row>
    <row r="1018" spans="1:2" x14ac:dyDescent="0.3">
      <c r="A1018" t="s">
        <v>20</v>
      </c>
      <c r="B1018">
        <v>7.1</v>
      </c>
    </row>
    <row r="1019" spans="1:2" x14ac:dyDescent="0.3">
      <c r="A1019" t="s">
        <v>20</v>
      </c>
      <c r="B1019">
        <v>6.4</v>
      </c>
    </row>
    <row r="1020" spans="1:2" x14ac:dyDescent="0.3">
      <c r="A1020" t="s">
        <v>20</v>
      </c>
      <c r="B1020">
        <v>6.4</v>
      </c>
    </row>
    <row r="1021" spans="1:2" x14ac:dyDescent="0.3">
      <c r="A1021" t="s">
        <v>20</v>
      </c>
      <c r="B1021">
        <v>7.4</v>
      </c>
    </row>
    <row r="1022" spans="1:2" x14ac:dyDescent="0.3">
      <c r="A1022" t="s">
        <v>20</v>
      </c>
      <c r="B1022">
        <v>6.4</v>
      </c>
    </row>
    <row r="1023" spans="1:2" x14ac:dyDescent="0.3">
      <c r="A1023" t="s">
        <v>20</v>
      </c>
      <c r="B1023">
        <v>6</v>
      </c>
    </row>
    <row r="1024" spans="1:2" x14ac:dyDescent="0.3">
      <c r="A1024" t="s">
        <v>20</v>
      </c>
      <c r="B1024">
        <v>6.5</v>
      </c>
    </row>
    <row r="1025" spans="1:2" x14ac:dyDescent="0.3">
      <c r="A1025" t="s">
        <v>20</v>
      </c>
      <c r="B1025">
        <v>7.8</v>
      </c>
    </row>
    <row r="1026" spans="1:2" x14ac:dyDescent="0.3">
      <c r="A1026" t="s">
        <v>20</v>
      </c>
      <c r="B1026">
        <v>6</v>
      </c>
    </row>
    <row r="1027" spans="1:2" x14ac:dyDescent="0.3">
      <c r="A1027" t="s">
        <v>20</v>
      </c>
      <c r="B1027">
        <v>7</v>
      </c>
    </row>
    <row r="1028" spans="1:2" x14ac:dyDescent="0.3">
      <c r="A1028" t="s">
        <v>20</v>
      </c>
      <c r="B1028">
        <v>6</v>
      </c>
    </row>
    <row r="1029" spans="1:2" x14ac:dyDescent="0.3">
      <c r="A1029" t="s">
        <v>3497</v>
      </c>
      <c r="B1029">
        <v>7.8</v>
      </c>
    </row>
    <row r="1030" spans="1:2" x14ac:dyDescent="0.3">
      <c r="A1030" t="s">
        <v>20</v>
      </c>
      <c r="B1030">
        <v>6.1</v>
      </c>
    </row>
    <row r="1031" spans="1:2" x14ac:dyDescent="0.3">
      <c r="A1031" t="s">
        <v>20</v>
      </c>
      <c r="B1031">
        <v>6.8</v>
      </c>
    </row>
    <row r="1032" spans="1:2" x14ac:dyDescent="0.3">
      <c r="A1032" t="s">
        <v>20</v>
      </c>
      <c r="B1032">
        <v>6.4</v>
      </c>
    </row>
    <row r="1033" spans="1:2" x14ac:dyDescent="0.3">
      <c r="A1033" t="s">
        <v>20</v>
      </c>
      <c r="B1033">
        <v>7.7</v>
      </c>
    </row>
    <row r="1034" spans="1:2" x14ac:dyDescent="0.3">
      <c r="A1034" t="s">
        <v>3516</v>
      </c>
      <c r="B1034">
        <v>8.1</v>
      </c>
    </row>
    <row r="1035" spans="1:2" x14ac:dyDescent="0.3">
      <c r="A1035" t="s">
        <v>20</v>
      </c>
      <c r="B1035">
        <v>4.5</v>
      </c>
    </row>
    <row r="1036" spans="1:2" x14ac:dyDescent="0.3">
      <c r="A1036" t="s">
        <v>20</v>
      </c>
      <c r="B1036">
        <v>5.8</v>
      </c>
    </row>
    <row r="1037" spans="1:2" x14ac:dyDescent="0.3">
      <c r="A1037" t="s">
        <v>20</v>
      </c>
      <c r="B1037">
        <v>6.3</v>
      </c>
    </row>
    <row r="1038" spans="1:2" x14ac:dyDescent="0.3">
      <c r="A1038" t="s">
        <v>20</v>
      </c>
      <c r="B1038">
        <v>5.7</v>
      </c>
    </row>
    <row r="1039" spans="1:2" x14ac:dyDescent="0.3">
      <c r="A1039" t="s">
        <v>20</v>
      </c>
      <c r="B1039">
        <v>7.2</v>
      </c>
    </row>
    <row r="1040" spans="1:2" x14ac:dyDescent="0.3">
      <c r="A1040" t="s">
        <v>20</v>
      </c>
      <c r="B1040">
        <v>7.6</v>
      </c>
    </row>
    <row r="1041" spans="1:2" x14ac:dyDescent="0.3">
      <c r="A1041" t="s">
        <v>20</v>
      </c>
      <c r="B1041">
        <v>4.7</v>
      </c>
    </row>
    <row r="1042" spans="1:2" x14ac:dyDescent="0.3">
      <c r="A1042" t="s">
        <v>20</v>
      </c>
      <c r="B1042">
        <v>6.6</v>
      </c>
    </row>
    <row r="1043" spans="1:2" x14ac:dyDescent="0.3">
      <c r="A1043" t="s">
        <v>20</v>
      </c>
      <c r="B1043">
        <v>6.8</v>
      </c>
    </row>
    <row r="1044" spans="1:2" x14ac:dyDescent="0.3">
      <c r="A1044" t="s">
        <v>20</v>
      </c>
      <c r="B1044">
        <v>7.3</v>
      </c>
    </row>
    <row r="1045" spans="1:2" x14ac:dyDescent="0.3">
      <c r="A1045" t="s">
        <v>20</v>
      </c>
      <c r="B1045">
        <v>2.7</v>
      </c>
    </row>
    <row r="1046" spans="1:2" x14ac:dyDescent="0.3">
      <c r="A1046" t="s">
        <v>20</v>
      </c>
      <c r="B1046">
        <v>4.8</v>
      </c>
    </row>
    <row r="1047" spans="1:2" x14ac:dyDescent="0.3">
      <c r="A1047" t="s">
        <v>20</v>
      </c>
      <c r="B1047">
        <v>6.3</v>
      </c>
    </row>
    <row r="1048" spans="1:2" x14ac:dyDescent="0.3">
      <c r="A1048" t="s">
        <v>20</v>
      </c>
      <c r="B1048">
        <v>5.5</v>
      </c>
    </row>
    <row r="1049" spans="1:2" x14ac:dyDescent="0.3">
      <c r="A1049" t="s">
        <v>20</v>
      </c>
      <c r="B1049">
        <v>6.2</v>
      </c>
    </row>
    <row r="1050" spans="1:2" x14ac:dyDescent="0.3">
      <c r="A1050" t="s">
        <v>20</v>
      </c>
      <c r="B1050">
        <v>5.8</v>
      </c>
    </row>
    <row r="1051" spans="1:2" x14ac:dyDescent="0.3">
      <c r="A1051" t="s">
        <v>20</v>
      </c>
      <c r="B1051">
        <v>5.7</v>
      </c>
    </row>
    <row r="1052" spans="1:2" x14ac:dyDescent="0.3">
      <c r="A1052" t="s">
        <v>20</v>
      </c>
      <c r="B1052">
        <v>6.5</v>
      </c>
    </row>
    <row r="1053" spans="1:2" x14ac:dyDescent="0.3">
      <c r="A1053" t="s">
        <v>20</v>
      </c>
      <c r="B1053">
        <v>6.7</v>
      </c>
    </row>
    <row r="1054" spans="1:2" x14ac:dyDescent="0.3">
      <c r="A1054" t="s">
        <v>20</v>
      </c>
      <c r="B1054">
        <v>7.4</v>
      </c>
    </row>
    <row r="1055" spans="1:2" x14ac:dyDescent="0.3">
      <c r="A1055" t="s">
        <v>20</v>
      </c>
      <c r="B1055">
        <v>6.9</v>
      </c>
    </row>
    <row r="1056" spans="1:2" x14ac:dyDescent="0.3">
      <c r="A1056" t="s">
        <v>20</v>
      </c>
      <c r="B1056">
        <v>5.5</v>
      </c>
    </row>
    <row r="1057" spans="1:2" x14ac:dyDescent="0.3">
      <c r="A1057" t="s">
        <v>20</v>
      </c>
      <c r="B1057">
        <v>8.1</v>
      </c>
    </row>
    <row r="1058" spans="1:2" x14ac:dyDescent="0.3">
      <c r="A1058" t="s">
        <v>20</v>
      </c>
      <c r="B1058">
        <v>7.7</v>
      </c>
    </row>
    <row r="1059" spans="1:2" x14ac:dyDescent="0.3">
      <c r="A1059" t="s">
        <v>20</v>
      </c>
      <c r="B1059">
        <v>7.3</v>
      </c>
    </row>
    <row r="1060" spans="1:2" x14ac:dyDescent="0.3">
      <c r="A1060" t="s">
        <v>20</v>
      </c>
      <c r="B1060">
        <v>5.2</v>
      </c>
    </row>
    <row r="1061" spans="1:2" x14ac:dyDescent="0.3">
      <c r="A1061" t="s">
        <v>20</v>
      </c>
      <c r="B1061">
        <v>7.1</v>
      </c>
    </row>
    <row r="1062" spans="1:2" x14ac:dyDescent="0.3">
      <c r="A1062" t="s">
        <v>20</v>
      </c>
      <c r="B1062">
        <v>7.1</v>
      </c>
    </row>
    <row r="1063" spans="1:2" x14ac:dyDescent="0.3">
      <c r="A1063" t="s">
        <v>20</v>
      </c>
      <c r="B1063">
        <v>7.2</v>
      </c>
    </row>
    <row r="1064" spans="1:2" x14ac:dyDescent="0.3">
      <c r="A1064" t="s">
        <v>20</v>
      </c>
      <c r="B1064">
        <v>6.5</v>
      </c>
    </row>
    <row r="1065" spans="1:2" x14ac:dyDescent="0.3">
      <c r="A1065" t="s">
        <v>20</v>
      </c>
      <c r="B1065">
        <v>4.5999999999999996</v>
      </c>
    </row>
    <row r="1066" spans="1:2" x14ac:dyDescent="0.3">
      <c r="A1066" t="s">
        <v>20</v>
      </c>
      <c r="B1066">
        <v>5.6</v>
      </c>
    </row>
    <row r="1067" spans="1:2" x14ac:dyDescent="0.3">
      <c r="A1067" t="s">
        <v>20</v>
      </c>
      <c r="B1067">
        <v>7.7</v>
      </c>
    </row>
    <row r="1068" spans="1:2" x14ac:dyDescent="0.3">
      <c r="A1068" t="s">
        <v>20</v>
      </c>
      <c r="B1068">
        <v>7.2</v>
      </c>
    </row>
    <row r="1069" spans="1:2" x14ac:dyDescent="0.3">
      <c r="A1069" t="s">
        <v>20</v>
      </c>
      <c r="B1069">
        <v>6.8</v>
      </c>
    </row>
    <row r="1070" spans="1:2" x14ac:dyDescent="0.3">
      <c r="A1070" t="s">
        <v>20</v>
      </c>
      <c r="B1070">
        <v>5.4</v>
      </c>
    </row>
    <row r="1071" spans="1:2" x14ac:dyDescent="0.3">
      <c r="A1071" t="s">
        <v>20</v>
      </c>
      <c r="B1071">
        <v>6.3</v>
      </c>
    </row>
    <row r="1072" spans="1:2" x14ac:dyDescent="0.3">
      <c r="A1072" t="s">
        <v>20</v>
      </c>
      <c r="B1072">
        <v>7.2</v>
      </c>
    </row>
    <row r="1073" spans="1:2" x14ac:dyDescent="0.3">
      <c r="A1073" t="s">
        <v>20</v>
      </c>
      <c r="B1073">
        <v>5.6</v>
      </c>
    </row>
    <row r="1074" spans="1:2" x14ac:dyDescent="0.3">
      <c r="A1074" t="s">
        <v>20</v>
      </c>
      <c r="B1074">
        <v>6.8</v>
      </c>
    </row>
    <row r="1075" spans="1:2" x14ac:dyDescent="0.3">
      <c r="A1075" t="s">
        <v>20</v>
      </c>
      <c r="B1075">
        <v>4.3</v>
      </c>
    </row>
    <row r="1076" spans="1:2" x14ac:dyDescent="0.3">
      <c r="A1076" t="s">
        <v>20</v>
      </c>
      <c r="B1076">
        <v>6.3</v>
      </c>
    </row>
    <row r="1077" spans="1:2" x14ac:dyDescent="0.3">
      <c r="A1077" t="s">
        <v>20</v>
      </c>
      <c r="B1077">
        <v>6.5</v>
      </c>
    </row>
    <row r="1078" spans="1:2" x14ac:dyDescent="0.3">
      <c r="A1078" t="s">
        <v>20</v>
      </c>
      <c r="B1078">
        <v>6.4</v>
      </c>
    </row>
    <row r="1079" spans="1:2" x14ac:dyDescent="0.3">
      <c r="A1079" t="s">
        <v>20</v>
      </c>
      <c r="B1079">
        <v>6.3</v>
      </c>
    </row>
    <row r="1080" spans="1:2" x14ac:dyDescent="0.3">
      <c r="A1080" t="s">
        <v>20</v>
      </c>
      <c r="B1080">
        <v>5.9</v>
      </c>
    </row>
    <row r="1081" spans="1:2" x14ac:dyDescent="0.3">
      <c r="A1081" t="s">
        <v>20</v>
      </c>
      <c r="B1081">
        <v>6.5</v>
      </c>
    </row>
    <row r="1082" spans="1:2" x14ac:dyDescent="0.3">
      <c r="A1082" t="s">
        <v>20</v>
      </c>
      <c r="B1082">
        <v>6.5</v>
      </c>
    </row>
    <row r="1083" spans="1:2" x14ac:dyDescent="0.3">
      <c r="A1083" t="s">
        <v>20</v>
      </c>
      <c r="B1083">
        <v>6.1</v>
      </c>
    </row>
    <row r="1084" spans="1:2" x14ac:dyDescent="0.3">
      <c r="A1084" t="s">
        <v>20</v>
      </c>
      <c r="B1084">
        <v>5.9</v>
      </c>
    </row>
    <row r="1085" spans="1:2" x14ac:dyDescent="0.3">
      <c r="A1085" t="s">
        <v>20</v>
      </c>
      <c r="B1085">
        <v>6.6</v>
      </c>
    </row>
    <row r="1086" spans="1:2" x14ac:dyDescent="0.3">
      <c r="A1086" t="s">
        <v>20</v>
      </c>
      <c r="B1086">
        <v>7.4</v>
      </c>
    </row>
    <row r="1087" spans="1:2" x14ac:dyDescent="0.3">
      <c r="A1087" t="s">
        <v>20</v>
      </c>
      <c r="B1087">
        <v>7.3</v>
      </c>
    </row>
    <row r="1088" spans="1:2" x14ac:dyDescent="0.3">
      <c r="A1088" t="s">
        <v>20</v>
      </c>
      <c r="B1088">
        <v>6.6</v>
      </c>
    </row>
    <row r="1089" spans="1:2" x14ac:dyDescent="0.3">
      <c r="A1089" t="s">
        <v>20</v>
      </c>
      <c r="B1089">
        <v>5.6</v>
      </c>
    </row>
    <row r="1090" spans="1:2" x14ac:dyDescent="0.3">
      <c r="A1090" t="s">
        <v>20</v>
      </c>
      <c r="B1090">
        <v>5.3</v>
      </c>
    </row>
    <row r="1091" spans="1:2" x14ac:dyDescent="0.3">
      <c r="A1091" t="s">
        <v>20</v>
      </c>
      <c r="B1091">
        <v>6</v>
      </c>
    </row>
    <row r="1092" spans="1:2" x14ac:dyDescent="0.3">
      <c r="A1092" t="s">
        <v>20</v>
      </c>
      <c r="B1092">
        <v>5.4</v>
      </c>
    </row>
    <row r="1093" spans="1:2" x14ac:dyDescent="0.3">
      <c r="A1093" t="s">
        <v>20</v>
      </c>
      <c r="B1093">
        <v>6.8</v>
      </c>
    </row>
    <row r="1094" spans="1:2" x14ac:dyDescent="0.3">
      <c r="A1094" t="s">
        <v>20</v>
      </c>
      <c r="B1094">
        <v>6.4</v>
      </c>
    </row>
    <row r="1095" spans="1:2" x14ac:dyDescent="0.3">
      <c r="A1095" t="s">
        <v>20</v>
      </c>
      <c r="B1095">
        <v>4.9000000000000004</v>
      </c>
    </row>
    <row r="1096" spans="1:2" x14ac:dyDescent="0.3">
      <c r="A1096" t="s">
        <v>20</v>
      </c>
      <c r="B1096">
        <v>5.8</v>
      </c>
    </row>
    <row r="1097" spans="1:2" x14ac:dyDescent="0.3">
      <c r="A1097" t="s">
        <v>20</v>
      </c>
      <c r="B1097">
        <v>7.1</v>
      </c>
    </row>
    <row r="1098" spans="1:2" x14ac:dyDescent="0.3">
      <c r="A1098" t="s">
        <v>20</v>
      </c>
      <c r="B1098">
        <v>7.2</v>
      </c>
    </row>
    <row r="1099" spans="1:2" x14ac:dyDescent="0.3">
      <c r="A1099" t="s">
        <v>20</v>
      </c>
      <c r="B1099">
        <v>6</v>
      </c>
    </row>
    <row r="1100" spans="1:2" x14ac:dyDescent="0.3">
      <c r="A1100" t="s">
        <v>20</v>
      </c>
      <c r="B1100">
        <v>6</v>
      </c>
    </row>
    <row r="1101" spans="1:2" x14ac:dyDescent="0.3">
      <c r="A1101" t="s">
        <v>1279</v>
      </c>
      <c r="B1101">
        <v>7</v>
      </c>
    </row>
    <row r="1102" spans="1:2" x14ac:dyDescent="0.3">
      <c r="A1102" t="s">
        <v>20</v>
      </c>
      <c r="B1102">
        <v>5.4</v>
      </c>
    </row>
    <row r="1103" spans="1:2" x14ac:dyDescent="0.3">
      <c r="A1103" t="s">
        <v>20</v>
      </c>
      <c r="B1103">
        <v>6.5</v>
      </c>
    </row>
    <row r="1104" spans="1:2" x14ac:dyDescent="0.3">
      <c r="A1104" t="s">
        <v>20</v>
      </c>
      <c r="B1104">
        <v>6.4</v>
      </c>
    </row>
    <row r="1105" spans="1:2" x14ac:dyDescent="0.3">
      <c r="A1105" t="s">
        <v>20</v>
      </c>
      <c r="B1105">
        <v>4.9000000000000004</v>
      </c>
    </row>
    <row r="1106" spans="1:2" x14ac:dyDescent="0.3">
      <c r="A1106" t="s">
        <v>20</v>
      </c>
      <c r="B1106">
        <v>6.3</v>
      </c>
    </row>
    <row r="1107" spans="1:2" x14ac:dyDescent="0.3">
      <c r="A1107" t="s">
        <v>20</v>
      </c>
      <c r="B1107">
        <v>1.7</v>
      </c>
    </row>
    <row r="1108" spans="1:2" x14ac:dyDescent="0.3">
      <c r="A1108" t="s">
        <v>20</v>
      </c>
      <c r="B1108">
        <v>7.7</v>
      </c>
    </row>
    <row r="1109" spans="1:2" x14ac:dyDescent="0.3">
      <c r="A1109" t="s">
        <v>20</v>
      </c>
      <c r="B1109">
        <v>7.8</v>
      </c>
    </row>
    <row r="1110" spans="1:2" x14ac:dyDescent="0.3">
      <c r="A1110" t="s">
        <v>20</v>
      </c>
      <c r="B1110">
        <v>5.5</v>
      </c>
    </row>
    <row r="1111" spans="1:2" x14ac:dyDescent="0.3">
      <c r="A1111" t="s">
        <v>20</v>
      </c>
      <c r="B1111">
        <v>7.5</v>
      </c>
    </row>
    <row r="1112" spans="1:2" x14ac:dyDescent="0.3">
      <c r="A1112" t="s">
        <v>20</v>
      </c>
      <c r="B1112">
        <v>6.4</v>
      </c>
    </row>
    <row r="1113" spans="1:2" x14ac:dyDescent="0.3">
      <c r="A1113" t="s">
        <v>20</v>
      </c>
      <c r="B1113">
        <v>5.6</v>
      </c>
    </row>
    <row r="1114" spans="1:2" x14ac:dyDescent="0.3">
      <c r="A1114" t="s">
        <v>20</v>
      </c>
      <c r="B1114">
        <v>7.5</v>
      </c>
    </row>
    <row r="1115" spans="1:2" x14ac:dyDescent="0.3">
      <c r="A1115" t="s">
        <v>20</v>
      </c>
      <c r="B1115">
        <v>6.8</v>
      </c>
    </row>
    <row r="1116" spans="1:2" x14ac:dyDescent="0.3">
      <c r="A1116" t="s">
        <v>20</v>
      </c>
      <c r="B1116">
        <v>6.8</v>
      </c>
    </row>
    <row r="1117" spans="1:2" x14ac:dyDescent="0.3">
      <c r="A1117" t="s">
        <v>20</v>
      </c>
      <c r="B1117">
        <v>6</v>
      </c>
    </row>
    <row r="1118" spans="1:2" x14ac:dyDescent="0.3">
      <c r="A1118" t="s">
        <v>20</v>
      </c>
      <c r="B1118">
        <v>7.3</v>
      </c>
    </row>
    <row r="1119" spans="1:2" x14ac:dyDescent="0.3">
      <c r="A1119" t="s">
        <v>20</v>
      </c>
      <c r="B1119">
        <v>6</v>
      </c>
    </row>
    <row r="1120" spans="1:2" x14ac:dyDescent="0.3">
      <c r="A1120" t="s">
        <v>20</v>
      </c>
      <c r="B1120">
        <v>7</v>
      </c>
    </row>
    <row r="1121" spans="1:2" x14ac:dyDescent="0.3">
      <c r="A1121" t="s">
        <v>20</v>
      </c>
      <c r="B1121">
        <v>5.0999999999999996</v>
      </c>
    </row>
    <row r="1122" spans="1:2" x14ac:dyDescent="0.3">
      <c r="A1122" t="s">
        <v>20</v>
      </c>
      <c r="B1122">
        <v>6.8</v>
      </c>
    </row>
    <row r="1123" spans="1:2" x14ac:dyDescent="0.3">
      <c r="A1123" t="s">
        <v>20</v>
      </c>
      <c r="B1123">
        <v>6.5</v>
      </c>
    </row>
    <row r="1124" spans="1:2" x14ac:dyDescent="0.3">
      <c r="A1124" t="s">
        <v>20</v>
      </c>
      <c r="B1124">
        <v>6.6</v>
      </c>
    </row>
    <row r="1125" spans="1:2" x14ac:dyDescent="0.3">
      <c r="A1125" t="s">
        <v>20</v>
      </c>
      <c r="B1125">
        <v>7.2</v>
      </c>
    </row>
    <row r="1126" spans="1:2" x14ac:dyDescent="0.3">
      <c r="A1126" t="s">
        <v>20</v>
      </c>
      <c r="B1126">
        <v>7</v>
      </c>
    </row>
    <row r="1127" spans="1:2" x14ac:dyDescent="0.3">
      <c r="A1127" t="s">
        <v>20</v>
      </c>
      <c r="B1127">
        <v>7</v>
      </c>
    </row>
    <row r="1128" spans="1:2" x14ac:dyDescent="0.3">
      <c r="A1128" t="s">
        <v>20</v>
      </c>
      <c r="B1128">
        <v>5.9</v>
      </c>
    </row>
    <row r="1129" spans="1:2" x14ac:dyDescent="0.3">
      <c r="A1129" t="s">
        <v>20</v>
      </c>
      <c r="B1129">
        <v>5.4</v>
      </c>
    </row>
    <row r="1130" spans="1:2" x14ac:dyDescent="0.3">
      <c r="A1130" t="s">
        <v>20</v>
      </c>
      <c r="B1130">
        <v>6.6</v>
      </c>
    </row>
    <row r="1131" spans="1:2" x14ac:dyDescent="0.3">
      <c r="A1131" t="s">
        <v>20</v>
      </c>
      <c r="B1131">
        <v>7</v>
      </c>
    </row>
    <row r="1132" spans="1:2" x14ac:dyDescent="0.3">
      <c r="A1132" t="s">
        <v>20</v>
      </c>
      <c r="B1132">
        <v>6.5</v>
      </c>
    </row>
    <row r="1133" spans="1:2" x14ac:dyDescent="0.3">
      <c r="A1133" t="s">
        <v>20</v>
      </c>
      <c r="B1133">
        <v>6.3</v>
      </c>
    </row>
    <row r="1134" spans="1:2" x14ac:dyDescent="0.3">
      <c r="A1134" t="s">
        <v>20</v>
      </c>
      <c r="B1134">
        <v>6.5</v>
      </c>
    </row>
    <row r="1135" spans="1:2" x14ac:dyDescent="0.3">
      <c r="A1135" t="s">
        <v>20</v>
      </c>
      <c r="B1135">
        <v>6.5</v>
      </c>
    </row>
    <row r="1136" spans="1:2" x14ac:dyDescent="0.3">
      <c r="A1136" t="s">
        <v>20</v>
      </c>
      <c r="B1136">
        <v>5.8</v>
      </c>
    </row>
    <row r="1137" spans="1:2" x14ac:dyDescent="0.3">
      <c r="A1137" t="s">
        <v>20</v>
      </c>
      <c r="B1137">
        <v>6.6</v>
      </c>
    </row>
    <row r="1138" spans="1:2" x14ac:dyDescent="0.3">
      <c r="A1138" t="s">
        <v>20</v>
      </c>
      <c r="B1138">
        <v>5.4</v>
      </c>
    </row>
    <row r="1139" spans="1:2" x14ac:dyDescent="0.3">
      <c r="A1139" t="s">
        <v>20</v>
      </c>
      <c r="B1139">
        <v>6.1</v>
      </c>
    </row>
    <row r="1140" spans="1:2" x14ac:dyDescent="0.3">
      <c r="A1140" t="s">
        <v>20</v>
      </c>
      <c r="B1140">
        <v>4</v>
      </c>
    </row>
    <row r="1141" spans="1:2" x14ac:dyDescent="0.3">
      <c r="A1141" t="s">
        <v>20</v>
      </c>
      <c r="B1141">
        <v>7.6</v>
      </c>
    </row>
    <row r="1142" spans="1:2" x14ac:dyDescent="0.3">
      <c r="A1142" t="s">
        <v>1279</v>
      </c>
      <c r="B1142">
        <v>7.9</v>
      </c>
    </row>
    <row r="1143" spans="1:2" x14ac:dyDescent="0.3">
      <c r="A1143" t="s">
        <v>20</v>
      </c>
      <c r="B1143">
        <v>5.3</v>
      </c>
    </row>
    <row r="1144" spans="1:2" x14ac:dyDescent="0.3">
      <c r="A1144" t="s">
        <v>20</v>
      </c>
      <c r="B1144">
        <v>6.6</v>
      </c>
    </row>
    <row r="1145" spans="1:2" x14ac:dyDescent="0.3">
      <c r="A1145" t="s">
        <v>20</v>
      </c>
      <c r="B1145">
        <v>6.3</v>
      </c>
    </row>
    <row r="1146" spans="1:2" x14ac:dyDescent="0.3">
      <c r="A1146" t="s">
        <v>965</v>
      </c>
      <c r="B1146">
        <v>7.2</v>
      </c>
    </row>
    <row r="1147" spans="1:2" x14ac:dyDescent="0.3">
      <c r="A1147" t="s">
        <v>20</v>
      </c>
      <c r="B1147">
        <v>7</v>
      </c>
    </row>
    <row r="1148" spans="1:2" x14ac:dyDescent="0.3">
      <c r="A1148" t="s">
        <v>965</v>
      </c>
      <c r="B1148">
        <v>4.9000000000000004</v>
      </c>
    </row>
    <row r="1149" spans="1:2" x14ac:dyDescent="0.3">
      <c r="A1149" t="s">
        <v>20</v>
      </c>
      <c r="B1149">
        <v>6.9</v>
      </c>
    </row>
    <row r="1150" spans="1:2" x14ac:dyDescent="0.3">
      <c r="A1150" t="s">
        <v>20</v>
      </c>
      <c r="B1150">
        <v>5.2</v>
      </c>
    </row>
    <row r="1151" spans="1:2" x14ac:dyDescent="0.3">
      <c r="A1151" t="s">
        <v>20</v>
      </c>
      <c r="B1151">
        <v>8.1</v>
      </c>
    </row>
    <row r="1152" spans="1:2" x14ac:dyDescent="0.3">
      <c r="A1152" t="s">
        <v>20</v>
      </c>
      <c r="B1152">
        <v>6.6</v>
      </c>
    </row>
    <row r="1153" spans="1:2" x14ac:dyDescent="0.3">
      <c r="A1153" t="s">
        <v>20</v>
      </c>
      <c r="B1153">
        <v>6.2</v>
      </c>
    </row>
    <row r="1154" spans="1:2" x14ac:dyDescent="0.3">
      <c r="A1154" t="s">
        <v>20</v>
      </c>
      <c r="B1154">
        <v>7.2</v>
      </c>
    </row>
    <row r="1155" spans="1:2" x14ac:dyDescent="0.3">
      <c r="A1155" t="s">
        <v>20</v>
      </c>
      <c r="B1155">
        <v>7.3</v>
      </c>
    </row>
    <row r="1156" spans="1:2" x14ac:dyDescent="0.3">
      <c r="A1156" t="s">
        <v>20</v>
      </c>
      <c r="B1156">
        <v>6.7</v>
      </c>
    </row>
    <row r="1157" spans="1:2" x14ac:dyDescent="0.3">
      <c r="A1157" t="s">
        <v>20</v>
      </c>
      <c r="B1157">
        <v>6.4</v>
      </c>
    </row>
    <row r="1158" spans="1:2" x14ac:dyDescent="0.3">
      <c r="A1158" t="s">
        <v>20</v>
      </c>
      <c r="B1158">
        <v>7.8</v>
      </c>
    </row>
    <row r="1159" spans="1:2" x14ac:dyDescent="0.3">
      <c r="A1159" t="s">
        <v>20</v>
      </c>
      <c r="B1159">
        <v>6.4</v>
      </c>
    </row>
    <row r="1160" spans="1:2" x14ac:dyDescent="0.3">
      <c r="A1160" t="s">
        <v>20</v>
      </c>
      <c r="B1160">
        <v>4.0999999999999996</v>
      </c>
    </row>
    <row r="1161" spans="1:2" x14ac:dyDescent="0.3">
      <c r="A1161" t="s">
        <v>20</v>
      </c>
      <c r="B1161">
        <v>4.0999999999999996</v>
      </c>
    </row>
    <row r="1162" spans="1:2" x14ac:dyDescent="0.3">
      <c r="A1162" t="s">
        <v>20</v>
      </c>
      <c r="B1162">
        <v>7.4</v>
      </c>
    </row>
    <row r="1163" spans="1:2" x14ac:dyDescent="0.3">
      <c r="A1163" t="s">
        <v>20</v>
      </c>
      <c r="B1163">
        <v>5.8</v>
      </c>
    </row>
    <row r="1164" spans="1:2" x14ac:dyDescent="0.3">
      <c r="A1164" t="s">
        <v>20</v>
      </c>
      <c r="B1164">
        <v>7.6</v>
      </c>
    </row>
    <row r="1165" spans="1:2" x14ac:dyDescent="0.3">
      <c r="A1165" t="s">
        <v>20</v>
      </c>
      <c r="B1165">
        <v>7.2</v>
      </c>
    </row>
    <row r="1166" spans="1:2" x14ac:dyDescent="0.3">
      <c r="A1166" t="s">
        <v>20</v>
      </c>
      <c r="B1166">
        <v>7.8</v>
      </c>
    </row>
    <row r="1167" spans="1:2" x14ac:dyDescent="0.3">
      <c r="A1167" t="s">
        <v>20</v>
      </c>
      <c r="B1167">
        <v>7.7</v>
      </c>
    </row>
    <row r="1168" spans="1:2" x14ac:dyDescent="0.3">
      <c r="A1168" t="s">
        <v>20</v>
      </c>
      <c r="B1168">
        <v>6.4</v>
      </c>
    </row>
    <row r="1169" spans="1:2" x14ac:dyDescent="0.3">
      <c r="A1169" t="s">
        <v>20</v>
      </c>
      <c r="B1169">
        <v>5.0999999999999996</v>
      </c>
    </row>
    <row r="1170" spans="1:2" x14ac:dyDescent="0.3">
      <c r="A1170" t="s">
        <v>20</v>
      </c>
      <c r="B1170">
        <v>5.5</v>
      </c>
    </row>
    <row r="1171" spans="1:2" x14ac:dyDescent="0.3">
      <c r="A1171" t="s">
        <v>20</v>
      </c>
      <c r="B1171">
        <v>7.4</v>
      </c>
    </row>
    <row r="1172" spans="1:2" x14ac:dyDescent="0.3">
      <c r="A1172" t="s">
        <v>20</v>
      </c>
      <c r="B1172">
        <v>6</v>
      </c>
    </row>
    <row r="1173" spans="1:2" x14ac:dyDescent="0.3">
      <c r="A1173" t="s">
        <v>20</v>
      </c>
      <c r="B1173">
        <v>7.5</v>
      </c>
    </row>
    <row r="1174" spans="1:2" x14ac:dyDescent="0.3">
      <c r="A1174" t="s">
        <v>20</v>
      </c>
      <c r="B1174">
        <v>7</v>
      </c>
    </row>
    <row r="1175" spans="1:2" x14ac:dyDescent="0.3">
      <c r="A1175" t="s">
        <v>20</v>
      </c>
      <c r="B1175">
        <v>7.5</v>
      </c>
    </row>
    <row r="1176" spans="1:2" x14ac:dyDescent="0.3">
      <c r="A1176" t="s">
        <v>20</v>
      </c>
      <c r="B1176">
        <v>7.3</v>
      </c>
    </row>
    <row r="1177" spans="1:2" x14ac:dyDescent="0.3">
      <c r="A1177" t="s">
        <v>20</v>
      </c>
      <c r="B1177">
        <v>5.7</v>
      </c>
    </row>
    <row r="1178" spans="1:2" x14ac:dyDescent="0.3">
      <c r="A1178" t="s">
        <v>20</v>
      </c>
      <c r="B1178">
        <v>7.3</v>
      </c>
    </row>
    <row r="1179" spans="1:2" x14ac:dyDescent="0.3">
      <c r="A1179" t="s">
        <v>20</v>
      </c>
      <c r="B1179">
        <v>7.2</v>
      </c>
    </row>
    <row r="1180" spans="1:2" x14ac:dyDescent="0.3">
      <c r="A1180" t="s">
        <v>20</v>
      </c>
      <c r="B1180">
        <v>5.9</v>
      </c>
    </row>
    <row r="1181" spans="1:2" x14ac:dyDescent="0.3">
      <c r="A1181" t="s">
        <v>20</v>
      </c>
      <c r="B1181">
        <v>7.8</v>
      </c>
    </row>
    <row r="1182" spans="1:2" x14ac:dyDescent="0.3">
      <c r="A1182" t="s">
        <v>20</v>
      </c>
      <c r="B1182">
        <v>7.7</v>
      </c>
    </row>
    <row r="1183" spans="1:2" x14ac:dyDescent="0.3">
      <c r="A1183" t="s">
        <v>20</v>
      </c>
      <c r="B1183">
        <v>8.1</v>
      </c>
    </row>
    <row r="1184" spans="1:2" x14ac:dyDescent="0.3">
      <c r="A1184" t="s">
        <v>20</v>
      </c>
      <c r="B1184">
        <v>6.6</v>
      </c>
    </row>
    <row r="1185" spans="1:2" x14ac:dyDescent="0.3">
      <c r="A1185" t="s">
        <v>20</v>
      </c>
      <c r="B1185">
        <v>7.1</v>
      </c>
    </row>
    <row r="1186" spans="1:2" x14ac:dyDescent="0.3">
      <c r="A1186" t="s">
        <v>20</v>
      </c>
      <c r="B1186">
        <v>5.9</v>
      </c>
    </row>
    <row r="1187" spans="1:2" x14ac:dyDescent="0.3">
      <c r="A1187" t="s">
        <v>20</v>
      </c>
      <c r="B1187">
        <v>8</v>
      </c>
    </row>
    <row r="1188" spans="1:2" x14ac:dyDescent="0.3">
      <c r="A1188" t="s">
        <v>20</v>
      </c>
      <c r="B1188">
        <v>4.5999999999999996</v>
      </c>
    </row>
    <row r="1189" spans="1:2" x14ac:dyDescent="0.3">
      <c r="A1189" t="s">
        <v>20</v>
      </c>
      <c r="B1189">
        <v>6.1</v>
      </c>
    </row>
    <row r="1190" spans="1:2" x14ac:dyDescent="0.3">
      <c r="A1190" t="s">
        <v>20</v>
      </c>
      <c r="B1190">
        <v>6.4</v>
      </c>
    </row>
    <row r="1191" spans="1:2" x14ac:dyDescent="0.3">
      <c r="A1191" t="s">
        <v>20</v>
      </c>
      <c r="B1191">
        <v>6</v>
      </c>
    </row>
    <row r="1192" spans="1:2" x14ac:dyDescent="0.3">
      <c r="A1192" t="s">
        <v>20</v>
      </c>
      <c r="B1192">
        <v>5.2</v>
      </c>
    </row>
    <row r="1193" spans="1:2" x14ac:dyDescent="0.3">
      <c r="A1193" t="s">
        <v>20</v>
      </c>
      <c r="B1193">
        <v>7.6</v>
      </c>
    </row>
    <row r="1194" spans="1:2" x14ac:dyDescent="0.3">
      <c r="A1194" t="s">
        <v>20</v>
      </c>
      <c r="B1194">
        <v>6.4</v>
      </c>
    </row>
    <row r="1195" spans="1:2" x14ac:dyDescent="0.3">
      <c r="A1195" t="s">
        <v>20</v>
      </c>
      <c r="B1195">
        <v>6.4</v>
      </c>
    </row>
    <row r="1196" spans="1:2" x14ac:dyDescent="0.3">
      <c r="A1196" t="s">
        <v>20</v>
      </c>
      <c r="B1196">
        <v>6.1</v>
      </c>
    </row>
    <row r="1197" spans="1:2" x14ac:dyDescent="0.3">
      <c r="A1197" t="s">
        <v>20</v>
      </c>
      <c r="B1197">
        <v>6.1</v>
      </c>
    </row>
    <row r="1198" spans="1:2" x14ac:dyDescent="0.3">
      <c r="A1198" t="s">
        <v>20</v>
      </c>
      <c r="B1198">
        <v>5.2</v>
      </c>
    </row>
    <row r="1199" spans="1:2" x14ac:dyDescent="0.3">
      <c r="A1199" t="s">
        <v>20</v>
      </c>
      <c r="B1199">
        <v>7.7</v>
      </c>
    </row>
    <row r="1200" spans="1:2" x14ac:dyDescent="0.3">
      <c r="A1200" t="s">
        <v>20</v>
      </c>
      <c r="B1200">
        <v>7.3</v>
      </c>
    </row>
    <row r="1201" spans="1:2" x14ac:dyDescent="0.3">
      <c r="A1201" t="s">
        <v>20</v>
      </c>
      <c r="B1201">
        <v>6.9</v>
      </c>
    </row>
    <row r="1202" spans="1:2" x14ac:dyDescent="0.3">
      <c r="A1202" t="s">
        <v>20</v>
      </c>
      <c r="B1202">
        <v>8.5</v>
      </c>
    </row>
    <row r="1203" spans="1:2" x14ac:dyDescent="0.3">
      <c r="A1203" t="s">
        <v>20</v>
      </c>
      <c r="B1203">
        <v>6.3</v>
      </c>
    </row>
    <row r="1204" spans="1:2" x14ac:dyDescent="0.3">
      <c r="A1204" t="s">
        <v>20</v>
      </c>
      <c r="B1204">
        <v>5.9</v>
      </c>
    </row>
    <row r="1205" spans="1:2" x14ac:dyDescent="0.3">
      <c r="A1205" t="s">
        <v>3997</v>
      </c>
      <c r="B1205">
        <v>7.8</v>
      </c>
    </row>
    <row r="1206" spans="1:2" x14ac:dyDescent="0.3">
      <c r="A1206" t="s">
        <v>20</v>
      </c>
      <c r="B1206">
        <v>6.7</v>
      </c>
    </row>
    <row r="1207" spans="1:2" x14ac:dyDescent="0.3">
      <c r="A1207" t="s">
        <v>20</v>
      </c>
      <c r="B1207">
        <v>6.4</v>
      </c>
    </row>
    <row r="1208" spans="1:2" x14ac:dyDescent="0.3">
      <c r="A1208" t="s">
        <v>20</v>
      </c>
      <c r="B1208">
        <v>5.9</v>
      </c>
    </row>
    <row r="1209" spans="1:2" x14ac:dyDescent="0.3">
      <c r="A1209" t="s">
        <v>20</v>
      </c>
      <c r="B1209">
        <v>6.6</v>
      </c>
    </row>
    <row r="1210" spans="1:2" x14ac:dyDescent="0.3">
      <c r="A1210" t="s">
        <v>20</v>
      </c>
      <c r="B1210">
        <v>6.8</v>
      </c>
    </row>
    <row r="1211" spans="1:2" x14ac:dyDescent="0.3">
      <c r="A1211" t="s">
        <v>20</v>
      </c>
      <c r="B1211">
        <v>6.5</v>
      </c>
    </row>
    <row r="1212" spans="1:2" x14ac:dyDescent="0.3">
      <c r="A1212" t="s">
        <v>20</v>
      </c>
      <c r="B1212">
        <v>6.6</v>
      </c>
    </row>
    <row r="1213" spans="1:2" x14ac:dyDescent="0.3">
      <c r="A1213" t="s">
        <v>20</v>
      </c>
      <c r="B1213">
        <v>5.8</v>
      </c>
    </row>
    <row r="1214" spans="1:2" x14ac:dyDescent="0.3">
      <c r="A1214" t="s">
        <v>20</v>
      </c>
      <c r="B1214">
        <v>6.9</v>
      </c>
    </row>
    <row r="1215" spans="1:2" x14ac:dyDescent="0.3">
      <c r="A1215" t="s">
        <v>20</v>
      </c>
      <c r="B1215">
        <v>7.1</v>
      </c>
    </row>
    <row r="1216" spans="1:2" x14ac:dyDescent="0.3">
      <c r="A1216" t="s">
        <v>20</v>
      </c>
      <c r="B1216">
        <v>5.8</v>
      </c>
    </row>
    <row r="1217" spans="1:2" x14ac:dyDescent="0.3">
      <c r="A1217" t="s">
        <v>20</v>
      </c>
      <c r="B1217">
        <v>7.2</v>
      </c>
    </row>
    <row r="1218" spans="1:2" x14ac:dyDescent="0.3">
      <c r="A1218" t="s">
        <v>20</v>
      </c>
      <c r="B1218">
        <v>6</v>
      </c>
    </row>
    <row r="1219" spans="1:2" x14ac:dyDescent="0.3">
      <c r="A1219" t="s">
        <v>20</v>
      </c>
      <c r="B1219">
        <v>4.7</v>
      </c>
    </row>
    <row r="1220" spans="1:2" x14ac:dyDescent="0.3">
      <c r="A1220" t="s">
        <v>20</v>
      </c>
      <c r="B1220">
        <v>5.2</v>
      </c>
    </row>
    <row r="1221" spans="1:2" x14ac:dyDescent="0.3">
      <c r="A1221" t="s">
        <v>20</v>
      </c>
      <c r="B1221">
        <v>5.5</v>
      </c>
    </row>
    <row r="1222" spans="1:2" x14ac:dyDescent="0.3">
      <c r="A1222" t="s">
        <v>20</v>
      </c>
      <c r="B1222">
        <v>6.5</v>
      </c>
    </row>
    <row r="1223" spans="1:2" x14ac:dyDescent="0.3">
      <c r="A1223" t="s">
        <v>20</v>
      </c>
      <c r="B1223">
        <v>7</v>
      </c>
    </row>
    <row r="1224" spans="1:2" x14ac:dyDescent="0.3">
      <c r="A1224" t="s">
        <v>20</v>
      </c>
      <c r="B1224">
        <v>5.8</v>
      </c>
    </row>
    <row r="1225" spans="1:2" x14ac:dyDescent="0.3">
      <c r="A1225" t="s">
        <v>20</v>
      </c>
      <c r="B1225">
        <v>6.2</v>
      </c>
    </row>
    <row r="1226" spans="1:2" x14ac:dyDescent="0.3">
      <c r="A1226" t="s">
        <v>20</v>
      </c>
      <c r="B1226">
        <v>6.5</v>
      </c>
    </row>
    <row r="1227" spans="1:2" x14ac:dyDescent="0.3">
      <c r="A1227" t="s">
        <v>20</v>
      </c>
      <c r="B1227">
        <v>7.2</v>
      </c>
    </row>
    <row r="1228" spans="1:2" x14ac:dyDescent="0.3">
      <c r="A1228" t="s">
        <v>20</v>
      </c>
      <c r="B1228">
        <v>5.0999999999999996</v>
      </c>
    </row>
    <row r="1229" spans="1:2" x14ac:dyDescent="0.3">
      <c r="A1229" t="s">
        <v>20</v>
      </c>
      <c r="B1229">
        <v>4.7</v>
      </c>
    </row>
    <row r="1230" spans="1:2" x14ac:dyDescent="0.3">
      <c r="A1230" t="s">
        <v>20</v>
      </c>
      <c r="B1230">
        <v>5.9</v>
      </c>
    </row>
    <row r="1231" spans="1:2" x14ac:dyDescent="0.3">
      <c r="A1231" t="s">
        <v>20</v>
      </c>
      <c r="B1231">
        <v>5.8</v>
      </c>
    </row>
    <row r="1232" spans="1:2" x14ac:dyDescent="0.3">
      <c r="A1232" t="s">
        <v>20</v>
      </c>
      <c r="B1232">
        <v>7.2</v>
      </c>
    </row>
    <row r="1233" spans="1:2" x14ac:dyDescent="0.3">
      <c r="A1233" t="s">
        <v>20</v>
      </c>
      <c r="B1233">
        <v>6.2</v>
      </c>
    </row>
    <row r="1234" spans="1:2" x14ac:dyDescent="0.3">
      <c r="A1234" t="s">
        <v>20</v>
      </c>
      <c r="B1234">
        <v>5.7</v>
      </c>
    </row>
    <row r="1235" spans="1:2" x14ac:dyDescent="0.3">
      <c r="A1235" t="s">
        <v>20</v>
      </c>
      <c r="B1235">
        <v>6.1</v>
      </c>
    </row>
    <row r="1236" spans="1:2" x14ac:dyDescent="0.3">
      <c r="A1236" t="s">
        <v>20</v>
      </c>
      <c r="B1236">
        <v>6</v>
      </c>
    </row>
    <row r="1237" spans="1:2" x14ac:dyDescent="0.3">
      <c r="A1237" t="s">
        <v>20</v>
      </c>
      <c r="B1237">
        <v>6.9</v>
      </c>
    </row>
    <row r="1238" spans="1:2" x14ac:dyDescent="0.3">
      <c r="A1238" t="s">
        <v>20</v>
      </c>
      <c r="B1238">
        <v>6.5</v>
      </c>
    </row>
    <row r="1239" spans="1:2" x14ac:dyDescent="0.3">
      <c r="A1239" t="s">
        <v>20</v>
      </c>
      <c r="B1239">
        <v>5</v>
      </c>
    </row>
    <row r="1240" spans="1:2" x14ac:dyDescent="0.3">
      <c r="A1240" t="s">
        <v>20</v>
      </c>
      <c r="B1240">
        <v>5.7</v>
      </c>
    </row>
    <row r="1241" spans="1:2" x14ac:dyDescent="0.3">
      <c r="A1241" t="s">
        <v>20</v>
      </c>
      <c r="B1241">
        <v>7</v>
      </c>
    </row>
    <row r="1242" spans="1:2" x14ac:dyDescent="0.3">
      <c r="A1242" t="s">
        <v>20</v>
      </c>
      <c r="B1242">
        <v>5.0999999999999996</v>
      </c>
    </row>
    <row r="1243" spans="1:2" x14ac:dyDescent="0.3">
      <c r="A1243" t="s">
        <v>20</v>
      </c>
      <c r="B1243">
        <v>5.3</v>
      </c>
    </row>
    <row r="1244" spans="1:2" x14ac:dyDescent="0.3">
      <c r="A1244" t="s">
        <v>20</v>
      </c>
      <c r="B1244">
        <v>4.4000000000000004</v>
      </c>
    </row>
    <row r="1245" spans="1:2" x14ac:dyDescent="0.3">
      <c r="A1245" t="s">
        <v>20</v>
      </c>
      <c r="B1245">
        <v>4.7</v>
      </c>
    </row>
    <row r="1246" spans="1:2" x14ac:dyDescent="0.3">
      <c r="A1246" t="s">
        <v>20</v>
      </c>
      <c r="B1246">
        <v>6.7</v>
      </c>
    </row>
    <row r="1247" spans="1:2" x14ac:dyDescent="0.3">
      <c r="A1247" t="s">
        <v>20</v>
      </c>
      <c r="B1247">
        <v>6.7</v>
      </c>
    </row>
    <row r="1248" spans="1:2" x14ac:dyDescent="0.3">
      <c r="A1248" t="s">
        <v>20</v>
      </c>
      <c r="B1248">
        <v>5.7</v>
      </c>
    </row>
    <row r="1249" spans="1:2" x14ac:dyDescent="0.3">
      <c r="A1249" t="s">
        <v>20</v>
      </c>
      <c r="B1249">
        <v>7.4</v>
      </c>
    </row>
    <row r="1250" spans="1:2" x14ac:dyDescent="0.3">
      <c r="A1250" t="s">
        <v>20</v>
      </c>
      <c r="B1250">
        <v>6.1</v>
      </c>
    </row>
    <row r="1251" spans="1:2" x14ac:dyDescent="0.3">
      <c r="A1251" t="s">
        <v>20</v>
      </c>
      <c r="B1251">
        <v>6.4</v>
      </c>
    </row>
    <row r="1252" spans="1:2" x14ac:dyDescent="0.3">
      <c r="A1252" t="s">
        <v>20</v>
      </c>
      <c r="B1252">
        <v>6.2</v>
      </c>
    </row>
    <row r="1253" spans="1:2" x14ac:dyDescent="0.3">
      <c r="A1253" t="s">
        <v>20</v>
      </c>
      <c r="B1253">
        <v>6.2</v>
      </c>
    </row>
    <row r="1254" spans="1:2" x14ac:dyDescent="0.3">
      <c r="A1254" t="s">
        <v>20</v>
      </c>
      <c r="B1254">
        <v>5.9</v>
      </c>
    </row>
    <row r="1255" spans="1:2" x14ac:dyDescent="0.3">
      <c r="A1255" t="s">
        <v>20</v>
      </c>
      <c r="B1255">
        <v>4</v>
      </c>
    </row>
    <row r="1256" spans="1:2" x14ac:dyDescent="0.3">
      <c r="A1256" t="s">
        <v>20</v>
      </c>
      <c r="B1256">
        <v>6.2</v>
      </c>
    </row>
    <row r="1257" spans="1:2" x14ac:dyDescent="0.3">
      <c r="A1257" t="s">
        <v>20</v>
      </c>
      <c r="B1257">
        <v>4.5999999999999996</v>
      </c>
    </row>
    <row r="1258" spans="1:2" x14ac:dyDescent="0.3">
      <c r="A1258" t="s">
        <v>20</v>
      </c>
      <c r="B1258">
        <v>6.4</v>
      </c>
    </row>
    <row r="1259" spans="1:2" x14ac:dyDescent="0.3">
      <c r="A1259" t="s">
        <v>20</v>
      </c>
      <c r="B1259">
        <v>5.9</v>
      </c>
    </row>
    <row r="1260" spans="1:2" x14ac:dyDescent="0.3">
      <c r="A1260" t="s">
        <v>20</v>
      </c>
      <c r="B1260">
        <v>5.0999999999999996</v>
      </c>
    </row>
    <row r="1261" spans="1:2" x14ac:dyDescent="0.3">
      <c r="A1261" t="s">
        <v>20</v>
      </c>
      <c r="B1261">
        <v>7.6</v>
      </c>
    </row>
    <row r="1262" spans="1:2" x14ac:dyDescent="0.3">
      <c r="A1262" t="s">
        <v>20</v>
      </c>
      <c r="B1262">
        <v>4.2</v>
      </c>
    </row>
    <row r="1263" spans="1:2" x14ac:dyDescent="0.3">
      <c r="A1263" t="s">
        <v>20</v>
      </c>
      <c r="B1263">
        <v>7.8</v>
      </c>
    </row>
    <row r="1264" spans="1:2" x14ac:dyDescent="0.3">
      <c r="A1264" t="s">
        <v>20</v>
      </c>
      <c r="B1264">
        <v>5.8</v>
      </c>
    </row>
    <row r="1265" spans="1:2" x14ac:dyDescent="0.3">
      <c r="A1265" t="s">
        <v>20</v>
      </c>
      <c r="B1265">
        <v>5.9</v>
      </c>
    </row>
    <row r="1266" spans="1:2" x14ac:dyDescent="0.3">
      <c r="A1266" t="s">
        <v>965</v>
      </c>
      <c r="B1266">
        <v>8.4</v>
      </c>
    </row>
    <row r="1267" spans="1:2" x14ac:dyDescent="0.3">
      <c r="A1267" t="s">
        <v>20</v>
      </c>
      <c r="B1267">
        <v>4.8</v>
      </c>
    </row>
    <row r="1268" spans="1:2" x14ac:dyDescent="0.3">
      <c r="A1268" t="s">
        <v>20</v>
      </c>
      <c r="B1268">
        <v>6.2</v>
      </c>
    </row>
    <row r="1269" spans="1:2" x14ac:dyDescent="0.3">
      <c r="A1269" t="s">
        <v>20</v>
      </c>
      <c r="B1269">
        <v>6.5</v>
      </c>
    </row>
    <row r="1270" spans="1:2" x14ac:dyDescent="0.3">
      <c r="A1270" t="s">
        <v>20</v>
      </c>
      <c r="B1270">
        <v>6.3</v>
      </c>
    </row>
    <row r="1271" spans="1:2" x14ac:dyDescent="0.3">
      <c r="A1271" t="s">
        <v>20</v>
      </c>
      <c r="B1271">
        <v>3.3</v>
      </c>
    </row>
    <row r="1272" spans="1:2" x14ac:dyDescent="0.3">
      <c r="A1272" t="s">
        <v>20</v>
      </c>
      <c r="B1272">
        <v>5.9</v>
      </c>
    </row>
    <row r="1273" spans="1:2" x14ac:dyDescent="0.3">
      <c r="A1273" t="s">
        <v>20</v>
      </c>
      <c r="B1273">
        <v>5.8</v>
      </c>
    </row>
    <row r="1274" spans="1:2" x14ac:dyDescent="0.3">
      <c r="A1274" t="s">
        <v>20</v>
      </c>
      <c r="B1274">
        <v>6.5</v>
      </c>
    </row>
    <row r="1275" spans="1:2" x14ac:dyDescent="0.3">
      <c r="A1275" t="s">
        <v>20</v>
      </c>
      <c r="B1275">
        <v>4.7</v>
      </c>
    </row>
    <row r="1276" spans="1:2" x14ac:dyDescent="0.3">
      <c r="A1276" t="s">
        <v>20</v>
      </c>
      <c r="B1276">
        <v>4.0999999999999996</v>
      </c>
    </row>
    <row r="1277" spans="1:2" x14ac:dyDescent="0.3">
      <c r="A1277" t="s">
        <v>20</v>
      </c>
      <c r="B1277">
        <v>6.8</v>
      </c>
    </row>
    <row r="1278" spans="1:2" x14ac:dyDescent="0.3">
      <c r="A1278" t="s">
        <v>20</v>
      </c>
      <c r="B1278">
        <v>6.2</v>
      </c>
    </row>
    <row r="1279" spans="1:2" x14ac:dyDescent="0.3">
      <c r="A1279" t="s">
        <v>20</v>
      </c>
      <c r="B1279">
        <v>4.5</v>
      </c>
    </row>
    <row r="1280" spans="1:2" x14ac:dyDescent="0.3">
      <c r="A1280" t="s">
        <v>20</v>
      </c>
      <c r="B1280">
        <v>5.8</v>
      </c>
    </row>
    <row r="1281" spans="1:2" x14ac:dyDescent="0.3">
      <c r="A1281" t="s">
        <v>20</v>
      </c>
      <c r="B1281">
        <v>7.3</v>
      </c>
    </row>
    <row r="1282" spans="1:2" x14ac:dyDescent="0.3">
      <c r="A1282" t="s">
        <v>20</v>
      </c>
      <c r="B1282">
        <v>5.9</v>
      </c>
    </row>
    <row r="1283" spans="1:2" x14ac:dyDescent="0.3">
      <c r="A1283" t="s">
        <v>20</v>
      </c>
      <c r="B1283">
        <v>4.4000000000000004</v>
      </c>
    </row>
    <row r="1284" spans="1:2" x14ac:dyDescent="0.3">
      <c r="A1284" t="s">
        <v>20</v>
      </c>
      <c r="B1284">
        <v>5.8</v>
      </c>
    </row>
    <row r="1285" spans="1:2" x14ac:dyDescent="0.3">
      <c r="A1285" t="s">
        <v>20</v>
      </c>
      <c r="B1285">
        <v>5.0999999999999996</v>
      </c>
    </row>
    <row r="1286" spans="1:2" x14ac:dyDescent="0.3">
      <c r="A1286" t="s">
        <v>20</v>
      </c>
      <c r="B1286">
        <v>6.9</v>
      </c>
    </row>
    <row r="1287" spans="1:2" x14ac:dyDescent="0.3">
      <c r="A1287" t="s">
        <v>20</v>
      </c>
      <c r="B1287">
        <v>6.2</v>
      </c>
    </row>
    <row r="1288" spans="1:2" x14ac:dyDescent="0.3">
      <c r="A1288" t="s">
        <v>20</v>
      </c>
      <c r="B1288">
        <v>6.9</v>
      </c>
    </row>
    <row r="1289" spans="1:2" x14ac:dyDescent="0.3">
      <c r="A1289" t="s">
        <v>20</v>
      </c>
      <c r="B1289">
        <v>7.3</v>
      </c>
    </row>
    <row r="1290" spans="1:2" x14ac:dyDescent="0.3">
      <c r="A1290" t="s">
        <v>1279</v>
      </c>
      <c r="B1290">
        <v>7.1</v>
      </c>
    </row>
    <row r="1291" spans="1:2" x14ac:dyDescent="0.3">
      <c r="A1291" t="s">
        <v>4243</v>
      </c>
      <c r="B1291">
        <v>6</v>
      </c>
    </row>
    <row r="1292" spans="1:2" x14ac:dyDescent="0.3">
      <c r="A1292" t="s">
        <v>20</v>
      </c>
      <c r="B1292">
        <v>7</v>
      </c>
    </row>
    <row r="1293" spans="1:2" x14ac:dyDescent="0.3">
      <c r="A1293" t="s">
        <v>965</v>
      </c>
      <c r="B1293">
        <v>6.8</v>
      </c>
    </row>
    <row r="1294" spans="1:2" x14ac:dyDescent="0.3">
      <c r="A1294" t="s">
        <v>20</v>
      </c>
      <c r="B1294">
        <v>5.7</v>
      </c>
    </row>
    <row r="1295" spans="1:2" x14ac:dyDescent="0.3">
      <c r="A1295" t="s">
        <v>20</v>
      </c>
      <c r="B1295">
        <v>7.6</v>
      </c>
    </row>
    <row r="1296" spans="1:2" x14ac:dyDescent="0.3">
      <c r="A1296" t="s">
        <v>4260</v>
      </c>
      <c r="B1296">
        <v>8.4</v>
      </c>
    </row>
    <row r="1297" spans="1:2" x14ac:dyDescent="0.3">
      <c r="A1297" t="s">
        <v>20</v>
      </c>
      <c r="B1297">
        <v>7.1</v>
      </c>
    </row>
    <row r="1298" spans="1:2" x14ac:dyDescent="0.3">
      <c r="A1298" t="s">
        <v>20</v>
      </c>
      <c r="B1298">
        <v>5.6</v>
      </c>
    </row>
    <row r="1299" spans="1:2" x14ac:dyDescent="0.3">
      <c r="A1299" t="s">
        <v>20</v>
      </c>
      <c r="B1299">
        <v>7</v>
      </c>
    </row>
    <row r="1300" spans="1:2" x14ac:dyDescent="0.3">
      <c r="A1300" t="s">
        <v>20</v>
      </c>
      <c r="B1300">
        <v>8</v>
      </c>
    </row>
    <row r="1301" spans="1:2" x14ac:dyDescent="0.3">
      <c r="A1301" t="s">
        <v>20</v>
      </c>
      <c r="B1301">
        <v>5.3</v>
      </c>
    </row>
    <row r="1302" spans="1:2" x14ac:dyDescent="0.3">
      <c r="A1302" t="s">
        <v>20</v>
      </c>
      <c r="B1302">
        <v>4.9000000000000004</v>
      </c>
    </row>
    <row r="1303" spans="1:2" x14ac:dyDescent="0.3">
      <c r="A1303" t="s">
        <v>20</v>
      </c>
      <c r="B1303">
        <v>6.4</v>
      </c>
    </row>
    <row r="1304" spans="1:2" x14ac:dyDescent="0.3">
      <c r="A1304" t="s">
        <v>1279</v>
      </c>
      <c r="B1304">
        <v>7.4</v>
      </c>
    </row>
    <row r="1305" spans="1:2" x14ac:dyDescent="0.3">
      <c r="A1305" t="s">
        <v>20</v>
      </c>
      <c r="B1305">
        <v>6.1</v>
      </c>
    </row>
    <row r="1306" spans="1:2" x14ac:dyDescent="0.3">
      <c r="A1306" t="s">
        <v>20</v>
      </c>
      <c r="B1306">
        <v>6.5</v>
      </c>
    </row>
    <row r="1307" spans="1:2" x14ac:dyDescent="0.3">
      <c r="A1307" t="s">
        <v>20</v>
      </c>
      <c r="B1307">
        <v>5.7</v>
      </c>
    </row>
    <row r="1308" spans="1:2" x14ac:dyDescent="0.3">
      <c r="A1308" t="s">
        <v>20</v>
      </c>
      <c r="B1308">
        <v>5.0999999999999996</v>
      </c>
    </row>
    <row r="1309" spans="1:2" x14ac:dyDescent="0.3">
      <c r="A1309" t="s">
        <v>20</v>
      </c>
      <c r="B1309">
        <v>6.6</v>
      </c>
    </row>
    <row r="1310" spans="1:2" x14ac:dyDescent="0.3">
      <c r="A1310" t="s">
        <v>1279</v>
      </c>
      <c r="B1310">
        <v>6.5</v>
      </c>
    </row>
    <row r="1311" spans="1:2" x14ac:dyDescent="0.3">
      <c r="A1311" t="s">
        <v>20</v>
      </c>
      <c r="B1311">
        <v>6.9</v>
      </c>
    </row>
    <row r="1312" spans="1:2" x14ac:dyDescent="0.3">
      <c r="A1312" t="s">
        <v>20</v>
      </c>
      <c r="B1312">
        <v>6.4</v>
      </c>
    </row>
    <row r="1313" spans="1:2" x14ac:dyDescent="0.3">
      <c r="A1313" t="s">
        <v>20</v>
      </c>
      <c r="B1313">
        <v>7.6</v>
      </c>
    </row>
    <row r="1314" spans="1:2" x14ac:dyDescent="0.3">
      <c r="A1314" t="s">
        <v>20</v>
      </c>
      <c r="B1314">
        <v>5.6</v>
      </c>
    </row>
    <row r="1315" spans="1:2" x14ac:dyDescent="0.3">
      <c r="A1315" t="s">
        <v>20</v>
      </c>
      <c r="B1315">
        <v>6.2</v>
      </c>
    </row>
    <row r="1316" spans="1:2" x14ac:dyDescent="0.3">
      <c r="A1316" t="s">
        <v>20</v>
      </c>
      <c r="B1316">
        <v>4.4000000000000004</v>
      </c>
    </row>
    <row r="1317" spans="1:2" x14ac:dyDescent="0.3">
      <c r="A1317" t="s">
        <v>20</v>
      </c>
      <c r="B1317">
        <v>5.6</v>
      </c>
    </row>
    <row r="1318" spans="1:2" x14ac:dyDescent="0.3">
      <c r="A1318" t="s">
        <v>20</v>
      </c>
      <c r="B1318">
        <v>5.5</v>
      </c>
    </row>
    <row r="1319" spans="1:2" x14ac:dyDescent="0.3">
      <c r="A1319" t="s">
        <v>20</v>
      </c>
      <c r="B1319">
        <v>6.7</v>
      </c>
    </row>
    <row r="1320" spans="1:2" x14ac:dyDescent="0.3">
      <c r="A1320" t="s">
        <v>20</v>
      </c>
      <c r="B1320">
        <v>6.1</v>
      </c>
    </row>
    <row r="1321" spans="1:2" x14ac:dyDescent="0.3">
      <c r="A1321" t="s">
        <v>20</v>
      </c>
      <c r="B1321">
        <v>6.2</v>
      </c>
    </row>
    <row r="1322" spans="1:2" x14ac:dyDescent="0.3">
      <c r="A1322" t="s">
        <v>20</v>
      </c>
      <c r="B1322">
        <v>7.3</v>
      </c>
    </row>
    <row r="1323" spans="1:2" x14ac:dyDescent="0.3">
      <c r="A1323" t="s">
        <v>20</v>
      </c>
      <c r="B1323">
        <v>6.6</v>
      </c>
    </row>
    <row r="1324" spans="1:2" x14ac:dyDescent="0.3">
      <c r="A1324" t="s">
        <v>20</v>
      </c>
      <c r="B1324">
        <v>8.1999999999999993</v>
      </c>
    </row>
    <row r="1325" spans="1:2" x14ac:dyDescent="0.3">
      <c r="A1325" t="s">
        <v>20</v>
      </c>
      <c r="B1325">
        <v>6.4</v>
      </c>
    </row>
    <row r="1326" spans="1:2" x14ac:dyDescent="0.3">
      <c r="A1326" t="s">
        <v>20</v>
      </c>
      <c r="B1326">
        <v>6.4</v>
      </c>
    </row>
    <row r="1327" spans="1:2" x14ac:dyDescent="0.3">
      <c r="A1327" t="s">
        <v>20</v>
      </c>
      <c r="B1327">
        <v>5.2</v>
      </c>
    </row>
    <row r="1328" spans="1:2" x14ac:dyDescent="0.3">
      <c r="A1328" t="s">
        <v>20</v>
      </c>
      <c r="B1328">
        <v>6.5</v>
      </c>
    </row>
    <row r="1329" spans="1:2" x14ac:dyDescent="0.3">
      <c r="A1329" t="s">
        <v>20</v>
      </c>
      <c r="B1329">
        <v>7.1</v>
      </c>
    </row>
    <row r="1330" spans="1:2" x14ac:dyDescent="0.3">
      <c r="A1330" t="s">
        <v>20</v>
      </c>
      <c r="B1330">
        <v>4.8</v>
      </c>
    </row>
    <row r="1331" spans="1:2" x14ac:dyDescent="0.3">
      <c r="A1331" t="s">
        <v>20</v>
      </c>
      <c r="B1331">
        <v>7.3</v>
      </c>
    </row>
    <row r="1332" spans="1:2" x14ac:dyDescent="0.3">
      <c r="A1332" t="s">
        <v>20</v>
      </c>
      <c r="B1332">
        <v>5.2</v>
      </c>
    </row>
    <row r="1333" spans="1:2" x14ac:dyDescent="0.3">
      <c r="A1333" t="s">
        <v>20</v>
      </c>
      <c r="B1333">
        <v>7.7</v>
      </c>
    </row>
    <row r="1334" spans="1:2" x14ac:dyDescent="0.3">
      <c r="A1334" t="s">
        <v>20</v>
      </c>
      <c r="B1334">
        <v>7.6</v>
      </c>
    </row>
    <row r="1335" spans="1:2" x14ac:dyDescent="0.3">
      <c r="A1335" t="s">
        <v>20</v>
      </c>
      <c r="B1335">
        <v>5.7</v>
      </c>
    </row>
    <row r="1336" spans="1:2" x14ac:dyDescent="0.3">
      <c r="A1336" t="s">
        <v>20</v>
      </c>
      <c r="B1336">
        <v>7</v>
      </c>
    </row>
    <row r="1337" spans="1:2" x14ac:dyDescent="0.3">
      <c r="A1337" t="s">
        <v>20</v>
      </c>
      <c r="B1337">
        <v>6</v>
      </c>
    </row>
    <row r="1338" spans="1:2" x14ac:dyDescent="0.3">
      <c r="A1338" t="s">
        <v>20</v>
      </c>
      <c r="B1338">
        <v>8.1</v>
      </c>
    </row>
    <row r="1339" spans="1:2" x14ac:dyDescent="0.3">
      <c r="A1339" t="s">
        <v>20</v>
      </c>
      <c r="B1339">
        <v>8</v>
      </c>
    </row>
    <row r="1340" spans="1:2" x14ac:dyDescent="0.3">
      <c r="A1340" t="s">
        <v>20</v>
      </c>
      <c r="B1340">
        <v>5.6</v>
      </c>
    </row>
    <row r="1341" spans="1:2" x14ac:dyDescent="0.3">
      <c r="A1341" t="s">
        <v>20</v>
      </c>
      <c r="B1341">
        <v>6.1</v>
      </c>
    </row>
    <row r="1342" spans="1:2" x14ac:dyDescent="0.3">
      <c r="A1342" t="s">
        <v>20</v>
      </c>
      <c r="B1342">
        <v>6.9</v>
      </c>
    </row>
    <row r="1343" spans="1:2" x14ac:dyDescent="0.3">
      <c r="A1343" t="s">
        <v>20</v>
      </c>
      <c r="B1343">
        <v>5.2</v>
      </c>
    </row>
    <row r="1344" spans="1:2" x14ac:dyDescent="0.3">
      <c r="A1344" t="s">
        <v>20</v>
      </c>
      <c r="B1344">
        <v>7</v>
      </c>
    </row>
    <row r="1345" spans="1:2" x14ac:dyDescent="0.3">
      <c r="A1345" t="s">
        <v>20</v>
      </c>
      <c r="B1345">
        <v>6.3</v>
      </c>
    </row>
    <row r="1346" spans="1:2" x14ac:dyDescent="0.3">
      <c r="A1346" t="s">
        <v>20</v>
      </c>
      <c r="B1346">
        <v>7</v>
      </c>
    </row>
    <row r="1347" spans="1:2" x14ac:dyDescent="0.3">
      <c r="A1347" t="s">
        <v>3516</v>
      </c>
      <c r="B1347">
        <v>5.3</v>
      </c>
    </row>
    <row r="1348" spans="1:2" x14ac:dyDescent="0.3">
      <c r="A1348" t="s">
        <v>20</v>
      </c>
      <c r="B1348">
        <v>6.9</v>
      </c>
    </row>
    <row r="1349" spans="1:2" x14ac:dyDescent="0.3">
      <c r="A1349" t="s">
        <v>20</v>
      </c>
      <c r="B1349">
        <v>6.2</v>
      </c>
    </row>
    <row r="1350" spans="1:2" x14ac:dyDescent="0.3">
      <c r="A1350" t="s">
        <v>20</v>
      </c>
      <c r="B1350">
        <v>6.4</v>
      </c>
    </row>
    <row r="1351" spans="1:2" x14ac:dyDescent="0.3">
      <c r="A1351" t="s">
        <v>20</v>
      </c>
      <c r="B1351">
        <v>6.4</v>
      </c>
    </row>
    <row r="1352" spans="1:2" x14ac:dyDescent="0.3">
      <c r="A1352" t="s">
        <v>20</v>
      </c>
      <c r="B1352">
        <v>5.7</v>
      </c>
    </row>
    <row r="1353" spans="1:2" x14ac:dyDescent="0.3">
      <c r="A1353" t="s">
        <v>20</v>
      </c>
      <c r="B1353">
        <v>6.1</v>
      </c>
    </row>
    <row r="1354" spans="1:2" x14ac:dyDescent="0.3">
      <c r="A1354" t="s">
        <v>20</v>
      </c>
      <c r="B1354">
        <v>5.4</v>
      </c>
    </row>
    <row r="1355" spans="1:2" x14ac:dyDescent="0.3">
      <c r="A1355" t="s">
        <v>20</v>
      </c>
      <c r="B1355">
        <v>6.7</v>
      </c>
    </row>
    <row r="1356" spans="1:2" x14ac:dyDescent="0.3">
      <c r="A1356" t="s">
        <v>20</v>
      </c>
      <c r="B1356">
        <v>6.8</v>
      </c>
    </row>
    <row r="1357" spans="1:2" x14ac:dyDescent="0.3">
      <c r="A1357" t="s">
        <v>20</v>
      </c>
      <c r="B1357">
        <v>6</v>
      </c>
    </row>
    <row r="1358" spans="1:2" x14ac:dyDescent="0.3">
      <c r="A1358" t="s">
        <v>20</v>
      </c>
      <c r="B1358">
        <v>7.8</v>
      </c>
    </row>
    <row r="1359" spans="1:2" x14ac:dyDescent="0.3">
      <c r="A1359" t="s">
        <v>20</v>
      </c>
      <c r="B1359">
        <v>5.3</v>
      </c>
    </row>
    <row r="1360" spans="1:2" x14ac:dyDescent="0.3">
      <c r="A1360" t="s">
        <v>20</v>
      </c>
      <c r="B1360">
        <v>4.5</v>
      </c>
    </row>
    <row r="1361" spans="1:2" x14ac:dyDescent="0.3">
      <c r="A1361" t="s">
        <v>20</v>
      </c>
      <c r="B1361">
        <v>5.4</v>
      </c>
    </row>
    <row r="1362" spans="1:2" x14ac:dyDescent="0.3">
      <c r="A1362" t="s">
        <v>20</v>
      </c>
      <c r="B1362">
        <v>7.8</v>
      </c>
    </row>
    <row r="1363" spans="1:2" x14ac:dyDescent="0.3">
      <c r="A1363" t="s">
        <v>4449</v>
      </c>
      <c r="B1363">
        <v>7.2</v>
      </c>
    </row>
    <row r="1364" spans="1:2" x14ac:dyDescent="0.3">
      <c r="A1364" t="s">
        <v>20</v>
      </c>
      <c r="B1364">
        <v>6.6</v>
      </c>
    </row>
    <row r="1365" spans="1:2" x14ac:dyDescent="0.3">
      <c r="A1365" t="s">
        <v>20</v>
      </c>
      <c r="B1365">
        <v>7.6</v>
      </c>
    </row>
    <row r="1366" spans="1:2" x14ac:dyDescent="0.3">
      <c r="A1366" t="s">
        <v>20</v>
      </c>
      <c r="B1366">
        <v>5.9</v>
      </c>
    </row>
    <row r="1367" spans="1:2" x14ac:dyDescent="0.3">
      <c r="A1367" t="s">
        <v>20</v>
      </c>
      <c r="B1367">
        <v>6.7</v>
      </c>
    </row>
    <row r="1368" spans="1:2" x14ac:dyDescent="0.3">
      <c r="A1368" t="s">
        <v>20</v>
      </c>
      <c r="B1368">
        <v>7.7</v>
      </c>
    </row>
    <row r="1369" spans="1:2" x14ac:dyDescent="0.3">
      <c r="A1369" t="s">
        <v>20</v>
      </c>
      <c r="B1369">
        <v>5.4</v>
      </c>
    </row>
    <row r="1370" spans="1:2" x14ac:dyDescent="0.3">
      <c r="A1370" t="s">
        <v>20</v>
      </c>
      <c r="B1370">
        <v>6.9</v>
      </c>
    </row>
    <row r="1371" spans="1:2" x14ac:dyDescent="0.3">
      <c r="A1371" t="s">
        <v>20</v>
      </c>
      <c r="B1371">
        <v>7.7</v>
      </c>
    </row>
    <row r="1372" spans="1:2" x14ac:dyDescent="0.3">
      <c r="A1372" t="s">
        <v>20</v>
      </c>
      <c r="B1372">
        <v>6.8</v>
      </c>
    </row>
    <row r="1373" spans="1:2" x14ac:dyDescent="0.3">
      <c r="A1373" t="s">
        <v>20</v>
      </c>
      <c r="B1373">
        <v>6.4</v>
      </c>
    </row>
    <row r="1374" spans="1:2" x14ac:dyDescent="0.3">
      <c r="A1374" t="s">
        <v>20</v>
      </c>
      <c r="B1374">
        <v>5.7</v>
      </c>
    </row>
    <row r="1375" spans="1:2" x14ac:dyDescent="0.3">
      <c r="A1375" t="s">
        <v>20</v>
      </c>
      <c r="B1375">
        <v>7.3</v>
      </c>
    </row>
    <row r="1376" spans="1:2" x14ac:dyDescent="0.3">
      <c r="A1376" t="s">
        <v>20</v>
      </c>
      <c r="B1376">
        <v>6.8</v>
      </c>
    </row>
    <row r="1377" spans="1:2" x14ac:dyDescent="0.3">
      <c r="A1377" t="s">
        <v>20</v>
      </c>
      <c r="B1377">
        <v>6.3</v>
      </c>
    </row>
    <row r="1378" spans="1:2" x14ac:dyDescent="0.3">
      <c r="A1378" t="s">
        <v>20</v>
      </c>
      <c r="B1378">
        <v>5.9</v>
      </c>
    </row>
    <row r="1379" spans="1:2" x14ac:dyDescent="0.3">
      <c r="A1379" t="s">
        <v>20</v>
      </c>
      <c r="B1379">
        <v>7.4</v>
      </c>
    </row>
    <row r="1380" spans="1:2" x14ac:dyDescent="0.3">
      <c r="A1380" t="s">
        <v>20</v>
      </c>
      <c r="B1380">
        <v>8.3000000000000007</v>
      </c>
    </row>
    <row r="1381" spans="1:2" x14ac:dyDescent="0.3">
      <c r="A1381" t="s">
        <v>20</v>
      </c>
      <c r="B1381">
        <v>6.2</v>
      </c>
    </row>
    <row r="1382" spans="1:2" x14ac:dyDescent="0.3">
      <c r="A1382" t="s">
        <v>20</v>
      </c>
      <c r="B1382">
        <v>6.3</v>
      </c>
    </row>
    <row r="1383" spans="1:2" x14ac:dyDescent="0.3">
      <c r="A1383" t="s">
        <v>20</v>
      </c>
      <c r="B1383">
        <v>5.8</v>
      </c>
    </row>
    <row r="1384" spans="1:2" x14ac:dyDescent="0.3">
      <c r="A1384" t="s">
        <v>20</v>
      </c>
      <c r="B1384">
        <v>7.5</v>
      </c>
    </row>
    <row r="1385" spans="1:2" x14ac:dyDescent="0.3">
      <c r="A1385" t="s">
        <v>20</v>
      </c>
      <c r="B1385">
        <v>6.3</v>
      </c>
    </row>
    <row r="1386" spans="1:2" x14ac:dyDescent="0.3">
      <c r="A1386" t="s">
        <v>20</v>
      </c>
      <c r="B1386">
        <v>6.4</v>
      </c>
    </row>
    <row r="1387" spans="1:2" x14ac:dyDescent="0.3">
      <c r="A1387" t="s">
        <v>20</v>
      </c>
      <c r="B1387">
        <v>7.2</v>
      </c>
    </row>
    <row r="1388" spans="1:2" x14ac:dyDescent="0.3">
      <c r="A1388" t="s">
        <v>20</v>
      </c>
      <c r="B1388">
        <v>6.3</v>
      </c>
    </row>
    <row r="1389" spans="1:2" x14ac:dyDescent="0.3">
      <c r="A1389" t="s">
        <v>20</v>
      </c>
      <c r="B1389">
        <v>6.9</v>
      </c>
    </row>
    <row r="1390" spans="1:2" x14ac:dyDescent="0.3">
      <c r="A1390" t="s">
        <v>20</v>
      </c>
      <c r="B1390">
        <v>6.6</v>
      </c>
    </row>
    <row r="1391" spans="1:2" x14ac:dyDescent="0.3">
      <c r="A1391" t="s">
        <v>20</v>
      </c>
      <c r="B1391">
        <v>6</v>
      </c>
    </row>
    <row r="1392" spans="1:2" x14ac:dyDescent="0.3">
      <c r="A1392" t="s">
        <v>20</v>
      </c>
      <c r="B1392">
        <v>7.5</v>
      </c>
    </row>
    <row r="1393" spans="1:2" x14ac:dyDescent="0.3">
      <c r="A1393" t="s">
        <v>20</v>
      </c>
      <c r="B1393">
        <v>7.7</v>
      </c>
    </row>
    <row r="1394" spans="1:2" x14ac:dyDescent="0.3">
      <c r="A1394" t="s">
        <v>20</v>
      </c>
      <c r="B1394">
        <v>6.2</v>
      </c>
    </row>
    <row r="1395" spans="1:2" x14ac:dyDescent="0.3">
      <c r="A1395" t="s">
        <v>20</v>
      </c>
      <c r="B1395">
        <v>5.4</v>
      </c>
    </row>
    <row r="1396" spans="1:2" x14ac:dyDescent="0.3">
      <c r="A1396" t="s">
        <v>20</v>
      </c>
      <c r="B1396">
        <v>6.6</v>
      </c>
    </row>
    <row r="1397" spans="1:2" x14ac:dyDescent="0.3">
      <c r="A1397" t="s">
        <v>20</v>
      </c>
      <c r="B1397">
        <v>5.3</v>
      </c>
    </row>
    <row r="1398" spans="1:2" x14ac:dyDescent="0.3">
      <c r="A1398" t="s">
        <v>20</v>
      </c>
      <c r="B1398">
        <v>5.6</v>
      </c>
    </row>
    <row r="1399" spans="1:2" x14ac:dyDescent="0.3">
      <c r="A1399" t="s">
        <v>20</v>
      </c>
      <c r="B1399">
        <v>5.9</v>
      </c>
    </row>
    <row r="1400" spans="1:2" x14ac:dyDescent="0.3">
      <c r="A1400" t="s">
        <v>20</v>
      </c>
      <c r="B1400">
        <v>7.8</v>
      </c>
    </row>
    <row r="1401" spans="1:2" x14ac:dyDescent="0.3">
      <c r="A1401" t="s">
        <v>20</v>
      </c>
      <c r="B1401">
        <v>6.7</v>
      </c>
    </row>
    <row r="1402" spans="1:2" x14ac:dyDescent="0.3">
      <c r="A1402" t="s">
        <v>20</v>
      </c>
      <c r="B1402">
        <v>7.4</v>
      </c>
    </row>
    <row r="1403" spans="1:2" x14ac:dyDescent="0.3">
      <c r="A1403" t="s">
        <v>20</v>
      </c>
      <c r="B1403">
        <v>6.2</v>
      </c>
    </row>
    <row r="1404" spans="1:2" x14ac:dyDescent="0.3">
      <c r="A1404" t="s">
        <v>20</v>
      </c>
      <c r="B1404">
        <v>5.4</v>
      </c>
    </row>
    <row r="1405" spans="1:2" x14ac:dyDescent="0.3">
      <c r="A1405" t="s">
        <v>20</v>
      </c>
      <c r="B1405">
        <v>6.7</v>
      </c>
    </row>
    <row r="1406" spans="1:2" x14ac:dyDescent="0.3">
      <c r="A1406" t="s">
        <v>20</v>
      </c>
      <c r="B1406">
        <v>5.3</v>
      </c>
    </row>
    <row r="1407" spans="1:2" x14ac:dyDescent="0.3">
      <c r="A1407" t="s">
        <v>20</v>
      </c>
      <c r="B1407">
        <v>5.9</v>
      </c>
    </row>
    <row r="1408" spans="1:2" x14ac:dyDescent="0.3">
      <c r="A1408" t="s">
        <v>20</v>
      </c>
      <c r="B1408">
        <v>4.8</v>
      </c>
    </row>
    <row r="1409" spans="1:2" x14ac:dyDescent="0.3">
      <c r="A1409" t="s">
        <v>20</v>
      </c>
      <c r="B1409">
        <v>7.3</v>
      </c>
    </row>
    <row r="1410" spans="1:2" x14ac:dyDescent="0.3">
      <c r="A1410" t="s">
        <v>20</v>
      </c>
      <c r="B1410">
        <v>3.8</v>
      </c>
    </row>
    <row r="1411" spans="1:2" x14ac:dyDescent="0.3">
      <c r="A1411" t="s">
        <v>20</v>
      </c>
      <c r="B1411">
        <v>8.5</v>
      </c>
    </row>
    <row r="1412" spans="1:2" x14ac:dyDescent="0.3">
      <c r="A1412" t="s">
        <v>20</v>
      </c>
      <c r="B1412">
        <v>6.8</v>
      </c>
    </row>
    <row r="1413" spans="1:2" x14ac:dyDescent="0.3">
      <c r="A1413" t="s">
        <v>20</v>
      </c>
      <c r="B1413">
        <v>5.3</v>
      </c>
    </row>
    <row r="1414" spans="1:2" x14ac:dyDescent="0.3">
      <c r="A1414" t="s">
        <v>20</v>
      </c>
      <c r="B1414">
        <v>7.3</v>
      </c>
    </row>
    <row r="1415" spans="1:2" x14ac:dyDescent="0.3">
      <c r="A1415" t="s">
        <v>20</v>
      </c>
      <c r="B1415">
        <v>6.6</v>
      </c>
    </row>
    <row r="1416" spans="1:2" x14ac:dyDescent="0.3">
      <c r="A1416" t="s">
        <v>20</v>
      </c>
      <c r="B1416">
        <v>6.2</v>
      </c>
    </row>
    <row r="1417" spans="1:2" x14ac:dyDescent="0.3">
      <c r="A1417" t="s">
        <v>20</v>
      </c>
      <c r="B1417">
        <v>5.2</v>
      </c>
    </row>
    <row r="1418" spans="1:2" x14ac:dyDescent="0.3">
      <c r="A1418" t="s">
        <v>20</v>
      </c>
      <c r="B1418">
        <v>6.2</v>
      </c>
    </row>
    <row r="1419" spans="1:2" x14ac:dyDescent="0.3">
      <c r="A1419" t="s">
        <v>20</v>
      </c>
      <c r="B1419">
        <v>6.2</v>
      </c>
    </row>
    <row r="1420" spans="1:2" x14ac:dyDescent="0.3">
      <c r="A1420" t="s">
        <v>20</v>
      </c>
      <c r="B1420">
        <v>6.6</v>
      </c>
    </row>
    <row r="1421" spans="1:2" x14ac:dyDescent="0.3">
      <c r="A1421" t="s">
        <v>20</v>
      </c>
      <c r="B1421">
        <v>6.4</v>
      </c>
    </row>
    <row r="1422" spans="1:2" x14ac:dyDescent="0.3">
      <c r="A1422" t="s">
        <v>20</v>
      </c>
      <c r="B1422">
        <v>6.2</v>
      </c>
    </row>
    <row r="1423" spans="1:2" x14ac:dyDescent="0.3">
      <c r="A1423" t="s">
        <v>20</v>
      </c>
      <c r="B1423">
        <v>5.0999999999999996</v>
      </c>
    </row>
    <row r="1424" spans="1:2" x14ac:dyDescent="0.3">
      <c r="A1424" t="s">
        <v>20</v>
      </c>
      <c r="B1424">
        <v>6.6</v>
      </c>
    </row>
    <row r="1425" spans="1:2" x14ac:dyDescent="0.3">
      <c r="A1425" t="s">
        <v>20</v>
      </c>
      <c r="B1425">
        <v>6.1</v>
      </c>
    </row>
    <row r="1426" spans="1:2" x14ac:dyDescent="0.3">
      <c r="A1426" t="s">
        <v>20</v>
      </c>
      <c r="B1426">
        <v>6.1</v>
      </c>
    </row>
    <row r="1427" spans="1:2" x14ac:dyDescent="0.3">
      <c r="A1427" t="s">
        <v>20</v>
      </c>
      <c r="B1427">
        <v>6.6</v>
      </c>
    </row>
    <row r="1428" spans="1:2" x14ac:dyDescent="0.3">
      <c r="A1428" t="s">
        <v>20</v>
      </c>
      <c r="B1428">
        <v>5.9</v>
      </c>
    </row>
    <row r="1429" spans="1:2" x14ac:dyDescent="0.3">
      <c r="A1429" t="s">
        <v>20</v>
      </c>
      <c r="B1429">
        <v>6.3</v>
      </c>
    </row>
    <row r="1430" spans="1:2" x14ac:dyDescent="0.3">
      <c r="A1430" t="s">
        <v>20</v>
      </c>
      <c r="B1430">
        <v>7.1</v>
      </c>
    </row>
    <row r="1431" spans="1:2" x14ac:dyDescent="0.3">
      <c r="A1431" t="s">
        <v>20</v>
      </c>
      <c r="B1431">
        <v>5</v>
      </c>
    </row>
    <row r="1432" spans="1:2" x14ac:dyDescent="0.3">
      <c r="A1432" t="s">
        <v>20</v>
      </c>
      <c r="B1432">
        <v>5.6</v>
      </c>
    </row>
    <row r="1433" spans="1:2" x14ac:dyDescent="0.3">
      <c r="A1433" t="s">
        <v>20</v>
      </c>
      <c r="B1433">
        <v>7.4</v>
      </c>
    </row>
    <row r="1434" spans="1:2" x14ac:dyDescent="0.3">
      <c r="A1434" t="s">
        <v>20</v>
      </c>
      <c r="B1434">
        <v>4.5</v>
      </c>
    </row>
    <row r="1435" spans="1:2" x14ac:dyDescent="0.3">
      <c r="A1435" t="s">
        <v>20</v>
      </c>
      <c r="B1435">
        <v>6.2</v>
      </c>
    </row>
    <row r="1436" spans="1:2" x14ac:dyDescent="0.3">
      <c r="A1436" t="s">
        <v>20</v>
      </c>
      <c r="B1436">
        <v>5</v>
      </c>
    </row>
    <row r="1437" spans="1:2" x14ac:dyDescent="0.3">
      <c r="A1437" t="s">
        <v>20</v>
      </c>
      <c r="B1437">
        <v>6.5</v>
      </c>
    </row>
    <row r="1438" spans="1:2" x14ac:dyDescent="0.3">
      <c r="A1438" t="s">
        <v>20</v>
      </c>
      <c r="B1438">
        <v>5.0999999999999996</v>
      </c>
    </row>
    <row r="1439" spans="1:2" x14ac:dyDescent="0.3">
      <c r="A1439" t="s">
        <v>20</v>
      </c>
      <c r="B1439">
        <v>6.5</v>
      </c>
    </row>
    <row r="1440" spans="1:2" x14ac:dyDescent="0.3">
      <c r="A1440" t="s">
        <v>20</v>
      </c>
      <c r="B1440">
        <v>6.2</v>
      </c>
    </row>
    <row r="1441" spans="1:2" x14ac:dyDescent="0.3">
      <c r="A1441" t="s">
        <v>20</v>
      </c>
      <c r="B1441">
        <v>6.3</v>
      </c>
    </row>
    <row r="1442" spans="1:2" x14ac:dyDescent="0.3">
      <c r="A1442" t="s">
        <v>20</v>
      </c>
      <c r="B1442">
        <v>3.8</v>
      </c>
    </row>
    <row r="1443" spans="1:2" x14ac:dyDescent="0.3">
      <c r="A1443" t="s">
        <v>20</v>
      </c>
      <c r="B1443">
        <v>5.2</v>
      </c>
    </row>
    <row r="1444" spans="1:2" x14ac:dyDescent="0.3">
      <c r="A1444" t="s">
        <v>20</v>
      </c>
      <c r="B1444">
        <v>6</v>
      </c>
    </row>
    <row r="1445" spans="1:2" x14ac:dyDescent="0.3">
      <c r="A1445" t="s">
        <v>20</v>
      </c>
      <c r="B1445">
        <v>6.2</v>
      </c>
    </row>
    <row r="1446" spans="1:2" x14ac:dyDescent="0.3">
      <c r="A1446" t="s">
        <v>20</v>
      </c>
      <c r="B1446">
        <v>5.7</v>
      </c>
    </row>
    <row r="1447" spans="1:2" x14ac:dyDescent="0.3">
      <c r="A1447" t="s">
        <v>20</v>
      </c>
      <c r="B1447">
        <v>6.7</v>
      </c>
    </row>
    <row r="1448" spans="1:2" x14ac:dyDescent="0.3">
      <c r="A1448" t="s">
        <v>20</v>
      </c>
      <c r="B1448">
        <v>6.8</v>
      </c>
    </row>
    <row r="1449" spans="1:2" x14ac:dyDescent="0.3">
      <c r="A1449" t="s">
        <v>20</v>
      </c>
      <c r="B1449">
        <v>6</v>
      </c>
    </row>
    <row r="1450" spans="1:2" x14ac:dyDescent="0.3">
      <c r="A1450" t="s">
        <v>20</v>
      </c>
      <c r="B1450">
        <v>7.3</v>
      </c>
    </row>
    <row r="1451" spans="1:2" x14ac:dyDescent="0.3">
      <c r="A1451" t="s">
        <v>20</v>
      </c>
      <c r="B1451">
        <v>5.5</v>
      </c>
    </row>
    <row r="1452" spans="1:2" x14ac:dyDescent="0.3">
      <c r="A1452" t="s">
        <v>20</v>
      </c>
      <c r="B1452">
        <v>6.7</v>
      </c>
    </row>
    <row r="1453" spans="1:2" x14ac:dyDescent="0.3">
      <c r="A1453" t="s">
        <v>20</v>
      </c>
      <c r="B1453">
        <v>4.8</v>
      </c>
    </row>
    <row r="1454" spans="1:2" x14ac:dyDescent="0.3">
      <c r="A1454" t="s">
        <v>20</v>
      </c>
      <c r="B1454">
        <v>5.7</v>
      </c>
    </row>
    <row r="1455" spans="1:2" x14ac:dyDescent="0.3">
      <c r="A1455" t="s">
        <v>20</v>
      </c>
      <c r="B1455">
        <v>5.0999999999999996</v>
      </c>
    </row>
    <row r="1456" spans="1:2" x14ac:dyDescent="0.3">
      <c r="A1456" t="s">
        <v>20</v>
      </c>
      <c r="B1456">
        <v>6</v>
      </c>
    </row>
    <row r="1457" spans="1:2" x14ac:dyDescent="0.3">
      <c r="A1457" t="s">
        <v>20</v>
      </c>
      <c r="B1457">
        <v>4.2</v>
      </c>
    </row>
    <row r="1458" spans="1:2" x14ac:dyDescent="0.3">
      <c r="A1458" t="s">
        <v>20</v>
      </c>
      <c r="B1458">
        <v>7.4</v>
      </c>
    </row>
    <row r="1459" spans="1:2" x14ac:dyDescent="0.3">
      <c r="A1459" t="s">
        <v>20</v>
      </c>
      <c r="B1459">
        <v>4.5999999999999996</v>
      </c>
    </row>
    <row r="1460" spans="1:2" x14ac:dyDescent="0.3">
      <c r="A1460" t="s">
        <v>20</v>
      </c>
      <c r="B1460">
        <v>6.9</v>
      </c>
    </row>
    <row r="1461" spans="1:2" x14ac:dyDescent="0.3">
      <c r="A1461" t="s">
        <v>20</v>
      </c>
      <c r="B1461">
        <v>6.9</v>
      </c>
    </row>
    <row r="1462" spans="1:2" x14ac:dyDescent="0.3">
      <c r="A1462" t="s">
        <v>20</v>
      </c>
      <c r="B1462">
        <v>8</v>
      </c>
    </row>
    <row r="1463" spans="1:2" x14ac:dyDescent="0.3">
      <c r="A1463" t="s">
        <v>20</v>
      </c>
      <c r="B1463">
        <v>6.4</v>
      </c>
    </row>
    <row r="1464" spans="1:2" x14ac:dyDescent="0.3">
      <c r="A1464" t="s">
        <v>20</v>
      </c>
      <c r="B1464">
        <v>6.3</v>
      </c>
    </row>
    <row r="1465" spans="1:2" x14ac:dyDescent="0.3">
      <c r="A1465" t="s">
        <v>20</v>
      </c>
      <c r="B1465">
        <v>8.4</v>
      </c>
    </row>
    <row r="1466" spans="1:2" x14ac:dyDescent="0.3">
      <c r="A1466" t="s">
        <v>965</v>
      </c>
      <c r="B1466">
        <v>7.1</v>
      </c>
    </row>
    <row r="1467" spans="1:2" x14ac:dyDescent="0.3">
      <c r="A1467" t="s">
        <v>20</v>
      </c>
      <c r="B1467">
        <v>6.8</v>
      </c>
    </row>
    <row r="1468" spans="1:2" x14ac:dyDescent="0.3">
      <c r="A1468" t="s">
        <v>1800</v>
      </c>
      <c r="B1468">
        <v>7.5</v>
      </c>
    </row>
    <row r="1469" spans="1:2" x14ac:dyDescent="0.3">
      <c r="A1469" t="s">
        <v>20</v>
      </c>
      <c r="B1469">
        <v>5.7</v>
      </c>
    </row>
    <row r="1470" spans="1:2" x14ac:dyDescent="0.3">
      <c r="A1470" t="s">
        <v>20</v>
      </c>
      <c r="B1470">
        <v>7.2</v>
      </c>
    </row>
    <row r="1471" spans="1:2" x14ac:dyDescent="0.3">
      <c r="A1471" t="s">
        <v>20</v>
      </c>
      <c r="B1471">
        <v>6.8</v>
      </c>
    </row>
    <row r="1472" spans="1:2" x14ac:dyDescent="0.3">
      <c r="A1472" t="s">
        <v>20</v>
      </c>
      <c r="B1472">
        <v>5.4</v>
      </c>
    </row>
    <row r="1473" spans="1:2" x14ac:dyDescent="0.3">
      <c r="A1473" t="s">
        <v>20</v>
      </c>
      <c r="B1473">
        <v>7.2</v>
      </c>
    </row>
    <row r="1474" spans="1:2" x14ac:dyDescent="0.3">
      <c r="A1474" t="s">
        <v>20</v>
      </c>
      <c r="B1474">
        <v>7.3</v>
      </c>
    </row>
    <row r="1475" spans="1:2" x14ac:dyDescent="0.3">
      <c r="A1475" t="s">
        <v>20</v>
      </c>
      <c r="B1475">
        <v>5.2</v>
      </c>
    </row>
    <row r="1476" spans="1:2" x14ac:dyDescent="0.3">
      <c r="A1476" t="s">
        <v>20</v>
      </c>
      <c r="B1476">
        <v>5.5</v>
      </c>
    </row>
    <row r="1477" spans="1:2" x14ac:dyDescent="0.3">
      <c r="A1477" t="s">
        <v>460</v>
      </c>
      <c r="B1477">
        <v>7.7</v>
      </c>
    </row>
    <row r="1478" spans="1:2" x14ac:dyDescent="0.3">
      <c r="A1478" t="s">
        <v>20</v>
      </c>
      <c r="B1478">
        <v>7.1</v>
      </c>
    </row>
    <row r="1479" spans="1:2" x14ac:dyDescent="0.3">
      <c r="A1479" t="s">
        <v>20</v>
      </c>
      <c r="B1479">
        <v>5.3</v>
      </c>
    </row>
    <row r="1480" spans="1:2" x14ac:dyDescent="0.3">
      <c r="A1480" t="s">
        <v>20</v>
      </c>
      <c r="B1480">
        <v>5.6</v>
      </c>
    </row>
    <row r="1481" spans="1:2" x14ac:dyDescent="0.3">
      <c r="A1481" t="s">
        <v>20</v>
      </c>
      <c r="B1481">
        <v>5.7</v>
      </c>
    </row>
    <row r="1482" spans="1:2" x14ac:dyDescent="0.3">
      <c r="A1482" t="s">
        <v>20</v>
      </c>
      <c r="B1482">
        <v>7.1</v>
      </c>
    </row>
    <row r="1483" spans="1:2" x14ac:dyDescent="0.3">
      <c r="A1483" t="s">
        <v>20</v>
      </c>
      <c r="B1483">
        <v>7.5</v>
      </c>
    </row>
    <row r="1484" spans="1:2" x14ac:dyDescent="0.3">
      <c r="A1484" t="s">
        <v>20</v>
      </c>
      <c r="B1484">
        <v>7.6</v>
      </c>
    </row>
    <row r="1485" spans="1:2" x14ac:dyDescent="0.3">
      <c r="A1485" t="s">
        <v>20</v>
      </c>
      <c r="B1485">
        <v>5.5</v>
      </c>
    </row>
    <row r="1486" spans="1:2" x14ac:dyDescent="0.3">
      <c r="A1486" t="s">
        <v>20</v>
      </c>
      <c r="B1486">
        <v>5.0999999999999996</v>
      </c>
    </row>
    <row r="1487" spans="1:2" x14ac:dyDescent="0.3">
      <c r="A1487" t="s">
        <v>20</v>
      </c>
      <c r="B1487">
        <v>6.3</v>
      </c>
    </row>
    <row r="1488" spans="1:2" x14ac:dyDescent="0.3">
      <c r="A1488" t="s">
        <v>20</v>
      </c>
      <c r="B1488">
        <v>4.9000000000000004</v>
      </c>
    </row>
    <row r="1489" spans="1:2" x14ac:dyDescent="0.3">
      <c r="A1489" t="s">
        <v>20</v>
      </c>
      <c r="B1489">
        <v>6.5</v>
      </c>
    </row>
    <row r="1490" spans="1:2" x14ac:dyDescent="0.3">
      <c r="A1490" t="s">
        <v>20</v>
      </c>
      <c r="B1490">
        <v>5.6</v>
      </c>
    </row>
    <row r="1491" spans="1:2" x14ac:dyDescent="0.3">
      <c r="A1491" t="s">
        <v>20</v>
      </c>
      <c r="B1491">
        <v>5.3</v>
      </c>
    </row>
    <row r="1492" spans="1:2" x14ac:dyDescent="0.3">
      <c r="A1492" t="s">
        <v>20</v>
      </c>
      <c r="B1492">
        <v>6.5</v>
      </c>
    </row>
    <row r="1493" spans="1:2" x14ac:dyDescent="0.3">
      <c r="A1493" t="s">
        <v>20</v>
      </c>
      <c r="B1493">
        <v>6.8</v>
      </c>
    </row>
    <row r="1494" spans="1:2" x14ac:dyDescent="0.3">
      <c r="A1494" t="s">
        <v>20</v>
      </c>
      <c r="B1494">
        <v>6.5</v>
      </c>
    </row>
    <row r="1495" spans="1:2" x14ac:dyDescent="0.3">
      <c r="A1495" t="s">
        <v>20</v>
      </c>
      <c r="B1495">
        <v>6</v>
      </c>
    </row>
    <row r="1496" spans="1:2" x14ac:dyDescent="0.3">
      <c r="A1496" t="s">
        <v>20</v>
      </c>
      <c r="B1496">
        <v>8.4</v>
      </c>
    </row>
    <row r="1497" spans="1:2" x14ac:dyDescent="0.3">
      <c r="A1497" t="s">
        <v>20</v>
      </c>
      <c r="B1497">
        <v>6</v>
      </c>
    </row>
    <row r="1498" spans="1:2" x14ac:dyDescent="0.3">
      <c r="A1498" t="s">
        <v>20</v>
      </c>
      <c r="B1498">
        <v>7.6</v>
      </c>
    </row>
    <row r="1499" spans="1:2" x14ac:dyDescent="0.3">
      <c r="A1499" t="s">
        <v>20</v>
      </c>
      <c r="B1499">
        <v>5.6</v>
      </c>
    </row>
    <row r="1500" spans="1:2" x14ac:dyDescent="0.3">
      <c r="A1500" t="s">
        <v>20</v>
      </c>
      <c r="B1500">
        <v>6.9</v>
      </c>
    </row>
    <row r="1501" spans="1:2" x14ac:dyDescent="0.3">
      <c r="A1501" t="s">
        <v>20</v>
      </c>
      <c r="B1501">
        <v>6.4</v>
      </c>
    </row>
    <row r="1502" spans="1:2" x14ac:dyDescent="0.3">
      <c r="A1502" t="s">
        <v>20</v>
      </c>
      <c r="B1502">
        <v>5.0999999999999996</v>
      </c>
    </row>
    <row r="1503" spans="1:2" x14ac:dyDescent="0.3">
      <c r="A1503" t="s">
        <v>20</v>
      </c>
      <c r="B1503">
        <v>7</v>
      </c>
    </row>
    <row r="1504" spans="1:2" x14ac:dyDescent="0.3">
      <c r="A1504" t="s">
        <v>20</v>
      </c>
      <c r="B1504">
        <v>5.7</v>
      </c>
    </row>
    <row r="1505" spans="1:2" x14ac:dyDescent="0.3">
      <c r="A1505" t="s">
        <v>20</v>
      </c>
      <c r="B1505">
        <v>6.8</v>
      </c>
    </row>
    <row r="1506" spans="1:2" x14ac:dyDescent="0.3">
      <c r="A1506" t="s">
        <v>20</v>
      </c>
      <c r="B1506">
        <v>6.7</v>
      </c>
    </row>
    <row r="1507" spans="1:2" x14ac:dyDescent="0.3">
      <c r="A1507" t="s">
        <v>20</v>
      </c>
      <c r="B1507">
        <v>6.2</v>
      </c>
    </row>
    <row r="1508" spans="1:2" x14ac:dyDescent="0.3">
      <c r="A1508" t="s">
        <v>20</v>
      </c>
      <c r="B1508">
        <v>7.2</v>
      </c>
    </row>
    <row r="1509" spans="1:2" x14ac:dyDescent="0.3">
      <c r="A1509" t="s">
        <v>20</v>
      </c>
      <c r="B1509">
        <v>6.2</v>
      </c>
    </row>
    <row r="1510" spans="1:2" x14ac:dyDescent="0.3">
      <c r="A1510" t="s">
        <v>20</v>
      </c>
      <c r="B1510">
        <v>5.6</v>
      </c>
    </row>
    <row r="1511" spans="1:2" x14ac:dyDescent="0.3">
      <c r="A1511" t="s">
        <v>20</v>
      </c>
      <c r="B1511">
        <v>4.4000000000000004</v>
      </c>
    </row>
    <row r="1512" spans="1:2" x14ac:dyDescent="0.3">
      <c r="A1512" t="s">
        <v>20</v>
      </c>
      <c r="B1512">
        <v>7.5</v>
      </c>
    </row>
    <row r="1513" spans="1:2" x14ac:dyDescent="0.3">
      <c r="A1513" t="s">
        <v>20</v>
      </c>
      <c r="B1513">
        <v>7.1</v>
      </c>
    </row>
    <row r="1514" spans="1:2" x14ac:dyDescent="0.3">
      <c r="A1514" t="s">
        <v>20</v>
      </c>
      <c r="B1514">
        <v>6.4</v>
      </c>
    </row>
    <row r="1515" spans="1:2" x14ac:dyDescent="0.3">
      <c r="A1515" t="s">
        <v>20</v>
      </c>
      <c r="B1515">
        <v>7.1</v>
      </c>
    </row>
    <row r="1516" spans="1:2" x14ac:dyDescent="0.3">
      <c r="A1516" t="s">
        <v>20</v>
      </c>
      <c r="B1516">
        <v>5.9</v>
      </c>
    </row>
    <row r="1517" spans="1:2" x14ac:dyDescent="0.3">
      <c r="A1517" t="s">
        <v>20</v>
      </c>
      <c r="B1517">
        <v>6.9</v>
      </c>
    </row>
    <row r="1518" spans="1:2" x14ac:dyDescent="0.3">
      <c r="A1518" t="s">
        <v>20</v>
      </c>
      <c r="B1518">
        <v>7.5</v>
      </c>
    </row>
    <row r="1519" spans="1:2" x14ac:dyDescent="0.3">
      <c r="A1519" t="s">
        <v>20</v>
      </c>
      <c r="B1519">
        <v>6.3</v>
      </c>
    </row>
    <row r="1520" spans="1:2" x14ac:dyDescent="0.3">
      <c r="A1520" t="s">
        <v>20</v>
      </c>
      <c r="B1520">
        <v>6.4</v>
      </c>
    </row>
    <row r="1521" spans="1:2" x14ac:dyDescent="0.3">
      <c r="A1521" t="s">
        <v>20</v>
      </c>
      <c r="B1521">
        <v>5.9</v>
      </c>
    </row>
    <row r="1522" spans="1:2" x14ac:dyDescent="0.3">
      <c r="A1522" t="s">
        <v>20</v>
      </c>
      <c r="B1522">
        <v>6.8</v>
      </c>
    </row>
    <row r="1523" spans="1:2" x14ac:dyDescent="0.3">
      <c r="A1523" t="s">
        <v>20</v>
      </c>
      <c r="B1523">
        <v>6.3</v>
      </c>
    </row>
    <row r="1524" spans="1:2" x14ac:dyDescent="0.3">
      <c r="A1524" t="s">
        <v>20</v>
      </c>
      <c r="B1524">
        <v>3.6</v>
      </c>
    </row>
    <row r="1525" spans="1:2" x14ac:dyDescent="0.3">
      <c r="A1525" t="s">
        <v>20</v>
      </c>
      <c r="B1525">
        <v>5.3</v>
      </c>
    </row>
    <row r="1526" spans="1:2" x14ac:dyDescent="0.3">
      <c r="A1526" t="s">
        <v>20</v>
      </c>
      <c r="B1526">
        <v>5.9</v>
      </c>
    </row>
    <row r="1527" spans="1:2" x14ac:dyDescent="0.3">
      <c r="A1527" t="s">
        <v>20</v>
      </c>
      <c r="B1527">
        <v>6.9</v>
      </c>
    </row>
    <row r="1528" spans="1:2" x14ac:dyDescent="0.3">
      <c r="A1528" t="s">
        <v>20</v>
      </c>
      <c r="B1528">
        <v>6.9</v>
      </c>
    </row>
    <row r="1529" spans="1:2" x14ac:dyDescent="0.3">
      <c r="A1529" t="s">
        <v>20</v>
      </c>
      <c r="B1529">
        <v>6.1</v>
      </c>
    </row>
    <row r="1530" spans="1:2" x14ac:dyDescent="0.3">
      <c r="A1530" t="s">
        <v>20</v>
      </c>
      <c r="B1530">
        <v>5.7</v>
      </c>
    </row>
    <row r="1531" spans="1:2" x14ac:dyDescent="0.3">
      <c r="A1531" t="s">
        <v>20</v>
      </c>
      <c r="B1531">
        <v>8.5</v>
      </c>
    </row>
    <row r="1532" spans="1:2" x14ac:dyDescent="0.3">
      <c r="A1532" t="s">
        <v>20</v>
      </c>
      <c r="B1532">
        <v>6.3</v>
      </c>
    </row>
    <row r="1533" spans="1:2" x14ac:dyDescent="0.3">
      <c r="A1533" t="s">
        <v>20</v>
      </c>
      <c r="B1533">
        <v>7.3</v>
      </c>
    </row>
    <row r="1534" spans="1:2" x14ac:dyDescent="0.3">
      <c r="A1534" t="s">
        <v>20</v>
      </c>
      <c r="B1534">
        <v>6.3</v>
      </c>
    </row>
    <row r="1535" spans="1:2" x14ac:dyDescent="0.3">
      <c r="A1535" t="s">
        <v>20</v>
      </c>
      <c r="B1535">
        <v>7.2</v>
      </c>
    </row>
    <row r="1536" spans="1:2" x14ac:dyDescent="0.3">
      <c r="A1536" t="s">
        <v>20</v>
      </c>
      <c r="B1536">
        <v>7.3</v>
      </c>
    </row>
    <row r="1537" spans="1:2" x14ac:dyDescent="0.3">
      <c r="A1537" t="s">
        <v>20</v>
      </c>
      <c r="B1537">
        <v>6.3</v>
      </c>
    </row>
    <row r="1538" spans="1:2" x14ac:dyDescent="0.3">
      <c r="A1538" t="s">
        <v>20</v>
      </c>
      <c r="B1538">
        <v>8.1</v>
      </c>
    </row>
    <row r="1539" spans="1:2" x14ac:dyDescent="0.3">
      <c r="A1539" t="s">
        <v>20</v>
      </c>
      <c r="B1539">
        <v>6.9</v>
      </c>
    </row>
    <row r="1540" spans="1:2" x14ac:dyDescent="0.3">
      <c r="A1540" t="s">
        <v>20</v>
      </c>
      <c r="B1540">
        <v>6.3</v>
      </c>
    </row>
    <row r="1541" spans="1:2" x14ac:dyDescent="0.3">
      <c r="A1541" t="s">
        <v>20</v>
      </c>
      <c r="B1541">
        <v>7.3</v>
      </c>
    </row>
    <row r="1542" spans="1:2" x14ac:dyDescent="0.3">
      <c r="A1542" t="s">
        <v>20</v>
      </c>
      <c r="B1542">
        <v>6.1</v>
      </c>
    </row>
    <row r="1543" spans="1:2" x14ac:dyDescent="0.3">
      <c r="A1543" t="s">
        <v>20</v>
      </c>
      <c r="B1543">
        <v>6.9</v>
      </c>
    </row>
    <row r="1544" spans="1:2" x14ac:dyDescent="0.3">
      <c r="A1544" t="s">
        <v>20</v>
      </c>
      <c r="B1544">
        <v>7.2</v>
      </c>
    </row>
    <row r="1545" spans="1:2" x14ac:dyDescent="0.3">
      <c r="A1545" t="s">
        <v>20</v>
      </c>
      <c r="B1545">
        <v>6.4</v>
      </c>
    </row>
    <row r="1546" spans="1:2" x14ac:dyDescent="0.3">
      <c r="A1546" t="s">
        <v>20</v>
      </c>
      <c r="B1546">
        <v>6.4</v>
      </c>
    </row>
    <row r="1547" spans="1:2" x14ac:dyDescent="0.3">
      <c r="A1547" t="s">
        <v>20</v>
      </c>
      <c r="B1547">
        <v>8.3000000000000007</v>
      </c>
    </row>
    <row r="1548" spans="1:2" x14ac:dyDescent="0.3">
      <c r="A1548" t="s">
        <v>20</v>
      </c>
      <c r="B1548">
        <v>7.2</v>
      </c>
    </row>
    <row r="1549" spans="1:2" x14ac:dyDescent="0.3">
      <c r="A1549" t="s">
        <v>20</v>
      </c>
      <c r="B1549">
        <v>6.8</v>
      </c>
    </row>
    <row r="1550" spans="1:2" x14ac:dyDescent="0.3">
      <c r="A1550" t="s">
        <v>20</v>
      </c>
      <c r="B1550">
        <v>6.5</v>
      </c>
    </row>
    <row r="1551" spans="1:2" x14ac:dyDescent="0.3">
      <c r="A1551" t="s">
        <v>20</v>
      </c>
      <c r="B1551">
        <v>7.8</v>
      </c>
    </row>
    <row r="1552" spans="1:2" x14ac:dyDescent="0.3">
      <c r="A1552" t="s">
        <v>20</v>
      </c>
      <c r="B1552">
        <v>7.6</v>
      </c>
    </row>
    <row r="1553" spans="1:2" x14ac:dyDescent="0.3">
      <c r="A1553" t="s">
        <v>20</v>
      </c>
      <c r="B1553">
        <v>7.2</v>
      </c>
    </row>
    <row r="1554" spans="1:2" x14ac:dyDescent="0.3">
      <c r="A1554" t="s">
        <v>20</v>
      </c>
      <c r="B1554">
        <v>6.7</v>
      </c>
    </row>
    <row r="1555" spans="1:2" x14ac:dyDescent="0.3">
      <c r="A1555" t="s">
        <v>20</v>
      </c>
      <c r="B1555">
        <v>6.8</v>
      </c>
    </row>
    <row r="1556" spans="1:2" x14ac:dyDescent="0.3">
      <c r="A1556" t="s">
        <v>20</v>
      </c>
      <c r="B1556">
        <v>6.3</v>
      </c>
    </row>
    <row r="1557" spans="1:2" x14ac:dyDescent="0.3">
      <c r="A1557" t="s">
        <v>20</v>
      </c>
      <c r="B1557">
        <v>6.2</v>
      </c>
    </row>
    <row r="1558" spans="1:2" x14ac:dyDescent="0.3">
      <c r="A1558" t="s">
        <v>20</v>
      </c>
      <c r="B1558">
        <v>6.2</v>
      </c>
    </row>
    <row r="1559" spans="1:2" x14ac:dyDescent="0.3">
      <c r="A1559" t="s">
        <v>20</v>
      </c>
      <c r="B1559">
        <v>8.6</v>
      </c>
    </row>
    <row r="1560" spans="1:2" x14ac:dyDescent="0.3">
      <c r="A1560" t="s">
        <v>20</v>
      </c>
      <c r="B1560">
        <v>8</v>
      </c>
    </row>
    <row r="1561" spans="1:2" x14ac:dyDescent="0.3">
      <c r="A1561" t="s">
        <v>20</v>
      </c>
      <c r="B1561">
        <v>7</v>
      </c>
    </row>
    <row r="1562" spans="1:2" x14ac:dyDescent="0.3">
      <c r="A1562" t="s">
        <v>20</v>
      </c>
      <c r="B1562">
        <v>8</v>
      </c>
    </row>
    <row r="1563" spans="1:2" x14ac:dyDescent="0.3">
      <c r="A1563" t="s">
        <v>20</v>
      </c>
      <c r="B1563">
        <v>8.1</v>
      </c>
    </row>
    <row r="1564" spans="1:2" x14ac:dyDescent="0.3">
      <c r="A1564" t="s">
        <v>20</v>
      </c>
      <c r="B1564">
        <v>6.7</v>
      </c>
    </row>
    <row r="1565" spans="1:2" x14ac:dyDescent="0.3">
      <c r="A1565" t="s">
        <v>20</v>
      </c>
      <c r="B1565">
        <v>7.9</v>
      </c>
    </row>
    <row r="1566" spans="1:2" x14ac:dyDescent="0.3">
      <c r="A1566" t="s">
        <v>20</v>
      </c>
      <c r="B1566">
        <v>6.1</v>
      </c>
    </row>
    <row r="1567" spans="1:2" x14ac:dyDescent="0.3">
      <c r="A1567" t="s">
        <v>20</v>
      </c>
      <c r="B1567">
        <v>4.2</v>
      </c>
    </row>
    <row r="1568" spans="1:2" x14ac:dyDescent="0.3">
      <c r="A1568" t="s">
        <v>20</v>
      </c>
      <c r="B1568">
        <v>6.1</v>
      </c>
    </row>
    <row r="1569" spans="1:2" x14ac:dyDescent="0.3">
      <c r="A1569" t="s">
        <v>20</v>
      </c>
      <c r="B1569">
        <v>6.6</v>
      </c>
    </row>
    <row r="1570" spans="1:2" x14ac:dyDescent="0.3">
      <c r="A1570" t="s">
        <v>20</v>
      </c>
      <c r="B1570">
        <v>7.5</v>
      </c>
    </row>
    <row r="1571" spans="1:2" x14ac:dyDescent="0.3">
      <c r="A1571" t="s">
        <v>20</v>
      </c>
      <c r="B1571">
        <v>7.4</v>
      </c>
    </row>
    <row r="1572" spans="1:2" x14ac:dyDescent="0.3">
      <c r="A1572" t="s">
        <v>20</v>
      </c>
      <c r="B1572">
        <v>7.2</v>
      </c>
    </row>
    <row r="1573" spans="1:2" x14ac:dyDescent="0.3">
      <c r="A1573" t="s">
        <v>20</v>
      </c>
      <c r="B1573">
        <v>6.9</v>
      </c>
    </row>
    <row r="1574" spans="1:2" x14ac:dyDescent="0.3">
      <c r="A1574" t="s">
        <v>20</v>
      </c>
      <c r="B1574">
        <v>7.4</v>
      </c>
    </row>
    <row r="1575" spans="1:2" x14ac:dyDescent="0.3">
      <c r="A1575" t="s">
        <v>20</v>
      </c>
      <c r="B1575">
        <v>5.4</v>
      </c>
    </row>
    <row r="1576" spans="1:2" x14ac:dyDescent="0.3">
      <c r="A1576" t="s">
        <v>20</v>
      </c>
      <c r="B1576">
        <v>6.8</v>
      </c>
    </row>
    <row r="1577" spans="1:2" x14ac:dyDescent="0.3">
      <c r="A1577" t="s">
        <v>20</v>
      </c>
      <c r="B1577">
        <v>6.3</v>
      </c>
    </row>
    <row r="1578" spans="1:2" x14ac:dyDescent="0.3">
      <c r="A1578" t="s">
        <v>20</v>
      </c>
      <c r="B1578">
        <v>7.2</v>
      </c>
    </row>
    <row r="1579" spans="1:2" x14ac:dyDescent="0.3">
      <c r="A1579" t="s">
        <v>20</v>
      </c>
      <c r="B1579">
        <v>6.9</v>
      </c>
    </row>
    <row r="1580" spans="1:2" x14ac:dyDescent="0.3">
      <c r="A1580" t="s">
        <v>20</v>
      </c>
      <c r="B1580">
        <v>6</v>
      </c>
    </row>
    <row r="1581" spans="1:2" x14ac:dyDescent="0.3">
      <c r="A1581" t="s">
        <v>20</v>
      </c>
      <c r="B1581">
        <v>5.9</v>
      </c>
    </row>
    <row r="1582" spans="1:2" x14ac:dyDescent="0.3">
      <c r="A1582" t="s">
        <v>20</v>
      </c>
      <c r="B1582">
        <v>5.4</v>
      </c>
    </row>
    <row r="1583" spans="1:2" x14ac:dyDescent="0.3">
      <c r="A1583" t="s">
        <v>20</v>
      </c>
      <c r="B1583">
        <v>5.9</v>
      </c>
    </row>
    <row r="1584" spans="1:2" x14ac:dyDescent="0.3">
      <c r="A1584" t="s">
        <v>20</v>
      </c>
      <c r="B1584">
        <v>6.1</v>
      </c>
    </row>
    <row r="1585" spans="1:2" x14ac:dyDescent="0.3">
      <c r="A1585" t="s">
        <v>20</v>
      </c>
      <c r="B1585">
        <v>7.7</v>
      </c>
    </row>
    <row r="1586" spans="1:2" x14ac:dyDescent="0.3">
      <c r="A1586" t="s">
        <v>20</v>
      </c>
      <c r="B1586">
        <v>5.8</v>
      </c>
    </row>
    <row r="1587" spans="1:2" x14ac:dyDescent="0.3">
      <c r="A1587" t="s">
        <v>20</v>
      </c>
      <c r="B1587">
        <v>7.6</v>
      </c>
    </row>
    <row r="1588" spans="1:2" x14ac:dyDescent="0.3">
      <c r="A1588" t="s">
        <v>20</v>
      </c>
      <c r="B1588">
        <v>6.1</v>
      </c>
    </row>
    <row r="1589" spans="1:2" x14ac:dyDescent="0.3">
      <c r="A1589" t="s">
        <v>20</v>
      </c>
      <c r="B1589">
        <v>5.4</v>
      </c>
    </row>
    <row r="1590" spans="1:2" x14ac:dyDescent="0.3">
      <c r="A1590" t="s">
        <v>20</v>
      </c>
      <c r="B1590">
        <v>5.0999999999999996</v>
      </c>
    </row>
    <row r="1591" spans="1:2" x14ac:dyDescent="0.3">
      <c r="A1591" t="s">
        <v>20</v>
      </c>
      <c r="B1591">
        <v>6.4</v>
      </c>
    </row>
    <row r="1592" spans="1:2" x14ac:dyDescent="0.3">
      <c r="A1592" t="s">
        <v>20</v>
      </c>
      <c r="B1592">
        <v>6.3</v>
      </c>
    </row>
    <row r="1593" spans="1:2" x14ac:dyDescent="0.3">
      <c r="A1593" t="s">
        <v>20</v>
      </c>
      <c r="B1593">
        <v>7.5</v>
      </c>
    </row>
    <row r="1594" spans="1:2" x14ac:dyDescent="0.3">
      <c r="A1594" t="s">
        <v>20</v>
      </c>
      <c r="B1594">
        <v>7.1</v>
      </c>
    </row>
    <row r="1595" spans="1:2" x14ac:dyDescent="0.3">
      <c r="A1595" t="s">
        <v>20</v>
      </c>
      <c r="B1595">
        <v>5.2</v>
      </c>
    </row>
    <row r="1596" spans="1:2" x14ac:dyDescent="0.3">
      <c r="A1596" t="s">
        <v>20</v>
      </c>
      <c r="B1596">
        <v>7.8</v>
      </c>
    </row>
    <row r="1597" spans="1:2" x14ac:dyDescent="0.3">
      <c r="A1597" t="s">
        <v>20</v>
      </c>
      <c r="B1597">
        <v>6.5</v>
      </c>
    </row>
    <row r="1598" spans="1:2" x14ac:dyDescent="0.3">
      <c r="A1598" t="s">
        <v>20</v>
      </c>
      <c r="B1598">
        <v>6.6</v>
      </c>
    </row>
    <row r="1599" spans="1:2" x14ac:dyDescent="0.3">
      <c r="A1599" t="s">
        <v>20</v>
      </c>
      <c r="B1599">
        <v>5.0999999999999996</v>
      </c>
    </row>
    <row r="1600" spans="1:2" x14ac:dyDescent="0.3">
      <c r="A1600" t="s">
        <v>20</v>
      </c>
      <c r="B1600">
        <v>7.4</v>
      </c>
    </row>
    <row r="1601" spans="1:2" x14ac:dyDescent="0.3">
      <c r="A1601" t="s">
        <v>20</v>
      </c>
      <c r="B1601">
        <v>7.2</v>
      </c>
    </row>
    <row r="1602" spans="1:2" x14ac:dyDescent="0.3">
      <c r="A1602" t="s">
        <v>20</v>
      </c>
      <c r="B1602">
        <v>7.6</v>
      </c>
    </row>
    <row r="1603" spans="1:2" x14ac:dyDescent="0.3">
      <c r="A1603" t="s">
        <v>20</v>
      </c>
      <c r="B1603">
        <v>7.5</v>
      </c>
    </row>
    <row r="1604" spans="1:2" x14ac:dyDescent="0.3">
      <c r="A1604" t="s">
        <v>20</v>
      </c>
      <c r="B1604">
        <v>6.6</v>
      </c>
    </row>
    <row r="1605" spans="1:2" x14ac:dyDescent="0.3">
      <c r="A1605" t="s">
        <v>20</v>
      </c>
      <c r="B1605">
        <v>7.2</v>
      </c>
    </row>
    <row r="1606" spans="1:2" x14ac:dyDescent="0.3">
      <c r="A1606" t="s">
        <v>20</v>
      </c>
      <c r="B1606">
        <v>7.6</v>
      </c>
    </row>
    <row r="1607" spans="1:2" x14ac:dyDescent="0.3">
      <c r="A1607" t="s">
        <v>20</v>
      </c>
      <c r="B1607">
        <v>6.2</v>
      </c>
    </row>
    <row r="1608" spans="1:2" x14ac:dyDescent="0.3">
      <c r="A1608" t="s">
        <v>20</v>
      </c>
      <c r="B1608">
        <v>5.6</v>
      </c>
    </row>
    <row r="1609" spans="1:2" x14ac:dyDescent="0.3">
      <c r="A1609" t="s">
        <v>20</v>
      </c>
      <c r="B1609">
        <v>7.6</v>
      </c>
    </row>
    <row r="1610" spans="1:2" x14ac:dyDescent="0.3">
      <c r="A1610" t="s">
        <v>20</v>
      </c>
      <c r="B1610">
        <v>6.6</v>
      </c>
    </row>
    <row r="1611" spans="1:2" x14ac:dyDescent="0.3">
      <c r="A1611" t="s">
        <v>20</v>
      </c>
      <c r="B1611">
        <v>7</v>
      </c>
    </row>
    <row r="1612" spans="1:2" x14ac:dyDescent="0.3">
      <c r="A1612" t="s">
        <v>20</v>
      </c>
      <c r="B1612">
        <v>2.7</v>
      </c>
    </row>
    <row r="1613" spans="1:2" x14ac:dyDescent="0.3">
      <c r="A1613" t="s">
        <v>20</v>
      </c>
      <c r="B1613">
        <v>7.6</v>
      </c>
    </row>
    <row r="1614" spans="1:2" x14ac:dyDescent="0.3">
      <c r="A1614" t="s">
        <v>20</v>
      </c>
      <c r="B1614">
        <v>6.6</v>
      </c>
    </row>
    <row r="1615" spans="1:2" x14ac:dyDescent="0.3">
      <c r="A1615" t="s">
        <v>20</v>
      </c>
      <c r="B1615">
        <v>6.9</v>
      </c>
    </row>
    <row r="1616" spans="1:2" x14ac:dyDescent="0.3">
      <c r="A1616" t="s">
        <v>20</v>
      </c>
      <c r="B1616">
        <v>6.8</v>
      </c>
    </row>
    <row r="1617" spans="1:2" x14ac:dyDescent="0.3">
      <c r="A1617" t="s">
        <v>20</v>
      </c>
      <c r="B1617">
        <v>3.7</v>
      </c>
    </row>
    <row r="1618" spans="1:2" x14ac:dyDescent="0.3">
      <c r="A1618" t="s">
        <v>20</v>
      </c>
      <c r="B1618">
        <v>6.1</v>
      </c>
    </row>
    <row r="1619" spans="1:2" x14ac:dyDescent="0.3">
      <c r="A1619" t="s">
        <v>20</v>
      </c>
      <c r="B1619">
        <v>5.9</v>
      </c>
    </row>
    <row r="1620" spans="1:2" x14ac:dyDescent="0.3">
      <c r="A1620" t="s">
        <v>20</v>
      </c>
      <c r="B1620">
        <v>6.7</v>
      </c>
    </row>
    <row r="1621" spans="1:2" x14ac:dyDescent="0.3">
      <c r="A1621" t="s">
        <v>20</v>
      </c>
      <c r="B1621">
        <v>6.9</v>
      </c>
    </row>
    <row r="1622" spans="1:2" x14ac:dyDescent="0.3">
      <c r="A1622" t="s">
        <v>20</v>
      </c>
      <c r="B1622">
        <v>5.5</v>
      </c>
    </row>
    <row r="1623" spans="1:2" x14ac:dyDescent="0.3">
      <c r="A1623" t="s">
        <v>20</v>
      </c>
      <c r="B1623">
        <v>7.1</v>
      </c>
    </row>
    <row r="1624" spans="1:2" x14ac:dyDescent="0.3">
      <c r="A1624" t="s">
        <v>20</v>
      </c>
      <c r="B1624">
        <v>7.1</v>
      </c>
    </row>
    <row r="1625" spans="1:2" x14ac:dyDescent="0.3">
      <c r="A1625" t="s">
        <v>20</v>
      </c>
      <c r="B1625">
        <v>5.9</v>
      </c>
    </row>
    <row r="1626" spans="1:2" x14ac:dyDescent="0.3">
      <c r="A1626" t="s">
        <v>20</v>
      </c>
      <c r="B1626">
        <v>7.3</v>
      </c>
    </row>
    <row r="1627" spans="1:2" x14ac:dyDescent="0.3">
      <c r="A1627" t="s">
        <v>20</v>
      </c>
      <c r="B1627">
        <v>3.4</v>
      </c>
    </row>
    <row r="1628" spans="1:2" x14ac:dyDescent="0.3">
      <c r="A1628" t="s">
        <v>20</v>
      </c>
      <c r="B1628">
        <v>6.8</v>
      </c>
    </row>
    <row r="1629" spans="1:2" x14ac:dyDescent="0.3">
      <c r="A1629" t="s">
        <v>20</v>
      </c>
      <c r="B1629">
        <v>6.9</v>
      </c>
    </row>
    <row r="1630" spans="1:2" x14ac:dyDescent="0.3">
      <c r="A1630" t="s">
        <v>20</v>
      </c>
      <c r="B1630">
        <v>7</v>
      </c>
    </row>
    <row r="1631" spans="1:2" x14ac:dyDescent="0.3">
      <c r="A1631" t="s">
        <v>20</v>
      </c>
      <c r="B1631">
        <v>5.5</v>
      </c>
    </row>
    <row r="1632" spans="1:2" x14ac:dyDescent="0.3">
      <c r="A1632" t="s">
        <v>20</v>
      </c>
      <c r="B1632">
        <v>5.0999999999999996</v>
      </c>
    </row>
    <row r="1633" spans="1:2" x14ac:dyDescent="0.3">
      <c r="A1633" t="s">
        <v>20</v>
      </c>
      <c r="B1633">
        <v>6.2</v>
      </c>
    </row>
    <row r="1634" spans="1:2" x14ac:dyDescent="0.3">
      <c r="A1634" t="s">
        <v>20</v>
      </c>
      <c r="B1634">
        <v>5.9</v>
      </c>
    </row>
    <row r="1635" spans="1:2" x14ac:dyDescent="0.3">
      <c r="A1635" t="s">
        <v>20</v>
      </c>
      <c r="B1635">
        <v>5.2</v>
      </c>
    </row>
    <row r="1636" spans="1:2" x14ac:dyDescent="0.3">
      <c r="A1636" t="s">
        <v>20</v>
      </c>
      <c r="B1636">
        <v>6.2</v>
      </c>
    </row>
    <row r="1637" spans="1:2" x14ac:dyDescent="0.3">
      <c r="A1637" t="s">
        <v>20</v>
      </c>
      <c r="B1637">
        <v>5.5</v>
      </c>
    </row>
    <row r="1638" spans="1:2" x14ac:dyDescent="0.3">
      <c r="A1638" t="s">
        <v>20</v>
      </c>
      <c r="B1638">
        <v>7.4</v>
      </c>
    </row>
    <row r="1639" spans="1:2" x14ac:dyDescent="0.3">
      <c r="A1639" t="s">
        <v>20</v>
      </c>
      <c r="B1639">
        <v>4.4000000000000004</v>
      </c>
    </row>
    <row r="1640" spans="1:2" x14ac:dyDescent="0.3">
      <c r="A1640" t="s">
        <v>20</v>
      </c>
      <c r="B1640">
        <v>6.3</v>
      </c>
    </row>
    <row r="1641" spans="1:2" x14ac:dyDescent="0.3">
      <c r="A1641" t="s">
        <v>20</v>
      </c>
      <c r="B1641">
        <v>6.1</v>
      </c>
    </row>
    <row r="1642" spans="1:2" x14ac:dyDescent="0.3">
      <c r="A1642" t="s">
        <v>20</v>
      </c>
      <c r="B1642">
        <v>5.3</v>
      </c>
    </row>
    <row r="1643" spans="1:2" x14ac:dyDescent="0.3">
      <c r="A1643" t="s">
        <v>20</v>
      </c>
      <c r="B1643">
        <v>5.4</v>
      </c>
    </row>
    <row r="1644" spans="1:2" x14ac:dyDescent="0.3">
      <c r="A1644" t="s">
        <v>20</v>
      </c>
      <c r="B1644">
        <v>6.7</v>
      </c>
    </row>
    <row r="1645" spans="1:2" x14ac:dyDescent="0.3">
      <c r="A1645" t="s">
        <v>20</v>
      </c>
      <c r="B1645">
        <v>5.9</v>
      </c>
    </row>
    <row r="1646" spans="1:2" x14ac:dyDescent="0.3">
      <c r="A1646" t="s">
        <v>20</v>
      </c>
      <c r="B1646">
        <v>7.3</v>
      </c>
    </row>
    <row r="1647" spans="1:2" x14ac:dyDescent="0.3">
      <c r="A1647" t="s">
        <v>20</v>
      </c>
      <c r="B1647">
        <v>5.5</v>
      </c>
    </row>
    <row r="1648" spans="1:2" x14ac:dyDescent="0.3">
      <c r="A1648" t="s">
        <v>20</v>
      </c>
      <c r="B1648">
        <v>5.8</v>
      </c>
    </row>
    <row r="1649" spans="1:2" x14ac:dyDescent="0.3">
      <c r="A1649" t="s">
        <v>20</v>
      </c>
      <c r="B1649">
        <v>4.5999999999999996</v>
      </c>
    </row>
    <row r="1650" spans="1:2" x14ac:dyDescent="0.3">
      <c r="A1650" t="s">
        <v>20</v>
      </c>
      <c r="B1650">
        <v>6.7</v>
      </c>
    </row>
    <row r="1651" spans="1:2" x14ac:dyDescent="0.3">
      <c r="A1651" t="s">
        <v>20</v>
      </c>
      <c r="B1651">
        <v>5.0999999999999996</v>
      </c>
    </row>
    <row r="1652" spans="1:2" x14ac:dyDescent="0.3">
      <c r="A1652" t="s">
        <v>20</v>
      </c>
      <c r="B1652">
        <v>5.6</v>
      </c>
    </row>
    <row r="1653" spans="1:2" x14ac:dyDescent="0.3">
      <c r="A1653" t="s">
        <v>20</v>
      </c>
      <c r="B1653">
        <v>7</v>
      </c>
    </row>
    <row r="1654" spans="1:2" x14ac:dyDescent="0.3">
      <c r="A1654" t="s">
        <v>20</v>
      </c>
      <c r="B1654">
        <v>6.4</v>
      </c>
    </row>
    <row r="1655" spans="1:2" x14ac:dyDescent="0.3">
      <c r="A1655" t="s">
        <v>20</v>
      </c>
      <c r="B1655">
        <v>6.7</v>
      </c>
    </row>
    <row r="1656" spans="1:2" x14ac:dyDescent="0.3">
      <c r="A1656" t="s">
        <v>20</v>
      </c>
      <c r="B1656">
        <v>4.0999999999999996</v>
      </c>
    </row>
    <row r="1657" spans="1:2" x14ac:dyDescent="0.3">
      <c r="A1657" t="s">
        <v>20</v>
      </c>
      <c r="B1657">
        <v>5.5</v>
      </c>
    </row>
    <row r="1658" spans="1:2" x14ac:dyDescent="0.3">
      <c r="A1658" t="s">
        <v>20</v>
      </c>
      <c r="B1658">
        <v>2.7</v>
      </c>
    </row>
    <row r="1659" spans="1:2" x14ac:dyDescent="0.3">
      <c r="A1659" t="s">
        <v>20</v>
      </c>
      <c r="B1659">
        <v>6.4</v>
      </c>
    </row>
    <row r="1660" spans="1:2" x14ac:dyDescent="0.3">
      <c r="A1660" t="s">
        <v>20</v>
      </c>
      <c r="B1660">
        <v>4.8</v>
      </c>
    </row>
    <row r="1661" spans="1:2" x14ac:dyDescent="0.3">
      <c r="A1661" t="s">
        <v>20</v>
      </c>
      <c r="B1661">
        <v>6.1</v>
      </c>
    </row>
    <row r="1662" spans="1:2" x14ac:dyDescent="0.3">
      <c r="A1662" t="s">
        <v>20</v>
      </c>
      <c r="B1662">
        <v>4.8</v>
      </c>
    </row>
    <row r="1663" spans="1:2" x14ac:dyDescent="0.3">
      <c r="A1663" t="s">
        <v>20</v>
      </c>
      <c r="B1663">
        <v>7</v>
      </c>
    </row>
    <row r="1664" spans="1:2" x14ac:dyDescent="0.3">
      <c r="A1664" t="s">
        <v>20</v>
      </c>
      <c r="B1664">
        <v>6.8</v>
      </c>
    </row>
    <row r="1665" spans="1:2" x14ac:dyDescent="0.3">
      <c r="A1665" t="s">
        <v>20</v>
      </c>
      <c r="B1665">
        <v>7.3</v>
      </c>
    </row>
    <row r="1666" spans="1:2" x14ac:dyDescent="0.3">
      <c r="A1666" t="s">
        <v>20</v>
      </c>
      <c r="B1666">
        <v>5.6</v>
      </c>
    </row>
    <row r="1667" spans="1:2" x14ac:dyDescent="0.3">
      <c r="A1667" t="s">
        <v>20</v>
      </c>
      <c r="B1667">
        <v>6.1</v>
      </c>
    </row>
    <row r="1668" spans="1:2" x14ac:dyDescent="0.3">
      <c r="A1668" t="s">
        <v>20</v>
      </c>
      <c r="B1668">
        <v>7.9</v>
      </c>
    </row>
    <row r="1669" spans="1:2" x14ac:dyDescent="0.3">
      <c r="A1669" t="s">
        <v>20</v>
      </c>
      <c r="B1669">
        <v>8.4</v>
      </c>
    </row>
    <row r="1670" spans="1:2" x14ac:dyDescent="0.3">
      <c r="A1670" t="s">
        <v>20</v>
      </c>
      <c r="B1670">
        <v>6.5</v>
      </c>
    </row>
    <row r="1671" spans="1:2" x14ac:dyDescent="0.3">
      <c r="A1671" t="s">
        <v>20</v>
      </c>
      <c r="B1671">
        <v>7.1</v>
      </c>
    </row>
    <row r="1672" spans="1:2" x14ac:dyDescent="0.3">
      <c r="A1672" t="s">
        <v>20</v>
      </c>
      <c r="B1672">
        <v>6.6</v>
      </c>
    </row>
    <row r="1673" spans="1:2" x14ac:dyDescent="0.3">
      <c r="A1673" t="s">
        <v>20</v>
      </c>
      <c r="B1673">
        <v>4</v>
      </c>
    </row>
    <row r="1674" spans="1:2" x14ac:dyDescent="0.3">
      <c r="A1674" t="s">
        <v>20</v>
      </c>
      <c r="B1674">
        <v>7</v>
      </c>
    </row>
    <row r="1675" spans="1:2" x14ac:dyDescent="0.3">
      <c r="A1675" t="s">
        <v>1279</v>
      </c>
      <c r="B1675">
        <v>5.6</v>
      </c>
    </row>
    <row r="1676" spans="1:2" x14ac:dyDescent="0.3">
      <c r="A1676" t="s">
        <v>20</v>
      </c>
      <c r="B1676">
        <v>4.8</v>
      </c>
    </row>
    <row r="1677" spans="1:2" x14ac:dyDescent="0.3">
      <c r="A1677" t="s">
        <v>20</v>
      </c>
      <c r="B1677">
        <v>7.5</v>
      </c>
    </row>
    <row r="1678" spans="1:2" x14ac:dyDescent="0.3">
      <c r="A1678" t="s">
        <v>1279</v>
      </c>
      <c r="B1678">
        <v>6</v>
      </c>
    </row>
    <row r="1679" spans="1:2" x14ac:dyDescent="0.3">
      <c r="A1679" t="s">
        <v>965</v>
      </c>
      <c r="B1679">
        <v>7.2</v>
      </c>
    </row>
    <row r="1680" spans="1:2" x14ac:dyDescent="0.3">
      <c r="A1680" t="s">
        <v>20</v>
      </c>
      <c r="B1680">
        <v>5.6</v>
      </c>
    </row>
    <row r="1681" spans="1:2" x14ac:dyDescent="0.3">
      <c r="A1681" t="s">
        <v>20</v>
      </c>
      <c r="B1681">
        <v>6.8</v>
      </c>
    </row>
    <row r="1682" spans="1:2" x14ac:dyDescent="0.3">
      <c r="A1682" t="s">
        <v>5288</v>
      </c>
      <c r="B1682">
        <v>4.9000000000000004</v>
      </c>
    </row>
    <row r="1683" spans="1:2" x14ac:dyDescent="0.3">
      <c r="A1683" t="s">
        <v>20</v>
      </c>
      <c r="B1683">
        <v>7.1</v>
      </c>
    </row>
    <row r="1684" spans="1:2" x14ac:dyDescent="0.3">
      <c r="A1684" t="s">
        <v>20</v>
      </c>
      <c r="B1684">
        <v>2</v>
      </c>
    </row>
    <row r="1685" spans="1:2" x14ac:dyDescent="0.3">
      <c r="A1685" t="s">
        <v>20</v>
      </c>
      <c r="B1685">
        <v>5.7</v>
      </c>
    </row>
    <row r="1686" spans="1:2" x14ac:dyDescent="0.3">
      <c r="A1686" t="s">
        <v>3516</v>
      </c>
      <c r="B1686">
        <v>4.0999999999999996</v>
      </c>
    </row>
    <row r="1687" spans="1:2" x14ac:dyDescent="0.3">
      <c r="A1687" t="s">
        <v>20</v>
      </c>
      <c r="B1687">
        <v>6.7</v>
      </c>
    </row>
    <row r="1688" spans="1:2" x14ac:dyDescent="0.3">
      <c r="A1688" t="s">
        <v>20</v>
      </c>
      <c r="B1688">
        <v>7.5</v>
      </c>
    </row>
    <row r="1689" spans="1:2" x14ac:dyDescent="0.3">
      <c r="A1689" t="s">
        <v>20</v>
      </c>
      <c r="B1689">
        <v>6.5</v>
      </c>
    </row>
    <row r="1690" spans="1:2" x14ac:dyDescent="0.3">
      <c r="A1690" t="s">
        <v>20</v>
      </c>
      <c r="B1690">
        <v>7.9</v>
      </c>
    </row>
    <row r="1691" spans="1:2" x14ac:dyDescent="0.3">
      <c r="A1691" t="s">
        <v>20</v>
      </c>
      <c r="B1691">
        <v>6.4</v>
      </c>
    </row>
    <row r="1692" spans="1:2" x14ac:dyDescent="0.3">
      <c r="A1692" t="s">
        <v>20</v>
      </c>
      <c r="B1692">
        <v>5.8</v>
      </c>
    </row>
    <row r="1693" spans="1:2" x14ac:dyDescent="0.3">
      <c r="A1693" t="s">
        <v>20</v>
      </c>
      <c r="B1693">
        <v>7.7</v>
      </c>
    </row>
    <row r="1694" spans="1:2" x14ac:dyDescent="0.3">
      <c r="A1694" t="s">
        <v>20</v>
      </c>
      <c r="B1694">
        <v>7.1</v>
      </c>
    </row>
    <row r="1695" spans="1:2" x14ac:dyDescent="0.3">
      <c r="A1695" t="s">
        <v>20</v>
      </c>
      <c r="B1695">
        <v>5.3</v>
      </c>
    </row>
    <row r="1696" spans="1:2" x14ac:dyDescent="0.3">
      <c r="A1696" t="s">
        <v>20</v>
      </c>
      <c r="B1696">
        <v>5.3</v>
      </c>
    </row>
    <row r="1697" spans="1:2" x14ac:dyDescent="0.3">
      <c r="A1697" t="s">
        <v>20</v>
      </c>
      <c r="B1697">
        <v>7.5</v>
      </c>
    </row>
    <row r="1698" spans="1:2" x14ac:dyDescent="0.3">
      <c r="A1698" t="s">
        <v>20</v>
      </c>
      <c r="B1698">
        <v>6.9</v>
      </c>
    </row>
    <row r="1699" spans="1:2" x14ac:dyDescent="0.3">
      <c r="A1699" t="s">
        <v>20</v>
      </c>
      <c r="B1699">
        <v>4.9000000000000004</v>
      </c>
    </row>
    <row r="1700" spans="1:2" x14ac:dyDescent="0.3">
      <c r="A1700" t="s">
        <v>20</v>
      </c>
      <c r="B1700">
        <v>7.1</v>
      </c>
    </row>
    <row r="1701" spans="1:2" x14ac:dyDescent="0.3">
      <c r="A1701" t="s">
        <v>20</v>
      </c>
      <c r="B1701">
        <v>8</v>
      </c>
    </row>
    <row r="1702" spans="1:2" x14ac:dyDescent="0.3">
      <c r="A1702" t="s">
        <v>20</v>
      </c>
      <c r="B1702">
        <v>7.9</v>
      </c>
    </row>
    <row r="1703" spans="1:2" x14ac:dyDescent="0.3">
      <c r="A1703" t="s">
        <v>20</v>
      </c>
      <c r="B1703">
        <v>7.6</v>
      </c>
    </row>
    <row r="1704" spans="1:2" x14ac:dyDescent="0.3">
      <c r="A1704" t="s">
        <v>20</v>
      </c>
      <c r="B1704">
        <v>5.9</v>
      </c>
    </row>
    <row r="1705" spans="1:2" x14ac:dyDescent="0.3">
      <c r="A1705" t="s">
        <v>20</v>
      </c>
      <c r="B1705">
        <v>6.3</v>
      </c>
    </row>
    <row r="1706" spans="1:2" x14ac:dyDescent="0.3">
      <c r="A1706" t="s">
        <v>20</v>
      </c>
      <c r="B1706">
        <v>7.1</v>
      </c>
    </row>
    <row r="1707" spans="1:2" x14ac:dyDescent="0.3">
      <c r="A1707" t="s">
        <v>20</v>
      </c>
      <c r="B1707">
        <v>6.4</v>
      </c>
    </row>
    <row r="1708" spans="1:2" x14ac:dyDescent="0.3">
      <c r="A1708" t="s">
        <v>20</v>
      </c>
      <c r="B1708">
        <v>8.1999999999999993</v>
      </c>
    </row>
    <row r="1709" spans="1:2" x14ac:dyDescent="0.3">
      <c r="A1709" t="s">
        <v>20</v>
      </c>
      <c r="B1709">
        <v>6.9</v>
      </c>
    </row>
    <row r="1710" spans="1:2" x14ac:dyDescent="0.3">
      <c r="A1710" t="s">
        <v>20</v>
      </c>
      <c r="B1710">
        <v>7.8</v>
      </c>
    </row>
    <row r="1711" spans="1:2" x14ac:dyDescent="0.3">
      <c r="A1711" t="s">
        <v>20</v>
      </c>
      <c r="B1711">
        <v>6.7</v>
      </c>
    </row>
    <row r="1712" spans="1:2" x14ac:dyDescent="0.3">
      <c r="A1712" t="s">
        <v>20</v>
      </c>
      <c r="B1712">
        <v>7.5</v>
      </c>
    </row>
    <row r="1713" spans="1:2" x14ac:dyDescent="0.3">
      <c r="A1713" t="s">
        <v>20</v>
      </c>
      <c r="B1713">
        <v>7.4</v>
      </c>
    </row>
    <row r="1714" spans="1:2" x14ac:dyDescent="0.3">
      <c r="A1714" t="s">
        <v>20</v>
      </c>
      <c r="B1714">
        <v>5.2</v>
      </c>
    </row>
    <row r="1715" spans="1:2" x14ac:dyDescent="0.3">
      <c r="A1715" t="s">
        <v>460</v>
      </c>
      <c r="B1715">
        <v>6.5</v>
      </c>
    </row>
    <row r="1716" spans="1:2" x14ac:dyDescent="0.3">
      <c r="A1716" t="s">
        <v>20</v>
      </c>
      <c r="B1716">
        <v>7.6</v>
      </c>
    </row>
    <row r="1717" spans="1:2" x14ac:dyDescent="0.3">
      <c r="A1717" t="s">
        <v>20</v>
      </c>
      <c r="B1717">
        <v>7.3</v>
      </c>
    </row>
    <row r="1718" spans="1:2" x14ac:dyDescent="0.3">
      <c r="A1718" t="s">
        <v>20</v>
      </c>
      <c r="B1718">
        <v>6.6</v>
      </c>
    </row>
    <row r="1719" spans="1:2" x14ac:dyDescent="0.3">
      <c r="A1719" t="s">
        <v>20</v>
      </c>
      <c r="B1719">
        <v>6.8</v>
      </c>
    </row>
    <row r="1720" spans="1:2" x14ac:dyDescent="0.3">
      <c r="A1720" t="s">
        <v>20</v>
      </c>
      <c r="B1720">
        <v>6.9</v>
      </c>
    </row>
    <row r="1721" spans="1:2" x14ac:dyDescent="0.3">
      <c r="A1721" t="s">
        <v>20</v>
      </c>
      <c r="B1721">
        <v>5.8</v>
      </c>
    </row>
    <row r="1722" spans="1:2" x14ac:dyDescent="0.3">
      <c r="A1722" t="s">
        <v>20</v>
      </c>
      <c r="B1722">
        <v>6.6</v>
      </c>
    </row>
    <row r="1723" spans="1:2" x14ac:dyDescent="0.3">
      <c r="A1723" t="s">
        <v>20</v>
      </c>
      <c r="B1723">
        <v>6.7</v>
      </c>
    </row>
    <row r="1724" spans="1:2" x14ac:dyDescent="0.3">
      <c r="A1724" t="s">
        <v>20</v>
      </c>
      <c r="B1724">
        <v>6.7</v>
      </c>
    </row>
    <row r="1725" spans="1:2" x14ac:dyDescent="0.3">
      <c r="A1725" t="s">
        <v>20</v>
      </c>
      <c r="B1725">
        <v>6.3</v>
      </c>
    </row>
    <row r="1726" spans="1:2" x14ac:dyDescent="0.3">
      <c r="A1726" t="s">
        <v>20</v>
      </c>
      <c r="B1726">
        <v>7.7</v>
      </c>
    </row>
    <row r="1727" spans="1:2" x14ac:dyDescent="0.3">
      <c r="A1727" t="s">
        <v>20</v>
      </c>
      <c r="B1727">
        <v>6.1</v>
      </c>
    </row>
    <row r="1728" spans="1:2" x14ac:dyDescent="0.3">
      <c r="A1728" t="s">
        <v>20</v>
      </c>
      <c r="B1728">
        <v>4.9000000000000004</v>
      </c>
    </row>
    <row r="1729" spans="1:2" x14ac:dyDescent="0.3">
      <c r="A1729" t="s">
        <v>20</v>
      </c>
      <c r="B1729">
        <v>6.2</v>
      </c>
    </row>
    <row r="1730" spans="1:2" x14ac:dyDescent="0.3">
      <c r="A1730" t="s">
        <v>20</v>
      </c>
      <c r="B1730">
        <v>7.8</v>
      </c>
    </row>
    <row r="1731" spans="1:2" x14ac:dyDescent="0.3">
      <c r="A1731" t="s">
        <v>20</v>
      </c>
      <c r="B1731">
        <v>8.1999999999999993</v>
      </c>
    </row>
    <row r="1732" spans="1:2" x14ac:dyDescent="0.3">
      <c r="A1732" t="s">
        <v>20</v>
      </c>
      <c r="B1732">
        <v>6.9</v>
      </c>
    </row>
    <row r="1733" spans="1:2" x14ac:dyDescent="0.3">
      <c r="A1733" t="s">
        <v>20</v>
      </c>
      <c r="B1733">
        <v>6.2</v>
      </c>
    </row>
    <row r="1734" spans="1:2" x14ac:dyDescent="0.3">
      <c r="A1734" t="s">
        <v>20</v>
      </c>
      <c r="B1734">
        <v>6.9</v>
      </c>
    </row>
    <row r="1735" spans="1:2" x14ac:dyDescent="0.3">
      <c r="A1735" t="s">
        <v>20</v>
      </c>
      <c r="B1735">
        <v>4.8</v>
      </c>
    </row>
    <row r="1736" spans="1:2" x14ac:dyDescent="0.3">
      <c r="A1736" t="s">
        <v>20</v>
      </c>
      <c r="B1736">
        <v>8</v>
      </c>
    </row>
    <row r="1737" spans="1:2" x14ac:dyDescent="0.3">
      <c r="A1737" t="s">
        <v>20</v>
      </c>
      <c r="B1737">
        <v>5.3</v>
      </c>
    </row>
    <row r="1738" spans="1:2" x14ac:dyDescent="0.3">
      <c r="A1738" t="s">
        <v>20</v>
      </c>
      <c r="B1738">
        <v>6.7</v>
      </c>
    </row>
    <row r="1739" spans="1:2" x14ac:dyDescent="0.3">
      <c r="A1739" t="s">
        <v>20</v>
      </c>
      <c r="B1739">
        <v>5.4</v>
      </c>
    </row>
    <row r="1740" spans="1:2" x14ac:dyDescent="0.3">
      <c r="A1740" t="s">
        <v>20</v>
      </c>
      <c r="B1740">
        <v>5.4</v>
      </c>
    </row>
    <row r="1741" spans="1:2" x14ac:dyDescent="0.3">
      <c r="A1741" t="s">
        <v>20</v>
      </c>
      <c r="B1741">
        <v>4.9000000000000004</v>
      </c>
    </row>
    <row r="1742" spans="1:2" x14ac:dyDescent="0.3">
      <c r="A1742" t="s">
        <v>20</v>
      </c>
      <c r="B1742">
        <v>6.1</v>
      </c>
    </row>
    <row r="1743" spans="1:2" x14ac:dyDescent="0.3">
      <c r="A1743" t="s">
        <v>20</v>
      </c>
      <c r="B1743">
        <v>5.8</v>
      </c>
    </row>
    <row r="1744" spans="1:2" x14ac:dyDescent="0.3">
      <c r="A1744" t="s">
        <v>20</v>
      </c>
      <c r="B1744">
        <v>7</v>
      </c>
    </row>
    <row r="1745" spans="1:2" x14ac:dyDescent="0.3">
      <c r="A1745" t="s">
        <v>20</v>
      </c>
      <c r="B1745">
        <v>6.5</v>
      </c>
    </row>
    <row r="1746" spans="1:2" x14ac:dyDescent="0.3">
      <c r="A1746" t="s">
        <v>20</v>
      </c>
      <c r="B1746">
        <v>6.6</v>
      </c>
    </row>
    <row r="1747" spans="1:2" x14ac:dyDescent="0.3">
      <c r="A1747" t="s">
        <v>1800</v>
      </c>
      <c r="B1747">
        <v>6.1</v>
      </c>
    </row>
    <row r="1748" spans="1:2" x14ac:dyDescent="0.3">
      <c r="A1748" t="s">
        <v>20</v>
      </c>
      <c r="B1748">
        <v>5.7</v>
      </c>
    </row>
    <row r="1749" spans="1:2" x14ac:dyDescent="0.3">
      <c r="A1749" t="s">
        <v>20</v>
      </c>
      <c r="B1749">
        <v>6.6</v>
      </c>
    </row>
    <row r="1750" spans="1:2" x14ac:dyDescent="0.3">
      <c r="A1750" t="s">
        <v>20</v>
      </c>
      <c r="B1750">
        <v>7</v>
      </c>
    </row>
    <row r="1751" spans="1:2" x14ac:dyDescent="0.3">
      <c r="A1751" t="s">
        <v>20</v>
      </c>
      <c r="B1751">
        <v>7.4</v>
      </c>
    </row>
    <row r="1752" spans="1:2" x14ac:dyDescent="0.3">
      <c r="A1752" t="s">
        <v>20</v>
      </c>
      <c r="B1752">
        <v>5.3</v>
      </c>
    </row>
    <row r="1753" spans="1:2" x14ac:dyDescent="0.3">
      <c r="A1753" t="s">
        <v>20</v>
      </c>
      <c r="B1753">
        <v>7.4</v>
      </c>
    </row>
    <row r="1754" spans="1:2" x14ac:dyDescent="0.3">
      <c r="A1754" t="s">
        <v>20</v>
      </c>
      <c r="B1754">
        <v>7.4</v>
      </c>
    </row>
    <row r="1755" spans="1:2" x14ac:dyDescent="0.3">
      <c r="A1755" t="s">
        <v>20</v>
      </c>
      <c r="B1755">
        <v>6.8</v>
      </c>
    </row>
    <row r="1756" spans="1:2" x14ac:dyDescent="0.3">
      <c r="A1756" t="s">
        <v>20</v>
      </c>
      <c r="B1756">
        <v>7.2</v>
      </c>
    </row>
    <row r="1757" spans="1:2" x14ac:dyDescent="0.3">
      <c r="A1757" t="s">
        <v>20</v>
      </c>
      <c r="B1757">
        <v>6</v>
      </c>
    </row>
    <row r="1758" spans="1:2" x14ac:dyDescent="0.3">
      <c r="A1758" t="s">
        <v>20</v>
      </c>
      <c r="B1758">
        <v>6.6</v>
      </c>
    </row>
    <row r="1759" spans="1:2" x14ac:dyDescent="0.3">
      <c r="A1759" t="s">
        <v>20</v>
      </c>
      <c r="B1759">
        <v>7.9</v>
      </c>
    </row>
    <row r="1760" spans="1:2" x14ac:dyDescent="0.3">
      <c r="A1760" t="s">
        <v>20</v>
      </c>
      <c r="B1760">
        <v>6.2</v>
      </c>
    </row>
    <row r="1761" spans="1:2" x14ac:dyDescent="0.3">
      <c r="A1761" t="s">
        <v>20</v>
      </c>
      <c r="B1761">
        <v>5.7</v>
      </c>
    </row>
    <row r="1762" spans="1:2" x14ac:dyDescent="0.3">
      <c r="A1762" t="s">
        <v>20</v>
      </c>
      <c r="B1762">
        <v>7.1</v>
      </c>
    </row>
    <row r="1763" spans="1:2" x14ac:dyDescent="0.3">
      <c r="A1763" t="s">
        <v>20</v>
      </c>
      <c r="B1763">
        <v>5.6</v>
      </c>
    </row>
    <row r="1764" spans="1:2" x14ac:dyDescent="0.3">
      <c r="A1764" t="s">
        <v>20</v>
      </c>
      <c r="B1764">
        <v>7.8</v>
      </c>
    </row>
    <row r="1765" spans="1:2" x14ac:dyDescent="0.3">
      <c r="A1765" t="s">
        <v>20</v>
      </c>
      <c r="B1765">
        <v>7.9</v>
      </c>
    </row>
    <row r="1766" spans="1:2" x14ac:dyDescent="0.3">
      <c r="A1766" t="s">
        <v>20</v>
      </c>
      <c r="B1766">
        <v>6.9</v>
      </c>
    </row>
    <row r="1767" spans="1:2" x14ac:dyDescent="0.3">
      <c r="A1767" t="s">
        <v>20</v>
      </c>
      <c r="B1767">
        <v>7.4</v>
      </c>
    </row>
    <row r="1768" spans="1:2" x14ac:dyDescent="0.3">
      <c r="A1768" t="s">
        <v>20</v>
      </c>
      <c r="B1768">
        <v>7.7</v>
      </c>
    </row>
    <row r="1769" spans="1:2" x14ac:dyDescent="0.3">
      <c r="A1769" t="s">
        <v>20</v>
      </c>
      <c r="B1769">
        <v>6.9</v>
      </c>
    </row>
    <row r="1770" spans="1:2" x14ac:dyDescent="0.3">
      <c r="A1770" t="s">
        <v>20</v>
      </c>
      <c r="B1770">
        <v>6.7</v>
      </c>
    </row>
    <row r="1771" spans="1:2" x14ac:dyDescent="0.3">
      <c r="A1771" t="s">
        <v>20</v>
      </c>
      <c r="B1771">
        <v>6</v>
      </c>
    </row>
    <row r="1772" spans="1:2" x14ac:dyDescent="0.3">
      <c r="A1772" t="s">
        <v>20</v>
      </c>
      <c r="B1772">
        <v>6.2</v>
      </c>
    </row>
    <row r="1773" spans="1:2" x14ac:dyDescent="0.3">
      <c r="A1773" t="s">
        <v>20</v>
      </c>
      <c r="B1773">
        <v>5.9</v>
      </c>
    </row>
    <row r="1774" spans="1:2" x14ac:dyDescent="0.3">
      <c r="A1774" t="s">
        <v>20</v>
      </c>
      <c r="B1774">
        <v>6.8</v>
      </c>
    </row>
    <row r="1775" spans="1:2" x14ac:dyDescent="0.3">
      <c r="A1775" t="s">
        <v>20</v>
      </c>
      <c r="B1775">
        <v>3.6</v>
      </c>
    </row>
    <row r="1776" spans="1:2" x14ac:dyDescent="0.3">
      <c r="A1776" t="s">
        <v>20</v>
      </c>
      <c r="B1776">
        <v>6.7</v>
      </c>
    </row>
    <row r="1777" spans="1:2" x14ac:dyDescent="0.3">
      <c r="A1777" t="s">
        <v>20</v>
      </c>
      <c r="B1777">
        <v>6.3</v>
      </c>
    </row>
    <row r="1778" spans="1:2" x14ac:dyDescent="0.3">
      <c r="A1778" t="s">
        <v>20</v>
      </c>
      <c r="B1778">
        <v>6.4</v>
      </c>
    </row>
    <row r="1779" spans="1:2" x14ac:dyDescent="0.3">
      <c r="A1779" t="s">
        <v>20</v>
      </c>
      <c r="B1779">
        <v>6.4</v>
      </c>
    </row>
    <row r="1780" spans="1:2" x14ac:dyDescent="0.3">
      <c r="A1780" t="s">
        <v>20</v>
      </c>
      <c r="B1780">
        <v>5.7</v>
      </c>
    </row>
    <row r="1781" spans="1:2" x14ac:dyDescent="0.3">
      <c r="A1781" t="s">
        <v>20</v>
      </c>
      <c r="B1781">
        <v>6.2</v>
      </c>
    </row>
    <row r="1782" spans="1:2" x14ac:dyDescent="0.3">
      <c r="A1782" t="s">
        <v>20</v>
      </c>
      <c r="B1782">
        <v>6.6</v>
      </c>
    </row>
    <row r="1783" spans="1:2" x14ac:dyDescent="0.3">
      <c r="A1783" t="s">
        <v>20</v>
      </c>
      <c r="B1783">
        <v>5.2</v>
      </c>
    </row>
    <row r="1784" spans="1:2" x14ac:dyDescent="0.3">
      <c r="A1784" t="s">
        <v>20</v>
      </c>
      <c r="B1784">
        <v>6.1</v>
      </c>
    </row>
    <row r="1785" spans="1:2" x14ac:dyDescent="0.3">
      <c r="A1785" t="s">
        <v>20</v>
      </c>
      <c r="B1785">
        <v>7.1</v>
      </c>
    </row>
    <row r="1786" spans="1:2" x14ac:dyDescent="0.3">
      <c r="A1786" t="s">
        <v>20</v>
      </c>
      <c r="B1786">
        <v>7.2</v>
      </c>
    </row>
    <row r="1787" spans="1:2" x14ac:dyDescent="0.3">
      <c r="A1787" t="s">
        <v>20</v>
      </c>
      <c r="B1787">
        <v>6.5</v>
      </c>
    </row>
    <row r="1788" spans="1:2" x14ac:dyDescent="0.3">
      <c r="A1788" t="s">
        <v>20</v>
      </c>
      <c r="B1788">
        <v>6</v>
      </c>
    </row>
    <row r="1789" spans="1:2" x14ac:dyDescent="0.3">
      <c r="A1789" t="s">
        <v>20</v>
      </c>
      <c r="B1789">
        <v>7</v>
      </c>
    </row>
    <row r="1790" spans="1:2" x14ac:dyDescent="0.3">
      <c r="A1790" t="s">
        <v>20</v>
      </c>
      <c r="B1790">
        <v>7</v>
      </c>
    </row>
    <row r="1791" spans="1:2" x14ac:dyDescent="0.3">
      <c r="A1791" t="s">
        <v>20</v>
      </c>
      <c r="B1791">
        <v>7.5</v>
      </c>
    </row>
    <row r="1792" spans="1:2" x14ac:dyDescent="0.3">
      <c r="A1792" t="s">
        <v>20</v>
      </c>
      <c r="B1792">
        <v>6.6</v>
      </c>
    </row>
    <row r="1793" spans="1:2" x14ac:dyDescent="0.3">
      <c r="A1793" t="s">
        <v>20</v>
      </c>
      <c r="B1793">
        <v>7.4</v>
      </c>
    </row>
    <row r="1794" spans="1:2" x14ac:dyDescent="0.3">
      <c r="A1794" t="s">
        <v>20</v>
      </c>
      <c r="B1794">
        <v>6.5</v>
      </c>
    </row>
    <row r="1795" spans="1:2" x14ac:dyDescent="0.3">
      <c r="A1795" t="s">
        <v>20</v>
      </c>
      <c r="B1795">
        <v>6.2</v>
      </c>
    </row>
    <row r="1796" spans="1:2" x14ac:dyDescent="0.3">
      <c r="A1796" t="s">
        <v>20</v>
      </c>
      <c r="B1796">
        <v>7.8</v>
      </c>
    </row>
    <row r="1797" spans="1:2" x14ac:dyDescent="0.3">
      <c r="A1797" t="s">
        <v>20</v>
      </c>
      <c r="B1797">
        <v>5.2</v>
      </c>
    </row>
    <row r="1798" spans="1:2" x14ac:dyDescent="0.3">
      <c r="A1798" t="s">
        <v>20</v>
      </c>
      <c r="B1798">
        <v>6.5</v>
      </c>
    </row>
    <row r="1799" spans="1:2" x14ac:dyDescent="0.3">
      <c r="A1799" t="s">
        <v>20</v>
      </c>
      <c r="B1799">
        <v>6.5</v>
      </c>
    </row>
    <row r="1800" spans="1:2" x14ac:dyDescent="0.3">
      <c r="A1800" t="s">
        <v>20</v>
      </c>
      <c r="B1800">
        <v>5.2</v>
      </c>
    </row>
    <row r="1801" spans="1:2" x14ac:dyDescent="0.3">
      <c r="A1801" t="s">
        <v>20</v>
      </c>
      <c r="B1801">
        <v>7.2</v>
      </c>
    </row>
    <row r="1802" spans="1:2" x14ac:dyDescent="0.3">
      <c r="A1802" t="s">
        <v>20</v>
      </c>
      <c r="B1802">
        <v>7.1</v>
      </c>
    </row>
    <row r="1803" spans="1:2" x14ac:dyDescent="0.3">
      <c r="A1803" t="s">
        <v>20</v>
      </c>
      <c r="B1803">
        <v>4.5</v>
      </c>
    </row>
    <row r="1804" spans="1:2" x14ac:dyDescent="0.3">
      <c r="A1804" t="s">
        <v>20</v>
      </c>
      <c r="B1804">
        <v>5.7</v>
      </c>
    </row>
    <row r="1805" spans="1:2" x14ac:dyDescent="0.3">
      <c r="A1805" t="s">
        <v>20</v>
      </c>
      <c r="B1805">
        <v>6</v>
      </c>
    </row>
    <row r="1806" spans="1:2" x14ac:dyDescent="0.3">
      <c r="A1806" t="s">
        <v>20</v>
      </c>
      <c r="B1806">
        <v>6.4</v>
      </c>
    </row>
    <row r="1807" spans="1:2" x14ac:dyDescent="0.3">
      <c r="A1807" t="s">
        <v>20</v>
      </c>
      <c r="B1807">
        <v>5.2</v>
      </c>
    </row>
    <row r="1808" spans="1:2" x14ac:dyDescent="0.3">
      <c r="A1808" t="s">
        <v>20</v>
      </c>
      <c r="B1808">
        <v>4.3</v>
      </c>
    </row>
    <row r="1809" spans="1:2" x14ac:dyDescent="0.3">
      <c r="A1809" t="s">
        <v>20</v>
      </c>
      <c r="B1809">
        <v>6.1</v>
      </c>
    </row>
    <row r="1810" spans="1:2" x14ac:dyDescent="0.3">
      <c r="A1810" t="s">
        <v>20</v>
      </c>
      <c r="B1810">
        <v>6.3</v>
      </c>
    </row>
    <row r="1811" spans="1:2" x14ac:dyDescent="0.3">
      <c r="A1811" t="s">
        <v>20</v>
      </c>
      <c r="B1811">
        <v>6.8</v>
      </c>
    </row>
    <row r="1812" spans="1:2" x14ac:dyDescent="0.3">
      <c r="A1812" t="s">
        <v>20</v>
      </c>
      <c r="B1812">
        <v>4</v>
      </c>
    </row>
    <row r="1813" spans="1:2" x14ac:dyDescent="0.3">
      <c r="A1813" t="s">
        <v>20</v>
      </c>
      <c r="B1813">
        <v>5.2</v>
      </c>
    </row>
    <row r="1814" spans="1:2" x14ac:dyDescent="0.3">
      <c r="A1814" t="s">
        <v>20</v>
      </c>
      <c r="B1814">
        <v>6.5</v>
      </c>
    </row>
    <row r="1815" spans="1:2" x14ac:dyDescent="0.3">
      <c r="A1815" t="s">
        <v>20</v>
      </c>
      <c r="B1815">
        <v>7.5</v>
      </c>
    </row>
    <row r="1816" spans="1:2" x14ac:dyDescent="0.3">
      <c r="A1816" t="s">
        <v>5654</v>
      </c>
      <c r="B1816">
        <v>7.1</v>
      </c>
    </row>
    <row r="1817" spans="1:2" x14ac:dyDescent="0.3">
      <c r="A1817" t="s">
        <v>20</v>
      </c>
      <c r="B1817">
        <v>6.9</v>
      </c>
    </row>
    <row r="1818" spans="1:2" x14ac:dyDescent="0.3">
      <c r="A1818" t="s">
        <v>20</v>
      </c>
      <c r="B1818">
        <v>8</v>
      </c>
    </row>
    <row r="1819" spans="1:2" x14ac:dyDescent="0.3">
      <c r="A1819" t="s">
        <v>20</v>
      </c>
      <c r="B1819">
        <v>8.1999999999999993</v>
      </c>
    </row>
    <row r="1820" spans="1:2" x14ac:dyDescent="0.3">
      <c r="A1820" t="s">
        <v>20</v>
      </c>
      <c r="B1820">
        <v>6.4</v>
      </c>
    </row>
    <row r="1821" spans="1:2" x14ac:dyDescent="0.3">
      <c r="A1821" t="s">
        <v>20</v>
      </c>
      <c r="B1821">
        <v>7.9</v>
      </c>
    </row>
    <row r="1822" spans="1:2" x14ac:dyDescent="0.3">
      <c r="A1822" t="s">
        <v>20</v>
      </c>
      <c r="B1822">
        <v>6.7</v>
      </c>
    </row>
    <row r="1823" spans="1:2" x14ac:dyDescent="0.3">
      <c r="A1823" t="s">
        <v>20</v>
      </c>
      <c r="B1823">
        <v>6.1</v>
      </c>
    </row>
    <row r="1824" spans="1:2" x14ac:dyDescent="0.3">
      <c r="A1824" t="s">
        <v>20</v>
      </c>
      <c r="B1824">
        <v>8.9</v>
      </c>
    </row>
    <row r="1825" spans="1:2" x14ac:dyDescent="0.3">
      <c r="A1825" t="s">
        <v>20</v>
      </c>
      <c r="B1825">
        <v>8.1</v>
      </c>
    </row>
    <row r="1826" spans="1:2" x14ac:dyDescent="0.3">
      <c r="A1826" t="s">
        <v>20</v>
      </c>
      <c r="B1826">
        <v>6.2</v>
      </c>
    </row>
    <row r="1827" spans="1:2" x14ac:dyDescent="0.3">
      <c r="A1827" t="s">
        <v>20</v>
      </c>
      <c r="B1827">
        <v>4.9000000000000004</v>
      </c>
    </row>
    <row r="1828" spans="1:2" x14ac:dyDescent="0.3">
      <c r="A1828" t="s">
        <v>3516</v>
      </c>
      <c r="B1828">
        <v>5.4</v>
      </c>
    </row>
    <row r="1829" spans="1:2" x14ac:dyDescent="0.3">
      <c r="A1829" t="s">
        <v>20</v>
      </c>
      <c r="B1829">
        <v>5.8</v>
      </c>
    </row>
    <row r="1830" spans="1:2" x14ac:dyDescent="0.3">
      <c r="A1830" t="s">
        <v>20</v>
      </c>
      <c r="B1830">
        <v>4.7</v>
      </c>
    </row>
    <row r="1831" spans="1:2" x14ac:dyDescent="0.3">
      <c r="A1831" t="s">
        <v>20</v>
      </c>
      <c r="B1831">
        <v>6</v>
      </c>
    </row>
    <row r="1832" spans="1:2" x14ac:dyDescent="0.3">
      <c r="A1832" t="s">
        <v>20</v>
      </c>
      <c r="B1832">
        <v>7</v>
      </c>
    </row>
    <row r="1833" spans="1:2" x14ac:dyDescent="0.3">
      <c r="A1833" t="s">
        <v>20</v>
      </c>
      <c r="B1833">
        <v>6</v>
      </c>
    </row>
    <row r="1834" spans="1:2" x14ac:dyDescent="0.3">
      <c r="A1834" t="s">
        <v>20</v>
      </c>
      <c r="B1834">
        <v>7.9</v>
      </c>
    </row>
    <row r="1835" spans="1:2" x14ac:dyDescent="0.3">
      <c r="A1835" t="s">
        <v>20</v>
      </c>
      <c r="B1835">
        <v>8.1</v>
      </c>
    </row>
    <row r="1836" spans="1:2" x14ac:dyDescent="0.3">
      <c r="A1836" t="s">
        <v>20</v>
      </c>
      <c r="B1836">
        <v>6.2</v>
      </c>
    </row>
    <row r="1837" spans="1:2" x14ac:dyDescent="0.3">
      <c r="A1837" t="s">
        <v>20</v>
      </c>
      <c r="B1837">
        <v>6.7</v>
      </c>
    </row>
    <row r="1838" spans="1:2" x14ac:dyDescent="0.3">
      <c r="A1838" t="s">
        <v>20</v>
      </c>
      <c r="B1838">
        <v>7.3</v>
      </c>
    </row>
    <row r="1839" spans="1:2" x14ac:dyDescent="0.3">
      <c r="A1839" t="s">
        <v>20</v>
      </c>
      <c r="B1839">
        <v>4.5999999999999996</v>
      </c>
    </row>
    <row r="1840" spans="1:2" x14ac:dyDescent="0.3">
      <c r="A1840" t="s">
        <v>20</v>
      </c>
      <c r="B1840">
        <v>6.1</v>
      </c>
    </row>
    <row r="1841" spans="1:2" x14ac:dyDescent="0.3">
      <c r="A1841" t="s">
        <v>20</v>
      </c>
      <c r="B1841">
        <v>6.2</v>
      </c>
    </row>
    <row r="1842" spans="1:2" x14ac:dyDescent="0.3">
      <c r="A1842" t="s">
        <v>20</v>
      </c>
      <c r="B1842">
        <v>7.8</v>
      </c>
    </row>
    <row r="1843" spans="1:2" x14ac:dyDescent="0.3">
      <c r="A1843" t="s">
        <v>20</v>
      </c>
      <c r="B1843">
        <v>6.1</v>
      </c>
    </row>
    <row r="1844" spans="1:2" x14ac:dyDescent="0.3">
      <c r="A1844" t="s">
        <v>20</v>
      </c>
      <c r="B1844">
        <v>7.6</v>
      </c>
    </row>
    <row r="1845" spans="1:2" x14ac:dyDescent="0.3">
      <c r="A1845" t="s">
        <v>20</v>
      </c>
      <c r="B1845">
        <v>5.8</v>
      </c>
    </row>
    <row r="1846" spans="1:2" x14ac:dyDescent="0.3">
      <c r="A1846" t="s">
        <v>20</v>
      </c>
      <c r="B1846">
        <v>6.5</v>
      </c>
    </row>
    <row r="1847" spans="1:2" x14ac:dyDescent="0.3">
      <c r="A1847" t="s">
        <v>20</v>
      </c>
      <c r="B1847">
        <v>7.2</v>
      </c>
    </row>
    <row r="1848" spans="1:2" x14ac:dyDescent="0.3">
      <c r="A1848" t="s">
        <v>20</v>
      </c>
      <c r="B1848">
        <v>7.8</v>
      </c>
    </row>
    <row r="1849" spans="1:2" x14ac:dyDescent="0.3">
      <c r="A1849" t="s">
        <v>20</v>
      </c>
      <c r="B1849">
        <v>4.7</v>
      </c>
    </row>
    <row r="1850" spans="1:2" x14ac:dyDescent="0.3">
      <c r="A1850" t="s">
        <v>20</v>
      </c>
      <c r="B1850">
        <v>6.8</v>
      </c>
    </row>
    <row r="1851" spans="1:2" x14ac:dyDescent="0.3">
      <c r="A1851" t="s">
        <v>20</v>
      </c>
      <c r="B1851">
        <v>5.9</v>
      </c>
    </row>
    <row r="1852" spans="1:2" x14ac:dyDescent="0.3">
      <c r="A1852" t="s">
        <v>20</v>
      </c>
      <c r="B1852">
        <v>7.2</v>
      </c>
    </row>
    <row r="1853" spans="1:2" x14ac:dyDescent="0.3">
      <c r="A1853" t="s">
        <v>20</v>
      </c>
      <c r="B1853">
        <v>8.6999999999999993</v>
      </c>
    </row>
    <row r="1854" spans="1:2" x14ac:dyDescent="0.3">
      <c r="A1854" t="s">
        <v>20</v>
      </c>
      <c r="B1854">
        <v>5</v>
      </c>
    </row>
    <row r="1855" spans="1:2" x14ac:dyDescent="0.3">
      <c r="A1855" t="s">
        <v>20</v>
      </c>
      <c r="B1855">
        <v>6.6</v>
      </c>
    </row>
    <row r="1856" spans="1:2" x14ac:dyDescent="0.3">
      <c r="A1856" t="s">
        <v>20</v>
      </c>
      <c r="B1856">
        <v>8.3000000000000007</v>
      </c>
    </row>
    <row r="1857" spans="1:2" x14ac:dyDescent="0.3">
      <c r="A1857" t="s">
        <v>20</v>
      </c>
      <c r="B1857">
        <v>6.7</v>
      </c>
    </row>
    <row r="1858" spans="1:2" x14ac:dyDescent="0.3">
      <c r="A1858" t="s">
        <v>20</v>
      </c>
      <c r="B1858">
        <v>7.8</v>
      </c>
    </row>
    <row r="1859" spans="1:2" x14ac:dyDescent="0.3">
      <c r="A1859" t="s">
        <v>20</v>
      </c>
      <c r="B1859">
        <v>6.5</v>
      </c>
    </row>
    <row r="1860" spans="1:2" x14ac:dyDescent="0.3">
      <c r="A1860" t="s">
        <v>20</v>
      </c>
      <c r="B1860">
        <v>6.1</v>
      </c>
    </row>
    <row r="1861" spans="1:2" x14ac:dyDescent="0.3">
      <c r="A1861" t="s">
        <v>20</v>
      </c>
      <c r="B1861">
        <v>8.1</v>
      </c>
    </row>
    <row r="1862" spans="1:2" x14ac:dyDescent="0.3">
      <c r="A1862" t="s">
        <v>20</v>
      </c>
      <c r="B1862">
        <v>5.2</v>
      </c>
    </row>
    <row r="1863" spans="1:2" x14ac:dyDescent="0.3">
      <c r="A1863" t="s">
        <v>20</v>
      </c>
      <c r="B1863">
        <v>5.6</v>
      </c>
    </row>
    <row r="1864" spans="1:2" x14ac:dyDescent="0.3">
      <c r="A1864" t="s">
        <v>20</v>
      </c>
      <c r="B1864">
        <v>5.8</v>
      </c>
    </row>
    <row r="1865" spans="1:2" x14ac:dyDescent="0.3">
      <c r="A1865" t="s">
        <v>20</v>
      </c>
      <c r="B1865">
        <v>6.6</v>
      </c>
    </row>
    <row r="1866" spans="1:2" x14ac:dyDescent="0.3">
      <c r="A1866" t="s">
        <v>20</v>
      </c>
      <c r="B1866">
        <v>6.6</v>
      </c>
    </row>
    <row r="1867" spans="1:2" x14ac:dyDescent="0.3">
      <c r="A1867" t="s">
        <v>20</v>
      </c>
      <c r="B1867">
        <v>5.5</v>
      </c>
    </row>
    <row r="1868" spans="1:2" x14ac:dyDescent="0.3">
      <c r="A1868" t="s">
        <v>20</v>
      </c>
      <c r="B1868">
        <v>5.5</v>
      </c>
    </row>
    <row r="1869" spans="1:2" x14ac:dyDescent="0.3">
      <c r="A1869" t="s">
        <v>20</v>
      </c>
      <c r="B1869">
        <v>7</v>
      </c>
    </row>
    <row r="1870" spans="1:2" x14ac:dyDescent="0.3">
      <c r="A1870" t="s">
        <v>20</v>
      </c>
      <c r="B1870">
        <v>6.5</v>
      </c>
    </row>
    <row r="1871" spans="1:2" x14ac:dyDescent="0.3">
      <c r="A1871" t="s">
        <v>20</v>
      </c>
      <c r="B1871">
        <v>5.8</v>
      </c>
    </row>
    <row r="1872" spans="1:2" x14ac:dyDescent="0.3">
      <c r="A1872" t="s">
        <v>20</v>
      </c>
      <c r="B1872">
        <v>5.6</v>
      </c>
    </row>
    <row r="1873" spans="1:2" x14ac:dyDescent="0.3">
      <c r="A1873" t="s">
        <v>20</v>
      </c>
      <c r="B1873">
        <v>5.6</v>
      </c>
    </row>
    <row r="1874" spans="1:2" x14ac:dyDescent="0.3">
      <c r="A1874" t="s">
        <v>20</v>
      </c>
      <c r="B1874">
        <v>5.8</v>
      </c>
    </row>
    <row r="1875" spans="1:2" x14ac:dyDescent="0.3">
      <c r="A1875" t="s">
        <v>20</v>
      </c>
      <c r="B1875">
        <v>7.6</v>
      </c>
    </row>
    <row r="1876" spans="1:2" x14ac:dyDescent="0.3">
      <c r="A1876" t="s">
        <v>20</v>
      </c>
      <c r="B1876">
        <v>6.4</v>
      </c>
    </row>
    <row r="1877" spans="1:2" x14ac:dyDescent="0.3">
      <c r="A1877" t="s">
        <v>20</v>
      </c>
      <c r="B1877">
        <v>6.3</v>
      </c>
    </row>
    <row r="1878" spans="1:2" x14ac:dyDescent="0.3">
      <c r="A1878" t="s">
        <v>20</v>
      </c>
      <c r="B1878">
        <v>4.5999999999999996</v>
      </c>
    </row>
    <row r="1879" spans="1:2" x14ac:dyDescent="0.3">
      <c r="A1879" t="s">
        <v>20</v>
      </c>
      <c r="B1879">
        <v>6.5</v>
      </c>
    </row>
    <row r="1880" spans="1:2" x14ac:dyDescent="0.3">
      <c r="A1880" t="s">
        <v>20</v>
      </c>
      <c r="B1880">
        <v>7.5</v>
      </c>
    </row>
    <row r="1881" spans="1:2" x14ac:dyDescent="0.3">
      <c r="A1881" t="s">
        <v>20</v>
      </c>
      <c r="B1881">
        <v>7.5</v>
      </c>
    </row>
    <row r="1882" spans="1:2" x14ac:dyDescent="0.3">
      <c r="A1882" t="s">
        <v>20</v>
      </c>
      <c r="B1882">
        <v>5.3</v>
      </c>
    </row>
    <row r="1883" spans="1:2" x14ac:dyDescent="0.3">
      <c r="A1883" t="s">
        <v>20</v>
      </c>
      <c r="B1883">
        <v>7.5</v>
      </c>
    </row>
    <row r="1884" spans="1:2" x14ac:dyDescent="0.3">
      <c r="A1884" t="s">
        <v>20</v>
      </c>
      <c r="B1884">
        <v>3.3</v>
      </c>
    </row>
    <row r="1885" spans="1:2" x14ac:dyDescent="0.3">
      <c r="A1885" t="s">
        <v>20</v>
      </c>
      <c r="B1885">
        <v>5.7</v>
      </c>
    </row>
    <row r="1886" spans="1:2" x14ac:dyDescent="0.3">
      <c r="A1886" t="s">
        <v>20</v>
      </c>
      <c r="B1886">
        <v>3.5</v>
      </c>
    </row>
    <row r="1887" spans="1:2" x14ac:dyDescent="0.3">
      <c r="A1887" t="s">
        <v>20</v>
      </c>
      <c r="B1887">
        <v>9.3000000000000007</v>
      </c>
    </row>
    <row r="1888" spans="1:2" x14ac:dyDescent="0.3">
      <c r="A1888" t="s">
        <v>20</v>
      </c>
      <c r="B1888">
        <v>4.8</v>
      </c>
    </row>
    <row r="1889" spans="1:2" x14ac:dyDescent="0.3">
      <c r="A1889" t="s">
        <v>20</v>
      </c>
      <c r="B1889">
        <v>6.9</v>
      </c>
    </row>
    <row r="1890" spans="1:2" x14ac:dyDescent="0.3">
      <c r="A1890" t="s">
        <v>20</v>
      </c>
      <c r="B1890">
        <v>6</v>
      </c>
    </row>
    <row r="1891" spans="1:2" x14ac:dyDescent="0.3">
      <c r="A1891" t="s">
        <v>20</v>
      </c>
      <c r="B1891">
        <v>7.3</v>
      </c>
    </row>
    <row r="1892" spans="1:2" x14ac:dyDescent="0.3">
      <c r="A1892" t="s">
        <v>20</v>
      </c>
      <c r="B1892">
        <v>6</v>
      </c>
    </row>
    <row r="1893" spans="1:2" x14ac:dyDescent="0.3">
      <c r="A1893" t="s">
        <v>20</v>
      </c>
      <c r="B1893">
        <v>6.6</v>
      </c>
    </row>
    <row r="1894" spans="1:2" x14ac:dyDescent="0.3">
      <c r="A1894" t="s">
        <v>20</v>
      </c>
      <c r="B1894">
        <v>7.5</v>
      </c>
    </row>
    <row r="1895" spans="1:2" x14ac:dyDescent="0.3">
      <c r="A1895" t="s">
        <v>20</v>
      </c>
      <c r="B1895">
        <v>6.9</v>
      </c>
    </row>
    <row r="1896" spans="1:2" x14ac:dyDescent="0.3">
      <c r="A1896" t="s">
        <v>20</v>
      </c>
      <c r="B1896">
        <v>6.8</v>
      </c>
    </row>
    <row r="1897" spans="1:2" x14ac:dyDescent="0.3">
      <c r="A1897" t="s">
        <v>20</v>
      </c>
      <c r="B1897">
        <v>6.3</v>
      </c>
    </row>
    <row r="1898" spans="1:2" x14ac:dyDescent="0.3">
      <c r="A1898" t="s">
        <v>20</v>
      </c>
      <c r="B1898">
        <v>6.4</v>
      </c>
    </row>
    <row r="1899" spans="1:2" x14ac:dyDescent="0.3">
      <c r="A1899" t="s">
        <v>20</v>
      </c>
      <c r="B1899">
        <v>5.6</v>
      </c>
    </row>
    <row r="1900" spans="1:2" x14ac:dyDescent="0.3">
      <c r="A1900" t="s">
        <v>20</v>
      </c>
      <c r="B1900">
        <v>6.3</v>
      </c>
    </row>
    <row r="1901" spans="1:2" x14ac:dyDescent="0.3">
      <c r="A1901" t="s">
        <v>20</v>
      </c>
      <c r="B1901">
        <v>7.3</v>
      </c>
    </row>
    <row r="1902" spans="1:2" x14ac:dyDescent="0.3">
      <c r="A1902" t="s">
        <v>20</v>
      </c>
      <c r="B1902">
        <v>6.6</v>
      </c>
    </row>
    <row r="1903" spans="1:2" x14ac:dyDescent="0.3">
      <c r="A1903" t="s">
        <v>20</v>
      </c>
      <c r="B1903">
        <v>4.5999999999999996</v>
      </c>
    </row>
    <row r="1904" spans="1:2" x14ac:dyDescent="0.3">
      <c r="A1904" t="s">
        <v>20</v>
      </c>
      <c r="B1904">
        <v>5.0999999999999996</v>
      </c>
    </row>
    <row r="1905" spans="1:2" x14ac:dyDescent="0.3">
      <c r="A1905" t="s">
        <v>20</v>
      </c>
      <c r="B1905">
        <v>5.6</v>
      </c>
    </row>
    <row r="1906" spans="1:2" x14ac:dyDescent="0.3">
      <c r="A1906" t="s">
        <v>5895</v>
      </c>
      <c r="B1906">
        <v>5.3</v>
      </c>
    </row>
    <row r="1907" spans="1:2" x14ac:dyDescent="0.3">
      <c r="A1907" t="s">
        <v>20</v>
      </c>
      <c r="B1907">
        <v>7.5</v>
      </c>
    </row>
    <row r="1908" spans="1:2" x14ac:dyDescent="0.3">
      <c r="A1908" t="s">
        <v>20</v>
      </c>
      <c r="B1908">
        <v>5.6</v>
      </c>
    </row>
    <row r="1909" spans="1:2" x14ac:dyDescent="0.3">
      <c r="A1909" t="s">
        <v>20</v>
      </c>
      <c r="B1909">
        <v>5.9</v>
      </c>
    </row>
    <row r="1910" spans="1:2" x14ac:dyDescent="0.3">
      <c r="A1910" t="s">
        <v>20</v>
      </c>
      <c r="B1910">
        <v>4.7</v>
      </c>
    </row>
    <row r="1911" spans="1:2" x14ac:dyDescent="0.3">
      <c r="A1911" t="s">
        <v>20</v>
      </c>
      <c r="B1911">
        <v>4.8</v>
      </c>
    </row>
    <row r="1912" spans="1:2" x14ac:dyDescent="0.3">
      <c r="A1912" t="s">
        <v>20</v>
      </c>
      <c r="B1912">
        <v>6.8</v>
      </c>
    </row>
    <row r="1913" spans="1:2" x14ac:dyDescent="0.3">
      <c r="A1913" t="s">
        <v>20</v>
      </c>
      <c r="B1913">
        <v>5.4</v>
      </c>
    </row>
    <row r="1914" spans="1:2" x14ac:dyDescent="0.3">
      <c r="A1914" t="s">
        <v>20</v>
      </c>
      <c r="B1914">
        <v>5.0999999999999996</v>
      </c>
    </row>
    <row r="1915" spans="1:2" x14ac:dyDescent="0.3">
      <c r="A1915" t="s">
        <v>20</v>
      </c>
      <c r="B1915">
        <v>7</v>
      </c>
    </row>
    <row r="1916" spans="1:2" x14ac:dyDescent="0.3">
      <c r="A1916" t="s">
        <v>20</v>
      </c>
      <c r="B1916">
        <v>6.7</v>
      </c>
    </row>
    <row r="1917" spans="1:2" x14ac:dyDescent="0.3">
      <c r="A1917" t="s">
        <v>20</v>
      </c>
      <c r="B1917">
        <v>4</v>
      </c>
    </row>
    <row r="1918" spans="1:2" x14ac:dyDescent="0.3">
      <c r="A1918" t="s">
        <v>20</v>
      </c>
      <c r="B1918">
        <v>7.3</v>
      </c>
    </row>
    <row r="1919" spans="1:2" x14ac:dyDescent="0.3">
      <c r="A1919" t="s">
        <v>20</v>
      </c>
      <c r="B1919">
        <v>6.8</v>
      </c>
    </row>
    <row r="1920" spans="1:2" x14ac:dyDescent="0.3">
      <c r="A1920" t="s">
        <v>20</v>
      </c>
      <c r="B1920">
        <v>6.1</v>
      </c>
    </row>
    <row r="1921" spans="1:2" x14ac:dyDescent="0.3">
      <c r="A1921" t="s">
        <v>20</v>
      </c>
      <c r="B1921">
        <v>7</v>
      </c>
    </row>
    <row r="1922" spans="1:2" x14ac:dyDescent="0.3">
      <c r="A1922" t="s">
        <v>20</v>
      </c>
      <c r="B1922">
        <v>7.1</v>
      </c>
    </row>
    <row r="1923" spans="1:2" x14ac:dyDescent="0.3">
      <c r="A1923" t="s">
        <v>20</v>
      </c>
      <c r="B1923">
        <v>6.9</v>
      </c>
    </row>
    <row r="1924" spans="1:2" x14ac:dyDescent="0.3">
      <c r="A1924" t="s">
        <v>20</v>
      </c>
      <c r="B1924">
        <v>7.3</v>
      </c>
    </row>
    <row r="1925" spans="1:2" x14ac:dyDescent="0.3">
      <c r="A1925" t="s">
        <v>965</v>
      </c>
      <c r="B1925">
        <v>6.3</v>
      </c>
    </row>
    <row r="1926" spans="1:2" x14ac:dyDescent="0.3">
      <c r="A1926" t="s">
        <v>20</v>
      </c>
      <c r="B1926">
        <v>8.1999999999999993</v>
      </c>
    </row>
    <row r="1927" spans="1:2" x14ac:dyDescent="0.3">
      <c r="A1927" t="s">
        <v>20</v>
      </c>
      <c r="B1927">
        <v>7.1</v>
      </c>
    </row>
    <row r="1928" spans="1:2" x14ac:dyDescent="0.3">
      <c r="A1928" t="s">
        <v>20</v>
      </c>
      <c r="B1928">
        <v>7.7</v>
      </c>
    </row>
    <row r="1929" spans="1:2" x14ac:dyDescent="0.3">
      <c r="A1929" t="s">
        <v>20</v>
      </c>
      <c r="B1929">
        <v>6.5</v>
      </c>
    </row>
    <row r="1930" spans="1:2" x14ac:dyDescent="0.3">
      <c r="A1930" t="s">
        <v>20</v>
      </c>
      <c r="B1930">
        <v>4.9000000000000004</v>
      </c>
    </row>
    <row r="1931" spans="1:2" x14ac:dyDescent="0.3">
      <c r="A1931" t="s">
        <v>20</v>
      </c>
      <c r="B1931">
        <v>6.4</v>
      </c>
    </row>
    <row r="1932" spans="1:2" x14ac:dyDescent="0.3">
      <c r="A1932" t="s">
        <v>20</v>
      </c>
      <c r="B1932">
        <v>5.9</v>
      </c>
    </row>
    <row r="1933" spans="1:2" x14ac:dyDescent="0.3">
      <c r="A1933" t="s">
        <v>20</v>
      </c>
      <c r="B1933">
        <v>6.2</v>
      </c>
    </row>
    <row r="1934" spans="1:2" x14ac:dyDescent="0.3">
      <c r="A1934" t="s">
        <v>20</v>
      </c>
      <c r="B1934">
        <v>5.8</v>
      </c>
    </row>
    <row r="1935" spans="1:2" x14ac:dyDescent="0.3">
      <c r="A1935" t="s">
        <v>20</v>
      </c>
      <c r="B1935">
        <v>6.7</v>
      </c>
    </row>
    <row r="1936" spans="1:2" x14ac:dyDescent="0.3">
      <c r="A1936" t="s">
        <v>20</v>
      </c>
      <c r="B1936">
        <v>5.9</v>
      </c>
    </row>
    <row r="1937" spans="1:2" x14ac:dyDescent="0.3">
      <c r="A1937" t="s">
        <v>20</v>
      </c>
      <c r="B1937">
        <v>7.3</v>
      </c>
    </row>
    <row r="1938" spans="1:2" x14ac:dyDescent="0.3">
      <c r="A1938" t="s">
        <v>20</v>
      </c>
      <c r="B1938">
        <v>4.8</v>
      </c>
    </row>
    <row r="1939" spans="1:2" x14ac:dyDescent="0.3">
      <c r="A1939" t="s">
        <v>20</v>
      </c>
      <c r="B1939">
        <v>4.0999999999999996</v>
      </c>
    </row>
    <row r="1940" spans="1:2" x14ac:dyDescent="0.3">
      <c r="A1940" t="s">
        <v>20</v>
      </c>
      <c r="B1940">
        <v>4.9000000000000004</v>
      </c>
    </row>
    <row r="1941" spans="1:2" x14ac:dyDescent="0.3">
      <c r="A1941" t="s">
        <v>20</v>
      </c>
      <c r="B1941">
        <v>7.9</v>
      </c>
    </row>
    <row r="1942" spans="1:2" x14ac:dyDescent="0.3">
      <c r="A1942" t="s">
        <v>20</v>
      </c>
      <c r="B1942">
        <v>5.2</v>
      </c>
    </row>
    <row r="1943" spans="1:2" x14ac:dyDescent="0.3">
      <c r="A1943" t="s">
        <v>20</v>
      </c>
      <c r="B1943">
        <v>4.0999999999999996</v>
      </c>
    </row>
    <row r="1944" spans="1:2" x14ac:dyDescent="0.3">
      <c r="A1944" t="s">
        <v>20</v>
      </c>
      <c r="B1944">
        <v>6.6</v>
      </c>
    </row>
    <row r="1945" spans="1:2" x14ac:dyDescent="0.3">
      <c r="A1945" t="s">
        <v>20</v>
      </c>
      <c r="B1945">
        <v>2.9</v>
      </c>
    </row>
    <row r="1946" spans="1:2" x14ac:dyDescent="0.3">
      <c r="A1946" t="s">
        <v>20</v>
      </c>
      <c r="B1946">
        <v>7.2</v>
      </c>
    </row>
    <row r="1947" spans="1:2" x14ac:dyDescent="0.3">
      <c r="A1947" t="s">
        <v>20</v>
      </c>
      <c r="B1947">
        <v>6.5</v>
      </c>
    </row>
    <row r="1948" spans="1:2" x14ac:dyDescent="0.3">
      <c r="A1948" t="s">
        <v>20</v>
      </c>
      <c r="B1948">
        <v>6.8</v>
      </c>
    </row>
    <row r="1949" spans="1:2" x14ac:dyDescent="0.3">
      <c r="A1949" t="s">
        <v>20</v>
      </c>
      <c r="B1949">
        <v>7.2</v>
      </c>
    </row>
    <row r="1950" spans="1:2" x14ac:dyDescent="0.3">
      <c r="A1950" t="s">
        <v>20</v>
      </c>
      <c r="B1950">
        <v>6.8</v>
      </c>
    </row>
    <row r="1951" spans="1:2" x14ac:dyDescent="0.3">
      <c r="A1951" t="s">
        <v>20</v>
      </c>
      <c r="B1951">
        <v>7.8</v>
      </c>
    </row>
    <row r="1952" spans="1:2" x14ac:dyDescent="0.3">
      <c r="A1952" t="s">
        <v>20</v>
      </c>
      <c r="B1952">
        <v>6.7</v>
      </c>
    </row>
    <row r="1953" spans="1:2" x14ac:dyDescent="0.3">
      <c r="A1953" t="s">
        <v>20</v>
      </c>
      <c r="B1953">
        <v>6.1</v>
      </c>
    </row>
    <row r="1954" spans="1:2" x14ac:dyDescent="0.3">
      <c r="A1954" t="s">
        <v>965</v>
      </c>
      <c r="B1954">
        <v>7.1</v>
      </c>
    </row>
    <row r="1955" spans="1:2" x14ac:dyDescent="0.3">
      <c r="A1955" t="s">
        <v>20</v>
      </c>
      <c r="B1955">
        <v>5.7</v>
      </c>
    </row>
    <row r="1956" spans="1:2" x14ac:dyDescent="0.3">
      <c r="A1956" t="s">
        <v>20</v>
      </c>
      <c r="B1956">
        <v>2.9</v>
      </c>
    </row>
    <row r="1957" spans="1:2" x14ac:dyDescent="0.3">
      <c r="A1957" t="s">
        <v>3516</v>
      </c>
      <c r="B1957">
        <v>5.2</v>
      </c>
    </row>
    <row r="1958" spans="1:2" x14ac:dyDescent="0.3">
      <c r="A1958" t="s">
        <v>20</v>
      </c>
      <c r="B1958">
        <v>5.3</v>
      </c>
    </row>
    <row r="1959" spans="1:2" x14ac:dyDescent="0.3">
      <c r="A1959" t="s">
        <v>20</v>
      </c>
      <c r="B1959">
        <v>6.2</v>
      </c>
    </row>
    <row r="1960" spans="1:2" x14ac:dyDescent="0.3">
      <c r="A1960" t="s">
        <v>20</v>
      </c>
      <c r="B1960">
        <v>7.3</v>
      </c>
    </row>
    <row r="1961" spans="1:2" x14ac:dyDescent="0.3">
      <c r="A1961" t="s">
        <v>4449</v>
      </c>
      <c r="B1961">
        <v>6.5</v>
      </c>
    </row>
    <row r="1962" spans="1:2" x14ac:dyDescent="0.3">
      <c r="A1962" t="s">
        <v>20</v>
      </c>
      <c r="B1962">
        <v>4.0999999999999996</v>
      </c>
    </row>
    <row r="1963" spans="1:2" x14ac:dyDescent="0.3">
      <c r="A1963" t="s">
        <v>20</v>
      </c>
      <c r="B1963">
        <v>7.7</v>
      </c>
    </row>
    <row r="1964" spans="1:2" x14ac:dyDescent="0.3">
      <c r="A1964" t="s">
        <v>20</v>
      </c>
      <c r="B1964">
        <v>6.1</v>
      </c>
    </row>
    <row r="1965" spans="1:2" x14ac:dyDescent="0.3">
      <c r="A1965" t="s">
        <v>20</v>
      </c>
      <c r="B1965">
        <v>7.3</v>
      </c>
    </row>
    <row r="1966" spans="1:2" x14ac:dyDescent="0.3">
      <c r="A1966" t="s">
        <v>20</v>
      </c>
      <c r="B1966">
        <v>7.2</v>
      </c>
    </row>
    <row r="1967" spans="1:2" x14ac:dyDescent="0.3">
      <c r="A1967" t="s">
        <v>20</v>
      </c>
      <c r="B1967">
        <v>6.1</v>
      </c>
    </row>
    <row r="1968" spans="1:2" x14ac:dyDescent="0.3">
      <c r="A1968" t="s">
        <v>20</v>
      </c>
      <c r="B1968">
        <v>5.8</v>
      </c>
    </row>
    <row r="1969" spans="1:2" x14ac:dyDescent="0.3">
      <c r="A1969" t="s">
        <v>20</v>
      </c>
      <c r="B1969">
        <v>5.7</v>
      </c>
    </row>
    <row r="1970" spans="1:2" x14ac:dyDescent="0.3">
      <c r="A1970" t="s">
        <v>20</v>
      </c>
      <c r="B1970">
        <v>6.7</v>
      </c>
    </row>
    <row r="1971" spans="1:2" x14ac:dyDescent="0.3">
      <c r="A1971" t="s">
        <v>20</v>
      </c>
      <c r="B1971">
        <v>6.5</v>
      </c>
    </row>
    <row r="1972" spans="1:2" x14ac:dyDescent="0.3">
      <c r="A1972" t="s">
        <v>20</v>
      </c>
      <c r="B1972">
        <v>7.2</v>
      </c>
    </row>
    <row r="1973" spans="1:2" x14ac:dyDescent="0.3">
      <c r="A1973" t="s">
        <v>20</v>
      </c>
      <c r="B1973">
        <v>7.6</v>
      </c>
    </row>
    <row r="1974" spans="1:2" x14ac:dyDescent="0.3">
      <c r="A1974" t="s">
        <v>20</v>
      </c>
      <c r="B1974">
        <v>4.5999999999999996</v>
      </c>
    </row>
    <row r="1975" spans="1:2" x14ac:dyDescent="0.3">
      <c r="A1975" t="s">
        <v>20</v>
      </c>
      <c r="B1975">
        <v>6.9</v>
      </c>
    </row>
    <row r="1976" spans="1:2" x14ac:dyDescent="0.3">
      <c r="A1976" t="s">
        <v>20</v>
      </c>
      <c r="B1976">
        <v>6.6</v>
      </c>
    </row>
    <row r="1977" spans="1:2" x14ac:dyDescent="0.3">
      <c r="A1977" t="s">
        <v>20</v>
      </c>
      <c r="B1977">
        <v>6.3</v>
      </c>
    </row>
    <row r="1978" spans="1:2" x14ac:dyDescent="0.3">
      <c r="A1978" t="s">
        <v>20</v>
      </c>
      <c r="B1978">
        <v>6.2</v>
      </c>
    </row>
    <row r="1979" spans="1:2" x14ac:dyDescent="0.3">
      <c r="A1979" t="s">
        <v>20</v>
      </c>
      <c r="B1979">
        <v>5.3</v>
      </c>
    </row>
    <row r="1980" spans="1:2" x14ac:dyDescent="0.3">
      <c r="A1980" t="s">
        <v>20</v>
      </c>
      <c r="B1980">
        <v>7.3</v>
      </c>
    </row>
    <row r="1981" spans="1:2" x14ac:dyDescent="0.3">
      <c r="A1981" t="s">
        <v>20</v>
      </c>
      <c r="B1981">
        <v>5.6</v>
      </c>
    </row>
    <row r="1982" spans="1:2" x14ac:dyDescent="0.3">
      <c r="A1982" t="s">
        <v>20</v>
      </c>
      <c r="B1982">
        <v>6.2</v>
      </c>
    </row>
    <row r="1983" spans="1:2" x14ac:dyDescent="0.3">
      <c r="A1983" t="s">
        <v>20</v>
      </c>
      <c r="B1983">
        <v>5.2</v>
      </c>
    </row>
    <row r="1984" spans="1:2" x14ac:dyDescent="0.3">
      <c r="A1984" t="s">
        <v>20</v>
      </c>
      <c r="B1984">
        <v>5.3</v>
      </c>
    </row>
    <row r="1985" spans="1:2" x14ac:dyDescent="0.3">
      <c r="A1985" t="s">
        <v>20</v>
      </c>
      <c r="B1985">
        <v>5.4</v>
      </c>
    </row>
    <row r="1986" spans="1:2" x14ac:dyDescent="0.3">
      <c r="A1986" t="s">
        <v>20</v>
      </c>
      <c r="B1986">
        <v>4.9000000000000004</v>
      </c>
    </row>
    <row r="1987" spans="1:2" x14ac:dyDescent="0.3">
      <c r="A1987" t="s">
        <v>20</v>
      </c>
      <c r="B1987">
        <v>5.5</v>
      </c>
    </row>
    <row r="1988" spans="1:2" x14ac:dyDescent="0.3">
      <c r="A1988" t="s">
        <v>20</v>
      </c>
      <c r="B1988">
        <v>6.7</v>
      </c>
    </row>
    <row r="1989" spans="1:2" x14ac:dyDescent="0.3">
      <c r="A1989" t="s">
        <v>20</v>
      </c>
      <c r="B1989">
        <v>3.9</v>
      </c>
    </row>
    <row r="1990" spans="1:2" x14ac:dyDescent="0.3">
      <c r="A1990" t="s">
        <v>20</v>
      </c>
      <c r="B1990">
        <v>7.2</v>
      </c>
    </row>
    <row r="1991" spans="1:2" x14ac:dyDescent="0.3">
      <c r="A1991" t="s">
        <v>20</v>
      </c>
      <c r="B1991">
        <v>5.0999999999999996</v>
      </c>
    </row>
    <row r="1992" spans="1:2" x14ac:dyDescent="0.3">
      <c r="A1992" t="s">
        <v>20</v>
      </c>
      <c r="B1992">
        <v>6.5</v>
      </c>
    </row>
    <row r="1993" spans="1:2" x14ac:dyDescent="0.3">
      <c r="A1993" t="s">
        <v>460</v>
      </c>
      <c r="B1993">
        <v>8.1999999999999993</v>
      </c>
    </row>
    <row r="1994" spans="1:2" x14ac:dyDescent="0.3">
      <c r="A1994" t="s">
        <v>20</v>
      </c>
      <c r="B1994">
        <v>7.7</v>
      </c>
    </row>
    <row r="1995" spans="1:2" x14ac:dyDescent="0.3">
      <c r="A1995" t="s">
        <v>20</v>
      </c>
      <c r="B1995">
        <v>6.1</v>
      </c>
    </row>
    <row r="1996" spans="1:2" x14ac:dyDescent="0.3">
      <c r="A1996" t="s">
        <v>20</v>
      </c>
      <c r="B1996">
        <v>8.8000000000000007</v>
      </c>
    </row>
    <row r="1997" spans="1:2" x14ac:dyDescent="0.3">
      <c r="A1997" t="s">
        <v>20</v>
      </c>
      <c r="B1997">
        <v>6.8</v>
      </c>
    </row>
    <row r="1998" spans="1:2" x14ac:dyDescent="0.3">
      <c r="A1998" t="s">
        <v>20</v>
      </c>
      <c r="B1998">
        <v>6.8</v>
      </c>
    </row>
    <row r="1999" spans="1:2" x14ac:dyDescent="0.3">
      <c r="A1999" t="s">
        <v>20</v>
      </c>
      <c r="B1999">
        <v>6.7</v>
      </c>
    </row>
    <row r="2000" spans="1:2" x14ac:dyDescent="0.3">
      <c r="A2000" t="s">
        <v>20</v>
      </c>
      <c r="B2000">
        <v>7.1</v>
      </c>
    </row>
    <row r="2001" spans="1:2" x14ac:dyDescent="0.3">
      <c r="A2001" t="s">
        <v>20</v>
      </c>
      <c r="B2001">
        <v>7.1</v>
      </c>
    </row>
    <row r="2002" spans="1:2" x14ac:dyDescent="0.3">
      <c r="A2002" t="s">
        <v>20</v>
      </c>
      <c r="B2002">
        <v>6.1</v>
      </c>
    </row>
    <row r="2003" spans="1:2" x14ac:dyDescent="0.3">
      <c r="A2003" t="s">
        <v>20</v>
      </c>
      <c r="B2003">
        <v>8</v>
      </c>
    </row>
    <row r="2004" spans="1:2" x14ac:dyDescent="0.3">
      <c r="A2004" t="s">
        <v>20</v>
      </c>
      <c r="B2004">
        <v>6.6</v>
      </c>
    </row>
    <row r="2005" spans="1:2" x14ac:dyDescent="0.3">
      <c r="A2005" t="s">
        <v>20</v>
      </c>
      <c r="B2005">
        <v>5.4</v>
      </c>
    </row>
    <row r="2006" spans="1:2" x14ac:dyDescent="0.3">
      <c r="A2006" t="s">
        <v>20</v>
      </c>
      <c r="B2006">
        <v>6.1</v>
      </c>
    </row>
    <row r="2007" spans="1:2" x14ac:dyDescent="0.3">
      <c r="A2007" t="s">
        <v>20</v>
      </c>
      <c r="B2007">
        <v>5.6</v>
      </c>
    </row>
    <row r="2008" spans="1:2" x14ac:dyDescent="0.3">
      <c r="A2008" t="s">
        <v>20</v>
      </c>
      <c r="B2008">
        <v>5.8</v>
      </c>
    </row>
    <row r="2009" spans="1:2" x14ac:dyDescent="0.3">
      <c r="A2009" t="s">
        <v>20</v>
      </c>
      <c r="B2009">
        <v>2.8</v>
      </c>
    </row>
    <row r="2010" spans="1:2" x14ac:dyDescent="0.3">
      <c r="A2010" t="s">
        <v>20</v>
      </c>
      <c r="B2010">
        <v>6.7</v>
      </c>
    </row>
    <row r="2011" spans="1:2" x14ac:dyDescent="0.3">
      <c r="A2011" t="s">
        <v>20</v>
      </c>
      <c r="B2011">
        <v>5.0999999999999996</v>
      </c>
    </row>
    <row r="2012" spans="1:2" x14ac:dyDescent="0.3">
      <c r="A2012" t="s">
        <v>20</v>
      </c>
      <c r="B2012">
        <v>7.2</v>
      </c>
    </row>
    <row r="2013" spans="1:2" x14ac:dyDescent="0.3">
      <c r="A2013" t="s">
        <v>20</v>
      </c>
      <c r="B2013">
        <v>6</v>
      </c>
    </row>
    <row r="2014" spans="1:2" x14ac:dyDescent="0.3">
      <c r="A2014" t="s">
        <v>20</v>
      </c>
      <c r="B2014">
        <v>7.2</v>
      </c>
    </row>
    <row r="2015" spans="1:2" x14ac:dyDescent="0.3">
      <c r="A2015" t="s">
        <v>965</v>
      </c>
      <c r="B2015">
        <v>6.7</v>
      </c>
    </row>
    <row r="2016" spans="1:2" x14ac:dyDescent="0.3">
      <c r="A2016" t="s">
        <v>20</v>
      </c>
      <c r="B2016">
        <v>6.3</v>
      </c>
    </row>
    <row r="2017" spans="1:2" x14ac:dyDescent="0.3">
      <c r="A2017" t="s">
        <v>20</v>
      </c>
      <c r="B2017">
        <v>6.2</v>
      </c>
    </row>
    <row r="2018" spans="1:2" x14ac:dyDescent="0.3">
      <c r="A2018" t="s">
        <v>20</v>
      </c>
      <c r="B2018">
        <v>6.2</v>
      </c>
    </row>
    <row r="2019" spans="1:2" x14ac:dyDescent="0.3">
      <c r="A2019" t="s">
        <v>1279</v>
      </c>
      <c r="B2019">
        <v>6.9</v>
      </c>
    </row>
    <row r="2020" spans="1:2" x14ac:dyDescent="0.3">
      <c r="A2020" t="s">
        <v>20</v>
      </c>
      <c r="B2020">
        <v>6.8</v>
      </c>
    </row>
    <row r="2021" spans="1:2" x14ac:dyDescent="0.3">
      <c r="A2021" t="s">
        <v>20</v>
      </c>
      <c r="B2021">
        <v>7.1</v>
      </c>
    </row>
    <row r="2022" spans="1:2" x14ac:dyDescent="0.3">
      <c r="A2022" t="s">
        <v>20</v>
      </c>
      <c r="B2022">
        <v>7.1</v>
      </c>
    </row>
    <row r="2023" spans="1:2" x14ac:dyDescent="0.3">
      <c r="A2023" t="s">
        <v>20</v>
      </c>
      <c r="B2023">
        <v>7</v>
      </c>
    </row>
    <row r="2024" spans="1:2" x14ac:dyDescent="0.3">
      <c r="A2024" t="s">
        <v>20</v>
      </c>
      <c r="B2024">
        <v>7.1</v>
      </c>
    </row>
    <row r="2025" spans="1:2" x14ac:dyDescent="0.3">
      <c r="A2025" t="s">
        <v>20</v>
      </c>
      <c r="B2025">
        <v>6.4</v>
      </c>
    </row>
    <row r="2026" spans="1:2" x14ac:dyDescent="0.3">
      <c r="A2026" t="s">
        <v>20</v>
      </c>
      <c r="B2026">
        <v>7</v>
      </c>
    </row>
    <row r="2027" spans="1:2" x14ac:dyDescent="0.3">
      <c r="A2027" t="s">
        <v>20</v>
      </c>
      <c r="B2027">
        <v>6.2</v>
      </c>
    </row>
    <row r="2028" spans="1:2" x14ac:dyDescent="0.3">
      <c r="A2028" t="s">
        <v>20</v>
      </c>
      <c r="B2028">
        <v>7.5</v>
      </c>
    </row>
    <row r="2029" spans="1:2" x14ac:dyDescent="0.3">
      <c r="A2029" t="s">
        <v>20</v>
      </c>
      <c r="B2029">
        <v>4.8</v>
      </c>
    </row>
    <row r="2030" spans="1:2" x14ac:dyDescent="0.3">
      <c r="A2030" t="s">
        <v>20</v>
      </c>
      <c r="B2030">
        <v>8.1</v>
      </c>
    </row>
    <row r="2031" spans="1:2" x14ac:dyDescent="0.3">
      <c r="A2031" t="s">
        <v>20</v>
      </c>
      <c r="B2031">
        <v>7.3</v>
      </c>
    </row>
    <row r="2032" spans="1:2" x14ac:dyDescent="0.3">
      <c r="A2032" t="s">
        <v>20</v>
      </c>
      <c r="B2032">
        <v>5.8</v>
      </c>
    </row>
    <row r="2033" spans="1:2" x14ac:dyDescent="0.3">
      <c r="A2033" t="s">
        <v>20</v>
      </c>
      <c r="B2033">
        <v>7.6</v>
      </c>
    </row>
    <row r="2034" spans="1:2" x14ac:dyDescent="0.3">
      <c r="A2034" t="s">
        <v>20</v>
      </c>
      <c r="B2034">
        <v>5.6</v>
      </c>
    </row>
    <row r="2035" spans="1:2" x14ac:dyDescent="0.3">
      <c r="A2035" t="s">
        <v>20</v>
      </c>
      <c r="B2035">
        <v>7</v>
      </c>
    </row>
    <row r="2036" spans="1:2" x14ac:dyDescent="0.3">
      <c r="A2036" t="s">
        <v>20</v>
      </c>
      <c r="B2036">
        <v>6.6</v>
      </c>
    </row>
    <row r="2037" spans="1:2" x14ac:dyDescent="0.3">
      <c r="A2037" t="s">
        <v>20</v>
      </c>
      <c r="B2037">
        <v>6.5</v>
      </c>
    </row>
    <row r="2038" spans="1:2" x14ac:dyDescent="0.3">
      <c r="A2038" t="s">
        <v>20</v>
      </c>
      <c r="B2038">
        <v>7.4</v>
      </c>
    </row>
    <row r="2039" spans="1:2" x14ac:dyDescent="0.3">
      <c r="A2039" t="s">
        <v>20</v>
      </c>
      <c r="B2039">
        <v>4.5999999999999996</v>
      </c>
    </row>
    <row r="2040" spans="1:2" x14ac:dyDescent="0.3">
      <c r="A2040" t="s">
        <v>20</v>
      </c>
      <c r="B2040">
        <v>6.4</v>
      </c>
    </row>
    <row r="2041" spans="1:2" x14ac:dyDescent="0.3">
      <c r="A2041" t="s">
        <v>20</v>
      </c>
      <c r="B2041">
        <v>6.4</v>
      </c>
    </row>
    <row r="2042" spans="1:2" x14ac:dyDescent="0.3">
      <c r="A2042" t="s">
        <v>20</v>
      </c>
      <c r="B2042">
        <v>5.9</v>
      </c>
    </row>
    <row r="2043" spans="1:2" x14ac:dyDescent="0.3">
      <c r="A2043" t="s">
        <v>20</v>
      </c>
      <c r="B2043">
        <v>6.4</v>
      </c>
    </row>
    <row r="2044" spans="1:2" x14ac:dyDescent="0.3">
      <c r="A2044" t="s">
        <v>20</v>
      </c>
      <c r="B2044">
        <v>6.6</v>
      </c>
    </row>
    <row r="2045" spans="1:2" x14ac:dyDescent="0.3">
      <c r="A2045" t="s">
        <v>20</v>
      </c>
      <c r="B2045">
        <v>6.9</v>
      </c>
    </row>
    <row r="2046" spans="1:2" x14ac:dyDescent="0.3">
      <c r="A2046" t="s">
        <v>20</v>
      </c>
      <c r="B2046">
        <v>5.8</v>
      </c>
    </row>
    <row r="2047" spans="1:2" x14ac:dyDescent="0.3">
      <c r="A2047" t="s">
        <v>20</v>
      </c>
      <c r="B2047">
        <v>6.4</v>
      </c>
    </row>
    <row r="2048" spans="1:2" x14ac:dyDescent="0.3">
      <c r="A2048" t="s">
        <v>20</v>
      </c>
      <c r="B2048">
        <v>5.3</v>
      </c>
    </row>
    <row r="2049" spans="1:2" x14ac:dyDescent="0.3">
      <c r="A2049" t="s">
        <v>20</v>
      </c>
      <c r="B2049">
        <v>6.5</v>
      </c>
    </row>
    <row r="2050" spans="1:2" x14ac:dyDescent="0.3">
      <c r="A2050" t="s">
        <v>20</v>
      </c>
      <c r="B2050">
        <v>5.7</v>
      </c>
    </row>
    <row r="2051" spans="1:2" x14ac:dyDescent="0.3">
      <c r="A2051" t="s">
        <v>20</v>
      </c>
      <c r="B2051">
        <v>6.7</v>
      </c>
    </row>
    <row r="2052" spans="1:2" x14ac:dyDescent="0.3">
      <c r="A2052" t="s">
        <v>20</v>
      </c>
      <c r="B2052">
        <v>3.9</v>
      </c>
    </row>
    <row r="2053" spans="1:2" x14ac:dyDescent="0.3">
      <c r="A2053" t="s">
        <v>20</v>
      </c>
      <c r="B2053">
        <v>4.0999999999999996</v>
      </c>
    </row>
    <row r="2054" spans="1:2" x14ac:dyDescent="0.3">
      <c r="A2054" t="s">
        <v>20</v>
      </c>
      <c r="B2054">
        <v>6.2</v>
      </c>
    </row>
    <row r="2055" spans="1:2" x14ac:dyDescent="0.3">
      <c r="A2055" t="s">
        <v>20</v>
      </c>
      <c r="B2055">
        <v>3.8</v>
      </c>
    </row>
    <row r="2056" spans="1:2" x14ac:dyDescent="0.3">
      <c r="A2056" t="s">
        <v>20</v>
      </c>
      <c r="B2056">
        <v>5.0999999999999996</v>
      </c>
    </row>
    <row r="2057" spans="1:2" x14ac:dyDescent="0.3">
      <c r="A2057" t="s">
        <v>20</v>
      </c>
      <c r="B2057">
        <v>6.4</v>
      </c>
    </row>
    <row r="2058" spans="1:2" x14ac:dyDescent="0.3">
      <c r="A2058" t="s">
        <v>6282</v>
      </c>
      <c r="B2058">
        <v>7.8</v>
      </c>
    </row>
    <row r="2059" spans="1:2" x14ac:dyDescent="0.3">
      <c r="A2059" t="s">
        <v>965</v>
      </c>
      <c r="B2059">
        <v>7.8</v>
      </c>
    </row>
    <row r="2060" spans="1:2" x14ac:dyDescent="0.3">
      <c r="A2060" t="s">
        <v>20</v>
      </c>
      <c r="B2060">
        <v>6.1</v>
      </c>
    </row>
    <row r="2061" spans="1:2" x14ac:dyDescent="0.3">
      <c r="A2061" t="s">
        <v>20</v>
      </c>
      <c r="B2061">
        <v>5.8</v>
      </c>
    </row>
    <row r="2062" spans="1:2" x14ac:dyDescent="0.3">
      <c r="A2062" t="s">
        <v>20</v>
      </c>
      <c r="B2062">
        <v>6.3</v>
      </c>
    </row>
    <row r="2063" spans="1:2" x14ac:dyDescent="0.3">
      <c r="A2063" t="s">
        <v>20</v>
      </c>
      <c r="B2063">
        <v>7.7</v>
      </c>
    </row>
    <row r="2064" spans="1:2" x14ac:dyDescent="0.3">
      <c r="A2064" t="s">
        <v>20</v>
      </c>
      <c r="B2064">
        <v>5.4</v>
      </c>
    </row>
    <row r="2065" spans="1:2" x14ac:dyDescent="0.3">
      <c r="A2065" t="s">
        <v>965</v>
      </c>
      <c r="B2065">
        <v>7.3</v>
      </c>
    </row>
    <row r="2066" spans="1:2" x14ac:dyDescent="0.3">
      <c r="A2066" t="s">
        <v>20</v>
      </c>
      <c r="B2066">
        <v>6.8</v>
      </c>
    </row>
    <row r="2067" spans="1:2" x14ac:dyDescent="0.3">
      <c r="A2067" t="s">
        <v>20</v>
      </c>
      <c r="B2067">
        <v>7.3</v>
      </c>
    </row>
    <row r="2068" spans="1:2" x14ac:dyDescent="0.3">
      <c r="A2068" t="s">
        <v>20</v>
      </c>
      <c r="B2068">
        <v>6.5</v>
      </c>
    </row>
    <row r="2069" spans="1:2" x14ac:dyDescent="0.3">
      <c r="A2069" t="s">
        <v>20</v>
      </c>
      <c r="B2069">
        <v>7.2</v>
      </c>
    </row>
    <row r="2070" spans="1:2" x14ac:dyDescent="0.3">
      <c r="A2070" t="s">
        <v>1800</v>
      </c>
      <c r="B2070">
        <v>6.7</v>
      </c>
    </row>
    <row r="2071" spans="1:2" x14ac:dyDescent="0.3">
      <c r="A2071" t="s">
        <v>20</v>
      </c>
      <c r="B2071">
        <v>6.3</v>
      </c>
    </row>
    <row r="2072" spans="1:2" x14ac:dyDescent="0.3">
      <c r="A2072" t="s">
        <v>20</v>
      </c>
      <c r="B2072">
        <v>5.9</v>
      </c>
    </row>
    <row r="2073" spans="1:2" x14ac:dyDescent="0.3">
      <c r="A2073" t="s">
        <v>20</v>
      </c>
      <c r="B2073">
        <v>7.8</v>
      </c>
    </row>
    <row r="2074" spans="1:2" x14ac:dyDescent="0.3">
      <c r="A2074" t="s">
        <v>20</v>
      </c>
      <c r="B2074">
        <v>7.4</v>
      </c>
    </row>
    <row r="2075" spans="1:2" x14ac:dyDescent="0.3">
      <c r="A2075" t="s">
        <v>20</v>
      </c>
      <c r="B2075">
        <v>4.8</v>
      </c>
    </row>
    <row r="2076" spans="1:2" x14ac:dyDescent="0.3">
      <c r="A2076" t="s">
        <v>20</v>
      </c>
      <c r="B2076">
        <v>6.3</v>
      </c>
    </row>
    <row r="2077" spans="1:2" x14ac:dyDescent="0.3">
      <c r="A2077" t="s">
        <v>20</v>
      </c>
      <c r="B2077">
        <v>7.8</v>
      </c>
    </row>
    <row r="2078" spans="1:2" x14ac:dyDescent="0.3">
      <c r="A2078" t="s">
        <v>20</v>
      </c>
      <c r="B2078">
        <v>7.5</v>
      </c>
    </row>
    <row r="2079" spans="1:2" x14ac:dyDescent="0.3">
      <c r="A2079" t="s">
        <v>20</v>
      </c>
      <c r="B2079">
        <v>6</v>
      </c>
    </row>
    <row r="2080" spans="1:2" x14ac:dyDescent="0.3">
      <c r="A2080" t="s">
        <v>20</v>
      </c>
      <c r="B2080">
        <v>6.8</v>
      </c>
    </row>
    <row r="2081" spans="1:2" x14ac:dyDescent="0.3">
      <c r="A2081" t="s">
        <v>20</v>
      </c>
      <c r="B2081">
        <v>6.6</v>
      </c>
    </row>
    <row r="2082" spans="1:2" x14ac:dyDescent="0.3">
      <c r="A2082" t="s">
        <v>20</v>
      </c>
      <c r="B2082">
        <v>4.5999999999999996</v>
      </c>
    </row>
    <row r="2083" spans="1:2" x14ac:dyDescent="0.3">
      <c r="A2083" t="s">
        <v>20</v>
      </c>
      <c r="B2083">
        <v>7.1</v>
      </c>
    </row>
    <row r="2084" spans="1:2" x14ac:dyDescent="0.3">
      <c r="A2084" t="s">
        <v>20</v>
      </c>
      <c r="B2084">
        <v>6.1</v>
      </c>
    </row>
    <row r="2085" spans="1:2" x14ac:dyDescent="0.3">
      <c r="A2085" t="s">
        <v>20</v>
      </c>
      <c r="B2085">
        <v>6.7</v>
      </c>
    </row>
    <row r="2086" spans="1:2" x14ac:dyDescent="0.3">
      <c r="A2086" t="s">
        <v>20</v>
      </c>
      <c r="B2086">
        <v>7.1</v>
      </c>
    </row>
    <row r="2087" spans="1:2" x14ac:dyDescent="0.3">
      <c r="A2087" t="s">
        <v>20</v>
      </c>
      <c r="B2087">
        <v>5.8</v>
      </c>
    </row>
    <row r="2088" spans="1:2" x14ac:dyDescent="0.3">
      <c r="A2088" t="s">
        <v>20</v>
      </c>
      <c r="B2088">
        <v>6.7</v>
      </c>
    </row>
    <row r="2089" spans="1:2" x14ac:dyDescent="0.3">
      <c r="A2089" t="s">
        <v>20</v>
      </c>
      <c r="B2089">
        <v>5.8</v>
      </c>
    </row>
    <row r="2090" spans="1:2" x14ac:dyDescent="0.3">
      <c r="A2090" t="s">
        <v>20</v>
      </c>
      <c r="B2090">
        <v>6.8</v>
      </c>
    </row>
    <row r="2091" spans="1:2" x14ac:dyDescent="0.3">
      <c r="A2091" t="s">
        <v>20</v>
      </c>
      <c r="B2091">
        <v>8.5</v>
      </c>
    </row>
    <row r="2092" spans="1:2" x14ac:dyDescent="0.3">
      <c r="A2092" t="s">
        <v>20</v>
      </c>
      <c r="B2092">
        <v>6.6</v>
      </c>
    </row>
    <row r="2093" spans="1:2" x14ac:dyDescent="0.3">
      <c r="A2093" t="s">
        <v>20</v>
      </c>
      <c r="B2093">
        <v>7.7</v>
      </c>
    </row>
    <row r="2094" spans="1:2" x14ac:dyDescent="0.3">
      <c r="A2094" t="s">
        <v>20</v>
      </c>
      <c r="B2094">
        <v>4.7</v>
      </c>
    </row>
    <row r="2095" spans="1:2" x14ac:dyDescent="0.3">
      <c r="A2095" t="s">
        <v>20</v>
      </c>
      <c r="B2095">
        <v>6.4</v>
      </c>
    </row>
    <row r="2096" spans="1:2" x14ac:dyDescent="0.3">
      <c r="A2096" t="s">
        <v>20</v>
      </c>
      <c r="B2096">
        <v>5.5</v>
      </c>
    </row>
    <row r="2097" spans="1:2" x14ac:dyDescent="0.3">
      <c r="A2097" t="s">
        <v>20</v>
      </c>
      <c r="B2097">
        <v>8.6</v>
      </c>
    </row>
    <row r="2098" spans="1:2" x14ac:dyDescent="0.3">
      <c r="A2098" t="s">
        <v>20</v>
      </c>
      <c r="B2098">
        <v>7</v>
      </c>
    </row>
    <row r="2099" spans="1:2" x14ac:dyDescent="0.3">
      <c r="A2099" t="s">
        <v>20</v>
      </c>
      <c r="B2099">
        <v>7.1</v>
      </c>
    </row>
    <row r="2100" spans="1:2" x14ac:dyDescent="0.3">
      <c r="A2100" t="s">
        <v>20</v>
      </c>
      <c r="B2100">
        <v>5.7</v>
      </c>
    </row>
    <row r="2101" spans="1:2" x14ac:dyDescent="0.3">
      <c r="A2101" t="s">
        <v>20</v>
      </c>
      <c r="B2101">
        <v>3.7</v>
      </c>
    </row>
    <row r="2102" spans="1:2" x14ac:dyDescent="0.3">
      <c r="A2102" t="s">
        <v>20</v>
      </c>
      <c r="B2102">
        <v>7.5</v>
      </c>
    </row>
    <row r="2103" spans="1:2" x14ac:dyDescent="0.3">
      <c r="A2103" t="s">
        <v>20</v>
      </c>
      <c r="B2103">
        <v>4.5999999999999996</v>
      </c>
    </row>
    <row r="2104" spans="1:2" x14ac:dyDescent="0.3">
      <c r="A2104" t="s">
        <v>20</v>
      </c>
      <c r="B2104">
        <v>4.9000000000000004</v>
      </c>
    </row>
    <row r="2105" spans="1:2" x14ac:dyDescent="0.3">
      <c r="A2105" t="s">
        <v>20</v>
      </c>
      <c r="B2105">
        <v>7.1</v>
      </c>
    </row>
    <row r="2106" spans="1:2" x14ac:dyDescent="0.3">
      <c r="A2106" t="s">
        <v>20</v>
      </c>
      <c r="B2106">
        <v>5.8</v>
      </c>
    </row>
    <row r="2107" spans="1:2" x14ac:dyDescent="0.3">
      <c r="A2107" t="s">
        <v>20</v>
      </c>
      <c r="B2107">
        <v>5.4</v>
      </c>
    </row>
    <row r="2108" spans="1:2" x14ac:dyDescent="0.3">
      <c r="A2108" t="s">
        <v>20</v>
      </c>
      <c r="B2108">
        <v>7.3</v>
      </c>
    </row>
    <row r="2109" spans="1:2" x14ac:dyDescent="0.3">
      <c r="A2109" t="s">
        <v>20</v>
      </c>
      <c r="B2109">
        <v>7.1</v>
      </c>
    </row>
    <row r="2110" spans="1:2" x14ac:dyDescent="0.3">
      <c r="A2110" t="s">
        <v>20</v>
      </c>
      <c r="B2110">
        <v>5.8</v>
      </c>
    </row>
    <row r="2111" spans="1:2" x14ac:dyDescent="0.3">
      <c r="A2111" t="s">
        <v>20</v>
      </c>
      <c r="B2111">
        <v>8.1</v>
      </c>
    </row>
    <row r="2112" spans="1:2" x14ac:dyDescent="0.3">
      <c r="A2112" t="s">
        <v>20</v>
      </c>
      <c r="B2112">
        <v>5.7</v>
      </c>
    </row>
    <row r="2113" spans="1:2" x14ac:dyDescent="0.3">
      <c r="A2113" t="s">
        <v>20</v>
      </c>
      <c r="B2113">
        <v>4.4000000000000004</v>
      </c>
    </row>
    <row r="2114" spans="1:2" x14ac:dyDescent="0.3">
      <c r="A2114" t="s">
        <v>20</v>
      </c>
      <c r="B2114">
        <v>7.9</v>
      </c>
    </row>
    <row r="2115" spans="1:2" x14ac:dyDescent="0.3">
      <c r="A2115" t="s">
        <v>20</v>
      </c>
      <c r="B2115">
        <v>7.6</v>
      </c>
    </row>
    <row r="2116" spans="1:2" x14ac:dyDescent="0.3">
      <c r="A2116" t="s">
        <v>20</v>
      </c>
      <c r="B2116">
        <v>4.8</v>
      </c>
    </row>
    <row r="2117" spans="1:2" x14ac:dyDescent="0.3">
      <c r="A2117" t="s">
        <v>20</v>
      </c>
      <c r="B2117">
        <v>7.8</v>
      </c>
    </row>
    <row r="2118" spans="1:2" x14ac:dyDescent="0.3">
      <c r="A2118" t="s">
        <v>20</v>
      </c>
      <c r="B2118">
        <v>6.7</v>
      </c>
    </row>
    <row r="2119" spans="1:2" x14ac:dyDescent="0.3">
      <c r="A2119" t="s">
        <v>20</v>
      </c>
      <c r="B2119">
        <v>2.7</v>
      </c>
    </row>
    <row r="2120" spans="1:2" x14ac:dyDescent="0.3">
      <c r="A2120" t="s">
        <v>20</v>
      </c>
      <c r="B2120">
        <v>5.8</v>
      </c>
    </row>
    <row r="2121" spans="1:2" x14ac:dyDescent="0.3">
      <c r="A2121" t="s">
        <v>20</v>
      </c>
      <c r="B2121">
        <v>7.5</v>
      </c>
    </row>
    <row r="2122" spans="1:2" x14ac:dyDescent="0.3">
      <c r="A2122" t="s">
        <v>20</v>
      </c>
      <c r="B2122">
        <v>5.4</v>
      </c>
    </row>
    <row r="2123" spans="1:2" x14ac:dyDescent="0.3">
      <c r="A2123" t="s">
        <v>20</v>
      </c>
      <c r="B2123">
        <v>4.0999999999999996</v>
      </c>
    </row>
    <row r="2124" spans="1:2" x14ac:dyDescent="0.3">
      <c r="A2124" t="s">
        <v>20</v>
      </c>
      <c r="B2124">
        <v>5.9</v>
      </c>
    </row>
    <row r="2125" spans="1:2" x14ac:dyDescent="0.3">
      <c r="A2125" t="s">
        <v>20</v>
      </c>
      <c r="B2125">
        <v>6.3</v>
      </c>
    </row>
    <row r="2126" spans="1:2" x14ac:dyDescent="0.3">
      <c r="A2126" t="s">
        <v>20</v>
      </c>
      <c r="B2126">
        <v>7</v>
      </c>
    </row>
    <row r="2127" spans="1:2" x14ac:dyDescent="0.3">
      <c r="A2127" t="s">
        <v>20</v>
      </c>
      <c r="B2127">
        <v>6.8</v>
      </c>
    </row>
    <row r="2128" spans="1:2" x14ac:dyDescent="0.3">
      <c r="A2128" t="s">
        <v>20</v>
      </c>
      <c r="B2128">
        <v>2.2999999999999998</v>
      </c>
    </row>
    <row r="2129" spans="1:2" x14ac:dyDescent="0.3">
      <c r="A2129" t="s">
        <v>20</v>
      </c>
      <c r="B2129">
        <v>8.1</v>
      </c>
    </row>
    <row r="2130" spans="1:2" x14ac:dyDescent="0.3">
      <c r="A2130" t="s">
        <v>20</v>
      </c>
      <c r="B2130">
        <v>6.1</v>
      </c>
    </row>
    <row r="2131" spans="1:2" x14ac:dyDescent="0.3">
      <c r="A2131" t="s">
        <v>20</v>
      </c>
      <c r="B2131">
        <v>5</v>
      </c>
    </row>
    <row r="2132" spans="1:2" x14ac:dyDescent="0.3">
      <c r="A2132" t="s">
        <v>20</v>
      </c>
      <c r="B2132">
        <v>5.5</v>
      </c>
    </row>
    <row r="2133" spans="1:2" x14ac:dyDescent="0.3">
      <c r="A2133" t="s">
        <v>20</v>
      </c>
      <c r="B2133">
        <v>6.2</v>
      </c>
    </row>
    <row r="2134" spans="1:2" x14ac:dyDescent="0.3">
      <c r="A2134" t="s">
        <v>20</v>
      </c>
      <c r="B2134">
        <v>6.2</v>
      </c>
    </row>
    <row r="2135" spans="1:2" x14ac:dyDescent="0.3">
      <c r="A2135" t="s">
        <v>20</v>
      </c>
      <c r="B2135">
        <v>5.9</v>
      </c>
    </row>
    <row r="2136" spans="1:2" x14ac:dyDescent="0.3">
      <c r="A2136" t="s">
        <v>20</v>
      </c>
      <c r="B2136">
        <v>6.3</v>
      </c>
    </row>
    <row r="2137" spans="1:2" x14ac:dyDescent="0.3">
      <c r="A2137" t="s">
        <v>20</v>
      </c>
      <c r="B2137">
        <v>6.7</v>
      </c>
    </row>
    <row r="2138" spans="1:2" x14ac:dyDescent="0.3">
      <c r="A2138" t="s">
        <v>20</v>
      </c>
      <c r="B2138">
        <v>3.5</v>
      </c>
    </row>
    <row r="2139" spans="1:2" x14ac:dyDescent="0.3">
      <c r="A2139" t="s">
        <v>20</v>
      </c>
      <c r="B2139">
        <v>7.5</v>
      </c>
    </row>
    <row r="2140" spans="1:2" x14ac:dyDescent="0.3">
      <c r="A2140" t="s">
        <v>20</v>
      </c>
      <c r="B2140">
        <v>6.6</v>
      </c>
    </row>
    <row r="2141" spans="1:2" x14ac:dyDescent="0.3">
      <c r="A2141" t="s">
        <v>20</v>
      </c>
      <c r="B2141">
        <v>7.5</v>
      </c>
    </row>
    <row r="2142" spans="1:2" x14ac:dyDescent="0.3">
      <c r="A2142" t="s">
        <v>20</v>
      </c>
      <c r="B2142">
        <v>7.2</v>
      </c>
    </row>
    <row r="2143" spans="1:2" x14ac:dyDescent="0.3">
      <c r="A2143" t="s">
        <v>20</v>
      </c>
      <c r="B2143">
        <v>4.8</v>
      </c>
    </row>
    <row r="2144" spans="1:2" x14ac:dyDescent="0.3">
      <c r="A2144" t="s">
        <v>20</v>
      </c>
      <c r="B2144">
        <v>6.6</v>
      </c>
    </row>
    <row r="2145" spans="1:2" x14ac:dyDescent="0.3">
      <c r="A2145" t="s">
        <v>20</v>
      </c>
      <c r="B2145">
        <v>3.5</v>
      </c>
    </row>
    <row r="2146" spans="1:2" x14ac:dyDescent="0.3">
      <c r="A2146" t="s">
        <v>20</v>
      </c>
      <c r="B2146">
        <v>6.7</v>
      </c>
    </row>
    <row r="2147" spans="1:2" x14ac:dyDescent="0.3">
      <c r="A2147" t="s">
        <v>20</v>
      </c>
      <c r="B2147">
        <v>7.6</v>
      </c>
    </row>
    <row r="2148" spans="1:2" x14ac:dyDescent="0.3">
      <c r="A2148" t="s">
        <v>20</v>
      </c>
      <c r="B2148">
        <v>6.3</v>
      </c>
    </row>
    <row r="2149" spans="1:2" x14ac:dyDescent="0.3">
      <c r="A2149" t="s">
        <v>20</v>
      </c>
      <c r="B2149">
        <v>5.5</v>
      </c>
    </row>
    <row r="2150" spans="1:2" x14ac:dyDescent="0.3">
      <c r="A2150" t="s">
        <v>20</v>
      </c>
      <c r="B2150">
        <v>6.3</v>
      </c>
    </row>
    <row r="2151" spans="1:2" x14ac:dyDescent="0.3">
      <c r="A2151" t="s">
        <v>20</v>
      </c>
      <c r="B2151">
        <v>6.5</v>
      </c>
    </row>
    <row r="2152" spans="1:2" x14ac:dyDescent="0.3">
      <c r="A2152" t="s">
        <v>20</v>
      </c>
      <c r="B2152">
        <v>5.6</v>
      </c>
    </row>
    <row r="2153" spans="1:2" x14ac:dyDescent="0.3">
      <c r="A2153" t="s">
        <v>20</v>
      </c>
      <c r="B2153">
        <v>6.9</v>
      </c>
    </row>
    <row r="2154" spans="1:2" x14ac:dyDescent="0.3">
      <c r="A2154" t="s">
        <v>20</v>
      </c>
      <c r="B2154">
        <v>7.6</v>
      </c>
    </row>
    <row r="2155" spans="1:2" x14ac:dyDescent="0.3">
      <c r="A2155" t="s">
        <v>20</v>
      </c>
      <c r="B2155">
        <v>3.9</v>
      </c>
    </row>
    <row r="2156" spans="1:2" x14ac:dyDescent="0.3">
      <c r="A2156" t="s">
        <v>20</v>
      </c>
      <c r="B2156">
        <v>6.1</v>
      </c>
    </row>
    <row r="2157" spans="1:2" x14ac:dyDescent="0.3">
      <c r="A2157" t="s">
        <v>20</v>
      </c>
      <c r="B2157">
        <v>7.3</v>
      </c>
    </row>
    <row r="2158" spans="1:2" x14ac:dyDescent="0.3">
      <c r="A2158" t="s">
        <v>20</v>
      </c>
      <c r="B2158">
        <v>8.3000000000000007</v>
      </c>
    </row>
    <row r="2159" spans="1:2" x14ac:dyDescent="0.3">
      <c r="A2159" t="s">
        <v>20</v>
      </c>
      <c r="B2159">
        <v>5.8</v>
      </c>
    </row>
    <row r="2160" spans="1:2" x14ac:dyDescent="0.3">
      <c r="A2160" t="s">
        <v>20</v>
      </c>
      <c r="B2160">
        <v>6.8</v>
      </c>
    </row>
    <row r="2161" spans="1:2" x14ac:dyDescent="0.3">
      <c r="A2161" t="s">
        <v>20</v>
      </c>
      <c r="B2161">
        <v>7</v>
      </c>
    </row>
    <row r="2162" spans="1:2" x14ac:dyDescent="0.3">
      <c r="A2162" t="s">
        <v>20</v>
      </c>
      <c r="B2162">
        <v>5.9</v>
      </c>
    </row>
    <row r="2163" spans="1:2" x14ac:dyDescent="0.3">
      <c r="A2163" t="s">
        <v>20</v>
      </c>
      <c r="B2163">
        <v>6.5</v>
      </c>
    </row>
    <row r="2164" spans="1:2" x14ac:dyDescent="0.3">
      <c r="A2164" t="s">
        <v>20</v>
      </c>
      <c r="B2164">
        <v>6.4</v>
      </c>
    </row>
    <row r="2165" spans="1:2" x14ac:dyDescent="0.3">
      <c r="A2165" t="s">
        <v>20</v>
      </c>
      <c r="B2165">
        <v>5.8</v>
      </c>
    </row>
    <row r="2166" spans="1:2" x14ac:dyDescent="0.3">
      <c r="A2166" t="s">
        <v>20</v>
      </c>
      <c r="B2166">
        <v>5.0999999999999996</v>
      </c>
    </row>
    <row r="2167" spans="1:2" x14ac:dyDescent="0.3">
      <c r="A2167" t="s">
        <v>20</v>
      </c>
      <c r="B2167">
        <v>6.8</v>
      </c>
    </row>
    <row r="2168" spans="1:2" x14ac:dyDescent="0.3">
      <c r="A2168" t="s">
        <v>20</v>
      </c>
      <c r="B2168">
        <v>5.3</v>
      </c>
    </row>
    <row r="2169" spans="1:2" x14ac:dyDescent="0.3">
      <c r="A2169" t="s">
        <v>20</v>
      </c>
      <c r="B2169">
        <v>5.3</v>
      </c>
    </row>
    <row r="2170" spans="1:2" x14ac:dyDescent="0.3">
      <c r="A2170" t="s">
        <v>20</v>
      </c>
      <c r="B2170">
        <v>6.4</v>
      </c>
    </row>
    <row r="2171" spans="1:2" x14ac:dyDescent="0.3">
      <c r="A2171" t="s">
        <v>20</v>
      </c>
      <c r="B2171">
        <v>4.9000000000000004</v>
      </c>
    </row>
    <row r="2172" spans="1:2" x14ac:dyDescent="0.3">
      <c r="A2172" t="s">
        <v>20</v>
      </c>
      <c r="B2172">
        <v>6.8</v>
      </c>
    </row>
    <row r="2173" spans="1:2" x14ac:dyDescent="0.3">
      <c r="A2173" t="s">
        <v>20</v>
      </c>
      <c r="B2173">
        <v>7.1</v>
      </c>
    </row>
    <row r="2174" spans="1:2" x14ac:dyDescent="0.3">
      <c r="A2174" t="s">
        <v>20</v>
      </c>
      <c r="B2174">
        <v>6.8</v>
      </c>
    </row>
    <row r="2175" spans="1:2" x14ac:dyDescent="0.3">
      <c r="A2175" t="s">
        <v>20</v>
      </c>
      <c r="B2175">
        <v>6.1</v>
      </c>
    </row>
    <row r="2176" spans="1:2" x14ac:dyDescent="0.3">
      <c r="A2176" t="s">
        <v>20</v>
      </c>
      <c r="B2176">
        <v>8.5</v>
      </c>
    </row>
    <row r="2177" spans="1:2" x14ac:dyDescent="0.3">
      <c r="A2177" t="s">
        <v>20</v>
      </c>
      <c r="B2177">
        <v>5.9</v>
      </c>
    </row>
    <row r="2178" spans="1:2" x14ac:dyDescent="0.3">
      <c r="A2178" t="s">
        <v>20</v>
      </c>
      <c r="B2178">
        <v>6.3</v>
      </c>
    </row>
    <row r="2179" spans="1:2" x14ac:dyDescent="0.3">
      <c r="A2179" t="s">
        <v>20</v>
      </c>
      <c r="B2179">
        <v>5.9</v>
      </c>
    </row>
    <row r="2180" spans="1:2" x14ac:dyDescent="0.3">
      <c r="A2180" t="s">
        <v>20</v>
      </c>
      <c r="B2180">
        <v>5.4</v>
      </c>
    </row>
    <row r="2181" spans="1:2" x14ac:dyDescent="0.3">
      <c r="A2181" t="s">
        <v>20</v>
      </c>
      <c r="B2181">
        <v>7</v>
      </c>
    </row>
    <row r="2182" spans="1:2" x14ac:dyDescent="0.3">
      <c r="A2182" t="s">
        <v>20</v>
      </c>
      <c r="B2182">
        <v>6.9</v>
      </c>
    </row>
    <row r="2183" spans="1:2" x14ac:dyDescent="0.3">
      <c r="A2183" t="s">
        <v>20</v>
      </c>
      <c r="B2183">
        <v>7.5</v>
      </c>
    </row>
    <row r="2184" spans="1:2" x14ac:dyDescent="0.3">
      <c r="A2184" t="s">
        <v>20</v>
      </c>
      <c r="B2184">
        <v>8.1999999999999993</v>
      </c>
    </row>
    <row r="2185" spans="1:2" x14ac:dyDescent="0.3">
      <c r="A2185" t="s">
        <v>20</v>
      </c>
      <c r="B2185">
        <v>5.9</v>
      </c>
    </row>
    <row r="2186" spans="1:2" x14ac:dyDescent="0.3">
      <c r="A2186" t="s">
        <v>20</v>
      </c>
      <c r="B2186">
        <v>5</v>
      </c>
    </row>
    <row r="2187" spans="1:2" x14ac:dyDescent="0.3">
      <c r="A2187" t="s">
        <v>20</v>
      </c>
      <c r="B2187">
        <v>7.3</v>
      </c>
    </row>
    <row r="2188" spans="1:2" x14ac:dyDescent="0.3">
      <c r="A2188" t="s">
        <v>20</v>
      </c>
      <c r="B2188">
        <v>6.4</v>
      </c>
    </row>
    <row r="2189" spans="1:2" x14ac:dyDescent="0.3">
      <c r="A2189" t="s">
        <v>20</v>
      </c>
      <c r="B2189">
        <v>6.6</v>
      </c>
    </row>
    <row r="2190" spans="1:2" x14ac:dyDescent="0.3">
      <c r="A2190" t="s">
        <v>4449</v>
      </c>
      <c r="B2190">
        <v>7.8</v>
      </c>
    </row>
    <row r="2191" spans="1:2" x14ac:dyDescent="0.3">
      <c r="A2191" t="s">
        <v>20</v>
      </c>
      <c r="B2191">
        <v>4</v>
      </c>
    </row>
    <row r="2192" spans="1:2" x14ac:dyDescent="0.3">
      <c r="A2192" t="s">
        <v>6633</v>
      </c>
      <c r="B2192">
        <v>7.6</v>
      </c>
    </row>
    <row r="2193" spans="1:2" x14ac:dyDescent="0.3">
      <c r="A2193" t="s">
        <v>20</v>
      </c>
      <c r="B2193">
        <v>7.7</v>
      </c>
    </row>
    <row r="2194" spans="1:2" x14ac:dyDescent="0.3">
      <c r="A2194" t="s">
        <v>20</v>
      </c>
      <c r="B2194">
        <v>5.8</v>
      </c>
    </row>
    <row r="2195" spans="1:2" x14ac:dyDescent="0.3">
      <c r="A2195" t="s">
        <v>20</v>
      </c>
      <c r="B2195">
        <v>5.6</v>
      </c>
    </row>
    <row r="2196" spans="1:2" x14ac:dyDescent="0.3">
      <c r="A2196" t="s">
        <v>20</v>
      </c>
      <c r="B2196">
        <v>5.3</v>
      </c>
    </row>
    <row r="2197" spans="1:2" x14ac:dyDescent="0.3">
      <c r="A2197" t="s">
        <v>20</v>
      </c>
      <c r="B2197">
        <v>7.4</v>
      </c>
    </row>
    <row r="2198" spans="1:2" x14ac:dyDescent="0.3">
      <c r="A2198" t="s">
        <v>20</v>
      </c>
      <c r="B2198">
        <v>6.6</v>
      </c>
    </row>
    <row r="2199" spans="1:2" x14ac:dyDescent="0.3">
      <c r="A2199" t="s">
        <v>20</v>
      </c>
      <c r="B2199">
        <v>6.2</v>
      </c>
    </row>
    <row r="2200" spans="1:2" x14ac:dyDescent="0.3">
      <c r="A2200" t="s">
        <v>20</v>
      </c>
      <c r="B2200">
        <v>1.9</v>
      </c>
    </row>
    <row r="2201" spans="1:2" x14ac:dyDescent="0.3">
      <c r="A2201" t="s">
        <v>20</v>
      </c>
      <c r="B2201">
        <v>5.7</v>
      </c>
    </row>
    <row r="2202" spans="1:2" x14ac:dyDescent="0.3">
      <c r="A2202" t="s">
        <v>20</v>
      </c>
      <c r="B2202">
        <v>6.6</v>
      </c>
    </row>
    <row r="2203" spans="1:2" x14ac:dyDescent="0.3">
      <c r="A2203" t="s">
        <v>20</v>
      </c>
      <c r="B2203">
        <v>6</v>
      </c>
    </row>
    <row r="2204" spans="1:2" x14ac:dyDescent="0.3">
      <c r="A2204" t="s">
        <v>20</v>
      </c>
      <c r="B2204">
        <v>6.1</v>
      </c>
    </row>
    <row r="2205" spans="1:2" x14ac:dyDescent="0.3">
      <c r="A2205" t="s">
        <v>20</v>
      </c>
      <c r="B2205">
        <v>4.8</v>
      </c>
    </row>
    <row r="2206" spans="1:2" x14ac:dyDescent="0.3">
      <c r="A2206" t="s">
        <v>20</v>
      </c>
      <c r="B2206">
        <v>6.2</v>
      </c>
    </row>
    <row r="2207" spans="1:2" x14ac:dyDescent="0.3">
      <c r="A2207" t="s">
        <v>20</v>
      </c>
      <c r="B2207">
        <v>7.5</v>
      </c>
    </row>
    <row r="2208" spans="1:2" x14ac:dyDescent="0.3">
      <c r="A2208" t="s">
        <v>20</v>
      </c>
      <c r="B2208">
        <v>6.3</v>
      </c>
    </row>
    <row r="2209" spans="1:2" x14ac:dyDescent="0.3">
      <c r="A2209" t="s">
        <v>20</v>
      </c>
      <c r="B2209">
        <v>7.1</v>
      </c>
    </row>
    <row r="2210" spans="1:2" x14ac:dyDescent="0.3">
      <c r="A2210" t="s">
        <v>20</v>
      </c>
      <c r="B2210">
        <v>6.6</v>
      </c>
    </row>
    <row r="2211" spans="1:2" x14ac:dyDescent="0.3">
      <c r="A2211" t="s">
        <v>20</v>
      </c>
      <c r="B2211">
        <v>6.1</v>
      </c>
    </row>
    <row r="2212" spans="1:2" x14ac:dyDescent="0.3">
      <c r="A2212" t="s">
        <v>20</v>
      </c>
      <c r="B2212">
        <v>6.7</v>
      </c>
    </row>
    <row r="2213" spans="1:2" x14ac:dyDescent="0.3">
      <c r="A2213" t="s">
        <v>20</v>
      </c>
      <c r="B2213">
        <v>5.6</v>
      </c>
    </row>
    <row r="2214" spans="1:2" x14ac:dyDescent="0.3">
      <c r="A2214" t="s">
        <v>20</v>
      </c>
      <c r="B2214">
        <v>7.2</v>
      </c>
    </row>
    <row r="2215" spans="1:2" x14ac:dyDescent="0.3">
      <c r="A2215" t="s">
        <v>20</v>
      </c>
      <c r="B2215">
        <v>4.3</v>
      </c>
    </row>
    <row r="2216" spans="1:2" x14ac:dyDescent="0.3">
      <c r="A2216" t="s">
        <v>20</v>
      </c>
      <c r="B2216">
        <v>6.4</v>
      </c>
    </row>
    <row r="2217" spans="1:2" x14ac:dyDescent="0.3">
      <c r="A2217" t="s">
        <v>20</v>
      </c>
      <c r="B2217">
        <v>7.1</v>
      </c>
    </row>
    <row r="2218" spans="1:2" x14ac:dyDescent="0.3">
      <c r="A2218" t="s">
        <v>20</v>
      </c>
      <c r="B2218">
        <v>6.3</v>
      </c>
    </row>
    <row r="2219" spans="1:2" x14ac:dyDescent="0.3">
      <c r="A2219" t="s">
        <v>20</v>
      </c>
      <c r="B2219">
        <v>7.4</v>
      </c>
    </row>
    <row r="2220" spans="1:2" x14ac:dyDescent="0.3">
      <c r="A2220" t="s">
        <v>20</v>
      </c>
      <c r="B2220">
        <v>6.1</v>
      </c>
    </row>
    <row r="2221" spans="1:2" x14ac:dyDescent="0.3">
      <c r="A2221" t="s">
        <v>20</v>
      </c>
      <c r="B2221">
        <v>6.6</v>
      </c>
    </row>
    <row r="2222" spans="1:2" x14ac:dyDescent="0.3">
      <c r="A2222" t="s">
        <v>20</v>
      </c>
      <c r="B2222">
        <v>6</v>
      </c>
    </row>
    <row r="2223" spans="1:2" x14ac:dyDescent="0.3">
      <c r="A2223" t="s">
        <v>20</v>
      </c>
      <c r="B2223">
        <v>6.8</v>
      </c>
    </row>
    <row r="2224" spans="1:2" x14ac:dyDescent="0.3">
      <c r="A2224" t="s">
        <v>20</v>
      </c>
      <c r="B2224">
        <v>6.8</v>
      </c>
    </row>
    <row r="2225" spans="1:2" x14ac:dyDescent="0.3">
      <c r="A2225" t="s">
        <v>20</v>
      </c>
      <c r="B2225">
        <v>7.2</v>
      </c>
    </row>
    <row r="2226" spans="1:2" x14ac:dyDescent="0.3">
      <c r="A2226" t="s">
        <v>20</v>
      </c>
      <c r="B2226">
        <v>1.9</v>
      </c>
    </row>
    <row r="2227" spans="1:2" x14ac:dyDescent="0.3">
      <c r="A2227" t="s">
        <v>20</v>
      </c>
      <c r="B2227">
        <v>5.5</v>
      </c>
    </row>
    <row r="2228" spans="1:2" x14ac:dyDescent="0.3">
      <c r="A2228" t="s">
        <v>20</v>
      </c>
      <c r="B2228">
        <v>4.5</v>
      </c>
    </row>
    <row r="2229" spans="1:2" x14ac:dyDescent="0.3">
      <c r="A2229" t="s">
        <v>20</v>
      </c>
      <c r="B2229">
        <v>6.3</v>
      </c>
    </row>
    <row r="2230" spans="1:2" x14ac:dyDescent="0.3">
      <c r="A2230" t="s">
        <v>20</v>
      </c>
      <c r="B2230">
        <v>7</v>
      </c>
    </row>
    <row r="2231" spans="1:2" x14ac:dyDescent="0.3">
      <c r="A2231" t="s">
        <v>20</v>
      </c>
      <c r="B2231">
        <v>6.7</v>
      </c>
    </row>
    <row r="2232" spans="1:2" x14ac:dyDescent="0.3">
      <c r="A2232" t="s">
        <v>20</v>
      </c>
      <c r="B2232">
        <v>2.8</v>
      </c>
    </row>
    <row r="2233" spans="1:2" x14ac:dyDescent="0.3">
      <c r="A2233" t="s">
        <v>20</v>
      </c>
      <c r="B2233">
        <v>5</v>
      </c>
    </row>
    <row r="2234" spans="1:2" x14ac:dyDescent="0.3">
      <c r="A2234" t="s">
        <v>20</v>
      </c>
      <c r="B2234">
        <v>4.3</v>
      </c>
    </row>
    <row r="2235" spans="1:2" x14ac:dyDescent="0.3">
      <c r="A2235" t="s">
        <v>20</v>
      </c>
      <c r="B2235">
        <v>5.6</v>
      </c>
    </row>
    <row r="2236" spans="1:2" x14ac:dyDescent="0.3">
      <c r="A2236" t="s">
        <v>20</v>
      </c>
      <c r="B2236">
        <v>6.2</v>
      </c>
    </row>
    <row r="2237" spans="1:2" x14ac:dyDescent="0.3">
      <c r="A2237" t="s">
        <v>20</v>
      </c>
      <c r="B2237">
        <v>5.3</v>
      </c>
    </row>
    <row r="2238" spans="1:2" x14ac:dyDescent="0.3">
      <c r="A2238" t="s">
        <v>20</v>
      </c>
      <c r="B2238">
        <v>7.4</v>
      </c>
    </row>
    <row r="2239" spans="1:2" x14ac:dyDescent="0.3">
      <c r="A2239" t="s">
        <v>20</v>
      </c>
      <c r="B2239">
        <v>7.4</v>
      </c>
    </row>
    <row r="2240" spans="1:2" x14ac:dyDescent="0.3">
      <c r="A2240" t="s">
        <v>20</v>
      </c>
      <c r="B2240">
        <v>6.5</v>
      </c>
    </row>
    <row r="2241" spans="1:2" x14ac:dyDescent="0.3">
      <c r="A2241" t="s">
        <v>20</v>
      </c>
      <c r="B2241">
        <v>7.1</v>
      </c>
    </row>
    <row r="2242" spans="1:2" x14ac:dyDescent="0.3">
      <c r="A2242" t="s">
        <v>20</v>
      </c>
      <c r="B2242">
        <v>7.2</v>
      </c>
    </row>
    <row r="2243" spans="1:2" x14ac:dyDescent="0.3">
      <c r="A2243" t="s">
        <v>20</v>
      </c>
      <c r="B2243">
        <v>2.2999999999999998</v>
      </c>
    </row>
    <row r="2244" spans="1:2" x14ac:dyDescent="0.3">
      <c r="A2244" t="s">
        <v>20</v>
      </c>
      <c r="B2244">
        <v>6.4</v>
      </c>
    </row>
    <row r="2245" spans="1:2" x14ac:dyDescent="0.3">
      <c r="A2245" t="s">
        <v>20</v>
      </c>
      <c r="B2245">
        <v>6.1</v>
      </c>
    </row>
    <row r="2246" spans="1:2" x14ac:dyDescent="0.3">
      <c r="A2246" t="s">
        <v>20</v>
      </c>
      <c r="B2246">
        <v>7</v>
      </c>
    </row>
    <row r="2247" spans="1:2" x14ac:dyDescent="0.3">
      <c r="A2247" t="s">
        <v>20</v>
      </c>
      <c r="B2247">
        <v>6.5</v>
      </c>
    </row>
    <row r="2248" spans="1:2" x14ac:dyDescent="0.3">
      <c r="A2248" t="s">
        <v>20</v>
      </c>
      <c r="B2248">
        <v>7</v>
      </c>
    </row>
    <row r="2249" spans="1:2" x14ac:dyDescent="0.3">
      <c r="A2249" t="s">
        <v>20</v>
      </c>
      <c r="B2249">
        <v>7</v>
      </c>
    </row>
    <row r="2250" spans="1:2" x14ac:dyDescent="0.3">
      <c r="A2250" t="s">
        <v>20</v>
      </c>
      <c r="B2250">
        <v>4.9000000000000004</v>
      </c>
    </row>
    <row r="2251" spans="1:2" x14ac:dyDescent="0.3">
      <c r="A2251" t="s">
        <v>20</v>
      </c>
      <c r="B2251">
        <v>6.9</v>
      </c>
    </row>
    <row r="2252" spans="1:2" x14ac:dyDescent="0.3">
      <c r="A2252" t="s">
        <v>20</v>
      </c>
      <c r="B2252">
        <v>7.5</v>
      </c>
    </row>
    <row r="2253" spans="1:2" x14ac:dyDescent="0.3">
      <c r="A2253" t="s">
        <v>460</v>
      </c>
      <c r="B2253">
        <v>8.4</v>
      </c>
    </row>
    <row r="2254" spans="1:2" x14ac:dyDescent="0.3">
      <c r="A2254" t="s">
        <v>965</v>
      </c>
      <c r="B2254">
        <v>6.9</v>
      </c>
    </row>
    <row r="2255" spans="1:2" x14ac:dyDescent="0.3">
      <c r="A2255" t="s">
        <v>20</v>
      </c>
      <c r="B2255">
        <v>4.5</v>
      </c>
    </row>
    <row r="2256" spans="1:2" x14ac:dyDescent="0.3">
      <c r="A2256" t="s">
        <v>20</v>
      </c>
      <c r="B2256">
        <v>7.4</v>
      </c>
    </row>
    <row r="2257" spans="1:2" x14ac:dyDescent="0.3">
      <c r="A2257" t="s">
        <v>20</v>
      </c>
      <c r="B2257">
        <v>7</v>
      </c>
    </row>
    <row r="2258" spans="1:2" x14ac:dyDescent="0.3">
      <c r="A2258" t="s">
        <v>20</v>
      </c>
      <c r="B2258">
        <v>2.8</v>
      </c>
    </row>
    <row r="2259" spans="1:2" x14ac:dyDescent="0.3">
      <c r="A2259" t="s">
        <v>20</v>
      </c>
      <c r="B2259">
        <v>7.5</v>
      </c>
    </row>
    <row r="2260" spans="1:2" x14ac:dyDescent="0.3">
      <c r="A2260" t="s">
        <v>20</v>
      </c>
      <c r="B2260">
        <v>7.1</v>
      </c>
    </row>
    <row r="2261" spans="1:2" x14ac:dyDescent="0.3">
      <c r="A2261" t="s">
        <v>20</v>
      </c>
      <c r="B2261">
        <v>6.4</v>
      </c>
    </row>
    <row r="2262" spans="1:2" x14ac:dyDescent="0.3">
      <c r="A2262" t="s">
        <v>20</v>
      </c>
      <c r="B2262">
        <v>6.7</v>
      </c>
    </row>
    <row r="2263" spans="1:2" x14ac:dyDescent="0.3">
      <c r="A2263" t="s">
        <v>20</v>
      </c>
      <c r="B2263">
        <v>5.3</v>
      </c>
    </row>
    <row r="2264" spans="1:2" x14ac:dyDescent="0.3">
      <c r="A2264" t="s">
        <v>460</v>
      </c>
      <c r="B2264">
        <v>6.9</v>
      </c>
    </row>
    <row r="2265" spans="1:2" x14ac:dyDescent="0.3">
      <c r="A2265" t="s">
        <v>20</v>
      </c>
      <c r="B2265">
        <v>6.2</v>
      </c>
    </row>
    <row r="2266" spans="1:2" x14ac:dyDescent="0.3">
      <c r="A2266" t="s">
        <v>20</v>
      </c>
      <c r="B2266">
        <v>6.3</v>
      </c>
    </row>
    <row r="2267" spans="1:2" x14ac:dyDescent="0.3">
      <c r="A2267" t="s">
        <v>20</v>
      </c>
      <c r="B2267">
        <v>6.4</v>
      </c>
    </row>
    <row r="2268" spans="1:2" x14ac:dyDescent="0.3">
      <c r="A2268" t="s">
        <v>4449</v>
      </c>
      <c r="B2268">
        <v>6.5</v>
      </c>
    </row>
    <row r="2269" spans="1:2" x14ac:dyDescent="0.3">
      <c r="A2269" t="s">
        <v>965</v>
      </c>
      <c r="B2269">
        <v>6</v>
      </c>
    </row>
    <row r="2270" spans="1:2" x14ac:dyDescent="0.3">
      <c r="A2270" t="s">
        <v>20</v>
      </c>
      <c r="B2270">
        <v>5.0999999999999996</v>
      </c>
    </row>
    <row r="2271" spans="1:2" x14ac:dyDescent="0.3">
      <c r="A2271" t="s">
        <v>20</v>
      </c>
      <c r="B2271">
        <v>5.5</v>
      </c>
    </row>
    <row r="2272" spans="1:2" x14ac:dyDescent="0.3">
      <c r="A2272" t="s">
        <v>20</v>
      </c>
      <c r="B2272">
        <v>5.4</v>
      </c>
    </row>
    <row r="2273" spans="1:2" x14ac:dyDescent="0.3">
      <c r="A2273" t="s">
        <v>20</v>
      </c>
      <c r="B2273">
        <v>5.7</v>
      </c>
    </row>
    <row r="2274" spans="1:2" x14ac:dyDescent="0.3">
      <c r="A2274" t="s">
        <v>20</v>
      </c>
      <c r="B2274">
        <v>5.2</v>
      </c>
    </row>
    <row r="2275" spans="1:2" x14ac:dyDescent="0.3">
      <c r="A2275" t="s">
        <v>1279</v>
      </c>
      <c r="B2275">
        <v>6.2</v>
      </c>
    </row>
    <row r="2276" spans="1:2" x14ac:dyDescent="0.3">
      <c r="A2276" t="s">
        <v>20</v>
      </c>
      <c r="B2276">
        <v>6.7</v>
      </c>
    </row>
    <row r="2277" spans="1:2" x14ac:dyDescent="0.3">
      <c r="A2277" t="s">
        <v>20</v>
      </c>
      <c r="B2277">
        <v>5.8</v>
      </c>
    </row>
    <row r="2278" spans="1:2" x14ac:dyDescent="0.3">
      <c r="A2278" t="s">
        <v>20</v>
      </c>
      <c r="B2278">
        <v>7</v>
      </c>
    </row>
    <row r="2279" spans="1:2" x14ac:dyDescent="0.3">
      <c r="A2279" t="s">
        <v>20</v>
      </c>
      <c r="B2279">
        <v>4.8</v>
      </c>
    </row>
    <row r="2280" spans="1:2" x14ac:dyDescent="0.3">
      <c r="A2280" t="s">
        <v>20</v>
      </c>
      <c r="B2280">
        <v>7.2</v>
      </c>
    </row>
    <row r="2281" spans="1:2" x14ac:dyDescent="0.3">
      <c r="A2281" t="s">
        <v>20</v>
      </c>
      <c r="B2281">
        <v>5.6</v>
      </c>
    </row>
    <row r="2282" spans="1:2" x14ac:dyDescent="0.3">
      <c r="A2282" t="s">
        <v>20</v>
      </c>
      <c r="B2282">
        <v>6.4</v>
      </c>
    </row>
    <row r="2283" spans="1:2" x14ac:dyDescent="0.3">
      <c r="A2283" t="s">
        <v>1279</v>
      </c>
      <c r="B2283">
        <v>7.5</v>
      </c>
    </row>
    <row r="2284" spans="1:2" x14ac:dyDescent="0.3">
      <c r="A2284" t="s">
        <v>5288</v>
      </c>
      <c r="B2284">
        <v>7.4</v>
      </c>
    </row>
    <row r="2285" spans="1:2" x14ac:dyDescent="0.3">
      <c r="A2285" t="s">
        <v>20</v>
      </c>
      <c r="B2285">
        <v>8</v>
      </c>
    </row>
    <row r="2286" spans="1:2" x14ac:dyDescent="0.3">
      <c r="A2286" t="s">
        <v>20</v>
      </c>
      <c r="B2286">
        <v>5.7</v>
      </c>
    </row>
    <row r="2287" spans="1:2" x14ac:dyDescent="0.3">
      <c r="A2287" t="s">
        <v>20</v>
      </c>
      <c r="B2287">
        <v>6.8</v>
      </c>
    </row>
    <row r="2288" spans="1:2" x14ac:dyDescent="0.3">
      <c r="A2288" t="s">
        <v>20</v>
      </c>
      <c r="B2288">
        <v>5.9</v>
      </c>
    </row>
    <row r="2289" spans="1:2" x14ac:dyDescent="0.3">
      <c r="A2289" t="s">
        <v>20</v>
      </c>
      <c r="B2289">
        <v>7.2</v>
      </c>
    </row>
    <row r="2290" spans="1:2" x14ac:dyDescent="0.3">
      <c r="A2290" t="s">
        <v>20</v>
      </c>
      <c r="B2290">
        <v>5.5</v>
      </c>
    </row>
    <row r="2291" spans="1:2" x14ac:dyDescent="0.3">
      <c r="A2291" t="s">
        <v>20</v>
      </c>
      <c r="B2291">
        <v>8.4</v>
      </c>
    </row>
    <row r="2292" spans="1:2" x14ac:dyDescent="0.3">
      <c r="A2292" t="s">
        <v>20</v>
      </c>
      <c r="B2292">
        <v>8.5</v>
      </c>
    </row>
    <row r="2293" spans="1:2" x14ac:dyDescent="0.3">
      <c r="A2293" t="s">
        <v>20</v>
      </c>
      <c r="B2293">
        <v>5.6</v>
      </c>
    </row>
    <row r="2294" spans="1:2" x14ac:dyDescent="0.3">
      <c r="A2294" t="s">
        <v>20</v>
      </c>
      <c r="B2294">
        <v>4.0999999999999996</v>
      </c>
    </row>
    <row r="2295" spans="1:2" x14ac:dyDescent="0.3">
      <c r="A2295" t="s">
        <v>20</v>
      </c>
      <c r="B2295">
        <v>5</v>
      </c>
    </row>
    <row r="2296" spans="1:2" x14ac:dyDescent="0.3">
      <c r="A2296" t="s">
        <v>20</v>
      </c>
      <c r="B2296">
        <v>6.1</v>
      </c>
    </row>
    <row r="2297" spans="1:2" x14ac:dyDescent="0.3">
      <c r="A2297" t="s">
        <v>20</v>
      </c>
      <c r="B2297">
        <v>5.4</v>
      </c>
    </row>
    <row r="2298" spans="1:2" x14ac:dyDescent="0.3">
      <c r="A2298" t="s">
        <v>20</v>
      </c>
      <c r="B2298">
        <v>7.1</v>
      </c>
    </row>
    <row r="2299" spans="1:2" x14ac:dyDescent="0.3">
      <c r="A2299" t="s">
        <v>20</v>
      </c>
      <c r="B2299">
        <v>3.6</v>
      </c>
    </row>
    <row r="2300" spans="1:2" x14ac:dyDescent="0.3">
      <c r="A2300" t="s">
        <v>20</v>
      </c>
      <c r="B2300">
        <v>6.5</v>
      </c>
    </row>
    <row r="2301" spans="1:2" x14ac:dyDescent="0.3">
      <c r="A2301" t="s">
        <v>460</v>
      </c>
      <c r="B2301">
        <v>8.6</v>
      </c>
    </row>
    <row r="2302" spans="1:2" x14ac:dyDescent="0.3">
      <c r="A2302" t="s">
        <v>1279</v>
      </c>
      <c r="B2302">
        <v>6.2</v>
      </c>
    </row>
    <row r="2303" spans="1:2" x14ac:dyDescent="0.3">
      <c r="A2303" t="s">
        <v>20</v>
      </c>
      <c r="B2303">
        <v>7</v>
      </c>
    </row>
    <row r="2304" spans="1:2" x14ac:dyDescent="0.3">
      <c r="A2304" t="s">
        <v>20</v>
      </c>
      <c r="B2304">
        <v>7.6</v>
      </c>
    </row>
    <row r="2305" spans="1:2" x14ac:dyDescent="0.3">
      <c r="A2305" t="s">
        <v>20</v>
      </c>
      <c r="B2305">
        <v>6.5</v>
      </c>
    </row>
    <row r="2306" spans="1:2" x14ac:dyDescent="0.3">
      <c r="A2306" t="s">
        <v>20</v>
      </c>
      <c r="B2306">
        <v>6.4</v>
      </c>
    </row>
    <row r="2307" spans="1:2" x14ac:dyDescent="0.3">
      <c r="A2307" t="s">
        <v>20</v>
      </c>
      <c r="B2307">
        <v>6.7</v>
      </c>
    </row>
    <row r="2308" spans="1:2" x14ac:dyDescent="0.3">
      <c r="A2308" t="s">
        <v>20</v>
      </c>
      <c r="B2308">
        <v>6.3</v>
      </c>
    </row>
    <row r="2309" spans="1:2" x14ac:dyDescent="0.3">
      <c r="A2309" t="s">
        <v>20</v>
      </c>
      <c r="B2309">
        <v>6.4</v>
      </c>
    </row>
    <row r="2310" spans="1:2" x14ac:dyDescent="0.3">
      <c r="A2310" t="s">
        <v>20</v>
      </c>
      <c r="B2310">
        <v>5.7</v>
      </c>
    </row>
    <row r="2311" spans="1:2" x14ac:dyDescent="0.3">
      <c r="A2311" t="s">
        <v>20</v>
      </c>
      <c r="B2311">
        <v>6.3</v>
      </c>
    </row>
    <row r="2312" spans="1:2" x14ac:dyDescent="0.3">
      <c r="A2312" t="s">
        <v>6965</v>
      </c>
      <c r="B2312">
        <v>7.8</v>
      </c>
    </row>
    <row r="2313" spans="1:2" x14ac:dyDescent="0.3">
      <c r="A2313" t="s">
        <v>20</v>
      </c>
      <c r="B2313">
        <v>6</v>
      </c>
    </row>
    <row r="2314" spans="1:2" x14ac:dyDescent="0.3">
      <c r="A2314" t="s">
        <v>20</v>
      </c>
      <c r="B2314">
        <v>7.7</v>
      </c>
    </row>
    <row r="2315" spans="1:2" x14ac:dyDescent="0.3">
      <c r="A2315" t="s">
        <v>20</v>
      </c>
      <c r="B2315">
        <v>6.2</v>
      </c>
    </row>
    <row r="2316" spans="1:2" x14ac:dyDescent="0.3">
      <c r="A2316" t="s">
        <v>6975</v>
      </c>
      <c r="B2316">
        <v>5.7</v>
      </c>
    </row>
    <row r="2317" spans="1:2" x14ac:dyDescent="0.3">
      <c r="A2317" t="s">
        <v>20</v>
      </c>
      <c r="B2317">
        <v>7.7</v>
      </c>
    </row>
    <row r="2318" spans="1:2" x14ac:dyDescent="0.3">
      <c r="A2318" t="s">
        <v>20</v>
      </c>
      <c r="B2318">
        <v>6.4</v>
      </c>
    </row>
    <row r="2319" spans="1:2" x14ac:dyDescent="0.3">
      <c r="A2319" t="s">
        <v>20</v>
      </c>
      <c r="B2319">
        <v>6.4</v>
      </c>
    </row>
    <row r="2320" spans="1:2" x14ac:dyDescent="0.3">
      <c r="A2320" t="s">
        <v>20</v>
      </c>
      <c r="B2320">
        <v>6.9</v>
      </c>
    </row>
    <row r="2321" spans="1:2" x14ac:dyDescent="0.3">
      <c r="A2321" t="s">
        <v>20</v>
      </c>
      <c r="B2321">
        <v>7.3</v>
      </c>
    </row>
    <row r="2322" spans="1:2" x14ac:dyDescent="0.3">
      <c r="A2322" t="s">
        <v>20</v>
      </c>
      <c r="B2322">
        <v>7.3</v>
      </c>
    </row>
    <row r="2323" spans="1:2" x14ac:dyDescent="0.3">
      <c r="A2323" t="s">
        <v>20</v>
      </c>
      <c r="B2323">
        <v>6.2</v>
      </c>
    </row>
    <row r="2324" spans="1:2" x14ac:dyDescent="0.3">
      <c r="A2324" t="s">
        <v>20</v>
      </c>
      <c r="B2324">
        <v>6.6</v>
      </c>
    </row>
    <row r="2325" spans="1:2" x14ac:dyDescent="0.3">
      <c r="A2325" t="s">
        <v>20</v>
      </c>
      <c r="B2325">
        <v>6.7</v>
      </c>
    </row>
    <row r="2326" spans="1:2" x14ac:dyDescent="0.3">
      <c r="A2326" t="s">
        <v>20</v>
      </c>
      <c r="B2326">
        <v>5.7</v>
      </c>
    </row>
    <row r="2327" spans="1:2" x14ac:dyDescent="0.3">
      <c r="A2327" t="s">
        <v>20</v>
      </c>
      <c r="B2327">
        <v>3.1</v>
      </c>
    </row>
    <row r="2328" spans="1:2" x14ac:dyDescent="0.3">
      <c r="A2328" t="s">
        <v>20</v>
      </c>
      <c r="B2328">
        <v>6.3</v>
      </c>
    </row>
    <row r="2329" spans="1:2" x14ac:dyDescent="0.3">
      <c r="A2329" t="s">
        <v>20</v>
      </c>
      <c r="B2329">
        <v>5.7</v>
      </c>
    </row>
    <row r="2330" spans="1:2" x14ac:dyDescent="0.3">
      <c r="A2330" t="s">
        <v>20</v>
      </c>
      <c r="B2330">
        <v>7.1</v>
      </c>
    </row>
    <row r="2331" spans="1:2" x14ac:dyDescent="0.3">
      <c r="A2331" t="s">
        <v>20</v>
      </c>
      <c r="B2331">
        <v>7</v>
      </c>
    </row>
    <row r="2332" spans="1:2" x14ac:dyDescent="0.3">
      <c r="A2332" t="s">
        <v>20</v>
      </c>
      <c r="B2332">
        <v>6.1</v>
      </c>
    </row>
    <row r="2333" spans="1:2" x14ac:dyDescent="0.3">
      <c r="A2333" t="s">
        <v>20</v>
      </c>
      <c r="B2333">
        <v>6.6</v>
      </c>
    </row>
    <row r="2334" spans="1:2" x14ac:dyDescent="0.3">
      <c r="A2334" t="s">
        <v>20</v>
      </c>
      <c r="B2334">
        <v>7.8</v>
      </c>
    </row>
    <row r="2335" spans="1:2" x14ac:dyDescent="0.3">
      <c r="A2335" t="s">
        <v>20</v>
      </c>
      <c r="B2335">
        <v>8.3000000000000007</v>
      </c>
    </row>
    <row r="2336" spans="1:2" x14ac:dyDescent="0.3">
      <c r="A2336" t="s">
        <v>20</v>
      </c>
      <c r="B2336">
        <v>3.9</v>
      </c>
    </row>
    <row r="2337" spans="1:2" x14ac:dyDescent="0.3">
      <c r="A2337" t="s">
        <v>20</v>
      </c>
      <c r="B2337">
        <v>7</v>
      </c>
    </row>
    <row r="2338" spans="1:2" x14ac:dyDescent="0.3">
      <c r="A2338" t="s">
        <v>20</v>
      </c>
      <c r="B2338">
        <v>6.7</v>
      </c>
    </row>
    <row r="2339" spans="1:2" x14ac:dyDescent="0.3">
      <c r="A2339" t="s">
        <v>20</v>
      </c>
      <c r="B2339">
        <v>7.3</v>
      </c>
    </row>
    <row r="2340" spans="1:2" x14ac:dyDescent="0.3">
      <c r="A2340" t="s">
        <v>20</v>
      </c>
      <c r="B2340">
        <v>6.3</v>
      </c>
    </row>
    <row r="2341" spans="1:2" x14ac:dyDescent="0.3">
      <c r="A2341" t="s">
        <v>20</v>
      </c>
      <c r="B2341">
        <v>7.8</v>
      </c>
    </row>
    <row r="2342" spans="1:2" x14ac:dyDescent="0.3">
      <c r="A2342" t="s">
        <v>20</v>
      </c>
      <c r="B2342">
        <v>7.3</v>
      </c>
    </row>
    <row r="2343" spans="1:2" x14ac:dyDescent="0.3">
      <c r="A2343" t="s">
        <v>20</v>
      </c>
      <c r="B2343">
        <v>7.6</v>
      </c>
    </row>
    <row r="2344" spans="1:2" x14ac:dyDescent="0.3">
      <c r="A2344" t="s">
        <v>20</v>
      </c>
      <c r="B2344">
        <v>5.3</v>
      </c>
    </row>
    <row r="2345" spans="1:2" x14ac:dyDescent="0.3">
      <c r="A2345" t="s">
        <v>20</v>
      </c>
      <c r="B2345">
        <v>5.3</v>
      </c>
    </row>
    <row r="2346" spans="1:2" x14ac:dyDescent="0.3">
      <c r="A2346" t="s">
        <v>20</v>
      </c>
      <c r="B2346">
        <v>6.8</v>
      </c>
    </row>
    <row r="2347" spans="1:2" x14ac:dyDescent="0.3">
      <c r="A2347" t="s">
        <v>20</v>
      </c>
      <c r="B2347">
        <v>7.1</v>
      </c>
    </row>
    <row r="2348" spans="1:2" x14ac:dyDescent="0.3">
      <c r="A2348" t="s">
        <v>20</v>
      </c>
      <c r="B2348">
        <v>7.2</v>
      </c>
    </row>
    <row r="2349" spans="1:2" x14ac:dyDescent="0.3">
      <c r="A2349" t="s">
        <v>20</v>
      </c>
      <c r="B2349">
        <v>5.8</v>
      </c>
    </row>
    <row r="2350" spans="1:2" x14ac:dyDescent="0.3">
      <c r="A2350" t="s">
        <v>20</v>
      </c>
      <c r="B2350">
        <v>5.8</v>
      </c>
    </row>
    <row r="2351" spans="1:2" x14ac:dyDescent="0.3">
      <c r="A2351" t="s">
        <v>20</v>
      </c>
      <c r="B2351">
        <v>8.3000000000000007</v>
      </c>
    </row>
    <row r="2352" spans="1:2" x14ac:dyDescent="0.3">
      <c r="A2352" t="s">
        <v>20</v>
      </c>
      <c r="B2352">
        <v>5.6</v>
      </c>
    </row>
    <row r="2353" spans="1:2" x14ac:dyDescent="0.3">
      <c r="A2353" t="s">
        <v>20</v>
      </c>
      <c r="B2353">
        <v>6.8</v>
      </c>
    </row>
    <row r="2354" spans="1:2" x14ac:dyDescent="0.3">
      <c r="A2354" t="s">
        <v>20</v>
      </c>
      <c r="B2354">
        <v>5</v>
      </c>
    </row>
    <row r="2355" spans="1:2" x14ac:dyDescent="0.3">
      <c r="A2355" t="s">
        <v>20</v>
      </c>
      <c r="B2355">
        <v>7.6</v>
      </c>
    </row>
    <row r="2356" spans="1:2" x14ac:dyDescent="0.3">
      <c r="A2356" t="s">
        <v>20</v>
      </c>
      <c r="B2356">
        <v>6.7</v>
      </c>
    </row>
    <row r="2357" spans="1:2" x14ac:dyDescent="0.3">
      <c r="A2357" t="s">
        <v>20</v>
      </c>
      <c r="B2357">
        <v>6.7</v>
      </c>
    </row>
    <row r="2358" spans="1:2" x14ac:dyDescent="0.3">
      <c r="A2358" t="s">
        <v>20</v>
      </c>
      <c r="B2358">
        <v>5.7</v>
      </c>
    </row>
    <row r="2359" spans="1:2" x14ac:dyDescent="0.3">
      <c r="A2359" t="s">
        <v>20</v>
      </c>
      <c r="B2359">
        <v>5.2</v>
      </c>
    </row>
    <row r="2360" spans="1:2" x14ac:dyDescent="0.3">
      <c r="A2360" t="s">
        <v>20</v>
      </c>
      <c r="B2360">
        <v>7.5</v>
      </c>
    </row>
    <row r="2361" spans="1:2" x14ac:dyDescent="0.3">
      <c r="A2361" t="s">
        <v>20</v>
      </c>
      <c r="B2361">
        <v>7.2</v>
      </c>
    </row>
    <row r="2362" spans="1:2" x14ac:dyDescent="0.3">
      <c r="A2362" t="s">
        <v>20</v>
      </c>
      <c r="B2362">
        <v>5.3</v>
      </c>
    </row>
    <row r="2363" spans="1:2" x14ac:dyDescent="0.3">
      <c r="A2363" t="s">
        <v>20</v>
      </c>
      <c r="B2363">
        <v>6.5</v>
      </c>
    </row>
    <row r="2364" spans="1:2" x14ac:dyDescent="0.3">
      <c r="A2364" t="s">
        <v>20</v>
      </c>
      <c r="B2364">
        <v>5</v>
      </c>
    </row>
    <row r="2365" spans="1:2" x14ac:dyDescent="0.3">
      <c r="A2365" t="s">
        <v>20</v>
      </c>
      <c r="B2365">
        <v>6.1</v>
      </c>
    </row>
    <row r="2366" spans="1:2" x14ac:dyDescent="0.3">
      <c r="A2366" t="s">
        <v>20</v>
      </c>
      <c r="B2366">
        <v>7.4</v>
      </c>
    </row>
    <row r="2367" spans="1:2" x14ac:dyDescent="0.3">
      <c r="A2367" t="s">
        <v>20</v>
      </c>
      <c r="B2367">
        <v>4.4000000000000004</v>
      </c>
    </row>
    <row r="2368" spans="1:2" x14ac:dyDescent="0.3">
      <c r="A2368" t="s">
        <v>20</v>
      </c>
      <c r="B2368">
        <v>7.5</v>
      </c>
    </row>
    <row r="2369" spans="1:2" x14ac:dyDescent="0.3">
      <c r="A2369" t="s">
        <v>20</v>
      </c>
      <c r="B2369">
        <v>5.7</v>
      </c>
    </row>
    <row r="2370" spans="1:2" x14ac:dyDescent="0.3">
      <c r="A2370" t="s">
        <v>20</v>
      </c>
      <c r="B2370">
        <v>5.5</v>
      </c>
    </row>
    <row r="2371" spans="1:2" x14ac:dyDescent="0.3">
      <c r="A2371" t="s">
        <v>20</v>
      </c>
      <c r="B2371">
        <v>7.1</v>
      </c>
    </row>
    <row r="2372" spans="1:2" x14ac:dyDescent="0.3">
      <c r="A2372" t="s">
        <v>20</v>
      </c>
      <c r="B2372">
        <v>5.9</v>
      </c>
    </row>
    <row r="2373" spans="1:2" x14ac:dyDescent="0.3">
      <c r="A2373" t="s">
        <v>20</v>
      </c>
      <c r="B2373">
        <v>6.7</v>
      </c>
    </row>
    <row r="2374" spans="1:2" x14ac:dyDescent="0.3">
      <c r="A2374" t="s">
        <v>20</v>
      </c>
      <c r="B2374">
        <v>7</v>
      </c>
    </row>
    <row r="2375" spans="1:2" x14ac:dyDescent="0.3">
      <c r="A2375" t="s">
        <v>20</v>
      </c>
      <c r="B2375">
        <v>7.9</v>
      </c>
    </row>
    <row r="2376" spans="1:2" x14ac:dyDescent="0.3">
      <c r="A2376" t="s">
        <v>20</v>
      </c>
      <c r="B2376">
        <v>6.9</v>
      </c>
    </row>
    <row r="2377" spans="1:2" x14ac:dyDescent="0.3">
      <c r="A2377" t="s">
        <v>7124</v>
      </c>
      <c r="B2377">
        <v>7.3</v>
      </c>
    </row>
    <row r="2378" spans="1:2" x14ac:dyDescent="0.3">
      <c r="A2378" t="s">
        <v>20</v>
      </c>
      <c r="B2378">
        <v>7.3</v>
      </c>
    </row>
    <row r="2379" spans="1:2" x14ac:dyDescent="0.3">
      <c r="A2379" t="s">
        <v>20</v>
      </c>
      <c r="B2379">
        <v>3.5</v>
      </c>
    </row>
    <row r="2380" spans="1:2" x14ac:dyDescent="0.3">
      <c r="A2380" t="s">
        <v>20</v>
      </c>
      <c r="B2380">
        <v>7.8</v>
      </c>
    </row>
    <row r="2381" spans="1:2" x14ac:dyDescent="0.3">
      <c r="A2381" t="s">
        <v>20</v>
      </c>
      <c r="B2381">
        <v>7.4</v>
      </c>
    </row>
    <row r="2382" spans="1:2" x14ac:dyDescent="0.3">
      <c r="A2382" t="s">
        <v>20</v>
      </c>
      <c r="B2382">
        <v>6.7</v>
      </c>
    </row>
    <row r="2383" spans="1:2" x14ac:dyDescent="0.3">
      <c r="A2383" t="s">
        <v>20</v>
      </c>
      <c r="B2383">
        <v>6.4</v>
      </c>
    </row>
    <row r="2384" spans="1:2" x14ac:dyDescent="0.3">
      <c r="A2384" t="s">
        <v>20</v>
      </c>
      <c r="B2384">
        <v>7.1</v>
      </c>
    </row>
    <row r="2385" spans="1:2" x14ac:dyDescent="0.3">
      <c r="A2385" t="s">
        <v>5288</v>
      </c>
      <c r="B2385">
        <v>7.8</v>
      </c>
    </row>
    <row r="2386" spans="1:2" x14ac:dyDescent="0.3">
      <c r="A2386" t="s">
        <v>20</v>
      </c>
      <c r="B2386">
        <v>4</v>
      </c>
    </row>
    <row r="2387" spans="1:2" x14ac:dyDescent="0.3">
      <c r="A2387" t="s">
        <v>20</v>
      </c>
      <c r="B2387">
        <v>5.9</v>
      </c>
    </row>
    <row r="2388" spans="1:2" x14ac:dyDescent="0.3">
      <c r="A2388" t="s">
        <v>20</v>
      </c>
      <c r="B2388">
        <v>7.2</v>
      </c>
    </row>
    <row r="2389" spans="1:2" x14ac:dyDescent="0.3">
      <c r="A2389" t="s">
        <v>20</v>
      </c>
      <c r="B2389">
        <v>7.2</v>
      </c>
    </row>
    <row r="2390" spans="1:2" x14ac:dyDescent="0.3">
      <c r="A2390" t="s">
        <v>20</v>
      </c>
      <c r="B2390">
        <v>5.0999999999999996</v>
      </c>
    </row>
    <row r="2391" spans="1:2" x14ac:dyDescent="0.3">
      <c r="A2391" t="s">
        <v>20</v>
      </c>
      <c r="B2391">
        <v>5.5</v>
      </c>
    </row>
    <row r="2392" spans="1:2" x14ac:dyDescent="0.3">
      <c r="A2392" t="s">
        <v>20</v>
      </c>
      <c r="B2392">
        <v>6.2</v>
      </c>
    </row>
    <row r="2393" spans="1:2" x14ac:dyDescent="0.3">
      <c r="A2393" t="s">
        <v>20</v>
      </c>
      <c r="B2393">
        <v>7.2</v>
      </c>
    </row>
    <row r="2394" spans="1:2" x14ac:dyDescent="0.3">
      <c r="A2394" t="s">
        <v>20</v>
      </c>
      <c r="B2394">
        <v>5.2</v>
      </c>
    </row>
    <row r="2395" spans="1:2" x14ac:dyDescent="0.3">
      <c r="A2395" t="s">
        <v>20</v>
      </c>
      <c r="B2395">
        <v>6.7</v>
      </c>
    </row>
    <row r="2396" spans="1:2" x14ac:dyDescent="0.3">
      <c r="A2396" t="s">
        <v>20</v>
      </c>
      <c r="B2396">
        <v>5</v>
      </c>
    </row>
    <row r="2397" spans="1:2" x14ac:dyDescent="0.3">
      <c r="A2397" t="s">
        <v>20</v>
      </c>
      <c r="B2397">
        <v>6.2</v>
      </c>
    </row>
    <row r="2398" spans="1:2" x14ac:dyDescent="0.3">
      <c r="A2398" t="s">
        <v>20</v>
      </c>
      <c r="B2398">
        <v>7.6</v>
      </c>
    </row>
    <row r="2399" spans="1:2" x14ac:dyDescent="0.3">
      <c r="A2399" t="s">
        <v>20</v>
      </c>
      <c r="B2399">
        <v>4.0999999999999996</v>
      </c>
    </row>
    <row r="2400" spans="1:2" x14ac:dyDescent="0.3">
      <c r="A2400" t="s">
        <v>20</v>
      </c>
      <c r="B2400">
        <v>5.3</v>
      </c>
    </row>
    <row r="2401" spans="1:2" x14ac:dyDescent="0.3">
      <c r="A2401" t="s">
        <v>20</v>
      </c>
      <c r="B2401">
        <v>6.2</v>
      </c>
    </row>
    <row r="2402" spans="1:2" x14ac:dyDescent="0.3">
      <c r="A2402" t="s">
        <v>20</v>
      </c>
      <c r="B2402">
        <v>6.5</v>
      </c>
    </row>
    <row r="2403" spans="1:2" x14ac:dyDescent="0.3">
      <c r="A2403" t="s">
        <v>20</v>
      </c>
      <c r="B2403">
        <v>8.1</v>
      </c>
    </row>
    <row r="2404" spans="1:2" x14ac:dyDescent="0.3">
      <c r="A2404" t="s">
        <v>20</v>
      </c>
      <c r="B2404">
        <v>6.3</v>
      </c>
    </row>
    <row r="2405" spans="1:2" x14ac:dyDescent="0.3">
      <c r="A2405" t="s">
        <v>20</v>
      </c>
      <c r="B2405">
        <v>4.4000000000000004</v>
      </c>
    </row>
    <row r="2406" spans="1:2" x14ac:dyDescent="0.3">
      <c r="A2406" t="s">
        <v>20</v>
      </c>
      <c r="B2406">
        <v>4.5999999999999996</v>
      </c>
    </row>
    <row r="2407" spans="1:2" x14ac:dyDescent="0.3">
      <c r="A2407" t="s">
        <v>20</v>
      </c>
      <c r="B2407">
        <v>6</v>
      </c>
    </row>
    <row r="2408" spans="1:2" x14ac:dyDescent="0.3">
      <c r="A2408" t="s">
        <v>20</v>
      </c>
      <c r="B2408">
        <v>7.6</v>
      </c>
    </row>
    <row r="2409" spans="1:2" x14ac:dyDescent="0.3">
      <c r="A2409" t="s">
        <v>20</v>
      </c>
      <c r="B2409">
        <v>8.4</v>
      </c>
    </row>
    <row r="2410" spans="1:2" x14ac:dyDescent="0.3">
      <c r="A2410" t="s">
        <v>20</v>
      </c>
      <c r="B2410">
        <v>7.9</v>
      </c>
    </row>
    <row r="2411" spans="1:2" x14ac:dyDescent="0.3">
      <c r="A2411" t="s">
        <v>20</v>
      </c>
      <c r="B2411">
        <v>5.6</v>
      </c>
    </row>
    <row r="2412" spans="1:2" x14ac:dyDescent="0.3">
      <c r="A2412" t="s">
        <v>20</v>
      </c>
      <c r="B2412">
        <v>6.5</v>
      </c>
    </row>
    <row r="2413" spans="1:2" x14ac:dyDescent="0.3">
      <c r="A2413" t="s">
        <v>20</v>
      </c>
      <c r="B2413">
        <v>7.5</v>
      </c>
    </row>
    <row r="2414" spans="1:2" x14ac:dyDescent="0.3">
      <c r="A2414" t="s">
        <v>20</v>
      </c>
      <c r="B2414">
        <v>6.3</v>
      </c>
    </row>
    <row r="2415" spans="1:2" x14ac:dyDescent="0.3">
      <c r="A2415" t="s">
        <v>20</v>
      </c>
      <c r="B2415">
        <v>7.9</v>
      </c>
    </row>
    <row r="2416" spans="1:2" x14ac:dyDescent="0.3">
      <c r="A2416" t="s">
        <v>20</v>
      </c>
      <c r="B2416">
        <v>5.0999999999999996</v>
      </c>
    </row>
    <row r="2417" spans="1:2" x14ac:dyDescent="0.3">
      <c r="A2417" t="s">
        <v>20</v>
      </c>
      <c r="B2417">
        <v>6.7</v>
      </c>
    </row>
    <row r="2418" spans="1:2" x14ac:dyDescent="0.3">
      <c r="A2418" t="s">
        <v>20</v>
      </c>
      <c r="B2418">
        <v>6.7</v>
      </c>
    </row>
    <row r="2419" spans="1:2" x14ac:dyDescent="0.3">
      <c r="A2419" t="s">
        <v>20</v>
      </c>
      <c r="B2419">
        <v>5.6</v>
      </c>
    </row>
    <row r="2420" spans="1:2" x14ac:dyDescent="0.3">
      <c r="A2420" t="s">
        <v>20</v>
      </c>
      <c r="B2420">
        <v>5.6</v>
      </c>
    </row>
    <row r="2421" spans="1:2" x14ac:dyDescent="0.3">
      <c r="A2421" t="s">
        <v>20</v>
      </c>
      <c r="B2421">
        <v>6.2</v>
      </c>
    </row>
    <row r="2422" spans="1:2" x14ac:dyDescent="0.3">
      <c r="A2422" t="s">
        <v>20</v>
      </c>
      <c r="B2422">
        <v>5.6</v>
      </c>
    </row>
    <row r="2423" spans="1:2" x14ac:dyDescent="0.3">
      <c r="A2423" t="s">
        <v>20</v>
      </c>
      <c r="B2423">
        <v>6.4</v>
      </c>
    </row>
    <row r="2424" spans="1:2" x14ac:dyDescent="0.3">
      <c r="A2424" t="s">
        <v>20</v>
      </c>
      <c r="B2424">
        <v>5.6</v>
      </c>
    </row>
    <row r="2425" spans="1:2" x14ac:dyDescent="0.3">
      <c r="A2425" t="s">
        <v>20</v>
      </c>
      <c r="B2425">
        <v>7.4</v>
      </c>
    </row>
    <row r="2426" spans="1:2" x14ac:dyDescent="0.3">
      <c r="A2426" t="s">
        <v>20</v>
      </c>
      <c r="B2426">
        <v>4.9000000000000004</v>
      </c>
    </row>
    <row r="2427" spans="1:2" x14ac:dyDescent="0.3">
      <c r="A2427" t="s">
        <v>20</v>
      </c>
      <c r="B2427">
        <v>6</v>
      </c>
    </row>
    <row r="2428" spans="1:2" x14ac:dyDescent="0.3">
      <c r="A2428" t="s">
        <v>20</v>
      </c>
      <c r="B2428">
        <v>7.2</v>
      </c>
    </row>
    <row r="2429" spans="1:2" x14ac:dyDescent="0.3">
      <c r="A2429" t="s">
        <v>20</v>
      </c>
      <c r="B2429">
        <v>4.9000000000000004</v>
      </c>
    </row>
    <row r="2430" spans="1:2" x14ac:dyDescent="0.3">
      <c r="A2430" t="s">
        <v>20</v>
      </c>
      <c r="B2430">
        <v>7.5</v>
      </c>
    </row>
    <row r="2431" spans="1:2" x14ac:dyDescent="0.3">
      <c r="A2431" t="s">
        <v>20</v>
      </c>
      <c r="B2431">
        <v>4.8</v>
      </c>
    </row>
    <row r="2432" spans="1:2" x14ac:dyDescent="0.3">
      <c r="A2432" t="s">
        <v>20</v>
      </c>
      <c r="B2432">
        <v>3.1</v>
      </c>
    </row>
    <row r="2433" spans="1:2" x14ac:dyDescent="0.3">
      <c r="A2433" t="s">
        <v>20</v>
      </c>
      <c r="B2433">
        <v>5.8</v>
      </c>
    </row>
    <row r="2434" spans="1:2" x14ac:dyDescent="0.3">
      <c r="A2434" t="s">
        <v>20</v>
      </c>
      <c r="B2434">
        <v>6.7</v>
      </c>
    </row>
    <row r="2435" spans="1:2" x14ac:dyDescent="0.3">
      <c r="A2435" t="s">
        <v>20</v>
      </c>
      <c r="B2435">
        <v>6.8</v>
      </c>
    </row>
    <row r="2436" spans="1:2" x14ac:dyDescent="0.3">
      <c r="A2436" t="s">
        <v>20</v>
      </c>
      <c r="B2436">
        <v>6.5</v>
      </c>
    </row>
    <row r="2437" spans="1:2" x14ac:dyDescent="0.3">
      <c r="A2437" t="s">
        <v>20</v>
      </c>
      <c r="B2437">
        <v>5.9</v>
      </c>
    </row>
    <row r="2438" spans="1:2" x14ac:dyDescent="0.3">
      <c r="A2438" t="s">
        <v>20</v>
      </c>
      <c r="B2438">
        <v>5.5</v>
      </c>
    </row>
    <row r="2439" spans="1:2" x14ac:dyDescent="0.3">
      <c r="A2439" t="s">
        <v>20</v>
      </c>
      <c r="B2439">
        <v>3.6</v>
      </c>
    </row>
    <row r="2440" spans="1:2" x14ac:dyDescent="0.3">
      <c r="A2440" t="s">
        <v>20</v>
      </c>
      <c r="B2440">
        <v>3.3</v>
      </c>
    </row>
    <row r="2441" spans="1:2" x14ac:dyDescent="0.3">
      <c r="A2441" t="s">
        <v>20</v>
      </c>
      <c r="B2441">
        <v>7.4</v>
      </c>
    </row>
    <row r="2442" spans="1:2" x14ac:dyDescent="0.3">
      <c r="A2442" t="s">
        <v>20</v>
      </c>
      <c r="B2442">
        <v>6.7</v>
      </c>
    </row>
    <row r="2443" spans="1:2" x14ac:dyDescent="0.3">
      <c r="A2443" t="s">
        <v>20</v>
      </c>
      <c r="B2443">
        <v>3</v>
      </c>
    </row>
    <row r="2444" spans="1:2" x14ac:dyDescent="0.3">
      <c r="A2444" t="s">
        <v>20</v>
      </c>
      <c r="B2444">
        <v>7.6</v>
      </c>
    </row>
    <row r="2445" spans="1:2" x14ac:dyDescent="0.3">
      <c r="A2445" t="s">
        <v>20</v>
      </c>
      <c r="B2445">
        <v>6.4</v>
      </c>
    </row>
    <row r="2446" spans="1:2" x14ac:dyDescent="0.3">
      <c r="A2446" t="s">
        <v>20</v>
      </c>
      <c r="B2446">
        <v>6.9</v>
      </c>
    </row>
    <row r="2447" spans="1:2" x14ac:dyDescent="0.3">
      <c r="A2447" t="s">
        <v>20</v>
      </c>
      <c r="B2447">
        <v>6.6</v>
      </c>
    </row>
    <row r="2448" spans="1:2" x14ac:dyDescent="0.3">
      <c r="A2448" t="s">
        <v>20</v>
      </c>
      <c r="B2448">
        <v>5.5</v>
      </c>
    </row>
    <row r="2449" spans="1:2" x14ac:dyDescent="0.3">
      <c r="A2449" t="s">
        <v>965</v>
      </c>
      <c r="B2449">
        <v>6.6</v>
      </c>
    </row>
    <row r="2450" spans="1:2" x14ac:dyDescent="0.3">
      <c r="A2450" t="s">
        <v>20</v>
      </c>
      <c r="B2450">
        <v>5.2</v>
      </c>
    </row>
    <row r="2451" spans="1:2" x14ac:dyDescent="0.3">
      <c r="A2451" t="s">
        <v>20</v>
      </c>
      <c r="B2451">
        <v>4.0999999999999996</v>
      </c>
    </row>
    <row r="2452" spans="1:2" x14ac:dyDescent="0.3">
      <c r="A2452" t="s">
        <v>20</v>
      </c>
      <c r="B2452">
        <v>6.8</v>
      </c>
    </row>
    <row r="2453" spans="1:2" x14ac:dyDescent="0.3">
      <c r="A2453" t="s">
        <v>20</v>
      </c>
      <c r="B2453">
        <v>6.5</v>
      </c>
    </row>
    <row r="2454" spans="1:2" x14ac:dyDescent="0.3">
      <c r="A2454" t="s">
        <v>20</v>
      </c>
      <c r="B2454">
        <v>7.4</v>
      </c>
    </row>
    <row r="2455" spans="1:2" x14ac:dyDescent="0.3">
      <c r="A2455" t="s">
        <v>20</v>
      </c>
      <c r="B2455">
        <v>7.7</v>
      </c>
    </row>
    <row r="2456" spans="1:2" x14ac:dyDescent="0.3">
      <c r="A2456" t="s">
        <v>20</v>
      </c>
      <c r="B2456">
        <v>7.1</v>
      </c>
    </row>
    <row r="2457" spans="1:2" x14ac:dyDescent="0.3">
      <c r="A2457" t="s">
        <v>20</v>
      </c>
      <c r="B2457">
        <v>6.3</v>
      </c>
    </row>
    <row r="2458" spans="1:2" x14ac:dyDescent="0.3">
      <c r="A2458" t="s">
        <v>20</v>
      </c>
      <c r="B2458">
        <v>7.6</v>
      </c>
    </row>
    <row r="2459" spans="1:2" x14ac:dyDescent="0.3">
      <c r="A2459" t="s">
        <v>20</v>
      </c>
      <c r="B2459">
        <v>8</v>
      </c>
    </row>
    <row r="2460" spans="1:2" x14ac:dyDescent="0.3">
      <c r="A2460" t="s">
        <v>20</v>
      </c>
      <c r="B2460">
        <v>7.3</v>
      </c>
    </row>
    <row r="2461" spans="1:2" x14ac:dyDescent="0.3">
      <c r="A2461" t="s">
        <v>20</v>
      </c>
      <c r="B2461">
        <v>7.6</v>
      </c>
    </row>
    <row r="2462" spans="1:2" x14ac:dyDescent="0.3">
      <c r="A2462" t="s">
        <v>20</v>
      </c>
      <c r="B2462">
        <v>7.8</v>
      </c>
    </row>
    <row r="2463" spans="1:2" x14ac:dyDescent="0.3">
      <c r="A2463" t="s">
        <v>20</v>
      </c>
      <c r="B2463">
        <v>6.5</v>
      </c>
    </row>
    <row r="2464" spans="1:2" x14ac:dyDescent="0.3">
      <c r="A2464" t="s">
        <v>20</v>
      </c>
      <c r="B2464">
        <v>6.4</v>
      </c>
    </row>
    <row r="2465" spans="1:2" x14ac:dyDescent="0.3">
      <c r="A2465" t="s">
        <v>20</v>
      </c>
      <c r="B2465">
        <v>8</v>
      </c>
    </row>
    <row r="2466" spans="1:2" x14ac:dyDescent="0.3">
      <c r="A2466" t="s">
        <v>20</v>
      </c>
      <c r="B2466">
        <v>4.8</v>
      </c>
    </row>
    <row r="2467" spans="1:2" x14ac:dyDescent="0.3">
      <c r="A2467" t="s">
        <v>20</v>
      </c>
      <c r="B2467">
        <v>7.8</v>
      </c>
    </row>
    <row r="2468" spans="1:2" x14ac:dyDescent="0.3">
      <c r="A2468" t="s">
        <v>20</v>
      </c>
      <c r="B2468">
        <v>5.9</v>
      </c>
    </row>
    <row r="2469" spans="1:2" x14ac:dyDescent="0.3">
      <c r="A2469" t="s">
        <v>20</v>
      </c>
      <c r="B2469">
        <v>5.4</v>
      </c>
    </row>
    <row r="2470" spans="1:2" x14ac:dyDescent="0.3">
      <c r="A2470" t="s">
        <v>20</v>
      </c>
      <c r="B2470">
        <v>3.3</v>
      </c>
    </row>
    <row r="2471" spans="1:2" x14ac:dyDescent="0.3">
      <c r="A2471" t="s">
        <v>1800</v>
      </c>
      <c r="B2471">
        <v>8.1999999999999993</v>
      </c>
    </row>
    <row r="2472" spans="1:2" x14ac:dyDescent="0.3">
      <c r="A2472" t="s">
        <v>20</v>
      </c>
      <c r="B2472">
        <v>5.4</v>
      </c>
    </row>
    <row r="2473" spans="1:2" x14ac:dyDescent="0.3">
      <c r="A2473" t="s">
        <v>20</v>
      </c>
      <c r="B2473">
        <v>6.4</v>
      </c>
    </row>
    <row r="2474" spans="1:2" x14ac:dyDescent="0.3">
      <c r="A2474" t="s">
        <v>20</v>
      </c>
      <c r="B2474">
        <v>4.8</v>
      </c>
    </row>
    <row r="2475" spans="1:2" x14ac:dyDescent="0.3">
      <c r="A2475" t="s">
        <v>20</v>
      </c>
      <c r="B2475">
        <v>5.9</v>
      </c>
    </row>
    <row r="2476" spans="1:2" x14ac:dyDescent="0.3">
      <c r="A2476" t="s">
        <v>20</v>
      </c>
      <c r="B2476">
        <v>5.5</v>
      </c>
    </row>
    <row r="2477" spans="1:2" x14ac:dyDescent="0.3">
      <c r="A2477" t="s">
        <v>20</v>
      </c>
      <c r="B2477">
        <v>7.9</v>
      </c>
    </row>
    <row r="2478" spans="1:2" x14ac:dyDescent="0.3">
      <c r="A2478" t="s">
        <v>20</v>
      </c>
      <c r="B2478">
        <v>4.9000000000000004</v>
      </c>
    </row>
    <row r="2479" spans="1:2" x14ac:dyDescent="0.3">
      <c r="A2479" t="s">
        <v>20</v>
      </c>
      <c r="B2479">
        <v>7.2</v>
      </c>
    </row>
    <row r="2480" spans="1:2" x14ac:dyDescent="0.3">
      <c r="A2480" t="s">
        <v>7407</v>
      </c>
      <c r="B2480">
        <v>6.6</v>
      </c>
    </row>
    <row r="2481" spans="1:2" x14ac:dyDescent="0.3">
      <c r="A2481" t="s">
        <v>20</v>
      </c>
      <c r="B2481">
        <v>5.3</v>
      </c>
    </row>
    <row r="2482" spans="1:2" x14ac:dyDescent="0.3">
      <c r="A2482" t="s">
        <v>20</v>
      </c>
      <c r="B2482">
        <v>7.2</v>
      </c>
    </row>
    <row r="2483" spans="1:2" x14ac:dyDescent="0.3">
      <c r="A2483" t="s">
        <v>20</v>
      </c>
      <c r="B2483">
        <v>5.0999999999999996</v>
      </c>
    </row>
    <row r="2484" spans="1:2" x14ac:dyDescent="0.3">
      <c r="A2484" t="s">
        <v>20</v>
      </c>
      <c r="B2484">
        <v>5.6</v>
      </c>
    </row>
    <row r="2485" spans="1:2" x14ac:dyDescent="0.3">
      <c r="A2485" t="s">
        <v>20</v>
      </c>
      <c r="B2485">
        <v>7.6</v>
      </c>
    </row>
    <row r="2486" spans="1:2" x14ac:dyDescent="0.3">
      <c r="A2486" t="s">
        <v>20</v>
      </c>
      <c r="B2486">
        <v>7.2</v>
      </c>
    </row>
    <row r="2487" spans="1:2" x14ac:dyDescent="0.3">
      <c r="A2487" t="s">
        <v>20</v>
      </c>
      <c r="B2487">
        <v>5.7</v>
      </c>
    </row>
    <row r="2488" spans="1:2" x14ac:dyDescent="0.3">
      <c r="A2488" t="s">
        <v>20</v>
      </c>
      <c r="B2488">
        <v>5.2</v>
      </c>
    </row>
    <row r="2489" spans="1:2" x14ac:dyDescent="0.3">
      <c r="A2489" t="s">
        <v>20</v>
      </c>
      <c r="B2489">
        <v>7.7</v>
      </c>
    </row>
    <row r="2490" spans="1:2" x14ac:dyDescent="0.3">
      <c r="A2490" t="s">
        <v>20</v>
      </c>
      <c r="B2490">
        <v>7</v>
      </c>
    </row>
    <row r="2491" spans="1:2" x14ac:dyDescent="0.3">
      <c r="A2491" t="s">
        <v>20</v>
      </c>
      <c r="B2491">
        <v>3.6</v>
      </c>
    </row>
    <row r="2492" spans="1:2" x14ac:dyDescent="0.3">
      <c r="A2492" t="s">
        <v>20</v>
      </c>
      <c r="B2492">
        <v>4.9000000000000004</v>
      </c>
    </row>
    <row r="2493" spans="1:2" x14ac:dyDescent="0.3">
      <c r="A2493" t="s">
        <v>20</v>
      </c>
      <c r="B2493">
        <v>6</v>
      </c>
    </row>
    <row r="2494" spans="1:2" x14ac:dyDescent="0.3">
      <c r="A2494" t="s">
        <v>20</v>
      </c>
      <c r="B2494">
        <v>6.6</v>
      </c>
    </row>
    <row r="2495" spans="1:2" x14ac:dyDescent="0.3">
      <c r="A2495" t="s">
        <v>20</v>
      </c>
      <c r="B2495">
        <v>6.8</v>
      </c>
    </row>
    <row r="2496" spans="1:2" x14ac:dyDescent="0.3">
      <c r="A2496" t="s">
        <v>20</v>
      </c>
      <c r="B2496">
        <v>7.2</v>
      </c>
    </row>
    <row r="2497" spans="1:2" x14ac:dyDescent="0.3">
      <c r="A2497" t="s">
        <v>20</v>
      </c>
      <c r="B2497">
        <v>7.2</v>
      </c>
    </row>
    <row r="2498" spans="1:2" x14ac:dyDescent="0.3">
      <c r="A2498" t="s">
        <v>20</v>
      </c>
      <c r="B2498">
        <v>2.8</v>
      </c>
    </row>
    <row r="2499" spans="1:2" x14ac:dyDescent="0.3">
      <c r="A2499" t="s">
        <v>20</v>
      </c>
      <c r="B2499">
        <v>6.6</v>
      </c>
    </row>
    <row r="2500" spans="1:2" x14ac:dyDescent="0.3">
      <c r="A2500" t="s">
        <v>20</v>
      </c>
      <c r="B2500">
        <v>6.7</v>
      </c>
    </row>
    <row r="2501" spans="1:2" x14ac:dyDescent="0.3">
      <c r="A2501" t="s">
        <v>20</v>
      </c>
      <c r="B2501">
        <v>7</v>
      </c>
    </row>
    <row r="2502" spans="1:2" x14ac:dyDescent="0.3">
      <c r="A2502" t="s">
        <v>20</v>
      </c>
      <c r="B2502">
        <v>4.4000000000000004</v>
      </c>
    </row>
    <row r="2503" spans="1:2" x14ac:dyDescent="0.3">
      <c r="A2503" t="s">
        <v>965</v>
      </c>
      <c r="B2503">
        <v>7.1</v>
      </c>
    </row>
    <row r="2504" spans="1:2" x14ac:dyDescent="0.3">
      <c r="A2504" t="s">
        <v>20</v>
      </c>
      <c r="B2504">
        <v>6.2</v>
      </c>
    </row>
    <row r="2505" spans="1:2" x14ac:dyDescent="0.3">
      <c r="A2505" t="s">
        <v>20</v>
      </c>
      <c r="B2505">
        <v>7.3</v>
      </c>
    </row>
    <row r="2506" spans="1:2" x14ac:dyDescent="0.3">
      <c r="A2506" t="s">
        <v>20</v>
      </c>
      <c r="B2506">
        <v>5.0999999999999996</v>
      </c>
    </row>
    <row r="2507" spans="1:2" x14ac:dyDescent="0.3">
      <c r="A2507" t="s">
        <v>20</v>
      </c>
      <c r="B2507">
        <v>8.1</v>
      </c>
    </row>
    <row r="2508" spans="1:2" x14ac:dyDescent="0.3">
      <c r="A2508" t="s">
        <v>20</v>
      </c>
      <c r="B2508">
        <v>6.7</v>
      </c>
    </row>
    <row r="2509" spans="1:2" x14ac:dyDescent="0.3">
      <c r="A2509" t="s">
        <v>20</v>
      </c>
      <c r="B2509">
        <v>6.6</v>
      </c>
    </row>
    <row r="2510" spans="1:2" x14ac:dyDescent="0.3">
      <c r="A2510" t="s">
        <v>20</v>
      </c>
      <c r="B2510">
        <v>4.5</v>
      </c>
    </row>
    <row r="2511" spans="1:2" x14ac:dyDescent="0.3">
      <c r="A2511" t="s">
        <v>20</v>
      </c>
      <c r="B2511">
        <v>6.6</v>
      </c>
    </row>
    <row r="2512" spans="1:2" x14ac:dyDescent="0.3">
      <c r="A2512" t="s">
        <v>20</v>
      </c>
      <c r="B2512">
        <v>6.5</v>
      </c>
    </row>
    <row r="2513" spans="1:2" x14ac:dyDescent="0.3">
      <c r="A2513" t="s">
        <v>20</v>
      </c>
      <c r="B2513">
        <v>5.9</v>
      </c>
    </row>
    <row r="2514" spans="1:2" x14ac:dyDescent="0.3">
      <c r="A2514" t="s">
        <v>965</v>
      </c>
      <c r="B2514">
        <v>6.6</v>
      </c>
    </row>
    <row r="2515" spans="1:2" x14ac:dyDescent="0.3">
      <c r="A2515" t="s">
        <v>20</v>
      </c>
      <c r="B2515">
        <v>6.5</v>
      </c>
    </row>
    <row r="2516" spans="1:2" x14ac:dyDescent="0.3">
      <c r="A2516" t="s">
        <v>20</v>
      </c>
      <c r="B2516">
        <v>7.3</v>
      </c>
    </row>
    <row r="2517" spans="1:2" x14ac:dyDescent="0.3">
      <c r="A2517" t="s">
        <v>20</v>
      </c>
      <c r="B2517">
        <v>7.5</v>
      </c>
    </row>
    <row r="2518" spans="1:2" x14ac:dyDescent="0.3">
      <c r="A2518" t="s">
        <v>20</v>
      </c>
      <c r="B2518">
        <v>5.9</v>
      </c>
    </row>
    <row r="2519" spans="1:2" x14ac:dyDescent="0.3">
      <c r="A2519" t="s">
        <v>20</v>
      </c>
      <c r="B2519">
        <v>7.4</v>
      </c>
    </row>
    <row r="2520" spans="1:2" x14ac:dyDescent="0.3">
      <c r="A2520" t="s">
        <v>20</v>
      </c>
      <c r="B2520">
        <v>6.9</v>
      </c>
    </row>
    <row r="2521" spans="1:2" x14ac:dyDescent="0.3">
      <c r="A2521" t="s">
        <v>1279</v>
      </c>
      <c r="B2521">
        <v>7.9</v>
      </c>
    </row>
    <row r="2522" spans="1:2" x14ac:dyDescent="0.3">
      <c r="A2522" t="s">
        <v>20</v>
      </c>
      <c r="B2522">
        <v>8.4</v>
      </c>
    </row>
    <row r="2523" spans="1:2" x14ac:dyDescent="0.3">
      <c r="A2523" t="s">
        <v>20</v>
      </c>
      <c r="B2523">
        <v>8</v>
      </c>
    </row>
    <row r="2524" spans="1:2" x14ac:dyDescent="0.3">
      <c r="A2524" t="s">
        <v>20</v>
      </c>
      <c r="B2524">
        <v>6</v>
      </c>
    </row>
    <row r="2525" spans="1:2" x14ac:dyDescent="0.3">
      <c r="A2525" t="s">
        <v>20</v>
      </c>
      <c r="B2525">
        <v>6.8</v>
      </c>
    </row>
    <row r="2526" spans="1:2" x14ac:dyDescent="0.3">
      <c r="A2526" t="s">
        <v>20</v>
      </c>
      <c r="B2526">
        <v>7.8</v>
      </c>
    </row>
    <row r="2527" spans="1:2" x14ac:dyDescent="0.3">
      <c r="A2527" t="s">
        <v>7537</v>
      </c>
      <c r="B2527">
        <v>5.7</v>
      </c>
    </row>
    <row r="2528" spans="1:2" x14ac:dyDescent="0.3">
      <c r="A2528" t="s">
        <v>20</v>
      </c>
      <c r="B2528">
        <v>8.1</v>
      </c>
    </row>
    <row r="2529" spans="1:2" x14ac:dyDescent="0.3">
      <c r="A2529" t="s">
        <v>20</v>
      </c>
      <c r="B2529">
        <v>6.1</v>
      </c>
    </row>
    <row r="2530" spans="1:2" x14ac:dyDescent="0.3">
      <c r="A2530" t="s">
        <v>20</v>
      </c>
      <c r="B2530">
        <v>7.5</v>
      </c>
    </row>
    <row r="2531" spans="1:2" x14ac:dyDescent="0.3">
      <c r="A2531" t="s">
        <v>20</v>
      </c>
      <c r="B2531">
        <v>6.2</v>
      </c>
    </row>
    <row r="2532" spans="1:2" x14ac:dyDescent="0.3">
      <c r="A2532" t="s">
        <v>20</v>
      </c>
      <c r="B2532">
        <v>6.2</v>
      </c>
    </row>
    <row r="2533" spans="1:2" x14ac:dyDescent="0.3">
      <c r="A2533" t="s">
        <v>20</v>
      </c>
      <c r="B2533">
        <v>7.4</v>
      </c>
    </row>
    <row r="2534" spans="1:2" x14ac:dyDescent="0.3">
      <c r="A2534" t="s">
        <v>20</v>
      </c>
      <c r="B2534">
        <v>6.6</v>
      </c>
    </row>
    <row r="2535" spans="1:2" x14ac:dyDescent="0.3">
      <c r="A2535" t="s">
        <v>20</v>
      </c>
      <c r="B2535">
        <v>7.3</v>
      </c>
    </row>
    <row r="2536" spans="1:2" x14ac:dyDescent="0.3">
      <c r="A2536" t="s">
        <v>20</v>
      </c>
      <c r="B2536">
        <v>7.5</v>
      </c>
    </row>
    <row r="2537" spans="1:2" x14ac:dyDescent="0.3">
      <c r="A2537" t="s">
        <v>20</v>
      </c>
      <c r="B2537">
        <v>5.6</v>
      </c>
    </row>
    <row r="2538" spans="1:2" x14ac:dyDescent="0.3">
      <c r="A2538" t="s">
        <v>20</v>
      </c>
      <c r="B2538">
        <v>7.3</v>
      </c>
    </row>
    <row r="2539" spans="1:2" x14ac:dyDescent="0.3">
      <c r="A2539" t="s">
        <v>20</v>
      </c>
      <c r="B2539">
        <v>6.4</v>
      </c>
    </row>
    <row r="2540" spans="1:2" x14ac:dyDescent="0.3">
      <c r="A2540" t="s">
        <v>20</v>
      </c>
      <c r="B2540">
        <v>5</v>
      </c>
    </row>
    <row r="2541" spans="1:2" x14ac:dyDescent="0.3">
      <c r="A2541" t="s">
        <v>20</v>
      </c>
      <c r="B2541">
        <v>5.4</v>
      </c>
    </row>
    <row r="2542" spans="1:2" x14ac:dyDescent="0.3">
      <c r="A2542" t="s">
        <v>20</v>
      </c>
      <c r="B2542">
        <v>8.1999999999999993</v>
      </c>
    </row>
    <row r="2543" spans="1:2" x14ac:dyDescent="0.3">
      <c r="A2543" t="s">
        <v>20</v>
      </c>
      <c r="B2543">
        <v>7.1</v>
      </c>
    </row>
    <row r="2544" spans="1:2" x14ac:dyDescent="0.3">
      <c r="A2544" t="s">
        <v>20</v>
      </c>
      <c r="B2544">
        <v>5.3</v>
      </c>
    </row>
    <row r="2545" spans="1:2" x14ac:dyDescent="0.3">
      <c r="A2545" t="s">
        <v>20</v>
      </c>
      <c r="B2545">
        <v>6.5</v>
      </c>
    </row>
    <row r="2546" spans="1:2" x14ac:dyDescent="0.3">
      <c r="A2546" t="s">
        <v>20</v>
      </c>
      <c r="B2546">
        <v>6.2</v>
      </c>
    </row>
    <row r="2547" spans="1:2" x14ac:dyDescent="0.3">
      <c r="A2547" t="s">
        <v>20</v>
      </c>
      <c r="B2547">
        <v>6.4</v>
      </c>
    </row>
    <row r="2548" spans="1:2" x14ac:dyDescent="0.3">
      <c r="A2548" t="s">
        <v>20</v>
      </c>
      <c r="B2548">
        <v>7.2</v>
      </c>
    </row>
    <row r="2549" spans="1:2" x14ac:dyDescent="0.3">
      <c r="A2549" t="s">
        <v>20</v>
      </c>
      <c r="B2549">
        <v>6.9</v>
      </c>
    </row>
    <row r="2550" spans="1:2" x14ac:dyDescent="0.3">
      <c r="A2550" t="s">
        <v>20</v>
      </c>
      <c r="B2550">
        <v>5.7</v>
      </c>
    </row>
    <row r="2551" spans="1:2" x14ac:dyDescent="0.3">
      <c r="A2551" t="s">
        <v>20</v>
      </c>
      <c r="B2551">
        <v>7.7</v>
      </c>
    </row>
    <row r="2552" spans="1:2" x14ac:dyDescent="0.3">
      <c r="A2552" t="s">
        <v>20</v>
      </c>
      <c r="B2552">
        <v>5.6</v>
      </c>
    </row>
    <row r="2553" spans="1:2" x14ac:dyDescent="0.3">
      <c r="A2553" t="s">
        <v>20</v>
      </c>
      <c r="B2553">
        <v>7.7</v>
      </c>
    </row>
    <row r="2554" spans="1:2" x14ac:dyDescent="0.3">
      <c r="A2554" t="s">
        <v>20</v>
      </c>
      <c r="B2554">
        <v>5.0999999999999996</v>
      </c>
    </row>
    <row r="2555" spans="1:2" x14ac:dyDescent="0.3">
      <c r="A2555" t="s">
        <v>20</v>
      </c>
      <c r="B2555">
        <v>6.8</v>
      </c>
    </row>
    <row r="2556" spans="1:2" x14ac:dyDescent="0.3">
      <c r="A2556" t="s">
        <v>20</v>
      </c>
      <c r="B2556">
        <v>8.4</v>
      </c>
    </row>
    <row r="2557" spans="1:2" x14ac:dyDescent="0.3">
      <c r="A2557" t="s">
        <v>20</v>
      </c>
      <c r="B2557">
        <v>4.9000000000000004</v>
      </c>
    </row>
    <row r="2558" spans="1:2" x14ac:dyDescent="0.3">
      <c r="A2558" t="s">
        <v>20</v>
      </c>
      <c r="B2558">
        <v>7.1</v>
      </c>
    </row>
    <row r="2559" spans="1:2" x14ac:dyDescent="0.3">
      <c r="A2559" t="s">
        <v>20</v>
      </c>
      <c r="B2559">
        <v>6.6</v>
      </c>
    </row>
    <row r="2560" spans="1:2" x14ac:dyDescent="0.3">
      <c r="A2560" t="s">
        <v>20</v>
      </c>
      <c r="B2560">
        <v>6.1</v>
      </c>
    </row>
    <row r="2561" spans="1:2" x14ac:dyDescent="0.3">
      <c r="A2561" t="s">
        <v>20</v>
      </c>
      <c r="B2561">
        <v>4.0999999999999996</v>
      </c>
    </row>
    <row r="2562" spans="1:2" x14ac:dyDescent="0.3">
      <c r="A2562" t="s">
        <v>20</v>
      </c>
      <c r="B2562">
        <v>8.1</v>
      </c>
    </row>
    <row r="2563" spans="1:2" x14ac:dyDescent="0.3">
      <c r="A2563" t="s">
        <v>20</v>
      </c>
      <c r="B2563">
        <v>7.6</v>
      </c>
    </row>
    <row r="2564" spans="1:2" x14ac:dyDescent="0.3">
      <c r="A2564" t="s">
        <v>20</v>
      </c>
      <c r="B2564">
        <v>7.8</v>
      </c>
    </row>
    <row r="2565" spans="1:2" x14ac:dyDescent="0.3">
      <c r="A2565" t="s">
        <v>20</v>
      </c>
      <c r="B2565">
        <v>4.5999999999999996</v>
      </c>
    </row>
    <row r="2566" spans="1:2" x14ac:dyDescent="0.3">
      <c r="A2566" t="s">
        <v>20</v>
      </c>
      <c r="B2566">
        <v>6</v>
      </c>
    </row>
    <row r="2567" spans="1:2" x14ac:dyDescent="0.3">
      <c r="A2567" t="s">
        <v>20</v>
      </c>
      <c r="B2567">
        <v>7</v>
      </c>
    </row>
    <row r="2568" spans="1:2" x14ac:dyDescent="0.3">
      <c r="A2568" t="s">
        <v>20</v>
      </c>
      <c r="B2568">
        <v>6.7</v>
      </c>
    </row>
    <row r="2569" spans="1:2" x14ac:dyDescent="0.3">
      <c r="A2569" t="s">
        <v>20</v>
      </c>
      <c r="B2569">
        <v>6.4</v>
      </c>
    </row>
    <row r="2570" spans="1:2" x14ac:dyDescent="0.3">
      <c r="A2570" t="s">
        <v>20</v>
      </c>
      <c r="B2570">
        <v>7.2</v>
      </c>
    </row>
    <row r="2571" spans="1:2" x14ac:dyDescent="0.3">
      <c r="A2571" t="s">
        <v>20</v>
      </c>
      <c r="B2571">
        <v>7.4</v>
      </c>
    </row>
    <row r="2572" spans="1:2" x14ac:dyDescent="0.3">
      <c r="A2572" t="s">
        <v>20</v>
      </c>
      <c r="B2572">
        <v>4.8</v>
      </c>
    </row>
    <row r="2573" spans="1:2" x14ac:dyDescent="0.3">
      <c r="A2573" t="s">
        <v>20</v>
      </c>
      <c r="B2573">
        <v>4</v>
      </c>
    </row>
    <row r="2574" spans="1:2" x14ac:dyDescent="0.3">
      <c r="A2574" t="s">
        <v>20</v>
      </c>
      <c r="B2574">
        <v>6.2</v>
      </c>
    </row>
    <row r="2575" spans="1:2" x14ac:dyDescent="0.3">
      <c r="A2575" t="s">
        <v>20</v>
      </c>
      <c r="B2575">
        <v>7.7</v>
      </c>
    </row>
    <row r="2576" spans="1:2" x14ac:dyDescent="0.3">
      <c r="A2576" t="s">
        <v>20</v>
      </c>
      <c r="B2576">
        <v>6.7</v>
      </c>
    </row>
    <row r="2577" spans="1:2" x14ac:dyDescent="0.3">
      <c r="A2577" t="s">
        <v>20</v>
      </c>
      <c r="B2577">
        <v>7.9</v>
      </c>
    </row>
    <row r="2578" spans="1:2" x14ac:dyDescent="0.3">
      <c r="A2578" t="s">
        <v>20</v>
      </c>
      <c r="B2578">
        <v>7.9</v>
      </c>
    </row>
    <row r="2579" spans="1:2" x14ac:dyDescent="0.3">
      <c r="A2579" t="s">
        <v>20</v>
      </c>
      <c r="B2579">
        <v>5.5</v>
      </c>
    </row>
    <row r="2580" spans="1:2" x14ac:dyDescent="0.3">
      <c r="A2580" t="s">
        <v>20</v>
      </c>
      <c r="B2580">
        <v>6.2</v>
      </c>
    </row>
    <row r="2581" spans="1:2" x14ac:dyDescent="0.3">
      <c r="A2581" t="s">
        <v>20</v>
      </c>
      <c r="B2581">
        <v>5.0999999999999996</v>
      </c>
    </row>
    <row r="2582" spans="1:2" x14ac:dyDescent="0.3">
      <c r="A2582" t="s">
        <v>20</v>
      </c>
      <c r="B2582">
        <v>4.0999999999999996</v>
      </c>
    </row>
    <row r="2583" spans="1:2" x14ac:dyDescent="0.3">
      <c r="A2583" t="s">
        <v>20</v>
      </c>
      <c r="B2583">
        <v>6.7</v>
      </c>
    </row>
    <row r="2584" spans="1:2" x14ac:dyDescent="0.3">
      <c r="A2584" t="s">
        <v>20</v>
      </c>
      <c r="B2584">
        <v>4.7</v>
      </c>
    </row>
    <row r="2585" spans="1:2" x14ac:dyDescent="0.3">
      <c r="A2585" t="s">
        <v>20</v>
      </c>
      <c r="B2585">
        <v>6.4</v>
      </c>
    </row>
    <row r="2586" spans="1:2" x14ac:dyDescent="0.3">
      <c r="A2586" t="s">
        <v>20</v>
      </c>
      <c r="B2586">
        <v>6.3</v>
      </c>
    </row>
    <row r="2587" spans="1:2" x14ac:dyDescent="0.3">
      <c r="A2587" t="s">
        <v>20</v>
      </c>
      <c r="B2587">
        <v>5.5</v>
      </c>
    </row>
    <row r="2588" spans="1:2" x14ac:dyDescent="0.3">
      <c r="A2588" t="s">
        <v>20</v>
      </c>
      <c r="B2588">
        <v>7.3</v>
      </c>
    </row>
    <row r="2589" spans="1:2" x14ac:dyDescent="0.3">
      <c r="A2589" t="s">
        <v>20</v>
      </c>
      <c r="B2589">
        <v>6.3</v>
      </c>
    </row>
    <row r="2590" spans="1:2" x14ac:dyDescent="0.3">
      <c r="A2590" t="s">
        <v>20</v>
      </c>
      <c r="B2590">
        <v>4.9000000000000004</v>
      </c>
    </row>
    <row r="2591" spans="1:2" x14ac:dyDescent="0.3">
      <c r="A2591" t="s">
        <v>20</v>
      </c>
      <c r="B2591">
        <v>7.6</v>
      </c>
    </row>
    <row r="2592" spans="1:2" x14ac:dyDescent="0.3">
      <c r="A2592" t="s">
        <v>20</v>
      </c>
      <c r="B2592">
        <v>6</v>
      </c>
    </row>
    <row r="2593" spans="1:2" x14ac:dyDescent="0.3">
      <c r="A2593" t="s">
        <v>20</v>
      </c>
      <c r="B2593">
        <v>6.2</v>
      </c>
    </row>
    <row r="2594" spans="1:2" x14ac:dyDescent="0.3">
      <c r="A2594" t="s">
        <v>20</v>
      </c>
      <c r="B2594">
        <v>6.8</v>
      </c>
    </row>
    <row r="2595" spans="1:2" x14ac:dyDescent="0.3">
      <c r="A2595" t="s">
        <v>20</v>
      </c>
      <c r="B2595">
        <v>4.5</v>
      </c>
    </row>
    <row r="2596" spans="1:2" x14ac:dyDescent="0.3">
      <c r="A2596" t="s">
        <v>20</v>
      </c>
      <c r="B2596">
        <v>5.7</v>
      </c>
    </row>
    <row r="2597" spans="1:2" x14ac:dyDescent="0.3">
      <c r="A2597" t="s">
        <v>20</v>
      </c>
      <c r="B2597">
        <v>8.4</v>
      </c>
    </row>
    <row r="2598" spans="1:2" x14ac:dyDescent="0.3">
      <c r="A2598" t="s">
        <v>20</v>
      </c>
      <c r="B2598">
        <v>4.5999999999999996</v>
      </c>
    </row>
    <row r="2599" spans="1:2" x14ac:dyDescent="0.3">
      <c r="A2599" t="s">
        <v>20</v>
      </c>
      <c r="B2599">
        <v>6.2</v>
      </c>
    </row>
    <row r="2600" spans="1:2" x14ac:dyDescent="0.3">
      <c r="A2600" t="s">
        <v>20</v>
      </c>
      <c r="B2600">
        <v>7</v>
      </c>
    </row>
    <row r="2601" spans="1:2" x14ac:dyDescent="0.3">
      <c r="A2601" t="s">
        <v>20</v>
      </c>
      <c r="B2601">
        <v>6.9</v>
      </c>
    </row>
    <row r="2602" spans="1:2" x14ac:dyDescent="0.3">
      <c r="A2602" t="s">
        <v>20</v>
      </c>
      <c r="B2602">
        <v>6.1</v>
      </c>
    </row>
    <row r="2603" spans="1:2" x14ac:dyDescent="0.3">
      <c r="A2603" t="s">
        <v>20</v>
      </c>
      <c r="B2603">
        <v>6.7</v>
      </c>
    </row>
    <row r="2604" spans="1:2" x14ac:dyDescent="0.3">
      <c r="A2604" t="s">
        <v>20</v>
      </c>
      <c r="B2604">
        <v>5.6</v>
      </c>
    </row>
    <row r="2605" spans="1:2" x14ac:dyDescent="0.3">
      <c r="A2605" t="s">
        <v>20</v>
      </c>
      <c r="B2605">
        <v>6.6</v>
      </c>
    </row>
    <row r="2606" spans="1:2" x14ac:dyDescent="0.3">
      <c r="A2606" t="s">
        <v>20</v>
      </c>
      <c r="B2606">
        <v>6.4</v>
      </c>
    </row>
    <row r="2607" spans="1:2" x14ac:dyDescent="0.3">
      <c r="A2607" t="s">
        <v>20</v>
      </c>
      <c r="B2607">
        <v>2.8</v>
      </c>
    </row>
    <row r="2608" spans="1:2" x14ac:dyDescent="0.3">
      <c r="A2608" t="s">
        <v>20</v>
      </c>
      <c r="B2608">
        <v>5.4</v>
      </c>
    </row>
    <row r="2609" spans="1:2" x14ac:dyDescent="0.3">
      <c r="A2609" t="s">
        <v>20</v>
      </c>
      <c r="B2609">
        <v>5</v>
      </c>
    </row>
    <row r="2610" spans="1:2" x14ac:dyDescent="0.3">
      <c r="A2610" t="s">
        <v>20</v>
      </c>
      <c r="B2610">
        <v>5.0999999999999996</v>
      </c>
    </row>
    <row r="2611" spans="1:2" x14ac:dyDescent="0.3">
      <c r="A2611" t="s">
        <v>20</v>
      </c>
      <c r="B2611">
        <v>8</v>
      </c>
    </row>
    <row r="2612" spans="1:2" x14ac:dyDescent="0.3">
      <c r="A2612" t="s">
        <v>20</v>
      </c>
      <c r="B2612">
        <v>5.9</v>
      </c>
    </row>
    <row r="2613" spans="1:2" x14ac:dyDescent="0.3">
      <c r="A2613" t="s">
        <v>20</v>
      </c>
      <c r="B2613">
        <v>8.1999999999999993</v>
      </c>
    </row>
    <row r="2614" spans="1:2" x14ac:dyDescent="0.3">
      <c r="A2614" t="s">
        <v>20</v>
      </c>
      <c r="B2614">
        <v>7</v>
      </c>
    </row>
    <row r="2615" spans="1:2" x14ac:dyDescent="0.3">
      <c r="A2615" t="s">
        <v>20</v>
      </c>
      <c r="B2615">
        <v>6.6</v>
      </c>
    </row>
    <row r="2616" spans="1:2" x14ac:dyDescent="0.3">
      <c r="A2616" t="s">
        <v>20</v>
      </c>
      <c r="B2616">
        <v>6.7</v>
      </c>
    </row>
    <row r="2617" spans="1:2" x14ac:dyDescent="0.3">
      <c r="A2617" t="s">
        <v>20</v>
      </c>
      <c r="B2617">
        <v>5.5</v>
      </c>
    </row>
    <row r="2618" spans="1:2" x14ac:dyDescent="0.3">
      <c r="A2618" t="s">
        <v>20</v>
      </c>
      <c r="B2618">
        <v>4.9000000000000004</v>
      </c>
    </row>
    <row r="2619" spans="1:2" x14ac:dyDescent="0.3">
      <c r="A2619" t="s">
        <v>20</v>
      </c>
      <c r="B2619">
        <v>6.9</v>
      </c>
    </row>
    <row r="2620" spans="1:2" x14ac:dyDescent="0.3">
      <c r="A2620" t="s">
        <v>20</v>
      </c>
      <c r="B2620">
        <v>7.4</v>
      </c>
    </row>
    <row r="2621" spans="1:2" x14ac:dyDescent="0.3">
      <c r="A2621" t="s">
        <v>20</v>
      </c>
      <c r="B2621">
        <v>5.6</v>
      </c>
    </row>
    <row r="2622" spans="1:2" x14ac:dyDescent="0.3">
      <c r="A2622" t="s">
        <v>20</v>
      </c>
      <c r="B2622">
        <v>8</v>
      </c>
    </row>
    <row r="2623" spans="1:2" x14ac:dyDescent="0.3">
      <c r="A2623" t="s">
        <v>20</v>
      </c>
      <c r="B2623">
        <v>5.3</v>
      </c>
    </row>
    <row r="2624" spans="1:2" x14ac:dyDescent="0.3">
      <c r="A2624" t="s">
        <v>20</v>
      </c>
      <c r="B2624">
        <v>6.2</v>
      </c>
    </row>
    <row r="2625" spans="1:2" x14ac:dyDescent="0.3">
      <c r="A2625" t="s">
        <v>20</v>
      </c>
      <c r="B2625">
        <v>5.3</v>
      </c>
    </row>
    <row r="2626" spans="1:2" x14ac:dyDescent="0.3">
      <c r="A2626" t="s">
        <v>20</v>
      </c>
      <c r="B2626">
        <v>6.6</v>
      </c>
    </row>
    <row r="2627" spans="1:2" x14ac:dyDescent="0.3">
      <c r="A2627" t="s">
        <v>20</v>
      </c>
      <c r="B2627">
        <v>7.2</v>
      </c>
    </row>
    <row r="2628" spans="1:2" x14ac:dyDescent="0.3">
      <c r="A2628" t="s">
        <v>20</v>
      </c>
      <c r="B2628">
        <v>4.5999999999999996</v>
      </c>
    </row>
    <row r="2629" spans="1:2" x14ac:dyDescent="0.3">
      <c r="A2629" t="s">
        <v>20</v>
      </c>
      <c r="B2629">
        <v>7.5</v>
      </c>
    </row>
    <row r="2630" spans="1:2" x14ac:dyDescent="0.3">
      <c r="A2630" t="s">
        <v>20</v>
      </c>
      <c r="B2630">
        <v>6.5</v>
      </c>
    </row>
    <row r="2631" spans="1:2" x14ac:dyDescent="0.3">
      <c r="A2631" t="s">
        <v>20</v>
      </c>
      <c r="B2631">
        <v>7.6</v>
      </c>
    </row>
    <row r="2632" spans="1:2" x14ac:dyDescent="0.3">
      <c r="A2632" t="s">
        <v>20</v>
      </c>
      <c r="B2632">
        <v>6.2</v>
      </c>
    </row>
    <row r="2633" spans="1:2" x14ac:dyDescent="0.3">
      <c r="A2633" t="s">
        <v>20</v>
      </c>
      <c r="B2633">
        <v>8</v>
      </c>
    </row>
    <row r="2634" spans="1:2" x14ac:dyDescent="0.3">
      <c r="A2634" t="s">
        <v>20</v>
      </c>
      <c r="B2634">
        <v>5.5</v>
      </c>
    </row>
    <row r="2635" spans="1:2" x14ac:dyDescent="0.3">
      <c r="A2635" t="s">
        <v>20</v>
      </c>
      <c r="B2635">
        <v>6.3</v>
      </c>
    </row>
    <row r="2636" spans="1:2" x14ac:dyDescent="0.3">
      <c r="A2636" t="s">
        <v>20</v>
      </c>
      <c r="B2636">
        <v>7.2</v>
      </c>
    </row>
    <row r="2637" spans="1:2" x14ac:dyDescent="0.3">
      <c r="A2637" t="s">
        <v>20</v>
      </c>
      <c r="B2637">
        <v>6.7</v>
      </c>
    </row>
    <row r="2638" spans="1:2" x14ac:dyDescent="0.3">
      <c r="A2638" t="s">
        <v>20</v>
      </c>
      <c r="B2638">
        <v>5.3</v>
      </c>
    </row>
    <row r="2639" spans="1:2" x14ac:dyDescent="0.3">
      <c r="A2639" t="s">
        <v>20</v>
      </c>
      <c r="B2639">
        <v>6.3</v>
      </c>
    </row>
    <row r="2640" spans="1:2" x14ac:dyDescent="0.3">
      <c r="A2640" t="s">
        <v>20</v>
      </c>
      <c r="B2640">
        <v>6.5</v>
      </c>
    </row>
    <row r="2641" spans="1:2" x14ac:dyDescent="0.3">
      <c r="A2641" t="s">
        <v>20</v>
      </c>
      <c r="B2641">
        <v>5.6</v>
      </c>
    </row>
    <row r="2642" spans="1:2" x14ac:dyDescent="0.3">
      <c r="A2642" t="s">
        <v>20</v>
      </c>
      <c r="B2642">
        <v>7</v>
      </c>
    </row>
    <row r="2643" spans="1:2" x14ac:dyDescent="0.3">
      <c r="A2643" t="s">
        <v>5288</v>
      </c>
      <c r="B2643">
        <v>8.3000000000000007</v>
      </c>
    </row>
    <row r="2644" spans="1:2" x14ac:dyDescent="0.3">
      <c r="A2644" t="s">
        <v>965</v>
      </c>
      <c r="B2644">
        <v>7.2</v>
      </c>
    </row>
    <row r="2645" spans="1:2" x14ac:dyDescent="0.3">
      <c r="A2645" t="s">
        <v>20</v>
      </c>
      <c r="B2645">
        <v>6.8</v>
      </c>
    </row>
    <row r="2646" spans="1:2" x14ac:dyDescent="0.3">
      <c r="A2646" t="s">
        <v>1279</v>
      </c>
      <c r="B2646">
        <v>6.4</v>
      </c>
    </row>
    <row r="2647" spans="1:2" x14ac:dyDescent="0.3">
      <c r="A2647" t="s">
        <v>20</v>
      </c>
      <c r="B2647">
        <v>6.9</v>
      </c>
    </row>
    <row r="2648" spans="1:2" x14ac:dyDescent="0.3">
      <c r="A2648" t="s">
        <v>3516</v>
      </c>
      <c r="B2648">
        <v>8</v>
      </c>
    </row>
    <row r="2649" spans="1:2" x14ac:dyDescent="0.3">
      <c r="A2649" t="s">
        <v>7833</v>
      </c>
      <c r="B2649">
        <v>6.2</v>
      </c>
    </row>
    <row r="2650" spans="1:2" x14ac:dyDescent="0.3">
      <c r="A2650" t="s">
        <v>20</v>
      </c>
      <c r="B2650">
        <v>6.4</v>
      </c>
    </row>
    <row r="2651" spans="1:2" x14ac:dyDescent="0.3">
      <c r="A2651" t="s">
        <v>20</v>
      </c>
      <c r="B2651">
        <v>5.6</v>
      </c>
    </row>
    <row r="2652" spans="1:2" x14ac:dyDescent="0.3">
      <c r="A2652" t="s">
        <v>20</v>
      </c>
      <c r="B2652">
        <v>6.1</v>
      </c>
    </row>
    <row r="2653" spans="1:2" x14ac:dyDescent="0.3">
      <c r="A2653" t="s">
        <v>20</v>
      </c>
      <c r="B2653">
        <v>6</v>
      </c>
    </row>
    <row r="2654" spans="1:2" x14ac:dyDescent="0.3">
      <c r="A2654" t="s">
        <v>20</v>
      </c>
      <c r="B2654">
        <v>5.0999999999999996</v>
      </c>
    </row>
    <row r="2655" spans="1:2" x14ac:dyDescent="0.3">
      <c r="A2655" t="s">
        <v>20</v>
      </c>
      <c r="B2655">
        <v>4.5</v>
      </c>
    </row>
    <row r="2656" spans="1:2" x14ac:dyDescent="0.3">
      <c r="A2656" t="s">
        <v>20</v>
      </c>
      <c r="B2656">
        <v>5.9</v>
      </c>
    </row>
    <row r="2657" spans="1:2" x14ac:dyDescent="0.3">
      <c r="A2657" t="s">
        <v>20</v>
      </c>
      <c r="B2657">
        <v>6</v>
      </c>
    </row>
    <row r="2658" spans="1:2" x14ac:dyDescent="0.3">
      <c r="A2658" t="s">
        <v>20</v>
      </c>
      <c r="B2658">
        <v>5.8</v>
      </c>
    </row>
    <row r="2659" spans="1:2" x14ac:dyDescent="0.3">
      <c r="A2659" t="s">
        <v>20</v>
      </c>
      <c r="B2659">
        <v>6.1</v>
      </c>
    </row>
    <row r="2660" spans="1:2" x14ac:dyDescent="0.3">
      <c r="A2660" t="s">
        <v>20</v>
      </c>
      <c r="B2660">
        <v>4.9000000000000004</v>
      </c>
    </row>
    <row r="2661" spans="1:2" x14ac:dyDescent="0.3">
      <c r="A2661" t="s">
        <v>1800</v>
      </c>
      <c r="B2661">
        <v>5.7</v>
      </c>
    </row>
    <row r="2662" spans="1:2" x14ac:dyDescent="0.3">
      <c r="A2662" t="s">
        <v>1279</v>
      </c>
      <c r="B2662">
        <v>7.1</v>
      </c>
    </row>
    <row r="2663" spans="1:2" x14ac:dyDescent="0.3">
      <c r="A2663" t="s">
        <v>20</v>
      </c>
      <c r="B2663">
        <v>6.6</v>
      </c>
    </row>
    <row r="2664" spans="1:2" x14ac:dyDescent="0.3">
      <c r="A2664" t="s">
        <v>20</v>
      </c>
      <c r="B2664">
        <v>8.1</v>
      </c>
    </row>
    <row r="2665" spans="1:2" x14ac:dyDescent="0.3">
      <c r="A2665" t="s">
        <v>20</v>
      </c>
      <c r="B2665">
        <v>5.7</v>
      </c>
    </row>
    <row r="2666" spans="1:2" x14ac:dyDescent="0.3">
      <c r="A2666" t="s">
        <v>20</v>
      </c>
      <c r="B2666">
        <v>6.8</v>
      </c>
    </row>
    <row r="2667" spans="1:2" x14ac:dyDescent="0.3">
      <c r="A2667" t="s">
        <v>965</v>
      </c>
      <c r="B2667">
        <v>7.5</v>
      </c>
    </row>
    <row r="2668" spans="1:2" x14ac:dyDescent="0.3">
      <c r="A2668" t="s">
        <v>20</v>
      </c>
      <c r="B2668">
        <v>6.2</v>
      </c>
    </row>
    <row r="2669" spans="1:2" x14ac:dyDescent="0.3">
      <c r="A2669" t="s">
        <v>20</v>
      </c>
      <c r="B2669">
        <v>8.3000000000000007</v>
      </c>
    </row>
    <row r="2670" spans="1:2" x14ac:dyDescent="0.3">
      <c r="A2670" t="s">
        <v>20</v>
      </c>
      <c r="B2670">
        <v>7.4</v>
      </c>
    </row>
    <row r="2671" spans="1:2" x14ac:dyDescent="0.3">
      <c r="A2671" t="s">
        <v>20</v>
      </c>
      <c r="B2671">
        <v>8</v>
      </c>
    </row>
    <row r="2672" spans="1:2" x14ac:dyDescent="0.3">
      <c r="A2672" t="s">
        <v>20</v>
      </c>
      <c r="B2672">
        <v>6.9</v>
      </c>
    </row>
    <row r="2673" spans="1:2" x14ac:dyDescent="0.3">
      <c r="A2673" t="s">
        <v>20</v>
      </c>
      <c r="B2673">
        <v>6.9</v>
      </c>
    </row>
    <row r="2674" spans="1:2" x14ac:dyDescent="0.3">
      <c r="A2674" t="s">
        <v>20</v>
      </c>
      <c r="B2674">
        <v>9.5</v>
      </c>
    </row>
    <row r="2675" spans="1:2" x14ac:dyDescent="0.3">
      <c r="A2675" t="s">
        <v>20</v>
      </c>
      <c r="B2675">
        <v>5.5</v>
      </c>
    </row>
    <row r="2676" spans="1:2" x14ac:dyDescent="0.3">
      <c r="A2676" t="s">
        <v>20</v>
      </c>
      <c r="B2676">
        <v>5.7</v>
      </c>
    </row>
    <row r="2677" spans="1:2" x14ac:dyDescent="0.3">
      <c r="A2677" t="s">
        <v>20</v>
      </c>
      <c r="B2677">
        <v>7.2</v>
      </c>
    </row>
    <row r="2678" spans="1:2" x14ac:dyDescent="0.3">
      <c r="A2678" t="s">
        <v>20</v>
      </c>
      <c r="B2678">
        <v>6.9</v>
      </c>
    </row>
    <row r="2679" spans="1:2" x14ac:dyDescent="0.3">
      <c r="A2679" t="s">
        <v>20</v>
      </c>
      <c r="B2679">
        <v>5.5</v>
      </c>
    </row>
    <row r="2680" spans="1:2" x14ac:dyDescent="0.3">
      <c r="A2680" t="s">
        <v>20</v>
      </c>
      <c r="B2680">
        <v>5.2</v>
      </c>
    </row>
    <row r="2681" spans="1:2" x14ac:dyDescent="0.3">
      <c r="A2681" t="s">
        <v>20</v>
      </c>
      <c r="B2681">
        <v>7.1</v>
      </c>
    </row>
    <row r="2682" spans="1:2" x14ac:dyDescent="0.3">
      <c r="A2682" t="s">
        <v>20</v>
      </c>
      <c r="B2682">
        <v>5.5</v>
      </c>
    </row>
    <row r="2683" spans="1:2" x14ac:dyDescent="0.3">
      <c r="A2683" t="s">
        <v>20</v>
      </c>
      <c r="B2683">
        <v>5.4</v>
      </c>
    </row>
    <row r="2684" spans="1:2" x14ac:dyDescent="0.3">
      <c r="A2684" t="s">
        <v>20</v>
      </c>
      <c r="B2684">
        <v>6.7</v>
      </c>
    </row>
    <row r="2685" spans="1:2" x14ac:dyDescent="0.3">
      <c r="A2685" t="s">
        <v>20</v>
      </c>
      <c r="B2685">
        <v>5</v>
      </c>
    </row>
    <row r="2686" spans="1:2" x14ac:dyDescent="0.3">
      <c r="A2686" t="s">
        <v>20</v>
      </c>
      <c r="B2686">
        <v>6.4</v>
      </c>
    </row>
    <row r="2687" spans="1:2" x14ac:dyDescent="0.3">
      <c r="A2687" t="s">
        <v>20</v>
      </c>
      <c r="B2687">
        <v>6.6</v>
      </c>
    </row>
    <row r="2688" spans="1:2" x14ac:dyDescent="0.3">
      <c r="A2688" t="s">
        <v>20</v>
      </c>
      <c r="B2688">
        <v>5.9</v>
      </c>
    </row>
    <row r="2689" spans="1:2" x14ac:dyDescent="0.3">
      <c r="A2689" t="s">
        <v>20</v>
      </c>
      <c r="B2689">
        <v>5.7</v>
      </c>
    </row>
    <row r="2690" spans="1:2" x14ac:dyDescent="0.3">
      <c r="A2690" t="s">
        <v>20</v>
      </c>
      <c r="B2690">
        <v>4.5</v>
      </c>
    </row>
    <row r="2691" spans="1:2" x14ac:dyDescent="0.3">
      <c r="A2691" t="s">
        <v>20</v>
      </c>
      <c r="B2691">
        <v>3.7</v>
      </c>
    </row>
    <row r="2692" spans="1:2" x14ac:dyDescent="0.3">
      <c r="A2692" t="s">
        <v>20</v>
      </c>
      <c r="B2692">
        <v>5</v>
      </c>
    </row>
    <row r="2693" spans="1:2" x14ac:dyDescent="0.3">
      <c r="A2693" t="s">
        <v>20</v>
      </c>
      <c r="B2693">
        <v>4.5999999999999996</v>
      </c>
    </row>
    <row r="2694" spans="1:2" x14ac:dyDescent="0.3">
      <c r="A2694" t="s">
        <v>20</v>
      </c>
      <c r="B2694">
        <v>6.5</v>
      </c>
    </row>
    <row r="2695" spans="1:2" x14ac:dyDescent="0.3">
      <c r="A2695" t="s">
        <v>20</v>
      </c>
      <c r="B2695">
        <v>4.9000000000000004</v>
      </c>
    </row>
    <row r="2696" spans="1:2" x14ac:dyDescent="0.3">
      <c r="A2696" t="s">
        <v>20</v>
      </c>
      <c r="B2696">
        <v>6</v>
      </c>
    </row>
    <row r="2697" spans="1:2" x14ac:dyDescent="0.3">
      <c r="A2697" t="s">
        <v>20</v>
      </c>
      <c r="B2697">
        <v>6.9</v>
      </c>
    </row>
    <row r="2698" spans="1:2" x14ac:dyDescent="0.3">
      <c r="A2698" t="s">
        <v>20</v>
      </c>
      <c r="B2698">
        <v>5.7</v>
      </c>
    </row>
    <row r="2699" spans="1:2" x14ac:dyDescent="0.3">
      <c r="A2699" t="s">
        <v>20</v>
      </c>
      <c r="B2699">
        <v>6.7</v>
      </c>
    </row>
    <row r="2700" spans="1:2" x14ac:dyDescent="0.3">
      <c r="A2700" t="s">
        <v>20</v>
      </c>
      <c r="B2700">
        <v>6.9</v>
      </c>
    </row>
    <row r="2701" spans="1:2" x14ac:dyDescent="0.3">
      <c r="A2701" t="s">
        <v>20</v>
      </c>
      <c r="B2701">
        <v>5.5</v>
      </c>
    </row>
    <row r="2702" spans="1:2" x14ac:dyDescent="0.3">
      <c r="A2702" t="s">
        <v>20</v>
      </c>
      <c r="B2702">
        <v>4.4000000000000004</v>
      </c>
    </row>
    <row r="2703" spans="1:2" x14ac:dyDescent="0.3">
      <c r="A2703" t="s">
        <v>20</v>
      </c>
      <c r="B2703">
        <v>7</v>
      </c>
    </row>
    <row r="2704" spans="1:2" x14ac:dyDescent="0.3">
      <c r="A2704" t="s">
        <v>20</v>
      </c>
      <c r="B2704">
        <v>5.4</v>
      </c>
    </row>
    <row r="2705" spans="1:2" x14ac:dyDescent="0.3">
      <c r="A2705" t="s">
        <v>20</v>
      </c>
      <c r="B2705">
        <v>5.4</v>
      </c>
    </row>
    <row r="2706" spans="1:2" x14ac:dyDescent="0.3">
      <c r="A2706" t="s">
        <v>965</v>
      </c>
      <c r="B2706">
        <v>8</v>
      </c>
    </row>
    <row r="2707" spans="1:2" x14ac:dyDescent="0.3">
      <c r="A2707" t="s">
        <v>20</v>
      </c>
      <c r="B2707">
        <v>7.6</v>
      </c>
    </row>
    <row r="2708" spans="1:2" x14ac:dyDescent="0.3">
      <c r="A2708" t="s">
        <v>20</v>
      </c>
      <c r="B2708">
        <v>5.9</v>
      </c>
    </row>
    <row r="2709" spans="1:2" x14ac:dyDescent="0.3">
      <c r="A2709" t="s">
        <v>20</v>
      </c>
      <c r="B2709">
        <v>6.6</v>
      </c>
    </row>
    <row r="2710" spans="1:2" x14ac:dyDescent="0.3">
      <c r="A2710" t="s">
        <v>20</v>
      </c>
      <c r="B2710">
        <v>6.7</v>
      </c>
    </row>
    <row r="2711" spans="1:2" x14ac:dyDescent="0.3">
      <c r="A2711" t="s">
        <v>20</v>
      </c>
      <c r="B2711">
        <v>3.9</v>
      </c>
    </row>
    <row r="2712" spans="1:2" x14ac:dyDescent="0.3">
      <c r="A2712" t="s">
        <v>20</v>
      </c>
      <c r="B2712">
        <v>5.7</v>
      </c>
    </row>
    <row r="2713" spans="1:2" x14ac:dyDescent="0.3">
      <c r="A2713" t="s">
        <v>20</v>
      </c>
      <c r="B2713">
        <v>6.7</v>
      </c>
    </row>
    <row r="2714" spans="1:2" x14ac:dyDescent="0.3">
      <c r="A2714" t="s">
        <v>20</v>
      </c>
      <c r="B2714">
        <v>6.5</v>
      </c>
    </row>
    <row r="2715" spans="1:2" x14ac:dyDescent="0.3">
      <c r="A2715" t="s">
        <v>20</v>
      </c>
      <c r="B2715">
        <v>6.8</v>
      </c>
    </row>
    <row r="2716" spans="1:2" x14ac:dyDescent="0.3">
      <c r="A2716" t="s">
        <v>965</v>
      </c>
      <c r="B2716">
        <v>6.3</v>
      </c>
    </row>
    <row r="2717" spans="1:2" x14ac:dyDescent="0.3">
      <c r="A2717" t="s">
        <v>20</v>
      </c>
      <c r="B2717">
        <v>7.3</v>
      </c>
    </row>
    <row r="2718" spans="1:2" x14ac:dyDescent="0.3">
      <c r="A2718" t="s">
        <v>1279</v>
      </c>
      <c r="B2718">
        <v>6.9</v>
      </c>
    </row>
    <row r="2719" spans="1:2" x14ac:dyDescent="0.3">
      <c r="A2719" t="s">
        <v>20</v>
      </c>
      <c r="B2719">
        <v>7</v>
      </c>
    </row>
    <row r="2720" spans="1:2" x14ac:dyDescent="0.3">
      <c r="A2720" t="s">
        <v>20</v>
      </c>
      <c r="B2720">
        <v>6.5</v>
      </c>
    </row>
    <row r="2721" spans="1:2" x14ac:dyDescent="0.3">
      <c r="A2721" t="s">
        <v>20</v>
      </c>
      <c r="B2721">
        <v>3.6</v>
      </c>
    </row>
    <row r="2722" spans="1:2" x14ac:dyDescent="0.3">
      <c r="A2722" t="s">
        <v>20</v>
      </c>
      <c r="B2722">
        <v>7.7</v>
      </c>
    </row>
    <row r="2723" spans="1:2" x14ac:dyDescent="0.3">
      <c r="A2723" t="s">
        <v>20</v>
      </c>
      <c r="B2723">
        <v>7.7</v>
      </c>
    </row>
    <row r="2724" spans="1:2" x14ac:dyDescent="0.3">
      <c r="A2724" t="s">
        <v>20</v>
      </c>
      <c r="B2724">
        <v>6.8</v>
      </c>
    </row>
    <row r="2725" spans="1:2" x14ac:dyDescent="0.3">
      <c r="A2725" t="s">
        <v>20</v>
      </c>
      <c r="B2725">
        <v>7.4</v>
      </c>
    </row>
    <row r="2726" spans="1:2" x14ac:dyDescent="0.3">
      <c r="A2726" t="s">
        <v>20</v>
      </c>
      <c r="B2726">
        <v>5.0999999999999996</v>
      </c>
    </row>
    <row r="2727" spans="1:2" x14ac:dyDescent="0.3">
      <c r="A2727" t="s">
        <v>20</v>
      </c>
      <c r="B2727">
        <v>7.4</v>
      </c>
    </row>
    <row r="2728" spans="1:2" x14ac:dyDescent="0.3">
      <c r="A2728" t="s">
        <v>20</v>
      </c>
      <c r="B2728">
        <v>7.2</v>
      </c>
    </row>
    <row r="2729" spans="1:2" x14ac:dyDescent="0.3">
      <c r="A2729" t="s">
        <v>20</v>
      </c>
      <c r="B2729">
        <v>6</v>
      </c>
    </row>
    <row r="2730" spans="1:2" x14ac:dyDescent="0.3">
      <c r="A2730" t="s">
        <v>5288</v>
      </c>
      <c r="B2730">
        <v>8.3000000000000007</v>
      </c>
    </row>
    <row r="2731" spans="1:2" x14ac:dyDescent="0.3">
      <c r="A2731" t="s">
        <v>1800</v>
      </c>
      <c r="B2731">
        <v>8.1</v>
      </c>
    </row>
    <row r="2732" spans="1:2" x14ac:dyDescent="0.3">
      <c r="A2732" t="s">
        <v>20</v>
      </c>
      <c r="B2732">
        <v>6.3</v>
      </c>
    </row>
    <row r="2733" spans="1:2" x14ac:dyDescent="0.3">
      <c r="A2733" t="s">
        <v>20</v>
      </c>
      <c r="B2733">
        <v>7.3</v>
      </c>
    </row>
    <row r="2734" spans="1:2" x14ac:dyDescent="0.3">
      <c r="A2734" t="s">
        <v>20</v>
      </c>
      <c r="B2734">
        <v>3.6</v>
      </c>
    </row>
    <row r="2735" spans="1:2" x14ac:dyDescent="0.3">
      <c r="A2735" t="s">
        <v>20</v>
      </c>
      <c r="B2735">
        <v>1.6</v>
      </c>
    </row>
    <row r="2736" spans="1:2" x14ac:dyDescent="0.3">
      <c r="A2736" t="s">
        <v>20</v>
      </c>
      <c r="B2736">
        <v>8</v>
      </c>
    </row>
    <row r="2737" spans="1:2" x14ac:dyDescent="0.3">
      <c r="A2737" t="s">
        <v>20</v>
      </c>
      <c r="B2737">
        <v>9</v>
      </c>
    </row>
    <row r="2738" spans="1:2" x14ac:dyDescent="0.3">
      <c r="A2738" t="s">
        <v>20</v>
      </c>
      <c r="B2738">
        <v>6.1</v>
      </c>
    </row>
    <row r="2739" spans="1:2" x14ac:dyDescent="0.3">
      <c r="A2739" t="s">
        <v>20</v>
      </c>
      <c r="B2739">
        <v>5.7</v>
      </c>
    </row>
    <row r="2740" spans="1:2" x14ac:dyDescent="0.3">
      <c r="A2740" t="s">
        <v>20</v>
      </c>
      <c r="B2740">
        <v>6.8</v>
      </c>
    </row>
    <row r="2741" spans="1:2" x14ac:dyDescent="0.3">
      <c r="A2741" t="s">
        <v>20</v>
      </c>
      <c r="B2741">
        <v>5.5</v>
      </c>
    </row>
    <row r="2742" spans="1:2" x14ac:dyDescent="0.3">
      <c r="A2742" t="s">
        <v>20</v>
      </c>
      <c r="B2742">
        <v>6.8</v>
      </c>
    </row>
    <row r="2743" spans="1:2" x14ac:dyDescent="0.3">
      <c r="A2743" t="s">
        <v>20</v>
      </c>
      <c r="B2743">
        <v>7.3</v>
      </c>
    </row>
    <row r="2744" spans="1:2" x14ac:dyDescent="0.3">
      <c r="A2744" t="s">
        <v>20</v>
      </c>
      <c r="B2744">
        <v>6.1</v>
      </c>
    </row>
    <row r="2745" spans="1:2" x14ac:dyDescent="0.3">
      <c r="A2745" t="s">
        <v>20</v>
      </c>
      <c r="B2745">
        <v>7.2</v>
      </c>
    </row>
    <row r="2746" spans="1:2" x14ac:dyDescent="0.3">
      <c r="A2746" t="s">
        <v>20</v>
      </c>
      <c r="B2746">
        <v>5.9</v>
      </c>
    </row>
    <row r="2747" spans="1:2" x14ac:dyDescent="0.3">
      <c r="A2747" t="s">
        <v>20</v>
      </c>
      <c r="B2747">
        <v>6.1</v>
      </c>
    </row>
    <row r="2748" spans="1:2" x14ac:dyDescent="0.3">
      <c r="A2748" t="s">
        <v>20</v>
      </c>
      <c r="B2748">
        <v>6.8</v>
      </c>
    </row>
    <row r="2749" spans="1:2" x14ac:dyDescent="0.3">
      <c r="A2749" t="s">
        <v>20</v>
      </c>
      <c r="B2749">
        <v>7.7</v>
      </c>
    </row>
    <row r="2750" spans="1:2" x14ac:dyDescent="0.3">
      <c r="A2750" t="s">
        <v>20</v>
      </c>
      <c r="B2750">
        <v>4.9000000000000004</v>
      </c>
    </row>
    <row r="2751" spans="1:2" x14ac:dyDescent="0.3">
      <c r="A2751" t="s">
        <v>20</v>
      </c>
      <c r="B2751">
        <v>6.1</v>
      </c>
    </row>
    <row r="2752" spans="1:2" x14ac:dyDescent="0.3">
      <c r="A2752" t="s">
        <v>20</v>
      </c>
      <c r="B2752">
        <v>2.5</v>
      </c>
    </row>
    <row r="2753" spans="1:2" x14ac:dyDescent="0.3">
      <c r="A2753" t="s">
        <v>20</v>
      </c>
      <c r="B2753">
        <v>6.1</v>
      </c>
    </row>
    <row r="2754" spans="1:2" x14ac:dyDescent="0.3">
      <c r="A2754" t="s">
        <v>20</v>
      </c>
      <c r="B2754">
        <v>5.9</v>
      </c>
    </row>
    <row r="2755" spans="1:2" x14ac:dyDescent="0.3">
      <c r="A2755" t="s">
        <v>20</v>
      </c>
      <c r="B2755">
        <v>5.7</v>
      </c>
    </row>
    <row r="2756" spans="1:2" x14ac:dyDescent="0.3">
      <c r="A2756" t="s">
        <v>20</v>
      </c>
      <c r="B2756">
        <v>5.6</v>
      </c>
    </row>
    <row r="2757" spans="1:2" x14ac:dyDescent="0.3">
      <c r="A2757" t="s">
        <v>20</v>
      </c>
      <c r="B2757">
        <v>7.2</v>
      </c>
    </row>
    <row r="2758" spans="1:2" x14ac:dyDescent="0.3">
      <c r="A2758" t="s">
        <v>20</v>
      </c>
      <c r="B2758">
        <v>7.7</v>
      </c>
    </row>
    <row r="2759" spans="1:2" x14ac:dyDescent="0.3">
      <c r="A2759" t="s">
        <v>20</v>
      </c>
      <c r="B2759">
        <v>7.8</v>
      </c>
    </row>
    <row r="2760" spans="1:2" x14ac:dyDescent="0.3">
      <c r="A2760" t="s">
        <v>20</v>
      </c>
      <c r="B2760">
        <v>6.1</v>
      </c>
    </row>
    <row r="2761" spans="1:2" x14ac:dyDescent="0.3">
      <c r="A2761" t="s">
        <v>20</v>
      </c>
      <c r="B2761">
        <v>5.8</v>
      </c>
    </row>
    <row r="2762" spans="1:2" x14ac:dyDescent="0.3">
      <c r="A2762" t="s">
        <v>20</v>
      </c>
      <c r="B2762">
        <v>6.5</v>
      </c>
    </row>
    <row r="2763" spans="1:2" x14ac:dyDescent="0.3">
      <c r="A2763" t="s">
        <v>460</v>
      </c>
      <c r="B2763">
        <v>7.9</v>
      </c>
    </row>
    <row r="2764" spans="1:2" x14ac:dyDescent="0.3">
      <c r="A2764" t="s">
        <v>20</v>
      </c>
      <c r="B2764">
        <v>6.3</v>
      </c>
    </row>
    <row r="2765" spans="1:2" x14ac:dyDescent="0.3">
      <c r="A2765" t="s">
        <v>20</v>
      </c>
      <c r="B2765">
        <v>3.8</v>
      </c>
    </row>
    <row r="2766" spans="1:2" x14ac:dyDescent="0.3">
      <c r="A2766" t="s">
        <v>20</v>
      </c>
      <c r="B2766">
        <v>8.3000000000000007</v>
      </c>
    </row>
    <row r="2767" spans="1:2" x14ac:dyDescent="0.3">
      <c r="A2767" t="s">
        <v>20</v>
      </c>
      <c r="B2767">
        <v>6.4</v>
      </c>
    </row>
    <row r="2768" spans="1:2" x14ac:dyDescent="0.3">
      <c r="A2768" t="s">
        <v>20</v>
      </c>
      <c r="B2768">
        <v>6.7</v>
      </c>
    </row>
    <row r="2769" spans="1:2" x14ac:dyDescent="0.3">
      <c r="A2769" t="s">
        <v>20</v>
      </c>
      <c r="B2769">
        <v>6.1</v>
      </c>
    </row>
    <row r="2770" spans="1:2" x14ac:dyDescent="0.3">
      <c r="A2770" t="s">
        <v>7407</v>
      </c>
      <c r="B2770">
        <v>8.1</v>
      </c>
    </row>
    <row r="2771" spans="1:2" x14ac:dyDescent="0.3">
      <c r="A2771" t="s">
        <v>20</v>
      </c>
      <c r="B2771">
        <v>6</v>
      </c>
    </row>
    <row r="2772" spans="1:2" x14ac:dyDescent="0.3">
      <c r="A2772" t="s">
        <v>20</v>
      </c>
      <c r="B2772">
        <v>5.8</v>
      </c>
    </row>
    <row r="2773" spans="1:2" x14ac:dyDescent="0.3">
      <c r="A2773" t="s">
        <v>20</v>
      </c>
      <c r="B2773">
        <v>5.6</v>
      </c>
    </row>
    <row r="2774" spans="1:2" x14ac:dyDescent="0.3">
      <c r="A2774" t="s">
        <v>20</v>
      </c>
      <c r="B2774">
        <v>6.1</v>
      </c>
    </row>
    <row r="2775" spans="1:2" x14ac:dyDescent="0.3">
      <c r="A2775" t="s">
        <v>20</v>
      </c>
      <c r="B2775">
        <v>5.9</v>
      </c>
    </row>
    <row r="2776" spans="1:2" x14ac:dyDescent="0.3">
      <c r="A2776" t="s">
        <v>965</v>
      </c>
      <c r="B2776">
        <v>7.3</v>
      </c>
    </row>
    <row r="2777" spans="1:2" x14ac:dyDescent="0.3">
      <c r="A2777" t="s">
        <v>20</v>
      </c>
      <c r="B2777">
        <v>6.8</v>
      </c>
    </row>
    <row r="2778" spans="1:2" x14ac:dyDescent="0.3">
      <c r="A2778" t="s">
        <v>20</v>
      </c>
      <c r="B2778">
        <v>5.7</v>
      </c>
    </row>
    <row r="2779" spans="1:2" x14ac:dyDescent="0.3">
      <c r="A2779" t="s">
        <v>965</v>
      </c>
      <c r="B2779">
        <v>7.3</v>
      </c>
    </row>
    <row r="2780" spans="1:2" x14ac:dyDescent="0.3">
      <c r="A2780" t="s">
        <v>20</v>
      </c>
      <c r="B2780">
        <v>6.3</v>
      </c>
    </row>
    <row r="2781" spans="1:2" x14ac:dyDescent="0.3">
      <c r="A2781" t="s">
        <v>20</v>
      </c>
      <c r="B2781">
        <v>5.9</v>
      </c>
    </row>
    <row r="2782" spans="1:2" x14ac:dyDescent="0.3">
      <c r="A2782" t="s">
        <v>20</v>
      </c>
      <c r="B2782">
        <v>7.1</v>
      </c>
    </row>
    <row r="2783" spans="1:2" x14ac:dyDescent="0.3">
      <c r="A2783" t="s">
        <v>20</v>
      </c>
      <c r="B2783">
        <v>8</v>
      </c>
    </row>
    <row r="2784" spans="1:2" x14ac:dyDescent="0.3">
      <c r="A2784" t="s">
        <v>20</v>
      </c>
      <c r="B2784">
        <v>5.0999999999999996</v>
      </c>
    </row>
    <row r="2785" spans="1:2" x14ac:dyDescent="0.3">
      <c r="A2785" t="s">
        <v>20</v>
      </c>
      <c r="B2785">
        <v>7.1</v>
      </c>
    </row>
    <row r="2786" spans="1:2" x14ac:dyDescent="0.3">
      <c r="A2786" t="s">
        <v>20</v>
      </c>
      <c r="B2786">
        <v>6.5</v>
      </c>
    </row>
    <row r="2787" spans="1:2" x14ac:dyDescent="0.3">
      <c r="A2787" t="s">
        <v>20</v>
      </c>
      <c r="B2787">
        <v>4.5</v>
      </c>
    </row>
    <row r="2788" spans="1:2" x14ac:dyDescent="0.3">
      <c r="A2788" t="s">
        <v>20</v>
      </c>
      <c r="B2788">
        <v>6.6</v>
      </c>
    </row>
    <row r="2789" spans="1:2" x14ac:dyDescent="0.3">
      <c r="A2789" t="s">
        <v>8194</v>
      </c>
      <c r="B2789">
        <v>4.3</v>
      </c>
    </row>
    <row r="2790" spans="1:2" x14ac:dyDescent="0.3">
      <c r="A2790" t="s">
        <v>20</v>
      </c>
      <c r="B2790">
        <v>6.7</v>
      </c>
    </row>
    <row r="2791" spans="1:2" x14ac:dyDescent="0.3">
      <c r="A2791" t="s">
        <v>20</v>
      </c>
      <c r="B2791">
        <v>6.8</v>
      </c>
    </row>
    <row r="2792" spans="1:2" x14ac:dyDescent="0.3">
      <c r="A2792" t="s">
        <v>20</v>
      </c>
      <c r="B2792">
        <v>5.4</v>
      </c>
    </row>
    <row r="2793" spans="1:2" x14ac:dyDescent="0.3">
      <c r="A2793" t="s">
        <v>20</v>
      </c>
      <c r="B2793">
        <v>6.6</v>
      </c>
    </row>
    <row r="2794" spans="1:2" x14ac:dyDescent="0.3">
      <c r="A2794" t="s">
        <v>8213</v>
      </c>
      <c r="B2794">
        <v>7.4</v>
      </c>
    </row>
    <row r="2795" spans="1:2" x14ac:dyDescent="0.3">
      <c r="A2795" t="s">
        <v>20</v>
      </c>
      <c r="B2795">
        <v>7.3</v>
      </c>
    </row>
    <row r="2796" spans="1:2" x14ac:dyDescent="0.3">
      <c r="A2796" t="s">
        <v>20</v>
      </c>
      <c r="B2796">
        <v>6.9</v>
      </c>
    </row>
    <row r="2797" spans="1:2" x14ac:dyDescent="0.3">
      <c r="A2797" t="s">
        <v>20</v>
      </c>
      <c r="B2797">
        <v>8</v>
      </c>
    </row>
    <row r="2798" spans="1:2" x14ac:dyDescent="0.3">
      <c r="A2798" t="s">
        <v>20</v>
      </c>
      <c r="B2798">
        <v>6.4</v>
      </c>
    </row>
    <row r="2799" spans="1:2" x14ac:dyDescent="0.3">
      <c r="A2799" t="s">
        <v>20</v>
      </c>
      <c r="B2799">
        <v>7.8</v>
      </c>
    </row>
    <row r="2800" spans="1:2" x14ac:dyDescent="0.3">
      <c r="A2800" t="s">
        <v>20</v>
      </c>
      <c r="B2800">
        <v>6.1</v>
      </c>
    </row>
    <row r="2801" spans="1:2" x14ac:dyDescent="0.3">
      <c r="A2801" t="s">
        <v>20</v>
      </c>
      <c r="B2801">
        <v>6.1</v>
      </c>
    </row>
    <row r="2802" spans="1:2" x14ac:dyDescent="0.3">
      <c r="A2802" t="s">
        <v>20</v>
      </c>
      <c r="B2802">
        <v>5.0999999999999996</v>
      </c>
    </row>
    <row r="2803" spans="1:2" x14ac:dyDescent="0.3">
      <c r="A2803" t="s">
        <v>20</v>
      </c>
      <c r="B2803">
        <v>7.8</v>
      </c>
    </row>
    <row r="2804" spans="1:2" x14ac:dyDescent="0.3">
      <c r="A2804" t="s">
        <v>20</v>
      </c>
      <c r="B2804">
        <v>7.4</v>
      </c>
    </row>
    <row r="2805" spans="1:2" x14ac:dyDescent="0.3">
      <c r="A2805" t="s">
        <v>20</v>
      </c>
      <c r="B2805">
        <v>7.8</v>
      </c>
    </row>
    <row r="2806" spans="1:2" x14ac:dyDescent="0.3">
      <c r="A2806" t="s">
        <v>20</v>
      </c>
      <c r="B2806">
        <v>8</v>
      </c>
    </row>
    <row r="2807" spans="1:2" x14ac:dyDescent="0.3">
      <c r="A2807" t="s">
        <v>20</v>
      </c>
      <c r="B2807">
        <v>6.7</v>
      </c>
    </row>
    <row r="2808" spans="1:2" x14ac:dyDescent="0.3">
      <c r="A2808" t="s">
        <v>20</v>
      </c>
      <c r="B2808">
        <v>6.6</v>
      </c>
    </row>
    <row r="2809" spans="1:2" x14ac:dyDescent="0.3">
      <c r="A2809" t="s">
        <v>20</v>
      </c>
      <c r="B2809">
        <v>6.4</v>
      </c>
    </row>
    <row r="2810" spans="1:2" x14ac:dyDescent="0.3">
      <c r="A2810" t="s">
        <v>20</v>
      </c>
      <c r="B2810">
        <v>6.7</v>
      </c>
    </row>
    <row r="2811" spans="1:2" x14ac:dyDescent="0.3">
      <c r="A2811" t="s">
        <v>20</v>
      </c>
      <c r="B2811">
        <v>6.2</v>
      </c>
    </row>
    <row r="2812" spans="1:2" x14ac:dyDescent="0.3">
      <c r="A2812" t="s">
        <v>20</v>
      </c>
      <c r="B2812">
        <v>7.3</v>
      </c>
    </row>
    <row r="2813" spans="1:2" x14ac:dyDescent="0.3">
      <c r="A2813" t="s">
        <v>7537</v>
      </c>
      <c r="B2813">
        <v>8.1</v>
      </c>
    </row>
    <row r="2814" spans="1:2" x14ac:dyDescent="0.3">
      <c r="A2814" t="s">
        <v>20</v>
      </c>
      <c r="B2814">
        <v>7</v>
      </c>
    </row>
    <row r="2815" spans="1:2" x14ac:dyDescent="0.3">
      <c r="A2815" t="s">
        <v>20</v>
      </c>
      <c r="B2815">
        <v>8</v>
      </c>
    </row>
    <row r="2816" spans="1:2" x14ac:dyDescent="0.3">
      <c r="A2816" t="s">
        <v>20</v>
      </c>
      <c r="B2816">
        <v>8</v>
      </c>
    </row>
    <row r="2817" spans="1:2" x14ac:dyDescent="0.3">
      <c r="A2817" t="s">
        <v>20</v>
      </c>
      <c r="B2817">
        <v>7</v>
      </c>
    </row>
    <row r="2818" spans="1:2" x14ac:dyDescent="0.3">
      <c r="A2818" t="s">
        <v>965</v>
      </c>
      <c r="B2818">
        <v>7.9</v>
      </c>
    </row>
    <row r="2819" spans="1:2" x14ac:dyDescent="0.3">
      <c r="A2819" t="s">
        <v>20</v>
      </c>
      <c r="B2819">
        <v>5.9</v>
      </c>
    </row>
    <row r="2820" spans="1:2" x14ac:dyDescent="0.3">
      <c r="A2820" t="s">
        <v>20</v>
      </c>
      <c r="B2820">
        <v>6.6</v>
      </c>
    </row>
    <row r="2821" spans="1:2" x14ac:dyDescent="0.3">
      <c r="A2821" t="s">
        <v>20</v>
      </c>
      <c r="B2821">
        <v>6.3</v>
      </c>
    </row>
    <row r="2822" spans="1:2" x14ac:dyDescent="0.3">
      <c r="A2822" t="s">
        <v>20</v>
      </c>
      <c r="B2822">
        <v>7.7</v>
      </c>
    </row>
    <row r="2823" spans="1:2" x14ac:dyDescent="0.3">
      <c r="A2823" t="s">
        <v>20</v>
      </c>
      <c r="B2823">
        <v>6.9</v>
      </c>
    </row>
    <row r="2824" spans="1:2" x14ac:dyDescent="0.3">
      <c r="A2824" t="s">
        <v>20</v>
      </c>
      <c r="B2824">
        <v>7.1</v>
      </c>
    </row>
    <row r="2825" spans="1:2" x14ac:dyDescent="0.3">
      <c r="A2825" t="s">
        <v>20</v>
      </c>
      <c r="B2825">
        <v>7.4</v>
      </c>
    </row>
    <row r="2826" spans="1:2" x14ac:dyDescent="0.3">
      <c r="A2826" t="s">
        <v>20</v>
      </c>
      <c r="B2826">
        <v>6.5</v>
      </c>
    </row>
    <row r="2827" spans="1:2" x14ac:dyDescent="0.3">
      <c r="A2827" t="s">
        <v>20</v>
      </c>
      <c r="B2827">
        <v>6.5</v>
      </c>
    </row>
    <row r="2828" spans="1:2" x14ac:dyDescent="0.3">
      <c r="A2828" t="s">
        <v>20</v>
      </c>
      <c r="B2828">
        <v>6.8</v>
      </c>
    </row>
    <row r="2829" spans="1:2" x14ac:dyDescent="0.3">
      <c r="A2829" t="s">
        <v>20</v>
      </c>
      <c r="B2829">
        <v>7.5</v>
      </c>
    </row>
    <row r="2830" spans="1:2" x14ac:dyDescent="0.3">
      <c r="A2830" t="s">
        <v>20</v>
      </c>
      <c r="B2830">
        <v>6.6</v>
      </c>
    </row>
    <row r="2831" spans="1:2" x14ac:dyDescent="0.3">
      <c r="A2831" t="s">
        <v>20</v>
      </c>
      <c r="B2831">
        <v>7.1</v>
      </c>
    </row>
    <row r="2832" spans="1:2" x14ac:dyDescent="0.3">
      <c r="A2832" t="s">
        <v>20</v>
      </c>
      <c r="B2832">
        <v>6.6</v>
      </c>
    </row>
    <row r="2833" spans="1:2" x14ac:dyDescent="0.3">
      <c r="A2833" t="s">
        <v>20</v>
      </c>
      <c r="B2833">
        <v>7</v>
      </c>
    </row>
    <row r="2834" spans="1:2" x14ac:dyDescent="0.3">
      <c r="A2834" t="s">
        <v>20</v>
      </c>
      <c r="B2834">
        <v>3.3</v>
      </c>
    </row>
    <row r="2835" spans="1:2" x14ac:dyDescent="0.3">
      <c r="A2835" t="s">
        <v>20</v>
      </c>
      <c r="B2835">
        <v>6.7</v>
      </c>
    </row>
    <row r="2836" spans="1:2" x14ac:dyDescent="0.3">
      <c r="A2836" t="s">
        <v>20</v>
      </c>
      <c r="B2836">
        <v>8</v>
      </c>
    </row>
    <row r="2837" spans="1:2" x14ac:dyDescent="0.3">
      <c r="A2837" t="s">
        <v>20</v>
      </c>
      <c r="B2837">
        <v>6.8</v>
      </c>
    </row>
    <row r="2838" spans="1:2" x14ac:dyDescent="0.3">
      <c r="A2838" t="s">
        <v>20</v>
      </c>
      <c r="B2838">
        <v>6</v>
      </c>
    </row>
    <row r="2839" spans="1:2" x14ac:dyDescent="0.3">
      <c r="A2839" t="s">
        <v>20</v>
      </c>
      <c r="B2839">
        <v>5.4</v>
      </c>
    </row>
    <row r="2840" spans="1:2" x14ac:dyDescent="0.3">
      <c r="A2840" t="s">
        <v>20</v>
      </c>
      <c r="B2840">
        <v>4.3</v>
      </c>
    </row>
    <row r="2841" spans="1:2" x14ac:dyDescent="0.3">
      <c r="A2841" t="s">
        <v>20</v>
      </c>
      <c r="B2841">
        <v>6.2</v>
      </c>
    </row>
    <row r="2842" spans="1:2" x14ac:dyDescent="0.3">
      <c r="A2842" t="s">
        <v>20</v>
      </c>
      <c r="B2842">
        <v>7.7</v>
      </c>
    </row>
    <row r="2843" spans="1:2" x14ac:dyDescent="0.3">
      <c r="A2843" t="s">
        <v>20</v>
      </c>
      <c r="B2843">
        <v>7.4</v>
      </c>
    </row>
    <row r="2844" spans="1:2" x14ac:dyDescent="0.3">
      <c r="A2844" t="s">
        <v>20</v>
      </c>
      <c r="B2844">
        <v>5.9</v>
      </c>
    </row>
    <row r="2845" spans="1:2" x14ac:dyDescent="0.3">
      <c r="A2845" t="s">
        <v>20</v>
      </c>
      <c r="B2845">
        <v>7.8</v>
      </c>
    </row>
    <row r="2846" spans="1:2" x14ac:dyDescent="0.3">
      <c r="A2846" t="s">
        <v>20</v>
      </c>
      <c r="B2846">
        <v>7.4</v>
      </c>
    </row>
    <row r="2847" spans="1:2" x14ac:dyDescent="0.3">
      <c r="A2847" t="s">
        <v>20</v>
      </c>
      <c r="B2847">
        <v>6.5</v>
      </c>
    </row>
    <row r="2848" spans="1:2" x14ac:dyDescent="0.3">
      <c r="A2848" t="s">
        <v>20</v>
      </c>
      <c r="B2848">
        <v>5.4</v>
      </c>
    </row>
    <row r="2849" spans="1:2" x14ac:dyDescent="0.3">
      <c r="A2849" t="s">
        <v>20</v>
      </c>
      <c r="B2849">
        <v>7</v>
      </c>
    </row>
    <row r="2850" spans="1:2" x14ac:dyDescent="0.3">
      <c r="A2850" t="s">
        <v>20</v>
      </c>
      <c r="B2850">
        <v>7.6</v>
      </c>
    </row>
    <row r="2851" spans="1:2" x14ac:dyDescent="0.3">
      <c r="A2851" t="s">
        <v>20</v>
      </c>
      <c r="B2851">
        <v>6.9</v>
      </c>
    </row>
    <row r="2852" spans="1:2" x14ac:dyDescent="0.3">
      <c r="A2852" t="s">
        <v>20</v>
      </c>
      <c r="B2852">
        <v>7</v>
      </c>
    </row>
    <row r="2853" spans="1:2" x14ac:dyDescent="0.3">
      <c r="A2853" t="s">
        <v>20</v>
      </c>
      <c r="B2853">
        <v>5.3</v>
      </c>
    </row>
    <row r="2854" spans="1:2" x14ac:dyDescent="0.3">
      <c r="A2854" t="s">
        <v>20</v>
      </c>
      <c r="B2854">
        <v>6.4</v>
      </c>
    </row>
    <row r="2855" spans="1:2" x14ac:dyDescent="0.3">
      <c r="A2855" t="s">
        <v>20</v>
      </c>
      <c r="B2855">
        <v>4.5</v>
      </c>
    </row>
    <row r="2856" spans="1:2" x14ac:dyDescent="0.3">
      <c r="A2856" t="s">
        <v>20</v>
      </c>
      <c r="B2856">
        <v>7.8</v>
      </c>
    </row>
    <row r="2857" spans="1:2" x14ac:dyDescent="0.3">
      <c r="A2857" t="s">
        <v>20</v>
      </c>
      <c r="B2857">
        <v>6.7</v>
      </c>
    </row>
    <row r="2858" spans="1:2" x14ac:dyDescent="0.3">
      <c r="A2858" t="s">
        <v>20</v>
      </c>
      <c r="B2858">
        <v>5.3</v>
      </c>
    </row>
    <row r="2859" spans="1:2" x14ac:dyDescent="0.3">
      <c r="A2859" t="s">
        <v>20</v>
      </c>
      <c r="B2859">
        <v>6.3</v>
      </c>
    </row>
    <row r="2860" spans="1:2" x14ac:dyDescent="0.3">
      <c r="A2860" t="s">
        <v>20</v>
      </c>
      <c r="B2860">
        <v>7</v>
      </c>
    </row>
    <row r="2861" spans="1:2" x14ac:dyDescent="0.3">
      <c r="A2861" t="s">
        <v>20</v>
      </c>
      <c r="B2861">
        <v>5.3</v>
      </c>
    </row>
    <row r="2862" spans="1:2" x14ac:dyDescent="0.3">
      <c r="A2862" t="s">
        <v>20</v>
      </c>
      <c r="B2862">
        <v>6.6</v>
      </c>
    </row>
    <row r="2863" spans="1:2" x14ac:dyDescent="0.3">
      <c r="A2863" t="s">
        <v>20</v>
      </c>
      <c r="B2863">
        <v>5.8</v>
      </c>
    </row>
    <row r="2864" spans="1:2" x14ac:dyDescent="0.3">
      <c r="A2864" t="s">
        <v>20</v>
      </c>
      <c r="B2864">
        <v>6.7</v>
      </c>
    </row>
    <row r="2865" spans="1:2" x14ac:dyDescent="0.3">
      <c r="A2865" t="s">
        <v>20</v>
      </c>
      <c r="B2865">
        <v>6.6</v>
      </c>
    </row>
    <row r="2866" spans="1:2" x14ac:dyDescent="0.3">
      <c r="A2866" t="s">
        <v>20</v>
      </c>
      <c r="B2866">
        <v>7</v>
      </c>
    </row>
    <row r="2867" spans="1:2" x14ac:dyDescent="0.3">
      <c r="A2867" t="s">
        <v>5288</v>
      </c>
      <c r="B2867">
        <v>8.4</v>
      </c>
    </row>
    <row r="2868" spans="1:2" x14ac:dyDescent="0.3">
      <c r="A2868" t="s">
        <v>20</v>
      </c>
      <c r="B2868">
        <v>5.4</v>
      </c>
    </row>
    <row r="2869" spans="1:2" x14ac:dyDescent="0.3">
      <c r="A2869" t="s">
        <v>20</v>
      </c>
      <c r="B2869">
        <v>7.8</v>
      </c>
    </row>
    <row r="2870" spans="1:2" x14ac:dyDescent="0.3">
      <c r="A2870" t="s">
        <v>1279</v>
      </c>
      <c r="B2870">
        <v>7.6</v>
      </c>
    </row>
    <row r="2871" spans="1:2" x14ac:dyDescent="0.3">
      <c r="A2871" t="s">
        <v>20</v>
      </c>
      <c r="B2871">
        <v>6.6</v>
      </c>
    </row>
    <row r="2872" spans="1:2" x14ac:dyDescent="0.3">
      <c r="A2872" t="s">
        <v>20</v>
      </c>
      <c r="B2872">
        <v>6.4</v>
      </c>
    </row>
    <row r="2873" spans="1:2" x14ac:dyDescent="0.3">
      <c r="A2873" t="s">
        <v>20</v>
      </c>
      <c r="B2873">
        <v>7</v>
      </c>
    </row>
    <row r="2874" spans="1:2" x14ac:dyDescent="0.3">
      <c r="A2874" t="s">
        <v>20</v>
      </c>
      <c r="B2874">
        <v>5.7</v>
      </c>
    </row>
    <row r="2875" spans="1:2" x14ac:dyDescent="0.3">
      <c r="A2875" t="s">
        <v>20</v>
      </c>
      <c r="B2875">
        <v>5.9</v>
      </c>
    </row>
    <row r="2876" spans="1:2" x14ac:dyDescent="0.3">
      <c r="A2876" t="s">
        <v>20</v>
      </c>
      <c r="B2876">
        <v>6.3</v>
      </c>
    </row>
    <row r="2877" spans="1:2" x14ac:dyDescent="0.3">
      <c r="A2877" t="s">
        <v>20</v>
      </c>
      <c r="B2877">
        <v>6.3</v>
      </c>
    </row>
    <row r="2878" spans="1:2" x14ac:dyDescent="0.3">
      <c r="A2878" t="s">
        <v>20</v>
      </c>
      <c r="B2878">
        <v>6.2</v>
      </c>
    </row>
    <row r="2879" spans="1:2" x14ac:dyDescent="0.3">
      <c r="A2879" t="s">
        <v>20</v>
      </c>
      <c r="B2879">
        <v>2.1</v>
      </c>
    </row>
    <row r="2880" spans="1:2" x14ac:dyDescent="0.3">
      <c r="A2880" t="s">
        <v>20</v>
      </c>
      <c r="B2880">
        <v>5</v>
      </c>
    </row>
    <row r="2881" spans="1:2" x14ac:dyDescent="0.3">
      <c r="A2881" t="s">
        <v>20</v>
      </c>
      <c r="B2881">
        <v>5.3</v>
      </c>
    </row>
    <row r="2882" spans="1:2" x14ac:dyDescent="0.3">
      <c r="A2882" t="s">
        <v>20</v>
      </c>
      <c r="B2882">
        <v>7.1</v>
      </c>
    </row>
    <row r="2883" spans="1:2" x14ac:dyDescent="0.3">
      <c r="A2883" t="s">
        <v>20</v>
      </c>
      <c r="B2883">
        <v>7</v>
      </c>
    </row>
    <row r="2884" spans="1:2" x14ac:dyDescent="0.3">
      <c r="A2884" t="s">
        <v>7537</v>
      </c>
      <c r="B2884">
        <v>7</v>
      </c>
    </row>
    <row r="2885" spans="1:2" x14ac:dyDescent="0.3">
      <c r="A2885" t="s">
        <v>20</v>
      </c>
      <c r="B2885">
        <v>5.7</v>
      </c>
    </row>
    <row r="2886" spans="1:2" x14ac:dyDescent="0.3">
      <c r="A2886" t="s">
        <v>20</v>
      </c>
      <c r="B2886">
        <v>7.1</v>
      </c>
    </row>
    <row r="2887" spans="1:2" x14ac:dyDescent="0.3">
      <c r="A2887" t="s">
        <v>20</v>
      </c>
      <c r="B2887">
        <v>7</v>
      </c>
    </row>
    <row r="2888" spans="1:2" x14ac:dyDescent="0.3">
      <c r="A2888" t="s">
        <v>5895</v>
      </c>
      <c r="B2888">
        <v>7.7</v>
      </c>
    </row>
    <row r="2889" spans="1:2" x14ac:dyDescent="0.3">
      <c r="A2889" t="s">
        <v>20</v>
      </c>
      <c r="B2889">
        <v>7.1</v>
      </c>
    </row>
    <row r="2890" spans="1:2" x14ac:dyDescent="0.3">
      <c r="A2890" t="s">
        <v>20</v>
      </c>
      <c r="B2890">
        <v>6.8</v>
      </c>
    </row>
    <row r="2891" spans="1:2" x14ac:dyDescent="0.3">
      <c r="A2891" t="s">
        <v>4449</v>
      </c>
      <c r="B2891">
        <v>7.5</v>
      </c>
    </row>
    <row r="2892" spans="1:2" x14ac:dyDescent="0.3">
      <c r="A2892" t="s">
        <v>20</v>
      </c>
      <c r="B2892">
        <v>6.3</v>
      </c>
    </row>
    <row r="2893" spans="1:2" x14ac:dyDescent="0.3">
      <c r="A2893" t="s">
        <v>20</v>
      </c>
      <c r="B2893">
        <v>7.3</v>
      </c>
    </row>
    <row r="2894" spans="1:2" x14ac:dyDescent="0.3">
      <c r="A2894" t="s">
        <v>20</v>
      </c>
      <c r="B2894">
        <v>6.8</v>
      </c>
    </row>
    <row r="2895" spans="1:2" x14ac:dyDescent="0.3">
      <c r="A2895" t="s">
        <v>20</v>
      </c>
      <c r="B2895">
        <v>7.2</v>
      </c>
    </row>
    <row r="2896" spans="1:2" x14ac:dyDescent="0.3">
      <c r="A2896" t="s">
        <v>20</v>
      </c>
      <c r="B2896">
        <v>6.4</v>
      </c>
    </row>
    <row r="2897" spans="1:2" x14ac:dyDescent="0.3">
      <c r="A2897" t="s">
        <v>20</v>
      </c>
      <c r="B2897">
        <v>6</v>
      </c>
    </row>
    <row r="2898" spans="1:2" x14ac:dyDescent="0.3">
      <c r="A2898" t="s">
        <v>20</v>
      </c>
      <c r="B2898">
        <v>6.4</v>
      </c>
    </row>
    <row r="2899" spans="1:2" x14ac:dyDescent="0.3">
      <c r="A2899" t="s">
        <v>20</v>
      </c>
      <c r="B2899">
        <v>5.0999999999999996</v>
      </c>
    </row>
    <row r="2900" spans="1:2" x14ac:dyDescent="0.3">
      <c r="A2900" t="s">
        <v>20</v>
      </c>
      <c r="B2900">
        <v>7.5</v>
      </c>
    </row>
    <row r="2901" spans="1:2" x14ac:dyDescent="0.3">
      <c r="A2901" t="s">
        <v>8474</v>
      </c>
      <c r="B2901">
        <v>7.1</v>
      </c>
    </row>
    <row r="2902" spans="1:2" x14ac:dyDescent="0.3">
      <c r="A2902" t="s">
        <v>20</v>
      </c>
      <c r="B2902">
        <v>4.5999999999999996</v>
      </c>
    </row>
    <row r="2903" spans="1:2" x14ac:dyDescent="0.3">
      <c r="A2903" t="s">
        <v>1279</v>
      </c>
      <c r="B2903">
        <v>5.7</v>
      </c>
    </row>
    <row r="2904" spans="1:2" x14ac:dyDescent="0.3">
      <c r="A2904" t="s">
        <v>20</v>
      </c>
      <c r="B2904">
        <v>6.8</v>
      </c>
    </row>
    <row r="2905" spans="1:2" x14ac:dyDescent="0.3">
      <c r="A2905" t="s">
        <v>1279</v>
      </c>
      <c r="B2905">
        <v>7.7</v>
      </c>
    </row>
    <row r="2906" spans="1:2" x14ac:dyDescent="0.3">
      <c r="A2906" t="s">
        <v>1279</v>
      </c>
      <c r="B2906">
        <v>3.2</v>
      </c>
    </row>
    <row r="2907" spans="1:2" x14ac:dyDescent="0.3">
      <c r="A2907" t="s">
        <v>460</v>
      </c>
      <c r="B2907">
        <v>6.1</v>
      </c>
    </row>
    <row r="2908" spans="1:2" x14ac:dyDescent="0.3">
      <c r="A2908" t="s">
        <v>20</v>
      </c>
      <c r="B2908">
        <v>5.6</v>
      </c>
    </row>
    <row r="2909" spans="1:2" x14ac:dyDescent="0.3">
      <c r="A2909" t="s">
        <v>20</v>
      </c>
      <c r="B2909">
        <v>6.9</v>
      </c>
    </row>
    <row r="2910" spans="1:2" x14ac:dyDescent="0.3">
      <c r="A2910" t="s">
        <v>20</v>
      </c>
      <c r="B2910">
        <v>7.5</v>
      </c>
    </row>
    <row r="2911" spans="1:2" x14ac:dyDescent="0.3">
      <c r="A2911" t="s">
        <v>20</v>
      </c>
      <c r="B2911">
        <v>5.8</v>
      </c>
    </row>
    <row r="2912" spans="1:2" x14ac:dyDescent="0.3">
      <c r="A2912" t="s">
        <v>20</v>
      </c>
      <c r="B2912">
        <v>8.3000000000000007</v>
      </c>
    </row>
    <row r="2913" spans="1:2" x14ac:dyDescent="0.3">
      <c r="A2913" t="s">
        <v>20</v>
      </c>
      <c r="B2913">
        <v>2.8</v>
      </c>
    </row>
    <row r="2914" spans="1:2" x14ac:dyDescent="0.3">
      <c r="A2914" t="s">
        <v>20</v>
      </c>
      <c r="B2914">
        <v>6.6</v>
      </c>
    </row>
    <row r="2915" spans="1:2" x14ac:dyDescent="0.3">
      <c r="A2915" t="s">
        <v>460</v>
      </c>
      <c r="B2915">
        <v>7.5</v>
      </c>
    </row>
    <row r="2916" spans="1:2" x14ac:dyDescent="0.3">
      <c r="A2916" t="s">
        <v>20</v>
      </c>
      <c r="B2916">
        <v>6</v>
      </c>
    </row>
    <row r="2917" spans="1:2" x14ac:dyDescent="0.3">
      <c r="A2917" t="s">
        <v>6975</v>
      </c>
      <c r="B2917">
        <v>6.2</v>
      </c>
    </row>
    <row r="2918" spans="1:2" x14ac:dyDescent="0.3">
      <c r="A2918" t="s">
        <v>20</v>
      </c>
      <c r="B2918">
        <v>7.2</v>
      </c>
    </row>
    <row r="2919" spans="1:2" x14ac:dyDescent="0.3">
      <c r="A2919" t="s">
        <v>20</v>
      </c>
      <c r="B2919">
        <v>8.6999999999999993</v>
      </c>
    </row>
    <row r="2920" spans="1:2" x14ac:dyDescent="0.3">
      <c r="A2920" t="s">
        <v>20</v>
      </c>
      <c r="B2920">
        <v>6</v>
      </c>
    </row>
    <row r="2921" spans="1:2" x14ac:dyDescent="0.3">
      <c r="A2921" t="s">
        <v>20</v>
      </c>
      <c r="B2921">
        <v>8</v>
      </c>
    </row>
    <row r="2922" spans="1:2" x14ac:dyDescent="0.3">
      <c r="A2922" t="s">
        <v>8544</v>
      </c>
      <c r="B2922">
        <v>7.2</v>
      </c>
    </row>
    <row r="2923" spans="1:2" x14ac:dyDescent="0.3">
      <c r="A2923" t="s">
        <v>20</v>
      </c>
      <c r="B2923">
        <v>4.5</v>
      </c>
    </row>
    <row r="2924" spans="1:2" x14ac:dyDescent="0.3">
      <c r="A2924" t="s">
        <v>20</v>
      </c>
      <c r="B2924">
        <v>7.9</v>
      </c>
    </row>
    <row r="2925" spans="1:2" x14ac:dyDescent="0.3">
      <c r="A2925" t="s">
        <v>20</v>
      </c>
      <c r="B2925">
        <v>7.1</v>
      </c>
    </row>
    <row r="2926" spans="1:2" x14ac:dyDescent="0.3">
      <c r="A2926" t="s">
        <v>20</v>
      </c>
      <c r="B2926">
        <v>7.5</v>
      </c>
    </row>
    <row r="2927" spans="1:2" x14ac:dyDescent="0.3">
      <c r="A2927" t="s">
        <v>20</v>
      </c>
      <c r="B2927">
        <v>6.8</v>
      </c>
    </row>
    <row r="2928" spans="1:2" x14ac:dyDescent="0.3">
      <c r="A2928" t="s">
        <v>20</v>
      </c>
      <c r="B2928">
        <v>4.3</v>
      </c>
    </row>
    <row r="2929" spans="1:2" x14ac:dyDescent="0.3">
      <c r="A2929" t="s">
        <v>20</v>
      </c>
      <c r="B2929">
        <v>7.2</v>
      </c>
    </row>
    <row r="2930" spans="1:2" x14ac:dyDescent="0.3">
      <c r="A2930" t="s">
        <v>20</v>
      </c>
      <c r="B2930">
        <v>5.8</v>
      </c>
    </row>
    <row r="2931" spans="1:2" x14ac:dyDescent="0.3">
      <c r="A2931" t="s">
        <v>20</v>
      </c>
      <c r="B2931">
        <v>7.1</v>
      </c>
    </row>
    <row r="2932" spans="1:2" x14ac:dyDescent="0.3">
      <c r="A2932" t="s">
        <v>20</v>
      </c>
      <c r="B2932">
        <v>7.4</v>
      </c>
    </row>
    <row r="2933" spans="1:2" x14ac:dyDescent="0.3">
      <c r="A2933" t="s">
        <v>20</v>
      </c>
      <c r="B2933">
        <v>7.6</v>
      </c>
    </row>
    <row r="2934" spans="1:2" x14ac:dyDescent="0.3">
      <c r="A2934" t="s">
        <v>20</v>
      </c>
      <c r="B2934">
        <v>6.9</v>
      </c>
    </row>
    <row r="2935" spans="1:2" x14ac:dyDescent="0.3">
      <c r="A2935" t="s">
        <v>20</v>
      </c>
      <c r="B2935">
        <v>6</v>
      </c>
    </row>
    <row r="2936" spans="1:2" x14ac:dyDescent="0.3">
      <c r="A2936" t="s">
        <v>20</v>
      </c>
      <c r="B2936">
        <v>6.9</v>
      </c>
    </row>
    <row r="2937" spans="1:2" x14ac:dyDescent="0.3">
      <c r="A2937" t="s">
        <v>20</v>
      </c>
      <c r="B2937">
        <v>7.3</v>
      </c>
    </row>
    <row r="2938" spans="1:2" x14ac:dyDescent="0.3">
      <c r="A2938" t="s">
        <v>20</v>
      </c>
      <c r="B2938">
        <v>4.5999999999999996</v>
      </c>
    </row>
    <row r="2939" spans="1:2" x14ac:dyDescent="0.3">
      <c r="A2939" t="s">
        <v>20</v>
      </c>
      <c r="B2939">
        <v>6</v>
      </c>
    </row>
    <row r="2940" spans="1:2" x14ac:dyDescent="0.3">
      <c r="A2940" t="s">
        <v>20</v>
      </c>
      <c r="B2940">
        <v>6.4</v>
      </c>
    </row>
    <row r="2941" spans="1:2" x14ac:dyDescent="0.3">
      <c r="A2941" t="s">
        <v>20</v>
      </c>
      <c r="B2941">
        <v>5.5</v>
      </c>
    </row>
    <row r="2942" spans="1:2" x14ac:dyDescent="0.3">
      <c r="A2942" t="s">
        <v>20</v>
      </c>
      <c r="B2942">
        <v>7.5</v>
      </c>
    </row>
    <row r="2943" spans="1:2" x14ac:dyDescent="0.3">
      <c r="A2943" t="s">
        <v>20</v>
      </c>
      <c r="B2943">
        <v>8.1</v>
      </c>
    </row>
    <row r="2944" spans="1:2" x14ac:dyDescent="0.3">
      <c r="A2944" t="s">
        <v>20</v>
      </c>
      <c r="B2944">
        <v>6.3</v>
      </c>
    </row>
    <row r="2945" spans="1:2" x14ac:dyDescent="0.3">
      <c r="A2945" t="s">
        <v>20</v>
      </c>
      <c r="B2945">
        <v>5.0999999999999996</v>
      </c>
    </row>
    <row r="2946" spans="1:2" x14ac:dyDescent="0.3">
      <c r="A2946" t="s">
        <v>20</v>
      </c>
      <c r="B2946">
        <v>6.8</v>
      </c>
    </row>
    <row r="2947" spans="1:2" x14ac:dyDescent="0.3">
      <c r="A2947" t="s">
        <v>20</v>
      </c>
      <c r="B2947">
        <v>5.3</v>
      </c>
    </row>
    <row r="2948" spans="1:2" x14ac:dyDescent="0.3">
      <c r="A2948" t="s">
        <v>20</v>
      </c>
      <c r="B2948">
        <v>7.3</v>
      </c>
    </row>
    <row r="2949" spans="1:2" x14ac:dyDescent="0.3">
      <c r="A2949" t="s">
        <v>20</v>
      </c>
      <c r="B2949">
        <v>7.3</v>
      </c>
    </row>
    <row r="2950" spans="1:2" x14ac:dyDescent="0.3">
      <c r="A2950" t="s">
        <v>20</v>
      </c>
      <c r="B2950">
        <v>7.1</v>
      </c>
    </row>
    <row r="2951" spans="1:2" x14ac:dyDescent="0.3">
      <c r="A2951" t="s">
        <v>20</v>
      </c>
      <c r="B2951">
        <v>7.6</v>
      </c>
    </row>
    <row r="2952" spans="1:2" x14ac:dyDescent="0.3">
      <c r="A2952" t="s">
        <v>20</v>
      </c>
      <c r="B2952">
        <v>5.3</v>
      </c>
    </row>
    <row r="2953" spans="1:2" x14ac:dyDescent="0.3">
      <c r="A2953" t="s">
        <v>20</v>
      </c>
      <c r="B2953">
        <v>7.8</v>
      </c>
    </row>
    <row r="2954" spans="1:2" x14ac:dyDescent="0.3">
      <c r="A2954" t="s">
        <v>20</v>
      </c>
      <c r="B2954">
        <v>7.7</v>
      </c>
    </row>
    <row r="2955" spans="1:2" x14ac:dyDescent="0.3">
      <c r="A2955" t="s">
        <v>20</v>
      </c>
      <c r="B2955">
        <v>7.7</v>
      </c>
    </row>
    <row r="2956" spans="1:2" x14ac:dyDescent="0.3">
      <c r="A2956" t="s">
        <v>20</v>
      </c>
      <c r="B2956">
        <v>5.4</v>
      </c>
    </row>
    <row r="2957" spans="1:2" x14ac:dyDescent="0.3">
      <c r="A2957" t="s">
        <v>20</v>
      </c>
      <c r="B2957">
        <v>6.2</v>
      </c>
    </row>
    <row r="2958" spans="1:2" x14ac:dyDescent="0.3">
      <c r="A2958" t="s">
        <v>20</v>
      </c>
      <c r="B2958">
        <v>7.4</v>
      </c>
    </row>
    <row r="2959" spans="1:2" x14ac:dyDescent="0.3">
      <c r="A2959" t="s">
        <v>20</v>
      </c>
      <c r="B2959">
        <v>6.2</v>
      </c>
    </row>
    <row r="2960" spans="1:2" x14ac:dyDescent="0.3">
      <c r="A2960" t="s">
        <v>20</v>
      </c>
      <c r="B2960">
        <v>5.0999999999999996</v>
      </c>
    </row>
    <row r="2961" spans="1:2" x14ac:dyDescent="0.3">
      <c r="A2961" t="s">
        <v>20</v>
      </c>
      <c r="B2961">
        <v>6.9</v>
      </c>
    </row>
    <row r="2962" spans="1:2" x14ac:dyDescent="0.3">
      <c r="A2962" t="s">
        <v>20</v>
      </c>
      <c r="B2962">
        <v>6.3</v>
      </c>
    </row>
    <row r="2963" spans="1:2" x14ac:dyDescent="0.3">
      <c r="A2963" t="s">
        <v>20</v>
      </c>
      <c r="B2963">
        <v>6.8</v>
      </c>
    </row>
    <row r="2964" spans="1:2" x14ac:dyDescent="0.3">
      <c r="A2964" t="s">
        <v>20</v>
      </c>
      <c r="B2964">
        <v>5.7</v>
      </c>
    </row>
    <row r="2965" spans="1:2" x14ac:dyDescent="0.3">
      <c r="A2965" t="s">
        <v>20</v>
      </c>
      <c r="B2965">
        <v>5.8</v>
      </c>
    </row>
    <row r="2966" spans="1:2" x14ac:dyDescent="0.3">
      <c r="A2966" t="s">
        <v>20</v>
      </c>
      <c r="B2966">
        <v>6.2</v>
      </c>
    </row>
    <row r="2967" spans="1:2" x14ac:dyDescent="0.3">
      <c r="A2967" t="s">
        <v>20</v>
      </c>
      <c r="B2967">
        <v>4.3</v>
      </c>
    </row>
    <row r="2968" spans="1:2" x14ac:dyDescent="0.3">
      <c r="A2968" t="s">
        <v>20</v>
      </c>
      <c r="B2968">
        <v>6.4</v>
      </c>
    </row>
    <row r="2969" spans="1:2" x14ac:dyDescent="0.3">
      <c r="A2969" t="s">
        <v>3497</v>
      </c>
      <c r="B2969">
        <v>6</v>
      </c>
    </row>
    <row r="2970" spans="1:2" x14ac:dyDescent="0.3">
      <c r="A2970" t="s">
        <v>20</v>
      </c>
      <c r="B2970">
        <v>6.9</v>
      </c>
    </row>
    <row r="2971" spans="1:2" x14ac:dyDescent="0.3">
      <c r="A2971" t="s">
        <v>20</v>
      </c>
      <c r="B2971">
        <v>5.5</v>
      </c>
    </row>
    <row r="2972" spans="1:2" x14ac:dyDescent="0.3">
      <c r="A2972" t="s">
        <v>20</v>
      </c>
      <c r="B2972">
        <v>5.4</v>
      </c>
    </row>
    <row r="2973" spans="1:2" x14ac:dyDescent="0.3">
      <c r="A2973" t="s">
        <v>20</v>
      </c>
      <c r="B2973">
        <v>8.3000000000000007</v>
      </c>
    </row>
    <row r="2974" spans="1:2" x14ac:dyDescent="0.3">
      <c r="A2974" t="s">
        <v>20</v>
      </c>
      <c r="B2974">
        <v>7.9</v>
      </c>
    </row>
    <row r="2975" spans="1:2" x14ac:dyDescent="0.3">
      <c r="A2975" t="s">
        <v>20</v>
      </c>
      <c r="B2975">
        <v>6.5</v>
      </c>
    </row>
    <row r="2976" spans="1:2" x14ac:dyDescent="0.3">
      <c r="A2976" t="s">
        <v>20</v>
      </c>
      <c r="B2976">
        <v>6.3</v>
      </c>
    </row>
    <row r="2977" spans="1:2" x14ac:dyDescent="0.3">
      <c r="A2977" t="s">
        <v>20</v>
      </c>
      <c r="B2977">
        <v>6.4</v>
      </c>
    </row>
    <row r="2978" spans="1:2" x14ac:dyDescent="0.3">
      <c r="A2978" t="s">
        <v>3497</v>
      </c>
      <c r="B2978">
        <v>5.3</v>
      </c>
    </row>
    <row r="2979" spans="1:2" x14ac:dyDescent="0.3">
      <c r="A2979" t="s">
        <v>20</v>
      </c>
      <c r="B2979">
        <v>5.8</v>
      </c>
    </row>
    <row r="2980" spans="1:2" x14ac:dyDescent="0.3">
      <c r="A2980" t="s">
        <v>1800</v>
      </c>
      <c r="B2980">
        <v>6.6</v>
      </c>
    </row>
    <row r="2981" spans="1:2" x14ac:dyDescent="0.3">
      <c r="A2981" t="s">
        <v>965</v>
      </c>
      <c r="B2981">
        <v>7.4</v>
      </c>
    </row>
    <row r="2982" spans="1:2" x14ac:dyDescent="0.3">
      <c r="A2982" t="s">
        <v>20</v>
      </c>
      <c r="B2982">
        <v>8.3000000000000007</v>
      </c>
    </row>
    <row r="2983" spans="1:2" x14ac:dyDescent="0.3">
      <c r="A2983" t="s">
        <v>20</v>
      </c>
      <c r="B2983">
        <v>5.3</v>
      </c>
    </row>
    <row r="2984" spans="1:2" x14ac:dyDescent="0.3">
      <c r="A2984" t="s">
        <v>20</v>
      </c>
      <c r="B2984">
        <v>6.2</v>
      </c>
    </row>
    <row r="2985" spans="1:2" x14ac:dyDescent="0.3">
      <c r="A2985" t="s">
        <v>20</v>
      </c>
      <c r="B2985">
        <v>6.9</v>
      </c>
    </row>
    <row r="2986" spans="1:2" x14ac:dyDescent="0.3">
      <c r="A2986" t="s">
        <v>20</v>
      </c>
      <c r="B2986">
        <v>5.9</v>
      </c>
    </row>
    <row r="2987" spans="1:2" x14ac:dyDescent="0.3">
      <c r="A2987" t="s">
        <v>20</v>
      </c>
      <c r="B2987">
        <v>6.1</v>
      </c>
    </row>
    <row r="2988" spans="1:2" x14ac:dyDescent="0.3">
      <c r="A2988" t="s">
        <v>20</v>
      </c>
      <c r="B2988">
        <v>5.8</v>
      </c>
    </row>
    <row r="2989" spans="1:2" x14ac:dyDescent="0.3">
      <c r="A2989" t="s">
        <v>20</v>
      </c>
      <c r="B2989">
        <v>5.9</v>
      </c>
    </row>
    <row r="2990" spans="1:2" x14ac:dyDescent="0.3">
      <c r="A2990" t="s">
        <v>20</v>
      </c>
      <c r="B2990">
        <v>5.5</v>
      </c>
    </row>
    <row r="2991" spans="1:2" x14ac:dyDescent="0.3">
      <c r="A2991" t="s">
        <v>20</v>
      </c>
      <c r="B2991">
        <v>5</v>
      </c>
    </row>
    <row r="2992" spans="1:2" x14ac:dyDescent="0.3">
      <c r="A2992" t="s">
        <v>20</v>
      </c>
      <c r="B2992">
        <v>7</v>
      </c>
    </row>
    <row r="2993" spans="1:2" x14ac:dyDescent="0.3">
      <c r="A2993" t="s">
        <v>20</v>
      </c>
      <c r="B2993">
        <v>7.8</v>
      </c>
    </row>
    <row r="2994" spans="1:2" x14ac:dyDescent="0.3">
      <c r="A2994" t="s">
        <v>20</v>
      </c>
      <c r="B2994">
        <v>6.4</v>
      </c>
    </row>
    <row r="2995" spans="1:2" x14ac:dyDescent="0.3">
      <c r="A2995" t="s">
        <v>20</v>
      </c>
      <c r="B2995">
        <v>5.9</v>
      </c>
    </row>
    <row r="2996" spans="1:2" x14ac:dyDescent="0.3">
      <c r="A2996" t="s">
        <v>20</v>
      </c>
      <c r="B2996">
        <v>7</v>
      </c>
    </row>
    <row r="2997" spans="1:2" x14ac:dyDescent="0.3">
      <c r="A2997" t="s">
        <v>20</v>
      </c>
      <c r="B2997">
        <v>6.1</v>
      </c>
    </row>
    <row r="2998" spans="1:2" x14ac:dyDescent="0.3">
      <c r="A2998" t="s">
        <v>20</v>
      </c>
      <c r="B2998">
        <v>6.9</v>
      </c>
    </row>
    <row r="2999" spans="1:2" x14ac:dyDescent="0.3">
      <c r="A2999" t="s">
        <v>20</v>
      </c>
      <c r="B2999">
        <v>7.5</v>
      </c>
    </row>
    <row r="3000" spans="1:2" x14ac:dyDescent="0.3">
      <c r="A3000" t="s">
        <v>20</v>
      </c>
      <c r="B3000">
        <v>7.3</v>
      </c>
    </row>
    <row r="3001" spans="1:2" x14ac:dyDescent="0.3">
      <c r="A3001" t="s">
        <v>20</v>
      </c>
      <c r="B3001">
        <v>6.5</v>
      </c>
    </row>
    <row r="3002" spans="1:2" x14ac:dyDescent="0.3">
      <c r="A3002" t="s">
        <v>20</v>
      </c>
      <c r="B3002">
        <v>6.2</v>
      </c>
    </row>
    <row r="3003" spans="1:2" x14ac:dyDescent="0.3">
      <c r="A3003" t="s">
        <v>20</v>
      </c>
      <c r="B3003">
        <v>6.7</v>
      </c>
    </row>
    <row r="3004" spans="1:2" x14ac:dyDescent="0.3">
      <c r="A3004" t="s">
        <v>20</v>
      </c>
      <c r="B3004">
        <v>6</v>
      </c>
    </row>
    <row r="3005" spans="1:2" x14ac:dyDescent="0.3">
      <c r="A3005" t="s">
        <v>20</v>
      </c>
      <c r="B3005">
        <v>6.3</v>
      </c>
    </row>
    <row r="3006" spans="1:2" x14ac:dyDescent="0.3">
      <c r="A3006" t="s">
        <v>20</v>
      </c>
      <c r="B3006">
        <v>5.8</v>
      </c>
    </row>
    <row r="3007" spans="1:2" x14ac:dyDescent="0.3">
      <c r="A3007" t="s">
        <v>20</v>
      </c>
      <c r="B3007">
        <v>6.1</v>
      </c>
    </row>
    <row r="3008" spans="1:2" x14ac:dyDescent="0.3">
      <c r="A3008" t="s">
        <v>20</v>
      </c>
      <c r="B3008">
        <v>6.9</v>
      </c>
    </row>
    <row r="3009" spans="1:2" x14ac:dyDescent="0.3">
      <c r="A3009" t="s">
        <v>20</v>
      </c>
      <c r="B3009">
        <v>5.4</v>
      </c>
    </row>
    <row r="3010" spans="1:2" x14ac:dyDescent="0.3">
      <c r="A3010" t="s">
        <v>20</v>
      </c>
      <c r="B3010">
        <v>6.7</v>
      </c>
    </row>
    <row r="3011" spans="1:2" x14ac:dyDescent="0.3">
      <c r="A3011" t="s">
        <v>20</v>
      </c>
      <c r="B3011">
        <v>7.4</v>
      </c>
    </row>
    <row r="3012" spans="1:2" x14ac:dyDescent="0.3">
      <c r="A3012" t="s">
        <v>20</v>
      </c>
      <c r="B3012">
        <v>5.6</v>
      </c>
    </row>
    <row r="3013" spans="1:2" x14ac:dyDescent="0.3">
      <c r="A3013" t="s">
        <v>20</v>
      </c>
      <c r="B3013">
        <v>6.5</v>
      </c>
    </row>
    <row r="3014" spans="1:2" x14ac:dyDescent="0.3">
      <c r="A3014" t="s">
        <v>20</v>
      </c>
      <c r="B3014">
        <v>6.5</v>
      </c>
    </row>
    <row r="3015" spans="1:2" x14ac:dyDescent="0.3">
      <c r="A3015" t="s">
        <v>20</v>
      </c>
      <c r="B3015">
        <v>5.8</v>
      </c>
    </row>
    <row r="3016" spans="1:2" x14ac:dyDescent="0.3">
      <c r="A3016" t="s">
        <v>20</v>
      </c>
      <c r="B3016">
        <v>5</v>
      </c>
    </row>
    <row r="3017" spans="1:2" x14ac:dyDescent="0.3">
      <c r="A3017" t="s">
        <v>20</v>
      </c>
      <c r="B3017">
        <v>5.5</v>
      </c>
    </row>
    <row r="3018" spans="1:2" x14ac:dyDescent="0.3">
      <c r="A3018" t="s">
        <v>20</v>
      </c>
      <c r="B3018">
        <v>6.5</v>
      </c>
    </row>
    <row r="3019" spans="1:2" x14ac:dyDescent="0.3">
      <c r="A3019" t="s">
        <v>20</v>
      </c>
      <c r="B3019">
        <v>7.2</v>
      </c>
    </row>
    <row r="3020" spans="1:2" x14ac:dyDescent="0.3">
      <c r="A3020" t="s">
        <v>20</v>
      </c>
      <c r="B3020">
        <v>7.3</v>
      </c>
    </row>
    <row r="3021" spans="1:2" x14ac:dyDescent="0.3">
      <c r="A3021" t="s">
        <v>20</v>
      </c>
      <c r="B3021">
        <v>7.2</v>
      </c>
    </row>
    <row r="3022" spans="1:2" x14ac:dyDescent="0.3">
      <c r="A3022" t="s">
        <v>20</v>
      </c>
      <c r="B3022">
        <v>5.2</v>
      </c>
    </row>
    <row r="3023" spans="1:2" x14ac:dyDescent="0.3">
      <c r="A3023" t="s">
        <v>20</v>
      </c>
      <c r="B3023">
        <v>5.7</v>
      </c>
    </row>
    <row r="3024" spans="1:2" x14ac:dyDescent="0.3">
      <c r="A3024" t="s">
        <v>20</v>
      </c>
      <c r="B3024">
        <v>4.7</v>
      </c>
    </row>
    <row r="3025" spans="1:2" x14ac:dyDescent="0.3">
      <c r="A3025" t="s">
        <v>20</v>
      </c>
      <c r="B3025">
        <v>5.9</v>
      </c>
    </row>
    <row r="3026" spans="1:2" x14ac:dyDescent="0.3">
      <c r="A3026" t="s">
        <v>20</v>
      </c>
      <c r="B3026">
        <v>6.8</v>
      </c>
    </row>
    <row r="3027" spans="1:2" x14ac:dyDescent="0.3">
      <c r="A3027" t="s">
        <v>20</v>
      </c>
      <c r="B3027">
        <v>5.9</v>
      </c>
    </row>
    <row r="3028" spans="1:2" x14ac:dyDescent="0.3">
      <c r="A3028" t="s">
        <v>20</v>
      </c>
      <c r="B3028">
        <v>5.3</v>
      </c>
    </row>
    <row r="3029" spans="1:2" x14ac:dyDescent="0.3">
      <c r="A3029" t="s">
        <v>20</v>
      </c>
      <c r="B3029">
        <v>6</v>
      </c>
    </row>
    <row r="3030" spans="1:2" x14ac:dyDescent="0.3">
      <c r="A3030" t="s">
        <v>20</v>
      </c>
      <c r="B3030">
        <v>7.7</v>
      </c>
    </row>
    <row r="3031" spans="1:2" x14ac:dyDescent="0.3">
      <c r="A3031" t="s">
        <v>20</v>
      </c>
      <c r="B3031">
        <v>4.4000000000000004</v>
      </c>
    </row>
    <row r="3032" spans="1:2" x14ac:dyDescent="0.3">
      <c r="A3032" t="s">
        <v>20</v>
      </c>
      <c r="B3032">
        <v>6.6</v>
      </c>
    </row>
    <row r="3033" spans="1:2" x14ac:dyDescent="0.3">
      <c r="A3033" t="s">
        <v>20</v>
      </c>
      <c r="B3033">
        <v>6.7</v>
      </c>
    </row>
    <row r="3034" spans="1:2" x14ac:dyDescent="0.3">
      <c r="A3034" t="s">
        <v>20</v>
      </c>
      <c r="B3034">
        <v>5.5</v>
      </c>
    </row>
    <row r="3035" spans="1:2" x14ac:dyDescent="0.3">
      <c r="A3035" t="s">
        <v>20</v>
      </c>
      <c r="B3035">
        <v>6.5</v>
      </c>
    </row>
    <row r="3036" spans="1:2" x14ac:dyDescent="0.3">
      <c r="A3036" t="s">
        <v>20</v>
      </c>
      <c r="B3036">
        <v>6.2</v>
      </c>
    </row>
    <row r="3037" spans="1:2" x14ac:dyDescent="0.3">
      <c r="A3037" t="s">
        <v>20</v>
      </c>
      <c r="B3037">
        <v>7.1</v>
      </c>
    </row>
    <row r="3038" spans="1:2" x14ac:dyDescent="0.3">
      <c r="A3038" t="s">
        <v>20</v>
      </c>
      <c r="B3038">
        <v>6.1</v>
      </c>
    </row>
    <row r="3039" spans="1:2" x14ac:dyDescent="0.3">
      <c r="A3039" t="s">
        <v>20</v>
      </c>
      <c r="B3039">
        <v>7.1</v>
      </c>
    </row>
    <row r="3040" spans="1:2" x14ac:dyDescent="0.3">
      <c r="A3040" t="s">
        <v>20</v>
      </c>
      <c r="B3040">
        <v>6</v>
      </c>
    </row>
    <row r="3041" spans="1:2" x14ac:dyDescent="0.3">
      <c r="A3041" t="s">
        <v>20</v>
      </c>
      <c r="B3041">
        <v>7.4</v>
      </c>
    </row>
    <row r="3042" spans="1:2" x14ac:dyDescent="0.3">
      <c r="A3042" t="s">
        <v>20</v>
      </c>
      <c r="B3042">
        <v>5.9</v>
      </c>
    </row>
    <row r="3043" spans="1:2" x14ac:dyDescent="0.3">
      <c r="A3043" t="s">
        <v>20</v>
      </c>
      <c r="B3043">
        <v>4.0999999999999996</v>
      </c>
    </row>
    <row r="3044" spans="1:2" x14ac:dyDescent="0.3">
      <c r="A3044" t="s">
        <v>20</v>
      </c>
      <c r="B3044">
        <v>5.8</v>
      </c>
    </row>
    <row r="3045" spans="1:2" x14ac:dyDescent="0.3">
      <c r="A3045" t="s">
        <v>20</v>
      </c>
      <c r="B3045">
        <v>5.9</v>
      </c>
    </row>
    <row r="3046" spans="1:2" x14ac:dyDescent="0.3">
      <c r="A3046" t="s">
        <v>20</v>
      </c>
      <c r="B3046">
        <v>7</v>
      </c>
    </row>
    <row r="3047" spans="1:2" x14ac:dyDescent="0.3">
      <c r="A3047" t="s">
        <v>20</v>
      </c>
      <c r="B3047">
        <v>6.8</v>
      </c>
    </row>
    <row r="3048" spans="1:2" x14ac:dyDescent="0.3">
      <c r="A3048" t="s">
        <v>20</v>
      </c>
      <c r="B3048">
        <v>7.4</v>
      </c>
    </row>
    <row r="3049" spans="1:2" x14ac:dyDescent="0.3">
      <c r="A3049" t="s">
        <v>20</v>
      </c>
      <c r="B3049">
        <v>7.1</v>
      </c>
    </row>
    <row r="3050" spans="1:2" x14ac:dyDescent="0.3">
      <c r="A3050" t="s">
        <v>20</v>
      </c>
      <c r="B3050">
        <v>7</v>
      </c>
    </row>
    <row r="3051" spans="1:2" x14ac:dyDescent="0.3">
      <c r="A3051" t="s">
        <v>20</v>
      </c>
      <c r="B3051">
        <v>5.8</v>
      </c>
    </row>
    <row r="3052" spans="1:2" x14ac:dyDescent="0.3">
      <c r="A3052" t="s">
        <v>20</v>
      </c>
      <c r="B3052">
        <v>7.8</v>
      </c>
    </row>
    <row r="3053" spans="1:2" x14ac:dyDescent="0.3">
      <c r="A3053" t="s">
        <v>20</v>
      </c>
      <c r="B3053">
        <v>6.5</v>
      </c>
    </row>
    <row r="3054" spans="1:2" x14ac:dyDescent="0.3">
      <c r="A3054" t="s">
        <v>20</v>
      </c>
      <c r="B3054">
        <v>7</v>
      </c>
    </row>
    <row r="3055" spans="1:2" x14ac:dyDescent="0.3">
      <c r="A3055" t="s">
        <v>20</v>
      </c>
      <c r="B3055">
        <v>6.3</v>
      </c>
    </row>
    <row r="3056" spans="1:2" x14ac:dyDescent="0.3">
      <c r="A3056" t="s">
        <v>20</v>
      </c>
      <c r="B3056">
        <v>5.3</v>
      </c>
    </row>
    <row r="3057" spans="1:2" x14ac:dyDescent="0.3">
      <c r="A3057" t="s">
        <v>20</v>
      </c>
      <c r="B3057">
        <v>6.8</v>
      </c>
    </row>
    <row r="3058" spans="1:2" x14ac:dyDescent="0.3">
      <c r="A3058" t="s">
        <v>20</v>
      </c>
      <c r="B3058">
        <v>5.5</v>
      </c>
    </row>
    <row r="3059" spans="1:2" x14ac:dyDescent="0.3">
      <c r="A3059" t="s">
        <v>20</v>
      </c>
      <c r="B3059">
        <v>7.4</v>
      </c>
    </row>
    <row r="3060" spans="1:2" x14ac:dyDescent="0.3">
      <c r="A3060" t="s">
        <v>20</v>
      </c>
      <c r="B3060">
        <v>4.3</v>
      </c>
    </row>
    <row r="3061" spans="1:2" x14ac:dyDescent="0.3">
      <c r="A3061" t="s">
        <v>20</v>
      </c>
      <c r="B3061">
        <v>5.2</v>
      </c>
    </row>
    <row r="3062" spans="1:2" x14ac:dyDescent="0.3">
      <c r="A3062" t="s">
        <v>20</v>
      </c>
      <c r="B3062">
        <v>6.7</v>
      </c>
    </row>
    <row r="3063" spans="1:2" x14ac:dyDescent="0.3">
      <c r="A3063" t="s">
        <v>20</v>
      </c>
      <c r="B3063">
        <v>6.3</v>
      </c>
    </row>
    <row r="3064" spans="1:2" x14ac:dyDescent="0.3">
      <c r="A3064" t="s">
        <v>20</v>
      </c>
      <c r="B3064">
        <v>8.6</v>
      </c>
    </row>
    <row r="3065" spans="1:2" x14ac:dyDescent="0.3">
      <c r="A3065" t="s">
        <v>20</v>
      </c>
      <c r="B3065">
        <v>6.1</v>
      </c>
    </row>
    <row r="3066" spans="1:2" x14ac:dyDescent="0.3">
      <c r="A3066" t="s">
        <v>20</v>
      </c>
      <c r="B3066">
        <v>5.8</v>
      </c>
    </row>
    <row r="3067" spans="1:2" x14ac:dyDescent="0.3">
      <c r="A3067" t="s">
        <v>965</v>
      </c>
      <c r="B3067">
        <v>7.7</v>
      </c>
    </row>
    <row r="3068" spans="1:2" x14ac:dyDescent="0.3">
      <c r="A3068" t="s">
        <v>20</v>
      </c>
      <c r="B3068">
        <v>8</v>
      </c>
    </row>
    <row r="3069" spans="1:2" x14ac:dyDescent="0.3">
      <c r="A3069" t="s">
        <v>20</v>
      </c>
      <c r="B3069">
        <v>5.6</v>
      </c>
    </row>
    <row r="3070" spans="1:2" x14ac:dyDescent="0.3">
      <c r="A3070" t="s">
        <v>20</v>
      </c>
      <c r="B3070">
        <v>6.7</v>
      </c>
    </row>
    <row r="3071" spans="1:2" x14ac:dyDescent="0.3">
      <c r="A3071" t="s">
        <v>20</v>
      </c>
      <c r="B3071">
        <v>6.6</v>
      </c>
    </row>
    <row r="3072" spans="1:2" x14ac:dyDescent="0.3">
      <c r="A3072" t="s">
        <v>20</v>
      </c>
      <c r="B3072">
        <v>4.2</v>
      </c>
    </row>
    <row r="3073" spans="1:2" x14ac:dyDescent="0.3">
      <c r="A3073" t="s">
        <v>20</v>
      </c>
      <c r="B3073">
        <v>6.6</v>
      </c>
    </row>
    <row r="3074" spans="1:2" x14ac:dyDescent="0.3">
      <c r="A3074" t="s">
        <v>20</v>
      </c>
      <c r="B3074">
        <v>4.0999999999999996</v>
      </c>
    </row>
    <row r="3075" spans="1:2" x14ac:dyDescent="0.3">
      <c r="A3075" t="s">
        <v>20</v>
      </c>
      <c r="B3075">
        <v>7.3</v>
      </c>
    </row>
    <row r="3076" spans="1:2" x14ac:dyDescent="0.3">
      <c r="A3076" t="s">
        <v>20</v>
      </c>
      <c r="B3076">
        <v>7.1</v>
      </c>
    </row>
    <row r="3077" spans="1:2" x14ac:dyDescent="0.3">
      <c r="A3077" t="s">
        <v>20</v>
      </c>
      <c r="B3077">
        <v>6.5</v>
      </c>
    </row>
    <row r="3078" spans="1:2" x14ac:dyDescent="0.3">
      <c r="A3078" t="s">
        <v>5895</v>
      </c>
      <c r="B3078">
        <v>7</v>
      </c>
    </row>
    <row r="3079" spans="1:2" x14ac:dyDescent="0.3">
      <c r="A3079" t="s">
        <v>20</v>
      </c>
      <c r="B3079">
        <v>5.5</v>
      </c>
    </row>
    <row r="3080" spans="1:2" x14ac:dyDescent="0.3">
      <c r="A3080" t="s">
        <v>20</v>
      </c>
      <c r="B3080">
        <v>6.6</v>
      </c>
    </row>
    <row r="3081" spans="1:2" x14ac:dyDescent="0.3">
      <c r="A3081" t="s">
        <v>20</v>
      </c>
      <c r="B3081">
        <v>7.1</v>
      </c>
    </row>
    <row r="3082" spans="1:2" x14ac:dyDescent="0.3">
      <c r="A3082" t="s">
        <v>20</v>
      </c>
      <c r="B3082">
        <v>7.9</v>
      </c>
    </row>
    <row r="3083" spans="1:2" x14ac:dyDescent="0.3">
      <c r="A3083" t="s">
        <v>20</v>
      </c>
      <c r="B3083">
        <v>7.1</v>
      </c>
    </row>
    <row r="3084" spans="1:2" x14ac:dyDescent="0.3">
      <c r="A3084" t="s">
        <v>20</v>
      </c>
      <c r="B3084">
        <v>5.6</v>
      </c>
    </row>
    <row r="3085" spans="1:2" x14ac:dyDescent="0.3">
      <c r="A3085" t="s">
        <v>20</v>
      </c>
      <c r="B3085">
        <v>7.3</v>
      </c>
    </row>
    <row r="3086" spans="1:2" x14ac:dyDescent="0.3">
      <c r="A3086" t="s">
        <v>20</v>
      </c>
      <c r="B3086">
        <v>3.3</v>
      </c>
    </row>
    <row r="3087" spans="1:2" x14ac:dyDescent="0.3">
      <c r="A3087" t="s">
        <v>20</v>
      </c>
      <c r="B3087">
        <v>6.5</v>
      </c>
    </row>
    <row r="3088" spans="1:2" x14ac:dyDescent="0.3">
      <c r="A3088" t="s">
        <v>20</v>
      </c>
      <c r="B3088">
        <v>4.8</v>
      </c>
    </row>
    <row r="3089" spans="1:2" x14ac:dyDescent="0.3">
      <c r="A3089" t="s">
        <v>20</v>
      </c>
      <c r="B3089">
        <v>5.2</v>
      </c>
    </row>
    <row r="3090" spans="1:2" x14ac:dyDescent="0.3">
      <c r="A3090" t="s">
        <v>20</v>
      </c>
      <c r="B3090">
        <v>6.3</v>
      </c>
    </row>
    <row r="3091" spans="1:2" x14ac:dyDescent="0.3">
      <c r="A3091" t="s">
        <v>20</v>
      </c>
      <c r="B3091">
        <v>7.2</v>
      </c>
    </row>
    <row r="3092" spans="1:2" x14ac:dyDescent="0.3">
      <c r="A3092" t="s">
        <v>20</v>
      </c>
      <c r="B3092">
        <v>6.8</v>
      </c>
    </row>
    <row r="3093" spans="1:2" x14ac:dyDescent="0.3">
      <c r="A3093" t="s">
        <v>20</v>
      </c>
      <c r="B3093">
        <v>5.7</v>
      </c>
    </row>
    <row r="3094" spans="1:2" x14ac:dyDescent="0.3">
      <c r="A3094" t="s">
        <v>20</v>
      </c>
      <c r="B3094">
        <v>7.2</v>
      </c>
    </row>
    <row r="3095" spans="1:2" x14ac:dyDescent="0.3">
      <c r="A3095" t="s">
        <v>20</v>
      </c>
      <c r="B3095">
        <v>6.9</v>
      </c>
    </row>
    <row r="3096" spans="1:2" x14ac:dyDescent="0.3">
      <c r="A3096" t="s">
        <v>3497</v>
      </c>
      <c r="B3096">
        <v>6.3</v>
      </c>
    </row>
    <row r="3097" spans="1:2" x14ac:dyDescent="0.3">
      <c r="A3097" t="s">
        <v>20</v>
      </c>
      <c r="B3097">
        <v>6.2</v>
      </c>
    </row>
    <row r="3098" spans="1:2" x14ac:dyDescent="0.3">
      <c r="A3098" t="s">
        <v>20</v>
      </c>
      <c r="B3098">
        <v>6.7</v>
      </c>
    </row>
    <row r="3099" spans="1:2" x14ac:dyDescent="0.3">
      <c r="A3099" t="s">
        <v>20</v>
      </c>
      <c r="B3099">
        <v>6.5</v>
      </c>
    </row>
    <row r="3100" spans="1:2" x14ac:dyDescent="0.3">
      <c r="A3100" t="s">
        <v>20</v>
      </c>
      <c r="B3100">
        <v>7.2</v>
      </c>
    </row>
    <row r="3101" spans="1:2" x14ac:dyDescent="0.3">
      <c r="A3101" t="s">
        <v>20</v>
      </c>
      <c r="B3101">
        <v>5.3</v>
      </c>
    </row>
    <row r="3102" spans="1:2" x14ac:dyDescent="0.3">
      <c r="A3102" t="s">
        <v>20</v>
      </c>
      <c r="B3102">
        <v>6.7</v>
      </c>
    </row>
    <row r="3103" spans="1:2" x14ac:dyDescent="0.3">
      <c r="A3103" t="s">
        <v>20</v>
      </c>
      <c r="B3103">
        <v>6.2</v>
      </c>
    </row>
    <row r="3104" spans="1:2" x14ac:dyDescent="0.3">
      <c r="A3104" t="s">
        <v>20</v>
      </c>
      <c r="B3104">
        <v>3.6</v>
      </c>
    </row>
    <row r="3105" spans="1:2" x14ac:dyDescent="0.3">
      <c r="A3105" t="s">
        <v>20</v>
      </c>
      <c r="B3105">
        <v>5.7</v>
      </c>
    </row>
    <row r="3106" spans="1:2" x14ac:dyDescent="0.3">
      <c r="A3106" t="s">
        <v>4449</v>
      </c>
      <c r="B3106">
        <v>7.3</v>
      </c>
    </row>
    <row r="3107" spans="1:2" x14ac:dyDescent="0.3">
      <c r="A3107" t="s">
        <v>20</v>
      </c>
      <c r="B3107">
        <v>5</v>
      </c>
    </row>
    <row r="3108" spans="1:2" x14ac:dyDescent="0.3">
      <c r="A3108" t="s">
        <v>965</v>
      </c>
      <c r="B3108">
        <v>6.6</v>
      </c>
    </row>
    <row r="3109" spans="1:2" x14ac:dyDescent="0.3">
      <c r="A3109" t="s">
        <v>20</v>
      </c>
      <c r="B3109">
        <v>6.6</v>
      </c>
    </row>
    <row r="3110" spans="1:2" x14ac:dyDescent="0.3">
      <c r="A3110" t="s">
        <v>965</v>
      </c>
      <c r="B3110">
        <v>6.8</v>
      </c>
    </row>
    <row r="3111" spans="1:2" x14ac:dyDescent="0.3">
      <c r="A3111" t="s">
        <v>20</v>
      </c>
      <c r="B3111">
        <v>6.2</v>
      </c>
    </row>
    <row r="3112" spans="1:2" x14ac:dyDescent="0.3">
      <c r="A3112" t="s">
        <v>20</v>
      </c>
      <c r="B3112">
        <v>7.3</v>
      </c>
    </row>
    <row r="3113" spans="1:2" x14ac:dyDescent="0.3">
      <c r="A3113" t="s">
        <v>20</v>
      </c>
      <c r="B3113">
        <v>6.2</v>
      </c>
    </row>
    <row r="3114" spans="1:2" x14ac:dyDescent="0.3">
      <c r="A3114" t="s">
        <v>20</v>
      </c>
      <c r="B3114">
        <v>6.9</v>
      </c>
    </row>
    <row r="3115" spans="1:2" x14ac:dyDescent="0.3">
      <c r="A3115" t="s">
        <v>20</v>
      </c>
      <c r="B3115">
        <v>6.6</v>
      </c>
    </row>
    <row r="3116" spans="1:2" x14ac:dyDescent="0.3">
      <c r="A3116" t="s">
        <v>20</v>
      </c>
      <c r="B3116">
        <v>6.3</v>
      </c>
    </row>
    <row r="3117" spans="1:2" x14ac:dyDescent="0.3">
      <c r="A3117" t="s">
        <v>20</v>
      </c>
      <c r="B3117">
        <v>7</v>
      </c>
    </row>
    <row r="3118" spans="1:2" x14ac:dyDescent="0.3">
      <c r="A3118" t="s">
        <v>20</v>
      </c>
      <c r="B3118">
        <v>3.3</v>
      </c>
    </row>
    <row r="3119" spans="1:2" x14ac:dyDescent="0.3">
      <c r="A3119" t="s">
        <v>20</v>
      </c>
      <c r="B3119">
        <v>6.7</v>
      </c>
    </row>
    <row r="3120" spans="1:2" x14ac:dyDescent="0.3">
      <c r="A3120" t="s">
        <v>1800</v>
      </c>
      <c r="B3120">
        <v>6.2</v>
      </c>
    </row>
    <row r="3121" spans="1:2" x14ac:dyDescent="0.3">
      <c r="A3121" t="s">
        <v>20</v>
      </c>
      <c r="B3121">
        <v>6.5</v>
      </c>
    </row>
    <row r="3122" spans="1:2" x14ac:dyDescent="0.3">
      <c r="A3122" t="s">
        <v>20</v>
      </c>
      <c r="B3122">
        <v>3.5</v>
      </c>
    </row>
    <row r="3123" spans="1:2" x14ac:dyDescent="0.3">
      <c r="A3123" t="s">
        <v>20</v>
      </c>
      <c r="B3123">
        <v>5.5</v>
      </c>
    </row>
    <row r="3124" spans="1:2" x14ac:dyDescent="0.3">
      <c r="A3124" t="s">
        <v>20</v>
      </c>
      <c r="B3124">
        <v>5.9</v>
      </c>
    </row>
    <row r="3125" spans="1:2" x14ac:dyDescent="0.3">
      <c r="A3125" t="s">
        <v>20</v>
      </c>
      <c r="B3125">
        <v>4.7</v>
      </c>
    </row>
    <row r="3126" spans="1:2" x14ac:dyDescent="0.3">
      <c r="A3126" t="s">
        <v>20</v>
      </c>
      <c r="B3126">
        <v>4.2</v>
      </c>
    </row>
    <row r="3127" spans="1:2" x14ac:dyDescent="0.3">
      <c r="A3127" t="s">
        <v>20</v>
      </c>
      <c r="B3127">
        <v>5.2</v>
      </c>
    </row>
    <row r="3128" spans="1:2" x14ac:dyDescent="0.3">
      <c r="A3128" t="s">
        <v>20</v>
      </c>
      <c r="B3128">
        <v>5.2</v>
      </c>
    </row>
    <row r="3129" spans="1:2" x14ac:dyDescent="0.3">
      <c r="A3129" t="s">
        <v>20</v>
      </c>
      <c r="B3129">
        <v>3.9</v>
      </c>
    </row>
    <row r="3130" spans="1:2" x14ac:dyDescent="0.3">
      <c r="A3130" t="s">
        <v>20</v>
      </c>
      <c r="B3130">
        <v>6.1</v>
      </c>
    </row>
    <row r="3131" spans="1:2" x14ac:dyDescent="0.3">
      <c r="A3131" t="s">
        <v>20</v>
      </c>
      <c r="B3131">
        <v>5.8</v>
      </c>
    </row>
    <row r="3132" spans="1:2" x14ac:dyDescent="0.3">
      <c r="A3132" t="s">
        <v>20</v>
      </c>
      <c r="B3132">
        <v>6.7</v>
      </c>
    </row>
    <row r="3133" spans="1:2" x14ac:dyDescent="0.3">
      <c r="A3133" t="s">
        <v>20</v>
      </c>
      <c r="B3133">
        <v>5.7</v>
      </c>
    </row>
    <row r="3134" spans="1:2" x14ac:dyDescent="0.3">
      <c r="A3134" t="s">
        <v>20</v>
      </c>
      <c r="B3134">
        <v>4.5</v>
      </c>
    </row>
    <row r="3135" spans="1:2" x14ac:dyDescent="0.3">
      <c r="A3135" t="s">
        <v>20</v>
      </c>
      <c r="B3135">
        <v>6.9</v>
      </c>
    </row>
    <row r="3136" spans="1:2" x14ac:dyDescent="0.3">
      <c r="A3136" t="s">
        <v>20</v>
      </c>
      <c r="B3136">
        <v>4.8</v>
      </c>
    </row>
    <row r="3137" spans="1:2" x14ac:dyDescent="0.3">
      <c r="A3137" t="s">
        <v>20</v>
      </c>
      <c r="B3137">
        <v>6.3</v>
      </c>
    </row>
    <row r="3138" spans="1:2" x14ac:dyDescent="0.3">
      <c r="A3138" t="s">
        <v>5240</v>
      </c>
      <c r="B3138">
        <v>6.9</v>
      </c>
    </row>
    <row r="3139" spans="1:2" x14ac:dyDescent="0.3">
      <c r="A3139" t="s">
        <v>20</v>
      </c>
      <c r="B3139">
        <v>5.4</v>
      </c>
    </row>
    <row r="3140" spans="1:2" x14ac:dyDescent="0.3">
      <c r="A3140" t="s">
        <v>20</v>
      </c>
      <c r="B3140">
        <v>3.8</v>
      </c>
    </row>
    <row r="3141" spans="1:2" x14ac:dyDescent="0.3">
      <c r="A3141" t="s">
        <v>20</v>
      </c>
      <c r="B3141">
        <v>7</v>
      </c>
    </row>
    <row r="3142" spans="1:2" x14ac:dyDescent="0.3">
      <c r="A3142" t="s">
        <v>20</v>
      </c>
      <c r="B3142">
        <v>5.2</v>
      </c>
    </row>
    <row r="3143" spans="1:2" x14ac:dyDescent="0.3">
      <c r="A3143" t="s">
        <v>7537</v>
      </c>
      <c r="B3143">
        <v>7.3</v>
      </c>
    </row>
    <row r="3144" spans="1:2" x14ac:dyDescent="0.3">
      <c r="A3144" t="s">
        <v>20</v>
      </c>
      <c r="B3144">
        <v>4.5999999999999996</v>
      </c>
    </row>
    <row r="3145" spans="1:2" x14ac:dyDescent="0.3">
      <c r="A3145" t="s">
        <v>20</v>
      </c>
      <c r="B3145">
        <v>6.5</v>
      </c>
    </row>
    <row r="3146" spans="1:2" x14ac:dyDescent="0.3">
      <c r="A3146" t="s">
        <v>20</v>
      </c>
      <c r="B3146">
        <v>6.8</v>
      </c>
    </row>
    <row r="3147" spans="1:2" x14ac:dyDescent="0.3">
      <c r="A3147" t="s">
        <v>20</v>
      </c>
      <c r="B3147">
        <v>6.7</v>
      </c>
    </row>
    <row r="3148" spans="1:2" x14ac:dyDescent="0.3">
      <c r="A3148" t="s">
        <v>20</v>
      </c>
      <c r="B3148">
        <v>6.1</v>
      </c>
    </row>
    <row r="3149" spans="1:2" x14ac:dyDescent="0.3">
      <c r="A3149" t="s">
        <v>20</v>
      </c>
      <c r="B3149">
        <v>5.2</v>
      </c>
    </row>
    <row r="3150" spans="1:2" x14ac:dyDescent="0.3">
      <c r="A3150" t="s">
        <v>20</v>
      </c>
      <c r="B3150">
        <v>6.9</v>
      </c>
    </row>
    <row r="3151" spans="1:2" x14ac:dyDescent="0.3">
      <c r="A3151" t="s">
        <v>20</v>
      </c>
      <c r="B3151">
        <v>6</v>
      </c>
    </row>
    <row r="3152" spans="1:2" x14ac:dyDescent="0.3">
      <c r="A3152" t="s">
        <v>965</v>
      </c>
      <c r="B3152">
        <v>7.9</v>
      </c>
    </row>
    <row r="3153" spans="1:2" x14ac:dyDescent="0.3">
      <c r="A3153" t="s">
        <v>20</v>
      </c>
      <c r="B3153">
        <v>4.5</v>
      </c>
    </row>
    <row r="3154" spans="1:2" x14ac:dyDescent="0.3">
      <c r="A3154" t="s">
        <v>20</v>
      </c>
      <c r="B3154">
        <v>5.0999999999999996</v>
      </c>
    </row>
    <row r="3155" spans="1:2" x14ac:dyDescent="0.3">
      <c r="A3155" t="s">
        <v>20</v>
      </c>
      <c r="B3155">
        <v>7.6</v>
      </c>
    </row>
    <row r="3156" spans="1:2" x14ac:dyDescent="0.3">
      <c r="A3156" t="s">
        <v>1800</v>
      </c>
      <c r="B3156">
        <v>7.6</v>
      </c>
    </row>
    <row r="3157" spans="1:2" x14ac:dyDescent="0.3">
      <c r="A3157" t="s">
        <v>20</v>
      </c>
      <c r="B3157">
        <v>6.7</v>
      </c>
    </row>
    <row r="3158" spans="1:2" x14ac:dyDescent="0.3">
      <c r="A3158" t="s">
        <v>20</v>
      </c>
      <c r="B3158">
        <v>6.1</v>
      </c>
    </row>
    <row r="3159" spans="1:2" x14ac:dyDescent="0.3">
      <c r="A3159" t="s">
        <v>20</v>
      </c>
      <c r="B3159">
        <v>7.5</v>
      </c>
    </row>
    <row r="3160" spans="1:2" x14ac:dyDescent="0.3">
      <c r="A3160" t="s">
        <v>20</v>
      </c>
      <c r="B3160">
        <v>5.3</v>
      </c>
    </row>
    <row r="3161" spans="1:2" x14ac:dyDescent="0.3">
      <c r="A3161" t="s">
        <v>20</v>
      </c>
      <c r="B3161">
        <v>6</v>
      </c>
    </row>
    <row r="3162" spans="1:2" x14ac:dyDescent="0.3">
      <c r="A3162" t="s">
        <v>20</v>
      </c>
      <c r="B3162">
        <v>7.1</v>
      </c>
    </row>
    <row r="3163" spans="1:2" x14ac:dyDescent="0.3">
      <c r="A3163" t="s">
        <v>20</v>
      </c>
      <c r="B3163">
        <v>7.5</v>
      </c>
    </row>
    <row r="3164" spans="1:2" x14ac:dyDescent="0.3">
      <c r="A3164" t="s">
        <v>3497</v>
      </c>
      <c r="B3164">
        <v>6.9</v>
      </c>
    </row>
    <row r="3165" spans="1:2" x14ac:dyDescent="0.3">
      <c r="A3165" t="s">
        <v>20</v>
      </c>
      <c r="B3165">
        <v>8.5</v>
      </c>
    </row>
    <row r="3166" spans="1:2" x14ac:dyDescent="0.3">
      <c r="A3166" t="s">
        <v>20</v>
      </c>
      <c r="B3166">
        <v>7.5</v>
      </c>
    </row>
    <row r="3167" spans="1:2" x14ac:dyDescent="0.3">
      <c r="A3167" t="s">
        <v>20</v>
      </c>
      <c r="B3167">
        <v>6.6</v>
      </c>
    </row>
    <row r="3168" spans="1:2" x14ac:dyDescent="0.3">
      <c r="A3168" t="s">
        <v>20</v>
      </c>
      <c r="B3168">
        <v>8</v>
      </c>
    </row>
    <row r="3169" spans="1:2" x14ac:dyDescent="0.3">
      <c r="A3169" t="s">
        <v>20</v>
      </c>
      <c r="B3169">
        <v>7</v>
      </c>
    </row>
    <row r="3170" spans="1:2" x14ac:dyDescent="0.3">
      <c r="A3170" t="s">
        <v>20</v>
      </c>
      <c r="B3170">
        <v>5.8</v>
      </c>
    </row>
    <row r="3171" spans="1:2" x14ac:dyDescent="0.3">
      <c r="A3171" t="s">
        <v>5895</v>
      </c>
      <c r="B3171">
        <v>7.3</v>
      </c>
    </row>
    <row r="3172" spans="1:2" x14ac:dyDescent="0.3">
      <c r="A3172" t="s">
        <v>20</v>
      </c>
      <c r="B3172">
        <v>6.8</v>
      </c>
    </row>
    <row r="3173" spans="1:2" x14ac:dyDescent="0.3">
      <c r="A3173" t="s">
        <v>20</v>
      </c>
      <c r="B3173">
        <v>6.7</v>
      </c>
    </row>
    <row r="3174" spans="1:2" x14ac:dyDescent="0.3">
      <c r="A3174" t="s">
        <v>20</v>
      </c>
      <c r="B3174">
        <v>6.5</v>
      </c>
    </row>
    <row r="3175" spans="1:2" x14ac:dyDescent="0.3">
      <c r="A3175" t="s">
        <v>20</v>
      </c>
      <c r="B3175">
        <v>8</v>
      </c>
    </row>
    <row r="3176" spans="1:2" x14ac:dyDescent="0.3">
      <c r="A3176" t="s">
        <v>20</v>
      </c>
      <c r="B3176">
        <v>6.5</v>
      </c>
    </row>
    <row r="3177" spans="1:2" x14ac:dyDescent="0.3">
      <c r="A3177" t="s">
        <v>20</v>
      </c>
      <c r="B3177">
        <v>4.9000000000000004</v>
      </c>
    </row>
    <row r="3178" spans="1:2" x14ac:dyDescent="0.3">
      <c r="A3178" t="s">
        <v>20</v>
      </c>
      <c r="B3178">
        <v>7.1</v>
      </c>
    </row>
    <row r="3179" spans="1:2" x14ac:dyDescent="0.3">
      <c r="A3179" t="s">
        <v>20</v>
      </c>
      <c r="B3179">
        <v>7</v>
      </c>
    </row>
    <row r="3180" spans="1:2" x14ac:dyDescent="0.3">
      <c r="A3180" t="s">
        <v>20</v>
      </c>
      <c r="B3180">
        <v>7</v>
      </c>
    </row>
    <row r="3181" spans="1:2" x14ac:dyDescent="0.3">
      <c r="A3181" t="s">
        <v>20</v>
      </c>
      <c r="B3181">
        <v>7.5</v>
      </c>
    </row>
    <row r="3182" spans="1:2" x14ac:dyDescent="0.3">
      <c r="A3182" t="s">
        <v>20</v>
      </c>
      <c r="B3182">
        <v>4.5</v>
      </c>
    </row>
    <row r="3183" spans="1:2" x14ac:dyDescent="0.3">
      <c r="A3183" t="s">
        <v>20</v>
      </c>
      <c r="B3183">
        <v>5.5</v>
      </c>
    </row>
    <row r="3184" spans="1:2" x14ac:dyDescent="0.3">
      <c r="A3184" t="s">
        <v>20</v>
      </c>
      <c r="B3184">
        <v>7.7</v>
      </c>
    </row>
    <row r="3185" spans="1:2" x14ac:dyDescent="0.3">
      <c r="A3185" t="s">
        <v>20</v>
      </c>
      <c r="B3185">
        <v>7.2</v>
      </c>
    </row>
    <row r="3186" spans="1:2" x14ac:dyDescent="0.3">
      <c r="A3186" t="s">
        <v>20</v>
      </c>
      <c r="B3186">
        <v>4.8</v>
      </c>
    </row>
    <row r="3187" spans="1:2" x14ac:dyDescent="0.3">
      <c r="A3187" t="s">
        <v>20</v>
      </c>
      <c r="B3187">
        <v>6.7</v>
      </c>
    </row>
    <row r="3188" spans="1:2" x14ac:dyDescent="0.3">
      <c r="A3188" t="s">
        <v>20</v>
      </c>
      <c r="B3188">
        <v>7</v>
      </c>
    </row>
    <row r="3189" spans="1:2" x14ac:dyDescent="0.3">
      <c r="A3189" t="s">
        <v>20</v>
      </c>
      <c r="B3189">
        <v>6.5</v>
      </c>
    </row>
    <row r="3190" spans="1:2" x14ac:dyDescent="0.3">
      <c r="A3190" t="s">
        <v>20</v>
      </c>
      <c r="B3190">
        <v>7.4</v>
      </c>
    </row>
    <row r="3191" spans="1:2" x14ac:dyDescent="0.3">
      <c r="A3191" t="s">
        <v>20</v>
      </c>
      <c r="B3191">
        <v>5.7</v>
      </c>
    </row>
    <row r="3192" spans="1:2" x14ac:dyDescent="0.3">
      <c r="A3192" t="s">
        <v>20</v>
      </c>
      <c r="B3192">
        <v>6.2</v>
      </c>
    </row>
    <row r="3193" spans="1:2" x14ac:dyDescent="0.3">
      <c r="A3193" t="s">
        <v>20</v>
      </c>
      <c r="B3193">
        <v>5.7</v>
      </c>
    </row>
    <row r="3194" spans="1:2" x14ac:dyDescent="0.3">
      <c r="A3194" t="s">
        <v>20</v>
      </c>
      <c r="B3194">
        <v>6.4</v>
      </c>
    </row>
    <row r="3195" spans="1:2" x14ac:dyDescent="0.3">
      <c r="A3195" t="s">
        <v>20</v>
      </c>
      <c r="B3195">
        <v>7</v>
      </c>
    </row>
    <row r="3196" spans="1:2" x14ac:dyDescent="0.3">
      <c r="A3196" t="s">
        <v>7537</v>
      </c>
      <c r="B3196">
        <v>7.7</v>
      </c>
    </row>
    <row r="3197" spans="1:2" x14ac:dyDescent="0.3">
      <c r="A3197" t="s">
        <v>20</v>
      </c>
      <c r="B3197">
        <v>5.4</v>
      </c>
    </row>
    <row r="3198" spans="1:2" x14ac:dyDescent="0.3">
      <c r="A3198" t="s">
        <v>7833</v>
      </c>
      <c r="B3198">
        <v>6.6</v>
      </c>
    </row>
    <row r="3199" spans="1:2" x14ac:dyDescent="0.3">
      <c r="A3199" t="s">
        <v>20</v>
      </c>
      <c r="B3199">
        <v>6.1</v>
      </c>
    </row>
    <row r="3200" spans="1:2" x14ac:dyDescent="0.3">
      <c r="A3200" t="s">
        <v>965</v>
      </c>
      <c r="B3200">
        <v>6.1</v>
      </c>
    </row>
    <row r="3201" spans="1:2" x14ac:dyDescent="0.3">
      <c r="A3201" t="s">
        <v>20</v>
      </c>
      <c r="B3201">
        <v>7.6</v>
      </c>
    </row>
    <row r="3202" spans="1:2" x14ac:dyDescent="0.3">
      <c r="A3202" t="s">
        <v>20</v>
      </c>
      <c r="B3202">
        <v>6.2</v>
      </c>
    </row>
    <row r="3203" spans="1:2" x14ac:dyDescent="0.3">
      <c r="A3203" t="s">
        <v>20</v>
      </c>
      <c r="B3203">
        <v>6.6</v>
      </c>
    </row>
    <row r="3204" spans="1:2" x14ac:dyDescent="0.3">
      <c r="A3204" t="s">
        <v>9256</v>
      </c>
      <c r="B3204">
        <v>7.3</v>
      </c>
    </row>
    <row r="3205" spans="1:2" x14ac:dyDescent="0.3">
      <c r="A3205" t="s">
        <v>20</v>
      </c>
      <c r="B3205">
        <v>4.2</v>
      </c>
    </row>
    <row r="3206" spans="1:2" x14ac:dyDescent="0.3">
      <c r="A3206" t="s">
        <v>20</v>
      </c>
      <c r="B3206">
        <v>7.1</v>
      </c>
    </row>
    <row r="3207" spans="1:2" x14ac:dyDescent="0.3">
      <c r="A3207" t="s">
        <v>965</v>
      </c>
      <c r="B3207">
        <v>6</v>
      </c>
    </row>
    <row r="3208" spans="1:2" x14ac:dyDescent="0.3">
      <c r="A3208" t="s">
        <v>20</v>
      </c>
      <c r="B3208">
        <v>6.5</v>
      </c>
    </row>
    <row r="3209" spans="1:2" x14ac:dyDescent="0.3">
      <c r="A3209" t="s">
        <v>20</v>
      </c>
      <c r="B3209">
        <v>6.5</v>
      </c>
    </row>
    <row r="3210" spans="1:2" x14ac:dyDescent="0.3">
      <c r="A3210" t="s">
        <v>20</v>
      </c>
      <c r="B3210">
        <v>5.7</v>
      </c>
    </row>
    <row r="3211" spans="1:2" x14ac:dyDescent="0.3">
      <c r="A3211" t="s">
        <v>20</v>
      </c>
      <c r="B3211">
        <v>6.1</v>
      </c>
    </row>
    <row r="3212" spans="1:2" x14ac:dyDescent="0.3">
      <c r="A3212" t="s">
        <v>20</v>
      </c>
      <c r="B3212">
        <v>7.1</v>
      </c>
    </row>
    <row r="3213" spans="1:2" x14ac:dyDescent="0.3">
      <c r="A3213" t="s">
        <v>965</v>
      </c>
      <c r="B3213">
        <v>7.3</v>
      </c>
    </row>
    <row r="3214" spans="1:2" x14ac:dyDescent="0.3">
      <c r="A3214" t="s">
        <v>20</v>
      </c>
      <c r="B3214">
        <v>6.5</v>
      </c>
    </row>
    <row r="3215" spans="1:2" x14ac:dyDescent="0.3">
      <c r="A3215" t="s">
        <v>20</v>
      </c>
      <c r="B3215">
        <v>5.7</v>
      </c>
    </row>
    <row r="3216" spans="1:2" x14ac:dyDescent="0.3">
      <c r="A3216" t="s">
        <v>20</v>
      </c>
      <c r="B3216">
        <v>7.2</v>
      </c>
    </row>
    <row r="3217" spans="1:2" x14ac:dyDescent="0.3">
      <c r="A3217" t="s">
        <v>20</v>
      </c>
      <c r="B3217">
        <v>7.3</v>
      </c>
    </row>
    <row r="3218" spans="1:2" x14ac:dyDescent="0.3">
      <c r="A3218" t="s">
        <v>20</v>
      </c>
      <c r="B3218">
        <v>6.9</v>
      </c>
    </row>
    <row r="3219" spans="1:2" x14ac:dyDescent="0.3">
      <c r="A3219" t="s">
        <v>20</v>
      </c>
      <c r="B3219">
        <v>5</v>
      </c>
    </row>
    <row r="3220" spans="1:2" x14ac:dyDescent="0.3">
      <c r="A3220" t="s">
        <v>20</v>
      </c>
      <c r="B3220">
        <v>5.9</v>
      </c>
    </row>
    <row r="3221" spans="1:2" x14ac:dyDescent="0.3">
      <c r="A3221" t="s">
        <v>20</v>
      </c>
      <c r="B3221">
        <v>6.7</v>
      </c>
    </row>
    <row r="3222" spans="1:2" x14ac:dyDescent="0.3">
      <c r="A3222" t="s">
        <v>20</v>
      </c>
      <c r="B3222">
        <v>7.3</v>
      </c>
    </row>
    <row r="3223" spans="1:2" x14ac:dyDescent="0.3">
      <c r="A3223" t="s">
        <v>20</v>
      </c>
      <c r="B3223">
        <v>7.6</v>
      </c>
    </row>
    <row r="3224" spans="1:2" x14ac:dyDescent="0.3">
      <c r="A3224" t="s">
        <v>20</v>
      </c>
      <c r="B3224">
        <v>6.5</v>
      </c>
    </row>
    <row r="3225" spans="1:2" x14ac:dyDescent="0.3">
      <c r="A3225" t="s">
        <v>20</v>
      </c>
      <c r="B3225">
        <v>2.1</v>
      </c>
    </row>
    <row r="3226" spans="1:2" x14ac:dyDescent="0.3">
      <c r="A3226" t="s">
        <v>20</v>
      </c>
      <c r="B3226">
        <v>5.3</v>
      </c>
    </row>
    <row r="3227" spans="1:2" x14ac:dyDescent="0.3">
      <c r="A3227" t="s">
        <v>7537</v>
      </c>
      <c r="B3227">
        <v>7.2</v>
      </c>
    </row>
    <row r="3228" spans="1:2" x14ac:dyDescent="0.3">
      <c r="A3228" t="s">
        <v>20</v>
      </c>
      <c r="B3228">
        <v>7</v>
      </c>
    </row>
    <row r="3229" spans="1:2" x14ac:dyDescent="0.3">
      <c r="A3229" t="s">
        <v>3497</v>
      </c>
      <c r="B3229">
        <v>8</v>
      </c>
    </row>
    <row r="3230" spans="1:2" x14ac:dyDescent="0.3">
      <c r="A3230" t="s">
        <v>20</v>
      </c>
      <c r="B3230">
        <v>6.9</v>
      </c>
    </row>
    <row r="3231" spans="1:2" x14ac:dyDescent="0.3">
      <c r="A3231" t="s">
        <v>20</v>
      </c>
      <c r="B3231">
        <v>7.1</v>
      </c>
    </row>
    <row r="3232" spans="1:2" x14ac:dyDescent="0.3">
      <c r="A3232" t="s">
        <v>3497</v>
      </c>
      <c r="B3232">
        <v>7.3</v>
      </c>
    </row>
    <row r="3233" spans="1:2" x14ac:dyDescent="0.3">
      <c r="A3233" t="s">
        <v>20</v>
      </c>
      <c r="B3233">
        <v>7.5</v>
      </c>
    </row>
    <row r="3234" spans="1:2" x14ac:dyDescent="0.3">
      <c r="A3234" t="s">
        <v>3497</v>
      </c>
      <c r="B3234">
        <v>6.9</v>
      </c>
    </row>
    <row r="3235" spans="1:2" x14ac:dyDescent="0.3">
      <c r="A3235" t="s">
        <v>20</v>
      </c>
      <c r="B3235">
        <v>7.2</v>
      </c>
    </row>
    <row r="3236" spans="1:2" x14ac:dyDescent="0.3">
      <c r="A3236" t="s">
        <v>20</v>
      </c>
      <c r="B3236">
        <v>6.7</v>
      </c>
    </row>
    <row r="3237" spans="1:2" x14ac:dyDescent="0.3">
      <c r="A3237" t="s">
        <v>9359</v>
      </c>
      <c r="B3237">
        <v>6</v>
      </c>
    </row>
    <row r="3238" spans="1:2" x14ac:dyDescent="0.3">
      <c r="A3238" t="s">
        <v>20</v>
      </c>
      <c r="B3238">
        <v>8.9</v>
      </c>
    </row>
    <row r="3239" spans="1:2" x14ac:dyDescent="0.3">
      <c r="A3239" t="s">
        <v>20</v>
      </c>
      <c r="B3239">
        <v>7.7</v>
      </c>
    </row>
    <row r="3240" spans="1:2" x14ac:dyDescent="0.3">
      <c r="A3240" t="s">
        <v>20</v>
      </c>
      <c r="B3240">
        <v>7.9</v>
      </c>
    </row>
    <row r="3241" spans="1:2" x14ac:dyDescent="0.3">
      <c r="A3241" t="s">
        <v>20</v>
      </c>
      <c r="B3241">
        <v>5.6</v>
      </c>
    </row>
    <row r="3242" spans="1:2" x14ac:dyDescent="0.3">
      <c r="A3242" t="s">
        <v>20</v>
      </c>
      <c r="B3242">
        <v>8</v>
      </c>
    </row>
    <row r="3243" spans="1:2" x14ac:dyDescent="0.3">
      <c r="A3243" t="s">
        <v>20</v>
      </c>
      <c r="B3243">
        <v>6.2</v>
      </c>
    </row>
    <row r="3244" spans="1:2" x14ac:dyDescent="0.3">
      <c r="A3244" t="s">
        <v>20</v>
      </c>
      <c r="B3244">
        <v>7.9</v>
      </c>
    </row>
    <row r="3245" spans="1:2" x14ac:dyDescent="0.3">
      <c r="A3245" t="s">
        <v>20</v>
      </c>
      <c r="B3245">
        <v>8.1</v>
      </c>
    </row>
    <row r="3246" spans="1:2" x14ac:dyDescent="0.3">
      <c r="A3246" t="s">
        <v>20</v>
      </c>
      <c r="B3246">
        <v>7.6</v>
      </c>
    </row>
    <row r="3247" spans="1:2" x14ac:dyDescent="0.3">
      <c r="A3247" t="s">
        <v>20</v>
      </c>
      <c r="B3247">
        <v>3.5</v>
      </c>
    </row>
    <row r="3248" spans="1:2" x14ac:dyDescent="0.3">
      <c r="A3248" t="s">
        <v>20</v>
      </c>
      <c r="B3248">
        <v>7.6</v>
      </c>
    </row>
    <row r="3249" spans="1:2" x14ac:dyDescent="0.3">
      <c r="A3249" t="s">
        <v>20</v>
      </c>
      <c r="B3249">
        <v>6.5</v>
      </c>
    </row>
    <row r="3250" spans="1:2" x14ac:dyDescent="0.3">
      <c r="A3250" t="s">
        <v>20</v>
      </c>
      <c r="B3250">
        <v>5.6</v>
      </c>
    </row>
    <row r="3251" spans="1:2" x14ac:dyDescent="0.3">
      <c r="A3251" t="s">
        <v>20</v>
      </c>
      <c r="B3251">
        <v>7.7</v>
      </c>
    </row>
    <row r="3252" spans="1:2" x14ac:dyDescent="0.3">
      <c r="A3252" t="s">
        <v>20</v>
      </c>
      <c r="B3252">
        <v>5.2</v>
      </c>
    </row>
    <row r="3253" spans="1:2" x14ac:dyDescent="0.3">
      <c r="A3253" t="s">
        <v>20</v>
      </c>
      <c r="B3253">
        <v>6.1</v>
      </c>
    </row>
    <row r="3254" spans="1:2" x14ac:dyDescent="0.3">
      <c r="A3254" t="s">
        <v>20</v>
      </c>
      <c r="B3254">
        <v>5</v>
      </c>
    </row>
    <row r="3255" spans="1:2" x14ac:dyDescent="0.3">
      <c r="A3255" t="s">
        <v>20</v>
      </c>
      <c r="B3255">
        <v>7.8</v>
      </c>
    </row>
    <row r="3256" spans="1:2" x14ac:dyDescent="0.3">
      <c r="A3256" t="s">
        <v>20</v>
      </c>
      <c r="B3256">
        <v>7.4</v>
      </c>
    </row>
    <row r="3257" spans="1:2" x14ac:dyDescent="0.3">
      <c r="A3257" t="s">
        <v>20</v>
      </c>
      <c r="B3257">
        <v>6.8</v>
      </c>
    </row>
    <row r="3258" spans="1:2" x14ac:dyDescent="0.3">
      <c r="A3258" t="s">
        <v>20</v>
      </c>
      <c r="B3258">
        <v>6.4</v>
      </c>
    </row>
    <row r="3259" spans="1:2" x14ac:dyDescent="0.3">
      <c r="A3259" t="s">
        <v>20</v>
      </c>
      <c r="B3259">
        <v>5.7</v>
      </c>
    </row>
    <row r="3260" spans="1:2" x14ac:dyDescent="0.3">
      <c r="A3260" t="s">
        <v>20</v>
      </c>
      <c r="B3260">
        <v>7.5</v>
      </c>
    </row>
    <row r="3261" spans="1:2" x14ac:dyDescent="0.3">
      <c r="A3261" t="s">
        <v>20</v>
      </c>
      <c r="B3261">
        <v>6.7</v>
      </c>
    </row>
    <row r="3262" spans="1:2" x14ac:dyDescent="0.3">
      <c r="A3262" t="s">
        <v>20</v>
      </c>
      <c r="B3262">
        <v>5.6</v>
      </c>
    </row>
    <row r="3263" spans="1:2" x14ac:dyDescent="0.3">
      <c r="A3263" t="s">
        <v>20</v>
      </c>
      <c r="B3263">
        <v>7.6</v>
      </c>
    </row>
    <row r="3264" spans="1:2" x14ac:dyDescent="0.3">
      <c r="A3264" t="s">
        <v>20</v>
      </c>
      <c r="B3264">
        <v>6.5</v>
      </c>
    </row>
    <row r="3265" spans="1:2" x14ac:dyDescent="0.3">
      <c r="A3265" t="s">
        <v>20</v>
      </c>
      <c r="B3265">
        <v>7</v>
      </c>
    </row>
    <row r="3266" spans="1:2" x14ac:dyDescent="0.3">
      <c r="A3266" t="s">
        <v>20</v>
      </c>
      <c r="B3266">
        <v>6.3</v>
      </c>
    </row>
    <row r="3267" spans="1:2" x14ac:dyDescent="0.3">
      <c r="A3267" t="s">
        <v>20</v>
      </c>
      <c r="B3267">
        <v>6.4</v>
      </c>
    </row>
    <row r="3268" spans="1:2" x14ac:dyDescent="0.3">
      <c r="A3268" t="s">
        <v>20</v>
      </c>
      <c r="B3268">
        <v>7.1</v>
      </c>
    </row>
    <row r="3269" spans="1:2" x14ac:dyDescent="0.3">
      <c r="A3269" t="s">
        <v>20</v>
      </c>
      <c r="B3269">
        <v>7.1</v>
      </c>
    </row>
    <row r="3270" spans="1:2" x14ac:dyDescent="0.3">
      <c r="A3270" t="s">
        <v>20</v>
      </c>
      <c r="B3270">
        <v>6.5</v>
      </c>
    </row>
    <row r="3271" spans="1:2" x14ac:dyDescent="0.3">
      <c r="A3271" t="s">
        <v>20</v>
      </c>
      <c r="B3271">
        <v>6.9</v>
      </c>
    </row>
    <row r="3272" spans="1:2" x14ac:dyDescent="0.3">
      <c r="A3272" t="s">
        <v>20</v>
      </c>
      <c r="B3272">
        <v>5.4</v>
      </c>
    </row>
    <row r="3273" spans="1:2" x14ac:dyDescent="0.3">
      <c r="A3273" t="s">
        <v>20</v>
      </c>
      <c r="B3273">
        <v>4.9000000000000004</v>
      </c>
    </row>
    <row r="3274" spans="1:2" x14ac:dyDescent="0.3">
      <c r="A3274" t="s">
        <v>20</v>
      </c>
      <c r="B3274">
        <v>5.0999999999999996</v>
      </c>
    </row>
    <row r="3275" spans="1:2" x14ac:dyDescent="0.3">
      <c r="A3275" t="s">
        <v>20</v>
      </c>
      <c r="B3275">
        <v>5.3</v>
      </c>
    </row>
    <row r="3276" spans="1:2" x14ac:dyDescent="0.3">
      <c r="A3276" t="s">
        <v>20</v>
      </c>
      <c r="B3276">
        <v>7.5</v>
      </c>
    </row>
    <row r="3277" spans="1:2" x14ac:dyDescent="0.3">
      <c r="A3277" t="s">
        <v>20</v>
      </c>
      <c r="B3277">
        <v>7.3</v>
      </c>
    </row>
    <row r="3278" spans="1:2" x14ac:dyDescent="0.3">
      <c r="A3278" t="s">
        <v>20</v>
      </c>
      <c r="B3278">
        <v>7.3</v>
      </c>
    </row>
    <row r="3279" spans="1:2" x14ac:dyDescent="0.3">
      <c r="A3279" t="s">
        <v>965</v>
      </c>
      <c r="B3279">
        <v>7.1</v>
      </c>
    </row>
    <row r="3280" spans="1:2" x14ac:dyDescent="0.3">
      <c r="A3280" t="s">
        <v>20</v>
      </c>
      <c r="B3280">
        <v>6</v>
      </c>
    </row>
    <row r="3281" spans="1:2" x14ac:dyDescent="0.3">
      <c r="A3281" t="s">
        <v>20</v>
      </c>
      <c r="B3281">
        <v>6.6</v>
      </c>
    </row>
    <row r="3282" spans="1:2" x14ac:dyDescent="0.3">
      <c r="A3282" t="s">
        <v>20</v>
      </c>
      <c r="B3282">
        <v>7.2</v>
      </c>
    </row>
    <row r="3283" spans="1:2" x14ac:dyDescent="0.3">
      <c r="A3283" t="s">
        <v>20</v>
      </c>
      <c r="B3283">
        <v>7.2</v>
      </c>
    </row>
    <row r="3284" spans="1:2" x14ac:dyDescent="0.3">
      <c r="A3284" t="s">
        <v>20</v>
      </c>
      <c r="B3284">
        <v>6.9</v>
      </c>
    </row>
    <row r="3285" spans="1:2" x14ac:dyDescent="0.3">
      <c r="A3285" t="s">
        <v>20</v>
      </c>
      <c r="B3285">
        <v>6.8</v>
      </c>
    </row>
    <row r="3286" spans="1:2" x14ac:dyDescent="0.3">
      <c r="A3286" t="s">
        <v>20</v>
      </c>
      <c r="B3286">
        <v>4</v>
      </c>
    </row>
    <row r="3287" spans="1:2" x14ac:dyDescent="0.3">
      <c r="A3287" t="s">
        <v>20</v>
      </c>
      <c r="B3287">
        <v>7.7</v>
      </c>
    </row>
    <row r="3288" spans="1:2" x14ac:dyDescent="0.3">
      <c r="A3288" t="s">
        <v>20</v>
      </c>
      <c r="B3288">
        <v>7.4</v>
      </c>
    </row>
    <row r="3289" spans="1:2" x14ac:dyDescent="0.3">
      <c r="A3289" t="s">
        <v>20</v>
      </c>
      <c r="B3289">
        <v>6.5</v>
      </c>
    </row>
    <row r="3290" spans="1:2" x14ac:dyDescent="0.3">
      <c r="A3290" t="s">
        <v>20</v>
      </c>
      <c r="B3290">
        <v>6.4</v>
      </c>
    </row>
    <row r="3291" spans="1:2" x14ac:dyDescent="0.3">
      <c r="A3291" t="s">
        <v>20</v>
      </c>
      <c r="B3291">
        <v>7.2</v>
      </c>
    </row>
    <row r="3292" spans="1:2" x14ac:dyDescent="0.3">
      <c r="A3292" t="s">
        <v>20</v>
      </c>
      <c r="B3292">
        <v>5.6</v>
      </c>
    </row>
    <row r="3293" spans="1:2" x14ac:dyDescent="0.3">
      <c r="A3293" t="s">
        <v>20</v>
      </c>
      <c r="B3293">
        <v>6.3</v>
      </c>
    </row>
    <row r="3294" spans="1:2" x14ac:dyDescent="0.3">
      <c r="A3294" t="s">
        <v>20</v>
      </c>
      <c r="B3294">
        <v>6.8</v>
      </c>
    </row>
    <row r="3295" spans="1:2" x14ac:dyDescent="0.3">
      <c r="A3295" t="s">
        <v>20</v>
      </c>
      <c r="B3295">
        <v>5.5</v>
      </c>
    </row>
    <row r="3296" spans="1:2" x14ac:dyDescent="0.3">
      <c r="A3296" t="s">
        <v>20</v>
      </c>
      <c r="B3296">
        <v>6.9</v>
      </c>
    </row>
    <row r="3297" spans="1:2" x14ac:dyDescent="0.3">
      <c r="A3297" t="s">
        <v>20</v>
      </c>
      <c r="B3297">
        <v>6</v>
      </c>
    </row>
    <row r="3298" spans="1:2" x14ac:dyDescent="0.3">
      <c r="A3298" t="s">
        <v>20</v>
      </c>
      <c r="B3298">
        <v>6.4</v>
      </c>
    </row>
    <row r="3299" spans="1:2" x14ac:dyDescent="0.3">
      <c r="A3299" t="s">
        <v>20</v>
      </c>
      <c r="B3299">
        <v>6.6</v>
      </c>
    </row>
    <row r="3300" spans="1:2" x14ac:dyDescent="0.3">
      <c r="A3300" t="s">
        <v>20</v>
      </c>
      <c r="B3300">
        <v>5.3</v>
      </c>
    </row>
    <row r="3301" spans="1:2" x14ac:dyDescent="0.3">
      <c r="A3301" t="s">
        <v>460</v>
      </c>
      <c r="B3301">
        <v>8.1</v>
      </c>
    </row>
    <row r="3302" spans="1:2" x14ac:dyDescent="0.3">
      <c r="A3302" t="s">
        <v>20</v>
      </c>
      <c r="B3302">
        <v>5.9</v>
      </c>
    </row>
    <row r="3303" spans="1:2" x14ac:dyDescent="0.3">
      <c r="A3303" t="s">
        <v>965</v>
      </c>
      <c r="B3303">
        <v>7.7</v>
      </c>
    </row>
    <row r="3304" spans="1:2" x14ac:dyDescent="0.3">
      <c r="A3304" t="s">
        <v>20</v>
      </c>
      <c r="B3304">
        <v>4.5999999999999996</v>
      </c>
    </row>
    <row r="3305" spans="1:2" x14ac:dyDescent="0.3">
      <c r="A3305" t="s">
        <v>6975</v>
      </c>
      <c r="B3305">
        <v>5.0999999999999996</v>
      </c>
    </row>
    <row r="3306" spans="1:2" x14ac:dyDescent="0.3">
      <c r="A3306" t="s">
        <v>20</v>
      </c>
      <c r="B3306">
        <v>6.9</v>
      </c>
    </row>
    <row r="3307" spans="1:2" x14ac:dyDescent="0.3">
      <c r="A3307" t="s">
        <v>20</v>
      </c>
      <c r="B3307">
        <v>8</v>
      </c>
    </row>
    <row r="3308" spans="1:2" x14ac:dyDescent="0.3">
      <c r="A3308" t="s">
        <v>20</v>
      </c>
      <c r="B3308">
        <v>6.8</v>
      </c>
    </row>
    <row r="3309" spans="1:2" x14ac:dyDescent="0.3">
      <c r="A3309" t="s">
        <v>20</v>
      </c>
      <c r="B3309">
        <v>5.4</v>
      </c>
    </row>
    <row r="3310" spans="1:2" x14ac:dyDescent="0.3">
      <c r="A3310" t="s">
        <v>20</v>
      </c>
      <c r="B3310">
        <v>6.5</v>
      </c>
    </row>
    <row r="3311" spans="1:2" x14ac:dyDescent="0.3">
      <c r="A3311" t="s">
        <v>20</v>
      </c>
      <c r="B3311">
        <v>4.2</v>
      </c>
    </row>
    <row r="3312" spans="1:2" x14ac:dyDescent="0.3">
      <c r="A3312" t="s">
        <v>20</v>
      </c>
      <c r="B3312">
        <v>7.4</v>
      </c>
    </row>
    <row r="3313" spans="1:2" x14ac:dyDescent="0.3">
      <c r="A3313" t="s">
        <v>20</v>
      </c>
      <c r="B3313">
        <v>6.9</v>
      </c>
    </row>
    <row r="3314" spans="1:2" x14ac:dyDescent="0.3">
      <c r="A3314" t="s">
        <v>4449</v>
      </c>
      <c r="B3314">
        <v>6.7</v>
      </c>
    </row>
    <row r="3315" spans="1:2" x14ac:dyDescent="0.3">
      <c r="A3315" t="s">
        <v>965</v>
      </c>
      <c r="B3315">
        <v>7.3</v>
      </c>
    </row>
    <row r="3316" spans="1:2" x14ac:dyDescent="0.3">
      <c r="A3316" t="s">
        <v>20</v>
      </c>
      <c r="B3316">
        <v>7.6</v>
      </c>
    </row>
    <row r="3317" spans="1:2" x14ac:dyDescent="0.3">
      <c r="A3317" t="s">
        <v>20</v>
      </c>
      <c r="B3317">
        <v>5.4</v>
      </c>
    </row>
    <row r="3318" spans="1:2" x14ac:dyDescent="0.3">
      <c r="A3318" t="s">
        <v>20</v>
      </c>
      <c r="B3318">
        <v>7.3</v>
      </c>
    </row>
    <row r="3319" spans="1:2" x14ac:dyDescent="0.3">
      <c r="A3319" t="s">
        <v>20</v>
      </c>
      <c r="B3319">
        <v>6.4</v>
      </c>
    </row>
    <row r="3320" spans="1:2" x14ac:dyDescent="0.3">
      <c r="A3320" t="s">
        <v>20</v>
      </c>
      <c r="B3320">
        <v>6</v>
      </c>
    </row>
    <row r="3321" spans="1:2" x14ac:dyDescent="0.3">
      <c r="A3321" t="s">
        <v>20</v>
      </c>
      <c r="B3321">
        <v>7.2</v>
      </c>
    </row>
    <row r="3322" spans="1:2" x14ac:dyDescent="0.3">
      <c r="A3322" t="s">
        <v>20</v>
      </c>
      <c r="B3322">
        <v>6</v>
      </c>
    </row>
    <row r="3323" spans="1:2" x14ac:dyDescent="0.3">
      <c r="A3323" t="s">
        <v>20</v>
      </c>
      <c r="B3323">
        <v>3.1</v>
      </c>
    </row>
    <row r="3324" spans="1:2" x14ac:dyDescent="0.3">
      <c r="A3324" t="s">
        <v>20</v>
      </c>
      <c r="B3324">
        <v>6.9</v>
      </c>
    </row>
    <row r="3325" spans="1:2" x14ac:dyDescent="0.3">
      <c r="A3325" t="s">
        <v>20</v>
      </c>
      <c r="B3325">
        <v>6.2</v>
      </c>
    </row>
    <row r="3326" spans="1:2" x14ac:dyDescent="0.3">
      <c r="A3326" t="s">
        <v>20</v>
      </c>
      <c r="B3326">
        <v>5.5</v>
      </c>
    </row>
    <row r="3327" spans="1:2" x14ac:dyDescent="0.3">
      <c r="A3327" t="s">
        <v>965</v>
      </c>
      <c r="B3327">
        <v>6.9</v>
      </c>
    </row>
    <row r="3328" spans="1:2" x14ac:dyDescent="0.3">
      <c r="A3328" t="s">
        <v>20</v>
      </c>
      <c r="B3328">
        <v>6.3</v>
      </c>
    </row>
    <row r="3329" spans="1:2" x14ac:dyDescent="0.3">
      <c r="A3329" t="s">
        <v>20</v>
      </c>
      <c r="B3329">
        <v>4.8</v>
      </c>
    </row>
    <row r="3330" spans="1:2" x14ac:dyDescent="0.3">
      <c r="A3330" t="s">
        <v>20</v>
      </c>
      <c r="B3330">
        <v>6.7</v>
      </c>
    </row>
    <row r="3331" spans="1:2" x14ac:dyDescent="0.3">
      <c r="A3331" t="s">
        <v>20</v>
      </c>
      <c r="B3331">
        <v>5.6</v>
      </c>
    </row>
    <row r="3332" spans="1:2" x14ac:dyDescent="0.3">
      <c r="A3332" t="s">
        <v>3497</v>
      </c>
      <c r="B3332">
        <v>5.4</v>
      </c>
    </row>
    <row r="3333" spans="1:2" x14ac:dyDescent="0.3">
      <c r="A3333" t="s">
        <v>965</v>
      </c>
      <c r="B3333">
        <v>8</v>
      </c>
    </row>
    <row r="3334" spans="1:2" x14ac:dyDescent="0.3">
      <c r="A3334" t="s">
        <v>20</v>
      </c>
      <c r="B3334">
        <v>5.7</v>
      </c>
    </row>
    <row r="3335" spans="1:2" x14ac:dyDescent="0.3">
      <c r="A3335" t="s">
        <v>5288</v>
      </c>
      <c r="B3335">
        <v>7.6</v>
      </c>
    </row>
    <row r="3336" spans="1:2" x14ac:dyDescent="0.3">
      <c r="A3336" t="s">
        <v>20</v>
      </c>
      <c r="B3336">
        <v>7</v>
      </c>
    </row>
    <row r="3337" spans="1:2" x14ac:dyDescent="0.3">
      <c r="A3337" t="s">
        <v>20</v>
      </c>
      <c r="B3337">
        <v>7.2</v>
      </c>
    </row>
    <row r="3338" spans="1:2" x14ac:dyDescent="0.3">
      <c r="A3338" t="s">
        <v>20</v>
      </c>
      <c r="B3338">
        <v>3.5</v>
      </c>
    </row>
    <row r="3339" spans="1:2" x14ac:dyDescent="0.3">
      <c r="A3339" t="s">
        <v>20</v>
      </c>
      <c r="B3339">
        <v>7.5</v>
      </c>
    </row>
    <row r="3340" spans="1:2" x14ac:dyDescent="0.3">
      <c r="A3340" t="s">
        <v>20</v>
      </c>
      <c r="B3340">
        <v>5.0999999999999996</v>
      </c>
    </row>
    <row r="3341" spans="1:2" x14ac:dyDescent="0.3">
      <c r="A3341" t="s">
        <v>20</v>
      </c>
      <c r="B3341">
        <v>6.7</v>
      </c>
    </row>
    <row r="3342" spans="1:2" x14ac:dyDescent="0.3">
      <c r="A3342" t="s">
        <v>20</v>
      </c>
      <c r="B3342">
        <v>9.1999999999999993</v>
      </c>
    </row>
    <row r="3343" spans="1:2" x14ac:dyDescent="0.3">
      <c r="A3343" t="s">
        <v>20</v>
      </c>
      <c r="B3343">
        <v>6.1</v>
      </c>
    </row>
    <row r="3344" spans="1:2" x14ac:dyDescent="0.3">
      <c r="A3344" t="s">
        <v>20</v>
      </c>
      <c r="B3344">
        <v>7.7</v>
      </c>
    </row>
    <row r="3345" spans="1:2" x14ac:dyDescent="0.3">
      <c r="A3345" t="s">
        <v>20</v>
      </c>
      <c r="B3345">
        <v>7.6</v>
      </c>
    </row>
    <row r="3346" spans="1:2" x14ac:dyDescent="0.3">
      <c r="A3346" t="s">
        <v>20</v>
      </c>
      <c r="B3346">
        <v>6.1</v>
      </c>
    </row>
    <row r="3347" spans="1:2" x14ac:dyDescent="0.3">
      <c r="A3347" t="s">
        <v>20</v>
      </c>
      <c r="B3347">
        <v>4.9000000000000004</v>
      </c>
    </row>
    <row r="3348" spans="1:2" x14ac:dyDescent="0.3">
      <c r="A3348" t="s">
        <v>20</v>
      </c>
      <c r="B3348">
        <v>6.8</v>
      </c>
    </row>
    <row r="3349" spans="1:2" x14ac:dyDescent="0.3">
      <c r="A3349" t="s">
        <v>20</v>
      </c>
      <c r="B3349">
        <v>7</v>
      </c>
    </row>
    <row r="3350" spans="1:2" x14ac:dyDescent="0.3">
      <c r="A3350" t="s">
        <v>20</v>
      </c>
      <c r="B3350">
        <v>7.2</v>
      </c>
    </row>
    <row r="3351" spans="1:2" x14ac:dyDescent="0.3">
      <c r="A3351" t="s">
        <v>20</v>
      </c>
      <c r="B3351">
        <v>5.7</v>
      </c>
    </row>
    <row r="3352" spans="1:2" x14ac:dyDescent="0.3">
      <c r="A3352" t="s">
        <v>20</v>
      </c>
      <c r="B3352">
        <v>7.5</v>
      </c>
    </row>
    <row r="3353" spans="1:2" x14ac:dyDescent="0.3">
      <c r="A3353" t="s">
        <v>20</v>
      </c>
      <c r="B3353">
        <v>7.4</v>
      </c>
    </row>
    <row r="3354" spans="1:2" x14ac:dyDescent="0.3">
      <c r="A3354" t="s">
        <v>20</v>
      </c>
      <c r="B3354">
        <v>7.2</v>
      </c>
    </row>
    <row r="3355" spans="1:2" x14ac:dyDescent="0.3">
      <c r="A3355" t="s">
        <v>20</v>
      </c>
      <c r="B3355">
        <v>6.8</v>
      </c>
    </row>
    <row r="3356" spans="1:2" x14ac:dyDescent="0.3">
      <c r="A3356" t="s">
        <v>20</v>
      </c>
      <c r="B3356">
        <v>6.8</v>
      </c>
    </row>
    <row r="3357" spans="1:2" x14ac:dyDescent="0.3">
      <c r="A3357" t="s">
        <v>20</v>
      </c>
      <c r="B3357">
        <v>5.2</v>
      </c>
    </row>
    <row r="3358" spans="1:2" x14ac:dyDescent="0.3">
      <c r="A3358" t="s">
        <v>20</v>
      </c>
      <c r="B3358">
        <v>7.2</v>
      </c>
    </row>
    <row r="3359" spans="1:2" x14ac:dyDescent="0.3">
      <c r="A3359" t="s">
        <v>20</v>
      </c>
      <c r="B3359">
        <v>7.5</v>
      </c>
    </row>
    <row r="3360" spans="1:2" x14ac:dyDescent="0.3">
      <c r="A3360" t="s">
        <v>20</v>
      </c>
      <c r="B3360">
        <v>4</v>
      </c>
    </row>
    <row r="3361" spans="1:2" x14ac:dyDescent="0.3">
      <c r="A3361" t="s">
        <v>20</v>
      </c>
      <c r="B3361">
        <v>6.8</v>
      </c>
    </row>
    <row r="3362" spans="1:2" x14ac:dyDescent="0.3">
      <c r="A3362" t="s">
        <v>20</v>
      </c>
      <c r="B3362">
        <v>6.9</v>
      </c>
    </row>
    <row r="3363" spans="1:2" x14ac:dyDescent="0.3">
      <c r="A3363" t="s">
        <v>20</v>
      </c>
      <c r="B3363">
        <v>7.3</v>
      </c>
    </row>
    <row r="3364" spans="1:2" x14ac:dyDescent="0.3">
      <c r="A3364" t="s">
        <v>20</v>
      </c>
      <c r="B3364">
        <v>6.1</v>
      </c>
    </row>
    <row r="3365" spans="1:2" x14ac:dyDescent="0.3">
      <c r="A3365" t="s">
        <v>20</v>
      </c>
      <c r="B3365">
        <v>6</v>
      </c>
    </row>
    <row r="3366" spans="1:2" x14ac:dyDescent="0.3">
      <c r="A3366" t="s">
        <v>20</v>
      </c>
      <c r="B3366">
        <v>4.0999999999999996</v>
      </c>
    </row>
    <row r="3367" spans="1:2" x14ac:dyDescent="0.3">
      <c r="A3367" t="s">
        <v>20</v>
      </c>
      <c r="B3367">
        <v>7</v>
      </c>
    </row>
    <row r="3368" spans="1:2" x14ac:dyDescent="0.3">
      <c r="A3368" t="s">
        <v>20</v>
      </c>
      <c r="B3368">
        <v>7.1</v>
      </c>
    </row>
    <row r="3369" spans="1:2" x14ac:dyDescent="0.3">
      <c r="A3369" t="s">
        <v>20</v>
      </c>
      <c r="B3369">
        <v>6.2</v>
      </c>
    </row>
    <row r="3370" spans="1:2" x14ac:dyDescent="0.3">
      <c r="A3370" t="s">
        <v>20</v>
      </c>
      <c r="B3370">
        <v>6.9</v>
      </c>
    </row>
    <row r="3371" spans="1:2" x14ac:dyDescent="0.3">
      <c r="A3371" t="s">
        <v>20</v>
      </c>
      <c r="B3371">
        <v>7.6</v>
      </c>
    </row>
    <row r="3372" spans="1:2" x14ac:dyDescent="0.3">
      <c r="A3372" t="s">
        <v>20</v>
      </c>
      <c r="B3372">
        <v>7.6</v>
      </c>
    </row>
    <row r="3373" spans="1:2" x14ac:dyDescent="0.3">
      <c r="A3373" t="s">
        <v>20</v>
      </c>
      <c r="B3373">
        <v>6.4</v>
      </c>
    </row>
    <row r="3374" spans="1:2" x14ac:dyDescent="0.3">
      <c r="A3374" t="s">
        <v>20</v>
      </c>
      <c r="B3374">
        <v>6.2</v>
      </c>
    </row>
    <row r="3375" spans="1:2" x14ac:dyDescent="0.3">
      <c r="A3375" t="s">
        <v>1455</v>
      </c>
      <c r="B3375">
        <v>7.5</v>
      </c>
    </row>
    <row r="3376" spans="1:2" x14ac:dyDescent="0.3">
      <c r="A3376" t="s">
        <v>20</v>
      </c>
      <c r="B3376">
        <v>2</v>
      </c>
    </row>
    <row r="3377" spans="1:2" x14ac:dyDescent="0.3">
      <c r="A3377" t="s">
        <v>20</v>
      </c>
      <c r="B3377">
        <v>6.2</v>
      </c>
    </row>
    <row r="3378" spans="1:2" x14ac:dyDescent="0.3">
      <c r="A3378" t="s">
        <v>20</v>
      </c>
      <c r="B3378">
        <v>6.5</v>
      </c>
    </row>
    <row r="3379" spans="1:2" x14ac:dyDescent="0.3">
      <c r="A3379" t="s">
        <v>3497</v>
      </c>
      <c r="B3379">
        <v>7.9</v>
      </c>
    </row>
    <row r="3380" spans="1:2" x14ac:dyDescent="0.3">
      <c r="A3380" t="s">
        <v>20</v>
      </c>
      <c r="B3380">
        <v>6.8</v>
      </c>
    </row>
    <row r="3381" spans="1:2" x14ac:dyDescent="0.3">
      <c r="A3381" t="s">
        <v>20</v>
      </c>
      <c r="B3381">
        <v>6.3</v>
      </c>
    </row>
    <row r="3382" spans="1:2" x14ac:dyDescent="0.3">
      <c r="A3382" t="s">
        <v>20</v>
      </c>
      <c r="B3382">
        <v>6.3</v>
      </c>
    </row>
    <row r="3383" spans="1:2" x14ac:dyDescent="0.3">
      <c r="A3383" t="s">
        <v>20</v>
      </c>
      <c r="B3383">
        <v>6.6</v>
      </c>
    </row>
    <row r="3384" spans="1:2" x14ac:dyDescent="0.3">
      <c r="A3384" t="s">
        <v>20</v>
      </c>
      <c r="B3384">
        <v>6.4</v>
      </c>
    </row>
    <row r="3385" spans="1:2" x14ac:dyDescent="0.3">
      <c r="A3385" t="s">
        <v>20</v>
      </c>
      <c r="B3385">
        <v>7.5</v>
      </c>
    </row>
    <row r="3386" spans="1:2" x14ac:dyDescent="0.3">
      <c r="A3386" t="s">
        <v>20</v>
      </c>
      <c r="B3386">
        <v>5.8</v>
      </c>
    </row>
    <row r="3387" spans="1:2" x14ac:dyDescent="0.3">
      <c r="A3387" t="s">
        <v>20</v>
      </c>
      <c r="B3387">
        <v>6.5</v>
      </c>
    </row>
    <row r="3388" spans="1:2" x14ac:dyDescent="0.3">
      <c r="A3388" t="s">
        <v>20</v>
      </c>
      <c r="B3388">
        <v>4.8</v>
      </c>
    </row>
    <row r="3389" spans="1:2" x14ac:dyDescent="0.3">
      <c r="A3389" t="s">
        <v>20</v>
      </c>
      <c r="B3389">
        <v>7.2</v>
      </c>
    </row>
    <row r="3390" spans="1:2" x14ac:dyDescent="0.3">
      <c r="A3390" t="s">
        <v>20</v>
      </c>
      <c r="B3390">
        <v>6.3</v>
      </c>
    </row>
    <row r="3391" spans="1:2" x14ac:dyDescent="0.3">
      <c r="A3391" t="s">
        <v>965</v>
      </c>
      <c r="B3391">
        <v>7</v>
      </c>
    </row>
    <row r="3392" spans="1:2" x14ac:dyDescent="0.3">
      <c r="A3392" t="s">
        <v>20</v>
      </c>
      <c r="B3392">
        <v>6.3</v>
      </c>
    </row>
    <row r="3393" spans="1:2" x14ac:dyDescent="0.3">
      <c r="A3393" t="s">
        <v>20</v>
      </c>
      <c r="B3393">
        <v>5.3</v>
      </c>
    </row>
    <row r="3394" spans="1:2" x14ac:dyDescent="0.3">
      <c r="A3394" t="s">
        <v>20</v>
      </c>
      <c r="B3394">
        <v>2.2999999999999998</v>
      </c>
    </row>
    <row r="3395" spans="1:2" x14ac:dyDescent="0.3">
      <c r="A3395" t="s">
        <v>20</v>
      </c>
      <c r="B3395">
        <v>7.1</v>
      </c>
    </row>
    <row r="3396" spans="1:2" x14ac:dyDescent="0.3">
      <c r="A3396" t="s">
        <v>20</v>
      </c>
      <c r="B3396">
        <v>6.2</v>
      </c>
    </row>
    <row r="3397" spans="1:2" x14ac:dyDescent="0.3">
      <c r="A3397" t="s">
        <v>20</v>
      </c>
      <c r="B3397">
        <v>6.2</v>
      </c>
    </row>
    <row r="3398" spans="1:2" x14ac:dyDescent="0.3">
      <c r="A3398" t="s">
        <v>20</v>
      </c>
      <c r="B3398">
        <v>6.7</v>
      </c>
    </row>
    <row r="3399" spans="1:2" x14ac:dyDescent="0.3">
      <c r="A3399" t="s">
        <v>20</v>
      </c>
      <c r="B3399">
        <v>6.5</v>
      </c>
    </row>
    <row r="3400" spans="1:2" x14ac:dyDescent="0.3">
      <c r="A3400" t="s">
        <v>20</v>
      </c>
      <c r="B3400">
        <v>5.9</v>
      </c>
    </row>
    <row r="3401" spans="1:2" x14ac:dyDescent="0.3">
      <c r="A3401" t="s">
        <v>3516</v>
      </c>
      <c r="B3401">
        <v>6.7</v>
      </c>
    </row>
    <row r="3402" spans="1:2" x14ac:dyDescent="0.3">
      <c r="A3402" t="s">
        <v>20</v>
      </c>
      <c r="B3402">
        <v>6</v>
      </c>
    </row>
    <row r="3403" spans="1:2" x14ac:dyDescent="0.3">
      <c r="A3403" t="s">
        <v>20</v>
      </c>
      <c r="B3403">
        <v>6.9</v>
      </c>
    </row>
    <row r="3404" spans="1:2" x14ac:dyDescent="0.3">
      <c r="A3404" t="s">
        <v>20</v>
      </c>
      <c r="B3404">
        <v>7.9</v>
      </c>
    </row>
    <row r="3405" spans="1:2" x14ac:dyDescent="0.3">
      <c r="A3405" t="s">
        <v>4449</v>
      </c>
      <c r="B3405">
        <v>5.3</v>
      </c>
    </row>
    <row r="3406" spans="1:2" x14ac:dyDescent="0.3">
      <c r="A3406" t="s">
        <v>20</v>
      </c>
      <c r="B3406">
        <v>4.8</v>
      </c>
    </row>
    <row r="3407" spans="1:2" x14ac:dyDescent="0.3">
      <c r="A3407" t="s">
        <v>3516</v>
      </c>
      <c r="B3407">
        <v>5.3</v>
      </c>
    </row>
    <row r="3408" spans="1:2" x14ac:dyDescent="0.3">
      <c r="A3408" t="s">
        <v>20</v>
      </c>
      <c r="B3408">
        <v>6</v>
      </c>
    </row>
    <row r="3409" spans="1:2" x14ac:dyDescent="0.3">
      <c r="A3409" t="s">
        <v>20</v>
      </c>
      <c r="B3409">
        <v>7.3</v>
      </c>
    </row>
    <row r="3410" spans="1:2" x14ac:dyDescent="0.3">
      <c r="A3410" t="s">
        <v>20</v>
      </c>
      <c r="B3410">
        <v>7.4</v>
      </c>
    </row>
    <row r="3411" spans="1:2" x14ac:dyDescent="0.3">
      <c r="A3411" t="s">
        <v>20</v>
      </c>
      <c r="B3411">
        <v>7.7</v>
      </c>
    </row>
    <row r="3412" spans="1:2" x14ac:dyDescent="0.3">
      <c r="A3412" t="s">
        <v>20</v>
      </c>
      <c r="B3412">
        <v>4.8</v>
      </c>
    </row>
    <row r="3413" spans="1:2" x14ac:dyDescent="0.3">
      <c r="A3413" t="s">
        <v>20</v>
      </c>
      <c r="B3413">
        <v>7.2</v>
      </c>
    </row>
    <row r="3414" spans="1:2" x14ac:dyDescent="0.3">
      <c r="A3414" t="s">
        <v>20</v>
      </c>
      <c r="B3414">
        <v>5.8</v>
      </c>
    </row>
    <row r="3415" spans="1:2" x14ac:dyDescent="0.3">
      <c r="A3415" t="s">
        <v>5288</v>
      </c>
      <c r="B3415">
        <v>7.3</v>
      </c>
    </row>
    <row r="3416" spans="1:2" x14ac:dyDescent="0.3">
      <c r="A3416" t="s">
        <v>20</v>
      </c>
      <c r="B3416">
        <v>7</v>
      </c>
    </row>
    <row r="3417" spans="1:2" x14ac:dyDescent="0.3">
      <c r="A3417" t="s">
        <v>20</v>
      </c>
      <c r="B3417">
        <v>6.4</v>
      </c>
    </row>
    <row r="3418" spans="1:2" x14ac:dyDescent="0.3">
      <c r="A3418" t="s">
        <v>20</v>
      </c>
      <c r="B3418">
        <v>5.6</v>
      </c>
    </row>
    <row r="3419" spans="1:2" x14ac:dyDescent="0.3">
      <c r="A3419" t="s">
        <v>965</v>
      </c>
      <c r="B3419">
        <v>8.1999999999999993</v>
      </c>
    </row>
    <row r="3420" spans="1:2" x14ac:dyDescent="0.3">
      <c r="A3420" t="s">
        <v>5895</v>
      </c>
      <c r="B3420">
        <v>6.5</v>
      </c>
    </row>
    <row r="3421" spans="1:2" x14ac:dyDescent="0.3">
      <c r="A3421" t="s">
        <v>20</v>
      </c>
      <c r="B3421">
        <v>6.4</v>
      </c>
    </row>
    <row r="3422" spans="1:2" x14ac:dyDescent="0.3">
      <c r="A3422" t="s">
        <v>8544</v>
      </c>
      <c r="B3422">
        <v>8.1</v>
      </c>
    </row>
    <row r="3423" spans="1:2" x14ac:dyDescent="0.3">
      <c r="A3423" t="s">
        <v>20</v>
      </c>
      <c r="B3423">
        <v>5.4</v>
      </c>
    </row>
    <row r="3424" spans="1:2" x14ac:dyDescent="0.3">
      <c r="A3424" t="s">
        <v>20</v>
      </c>
      <c r="B3424">
        <v>6.3</v>
      </c>
    </row>
    <row r="3425" spans="1:2" x14ac:dyDescent="0.3">
      <c r="A3425" t="s">
        <v>20</v>
      </c>
      <c r="B3425">
        <v>7.8</v>
      </c>
    </row>
    <row r="3426" spans="1:2" x14ac:dyDescent="0.3">
      <c r="A3426" t="s">
        <v>20</v>
      </c>
      <c r="B3426">
        <v>6.8</v>
      </c>
    </row>
    <row r="3427" spans="1:2" x14ac:dyDescent="0.3">
      <c r="A3427" t="s">
        <v>20</v>
      </c>
      <c r="B3427">
        <v>7.2</v>
      </c>
    </row>
    <row r="3428" spans="1:2" x14ac:dyDescent="0.3">
      <c r="A3428" t="s">
        <v>20</v>
      </c>
      <c r="B3428">
        <v>7.1</v>
      </c>
    </row>
    <row r="3429" spans="1:2" x14ac:dyDescent="0.3">
      <c r="A3429" t="s">
        <v>20</v>
      </c>
      <c r="B3429">
        <v>6.2</v>
      </c>
    </row>
    <row r="3430" spans="1:2" x14ac:dyDescent="0.3">
      <c r="A3430" t="s">
        <v>20</v>
      </c>
      <c r="B3430">
        <v>7.3</v>
      </c>
    </row>
    <row r="3431" spans="1:2" x14ac:dyDescent="0.3">
      <c r="A3431" t="s">
        <v>20</v>
      </c>
      <c r="B3431">
        <v>5.9</v>
      </c>
    </row>
    <row r="3432" spans="1:2" x14ac:dyDescent="0.3">
      <c r="A3432" t="s">
        <v>20</v>
      </c>
      <c r="B3432">
        <v>7.2</v>
      </c>
    </row>
    <row r="3433" spans="1:2" x14ac:dyDescent="0.3">
      <c r="A3433" t="s">
        <v>20</v>
      </c>
      <c r="B3433">
        <v>3.6</v>
      </c>
    </row>
    <row r="3434" spans="1:2" x14ac:dyDescent="0.3">
      <c r="A3434" t="s">
        <v>20</v>
      </c>
      <c r="B3434">
        <v>7.7</v>
      </c>
    </row>
    <row r="3435" spans="1:2" x14ac:dyDescent="0.3">
      <c r="A3435" t="s">
        <v>20</v>
      </c>
      <c r="B3435">
        <v>7.3</v>
      </c>
    </row>
    <row r="3436" spans="1:2" x14ac:dyDescent="0.3">
      <c r="A3436" t="s">
        <v>20</v>
      </c>
      <c r="B3436">
        <v>7.4</v>
      </c>
    </row>
    <row r="3437" spans="1:2" x14ac:dyDescent="0.3">
      <c r="A3437" t="s">
        <v>20</v>
      </c>
      <c r="B3437">
        <v>6.6</v>
      </c>
    </row>
    <row r="3438" spans="1:2" x14ac:dyDescent="0.3">
      <c r="A3438" t="s">
        <v>20</v>
      </c>
      <c r="B3438">
        <v>6.9</v>
      </c>
    </row>
    <row r="3439" spans="1:2" x14ac:dyDescent="0.3">
      <c r="A3439" t="s">
        <v>20</v>
      </c>
      <c r="B3439">
        <v>6.8</v>
      </c>
    </row>
    <row r="3440" spans="1:2" x14ac:dyDescent="0.3">
      <c r="A3440" t="s">
        <v>20</v>
      </c>
      <c r="B3440">
        <v>7.3</v>
      </c>
    </row>
    <row r="3441" spans="1:2" x14ac:dyDescent="0.3">
      <c r="A3441" t="s">
        <v>20</v>
      </c>
      <c r="B3441">
        <v>7.2</v>
      </c>
    </row>
    <row r="3442" spans="1:2" x14ac:dyDescent="0.3">
      <c r="A3442" t="s">
        <v>20</v>
      </c>
      <c r="B3442">
        <v>6.5</v>
      </c>
    </row>
    <row r="3443" spans="1:2" x14ac:dyDescent="0.3">
      <c r="A3443" t="s">
        <v>20</v>
      </c>
      <c r="B3443">
        <v>7.7</v>
      </c>
    </row>
    <row r="3444" spans="1:2" x14ac:dyDescent="0.3">
      <c r="A3444" t="s">
        <v>20</v>
      </c>
      <c r="B3444">
        <v>8.1</v>
      </c>
    </row>
    <row r="3445" spans="1:2" x14ac:dyDescent="0.3">
      <c r="A3445" t="s">
        <v>5288</v>
      </c>
      <c r="B3445">
        <v>7.7</v>
      </c>
    </row>
    <row r="3446" spans="1:2" x14ac:dyDescent="0.3">
      <c r="A3446" t="s">
        <v>20</v>
      </c>
      <c r="B3446">
        <v>7.6</v>
      </c>
    </row>
    <row r="3447" spans="1:2" x14ac:dyDescent="0.3">
      <c r="A3447" t="s">
        <v>20</v>
      </c>
      <c r="B3447">
        <v>7.3</v>
      </c>
    </row>
    <row r="3448" spans="1:2" x14ac:dyDescent="0.3">
      <c r="A3448" t="s">
        <v>20</v>
      </c>
      <c r="B3448">
        <v>7.2</v>
      </c>
    </row>
    <row r="3449" spans="1:2" x14ac:dyDescent="0.3">
      <c r="A3449" t="s">
        <v>20</v>
      </c>
      <c r="B3449">
        <v>7.2</v>
      </c>
    </row>
    <row r="3450" spans="1:2" x14ac:dyDescent="0.3">
      <c r="A3450" t="s">
        <v>20</v>
      </c>
      <c r="B3450">
        <v>8.1</v>
      </c>
    </row>
    <row r="3451" spans="1:2" x14ac:dyDescent="0.3">
      <c r="A3451" t="s">
        <v>20</v>
      </c>
      <c r="B3451">
        <v>7.5</v>
      </c>
    </row>
    <row r="3452" spans="1:2" x14ac:dyDescent="0.3">
      <c r="A3452" t="s">
        <v>20</v>
      </c>
      <c r="B3452">
        <v>8.1</v>
      </c>
    </row>
    <row r="3453" spans="1:2" x14ac:dyDescent="0.3">
      <c r="A3453" t="s">
        <v>20</v>
      </c>
      <c r="B3453">
        <v>7.8</v>
      </c>
    </row>
    <row r="3454" spans="1:2" x14ac:dyDescent="0.3">
      <c r="A3454" t="s">
        <v>20</v>
      </c>
      <c r="B3454">
        <v>7.8</v>
      </c>
    </row>
    <row r="3455" spans="1:2" x14ac:dyDescent="0.3">
      <c r="A3455" t="s">
        <v>20</v>
      </c>
      <c r="B3455">
        <v>7.6</v>
      </c>
    </row>
    <row r="3456" spans="1:2" x14ac:dyDescent="0.3">
      <c r="A3456" t="s">
        <v>20</v>
      </c>
      <c r="B3456">
        <v>7.4</v>
      </c>
    </row>
    <row r="3457" spans="1:2" x14ac:dyDescent="0.3">
      <c r="A3457" t="s">
        <v>20</v>
      </c>
      <c r="B3457">
        <v>6.3</v>
      </c>
    </row>
    <row r="3458" spans="1:2" x14ac:dyDescent="0.3">
      <c r="A3458" t="s">
        <v>20</v>
      </c>
      <c r="B3458">
        <v>6.9</v>
      </c>
    </row>
    <row r="3459" spans="1:2" x14ac:dyDescent="0.3">
      <c r="A3459" t="s">
        <v>20</v>
      </c>
      <c r="B3459">
        <v>8.6</v>
      </c>
    </row>
    <row r="3460" spans="1:2" x14ac:dyDescent="0.3">
      <c r="A3460" t="s">
        <v>20</v>
      </c>
      <c r="B3460">
        <v>5.0999999999999996</v>
      </c>
    </row>
    <row r="3461" spans="1:2" x14ac:dyDescent="0.3">
      <c r="A3461" t="s">
        <v>20</v>
      </c>
      <c r="B3461">
        <v>6.4</v>
      </c>
    </row>
    <row r="3462" spans="1:2" x14ac:dyDescent="0.3">
      <c r="A3462" t="s">
        <v>20</v>
      </c>
      <c r="B3462">
        <v>7.9</v>
      </c>
    </row>
    <row r="3463" spans="1:2" x14ac:dyDescent="0.3">
      <c r="A3463" t="s">
        <v>20</v>
      </c>
      <c r="B3463">
        <v>6.9</v>
      </c>
    </row>
    <row r="3464" spans="1:2" x14ac:dyDescent="0.3">
      <c r="A3464" t="s">
        <v>20</v>
      </c>
      <c r="B3464">
        <v>7.5</v>
      </c>
    </row>
    <row r="3465" spans="1:2" x14ac:dyDescent="0.3">
      <c r="A3465" t="s">
        <v>20</v>
      </c>
      <c r="B3465">
        <v>7.2</v>
      </c>
    </row>
    <row r="3466" spans="1:2" x14ac:dyDescent="0.3">
      <c r="A3466" t="s">
        <v>20</v>
      </c>
      <c r="B3466">
        <v>5.8</v>
      </c>
    </row>
    <row r="3467" spans="1:2" x14ac:dyDescent="0.3">
      <c r="A3467" t="s">
        <v>20</v>
      </c>
      <c r="B3467">
        <v>2.9</v>
      </c>
    </row>
    <row r="3468" spans="1:2" x14ac:dyDescent="0.3">
      <c r="A3468" t="s">
        <v>20</v>
      </c>
      <c r="B3468">
        <v>6.2</v>
      </c>
    </row>
    <row r="3469" spans="1:2" x14ac:dyDescent="0.3">
      <c r="A3469" t="s">
        <v>20</v>
      </c>
      <c r="B3469">
        <v>7.3</v>
      </c>
    </row>
    <row r="3470" spans="1:2" x14ac:dyDescent="0.3">
      <c r="A3470" t="s">
        <v>20</v>
      </c>
      <c r="B3470">
        <v>6.2</v>
      </c>
    </row>
    <row r="3471" spans="1:2" x14ac:dyDescent="0.3">
      <c r="A3471" t="s">
        <v>20</v>
      </c>
      <c r="B3471">
        <v>6.8</v>
      </c>
    </row>
    <row r="3472" spans="1:2" x14ac:dyDescent="0.3">
      <c r="A3472" t="s">
        <v>20</v>
      </c>
      <c r="B3472">
        <v>6.1</v>
      </c>
    </row>
    <row r="3473" spans="1:2" x14ac:dyDescent="0.3">
      <c r="A3473" t="s">
        <v>20</v>
      </c>
      <c r="B3473">
        <v>7.7</v>
      </c>
    </row>
    <row r="3474" spans="1:2" x14ac:dyDescent="0.3">
      <c r="A3474" t="s">
        <v>20</v>
      </c>
      <c r="B3474">
        <v>5.2</v>
      </c>
    </row>
    <row r="3475" spans="1:2" x14ac:dyDescent="0.3">
      <c r="A3475" t="s">
        <v>20</v>
      </c>
      <c r="B3475">
        <v>6.8</v>
      </c>
    </row>
    <row r="3476" spans="1:2" x14ac:dyDescent="0.3">
      <c r="A3476" t="s">
        <v>20</v>
      </c>
      <c r="B3476">
        <v>6.5</v>
      </c>
    </row>
    <row r="3477" spans="1:2" x14ac:dyDescent="0.3">
      <c r="A3477" t="s">
        <v>20</v>
      </c>
      <c r="B3477">
        <v>7</v>
      </c>
    </row>
    <row r="3478" spans="1:2" x14ac:dyDescent="0.3">
      <c r="A3478" t="s">
        <v>20</v>
      </c>
      <c r="B3478">
        <v>5.9</v>
      </c>
    </row>
    <row r="3479" spans="1:2" x14ac:dyDescent="0.3">
      <c r="A3479" t="s">
        <v>20</v>
      </c>
      <c r="B3479">
        <v>7.1</v>
      </c>
    </row>
    <row r="3480" spans="1:2" x14ac:dyDescent="0.3">
      <c r="A3480" t="s">
        <v>1800</v>
      </c>
      <c r="B3480">
        <v>5.5</v>
      </c>
    </row>
    <row r="3481" spans="1:2" x14ac:dyDescent="0.3">
      <c r="A3481" t="s">
        <v>20</v>
      </c>
      <c r="B3481">
        <v>7.4</v>
      </c>
    </row>
    <row r="3482" spans="1:2" x14ac:dyDescent="0.3">
      <c r="A3482" t="s">
        <v>20</v>
      </c>
      <c r="B3482">
        <v>7.3</v>
      </c>
    </row>
    <row r="3483" spans="1:2" x14ac:dyDescent="0.3">
      <c r="A3483" t="s">
        <v>20</v>
      </c>
      <c r="B3483">
        <v>4.5999999999999996</v>
      </c>
    </row>
    <row r="3484" spans="1:2" x14ac:dyDescent="0.3">
      <c r="A3484" t="s">
        <v>20</v>
      </c>
      <c r="B3484">
        <v>7.2</v>
      </c>
    </row>
    <row r="3485" spans="1:2" x14ac:dyDescent="0.3">
      <c r="A3485" t="s">
        <v>20</v>
      </c>
      <c r="B3485">
        <v>7</v>
      </c>
    </row>
    <row r="3486" spans="1:2" x14ac:dyDescent="0.3">
      <c r="A3486" t="s">
        <v>20</v>
      </c>
      <c r="B3486">
        <v>5.0999999999999996</v>
      </c>
    </row>
    <row r="3487" spans="1:2" x14ac:dyDescent="0.3">
      <c r="A3487" t="s">
        <v>20</v>
      </c>
      <c r="B3487">
        <v>6.7</v>
      </c>
    </row>
    <row r="3488" spans="1:2" x14ac:dyDescent="0.3">
      <c r="A3488" t="s">
        <v>20</v>
      </c>
      <c r="B3488">
        <v>5.3</v>
      </c>
    </row>
    <row r="3489" spans="1:2" x14ac:dyDescent="0.3">
      <c r="A3489" t="s">
        <v>20</v>
      </c>
      <c r="B3489">
        <v>7.8</v>
      </c>
    </row>
    <row r="3490" spans="1:2" x14ac:dyDescent="0.3">
      <c r="A3490" t="s">
        <v>20</v>
      </c>
      <c r="B3490">
        <v>6.7</v>
      </c>
    </row>
    <row r="3491" spans="1:2" x14ac:dyDescent="0.3">
      <c r="A3491" t="s">
        <v>20</v>
      </c>
      <c r="B3491">
        <v>5.4</v>
      </c>
    </row>
    <row r="3492" spans="1:2" x14ac:dyDescent="0.3">
      <c r="A3492" t="s">
        <v>20</v>
      </c>
      <c r="B3492">
        <v>7.2</v>
      </c>
    </row>
    <row r="3493" spans="1:2" x14ac:dyDescent="0.3">
      <c r="A3493" t="s">
        <v>20</v>
      </c>
      <c r="B3493">
        <v>5.8</v>
      </c>
    </row>
    <row r="3494" spans="1:2" x14ac:dyDescent="0.3">
      <c r="A3494" t="s">
        <v>20</v>
      </c>
      <c r="B3494">
        <v>6.4</v>
      </c>
    </row>
    <row r="3495" spans="1:2" x14ac:dyDescent="0.3">
      <c r="A3495" t="s">
        <v>20</v>
      </c>
      <c r="B3495">
        <v>8</v>
      </c>
    </row>
    <row r="3496" spans="1:2" x14ac:dyDescent="0.3">
      <c r="A3496" t="s">
        <v>20</v>
      </c>
      <c r="B3496">
        <v>7</v>
      </c>
    </row>
    <row r="3497" spans="1:2" x14ac:dyDescent="0.3">
      <c r="A3497" t="s">
        <v>20</v>
      </c>
      <c r="B3497">
        <v>7</v>
      </c>
    </row>
    <row r="3498" spans="1:2" x14ac:dyDescent="0.3">
      <c r="A3498" t="s">
        <v>20</v>
      </c>
      <c r="B3498">
        <v>6.7</v>
      </c>
    </row>
    <row r="3499" spans="1:2" x14ac:dyDescent="0.3">
      <c r="A3499" t="s">
        <v>20</v>
      </c>
      <c r="B3499">
        <v>3.8</v>
      </c>
    </row>
    <row r="3500" spans="1:2" x14ac:dyDescent="0.3">
      <c r="A3500" t="s">
        <v>20</v>
      </c>
      <c r="B3500">
        <v>5.7</v>
      </c>
    </row>
    <row r="3501" spans="1:2" x14ac:dyDescent="0.3">
      <c r="A3501" t="s">
        <v>965</v>
      </c>
      <c r="B3501">
        <v>6.6</v>
      </c>
    </row>
    <row r="3502" spans="1:2" x14ac:dyDescent="0.3">
      <c r="A3502" t="s">
        <v>20</v>
      </c>
      <c r="B3502">
        <v>6.7</v>
      </c>
    </row>
    <row r="3503" spans="1:2" x14ac:dyDescent="0.3">
      <c r="A3503" t="s">
        <v>20</v>
      </c>
      <c r="B3503">
        <v>6.1</v>
      </c>
    </row>
    <row r="3504" spans="1:2" x14ac:dyDescent="0.3">
      <c r="A3504" t="s">
        <v>20</v>
      </c>
      <c r="B3504">
        <v>6.2</v>
      </c>
    </row>
    <row r="3505" spans="1:2" x14ac:dyDescent="0.3">
      <c r="A3505" t="s">
        <v>20</v>
      </c>
      <c r="B3505">
        <v>6.2</v>
      </c>
    </row>
    <row r="3506" spans="1:2" x14ac:dyDescent="0.3">
      <c r="A3506" t="s">
        <v>20</v>
      </c>
      <c r="B3506">
        <v>7.4</v>
      </c>
    </row>
    <row r="3507" spans="1:2" x14ac:dyDescent="0.3">
      <c r="A3507" t="s">
        <v>20</v>
      </c>
      <c r="B3507">
        <v>4.7</v>
      </c>
    </row>
    <row r="3508" spans="1:2" x14ac:dyDescent="0.3">
      <c r="A3508" t="s">
        <v>20</v>
      </c>
      <c r="B3508">
        <v>8.3000000000000007</v>
      </c>
    </row>
    <row r="3509" spans="1:2" x14ac:dyDescent="0.3">
      <c r="A3509" t="s">
        <v>20</v>
      </c>
      <c r="B3509">
        <v>7.2</v>
      </c>
    </row>
    <row r="3510" spans="1:2" x14ac:dyDescent="0.3">
      <c r="A3510" t="s">
        <v>20</v>
      </c>
      <c r="B3510">
        <v>5.8</v>
      </c>
    </row>
    <row r="3511" spans="1:2" x14ac:dyDescent="0.3">
      <c r="A3511" t="s">
        <v>20</v>
      </c>
      <c r="B3511">
        <v>5.9</v>
      </c>
    </row>
    <row r="3512" spans="1:2" x14ac:dyDescent="0.3">
      <c r="A3512" t="s">
        <v>20</v>
      </c>
      <c r="B3512">
        <v>6.3</v>
      </c>
    </row>
    <row r="3513" spans="1:2" x14ac:dyDescent="0.3">
      <c r="A3513" t="s">
        <v>20</v>
      </c>
      <c r="B3513">
        <v>7.2</v>
      </c>
    </row>
    <row r="3514" spans="1:2" x14ac:dyDescent="0.3">
      <c r="A3514" t="s">
        <v>20</v>
      </c>
      <c r="B3514">
        <v>5.4</v>
      </c>
    </row>
    <row r="3515" spans="1:2" x14ac:dyDescent="0.3">
      <c r="A3515" t="s">
        <v>20</v>
      </c>
      <c r="B3515">
        <v>7.3</v>
      </c>
    </row>
    <row r="3516" spans="1:2" x14ac:dyDescent="0.3">
      <c r="A3516" t="s">
        <v>965</v>
      </c>
      <c r="B3516">
        <v>7.3</v>
      </c>
    </row>
    <row r="3517" spans="1:2" x14ac:dyDescent="0.3">
      <c r="A3517" t="s">
        <v>20</v>
      </c>
      <c r="B3517">
        <v>5.8</v>
      </c>
    </row>
    <row r="3518" spans="1:2" x14ac:dyDescent="0.3">
      <c r="A3518" t="s">
        <v>6282</v>
      </c>
      <c r="B3518">
        <v>7.1</v>
      </c>
    </row>
    <row r="3519" spans="1:2" x14ac:dyDescent="0.3">
      <c r="A3519" t="s">
        <v>20</v>
      </c>
      <c r="B3519">
        <v>6.5</v>
      </c>
    </row>
    <row r="3520" spans="1:2" x14ac:dyDescent="0.3">
      <c r="A3520" t="s">
        <v>20</v>
      </c>
      <c r="B3520">
        <v>7.9</v>
      </c>
    </row>
    <row r="3521" spans="1:2" x14ac:dyDescent="0.3">
      <c r="A3521" t="s">
        <v>20</v>
      </c>
      <c r="B3521">
        <v>5.4</v>
      </c>
    </row>
    <row r="3522" spans="1:2" x14ac:dyDescent="0.3">
      <c r="A3522" t="s">
        <v>7833</v>
      </c>
      <c r="B3522">
        <v>7.1</v>
      </c>
    </row>
    <row r="3523" spans="1:2" x14ac:dyDescent="0.3">
      <c r="A3523" t="s">
        <v>20</v>
      </c>
      <c r="B3523">
        <v>6.4</v>
      </c>
    </row>
    <row r="3524" spans="1:2" x14ac:dyDescent="0.3">
      <c r="A3524" t="s">
        <v>20</v>
      </c>
      <c r="B3524">
        <v>6.7</v>
      </c>
    </row>
    <row r="3525" spans="1:2" x14ac:dyDescent="0.3">
      <c r="A3525" t="s">
        <v>20</v>
      </c>
      <c r="B3525">
        <v>6.9</v>
      </c>
    </row>
    <row r="3526" spans="1:2" x14ac:dyDescent="0.3">
      <c r="A3526" t="s">
        <v>20</v>
      </c>
      <c r="B3526">
        <v>2.1</v>
      </c>
    </row>
    <row r="3527" spans="1:2" x14ac:dyDescent="0.3">
      <c r="A3527" t="s">
        <v>3497</v>
      </c>
      <c r="B3527">
        <v>4.3</v>
      </c>
    </row>
    <row r="3528" spans="1:2" x14ac:dyDescent="0.3">
      <c r="A3528" t="s">
        <v>1800</v>
      </c>
      <c r="B3528">
        <v>6.6</v>
      </c>
    </row>
    <row r="3529" spans="1:2" x14ac:dyDescent="0.3">
      <c r="A3529" t="s">
        <v>20</v>
      </c>
      <c r="B3529">
        <v>3.4</v>
      </c>
    </row>
    <row r="3530" spans="1:2" x14ac:dyDescent="0.3">
      <c r="A3530" t="s">
        <v>20</v>
      </c>
      <c r="B3530">
        <v>8.3000000000000007</v>
      </c>
    </row>
    <row r="3531" spans="1:2" x14ac:dyDescent="0.3">
      <c r="A3531" t="s">
        <v>20</v>
      </c>
      <c r="B3531">
        <v>7.2</v>
      </c>
    </row>
    <row r="3532" spans="1:2" x14ac:dyDescent="0.3">
      <c r="A3532" t="s">
        <v>20</v>
      </c>
      <c r="B3532">
        <v>5.6</v>
      </c>
    </row>
    <row r="3533" spans="1:2" x14ac:dyDescent="0.3">
      <c r="A3533" t="s">
        <v>20</v>
      </c>
      <c r="B3533">
        <v>7.7</v>
      </c>
    </row>
    <row r="3534" spans="1:2" x14ac:dyDescent="0.3">
      <c r="A3534" t="s">
        <v>20</v>
      </c>
      <c r="B3534">
        <v>6.6</v>
      </c>
    </row>
    <row r="3535" spans="1:2" x14ac:dyDescent="0.3">
      <c r="A3535" t="s">
        <v>20</v>
      </c>
      <c r="B3535">
        <v>7.6</v>
      </c>
    </row>
    <row r="3536" spans="1:2" x14ac:dyDescent="0.3">
      <c r="A3536" t="s">
        <v>20</v>
      </c>
      <c r="B3536">
        <v>7.4</v>
      </c>
    </row>
    <row r="3537" spans="1:2" x14ac:dyDescent="0.3">
      <c r="A3537" t="s">
        <v>20</v>
      </c>
      <c r="B3537">
        <v>7.1</v>
      </c>
    </row>
    <row r="3538" spans="1:2" x14ac:dyDescent="0.3">
      <c r="A3538" t="s">
        <v>20</v>
      </c>
      <c r="B3538">
        <v>3.4</v>
      </c>
    </row>
    <row r="3539" spans="1:2" x14ac:dyDescent="0.3">
      <c r="A3539" t="s">
        <v>965</v>
      </c>
      <c r="B3539">
        <v>7.9</v>
      </c>
    </row>
    <row r="3540" spans="1:2" x14ac:dyDescent="0.3">
      <c r="A3540" t="s">
        <v>20</v>
      </c>
      <c r="B3540">
        <v>6.7</v>
      </c>
    </row>
    <row r="3541" spans="1:2" x14ac:dyDescent="0.3">
      <c r="A3541" t="s">
        <v>20</v>
      </c>
      <c r="B3541">
        <v>6.6</v>
      </c>
    </row>
    <row r="3542" spans="1:2" x14ac:dyDescent="0.3">
      <c r="A3542" t="s">
        <v>20</v>
      </c>
      <c r="B3542">
        <v>7.9</v>
      </c>
    </row>
    <row r="3543" spans="1:2" x14ac:dyDescent="0.3">
      <c r="A3543" t="s">
        <v>20</v>
      </c>
      <c r="B3543">
        <v>4.9000000000000004</v>
      </c>
    </row>
    <row r="3544" spans="1:2" x14ac:dyDescent="0.3">
      <c r="A3544" t="s">
        <v>965</v>
      </c>
      <c r="B3544">
        <v>7.2</v>
      </c>
    </row>
    <row r="3545" spans="1:2" x14ac:dyDescent="0.3">
      <c r="A3545" t="s">
        <v>965</v>
      </c>
      <c r="B3545">
        <v>7.4</v>
      </c>
    </row>
    <row r="3546" spans="1:2" x14ac:dyDescent="0.3">
      <c r="A3546" t="s">
        <v>460</v>
      </c>
      <c r="B3546">
        <v>6.1</v>
      </c>
    </row>
    <row r="3547" spans="1:2" x14ac:dyDescent="0.3">
      <c r="A3547" t="s">
        <v>3497</v>
      </c>
      <c r="B3547">
        <v>8.4</v>
      </c>
    </row>
    <row r="3548" spans="1:2" x14ac:dyDescent="0.3">
      <c r="A3548" t="s">
        <v>20</v>
      </c>
      <c r="B3548">
        <v>6.2</v>
      </c>
    </row>
    <row r="3549" spans="1:2" x14ac:dyDescent="0.3">
      <c r="A3549" t="s">
        <v>20</v>
      </c>
      <c r="B3549">
        <v>5.3</v>
      </c>
    </row>
    <row r="3550" spans="1:2" x14ac:dyDescent="0.3">
      <c r="A3550" t="s">
        <v>20</v>
      </c>
      <c r="B3550">
        <v>5</v>
      </c>
    </row>
    <row r="3551" spans="1:2" x14ac:dyDescent="0.3">
      <c r="A3551" t="s">
        <v>20</v>
      </c>
      <c r="B3551">
        <v>7.7</v>
      </c>
    </row>
    <row r="3552" spans="1:2" x14ac:dyDescent="0.3">
      <c r="A3552" t="s">
        <v>10255</v>
      </c>
      <c r="B3552">
        <v>7.6</v>
      </c>
    </row>
    <row r="3553" spans="1:2" x14ac:dyDescent="0.3">
      <c r="A3553" t="s">
        <v>20</v>
      </c>
      <c r="B3553">
        <v>6.3</v>
      </c>
    </row>
    <row r="3554" spans="1:2" x14ac:dyDescent="0.3">
      <c r="A3554" t="s">
        <v>20</v>
      </c>
      <c r="B3554">
        <v>7.6</v>
      </c>
    </row>
    <row r="3555" spans="1:2" x14ac:dyDescent="0.3">
      <c r="A3555" t="s">
        <v>20</v>
      </c>
      <c r="B3555">
        <v>5.6</v>
      </c>
    </row>
    <row r="3556" spans="1:2" x14ac:dyDescent="0.3">
      <c r="A3556" t="s">
        <v>20</v>
      </c>
      <c r="B3556">
        <v>7.3</v>
      </c>
    </row>
    <row r="3557" spans="1:2" x14ac:dyDescent="0.3">
      <c r="A3557" t="s">
        <v>3497</v>
      </c>
      <c r="B3557">
        <v>6.2</v>
      </c>
    </row>
    <row r="3558" spans="1:2" x14ac:dyDescent="0.3">
      <c r="A3558" t="s">
        <v>20</v>
      </c>
      <c r="B3558">
        <v>6.6</v>
      </c>
    </row>
    <row r="3559" spans="1:2" x14ac:dyDescent="0.3">
      <c r="A3559" t="s">
        <v>20</v>
      </c>
      <c r="B3559">
        <v>6.6</v>
      </c>
    </row>
    <row r="3560" spans="1:2" x14ac:dyDescent="0.3">
      <c r="A3560" t="s">
        <v>20</v>
      </c>
      <c r="B3560">
        <v>7.3</v>
      </c>
    </row>
    <row r="3561" spans="1:2" x14ac:dyDescent="0.3">
      <c r="A3561" t="s">
        <v>20</v>
      </c>
      <c r="B3561">
        <v>6.6</v>
      </c>
    </row>
    <row r="3562" spans="1:2" x14ac:dyDescent="0.3">
      <c r="A3562" t="s">
        <v>20</v>
      </c>
      <c r="B3562">
        <v>6.9</v>
      </c>
    </row>
    <row r="3563" spans="1:2" x14ac:dyDescent="0.3">
      <c r="A3563" t="s">
        <v>20</v>
      </c>
      <c r="B3563">
        <v>5.8</v>
      </c>
    </row>
    <row r="3564" spans="1:2" x14ac:dyDescent="0.3">
      <c r="A3564" t="s">
        <v>20</v>
      </c>
      <c r="B3564">
        <v>4.4000000000000004</v>
      </c>
    </row>
    <row r="3565" spans="1:2" x14ac:dyDescent="0.3">
      <c r="A3565" t="s">
        <v>20</v>
      </c>
      <c r="B3565">
        <v>6.6</v>
      </c>
    </row>
    <row r="3566" spans="1:2" x14ac:dyDescent="0.3">
      <c r="A3566" t="s">
        <v>1800</v>
      </c>
      <c r="B3566">
        <v>7.6</v>
      </c>
    </row>
    <row r="3567" spans="1:2" x14ac:dyDescent="0.3">
      <c r="A3567" t="s">
        <v>20</v>
      </c>
      <c r="B3567">
        <v>4.5999999999999996</v>
      </c>
    </row>
    <row r="3568" spans="1:2" x14ac:dyDescent="0.3">
      <c r="A3568" t="s">
        <v>20</v>
      </c>
      <c r="B3568">
        <v>6.8</v>
      </c>
    </row>
    <row r="3569" spans="1:2" x14ac:dyDescent="0.3">
      <c r="A3569" t="s">
        <v>20</v>
      </c>
      <c r="B3569">
        <v>7.1</v>
      </c>
    </row>
    <row r="3570" spans="1:2" x14ac:dyDescent="0.3">
      <c r="A3570" t="s">
        <v>20</v>
      </c>
      <c r="B3570">
        <v>4.9000000000000004</v>
      </c>
    </row>
    <row r="3571" spans="1:2" x14ac:dyDescent="0.3">
      <c r="A3571" t="s">
        <v>20</v>
      </c>
      <c r="B3571">
        <v>7.3</v>
      </c>
    </row>
    <row r="3572" spans="1:2" x14ac:dyDescent="0.3">
      <c r="A3572" t="s">
        <v>20</v>
      </c>
      <c r="B3572">
        <v>7.2</v>
      </c>
    </row>
    <row r="3573" spans="1:2" x14ac:dyDescent="0.3">
      <c r="A3573" t="s">
        <v>20</v>
      </c>
      <c r="B3573">
        <v>5</v>
      </c>
    </row>
    <row r="3574" spans="1:2" x14ac:dyDescent="0.3">
      <c r="A3574" t="s">
        <v>20</v>
      </c>
      <c r="B3574">
        <v>8.1999999999999993</v>
      </c>
    </row>
    <row r="3575" spans="1:2" x14ac:dyDescent="0.3">
      <c r="A3575" t="s">
        <v>20</v>
      </c>
      <c r="B3575">
        <v>8</v>
      </c>
    </row>
    <row r="3576" spans="1:2" x14ac:dyDescent="0.3">
      <c r="A3576" t="s">
        <v>20</v>
      </c>
      <c r="B3576">
        <v>5.2</v>
      </c>
    </row>
    <row r="3577" spans="1:2" x14ac:dyDescent="0.3">
      <c r="A3577" t="s">
        <v>20</v>
      </c>
      <c r="B3577">
        <v>8.5</v>
      </c>
    </row>
    <row r="3578" spans="1:2" x14ac:dyDescent="0.3">
      <c r="A3578" t="s">
        <v>20</v>
      </c>
      <c r="B3578">
        <v>6.5</v>
      </c>
    </row>
    <row r="3579" spans="1:2" x14ac:dyDescent="0.3">
      <c r="A3579" t="s">
        <v>20</v>
      </c>
      <c r="B3579">
        <v>7.4</v>
      </c>
    </row>
    <row r="3580" spans="1:2" x14ac:dyDescent="0.3">
      <c r="A3580" t="s">
        <v>20</v>
      </c>
      <c r="B3580">
        <v>7.7</v>
      </c>
    </row>
    <row r="3581" spans="1:2" x14ac:dyDescent="0.3">
      <c r="A3581" t="s">
        <v>20</v>
      </c>
      <c r="B3581">
        <v>7.4</v>
      </c>
    </row>
    <row r="3582" spans="1:2" x14ac:dyDescent="0.3">
      <c r="A3582" t="s">
        <v>20</v>
      </c>
      <c r="B3582">
        <v>5.0999999999999996</v>
      </c>
    </row>
    <row r="3583" spans="1:2" x14ac:dyDescent="0.3">
      <c r="A3583" t="s">
        <v>20</v>
      </c>
      <c r="B3583">
        <v>7.3</v>
      </c>
    </row>
    <row r="3584" spans="1:2" x14ac:dyDescent="0.3">
      <c r="A3584" t="s">
        <v>20</v>
      </c>
      <c r="B3584">
        <v>5</v>
      </c>
    </row>
    <row r="3585" spans="1:2" x14ac:dyDescent="0.3">
      <c r="A3585" t="s">
        <v>20</v>
      </c>
      <c r="B3585">
        <v>7.2</v>
      </c>
    </row>
    <row r="3586" spans="1:2" x14ac:dyDescent="0.3">
      <c r="A3586" t="s">
        <v>20</v>
      </c>
      <c r="B3586">
        <v>6.7</v>
      </c>
    </row>
    <row r="3587" spans="1:2" x14ac:dyDescent="0.3">
      <c r="A3587" t="s">
        <v>20</v>
      </c>
      <c r="B3587">
        <v>6.4</v>
      </c>
    </row>
    <row r="3588" spans="1:2" x14ac:dyDescent="0.3">
      <c r="A3588" t="s">
        <v>20</v>
      </c>
      <c r="B3588">
        <v>7.1</v>
      </c>
    </row>
    <row r="3589" spans="1:2" x14ac:dyDescent="0.3">
      <c r="A3589" t="s">
        <v>20</v>
      </c>
      <c r="B3589">
        <v>5.6</v>
      </c>
    </row>
    <row r="3590" spans="1:2" x14ac:dyDescent="0.3">
      <c r="A3590" t="s">
        <v>20</v>
      </c>
      <c r="B3590">
        <v>6.1</v>
      </c>
    </row>
    <row r="3591" spans="1:2" x14ac:dyDescent="0.3">
      <c r="A3591" t="s">
        <v>1800</v>
      </c>
      <c r="B3591">
        <v>5.2</v>
      </c>
    </row>
    <row r="3592" spans="1:2" x14ac:dyDescent="0.3">
      <c r="A3592" t="s">
        <v>20</v>
      </c>
      <c r="B3592">
        <v>7.3</v>
      </c>
    </row>
    <row r="3593" spans="1:2" x14ac:dyDescent="0.3">
      <c r="A3593" t="s">
        <v>20</v>
      </c>
      <c r="B3593">
        <v>7.5</v>
      </c>
    </row>
    <row r="3594" spans="1:2" x14ac:dyDescent="0.3">
      <c r="A3594" t="s">
        <v>20</v>
      </c>
      <c r="B3594">
        <v>6.6</v>
      </c>
    </row>
    <row r="3595" spans="1:2" x14ac:dyDescent="0.3">
      <c r="A3595" t="s">
        <v>20</v>
      </c>
      <c r="B3595">
        <v>6.4</v>
      </c>
    </row>
    <row r="3596" spans="1:2" x14ac:dyDescent="0.3">
      <c r="A3596" t="s">
        <v>20</v>
      </c>
      <c r="B3596">
        <v>4.5</v>
      </c>
    </row>
    <row r="3597" spans="1:2" x14ac:dyDescent="0.3">
      <c r="A3597" t="s">
        <v>20</v>
      </c>
      <c r="B3597">
        <v>6.6</v>
      </c>
    </row>
    <row r="3598" spans="1:2" x14ac:dyDescent="0.3">
      <c r="A3598" t="s">
        <v>20</v>
      </c>
      <c r="B3598">
        <v>5.3</v>
      </c>
    </row>
    <row r="3599" spans="1:2" x14ac:dyDescent="0.3">
      <c r="A3599" t="s">
        <v>20</v>
      </c>
      <c r="B3599">
        <v>4.9000000000000004</v>
      </c>
    </row>
    <row r="3600" spans="1:2" x14ac:dyDescent="0.3">
      <c r="A3600" t="s">
        <v>1800</v>
      </c>
      <c r="B3600">
        <v>7.7</v>
      </c>
    </row>
    <row r="3601" spans="1:2" x14ac:dyDescent="0.3">
      <c r="A3601" t="s">
        <v>20</v>
      </c>
      <c r="B3601">
        <v>8</v>
      </c>
    </row>
    <row r="3602" spans="1:2" x14ac:dyDescent="0.3">
      <c r="A3602" t="s">
        <v>20</v>
      </c>
      <c r="B3602">
        <v>3.8</v>
      </c>
    </row>
    <row r="3603" spans="1:2" x14ac:dyDescent="0.3">
      <c r="A3603" t="s">
        <v>20</v>
      </c>
      <c r="B3603">
        <v>7.6</v>
      </c>
    </row>
    <row r="3604" spans="1:2" x14ac:dyDescent="0.3">
      <c r="A3604" t="s">
        <v>20</v>
      </c>
      <c r="B3604">
        <v>5.9</v>
      </c>
    </row>
    <row r="3605" spans="1:2" x14ac:dyDescent="0.3">
      <c r="A3605" t="s">
        <v>20</v>
      </c>
      <c r="B3605">
        <v>6.2</v>
      </c>
    </row>
    <row r="3606" spans="1:2" x14ac:dyDescent="0.3">
      <c r="A3606" t="s">
        <v>20</v>
      </c>
      <c r="B3606">
        <v>7.2</v>
      </c>
    </row>
    <row r="3607" spans="1:2" x14ac:dyDescent="0.3">
      <c r="A3607" t="s">
        <v>20</v>
      </c>
      <c r="B3607">
        <v>6.3</v>
      </c>
    </row>
    <row r="3608" spans="1:2" x14ac:dyDescent="0.3">
      <c r="A3608" t="s">
        <v>20</v>
      </c>
      <c r="B3608">
        <v>5.2</v>
      </c>
    </row>
    <row r="3609" spans="1:2" x14ac:dyDescent="0.3">
      <c r="A3609" t="s">
        <v>20</v>
      </c>
      <c r="B3609">
        <v>6.9</v>
      </c>
    </row>
    <row r="3610" spans="1:2" x14ac:dyDescent="0.3">
      <c r="A3610" t="s">
        <v>20</v>
      </c>
      <c r="B3610">
        <v>6.8</v>
      </c>
    </row>
    <row r="3611" spans="1:2" x14ac:dyDescent="0.3">
      <c r="A3611" t="s">
        <v>20</v>
      </c>
      <c r="B3611">
        <v>6.2</v>
      </c>
    </row>
    <row r="3612" spans="1:2" x14ac:dyDescent="0.3">
      <c r="A3612" t="s">
        <v>20</v>
      </c>
      <c r="B3612">
        <v>6.2</v>
      </c>
    </row>
    <row r="3613" spans="1:2" x14ac:dyDescent="0.3">
      <c r="A3613" t="s">
        <v>20</v>
      </c>
      <c r="B3613">
        <v>3.5</v>
      </c>
    </row>
    <row r="3614" spans="1:2" x14ac:dyDescent="0.3">
      <c r="A3614" t="s">
        <v>20</v>
      </c>
      <c r="B3614">
        <v>6.1</v>
      </c>
    </row>
    <row r="3615" spans="1:2" x14ac:dyDescent="0.3">
      <c r="A3615" t="s">
        <v>20</v>
      </c>
      <c r="B3615">
        <v>6.6</v>
      </c>
    </row>
    <row r="3616" spans="1:2" x14ac:dyDescent="0.3">
      <c r="A3616" t="s">
        <v>20</v>
      </c>
      <c r="B3616">
        <v>4.5</v>
      </c>
    </row>
    <row r="3617" spans="1:2" x14ac:dyDescent="0.3">
      <c r="A3617" t="s">
        <v>20</v>
      </c>
      <c r="B3617">
        <v>5.9</v>
      </c>
    </row>
    <row r="3618" spans="1:2" x14ac:dyDescent="0.3">
      <c r="A3618" t="s">
        <v>20</v>
      </c>
      <c r="B3618">
        <v>6.9</v>
      </c>
    </row>
    <row r="3619" spans="1:2" x14ac:dyDescent="0.3">
      <c r="A3619" t="s">
        <v>965</v>
      </c>
      <c r="B3619">
        <v>7.7</v>
      </c>
    </row>
    <row r="3620" spans="1:2" x14ac:dyDescent="0.3">
      <c r="A3620" t="s">
        <v>20</v>
      </c>
      <c r="B3620">
        <v>6.6</v>
      </c>
    </row>
    <row r="3621" spans="1:2" x14ac:dyDescent="0.3">
      <c r="A3621" t="s">
        <v>20</v>
      </c>
      <c r="B3621">
        <v>5.3</v>
      </c>
    </row>
    <row r="3622" spans="1:2" x14ac:dyDescent="0.3">
      <c r="A3622" t="s">
        <v>20</v>
      </c>
      <c r="B3622">
        <v>6.3</v>
      </c>
    </row>
    <row r="3623" spans="1:2" x14ac:dyDescent="0.3">
      <c r="A3623" t="s">
        <v>20</v>
      </c>
      <c r="B3623">
        <v>7</v>
      </c>
    </row>
    <row r="3624" spans="1:2" x14ac:dyDescent="0.3">
      <c r="A3624" t="s">
        <v>20</v>
      </c>
      <c r="B3624">
        <v>7</v>
      </c>
    </row>
    <row r="3625" spans="1:2" x14ac:dyDescent="0.3">
      <c r="A3625" t="s">
        <v>20</v>
      </c>
      <c r="B3625">
        <v>6.6</v>
      </c>
    </row>
    <row r="3626" spans="1:2" x14ac:dyDescent="0.3">
      <c r="A3626" t="s">
        <v>20</v>
      </c>
      <c r="B3626">
        <v>8.6</v>
      </c>
    </row>
    <row r="3627" spans="1:2" x14ac:dyDescent="0.3">
      <c r="A3627" t="s">
        <v>20</v>
      </c>
      <c r="B3627">
        <v>6.4</v>
      </c>
    </row>
    <row r="3628" spans="1:2" x14ac:dyDescent="0.3">
      <c r="A3628" t="s">
        <v>20</v>
      </c>
      <c r="B3628">
        <v>7.9</v>
      </c>
    </row>
    <row r="3629" spans="1:2" x14ac:dyDescent="0.3">
      <c r="A3629" t="s">
        <v>20</v>
      </c>
      <c r="B3629">
        <v>5.4</v>
      </c>
    </row>
    <row r="3630" spans="1:2" x14ac:dyDescent="0.3">
      <c r="A3630" t="s">
        <v>20</v>
      </c>
      <c r="B3630">
        <v>6.9</v>
      </c>
    </row>
    <row r="3631" spans="1:2" x14ac:dyDescent="0.3">
      <c r="A3631" t="s">
        <v>20</v>
      </c>
      <c r="B3631">
        <v>7.7</v>
      </c>
    </row>
    <row r="3632" spans="1:2" x14ac:dyDescent="0.3">
      <c r="A3632" t="s">
        <v>965</v>
      </c>
      <c r="B3632">
        <v>7.2</v>
      </c>
    </row>
    <row r="3633" spans="1:2" x14ac:dyDescent="0.3">
      <c r="A3633" t="s">
        <v>20</v>
      </c>
      <c r="B3633">
        <v>6.8</v>
      </c>
    </row>
    <row r="3634" spans="1:2" x14ac:dyDescent="0.3">
      <c r="A3634" t="s">
        <v>20</v>
      </c>
      <c r="B3634">
        <v>6.2</v>
      </c>
    </row>
    <row r="3635" spans="1:2" x14ac:dyDescent="0.3">
      <c r="A3635" t="s">
        <v>20</v>
      </c>
      <c r="B3635">
        <v>7.4</v>
      </c>
    </row>
    <row r="3636" spans="1:2" x14ac:dyDescent="0.3">
      <c r="A3636" t="s">
        <v>20</v>
      </c>
      <c r="B3636">
        <v>4.5999999999999996</v>
      </c>
    </row>
    <row r="3637" spans="1:2" x14ac:dyDescent="0.3">
      <c r="A3637" t="s">
        <v>20</v>
      </c>
      <c r="B3637">
        <v>6.4</v>
      </c>
    </row>
    <row r="3638" spans="1:2" x14ac:dyDescent="0.3">
      <c r="A3638" t="s">
        <v>20</v>
      </c>
      <c r="B3638">
        <v>7</v>
      </c>
    </row>
    <row r="3639" spans="1:2" x14ac:dyDescent="0.3">
      <c r="A3639" t="s">
        <v>20</v>
      </c>
      <c r="B3639">
        <v>7.7</v>
      </c>
    </row>
    <row r="3640" spans="1:2" x14ac:dyDescent="0.3">
      <c r="A3640" t="s">
        <v>20</v>
      </c>
      <c r="B3640">
        <v>6.8</v>
      </c>
    </row>
    <row r="3641" spans="1:2" x14ac:dyDescent="0.3">
      <c r="A3641" t="s">
        <v>20</v>
      </c>
      <c r="B3641">
        <v>7</v>
      </c>
    </row>
    <row r="3642" spans="1:2" x14ac:dyDescent="0.3">
      <c r="A3642" t="s">
        <v>20</v>
      </c>
      <c r="B3642">
        <v>7</v>
      </c>
    </row>
    <row r="3643" spans="1:2" x14ac:dyDescent="0.3">
      <c r="A3643" t="s">
        <v>20</v>
      </c>
      <c r="B3643">
        <v>6.3</v>
      </c>
    </row>
    <row r="3644" spans="1:2" x14ac:dyDescent="0.3">
      <c r="A3644" t="s">
        <v>20</v>
      </c>
      <c r="B3644">
        <v>7.1</v>
      </c>
    </row>
    <row r="3645" spans="1:2" x14ac:dyDescent="0.3">
      <c r="A3645" t="s">
        <v>20</v>
      </c>
      <c r="B3645">
        <v>5.6</v>
      </c>
    </row>
    <row r="3646" spans="1:2" x14ac:dyDescent="0.3">
      <c r="A3646" t="s">
        <v>20</v>
      </c>
      <c r="B3646">
        <v>4.4000000000000004</v>
      </c>
    </row>
    <row r="3647" spans="1:2" x14ac:dyDescent="0.3">
      <c r="A3647" t="s">
        <v>20</v>
      </c>
      <c r="B3647">
        <v>7.1</v>
      </c>
    </row>
    <row r="3648" spans="1:2" x14ac:dyDescent="0.3">
      <c r="A3648" t="s">
        <v>20</v>
      </c>
      <c r="B3648">
        <v>6.1</v>
      </c>
    </row>
    <row r="3649" spans="1:2" x14ac:dyDescent="0.3">
      <c r="A3649" t="s">
        <v>3497</v>
      </c>
      <c r="B3649">
        <v>7.4</v>
      </c>
    </row>
    <row r="3650" spans="1:2" x14ac:dyDescent="0.3">
      <c r="A3650" t="s">
        <v>20</v>
      </c>
      <c r="B3650">
        <v>7.5</v>
      </c>
    </row>
    <row r="3651" spans="1:2" x14ac:dyDescent="0.3">
      <c r="A3651" t="s">
        <v>20</v>
      </c>
      <c r="B3651">
        <v>7.2</v>
      </c>
    </row>
    <row r="3652" spans="1:2" x14ac:dyDescent="0.3">
      <c r="A3652" t="s">
        <v>20</v>
      </c>
      <c r="B3652">
        <v>7.6</v>
      </c>
    </row>
    <row r="3653" spans="1:2" x14ac:dyDescent="0.3">
      <c r="A3653" t="s">
        <v>20</v>
      </c>
      <c r="B3653">
        <v>7.3</v>
      </c>
    </row>
    <row r="3654" spans="1:2" x14ac:dyDescent="0.3">
      <c r="A3654" t="s">
        <v>20</v>
      </c>
      <c r="B3654">
        <v>6.2</v>
      </c>
    </row>
    <row r="3655" spans="1:2" x14ac:dyDescent="0.3">
      <c r="A3655" t="s">
        <v>20</v>
      </c>
      <c r="B3655">
        <v>6.2</v>
      </c>
    </row>
    <row r="3656" spans="1:2" x14ac:dyDescent="0.3">
      <c r="A3656" t="s">
        <v>20</v>
      </c>
      <c r="B3656">
        <v>4.5999999999999996</v>
      </c>
    </row>
    <row r="3657" spans="1:2" x14ac:dyDescent="0.3">
      <c r="A3657" t="s">
        <v>20</v>
      </c>
      <c r="B3657">
        <v>6.2</v>
      </c>
    </row>
    <row r="3658" spans="1:2" x14ac:dyDescent="0.3">
      <c r="A3658" t="s">
        <v>20</v>
      </c>
      <c r="B3658">
        <v>6.2</v>
      </c>
    </row>
    <row r="3659" spans="1:2" x14ac:dyDescent="0.3">
      <c r="A3659" t="s">
        <v>20</v>
      </c>
      <c r="B3659">
        <v>3.3</v>
      </c>
    </row>
    <row r="3660" spans="1:2" x14ac:dyDescent="0.3">
      <c r="A3660" t="s">
        <v>20</v>
      </c>
      <c r="B3660">
        <v>4.2</v>
      </c>
    </row>
    <row r="3661" spans="1:2" x14ac:dyDescent="0.3">
      <c r="A3661" t="s">
        <v>1800</v>
      </c>
      <c r="B3661">
        <v>7.2</v>
      </c>
    </row>
    <row r="3662" spans="1:2" x14ac:dyDescent="0.3">
      <c r="A3662" t="s">
        <v>20</v>
      </c>
      <c r="B3662">
        <v>6.2</v>
      </c>
    </row>
    <row r="3663" spans="1:2" x14ac:dyDescent="0.3">
      <c r="A3663" t="s">
        <v>20</v>
      </c>
      <c r="B3663">
        <v>6.1</v>
      </c>
    </row>
    <row r="3664" spans="1:2" x14ac:dyDescent="0.3">
      <c r="A3664" t="s">
        <v>20</v>
      </c>
      <c r="B3664">
        <v>4.2</v>
      </c>
    </row>
    <row r="3665" spans="1:2" x14ac:dyDescent="0.3">
      <c r="A3665" t="s">
        <v>20</v>
      </c>
      <c r="B3665">
        <v>4.5</v>
      </c>
    </row>
    <row r="3666" spans="1:2" x14ac:dyDescent="0.3">
      <c r="A3666" t="s">
        <v>20</v>
      </c>
      <c r="B3666">
        <v>7.5</v>
      </c>
    </row>
    <row r="3667" spans="1:2" x14ac:dyDescent="0.3">
      <c r="A3667" t="s">
        <v>20</v>
      </c>
      <c r="B3667">
        <v>6.7</v>
      </c>
    </row>
    <row r="3668" spans="1:2" x14ac:dyDescent="0.3">
      <c r="A3668" t="s">
        <v>20</v>
      </c>
      <c r="B3668">
        <v>5.0999999999999996</v>
      </c>
    </row>
    <row r="3669" spans="1:2" x14ac:dyDescent="0.3">
      <c r="A3669" t="s">
        <v>20</v>
      </c>
      <c r="B3669">
        <v>5.5</v>
      </c>
    </row>
    <row r="3670" spans="1:2" x14ac:dyDescent="0.3">
      <c r="A3670" t="s">
        <v>20</v>
      </c>
      <c r="B3670">
        <v>4.4000000000000004</v>
      </c>
    </row>
    <row r="3671" spans="1:2" x14ac:dyDescent="0.3">
      <c r="A3671" t="s">
        <v>20</v>
      </c>
      <c r="B3671">
        <v>4.4000000000000004</v>
      </c>
    </row>
    <row r="3672" spans="1:2" x14ac:dyDescent="0.3">
      <c r="A3672" t="s">
        <v>20</v>
      </c>
      <c r="B3672">
        <v>6.8</v>
      </c>
    </row>
    <row r="3673" spans="1:2" x14ac:dyDescent="0.3">
      <c r="A3673" t="s">
        <v>20</v>
      </c>
      <c r="B3673">
        <v>6.7</v>
      </c>
    </row>
    <row r="3674" spans="1:2" x14ac:dyDescent="0.3">
      <c r="A3674" t="s">
        <v>20</v>
      </c>
      <c r="B3674">
        <v>8.6</v>
      </c>
    </row>
    <row r="3675" spans="1:2" x14ac:dyDescent="0.3">
      <c r="A3675" t="s">
        <v>20</v>
      </c>
      <c r="B3675">
        <v>4.8</v>
      </c>
    </row>
    <row r="3676" spans="1:2" x14ac:dyDescent="0.3">
      <c r="A3676" t="s">
        <v>20</v>
      </c>
      <c r="B3676">
        <v>3.4</v>
      </c>
    </row>
    <row r="3677" spans="1:2" x14ac:dyDescent="0.3">
      <c r="A3677" t="s">
        <v>10623</v>
      </c>
      <c r="B3677">
        <v>7.4</v>
      </c>
    </row>
    <row r="3678" spans="1:2" x14ac:dyDescent="0.3">
      <c r="A3678" t="s">
        <v>5288</v>
      </c>
      <c r="B3678">
        <v>7.3</v>
      </c>
    </row>
    <row r="3679" spans="1:2" x14ac:dyDescent="0.3">
      <c r="A3679" t="s">
        <v>20</v>
      </c>
      <c r="B3679">
        <v>8</v>
      </c>
    </row>
    <row r="3680" spans="1:2" x14ac:dyDescent="0.3">
      <c r="A3680" t="s">
        <v>20</v>
      </c>
      <c r="B3680">
        <v>6.5</v>
      </c>
    </row>
    <row r="3681" spans="1:2" x14ac:dyDescent="0.3">
      <c r="A3681" t="s">
        <v>20</v>
      </c>
      <c r="B3681">
        <v>5.9</v>
      </c>
    </row>
    <row r="3682" spans="1:2" x14ac:dyDescent="0.3">
      <c r="A3682" t="s">
        <v>20</v>
      </c>
      <c r="B3682">
        <v>6.8</v>
      </c>
    </row>
    <row r="3683" spans="1:2" x14ac:dyDescent="0.3">
      <c r="A3683" t="s">
        <v>20</v>
      </c>
      <c r="B3683">
        <v>7.4</v>
      </c>
    </row>
    <row r="3684" spans="1:2" x14ac:dyDescent="0.3">
      <c r="A3684" t="s">
        <v>20</v>
      </c>
      <c r="B3684">
        <v>6.7</v>
      </c>
    </row>
    <row r="3685" spans="1:2" x14ac:dyDescent="0.3">
      <c r="A3685" t="s">
        <v>20</v>
      </c>
      <c r="B3685">
        <v>6.8</v>
      </c>
    </row>
    <row r="3686" spans="1:2" x14ac:dyDescent="0.3">
      <c r="A3686" t="s">
        <v>20</v>
      </c>
      <c r="B3686">
        <v>5.4</v>
      </c>
    </row>
    <row r="3687" spans="1:2" x14ac:dyDescent="0.3">
      <c r="A3687" t="s">
        <v>20</v>
      </c>
      <c r="B3687">
        <v>5.5</v>
      </c>
    </row>
    <row r="3688" spans="1:2" x14ac:dyDescent="0.3">
      <c r="A3688" t="s">
        <v>20</v>
      </c>
      <c r="B3688">
        <v>7.4</v>
      </c>
    </row>
    <row r="3689" spans="1:2" x14ac:dyDescent="0.3">
      <c r="A3689" t="s">
        <v>20</v>
      </c>
      <c r="B3689">
        <v>5.7</v>
      </c>
    </row>
    <row r="3690" spans="1:2" x14ac:dyDescent="0.3">
      <c r="A3690" t="s">
        <v>965</v>
      </c>
      <c r="B3690">
        <v>5.4</v>
      </c>
    </row>
    <row r="3691" spans="1:2" x14ac:dyDescent="0.3">
      <c r="A3691" t="s">
        <v>20</v>
      </c>
      <c r="B3691">
        <v>3.2</v>
      </c>
    </row>
    <row r="3692" spans="1:2" x14ac:dyDescent="0.3">
      <c r="A3692" t="s">
        <v>10663</v>
      </c>
      <c r="B3692">
        <v>7.1</v>
      </c>
    </row>
    <row r="3693" spans="1:2" x14ac:dyDescent="0.3">
      <c r="A3693" t="s">
        <v>20</v>
      </c>
      <c r="B3693">
        <v>7.8</v>
      </c>
    </row>
    <row r="3694" spans="1:2" x14ac:dyDescent="0.3">
      <c r="A3694" t="s">
        <v>20</v>
      </c>
      <c r="B3694">
        <v>5.3</v>
      </c>
    </row>
    <row r="3695" spans="1:2" x14ac:dyDescent="0.3">
      <c r="A3695" t="s">
        <v>965</v>
      </c>
      <c r="B3695">
        <v>7.2</v>
      </c>
    </row>
    <row r="3696" spans="1:2" x14ac:dyDescent="0.3">
      <c r="A3696" t="s">
        <v>20</v>
      </c>
      <c r="B3696">
        <v>6.2</v>
      </c>
    </row>
    <row r="3697" spans="1:2" x14ac:dyDescent="0.3">
      <c r="A3697" t="s">
        <v>20</v>
      </c>
      <c r="B3697">
        <v>5.9</v>
      </c>
    </row>
    <row r="3698" spans="1:2" x14ac:dyDescent="0.3">
      <c r="A3698" t="s">
        <v>20</v>
      </c>
      <c r="B3698">
        <v>7.3</v>
      </c>
    </row>
    <row r="3699" spans="1:2" x14ac:dyDescent="0.3">
      <c r="A3699" t="s">
        <v>20</v>
      </c>
      <c r="B3699">
        <v>6.7</v>
      </c>
    </row>
    <row r="3700" spans="1:2" x14ac:dyDescent="0.3">
      <c r="A3700" t="s">
        <v>20</v>
      </c>
      <c r="B3700">
        <v>5.7</v>
      </c>
    </row>
    <row r="3701" spans="1:2" x14ac:dyDescent="0.3">
      <c r="A3701" t="s">
        <v>20</v>
      </c>
      <c r="B3701">
        <v>7.1</v>
      </c>
    </row>
    <row r="3702" spans="1:2" x14ac:dyDescent="0.3">
      <c r="A3702" t="s">
        <v>20</v>
      </c>
      <c r="B3702">
        <v>7.2</v>
      </c>
    </row>
    <row r="3703" spans="1:2" x14ac:dyDescent="0.3">
      <c r="A3703" t="s">
        <v>20</v>
      </c>
      <c r="B3703">
        <v>7.4</v>
      </c>
    </row>
    <row r="3704" spans="1:2" x14ac:dyDescent="0.3">
      <c r="A3704" t="s">
        <v>20</v>
      </c>
      <c r="B3704">
        <v>7.7</v>
      </c>
    </row>
    <row r="3705" spans="1:2" x14ac:dyDescent="0.3">
      <c r="A3705" t="s">
        <v>20</v>
      </c>
      <c r="B3705">
        <v>7.4</v>
      </c>
    </row>
    <row r="3706" spans="1:2" x14ac:dyDescent="0.3">
      <c r="A3706" t="s">
        <v>20</v>
      </c>
      <c r="B3706">
        <v>8.4</v>
      </c>
    </row>
    <row r="3707" spans="1:2" x14ac:dyDescent="0.3">
      <c r="A3707" t="s">
        <v>20</v>
      </c>
      <c r="B3707">
        <v>7.1</v>
      </c>
    </row>
    <row r="3708" spans="1:2" x14ac:dyDescent="0.3">
      <c r="A3708" t="s">
        <v>1800</v>
      </c>
      <c r="B3708">
        <v>7.2</v>
      </c>
    </row>
    <row r="3709" spans="1:2" x14ac:dyDescent="0.3">
      <c r="A3709" t="s">
        <v>20</v>
      </c>
      <c r="B3709">
        <v>7.5</v>
      </c>
    </row>
    <row r="3710" spans="1:2" x14ac:dyDescent="0.3">
      <c r="A3710" t="s">
        <v>20</v>
      </c>
      <c r="B3710">
        <v>5.4</v>
      </c>
    </row>
    <row r="3711" spans="1:2" x14ac:dyDescent="0.3">
      <c r="A3711" t="s">
        <v>20</v>
      </c>
      <c r="B3711">
        <v>8.1</v>
      </c>
    </row>
    <row r="3712" spans="1:2" x14ac:dyDescent="0.3">
      <c r="A3712" t="s">
        <v>1800</v>
      </c>
      <c r="B3712">
        <v>6</v>
      </c>
    </row>
    <row r="3713" spans="1:2" x14ac:dyDescent="0.3">
      <c r="A3713" t="s">
        <v>6282</v>
      </c>
      <c r="B3713">
        <v>7.8</v>
      </c>
    </row>
    <row r="3714" spans="1:2" x14ac:dyDescent="0.3">
      <c r="A3714" t="s">
        <v>20</v>
      </c>
      <c r="B3714">
        <v>6.8</v>
      </c>
    </row>
    <row r="3715" spans="1:2" x14ac:dyDescent="0.3">
      <c r="A3715" t="s">
        <v>20</v>
      </c>
      <c r="B3715">
        <v>6.5</v>
      </c>
    </row>
    <row r="3716" spans="1:2" x14ac:dyDescent="0.3">
      <c r="A3716" t="s">
        <v>7537</v>
      </c>
      <c r="B3716">
        <v>7.7</v>
      </c>
    </row>
    <row r="3717" spans="1:2" x14ac:dyDescent="0.3">
      <c r="A3717" t="s">
        <v>965</v>
      </c>
      <c r="B3717">
        <v>6.4</v>
      </c>
    </row>
    <row r="3718" spans="1:2" x14ac:dyDescent="0.3">
      <c r="A3718" t="s">
        <v>20</v>
      </c>
      <c r="B3718">
        <v>6.5</v>
      </c>
    </row>
    <row r="3719" spans="1:2" x14ac:dyDescent="0.3">
      <c r="A3719" t="s">
        <v>4449</v>
      </c>
      <c r="B3719">
        <v>7.3</v>
      </c>
    </row>
    <row r="3720" spans="1:2" x14ac:dyDescent="0.3">
      <c r="A3720" t="s">
        <v>20</v>
      </c>
      <c r="B3720">
        <v>6.6</v>
      </c>
    </row>
    <row r="3721" spans="1:2" x14ac:dyDescent="0.3">
      <c r="A3721" t="s">
        <v>3516</v>
      </c>
      <c r="B3721">
        <v>7.9</v>
      </c>
    </row>
    <row r="3722" spans="1:2" x14ac:dyDescent="0.3">
      <c r="A3722" t="s">
        <v>20</v>
      </c>
      <c r="B3722">
        <v>5.9</v>
      </c>
    </row>
    <row r="3723" spans="1:2" x14ac:dyDescent="0.3">
      <c r="A3723" t="s">
        <v>3497</v>
      </c>
      <c r="B3723">
        <v>4.7</v>
      </c>
    </row>
    <row r="3724" spans="1:2" x14ac:dyDescent="0.3">
      <c r="A3724" t="s">
        <v>20</v>
      </c>
      <c r="B3724">
        <v>8.6999999999999993</v>
      </c>
    </row>
    <row r="3725" spans="1:2" x14ac:dyDescent="0.3">
      <c r="A3725" t="s">
        <v>20</v>
      </c>
      <c r="B3725">
        <v>5.9</v>
      </c>
    </row>
    <row r="3726" spans="1:2" x14ac:dyDescent="0.3">
      <c r="A3726" t="s">
        <v>20</v>
      </c>
      <c r="B3726">
        <v>6.7</v>
      </c>
    </row>
    <row r="3727" spans="1:2" x14ac:dyDescent="0.3">
      <c r="A3727" t="s">
        <v>3497</v>
      </c>
      <c r="B3727">
        <v>8.5</v>
      </c>
    </row>
    <row r="3728" spans="1:2" x14ac:dyDescent="0.3">
      <c r="A3728" t="s">
        <v>20</v>
      </c>
      <c r="B3728">
        <v>5.8</v>
      </c>
    </row>
    <row r="3729" spans="1:2" x14ac:dyDescent="0.3">
      <c r="A3729" t="s">
        <v>20</v>
      </c>
      <c r="B3729">
        <v>6.1</v>
      </c>
    </row>
    <row r="3730" spans="1:2" x14ac:dyDescent="0.3">
      <c r="A3730" t="s">
        <v>20</v>
      </c>
      <c r="B3730">
        <v>7.3</v>
      </c>
    </row>
    <row r="3731" spans="1:2" x14ac:dyDescent="0.3">
      <c r="A3731" t="s">
        <v>7407</v>
      </c>
      <c r="B3731">
        <v>6.7</v>
      </c>
    </row>
    <row r="3732" spans="1:2" x14ac:dyDescent="0.3">
      <c r="A3732" t="s">
        <v>20</v>
      </c>
      <c r="B3732">
        <v>7.6</v>
      </c>
    </row>
    <row r="3733" spans="1:2" x14ac:dyDescent="0.3">
      <c r="A3733" t="s">
        <v>3497</v>
      </c>
      <c r="B3733">
        <v>7.2</v>
      </c>
    </row>
    <row r="3734" spans="1:2" x14ac:dyDescent="0.3">
      <c r="A3734" t="s">
        <v>5288</v>
      </c>
      <c r="B3734">
        <v>6.2</v>
      </c>
    </row>
    <row r="3735" spans="1:2" x14ac:dyDescent="0.3">
      <c r="A3735" t="s">
        <v>20</v>
      </c>
      <c r="B3735">
        <v>5.2</v>
      </c>
    </row>
    <row r="3736" spans="1:2" x14ac:dyDescent="0.3">
      <c r="A3736" t="s">
        <v>20</v>
      </c>
      <c r="B3736">
        <v>7.1</v>
      </c>
    </row>
    <row r="3737" spans="1:2" x14ac:dyDescent="0.3">
      <c r="A3737" t="s">
        <v>3516</v>
      </c>
      <c r="B3737">
        <v>6.5</v>
      </c>
    </row>
    <row r="3738" spans="1:2" x14ac:dyDescent="0.3">
      <c r="A3738" t="s">
        <v>20</v>
      </c>
      <c r="B3738">
        <v>7.3</v>
      </c>
    </row>
    <row r="3739" spans="1:2" x14ac:dyDescent="0.3">
      <c r="A3739" t="s">
        <v>20</v>
      </c>
      <c r="B3739">
        <v>6.2</v>
      </c>
    </row>
    <row r="3740" spans="1:2" x14ac:dyDescent="0.3">
      <c r="A3740" t="s">
        <v>20</v>
      </c>
      <c r="B3740">
        <v>5</v>
      </c>
    </row>
    <row r="3741" spans="1:2" x14ac:dyDescent="0.3">
      <c r="A3741" t="s">
        <v>20</v>
      </c>
      <c r="B3741">
        <v>8</v>
      </c>
    </row>
    <row r="3742" spans="1:2" x14ac:dyDescent="0.3">
      <c r="A3742" t="s">
        <v>20</v>
      </c>
      <c r="B3742">
        <v>7.8</v>
      </c>
    </row>
    <row r="3743" spans="1:2" x14ac:dyDescent="0.3">
      <c r="A3743" t="s">
        <v>20</v>
      </c>
      <c r="B3743">
        <v>8.1</v>
      </c>
    </row>
    <row r="3744" spans="1:2" x14ac:dyDescent="0.3">
      <c r="A3744" t="s">
        <v>20</v>
      </c>
      <c r="B3744">
        <v>6.7</v>
      </c>
    </row>
    <row r="3745" spans="1:2" x14ac:dyDescent="0.3">
      <c r="A3745" t="s">
        <v>20</v>
      </c>
      <c r="B3745">
        <v>7.1</v>
      </c>
    </row>
    <row r="3746" spans="1:2" x14ac:dyDescent="0.3">
      <c r="A3746" t="s">
        <v>20</v>
      </c>
      <c r="B3746">
        <v>5.6</v>
      </c>
    </row>
    <row r="3747" spans="1:2" x14ac:dyDescent="0.3">
      <c r="A3747" t="s">
        <v>20</v>
      </c>
      <c r="B3747">
        <v>7.6</v>
      </c>
    </row>
    <row r="3748" spans="1:2" x14ac:dyDescent="0.3">
      <c r="A3748" t="s">
        <v>20</v>
      </c>
      <c r="B3748">
        <v>4.3</v>
      </c>
    </row>
    <row r="3749" spans="1:2" x14ac:dyDescent="0.3">
      <c r="A3749" t="s">
        <v>20</v>
      </c>
      <c r="B3749">
        <v>7.3</v>
      </c>
    </row>
    <row r="3750" spans="1:2" x14ac:dyDescent="0.3">
      <c r="A3750" t="s">
        <v>20</v>
      </c>
      <c r="B3750">
        <v>4.5999999999999996</v>
      </c>
    </row>
    <row r="3751" spans="1:2" x14ac:dyDescent="0.3">
      <c r="A3751" t="s">
        <v>20</v>
      </c>
      <c r="B3751">
        <v>6.8</v>
      </c>
    </row>
    <row r="3752" spans="1:2" x14ac:dyDescent="0.3">
      <c r="A3752" t="s">
        <v>20</v>
      </c>
      <c r="B3752">
        <v>7.1</v>
      </c>
    </row>
    <row r="3753" spans="1:2" x14ac:dyDescent="0.3">
      <c r="A3753" t="s">
        <v>20</v>
      </c>
      <c r="B3753">
        <v>7.3</v>
      </c>
    </row>
    <row r="3754" spans="1:2" x14ac:dyDescent="0.3">
      <c r="A3754" t="s">
        <v>20</v>
      </c>
      <c r="B3754">
        <v>8.3000000000000007</v>
      </c>
    </row>
    <row r="3755" spans="1:2" x14ac:dyDescent="0.3">
      <c r="A3755" t="s">
        <v>20</v>
      </c>
      <c r="B3755">
        <v>5.4</v>
      </c>
    </row>
    <row r="3756" spans="1:2" x14ac:dyDescent="0.3">
      <c r="A3756" t="s">
        <v>20</v>
      </c>
      <c r="B3756">
        <v>4</v>
      </c>
    </row>
    <row r="3757" spans="1:2" x14ac:dyDescent="0.3">
      <c r="A3757" t="s">
        <v>20</v>
      </c>
      <c r="B3757">
        <v>8</v>
      </c>
    </row>
    <row r="3758" spans="1:2" x14ac:dyDescent="0.3">
      <c r="A3758" t="s">
        <v>20</v>
      </c>
      <c r="B3758">
        <v>6.7</v>
      </c>
    </row>
    <row r="3759" spans="1:2" x14ac:dyDescent="0.3">
      <c r="A3759" t="s">
        <v>20</v>
      </c>
      <c r="B3759">
        <v>4.5999999999999996</v>
      </c>
    </row>
    <row r="3760" spans="1:2" x14ac:dyDescent="0.3">
      <c r="A3760" t="s">
        <v>20</v>
      </c>
      <c r="B3760">
        <v>4</v>
      </c>
    </row>
    <row r="3761" spans="1:2" x14ac:dyDescent="0.3">
      <c r="A3761" t="s">
        <v>20</v>
      </c>
      <c r="B3761">
        <v>7</v>
      </c>
    </row>
    <row r="3762" spans="1:2" x14ac:dyDescent="0.3">
      <c r="A3762" t="s">
        <v>20</v>
      </c>
      <c r="B3762">
        <v>7.4</v>
      </c>
    </row>
    <row r="3763" spans="1:2" x14ac:dyDescent="0.3">
      <c r="A3763" t="s">
        <v>20</v>
      </c>
      <c r="B3763">
        <v>5.9</v>
      </c>
    </row>
    <row r="3764" spans="1:2" x14ac:dyDescent="0.3">
      <c r="A3764" t="s">
        <v>20</v>
      </c>
      <c r="B3764">
        <v>4.5999999999999996</v>
      </c>
    </row>
    <row r="3765" spans="1:2" x14ac:dyDescent="0.3">
      <c r="A3765" t="s">
        <v>1800</v>
      </c>
      <c r="B3765">
        <v>7.5</v>
      </c>
    </row>
    <row r="3766" spans="1:2" x14ac:dyDescent="0.3">
      <c r="A3766" t="s">
        <v>20</v>
      </c>
      <c r="B3766">
        <v>4.7</v>
      </c>
    </row>
    <row r="3767" spans="1:2" x14ac:dyDescent="0.3">
      <c r="A3767" t="s">
        <v>20</v>
      </c>
      <c r="B3767">
        <v>6.7</v>
      </c>
    </row>
    <row r="3768" spans="1:2" x14ac:dyDescent="0.3">
      <c r="A3768" t="s">
        <v>20</v>
      </c>
      <c r="B3768">
        <v>6.3</v>
      </c>
    </row>
    <row r="3769" spans="1:2" x14ac:dyDescent="0.3">
      <c r="A3769" t="s">
        <v>20</v>
      </c>
      <c r="B3769">
        <v>6</v>
      </c>
    </row>
    <row r="3770" spans="1:2" x14ac:dyDescent="0.3">
      <c r="A3770" t="s">
        <v>20</v>
      </c>
      <c r="B3770">
        <v>6.7</v>
      </c>
    </row>
    <row r="3771" spans="1:2" x14ac:dyDescent="0.3">
      <c r="A3771" t="s">
        <v>20</v>
      </c>
      <c r="B3771">
        <v>7.1</v>
      </c>
    </row>
    <row r="3772" spans="1:2" x14ac:dyDescent="0.3">
      <c r="A3772" t="s">
        <v>20</v>
      </c>
      <c r="B3772">
        <v>2.7</v>
      </c>
    </row>
    <row r="3773" spans="1:2" x14ac:dyDescent="0.3">
      <c r="A3773" t="s">
        <v>20</v>
      </c>
      <c r="B3773">
        <v>7.3</v>
      </c>
    </row>
    <row r="3774" spans="1:2" x14ac:dyDescent="0.3">
      <c r="A3774" t="s">
        <v>20</v>
      </c>
      <c r="B3774">
        <v>7.6</v>
      </c>
    </row>
    <row r="3775" spans="1:2" x14ac:dyDescent="0.3">
      <c r="A3775" t="s">
        <v>20</v>
      </c>
      <c r="B3775">
        <v>5.8</v>
      </c>
    </row>
    <row r="3776" spans="1:2" x14ac:dyDescent="0.3">
      <c r="A3776" t="s">
        <v>20</v>
      </c>
      <c r="B3776">
        <v>6.5</v>
      </c>
    </row>
    <row r="3777" spans="1:2" x14ac:dyDescent="0.3">
      <c r="A3777" t="s">
        <v>20</v>
      </c>
      <c r="B3777">
        <v>6.6</v>
      </c>
    </row>
    <row r="3778" spans="1:2" x14ac:dyDescent="0.3">
      <c r="A3778" t="s">
        <v>20</v>
      </c>
      <c r="B3778">
        <v>6.2</v>
      </c>
    </row>
    <row r="3779" spans="1:2" x14ac:dyDescent="0.3">
      <c r="A3779" t="s">
        <v>20</v>
      </c>
      <c r="B3779">
        <v>6.9</v>
      </c>
    </row>
    <row r="3780" spans="1:2" x14ac:dyDescent="0.3">
      <c r="A3780" t="s">
        <v>8213</v>
      </c>
      <c r="B3780">
        <v>8.5</v>
      </c>
    </row>
    <row r="3781" spans="1:2" x14ac:dyDescent="0.3">
      <c r="A3781" t="s">
        <v>20</v>
      </c>
      <c r="B3781">
        <v>4.8</v>
      </c>
    </row>
    <row r="3782" spans="1:2" x14ac:dyDescent="0.3">
      <c r="A3782" t="s">
        <v>20</v>
      </c>
      <c r="B3782">
        <v>6.6</v>
      </c>
    </row>
    <row r="3783" spans="1:2" x14ac:dyDescent="0.3">
      <c r="A3783" t="s">
        <v>20</v>
      </c>
      <c r="B3783">
        <v>5.7</v>
      </c>
    </row>
    <row r="3784" spans="1:2" x14ac:dyDescent="0.3">
      <c r="A3784" t="s">
        <v>20</v>
      </c>
      <c r="B3784">
        <v>7</v>
      </c>
    </row>
    <row r="3785" spans="1:2" x14ac:dyDescent="0.3">
      <c r="A3785" t="s">
        <v>20</v>
      </c>
      <c r="B3785">
        <v>5.4</v>
      </c>
    </row>
    <row r="3786" spans="1:2" x14ac:dyDescent="0.3">
      <c r="A3786" t="s">
        <v>965</v>
      </c>
      <c r="B3786">
        <v>7.1</v>
      </c>
    </row>
    <row r="3787" spans="1:2" x14ac:dyDescent="0.3">
      <c r="A3787" t="s">
        <v>20</v>
      </c>
      <c r="B3787">
        <v>6.9</v>
      </c>
    </row>
    <row r="3788" spans="1:2" x14ac:dyDescent="0.3">
      <c r="A3788" t="s">
        <v>20</v>
      </c>
      <c r="B3788">
        <v>6.6</v>
      </c>
    </row>
    <row r="3789" spans="1:2" x14ac:dyDescent="0.3">
      <c r="A3789" t="s">
        <v>20</v>
      </c>
      <c r="B3789">
        <v>5.9</v>
      </c>
    </row>
    <row r="3790" spans="1:2" x14ac:dyDescent="0.3">
      <c r="A3790" t="s">
        <v>20</v>
      </c>
      <c r="B3790">
        <v>6.3</v>
      </c>
    </row>
    <row r="3791" spans="1:2" x14ac:dyDescent="0.3">
      <c r="A3791" t="s">
        <v>20</v>
      </c>
      <c r="B3791">
        <v>6.3</v>
      </c>
    </row>
    <row r="3792" spans="1:2" x14ac:dyDescent="0.3">
      <c r="A3792" t="s">
        <v>5288</v>
      </c>
      <c r="B3792">
        <v>7.7</v>
      </c>
    </row>
    <row r="3793" spans="1:2" x14ac:dyDescent="0.3">
      <c r="A3793" t="s">
        <v>20</v>
      </c>
      <c r="B3793">
        <v>7</v>
      </c>
    </row>
    <row r="3794" spans="1:2" x14ac:dyDescent="0.3">
      <c r="A3794" t="s">
        <v>20</v>
      </c>
      <c r="B3794">
        <v>6.3</v>
      </c>
    </row>
    <row r="3795" spans="1:2" x14ac:dyDescent="0.3">
      <c r="A3795" t="s">
        <v>20</v>
      </c>
      <c r="B3795">
        <v>5.9</v>
      </c>
    </row>
    <row r="3796" spans="1:2" x14ac:dyDescent="0.3">
      <c r="A3796" t="s">
        <v>20</v>
      </c>
      <c r="B3796">
        <v>6.2</v>
      </c>
    </row>
    <row r="3797" spans="1:2" x14ac:dyDescent="0.3">
      <c r="A3797" t="s">
        <v>20</v>
      </c>
      <c r="B3797">
        <v>5</v>
      </c>
    </row>
    <row r="3798" spans="1:2" x14ac:dyDescent="0.3">
      <c r="A3798" t="s">
        <v>1800</v>
      </c>
      <c r="B3798">
        <v>7.7</v>
      </c>
    </row>
    <row r="3799" spans="1:2" x14ac:dyDescent="0.3">
      <c r="A3799" t="s">
        <v>20</v>
      </c>
      <c r="B3799">
        <v>6.5</v>
      </c>
    </row>
    <row r="3800" spans="1:2" x14ac:dyDescent="0.3">
      <c r="A3800" t="s">
        <v>20</v>
      </c>
      <c r="B3800">
        <v>5.8</v>
      </c>
    </row>
    <row r="3801" spans="1:2" x14ac:dyDescent="0.3">
      <c r="A3801" t="s">
        <v>8544</v>
      </c>
      <c r="B3801">
        <v>6.1</v>
      </c>
    </row>
    <row r="3802" spans="1:2" x14ac:dyDescent="0.3">
      <c r="A3802" t="s">
        <v>20</v>
      </c>
      <c r="B3802">
        <v>6</v>
      </c>
    </row>
    <row r="3803" spans="1:2" x14ac:dyDescent="0.3">
      <c r="A3803" t="s">
        <v>20</v>
      </c>
      <c r="B3803">
        <v>6.3</v>
      </c>
    </row>
    <row r="3804" spans="1:2" x14ac:dyDescent="0.3">
      <c r="A3804" t="s">
        <v>20</v>
      </c>
      <c r="B3804">
        <v>6.3</v>
      </c>
    </row>
    <row r="3805" spans="1:2" x14ac:dyDescent="0.3">
      <c r="A3805" t="s">
        <v>3516</v>
      </c>
      <c r="B3805">
        <v>7.5</v>
      </c>
    </row>
    <row r="3806" spans="1:2" x14ac:dyDescent="0.3">
      <c r="A3806" t="s">
        <v>20</v>
      </c>
      <c r="B3806">
        <v>7.6</v>
      </c>
    </row>
    <row r="3807" spans="1:2" x14ac:dyDescent="0.3">
      <c r="A3807" t="s">
        <v>20</v>
      </c>
      <c r="B3807">
        <v>5.2</v>
      </c>
    </row>
    <row r="3808" spans="1:2" x14ac:dyDescent="0.3">
      <c r="A3808" t="s">
        <v>20</v>
      </c>
      <c r="B3808">
        <v>7.8</v>
      </c>
    </row>
    <row r="3809" spans="1:2" x14ac:dyDescent="0.3">
      <c r="A3809" t="s">
        <v>20</v>
      </c>
      <c r="B3809">
        <v>6.6</v>
      </c>
    </row>
    <row r="3810" spans="1:2" x14ac:dyDescent="0.3">
      <c r="A3810" t="s">
        <v>20</v>
      </c>
      <c r="B3810">
        <v>4.7</v>
      </c>
    </row>
    <row r="3811" spans="1:2" x14ac:dyDescent="0.3">
      <c r="A3811" t="s">
        <v>20</v>
      </c>
      <c r="B3811">
        <v>6.7</v>
      </c>
    </row>
    <row r="3812" spans="1:2" x14ac:dyDescent="0.3">
      <c r="A3812" t="s">
        <v>20</v>
      </c>
      <c r="B3812">
        <v>4.2</v>
      </c>
    </row>
    <row r="3813" spans="1:2" x14ac:dyDescent="0.3">
      <c r="A3813" t="s">
        <v>20</v>
      </c>
      <c r="B3813">
        <v>6.3</v>
      </c>
    </row>
    <row r="3814" spans="1:2" x14ac:dyDescent="0.3">
      <c r="A3814" t="s">
        <v>20</v>
      </c>
      <c r="B3814">
        <v>4.7</v>
      </c>
    </row>
    <row r="3815" spans="1:2" x14ac:dyDescent="0.3">
      <c r="A3815" t="s">
        <v>20</v>
      </c>
      <c r="B3815">
        <v>7.9</v>
      </c>
    </row>
    <row r="3816" spans="1:2" x14ac:dyDescent="0.3">
      <c r="A3816" t="s">
        <v>20</v>
      </c>
      <c r="B3816">
        <v>8.1</v>
      </c>
    </row>
    <row r="3817" spans="1:2" x14ac:dyDescent="0.3">
      <c r="A3817" t="s">
        <v>20</v>
      </c>
      <c r="B3817">
        <v>8.1999999999999993</v>
      </c>
    </row>
    <row r="3818" spans="1:2" x14ac:dyDescent="0.3">
      <c r="A3818" t="s">
        <v>20</v>
      </c>
      <c r="B3818">
        <v>6</v>
      </c>
    </row>
    <row r="3819" spans="1:2" x14ac:dyDescent="0.3">
      <c r="A3819" t="s">
        <v>20</v>
      </c>
      <c r="B3819">
        <v>6.8</v>
      </c>
    </row>
    <row r="3820" spans="1:2" x14ac:dyDescent="0.3">
      <c r="A3820" t="s">
        <v>20</v>
      </c>
      <c r="B3820">
        <v>7.3</v>
      </c>
    </row>
    <row r="3821" spans="1:2" x14ac:dyDescent="0.3">
      <c r="A3821" t="s">
        <v>20</v>
      </c>
      <c r="B3821">
        <v>7</v>
      </c>
    </row>
    <row r="3822" spans="1:2" x14ac:dyDescent="0.3">
      <c r="A3822" t="s">
        <v>20</v>
      </c>
      <c r="B3822">
        <v>7.3</v>
      </c>
    </row>
    <row r="3823" spans="1:2" x14ac:dyDescent="0.3">
      <c r="A3823" t="s">
        <v>8544</v>
      </c>
      <c r="B3823">
        <v>7.5</v>
      </c>
    </row>
    <row r="3824" spans="1:2" x14ac:dyDescent="0.3">
      <c r="A3824" t="s">
        <v>20</v>
      </c>
      <c r="B3824">
        <v>6.8</v>
      </c>
    </row>
    <row r="3825" spans="1:2" x14ac:dyDescent="0.3">
      <c r="A3825" t="s">
        <v>20</v>
      </c>
      <c r="B3825">
        <v>7.1</v>
      </c>
    </row>
    <row r="3826" spans="1:2" x14ac:dyDescent="0.3">
      <c r="A3826" t="s">
        <v>20</v>
      </c>
      <c r="B3826">
        <v>6.9</v>
      </c>
    </row>
    <row r="3827" spans="1:2" x14ac:dyDescent="0.3">
      <c r="A3827" t="s">
        <v>20</v>
      </c>
      <c r="B3827">
        <v>6.9</v>
      </c>
    </row>
    <row r="3828" spans="1:2" x14ac:dyDescent="0.3">
      <c r="A3828" t="s">
        <v>20</v>
      </c>
      <c r="B3828">
        <v>7.9</v>
      </c>
    </row>
    <row r="3829" spans="1:2" x14ac:dyDescent="0.3">
      <c r="A3829" t="s">
        <v>20</v>
      </c>
      <c r="B3829">
        <v>7.2</v>
      </c>
    </row>
    <row r="3830" spans="1:2" x14ac:dyDescent="0.3">
      <c r="A3830" t="s">
        <v>20</v>
      </c>
      <c r="B3830">
        <v>7.8</v>
      </c>
    </row>
    <row r="3831" spans="1:2" x14ac:dyDescent="0.3">
      <c r="A3831" t="s">
        <v>20</v>
      </c>
      <c r="B3831">
        <v>3.5</v>
      </c>
    </row>
    <row r="3832" spans="1:2" x14ac:dyDescent="0.3">
      <c r="A3832" t="s">
        <v>20</v>
      </c>
      <c r="B3832">
        <v>7.3</v>
      </c>
    </row>
    <row r="3833" spans="1:2" x14ac:dyDescent="0.3">
      <c r="A3833" t="s">
        <v>20</v>
      </c>
      <c r="B3833">
        <v>7.5</v>
      </c>
    </row>
    <row r="3834" spans="1:2" x14ac:dyDescent="0.3">
      <c r="A3834" t="s">
        <v>20</v>
      </c>
      <c r="B3834">
        <v>6</v>
      </c>
    </row>
    <row r="3835" spans="1:2" x14ac:dyDescent="0.3">
      <c r="A3835" t="s">
        <v>20</v>
      </c>
      <c r="B3835">
        <v>7.3</v>
      </c>
    </row>
    <row r="3836" spans="1:2" x14ac:dyDescent="0.3">
      <c r="A3836" t="s">
        <v>20</v>
      </c>
      <c r="B3836">
        <v>8</v>
      </c>
    </row>
    <row r="3837" spans="1:2" x14ac:dyDescent="0.3">
      <c r="A3837" t="s">
        <v>20</v>
      </c>
      <c r="B3837">
        <v>7.6</v>
      </c>
    </row>
    <row r="3838" spans="1:2" x14ac:dyDescent="0.3">
      <c r="A3838" t="s">
        <v>20</v>
      </c>
      <c r="B3838">
        <v>7</v>
      </c>
    </row>
    <row r="3839" spans="1:2" x14ac:dyDescent="0.3">
      <c r="A3839" t="s">
        <v>20</v>
      </c>
      <c r="B3839">
        <v>7.5</v>
      </c>
    </row>
    <row r="3840" spans="1:2" x14ac:dyDescent="0.3">
      <c r="A3840" t="s">
        <v>20</v>
      </c>
      <c r="B3840">
        <v>6.8</v>
      </c>
    </row>
    <row r="3841" spans="1:2" x14ac:dyDescent="0.3">
      <c r="A3841" t="s">
        <v>20</v>
      </c>
      <c r="B3841">
        <v>3.9</v>
      </c>
    </row>
    <row r="3842" spans="1:2" x14ac:dyDescent="0.3">
      <c r="A3842" t="s">
        <v>20</v>
      </c>
      <c r="B3842">
        <v>6.1</v>
      </c>
    </row>
    <row r="3843" spans="1:2" x14ac:dyDescent="0.3">
      <c r="A3843" t="s">
        <v>20</v>
      </c>
      <c r="B3843">
        <v>7.5</v>
      </c>
    </row>
    <row r="3844" spans="1:2" x14ac:dyDescent="0.3">
      <c r="A3844" t="s">
        <v>1800</v>
      </c>
      <c r="B3844">
        <v>8.1999999999999993</v>
      </c>
    </row>
    <row r="3845" spans="1:2" x14ac:dyDescent="0.3">
      <c r="A3845" t="s">
        <v>20</v>
      </c>
      <c r="B3845">
        <v>4.8</v>
      </c>
    </row>
    <row r="3846" spans="1:2" x14ac:dyDescent="0.3">
      <c r="A3846" t="s">
        <v>20</v>
      </c>
      <c r="B3846">
        <v>7.8</v>
      </c>
    </row>
    <row r="3847" spans="1:2" x14ac:dyDescent="0.3">
      <c r="A3847" t="s">
        <v>20</v>
      </c>
      <c r="B3847">
        <v>5.2</v>
      </c>
    </row>
    <row r="3848" spans="1:2" x14ac:dyDescent="0.3">
      <c r="A3848" t="s">
        <v>20</v>
      </c>
      <c r="B3848">
        <v>3.3</v>
      </c>
    </row>
    <row r="3849" spans="1:2" x14ac:dyDescent="0.3">
      <c r="A3849" t="s">
        <v>1800</v>
      </c>
      <c r="B3849">
        <v>6.8</v>
      </c>
    </row>
    <row r="3850" spans="1:2" x14ac:dyDescent="0.3">
      <c r="A3850" t="s">
        <v>10255</v>
      </c>
      <c r="B3850">
        <v>7</v>
      </c>
    </row>
    <row r="3851" spans="1:2" x14ac:dyDescent="0.3">
      <c r="A3851" t="s">
        <v>20</v>
      </c>
      <c r="B3851">
        <v>6.5</v>
      </c>
    </row>
    <row r="3852" spans="1:2" x14ac:dyDescent="0.3">
      <c r="A3852" t="s">
        <v>20</v>
      </c>
      <c r="B3852">
        <v>6.4</v>
      </c>
    </row>
    <row r="3853" spans="1:2" x14ac:dyDescent="0.3">
      <c r="A3853" t="s">
        <v>20</v>
      </c>
      <c r="B3853">
        <v>5.3</v>
      </c>
    </row>
    <row r="3854" spans="1:2" x14ac:dyDescent="0.3">
      <c r="A3854" t="s">
        <v>20</v>
      </c>
      <c r="B3854">
        <v>4.7</v>
      </c>
    </row>
    <row r="3855" spans="1:2" x14ac:dyDescent="0.3">
      <c r="A3855" t="s">
        <v>20</v>
      </c>
      <c r="B3855">
        <v>6.1</v>
      </c>
    </row>
    <row r="3856" spans="1:2" x14ac:dyDescent="0.3">
      <c r="A3856" t="s">
        <v>20</v>
      </c>
      <c r="B3856">
        <v>5.5</v>
      </c>
    </row>
    <row r="3857" spans="1:2" x14ac:dyDescent="0.3">
      <c r="A3857" t="s">
        <v>20</v>
      </c>
      <c r="B3857">
        <v>4.8</v>
      </c>
    </row>
    <row r="3858" spans="1:2" x14ac:dyDescent="0.3">
      <c r="A3858" t="s">
        <v>20</v>
      </c>
      <c r="B3858">
        <v>8.4</v>
      </c>
    </row>
    <row r="3859" spans="1:2" x14ac:dyDescent="0.3">
      <c r="A3859" t="s">
        <v>20</v>
      </c>
      <c r="B3859">
        <v>7</v>
      </c>
    </row>
    <row r="3860" spans="1:2" x14ac:dyDescent="0.3">
      <c r="A3860" t="s">
        <v>20</v>
      </c>
      <c r="B3860">
        <v>3.3</v>
      </c>
    </row>
    <row r="3861" spans="1:2" x14ac:dyDescent="0.3">
      <c r="A3861" t="s">
        <v>20</v>
      </c>
      <c r="B3861">
        <v>5.4</v>
      </c>
    </row>
    <row r="3862" spans="1:2" x14ac:dyDescent="0.3">
      <c r="A3862" t="s">
        <v>20</v>
      </c>
      <c r="B3862">
        <v>4.8</v>
      </c>
    </row>
    <row r="3863" spans="1:2" x14ac:dyDescent="0.3">
      <c r="A3863" t="s">
        <v>20</v>
      </c>
      <c r="B3863">
        <v>3.1</v>
      </c>
    </row>
    <row r="3864" spans="1:2" x14ac:dyDescent="0.3">
      <c r="A3864" t="s">
        <v>20</v>
      </c>
      <c r="B3864">
        <v>6.7</v>
      </c>
    </row>
    <row r="3865" spans="1:2" x14ac:dyDescent="0.3">
      <c r="A3865" t="s">
        <v>965</v>
      </c>
      <c r="B3865">
        <v>7.6</v>
      </c>
    </row>
    <row r="3866" spans="1:2" x14ac:dyDescent="0.3">
      <c r="A3866" t="s">
        <v>20</v>
      </c>
      <c r="B3866">
        <v>7.1</v>
      </c>
    </row>
    <row r="3867" spans="1:2" x14ac:dyDescent="0.3">
      <c r="A3867" t="s">
        <v>20</v>
      </c>
      <c r="B3867">
        <v>6.1</v>
      </c>
    </row>
    <row r="3868" spans="1:2" x14ac:dyDescent="0.3">
      <c r="A3868" t="s">
        <v>20</v>
      </c>
      <c r="B3868">
        <v>6.5</v>
      </c>
    </row>
    <row r="3869" spans="1:2" x14ac:dyDescent="0.3">
      <c r="A3869" t="s">
        <v>20</v>
      </c>
      <c r="B3869">
        <v>8.5</v>
      </c>
    </row>
    <row r="3870" spans="1:2" x14ac:dyDescent="0.3">
      <c r="A3870" t="s">
        <v>8544</v>
      </c>
      <c r="B3870">
        <v>8.6999999999999993</v>
      </c>
    </row>
    <row r="3871" spans="1:2" x14ac:dyDescent="0.3">
      <c r="A3871" t="s">
        <v>20</v>
      </c>
      <c r="B3871">
        <v>7.1</v>
      </c>
    </row>
    <row r="3872" spans="1:2" x14ac:dyDescent="0.3">
      <c r="A3872" t="s">
        <v>20</v>
      </c>
      <c r="B3872">
        <v>6.6</v>
      </c>
    </row>
    <row r="3873" spans="1:2" x14ac:dyDescent="0.3">
      <c r="A3873" t="s">
        <v>20</v>
      </c>
      <c r="B3873">
        <v>6.7</v>
      </c>
    </row>
    <row r="3874" spans="1:2" x14ac:dyDescent="0.3">
      <c r="A3874" t="s">
        <v>9256</v>
      </c>
      <c r="B3874">
        <v>8.3000000000000007</v>
      </c>
    </row>
    <row r="3875" spans="1:2" x14ac:dyDescent="0.3">
      <c r="A3875" t="s">
        <v>20</v>
      </c>
      <c r="B3875">
        <v>8.1</v>
      </c>
    </row>
    <row r="3876" spans="1:2" x14ac:dyDescent="0.3">
      <c r="A3876" t="s">
        <v>20</v>
      </c>
      <c r="B3876">
        <v>7.4</v>
      </c>
    </row>
    <row r="3877" spans="1:2" x14ac:dyDescent="0.3">
      <c r="A3877" t="s">
        <v>20</v>
      </c>
      <c r="B3877">
        <v>6.6</v>
      </c>
    </row>
    <row r="3878" spans="1:2" x14ac:dyDescent="0.3">
      <c r="A3878" t="s">
        <v>20</v>
      </c>
      <c r="B3878">
        <v>4.5</v>
      </c>
    </row>
    <row r="3879" spans="1:2" x14ac:dyDescent="0.3">
      <c r="A3879" t="s">
        <v>20</v>
      </c>
      <c r="B3879">
        <v>6.4</v>
      </c>
    </row>
    <row r="3880" spans="1:2" x14ac:dyDescent="0.3">
      <c r="A3880" t="s">
        <v>965</v>
      </c>
      <c r="B3880">
        <v>7.5</v>
      </c>
    </row>
    <row r="3881" spans="1:2" x14ac:dyDescent="0.3">
      <c r="A3881" t="s">
        <v>20</v>
      </c>
      <c r="B3881">
        <v>8</v>
      </c>
    </row>
    <row r="3882" spans="1:2" x14ac:dyDescent="0.3">
      <c r="A3882" t="s">
        <v>20</v>
      </c>
      <c r="B3882">
        <v>8.1</v>
      </c>
    </row>
    <row r="3883" spans="1:2" x14ac:dyDescent="0.3">
      <c r="A3883" t="s">
        <v>20</v>
      </c>
      <c r="B3883">
        <v>7.2</v>
      </c>
    </row>
    <row r="3884" spans="1:2" x14ac:dyDescent="0.3">
      <c r="A3884" t="s">
        <v>1800</v>
      </c>
      <c r="B3884">
        <v>7.5</v>
      </c>
    </row>
    <row r="3885" spans="1:2" x14ac:dyDescent="0.3">
      <c r="A3885" t="s">
        <v>20</v>
      </c>
      <c r="B3885">
        <v>7.2</v>
      </c>
    </row>
    <row r="3886" spans="1:2" x14ac:dyDescent="0.3">
      <c r="A3886" t="s">
        <v>20</v>
      </c>
      <c r="B3886">
        <v>6.4</v>
      </c>
    </row>
    <row r="3887" spans="1:2" x14ac:dyDescent="0.3">
      <c r="A3887" t="s">
        <v>20</v>
      </c>
      <c r="B3887">
        <v>7.6</v>
      </c>
    </row>
    <row r="3888" spans="1:2" x14ac:dyDescent="0.3">
      <c r="A3888" t="s">
        <v>20</v>
      </c>
      <c r="B3888">
        <v>7.8</v>
      </c>
    </row>
    <row r="3889" spans="1:2" x14ac:dyDescent="0.3">
      <c r="A3889" t="s">
        <v>20</v>
      </c>
      <c r="B3889">
        <v>5.7</v>
      </c>
    </row>
    <row r="3890" spans="1:2" x14ac:dyDescent="0.3">
      <c r="A3890" t="s">
        <v>20</v>
      </c>
      <c r="B3890">
        <v>8.6</v>
      </c>
    </row>
    <row r="3891" spans="1:2" x14ac:dyDescent="0.3">
      <c r="A3891" t="s">
        <v>20</v>
      </c>
      <c r="B3891">
        <v>8.1999999999999993</v>
      </c>
    </row>
    <row r="3892" spans="1:2" x14ac:dyDescent="0.3">
      <c r="A3892" t="s">
        <v>20</v>
      </c>
      <c r="B3892">
        <v>6.6</v>
      </c>
    </row>
    <row r="3893" spans="1:2" x14ac:dyDescent="0.3">
      <c r="A3893" t="s">
        <v>20</v>
      </c>
      <c r="B3893">
        <v>5.7</v>
      </c>
    </row>
    <row r="3894" spans="1:2" x14ac:dyDescent="0.3">
      <c r="A3894" t="s">
        <v>20</v>
      </c>
      <c r="B3894">
        <v>7.4</v>
      </c>
    </row>
    <row r="3895" spans="1:2" x14ac:dyDescent="0.3">
      <c r="A3895" t="s">
        <v>20</v>
      </c>
      <c r="B3895">
        <v>8</v>
      </c>
    </row>
    <row r="3896" spans="1:2" x14ac:dyDescent="0.3">
      <c r="A3896" t="s">
        <v>1279</v>
      </c>
      <c r="B3896">
        <v>7.3</v>
      </c>
    </row>
    <row r="3897" spans="1:2" x14ac:dyDescent="0.3">
      <c r="A3897" t="s">
        <v>20</v>
      </c>
      <c r="B3897">
        <v>5.4</v>
      </c>
    </row>
    <row r="3898" spans="1:2" x14ac:dyDescent="0.3">
      <c r="A3898" t="s">
        <v>20</v>
      </c>
      <c r="B3898">
        <v>7.4</v>
      </c>
    </row>
    <row r="3899" spans="1:2" x14ac:dyDescent="0.3">
      <c r="A3899" t="s">
        <v>20</v>
      </c>
      <c r="B3899">
        <v>5.7</v>
      </c>
    </row>
    <row r="3900" spans="1:2" x14ac:dyDescent="0.3">
      <c r="A3900" t="s">
        <v>20</v>
      </c>
      <c r="B3900">
        <v>6.8</v>
      </c>
    </row>
    <row r="3901" spans="1:2" x14ac:dyDescent="0.3">
      <c r="A3901" t="s">
        <v>20</v>
      </c>
      <c r="B3901">
        <v>5.4</v>
      </c>
    </row>
    <row r="3902" spans="1:2" x14ac:dyDescent="0.3">
      <c r="A3902" t="s">
        <v>20</v>
      </c>
      <c r="B3902">
        <v>8.1</v>
      </c>
    </row>
    <row r="3903" spans="1:2" x14ac:dyDescent="0.3">
      <c r="A3903" t="s">
        <v>20</v>
      </c>
      <c r="B3903">
        <v>6.1</v>
      </c>
    </row>
    <row r="3904" spans="1:2" x14ac:dyDescent="0.3">
      <c r="A3904" t="s">
        <v>20</v>
      </c>
      <c r="B3904">
        <v>5.0999999999999996</v>
      </c>
    </row>
    <row r="3905" spans="1:2" x14ac:dyDescent="0.3">
      <c r="A3905" t="s">
        <v>460</v>
      </c>
      <c r="B3905">
        <v>5.6</v>
      </c>
    </row>
    <row r="3906" spans="1:2" x14ac:dyDescent="0.3">
      <c r="A3906" t="s">
        <v>20</v>
      </c>
      <c r="B3906">
        <v>5.9</v>
      </c>
    </row>
    <row r="3907" spans="1:2" x14ac:dyDescent="0.3">
      <c r="A3907" t="s">
        <v>20</v>
      </c>
      <c r="B3907">
        <v>8.1999999999999993</v>
      </c>
    </row>
    <row r="3908" spans="1:2" x14ac:dyDescent="0.3">
      <c r="A3908" t="s">
        <v>20</v>
      </c>
      <c r="B3908">
        <v>5.3</v>
      </c>
    </row>
    <row r="3909" spans="1:2" x14ac:dyDescent="0.3">
      <c r="A3909" t="s">
        <v>20</v>
      </c>
      <c r="B3909">
        <v>6.8</v>
      </c>
    </row>
    <row r="3910" spans="1:2" x14ac:dyDescent="0.3">
      <c r="A3910" t="s">
        <v>20</v>
      </c>
      <c r="B3910">
        <v>8.3000000000000007</v>
      </c>
    </row>
    <row r="3911" spans="1:2" x14ac:dyDescent="0.3">
      <c r="A3911" t="s">
        <v>20</v>
      </c>
      <c r="B3911">
        <v>4.3</v>
      </c>
    </row>
    <row r="3912" spans="1:2" x14ac:dyDescent="0.3">
      <c r="A3912" t="s">
        <v>20</v>
      </c>
      <c r="B3912">
        <v>6.7</v>
      </c>
    </row>
    <row r="3913" spans="1:2" x14ac:dyDescent="0.3">
      <c r="A3913" t="s">
        <v>20</v>
      </c>
      <c r="B3913">
        <v>7.2</v>
      </c>
    </row>
    <row r="3914" spans="1:2" x14ac:dyDescent="0.3">
      <c r="A3914" t="s">
        <v>20</v>
      </c>
      <c r="B3914">
        <v>6.9</v>
      </c>
    </row>
    <row r="3915" spans="1:2" x14ac:dyDescent="0.3">
      <c r="A3915" t="s">
        <v>20</v>
      </c>
      <c r="B3915">
        <v>6.6</v>
      </c>
    </row>
    <row r="3916" spans="1:2" x14ac:dyDescent="0.3">
      <c r="A3916" t="s">
        <v>20</v>
      </c>
      <c r="B3916">
        <v>5.9</v>
      </c>
    </row>
    <row r="3917" spans="1:2" x14ac:dyDescent="0.3">
      <c r="A3917" t="s">
        <v>20</v>
      </c>
      <c r="B3917">
        <v>7.9</v>
      </c>
    </row>
    <row r="3918" spans="1:2" x14ac:dyDescent="0.3">
      <c r="A3918" t="s">
        <v>20</v>
      </c>
      <c r="B3918">
        <v>8.3000000000000007</v>
      </c>
    </row>
    <row r="3919" spans="1:2" x14ac:dyDescent="0.3">
      <c r="A3919" t="s">
        <v>20</v>
      </c>
      <c r="B3919">
        <v>5.2</v>
      </c>
    </row>
    <row r="3920" spans="1:2" x14ac:dyDescent="0.3">
      <c r="A3920" t="s">
        <v>20</v>
      </c>
      <c r="B3920">
        <v>7.8</v>
      </c>
    </row>
    <row r="3921" spans="1:2" x14ac:dyDescent="0.3">
      <c r="A3921" t="s">
        <v>20</v>
      </c>
      <c r="B3921">
        <v>3</v>
      </c>
    </row>
    <row r="3922" spans="1:2" x14ac:dyDescent="0.3">
      <c r="A3922" t="s">
        <v>20</v>
      </c>
      <c r="B3922">
        <v>7.9</v>
      </c>
    </row>
    <row r="3923" spans="1:2" x14ac:dyDescent="0.3">
      <c r="A3923" t="s">
        <v>20</v>
      </c>
      <c r="B3923">
        <v>3.2</v>
      </c>
    </row>
    <row r="3924" spans="1:2" x14ac:dyDescent="0.3">
      <c r="A3924" t="s">
        <v>20</v>
      </c>
      <c r="B3924">
        <v>6.5</v>
      </c>
    </row>
    <row r="3925" spans="1:2" x14ac:dyDescent="0.3">
      <c r="A3925" t="s">
        <v>20</v>
      </c>
      <c r="B3925">
        <v>6.9</v>
      </c>
    </row>
    <row r="3926" spans="1:2" x14ac:dyDescent="0.3">
      <c r="A3926" t="s">
        <v>20</v>
      </c>
      <c r="B3926">
        <v>7</v>
      </c>
    </row>
    <row r="3927" spans="1:2" x14ac:dyDescent="0.3">
      <c r="A3927" t="s">
        <v>3497</v>
      </c>
      <c r="B3927">
        <v>7.8</v>
      </c>
    </row>
    <row r="3928" spans="1:2" x14ac:dyDescent="0.3">
      <c r="A3928" t="s">
        <v>20</v>
      </c>
      <c r="B3928">
        <v>6.9</v>
      </c>
    </row>
    <row r="3929" spans="1:2" x14ac:dyDescent="0.3">
      <c r="A3929" t="s">
        <v>20</v>
      </c>
      <c r="B3929">
        <v>4.4000000000000004</v>
      </c>
    </row>
    <row r="3930" spans="1:2" x14ac:dyDescent="0.3">
      <c r="A3930" t="s">
        <v>20</v>
      </c>
      <c r="B3930">
        <v>6</v>
      </c>
    </row>
    <row r="3931" spans="1:2" x14ac:dyDescent="0.3">
      <c r="A3931" t="s">
        <v>20</v>
      </c>
      <c r="B3931">
        <v>6.6</v>
      </c>
    </row>
    <row r="3932" spans="1:2" x14ac:dyDescent="0.3">
      <c r="A3932" t="s">
        <v>20</v>
      </c>
      <c r="B3932">
        <v>7.8</v>
      </c>
    </row>
    <row r="3933" spans="1:2" x14ac:dyDescent="0.3">
      <c r="A3933" t="s">
        <v>20</v>
      </c>
      <c r="B3933">
        <v>5.3</v>
      </c>
    </row>
    <row r="3934" spans="1:2" x14ac:dyDescent="0.3">
      <c r="A3934" t="s">
        <v>20</v>
      </c>
      <c r="B3934">
        <v>5.3</v>
      </c>
    </row>
    <row r="3935" spans="1:2" x14ac:dyDescent="0.3">
      <c r="A3935" t="s">
        <v>20</v>
      </c>
      <c r="B3935">
        <v>8</v>
      </c>
    </row>
    <row r="3936" spans="1:2" x14ac:dyDescent="0.3">
      <c r="A3936" t="s">
        <v>20</v>
      </c>
      <c r="B3936">
        <v>7.1</v>
      </c>
    </row>
    <row r="3937" spans="1:2" x14ac:dyDescent="0.3">
      <c r="A3937" t="s">
        <v>20</v>
      </c>
      <c r="B3937">
        <v>5.4</v>
      </c>
    </row>
    <row r="3938" spans="1:2" x14ac:dyDescent="0.3">
      <c r="A3938" t="s">
        <v>20</v>
      </c>
      <c r="B3938">
        <v>6.9</v>
      </c>
    </row>
    <row r="3939" spans="1:2" x14ac:dyDescent="0.3">
      <c r="A3939" t="s">
        <v>20</v>
      </c>
      <c r="B3939">
        <v>7.4</v>
      </c>
    </row>
    <row r="3940" spans="1:2" x14ac:dyDescent="0.3">
      <c r="A3940" t="s">
        <v>7479</v>
      </c>
      <c r="B3940">
        <v>7.3</v>
      </c>
    </row>
    <row r="3941" spans="1:2" x14ac:dyDescent="0.3">
      <c r="A3941" t="s">
        <v>20</v>
      </c>
      <c r="B3941">
        <v>7.8</v>
      </c>
    </row>
    <row r="3942" spans="1:2" x14ac:dyDescent="0.3">
      <c r="A3942" t="s">
        <v>20</v>
      </c>
      <c r="B3942">
        <v>6.6</v>
      </c>
    </row>
    <row r="3943" spans="1:2" x14ac:dyDescent="0.3">
      <c r="A3943" t="s">
        <v>20</v>
      </c>
      <c r="B3943">
        <v>5.4</v>
      </c>
    </row>
    <row r="3944" spans="1:2" x14ac:dyDescent="0.3">
      <c r="A3944" t="s">
        <v>7537</v>
      </c>
      <c r="B3944">
        <v>8.4</v>
      </c>
    </row>
    <row r="3945" spans="1:2" x14ac:dyDescent="0.3">
      <c r="A3945" t="s">
        <v>20</v>
      </c>
      <c r="B3945">
        <v>6.3</v>
      </c>
    </row>
    <row r="3946" spans="1:2" x14ac:dyDescent="0.3">
      <c r="A3946" t="s">
        <v>20</v>
      </c>
      <c r="B3946">
        <v>6.1</v>
      </c>
    </row>
    <row r="3947" spans="1:2" x14ac:dyDescent="0.3">
      <c r="A3947" t="s">
        <v>20</v>
      </c>
      <c r="B3947">
        <v>5</v>
      </c>
    </row>
    <row r="3948" spans="1:2" x14ac:dyDescent="0.3">
      <c r="A3948" t="s">
        <v>20</v>
      </c>
      <c r="B3948">
        <v>6.9</v>
      </c>
    </row>
    <row r="3949" spans="1:2" x14ac:dyDescent="0.3">
      <c r="A3949" t="s">
        <v>20</v>
      </c>
      <c r="B3949">
        <v>7.2</v>
      </c>
    </row>
    <row r="3950" spans="1:2" x14ac:dyDescent="0.3">
      <c r="A3950" t="s">
        <v>20</v>
      </c>
      <c r="B3950">
        <v>7.3</v>
      </c>
    </row>
    <row r="3951" spans="1:2" x14ac:dyDescent="0.3">
      <c r="A3951" t="s">
        <v>20</v>
      </c>
      <c r="B3951">
        <v>5.7</v>
      </c>
    </row>
    <row r="3952" spans="1:2" x14ac:dyDescent="0.3">
      <c r="A3952" t="s">
        <v>20</v>
      </c>
      <c r="B3952">
        <v>5.3</v>
      </c>
    </row>
    <row r="3953" spans="1:2" x14ac:dyDescent="0.3">
      <c r="A3953" t="s">
        <v>20</v>
      </c>
      <c r="B3953">
        <v>5</v>
      </c>
    </row>
    <row r="3954" spans="1:2" x14ac:dyDescent="0.3">
      <c r="A3954" t="s">
        <v>20</v>
      </c>
      <c r="B3954">
        <v>5.3</v>
      </c>
    </row>
    <row r="3955" spans="1:2" x14ac:dyDescent="0.3">
      <c r="A3955" t="s">
        <v>5288</v>
      </c>
      <c r="B3955">
        <v>7.4</v>
      </c>
    </row>
    <row r="3956" spans="1:2" x14ac:dyDescent="0.3">
      <c r="A3956" t="s">
        <v>20</v>
      </c>
      <c r="B3956">
        <v>5.9</v>
      </c>
    </row>
    <row r="3957" spans="1:2" x14ac:dyDescent="0.3">
      <c r="A3957" t="s">
        <v>20</v>
      </c>
      <c r="B3957">
        <v>4.0999999999999996</v>
      </c>
    </row>
    <row r="3958" spans="1:2" x14ac:dyDescent="0.3">
      <c r="A3958" t="s">
        <v>20</v>
      </c>
      <c r="B3958">
        <v>6.7</v>
      </c>
    </row>
    <row r="3959" spans="1:2" x14ac:dyDescent="0.3">
      <c r="A3959" t="s">
        <v>20</v>
      </c>
      <c r="B3959">
        <v>5.8</v>
      </c>
    </row>
    <row r="3960" spans="1:2" x14ac:dyDescent="0.3">
      <c r="A3960" t="s">
        <v>20</v>
      </c>
      <c r="B3960">
        <v>6.2</v>
      </c>
    </row>
    <row r="3961" spans="1:2" x14ac:dyDescent="0.3">
      <c r="A3961" t="s">
        <v>20</v>
      </c>
      <c r="B3961">
        <v>5.3</v>
      </c>
    </row>
    <row r="3962" spans="1:2" x14ac:dyDescent="0.3">
      <c r="A3962" t="s">
        <v>20</v>
      </c>
      <c r="B3962">
        <v>3.3</v>
      </c>
    </row>
    <row r="3963" spans="1:2" x14ac:dyDescent="0.3">
      <c r="A3963" t="s">
        <v>20</v>
      </c>
      <c r="B3963">
        <v>6.2</v>
      </c>
    </row>
    <row r="3964" spans="1:2" x14ac:dyDescent="0.3">
      <c r="A3964" t="s">
        <v>20</v>
      </c>
      <c r="B3964">
        <v>5.9</v>
      </c>
    </row>
    <row r="3965" spans="1:2" x14ac:dyDescent="0.3">
      <c r="A3965" t="s">
        <v>20</v>
      </c>
      <c r="B3965">
        <v>5.5</v>
      </c>
    </row>
    <row r="3966" spans="1:2" x14ac:dyDescent="0.3">
      <c r="A3966" t="s">
        <v>20</v>
      </c>
      <c r="B3966">
        <v>5.5</v>
      </c>
    </row>
    <row r="3967" spans="1:2" x14ac:dyDescent="0.3">
      <c r="A3967" t="s">
        <v>20</v>
      </c>
      <c r="B3967">
        <v>2.6</v>
      </c>
    </row>
    <row r="3968" spans="1:2" x14ac:dyDescent="0.3">
      <c r="A3968" t="s">
        <v>20</v>
      </c>
      <c r="B3968">
        <v>5.8</v>
      </c>
    </row>
    <row r="3969" spans="1:2" x14ac:dyDescent="0.3">
      <c r="A3969" t="s">
        <v>20</v>
      </c>
      <c r="B3969">
        <v>7.4</v>
      </c>
    </row>
    <row r="3970" spans="1:2" x14ac:dyDescent="0.3">
      <c r="A3970" t="s">
        <v>5895</v>
      </c>
      <c r="B3970">
        <v>5.0999999999999996</v>
      </c>
    </row>
    <row r="3971" spans="1:2" x14ac:dyDescent="0.3">
      <c r="A3971" t="s">
        <v>20</v>
      </c>
      <c r="B3971">
        <v>5.2</v>
      </c>
    </row>
    <row r="3972" spans="1:2" x14ac:dyDescent="0.3">
      <c r="A3972" t="s">
        <v>20</v>
      </c>
      <c r="B3972">
        <v>4.8</v>
      </c>
    </row>
    <row r="3973" spans="1:2" x14ac:dyDescent="0.3">
      <c r="A3973" t="s">
        <v>20</v>
      </c>
      <c r="B3973">
        <v>3.9</v>
      </c>
    </row>
    <row r="3974" spans="1:2" x14ac:dyDescent="0.3">
      <c r="A3974" t="s">
        <v>20</v>
      </c>
      <c r="B3974">
        <v>6.2</v>
      </c>
    </row>
    <row r="3975" spans="1:2" x14ac:dyDescent="0.3">
      <c r="A3975" t="s">
        <v>20</v>
      </c>
      <c r="B3975">
        <v>6.2</v>
      </c>
    </row>
    <row r="3976" spans="1:2" x14ac:dyDescent="0.3">
      <c r="A3976" t="s">
        <v>20</v>
      </c>
      <c r="B3976">
        <v>5.9</v>
      </c>
    </row>
    <row r="3977" spans="1:2" x14ac:dyDescent="0.3">
      <c r="A3977" t="s">
        <v>8544</v>
      </c>
      <c r="B3977">
        <v>8</v>
      </c>
    </row>
    <row r="3978" spans="1:2" x14ac:dyDescent="0.3">
      <c r="A3978" t="s">
        <v>20</v>
      </c>
      <c r="B3978">
        <v>7.3</v>
      </c>
    </row>
    <row r="3979" spans="1:2" x14ac:dyDescent="0.3">
      <c r="A3979" t="s">
        <v>20</v>
      </c>
      <c r="B3979">
        <v>4.9000000000000004</v>
      </c>
    </row>
    <row r="3980" spans="1:2" x14ac:dyDescent="0.3">
      <c r="A3980" t="s">
        <v>20</v>
      </c>
      <c r="B3980">
        <v>6.5</v>
      </c>
    </row>
    <row r="3981" spans="1:2" x14ac:dyDescent="0.3">
      <c r="A3981" t="s">
        <v>20</v>
      </c>
      <c r="B3981">
        <v>4.3</v>
      </c>
    </row>
    <row r="3982" spans="1:2" x14ac:dyDescent="0.3">
      <c r="A3982" t="s">
        <v>20</v>
      </c>
      <c r="B3982">
        <v>6.4</v>
      </c>
    </row>
    <row r="3983" spans="1:2" x14ac:dyDescent="0.3">
      <c r="A3983" t="s">
        <v>965</v>
      </c>
      <c r="B3983">
        <v>6.8</v>
      </c>
    </row>
    <row r="3984" spans="1:2" x14ac:dyDescent="0.3">
      <c r="A3984" t="s">
        <v>20</v>
      </c>
      <c r="B3984">
        <v>6.1</v>
      </c>
    </row>
    <row r="3985" spans="1:2" x14ac:dyDescent="0.3">
      <c r="A3985" t="s">
        <v>20</v>
      </c>
      <c r="B3985">
        <v>4</v>
      </c>
    </row>
    <row r="3986" spans="1:2" x14ac:dyDescent="0.3">
      <c r="A3986" t="s">
        <v>20</v>
      </c>
      <c r="B3986">
        <v>7.4</v>
      </c>
    </row>
    <row r="3987" spans="1:2" x14ac:dyDescent="0.3">
      <c r="A3987" t="s">
        <v>20</v>
      </c>
      <c r="B3987">
        <v>8.3000000000000007</v>
      </c>
    </row>
    <row r="3988" spans="1:2" x14ac:dyDescent="0.3">
      <c r="A3988" t="s">
        <v>20</v>
      </c>
      <c r="B3988">
        <v>5.3</v>
      </c>
    </row>
    <row r="3989" spans="1:2" x14ac:dyDescent="0.3">
      <c r="A3989" t="s">
        <v>20</v>
      </c>
      <c r="B3989">
        <v>8.1</v>
      </c>
    </row>
    <row r="3990" spans="1:2" x14ac:dyDescent="0.3">
      <c r="A3990" t="s">
        <v>20</v>
      </c>
      <c r="B3990">
        <v>8</v>
      </c>
    </row>
    <row r="3991" spans="1:2" x14ac:dyDescent="0.3">
      <c r="A3991" t="s">
        <v>20</v>
      </c>
      <c r="B3991">
        <v>5.7</v>
      </c>
    </row>
    <row r="3992" spans="1:2" x14ac:dyDescent="0.3">
      <c r="A3992" t="s">
        <v>3497</v>
      </c>
      <c r="B3992">
        <v>8.1999999999999993</v>
      </c>
    </row>
    <row r="3993" spans="1:2" x14ac:dyDescent="0.3">
      <c r="A3993" t="s">
        <v>20</v>
      </c>
      <c r="B3993">
        <v>7.1</v>
      </c>
    </row>
    <row r="3994" spans="1:2" x14ac:dyDescent="0.3">
      <c r="A3994" t="s">
        <v>20</v>
      </c>
      <c r="B3994">
        <v>7.4</v>
      </c>
    </row>
    <row r="3995" spans="1:2" x14ac:dyDescent="0.3">
      <c r="A3995" t="s">
        <v>11580</v>
      </c>
      <c r="B3995">
        <v>6.6</v>
      </c>
    </row>
    <row r="3996" spans="1:2" x14ac:dyDescent="0.3">
      <c r="A3996" t="s">
        <v>9256</v>
      </c>
      <c r="B3996">
        <v>5.7</v>
      </c>
    </row>
    <row r="3997" spans="1:2" x14ac:dyDescent="0.3">
      <c r="A3997" t="s">
        <v>20</v>
      </c>
      <c r="B3997">
        <v>6.9</v>
      </c>
    </row>
    <row r="3998" spans="1:2" x14ac:dyDescent="0.3">
      <c r="A3998" t="s">
        <v>6282</v>
      </c>
      <c r="B3998">
        <v>7</v>
      </c>
    </row>
    <row r="3999" spans="1:2" x14ac:dyDescent="0.3">
      <c r="A3999" t="s">
        <v>20</v>
      </c>
      <c r="B3999">
        <v>7</v>
      </c>
    </row>
    <row r="4000" spans="1:2" x14ac:dyDescent="0.3">
      <c r="A4000" t="s">
        <v>20</v>
      </c>
      <c r="B4000">
        <v>7.8</v>
      </c>
    </row>
    <row r="4001" spans="1:2" x14ac:dyDescent="0.3">
      <c r="A4001" t="s">
        <v>20</v>
      </c>
      <c r="B4001">
        <v>5.9</v>
      </c>
    </row>
    <row r="4002" spans="1:2" x14ac:dyDescent="0.3">
      <c r="A4002" t="s">
        <v>8037</v>
      </c>
      <c r="B4002">
        <v>7.4</v>
      </c>
    </row>
    <row r="4003" spans="1:2" x14ac:dyDescent="0.3">
      <c r="A4003" t="s">
        <v>20</v>
      </c>
      <c r="B4003">
        <v>7.8</v>
      </c>
    </row>
    <row r="4004" spans="1:2" x14ac:dyDescent="0.3">
      <c r="A4004" t="s">
        <v>20</v>
      </c>
      <c r="B4004">
        <v>6</v>
      </c>
    </row>
    <row r="4005" spans="1:2" x14ac:dyDescent="0.3">
      <c r="A4005" t="s">
        <v>20</v>
      </c>
      <c r="B4005">
        <v>7.9</v>
      </c>
    </row>
    <row r="4006" spans="1:2" x14ac:dyDescent="0.3">
      <c r="A4006" t="s">
        <v>1800</v>
      </c>
      <c r="B4006">
        <v>7.2</v>
      </c>
    </row>
    <row r="4007" spans="1:2" x14ac:dyDescent="0.3">
      <c r="A4007" t="s">
        <v>1279</v>
      </c>
      <c r="B4007">
        <v>7.4</v>
      </c>
    </row>
    <row r="4008" spans="1:2" x14ac:dyDescent="0.3">
      <c r="A4008" t="s">
        <v>20</v>
      </c>
      <c r="B4008">
        <v>5.3</v>
      </c>
    </row>
    <row r="4009" spans="1:2" x14ac:dyDescent="0.3">
      <c r="A4009" t="s">
        <v>20</v>
      </c>
      <c r="B4009">
        <v>8.3000000000000007</v>
      </c>
    </row>
    <row r="4010" spans="1:2" x14ac:dyDescent="0.3">
      <c r="A4010" t="s">
        <v>20</v>
      </c>
      <c r="B4010">
        <v>7.6</v>
      </c>
    </row>
    <row r="4011" spans="1:2" x14ac:dyDescent="0.3">
      <c r="A4011" t="s">
        <v>20</v>
      </c>
      <c r="B4011">
        <v>5.0999999999999996</v>
      </c>
    </row>
    <row r="4012" spans="1:2" x14ac:dyDescent="0.3">
      <c r="A4012" t="s">
        <v>20</v>
      </c>
      <c r="B4012">
        <v>5.0999999999999996</v>
      </c>
    </row>
    <row r="4013" spans="1:2" x14ac:dyDescent="0.3">
      <c r="A4013" t="s">
        <v>20</v>
      </c>
      <c r="B4013">
        <v>6.9</v>
      </c>
    </row>
    <row r="4014" spans="1:2" x14ac:dyDescent="0.3">
      <c r="A4014" t="s">
        <v>20</v>
      </c>
      <c r="B4014">
        <v>4.5999999999999996</v>
      </c>
    </row>
    <row r="4015" spans="1:2" x14ac:dyDescent="0.3">
      <c r="A4015" t="s">
        <v>20</v>
      </c>
      <c r="B4015">
        <v>6.3</v>
      </c>
    </row>
    <row r="4016" spans="1:2" x14ac:dyDescent="0.3">
      <c r="A4016" t="s">
        <v>20</v>
      </c>
      <c r="B4016">
        <v>7.9</v>
      </c>
    </row>
    <row r="4017" spans="1:2" x14ac:dyDescent="0.3">
      <c r="A4017" t="s">
        <v>20</v>
      </c>
      <c r="B4017">
        <v>6.7</v>
      </c>
    </row>
    <row r="4018" spans="1:2" x14ac:dyDescent="0.3">
      <c r="A4018" t="s">
        <v>20</v>
      </c>
      <c r="B4018">
        <v>7.1</v>
      </c>
    </row>
    <row r="4019" spans="1:2" x14ac:dyDescent="0.3">
      <c r="A4019" t="s">
        <v>20</v>
      </c>
      <c r="B4019">
        <v>7.6</v>
      </c>
    </row>
    <row r="4020" spans="1:2" x14ac:dyDescent="0.3">
      <c r="A4020" t="s">
        <v>20</v>
      </c>
      <c r="B4020">
        <v>8.1</v>
      </c>
    </row>
    <row r="4021" spans="1:2" x14ac:dyDescent="0.3">
      <c r="A4021" t="s">
        <v>965</v>
      </c>
      <c r="B4021">
        <v>6.6</v>
      </c>
    </row>
    <row r="4022" spans="1:2" x14ac:dyDescent="0.3">
      <c r="A4022" t="s">
        <v>20</v>
      </c>
      <c r="B4022">
        <v>7</v>
      </c>
    </row>
    <row r="4023" spans="1:2" x14ac:dyDescent="0.3">
      <c r="A4023" t="s">
        <v>20</v>
      </c>
      <c r="B4023">
        <v>7.6</v>
      </c>
    </row>
    <row r="4024" spans="1:2" x14ac:dyDescent="0.3">
      <c r="A4024" t="s">
        <v>20</v>
      </c>
      <c r="B4024">
        <v>6.7</v>
      </c>
    </row>
    <row r="4025" spans="1:2" x14ac:dyDescent="0.3">
      <c r="A4025" t="s">
        <v>20</v>
      </c>
      <c r="B4025">
        <v>7.1</v>
      </c>
    </row>
    <row r="4026" spans="1:2" x14ac:dyDescent="0.3">
      <c r="A4026" t="s">
        <v>20</v>
      </c>
      <c r="B4026">
        <v>7.6</v>
      </c>
    </row>
    <row r="4027" spans="1:2" x14ac:dyDescent="0.3">
      <c r="A4027" t="s">
        <v>20</v>
      </c>
      <c r="B4027">
        <v>7.1</v>
      </c>
    </row>
    <row r="4028" spans="1:2" x14ac:dyDescent="0.3">
      <c r="A4028" t="s">
        <v>20</v>
      </c>
      <c r="B4028">
        <v>7.1</v>
      </c>
    </row>
    <row r="4029" spans="1:2" x14ac:dyDescent="0.3">
      <c r="A4029" t="s">
        <v>20</v>
      </c>
      <c r="B4029">
        <v>7.7</v>
      </c>
    </row>
    <row r="4030" spans="1:2" x14ac:dyDescent="0.3">
      <c r="A4030" t="s">
        <v>20</v>
      </c>
      <c r="B4030">
        <v>7.6</v>
      </c>
    </row>
    <row r="4031" spans="1:2" x14ac:dyDescent="0.3">
      <c r="A4031" t="s">
        <v>20</v>
      </c>
      <c r="B4031">
        <v>6.6</v>
      </c>
    </row>
    <row r="4032" spans="1:2" x14ac:dyDescent="0.3">
      <c r="A4032" t="s">
        <v>20</v>
      </c>
      <c r="B4032">
        <v>5.7</v>
      </c>
    </row>
    <row r="4033" spans="1:2" x14ac:dyDescent="0.3">
      <c r="A4033" t="s">
        <v>20</v>
      </c>
      <c r="B4033">
        <v>7.1</v>
      </c>
    </row>
    <row r="4034" spans="1:2" x14ac:dyDescent="0.3">
      <c r="A4034" t="s">
        <v>20</v>
      </c>
      <c r="B4034">
        <v>6.2</v>
      </c>
    </row>
    <row r="4035" spans="1:2" x14ac:dyDescent="0.3">
      <c r="A4035" t="s">
        <v>5288</v>
      </c>
      <c r="B4035">
        <v>6.1</v>
      </c>
    </row>
    <row r="4036" spans="1:2" x14ac:dyDescent="0.3">
      <c r="A4036" t="s">
        <v>1800</v>
      </c>
      <c r="B4036">
        <v>5.9</v>
      </c>
    </row>
    <row r="4037" spans="1:2" x14ac:dyDescent="0.3">
      <c r="A4037" t="s">
        <v>20</v>
      </c>
      <c r="B4037">
        <v>6.8</v>
      </c>
    </row>
    <row r="4038" spans="1:2" x14ac:dyDescent="0.3">
      <c r="A4038" t="s">
        <v>20</v>
      </c>
      <c r="B4038">
        <v>5.8</v>
      </c>
    </row>
    <row r="4039" spans="1:2" x14ac:dyDescent="0.3">
      <c r="A4039" t="s">
        <v>20</v>
      </c>
      <c r="B4039">
        <v>5</v>
      </c>
    </row>
    <row r="4040" spans="1:2" x14ac:dyDescent="0.3">
      <c r="A4040" t="s">
        <v>20</v>
      </c>
      <c r="B4040">
        <v>6.3</v>
      </c>
    </row>
    <row r="4041" spans="1:2" x14ac:dyDescent="0.3">
      <c r="A4041" t="s">
        <v>20</v>
      </c>
      <c r="B4041">
        <v>6.8</v>
      </c>
    </row>
    <row r="4042" spans="1:2" x14ac:dyDescent="0.3">
      <c r="A4042" t="s">
        <v>20</v>
      </c>
      <c r="B4042">
        <v>5.0999999999999996</v>
      </c>
    </row>
    <row r="4043" spans="1:2" x14ac:dyDescent="0.3">
      <c r="A4043" t="s">
        <v>20</v>
      </c>
      <c r="B4043">
        <v>6.6</v>
      </c>
    </row>
    <row r="4044" spans="1:2" x14ac:dyDescent="0.3">
      <c r="A4044" t="s">
        <v>20</v>
      </c>
      <c r="B4044">
        <v>5</v>
      </c>
    </row>
    <row r="4045" spans="1:2" x14ac:dyDescent="0.3">
      <c r="A4045" t="s">
        <v>20</v>
      </c>
      <c r="B4045">
        <v>7.7</v>
      </c>
    </row>
    <row r="4046" spans="1:2" x14ac:dyDescent="0.3">
      <c r="A4046" t="s">
        <v>20</v>
      </c>
      <c r="B4046">
        <v>3.1</v>
      </c>
    </row>
    <row r="4047" spans="1:2" x14ac:dyDescent="0.3">
      <c r="A4047" t="s">
        <v>20</v>
      </c>
      <c r="B4047">
        <v>6.5</v>
      </c>
    </row>
    <row r="4048" spans="1:2" x14ac:dyDescent="0.3">
      <c r="A4048" t="s">
        <v>20</v>
      </c>
      <c r="B4048">
        <v>3.9</v>
      </c>
    </row>
    <row r="4049" spans="1:2" x14ac:dyDescent="0.3">
      <c r="A4049" t="s">
        <v>20</v>
      </c>
      <c r="B4049">
        <v>6.8</v>
      </c>
    </row>
    <row r="4050" spans="1:2" x14ac:dyDescent="0.3">
      <c r="A4050" t="s">
        <v>20</v>
      </c>
      <c r="B4050">
        <v>7</v>
      </c>
    </row>
    <row r="4051" spans="1:2" x14ac:dyDescent="0.3">
      <c r="A4051" t="s">
        <v>20</v>
      </c>
      <c r="B4051">
        <v>5.9</v>
      </c>
    </row>
    <row r="4052" spans="1:2" x14ac:dyDescent="0.3">
      <c r="A4052" t="s">
        <v>20</v>
      </c>
      <c r="B4052">
        <v>5.8</v>
      </c>
    </row>
    <row r="4053" spans="1:2" x14ac:dyDescent="0.3">
      <c r="A4053" t="s">
        <v>20</v>
      </c>
      <c r="B4053">
        <v>7.3</v>
      </c>
    </row>
    <row r="4054" spans="1:2" x14ac:dyDescent="0.3">
      <c r="A4054" t="s">
        <v>20</v>
      </c>
      <c r="B4054">
        <v>7.8</v>
      </c>
    </row>
    <row r="4055" spans="1:2" x14ac:dyDescent="0.3">
      <c r="A4055" t="s">
        <v>20</v>
      </c>
      <c r="B4055">
        <v>6.9</v>
      </c>
    </row>
    <row r="4056" spans="1:2" x14ac:dyDescent="0.3">
      <c r="A4056" t="s">
        <v>20</v>
      </c>
      <c r="B4056">
        <v>5.7</v>
      </c>
    </row>
    <row r="4057" spans="1:2" x14ac:dyDescent="0.3">
      <c r="A4057" t="s">
        <v>20</v>
      </c>
      <c r="B4057">
        <v>4.7</v>
      </c>
    </row>
    <row r="4058" spans="1:2" x14ac:dyDescent="0.3">
      <c r="A4058" t="s">
        <v>20</v>
      </c>
      <c r="B4058">
        <v>5.9</v>
      </c>
    </row>
    <row r="4059" spans="1:2" x14ac:dyDescent="0.3">
      <c r="A4059" t="s">
        <v>20</v>
      </c>
      <c r="B4059">
        <v>5.9</v>
      </c>
    </row>
    <row r="4060" spans="1:2" x14ac:dyDescent="0.3">
      <c r="A4060" t="s">
        <v>20</v>
      </c>
      <c r="B4060">
        <v>4.3</v>
      </c>
    </row>
    <row r="4061" spans="1:2" x14ac:dyDescent="0.3">
      <c r="A4061" t="s">
        <v>20</v>
      </c>
      <c r="B4061">
        <v>7.5</v>
      </c>
    </row>
    <row r="4062" spans="1:2" x14ac:dyDescent="0.3">
      <c r="A4062" t="s">
        <v>20</v>
      </c>
      <c r="B4062">
        <v>4.8</v>
      </c>
    </row>
    <row r="4063" spans="1:2" x14ac:dyDescent="0.3">
      <c r="A4063" t="s">
        <v>20</v>
      </c>
      <c r="B4063">
        <v>5.8</v>
      </c>
    </row>
    <row r="4064" spans="1:2" x14ac:dyDescent="0.3">
      <c r="A4064" t="s">
        <v>20</v>
      </c>
      <c r="B4064">
        <v>5.3</v>
      </c>
    </row>
    <row r="4065" spans="1:2" x14ac:dyDescent="0.3">
      <c r="A4065" t="s">
        <v>20</v>
      </c>
      <c r="B4065">
        <v>6</v>
      </c>
    </row>
    <row r="4066" spans="1:2" x14ac:dyDescent="0.3">
      <c r="A4066" t="s">
        <v>20</v>
      </c>
      <c r="B4066">
        <v>8.1</v>
      </c>
    </row>
    <row r="4067" spans="1:2" x14ac:dyDescent="0.3">
      <c r="A4067" t="s">
        <v>20</v>
      </c>
      <c r="B4067">
        <v>7</v>
      </c>
    </row>
    <row r="4068" spans="1:2" x14ac:dyDescent="0.3">
      <c r="A4068" t="s">
        <v>10255</v>
      </c>
      <c r="B4068">
        <v>7.6</v>
      </c>
    </row>
    <row r="4069" spans="1:2" x14ac:dyDescent="0.3">
      <c r="A4069" t="s">
        <v>20</v>
      </c>
      <c r="B4069">
        <v>7.2</v>
      </c>
    </row>
    <row r="4070" spans="1:2" x14ac:dyDescent="0.3">
      <c r="A4070" t="s">
        <v>1800</v>
      </c>
      <c r="B4070">
        <v>7.5</v>
      </c>
    </row>
    <row r="4071" spans="1:2" x14ac:dyDescent="0.3">
      <c r="A4071" t="s">
        <v>20</v>
      </c>
      <c r="B4071">
        <v>6.3</v>
      </c>
    </row>
    <row r="4072" spans="1:2" x14ac:dyDescent="0.3">
      <c r="A4072" t="s">
        <v>20</v>
      </c>
      <c r="B4072">
        <v>6.7</v>
      </c>
    </row>
    <row r="4073" spans="1:2" x14ac:dyDescent="0.3">
      <c r="A4073" t="s">
        <v>20</v>
      </c>
      <c r="B4073">
        <v>4.8</v>
      </c>
    </row>
    <row r="4074" spans="1:2" x14ac:dyDescent="0.3">
      <c r="A4074" t="s">
        <v>20</v>
      </c>
      <c r="B4074">
        <v>5.5</v>
      </c>
    </row>
    <row r="4075" spans="1:2" x14ac:dyDescent="0.3">
      <c r="A4075" t="s">
        <v>20</v>
      </c>
      <c r="B4075">
        <v>7.5</v>
      </c>
    </row>
    <row r="4076" spans="1:2" x14ac:dyDescent="0.3">
      <c r="A4076" t="s">
        <v>20</v>
      </c>
      <c r="B4076">
        <v>5.0999999999999996</v>
      </c>
    </row>
    <row r="4077" spans="1:2" x14ac:dyDescent="0.3">
      <c r="A4077" t="s">
        <v>20</v>
      </c>
      <c r="B4077">
        <v>7.3</v>
      </c>
    </row>
    <row r="4078" spans="1:2" x14ac:dyDescent="0.3">
      <c r="A4078" t="s">
        <v>20</v>
      </c>
      <c r="B4078">
        <v>6.9</v>
      </c>
    </row>
    <row r="4079" spans="1:2" x14ac:dyDescent="0.3">
      <c r="A4079" t="s">
        <v>20</v>
      </c>
      <c r="B4079">
        <v>6.8</v>
      </c>
    </row>
    <row r="4080" spans="1:2" x14ac:dyDescent="0.3">
      <c r="A4080" t="s">
        <v>20</v>
      </c>
      <c r="B4080">
        <v>8.4</v>
      </c>
    </row>
    <row r="4081" spans="1:2" x14ac:dyDescent="0.3">
      <c r="A4081" t="s">
        <v>20</v>
      </c>
      <c r="B4081">
        <v>7.6</v>
      </c>
    </row>
    <row r="4082" spans="1:2" x14ac:dyDescent="0.3">
      <c r="A4082" t="s">
        <v>4449</v>
      </c>
      <c r="B4082">
        <v>7.6</v>
      </c>
    </row>
    <row r="4083" spans="1:2" x14ac:dyDescent="0.3">
      <c r="A4083" t="s">
        <v>20</v>
      </c>
      <c r="B4083">
        <v>7.6</v>
      </c>
    </row>
    <row r="4084" spans="1:2" x14ac:dyDescent="0.3">
      <c r="A4084" t="s">
        <v>20</v>
      </c>
      <c r="B4084">
        <v>5.3</v>
      </c>
    </row>
    <row r="4085" spans="1:2" x14ac:dyDescent="0.3">
      <c r="A4085" t="s">
        <v>5288</v>
      </c>
      <c r="B4085">
        <v>8.5</v>
      </c>
    </row>
    <row r="4086" spans="1:2" x14ac:dyDescent="0.3">
      <c r="A4086" t="s">
        <v>20</v>
      </c>
      <c r="B4086">
        <v>7</v>
      </c>
    </row>
    <row r="4087" spans="1:2" x14ac:dyDescent="0.3">
      <c r="A4087" t="s">
        <v>20</v>
      </c>
      <c r="B4087">
        <v>8</v>
      </c>
    </row>
    <row r="4088" spans="1:2" x14ac:dyDescent="0.3">
      <c r="A4088" t="s">
        <v>20</v>
      </c>
      <c r="B4088">
        <v>7.1</v>
      </c>
    </row>
    <row r="4089" spans="1:2" x14ac:dyDescent="0.3">
      <c r="A4089" t="s">
        <v>965</v>
      </c>
      <c r="B4089">
        <v>7.8</v>
      </c>
    </row>
    <row r="4090" spans="1:2" x14ac:dyDescent="0.3">
      <c r="A4090" t="s">
        <v>20</v>
      </c>
      <c r="B4090">
        <v>7.2</v>
      </c>
    </row>
    <row r="4091" spans="1:2" x14ac:dyDescent="0.3">
      <c r="A4091" t="s">
        <v>20</v>
      </c>
      <c r="B4091">
        <v>7.5</v>
      </c>
    </row>
    <row r="4092" spans="1:2" x14ac:dyDescent="0.3">
      <c r="A4092" t="s">
        <v>20</v>
      </c>
      <c r="B4092">
        <v>8</v>
      </c>
    </row>
    <row r="4093" spans="1:2" x14ac:dyDescent="0.3">
      <c r="A4093" t="s">
        <v>1800</v>
      </c>
      <c r="B4093">
        <v>8.1</v>
      </c>
    </row>
    <row r="4094" spans="1:2" x14ac:dyDescent="0.3">
      <c r="A4094" t="s">
        <v>20</v>
      </c>
      <c r="B4094">
        <v>6.8</v>
      </c>
    </row>
    <row r="4095" spans="1:2" x14ac:dyDescent="0.3">
      <c r="A4095" t="s">
        <v>20</v>
      </c>
      <c r="B4095">
        <v>7.4</v>
      </c>
    </row>
    <row r="4096" spans="1:2" x14ac:dyDescent="0.3">
      <c r="A4096" t="s">
        <v>20</v>
      </c>
      <c r="B4096">
        <v>7.2</v>
      </c>
    </row>
    <row r="4097" spans="1:2" x14ac:dyDescent="0.3">
      <c r="A4097" t="s">
        <v>20</v>
      </c>
      <c r="B4097">
        <v>8.1</v>
      </c>
    </row>
    <row r="4098" spans="1:2" x14ac:dyDescent="0.3">
      <c r="A4098" t="s">
        <v>20</v>
      </c>
      <c r="B4098">
        <v>7</v>
      </c>
    </row>
    <row r="4099" spans="1:2" x14ac:dyDescent="0.3">
      <c r="A4099" t="s">
        <v>20</v>
      </c>
      <c r="B4099">
        <v>7.4</v>
      </c>
    </row>
    <row r="4100" spans="1:2" x14ac:dyDescent="0.3">
      <c r="A4100" t="s">
        <v>20</v>
      </c>
      <c r="B4100">
        <v>8.3000000000000007</v>
      </c>
    </row>
    <row r="4101" spans="1:2" x14ac:dyDescent="0.3">
      <c r="A4101" t="s">
        <v>20</v>
      </c>
      <c r="B4101">
        <v>6.1</v>
      </c>
    </row>
    <row r="4102" spans="1:2" x14ac:dyDescent="0.3">
      <c r="A4102" t="s">
        <v>20</v>
      </c>
      <c r="B4102">
        <v>7.5</v>
      </c>
    </row>
    <row r="4103" spans="1:2" x14ac:dyDescent="0.3">
      <c r="A4103" t="s">
        <v>20</v>
      </c>
      <c r="B4103">
        <v>7</v>
      </c>
    </row>
    <row r="4104" spans="1:2" x14ac:dyDescent="0.3">
      <c r="A4104" t="s">
        <v>20</v>
      </c>
      <c r="B4104">
        <v>5.3</v>
      </c>
    </row>
    <row r="4105" spans="1:2" x14ac:dyDescent="0.3">
      <c r="A4105" t="s">
        <v>20</v>
      </c>
      <c r="B4105">
        <v>4.7</v>
      </c>
    </row>
    <row r="4106" spans="1:2" x14ac:dyDescent="0.3">
      <c r="A4106" t="s">
        <v>20</v>
      </c>
      <c r="B4106">
        <v>5.7</v>
      </c>
    </row>
    <row r="4107" spans="1:2" x14ac:dyDescent="0.3">
      <c r="A4107" t="s">
        <v>20</v>
      </c>
      <c r="B4107">
        <v>6.5</v>
      </c>
    </row>
    <row r="4108" spans="1:2" x14ac:dyDescent="0.3">
      <c r="A4108" t="s">
        <v>6965</v>
      </c>
      <c r="B4108">
        <v>8</v>
      </c>
    </row>
    <row r="4109" spans="1:2" x14ac:dyDescent="0.3">
      <c r="A4109" t="s">
        <v>20</v>
      </c>
      <c r="B4109">
        <v>3.3</v>
      </c>
    </row>
    <row r="4110" spans="1:2" x14ac:dyDescent="0.3">
      <c r="A4110" t="s">
        <v>20</v>
      </c>
      <c r="B4110">
        <v>8.3000000000000007</v>
      </c>
    </row>
    <row r="4111" spans="1:2" x14ac:dyDescent="0.3">
      <c r="A4111" t="s">
        <v>20</v>
      </c>
      <c r="B4111">
        <v>6.9</v>
      </c>
    </row>
    <row r="4112" spans="1:2" x14ac:dyDescent="0.3">
      <c r="A4112" t="s">
        <v>20</v>
      </c>
      <c r="B4112">
        <v>8.1</v>
      </c>
    </row>
    <row r="4113" spans="1:2" x14ac:dyDescent="0.3">
      <c r="A4113" t="s">
        <v>20</v>
      </c>
      <c r="B4113">
        <v>6.5</v>
      </c>
    </row>
    <row r="4114" spans="1:2" x14ac:dyDescent="0.3">
      <c r="A4114" t="s">
        <v>20</v>
      </c>
      <c r="B4114">
        <v>6.8</v>
      </c>
    </row>
    <row r="4115" spans="1:2" x14ac:dyDescent="0.3">
      <c r="A4115" t="s">
        <v>20</v>
      </c>
      <c r="B4115">
        <v>7.3</v>
      </c>
    </row>
    <row r="4116" spans="1:2" x14ac:dyDescent="0.3">
      <c r="A4116" t="s">
        <v>20</v>
      </c>
      <c r="B4116">
        <v>6.4</v>
      </c>
    </row>
    <row r="4117" spans="1:2" x14ac:dyDescent="0.3">
      <c r="A4117" t="s">
        <v>20</v>
      </c>
      <c r="B4117">
        <v>4.5999999999999996</v>
      </c>
    </row>
    <row r="4118" spans="1:2" x14ac:dyDescent="0.3">
      <c r="A4118" t="s">
        <v>965</v>
      </c>
      <c r="B4118">
        <v>6.5</v>
      </c>
    </row>
    <row r="4119" spans="1:2" x14ac:dyDescent="0.3">
      <c r="A4119" t="s">
        <v>20</v>
      </c>
      <c r="B4119">
        <v>7</v>
      </c>
    </row>
    <row r="4120" spans="1:2" x14ac:dyDescent="0.3">
      <c r="A4120" t="s">
        <v>20</v>
      </c>
      <c r="B4120">
        <v>5.4</v>
      </c>
    </row>
    <row r="4121" spans="1:2" x14ac:dyDescent="0.3">
      <c r="A4121" t="s">
        <v>20</v>
      </c>
      <c r="B4121">
        <v>6.7</v>
      </c>
    </row>
    <row r="4122" spans="1:2" x14ac:dyDescent="0.3">
      <c r="A4122" t="s">
        <v>3497</v>
      </c>
      <c r="B4122">
        <v>2.8</v>
      </c>
    </row>
    <row r="4123" spans="1:2" x14ac:dyDescent="0.3">
      <c r="A4123" t="s">
        <v>20</v>
      </c>
      <c r="B4123">
        <v>7.4</v>
      </c>
    </row>
    <row r="4124" spans="1:2" x14ac:dyDescent="0.3">
      <c r="A4124" t="s">
        <v>20</v>
      </c>
      <c r="B4124">
        <v>5.8</v>
      </c>
    </row>
    <row r="4125" spans="1:2" x14ac:dyDescent="0.3">
      <c r="A4125" t="s">
        <v>20</v>
      </c>
      <c r="B4125">
        <v>7.1</v>
      </c>
    </row>
    <row r="4126" spans="1:2" x14ac:dyDescent="0.3">
      <c r="A4126" t="s">
        <v>20</v>
      </c>
      <c r="B4126">
        <v>4.5</v>
      </c>
    </row>
    <row r="4127" spans="1:2" x14ac:dyDescent="0.3">
      <c r="A4127" t="s">
        <v>3497</v>
      </c>
      <c r="B4127">
        <v>5.3</v>
      </c>
    </row>
    <row r="4128" spans="1:2" x14ac:dyDescent="0.3">
      <c r="A4128" t="s">
        <v>20</v>
      </c>
      <c r="B4128">
        <v>5.4</v>
      </c>
    </row>
    <row r="4129" spans="1:2" x14ac:dyDescent="0.3">
      <c r="A4129" t="s">
        <v>20</v>
      </c>
      <c r="B4129">
        <v>4.8</v>
      </c>
    </row>
    <row r="4130" spans="1:2" x14ac:dyDescent="0.3">
      <c r="A4130" t="s">
        <v>20</v>
      </c>
      <c r="B4130">
        <v>5.9</v>
      </c>
    </row>
    <row r="4131" spans="1:2" x14ac:dyDescent="0.3">
      <c r="A4131" t="s">
        <v>20</v>
      </c>
      <c r="B4131">
        <v>6.2</v>
      </c>
    </row>
    <row r="4132" spans="1:2" x14ac:dyDescent="0.3">
      <c r="A4132" t="s">
        <v>20</v>
      </c>
      <c r="B4132">
        <v>5.9</v>
      </c>
    </row>
    <row r="4133" spans="1:2" x14ac:dyDescent="0.3">
      <c r="A4133" t="s">
        <v>20</v>
      </c>
      <c r="B4133">
        <v>6.6</v>
      </c>
    </row>
    <row r="4134" spans="1:2" x14ac:dyDescent="0.3">
      <c r="A4134" t="s">
        <v>20</v>
      </c>
      <c r="B4134">
        <v>6.6</v>
      </c>
    </row>
    <row r="4135" spans="1:2" x14ac:dyDescent="0.3">
      <c r="A4135" t="s">
        <v>20</v>
      </c>
      <c r="B4135">
        <v>6</v>
      </c>
    </row>
    <row r="4136" spans="1:2" x14ac:dyDescent="0.3">
      <c r="A4136" t="s">
        <v>20</v>
      </c>
      <c r="B4136">
        <v>6.8</v>
      </c>
    </row>
    <row r="4137" spans="1:2" x14ac:dyDescent="0.3">
      <c r="A4137" t="s">
        <v>20</v>
      </c>
      <c r="B4137">
        <v>5.4</v>
      </c>
    </row>
    <row r="4138" spans="1:2" x14ac:dyDescent="0.3">
      <c r="A4138" t="s">
        <v>20</v>
      </c>
      <c r="B4138">
        <v>5.2</v>
      </c>
    </row>
    <row r="4139" spans="1:2" x14ac:dyDescent="0.3">
      <c r="A4139" t="s">
        <v>20</v>
      </c>
      <c r="B4139">
        <v>7.8</v>
      </c>
    </row>
    <row r="4140" spans="1:2" x14ac:dyDescent="0.3">
      <c r="A4140" t="s">
        <v>20</v>
      </c>
      <c r="B4140">
        <v>6.4</v>
      </c>
    </row>
    <row r="4141" spans="1:2" x14ac:dyDescent="0.3">
      <c r="A4141" t="s">
        <v>20</v>
      </c>
      <c r="B4141">
        <v>6.1</v>
      </c>
    </row>
    <row r="4142" spans="1:2" x14ac:dyDescent="0.3">
      <c r="A4142" t="s">
        <v>20</v>
      </c>
      <c r="B4142">
        <v>5.7</v>
      </c>
    </row>
    <row r="4143" spans="1:2" x14ac:dyDescent="0.3">
      <c r="A4143" t="s">
        <v>20</v>
      </c>
      <c r="B4143">
        <v>5.5</v>
      </c>
    </row>
    <row r="4144" spans="1:2" x14ac:dyDescent="0.3">
      <c r="A4144" t="s">
        <v>20</v>
      </c>
      <c r="B4144">
        <v>7.4</v>
      </c>
    </row>
    <row r="4145" spans="1:2" x14ac:dyDescent="0.3">
      <c r="A4145" t="s">
        <v>20</v>
      </c>
      <c r="B4145">
        <v>7.1</v>
      </c>
    </row>
    <row r="4146" spans="1:2" x14ac:dyDescent="0.3">
      <c r="A4146" t="s">
        <v>20</v>
      </c>
      <c r="B4146">
        <v>3.9</v>
      </c>
    </row>
    <row r="4147" spans="1:2" x14ac:dyDescent="0.3">
      <c r="A4147" t="s">
        <v>20</v>
      </c>
      <c r="B4147">
        <v>4.5999999999999996</v>
      </c>
    </row>
    <row r="4148" spans="1:2" x14ac:dyDescent="0.3">
      <c r="A4148" t="s">
        <v>20</v>
      </c>
      <c r="B4148">
        <v>7.7</v>
      </c>
    </row>
    <row r="4149" spans="1:2" x14ac:dyDescent="0.3">
      <c r="A4149" t="s">
        <v>20</v>
      </c>
      <c r="B4149">
        <v>4.9000000000000004</v>
      </c>
    </row>
    <row r="4150" spans="1:2" x14ac:dyDescent="0.3">
      <c r="A4150" t="s">
        <v>20</v>
      </c>
      <c r="B4150">
        <v>6.3</v>
      </c>
    </row>
    <row r="4151" spans="1:2" x14ac:dyDescent="0.3">
      <c r="A4151" t="s">
        <v>20</v>
      </c>
      <c r="B4151">
        <v>6.1</v>
      </c>
    </row>
    <row r="4152" spans="1:2" x14ac:dyDescent="0.3">
      <c r="A4152" t="s">
        <v>20</v>
      </c>
      <c r="B4152">
        <v>6.6</v>
      </c>
    </row>
    <row r="4153" spans="1:2" x14ac:dyDescent="0.3">
      <c r="A4153" t="s">
        <v>20</v>
      </c>
      <c r="B4153">
        <v>5.7</v>
      </c>
    </row>
    <row r="4154" spans="1:2" x14ac:dyDescent="0.3">
      <c r="A4154" t="s">
        <v>20</v>
      </c>
      <c r="B4154">
        <v>5.6</v>
      </c>
    </row>
    <row r="4155" spans="1:2" x14ac:dyDescent="0.3">
      <c r="A4155" t="s">
        <v>5288</v>
      </c>
      <c r="B4155">
        <v>6</v>
      </c>
    </row>
    <row r="4156" spans="1:2" x14ac:dyDescent="0.3">
      <c r="A4156" t="s">
        <v>20</v>
      </c>
      <c r="B4156">
        <v>5.7</v>
      </c>
    </row>
    <row r="4157" spans="1:2" x14ac:dyDescent="0.3">
      <c r="A4157" t="s">
        <v>20</v>
      </c>
      <c r="B4157">
        <v>7</v>
      </c>
    </row>
    <row r="4158" spans="1:2" x14ac:dyDescent="0.3">
      <c r="A4158" t="s">
        <v>20</v>
      </c>
      <c r="B4158">
        <v>5.3</v>
      </c>
    </row>
    <row r="4159" spans="1:2" x14ac:dyDescent="0.3">
      <c r="A4159" t="s">
        <v>20</v>
      </c>
      <c r="B4159">
        <v>4.4000000000000004</v>
      </c>
    </row>
    <row r="4160" spans="1:2" x14ac:dyDescent="0.3">
      <c r="A4160" t="s">
        <v>20</v>
      </c>
      <c r="B4160">
        <v>3.4</v>
      </c>
    </row>
    <row r="4161" spans="1:2" x14ac:dyDescent="0.3">
      <c r="A4161" t="s">
        <v>20</v>
      </c>
      <c r="B4161">
        <v>4.5</v>
      </c>
    </row>
    <row r="4162" spans="1:2" x14ac:dyDescent="0.3">
      <c r="A4162" t="s">
        <v>20</v>
      </c>
      <c r="B4162">
        <v>3.4</v>
      </c>
    </row>
    <row r="4163" spans="1:2" x14ac:dyDescent="0.3">
      <c r="A4163" t="s">
        <v>20</v>
      </c>
      <c r="B4163">
        <v>7.1</v>
      </c>
    </row>
    <row r="4164" spans="1:2" x14ac:dyDescent="0.3">
      <c r="A4164" t="s">
        <v>20</v>
      </c>
      <c r="B4164">
        <v>6.4</v>
      </c>
    </row>
    <row r="4165" spans="1:2" x14ac:dyDescent="0.3">
      <c r="A4165" t="s">
        <v>20</v>
      </c>
      <c r="B4165">
        <v>5.2</v>
      </c>
    </row>
    <row r="4166" spans="1:2" x14ac:dyDescent="0.3">
      <c r="A4166" t="s">
        <v>20</v>
      </c>
      <c r="B4166">
        <v>7</v>
      </c>
    </row>
    <row r="4167" spans="1:2" x14ac:dyDescent="0.3">
      <c r="A4167" t="s">
        <v>20</v>
      </c>
      <c r="B4167">
        <v>7.3</v>
      </c>
    </row>
    <row r="4168" spans="1:2" x14ac:dyDescent="0.3">
      <c r="A4168" t="s">
        <v>9359</v>
      </c>
      <c r="B4168">
        <v>8.1</v>
      </c>
    </row>
    <row r="4169" spans="1:2" x14ac:dyDescent="0.3">
      <c r="A4169" t="s">
        <v>965</v>
      </c>
      <c r="B4169">
        <v>5.8</v>
      </c>
    </row>
    <row r="4170" spans="1:2" x14ac:dyDescent="0.3">
      <c r="A4170" t="s">
        <v>3497</v>
      </c>
      <c r="B4170">
        <v>6.4</v>
      </c>
    </row>
    <row r="4171" spans="1:2" x14ac:dyDescent="0.3">
      <c r="A4171" t="s">
        <v>20</v>
      </c>
      <c r="B4171">
        <v>7.8</v>
      </c>
    </row>
    <row r="4172" spans="1:2" x14ac:dyDescent="0.3">
      <c r="A4172" t="s">
        <v>20</v>
      </c>
      <c r="B4172">
        <v>6.3</v>
      </c>
    </row>
    <row r="4173" spans="1:2" x14ac:dyDescent="0.3">
      <c r="A4173" t="s">
        <v>20</v>
      </c>
      <c r="B4173">
        <v>7.2</v>
      </c>
    </row>
    <row r="4174" spans="1:2" x14ac:dyDescent="0.3">
      <c r="A4174" t="s">
        <v>20</v>
      </c>
      <c r="B4174">
        <v>5.6</v>
      </c>
    </row>
    <row r="4175" spans="1:2" x14ac:dyDescent="0.3">
      <c r="A4175" t="s">
        <v>20</v>
      </c>
      <c r="B4175">
        <v>7.2</v>
      </c>
    </row>
    <row r="4176" spans="1:2" x14ac:dyDescent="0.3">
      <c r="A4176" t="s">
        <v>20</v>
      </c>
      <c r="B4176">
        <v>8</v>
      </c>
    </row>
    <row r="4177" spans="1:2" x14ac:dyDescent="0.3">
      <c r="A4177" t="s">
        <v>20</v>
      </c>
      <c r="B4177">
        <v>8.5</v>
      </c>
    </row>
    <row r="4178" spans="1:2" x14ac:dyDescent="0.3">
      <c r="A4178" t="s">
        <v>1800</v>
      </c>
      <c r="B4178">
        <v>6.8</v>
      </c>
    </row>
    <row r="4179" spans="1:2" x14ac:dyDescent="0.3">
      <c r="A4179" t="s">
        <v>20</v>
      </c>
      <c r="B4179">
        <v>7.3</v>
      </c>
    </row>
    <row r="4180" spans="1:2" x14ac:dyDescent="0.3">
      <c r="A4180" t="s">
        <v>20</v>
      </c>
      <c r="B4180">
        <v>5.5</v>
      </c>
    </row>
    <row r="4181" spans="1:2" x14ac:dyDescent="0.3">
      <c r="A4181" t="s">
        <v>20</v>
      </c>
      <c r="B4181">
        <v>7.3</v>
      </c>
    </row>
    <row r="4182" spans="1:2" x14ac:dyDescent="0.3">
      <c r="A4182" t="s">
        <v>20</v>
      </c>
      <c r="B4182">
        <v>6.3</v>
      </c>
    </row>
    <row r="4183" spans="1:2" x14ac:dyDescent="0.3">
      <c r="A4183" t="s">
        <v>12196</v>
      </c>
      <c r="B4183">
        <v>5.0999999999999996</v>
      </c>
    </row>
    <row r="4184" spans="1:2" x14ac:dyDescent="0.3">
      <c r="A4184" t="s">
        <v>20</v>
      </c>
      <c r="B4184">
        <v>6.6</v>
      </c>
    </row>
    <row r="4185" spans="1:2" x14ac:dyDescent="0.3">
      <c r="A4185" t="s">
        <v>20</v>
      </c>
      <c r="B4185">
        <v>6.1</v>
      </c>
    </row>
    <row r="4186" spans="1:2" x14ac:dyDescent="0.3">
      <c r="A4186" t="s">
        <v>12206</v>
      </c>
      <c r="B4186">
        <v>7.5</v>
      </c>
    </row>
    <row r="4187" spans="1:2" x14ac:dyDescent="0.3">
      <c r="A4187" t="s">
        <v>20</v>
      </c>
      <c r="B4187">
        <v>7</v>
      </c>
    </row>
    <row r="4188" spans="1:2" x14ac:dyDescent="0.3">
      <c r="A4188" t="s">
        <v>20</v>
      </c>
      <c r="B4188">
        <v>7.2</v>
      </c>
    </row>
    <row r="4189" spans="1:2" x14ac:dyDescent="0.3">
      <c r="A4189" t="s">
        <v>20</v>
      </c>
      <c r="B4189">
        <v>5.3</v>
      </c>
    </row>
    <row r="4190" spans="1:2" x14ac:dyDescent="0.3">
      <c r="A4190" t="s">
        <v>20</v>
      </c>
      <c r="B4190">
        <v>8.6999999999999993</v>
      </c>
    </row>
    <row r="4191" spans="1:2" x14ac:dyDescent="0.3">
      <c r="A4191" t="s">
        <v>20</v>
      </c>
      <c r="B4191">
        <v>3.4</v>
      </c>
    </row>
    <row r="4192" spans="1:2" x14ac:dyDescent="0.3">
      <c r="A4192" t="s">
        <v>20</v>
      </c>
      <c r="B4192">
        <v>5.4</v>
      </c>
    </row>
    <row r="4193" spans="1:2" x14ac:dyDescent="0.3">
      <c r="A4193" t="s">
        <v>5288</v>
      </c>
      <c r="B4193">
        <v>7.8</v>
      </c>
    </row>
    <row r="4194" spans="1:2" x14ac:dyDescent="0.3">
      <c r="A4194" t="s">
        <v>20</v>
      </c>
      <c r="B4194">
        <v>6.7</v>
      </c>
    </row>
    <row r="4195" spans="1:2" x14ac:dyDescent="0.3">
      <c r="A4195" t="s">
        <v>20</v>
      </c>
      <c r="B4195">
        <v>4.7</v>
      </c>
    </row>
    <row r="4196" spans="1:2" x14ac:dyDescent="0.3">
      <c r="A4196" t="s">
        <v>20</v>
      </c>
      <c r="B4196">
        <v>6.3</v>
      </c>
    </row>
    <row r="4197" spans="1:2" x14ac:dyDescent="0.3">
      <c r="A4197" t="s">
        <v>1800</v>
      </c>
      <c r="B4197">
        <v>7.4</v>
      </c>
    </row>
    <row r="4198" spans="1:2" x14ac:dyDescent="0.3">
      <c r="A4198" t="s">
        <v>20</v>
      </c>
      <c r="B4198">
        <v>6.1</v>
      </c>
    </row>
    <row r="4199" spans="1:2" x14ac:dyDescent="0.3">
      <c r="A4199" t="s">
        <v>20</v>
      </c>
      <c r="B4199">
        <v>7.5</v>
      </c>
    </row>
    <row r="4200" spans="1:2" x14ac:dyDescent="0.3">
      <c r="A4200" t="s">
        <v>20</v>
      </c>
      <c r="B4200">
        <v>6.3</v>
      </c>
    </row>
    <row r="4201" spans="1:2" x14ac:dyDescent="0.3">
      <c r="A4201" t="s">
        <v>20</v>
      </c>
      <c r="B4201">
        <v>6.3</v>
      </c>
    </row>
    <row r="4202" spans="1:2" x14ac:dyDescent="0.3">
      <c r="A4202" t="s">
        <v>20</v>
      </c>
      <c r="B4202">
        <v>6.8</v>
      </c>
    </row>
    <row r="4203" spans="1:2" x14ac:dyDescent="0.3">
      <c r="A4203" t="s">
        <v>3497</v>
      </c>
      <c r="B4203">
        <v>7.8</v>
      </c>
    </row>
    <row r="4204" spans="1:2" x14ac:dyDescent="0.3">
      <c r="A4204" t="s">
        <v>20</v>
      </c>
      <c r="B4204">
        <v>6.9</v>
      </c>
    </row>
    <row r="4205" spans="1:2" x14ac:dyDescent="0.3">
      <c r="A4205" t="s">
        <v>20</v>
      </c>
      <c r="B4205">
        <v>8</v>
      </c>
    </row>
    <row r="4206" spans="1:2" x14ac:dyDescent="0.3">
      <c r="A4206" t="s">
        <v>20</v>
      </c>
      <c r="B4206">
        <v>7.8</v>
      </c>
    </row>
    <row r="4207" spans="1:2" x14ac:dyDescent="0.3">
      <c r="A4207" t="s">
        <v>20</v>
      </c>
      <c r="B4207">
        <v>7.4</v>
      </c>
    </row>
    <row r="4208" spans="1:2" x14ac:dyDescent="0.3">
      <c r="A4208" t="s">
        <v>20</v>
      </c>
      <c r="B4208">
        <v>6.1</v>
      </c>
    </row>
    <row r="4209" spans="1:2" x14ac:dyDescent="0.3">
      <c r="A4209" t="s">
        <v>20</v>
      </c>
      <c r="B4209">
        <v>4.3</v>
      </c>
    </row>
    <row r="4210" spans="1:2" x14ac:dyDescent="0.3">
      <c r="A4210" t="s">
        <v>20</v>
      </c>
      <c r="B4210">
        <v>3.5</v>
      </c>
    </row>
    <row r="4211" spans="1:2" x14ac:dyDescent="0.3">
      <c r="A4211" t="s">
        <v>9359</v>
      </c>
      <c r="B4211">
        <v>7.2</v>
      </c>
    </row>
    <row r="4212" spans="1:2" x14ac:dyDescent="0.3">
      <c r="A4212" t="s">
        <v>20</v>
      </c>
      <c r="B4212">
        <v>4.7</v>
      </c>
    </row>
    <row r="4213" spans="1:2" x14ac:dyDescent="0.3">
      <c r="A4213" t="s">
        <v>6965</v>
      </c>
      <c r="B4213">
        <v>7.3</v>
      </c>
    </row>
    <row r="4214" spans="1:2" x14ac:dyDescent="0.3">
      <c r="A4214" t="s">
        <v>20</v>
      </c>
      <c r="B4214">
        <v>7.9</v>
      </c>
    </row>
    <row r="4215" spans="1:2" x14ac:dyDescent="0.3">
      <c r="A4215" t="s">
        <v>20</v>
      </c>
      <c r="B4215">
        <v>5.0999999999999996</v>
      </c>
    </row>
    <row r="4216" spans="1:2" x14ac:dyDescent="0.3">
      <c r="A4216" t="s">
        <v>965</v>
      </c>
      <c r="B4216">
        <v>7.2</v>
      </c>
    </row>
    <row r="4217" spans="1:2" x14ac:dyDescent="0.3">
      <c r="A4217" t="s">
        <v>20</v>
      </c>
      <c r="B4217">
        <v>5.4</v>
      </c>
    </row>
    <row r="4218" spans="1:2" x14ac:dyDescent="0.3">
      <c r="A4218" t="s">
        <v>20</v>
      </c>
      <c r="B4218">
        <v>3.7</v>
      </c>
    </row>
    <row r="4219" spans="1:2" x14ac:dyDescent="0.3">
      <c r="A4219" t="s">
        <v>20</v>
      </c>
      <c r="B4219">
        <v>7.1</v>
      </c>
    </row>
    <row r="4220" spans="1:2" x14ac:dyDescent="0.3">
      <c r="A4220" t="s">
        <v>20</v>
      </c>
      <c r="B4220">
        <v>6.8</v>
      </c>
    </row>
    <row r="4221" spans="1:2" x14ac:dyDescent="0.3">
      <c r="A4221" t="s">
        <v>20</v>
      </c>
      <c r="B4221">
        <v>8.1999999999999993</v>
      </c>
    </row>
    <row r="4222" spans="1:2" x14ac:dyDescent="0.3">
      <c r="A4222" t="s">
        <v>20</v>
      </c>
      <c r="B4222">
        <v>7</v>
      </c>
    </row>
    <row r="4223" spans="1:2" x14ac:dyDescent="0.3">
      <c r="A4223" t="s">
        <v>20</v>
      </c>
      <c r="B4223">
        <v>7.4</v>
      </c>
    </row>
    <row r="4224" spans="1:2" x14ac:dyDescent="0.3">
      <c r="A4224" t="s">
        <v>20</v>
      </c>
      <c r="B4224">
        <v>6.7</v>
      </c>
    </row>
    <row r="4225" spans="1:2" x14ac:dyDescent="0.3">
      <c r="A4225" t="s">
        <v>20</v>
      </c>
      <c r="B4225">
        <v>9.1</v>
      </c>
    </row>
    <row r="4226" spans="1:2" x14ac:dyDescent="0.3">
      <c r="A4226" t="s">
        <v>20</v>
      </c>
      <c r="B4226">
        <v>7.6</v>
      </c>
    </row>
    <row r="4227" spans="1:2" x14ac:dyDescent="0.3">
      <c r="A4227" t="s">
        <v>20</v>
      </c>
      <c r="B4227">
        <v>7.2</v>
      </c>
    </row>
    <row r="4228" spans="1:2" x14ac:dyDescent="0.3">
      <c r="A4228" t="s">
        <v>20</v>
      </c>
      <c r="B4228">
        <v>7.5</v>
      </c>
    </row>
    <row r="4229" spans="1:2" x14ac:dyDescent="0.3">
      <c r="A4229" t="s">
        <v>20</v>
      </c>
      <c r="B4229">
        <v>6.8</v>
      </c>
    </row>
    <row r="4230" spans="1:2" x14ac:dyDescent="0.3">
      <c r="A4230" t="s">
        <v>20</v>
      </c>
      <c r="B4230">
        <v>6.9</v>
      </c>
    </row>
    <row r="4231" spans="1:2" x14ac:dyDescent="0.3">
      <c r="A4231" t="s">
        <v>1800</v>
      </c>
      <c r="B4231">
        <v>7.9</v>
      </c>
    </row>
    <row r="4232" spans="1:2" x14ac:dyDescent="0.3">
      <c r="A4232" t="s">
        <v>6965</v>
      </c>
      <c r="B4232">
        <v>7.6</v>
      </c>
    </row>
    <row r="4233" spans="1:2" x14ac:dyDescent="0.3">
      <c r="A4233" t="s">
        <v>20</v>
      </c>
      <c r="B4233">
        <v>6.7</v>
      </c>
    </row>
    <row r="4234" spans="1:2" x14ac:dyDescent="0.3">
      <c r="A4234" t="s">
        <v>20</v>
      </c>
      <c r="B4234">
        <v>5.8</v>
      </c>
    </row>
    <row r="4235" spans="1:2" x14ac:dyDescent="0.3">
      <c r="A4235" t="s">
        <v>20</v>
      </c>
      <c r="B4235">
        <v>6.5</v>
      </c>
    </row>
    <row r="4236" spans="1:2" x14ac:dyDescent="0.3">
      <c r="A4236" t="s">
        <v>20</v>
      </c>
      <c r="B4236">
        <v>7.2</v>
      </c>
    </row>
    <row r="4237" spans="1:2" x14ac:dyDescent="0.3">
      <c r="A4237" t="s">
        <v>20</v>
      </c>
      <c r="B4237">
        <v>6.9</v>
      </c>
    </row>
    <row r="4238" spans="1:2" x14ac:dyDescent="0.3">
      <c r="A4238" t="s">
        <v>20</v>
      </c>
      <c r="B4238">
        <v>5.5</v>
      </c>
    </row>
    <row r="4239" spans="1:2" x14ac:dyDescent="0.3">
      <c r="A4239" t="s">
        <v>20</v>
      </c>
      <c r="B4239">
        <v>6.5</v>
      </c>
    </row>
    <row r="4240" spans="1:2" x14ac:dyDescent="0.3">
      <c r="A4240" t="s">
        <v>20</v>
      </c>
      <c r="B4240">
        <v>6.2</v>
      </c>
    </row>
    <row r="4241" spans="1:2" x14ac:dyDescent="0.3">
      <c r="A4241" t="s">
        <v>20</v>
      </c>
      <c r="B4241">
        <v>6.7</v>
      </c>
    </row>
    <row r="4242" spans="1:2" x14ac:dyDescent="0.3">
      <c r="A4242" t="s">
        <v>20</v>
      </c>
      <c r="B4242">
        <v>5.7</v>
      </c>
    </row>
    <row r="4243" spans="1:2" x14ac:dyDescent="0.3">
      <c r="A4243" t="s">
        <v>20</v>
      </c>
      <c r="B4243">
        <v>8.6</v>
      </c>
    </row>
    <row r="4244" spans="1:2" x14ac:dyDescent="0.3">
      <c r="A4244" t="s">
        <v>20</v>
      </c>
      <c r="B4244">
        <v>6.5</v>
      </c>
    </row>
    <row r="4245" spans="1:2" x14ac:dyDescent="0.3">
      <c r="A4245" t="s">
        <v>20</v>
      </c>
      <c r="B4245">
        <v>6.3</v>
      </c>
    </row>
    <row r="4246" spans="1:2" x14ac:dyDescent="0.3">
      <c r="A4246" t="s">
        <v>20</v>
      </c>
      <c r="B4246">
        <v>4.3</v>
      </c>
    </row>
    <row r="4247" spans="1:2" x14ac:dyDescent="0.3">
      <c r="A4247" t="s">
        <v>20</v>
      </c>
      <c r="B4247">
        <v>6.1</v>
      </c>
    </row>
    <row r="4248" spans="1:2" x14ac:dyDescent="0.3">
      <c r="A4248" t="s">
        <v>20</v>
      </c>
      <c r="B4248">
        <v>6</v>
      </c>
    </row>
    <row r="4249" spans="1:2" x14ac:dyDescent="0.3">
      <c r="A4249" t="s">
        <v>20</v>
      </c>
      <c r="B4249">
        <v>5.8</v>
      </c>
    </row>
    <row r="4250" spans="1:2" x14ac:dyDescent="0.3">
      <c r="A4250" t="s">
        <v>20</v>
      </c>
      <c r="B4250">
        <v>6.7</v>
      </c>
    </row>
    <row r="4251" spans="1:2" x14ac:dyDescent="0.3">
      <c r="A4251" t="s">
        <v>20</v>
      </c>
      <c r="B4251">
        <v>6.7</v>
      </c>
    </row>
    <row r="4252" spans="1:2" x14ac:dyDescent="0.3">
      <c r="A4252" t="s">
        <v>20</v>
      </c>
      <c r="B4252">
        <v>7.6</v>
      </c>
    </row>
    <row r="4253" spans="1:2" x14ac:dyDescent="0.3">
      <c r="A4253" t="s">
        <v>20</v>
      </c>
      <c r="B4253">
        <v>5.0999999999999996</v>
      </c>
    </row>
    <row r="4254" spans="1:2" x14ac:dyDescent="0.3">
      <c r="A4254" t="s">
        <v>20</v>
      </c>
      <c r="B4254">
        <v>6.8</v>
      </c>
    </row>
    <row r="4255" spans="1:2" x14ac:dyDescent="0.3">
      <c r="A4255" t="s">
        <v>20</v>
      </c>
      <c r="B4255">
        <v>6.8</v>
      </c>
    </row>
    <row r="4256" spans="1:2" x14ac:dyDescent="0.3">
      <c r="A4256" t="s">
        <v>20</v>
      </c>
      <c r="B4256">
        <v>6.8</v>
      </c>
    </row>
    <row r="4257" spans="1:2" x14ac:dyDescent="0.3">
      <c r="A4257" t="s">
        <v>20</v>
      </c>
      <c r="B4257">
        <v>6.3</v>
      </c>
    </row>
    <row r="4258" spans="1:2" x14ac:dyDescent="0.3">
      <c r="A4258" t="s">
        <v>20</v>
      </c>
      <c r="B4258">
        <v>7.1</v>
      </c>
    </row>
    <row r="4259" spans="1:2" x14ac:dyDescent="0.3">
      <c r="A4259" t="s">
        <v>20</v>
      </c>
      <c r="B4259">
        <v>2.8</v>
      </c>
    </row>
    <row r="4260" spans="1:2" x14ac:dyDescent="0.3">
      <c r="A4260" t="s">
        <v>20</v>
      </c>
      <c r="B4260">
        <v>8.1999999999999993</v>
      </c>
    </row>
    <row r="4261" spans="1:2" x14ac:dyDescent="0.3">
      <c r="A4261" t="s">
        <v>20</v>
      </c>
      <c r="B4261">
        <v>3.1</v>
      </c>
    </row>
    <row r="4262" spans="1:2" x14ac:dyDescent="0.3">
      <c r="A4262" t="s">
        <v>20</v>
      </c>
      <c r="B4262">
        <v>3.3</v>
      </c>
    </row>
    <row r="4263" spans="1:2" x14ac:dyDescent="0.3">
      <c r="A4263" t="s">
        <v>20</v>
      </c>
      <c r="B4263">
        <v>3.6</v>
      </c>
    </row>
    <row r="4264" spans="1:2" x14ac:dyDescent="0.3">
      <c r="A4264" t="s">
        <v>20</v>
      </c>
      <c r="B4264">
        <v>7.7</v>
      </c>
    </row>
    <row r="4265" spans="1:2" x14ac:dyDescent="0.3">
      <c r="A4265" t="s">
        <v>1800</v>
      </c>
      <c r="B4265">
        <v>6.7</v>
      </c>
    </row>
    <row r="4266" spans="1:2" x14ac:dyDescent="0.3">
      <c r="A4266" t="s">
        <v>20</v>
      </c>
      <c r="B4266">
        <v>5.5</v>
      </c>
    </row>
    <row r="4267" spans="1:2" x14ac:dyDescent="0.3">
      <c r="A4267" t="s">
        <v>20</v>
      </c>
      <c r="B4267">
        <v>6.6</v>
      </c>
    </row>
    <row r="4268" spans="1:2" x14ac:dyDescent="0.3">
      <c r="A4268" t="s">
        <v>20</v>
      </c>
      <c r="B4268">
        <v>4.8</v>
      </c>
    </row>
    <row r="4269" spans="1:2" x14ac:dyDescent="0.3">
      <c r="A4269" t="s">
        <v>20</v>
      </c>
      <c r="B4269">
        <v>5.5</v>
      </c>
    </row>
    <row r="4270" spans="1:2" x14ac:dyDescent="0.3">
      <c r="A4270" t="s">
        <v>965</v>
      </c>
      <c r="B4270">
        <v>6.3</v>
      </c>
    </row>
    <row r="4271" spans="1:2" x14ac:dyDescent="0.3">
      <c r="A4271" t="s">
        <v>20</v>
      </c>
      <c r="B4271">
        <v>6.9</v>
      </c>
    </row>
    <row r="4272" spans="1:2" x14ac:dyDescent="0.3">
      <c r="A4272" t="s">
        <v>20</v>
      </c>
      <c r="B4272">
        <v>6.5</v>
      </c>
    </row>
    <row r="4273" spans="1:2" x14ac:dyDescent="0.3">
      <c r="A4273" t="s">
        <v>20</v>
      </c>
      <c r="B4273">
        <v>8.1999999999999993</v>
      </c>
    </row>
    <row r="4274" spans="1:2" x14ac:dyDescent="0.3">
      <c r="A4274" t="s">
        <v>20</v>
      </c>
      <c r="B4274">
        <v>7.1</v>
      </c>
    </row>
    <row r="4275" spans="1:2" x14ac:dyDescent="0.3">
      <c r="A4275" t="s">
        <v>9256</v>
      </c>
      <c r="B4275">
        <v>8.1</v>
      </c>
    </row>
    <row r="4276" spans="1:2" x14ac:dyDescent="0.3">
      <c r="A4276" t="s">
        <v>20</v>
      </c>
      <c r="B4276">
        <v>7.2</v>
      </c>
    </row>
    <row r="4277" spans="1:2" x14ac:dyDescent="0.3">
      <c r="A4277" t="s">
        <v>12495</v>
      </c>
      <c r="B4277">
        <v>7.4</v>
      </c>
    </row>
    <row r="4278" spans="1:2" x14ac:dyDescent="0.3">
      <c r="A4278" t="s">
        <v>20</v>
      </c>
      <c r="B4278">
        <v>6.5</v>
      </c>
    </row>
    <row r="4279" spans="1:2" x14ac:dyDescent="0.3">
      <c r="A4279" t="s">
        <v>20</v>
      </c>
      <c r="B4279">
        <v>5.7</v>
      </c>
    </row>
    <row r="4280" spans="1:2" x14ac:dyDescent="0.3">
      <c r="A4280" t="s">
        <v>20</v>
      </c>
      <c r="B4280">
        <v>8.6999999999999993</v>
      </c>
    </row>
    <row r="4281" spans="1:2" x14ac:dyDescent="0.3">
      <c r="A4281" t="s">
        <v>20</v>
      </c>
      <c r="B4281">
        <v>4.3</v>
      </c>
    </row>
    <row r="4282" spans="1:2" x14ac:dyDescent="0.3">
      <c r="A4282" t="s">
        <v>20</v>
      </c>
      <c r="B4282">
        <v>6.2</v>
      </c>
    </row>
    <row r="4283" spans="1:2" x14ac:dyDescent="0.3">
      <c r="A4283" t="s">
        <v>20</v>
      </c>
      <c r="B4283">
        <v>3.3</v>
      </c>
    </row>
    <row r="4284" spans="1:2" x14ac:dyDescent="0.3">
      <c r="A4284" t="s">
        <v>20</v>
      </c>
      <c r="B4284">
        <v>2.7</v>
      </c>
    </row>
    <row r="4285" spans="1:2" x14ac:dyDescent="0.3">
      <c r="A4285" t="s">
        <v>20</v>
      </c>
      <c r="B4285">
        <v>5.2</v>
      </c>
    </row>
    <row r="4286" spans="1:2" x14ac:dyDescent="0.3">
      <c r="A4286" t="s">
        <v>20</v>
      </c>
      <c r="B4286">
        <v>8.1999999999999993</v>
      </c>
    </row>
    <row r="4287" spans="1:2" x14ac:dyDescent="0.3">
      <c r="A4287" t="s">
        <v>20</v>
      </c>
      <c r="B4287">
        <v>6.1</v>
      </c>
    </row>
    <row r="4288" spans="1:2" x14ac:dyDescent="0.3">
      <c r="A4288" t="s">
        <v>20</v>
      </c>
      <c r="B4288">
        <v>8</v>
      </c>
    </row>
    <row r="4289" spans="1:2" x14ac:dyDescent="0.3">
      <c r="A4289" t="s">
        <v>20</v>
      </c>
      <c r="B4289">
        <v>5.5</v>
      </c>
    </row>
    <row r="4290" spans="1:2" x14ac:dyDescent="0.3">
      <c r="A4290" t="s">
        <v>20</v>
      </c>
      <c r="B4290">
        <v>5.7</v>
      </c>
    </row>
    <row r="4291" spans="1:2" x14ac:dyDescent="0.3">
      <c r="A4291" t="s">
        <v>20</v>
      </c>
      <c r="B4291">
        <v>3.7</v>
      </c>
    </row>
    <row r="4292" spans="1:2" x14ac:dyDescent="0.3">
      <c r="A4292" t="s">
        <v>20</v>
      </c>
      <c r="B4292">
        <v>7.1</v>
      </c>
    </row>
    <row r="4293" spans="1:2" x14ac:dyDescent="0.3">
      <c r="A4293" t="s">
        <v>20</v>
      </c>
      <c r="B4293">
        <v>7.8</v>
      </c>
    </row>
    <row r="4294" spans="1:2" x14ac:dyDescent="0.3">
      <c r="A4294" t="s">
        <v>20</v>
      </c>
      <c r="B4294">
        <v>4.0999999999999996</v>
      </c>
    </row>
    <row r="4295" spans="1:2" x14ac:dyDescent="0.3">
      <c r="A4295" t="s">
        <v>20</v>
      </c>
      <c r="B4295">
        <v>7.2</v>
      </c>
    </row>
    <row r="4296" spans="1:2" x14ac:dyDescent="0.3">
      <c r="A4296" t="s">
        <v>20</v>
      </c>
      <c r="B4296">
        <v>7.7</v>
      </c>
    </row>
    <row r="4297" spans="1:2" x14ac:dyDescent="0.3">
      <c r="A4297" t="s">
        <v>20</v>
      </c>
      <c r="B4297">
        <v>7.1</v>
      </c>
    </row>
    <row r="4298" spans="1:2" x14ac:dyDescent="0.3">
      <c r="A4298" t="s">
        <v>20</v>
      </c>
      <c r="B4298">
        <v>7.6</v>
      </c>
    </row>
    <row r="4299" spans="1:2" x14ac:dyDescent="0.3">
      <c r="A4299" t="s">
        <v>1800</v>
      </c>
      <c r="B4299">
        <v>7</v>
      </c>
    </row>
    <row r="4300" spans="1:2" x14ac:dyDescent="0.3">
      <c r="A4300" t="s">
        <v>3497</v>
      </c>
      <c r="B4300">
        <v>7.4</v>
      </c>
    </row>
    <row r="4301" spans="1:2" x14ac:dyDescent="0.3">
      <c r="A4301" t="s">
        <v>20</v>
      </c>
      <c r="B4301">
        <v>7.7</v>
      </c>
    </row>
    <row r="4302" spans="1:2" x14ac:dyDescent="0.3">
      <c r="A4302" t="s">
        <v>20</v>
      </c>
      <c r="B4302">
        <v>7.2</v>
      </c>
    </row>
    <row r="4303" spans="1:2" x14ac:dyDescent="0.3">
      <c r="A4303" t="s">
        <v>20</v>
      </c>
      <c r="B4303">
        <v>6.6</v>
      </c>
    </row>
    <row r="4304" spans="1:2" x14ac:dyDescent="0.3">
      <c r="A4304" t="s">
        <v>20</v>
      </c>
      <c r="B4304">
        <v>6</v>
      </c>
    </row>
    <row r="4305" spans="1:2" x14ac:dyDescent="0.3">
      <c r="A4305" t="s">
        <v>20</v>
      </c>
      <c r="B4305">
        <v>8.4</v>
      </c>
    </row>
    <row r="4306" spans="1:2" x14ac:dyDescent="0.3">
      <c r="A4306" t="s">
        <v>20</v>
      </c>
      <c r="B4306">
        <v>6.5</v>
      </c>
    </row>
    <row r="4307" spans="1:2" x14ac:dyDescent="0.3">
      <c r="A4307" t="s">
        <v>5895</v>
      </c>
      <c r="B4307">
        <v>8.9</v>
      </c>
    </row>
    <row r="4308" spans="1:2" x14ac:dyDescent="0.3">
      <c r="A4308" t="s">
        <v>8544</v>
      </c>
      <c r="B4308">
        <v>7.9</v>
      </c>
    </row>
    <row r="4309" spans="1:2" x14ac:dyDescent="0.3">
      <c r="A4309" t="s">
        <v>20</v>
      </c>
      <c r="B4309">
        <v>6</v>
      </c>
    </row>
    <row r="4310" spans="1:2" x14ac:dyDescent="0.3">
      <c r="A4310" t="s">
        <v>20</v>
      </c>
      <c r="B4310">
        <v>6.1</v>
      </c>
    </row>
    <row r="4311" spans="1:2" x14ac:dyDescent="0.3">
      <c r="A4311" t="s">
        <v>20</v>
      </c>
      <c r="B4311">
        <v>7.4</v>
      </c>
    </row>
    <row r="4312" spans="1:2" x14ac:dyDescent="0.3">
      <c r="A4312" t="s">
        <v>20</v>
      </c>
      <c r="B4312">
        <v>6.2</v>
      </c>
    </row>
    <row r="4313" spans="1:2" x14ac:dyDescent="0.3">
      <c r="A4313" t="s">
        <v>965</v>
      </c>
      <c r="B4313">
        <v>5.6</v>
      </c>
    </row>
    <row r="4314" spans="1:2" x14ac:dyDescent="0.3">
      <c r="A4314" t="s">
        <v>1800</v>
      </c>
      <c r="B4314">
        <v>7.2</v>
      </c>
    </row>
    <row r="4315" spans="1:2" x14ac:dyDescent="0.3">
      <c r="A4315" t="s">
        <v>20</v>
      </c>
      <c r="B4315">
        <v>6.1</v>
      </c>
    </row>
    <row r="4316" spans="1:2" x14ac:dyDescent="0.3">
      <c r="A4316" t="s">
        <v>20</v>
      </c>
      <c r="B4316">
        <v>3.8</v>
      </c>
    </row>
    <row r="4317" spans="1:2" x14ac:dyDescent="0.3">
      <c r="A4317" t="s">
        <v>20</v>
      </c>
      <c r="B4317">
        <v>7.1</v>
      </c>
    </row>
    <row r="4318" spans="1:2" x14ac:dyDescent="0.3">
      <c r="A4318" t="s">
        <v>20</v>
      </c>
      <c r="B4318">
        <v>4.5</v>
      </c>
    </row>
    <row r="4319" spans="1:2" x14ac:dyDescent="0.3">
      <c r="A4319" t="s">
        <v>20</v>
      </c>
      <c r="B4319">
        <v>3.8</v>
      </c>
    </row>
    <row r="4320" spans="1:2" x14ac:dyDescent="0.3">
      <c r="A4320" t="s">
        <v>20</v>
      </c>
      <c r="B4320">
        <v>6.2</v>
      </c>
    </row>
    <row r="4321" spans="1:2" x14ac:dyDescent="0.3">
      <c r="A4321" t="s">
        <v>20</v>
      </c>
      <c r="B4321">
        <v>6.6</v>
      </c>
    </row>
    <row r="4322" spans="1:2" x14ac:dyDescent="0.3">
      <c r="A4322" t="s">
        <v>20</v>
      </c>
      <c r="B4322">
        <v>4.5999999999999996</v>
      </c>
    </row>
    <row r="4323" spans="1:2" x14ac:dyDescent="0.3">
      <c r="A4323" t="s">
        <v>20</v>
      </c>
      <c r="B4323">
        <v>4.2</v>
      </c>
    </row>
    <row r="4324" spans="1:2" x14ac:dyDescent="0.3">
      <c r="A4324" t="s">
        <v>20</v>
      </c>
      <c r="B4324">
        <v>6.8</v>
      </c>
    </row>
    <row r="4325" spans="1:2" x14ac:dyDescent="0.3">
      <c r="A4325" t="s">
        <v>20</v>
      </c>
      <c r="B4325">
        <v>7.7</v>
      </c>
    </row>
    <row r="4326" spans="1:2" x14ac:dyDescent="0.3">
      <c r="A4326" t="s">
        <v>20</v>
      </c>
      <c r="B4326">
        <v>5.9</v>
      </c>
    </row>
    <row r="4327" spans="1:2" x14ac:dyDescent="0.3">
      <c r="A4327" t="s">
        <v>20</v>
      </c>
      <c r="B4327">
        <v>4.7</v>
      </c>
    </row>
    <row r="4328" spans="1:2" x14ac:dyDescent="0.3">
      <c r="A4328" t="s">
        <v>20</v>
      </c>
      <c r="B4328">
        <v>7</v>
      </c>
    </row>
    <row r="4329" spans="1:2" x14ac:dyDescent="0.3">
      <c r="A4329" t="s">
        <v>7479</v>
      </c>
      <c r="B4329">
        <v>6.9</v>
      </c>
    </row>
    <row r="4330" spans="1:2" x14ac:dyDescent="0.3">
      <c r="A4330" t="s">
        <v>20</v>
      </c>
      <c r="B4330">
        <v>6.1</v>
      </c>
    </row>
    <row r="4331" spans="1:2" x14ac:dyDescent="0.3">
      <c r="A4331" t="s">
        <v>12681</v>
      </c>
      <c r="B4331">
        <v>7.6</v>
      </c>
    </row>
    <row r="4332" spans="1:2" x14ac:dyDescent="0.3">
      <c r="A4332" t="s">
        <v>20</v>
      </c>
      <c r="B4332">
        <v>3</v>
      </c>
    </row>
    <row r="4333" spans="1:2" x14ac:dyDescent="0.3">
      <c r="A4333" t="s">
        <v>20</v>
      </c>
      <c r="B4333">
        <v>2.6</v>
      </c>
    </row>
    <row r="4334" spans="1:2" x14ac:dyDescent="0.3">
      <c r="A4334" t="s">
        <v>20</v>
      </c>
      <c r="B4334">
        <v>8.6</v>
      </c>
    </row>
    <row r="4335" spans="1:2" x14ac:dyDescent="0.3">
      <c r="A4335" t="s">
        <v>20</v>
      </c>
      <c r="B4335">
        <v>6.1</v>
      </c>
    </row>
    <row r="4336" spans="1:2" x14ac:dyDescent="0.3">
      <c r="A4336" t="s">
        <v>3497</v>
      </c>
      <c r="B4336">
        <v>7.5</v>
      </c>
    </row>
    <row r="4337" spans="1:2" x14ac:dyDescent="0.3">
      <c r="A4337" t="s">
        <v>20</v>
      </c>
      <c r="B4337">
        <v>6.7</v>
      </c>
    </row>
    <row r="4338" spans="1:2" x14ac:dyDescent="0.3">
      <c r="A4338" t="s">
        <v>20</v>
      </c>
      <c r="B4338">
        <v>8.1</v>
      </c>
    </row>
    <row r="4339" spans="1:2" x14ac:dyDescent="0.3">
      <c r="A4339" t="s">
        <v>20</v>
      </c>
      <c r="B4339">
        <v>4.9000000000000004</v>
      </c>
    </row>
    <row r="4340" spans="1:2" x14ac:dyDescent="0.3">
      <c r="A4340" t="s">
        <v>20</v>
      </c>
      <c r="B4340">
        <v>6.8</v>
      </c>
    </row>
    <row r="4341" spans="1:2" x14ac:dyDescent="0.3">
      <c r="A4341" t="s">
        <v>20</v>
      </c>
      <c r="B4341">
        <v>5.7</v>
      </c>
    </row>
    <row r="4342" spans="1:2" x14ac:dyDescent="0.3">
      <c r="A4342" t="s">
        <v>20</v>
      </c>
      <c r="B4342">
        <v>8.3000000000000007</v>
      </c>
    </row>
    <row r="4343" spans="1:2" x14ac:dyDescent="0.3">
      <c r="A4343" t="s">
        <v>20</v>
      </c>
      <c r="B4343">
        <v>6.6</v>
      </c>
    </row>
    <row r="4344" spans="1:2" x14ac:dyDescent="0.3">
      <c r="A4344" t="s">
        <v>20</v>
      </c>
      <c r="B4344">
        <v>7.3</v>
      </c>
    </row>
    <row r="4345" spans="1:2" x14ac:dyDescent="0.3">
      <c r="A4345" t="s">
        <v>20</v>
      </c>
      <c r="B4345">
        <v>5</v>
      </c>
    </row>
    <row r="4346" spans="1:2" x14ac:dyDescent="0.3">
      <c r="A4346" t="s">
        <v>20</v>
      </c>
      <c r="B4346">
        <v>7</v>
      </c>
    </row>
    <row r="4347" spans="1:2" x14ac:dyDescent="0.3">
      <c r="A4347" t="s">
        <v>20</v>
      </c>
      <c r="B4347">
        <v>3.4</v>
      </c>
    </row>
    <row r="4348" spans="1:2" x14ac:dyDescent="0.3">
      <c r="A4348" t="s">
        <v>20</v>
      </c>
      <c r="B4348">
        <v>5.9</v>
      </c>
    </row>
    <row r="4349" spans="1:2" x14ac:dyDescent="0.3">
      <c r="A4349" t="s">
        <v>460</v>
      </c>
      <c r="B4349">
        <v>6</v>
      </c>
    </row>
    <row r="4350" spans="1:2" x14ac:dyDescent="0.3">
      <c r="A4350" t="s">
        <v>20</v>
      </c>
      <c r="B4350">
        <v>7.4</v>
      </c>
    </row>
    <row r="4351" spans="1:2" x14ac:dyDescent="0.3">
      <c r="A4351" t="s">
        <v>20</v>
      </c>
      <c r="B4351">
        <v>7.4</v>
      </c>
    </row>
    <row r="4352" spans="1:2" x14ac:dyDescent="0.3">
      <c r="A4352" t="s">
        <v>20</v>
      </c>
      <c r="B4352">
        <v>4.2</v>
      </c>
    </row>
    <row r="4353" spans="1:2" x14ac:dyDescent="0.3">
      <c r="A4353" t="s">
        <v>20</v>
      </c>
      <c r="B4353">
        <v>6.2</v>
      </c>
    </row>
    <row r="4354" spans="1:2" x14ac:dyDescent="0.3">
      <c r="A4354" t="s">
        <v>20</v>
      </c>
      <c r="B4354">
        <v>6.2</v>
      </c>
    </row>
    <row r="4355" spans="1:2" x14ac:dyDescent="0.3">
      <c r="A4355" t="s">
        <v>20</v>
      </c>
      <c r="B4355">
        <v>7.5</v>
      </c>
    </row>
    <row r="4356" spans="1:2" x14ac:dyDescent="0.3">
      <c r="A4356" t="s">
        <v>20</v>
      </c>
      <c r="B4356">
        <v>7.2</v>
      </c>
    </row>
    <row r="4357" spans="1:2" x14ac:dyDescent="0.3">
      <c r="A4357" t="s">
        <v>20</v>
      </c>
      <c r="B4357">
        <v>7.2</v>
      </c>
    </row>
    <row r="4358" spans="1:2" x14ac:dyDescent="0.3">
      <c r="A4358" t="s">
        <v>20</v>
      </c>
      <c r="B4358">
        <v>5.4</v>
      </c>
    </row>
    <row r="4359" spans="1:2" x14ac:dyDescent="0.3">
      <c r="A4359" t="s">
        <v>20</v>
      </c>
      <c r="B4359">
        <v>7</v>
      </c>
    </row>
    <row r="4360" spans="1:2" x14ac:dyDescent="0.3">
      <c r="A4360" t="s">
        <v>20</v>
      </c>
      <c r="B4360">
        <v>7.2</v>
      </c>
    </row>
    <row r="4361" spans="1:2" x14ac:dyDescent="0.3">
      <c r="A4361" t="s">
        <v>20</v>
      </c>
      <c r="B4361">
        <v>7.9</v>
      </c>
    </row>
    <row r="4362" spans="1:2" x14ac:dyDescent="0.3">
      <c r="A4362" t="s">
        <v>20</v>
      </c>
      <c r="B4362">
        <v>6.8</v>
      </c>
    </row>
    <row r="4363" spans="1:2" x14ac:dyDescent="0.3">
      <c r="A4363" t="s">
        <v>20</v>
      </c>
      <c r="B4363">
        <v>6.7</v>
      </c>
    </row>
    <row r="4364" spans="1:2" x14ac:dyDescent="0.3">
      <c r="A4364" t="s">
        <v>20</v>
      </c>
      <c r="B4364">
        <v>6.8</v>
      </c>
    </row>
    <row r="4365" spans="1:2" x14ac:dyDescent="0.3">
      <c r="A4365" t="s">
        <v>20</v>
      </c>
      <c r="B4365">
        <v>6.9</v>
      </c>
    </row>
    <row r="4366" spans="1:2" x14ac:dyDescent="0.3">
      <c r="A4366" t="s">
        <v>20</v>
      </c>
      <c r="B4366">
        <v>6.8</v>
      </c>
    </row>
    <row r="4367" spans="1:2" x14ac:dyDescent="0.3">
      <c r="A4367" t="s">
        <v>20</v>
      </c>
      <c r="B4367">
        <v>7.2</v>
      </c>
    </row>
    <row r="4368" spans="1:2" x14ac:dyDescent="0.3">
      <c r="A4368" t="s">
        <v>20</v>
      </c>
      <c r="B4368">
        <v>7.4</v>
      </c>
    </row>
    <row r="4369" spans="1:2" x14ac:dyDescent="0.3">
      <c r="A4369" t="s">
        <v>20</v>
      </c>
      <c r="B4369">
        <v>5.6</v>
      </c>
    </row>
    <row r="4370" spans="1:2" x14ac:dyDescent="0.3">
      <c r="A4370" t="s">
        <v>20</v>
      </c>
      <c r="B4370">
        <v>6.8</v>
      </c>
    </row>
    <row r="4371" spans="1:2" x14ac:dyDescent="0.3">
      <c r="A4371" t="s">
        <v>20</v>
      </c>
      <c r="B4371">
        <v>7.7</v>
      </c>
    </row>
    <row r="4372" spans="1:2" x14ac:dyDescent="0.3">
      <c r="A4372" t="s">
        <v>20</v>
      </c>
      <c r="B4372">
        <v>7</v>
      </c>
    </row>
    <row r="4373" spans="1:2" x14ac:dyDescent="0.3">
      <c r="A4373" t="s">
        <v>20</v>
      </c>
      <c r="B4373">
        <v>7.2</v>
      </c>
    </row>
    <row r="4374" spans="1:2" x14ac:dyDescent="0.3">
      <c r="A4374" t="s">
        <v>20</v>
      </c>
      <c r="B4374">
        <v>7.2</v>
      </c>
    </row>
    <row r="4375" spans="1:2" x14ac:dyDescent="0.3">
      <c r="A4375" t="s">
        <v>20</v>
      </c>
      <c r="B4375">
        <v>7.2</v>
      </c>
    </row>
    <row r="4376" spans="1:2" x14ac:dyDescent="0.3">
      <c r="A4376" t="s">
        <v>3497</v>
      </c>
      <c r="B4376">
        <v>6.2</v>
      </c>
    </row>
    <row r="4377" spans="1:2" x14ac:dyDescent="0.3">
      <c r="A4377" t="s">
        <v>20</v>
      </c>
      <c r="B4377">
        <v>6.2</v>
      </c>
    </row>
    <row r="4378" spans="1:2" x14ac:dyDescent="0.3">
      <c r="A4378" t="s">
        <v>20</v>
      </c>
      <c r="B4378">
        <v>6.9</v>
      </c>
    </row>
    <row r="4379" spans="1:2" x14ac:dyDescent="0.3">
      <c r="A4379" t="s">
        <v>20</v>
      </c>
      <c r="B4379">
        <v>7</v>
      </c>
    </row>
    <row r="4380" spans="1:2" x14ac:dyDescent="0.3">
      <c r="A4380" t="s">
        <v>20</v>
      </c>
      <c r="B4380">
        <v>6.7</v>
      </c>
    </row>
    <row r="4381" spans="1:2" x14ac:dyDescent="0.3">
      <c r="A4381" t="s">
        <v>20</v>
      </c>
      <c r="B4381">
        <v>3.6</v>
      </c>
    </row>
    <row r="4382" spans="1:2" x14ac:dyDescent="0.3">
      <c r="A4382" t="s">
        <v>20</v>
      </c>
      <c r="B4382">
        <v>6.3</v>
      </c>
    </row>
    <row r="4383" spans="1:2" x14ac:dyDescent="0.3">
      <c r="A4383" t="s">
        <v>9359</v>
      </c>
      <c r="B4383">
        <v>7.4</v>
      </c>
    </row>
    <row r="4384" spans="1:2" x14ac:dyDescent="0.3">
      <c r="A4384" t="s">
        <v>20</v>
      </c>
      <c r="B4384">
        <v>7.4</v>
      </c>
    </row>
    <row r="4385" spans="1:2" x14ac:dyDescent="0.3">
      <c r="A4385" t="s">
        <v>20</v>
      </c>
      <c r="B4385">
        <v>7.3</v>
      </c>
    </row>
    <row r="4386" spans="1:2" x14ac:dyDescent="0.3">
      <c r="A4386" t="s">
        <v>20</v>
      </c>
      <c r="B4386">
        <v>6.1</v>
      </c>
    </row>
    <row r="4387" spans="1:2" x14ac:dyDescent="0.3">
      <c r="A4387" t="s">
        <v>12681</v>
      </c>
      <c r="B4387">
        <v>8.1999999999999993</v>
      </c>
    </row>
    <row r="4388" spans="1:2" x14ac:dyDescent="0.3">
      <c r="A4388" t="s">
        <v>20</v>
      </c>
      <c r="B4388">
        <v>7.7</v>
      </c>
    </row>
    <row r="4389" spans="1:2" x14ac:dyDescent="0.3">
      <c r="A4389" t="s">
        <v>20</v>
      </c>
      <c r="B4389">
        <v>7.3</v>
      </c>
    </row>
    <row r="4390" spans="1:2" x14ac:dyDescent="0.3">
      <c r="A4390" t="s">
        <v>20</v>
      </c>
      <c r="B4390">
        <v>7.4</v>
      </c>
    </row>
    <row r="4391" spans="1:2" x14ac:dyDescent="0.3">
      <c r="A4391" t="s">
        <v>20</v>
      </c>
      <c r="B4391">
        <v>5.7</v>
      </c>
    </row>
    <row r="4392" spans="1:2" x14ac:dyDescent="0.3">
      <c r="A4392" t="s">
        <v>20</v>
      </c>
      <c r="B4392">
        <v>7.6</v>
      </c>
    </row>
    <row r="4393" spans="1:2" x14ac:dyDescent="0.3">
      <c r="A4393" t="s">
        <v>20</v>
      </c>
      <c r="B4393">
        <v>6.8</v>
      </c>
    </row>
    <row r="4394" spans="1:2" x14ac:dyDescent="0.3">
      <c r="A4394" t="s">
        <v>20</v>
      </c>
      <c r="B4394">
        <v>5.6</v>
      </c>
    </row>
    <row r="4395" spans="1:2" x14ac:dyDescent="0.3">
      <c r="A4395" t="s">
        <v>3497</v>
      </c>
      <c r="B4395">
        <v>4.8</v>
      </c>
    </row>
    <row r="4396" spans="1:2" x14ac:dyDescent="0.3">
      <c r="A4396" t="s">
        <v>20</v>
      </c>
      <c r="B4396">
        <v>6.4</v>
      </c>
    </row>
    <row r="4397" spans="1:2" x14ac:dyDescent="0.3">
      <c r="A4397" t="s">
        <v>20</v>
      </c>
      <c r="B4397">
        <v>6.8</v>
      </c>
    </row>
    <row r="4398" spans="1:2" x14ac:dyDescent="0.3">
      <c r="A4398" t="s">
        <v>20</v>
      </c>
      <c r="B4398">
        <v>6.1</v>
      </c>
    </row>
    <row r="4399" spans="1:2" x14ac:dyDescent="0.3">
      <c r="A4399" t="s">
        <v>20</v>
      </c>
      <c r="B4399">
        <v>5.2</v>
      </c>
    </row>
    <row r="4400" spans="1:2" x14ac:dyDescent="0.3">
      <c r="A4400" t="s">
        <v>20</v>
      </c>
      <c r="B4400">
        <v>6.9</v>
      </c>
    </row>
    <row r="4401" spans="1:2" x14ac:dyDescent="0.3">
      <c r="A4401" t="s">
        <v>20</v>
      </c>
      <c r="B4401">
        <v>6</v>
      </c>
    </row>
    <row r="4402" spans="1:2" x14ac:dyDescent="0.3">
      <c r="A4402" t="s">
        <v>20</v>
      </c>
      <c r="B4402">
        <v>6.3</v>
      </c>
    </row>
    <row r="4403" spans="1:2" x14ac:dyDescent="0.3">
      <c r="A4403" t="s">
        <v>20</v>
      </c>
      <c r="B4403">
        <v>6.1</v>
      </c>
    </row>
    <row r="4404" spans="1:2" x14ac:dyDescent="0.3">
      <c r="A4404" t="s">
        <v>20</v>
      </c>
      <c r="B4404">
        <v>5.5</v>
      </c>
    </row>
    <row r="4405" spans="1:2" x14ac:dyDescent="0.3">
      <c r="A4405" t="s">
        <v>20</v>
      </c>
      <c r="B4405">
        <v>6.9</v>
      </c>
    </row>
    <row r="4406" spans="1:2" x14ac:dyDescent="0.3">
      <c r="A4406" t="s">
        <v>20</v>
      </c>
      <c r="B4406">
        <v>5.6</v>
      </c>
    </row>
    <row r="4407" spans="1:2" x14ac:dyDescent="0.3">
      <c r="A4407" t="s">
        <v>20</v>
      </c>
      <c r="B4407">
        <v>1.9</v>
      </c>
    </row>
    <row r="4408" spans="1:2" x14ac:dyDescent="0.3">
      <c r="A4408" t="s">
        <v>20</v>
      </c>
      <c r="B4408">
        <v>4.0999999999999996</v>
      </c>
    </row>
    <row r="4409" spans="1:2" x14ac:dyDescent="0.3">
      <c r="A4409" t="s">
        <v>20</v>
      </c>
      <c r="B4409">
        <v>5.4</v>
      </c>
    </row>
    <row r="4410" spans="1:2" x14ac:dyDescent="0.3">
      <c r="A4410" t="s">
        <v>1800</v>
      </c>
      <c r="B4410">
        <v>6.8</v>
      </c>
    </row>
    <row r="4411" spans="1:2" x14ac:dyDescent="0.3">
      <c r="A4411" t="s">
        <v>12945</v>
      </c>
      <c r="B4411">
        <v>7</v>
      </c>
    </row>
    <row r="4412" spans="1:2" x14ac:dyDescent="0.3">
      <c r="A4412" t="s">
        <v>20</v>
      </c>
      <c r="B4412">
        <v>6.7</v>
      </c>
    </row>
    <row r="4413" spans="1:2" x14ac:dyDescent="0.3">
      <c r="A4413" t="s">
        <v>20</v>
      </c>
      <c r="B4413">
        <v>5.8</v>
      </c>
    </row>
    <row r="4414" spans="1:2" x14ac:dyDescent="0.3">
      <c r="A4414" t="s">
        <v>20</v>
      </c>
      <c r="B4414">
        <v>6.2</v>
      </c>
    </row>
    <row r="4415" spans="1:2" x14ac:dyDescent="0.3">
      <c r="A4415" t="s">
        <v>20</v>
      </c>
      <c r="B4415">
        <v>2.8</v>
      </c>
    </row>
    <row r="4416" spans="1:2" x14ac:dyDescent="0.3">
      <c r="A4416" t="s">
        <v>20</v>
      </c>
      <c r="B4416">
        <v>7.3</v>
      </c>
    </row>
    <row r="4417" spans="1:2" x14ac:dyDescent="0.3">
      <c r="A4417" t="s">
        <v>20</v>
      </c>
      <c r="B4417">
        <v>5.8</v>
      </c>
    </row>
    <row r="4418" spans="1:2" x14ac:dyDescent="0.3">
      <c r="A4418" t="s">
        <v>20</v>
      </c>
      <c r="B4418">
        <v>6.5</v>
      </c>
    </row>
    <row r="4419" spans="1:2" x14ac:dyDescent="0.3">
      <c r="A4419" t="s">
        <v>20</v>
      </c>
      <c r="B4419">
        <v>6.1</v>
      </c>
    </row>
    <row r="4420" spans="1:2" x14ac:dyDescent="0.3">
      <c r="A4420" t="s">
        <v>20</v>
      </c>
      <c r="B4420">
        <v>5.0999999999999996</v>
      </c>
    </row>
    <row r="4421" spans="1:2" x14ac:dyDescent="0.3">
      <c r="A4421" t="s">
        <v>20</v>
      </c>
      <c r="B4421">
        <v>2.2000000000000002</v>
      </c>
    </row>
    <row r="4422" spans="1:2" x14ac:dyDescent="0.3">
      <c r="A4422" t="s">
        <v>1800</v>
      </c>
      <c r="B4422">
        <v>7.2</v>
      </c>
    </row>
    <row r="4423" spans="1:2" x14ac:dyDescent="0.3">
      <c r="A4423" t="s">
        <v>20</v>
      </c>
      <c r="B4423">
        <v>5.7</v>
      </c>
    </row>
    <row r="4424" spans="1:2" x14ac:dyDescent="0.3">
      <c r="A4424" t="s">
        <v>20</v>
      </c>
      <c r="B4424">
        <v>3.4</v>
      </c>
    </row>
    <row r="4425" spans="1:2" x14ac:dyDescent="0.3">
      <c r="A4425" t="s">
        <v>20</v>
      </c>
      <c r="B4425">
        <v>3.8</v>
      </c>
    </row>
    <row r="4426" spans="1:2" x14ac:dyDescent="0.3">
      <c r="A4426" t="s">
        <v>20</v>
      </c>
      <c r="B4426">
        <v>4.7</v>
      </c>
    </row>
    <row r="4427" spans="1:2" x14ac:dyDescent="0.3">
      <c r="A4427" t="s">
        <v>20</v>
      </c>
      <c r="B4427">
        <v>5.6</v>
      </c>
    </row>
    <row r="4428" spans="1:2" x14ac:dyDescent="0.3">
      <c r="A4428" t="s">
        <v>20</v>
      </c>
      <c r="B4428">
        <v>3.9</v>
      </c>
    </row>
    <row r="4429" spans="1:2" x14ac:dyDescent="0.3">
      <c r="A4429" t="s">
        <v>20</v>
      </c>
      <c r="B4429">
        <v>5.4</v>
      </c>
    </row>
    <row r="4430" spans="1:2" x14ac:dyDescent="0.3">
      <c r="A4430" t="s">
        <v>20</v>
      </c>
      <c r="B4430">
        <v>5.2</v>
      </c>
    </row>
    <row r="4431" spans="1:2" x14ac:dyDescent="0.3">
      <c r="A4431" t="s">
        <v>20</v>
      </c>
      <c r="B4431">
        <v>3.5</v>
      </c>
    </row>
    <row r="4432" spans="1:2" x14ac:dyDescent="0.3">
      <c r="A4432" t="s">
        <v>20</v>
      </c>
      <c r="B4432">
        <v>5.3</v>
      </c>
    </row>
    <row r="4433" spans="1:2" x14ac:dyDescent="0.3">
      <c r="A4433" t="s">
        <v>20</v>
      </c>
      <c r="B4433">
        <v>7.1</v>
      </c>
    </row>
    <row r="4434" spans="1:2" x14ac:dyDescent="0.3">
      <c r="A4434" t="s">
        <v>20</v>
      </c>
      <c r="B4434">
        <v>5.5</v>
      </c>
    </row>
    <row r="4435" spans="1:2" x14ac:dyDescent="0.3">
      <c r="A4435" t="s">
        <v>20</v>
      </c>
      <c r="B4435">
        <v>6</v>
      </c>
    </row>
    <row r="4436" spans="1:2" x14ac:dyDescent="0.3">
      <c r="A4436" t="s">
        <v>20</v>
      </c>
      <c r="B4436">
        <v>4.8</v>
      </c>
    </row>
    <row r="4437" spans="1:2" x14ac:dyDescent="0.3">
      <c r="A4437" t="s">
        <v>20</v>
      </c>
      <c r="B4437">
        <v>7.1</v>
      </c>
    </row>
    <row r="4438" spans="1:2" x14ac:dyDescent="0.3">
      <c r="A4438" t="s">
        <v>20</v>
      </c>
      <c r="B4438">
        <v>8.1999999999999993</v>
      </c>
    </row>
    <row r="4439" spans="1:2" x14ac:dyDescent="0.3">
      <c r="A4439" t="s">
        <v>20</v>
      </c>
      <c r="B4439">
        <v>5.7</v>
      </c>
    </row>
    <row r="4440" spans="1:2" x14ac:dyDescent="0.3">
      <c r="A4440" t="s">
        <v>13050</v>
      </c>
      <c r="B4440">
        <v>7.9</v>
      </c>
    </row>
    <row r="4441" spans="1:2" x14ac:dyDescent="0.3">
      <c r="A4441" t="s">
        <v>20</v>
      </c>
      <c r="B4441">
        <v>7.3</v>
      </c>
    </row>
    <row r="4442" spans="1:2" x14ac:dyDescent="0.3">
      <c r="A4442" t="s">
        <v>20</v>
      </c>
      <c r="B4442">
        <v>7.1</v>
      </c>
    </row>
    <row r="4443" spans="1:2" x14ac:dyDescent="0.3">
      <c r="A4443" t="s">
        <v>20</v>
      </c>
      <c r="B4443">
        <v>6.4</v>
      </c>
    </row>
    <row r="4444" spans="1:2" x14ac:dyDescent="0.3">
      <c r="A4444" t="s">
        <v>13063</v>
      </c>
      <c r="B4444">
        <v>5.9</v>
      </c>
    </row>
    <row r="4445" spans="1:2" x14ac:dyDescent="0.3">
      <c r="A4445" t="s">
        <v>20</v>
      </c>
      <c r="B4445">
        <v>7.5</v>
      </c>
    </row>
    <row r="4446" spans="1:2" x14ac:dyDescent="0.3">
      <c r="A4446" t="s">
        <v>20</v>
      </c>
      <c r="B4446">
        <v>6.4</v>
      </c>
    </row>
    <row r="4447" spans="1:2" x14ac:dyDescent="0.3">
      <c r="A4447" t="s">
        <v>20</v>
      </c>
      <c r="B4447">
        <v>7.4</v>
      </c>
    </row>
    <row r="4448" spans="1:2" x14ac:dyDescent="0.3">
      <c r="A4448" t="s">
        <v>20</v>
      </c>
      <c r="B4448">
        <v>7.3</v>
      </c>
    </row>
    <row r="4449" spans="1:2" x14ac:dyDescent="0.3">
      <c r="A4449" t="s">
        <v>20</v>
      </c>
      <c r="B4449">
        <v>7.2</v>
      </c>
    </row>
    <row r="4450" spans="1:2" x14ac:dyDescent="0.3">
      <c r="A4450" t="s">
        <v>965</v>
      </c>
      <c r="B4450">
        <v>6.7</v>
      </c>
    </row>
    <row r="4451" spans="1:2" x14ac:dyDescent="0.3">
      <c r="A4451" t="s">
        <v>20</v>
      </c>
      <c r="B4451">
        <v>7.1</v>
      </c>
    </row>
    <row r="4452" spans="1:2" x14ac:dyDescent="0.3">
      <c r="A4452" t="s">
        <v>20</v>
      </c>
      <c r="B4452">
        <v>6</v>
      </c>
    </row>
    <row r="4453" spans="1:2" x14ac:dyDescent="0.3">
      <c r="A4453" t="s">
        <v>20</v>
      </c>
      <c r="B4453">
        <v>6.7</v>
      </c>
    </row>
    <row r="4454" spans="1:2" x14ac:dyDescent="0.3">
      <c r="A4454" t="s">
        <v>20</v>
      </c>
      <c r="B4454">
        <v>5.6</v>
      </c>
    </row>
    <row r="4455" spans="1:2" x14ac:dyDescent="0.3">
      <c r="A4455" t="s">
        <v>20</v>
      </c>
      <c r="B4455">
        <v>7</v>
      </c>
    </row>
    <row r="4456" spans="1:2" x14ac:dyDescent="0.3">
      <c r="A4456" t="s">
        <v>20</v>
      </c>
      <c r="B4456">
        <v>4.9000000000000004</v>
      </c>
    </row>
    <row r="4457" spans="1:2" x14ac:dyDescent="0.3">
      <c r="A4457" t="s">
        <v>20</v>
      </c>
      <c r="B4457">
        <v>3.2</v>
      </c>
    </row>
    <row r="4458" spans="1:2" x14ac:dyDescent="0.3">
      <c r="A4458" t="s">
        <v>13063</v>
      </c>
      <c r="B4458">
        <v>8.4</v>
      </c>
    </row>
    <row r="4459" spans="1:2" x14ac:dyDescent="0.3">
      <c r="A4459" t="s">
        <v>20</v>
      </c>
      <c r="B4459">
        <v>6.9</v>
      </c>
    </row>
    <row r="4460" spans="1:2" x14ac:dyDescent="0.3">
      <c r="A4460" t="s">
        <v>20</v>
      </c>
      <c r="B4460">
        <v>7.5</v>
      </c>
    </row>
    <row r="4461" spans="1:2" x14ac:dyDescent="0.3">
      <c r="A4461" t="s">
        <v>20</v>
      </c>
      <c r="B4461">
        <v>7.2</v>
      </c>
    </row>
    <row r="4462" spans="1:2" x14ac:dyDescent="0.3">
      <c r="A4462" t="s">
        <v>20</v>
      </c>
      <c r="B4462">
        <v>7.2</v>
      </c>
    </row>
    <row r="4463" spans="1:2" x14ac:dyDescent="0.3">
      <c r="A4463" t="s">
        <v>5288</v>
      </c>
      <c r="B4463">
        <v>8</v>
      </c>
    </row>
    <row r="4464" spans="1:2" x14ac:dyDescent="0.3">
      <c r="A4464" t="s">
        <v>20</v>
      </c>
      <c r="B4464">
        <v>7.4</v>
      </c>
    </row>
    <row r="4465" spans="1:2" x14ac:dyDescent="0.3">
      <c r="A4465" t="s">
        <v>1800</v>
      </c>
      <c r="B4465">
        <v>7.2</v>
      </c>
    </row>
    <row r="4466" spans="1:2" x14ac:dyDescent="0.3">
      <c r="A4466" t="s">
        <v>20</v>
      </c>
      <c r="B4466">
        <v>6.5</v>
      </c>
    </row>
    <row r="4467" spans="1:2" x14ac:dyDescent="0.3">
      <c r="A4467" t="s">
        <v>20</v>
      </c>
      <c r="B4467">
        <v>7.2</v>
      </c>
    </row>
    <row r="4468" spans="1:2" x14ac:dyDescent="0.3">
      <c r="A4468" t="s">
        <v>20</v>
      </c>
      <c r="B4468">
        <v>4.2</v>
      </c>
    </row>
    <row r="4469" spans="1:2" x14ac:dyDescent="0.3">
      <c r="A4469" t="s">
        <v>20</v>
      </c>
      <c r="B4469">
        <v>5.0999999999999996</v>
      </c>
    </row>
    <row r="4470" spans="1:2" x14ac:dyDescent="0.3">
      <c r="A4470" t="s">
        <v>10255</v>
      </c>
      <c r="B4470">
        <v>6.4</v>
      </c>
    </row>
    <row r="4471" spans="1:2" x14ac:dyDescent="0.3">
      <c r="A4471" t="s">
        <v>20</v>
      </c>
      <c r="B4471">
        <v>6.8</v>
      </c>
    </row>
    <row r="4472" spans="1:2" x14ac:dyDescent="0.3">
      <c r="A4472" t="s">
        <v>20</v>
      </c>
      <c r="B4472">
        <v>6.2</v>
      </c>
    </row>
    <row r="4473" spans="1:2" x14ac:dyDescent="0.3">
      <c r="A4473" t="s">
        <v>20</v>
      </c>
      <c r="B4473">
        <v>7.5</v>
      </c>
    </row>
    <row r="4474" spans="1:2" x14ac:dyDescent="0.3">
      <c r="A4474" t="s">
        <v>20</v>
      </c>
      <c r="B4474">
        <v>7.7</v>
      </c>
    </row>
    <row r="4475" spans="1:2" x14ac:dyDescent="0.3">
      <c r="A4475" t="s">
        <v>20</v>
      </c>
      <c r="B4475">
        <v>6.9</v>
      </c>
    </row>
    <row r="4476" spans="1:2" x14ac:dyDescent="0.3">
      <c r="A4476" t="s">
        <v>20</v>
      </c>
      <c r="B4476">
        <v>7</v>
      </c>
    </row>
    <row r="4477" spans="1:2" x14ac:dyDescent="0.3">
      <c r="A4477" t="s">
        <v>20</v>
      </c>
      <c r="B4477">
        <v>7.5</v>
      </c>
    </row>
    <row r="4478" spans="1:2" x14ac:dyDescent="0.3">
      <c r="A4478" t="s">
        <v>20</v>
      </c>
      <c r="B4478">
        <v>6.3</v>
      </c>
    </row>
    <row r="4479" spans="1:2" x14ac:dyDescent="0.3">
      <c r="A4479" t="s">
        <v>20</v>
      </c>
      <c r="B4479">
        <v>5.5</v>
      </c>
    </row>
    <row r="4480" spans="1:2" x14ac:dyDescent="0.3">
      <c r="A4480" t="s">
        <v>5895</v>
      </c>
      <c r="B4480">
        <v>8.1</v>
      </c>
    </row>
    <row r="4481" spans="1:2" x14ac:dyDescent="0.3">
      <c r="A4481" t="s">
        <v>20</v>
      </c>
      <c r="B4481">
        <v>6.6</v>
      </c>
    </row>
    <row r="4482" spans="1:2" x14ac:dyDescent="0.3">
      <c r="A4482" t="s">
        <v>20</v>
      </c>
      <c r="B4482">
        <v>5.2</v>
      </c>
    </row>
    <row r="4483" spans="1:2" x14ac:dyDescent="0.3">
      <c r="A4483" t="s">
        <v>20</v>
      </c>
      <c r="B4483">
        <v>5.6</v>
      </c>
    </row>
    <row r="4484" spans="1:2" x14ac:dyDescent="0.3">
      <c r="A4484" t="s">
        <v>20</v>
      </c>
      <c r="B4484">
        <v>3.1</v>
      </c>
    </row>
    <row r="4485" spans="1:2" x14ac:dyDescent="0.3">
      <c r="A4485" t="s">
        <v>20</v>
      </c>
      <c r="B4485">
        <v>8.1</v>
      </c>
    </row>
    <row r="4486" spans="1:2" x14ac:dyDescent="0.3">
      <c r="A4486" t="s">
        <v>20</v>
      </c>
      <c r="B4486">
        <v>8.3000000000000007</v>
      </c>
    </row>
    <row r="4487" spans="1:2" x14ac:dyDescent="0.3">
      <c r="A4487" t="s">
        <v>20</v>
      </c>
      <c r="B4487">
        <v>7.1</v>
      </c>
    </row>
    <row r="4488" spans="1:2" x14ac:dyDescent="0.3">
      <c r="A4488" t="s">
        <v>20</v>
      </c>
      <c r="B4488">
        <v>8.1</v>
      </c>
    </row>
    <row r="4489" spans="1:2" x14ac:dyDescent="0.3">
      <c r="A4489" t="s">
        <v>20</v>
      </c>
      <c r="B4489">
        <v>7.2</v>
      </c>
    </row>
    <row r="4490" spans="1:2" x14ac:dyDescent="0.3">
      <c r="A4490" t="s">
        <v>20</v>
      </c>
      <c r="B4490">
        <v>6.3</v>
      </c>
    </row>
    <row r="4491" spans="1:2" x14ac:dyDescent="0.3">
      <c r="A4491" t="s">
        <v>20</v>
      </c>
      <c r="B4491">
        <v>4</v>
      </c>
    </row>
    <row r="4492" spans="1:2" x14ac:dyDescent="0.3">
      <c r="A4492" t="s">
        <v>20</v>
      </c>
      <c r="B4492">
        <v>7.2</v>
      </c>
    </row>
    <row r="4493" spans="1:2" x14ac:dyDescent="0.3">
      <c r="A4493" t="s">
        <v>20</v>
      </c>
      <c r="B4493">
        <v>6.5</v>
      </c>
    </row>
    <row r="4494" spans="1:2" x14ac:dyDescent="0.3">
      <c r="A4494" t="s">
        <v>20</v>
      </c>
      <c r="B4494">
        <v>6.5</v>
      </c>
    </row>
    <row r="4495" spans="1:2" x14ac:dyDescent="0.3">
      <c r="A4495" t="s">
        <v>20</v>
      </c>
      <c r="B4495">
        <v>4.9000000000000004</v>
      </c>
    </row>
    <row r="4496" spans="1:2" x14ac:dyDescent="0.3">
      <c r="A4496" t="s">
        <v>20</v>
      </c>
      <c r="B4496">
        <v>5.2</v>
      </c>
    </row>
    <row r="4497" spans="1:2" x14ac:dyDescent="0.3">
      <c r="A4497" t="s">
        <v>20</v>
      </c>
      <c r="B4497">
        <v>7.4</v>
      </c>
    </row>
    <row r="4498" spans="1:2" x14ac:dyDescent="0.3">
      <c r="A4498" t="s">
        <v>20</v>
      </c>
      <c r="B4498">
        <v>7.4</v>
      </c>
    </row>
    <row r="4499" spans="1:2" x14ac:dyDescent="0.3">
      <c r="A4499" t="s">
        <v>20</v>
      </c>
      <c r="B4499">
        <v>5.4</v>
      </c>
    </row>
    <row r="4500" spans="1:2" x14ac:dyDescent="0.3">
      <c r="A4500" t="s">
        <v>20</v>
      </c>
      <c r="B4500">
        <v>3.9</v>
      </c>
    </row>
    <row r="4501" spans="1:2" x14ac:dyDescent="0.3">
      <c r="A4501" t="s">
        <v>20</v>
      </c>
      <c r="B4501">
        <v>5.3</v>
      </c>
    </row>
    <row r="4502" spans="1:2" x14ac:dyDescent="0.3">
      <c r="A4502" t="s">
        <v>20</v>
      </c>
      <c r="B4502">
        <v>7.8</v>
      </c>
    </row>
    <row r="4503" spans="1:2" x14ac:dyDescent="0.3">
      <c r="A4503" t="s">
        <v>20</v>
      </c>
      <c r="B4503">
        <v>6.4</v>
      </c>
    </row>
    <row r="4504" spans="1:2" x14ac:dyDescent="0.3">
      <c r="A4504" t="s">
        <v>20</v>
      </c>
      <c r="B4504">
        <v>8.1</v>
      </c>
    </row>
    <row r="4505" spans="1:2" x14ac:dyDescent="0.3">
      <c r="A4505" t="s">
        <v>20</v>
      </c>
      <c r="B4505">
        <v>6.5</v>
      </c>
    </row>
    <row r="4506" spans="1:2" x14ac:dyDescent="0.3">
      <c r="A4506" t="s">
        <v>20</v>
      </c>
      <c r="B4506">
        <v>5.6</v>
      </c>
    </row>
    <row r="4507" spans="1:2" x14ac:dyDescent="0.3">
      <c r="A4507" t="s">
        <v>20</v>
      </c>
      <c r="B4507">
        <v>5.6</v>
      </c>
    </row>
    <row r="4508" spans="1:2" x14ac:dyDescent="0.3">
      <c r="A4508" t="s">
        <v>20</v>
      </c>
      <c r="B4508">
        <v>6.6</v>
      </c>
    </row>
    <row r="4509" spans="1:2" x14ac:dyDescent="0.3">
      <c r="A4509" t="s">
        <v>20</v>
      </c>
      <c r="B4509">
        <v>6.3</v>
      </c>
    </row>
    <row r="4510" spans="1:2" x14ac:dyDescent="0.3">
      <c r="A4510" t="s">
        <v>965</v>
      </c>
      <c r="B4510">
        <v>7.7</v>
      </c>
    </row>
    <row r="4511" spans="1:2" x14ac:dyDescent="0.3">
      <c r="A4511" t="s">
        <v>20</v>
      </c>
      <c r="B4511">
        <v>7</v>
      </c>
    </row>
    <row r="4512" spans="1:2" x14ac:dyDescent="0.3">
      <c r="A4512" t="s">
        <v>20</v>
      </c>
      <c r="B4512">
        <v>8</v>
      </c>
    </row>
    <row r="4513" spans="1:2" x14ac:dyDescent="0.3">
      <c r="A4513" t="s">
        <v>965</v>
      </c>
      <c r="B4513">
        <v>7.2</v>
      </c>
    </row>
    <row r="4514" spans="1:2" x14ac:dyDescent="0.3">
      <c r="A4514" t="s">
        <v>20</v>
      </c>
      <c r="B4514">
        <v>4.5</v>
      </c>
    </row>
    <row r="4515" spans="1:2" x14ac:dyDescent="0.3">
      <c r="A4515" t="s">
        <v>20</v>
      </c>
      <c r="B4515">
        <v>7.7</v>
      </c>
    </row>
    <row r="4516" spans="1:2" x14ac:dyDescent="0.3">
      <c r="A4516" t="s">
        <v>20</v>
      </c>
      <c r="B4516">
        <v>7.2</v>
      </c>
    </row>
    <row r="4517" spans="1:2" x14ac:dyDescent="0.3">
      <c r="A4517" t="s">
        <v>20</v>
      </c>
      <c r="B4517">
        <v>6.1</v>
      </c>
    </row>
    <row r="4518" spans="1:2" x14ac:dyDescent="0.3">
      <c r="A4518" t="s">
        <v>13319</v>
      </c>
      <c r="B4518">
        <v>6.4</v>
      </c>
    </row>
    <row r="4519" spans="1:2" x14ac:dyDescent="0.3">
      <c r="A4519" t="s">
        <v>20</v>
      </c>
      <c r="B4519">
        <v>6.5</v>
      </c>
    </row>
    <row r="4520" spans="1:2" x14ac:dyDescent="0.3">
      <c r="A4520" t="s">
        <v>3497</v>
      </c>
      <c r="B4520">
        <v>7</v>
      </c>
    </row>
    <row r="4521" spans="1:2" x14ac:dyDescent="0.3">
      <c r="A4521" t="s">
        <v>20</v>
      </c>
      <c r="B4521">
        <v>6.1</v>
      </c>
    </row>
    <row r="4522" spans="1:2" x14ac:dyDescent="0.3">
      <c r="A4522" t="s">
        <v>20</v>
      </c>
      <c r="B4522">
        <v>5.7</v>
      </c>
    </row>
    <row r="4523" spans="1:2" x14ac:dyDescent="0.3">
      <c r="A4523" t="s">
        <v>20</v>
      </c>
      <c r="B4523">
        <v>5.4</v>
      </c>
    </row>
    <row r="4524" spans="1:2" x14ac:dyDescent="0.3">
      <c r="A4524" t="s">
        <v>20</v>
      </c>
      <c r="B4524">
        <v>5.9</v>
      </c>
    </row>
    <row r="4525" spans="1:2" x14ac:dyDescent="0.3">
      <c r="A4525" t="s">
        <v>20</v>
      </c>
      <c r="B4525">
        <v>7.5</v>
      </c>
    </row>
    <row r="4526" spans="1:2" x14ac:dyDescent="0.3">
      <c r="A4526" t="s">
        <v>20</v>
      </c>
      <c r="B4526">
        <v>7.7</v>
      </c>
    </row>
    <row r="4527" spans="1:2" x14ac:dyDescent="0.3">
      <c r="A4527" t="s">
        <v>20</v>
      </c>
      <c r="B4527">
        <v>7.1</v>
      </c>
    </row>
    <row r="4528" spans="1:2" x14ac:dyDescent="0.3">
      <c r="A4528" t="s">
        <v>20</v>
      </c>
      <c r="B4528">
        <v>7.4</v>
      </c>
    </row>
    <row r="4529" spans="1:2" x14ac:dyDescent="0.3">
      <c r="A4529" t="s">
        <v>20</v>
      </c>
      <c r="B4529">
        <v>7.6</v>
      </c>
    </row>
    <row r="4530" spans="1:2" x14ac:dyDescent="0.3">
      <c r="A4530" t="s">
        <v>20</v>
      </c>
      <c r="B4530">
        <v>6.4</v>
      </c>
    </row>
    <row r="4531" spans="1:2" x14ac:dyDescent="0.3">
      <c r="A4531" t="s">
        <v>6633</v>
      </c>
      <c r="B4531">
        <v>7.4</v>
      </c>
    </row>
    <row r="4532" spans="1:2" x14ac:dyDescent="0.3">
      <c r="A4532" t="s">
        <v>20</v>
      </c>
      <c r="B4532">
        <v>6.8</v>
      </c>
    </row>
    <row r="4533" spans="1:2" x14ac:dyDescent="0.3">
      <c r="A4533" t="s">
        <v>20</v>
      </c>
      <c r="B4533">
        <v>6.5</v>
      </c>
    </row>
    <row r="4534" spans="1:2" x14ac:dyDescent="0.3">
      <c r="A4534" t="s">
        <v>20</v>
      </c>
      <c r="B4534">
        <v>6</v>
      </c>
    </row>
    <row r="4535" spans="1:2" x14ac:dyDescent="0.3">
      <c r="A4535" t="s">
        <v>20</v>
      </c>
      <c r="B4535">
        <v>7.3</v>
      </c>
    </row>
    <row r="4536" spans="1:2" x14ac:dyDescent="0.3">
      <c r="A4536" t="s">
        <v>20</v>
      </c>
      <c r="B4536">
        <v>7.3</v>
      </c>
    </row>
    <row r="4537" spans="1:2" x14ac:dyDescent="0.3">
      <c r="A4537" t="s">
        <v>20</v>
      </c>
      <c r="B4537">
        <v>6.5</v>
      </c>
    </row>
    <row r="4538" spans="1:2" x14ac:dyDescent="0.3">
      <c r="A4538" t="s">
        <v>20</v>
      </c>
      <c r="B4538">
        <v>6</v>
      </c>
    </row>
    <row r="4539" spans="1:2" x14ac:dyDescent="0.3">
      <c r="A4539" t="s">
        <v>20</v>
      </c>
      <c r="B4539">
        <v>5.3</v>
      </c>
    </row>
    <row r="4540" spans="1:2" x14ac:dyDescent="0.3">
      <c r="A4540" t="s">
        <v>20</v>
      </c>
      <c r="B4540">
        <v>6.6</v>
      </c>
    </row>
    <row r="4541" spans="1:2" x14ac:dyDescent="0.3">
      <c r="A4541" t="s">
        <v>20</v>
      </c>
      <c r="B4541">
        <v>6.1</v>
      </c>
    </row>
    <row r="4542" spans="1:2" x14ac:dyDescent="0.3">
      <c r="A4542" t="s">
        <v>20</v>
      </c>
      <c r="B4542">
        <v>7.1</v>
      </c>
    </row>
    <row r="4543" spans="1:2" x14ac:dyDescent="0.3">
      <c r="A4543" t="s">
        <v>460</v>
      </c>
      <c r="B4543">
        <v>8.6999999999999993</v>
      </c>
    </row>
    <row r="4544" spans="1:2" x14ac:dyDescent="0.3">
      <c r="A4544" t="s">
        <v>20</v>
      </c>
      <c r="B4544">
        <v>8.4</v>
      </c>
    </row>
    <row r="4545" spans="1:2" x14ac:dyDescent="0.3">
      <c r="A4545" t="s">
        <v>20</v>
      </c>
      <c r="B4545">
        <v>5.8</v>
      </c>
    </row>
    <row r="4546" spans="1:2" x14ac:dyDescent="0.3">
      <c r="A4546" t="s">
        <v>20</v>
      </c>
      <c r="B4546">
        <v>6.2</v>
      </c>
    </row>
    <row r="4547" spans="1:2" x14ac:dyDescent="0.3">
      <c r="A4547" t="s">
        <v>20</v>
      </c>
      <c r="B4547">
        <v>5.8</v>
      </c>
    </row>
    <row r="4548" spans="1:2" x14ac:dyDescent="0.3">
      <c r="A4548" t="s">
        <v>20</v>
      </c>
      <c r="B4548">
        <v>5.7</v>
      </c>
    </row>
    <row r="4549" spans="1:2" x14ac:dyDescent="0.3">
      <c r="A4549" t="s">
        <v>20</v>
      </c>
      <c r="B4549">
        <v>6.1</v>
      </c>
    </row>
    <row r="4550" spans="1:2" x14ac:dyDescent="0.3">
      <c r="A4550" t="s">
        <v>20</v>
      </c>
      <c r="B4550">
        <v>6.4</v>
      </c>
    </row>
    <row r="4551" spans="1:2" x14ac:dyDescent="0.3">
      <c r="A4551" t="s">
        <v>20</v>
      </c>
      <c r="B4551">
        <v>5</v>
      </c>
    </row>
    <row r="4552" spans="1:2" x14ac:dyDescent="0.3">
      <c r="A4552" t="s">
        <v>20</v>
      </c>
      <c r="B4552">
        <v>6.5</v>
      </c>
    </row>
    <row r="4553" spans="1:2" x14ac:dyDescent="0.3">
      <c r="A4553" t="s">
        <v>20</v>
      </c>
      <c r="B4553">
        <v>4.5999999999999996</v>
      </c>
    </row>
    <row r="4554" spans="1:2" x14ac:dyDescent="0.3">
      <c r="A4554" t="s">
        <v>1279</v>
      </c>
      <c r="B4554">
        <v>7.7</v>
      </c>
    </row>
    <row r="4555" spans="1:2" x14ac:dyDescent="0.3">
      <c r="A4555" t="s">
        <v>20</v>
      </c>
      <c r="B4555">
        <v>7.3</v>
      </c>
    </row>
    <row r="4556" spans="1:2" x14ac:dyDescent="0.3">
      <c r="A4556" t="s">
        <v>20</v>
      </c>
      <c r="B4556">
        <v>6.6</v>
      </c>
    </row>
    <row r="4557" spans="1:2" x14ac:dyDescent="0.3">
      <c r="A4557" t="s">
        <v>20</v>
      </c>
      <c r="B4557">
        <v>6.4</v>
      </c>
    </row>
    <row r="4558" spans="1:2" x14ac:dyDescent="0.3">
      <c r="A4558" t="s">
        <v>20</v>
      </c>
      <c r="B4558">
        <v>5.8</v>
      </c>
    </row>
    <row r="4559" spans="1:2" x14ac:dyDescent="0.3">
      <c r="A4559" t="s">
        <v>20</v>
      </c>
      <c r="B4559">
        <v>7.2</v>
      </c>
    </row>
    <row r="4560" spans="1:2" x14ac:dyDescent="0.3">
      <c r="A4560" t="s">
        <v>20</v>
      </c>
      <c r="B4560">
        <v>7.2</v>
      </c>
    </row>
    <row r="4561" spans="1:2" x14ac:dyDescent="0.3">
      <c r="A4561" t="s">
        <v>20</v>
      </c>
      <c r="B4561">
        <v>3.5</v>
      </c>
    </row>
    <row r="4562" spans="1:2" x14ac:dyDescent="0.3">
      <c r="A4562" t="s">
        <v>20</v>
      </c>
      <c r="B4562">
        <v>7.5</v>
      </c>
    </row>
    <row r="4563" spans="1:2" x14ac:dyDescent="0.3">
      <c r="A4563" t="s">
        <v>20</v>
      </c>
      <c r="B4563">
        <v>2.2000000000000002</v>
      </c>
    </row>
    <row r="4564" spans="1:2" x14ac:dyDescent="0.3">
      <c r="A4564" t="s">
        <v>20</v>
      </c>
      <c r="B4564">
        <v>6.6</v>
      </c>
    </row>
    <row r="4565" spans="1:2" x14ac:dyDescent="0.3">
      <c r="A4565" t="s">
        <v>1800</v>
      </c>
      <c r="B4565">
        <v>6.9</v>
      </c>
    </row>
    <row r="4566" spans="1:2" x14ac:dyDescent="0.3">
      <c r="A4566" t="s">
        <v>20</v>
      </c>
      <c r="B4566">
        <v>4</v>
      </c>
    </row>
    <row r="4567" spans="1:2" x14ac:dyDescent="0.3">
      <c r="A4567" t="s">
        <v>20</v>
      </c>
      <c r="B4567">
        <v>7.4</v>
      </c>
    </row>
    <row r="4568" spans="1:2" x14ac:dyDescent="0.3">
      <c r="A4568" t="s">
        <v>20</v>
      </c>
      <c r="B4568">
        <v>8.3000000000000007</v>
      </c>
    </row>
    <row r="4569" spans="1:2" x14ac:dyDescent="0.3">
      <c r="A4569" t="s">
        <v>20</v>
      </c>
      <c r="B4569">
        <v>5.7</v>
      </c>
    </row>
    <row r="4570" spans="1:2" x14ac:dyDescent="0.3">
      <c r="A4570" t="s">
        <v>20</v>
      </c>
      <c r="B4570">
        <v>6.8</v>
      </c>
    </row>
    <row r="4571" spans="1:2" x14ac:dyDescent="0.3">
      <c r="A4571" t="s">
        <v>20</v>
      </c>
      <c r="B4571">
        <v>5.2</v>
      </c>
    </row>
    <row r="4572" spans="1:2" x14ac:dyDescent="0.3">
      <c r="A4572" t="s">
        <v>20</v>
      </c>
      <c r="B4572">
        <v>6.2</v>
      </c>
    </row>
    <row r="4573" spans="1:2" x14ac:dyDescent="0.3">
      <c r="A4573" t="s">
        <v>20</v>
      </c>
      <c r="B4573">
        <v>5.9</v>
      </c>
    </row>
    <row r="4574" spans="1:2" x14ac:dyDescent="0.3">
      <c r="A4574" t="s">
        <v>20</v>
      </c>
      <c r="B4574">
        <v>7.7</v>
      </c>
    </row>
    <row r="4575" spans="1:2" x14ac:dyDescent="0.3">
      <c r="A4575" t="s">
        <v>20</v>
      </c>
      <c r="B4575">
        <v>4.3</v>
      </c>
    </row>
    <row r="4576" spans="1:2" x14ac:dyDescent="0.3">
      <c r="A4576" t="s">
        <v>20</v>
      </c>
      <c r="B4576">
        <v>7.1</v>
      </c>
    </row>
    <row r="4577" spans="1:2" x14ac:dyDescent="0.3">
      <c r="A4577" t="s">
        <v>20</v>
      </c>
      <c r="B4577">
        <v>6.2</v>
      </c>
    </row>
    <row r="4578" spans="1:2" x14ac:dyDescent="0.3">
      <c r="A4578" t="s">
        <v>20</v>
      </c>
      <c r="B4578">
        <v>6.8</v>
      </c>
    </row>
    <row r="4579" spans="1:2" x14ac:dyDescent="0.3">
      <c r="A4579" t="s">
        <v>20</v>
      </c>
      <c r="B4579">
        <v>7.7</v>
      </c>
    </row>
    <row r="4580" spans="1:2" x14ac:dyDescent="0.3">
      <c r="A4580" t="s">
        <v>20</v>
      </c>
      <c r="B4580">
        <v>8.1999999999999993</v>
      </c>
    </row>
    <row r="4581" spans="1:2" x14ac:dyDescent="0.3">
      <c r="A4581" t="s">
        <v>20</v>
      </c>
      <c r="B4581">
        <v>7.5</v>
      </c>
    </row>
    <row r="4582" spans="1:2" x14ac:dyDescent="0.3">
      <c r="A4582" t="s">
        <v>7407</v>
      </c>
      <c r="B4582">
        <v>7.6</v>
      </c>
    </row>
    <row r="4583" spans="1:2" x14ac:dyDescent="0.3">
      <c r="A4583" t="s">
        <v>20</v>
      </c>
      <c r="B4583">
        <v>4.0999999999999996</v>
      </c>
    </row>
    <row r="4584" spans="1:2" x14ac:dyDescent="0.3">
      <c r="A4584" t="s">
        <v>20</v>
      </c>
      <c r="B4584">
        <v>6.9</v>
      </c>
    </row>
    <row r="4585" spans="1:2" x14ac:dyDescent="0.3">
      <c r="A4585" t="s">
        <v>20</v>
      </c>
      <c r="B4585">
        <v>7.1</v>
      </c>
    </row>
    <row r="4586" spans="1:2" x14ac:dyDescent="0.3">
      <c r="A4586" t="s">
        <v>20</v>
      </c>
      <c r="B4586">
        <v>6.3</v>
      </c>
    </row>
    <row r="4587" spans="1:2" x14ac:dyDescent="0.3">
      <c r="A4587" t="s">
        <v>20</v>
      </c>
      <c r="B4587">
        <v>7.7</v>
      </c>
    </row>
    <row r="4588" spans="1:2" x14ac:dyDescent="0.3">
      <c r="A4588" t="s">
        <v>20</v>
      </c>
      <c r="B4588">
        <v>8.3000000000000007</v>
      </c>
    </row>
    <row r="4589" spans="1:2" x14ac:dyDescent="0.3">
      <c r="A4589" t="s">
        <v>1800</v>
      </c>
      <c r="B4589">
        <v>7.1</v>
      </c>
    </row>
    <row r="4590" spans="1:2" x14ac:dyDescent="0.3">
      <c r="A4590" t="s">
        <v>20</v>
      </c>
      <c r="B4590">
        <v>4.7</v>
      </c>
    </row>
    <row r="4591" spans="1:2" x14ac:dyDescent="0.3">
      <c r="A4591" t="s">
        <v>20</v>
      </c>
      <c r="B4591">
        <v>7.2</v>
      </c>
    </row>
    <row r="4592" spans="1:2" x14ac:dyDescent="0.3">
      <c r="A4592" t="s">
        <v>20</v>
      </c>
      <c r="B4592">
        <v>5.0999999999999996</v>
      </c>
    </row>
    <row r="4593" spans="1:2" x14ac:dyDescent="0.3">
      <c r="A4593" t="s">
        <v>20</v>
      </c>
      <c r="B4593">
        <v>5.4</v>
      </c>
    </row>
    <row r="4594" spans="1:2" x14ac:dyDescent="0.3">
      <c r="A4594" t="s">
        <v>5895</v>
      </c>
      <c r="B4594">
        <v>6.9</v>
      </c>
    </row>
    <row r="4595" spans="1:2" x14ac:dyDescent="0.3">
      <c r="A4595" t="s">
        <v>20</v>
      </c>
      <c r="B4595">
        <v>6.1</v>
      </c>
    </row>
    <row r="4596" spans="1:2" x14ac:dyDescent="0.3">
      <c r="A4596" t="s">
        <v>20</v>
      </c>
      <c r="B4596">
        <v>6.1</v>
      </c>
    </row>
    <row r="4597" spans="1:2" x14ac:dyDescent="0.3">
      <c r="A4597" t="s">
        <v>20</v>
      </c>
      <c r="B4597">
        <v>6.9</v>
      </c>
    </row>
    <row r="4598" spans="1:2" x14ac:dyDescent="0.3">
      <c r="A4598" t="s">
        <v>20</v>
      </c>
      <c r="B4598">
        <v>5.8</v>
      </c>
    </row>
    <row r="4599" spans="1:2" x14ac:dyDescent="0.3">
      <c r="A4599" t="s">
        <v>965</v>
      </c>
      <c r="B4599">
        <v>6</v>
      </c>
    </row>
    <row r="4600" spans="1:2" x14ac:dyDescent="0.3">
      <c r="A4600" t="s">
        <v>7407</v>
      </c>
      <c r="B4600">
        <v>8.1999999999999993</v>
      </c>
    </row>
    <row r="4601" spans="1:2" x14ac:dyDescent="0.3">
      <c r="A4601" t="s">
        <v>20</v>
      </c>
      <c r="B4601">
        <v>8</v>
      </c>
    </row>
    <row r="4602" spans="1:2" x14ac:dyDescent="0.3">
      <c r="A4602" t="s">
        <v>20</v>
      </c>
      <c r="B4602">
        <v>7</v>
      </c>
    </row>
    <row r="4603" spans="1:2" x14ac:dyDescent="0.3">
      <c r="A4603" t="s">
        <v>20</v>
      </c>
      <c r="B4603">
        <v>6.3</v>
      </c>
    </row>
    <row r="4604" spans="1:2" x14ac:dyDescent="0.3">
      <c r="A4604" t="s">
        <v>20</v>
      </c>
      <c r="B4604">
        <v>7.6</v>
      </c>
    </row>
    <row r="4605" spans="1:2" x14ac:dyDescent="0.3">
      <c r="A4605" t="s">
        <v>20</v>
      </c>
      <c r="B4605">
        <v>6.1</v>
      </c>
    </row>
    <row r="4606" spans="1:2" x14ac:dyDescent="0.3">
      <c r="A4606" t="s">
        <v>6965</v>
      </c>
      <c r="B4606">
        <v>7.2</v>
      </c>
    </row>
    <row r="4607" spans="1:2" x14ac:dyDescent="0.3">
      <c r="A4607" t="s">
        <v>20</v>
      </c>
      <c r="B4607">
        <v>7.8</v>
      </c>
    </row>
    <row r="4608" spans="1:2" x14ac:dyDescent="0.3">
      <c r="A4608" t="s">
        <v>20</v>
      </c>
      <c r="B4608">
        <v>4.7</v>
      </c>
    </row>
    <row r="4609" spans="1:2" x14ac:dyDescent="0.3">
      <c r="A4609" t="s">
        <v>20</v>
      </c>
      <c r="B4609">
        <v>7.5</v>
      </c>
    </row>
    <row r="4610" spans="1:2" x14ac:dyDescent="0.3">
      <c r="A4610" t="s">
        <v>20</v>
      </c>
      <c r="B4610">
        <v>3.4</v>
      </c>
    </row>
    <row r="4611" spans="1:2" x14ac:dyDescent="0.3">
      <c r="A4611" t="s">
        <v>20</v>
      </c>
      <c r="B4611">
        <v>8.9</v>
      </c>
    </row>
    <row r="4612" spans="1:2" x14ac:dyDescent="0.3">
      <c r="A4612" t="s">
        <v>20</v>
      </c>
      <c r="B4612">
        <v>6.9</v>
      </c>
    </row>
    <row r="4613" spans="1:2" x14ac:dyDescent="0.3">
      <c r="A4613" t="s">
        <v>20</v>
      </c>
      <c r="B4613">
        <v>8.1999999999999993</v>
      </c>
    </row>
    <row r="4614" spans="1:2" x14ac:dyDescent="0.3">
      <c r="A4614" t="s">
        <v>13675</v>
      </c>
      <c r="B4614">
        <v>7.3</v>
      </c>
    </row>
    <row r="4615" spans="1:2" x14ac:dyDescent="0.3">
      <c r="A4615" t="s">
        <v>20</v>
      </c>
      <c r="B4615">
        <v>8</v>
      </c>
    </row>
    <row r="4616" spans="1:2" x14ac:dyDescent="0.3">
      <c r="A4616" t="s">
        <v>20</v>
      </c>
      <c r="B4616">
        <v>6.7</v>
      </c>
    </row>
    <row r="4617" spans="1:2" x14ac:dyDescent="0.3">
      <c r="A4617" t="s">
        <v>20</v>
      </c>
      <c r="B4617">
        <v>6.6</v>
      </c>
    </row>
    <row r="4618" spans="1:2" x14ac:dyDescent="0.3">
      <c r="A4618" t="s">
        <v>965</v>
      </c>
      <c r="B4618">
        <v>6.9</v>
      </c>
    </row>
    <row r="4619" spans="1:2" x14ac:dyDescent="0.3">
      <c r="A4619" t="s">
        <v>20</v>
      </c>
      <c r="B4619">
        <v>7.1</v>
      </c>
    </row>
    <row r="4620" spans="1:2" x14ac:dyDescent="0.3">
      <c r="A4620" t="s">
        <v>20</v>
      </c>
      <c r="B4620">
        <v>5.6</v>
      </c>
    </row>
    <row r="4621" spans="1:2" x14ac:dyDescent="0.3">
      <c r="A4621" t="s">
        <v>20</v>
      </c>
      <c r="B4621">
        <v>6.7</v>
      </c>
    </row>
    <row r="4622" spans="1:2" x14ac:dyDescent="0.3">
      <c r="A4622" t="s">
        <v>20</v>
      </c>
      <c r="B4622">
        <v>7.1</v>
      </c>
    </row>
    <row r="4623" spans="1:2" x14ac:dyDescent="0.3">
      <c r="A4623" t="s">
        <v>20</v>
      </c>
      <c r="B4623">
        <v>5.2</v>
      </c>
    </row>
    <row r="4624" spans="1:2" x14ac:dyDescent="0.3">
      <c r="A4624" t="s">
        <v>965</v>
      </c>
      <c r="B4624">
        <v>7.7</v>
      </c>
    </row>
    <row r="4625" spans="1:2" x14ac:dyDescent="0.3">
      <c r="A4625" t="s">
        <v>20</v>
      </c>
      <c r="B4625">
        <v>7.5</v>
      </c>
    </row>
    <row r="4626" spans="1:2" x14ac:dyDescent="0.3">
      <c r="A4626" t="s">
        <v>20</v>
      </c>
      <c r="B4626">
        <v>7.6</v>
      </c>
    </row>
    <row r="4627" spans="1:2" x14ac:dyDescent="0.3">
      <c r="A4627" t="s">
        <v>20</v>
      </c>
      <c r="B4627">
        <v>8.1</v>
      </c>
    </row>
    <row r="4628" spans="1:2" x14ac:dyDescent="0.3">
      <c r="A4628" t="s">
        <v>20</v>
      </c>
      <c r="B4628">
        <v>5.5</v>
      </c>
    </row>
    <row r="4629" spans="1:2" x14ac:dyDescent="0.3">
      <c r="A4629" t="s">
        <v>20</v>
      </c>
      <c r="B4629">
        <v>6.6</v>
      </c>
    </row>
    <row r="4630" spans="1:2" x14ac:dyDescent="0.3">
      <c r="A4630" t="s">
        <v>20</v>
      </c>
      <c r="B4630">
        <v>3.2</v>
      </c>
    </row>
    <row r="4631" spans="1:2" x14ac:dyDescent="0.3">
      <c r="A4631" t="s">
        <v>20</v>
      </c>
      <c r="B4631">
        <v>6.6</v>
      </c>
    </row>
    <row r="4632" spans="1:2" x14ac:dyDescent="0.3">
      <c r="A4632" t="s">
        <v>20</v>
      </c>
      <c r="B4632">
        <v>6.2</v>
      </c>
    </row>
    <row r="4633" spans="1:2" x14ac:dyDescent="0.3">
      <c r="A4633" t="s">
        <v>20</v>
      </c>
      <c r="B4633">
        <v>4.8</v>
      </c>
    </row>
    <row r="4634" spans="1:2" x14ac:dyDescent="0.3">
      <c r="A4634" t="s">
        <v>20</v>
      </c>
      <c r="B4634">
        <v>4.5</v>
      </c>
    </row>
    <row r="4635" spans="1:2" x14ac:dyDescent="0.3">
      <c r="A4635" t="s">
        <v>20</v>
      </c>
      <c r="B4635">
        <v>7.2</v>
      </c>
    </row>
    <row r="4636" spans="1:2" x14ac:dyDescent="0.3">
      <c r="A4636" t="s">
        <v>20</v>
      </c>
      <c r="B4636">
        <v>4.3</v>
      </c>
    </row>
    <row r="4637" spans="1:2" x14ac:dyDescent="0.3">
      <c r="A4637" t="s">
        <v>20</v>
      </c>
      <c r="B4637">
        <v>4.5</v>
      </c>
    </row>
    <row r="4638" spans="1:2" x14ac:dyDescent="0.3">
      <c r="A4638" t="s">
        <v>20</v>
      </c>
      <c r="B4638">
        <v>6.4</v>
      </c>
    </row>
    <row r="4639" spans="1:2" x14ac:dyDescent="0.3">
      <c r="A4639" t="s">
        <v>20</v>
      </c>
      <c r="B4639">
        <v>6.4</v>
      </c>
    </row>
    <row r="4640" spans="1:2" x14ac:dyDescent="0.3">
      <c r="A4640" t="s">
        <v>20</v>
      </c>
      <c r="B4640">
        <v>7.3</v>
      </c>
    </row>
    <row r="4641" spans="1:2" x14ac:dyDescent="0.3">
      <c r="A4641" t="s">
        <v>20</v>
      </c>
      <c r="B4641">
        <v>6.9</v>
      </c>
    </row>
    <row r="4642" spans="1:2" x14ac:dyDescent="0.3">
      <c r="A4642" t="s">
        <v>20</v>
      </c>
      <c r="B4642">
        <v>4.3</v>
      </c>
    </row>
    <row r="4643" spans="1:2" x14ac:dyDescent="0.3">
      <c r="A4643" t="s">
        <v>20</v>
      </c>
      <c r="B4643">
        <v>7.2</v>
      </c>
    </row>
    <row r="4644" spans="1:2" x14ac:dyDescent="0.3">
      <c r="A4644" t="s">
        <v>20</v>
      </c>
      <c r="B4644">
        <v>6.5</v>
      </c>
    </row>
    <row r="4645" spans="1:2" x14ac:dyDescent="0.3">
      <c r="A4645" t="s">
        <v>20</v>
      </c>
      <c r="B4645">
        <v>6.6</v>
      </c>
    </row>
    <row r="4646" spans="1:2" x14ac:dyDescent="0.3">
      <c r="A4646" t="s">
        <v>20</v>
      </c>
      <c r="B4646">
        <v>6.7</v>
      </c>
    </row>
    <row r="4647" spans="1:2" x14ac:dyDescent="0.3">
      <c r="A4647" t="s">
        <v>20</v>
      </c>
      <c r="B4647">
        <v>4.3</v>
      </c>
    </row>
    <row r="4648" spans="1:2" x14ac:dyDescent="0.3">
      <c r="A4648" t="s">
        <v>20</v>
      </c>
      <c r="B4648">
        <v>7.3</v>
      </c>
    </row>
    <row r="4649" spans="1:2" x14ac:dyDescent="0.3">
      <c r="A4649" t="s">
        <v>20</v>
      </c>
      <c r="B4649">
        <v>6.4</v>
      </c>
    </row>
    <row r="4650" spans="1:2" x14ac:dyDescent="0.3">
      <c r="A4650" t="s">
        <v>20</v>
      </c>
      <c r="B4650">
        <v>7</v>
      </c>
    </row>
    <row r="4651" spans="1:2" x14ac:dyDescent="0.3">
      <c r="A4651" t="s">
        <v>20</v>
      </c>
      <c r="B4651">
        <v>5.5</v>
      </c>
    </row>
    <row r="4652" spans="1:2" x14ac:dyDescent="0.3">
      <c r="A4652" t="s">
        <v>20</v>
      </c>
      <c r="B4652">
        <v>6.7</v>
      </c>
    </row>
    <row r="4653" spans="1:2" x14ac:dyDescent="0.3">
      <c r="A4653" t="s">
        <v>20</v>
      </c>
      <c r="B4653">
        <v>4.3</v>
      </c>
    </row>
    <row r="4654" spans="1:2" x14ac:dyDescent="0.3">
      <c r="A4654" t="s">
        <v>20</v>
      </c>
      <c r="B4654">
        <v>6.1</v>
      </c>
    </row>
    <row r="4655" spans="1:2" x14ac:dyDescent="0.3">
      <c r="A4655" t="s">
        <v>4449</v>
      </c>
      <c r="B4655">
        <v>6.8</v>
      </c>
    </row>
    <row r="4656" spans="1:2" x14ac:dyDescent="0.3">
      <c r="A4656" t="s">
        <v>20</v>
      </c>
      <c r="B4656">
        <v>3.9</v>
      </c>
    </row>
    <row r="4657" spans="1:2" x14ac:dyDescent="0.3">
      <c r="A4657" t="s">
        <v>20</v>
      </c>
      <c r="B4657">
        <v>6.9</v>
      </c>
    </row>
    <row r="4658" spans="1:2" x14ac:dyDescent="0.3">
      <c r="A4658" t="s">
        <v>20</v>
      </c>
      <c r="B4658">
        <v>7.3</v>
      </c>
    </row>
    <row r="4659" spans="1:2" x14ac:dyDescent="0.3">
      <c r="A4659" t="s">
        <v>20</v>
      </c>
      <c r="B4659">
        <v>6.9</v>
      </c>
    </row>
    <row r="4660" spans="1:2" x14ac:dyDescent="0.3">
      <c r="A4660" t="s">
        <v>20</v>
      </c>
      <c r="B4660">
        <v>6.3</v>
      </c>
    </row>
    <row r="4661" spans="1:2" x14ac:dyDescent="0.3">
      <c r="A4661" t="s">
        <v>20</v>
      </c>
      <c r="B4661">
        <v>2.5</v>
      </c>
    </row>
    <row r="4662" spans="1:2" x14ac:dyDescent="0.3">
      <c r="A4662" t="s">
        <v>20</v>
      </c>
      <c r="B4662">
        <v>5.7</v>
      </c>
    </row>
    <row r="4663" spans="1:2" x14ac:dyDescent="0.3">
      <c r="A4663" t="s">
        <v>20</v>
      </c>
      <c r="B4663">
        <v>7</v>
      </c>
    </row>
    <row r="4664" spans="1:2" x14ac:dyDescent="0.3">
      <c r="A4664" t="s">
        <v>20</v>
      </c>
      <c r="B4664">
        <v>6.2</v>
      </c>
    </row>
    <row r="4665" spans="1:2" x14ac:dyDescent="0.3">
      <c r="A4665" t="s">
        <v>20</v>
      </c>
      <c r="B4665">
        <v>6.9</v>
      </c>
    </row>
    <row r="4666" spans="1:2" x14ac:dyDescent="0.3">
      <c r="A4666" t="s">
        <v>20</v>
      </c>
      <c r="B4666">
        <v>4.5</v>
      </c>
    </row>
    <row r="4667" spans="1:2" x14ac:dyDescent="0.3">
      <c r="A4667" t="s">
        <v>20</v>
      </c>
      <c r="B4667">
        <v>7.8</v>
      </c>
    </row>
    <row r="4668" spans="1:2" x14ac:dyDescent="0.3">
      <c r="A4668" t="s">
        <v>20</v>
      </c>
      <c r="B4668">
        <v>4.4000000000000004</v>
      </c>
    </row>
    <row r="4669" spans="1:2" x14ac:dyDescent="0.3">
      <c r="A4669" t="s">
        <v>20</v>
      </c>
      <c r="B4669">
        <v>6.6</v>
      </c>
    </row>
    <row r="4670" spans="1:2" x14ac:dyDescent="0.3">
      <c r="A4670" t="s">
        <v>20</v>
      </c>
      <c r="B4670">
        <v>8</v>
      </c>
    </row>
    <row r="4671" spans="1:2" x14ac:dyDescent="0.3">
      <c r="A4671" t="s">
        <v>20</v>
      </c>
      <c r="B4671">
        <v>8.3000000000000007</v>
      </c>
    </row>
    <row r="4672" spans="1:2" x14ac:dyDescent="0.3">
      <c r="A4672" t="s">
        <v>20</v>
      </c>
      <c r="B4672">
        <v>6.5</v>
      </c>
    </row>
    <row r="4673" spans="1:2" x14ac:dyDescent="0.3">
      <c r="A4673" t="s">
        <v>20</v>
      </c>
      <c r="B4673">
        <v>7.1</v>
      </c>
    </row>
    <row r="4674" spans="1:2" x14ac:dyDescent="0.3">
      <c r="A4674" t="s">
        <v>20</v>
      </c>
      <c r="B4674">
        <v>7.1</v>
      </c>
    </row>
    <row r="4675" spans="1:2" x14ac:dyDescent="0.3">
      <c r="A4675" t="s">
        <v>20</v>
      </c>
      <c r="B4675">
        <v>4</v>
      </c>
    </row>
    <row r="4676" spans="1:2" x14ac:dyDescent="0.3">
      <c r="A4676" t="s">
        <v>20</v>
      </c>
      <c r="B4676">
        <v>7.5</v>
      </c>
    </row>
    <row r="4677" spans="1:2" x14ac:dyDescent="0.3">
      <c r="A4677" t="s">
        <v>20</v>
      </c>
      <c r="B4677">
        <v>7</v>
      </c>
    </row>
    <row r="4678" spans="1:2" x14ac:dyDescent="0.3">
      <c r="A4678" t="s">
        <v>20</v>
      </c>
      <c r="B4678">
        <v>4</v>
      </c>
    </row>
    <row r="4679" spans="1:2" x14ac:dyDescent="0.3">
      <c r="A4679" t="s">
        <v>20</v>
      </c>
      <c r="B4679">
        <v>6.7</v>
      </c>
    </row>
    <row r="4680" spans="1:2" x14ac:dyDescent="0.3">
      <c r="A4680" t="s">
        <v>20</v>
      </c>
      <c r="B4680">
        <v>7</v>
      </c>
    </row>
    <row r="4681" spans="1:2" x14ac:dyDescent="0.3">
      <c r="A4681" t="s">
        <v>20</v>
      </c>
      <c r="B4681">
        <v>7.4</v>
      </c>
    </row>
    <row r="4682" spans="1:2" x14ac:dyDescent="0.3">
      <c r="A4682" t="s">
        <v>5895</v>
      </c>
      <c r="B4682">
        <v>8</v>
      </c>
    </row>
    <row r="4683" spans="1:2" x14ac:dyDescent="0.3">
      <c r="A4683" t="s">
        <v>20</v>
      </c>
      <c r="B4683">
        <v>6.5</v>
      </c>
    </row>
    <row r="4684" spans="1:2" x14ac:dyDescent="0.3">
      <c r="A4684" t="s">
        <v>20</v>
      </c>
      <c r="B4684">
        <v>7.2</v>
      </c>
    </row>
    <row r="4685" spans="1:2" x14ac:dyDescent="0.3">
      <c r="A4685" t="s">
        <v>20</v>
      </c>
      <c r="B4685">
        <v>6.4</v>
      </c>
    </row>
    <row r="4686" spans="1:2" x14ac:dyDescent="0.3">
      <c r="A4686" t="s">
        <v>20</v>
      </c>
      <c r="B4686">
        <v>6.5</v>
      </c>
    </row>
    <row r="4687" spans="1:2" x14ac:dyDescent="0.3">
      <c r="A4687" t="s">
        <v>5288</v>
      </c>
      <c r="B4687">
        <v>6.8</v>
      </c>
    </row>
    <row r="4688" spans="1:2" x14ac:dyDescent="0.3">
      <c r="A4688" t="s">
        <v>20</v>
      </c>
      <c r="B4688">
        <v>6.9</v>
      </c>
    </row>
    <row r="4689" spans="1:2" x14ac:dyDescent="0.3">
      <c r="A4689" t="s">
        <v>20</v>
      </c>
      <c r="B4689">
        <v>7.5</v>
      </c>
    </row>
    <row r="4690" spans="1:2" x14ac:dyDescent="0.3">
      <c r="A4690" t="s">
        <v>20</v>
      </c>
      <c r="B4690">
        <v>5.0999999999999996</v>
      </c>
    </row>
    <row r="4691" spans="1:2" x14ac:dyDescent="0.3">
      <c r="A4691" t="s">
        <v>20</v>
      </c>
      <c r="B4691">
        <v>6.2</v>
      </c>
    </row>
    <row r="4692" spans="1:2" x14ac:dyDescent="0.3">
      <c r="A4692" t="s">
        <v>20</v>
      </c>
      <c r="B4692">
        <v>3.9</v>
      </c>
    </row>
    <row r="4693" spans="1:2" x14ac:dyDescent="0.3">
      <c r="A4693" t="s">
        <v>20</v>
      </c>
      <c r="B4693">
        <v>6</v>
      </c>
    </row>
    <row r="4694" spans="1:2" x14ac:dyDescent="0.3">
      <c r="A4694" t="s">
        <v>20</v>
      </c>
      <c r="B4694">
        <v>6.8</v>
      </c>
    </row>
    <row r="4695" spans="1:2" x14ac:dyDescent="0.3">
      <c r="A4695" t="s">
        <v>965</v>
      </c>
      <c r="B4695">
        <v>7.4</v>
      </c>
    </row>
    <row r="4696" spans="1:2" x14ac:dyDescent="0.3">
      <c r="A4696" t="s">
        <v>9256</v>
      </c>
      <c r="B4696">
        <v>8.1</v>
      </c>
    </row>
    <row r="4697" spans="1:2" x14ac:dyDescent="0.3">
      <c r="A4697" t="s">
        <v>20</v>
      </c>
      <c r="B4697">
        <v>6.5</v>
      </c>
    </row>
    <row r="4698" spans="1:2" x14ac:dyDescent="0.3">
      <c r="A4698" t="s">
        <v>20</v>
      </c>
      <c r="B4698">
        <v>8</v>
      </c>
    </row>
    <row r="4699" spans="1:2" x14ac:dyDescent="0.3">
      <c r="A4699" t="s">
        <v>20</v>
      </c>
      <c r="B4699">
        <v>7.7</v>
      </c>
    </row>
    <row r="4700" spans="1:2" x14ac:dyDescent="0.3">
      <c r="A4700" t="s">
        <v>20</v>
      </c>
      <c r="B4700">
        <v>7.2</v>
      </c>
    </row>
    <row r="4701" spans="1:2" x14ac:dyDescent="0.3">
      <c r="A4701" t="s">
        <v>20</v>
      </c>
      <c r="B4701">
        <v>5.4</v>
      </c>
    </row>
    <row r="4702" spans="1:2" x14ac:dyDescent="0.3">
      <c r="A4702" t="s">
        <v>20</v>
      </c>
      <c r="B4702">
        <v>6.7</v>
      </c>
    </row>
    <row r="4703" spans="1:2" x14ac:dyDescent="0.3">
      <c r="A4703" t="s">
        <v>20</v>
      </c>
      <c r="B4703">
        <v>6.3</v>
      </c>
    </row>
    <row r="4704" spans="1:2" x14ac:dyDescent="0.3">
      <c r="A4704" t="s">
        <v>20</v>
      </c>
      <c r="B4704">
        <v>8.1</v>
      </c>
    </row>
    <row r="4705" spans="1:2" x14ac:dyDescent="0.3">
      <c r="A4705" t="s">
        <v>13063</v>
      </c>
      <c r="B4705">
        <v>8.5</v>
      </c>
    </row>
    <row r="4706" spans="1:2" x14ac:dyDescent="0.3">
      <c r="A4706" t="s">
        <v>20</v>
      </c>
      <c r="B4706">
        <v>7.7</v>
      </c>
    </row>
    <row r="4707" spans="1:2" x14ac:dyDescent="0.3">
      <c r="A4707" t="s">
        <v>20</v>
      </c>
      <c r="B4707">
        <v>6.5</v>
      </c>
    </row>
    <row r="4708" spans="1:2" x14ac:dyDescent="0.3">
      <c r="A4708" t="s">
        <v>20</v>
      </c>
      <c r="B4708">
        <v>8.6999999999999993</v>
      </c>
    </row>
    <row r="4709" spans="1:2" x14ac:dyDescent="0.3">
      <c r="A4709" t="s">
        <v>13050</v>
      </c>
      <c r="B4709">
        <v>6.5</v>
      </c>
    </row>
    <row r="4710" spans="1:2" x14ac:dyDescent="0.3">
      <c r="A4710" t="s">
        <v>20</v>
      </c>
      <c r="B4710">
        <v>7</v>
      </c>
    </row>
    <row r="4711" spans="1:2" x14ac:dyDescent="0.3">
      <c r="A4711" t="s">
        <v>20</v>
      </c>
      <c r="B4711">
        <v>5.5</v>
      </c>
    </row>
    <row r="4712" spans="1:2" x14ac:dyDescent="0.3">
      <c r="A4712" t="s">
        <v>20</v>
      </c>
      <c r="B4712">
        <v>7</v>
      </c>
    </row>
    <row r="4713" spans="1:2" x14ac:dyDescent="0.3">
      <c r="A4713" t="s">
        <v>20</v>
      </c>
      <c r="B4713">
        <v>6.3</v>
      </c>
    </row>
    <row r="4714" spans="1:2" x14ac:dyDescent="0.3">
      <c r="A4714" t="s">
        <v>20</v>
      </c>
      <c r="B4714">
        <v>7.9</v>
      </c>
    </row>
    <row r="4715" spans="1:2" x14ac:dyDescent="0.3">
      <c r="A4715" t="s">
        <v>20</v>
      </c>
      <c r="B4715">
        <v>7.3</v>
      </c>
    </row>
    <row r="4716" spans="1:2" x14ac:dyDescent="0.3">
      <c r="A4716" t="s">
        <v>20</v>
      </c>
      <c r="B4716">
        <v>7.4</v>
      </c>
    </row>
    <row r="4717" spans="1:2" x14ac:dyDescent="0.3">
      <c r="A4717" t="s">
        <v>20</v>
      </c>
      <c r="B4717">
        <v>5.4</v>
      </c>
    </row>
    <row r="4718" spans="1:2" x14ac:dyDescent="0.3">
      <c r="A4718" t="s">
        <v>20</v>
      </c>
      <c r="B4718">
        <v>7.1</v>
      </c>
    </row>
    <row r="4719" spans="1:2" x14ac:dyDescent="0.3">
      <c r="A4719" t="s">
        <v>20</v>
      </c>
      <c r="B4719">
        <v>8.4</v>
      </c>
    </row>
    <row r="4720" spans="1:2" x14ac:dyDescent="0.3">
      <c r="A4720" t="s">
        <v>20</v>
      </c>
      <c r="B4720">
        <v>7</v>
      </c>
    </row>
    <row r="4721" spans="1:2" x14ac:dyDescent="0.3">
      <c r="A4721" t="s">
        <v>20</v>
      </c>
      <c r="B4721">
        <v>5.3</v>
      </c>
    </row>
    <row r="4722" spans="1:2" x14ac:dyDescent="0.3">
      <c r="A4722" t="s">
        <v>20</v>
      </c>
      <c r="B4722">
        <v>7.1</v>
      </c>
    </row>
    <row r="4723" spans="1:2" x14ac:dyDescent="0.3">
      <c r="A4723" t="s">
        <v>20</v>
      </c>
      <c r="B4723">
        <v>7.5</v>
      </c>
    </row>
    <row r="4724" spans="1:2" x14ac:dyDescent="0.3">
      <c r="A4724" t="s">
        <v>20</v>
      </c>
      <c r="B4724">
        <v>7.2</v>
      </c>
    </row>
    <row r="4725" spans="1:2" x14ac:dyDescent="0.3">
      <c r="A4725" t="s">
        <v>20</v>
      </c>
      <c r="B4725">
        <v>6.7</v>
      </c>
    </row>
    <row r="4726" spans="1:2" x14ac:dyDescent="0.3">
      <c r="A4726" t="s">
        <v>9359</v>
      </c>
      <c r="B4726">
        <v>8.1999999999999993</v>
      </c>
    </row>
    <row r="4727" spans="1:2" x14ac:dyDescent="0.3">
      <c r="A4727" t="s">
        <v>20</v>
      </c>
      <c r="B4727">
        <v>6.6</v>
      </c>
    </row>
    <row r="4728" spans="1:2" x14ac:dyDescent="0.3">
      <c r="A4728" t="s">
        <v>20</v>
      </c>
      <c r="B4728">
        <v>6.7</v>
      </c>
    </row>
    <row r="4729" spans="1:2" x14ac:dyDescent="0.3">
      <c r="A4729" t="s">
        <v>20</v>
      </c>
      <c r="B4729">
        <v>5.0999999999999996</v>
      </c>
    </row>
    <row r="4730" spans="1:2" x14ac:dyDescent="0.3">
      <c r="A4730" t="s">
        <v>20</v>
      </c>
      <c r="B4730">
        <v>7</v>
      </c>
    </row>
    <row r="4731" spans="1:2" x14ac:dyDescent="0.3">
      <c r="A4731" t="s">
        <v>965</v>
      </c>
      <c r="B4731">
        <v>7.4</v>
      </c>
    </row>
    <row r="4732" spans="1:2" x14ac:dyDescent="0.3">
      <c r="A4732" t="s">
        <v>20</v>
      </c>
      <c r="B4732">
        <v>5.4</v>
      </c>
    </row>
    <row r="4733" spans="1:2" x14ac:dyDescent="0.3">
      <c r="A4733" t="s">
        <v>20</v>
      </c>
      <c r="B4733">
        <v>5.7</v>
      </c>
    </row>
    <row r="4734" spans="1:2" x14ac:dyDescent="0.3">
      <c r="A4734" t="s">
        <v>20</v>
      </c>
      <c r="B4734">
        <v>6.7</v>
      </c>
    </row>
    <row r="4735" spans="1:2" x14ac:dyDescent="0.3">
      <c r="A4735" t="s">
        <v>20</v>
      </c>
      <c r="B4735">
        <v>4.2</v>
      </c>
    </row>
    <row r="4736" spans="1:2" x14ac:dyDescent="0.3">
      <c r="A4736" t="s">
        <v>20</v>
      </c>
      <c r="B4736">
        <v>7.4</v>
      </c>
    </row>
    <row r="4737" spans="1:2" x14ac:dyDescent="0.3">
      <c r="A4737" t="s">
        <v>20</v>
      </c>
      <c r="B4737">
        <v>4.8</v>
      </c>
    </row>
    <row r="4738" spans="1:2" x14ac:dyDescent="0.3">
      <c r="A4738" t="s">
        <v>20</v>
      </c>
      <c r="B4738">
        <v>7</v>
      </c>
    </row>
    <row r="4739" spans="1:2" x14ac:dyDescent="0.3">
      <c r="A4739" t="s">
        <v>20</v>
      </c>
      <c r="B4739">
        <v>7.3</v>
      </c>
    </row>
    <row r="4740" spans="1:2" x14ac:dyDescent="0.3">
      <c r="A4740" t="s">
        <v>20</v>
      </c>
      <c r="B4740">
        <v>5.8</v>
      </c>
    </row>
    <row r="4741" spans="1:2" x14ac:dyDescent="0.3">
      <c r="A4741" t="s">
        <v>20</v>
      </c>
      <c r="B4741">
        <v>7</v>
      </c>
    </row>
    <row r="4742" spans="1:2" x14ac:dyDescent="0.3">
      <c r="A4742" t="s">
        <v>20</v>
      </c>
      <c r="B4742">
        <v>3.2</v>
      </c>
    </row>
    <row r="4743" spans="1:2" x14ac:dyDescent="0.3">
      <c r="A4743" t="s">
        <v>20</v>
      </c>
      <c r="B4743">
        <v>6.8</v>
      </c>
    </row>
    <row r="4744" spans="1:2" x14ac:dyDescent="0.3">
      <c r="A4744" t="s">
        <v>20</v>
      </c>
      <c r="B4744">
        <v>7.7</v>
      </c>
    </row>
    <row r="4745" spans="1:2" x14ac:dyDescent="0.3">
      <c r="A4745" t="s">
        <v>20</v>
      </c>
      <c r="B4745">
        <v>5.6</v>
      </c>
    </row>
    <row r="4746" spans="1:2" x14ac:dyDescent="0.3">
      <c r="A4746" t="s">
        <v>20</v>
      </c>
      <c r="B4746">
        <v>7.1</v>
      </c>
    </row>
    <row r="4747" spans="1:2" x14ac:dyDescent="0.3">
      <c r="A4747" t="s">
        <v>20</v>
      </c>
      <c r="B4747">
        <v>3.6</v>
      </c>
    </row>
    <row r="4748" spans="1:2" x14ac:dyDescent="0.3">
      <c r="A4748" t="s">
        <v>20</v>
      </c>
      <c r="B4748">
        <v>6.8</v>
      </c>
    </row>
    <row r="4749" spans="1:2" x14ac:dyDescent="0.3">
      <c r="A4749" t="s">
        <v>20</v>
      </c>
      <c r="B4749">
        <v>7.6</v>
      </c>
    </row>
    <row r="4750" spans="1:2" x14ac:dyDescent="0.3">
      <c r="A4750" t="s">
        <v>20</v>
      </c>
      <c r="B4750">
        <v>8.3000000000000007</v>
      </c>
    </row>
    <row r="4751" spans="1:2" x14ac:dyDescent="0.3">
      <c r="A4751" t="s">
        <v>20</v>
      </c>
      <c r="B4751">
        <v>7.5</v>
      </c>
    </row>
    <row r="4752" spans="1:2" x14ac:dyDescent="0.3">
      <c r="A4752" t="s">
        <v>20</v>
      </c>
      <c r="B4752">
        <v>5.4</v>
      </c>
    </row>
    <row r="4753" spans="1:2" x14ac:dyDescent="0.3">
      <c r="A4753" t="s">
        <v>20</v>
      </c>
      <c r="B4753">
        <v>5.3</v>
      </c>
    </row>
    <row r="4754" spans="1:2" x14ac:dyDescent="0.3">
      <c r="A4754" t="s">
        <v>20</v>
      </c>
      <c r="B4754">
        <v>4.5</v>
      </c>
    </row>
    <row r="4755" spans="1:2" x14ac:dyDescent="0.3">
      <c r="A4755" t="s">
        <v>20</v>
      </c>
      <c r="B4755">
        <v>7.3</v>
      </c>
    </row>
    <row r="4756" spans="1:2" x14ac:dyDescent="0.3">
      <c r="A4756" t="s">
        <v>20</v>
      </c>
      <c r="B4756">
        <v>5.6</v>
      </c>
    </row>
    <row r="4757" spans="1:2" x14ac:dyDescent="0.3">
      <c r="A4757" t="s">
        <v>20</v>
      </c>
      <c r="B4757">
        <v>5.6</v>
      </c>
    </row>
    <row r="4758" spans="1:2" x14ac:dyDescent="0.3">
      <c r="A4758" t="s">
        <v>20</v>
      </c>
      <c r="B4758">
        <v>4.0999999999999996</v>
      </c>
    </row>
    <row r="4759" spans="1:2" x14ac:dyDescent="0.3">
      <c r="A4759" t="s">
        <v>20</v>
      </c>
      <c r="B4759">
        <v>6.8</v>
      </c>
    </row>
    <row r="4760" spans="1:2" x14ac:dyDescent="0.3">
      <c r="A4760" t="s">
        <v>20</v>
      </c>
      <c r="B4760">
        <v>6.3</v>
      </c>
    </row>
    <row r="4761" spans="1:2" x14ac:dyDescent="0.3">
      <c r="A4761" t="s">
        <v>20</v>
      </c>
      <c r="B4761">
        <v>5.8</v>
      </c>
    </row>
    <row r="4762" spans="1:2" x14ac:dyDescent="0.3">
      <c r="A4762" t="s">
        <v>20</v>
      </c>
      <c r="B4762">
        <v>6.6</v>
      </c>
    </row>
    <row r="4763" spans="1:2" x14ac:dyDescent="0.3">
      <c r="A4763" t="s">
        <v>20</v>
      </c>
      <c r="B4763">
        <v>6.7</v>
      </c>
    </row>
    <row r="4764" spans="1:2" x14ac:dyDescent="0.3">
      <c r="A4764" t="s">
        <v>8544</v>
      </c>
      <c r="B4764">
        <v>6.4</v>
      </c>
    </row>
    <row r="4765" spans="1:2" x14ac:dyDescent="0.3">
      <c r="A4765" t="s">
        <v>20</v>
      </c>
      <c r="B4765">
        <v>6.3</v>
      </c>
    </row>
    <row r="4766" spans="1:2" x14ac:dyDescent="0.3">
      <c r="A4766" t="s">
        <v>20</v>
      </c>
      <c r="B4766">
        <v>3.4</v>
      </c>
    </row>
    <row r="4767" spans="1:2" x14ac:dyDescent="0.3">
      <c r="A4767" t="s">
        <v>20</v>
      </c>
      <c r="B4767">
        <v>4.7</v>
      </c>
    </row>
    <row r="4768" spans="1:2" x14ac:dyDescent="0.3">
      <c r="A4768" t="s">
        <v>20</v>
      </c>
      <c r="B4768">
        <v>6</v>
      </c>
    </row>
    <row r="4769" spans="1:2" x14ac:dyDescent="0.3">
      <c r="A4769" t="s">
        <v>20</v>
      </c>
      <c r="B4769">
        <v>7.3</v>
      </c>
    </row>
    <row r="4770" spans="1:2" x14ac:dyDescent="0.3">
      <c r="A4770" t="s">
        <v>20</v>
      </c>
      <c r="B4770">
        <v>7.9</v>
      </c>
    </row>
    <row r="4771" spans="1:2" x14ac:dyDescent="0.3">
      <c r="A4771" t="s">
        <v>20</v>
      </c>
      <c r="B4771">
        <v>6.1</v>
      </c>
    </row>
    <row r="4772" spans="1:2" x14ac:dyDescent="0.3">
      <c r="A4772" t="s">
        <v>20</v>
      </c>
      <c r="B4772">
        <v>7.4</v>
      </c>
    </row>
    <row r="4773" spans="1:2" x14ac:dyDescent="0.3">
      <c r="A4773" t="s">
        <v>20</v>
      </c>
      <c r="B4773">
        <v>6.6</v>
      </c>
    </row>
    <row r="4774" spans="1:2" x14ac:dyDescent="0.3">
      <c r="A4774" t="s">
        <v>20</v>
      </c>
      <c r="B4774">
        <v>5.5</v>
      </c>
    </row>
    <row r="4775" spans="1:2" x14ac:dyDescent="0.3">
      <c r="A4775" t="s">
        <v>20</v>
      </c>
      <c r="B4775">
        <v>7.5</v>
      </c>
    </row>
    <row r="4776" spans="1:2" x14ac:dyDescent="0.3">
      <c r="A4776" t="s">
        <v>20</v>
      </c>
      <c r="B4776">
        <v>7.6</v>
      </c>
    </row>
    <row r="4777" spans="1:2" x14ac:dyDescent="0.3">
      <c r="A4777" t="s">
        <v>20</v>
      </c>
      <c r="B4777">
        <v>5</v>
      </c>
    </row>
    <row r="4778" spans="1:2" x14ac:dyDescent="0.3">
      <c r="A4778" t="s">
        <v>20</v>
      </c>
      <c r="B4778">
        <v>3.2</v>
      </c>
    </row>
    <row r="4779" spans="1:2" x14ac:dyDescent="0.3">
      <c r="A4779" t="s">
        <v>20</v>
      </c>
      <c r="B4779">
        <v>8.1999999999999993</v>
      </c>
    </row>
    <row r="4780" spans="1:2" x14ac:dyDescent="0.3">
      <c r="A4780" t="s">
        <v>20</v>
      </c>
      <c r="B4780">
        <v>3.7</v>
      </c>
    </row>
    <row r="4781" spans="1:2" x14ac:dyDescent="0.3">
      <c r="A4781" t="s">
        <v>20</v>
      </c>
      <c r="B4781">
        <v>6.3</v>
      </c>
    </row>
    <row r="4782" spans="1:2" x14ac:dyDescent="0.3">
      <c r="A4782" t="s">
        <v>20</v>
      </c>
      <c r="B4782">
        <v>4.0999999999999996</v>
      </c>
    </row>
    <row r="4783" spans="1:2" x14ac:dyDescent="0.3">
      <c r="A4783" t="s">
        <v>20</v>
      </c>
      <c r="B4783">
        <v>6.9</v>
      </c>
    </row>
    <row r="4784" spans="1:2" x14ac:dyDescent="0.3">
      <c r="A4784" t="s">
        <v>20</v>
      </c>
      <c r="B4784">
        <v>5.4</v>
      </c>
    </row>
    <row r="4785" spans="1:2" x14ac:dyDescent="0.3">
      <c r="A4785" t="s">
        <v>20</v>
      </c>
      <c r="B4785">
        <v>6.5</v>
      </c>
    </row>
    <row r="4786" spans="1:2" x14ac:dyDescent="0.3">
      <c r="A4786" t="s">
        <v>20</v>
      </c>
      <c r="B4786">
        <v>7.8</v>
      </c>
    </row>
    <row r="4787" spans="1:2" x14ac:dyDescent="0.3">
      <c r="A4787" t="s">
        <v>20</v>
      </c>
      <c r="B4787">
        <v>6.7</v>
      </c>
    </row>
    <row r="4788" spans="1:2" x14ac:dyDescent="0.3">
      <c r="A4788" t="s">
        <v>20</v>
      </c>
      <c r="B4788">
        <v>6.4</v>
      </c>
    </row>
    <row r="4789" spans="1:2" x14ac:dyDescent="0.3">
      <c r="A4789" t="s">
        <v>20</v>
      </c>
      <c r="B4789">
        <v>7.3</v>
      </c>
    </row>
    <row r="4790" spans="1:2" x14ac:dyDescent="0.3">
      <c r="A4790" t="s">
        <v>20</v>
      </c>
      <c r="B4790">
        <v>7</v>
      </c>
    </row>
    <row r="4791" spans="1:2" x14ac:dyDescent="0.3">
      <c r="A4791" t="s">
        <v>20</v>
      </c>
      <c r="B4791">
        <v>6.3</v>
      </c>
    </row>
    <row r="4792" spans="1:2" x14ac:dyDescent="0.3">
      <c r="A4792" t="s">
        <v>20</v>
      </c>
      <c r="B4792">
        <v>7.1</v>
      </c>
    </row>
    <row r="4793" spans="1:2" x14ac:dyDescent="0.3">
      <c r="A4793" t="s">
        <v>20</v>
      </c>
      <c r="B4793">
        <v>4.8</v>
      </c>
    </row>
    <row r="4794" spans="1:2" x14ac:dyDescent="0.3">
      <c r="A4794" t="s">
        <v>20</v>
      </c>
      <c r="B4794">
        <v>3.3</v>
      </c>
    </row>
    <row r="4795" spans="1:2" x14ac:dyDescent="0.3">
      <c r="A4795" t="s">
        <v>20</v>
      </c>
      <c r="B4795">
        <v>6.9</v>
      </c>
    </row>
    <row r="4796" spans="1:2" x14ac:dyDescent="0.3">
      <c r="A4796" t="s">
        <v>20</v>
      </c>
      <c r="B4796">
        <v>4.5999999999999996</v>
      </c>
    </row>
    <row r="4797" spans="1:2" x14ac:dyDescent="0.3">
      <c r="A4797" t="s">
        <v>20</v>
      </c>
      <c r="B4797">
        <v>3</v>
      </c>
    </row>
    <row r="4798" spans="1:2" x14ac:dyDescent="0.3">
      <c r="A4798" t="s">
        <v>20</v>
      </c>
      <c r="B4798">
        <v>6.6</v>
      </c>
    </row>
    <row r="4799" spans="1:2" x14ac:dyDescent="0.3">
      <c r="A4799" t="s">
        <v>14359</v>
      </c>
      <c r="B4799">
        <v>7.4</v>
      </c>
    </row>
    <row r="4800" spans="1:2" x14ac:dyDescent="0.3">
      <c r="A4800" t="s">
        <v>20</v>
      </c>
      <c r="B4800">
        <v>6.2</v>
      </c>
    </row>
    <row r="4801" spans="1:2" x14ac:dyDescent="0.3">
      <c r="A4801" t="s">
        <v>20</v>
      </c>
      <c r="B4801">
        <v>4</v>
      </c>
    </row>
    <row r="4802" spans="1:2" x14ac:dyDescent="0.3">
      <c r="A4802" t="s">
        <v>20</v>
      </c>
      <c r="B4802">
        <v>6.1</v>
      </c>
    </row>
    <row r="4803" spans="1:2" x14ac:dyDescent="0.3">
      <c r="A4803" t="s">
        <v>965</v>
      </c>
      <c r="B4803">
        <v>6.9</v>
      </c>
    </row>
    <row r="4804" spans="1:2" x14ac:dyDescent="0.3">
      <c r="A4804" t="s">
        <v>13063</v>
      </c>
      <c r="B4804">
        <v>7.5</v>
      </c>
    </row>
    <row r="4805" spans="1:2" x14ac:dyDescent="0.3">
      <c r="A4805" t="s">
        <v>20</v>
      </c>
      <c r="B4805">
        <v>6.7</v>
      </c>
    </row>
    <row r="4806" spans="1:2" x14ac:dyDescent="0.3">
      <c r="A4806" t="s">
        <v>460</v>
      </c>
      <c r="B4806">
        <v>7.4</v>
      </c>
    </row>
    <row r="4807" spans="1:2" x14ac:dyDescent="0.3">
      <c r="A4807" t="s">
        <v>20</v>
      </c>
      <c r="B4807">
        <v>6.1</v>
      </c>
    </row>
    <row r="4808" spans="1:2" x14ac:dyDescent="0.3">
      <c r="A4808" t="s">
        <v>20</v>
      </c>
      <c r="B4808">
        <v>5.4</v>
      </c>
    </row>
    <row r="4809" spans="1:2" x14ac:dyDescent="0.3">
      <c r="A4809" t="s">
        <v>20</v>
      </c>
      <c r="B4809">
        <v>6.4</v>
      </c>
    </row>
    <row r="4810" spans="1:2" x14ac:dyDescent="0.3">
      <c r="A4810" t="s">
        <v>20</v>
      </c>
      <c r="B4810">
        <v>7</v>
      </c>
    </row>
    <row r="4811" spans="1:2" x14ac:dyDescent="0.3">
      <c r="A4811" t="s">
        <v>20</v>
      </c>
      <c r="B4811">
        <v>6.3</v>
      </c>
    </row>
    <row r="4812" spans="1:2" x14ac:dyDescent="0.3">
      <c r="A4812" t="s">
        <v>1800</v>
      </c>
      <c r="B4812">
        <v>6.9</v>
      </c>
    </row>
    <row r="4813" spans="1:2" x14ac:dyDescent="0.3">
      <c r="A4813" t="s">
        <v>20</v>
      </c>
      <c r="B4813">
        <v>7.8</v>
      </c>
    </row>
    <row r="4814" spans="1:2" x14ac:dyDescent="0.3">
      <c r="A4814" t="s">
        <v>20</v>
      </c>
      <c r="B4814">
        <v>6.4</v>
      </c>
    </row>
    <row r="4815" spans="1:2" x14ac:dyDescent="0.3">
      <c r="A4815" t="s">
        <v>20</v>
      </c>
      <c r="B4815">
        <v>7.7</v>
      </c>
    </row>
    <row r="4816" spans="1:2" x14ac:dyDescent="0.3">
      <c r="A4816" t="s">
        <v>20</v>
      </c>
      <c r="B4816">
        <v>6.3</v>
      </c>
    </row>
    <row r="4817" spans="1:2" x14ac:dyDescent="0.3">
      <c r="A4817" t="s">
        <v>20</v>
      </c>
      <c r="B4817">
        <v>6.3</v>
      </c>
    </row>
    <row r="4818" spans="1:2" x14ac:dyDescent="0.3">
      <c r="A4818" t="s">
        <v>20</v>
      </c>
      <c r="B4818">
        <v>6.6</v>
      </c>
    </row>
  </sheetData>
  <autoFilter ref="X3:Z3" xr:uid="{E881FBD6-BC71-4ECA-B477-2BB2C0F8C650}"/>
  <conditionalFormatting sqref="F17:F26">
    <cfRule type="top10" dxfId="13" priority="7" rank="1"/>
  </conditionalFormatting>
  <conditionalFormatting sqref="G17:G26">
    <cfRule type="top10" dxfId="12" priority="6" rank="1"/>
  </conditionalFormatting>
  <conditionalFormatting sqref="H17:H26">
    <cfRule type="top10" dxfId="11" priority="5" rank="1"/>
  </conditionalFormatting>
  <conditionalFormatting sqref="I17:I26">
    <cfRule type="top10" dxfId="10" priority="4" rank="1"/>
  </conditionalFormatting>
  <conditionalFormatting sqref="K17:K26">
    <cfRule type="top10" dxfId="9" priority="1" bottom="1" rank="2"/>
  </conditionalFormatting>
  <conditionalFormatting sqref="L17:L26">
    <cfRule type="top10" dxfId="8" priority="2" bottom="1" rank="1"/>
  </conditionalFormatting>
  <conditionalFormatting sqref="M17:M26">
    <cfRule type="top10" dxfId="7" priority="3" bottom="1" rank="1"/>
  </conditionalFormatting>
  <conditionalFormatting sqref="T4:T16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{6B6BB95D-FEDB-4CCD-A842-667AA421E97A}</x14:id>
        </ext>
      </extLst>
    </cfRule>
    <cfRule type="top10" dxfId="6" priority="13" rank="10"/>
  </conditionalFormatting>
  <conditionalFormatting sqref="U17:U26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{C50E27AF-0268-4526-B371-9C5D47A61431}</x14:id>
        </ext>
      </extLst>
    </cfRule>
  </conditionalFormatting>
  <conditionalFormatting sqref="U17:U63">
    <cfRule type="top10" dxfId="5" priority="11" rank="10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B6BB95D-FEDB-4CCD-A842-667AA421E9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T4:T16</xm:sqref>
        </x14:conditionalFormatting>
        <x14:conditionalFormatting xmlns:xm="http://schemas.microsoft.com/office/excel/2006/main">
          <x14:cfRule type="dataBar" id="{C50E27AF-0268-4526-B371-9C5D47A6143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U17:U26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CA631-7FDA-41B3-9FF4-174021B9D0A2}">
  <dimension ref="B1:U4818"/>
  <sheetViews>
    <sheetView zoomScaleNormal="100" workbookViewId="0">
      <selection activeCell="E5" sqref="E5"/>
    </sheetView>
  </sheetViews>
  <sheetFormatPr defaultRowHeight="14.4" x14ac:dyDescent="0.3"/>
  <cols>
    <col min="2" max="2" width="20" bestFit="1" customWidth="1"/>
    <col min="4" max="4" width="14" bestFit="1" customWidth="1"/>
    <col min="5" max="5" width="14.109375" bestFit="1" customWidth="1"/>
    <col min="10" max="10" width="23.33203125" customWidth="1"/>
    <col min="15" max="15" width="8.88671875" style="20"/>
    <col min="16" max="16" width="29.6640625" bestFit="1" customWidth="1"/>
    <col min="17" max="17" width="12.77734375" bestFit="1" customWidth="1"/>
    <col min="18" max="18" width="20.5546875" bestFit="1" customWidth="1"/>
    <col min="20" max="20" width="29.6640625" bestFit="1" customWidth="1"/>
    <col min="21" max="21" width="12.77734375" bestFit="1" customWidth="1"/>
  </cols>
  <sheetData>
    <row r="1" spans="2:21" x14ac:dyDescent="0.3">
      <c r="T1" t="s">
        <v>0</v>
      </c>
      <c r="U1" t="s">
        <v>12</v>
      </c>
    </row>
    <row r="2" spans="2:21" x14ac:dyDescent="0.3">
      <c r="B2" t="s">
        <v>14503</v>
      </c>
      <c r="C2">
        <v>2398</v>
      </c>
      <c r="P2" s="33" t="s">
        <v>14495</v>
      </c>
      <c r="Q2" t="s">
        <v>14502</v>
      </c>
      <c r="R2" t="s">
        <v>14499</v>
      </c>
      <c r="T2" t="s">
        <v>14</v>
      </c>
      <c r="U2" s="4">
        <v>7.9</v>
      </c>
    </row>
    <row r="3" spans="2:21" x14ac:dyDescent="0.3">
      <c r="B3" s="58" t="s">
        <v>14504</v>
      </c>
      <c r="C3" s="58"/>
      <c r="D3" s="58"/>
      <c r="E3" s="58"/>
      <c r="P3" s="34" t="s">
        <v>264</v>
      </c>
      <c r="Q3">
        <v>26</v>
      </c>
      <c r="R3" s="4">
        <v>7.4807692307692308</v>
      </c>
      <c r="T3" t="s">
        <v>22</v>
      </c>
      <c r="U3" s="4">
        <v>7.1</v>
      </c>
    </row>
    <row r="4" spans="2:21" x14ac:dyDescent="0.3">
      <c r="B4" s="20" t="s">
        <v>14505</v>
      </c>
      <c r="C4" s="20" t="s">
        <v>14506</v>
      </c>
      <c r="D4" s="20" t="s">
        <v>14507</v>
      </c>
      <c r="E4" s="29" t="s">
        <v>14510</v>
      </c>
      <c r="J4" t="s">
        <v>14495</v>
      </c>
      <c r="K4" t="s">
        <v>14499</v>
      </c>
      <c r="L4" t="s">
        <v>14509</v>
      </c>
      <c r="P4" s="34" t="s">
        <v>2548</v>
      </c>
      <c r="Q4">
        <v>22</v>
      </c>
      <c r="R4" s="4">
        <v>7.0090909090909088</v>
      </c>
      <c r="T4" t="s">
        <v>28</v>
      </c>
      <c r="U4" s="4">
        <v>6.8</v>
      </c>
    </row>
    <row r="5" spans="2:21" x14ac:dyDescent="0.3">
      <c r="B5" t="s">
        <v>264</v>
      </c>
      <c r="C5">
        <v>26</v>
      </c>
      <c r="D5" s="4">
        <v>7.4807692307692308</v>
      </c>
      <c r="E5" s="38">
        <f>_xlfn.PERCENTRANK.EXC($K$5:$K$2402,D5)</f>
        <v>0.89</v>
      </c>
      <c r="J5" t="s">
        <v>7906</v>
      </c>
      <c r="K5" s="4">
        <v>9.5</v>
      </c>
      <c r="L5" s="25">
        <f>_xlfn.PERCENTRANK.EXC($K$5:$K$2402,K5)</f>
        <v>0.999</v>
      </c>
      <c r="P5" s="34" t="s">
        <v>330</v>
      </c>
      <c r="Q5">
        <v>20</v>
      </c>
      <c r="R5" s="4">
        <v>7.6599999999999993</v>
      </c>
      <c r="T5" t="s">
        <v>35</v>
      </c>
      <c r="U5" s="4">
        <v>8.5</v>
      </c>
    </row>
    <row r="6" spans="2:21" x14ac:dyDescent="0.3">
      <c r="B6" t="s">
        <v>2548</v>
      </c>
      <c r="C6">
        <v>22</v>
      </c>
      <c r="D6" s="4">
        <v>7.0090909090909088</v>
      </c>
      <c r="E6" s="38">
        <f t="shared" ref="E6:E19" si="0">_xlfn.PERCENTRANK.EXC($K$5:$K$2402,D6)</f>
        <v>0.754</v>
      </c>
      <c r="J6" t="s">
        <v>12503</v>
      </c>
      <c r="K6" s="4">
        <v>8.6999999999999993</v>
      </c>
      <c r="L6" s="25">
        <f t="shared" ref="L6:L69" si="1">_xlfn.PERCENTRANK.EXC($K$5:$K$2402,K6)</f>
        <v>0.998</v>
      </c>
      <c r="P6" s="34" t="s">
        <v>2363</v>
      </c>
      <c r="Q6">
        <v>20</v>
      </c>
      <c r="R6" s="4">
        <v>7.2249999999999996</v>
      </c>
      <c r="T6" t="s">
        <v>41</v>
      </c>
      <c r="U6" s="4">
        <v>7.1</v>
      </c>
    </row>
    <row r="7" spans="2:21" x14ac:dyDescent="0.3">
      <c r="B7" t="s">
        <v>330</v>
      </c>
      <c r="C7">
        <v>20</v>
      </c>
      <c r="D7" s="4">
        <v>7.6599999999999993</v>
      </c>
      <c r="E7" s="38">
        <f t="shared" si="0"/>
        <v>0.93200000000000005</v>
      </c>
      <c r="J7" t="s">
        <v>12215</v>
      </c>
      <c r="K7" s="4">
        <v>8.6999999999999993</v>
      </c>
      <c r="L7" s="25">
        <f t="shared" si="1"/>
        <v>0.998</v>
      </c>
      <c r="P7" s="34" t="s">
        <v>3182</v>
      </c>
      <c r="Q7">
        <v>16</v>
      </c>
      <c r="R7" s="4">
        <v>6.5687499999999996</v>
      </c>
      <c r="T7" t="s">
        <v>46</v>
      </c>
      <c r="U7" s="4">
        <v>6.6</v>
      </c>
    </row>
    <row r="8" spans="2:21" x14ac:dyDescent="0.3">
      <c r="B8" t="s">
        <v>2363</v>
      </c>
      <c r="C8">
        <v>20</v>
      </c>
      <c r="D8" s="4">
        <v>7.2249999999999996</v>
      </c>
      <c r="E8" s="38">
        <f t="shared" si="0"/>
        <v>0.83399999999999996</v>
      </c>
      <c r="J8" t="s">
        <v>14024</v>
      </c>
      <c r="K8" s="4">
        <v>8.6999999999999993</v>
      </c>
      <c r="L8" s="25">
        <f t="shared" si="1"/>
        <v>0.998</v>
      </c>
      <c r="P8" s="34" t="s">
        <v>127</v>
      </c>
      <c r="Q8">
        <v>16</v>
      </c>
      <c r="R8" s="4">
        <v>7.1312499999999996</v>
      </c>
      <c r="T8" t="s">
        <v>52</v>
      </c>
      <c r="U8" s="4">
        <v>6.2</v>
      </c>
    </row>
    <row r="9" spans="2:21" x14ac:dyDescent="0.3">
      <c r="B9" t="s">
        <v>3182</v>
      </c>
      <c r="C9">
        <v>16</v>
      </c>
      <c r="D9" s="4">
        <v>6.5687499999999996</v>
      </c>
      <c r="E9" s="38">
        <f t="shared" si="0"/>
        <v>0.56399999999999995</v>
      </c>
      <c r="J9" t="s">
        <v>10606</v>
      </c>
      <c r="K9" s="4">
        <v>8.6</v>
      </c>
      <c r="L9" s="25">
        <f t="shared" si="1"/>
        <v>0.997</v>
      </c>
      <c r="P9" s="34" t="s">
        <v>1005</v>
      </c>
      <c r="Q9">
        <v>15</v>
      </c>
      <c r="R9" s="4">
        <v>6.6800000000000006</v>
      </c>
      <c r="T9" t="s">
        <v>58</v>
      </c>
      <c r="U9" s="4">
        <v>7.8</v>
      </c>
    </row>
    <row r="10" spans="2:21" x14ac:dyDescent="0.3">
      <c r="B10" t="s">
        <v>127</v>
      </c>
      <c r="C10">
        <v>16</v>
      </c>
      <c r="D10" s="4">
        <v>7.1312499999999996</v>
      </c>
      <c r="E10" s="38">
        <f t="shared" si="0"/>
        <v>0.79400000000000004</v>
      </c>
      <c r="J10" t="s">
        <v>12375</v>
      </c>
      <c r="K10" s="4">
        <v>8.6</v>
      </c>
      <c r="L10" s="25">
        <f t="shared" si="1"/>
        <v>0.997</v>
      </c>
      <c r="P10" s="34" t="s">
        <v>1355</v>
      </c>
      <c r="Q10">
        <v>15</v>
      </c>
      <c r="R10" s="4">
        <v>5.7466666666666661</v>
      </c>
      <c r="T10" t="s">
        <v>64</v>
      </c>
      <c r="U10" s="4">
        <v>7.5</v>
      </c>
    </row>
    <row r="11" spans="2:21" x14ac:dyDescent="0.3">
      <c r="B11" t="s">
        <v>1005</v>
      </c>
      <c r="C11">
        <v>15</v>
      </c>
      <c r="D11" s="4">
        <v>6.6800000000000006</v>
      </c>
      <c r="E11" s="38">
        <f t="shared" si="0"/>
        <v>0.60899999999999999</v>
      </c>
      <c r="J11" t="s">
        <v>10913</v>
      </c>
      <c r="K11" s="4">
        <v>8.5</v>
      </c>
      <c r="L11" s="25">
        <f t="shared" si="1"/>
        <v>0.995</v>
      </c>
      <c r="P11" s="34" t="s">
        <v>173</v>
      </c>
      <c r="Q11">
        <v>14</v>
      </c>
      <c r="R11" s="4">
        <v>7.05</v>
      </c>
      <c r="T11" t="s">
        <v>69</v>
      </c>
      <c r="U11" s="4">
        <v>7.5</v>
      </c>
    </row>
    <row r="12" spans="2:21" x14ac:dyDescent="0.3">
      <c r="B12" t="s">
        <v>1355</v>
      </c>
      <c r="C12">
        <v>15</v>
      </c>
      <c r="D12" s="4">
        <v>5.7466666666666661</v>
      </c>
      <c r="E12" s="38">
        <f t="shared" si="0"/>
        <v>0.28100000000000003</v>
      </c>
      <c r="J12" t="s">
        <v>10769</v>
      </c>
      <c r="K12" s="4">
        <v>8.5</v>
      </c>
      <c r="L12" s="25">
        <f t="shared" si="1"/>
        <v>0.995</v>
      </c>
      <c r="P12" s="34" t="s">
        <v>515</v>
      </c>
      <c r="Q12">
        <v>14</v>
      </c>
      <c r="R12" s="4">
        <v>6.95</v>
      </c>
      <c r="T12" t="s">
        <v>75</v>
      </c>
      <c r="U12" s="4">
        <v>6.9</v>
      </c>
    </row>
    <row r="13" spans="2:21" x14ac:dyDescent="0.3">
      <c r="B13" t="s">
        <v>173</v>
      </c>
      <c r="C13">
        <v>14</v>
      </c>
      <c r="D13" s="4">
        <v>7.05</v>
      </c>
      <c r="E13" s="38">
        <f t="shared" si="0"/>
        <v>0.75800000000000001</v>
      </c>
      <c r="J13" t="s">
        <v>14012</v>
      </c>
      <c r="K13" s="4">
        <v>8.5</v>
      </c>
      <c r="L13" s="25">
        <f t="shared" si="1"/>
        <v>0.995</v>
      </c>
      <c r="P13" s="34" t="s">
        <v>573</v>
      </c>
      <c r="Q13">
        <v>13</v>
      </c>
      <c r="R13" s="4">
        <v>6.9307692307692301</v>
      </c>
      <c r="T13" t="s">
        <v>80</v>
      </c>
      <c r="U13" s="4">
        <v>6.1</v>
      </c>
    </row>
    <row r="14" spans="2:21" x14ac:dyDescent="0.3">
      <c r="B14" t="s">
        <v>515</v>
      </c>
      <c r="C14">
        <v>14</v>
      </c>
      <c r="D14" s="4">
        <v>6.95</v>
      </c>
      <c r="E14" s="38">
        <f t="shared" si="0"/>
        <v>0.72</v>
      </c>
      <c r="J14" t="s">
        <v>11195</v>
      </c>
      <c r="K14" s="4">
        <v>8.5</v>
      </c>
      <c r="L14" s="25">
        <f t="shared" si="1"/>
        <v>0.995</v>
      </c>
      <c r="P14" s="34" t="s">
        <v>296</v>
      </c>
      <c r="Q14">
        <v>13</v>
      </c>
      <c r="R14" s="4">
        <v>7.3076923076923084</v>
      </c>
      <c r="T14" t="s">
        <v>85</v>
      </c>
      <c r="U14" s="4">
        <v>6.7</v>
      </c>
    </row>
    <row r="15" spans="2:21" x14ac:dyDescent="0.3">
      <c r="B15" t="s">
        <v>573</v>
      </c>
      <c r="C15">
        <v>13</v>
      </c>
      <c r="D15" s="4">
        <v>6.9307692307692301</v>
      </c>
      <c r="E15" s="38">
        <f t="shared" si="0"/>
        <v>0.71599999999999997</v>
      </c>
      <c r="J15" t="s">
        <v>5247</v>
      </c>
      <c r="K15" s="4">
        <v>8.4749999999999996</v>
      </c>
      <c r="L15" s="25">
        <f t="shared" si="1"/>
        <v>0.995</v>
      </c>
      <c r="P15" s="34" t="s">
        <v>3085</v>
      </c>
      <c r="Q15">
        <v>13</v>
      </c>
      <c r="R15" s="4">
        <v>5.6923076923076925</v>
      </c>
      <c r="T15" t="s">
        <v>22</v>
      </c>
      <c r="U15" s="4">
        <v>7.3</v>
      </c>
    </row>
    <row r="16" spans="2:21" x14ac:dyDescent="0.3">
      <c r="B16" t="s">
        <v>296</v>
      </c>
      <c r="C16">
        <v>13</v>
      </c>
      <c r="D16" s="4">
        <v>7.3076923076923084</v>
      </c>
      <c r="E16" s="38">
        <f t="shared" si="0"/>
        <v>0.86299999999999999</v>
      </c>
      <c r="J16" t="s">
        <v>35</v>
      </c>
      <c r="K16" s="4">
        <v>8.4250000000000007</v>
      </c>
      <c r="L16" s="25">
        <f t="shared" si="1"/>
        <v>0.99399999999999999</v>
      </c>
      <c r="P16" s="34" t="s">
        <v>877</v>
      </c>
      <c r="Q16">
        <v>13</v>
      </c>
      <c r="R16" s="4">
        <v>6.4076923076923071</v>
      </c>
      <c r="T16" t="s">
        <v>22</v>
      </c>
      <c r="U16" s="4">
        <v>6.5</v>
      </c>
    </row>
    <row r="17" spans="2:21" x14ac:dyDescent="0.3">
      <c r="B17" t="s">
        <v>3085</v>
      </c>
      <c r="C17">
        <v>13</v>
      </c>
      <c r="D17" s="4">
        <v>5.6923076923076925</v>
      </c>
      <c r="E17" s="38">
        <f t="shared" si="0"/>
        <v>0.26100000000000001</v>
      </c>
      <c r="J17" t="s">
        <v>4809</v>
      </c>
      <c r="K17" s="4">
        <v>8.4</v>
      </c>
      <c r="L17" s="25">
        <f t="shared" si="1"/>
        <v>0.99</v>
      </c>
      <c r="P17" s="34" t="s">
        <v>2013</v>
      </c>
      <c r="Q17">
        <v>13</v>
      </c>
      <c r="R17" s="4">
        <v>6.5769230769230758</v>
      </c>
      <c r="T17" t="s">
        <v>75</v>
      </c>
      <c r="U17" s="4">
        <v>7.2</v>
      </c>
    </row>
    <row r="18" spans="2:21" x14ac:dyDescent="0.3">
      <c r="B18" t="s">
        <v>877</v>
      </c>
      <c r="C18">
        <v>13</v>
      </c>
      <c r="D18" s="4">
        <v>6.4076923076923071</v>
      </c>
      <c r="E18" s="38">
        <f t="shared" si="0"/>
        <v>0.51300000000000001</v>
      </c>
      <c r="J18" t="s">
        <v>4254</v>
      </c>
      <c r="K18" s="4">
        <v>8.4</v>
      </c>
      <c r="L18" s="25">
        <f t="shared" si="1"/>
        <v>0.99</v>
      </c>
      <c r="P18" s="34" t="s">
        <v>1142</v>
      </c>
      <c r="Q18">
        <v>12</v>
      </c>
      <c r="R18" s="4">
        <v>6.791666666666667</v>
      </c>
      <c r="T18" t="s">
        <v>98</v>
      </c>
      <c r="U18" s="4">
        <v>6.6</v>
      </c>
    </row>
    <row r="19" spans="2:21" x14ac:dyDescent="0.3">
      <c r="B19" t="s">
        <v>2013</v>
      </c>
      <c r="C19">
        <v>13</v>
      </c>
      <c r="D19" s="4">
        <v>6.5769230769230758</v>
      </c>
      <c r="E19" s="38">
        <f t="shared" si="0"/>
        <v>0.56499999999999995</v>
      </c>
      <c r="J19" t="s">
        <v>11852</v>
      </c>
      <c r="K19" s="4">
        <v>8.4</v>
      </c>
      <c r="L19" s="25">
        <f t="shared" si="1"/>
        <v>0.99</v>
      </c>
      <c r="P19" s="34" t="s">
        <v>189</v>
      </c>
      <c r="Q19">
        <v>12</v>
      </c>
      <c r="R19" s="4">
        <v>6.6166666666666671</v>
      </c>
      <c r="T19" t="s">
        <v>64</v>
      </c>
      <c r="U19" s="4">
        <v>8.1</v>
      </c>
    </row>
    <row r="20" spans="2:21" x14ac:dyDescent="0.3">
      <c r="J20" t="s">
        <v>10236</v>
      </c>
      <c r="K20" s="4">
        <v>8.4</v>
      </c>
      <c r="L20" s="25">
        <f t="shared" si="1"/>
        <v>0.99</v>
      </c>
      <c r="P20" s="34" t="s">
        <v>4390</v>
      </c>
      <c r="Q20">
        <v>12</v>
      </c>
      <c r="R20" s="4">
        <v>6.5666666666666664</v>
      </c>
      <c r="T20" t="s">
        <v>105</v>
      </c>
      <c r="U20" s="4">
        <v>6.7</v>
      </c>
    </row>
    <row r="21" spans="2:21" x14ac:dyDescent="0.3">
      <c r="B21" s="58" t="s">
        <v>14508</v>
      </c>
      <c r="C21" s="58"/>
      <c r="D21" s="58"/>
      <c r="E21" s="58"/>
      <c r="J21" t="s">
        <v>4716</v>
      </c>
      <c r="K21" s="4">
        <v>8.4</v>
      </c>
      <c r="L21" s="25">
        <f t="shared" si="1"/>
        <v>0.99</v>
      </c>
      <c r="P21" s="34" t="s">
        <v>1470</v>
      </c>
      <c r="Q21">
        <v>12</v>
      </c>
      <c r="R21" s="4">
        <v>6.6833333333333336</v>
      </c>
      <c r="T21" t="s">
        <v>109</v>
      </c>
      <c r="U21" s="4">
        <v>6.8</v>
      </c>
    </row>
    <row r="22" spans="2:21" x14ac:dyDescent="0.3">
      <c r="B22" s="20" t="s">
        <v>14505</v>
      </c>
      <c r="C22" s="20" t="s">
        <v>14506</v>
      </c>
      <c r="D22" s="20" t="s">
        <v>14507</v>
      </c>
      <c r="E22" s="29" t="s">
        <v>14510</v>
      </c>
      <c r="J22" t="s">
        <v>13408</v>
      </c>
      <c r="K22" s="4">
        <v>8.4</v>
      </c>
      <c r="L22" s="25">
        <f t="shared" si="1"/>
        <v>0.99</v>
      </c>
      <c r="P22" s="34" t="s">
        <v>2482</v>
      </c>
      <c r="Q22">
        <v>11</v>
      </c>
      <c r="R22" s="4">
        <v>7.0181818181818185</v>
      </c>
      <c r="T22" t="s">
        <v>115</v>
      </c>
      <c r="U22" s="4">
        <v>7.5</v>
      </c>
    </row>
    <row r="23" spans="2:21" x14ac:dyDescent="0.3">
      <c r="B23" t="s">
        <v>7906</v>
      </c>
      <c r="C23">
        <v>1</v>
      </c>
      <c r="D23" s="4">
        <v>9.5</v>
      </c>
      <c r="E23" s="38">
        <f>_xlfn.PERCENTRANK.EXC($K$5:$K$2402,D23)</f>
        <v>0.999</v>
      </c>
      <c r="J23" t="s">
        <v>11163</v>
      </c>
      <c r="K23" s="4">
        <v>8.4</v>
      </c>
      <c r="L23" s="25">
        <f t="shared" si="1"/>
        <v>0.99</v>
      </c>
      <c r="P23" s="34" t="s">
        <v>709</v>
      </c>
      <c r="Q23">
        <v>11</v>
      </c>
      <c r="R23" s="4">
        <v>6.754545454545454</v>
      </c>
      <c r="T23" t="s">
        <v>122</v>
      </c>
      <c r="U23" s="4">
        <v>7</v>
      </c>
    </row>
    <row r="24" spans="2:21" x14ac:dyDescent="0.3">
      <c r="B24" t="s">
        <v>12503</v>
      </c>
      <c r="C24">
        <v>1</v>
      </c>
      <c r="D24" s="4">
        <v>8.6999999999999993</v>
      </c>
      <c r="E24" s="38">
        <f t="shared" ref="E24:E33" si="2">_xlfn.PERCENTRANK.EXC($K$5:$K$2402,D24)</f>
        <v>0.998</v>
      </c>
      <c r="J24" t="s">
        <v>7698</v>
      </c>
      <c r="K24" s="4">
        <v>8.4</v>
      </c>
      <c r="L24" s="25">
        <f t="shared" si="1"/>
        <v>0.99</v>
      </c>
      <c r="P24" s="34" t="s">
        <v>546</v>
      </c>
      <c r="Q24">
        <v>11</v>
      </c>
      <c r="R24" s="4">
        <v>6.0909090909090908</v>
      </c>
      <c r="T24" t="s">
        <v>127</v>
      </c>
      <c r="U24" s="4">
        <v>6.7</v>
      </c>
    </row>
    <row r="25" spans="2:21" x14ac:dyDescent="0.3">
      <c r="B25" t="s">
        <v>12215</v>
      </c>
      <c r="C25">
        <v>1</v>
      </c>
      <c r="D25" s="4">
        <v>8.6999999999999993</v>
      </c>
      <c r="E25" s="38">
        <f t="shared" si="2"/>
        <v>0.998</v>
      </c>
      <c r="J25" t="s">
        <v>1262</v>
      </c>
      <c r="K25" s="4">
        <v>8.4</v>
      </c>
      <c r="L25" s="25">
        <f t="shared" si="1"/>
        <v>0.99</v>
      </c>
      <c r="P25" s="34" t="s">
        <v>5537</v>
      </c>
      <c r="Q25">
        <v>11</v>
      </c>
      <c r="R25" s="4">
        <v>7.3272727272727272</v>
      </c>
      <c r="T25" t="s">
        <v>115</v>
      </c>
      <c r="U25" s="4">
        <v>7.9</v>
      </c>
    </row>
    <row r="26" spans="2:21" x14ac:dyDescent="0.3">
      <c r="B26" t="s">
        <v>14024</v>
      </c>
      <c r="C26">
        <v>1</v>
      </c>
      <c r="D26" s="4">
        <v>8.6999999999999993</v>
      </c>
      <c r="E26" s="38">
        <f t="shared" si="2"/>
        <v>0.998</v>
      </c>
      <c r="J26" t="s">
        <v>13104</v>
      </c>
      <c r="K26" s="4">
        <v>8.4</v>
      </c>
      <c r="L26" s="25">
        <f t="shared" si="1"/>
        <v>0.99</v>
      </c>
      <c r="P26" s="34" t="s">
        <v>52</v>
      </c>
      <c r="Q26">
        <v>11</v>
      </c>
      <c r="R26" s="4">
        <v>7.0181818181818185</v>
      </c>
      <c r="T26" t="s">
        <v>134</v>
      </c>
      <c r="U26" s="4">
        <v>6.1</v>
      </c>
    </row>
    <row r="27" spans="2:21" x14ac:dyDescent="0.3">
      <c r="B27" t="s">
        <v>10606</v>
      </c>
      <c r="C27">
        <v>1</v>
      </c>
      <c r="D27" s="4">
        <v>8.6</v>
      </c>
      <c r="E27" s="38">
        <f t="shared" si="2"/>
        <v>0.997</v>
      </c>
      <c r="J27" t="s">
        <v>14182</v>
      </c>
      <c r="K27" s="4">
        <v>8.3000000000000007</v>
      </c>
      <c r="L27" s="25">
        <f t="shared" si="1"/>
        <v>0.98699999999999999</v>
      </c>
      <c r="P27" s="34" t="s">
        <v>3058</v>
      </c>
      <c r="Q27">
        <v>11</v>
      </c>
      <c r="R27" s="4">
        <v>7.4181818181818189</v>
      </c>
      <c r="T27" t="s">
        <v>115</v>
      </c>
      <c r="U27" s="4">
        <v>7.2</v>
      </c>
    </row>
    <row r="28" spans="2:21" x14ac:dyDescent="0.3">
      <c r="B28" t="s">
        <v>12375</v>
      </c>
      <c r="C28">
        <v>1</v>
      </c>
      <c r="D28" s="4">
        <v>8.6</v>
      </c>
      <c r="E28" s="38">
        <f t="shared" si="2"/>
        <v>0.997</v>
      </c>
      <c r="J28" t="s">
        <v>11627</v>
      </c>
      <c r="K28" s="4">
        <v>8.3000000000000007</v>
      </c>
      <c r="L28" s="25">
        <f t="shared" si="1"/>
        <v>0.98699999999999999</v>
      </c>
      <c r="P28" s="34" t="s">
        <v>832</v>
      </c>
      <c r="Q28">
        <v>11</v>
      </c>
      <c r="R28" s="4">
        <v>6.6545454545454552</v>
      </c>
      <c r="T28" t="s">
        <v>14</v>
      </c>
      <c r="U28" s="4">
        <v>7.7</v>
      </c>
    </row>
    <row r="29" spans="2:21" x14ac:dyDescent="0.3">
      <c r="B29" t="s">
        <v>10913</v>
      </c>
      <c r="C29">
        <v>1</v>
      </c>
      <c r="D29" s="4">
        <v>8.5</v>
      </c>
      <c r="E29" s="38">
        <f t="shared" si="2"/>
        <v>0.995</v>
      </c>
      <c r="J29" t="s">
        <v>8138</v>
      </c>
      <c r="K29" s="4">
        <v>8.3000000000000007</v>
      </c>
      <c r="L29" s="25">
        <f t="shared" si="1"/>
        <v>0.98699999999999999</v>
      </c>
      <c r="P29" s="34" t="s">
        <v>3909</v>
      </c>
      <c r="Q29">
        <v>10</v>
      </c>
      <c r="R29" s="4">
        <v>5.9700000000000006</v>
      </c>
      <c r="T29" t="s">
        <v>150</v>
      </c>
      <c r="U29" s="4">
        <v>8.1999999999999993</v>
      </c>
    </row>
    <row r="30" spans="2:21" x14ac:dyDescent="0.3">
      <c r="B30" t="s">
        <v>10769</v>
      </c>
      <c r="C30">
        <v>1</v>
      </c>
      <c r="D30" s="4">
        <v>8.5</v>
      </c>
      <c r="E30" s="38">
        <f t="shared" si="2"/>
        <v>0.995</v>
      </c>
      <c r="J30" t="s">
        <v>217</v>
      </c>
      <c r="K30" s="4">
        <v>8.3000000000000007</v>
      </c>
      <c r="L30" s="25">
        <f t="shared" si="1"/>
        <v>0.98699999999999999</v>
      </c>
      <c r="P30" s="34" t="s">
        <v>3520</v>
      </c>
      <c r="Q30">
        <v>10</v>
      </c>
      <c r="R30" s="4">
        <v>7.07</v>
      </c>
      <c r="T30" t="s">
        <v>153</v>
      </c>
      <c r="U30" s="4">
        <v>5.9</v>
      </c>
    </row>
    <row r="31" spans="2:21" x14ac:dyDescent="0.3">
      <c r="B31" t="s">
        <v>14012</v>
      </c>
      <c r="C31">
        <v>1</v>
      </c>
      <c r="D31" s="4">
        <v>8.5</v>
      </c>
      <c r="E31" s="38">
        <f t="shared" si="2"/>
        <v>0.995</v>
      </c>
      <c r="J31" t="s">
        <v>13488</v>
      </c>
      <c r="K31" s="4">
        <v>8.3000000000000007</v>
      </c>
      <c r="L31" s="25">
        <f t="shared" si="1"/>
        <v>0.98699999999999999</v>
      </c>
      <c r="P31" s="34" t="s">
        <v>1523</v>
      </c>
      <c r="Q31">
        <v>10</v>
      </c>
      <c r="R31" s="4">
        <v>5.99</v>
      </c>
      <c r="T31" t="s">
        <v>159</v>
      </c>
      <c r="U31" s="4">
        <v>7</v>
      </c>
    </row>
    <row r="32" spans="2:21" x14ac:dyDescent="0.3">
      <c r="B32" t="s">
        <v>11195</v>
      </c>
      <c r="C32">
        <v>1</v>
      </c>
      <c r="D32" s="4">
        <v>8.5</v>
      </c>
      <c r="E32" s="38">
        <f t="shared" si="2"/>
        <v>0.995</v>
      </c>
      <c r="J32" t="s">
        <v>10849</v>
      </c>
      <c r="K32" s="4">
        <v>8.3000000000000007</v>
      </c>
      <c r="L32" s="25">
        <f t="shared" si="1"/>
        <v>0.98699999999999999</v>
      </c>
      <c r="P32" s="34" t="s">
        <v>868</v>
      </c>
      <c r="Q32">
        <v>10</v>
      </c>
      <c r="R32" s="4">
        <v>6.63</v>
      </c>
      <c r="T32" t="s">
        <v>28</v>
      </c>
      <c r="U32" s="4">
        <v>7.8</v>
      </c>
    </row>
    <row r="33" spans="2:21" x14ac:dyDescent="0.3">
      <c r="B33" t="s">
        <v>5247</v>
      </c>
      <c r="C33">
        <v>4</v>
      </c>
      <c r="D33" s="4">
        <v>8.4749999999999996</v>
      </c>
      <c r="E33" s="38">
        <f t="shared" si="2"/>
        <v>0.995</v>
      </c>
      <c r="J33" t="s">
        <v>7810</v>
      </c>
      <c r="K33" s="4">
        <v>8.3000000000000007</v>
      </c>
      <c r="L33" s="25">
        <f t="shared" si="1"/>
        <v>0.98699999999999999</v>
      </c>
      <c r="P33" s="34" t="s">
        <v>3354</v>
      </c>
      <c r="Q33">
        <v>10</v>
      </c>
      <c r="R33" s="4">
        <v>6.7299999999999995</v>
      </c>
      <c r="T33" t="s">
        <v>52</v>
      </c>
      <c r="U33" s="4">
        <v>7.3</v>
      </c>
    </row>
    <row r="34" spans="2:21" x14ac:dyDescent="0.3">
      <c r="J34" t="s">
        <v>318</v>
      </c>
      <c r="K34" s="4">
        <v>8.2333333333333343</v>
      </c>
      <c r="L34" s="25">
        <f t="shared" si="1"/>
        <v>0.98699999999999999</v>
      </c>
      <c r="P34" s="34" t="s">
        <v>465</v>
      </c>
      <c r="Q34">
        <v>10</v>
      </c>
      <c r="R34" s="4">
        <v>7.7499999999999982</v>
      </c>
      <c r="T34" t="s">
        <v>169</v>
      </c>
      <c r="U34" s="4">
        <v>7.2</v>
      </c>
    </row>
    <row r="35" spans="2:21" x14ac:dyDescent="0.3">
      <c r="J35" t="s">
        <v>4754</v>
      </c>
      <c r="K35" s="4">
        <v>8.2249999999999996</v>
      </c>
      <c r="L35" s="25">
        <f t="shared" si="1"/>
        <v>0.98699999999999999</v>
      </c>
      <c r="P35" s="34" t="s">
        <v>2243</v>
      </c>
      <c r="Q35">
        <v>10</v>
      </c>
      <c r="R35" s="4">
        <v>6.1300000000000008</v>
      </c>
      <c r="T35" t="s">
        <v>173</v>
      </c>
      <c r="U35" s="4">
        <v>6.5</v>
      </c>
    </row>
    <row r="36" spans="2:21" x14ac:dyDescent="0.3">
      <c r="J36" t="s">
        <v>1159</v>
      </c>
      <c r="K36" s="4">
        <v>8.2000000000000011</v>
      </c>
      <c r="L36" s="25">
        <f t="shared" si="1"/>
        <v>0.98599999999999999</v>
      </c>
      <c r="P36" s="34" t="s">
        <v>5734</v>
      </c>
      <c r="Q36">
        <v>9</v>
      </c>
      <c r="R36" s="4">
        <v>4.9000000000000004</v>
      </c>
      <c r="T36" t="s">
        <v>176</v>
      </c>
      <c r="U36" s="4">
        <v>6.8</v>
      </c>
    </row>
    <row r="37" spans="2:21" x14ac:dyDescent="0.3">
      <c r="J37" t="s">
        <v>11563</v>
      </c>
      <c r="K37" s="4">
        <v>8.1999999999999993</v>
      </c>
      <c r="L37" s="25">
        <f t="shared" si="1"/>
        <v>0.98299999999999998</v>
      </c>
      <c r="P37" s="34" t="s">
        <v>338</v>
      </c>
      <c r="Q37">
        <v>9</v>
      </c>
      <c r="R37" s="4">
        <v>5.5777777777777784</v>
      </c>
      <c r="T37" t="s">
        <v>183</v>
      </c>
      <c r="U37" s="4">
        <v>7.3</v>
      </c>
    </row>
    <row r="38" spans="2:21" x14ac:dyDescent="0.3">
      <c r="J38" t="s">
        <v>13536</v>
      </c>
      <c r="K38" s="4">
        <v>8.1999999999999993</v>
      </c>
      <c r="L38" s="25">
        <f t="shared" si="1"/>
        <v>0.98299999999999998</v>
      </c>
      <c r="P38" s="34" t="s">
        <v>115</v>
      </c>
      <c r="Q38">
        <v>9</v>
      </c>
      <c r="R38" s="4">
        <v>7.8888888888888893</v>
      </c>
      <c r="T38" t="s">
        <v>189</v>
      </c>
      <c r="U38" s="4">
        <v>6</v>
      </c>
    </row>
    <row r="39" spans="2:21" x14ac:dyDescent="0.3">
      <c r="J39" t="s">
        <v>12852</v>
      </c>
      <c r="K39" s="4">
        <v>8.1999999999999993</v>
      </c>
      <c r="L39" s="25">
        <f t="shared" si="1"/>
        <v>0.98299999999999998</v>
      </c>
      <c r="P39" s="34" t="s">
        <v>798</v>
      </c>
      <c r="Q39">
        <v>9</v>
      </c>
      <c r="R39" s="4">
        <v>6.7666666666666675</v>
      </c>
      <c r="T39" t="s">
        <v>189</v>
      </c>
      <c r="U39" s="4">
        <v>5.7</v>
      </c>
    </row>
    <row r="40" spans="2:21" x14ac:dyDescent="0.3">
      <c r="J40" t="s">
        <v>454</v>
      </c>
      <c r="K40" s="4">
        <v>8.1999999999999993</v>
      </c>
      <c r="L40" s="25">
        <f t="shared" si="1"/>
        <v>0.98299999999999998</v>
      </c>
      <c r="P40" s="34" t="s">
        <v>4671</v>
      </c>
      <c r="Q40">
        <v>9</v>
      </c>
      <c r="R40" s="4">
        <v>7.1111111111111107</v>
      </c>
      <c r="T40" t="s">
        <v>52</v>
      </c>
      <c r="U40" s="4">
        <v>6.4</v>
      </c>
    </row>
    <row r="41" spans="2:21" x14ac:dyDescent="0.3">
      <c r="J41" t="s">
        <v>13616</v>
      </c>
      <c r="K41" s="4">
        <v>8.1999999999999993</v>
      </c>
      <c r="L41" s="25">
        <f t="shared" si="1"/>
        <v>0.98299999999999998</v>
      </c>
      <c r="P41" s="34" t="s">
        <v>615</v>
      </c>
      <c r="Q41">
        <v>9</v>
      </c>
      <c r="R41" s="4">
        <v>6.0444444444444452</v>
      </c>
      <c r="T41" t="s">
        <v>122</v>
      </c>
      <c r="U41" s="4">
        <v>6.7</v>
      </c>
    </row>
    <row r="42" spans="2:21" x14ac:dyDescent="0.3">
      <c r="J42" t="s">
        <v>12432</v>
      </c>
      <c r="K42" s="4">
        <v>8.1999999999999993</v>
      </c>
      <c r="L42" s="25">
        <f t="shared" si="1"/>
        <v>0.98299999999999998</v>
      </c>
      <c r="P42" s="34" t="s">
        <v>1426</v>
      </c>
      <c r="Q42">
        <v>9</v>
      </c>
      <c r="R42" s="4">
        <v>5.7333333333333325</v>
      </c>
      <c r="T42" t="s">
        <v>202</v>
      </c>
      <c r="U42" s="4">
        <v>6.8</v>
      </c>
    </row>
    <row r="43" spans="2:21" x14ac:dyDescent="0.3">
      <c r="J43" t="s">
        <v>9957</v>
      </c>
      <c r="K43" s="4">
        <v>8.1999999999999993</v>
      </c>
      <c r="L43" s="25">
        <f t="shared" si="1"/>
        <v>0.98299999999999998</v>
      </c>
      <c r="P43" s="34" t="s">
        <v>176</v>
      </c>
      <c r="Q43">
        <v>9</v>
      </c>
      <c r="R43" s="4">
        <v>6.4555555555555557</v>
      </c>
      <c r="T43" t="s">
        <v>207</v>
      </c>
      <c r="U43" s="4">
        <v>6.3</v>
      </c>
    </row>
    <row r="44" spans="2:21" x14ac:dyDescent="0.3">
      <c r="J44" t="s">
        <v>14098</v>
      </c>
      <c r="K44" s="4">
        <v>8.1999999999999993</v>
      </c>
      <c r="L44" s="25">
        <f t="shared" si="1"/>
        <v>0.98299999999999998</v>
      </c>
      <c r="P44" s="34" t="s">
        <v>2810</v>
      </c>
      <c r="Q44">
        <v>8</v>
      </c>
      <c r="R44" s="4">
        <v>6.125</v>
      </c>
      <c r="T44" t="s">
        <v>212</v>
      </c>
      <c r="U44" s="4">
        <v>5.6</v>
      </c>
    </row>
    <row r="45" spans="2:21" x14ac:dyDescent="0.3">
      <c r="J45" t="s">
        <v>3115</v>
      </c>
      <c r="K45" s="4">
        <v>8.1333333333333329</v>
      </c>
      <c r="L45" s="25">
        <f t="shared" si="1"/>
        <v>0.98199999999999998</v>
      </c>
      <c r="P45" s="34" t="s">
        <v>1172</v>
      </c>
      <c r="Q45">
        <v>8</v>
      </c>
      <c r="R45" s="4">
        <v>6.0250000000000004</v>
      </c>
      <c r="T45" t="s">
        <v>217</v>
      </c>
      <c r="U45" s="4">
        <v>8.3000000000000007</v>
      </c>
    </row>
    <row r="46" spans="2:21" x14ac:dyDescent="0.3">
      <c r="J46" t="s">
        <v>7201</v>
      </c>
      <c r="K46" s="4">
        <v>8.1</v>
      </c>
      <c r="L46" s="25">
        <f t="shared" si="1"/>
        <v>0.97699999999999998</v>
      </c>
      <c r="P46" s="34" t="s">
        <v>291</v>
      </c>
      <c r="Q46">
        <v>8</v>
      </c>
      <c r="R46" s="4">
        <v>6.1875</v>
      </c>
      <c r="T46" t="s">
        <v>222</v>
      </c>
      <c r="U46" s="4">
        <v>6.6</v>
      </c>
    </row>
    <row r="47" spans="2:21" x14ac:dyDescent="0.3">
      <c r="J47" t="s">
        <v>11798</v>
      </c>
      <c r="K47" s="4">
        <v>8.1</v>
      </c>
      <c r="L47" s="25">
        <f t="shared" si="1"/>
        <v>0.97699999999999998</v>
      </c>
      <c r="P47" s="34" t="s">
        <v>3168</v>
      </c>
      <c r="Q47">
        <v>8</v>
      </c>
      <c r="R47" s="4">
        <v>6.7624999999999993</v>
      </c>
      <c r="T47" t="s">
        <v>225</v>
      </c>
      <c r="U47" s="4">
        <v>7.2</v>
      </c>
    </row>
    <row r="48" spans="2:21" x14ac:dyDescent="0.3">
      <c r="J48" t="s">
        <v>2805</v>
      </c>
      <c r="K48" s="4">
        <v>8.1</v>
      </c>
      <c r="L48" s="25">
        <f t="shared" si="1"/>
        <v>0.97699999999999998</v>
      </c>
      <c r="P48" s="34" t="s">
        <v>1159</v>
      </c>
      <c r="Q48">
        <v>8</v>
      </c>
      <c r="R48" s="4">
        <v>8.2000000000000011</v>
      </c>
      <c r="T48" t="s">
        <v>85</v>
      </c>
      <c r="U48" s="4">
        <v>7</v>
      </c>
    </row>
    <row r="49" spans="10:21" x14ac:dyDescent="0.3">
      <c r="J49" t="s">
        <v>14009</v>
      </c>
      <c r="K49" s="4">
        <v>8.1</v>
      </c>
      <c r="L49" s="25">
        <f t="shared" si="1"/>
        <v>0.97699999999999998</v>
      </c>
      <c r="P49" s="34" t="s">
        <v>85</v>
      </c>
      <c r="Q49">
        <v>8</v>
      </c>
      <c r="R49" s="4">
        <v>7.15</v>
      </c>
      <c r="T49" t="s">
        <v>80</v>
      </c>
      <c r="U49" s="4">
        <v>8</v>
      </c>
    </row>
    <row r="50" spans="10:21" x14ac:dyDescent="0.3">
      <c r="J50" t="s">
        <v>13262</v>
      </c>
      <c r="K50" s="4">
        <v>8.1</v>
      </c>
      <c r="L50" s="25">
        <f t="shared" si="1"/>
        <v>0.97699999999999998</v>
      </c>
      <c r="P50" s="34" t="s">
        <v>212</v>
      </c>
      <c r="Q50">
        <v>8</v>
      </c>
      <c r="R50" s="4">
        <v>6.5500000000000007</v>
      </c>
      <c r="T50" t="s">
        <v>238</v>
      </c>
      <c r="U50" s="4">
        <v>7.8</v>
      </c>
    </row>
    <row r="51" spans="10:21" x14ac:dyDescent="0.3">
      <c r="J51" t="s">
        <v>13709</v>
      </c>
      <c r="K51" s="4">
        <v>8.1</v>
      </c>
      <c r="L51" s="25">
        <f t="shared" si="1"/>
        <v>0.97699999999999998</v>
      </c>
      <c r="P51" s="34" t="s">
        <v>940</v>
      </c>
      <c r="Q51">
        <v>8</v>
      </c>
      <c r="R51" s="4">
        <v>7.0749999999999993</v>
      </c>
      <c r="T51" t="s">
        <v>80</v>
      </c>
      <c r="U51" s="4">
        <v>6.3</v>
      </c>
    </row>
    <row r="52" spans="10:21" x14ac:dyDescent="0.3">
      <c r="J52" t="s">
        <v>12144</v>
      </c>
      <c r="K52" s="4">
        <v>8.1</v>
      </c>
      <c r="L52" s="25">
        <f t="shared" si="1"/>
        <v>0.97699999999999998</v>
      </c>
      <c r="P52" s="34" t="s">
        <v>1749</v>
      </c>
      <c r="Q52">
        <v>8</v>
      </c>
      <c r="R52" s="4">
        <v>6.0750000000000002</v>
      </c>
      <c r="T52" t="s">
        <v>247</v>
      </c>
      <c r="U52" s="4">
        <v>7.3</v>
      </c>
    </row>
    <row r="53" spans="10:21" x14ac:dyDescent="0.3">
      <c r="J53" t="s">
        <v>8257</v>
      </c>
      <c r="K53" s="4">
        <v>8.1</v>
      </c>
      <c r="L53" s="25">
        <f t="shared" si="1"/>
        <v>0.97699999999999998</v>
      </c>
      <c r="P53" s="34" t="s">
        <v>1292</v>
      </c>
      <c r="Q53">
        <v>8</v>
      </c>
      <c r="R53" s="4">
        <v>6.4875000000000007</v>
      </c>
      <c r="T53" t="s">
        <v>252</v>
      </c>
      <c r="U53" s="4">
        <v>6.6</v>
      </c>
    </row>
    <row r="54" spans="10:21" x14ac:dyDescent="0.3">
      <c r="J54" t="s">
        <v>11960</v>
      </c>
      <c r="K54" s="4">
        <v>8.1</v>
      </c>
      <c r="L54" s="25">
        <f t="shared" si="1"/>
        <v>0.97699999999999998</v>
      </c>
      <c r="P54" s="34" t="s">
        <v>2673</v>
      </c>
      <c r="Q54">
        <v>8</v>
      </c>
      <c r="R54" s="4">
        <v>6.55</v>
      </c>
      <c r="T54" t="s">
        <v>257</v>
      </c>
      <c r="U54" s="4">
        <v>7</v>
      </c>
    </row>
    <row r="55" spans="10:21" x14ac:dyDescent="0.3">
      <c r="J55" t="s">
        <v>13976</v>
      </c>
      <c r="K55" s="4">
        <v>8.1</v>
      </c>
      <c r="L55" s="25">
        <f t="shared" si="1"/>
        <v>0.97699999999999998</v>
      </c>
      <c r="P55" s="34" t="s">
        <v>570</v>
      </c>
      <c r="Q55">
        <v>8</v>
      </c>
      <c r="R55" s="4">
        <v>6.8</v>
      </c>
      <c r="T55" t="s">
        <v>189</v>
      </c>
      <c r="U55" s="4">
        <v>6.3</v>
      </c>
    </row>
    <row r="56" spans="10:21" x14ac:dyDescent="0.3">
      <c r="J56" t="s">
        <v>3511</v>
      </c>
      <c r="K56" s="4">
        <v>8.1</v>
      </c>
      <c r="L56" s="25">
        <f t="shared" si="1"/>
        <v>0.97699999999999998</v>
      </c>
      <c r="P56" s="34" t="s">
        <v>1993</v>
      </c>
      <c r="Q56">
        <v>8</v>
      </c>
      <c r="R56" s="4">
        <v>6.9374999999999991</v>
      </c>
      <c r="T56" t="s">
        <v>264</v>
      </c>
      <c r="U56" s="4">
        <v>6.2</v>
      </c>
    </row>
    <row r="57" spans="10:21" x14ac:dyDescent="0.3">
      <c r="J57" t="s">
        <v>8518</v>
      </c>
      <c r="K57" s="4">
        <v>8.1</v>
      </c>
      <c r="L57" s="25">
        <f t="shared" si="1"/>
        <v>0.97699999999999998</v>
      </c>
      <c r="P57" s="34" t="s">
        <v>2686</v>
      </c>
      <c r="Q57">
        <v>8</v>
      </c>
      <c r="R57" s="4">
        <v>5.6625000000000005</v>
      </c>
      <c r="T57" t="s">
        <v>269</v>
      </c>
      <c r="U57" s="4">
        <v>6.8</v>
      </c>
    </row>
    <row r="58" spans="10:21" x14ac:dyDescent="0.3">
      <c r="J58" t="s">
        <v>11252</v>
      </c>
      <c r="K58" s="4">
        <v>8.0599999999999987</v>
      </c>
      <c r="L58" s="25">
        <f t="shared" si="1"/>
        <v>0.97699999999999998</v>
      </c>
      <c r="P58" s="34" t="s">
        <v>2128</v>
      </c>
      <c r="Q58">
        <v>8</v>
      </c>
      <c r="R58" s="4">
        <v>5.9499999999999993</v>
      </c>
      <c r="T58" t="s">
        <v>273</v>
      </c>
      <c r="U58" s="4">
        <v>7.2</v>
      </c>
    </row>
    <row r="59" spans="10:21" x14ac:dyDescent="0.3">
      <c r="J59" t="s">
        <v>2382</v>
      </c>
      <c r="K59" s="4">
        <v>8.0499999999999989</v>
      </c>
      <c r="L59" s="25">
        <f t="shared" si="1"/>
        <v>0.97699999999999998</v>
      </c>
      <c r="P59" s="34" t="s">
        <v>80</v>
      </c>
      <c r="Q59">
        <v>8</v>
      </c>
      <c r="R59" s="4">
        <v>7.2875000000000005</v>
      </c>
      <c r="T59" t="s">
        <v>277</v>
      </c>
      <c r="U59" s="4">
        <v>7.5</v>
      </c>
    </row>
    <row r="60" spans="10:21" x14ac:dyDescent="0.3">
      <c r="J60" t="s">
        <v>4734</v>
      </c>
      <c r="K60" s="4">
        <v>8.0333333333333332</v>
      </c>
      <c r="L60" s="25">
        <f t="shared" si="1"/>
        <v>0.97599999999999998</v>
      </c>
      <c r="P60" s="34" t="s">
        <v>3308</v>
      </c>
      <c r="Q60">
        <v>8</v>
      </c>
      <c r="R60" s="4">
        <v>7.4375</v>
      </c>
      <c r="T60" t="s">
        <v>46</v>
      </c>
      <c r="U60" s="4">
        <v>8.4</v>
      </c>
    </row>
    <row r="61" spans="10:21" x14ac:dyDescent="0.3">
      <c r="J61" t="s">
        <v>9627</v>
      </c>
      <c r="K61" s="4">
        <v>8</v>
      </c>
      <c r="L61" s="25">
        <f t="shared" si="1"/>
        <v>0.97099999999999997</v>
      </c>
      <c r="P61" s="34" t="s">
        <v>3384</v>
      </c>
      <c r="Q61">
        <v>8</v>
      </c>
      <c r="R61" s="4">
        <v>6.5749999999999993</v>
      </c>
      <c r="T61" t="s">
        <v>176</v>
      </c>
      <c r="U61" s="4">
        <v>6.2</v>
      </c>
    </row>
    <row r="62" spans="10:21" x14ac:dyDescent="0.3">
      <c r="J62" t="s">
        <v>11873</v>
      </c>
      <c r="K62" s="4">
        <v>8</v>
      </c>
      <c r="L62" s="25">
        <f t="shared" si="1"/>
        <v>0.97099999999999997</v>
      </c>
      <c r="P62" s="34" t="s">
        <v>35</v>
      </c>
      <c r="Q62">
        <v>8</v>
      </c>
      <c r="R62" s="4">
        <v>8.4250000000000007</v>
      </c>
      <c r="T62" t="s">
        <v>291</v>
      </c>
      <c r="U62" s="4">
        <v>5.8</v>
      </c>
    </row>
    <row r="63" spans="10:21" x14ac:dyDescent="0.3">
      <c r="J63" t="s">
        <v>8177</v>
      </c>
      <c r="K63" s="4">
        <v>8</v>
      </c>
      <c r="L63" s="25">
        <f t="shared" si="1"/>
        <v>0.97099999999999997</v>
      </c>
      <c r="P63" s="34" t="s">
        <v>2641</v>
      </c>
      <c r="Q63">
        <v>8</v>
      </c>
      <c r="R63" s="4">
        <v>6.7749999999999995</v>
      </c>
      <c r="T63" t="s">
        <v>296</v>
      </c>
      <c r="U63" s="4">
        <v>6.8</v>
      </c>
    </row>
    <row r="64" spans="10:21" x14ac:dyDescent="0.3">
      <c r="J64" t="s">
        <v>7367</v>
      </c>
      <c r="K64" s="4">
        <v>8</v>
      </c>
      <c r="L64" s="25">
        <f t="shared" si="1"/>
        <v>0.97099999999999997</v>
      </c>
      <c r="P64" s="34" t="s">
        <v>1694</v>
      </c>
      <c r="Q64">
        <v>8</v>
      </c>
      <c r="R64" s="4">
        <v>5.9625000000000004</v>
      </c>
      <c r="T64" t="s">
        <v>302</v>
      </c>
      <c r="U64" s="4">
        <v>5.4</v>
      </c>
    </row>
    <row r="65" spans="10:21" x14ac:dyDescent="0.3">
      <c r="J65" t="s">
        <v>13676</v>
      </c>
      <c r="K65" s="4">
        <v>8</v>
      </c>
      <c r="L65" s="25">
        <f t="shared" si="1"/>
        <v>0.97099999999999997</v>
      </c>
      <c r="P65" s="34" t="s">
        <v>6584</v>
      </c>
      <c r="Q65">
        <v>8</v>
      </c>
      <c r="R65" s="4">
        <v>7.3500000000000014</v>
      </c>
      <c r="T65" t="s">
        <v>69</v>
      </c>
      <c r="U65" s="4">
        <v>6.6</v>
      </c>
    </row>
    <row r="66" spans="10:21" x14ac:dyDescent="0.3">
      <c r="J66" t="s">
        <v>13296</v>
      </c>
      <c r="K66" s="4">
        <v>8</v>
      </c>
      <c r="L66" s="25">
        <f t="shared" si="1"/>
        <v>0.97099999999999997</v>
      </c>
      <c r="P66" s="34" t="s">
        <v>1999</v>
      </c>
      <c r="Q66">
        <v>8</v>
      </c>
      <c r="R66" s="4">
        <v>6.9375000000000009</v>
      </c>
      <c r="T66" t="s">
        <v>98</v>
      </c>
      <c r="U66" s="4">
        <v>6.9</v>
      </c>
    </row>
    <row r="67" spans="10:21" x14ac:dyDescent="0.3">
      <c r="J67" t="s">
        <v>13869</v>
      </c>
      <c r="K67" s="4">
        <v>8</v>
      </c>
      <c r="L67" s="25">
        <f t="shared" si="1"/>
        <v>0.97099999999999997</v>
      </c>
      <c r="P67" s="34" t="s">
        <v>713</v>
      </c>
      <c r="Q67">
        <v>8</v>
      </c>
      <c r="R67" s="4">
        <v>7.2500000000000009</v>
      </c>
      <c r="T67" t="s">
        <v>80</v>
      </c>
      <c r="U67" s="4">
        <v>7.3</v>
      </c>
    </row>
    <row r="68" spans="10:21" x14ac:dyDescent="0.3">
      <c r="J68" t="s">
        <v>13123</v>
      </c>
      <c r="K68" s="4">
        <v>8</v>
      </c>
      <c r="L68" s="25">
        <f t="shared" si="1"/>
        <v>0.97099999999999997</v>
      </c>
      <c r="P68" s="34" t="s">
        <v>1809</v>
      </c>
      <c r="Q68">
        <v>7</v>
      </c>
      <c r="R68" s="4">
        <v>7.3285714285714283</v>
      </c>
      <c r="T68" t="s">
        <v>35</v>
      </c>
      <c r="U68" s="4">
        <v>9</v>
      </c>
    </row>
    <row r="69" spans="10:21" x14ac:dyDescent="0.3">
      <c r="J69" t="s">
        <v>13620</v>
      </c>
      <c r="K69" s="4">
        <v>8</v>
      </c>
      <c r="L69" s="25">
        <f t="shared" si="1"/>
        <v>0.97099999999999997</v>
      </c>
      <c r="P69" s="34" t="s">
        <v>3364</v>
      </c>
      <c r="Q69">
        <v>7</v>
      </c>
      <c r="R69" s="4">
        <v>7.6285714285714281</v>
      </c>
      <c r="T69" t="s">
        <v>318</v>
      </c>
      <c r="U69" s="4">
        <v>8.3000000000000007</v>
      </c>
    </row>
    <row r="70" spans="10:21" x14ac:dyDescent="0.3">
      <c r="J70" t="s">
        <v>5480</v>
      </c>
      <c r="K70" s="4">
        <v>8</v>
      </c>
      <c r="L70" s="25">
        <f t="shared" ref="L70:L133" si="3">_xlfn.PERCENTRANK.EXC($K$5:$K$2402,K70)</f>
        <v>0.97099999999999997</v>
      </c>
      <c r="P70" s="34" t="s">
        <v>75</v>
      </c>
      <c r="Q70">
        <v>7</v>
      </c>
      <c r="R70" s="4">
        <v>7.1428571428571432</v>
      </c>
      <c r="T70" t="s">
        <v>323</v>
      </c>
      <c r="U70" s="4">
        <v>6.5</v>
      </c>
    </row>
    <row r="71" spans="10:21" x14ac:dyDescent="0.3">
      <c r="J71" t="s">
        <v>11940</v>
      </c>
      <c r="K71" s="4">
        <v>8</v>
      </c>
      <c r="L71" s="25">
        <f t="shared" si="3"/>
        <v>0.97099999999999997</v>
      </c>
      <c r="P71" s="34" t="s">
        <v>349</v>
      </c>
      <c r="Q71">
        <v>7</v>
      </c>
      <c r="R71" s="4">
        <v>6.3142857142857149</v>
      </c>
      <c r="T71" t="s">
        <v>170</v>
      </c>
      <c r="U71" s="4">
        <v>7.9</v>
      </c>
    </row>
    <row r="72" spans="10:21" x14ac:dyDescent="0.3">
      <c r="J72" t="s">
        <v>7823</v>
      </c>
      <c r="K72" s="4">
        <v>8</v>
      </c>
      <c r="L72" s="25">
        <f t="shared" si="3"/>
        <v>0.97099999999999997</v>
      </c>
      <c r="P72" s="34" t="s">
        <v>482</v>
      </c>
      <c r="Q72">
        <v>7</v>
      </c>
      <c r="R72" s="4">
        <v>6.8571428571428568</v>
      </c>
      <c r="T72" t="s">
        <v>330</v>
      </c>
      <c r="U72" s="4">
        <v>7.5</v>
      </c>
    </row>
    <row r="73" spans="10:21" x14ac:dyDescent="0.3">
      <c r="J73" t="s">
        <v>2100</v>
      </c>
      <c r="K73" s="4">
        <v>7.9750000000000005</v>
      </c>
      <c r="L73" s="25">
        <f t="shared" si="3"/>
        <v>0.97</v>
      </c>
      <c r="P73" s="34" t="s">
        <v>1656</v>
      </c>
      <c r="Q73">
        <v>7</v>
      </c>
      <c r="R73" s="4">
        <v>6.6571428571428575</v>
      </c>
      <c r="T73" t="s">
        <v>109</v>
      </c>
      <c r="U73" s="4">
        <v>4.8</v>
      </c>
    </row>
    <row r="74" spans="10:21" x14ac:dyDescent="0.3">
      <c r="J74" t="s">
        <v>10836</v>
      </c>
      <c r="K74" s="4">
        <v>7.9750000000000005</v>
      </c>
      <c r="L74" s="25">
        <f t="shared" si="3"/>
        <v>0.97</v>
      </c>
      <c r="P74" s="34" t="s">
        <v>28</v>
      </c>
      <c r="Q74">
        <v>7</v>
      </c>
      <c r="R74" s="4">
        <v>7.4571428571428564</v>
      </c>
      <c r="T74" t="s">
        <v>338</v>
      </c>
      <c r="U74" s="4">
        <v>5.2</v>
      </c>
    </row>
    <row r="75" spans="10:21" x14ac:dyDescent="0.3">
      <c r="J75" t="s">
        <v>3575</v>
      </c>
      <c r="K75" s="4">
        <v>7.9666666666666659</v>
      </c>
      <c r="L75" s="25">
        <f t="shared" si="3"/>
        <v>0.97</v>
      </c>
      <c r="P75" s="34" t="s">
        <v>982</v>
      </c>
      <c r="Q75">
        <v>7</v>
      </c>
      <c r="R75" s="4">
        <v>6.7714285714285705</v>
      </c>
      <c r="T75" t="s">
        <v>344</v>
      </c>
      <c r="U75" s="4">
        <v>6.9</v>
      </c>
    </row>
    <row r="76" spans="10:21" x14ac:dyDescent="0.3">
      <c r="J76" t="s">
        <v>9117</v>
      </c>
      <c r="K76" s="4">
        <v>7.95</v>
      </c>
      <c r="L76" s="25">
        <f t="shared" si="3"/>
        <v>0.96899999999999997</v>
      </c>
      <c r="P76" s="34" t="s">
        <v>1609</v>
      </c>
      <c r="Q76">
        <v>7</v>
      </c>
      <c r="R76" s="4">
        <v>6.1857142857142851</v>
      </c>
      <c r="T76" t="s">
        <v>349</v>
      </c>
      <c r="U76" s="4">
        <v>5.4</v>
      </c>
    </row>
    <row r="77" spans="10:21" x14ac:dyDescent="0.3">
      <c r="J77" t="s">
        <v>5751</v>
      </c>
      <c r="K77" s="4">
        <v>7.9499999999999993</v>
      </c>
      <c r="L77" s="25">
        <f t="shared" si="3"/>
        <v>0.96899999999999997</v>
      </c>
      <c r="P77" s="34" t="s">
        <v>771</v>
      </c>
      <c r="Q77">
        <v>7</v>
      </c>
      <c r="R77" s="4">
        <v>7.5857142857142872</v>
      </c>
      <c r="T77" t="s">
        <v>354</v>
      </c>
      <c r="U77" s="4">
        <v>7.9</v>
      </c>
    </row>
    <row r="78" spans="10:21" x14ac:dyDescent="0.3">
      <c r="J78" t="s">
        <v>14</v>
      </c>
      <c r="K78" s="4">
        <v>7.9142857142857137</v>
      </c>
      <c r="L78" s="25">
        <f t="shared" si="3"/>
        <v>0.96899999999999997</v>
      </c>
      <c r="P78" s="34" t="s">
        <v>252</v>
      </c>
      <c r="Q78">
        <v>7</v>
      </c>
      <c r="R78" s="4">
        <v>6.8428571428571425</v>
      </c>
      <c r="T78" t="s">
        <v>359</v>
      </c>
      <c r="U78" s="4">
        <v>6.1</v>
      </c>
    </row>
    <row r="79" spans="10:21" x14ac:dyDescent="0.3">
      <c r="J79" t="s">
        <v>295</v>
      </c>
      <c r="K79" s="4">
        <v>7.9</v>
      </c>
      <c r="L79" s="25">
        <f t="shared" si="3"/>
        <v>0.96299999999999997</v>
      </c>
      <c r="P79" s="34" t="s">
        <v>4189</v>
      </c>
      <c r="Q79">
        <v>7</v>
      </c>
      <c r="R79" s="4">
        <v>5.7857142857142856</v>
      </c>
      <c r="T79" t="s">
        <v>364</v>
      </c>
      <c r="U79" s="4">
        <v>5.8</v>
      </c>
    </row>
    <row r="80" spans="10:21" x14ac:dyDescent="0.3">
      <c r="J80" t="s">
        <v>8268</v>
      </c>
      <c r="K80" s="4">
        <v>7.9</v>
      </c>
      <c r="L80" s="25">
        <f t="shared" si="3"/>
        <v>0.96299999999999997</v>
      </c>
      <c r="P80" s="34" t="s">
        <v>1843</v>
      </c>
      <c r="Q80">
        <v>7</v>
      </c>
      <c r="R80" s="4">
        <v>6.3</v>
      </c>
      <c r="T80" t="s">
        <v>318</v>
      </c>
      <c r="U80" s="4">
        <v>8.3000000000000007</v>
      </c>
    </row>
    <row r="81" spans="10:21" x14ac:dyDescent="0.3">
      <c r="J81" t="s">
        <v>12776</v>
      </c>
      <c r="K81" s="4">
        <v>7.9</v>
      </c>
      <c r="L81" s="25">
        <f t="shared" si="3"/>
        <v>0.96299999999999997</v>
      </c>
      <c r="P81" s="34" t="s">
        <v>578</v>
      </c>
      <c r="Q81">
        <v>7</v>
      </c>
      <c r="R81" s="4">
        <v>7.1</v>
      </c>
      <c r="T81" t="s">
        <v>170</v>
      </c>
      <c r="U81" s="4">
        <v>7.8</v>
      </c>
    </row>
    <row r="82" spans="10:21" x14ac:dyDescent="0.3">
      <c r="J82" t="s">
        <v>10752</v>
      </c>
      <c r="K82" s="4">
        <v>7.9</v>
      </c>
      <c r="L82" s="25">
        <f t="shared" si="3"/>
        <v>0.96299999999999997</v>
      </c>
      <c r="P82" s="34" t="s">
        <v>477</v>
      </c>
      <c r="Q82">
        <v>7</v>
      </c>
      <c r="R82" s="4">
        <v>6.5</v>
      </c>
      <c r="T82" t="s">
        <v>170</v>
      </c>
      <c r="U82" s="4">
        <v>7</v>
      </c>
    </row>
    <row r="83" spans="10:21" x14ac:dyDescent="0.3">
      <c r="J83" t="s">
        <v>9378</v>
      </c>
      <c r="K83" s="4">
        <v>7.9</v>
      </c>
      <c r="L83" s="25">
        <f t="shared" si="3"/>
        <v>0.96299999999999997</v>
      </c>
      <c r="P83" s="34" t="s">
        <v>1906</v>
      </c>
      <c r="Q83">
        <v>7</v>
      </c>
      <c r="R83" s="4">
        <v>6.2571428571428571</v>
      </c>
      <c r="T83" t="s">
        <v>377</v>
      </c>
      <c r="U83" s="4">
        <v>6.1</v>
      </c>
    </row>
    <row r="84" spans="10:21" x14ac:dyDescent="0.3">
      <c r="J84" t="s">
        <v>1872</v>
      </c>
      <c r="K84" s="4">
        <v>7.9</v>
      </c>
      <c r="L84" s="25">
        <f t="shared" si="3"/>
        <v>0.96299999999999997</v>
      </c>
      <c r="P84" s="34" t="s">
        <v>225</v>
      </c>
      <c r="Q84">
        <v>7</v>
      </c>
      <c r="R84" s="4">
        <v>7.2</v>
      </c>
      <c r="T84" t="s">
        <v>381</v>
      </c>
      <c r="U84" s="4">
        <v>7</v>
      </c>
    </row>
    <row r="85" spans="10:21" x14ac:dyDescent="0.3">
      <c r="J85" t="s">
        <v>415</v>
      </c>
      <c r="K85" s="4">
        <v>7.9</v>
      </c>
      <c r="L85" s="25">
        <f t="shared" si="3"/>
        <v>0.96299999999999997</v>
      </c>
      <c r="P85" s="34" t="s">
        <v>3758</v>
      </c>
      <c r="Q85">
        <v>7</v>
      </c>
      <c r="R85" s="4">
        <v>7.1285714285714281</v>
      </c>
      <c r="T85" t="s">
        <v>387</v>
      </c>
      <c r="U85" s="4">
        <v>7.6</v>
      </c>
    </row>
    <row r="86" spans="10:21" x14ac:dyDescent="0.3">
      <c r="J86" t="s">
        <v>7224</v>
      </c>
      <c r="K86" s="4">
        <v>7.9</v>
      </c>
      <c r="L86" s="25">
        <f t="shared" si="3"/>
        <v>0.96299999999999997</v>
      </c>
      <c r="P86" s="34" t="s">
        <v>857</v>
      </c>
      <c r="Q86">
        <v>7</v>
      </c>
      <c r="R86" s="4">
        <v>7.1142857142857139</v>
      </c>
      <c r="T86" t="s">
        <v>391</v>
      </c>
      <c r="U86" s="4">
        <v>4.5</v>
      </c>
    </row>
    <row r="87" spans="10:21" x14ac:dyDescent="0.3">
      <c r="J87" t="s">
        <v>12341</v>
      </c>
      <c r="K87" s="4">
        <v>7.9</v>
      </c>
      <c r="L87" s="25">
        <f t="shared" si="3"/>
        <v>0.96299999999999997</v>
      </c>
      <c r="P87" s="34" t="s">
        <v>14</v>
      </c>
      <c r="Q87">
        <v>7</v>
      </c>
      <c r="R87" s="4">
        <v>7.9142857142857137</v>
      </c>
      <c r="T87" t="s">
        <v>398</v>
      </c>
      <c r="U87" s="4">
        <v>6.3</v>
      </c>
    </row>
    <row r="88" spans="10:21" x14ac:dyDescent="0.3">
      <c r="J88" t="s">
        <v>14257</v>
      </c>
      <c r="K88" s="4">
        <v>7.9</v>
      </c>
      <c r="L88" s="25">
        <f t="shared" si="3"/>
        <v>0.96299999999999997</v>
      </c>
      <c r="P88" s="34" t="s">
        <v>7457</v>
      </c>
      <c r="Q88">
        <v>7</v>
      </c>
      <c r="R88" s="4">
        <v>7.0571428571428569</v>
      </c>
      <c r="T88" t="s">
        <v>150</v>
      </c>
      <c r="U88" s="4">
        <v>7.8</v>
      </c>
    </row>
    <row r="89" spans="10:21" x14ac:dyDescent="0.3">
      <c r="J89" t="s">
        <v>9365</v>
      </c>
      <c r="K89" s="4">
        <v>7.9</v>
      </c>
      <c r="L89" s="25">
        <f t="shared" si="3"/>
        <v>0.96299999999999997</v>
      </c>
      <c r="P89" s="34" t="s">
        <v>1285</v>
      </c>
      <c r="Q89">
        <v>7</v>
      </c>
      <c r="R89" s="4">
        <v>6.4142857142857137</v>
      </c>
      <c r="T89" t="s">
        <v>405</v>
      </c>
      <c r="U89" s="4">
        <v>6.4</v>
      </c>
    </row>
    <row r="90" spans="10:21" x14ac:dyDescent="0.3">
      <c r="J90" t="s">
        <v>10208</v>
      </c>
      <c r="K90" s="4">
        <v>7.9</v>
      </c>
      <c r="L90" s="25">
        <f t="shared" si="3"/>
        <v>0.96299999999999997</v>
      </c>
      <c r="P90" s="34" t="s">
        <v>1071</v>
      </c>
      <c r="Q90">
        <v>7</v>
      </c>
      <c r="R90" s="4">
        <v>5.9142857142857137</v>
      </c>
      <c r="T90" t="s">
        <v>410</v>
      </c>
      <c r="U90" s="4">
        <v>6.5</v>
      </c>
    </row>
    <row r="91" spans="10:21" x14ac:dyDescent="0.3">
      <c r="J91" t="s">
        <v>13045</v>
      </c>
      <c r="K91" s="4">
        <v>7.9</v>
      </c>
      <c r="L91" s="25">
        <f t="shared" si="3"/>
        <v>0.96299999999999997</v>
      </c>
      <c r="P91" s="34" t="s">
        <v>354</v>
      </c>
      <c r="Q91">
        <v>7</v>
      </c>
      <c r="R91" s="4">
        <v>7.1285714285714272</v>
      </c>
      <c r="T91" t="s">
        <v>415</v>
      </c>
      <c r="U91" s="4">
        <v>7.9</v>
      </c>
    </row>
    <row r="92" spans="10:21" x14ac:dyDescent="0.3">
      <c r="J92" t="s">
        <v>12588</v>
      </c>
      <c r="K92" s="4">
        <v>7.9</v>
      </c>
      <c r="L92" s="25">
        <f t="shared" si="3"/>
        <v>0.96299999999999997</v>
      </c>
      <c r="P92" s="34" t="s">
        <v>682</v>
      </c>
      <c r="Q92">
        <v>7</v>
      </c>
      <c r="R92" s="4">
        <v>7.2428571428571429</v>
      </c>
      <c r="T92" t="s">
        <v>421</v>
      </c>
      <c r="U92" s="4">
        <v>7.8</v>
      </c>
    </row>
    <row r="93" spans="10:21" x14ac:dyDescent="0.3">
      <c r="J93" t="s">
        <v>115</v>
      </c>
      <c r="K93" s="4">
        <v>7.8888888888888893</v>
      </c>
      <c r="L93" s="25">
        <f t="shared" si="3"/>
        <v>0.96199999999999997</v>
      </c>
      <c r="P93" s="34" t="s">
        <v>4377</v>
      </c>
      <c r="Q93">
        <v>7</v>
      </c>
      <c r="R93" s="4">
        <v>7.1142857142857139</v>
      </c>
      <c r="T93" t="s">
        <v>296</v>
      </c>
      <c r="U93" s="4">
        <v>6.6</v>
      </c>
    </row>
    <row r="94" spans="10:21" x14ac:dyDescent="0.3">
      <c r="J94" t="s">
        <v>64</v>
      </c>
      <c r="K94" s="4">
        <v>7.8666666666666671</v>
      </c>
      <c r="L94" s="25">
        <f t="shared" si="3"/>
        <v>0.96099999999999997</v>
      </c>
      <c r="P94" s="34" t="s">
        <v>22</v>
      </c>
      <c r="Q94">
        <v>7</v>
      </c>
      <c r="R94" s="4">
        <v>6.9857142857142858</v>
      </c>
      <c r="T94" t="s">
        <v>291</v>
      </c>
      <c r="U94" s="4">
        <v>5.5</v>
      </c>
    </row>
    <row r="95" spans="10:21" x14ac:dyDescent="0.3">
      <c r="J95" t="s">
        <v>11899</v>
      </c>
      <c r="K95" s="4">
        <v>7.8666666666666671</v>
      </c>
      <c r="L95" s="25">
        <f t="shared" si="3"/>
        <v>0.96099999999999997</v>
      </c>
      <c r="P95" s="34" t="s">
        <v>3375</v>
      </c>
      <c r="Q95">
        <v>7</v>
      </c>
      <c r="R95" s="4">
        <v>7.1142857142857139</v>
      </c>
      <c r="T95" t="s">
        <v>435</v>
      </c>
      <c r="U95" s="4">
        <v>8.1999999999999993</v>
      </c>
    </row>
    <row r="96" spans="10:21" x14ac:dyDescent="0.3">
      <c r="J96" t="s">
        <v>11167</v>
      </c>
      <c r="K96" s="4">
        <v>7.8666666666666671</v>
      </c>
      <c r="L96" s="25">
        <f t="shared" si="3"/>
        <v>0.96099999999999997</v>
      </c>
      <c r="P96" s="34" t="s">
        <v>109</v>
      </c>
      <c r="Q96">
        <v>7</v>
      </c>
      <c r="R96" s="4">
        <v>6.4571428571428564</v>
      </c>
      <c r="T96" t="s">
        <v>440</v>
      </c>
      <c r="U96" s="4">
        <v>6.4</v>
      </c>
    </row>
    <row r="97" spans="10:21" x14ac:dyDescent="0.3">
      <c r="J97" t="s">
        <v>7538</v>
      </c>
      <c r="K97" s="4">
        <v>7.85</v>
      </c>
      <c r="L97" s="25">
        <f t="shared" si="3"/>
        <v>0.96099999999999997</v>
      </c>
      <c r="P97" s="34" t="s">
        <v>2413</v>
      </c>
      <c r="Q97">
        <v>6</v>
      </c>
      <c r="R97" s="4">
        <v>6.8833333333333329</v>
      </c>
      <c r="T97" t="s">
        <v>445</v>
      </c>
      <c r="U97" s="4">
        <v>8.1</v>
      </c>
    </row>
    <row r="98" spans="10:21" x14ac:dyDescent="0.3">
      <c r="J98" t="s">
        <v>11611</v>
      </c>
      <c r="K98" s="4">
        <v>7.8000000000000007</v>
      </c>
      <c r="L98" s="25">
        <f t="shared" si="3"/>
        <v>0.96</v>
      </c>
      <c r="P98" s="34" t="s">
        <v>2988</v>
      </c>
      <c r="Q98">
        <v>6</v>
      </c>
      <c r="R98" s="4">
        <v>6.8833333333333337</v>
      </c>
      <c r="T98" t="s">
        <v>35</v>
      </c>
      <c r="U98" s="4">
        <v>8.6</v>
      </c>
    </row>
    <row r="99" spans="10:21" x14ac:dyDescent="0.3">
      <c r="J99" t="s">
        <v>11880</v>
      </c>
      <c r="K99" s="4">
        <v>7.8</v>
      </c>
      <c r="L99" s="25">
        <f t="shared" si="3"/>
        <v>0.94899999999999995</v>
      </c>
      <c r="P99" s="34" t="s">
        <v>894</v>
      </c>
      <c r="Q99">
        <v>6</v>
      </c>
      <c r="R99" s="4">
        <v>6.05</v>
      </c>
      <c r="T99" t="s">
        <v>35</v>
      </c>
      <c r="U99" s="4">
        <v>8.8000000000000007</v>
      </c>
    </row>
    <row r="100" spans="10:21" x14ac:dyDescent="0.3">
      <c r="J100" t="s">
        <v>12257</v>
      </c>
      <c r="K100" s="4">
        <v>7.8</v>
      </c>
      <c r="L100" s="25">
        <f t="shared" si="3"/>
        <v>0.94899999999999995</v>
      </c>
      <c r="P100" s="34" t="s">
        <v>1274</v>
      </c>
      <c r="Q100">
        <v>6</v>
      </c>
      <c r="R100" s="4">
        <v>7.1833333333333336</v>
      </c>
      <c r="T100" t="s">
        <v>454</v>
      </c>
      <c r="U100" s="4">
        <v>8.1999999999999993</v>
      </c>
    </row>
    <row r="101" spans="10:21" x14ac:dyDescent="0.3">
      <c r="J101" t="s">
        <v>11089</v>
      </c>
      <c r="K101" s="4">
        <v>7.8</v>
      </c>
      <c r="L101" s="25">
        <f t="shared" si="3"/>
        <v>0.94899999999999995</v>
      </c>
      <c r="P101" s="34" t="s">
        <v>2001</v>
      </c>
      <c r="Q101">
        <v>6</v>
      </c>
      <c r="R101" s="4">
        <v>6</v>
      </c>
      <c r="T101" t="s">
        <v>115</v>
      </c>
      <c r="U101" s="4">
        <v>7.9</v>
      </c>
    </row>
    <row r="102" spans="10:21" x14ac:dyDescent="0.3">
      <c r="J102" t="s">
        <v>9963</v>
      </c>
      <c r="K102" s="4">
        <v>7.8</v>
      </c>
      <c r="L102" s="25">
        <f t="shared" si="3"/>
        <v>0.94899999999999995</v>
      </c>
      <c r="P102" s="34" t="s">
        <v>835</v>
      </c>
      <c r="Q102">
        <v>6</v>
      </c>
      <c r="R102" s="4">
        <v>6.3499999999999988</v>
      </c>
      <c r="T102" t="s">
        <v>338</v>
      </c>
      <c r="U102" s="4">
        <v>6.7</v>
      </c>
    </row>
    <row r="103" spans="10:21" x14ac:dyDescent="0.3">
      <c r="J103" t="s">
        <v>10664</v>
      </c>
      <c r="K103" s="4">
        <v>7.8</v>
      </c>
      <c r="L103" s="25">
        <f t="shared" si="3"/>
        <v>0.94899999999999995</v>
      </c>
      <c r="P103" s="34" t="s">
        <v>6090</v>
      </c>
      <c r="Q103">
        <v>6</v>
      </c>
      <c r="R103" s="4">
        <v>7.1833333333333336</v>
      </c>
      <c r="T103" t="s">
        <v>465</v>
      </c>
      <c r="U103" s="4">
        <v>7.8</v>
      </c>
    </row>
    <row r="104" spans="10:21" x14ac:dyDescent="0.3">
      <c r="J104" t="s">
        <v>421</v>
      </c>
      <c r="K104" s="4">
        <v>7.8</v>
      </c>
      <c r="L104" s="25">
        <f t="shared" si="3"/>
        <v>0.94899999999999995</v>
      </c>
      <c r="P104" s="34" t="s">
        <v>2382</v>
      </c>
      <c r="Q104">
        <v>6</v>
      </c>
      <c r="R104" s="4">
        <v>8.0499999999999989</v>
      </c>
      <c r="T104" t="s">
        <v>470</v>
      </c>
      <c r="U104" s="4">
        <v>7.8</v>
      </c>
    </row>
    <row r="105" spans="10:21" x14ac:dyDescent="0.3">
      <c r="J105" t="s">
        <v>13856</v>
      </c>
      <c r="K105" s="4">
        <v>7.8</v>
      </c>
      <c r="L105" s="25">
        <f t="shared" si="3"/>
        <v>0.94899999999999995</v>
      </c>
      <c r="P105" s="34" t="s">
        <v>2436</v>
      </c>
      <c r="Q105">
        <v>6</v>
      </c>
      <c r="R105" s="4">
        <v>7.416666666666667</v>
      </c>
      <c r="T105" t="s">
        <v>472</v>
      </c>
      <c r="U105" s="4">
        <v>6.6</v>
      </c>
    </row>
    <row r="106" spans="10:21" x14ac:dyDescent="0.3">
      <c r="J106" t="s">
        <v>10728</v>
      </c>
      <c r="K106" s="4">
        <v>7.8</v>
      </c>
      <c r="L106" s="25">
        <f t="shared" si="3"/>
        <v>0.94899999999999995</v>
      </c>
      <c r="P106" s="34" t="s">
        <v>1765</v>
      </c>
      <c r="Q106">
        <v>6</v>
      </c>
      <c r="R106" s="4">
        <v>6</v>
      </c>
      <c r="T106" t="s">
        <v>477</v>
      </c>
      <c r="U106" s="4">
        <v>6.1</v>
      </c>
    </row>
    <row r="107" spans="10:21" x14ac:dyDescent="0.3">
      <c r="J107" t="s">
        <v>12048</v>
      </c>
      <c r="K107" s="4">
        <v>7.8</v>
      </c>
      <c r="L107" s="25">
        <f t="shared" si="3"/>
        <v>0.94899999999999995</v>
      </c>
      <c r="P107" s="34" t="s">
        <v>1979</v>
      </c>
      <c r="Q107">
        <v>6</v>
      </c>
      <c r="R107" s="4">
        <v>6.6833333333333336</v>
      </c>
      <c r="T107" t="s">
        <v>482</v>
      </c>
      <c r="U107" s="4">
        <v>5.6</v>
      </c>
    </row>
    <row r="108" spans="10:21" x14ac:dyDescent="0.3">
      <c r="J108" t="s">
        <v>58</v>
      </c>
      <c r="K108" s="4">
        <v>7.8</v>
      </c>
      <c r="L108" s="25">
        <f t="shared" si="3"/>
        <v>0.94899999999999995</v>
      </c>
      <c r="P108" s="34" t="s">
        <v>153</v>
      </c>
      <c r="Q108">
        <v>6</v>
      </c>
      <c r="R108" s="4">
        <v>6.666666666666667</v>
      </c>
      <c r="T108" t="s">
        <v>487</v>
      </c>
      <c r="U108" s="4">
        <v>6.4</v>
      </c>
    </row>
    <row r="109" spans="10:21" x14ac:dyDescent="0.3">
      <c r="J109" t="s">
        <v>11372</v>
      </c>
      <c r="K109" s="4">
        <v>7.8</v>
      </c>
      <c r="L109" s="25">
        <f t="shared" si="3"/>
        <v>0.94899999999999995</v>
      </c>
      <c r="P109" s="34" t="s">
        <v>8225</v>
      </c>
      <c r="Q109">
        <v>6</v>
      </c>
      <c r="R109" s="4">
        <v>5.6833333333333336</v>
      </c>
      <c r="T109" t="s">
        <v>489</v>
      </c>
      <c r="U109" s="4">
        <v>6.1</v>
      </c>
    </row>
    <row r="110" spans="10:21" x14ac:dyDescent="0.3">
      <c r="J110" t="s">
        <v>13252</v>
      </c>
      <c r="K110" s="4">
        <v>7.8</v>
      </c>
      <c r="L110" s="25">
        <f t="shared" si="3"/>
        <v>0.94899999999999995</v>
      </c>
      <c r="P110" s="34" t="s">
        <v>1196</v>
      </c>
      <c r="Q110">
        <v>6</v>
      </c>
      <c r="R110" s="4">
        <v>5.4833333333333334</v>
      </c>
      <c r="T110" t="s">
        <v>494</v>
      </c>
      <c r="U110" s="4">
        <v>7.3</v>
      </c>
    </row>
    <row r="111" spans="10:21" x14ac:dyDescent="0.3">
      <c r="J111" t="s">
        <v>8718</v>
      </c>
      <c r="K111" s="4">
        <v>7.8</v>
      </c>
      <c r="L111" s="25">
        <f t="shared" si="3"/>
        <v>0.94899999999999995</v>
      </c>
      <c r="P111" s="34" t="s">
        <v>1037</v>
      </c>
      <c r="Q111">
        <v>6</v>
      </c>
      <c r="R111" s="4">
        <v>4.9166666666666661</v>
      </c>
      <c r="T111" t="s">
        <v>499</v>
      </c>
      <c r="U111" s="4">
        <v>6.6</v>
      </c>
    </row>
    <row r="112" spans="10:21" x14ac:dyDescent="0.3">
      <c r="J112" t="s">
        <v>9412</v>
      </c>
      <c r="K112" s="4">
        <v>7.8</v>
      </c>
      <c r="L112" s="25">
        <f t="shared" si="3"/>
        <v>0.94899999999999995</v>
      </c>
      <c r="P112" s="34" t="s">
        <v>1145</v>
      </c>
      <c r="Q112">
        <v>6</v>
      </c>
      <c r="R112" s="4">
        <v>6.0166666666666657</v>
      </c>
      <c r="T112" t="s">
        <v>503</v>
      </c>
      <c r="U112" s="4">
        <v>6.3</v>
      </c>
    </row>
    <row r="113" spans="10:21" x14ac:dyDescent="0.3">
      <c r="J113" t="s">
        <v>8335</v>
      </c>
      <c r="K113" s="4">
        <v>7.8</v>
      </c>
      <c r="L113" s="25">
        <f t="shared" si="3"/>
        <v>0.94899999999999995</v>
      </c>
      <c r="P113" s="34" t="s">
        <v>4354</v>
      </c>
      <c r="Q113">
        <v>6</v>
      </c>
      <c r="R113" s="4">
        <v>7.5166666666666666</v>
      </c>
      <c r="T113" t="s">
        <v>189</v>
      </c>
      <c r="U113" s="4">
        <v>6.1</v>
      </c>
    </row>
    <row r="114" spans="10:21" x14ac:dyDescent="0.3">
      <c r="J114" t="s">
        <v>8231</v>
      </c>
      <c r="K114" s="4">
        <v>7.8</v>
      </c>
      <c r="L114" s="25">
        <f t="shared" si="3"/>
        <v>0.94899999999999995</v>
      </c>
      <c r="P114" s="34" t="s">
        <v>745</v>
      </c>
      <c r="Q114">
        <v>6</v>
      </c>
      <c r="R114" s="4">
        <v>6.6666666666666652</v>
      </c>
      <c r="T114" t="s">
        <v>189</v>
      </c>
      <c r="U114" s="4">
        <v>7.1</v>
      </c>
    </row>
    <row r="115" spans="10:21" x14ac:dyDescent="0.3">
      <c r="J115" t="s">
        <v>13643</v>
      </c>
      <c r="K115" s="4">
        <v>7.8</v>
      </c>
      <c r="L115" s="25">
        <f t="shared" si="3"/>
        <v>0.94899999999999995</v>
      </c>
      <c r="P115" s="34" t="s">
        <v>1075</v>
      </c>
      <c r="Q115">
        <v>6</v>
      </c>
      <c r="R115" s="4">
        <v>7.083333333333333</v>
      </c>
      <c r="T115" t="s">
        <v>515</v>
      </c>
      <c r="U115" s="4">
        <v>5.5</v>
      </c>
    </row>
    <row r="116" spans="10:21" x14ac:dyDescent="0.3">
      <c r="J116" t="s">
        <v>6962</v>
      </c>
      <c r="K116" s="4">
        <v>7.8</v>
      </c>
      <c r="L116" s="25">
        <f t="shared" si="3"/>
        <v>0.94899999999999995</v>
      </c>
      <c r="P116" s="34" t="s">
        <v>5685</v>
      </c>
      <c r="Q116">
        <v>6</v>
      </c>
      <c r="R116" s="4">
        <v>6.1833333333333336</v>
      </c>
      <c r="T116" t="s">
        <v>69</v>
      </c>
      <c r="U116" s="4">
        <v>7.5</v>
      </c>
    </row>
    <row r="117" spans="10:21" x14ac:dyDescent="0.3">
      <c r="J117" t="s">
        <v>11334</v>
      </c>
      <c r="K117" s="4">
        <v>7.8</v>
      </c>
      <c r="L117" s="25">
        <f t="shared" si="3"/>
        <v>0.94899999999999995</v>
      </c>
      <c r="P117" s="34" t="s">
        <v>503</v>
      </c>
      <c r="Q117">
        <v>6</v>
      </c>
      <c r="R117" s="4">
        <v>6.5166666666666657</v>
      </c>
      <c r="T117" t="s">
        <v>252</v>
      </c>
      <c r="U117" s="4">
        <v>7.6</v>
      </c>
    </row>
    <row r="118" spans="10:21" x14ac:dyDescent="0.3">
      <c r="J118" t="s">
        <v>10994</v>
      </c>
      <c r="K118" s="4">
        <v>7.8</v>
      </c>
      <c r="L118" s="25">
        <f t="shared" si="3"/>
        <v>0.94899999999999995</v>
      </c>
      <c r="P118" s="34" t="s">
        <v>302</v>
      </c>
      <c r="Q118">
        <v>6</v>
      </c>
      <c r="R118" s="4">
        <v>6.9166666666666652</v>
      </c>
      <c r="T118" t="s">
        <v>153</v>
      </c>
      <c r="U118" s="4">
        <v>6.4</v>
      </c>
    </row>
    <row r="119" spans="10:21" x14ac:dyDescent="0.3">
      <c r="J119" t="s">
        <v>11073</v>
      </c>
      <c r="K119" s="4">
        <v>7.8</v>
      </c>
      <c r="L119" s="25">
        <f t="shared" si="3"/>
        <v>0.94899999999999995</v>
      </c>
      <c r="P119" s="34" t="s">
        <v>2429</v>
      </c>
      <c r="Q119">
        <v>6</v>
      </c>
      <c r="R119" s="4">
        <v>7.2833333333333323</v>
      </c>
      <c r="T119" t="s">
        <v>472</v>
      </c>
      <c r="U119" s="4">
        <v>7.2</v>
      </c>
    </row>
    <row r="120" spans="10:21" x14ac:dyDescent="0.3">
      <c r="J120" t="s">
        <v>6020</v>
      </c>
      <c r="K120" s="4">
        <v>7.8</v>
      </c>
      <c r="L120" s="25">
        <f t="shared" si="3"/>
        <v>0.94899999999999995</v>
      </c>
      <c r="P120" s="34" t="s">
        <v>222</v>
      </c>
      <c r="Q120">
        <v>6</v>
      </c>
      <c r="R120" s="4">
        <v>6.083333333333333</v>
      </c>
      <c r="T120" t="s">
        <v>173</v>
      </c>
      <c r="U120" s="4">
        <v>6.7</v>
      </c>
    </row>
    <row r="121" spans="10:21" x14ac:dyDescent="0.3">
      <c r="J121" t="s">
        <v>3491</v>
      </c>
      <c r="K121" s="4">
        <v>7.8</v>
      </c>
      <c r="L121" s="25">
        <f t="shared" si="3"/>
        <v>0.94899999999999995</v>
      </c>
      <c r="P121" s="34" t="s">
        <v>6193</v>
      </c>
      <c r="Q121">
        <v>6</v>
      </c>
      <c r="R121" s="4">
        <v>7.1999999999999993</v>
      </c>
      <c r="T121" t="s">
        <v>410</v>
      </c>
      <c r="U121" s="4">
        <v>8</v>
      </c>
    </row>
    <row r="122" spans="10:21" x14ac:dyDescent="0.3">
      <c r="J122" t="s">
        <v>6284</v>
      </c>
      <c r="K122" s="4">
        <v>7.8</v>
      </c>
      <c r="L122" s="25">
        <f t="shared" si="3"/>
        <v>0.94899999999999995</v>
      </c>
      <c r="P122" s="34" t="s">
        <v>1339</v>
      </c>
      <c r="Q122">
        <v>6</v>
      </c>
      <c r="R122" s="4">
        <v>6.3</v>
      </c>
      <c r="T122" t="s">
        <v>35</v>
      </c>
      <c r="U122" s="4">
        <v>8.3000000000000007</v>
      </c>
    </row>
    <row r="123" spans="10:21" x14ac:dyDescent="0.3">
      <c r="J123" t="s">
        <v>14416</v>
      </c>
      <c r="K123" s="4">
        <v>7.8</v>
      </c>
      <c r="L123" s="25">
        <f t="shared" si="3"/>
        <v>0.94899999999999995</v>
      </c>
      <c r="P123" s="34" t="s">
        <v>633</v>
      </c>
      <c r="Q123">
        <v>6</v>
      </c>
      <c r="R123" s="4">
        <v>6.916666666666667</v>
      </c>
      <c r="T123" t="s">
        <v>540</v>
      </c>
      <c r="U123" s="4">
        <v>6.7</v>
      </c>
    </row>
    <row r="124" spans="10:21" x14ac:dyDescent="0.3">
      <c r="J124" t="s">
        <v>811</v>
      </c>
      <c r="K124" s="4">
        <v>7.8</v>
      </c>
      <c r="L124" s="25">
        <f t="shared" si="3"/>
        <v>0.94899999999999995</v>
      </c>
      <c r="P124" s="34" t="s">
        <v>887</v>
      </c>
      <c r="Q124">
        <v>6</v>
      </c>
      <c r="R124" s="4">
        <v>6.5166666666666666</v>
      </c>
      <c r="T124" t="s">
        <v>546</v>
      </c>
      <c r="U124" s="4">
        <v>5.9</v>
      </c>
    </row>
    <row r="125" spans="10:21" x14ac:dyDescent="0.3">
      <c r="J125" t="s">
        <v>757</v>
      </c>
      <c r="K125" s="4">
        <v>7.7833333333333341</v>
      </c>
      <c r="L125" s="25">
        <f t="shared" si="3"/>
        <v>0.94899999999999995</v>
      </c>
      <c r="P125" s="34" t="s">
        <v>170</v>
      </c>
      <c r="Q125">
        <v>6</v>
      </c>
      <c r="R125" s="4">
        <v>7.0166666666666657</v>
      </c>
      <c r="T125" t="s">
        <v>551</v>
      </c>
      <c r="U125" s="4">
        <v>6.7</v>
      </c>
    </row>
    <row r="126" spans="10:21" x14ac:dyDescent="0.3">
      <c r="J126" t="s">
        <v>435</v>
      </c>
      <c r="K126" s="4">
        <v>7.7666666666666666</v>
      </c>
      <c r="L126" s="25">
        <f t="shared" si="3"/>
        <v>0.94899999999999995</v>
      </c>
      <c r="P126" s="34" t="s">
        <v>3210</v>
      </c>
      <c r="Q126">
        <v>6</v>
      </c>
      <c r="R126" s="4">
        <v>6.5999999999999988</v>
      </c>
      <c r="T126" t="s">
        <v>302</v>
      </c>
      <c r="U126" s="4">
        <v>6.7</v>
      </c>
    </row>
    <row r="127" spans="10:21" x14ac:dyDescent="0.3">
      <c r="J127" t="s">
        <v>11025</v>
      </c>
      <c r="K127" s="4">
        <v>7.7666666666666657</v>
      </c>
      <c r="L127" s="25">
        <f t="shared" si="3"/>
        <v>0.94799999999999995</v>
      </c>
      <c r="P127" s="34" t="s">
        <v>9651</v>
      </c>
      <c r="Q127">
        <v>6</v>
      </c>
      <c r="R127" s="4">
        <v>6.9499999999999993</v>
      </c>
      <c r="T127" t="s">
        <v>558</v>
      </c>
      <c r="U127" s="4">
        <v>7.6</v>
      </c>
    </row>
    <row r="128" spans="10:21" x14ac:dyDescent="0.3">
      <c r="J128" t="s">
        <v>2086</v>
      </c>
      <c r="K128" s="4">
        <v>7.7666666666666657</v>
      </c>
      <c r="L128" s="25">
        <f t="shared" si="3"/>
        <v>0.94799999999999995</v>
      </c>
      <c r="P128" s="34" t="s">
        <v>1629</v>
      </c>
      <c r="Q128">
        <v>6</v>
      </c>
      <c r="R128" s="4">
        <v>6.5</v>
      </c>
      <c r="T128" t="s">
        <v>302</v>
      </c>
      <c r="U128" s="4">
        <v>7.2</v>
      </c>
    </row>
    <row r="129" spans="10:21" x14ac:dyDescent="0.3">
      <c r="J129" t="s">
        <v>10110</v>
      </c>
      <c r="K129" s="4">
        <v>7.76</v>
      </c>
      <c r="L129" s="25">
        <f t="shared" si="3"/>
        <v>0.94699999999999995</v>
      </c>
      <c r="P129" s="34" t="s">
        <v>3233</v>
      </c>
      <c r="Q129">
        <v>6</v>
      </c>
      <c r="R129" s="4">
        <v>6.6166666666666663</v>
      </c>
      <c r="T129" t="s">
        <v>499</v>
      </c>
      <c r="U129" s="4">
        <v>7.1</v>
      </c>
    </row>
    <row r="130" spans="10:21" x14ac:dyDescent="0.3">
      <c r="J130" t="s">
        <v>7593</v>
      </c>
      <c r="K130" s="4">
        <v>7.75</v>
      </c>
      <c r="L130" s="25">
        <f t="shared" si="3"/>
        <v>0.94699999999999995</v>
      </c>
      <c r="P130" s="34" t="s">
        <v>802</v>
      </c>
      <c r="Q130">
        <v>6</v>
      </c>
      <c r="R130" s="4">
        <v>7.4833333333333334</v>
      </c>
      <c r="T130" t="s">
        <v>570</v>
      </c>
      <c r="U130" s="4">
        <v>8.1</v>
      </c>
    </row>
    <row r="131" spans="10:21" x14ac:dyDescent="0.3">
      <c r="J131" t="s">
        <v>465</v>
      </c>
      <c r="K131" s="4">
        <v>7.7499999999999982</v>
      </c>
      <c r="L131" s="25">
        <f t="shared" si="3"/>
        <v>0.94699999999999995</v>
      </c>
      <c r="P131" s="34" t="s">
        <v>3092</v>
      </c>
      <c r="Q131">
        <v>6</v>
      </c>
      <c r="R131" s="4">
        <v>6.6166666666666663</v>
      </c>
      <c r="T131" t="s">
        <v>573</v>
      </c>
      <c r="U131" s="4">
        <v>6.7</v>
      </c>
    </row>
    <row r="132" spans="10:21" x14ac:dyDescent="0.3">
      <c r="J132" t="s">
        <v>2345</v>
      </c>
      <c r="K132" s="4">
        <v>7.7333333333333334</v>
      </c>
      <c r="L132" s="25">
        <f t="shared" si="3"/>
        <v>0.94599999999999995</v>
      </c>
      <c r="P132" s="34" t="s">
        <v>2154</v>
      </c>
      <c r="Q132">
        <v>6</v>
      </c>
      <c r="R132" s="4">
        <v>6.833333333333333</v>
      </c>
      <c r="T132" t="s">
        <v>578</v>
      </c>
      <c r="U132" s="4">
        <v>7</v>
      </c>
    </row>
    <row r="133" spans="10:21" x14ac:dyDescent="0.3">
      <c r="J133" t="s">
        <v>46</v>
      </c>
      <c r="K133" s="4">
        <v>7.7333333333333334</v>
      </c>
      <c r="L133" s="25">
        <f t="shared" si="3"/>
        <v>0.94599999999999995</v>
      </c>
      <c r="P133" s="34" t="s">
        <v>344</v>
      </c>
      <c r="Q133">
        <v>6</v>
      </c>
      <c r="R133" s="4">
        <v>6.95</v>
      </c>
      <c r="T133" t="s">
        <v>580</v>
      </c>
      <c r="U133" s="4">
        <v>6.9</v>
      </c>
    </row>
    <row r="134" spans="10:21" x14ac:dyDescent="0.3">
      <c r="J134" t="s">
        <v>733</v>
      </c>
      <c r="K134" s="4">
        <v>7.7249999999999996</v>
      </c>
      <c r="L134" s="25">
        <f t="shared" ref="L134:L197" si="4">_xlfn.PERCENTRANK.EXC($K$5:$K$2402,K134)</f>
        <v>0.94499999999999995</v>
      </c>
      <c r="P134" s="34" t="s">
        <v>3815</v>
      </c>
      <c r="Q134">
        <v>6</v>
      </c>
      <c r="R134" s="4">
        <v>6.1166666666666671</v>
      </c>
      <c r="T134" t="s">
        <v>585</v>
      </c>
      <c r="U134" s="4">
        <v>5.0999999999999996</v>
      </c>
    </row>
    <row r="135" spans="10:21" x14ac:dyDescent="0.3">
      <c r="J135" t="s">
        <v>12444</v>
      </c>
      <c r="K135" s="4">
        <v>7.7</v>
      </c>
      <c r="L135" s="25">
        <f t="shared" si="4"/>
        <v>0.93400000000000005</v>
      </c>
      <c r="P135" s="34" t="s">
        <v>2602</v>
      </c>
      <c r="Q135">
        <v>6</v>
      </c>
      <c r="R135" s="4">
        <v>5.5333333333333341</v>
      </c>
      <c r="T135" t="s">
        <v>591</v>
      </c>
      <c r="U135" s="4">
        <v>5.8</v>
      </c>
    </row>
    <row r="136" spans="10:21" x14ac:dyDescent="0.3">
      <c r="J136" t="s">
        <v>9931</v>
      </c>
      <c r="K136" s="4">
        <v>7.7</v>
      </c>
      <c r="L136" s="25">
        <f t="shared" si="4"/>
        <v>0.93400000000000005</v>
      </c>
      <c r="P136" s="34" t="s">
        <v>1154</v>
      </c>
      <c r="Q136">
        <v>6</v>
      </c>
      <c r="R136" s="4">
        <v>5.8999999999999995</v>
      </c>
      <c r="T136" t="s">
        <v>173</v>
      </c>
      <c r="U136" s="4">
        <v>6.2</v>
      </c>
    </row>
    <row r="137" spans="10:21" x14ac:dyDescent="0.3">
      <c r="J137" t="s">
        <v>9492</v>
      </c>
      <c r="K137" s="4">
        <v>7.7</v>
      </c>
      <c r="L137" s="25">
        <f t="shared" si="4"/>
        <v>0.93400000000000005</v>
      </c>
      <c r="P137" s="34" t="s">
        <v>2606</v>
      </c>
      <c r="Q137">
        <v>6</v>
      </c>
      <c r="R137" s="4">
        <v>4.8166666666666664</v>
      </c>
      <c r="T137" t="s">
        <v>597</v>
      </c>
      <c r="U137" s="4">
        <v>7.4</v>
      </c>
    </row>
    <row r="138" spans="10:21" x14ac:dyDescent="0.3">
      <c r="J138" t="s">
        <v>3509</v>
      </c>
      <c r="K138" s="4">
        <v>7.7</v>
      </c>
      <c r="L138" s="25">
        <f t="shared" si="4"/>
        <v>0.93400000000000005</v>
      </c>
      <c r="P138" s="34" t="s">
        <v>757</v>
      </c>
      <c r="Q138">
        <v>6</v>
      </c>
      <c r="R138" s="4">
        <v>7.7833333333333341</v>
      </c>
      <c r="T138" t="s">
        <v>602</v>
      </c>
      <c r="U138" s="4">
        <v>5.8</v>
      </c>
    </row>
    <row r="139" spans="10:21" x14ac:dyDescent="0.3">
      <c r="J139" t="s">
        <v>13985</v>
      </c>
      <c r="K139" s="4">
        <v>7.7</v>
      </c>
      <c r="L139" s="25">
        <f t="shared" si="4"/>
        <v>0.93400000000000005</v>
      </c>
      <c r="P139" s="34" t="s">
        <v>3213</v>
      </c>
      <c r="Q139">
        <v>6</v>
      </c>
      <c r="R139" s="4">
        <v>5.7666666666666666</v>
      </c>
      <c r="T139" t="s">
        <v>607</v>
      </c>
      <c r="U139" s="4">
        <v>6.2</v>
      </c>
    </row>
    <row r="140" spans="10:21" x14ac:dyDescent="0.3">
      <c r="J140" t="s">
        <v>14425</v>
      </c>
      <c r="K140" s="4">
        <v>7.7</v>
      </c>
      <c r="L140" s="25">
        <f t="shared" si="4"/>
        <v>0.93400000000000005</v>
      </c>
      <c r="P140" s="34" t="s">
        <v>1150</v>
      </c>
      <c r="Q140">
        <v>6</v>
      </c>
      <c r="R140" s="4">
        <v>6.9166666666666679</v>
      </c>
      <c r="T140" t="s">
        <v>612</v>
      </c>
      <c r="U140" s="4">
        <v>7.3</v>
      </c>
    </row>
    <row r="141" spans="10:21" x14ac:dyDescent="0.3">
      <c r="J141" t="s">
        <v>8435</v>
      </c>
      <c r="K141" s="4">
        <v>7.7</v>
      </c>
      <c r="L141" s="25">
        <f t="shared" si="4"/>
        <v>0.93400000000000005</v>
      </c>
      <c r="P141" s="34" t="s">
        <v>2023</v>
      </c>
      <c r="Q141">
        <v>6</v>
      </c>
      <c r="R141" s="4">
        <v>6.25</v>
      </c>
      <c r="T141" t="s">
        <v>615</v>
      </c>
      <c r="U141" s="4">
        <v>4.2</v>
      </c>
    </row>
    <row r="142" spans="10:21" x14ac:dyDescent="0.3">
      <c r="J142" t="s">
        <v>8611</v>
      </c>
      <c r="K142" s="4">
        <v>7.7</v>
      </c>
      <c r="L142" s="25">
        <f t="shared" si="4"/>
        <v>0.93400000000000005</v>
      </c>
      <c r="P142" s="34" t="s">
        <v>5233</v>
      </c>
      <c r="Q142">
        <v>6</v>
      </c>
      <c r="R142" s="4">
        <v>6.8833333333333337</v>
      </c>
      <c r="T142" t="s">
        <v>238</v>
      </c>
      <c r="U142" s="4">
        <v>6.9</v>
      </c>
    </row>
    <row r="143" spans="10:21" x14ac:dyDescent="0.3">
      <c r="J143" t="s">
        <v>12083</v>
      </c>
      <c r="K143" s="4">
        <v>7.7</v>
      </c>
      <c r="L143" s="25">
        <f t="shared" si="4"/>
        <v>0.93400000000000005</v>
      </c>
      <c r="P143" s="34" t="s">
        <v>4346</v>
      </c>
      <c r="Q143">
        <v>5</v>
      </c>
      <c r="R143" s="4">
        <v>5.76</v>
      </c>
      <c r="T143" t="s">
        <v>291</v>
      </c>
      <c r="U143" s="4">
        <v>6.4</v>
      </c>
    </row>
    <row r="144" spans="10:21" x14ac:dyDescent="0.3">
      <c r="J144" t="s">
        <v>14156</v>
      </c>
      <c r="K144" s="4">
        <v>7.7</v>
      </c>
      <c r="L144" s="25">
        <f t="shared" si="4"/>
        <v>0.93400000000000005</v>
      </c>
      <c r="P144" s="34" t="s">
        <v>1214</v>
      </c>
      <c r="Q144">
        <v>5</v>
      </c>
      <c r="R144" s="4">
        <v>7.2200000000000006</v>
      </c>
      <c r="T144" t="s">
        <v>625</v>
      </c>
      <c r="U144" s="4">
        <v>5.4</v>
      </c>
    </row>
    <row r="145" spans="10:21" x14ac:dyDescent="0.3">
      <c r="J145" t="s">
        <v>13532</v>
      </c>
      <c r="K145" s="4">
        <v>7.7</v>
      </c>
      <c r="L145" s="25">
        <f t="shared" si="4"/>
        <v>0.93400000000000005</v>
      </c>
      <c r="P145" s="34" t="s">
        <v>1449</v>
      </c>
      <c r="Q145">
        <v>5</v>
      </c>
      <c r="R145" s="4">
        <v>6.58</v>
      </c>
      <c r="T145" t="s">
        <v>630</v>
      </c>
      <c r="U145" s="4">
        <v>6.7</v>
      </c>
    </row>
    <row r="146" spans="10:21" x14ac:dyDescent="0.3">
      <c r="J146" t="s">
        <v>13286</v>
      </c>
      <c r="K146" s="4">
        <v>7.7</v>
      </c>
      <c r="L146" s="25">
        <f t="shared" si="4"/>
        <v>0.93400000000000005</v>
      </c>
      <c r="P146" s="34" t="s">
        <v>2498</v>
      </c>
      <c r="Q146">
        <v>5</v>
      </c>
      <c r="R146" s="4">
        <v>5.4399999999999995</v>
      </c>
      <c r="T146" t="s">
        <v>633</v>
      </c>
      <c r="U146" s="4">
        <v>5.8</v>
      </c>
    </row>
    <row r="147" spans="10:21" x14ac:dyDescent="0.3">
      <c r="J147" t="s">
        <v>10943</v>
      </c>
      <c r="K147" s="4">
        <v>7.7</v>
      </c>
      <c r="L147" s="25">
        <f t="shared" si="4"/>
        <v>0.93400000000000005</v>
      </c>
      <c r="P147" s="34" t="s">
        <v>2791</v>
      </c>
      <c r="Q147">
        <v>5</v>
      </c>
      <c r="R147" s="4">
        <v>3.72</v>
      </c>
      <c r="T147" t="s">
        <v>637</v>
      </c>
      <c r="U147" s="4">
        <v>6.9</v>
      </c>
    </row>
    <row r="148" spans="10:21" x14ac:dyDescent="0.3">
      <c r="J148" t="s">
        <v>9225</v>
      </c>
      <c r="K148" s="4">
        <v>7.7</v>
      </c>
      <c r="L148" s="25">
        <f t="shared" si="4"/>
        <v>0.93400000000000005</v>
      </c>
      <c r="P148" s="34" t="s">
        <v>4534</v>
      </c>
      <c r="Q148">
        <v>5</v>
      </c>
      <c r="R148" s="4">
        <v>6.4</v>
      </c>
      <c r="T148" t="s">
        <v>482</v>
      </c>
      <c r="U148" s="4">
        <v>7.2</v>
      </c>
    </row>
    <row r="149" spans="10:21" x14ac:dyDescent="0.3">
      <c r="J149" t="s">
        <v>9362</v>
      </c>
      <c r="K149" s="4">
        <v>7.7</v>
      </c>
      <c r="L149" s="25">
        <f t="shared" si="4"/>
        <v>0.93400000000000005</v>
      </c>
      <c r="P149" s="34" t="s">
        <v>2920</v>
      </c>
      <c r="Q149">
        <v>5</v>
      </c>
      <c r="R149" s="4">
        <v>6.0200000000000005</v>
      </c>
      <c r="T149" t="s">
        <v>540</v>
      </c>
      <c r="U149" s="4">
        <v>6.9</v>
      </c>
    </row>
    <row r="150" spans="10:21" x14ac:dyDescent="0.3">
      <c r="J150" t="s">
        <v>8878</v>
      </c>
      <c r="K150" s="4">
        <v>7.7</v>
      </c>
      <c r="L150" s="25">
        <f t="shared" si="4"/>
        <v>0.93400000000000005</v>
      </c>
      <c r="P150" s="34" t="s">
        <v>2568</v>
      </c>
      <c r="Q150">
        <v>5</v>
      </c>
      <c r="R150" s="4">
        <v>6.839999999999999</v>
      </c>
      <c r="T150" t="s">
        <v>647</v>
      </c>
      <c r="U150" s="4">
        <v>6.1</v>
      </c>
    </row>
    <row r="151" spans="10:21" x14ac:dyDescent="0.3">
      <c r="J151" t="s">
        <v>10960</v>
      </c>
      <c r="K151" s="4">
        <v>7.7</v>
      </c>
      <c r="L151" s="25">
        <f t="shared" si="4"/>
        <v>0.93400000000000005</v>
      </c>
      <c r="P151" s="34" t="s">
        <v>105</v>
      </c>
      <c r="Q151">
        <v>5</v>
      </c>
      <c r="R151" s="4">
        <v>6.6</v>
      </c>
      <c r="T151" t="s">
        <v>652</v>
      </c>
      <c r="U151" s="4">
        <v>5.5</v>
      </c>
    </row>
    <row r="152" spans="10:21" x14ac:dyDescent="0.3">
      <c r="J152" t="s">
        <v>10440</v>
      </c>
      <c r="K152" s="4">
        <v>7.7</v>
      </c>
      <c r="L152" s="25">
        <f t="shared" si="4"/>
        <v>0.93400000000000005</v>
      </c>
      <c r="P152" s="34" t="s">
        <v>3065</v>
      </c>
      <c r="Q152">
        <v>5</v>
      </c>
      <c r="R152" s="4">
        <v>6.6</v>
      </c>
      <c r="T152" t="s">
        <v>189</v>
      </c>
      <c r="U152" s="4">
        <v>6.6</v>
      </c>
    </row>
    <row r="153" spans="10:21" x14ac:dyDescent="0.3">
      <c r="J153" t="s">
        <v>8092</v>
      </c>
      <c r="K153" s="4">
        <v>7.7</v>
      </c>
      <c r="L153" s="25">
        <f t="shared" si="4"/>
        <v>0.93400000000000005</v>
      </c>
      <c r="P153" s="34" t="s">
        <v>2754</v>
      </c>
      <c r="Q153">
        <v>5</v>
      </c>
      <c r="R153" s="4">
        <v>6.6</v>
      </c>
      <c r="T153" t="s">
        <v>109</v>
      </c>
      <c r="U153" s="4">
        <v>6.1</v>
      </c>
    </row>
    <row r="154" spans="10:21" x14ac:dyDescent="0.3">
      <c r="J154" t="s">
        <v>9539</v>
      </c>
      <c r="K154" s="4">
        <v>7.7</v>
      </c>
      <c r="L154" s="25">
        <f t="shared" si="4"/>
        <v>0.93400000000000005</v>
      </c>
      <c r="P154" s="34" t="s">
        <v>4084</v>
      </c>
      <c r="Q154">
        <v>5</v>
      </c>
      <c r="R154" s="4">
        <v>7.4</v>
      </c>
      <c r="T154" t="s">
        <v>296</v>
      </c>
      <c r="U154" s="4">
        <v>6.3</v>
      </c>
    </row>
    <row r="155" spans="10:21" x14ac:dyDescent="0.3">
      <c r="J155" t="s">
        <v>9907</v>
      </c>
      <c r="K155" s="4">
        <v>7.7</v>
      </c>
      <c r="L155" s="25">
        <f t="shared" si="4"/>
        <v>0.93400000000000005</v>
      </c>
      <c r="P155" s="34" t="s">
        <v>637</v>
      </c>
      <c r="Q155">
        <v>5</v>
      </c>
      <c r="R155" s="4">
        <v>5.94</v>
      </c>
      <c r="T155" t="s">
        <v>667</v>
      </c>
      <c r="U155" s="4">
        <v>7.2</v>
      </c>
    </row>
    <row r="156" spans="10:21" x14ac:dyDescent="0.3">
      <c r="J156" t="s">
        <v>12807</v>
      </c>
      <c r="K156" s="4">
        <v>7.7</v>
      </c>
      <c r="L156" s="25">
        <f t="shared" si="4"/>
        <v>0.93400000000000005</v>
      </c>
      <c r="P156" s="34" t="s">
        <v>4428</v>
      </c>
      <c r="Q156">
        <v>5</v>
      </c>
      <c r="R156" s="4">
        <v>6.8400000000000007</v>
      </c>
      <c r="T156" t="s">
        <v>410</v>
      </c>
      <c r="U156" s="4">
        <v>7.4</v>
      </c>
    </row>
    <row r="157" spans="10:21" x14ac:dyDescent="0.3">
      <c r="J157" t="s">
        <v>8482</v>
      </c>
      <c r="K157" s="4">
        <v>7.7</v>
      </c>
      <c r="L157" s="25">
        <f t="shared" si="4"/>
        <v>0.93400000000000005</v>
      </c>
      <c r="P157" s="34" t="s">
        <v>3408</v>
      </c>
      <c r="Q157">
        <v>5</v>
      </c>
      <c r="R157" s="4">
        <v>6.6599999999999993</v>
      </c>
      <c r="T157" t="s">
        <v>672</v>
      </c>
      <c r="U157" s="4">
        <v>7.3</v>
      </c>
    </row>
    <row r="158" spans="10:21" x14ac:dyDescent="0.3">
      <c r="J158" t="s">
        <v>12858</v>
      </c>
      <c r="K158" s="4">
        <v>7.7</v>
      </c>
      <c r="L158" s="25">
        <f t="shared" si="4"/>
        <v>0.93400000000000005</v>
      </c>
      <c r="P158" s="34" t="s">
        <v>4307</v>
      </c>
      <c r="Q158">
        <v>5</v>
      </c>
      <c r="R158" s="4">
        <v>6.7</v>
      </c>
      <c r="T158" t="s">
        <v>676</v>
      </c>
      <c r="U158" s="4">
        <v>6.1</v>
      </c>
    </row>
    <row r="159" spans="10:21" x14ac:dyDescent="0.3">
      <c r="J159" t="s">
        <v>14017</v>
      </c>
      <c r="K159" s="4">
        <v>7.7</v>
      </c>
      <c r="L159" s="25">
        <f t="shared" si="4"/>
        <v>0.93400000000000005</v>
      </c>
      <c r="P159" s="34" t="s">
        <v>3968</v>
      </c>
      <c r="Q159">
        <v>5</v>
      </c>
      <c r="R159" s="4">
        <v>6.44</v>
      </c>
      <c r="T159" t="s">
        <v>682</v>
      </c>
      <c r="U159" s="4">
        <v>7.7</v>
      </c>
    </row>
    <row r="160" spans="10:21" x14ac:dyDescent="0.3">
      <c r="J160" t="s">
        <v>8114</v>
      </c>
      <c r="K160" s="4">
        <v>7.7</v>
      </c>
      <c r="L160" s="25">
        <f t="shared" si="4"/>
        <v>0.93400000000000005</v>
      </c>
      <c r="P160" s="34" t="s">
        <v>863</v>
      </c>
      <c r="Q160">
        <v>5</v>
      </c>
      <c r="R160" s="4">
        <v>6.56</v>
      </c>
      <c r="T160" t="s">
        <v>127</v>
      </c>
      <c r="U160" s="4">
        <v>6.1</v>
      </c>
    </row>
    <row r="161" spans="10:21" x14ac:dyDescent="0.3">
      <c r="J161" t="s">
        <v>8325</v>
      </c>
      <c r="K161" s="4">
        <v>7.7</v>
      </c>
      <c r="L161" s="25">
        <f t="shared" si="4"/>
        <v>0.93400000000000005</v>
      </c>
      <c r="P161" s="34" t="s">
        <v>6752</v>
      </c>
      <c r="Q161">
        <v>5</v>
      </c>
      <c r="R161" s="4">
        <v>7.3599999999999994</v>
      </c>
      <c r="T161" t="s">
        <v>238</v>
      </c>
      <c r="U161" s="4">
        <v>8</v>
      </c>
    </row>
    <row r="162" spans="10:21" x14ac:dyDescent="0.3">
      <c r="J162" t="s">
        <v>6408</v>
      </c>
      <c r="K162" s="4">
        <v>7.6999999999999993</v>
      </c>
      <c r="L162" s="25">
        <f t="shared" si="4"/>
        <v>0.93300000000000005</v>
      </c>
      <c r="P162" s="34" t="s">
        <v>9448</v>
      </c>
      <c r="Q162">
        <v>5</v>
      </c>
      <c r="R162" s="4">
        <v>6.660000000000001</v>
      </c>
      <c r="T162" t="s">
        <v>52</v>
      </c>
      <c r="U162" s="4">
        <v>7.3</v>
      </c>
    </row>
    <row r="163" spans="10:21" x14ac:dyDescent="0.3">
      <c r="J163" t="s">
        <v>775</v>
      </c>
      <c r="K163" s="4">
        <v>7.6999999999999993</v>
      </c>
      <c r="L163" s="25">
        <f t="shared" si="4"/>
        <v>0.93300000000000005</v>
      </c>
      <c r="P163" s="34" t="s">
        <v>6180</v>
      </c>
      <c r="Q163">
        <v>5</v>
      </c>
      <c r="R163" s="4">
        <v>6.68</v>
      </c>
      <c r="T163" t="s">
        <v>435</v>
      </c>
      <c r="U163" s="4">
        <v>7.9</v>
      </c>
    </row>
    <row r="164" spans="10:21" x14ac:dyDescent="0.3">
      <c r="J164" t="s">
        <v>9525</v>
      </c>
      <c r="K164" s="4">
        <v>7.666666666666667</v>
      </c>
      <c r="L164" s="25">
        <f t="shared" si="4"/>
        <v>0.93300000000000005</v>
      </c>
      <c r="P164" s="34" t="s">
        <v>1545</v>
      </c>
      <c r="Q164">
        <v>5</v>
      </c>
      <c r="R164" s="4">
        <v>6.7600000000000007</v>
      </c>
      <c r="T164" t="s">
        <v>696</v>
      </c>
      <c r="U164" s="4">
        <v>5.5</v>
      </c>
    </row>
    <row r="165" spans="10:21" x14ac:dyDescent="0.3">
      <c r="J165" t="s">
        <v>330</v>
      </c>
      <c r="K165" s="4">
        <v>7.6599999999999993</v>
      </c>
      <c r="L165" s="25">
        <f t="shared" si="4"/>
        <v>0.93200000000000005</v>
      </c>
      <c r="P165" s="34" t="s">
        <v>1104</v>
      </c>
      <c r="Q165">
        <v>5</v>
      </c>
      <c r="R165" s="4">
        <v>5.78</v>
      </c>
      <c r="T165" t="s">
        <v>338</v>
      </c>
      <c r="U165" s="4">
        <v>5</v>
      </c>
    </row>
    <row r="166" spans="10:21" x14ac:dyDescent="0.3">
      <c r="J166" t="s">
        <v>5517</v>
      </c>
      <c r="K166" s="4">
        <v>7.65</v>
      </c>
      <c r="L166" s="25">
        <f t="shared" si="4"/>
        <v>0.93</v>
      </c>
      <c r="P166" s="34" t="s">
        <v>5413</v>
      </c>
      <c r="Q166">
        <v>5</v>
      </c>
      <c r="R166" s="4">
        <v>6.42</v>
      </c>
      <c r="T166" t="s">
        <v>75</v>
      </c>
      <c r="U166" s="4">
        <v>7.7</v>
      </c>
    </row>
    <row r="167" spans="10:21" x14ac:dyDescent="0.3">
      <c r="J167" t="s">
        <v>470</v>
      </c>
      <c r="K167" s="4">
        <v>7.65</v>
      </c>
      <c r="L167" s="25">
        <f t="shared" si="4"/>
        <v>0.93</v>
      </c>
      <c r="P167" s="34" t="s">
        <v>2868</v>
      </c>
      <c r="Q167">
        <v>5</v>
      </c>
      <c r="R167" s="4">
        <v>5.5600000000000005</v>
      </c>
      <c r="T167" t="s">
        <v>709</v>
      </c>
      <c r="U167" s="4">
        <v>6.6</v>
      </c>
    </row>
    <row r="168" spans="10:21" x14ac:dyDescent="0.3">
      <c r="J168" t="s">
        <v>9497</v>
      </c>
      <c r="K168" s="4">
        <v>7.65</v>
      </c>
      <c r="L168" s="25">
        <f t="shared" si="4"/>
        <v>0.93</v>
      </c>
      <c r="P168" s="34" t="s">
        <v>2379</v>
      </c>
      <c r="Q168">
        <v>5</v>
      </c>
      <c r="R168" s="4">
        <v>6.5400000000000009</v>
      </c>
      <c r="T168" t="s">
        <v>713</v>
      </c>
      <c r="U168" s="4">
        <v>5.7</v>
      </c>
    </row>
    <row r="169" spans="10:21" x14ac:dyDescent="0.3">
      <c r="J169" t="s">
        <v>3867</v>
      </c>
      <c r="K169" s="4">
        <v>7.65</v>
      </c>
      <c r="L169" s="25">
        <f t="shared" si="4"/>
        <v>0.93</v>
      </c>
      <c r="P169" s="34" t="s">
        <v>1296</v>
      </c>
      <c r="Q169">
        <v>5</v>
      </c>
      <c r="R169" s="4">
        <v>6.6</v>
      </c>
      <c r="T169" t="s">
        <v>718</v>
      </c>
      <c r="U169" s="4">
        <v>5.8</v>
      </c>
    </row>
    <row r="170" spans="10:21" x14ac:dyDescent="0.3">
      <c r="J170" t="s">
        <v>3730</v>
      </c>
      <c r="K170" s="4">
        <v>7.65</v>
      </c>
      <c r="L170" s="25">
        <f t="shared" si="4"/>
        <v>0.93</v>
      </c>
      <c r="P170" s="34" t="s">
        <v>8134</v>
      </c>
      <c r="Q170">
        <v>5</v>
      </c>
      <c r="R170" s="4">
        <v>5.78</v>
      </c>
      <c r="T170" t="s">
        <v>721</v>
      </c>
      <c r="U170" s="4">
        <v>6</v>
      </c>
    </row>
    <row r="171" spans="10:21" x14ac:dyDescent="0.3">
      <c r="J171" t="s">
        <v>3653</v>
      </c>
      <c r="K171" s="4">
        <v>7.6400000000000006</v>
      </c>
      <c r="L171" s="25">
        <f t="shared" si="4"/>
        <v>0.93</v>
      </c>
      <c r="P171" s="34" t="s">
        <v>2330</v>
      </c>
      <c r="Q171">
        <v>5</v>
      </c>
      <c r="R171" s="4">
        <v>6.26</v>
      </c>
      <c r="T171" t="s">
        <v>724</v>
      </c>
      <c r="U171" s="4">
        <v>6.4</v>
      </c>
    </row>
    <row r="172" spans="10:21" x14ac:dyDescent="0.3">
      <c r="J172" t="s">
        <v>3435</v>
      </c>
      <c r="K172" s="4">
        <v>7.6333333333333337</v>
      </c>
      <c r="L172" s="25">
        <f t="shared" si="4"/>
        <v>0.92900000000000005</v>
      </c>
      <c r="P172" s="34" t="s">
        <v>647</v>
      </c>
      <c r="Q172">
        <v>5</v>
      </c>
      <c r="R172" s="4">
        <v>6.1400000000000006</v>
      </c>
      <c r="T172" t="s">
        <v>602</v>
      </c>
      <c r="U172" s="4">
        <v>6.9</v>
      </c>
    </row>
    <row r="173" spans="10:21" x14ac:dyDescent="0.3">
      <c r="J173" t="s">
        <v>2680</v>
      </c>
      <c r="K173" s="4">
        <v>7.6333333333333329</v>
      </c>
      <c r="L173" s="25">
        <f t="shared" si="4"/>
        <v>0.92900000000000005</v>
      </c>
      <c r="P173" s="34" t="s">
        <v>1721</v>
      </c>
      <c r="Q173">
        <v>5</v>
      </c>
      <c r="R173" s="4">
        <v>5.5</v>
      </c>
      <c r="T173" t="s">
        <v>503</v>
      </c>
      <c r="U173" s="4">
        <v>6.4</v>
      </c>
    </row>
    <row r="174" spans="10:21" x14ac:dyDescent="0.3">
      <c r="J174" t="s">
        <v>8444</v>
      </c>
      <c r="K174" s="4">
        <v>7.6333333333333329</v>
      </c>
      <c r="L174" s="25">
        <f t="shared" si="4"/>
        <v>0.92900000000000005</v>
      </c>
      <c r="P174" s="34" t="s">
        <v>2073</v>
      </c>
      <c r="Q174">
        <v>5</v>
      </c>
      <c r="R174" s="4">
        <v>6.6</v>
      </c>
      <c r="T174" t="s">
        <v>733</v>
      </c>
      <c r="U174" s="4">
        <v>7.4</v>
      </c>
    </row>
    <row r="175" spans="10:21" x14ac:dyDescent="0.3">
      <c r="J175" t="s">
        <v>3364</v>
      </c>
      <c r="K175" s="4">
        <v>7.6285714285714281</v>
      </c>
      <c r="L175" s="25">
        <f t="shared" si="4"/>
        <v>0.92800000000000005</v>
      </c>
      <c r="P175" s="34" t="s">
        <v>4375</v>
      </c>
      <c r="Q175">
        <v>5</v>
      </c>
      <c r="R175" s="4">
        <v>6.6</v>
      </c>
      <c r="T175" t="s">
        <v>739</v>
      </c>
      <c r="U175" s="4">
        <v>5.5</v>
      </c>
    </row>
    <row r="176" spans="10:21" x14ac:dyDescent="0.3">
      <c r="J176" t="s">
        <v>6416</v>
      </c>
      <c r="K176" s="4">
        <v>7.6</v>
      </c>
      <c r="L176" s="25">
        <f t="shared" si="4"/>
        <v>0.91400000000000003</v>
      </c>
      <c r="P176" s="34" t="s">
        <v>3811</v>
      </c>
      <c r="Q176">
        <v>5</v>
      </c>
      <c r="R176" s="4">
        <v>6.6</v>
      </c>
      <c r="T176" t="s">
        <v>570</v>
      </c>
      <c r="U176" s="4">
        <v>5.9</v>
      </c>
    </row>
    <row r="177" spans="10:21" x14ac:dyDescent="0.3">
      <c r="J177" t="s">
        <v>5020</v>
      </c>
      <c r="K177" s="4">
        <v>7.6</v>
      </c>
      <c r="L177" s="25">
        <f t="shared" si="4"/>
        <v>0.91400000000000003</v>
      </c>
      <c r="P177" s="34" t="s">
        <v>3135</v>
      </c>
      <c r="Q177">
        <v>5</v>
      </c>
      <c r="R177" s="4">
        <v>4.88</v>
      </c>
      <c r="T177" t="s">
        <v>745</v>
      </c>
      <c r="U177" s="4">
        <v>6.8</v>
      </c>
    </row>
    <row r="178" spans="10:21" x14ac:dyDescent="0.3">
      <c r="J178" t="s">
        <v>9723</v>
      </c>
      <c r="K178" s="4">
        <v>7.6</v>
      </c>
      <c r="L178" s="25">
        <f t="shared" si="4"/>
        <v>0.91400000000000003</v>
      </c>
      <c r="P178" s="34" t="s">
        <v>591</v>
      </c>
      <c r="Q178">
        <v>5</v>
      </c>
      <c r="R178" s="4">
        <v>5.6599999999999993</v>
      </c>
      <c r="T178" t="s">
        <v>264</v>
      </c>
      <c r="U178" s="4">
        <v>6.8</v>
      </c>
    </row>
    <row r="179" spans="10:21" x14ac:dyDescent="0.3">
      <c r="J179" t="s">
        <v>4370</v>
      </c>
      <c r="K179" s="4">
        <v>7.6</v>
      </c>
      <c r="L179" s="25">
        <f t="shared" si="4"/>
        <v>0.91400000000000003</v>
      </c>
      <c r="P179" s="34" t="s">
        <v>2872</v>
      </c>
      <c r="Q179">
        <v>5</v>
      </c>
      <c r="R179" s="4">
        <v>6.7799999999999994</v>
      </c>
      <c r="T179" t="s">
        <v>757</v>
      </c>
      <c r="U179" s="4">
        <v>8.1</v>
      </c>
    </row>
    <row r="180" spans="10:21" x14ac:dyDescent="0.3">
      <c r="J180" t="s">
        <v>5334</v>
      </c>
      <c r="K180" s="4">
        <v>7.6</v>
      </c>
      <c r="L180" s="25">
        <f t="shared" si="4"/>
        <v>0.91400000000000003</v>
      </c>
      <c r="P180" s="34" t="s">
        <v>277</v>
      </c>
      <c r="Q180">
        <v>5</v>
      </c>
      <c r="R180" s="4">
        <v>6.8400000000000007</v>
      </c>
      <c r="T180" t="s">
        <v>761</v>
      </c>
      <c r="U180" s="4">
        <v>6.5</v>
      </c>
    </row>
    <row r="181" spans="10:21" x14ac:dyDescent="0.3">
      <c r="J181" t="s">
        <v>11803</v>
      </c>
      <c r="K181" s="4">
        <v>7.6</v>
      </c>
      <c r="L181" s="25">
        <f t="shared" si="4"/>
        <v>0.91400000000000003</v>
      </c>
      <c r="P181" s="34" t="s">
        <v>359</v>
      </c>
      <c r="Q181">
        <v>5</v>
      </c>
      <c r="R181" s="4">
        <v>6.68</v>
      </c>
      <c r="T181" t="s">
        <v>22</v>
      </c>
      <c r="U181" s="4">
        <v>7.2</v>
      </c>
    </row>
    <row r="182" spans="10:21" x14ac:dyDescent="0.3">
      <c r="J182" t="s">
        <v>1927</v>
      </c>
      <c r="K182" s="4">
        <v>7.6</v>
      </c>
      <c r="L182" s="25">
        <f t="shared" si="4"/>
        <v>0.91400000000000003</v>
      </c>
      <c r="P182" s="34" t="s">
        <v>2581</v>
      </c>
      <c r="Q182">
        <v>5</v>
      </c>
      <c r="R182" s="4">
        <v>5.7</v>
      </c>
      <c r="T182" t="s">
        <v>540</v>
      </c>
      <c r="U182" s="4">
        <v>6.7</v>
      </c>
    </row>
    <row r="183" spans="10:21" x14ac:dyDescent="0.3">
      <c r="J183" t="s">
        <v>9120</v>
      </c>
      <c r="K183" s="4">
        <v>7.6</v>
      </c>
      <c r="L183" s="25">
        <f t="shared" si="4"/>
        <v>0.91400000000000003</v>
      </c>
      <c r="P183" s="34" t="s">
        <v>3282</v>
      </c>
      <c r="Q183">
        <v>5</v>
      </c>
      <c r="R183" s="4">
        <v>7</v>
      </c>
      <c r="T183" t="s">
        <v>771</v>
      </c>
      <c r="U183" s="4">
        <v>8.1</v>
      </c>
    </row>
    <row r="184" spans="10:21" x14ac:dyDescent="0.3">
      <c r="J184" t="s">
        <v>10985</v>
      </c>
      <c r="K184" s="4">
        <v>7.6</v>
      </c>
      <c r="L184" s="25">
        <f t="shared" si="4"/>
        <v>0.91400000000000003</v>
      </c>
      <c r="P184" s="34" t="s">
        <v>1769</v>
      </c>
      <c r="Q184">
        <v>5</v>
      </c>
      <c r="R184" s="4">
        <v>7.1</v>
      </c>
      <c r="T184" t="s">
        <v>775</v>
      </c>
      <c r="U184" s="4">
        <v>7.6</v>
      </c>
    </row>
    <row r="185" spans="10:21" x14ac:dyDescent="0.3">
      <c r="J185" t="s">
        <v>9436</v>
      </c>
      <c r="K185" s="4">
        <v>7.6</v>
      </c>
      <c r="L185" s="25">
        <f t="shared" si="4"/>
        <v>0.91400000000000003</v>
      </c>
      <c r="P185" s="34" t="s">
        <v>207</v>
      </c>
      <c r="Q185">
        <v>5</v>
      </c>
      <c r="R185" s="4">
        <v>7.38</v>
      </c>
      <c r="T185" t="s">
        <v>777</v>
      </c>
      <c r="U185" s="4">
        <v>7.4</v>
      </c>
    </row>
    <row r="186" spans="10:21" x14ac:dyDescent="0.3">
      <c r="J186" t="s">
        <v>11184</v>
      </c>
      <c r="K186" s="4">
        <v>7.6</v>
      </c>
      <c r="L186" s="25">
        <f t="shared" si="4"/>
        <v>0.91400000000000003</v>
      </c>
      <c r="P186" s="34" t="s">
        <v>2975</v>
      </c>
      <c r="Q186">
        <v>5</v>
      </c>
      <c r="R186" s="4">
        <v>6.1399999999999988</v>
      </c>
      <c r="T186" t="s">
        <v>472</v>
      </c>
      <c r="U186" s="4">
        <v>7.6</v>
      </c>
    </row>
    <row r="187" spans="10:21" x14ac:dyDescent="0.3">
      <c r="J187" t="s">
        <v>10259</v>
      </c>
      <c r="K187" s="4">
        <v>7.6</v>
      </c>
      <c r="L187" s="25">
        <f t="shared" si="4"/>
        <v>0.91400000000000003</v>
      </c>
      <c r="P187" s="34" t="s">
        <v>718</v>
      </c>
      <c r="Q187">
        <v>5</v>
      </c>
      <c r="R187" s="4">
        <v>5.34</v>
      </c>
      <c r="T187" t="s">
        <v>783</v>
      </c>
      <c r="U187" s="4">
        <v>6.7</v>
      </c>
    </row>
    <row r="188" spans="10:21" x14ac:dyDescent="0.3">
      <c r="J188" t="s">
        <v>7758</v>
      </c>
      <c r="K188" s="4">
        <v>7.6</v>
      </c>
      <c r="L188" s="25">
        <f t="shared" si="4"/>
        <v>0.91400000000000003</v>
      </c>
      <c r="P188" s="34" t="s">
        <v>4975</v>
      </c>
      <c r="Q188">
        <v>5</v>
      </c>
      <c r="R188" s="4">
        <v>7.1400000000000006</v>
      </c>
      <c r="T188" t="s">
        <v>264</v>
      </c>
      <c r="U188" s="4">
        <v>6.5</v>
      </c>
    </row>
    <row r="189" spans="10:21" x14ac:dyDescent="0.3">
      <c r="J189" t="s">
        <v>11695</v>
      </c>
      <c r="K189" s="4">
        <v>7.6</v>
      </c>
      <c r="L189" s="25">
        <f t="shared" si="4"/>
        <v>0.91400000000000003</v>
      </c>
      <c r="P189" s="34" t="s">
        <v>2647</v>
      </c>
      <c r="Q189">
        <v>5</v>
      </c>
      <c r="R189" s="4">
        <v>7.3400000000000007</v>
      </c>
      <c r="T189" t="s">
        <v>189</v>
      </c>
      <c r="U189" s="4">
        <v>6.6</v>
      </c>
    </row>
    <row r="190" spans="10:21" x14ac:dyDescent="0.3">
      <c r="J190" t="s">
        <v>13545</v>
      </c>
      <c r="K190" s="4">
        <v>7.6</v>
      </c>
      <c r="L190" s="25">
        <f t="shared" si="4"/>
        <v>0.91400000000000003</v>
      </c>
      <c r="P190" s="34" t="s">
        <v>1057</v>
      </c>
      <c r="Q190">
        <v>5</v>
      </c>
      <c r="R190" s="4">
        <v>5.52</v>
      </c>
      <c r="T190" t="s">
        <v>489</v>
      </c>
      <c r="U190" s="4">
        <v>6.7</v>
      </c>
    </row>
    <row r="191" spans="10:21" x14ac:dyDescent="0.3">
      <c r="J191" t="s">
        <v>14278</v>
      </c>
      <c r="K191" s="4">
        <v>7.6</v>
      </c>
      <c r="L191" s="25">
        <f t="shared" si="4"/>
        <v>0.91400000000000003</v>
      </c>
      <c r="P191" s="34" t="s">
        <v>257</v>
      </c>
      <c r="Q191">
        <v>5</v>
      </c>
      <c r="R191" s="4">
        <v>7.1400000000000006</v>
      </c>
      <c r="T191" t="s">
        <v>798</v>
      </c>
      <c r="U191" s="4">
        <v>6.4</v>
      </c>
    </row>
    <row r="192" spans="10:21" x14ac:dyDescent="0.3">
      <c r="J192" t="s">
        <v>11630</v>
      </c>
      <c r="K192" s="4">
        <v>7.6</v>
      </c>
      <c r="L192" s="25">
        <f t="shared" si="4"/>
        <v>0.91400000000000003</v>
      </c>
      <c r="P192" s="34" t="s">
        <v>947</v>
      </c>
      <c r="Q192">
        <v>5</v>
      </c>
      <c r="R192" s="4">
        <v>7.4</v>
      </c>
      <c r="T192" t="s">
        <v>802</v>
      </c>
      <c r="U192" s="4">
        <v>5.8</v>
      </c>
    </row>
    <row r="193" spans="10:21" x14ac:dyDescent="0.3">
      <c r="J193" t="s">
        <v>14177</v>
      </c>
      <c r="K193" s="4">
        <v>7.6</v>
      </c>
      <c r="L193" s="25">
        <f t="shared" si="4"/>
        <v>0.91400000000000003</v>
      </c>
      <c r="P193" s="34" t="s">
        <v>3643</v>
      </c>
      <c r="Q193">
        <v>5</v>
      </c>
      <c r="R193" s="4">
        <v>5.4999999999999991</v>
      </c>
      <c r="T193" t="s">
        <v>264</v>
      </c>
      <c r="U193" s="4">
        <v>7.4</v>
      </c>
    </row>
    <row r="194" spans="10:21" x14ac:dyDescent="0.3">
      <c r="J194" t="s">
        <v>12401</v>
      </c>
      <c r="K194" s="4">
        <v>7.6</v>
      </c>
      <c r="L194" s="25">
        <f t="shared" si="4"/>
        <v>0.91400000000000003</v>
      </c>
      <c r="P194" s="34" t="s">
        <v>1667</v>
      </c>
      <c r="Q194">
        <v>5</v>
      </c>
      <c r="R194" s="4">
        <v>6.14</v>
      </c>
      <c r="T194" t="s">
        <v>811</v>
      </c>
      <c r="U194" s="4">
        <v>7.8</v>
      </c>
    </row>
    <row r="195" spans="10:21" x14ac:dyDescent="0.3">
      <c r="J195" t="s">
        <v>9970</v>
      </c>
      <c r="K195" s="4">
        <v>7.6</v>
      </c>
      <c r="L195" s="25">
        <f t="shared" si="4"/>
        <v>0.91400000000000003</v>
      </c>
      <c r="P195" s="34" t="s">
        <v>540</v>
      </c>
      <c r="Q195">
        <v>5</v>
      </c>
      <c r="R195" s="4">
        <v>6.7600000000000007</v>
      </c>
      <c r="T195" t="s">
        <v>247</v>
      </c>
      <c r="U195" s="4">
        <v>6.6</v>
      </c>
    </row>
    <row r="196" spans="10:21" x14ac:dyDescent="0.3">
      <c r="J196" t="s">
        <v>11681</v>
      </c>
      <c r="K196" s="4">
        <v>7.6</v>
      </c>
      <c r="L196" s="25">
        <f t="shared" si="4"/>
        <v>0.91400000000000003</v>
      </c>
      <c r="P196" s="34" t="s">
        <v>5190</v>
      </c>
      <c r="Q196">
        <v>5</v>
      </c>
      <c r="R196" s="4">
        <v>6.9799999999999995</v>
      </c>
      <c r="T196" t="s">
        <v>615</v>
      </c>
      <c r="U196" s="4">
        <v>4.9000000000000004</v>
      </c>
    </row>
    <row r="197" spans="10:21" x14ac:dyDescent="0.3">
      <c r="J197" t="s">
        <v>10533</v>
      </c>
      <c r="K197" s="4">
        <v>7.6</v>
      </c>
      <c r="L197" s="25">
        <f t="shared" si="4"/>
        <v>0.91400000000000003</v>
      </c>
      <c r="P197" s="34" t="s">
        <v>11252</v>
      </c>
      <c r="Q197">
        <v>5</v>
      </c>
      <c r="R197" s="4">
        <v>8.0599999999999987</v>
      </c>
      <c r="T197" t="s">
        <v>816</v>
      </c>
      <c r="U197" s="4">
        <v>6.5</v>
      </c>
    </row>
    <row r="198" spans="10:21" x14ac:dyDescent="0.3">
      <c r="J198" t="s">
        <v>12676</v>
      </c>
      <c r="K198" s="4">
        <v>7.6</v>
      </c>
      <c r="L198" s="25">
        <f t="shared" ref="L198:L261" si="5">_xlfn.PERCENTRANK.EXC($K$5:$K$2402,K198)</f>
        <v>0.91400000000000003</v>
      </c>
      <c r="P198" s="34" t="s">
        <v>2186</v>
      </c>
      <c r="Q198">
        <v>5</v>
      </c>
      <c r="R198" s="4">
        <v>6.76</v>
      </c>
      <c r="T198" t="s">
        <v>822</v>
      </c>
      <c r="U198" s="4">
        <v>7.5</v>
      </c>
    </row>
    <row r="199" spans="10:21" x14ac:dyDescent="0.3">
      <c r="J199" t="s">
        <v>12345</v>
      </c>
      <c r="K199" s="4">
        <v>7.6</v>
      </c>
      <c r="L199" s="25">
        <f t="shared" si="5"/>
        <v>0.91400000000000003</v>
      </c>
      <c r="P199" s="34" t="s">
        <v>3552</v>
      </c>
      <c r="Q199">
        <v>5</v>
      </c>
      <c r="R199" s="4">
        <v>5.26</v>
      </c>
      <c r="T199" t="s">
        <v>546</v>
      </c>
      <c r="U199" s="4">
        <v>6.2</v>
      </c>
    </row>
    <row r="200" spans="10:21" x14ac:dyDescent="0.3">
      <c r="J200" t="s">
        <v>10293</v>
      </c>
      <c r="K200" s="4">
        <v>7.6</v>
      </c>
      <c r="L200" s="25">
        <f t="shared" si="5"/>
        <v>0.91400000000000003</v>
      </c>
      <c r="P200" s="34" t="s">
        <v>10110</v>
      </c>
      <c r="Q200">
        <v>5</v>
      </c>
      <c r="R200" s="4">
        <v>7.76</v>
      </c>
      <c r="T200" t="s">
        <v>828</v>
      </c>
      <c r="U200" s="4">
        <v>7.3</v>
      </c>
    </row>
    <row r="201" spans="10:21" x14ac:dyDescent="0.3">
      <c r="J201" t="s">
        <v>1599</v>
      </c>
      <c r="K201" s="4">
        <v>7.6</v>
      </c>
      <c r="L201" s="25">
        <f t="shared" si="5"/>
        <v>0.91400000000000003</v>
      </c>
      <c r="P201" s="34" t="s">
        <v>472</v>
      </c>
      <c r="Q201">
        <v>5</v>
      </c>
      <c r="R201" s="4">
        <v>7</v>
      </c>
      <c r="T201" t="s">
        <v>832</v>
      </c>
      <c r="U201" s="4">
        <v>7.5</v>
      </c>
    </row>
    <row r="202" spans="10:21" x14ac:dyDescent="0.3">
      <c r="J202" t="s">
        <v>9633</v>
      </c>
      <c r="K202" s="4">
        <v>7.6</v>
      </c>
      <c r="L202" s="25">
        <f t="shared" si="5"/>
        <v>0.91400000000000003</v>
      </c>
      <c r="P202" s="34" t="s">
        <v>8705</v>
      </c>
      <c r="Q202">
        <v>5</v>
      </c>
      <c r="R202" s="4">
        <v>6.56</v>
      </c>
      <c r="T202" t="s">
        <v>835</v>
      </c>
      <c r="U202" s="4">
        <v>5.6</v>
      </c>
    </row>
    <row r="203" spans="10:21" x14ac:dyDescent="0.3">
      <c r="J203" t="s">
        <v>9393</v>
      </c>
      <c r="K203" s="4">
        <v>7.6</v>
      </c>
      <c r="L203" s="25">
        <f t="shared" si="5"/>
        <v>0.91400000000000003</v>
      </c>
      <c r="P203" s="34" t="s">
        <v>2786</v>
      </c>
      <c r="Q203">
        <v>5</v>
      </c>
      <c r="R203" s="4">
        <v>6.4599999999999991</v>
      </c>
      <c r="T203" t="s">
        <v>22</v>
      </c>
      <c r="U203" s="4">
        <v>8.1</v>
      </c>
    </row>
    <row r="204" spans="10:21" x14ac:dyDescent="0.3">
      <c r="J204" t="s">
        <v>12562</v>
      </c>
      <c r="K204" s="4">
        <v>7.6</v>
      </c>
      <c r="L204" s="25">
        <f t="shared" si="5"/>
        <v>0.91400000000000003</v>
      </c>
      <c r="P204" s="34" t="s">
        <v>134</v>
      </c>
      <c r="Q204">
        <v>5</v>
      </c>
      <c r="R204" s="4">
        <v>6.08</v>
      </c>
      <c r="T204" t="s">
        <v>822</v>
      </c>
      <c r="U204" s="4">
        <v>6.4</v>
      </c>
    </row>
    <row r="205" spans="10:21" x14ac:dyDescent="0.3">
      <c r="J205" t="s">
        <v>11858</v>
      </c>
      <c r="K205" s="4">
        <v>7.6</v>
      </c>
      <c r="L205" s="25">
        <f t="shared" si="5"/>
        <v>0.91400000000000003</v>
      </c>
      <c r="P205" s="34" t="s">
        <v>3653</v>
      </c>
      <c r="Q205">
        <v>5</v>
      </c>
      <c r="R205" s="4">
        <v>7.6400000000000006</v>
      </c>
      <c r="T205" t="s">
        <v>472</v>
      </c>
      <c r="U205" s="4">
        <v>6.7</v>
      </c>
    </row>
    <row r="206" spans="10:21" x14ac:dyDescent="0.3">
      <c r="J206" t="s">
        <v>558</v>
      </c>
      <c r="K206" s="4">
        <v>7.6</v>
      </c>
      <c r="L206" s="25">
        <f t="shared" si="5"/>
        <v>0.91400000000000003</v>
      </c>
      <c r="P206" s="34" t="s">
        <v>410</v>
      </c>
      <c r="Q206">
        <v>5</v>
      </c>
      <c r="R206" s="4">
        <v>7.58</v>
      </c>
      <c r="T206" t="s">
        <v>573</v>
      </c>
      <c r="U206" s="4">
        <v>6.6</v>
      </c>
    </row>
    <row r="207" spans="10:21" x14ac:dyDescent="0.3">
      <c r="J207" t="s">
        <v>12873</v>
      </c>
      <c r="K207" s="4">
        <v>7.6</v>
      </c>
      <c r="L207" s="25">
        <f t="shared" si="5"/>
        <v>0.91400000000000003</v>
      </c>
      <c r="P207" s="34" t="s">
        <v>4978</v>
      </c>
      <c r="Q207">
        <v>5</v>
      </c>
      <c r="R207" s="4">
        <v>7.42</v>
      </c>
      <c r="T207" t="s">
        <v>847</v>
      </c>
      <c r="U207" s="4">
        <v>6.4</v>
      </c>
    </row>
    <row r="208" spans="10:21" x14ac:dyDescent="0.3">
      <c r="J208" t="s">
        <v>13361</v>
      </c>
      <c r="K208" s="4">
        <v>7.6</v>
      </c>
      <c r="L208" s="25">
        <f t="shared" si="5"/>
        <v>0.91400000000000003</v>
      </c>
      <c r="P208" s="34" t="s">
        <v>98</v>
      </c>
      <c r="Q208">
        <v>5</v>
      </c>
      <c r="R208" s="4">
        <v>7.08</v>
      </c>
      <c r="T208" t="s">
        <v>80</v>
      </c>
      <c r="U208" s="4">
        <v>7.5</v>
      </c>
    </row>
    <row r="209" spans="10:21" x14ac:dyDescent="0.3">
      <c r="J209" t="s">
        <v>6934</v>
      </c>
      <c r="K209" s="4">
        <v>7.6</v>
      </c>
      <c r="L209" s="25">
        <f t="shared" si="5"/>
        <v>0.91400000000000003</v>
      </c>
      <c r="P209" s="34" t="s">
        <v>3344</v>
      </c>
      <c r="Q209">
        <v>5</v>
      </c>
      <c r="R209" s="4">
        <v>6.88</v>
      </c>
      <c r="T209" t="s">
        <v>277</v>
      </c>
      <c r="U209" s="4">
        <v>7.3</v>
      </c>
    </row>
    <row r="210" spans="10:21" x14ac:dyDescent="0.3">
      <c r="J210" t="s">
        <v>11669</v>
      </c>
      <c r="K210" s="4">
        <v>7.6</v>
      </c>
      <c r="L210" s="25">
        <f t="shared" si="5"/>
        <v>0.91400000000000003</v>
      </c>
      <c r="P210" s="34" t="s">
        <v>7794</v>
      </c>
      <c r="Q210">
        <v>5</v>
      </c>
      <c r="R210" s="4">
        <v>6.8600000000000012</v>
      </c>
      <c r="T210" t="s">
        <v>857</v>
      </c>
      <c r="U210" s="4">
        <v>7.5</v>
      </c>
    </row>
    <row r="211" spans="10:21" x14ac:dyDescent="0.3">
      <c r="J211" t="s">
        <v>5647</v>
      </c>
      <c r="K211" s="4">
        <v>7.5999999999999988</v>
      </c>
      <c r="L211" s="25">
        <f t="shared" si="5"/>
        <v>0.91300000000000003</v>
      </c>
      <c r="P211" s="34" t="s">
        <v>2211</v>
      </c>
      <c r="Q211">
        <v>5</v>
      </c>
      <c r="R211" s="4">
        <v>5.26</v>
      </c>
      <c r="T211" t="s">
        <v>745</v>
      </c>
      <c r="U211" s="4">
        <v>5.8</v>
      </c>
    </row>
    <row r="212" spans="10:21" x14ac:dyDescent="0.3">
      <c r="J212" t="s">
        <v>771</v>
      </c>
      <c r="K212" s="4">
        <v>7.5857142857142872</v>
      </c>
      <c r="L212" s="25">
        <f t="shared" si="5"/>
        <v>0.91300000000000003</v>
      </c>
      <c r="P212" s="34" t="s">
        <v>3185</v>
      </c>
      <c r="Q212">
        <v>5</v>
      </c>
      <c r="R212" s="4">
        <v>6.7200000000000006</v>
      </c>
      <c r="T212" t="s">
        <v>863</v>
      </c>
      <c r="U212" s="4">
        <v>7.5</v>
      </c>
    </row>
    <row r="213" spans="10:21" x14ac:dyDescent="0.3">
      <c r="J213" t="s">
        <v>410</v>
      </c>
      <c r="K213" s="4">
        <v>7.58</v>
      </c>
      <c r="L213" s="25">
        <f t="shared" si="5"/>
        <v>0.91200000000000003</v>
      </c>
      <c r="P213" s="34" t="s">
        <v>1383</v>
      </c>
      <c r="Q213">
        <v>5</v>
      </c>
      <c r="R213" s="4">
        <v>6.3400000000000007</v>
      </c>
      <c r="T213" t="s">
        <v>868</v>
      </c>
      <c r="U213" s="4">
        <v>6.6</v>
      </c>
    </row>
    <row r="214" spans="10:21" x14ac:dyDescent="0.3">
      <c r="J214" t="s">
        <v>1183</v>
      </c>
      <c r="K214" s="4">
        <v>7.5750000000000002</v>
      </c>
      <c r="L214" s="25">
        <f t="shared" si="5"/>
        <v>0.91200000000000003</v>
      </c>
      <c r="P214" s="34" t="s">
        <v>739</v>
      </c>
      <c r="Q214">
        <v>5</v>
      </c>
      <c r="R214" s="4">
        <v>6.56</v>
      </c>
      <c r="T214" t="s">
        <v>873</v>
      </c>
      <c r="U214" s="4">
        <v>6.7</v>
      </c>
    </row>
    <row r="215" spans="10:21" x14ac:dyDescent="0.3">
      <c r="J215" t="s">
        <v>494</v>
      </c>
      <c r="K215" s="4">
        <v>7.5666666666666673</v>
      </c>
      <c r="L215" s="25">
        <f t="shared" si="5"/>
        <v>0.91200000000000003</v>
      </c>
      <c r="P215" s="34" t="s">
        <v>696</v>
      </c>
      <c r="Q215">
        <v>5</v>
      </c>
      <c r="R215" s="4">
        <v>6.82</v>
      </c>
      <c r="T215" t="s">
        <v>877</v>
      </c>
      <c r="U215" s="4">
        <v>3.7</v>
      </c>
    </row>
    <row r="216" spans="10:21" x14ac:dyDescent="0.3">
      <c r="J216" t="s">
        <v>9485</v>
      </c>
      <c r="K216" s="4">
        <v>7.5500000000000007</v>
      </c>
      <c r="L216" s="25">
        <f t="shared" si="5"/>
        <v>0.91</v>
      </c>
      <c r="P216" s="34" t="s">
        <v>3873</v>
      </c>
      <c r="Q216">
        <v>5</v>
      </c>
      <c r="R216" s="4">
        <v>6.0400000000000009</v>
      </c>
      <c r="T216" t="s">
        <v>573</v>
      </c>
      <c r="U216" s="4">
        <v>6</v>
      </c>
    </row>
    <row r="217" spans="10:21" x14ac:dyDescent="0.3">
      <c r="J217" t="s">
        <v>13699</v>
      </c>
      <c r="K217" s="4">
        <v>7.5500000000000007</v>
      </c>
      <c r="L217" s="25">
        <f t="shared" si="5"/>
        <v>0.91</v>
      </c>
      <c r="P217" s="34" t="s">
        <v>1418</v>
      </c>
      <c r="Q217">
        <v>4</v>
      </c>
      <c r="R217" s="4">
        <v>5.6750000000000007</v>
      </c>
      <c r="T217" t="s">
        <v>291</v>
      </c>
      <c r="U217" s="4">
        <v>6.4</v>
      </c>
    </row>
    <row r="218" spans="10:21" x14ac:dyDescent="0.3">
      <c r="J218" t="s">
        <v>11621</v>
      </c>
      <c r="K218" s="4">
        <v>7.5500000000000007</v>
      </c>
      <c r="L218" s="25">
        <f t="shared" si="5"/>
        <v>0.91</v>
      </c>
      <c r="P218" s="34" t="s">
        <v>2082</v>
      </c>
      <c r="Q218">
        <v>4</v>
      </c>
      <c r="R218" s="4">
        <v>5.35</v>
      </c>
      <c r="T218" t="s">
        <v>887</v>
      </c>
      <c r="U218" s="4">
        <v>6.1</v>
      </c>
    </row>
    <row r="219" spans="10:21" x14ac:dyDescent="0.3">
      <c r="J219" t="s">
        <v>7983</v>
      </c>
      <c r="K219" s="4">
        <v>7.55</v>
      </c>
      <c r="L219" s="25">
        <f t="shared" si="5"/>
        <v>0.90900000000000003</v>
      </c>
      <c r="P219" s="34" t="s">
        <v>3109</v>
      </c>
      <c r="Q219">
        <v>4</v>
      </c>
      <c r="R219" s="4">
        <v>7.25</v>
      </c>
      <c r="T219" t="s">
        <v>482</v>
      </c>
      <c r="U219" s="4">
        <v>6.4</v>
      </c>
    </row>
    <row r="220" spans="10:21" x14ac:dyDescent="0.3">
      <c r="J220" t="s">
        <v>10249</v>
      </c>
      <c r="K220" s="4">
        <v>7.55</v>
      </c>
      <c r="L220" s="25">
        <f t="shared" si="5"/>
        <v>0.90900000000000003</v>
      </c>
      <c r="P220" s="34" t="s">
        <v>3132</v>
      </c>
      <c r="Q220">
        <v>4</v>
      </c>
      <c r="R220" s="4">
        <v>6.1999999999999993</v>
      </c>
      <c r="T220" t="s">
        <v>894</v>
      </c>
      <c r="U220" s="4">
        <v>5.6</v>
      </c>
    </row>
    <row r="221" spans="10:21" x14ac:dyDescent="0.3">
      <c r="J221" t="s">
        <v>11230</v>
      </c>
      <c r="K221" s="4">
        <v>7.55</v>
      </c>
      <c r="L221" s="25">
        <f t="shared" si="5"/>
        <v>0.90900000000000003</v>
      </c>
      <c r="P221" s="34" t="s">
        <v>5182</v>
      </c>
      <c r="Q221">
        <v>4</v>
      </c>
      <c r="R221" s="4">
        <v>6.55</v>
      </c>
      <c r="T221" t="s">
        <v>713</v>
      </c>
      <c r="U221" s="4">
        <v>8</v>
      </c>
    </row>
    <row r="222" spans="10:21" x14ac:dyDescent="0.3">
      <c r="J222" t="s">
        <v>4151</v>
      </c>
      <c r="K222" s="4">
        <v>7.55</v>
      </c>
      <c r="L222" s="25">
        <f t="shared" si="5"/>
        <v>0.90900000000000003</v>
      </c>
      <c r="P222" s="34" t="s">
        <v>1411</v>
      </c>
      <c r="Q222">
        <v>4</v>
      </c>
      <c r="R222" s="4">
        <v>6.3000000000000007</v>
      </c>
      <c r="T222" t="s">
        <v>901</v>
      </c>
      <c r="U222" s="4">
        <v>5.2</v>
      </c>
    </row>
    <row r="223" spans="10:21" x14ac:dyDescent="0.3">
      <c r="J223" t="s">
        <v>4354</v>
      </c>
      <c r="K223" s="4">
        <v>7.5166666666666666</v>
      </c>
      <c r="L223" s="25">
        <f t="shared" si="5"/>
        <v>0.90800000000000003</v>
      </c>
      <c r="P223" s="34" t="s">
        <v>2757</v>
      </c>
      <c r="Q223">
        <v>4</v>
      </c>
      <c r="R223" s="4">
        <v>5.9250000000000007</v>
      </c>
      <c r="T223" t="s">
        <v>771</v>
      </c>
      <c r="U223" s="4">
        <v>7.1</v>
      </c>
    </row>
    <row r="224" spans="10:21" x14ac:dyDescent="0.3">
      <c r="J224" t="s">
        <v>10587</v>
      </c>
      <c r="K224" s="4">
        <v>7.5</v>
      </c>
      <c r="L224" s="25">
        <f t="shared" si="5"/>
        <v>0.89100000000000001</v>
      </c>
      <c r="P224" s="34" t="s">
        <v>3545</v>
      </c>
      <c r="Q224">
        <v>4</v>
      </c>
      <c r="R224" s="4">
        <v>6.125</v>
      </c>
      <c r="T224" t="s">
        <v>222</v>
      </c>
      <c r="U224" s="4">
        <v>4.8</v>
      </c>
    </row>
    <row r="225" spans="10:21" x14ac:dyDescent="0.3">
      <c r="J225" t="s">
        <v>13893</v>
      </c>
      <c r="K225" s="4">
        <v>7.5</v>
      </c>
      <c r="L225" s="25">
        <f t="shared" si="5"/>
        <v>0.89100000000000001</v>
      </c>
      <c r="P225" s="34" t="s">
        <v>1596</v>
      </c>
      <c r="Q225">
        <v>4</v>
      </c>
      <c r="R225" s="4">
        <v>6.125</v>
      </c>
      <c r="T225" t="s">
        <v>127</v>
      </c>
      <c r="U225" s="4">
        <v>7</v>
      </c>
    </row>
    <row r="226" spans="10:21" x14ac:dyDescent="0.3">
      <c r="J226" t="s">
        <v>2218</v>
      </c>
      <c r="K226" s="4">
        <v>7.5</v>
      </c>
      <c r="L226" s="25">
        <f t="shared" si="5"/>
        <v>0.89100000000000001</v>
      </c>
      <c r="P226" s="34" t="s">
        <v>1805</v>
      </c>
      <c r="Q226">
        <v>4</v>
      </c>
      <c r="R226" s="4">
        <v>5.6750000000000007</v>
      </c>
      <c r="T226" t="s">
        <v>637</v>
      </c>
      <c r="U226" s="4">
        <v>5.4</v>
      </c>
    </row>
    <row r="227" spans="10:21" x14ac:dyDescent="0.3">
      <c r="J227" t="s">
        <v>5036</v>
      </c>
      <c r="K227" s="4">
        <v>7.5</v>
      </c>
      <c r="L227" s="25">
        <f t="shared" si="5"/>
        <v>0.89100000000000001</v>
      </c>
      <c r="P227" s="34" t="s">
        <v>3628</v>
      </c>
      <c r="Q227">
        <v>4</v>
      </c>
      <c r="R227" s="4">
        <v>6.2750000000000004</v>
      </c>
      <c r="T227" t="s">
        <v>918</v>
      </c>
      <c r="U227" s="4">
        <v>6.6</v>
      </c>
    </row>
    <row r="228" spans="10:21" x14ac:dyDescent="0.3">
      <c r="J228" t="s">
        <v>1394</v>
      </c>
      <c r="K228" s="4">
        <v>7.5</v>
      </c>
      <c r="L228" s="25">
        <f t="shared" si="5"/>
        <v>0.89100000000000001</v>
      </c>
      <c r="P228" s="34" t="s">
        <v>3686</v>
      </c>
      <c r="Q228">
        <v>4</v>
      </c>
      <c r="R228" s="4">
        <v>5.625</v>
      </c>
      <c r="T228" t="s">
        <v>921</v>
      </c>
      <c r="U228" s="4">
        <v>6.7</v>
      </c>
    </row>
    <row r="229" spans="10:21" x14ac:dyDescent="0.3">
      <c r="J229" t="s">
        <v>11780</v>
      </c>
      <c r="K229" s="4">
        <v>7.5</v>
      </c>
      <c r="L229" s="25">
        <f t="shared" si="5"/>
        <v>0.89100000000000001</v>
      </c>
      <c r="P229" s="34" t="s">
        <v>2038</v>
      </c>
      <c r="Q229">
        <v>4</v>
      </c>
      <c r="R229" s="4">
        <v>5.9</v>
      </c>
      <c r="T229" t="s">
        <v>924</v>
      </c>
      <c r="U229" s="4">
        <v>6.2</v>
      </c>
    </row>
    <row r="230" spans="10:21" x14ac:dyDescent="0.3">
      <c r="J230" t="s">
        <v>8503</v>
      </c>
      <c r="K230" s="4">
        <v>7.5</v>
      </c>
      <c r="L230" s="25">
        <f t="shared" si="5"/>
        <v>0.89100000000000001</v>
      </c>
      <c r="P230" s="34" t="s">
        <v>7600</v>
      </c>
      <c r="Q230">
        <v>4</v>
      </c>
      <c r="R230" s="4">
        <v>5.7249999999999996</v>
      </c>
      <c r="T230" t="s">
        <v>302</v>
      </c>
      <c r="U230" s="4">
        <v>6.1</v>
      </c>
    </row>
    <row r="231" spans="10:21" x14ac:dyDescent="0.3">
      <c r="J231" t="s">
        <v>12696</v>
      </c>
      <c r="K231" s="4">
        <v>7.5</v>
      </c>
      <c r="L231" s="25">
        <f t="shared" si="5"/>
        <v>0.89100000000000001</v>
      </c>
      <c r="P231" s="34" t="s">
        <v>1183</v>
      </c>
      <c r="Q231">
        <v>4</v>
      </c>
      <c r="R231" s="4">
        <v>7.5750000000000002</v>
      </c>
      <c r="T231" t="s">
        <v>934</v>
      </c>
      <c r="U231" s="4">
        <v>5.3</v>
      </c>
    </row>
    <row r="232" spans="10:21" x14ac:dyDescent="0.3">
      <c r="J232" t="s">
        <v>3678</v>
      </c>
      <c r="K232" s="4">
        <v>7.5</v>
      </c>
      <c r="L232" s="25">
        <f t="shared" si="5"/>
        <v>0.89100000000000001</v>
      </c>
      <c r="P232" s="34" t="s">
        <v>2904</v>
      </c>
      <c r="Q232">
        <v>4</v>
      </c>
      <c r="R232" s="4">
        <v>5.4499999999999993</v>
      </c>
      <c r="T232" t="s">
        <v>940</v>
      </c>
      <c r="U232" s="4">
        <v>6.3</v>
      </c>
    </row>
    <row r="233" spans="10:21" x14ac:dyDescent="0.3">
      <c r="J233" t="s">
        <v>3744</v>
      </c>
      <c r="K233" s="4">
        <v>7.5</v>
      </c>
      <c r="L233" s="25">
        <f t="shared" si="5"/>
        <v>0.89100000000000001</v>
      </c>
      <c r="P233" s="34" t="s">
        <v>999</v>
      </c>
      <c r="Q233">
        <v>4</v>
      </c>
      <c r="R233" s="4">
        <v>6.3</v>
      </c>
      <c r="T233" t="s">
        <v>202</v>
      </c>
      <c r="U233" s="4">
        <v>7</v>
      </c>
    </row>
    <row r="234" spans="10:21" x14ac:dyDescent="0.3">
      <c r="J234" t="s">
        <v>5157</v>
      </c>
      <c r="K234" s="4">
        <v>7.5</v>
      </c>
      <c r="L234" s="25">
        <f t="shared" si="5"/>
        <v>0.89100000000000001</v>
      </c>
      <c r="P234" s="34" t="s">
        <v>1739</v>
      </c>
      <c r="Q234">
        <v>4</v>
      </c>
      <c r="R234" s="4">
        <v>6.3</v>
      </c>
      <c r="T234" t="s">
        <v>947</v>
      </c>
      <c r="U234" s="4">
        <v>7.6</v>
      </c>
    </row>
    <row r="235" spans="10:21" x14ac:dyDescent="0.3">
      <c r="J235" t="s">
        <v>13466</v>
      </c>
      <c r="K235" s="4">
        <v>7.5</v>
      </c>
      <c r="L235" s="25">
        <f t="shared" si="5"/>
        <v>0.89100000000000001</v>
      </c>
      <c r="P235" s="34" t="s">
        <v>5817</v>
      </c>
      <c r="Q235">
        <v>4</v>
      </c>
      <c r="R235" s="4">
        <v>6.375</v>
      </c>
      <c r="T235" t="s">
        <v>947</v>
      </c>
      <c r="U235" s="4">
        <v>6.7</v>
      </c>
    </row>
    <row r="236" spans="10:21" x14ac:dyDescent="0.3">
      <c r="J236" t="s">
        <v>3750</v>
      </c>
      <c r="K236" s="4">
        <v>7.5</v>
      </c>
      <c r="L236" s="25">
        <f t="shared" si="5"/>
        <v>0.89100000000000001</v>
      </c>
      <c r="P236" s="34" t="s">
        <v>7952</v>
      </c>
      <c r="Q236">
        <v>4</v>
      </c>
      <c r="R236" s="4">
        <v>6.4</v>
      </c>
      <c r="T236" t="s">
        <v>318</v>
      </c>
      <c r="U236" s="4">
        <v>8.1</v>
      </c>
    </row>
    <row r="237" spans="10:21" x14ac:dyDescent="0.3">
      <c r="J237" t="s">
        <v>11223</v>
      </c>
      <c r="K237" s="4">
        <v>7.5</v>
      </c>
      <c r="L237" s="25">
        <f t="shared" si="5"/>
        <v>0.89100000000000001</v>
      </c>
      <c r="P237" s="34" t="s">
        <v>4145</v>
      </c>
      <c r="Q237">
        <v>4</v>
      </c>
      <c r="R237" s="4">
        <v>6.9249999999999998</v>
      </c>
      <c r="T237" t="s">
        <v>940</v>
      </c>
      <c r="U237" s="4">
        <v>6.7</v>
      </c>
    </row>
    <row r="238" spans="10:21" x14ac:dyDescent="0.3">
      <c r="J238" t="s">
        <v>7895</v>
      </c>
      <c r="K238" s="4">
        <v>7.5</v>
      </c>
      <c r="L238" s="25">
        <f t="shared" si="5"/>
        <v>0.89100000000000001</v>
      </c>
      <c r="P238" s="34" t="s">
        <v>2859</v>
      </c>
      <c r="Q238">
        <v>4</v>
      </c>
      <c r="R238" s="4">
        <v>6.125</v>
      </c>
      <c r="T238" t="s">
        <v>947</v>
      </c>
      <c r="U238" s="4">
        <v>6.5</v>
      </c>
    </row>
    <row r="239" spans="10:21" x14ac:dyDescent="0.3">
      <c r="J239" t="s">
        <v>13348</v>
      </c>
      <c r="K239" s="4">
        <v>7.5</v>
      </c>
      <c r="L239" s="25">
        <f t="shared" si="5"/>
        <v>0.89100000000000001</v>
      </c>
      <c r="P239" s="34" t="s">
        <v>364</v>
      </c>
      <c r="Q239">
        <v>4</v>
      </c>
      <c r="R239" s="4">
        <v>6.0750000000000002</v>
      </c>
      <c r="T239" t="s">
        <v>958</v>
      </c>
      <c r="U239" s="4">
        <v>7.3</v>
      </c>
    </row>
    <row r="240" spans="10:21" x14ac:dyDescent="0.3">
      <c r="J240" t="s">
        <v>8584</v>
      </c>
      <c r="K240" s="4">
        <v>7.5</v>
      </c>
      <c r="L240" s="25">
        <f t="shared" si="5"/>
        <v>0.89100000000000001</v>
      </c>
      <c r="P240" s="34" t="s">
        <v>5247</v>
      </c>
      <c r="Q240">
        <v>4</v>
      </c>
      <c r="R240" s="4">
        <v>8.4749999999999996</v>
      </c>
      <c r="T240" t="s">
        <v>960</v>
      </c>
      <c r="U240" s="4">
        <v>5.0999999999999996</v>
      </c>
    </row>
    <row r="241" spans="10:21" x14ac:dyDescent="0.3">
      <c r="J241" t="s">
        <v>6815</v>
      </c>
      <c r="K241" s="4">
        <v>7.5</v>
      </c>
      <c r="L241" s="25">
        <f t="shared" si="5"/>
        <v>0.89100000000000001</v>
      </c>
      <c r="P241" s="34" t="s">
        <v>11089</v>
      </c>
      <c r="Q241">
        <v>4</v>
      </c>
      <c r="R241" s="4">
        <v>7.8</v>
      </c>
      <c r="T241" t="s">
        <v>887</v>
      </c>
      <c r="U241" s="4">
        <v>6</v>
      </c>
    </row>
    <row r="242" spans="10:21" x14ac:dyDescent="0.3">
      <c r="J242" t="s">
        <v>11235</v>
      </c>
      <c r="K242" s="4">
        <v>7.5</v>
      </c>
      <c r="L242" s="25">
        <f t="shared" si="5"/>
        <v>0.89100000000000001</v>
      </c>
      <c r="P242" s="34" t="s">
        <v>10249</v>
      </c>
      <c r="Q242">
        <v>4</v>
      </c>
      <c r="R242" s="4">
        <v>7.55</v>
      </c>
      <c r="T242" t="s">
        <v>971</v>
      </c>
      <c r="U242" s="4">
        <v>6.1</v>
      </c>
    </row>
    <row r="243" spans="10:21" x14ac:dyDescent="0.3">
      <c r="J243" t="s">
        <v>9337</v>
      </c>
      <c r="K243" s="4">
        <v>7.5</v>
      </c>
      <c r="L243" s="25">
        <f t="shared" si="5"/>
        <v>0.89100000000000001</v>
      </c>
      <c r="P243" s="34" t="s">
        <v>2316</v>
      </c>
      <c r="Q243">
        <v>4</v>
      </c>
      <c r="R243" s="4">
        <v>6.05</v>
      </c>
      <c r="T243" t="s">
        <v>591</v>
      </c>
      <c r="U243" s="4">
        <v>5.9</v>
      </c>
    </row>
    <row r="244" spans="10:21" x14ac:dyDescent="0.3">
      <c r="J244" t="s">
        <v>6489</v>
      </c>
      <c r="K244" s="4">
        <v>7.5</v>
      </c>
      <c r="L244" s="25">
        <f t="shared" si="5"/>
        <v>0.89100000000000001</v>
      </c>
      <c r="P244" s="34" t="s">
        <v>10075</v>
      </c>
      <c r="Q244">
        <v>4</v>
      </c>
      <c r="R244" s="4">
        <v>7.375</v>
      </c>
      <c r="T244" t="s">
        <v>811</v>
      </c>
      <c r="U244" s="4">
        <v>7.8</v>
      </c>
    </row>
    <row r="245" spans="10:21" x14ac:dyDescent="0.3">
      <c r="J245" t="s">
        <v>13948</v>
      </c>
      <c r="K245" s="4">
        <v>7.5</v>
      </c>
      <c r="L245" s="25">
        <f t="shared" si="5"/>
        <v>0.89100000000000001</v>
      </c>
      <c r="P245" s="34" t="s">
        <v>5334</v>
      </c>
      <c r="Q245">
        <v>4</v>
      </c>
      <c r="R245" s="4">
        <v>7.6</v>
      </c>
      <c r="T245" t="s">
        <v>982</v>
      </c>
      <c r="U245" s="4">
        <v>5.8</v>
      </c>
    </row>
    <row r="246" spans="10:21" x14ac:dyDescent="0.3">
      <c r="J246" t="s">
        <v>12201</v>
      </c>
      <c r="K246" s="4">
        <v>7.5</v>
      </c>
      <c r="L246" s="25">
        <f t="shared" si="5"/>
        <v>0.89100000000000001</v>
      </c>
      <c r="P246" s="34" t="s">
        <v>4701</v>
      </c>
      <c r="Q246">
        <v>4</v>
      </c>
      <c r="R246" s="4">
        <v>5.5</v>
      </c>
      <c r="T246" t="s">
        <v>986</v>
      </c>
      <c r="U246" s="4">
        <v>6.3</v>
      </c>
    </row>
    <row r="247" spans="10:21" x14ac:dyDescent="0.3">
      <c r="J247" t="s">
        <v>5806</v>
      </c>
      <c r="K247" s="4">
        <v>7.5</v>
      </c>
      <c r="L247" s="25">
        <f t="shared" si="5"/>
        <v>0.89100000000000001</v>
      </c>
      <c r="P247" s="34" t="s">
        <v>405</v>
      </c>
      <c r="Q247">
        <v>4</v>
      </c>
      <c r="R247" s="4">
        <v>5.6749999999999998</v>
      </c>
      <c r="T247" t="s">
        <v>989</v>
      </c>
      <c r="U247" s="4">
        <v>4.3</v>
      </c>
    </row>
    <row r="248" spans="10:21" x14ac:dyDescent="0.3">
      <c r="J248" t="s">
        <v>9142</v>
      </c>
      <c r="K248" s="4">
        <v>7.5</v>
      </c>
      <c r="L248" s="25">
        <f t="shared" si="5"/>
        <v>0.89100000000000001</v>
      </c>
      <c r="P248" s="34" t="s">
        <v>3505</v>
      </c>
      <c r="Q248">
        <v>4</v>
      </c>
      <c r="R248" s="4">
        <v>6.7500000000000009</v>
      </c>
      <c r="T248" t="s">
        <v>546</v>
      </c>
      <c r="U248" s="4">
        <v>6.4</v>
      </c>
    </row>
    <row r="249" spans="10:21" x14ac:dyDescent="0.3">
      <c r="J249" t="s">
        <v>14374</v>
      </c>
      <c r="K249" s="4">
        <v>7.5</v>
      </c>
      <c r="L249" s="25">
        <f t="shared" si="5"/>
        <v>0.89100000000000001</v>
      </c>
      <c r="P249" s="34" t="s">
        <v>777</v>
      </c>
      <c r="Q249">
        <v>4</v>
      </c>
      <c r="R249" s="4">
        <v>6.4749999999999996</v>
      </c>
      <c r="T249" t="s">
        <v>996</v>
      </c>
      <c r="U249" s="4">
        <v>6.1</v>
      </c>
    </row>
    <row r="250" spans="10:21" x14ac:dyDescent="0.3">
      <c r="J250" t="s">
        <v>11923</v>
      </c>
      <c r="K250" s="4">
        <v>7.5</v>
      </c>
      <c r="L250" s="25">
        <f t="shared" si="5"/>
        <v>0.89100000000000001</v>
      </c>
      <c r="P250" s="34" t="s">
        <v>7766</v>
      </c>
      <c r="Q250">
        <v>4</v>
      </c>
      <c r="R250" s="4">
        <v>6.55</v>
      </c>
      <c r="T250" t="s">
        <v>999</v>
      </c>
      <c r="U250" s="4">
        <v>6.5</v>
      </c>
    </row>
    <row r="251" spans="10:21" x14ac:dyDescent="0.3">
      <c r="J251" t="s">
        <v>4412</v>
      </c>
      <c r="K251" s="4">
        <v>7.5</v>
      </c>
      <c r="L251" s="25">
        <f t="shared" si="5"/>
        <v>0.89100000000000001</v>
      </c>
      <c r="P251" s="34" t="s">
        <v>3722</v>
      </c>
      <c r="Q251">
        <v>4</v>
      </c>
      <c r="R251" s="4">
        <v>6.4749999999999996</v>
      </c>
      <c r="T251" t="s">
        <v>291</v>
      </c>
      <c r="U251" s="4">
        <v>7.1</v>
      </c>
    </row>
    <row r="252" spans="10:21" x14ac:dyDescent="0.3">
      <c r="J252" t="s">
        <v>5306</v>
      </c>
      <c r="K252" s="4">
        <v>7.5</v>
      </c>
      <c r="L252" s="25">
        <f t="shared" si="5"/>
        <v>0.89100000000000001</v>
      </c>
      <c r="P252" s="34" t="s">
        <v>8292</v>
      </c>
      <c r="Q252">
        <v>4</v>
      </c>
      <c r="R252" s="4">
        <v>6.85</v>
      </c>
      <c r="T252" t="s">
        <v>1005</v>
      </c>
      <c r="U252" s="4">
        <v>6.4</v>
      </c>
    </row>
    <row r="253" spans="10:21" x14ac:dyDescent="0.3">
      <c r="J253" t="s">
        <v>1782</v>
      </c>
      <c r="K253" s="4">
        <v>7.5</v>
      </c>
      <c r="L253" s="25">
        <f t="shared" si="5"/>
        <v>0.89100000000000001</v>
      </c>
      <c r="P253" s="34" t="s">
        <v>733</v>
      </c>
      <c r="Q253">
        <v>4</v>
      </c>
      <c r="R253" s="4">
        <v>7.7249999999999996</v>
      </c>
      <c r="T253" t="s">
        <v>354</v>
      </c>
      <c r="U253" s="4">
        <v>6.5</v>
      </c>
    </row>
    <row r="254" spans="10:21" x14ac:dyDescent="0.3">
      <c r="J254" t="s">
        <v>7886</v>
      </c>
      <c r="K254" s="4">
        <v>7.5</v>
      </c>
      <c r="L254" s="25">
        <f t="shared" si="5"/>
        <v>0.89100000000000001</v>
      </c>
      <c r="P254" s="34" t="s">
        <v>2166</v>
      </c>
      <c r="Q254">
        <v>4</v>
      </c>
      <c r="R254" s="4">
        <v>6.625</v>
      </c>
      <c r="T254" t="s">
        <v>835</v>
      </c>
      <c r="U254" s="4">
        <v>6.3</v>
      </c>
    </row>
    <row r="255" spans="10:21" x14ac:dyDescent="0.3">
      <c r="J255" t="s">
        <v>9430</v>
      </c>
      <c r="K255" s="4">
        <v>7.5</v>
      </c>
      <c r="L255" s="25">
        <f t="shared" si="5"/>
        <v>0.89100000000000001</v>
      </c>
      <c r="P255" s="34" t="s">
        <v>1374</v>
      </c>
      <c r="Q255">
        <v>4</v>
      </c>
      <c r="R255" s="4">
        <v>7.2749999999999995</v>
      </c>
      <c r="T255" t="s">
        <v>330</v>
      </c>
      <c r="U255" s="4">
        <v>7.5</v>
      </c>
    </row>
    <row r="256" spans="10:21" x14ac:dyDescent="0.3">
      <c r="J256" t="s">
        <v>13703</v>
      </c>
      <c r="K256" s="4">
        <v>7.5</v>
      </c>
      <c r="L256" s="25">
        <f t="shared" si="5"/>
        <v>0.89100000000000001</v>
      </c>
      <c r="P256" s="34" t="s">
        <v>3647</v>
      </c>
      <c r="Q256">
        <v>4</v>
      </c>
      <c r="R256" s="4">
        <v>6.2250000000000005</v>
      </c>
      <c r="T256" t="s">
        <v>323</v>
      </c>
      <c r="U256" s="4">
        <v>4.9000000000000004</v>
      </c>
    </row>
    <row r="257" spans="10:21" x14ac:dyDescent="0.3">
      <c r="J257" t="s">
        <v>13651</v>
      </c>
      <c r="K257" s="4">
        <v>7.5</v>
      </c>
      <c r="L257" s="25">
        <f t="shared" si="5"/>
        <v>0.89100000000000001</v>
      </c>
      <c r="P257" s="34" t="s">
        <v>3121</v>
      </c>
      <c r="Q257">
        <v>4</v>
      </c>
      <c r="R257" s="4">
        <v>6.8500000000000005</v>
      </c>
      <c r="T257" t="s">
        <v>1024</v>
      </c>
      <c r="U257" s="4">
        <v>5.8</v>
      </c>
    </row>
    <row r="258" spans="10:21" x14ac:dyDescent="0.3">
      <c r="J258" t="s">
        <v>2215</v>
      </c>
      <c r="K258" s="4">
        <v>7.5</v>
      </c>
      <c r="L258" s="25">
        <f t="shared" si="5"/>
        <v>0.89100000000000001</v>
      </c>
      <c r="P258" s="34" t="s">
        <v>3955</v>
      </c>
      <c r="Q258">
        <v>4</v>
      </c>
      <c r="R258" s="4">
        <v>7.0749999999999993</v>
      </c>
      <c r="T258" t="s">
        <v>1033</v>
      </c>
      <c r="U258" s="4">
        <v>6.2</v>
      </c>
    </row>
    <row r="259" spans="10:21" x14ac:dyDescent="0.3">
      <c r="J259" t="s">
        <v>10522</v>
      </c>
      <c r="K259" s="4">
        <v>7.5</v>
      </c>
      <c r="L259" s="25">
        <f t="shared" si="5"/>
        <v>0.89100000000000001</v>
      </c>
      <c r="P259" s="34" t="s">
        <v>1560</v>
      </c>
      <c r="Q259">
        <v>4</v>
      </c>
      <c r="R259" s="4">
        <v>6.9749999999999996</v>
      </c>
      <c r="T259" t="s">
        <v>1037</v>
      </c>
      <c r="U259" s="4">
        <v>5.5</v>
      </c>
    </row>
    <row r="260" spans="10:21" x14ac:dyDescent="0.3">
      <c r="J260" t="s">
        <v>9690</v>
      </c>
      <c r="K260" s="4">
        <v>7.5</v>
      </c>
      <c r="L260" s="25">
        <f t="shared" si="5"/>
        <v>0.89100000000000001</v>
      </c>
      <c r="P260" s="34" t="s">
        <v>7613</v>
      </c>
      <c r="Q260">
        <v>4</v>
      </c>
      <c r="R260" s="4">
        <v>6.9</v>
      </c>
      <c r="T260" t="s">
        <v>1042</v>
      </c>
      <c r="U260" s="4">
        <v>5.4</v>
      </c>
    </row>
    <row r="261" spans="10:21" x14ac:dyDescent="0.3">
      <c r="J261" t="s">
        <v>6787</v>
      </c>
      <c r="K261" s="4">
        <v>7.5</v>
      </c>
      <c r="L261" s="25">
        <f t="shared" si="5"/>
        <v>0.89100000000000001</v>
      </c>
      <c r="P261" s="34" t="s">
        <v>652</v>
      </c>
      <c r="Q261">
        <v>4</v>
      </c>
      <c r="R261" s="4">
        <v>6</v>
      </c>
      <c r="T261" t="s">
        <v>835</v>
      </c>
      <c r="U261" s="4">
        <v>5.8</v>
      </c>
    </row>
    <row r="262" spans="10:21" x14ac:dyDescent="0.3">
      <c r="J262" t="s">
        <v>3207</v>
      </c>
      <c r="K262" s="4">
        <v>7.5</v>
      </c>
      <c r="L262" s="25">
        <f t="shared" ref="L262:L325" si="6">_xlfn.PERCENTRANK.EXC($K$5:$K$2402,K262)</f>
        <v>0.89100000000000001</v>
      </c>
      <c r="P262" s="34" t="s">
        <v>3201</v>
      </c>
      <c r="Q262">
        <v>4</v>
      </c>
      <c r="R262" s="4">
        <v>5.3</v>
      </c>
      <c r="T262" t="s">
        <v>546</v>
      </c>
      <c r="U262" s="4">
        <v>7.1</v>
      </c>
    </row>
    <row r="263" spans="10:21" x14ac:dyDescent="0.3">
      <c r="J263" t="s">
        <v>10981</v>
      </c>
      <c r="K263" s="4">
        <v>7.5</v>
      </c>
      <c r="L263" s="25">
        <f t="shared" si="6"/>
        <v>0.89100000000000001</v>
      </c>
      <c r="P263" s="34" t="s">
        <v>3422</v>
      </c>
      <c r="Q263">
        <v>4</v>
      </c>
      <c r="R263" s="4">
        <v>5.4</v>
      </c>
      <c r="T263" t="s">
        <v>1037</v>
      </c>
      <c r="U263" s="4">
        <v>5.4</v>
      </c>
    </row>
    <row r="264" spans="10:21" x14ac:dyDescent="0.3">
      <c r="J264" t="s">
        <v>11047</v>
      </c>
      <c r="K264" s="4">
        <v>7.5</v>
      </c>
      <c r="L264" s="25">
        <f t="shared" si="6"/>
        <v>0.89100000000000001</v>
      </c>
      <c r="P264" s="34" t="s">
        <v>2257</v>
      </c>
      <c r="Q264">
        <v>4</v>
      </c>
      <c r="R264" s="4">
        <v>5.9</v>
      </c>
      <c r="T264" t="s">
        <v>1057</v>
      </c>
      <c r="U264" s="4">
        <v>3.7</v>
      </c>
    </row>
    <row r="265" spans="10:21" x14ac:dyDescent="0.3">
      <c r="J265" t="s">
        <v>802</v>
      </c>
      <c r="K265" s="4">
        <v>7.4833333333333334</v>
      </c>
      <c r="L265" s="25">
        <f t="shared" si="6"/>
        <v>0.89100000000000001</v>
      </c>
      <c r="P265" s="34" t="s">
        <v>1024</v>
      </c>
      <c r="Q265">
        <v>4</v>
      </c>
      <c r="R265" s="4">
        <v>6.9249999999999998</v>
      </c>
      <c r="T265" t="s">
        <v>551</v>
      </c>
      <c r="U265" s="4">
        <v>6.7</v>
      </c>
    </row>
    <row r="266" spans="10:21" x14ac:dyDescent="0.3">
      <c r="J266" t="s">
        <v>264</v>
      </c>
      <c r="K266" s="4">
        <v>7.4807692307692308</v>
      </c>
      <c r="L266" s="25">
        <f t="shared" si="6"/>
        <v>0.89</v>
      </c>
      <c r="P266" s="34" t="s">
        <v>2262</v>
      </c>
      <c r="Q266">
        <v>4</v>
      </c>
      <c r="R266" s="4">
        <v>6.5250000000000004</v>
      </c>
      <c r="T266" t="s">
        <v>1065</v>
      </c>
      <c r="U266" s="4">
        <v>7.2</v>
      </c>
    </row>
    <row r="267" spans="10:21" x14ac:dyDescent="0.3">
      <c r="J267" t="s">
        <v>4676</v>
      </c>
      <c r="K267" s="4">
        <v>7.4666666666666659</v>
      </c>
      <c r="L267" s="25">
        <f t="shared" si="6"/>
        <v>0.89</v>
      </c>
      <c r="P267" s="34" t="s">
        <v>7684</v>
      </c>
      <c r="Q267">
        <v>4</v>
      </c>
      <c r="R267" s="4">
        <v>6.3249999999999993</v>
      </c>
      <c r="T267" t="s">
        <v>115</v>
      </c>
      <c r="U267" s="4">
        <v>8.8000000000000007</v>
      </c>
    </row>
    <row r="268" spans="10:21" x14ac:dyDescent="0.3">
      <c r="J268" t="s">
        <v>28</v>
      </c>
      <c r="K268" s="4">
        <v>7.4571428571428564</v>
      </c>
      <c r="L268" s="25">
        <f t="shared" si="6"/>
        <v>0.88900000000000001</v>
      </c>
      <c r="P268" s="34" t="s">
        <v>4547</v>
      </c>
      <c r="Q268">
        <v>4</v>
      </c>
      <c r="R268" s="4">
        <v>6</v>
      </c>
      <c r="T268" t="s">
        <v>1071</v>
      </c>
      <c r="U268" s="4">
        <v>5.8</v>
      </c>
    </row>
    <row r="269" spans="10:21" x14ac:dyDescent="0.3">
      <c r="J269" t="s">
        <v>5492</v>
      </c>
      <c r="K269" s="4">
        <v>7.45</v>
      </c>
      <c r="L269" s="25">
        <f t="shared" si="6"/>
        <v>0.88800000000000001</v>
      </c>
      <c r="P269" s="34" t="s">
        <v>387</v>
      </c>
      <c r="Q269">
        <v>4</v>
      </c>
      <c r="R269" s="4">
        <v>6.6750000000000007</v>
      </c>
      <c r="T269" t="s">
        <v>1075</v>
      </c>
      <c r="U269" s="4">
        <v>6.8</v>
      </c>
    </row>
    <row r="270" spans="10:21" x14ac:dyDescent="0.3">
      <c r="J270" t="s">
        <v>8467</v>
      </c>
      <c r="K270" s="4">
        <v>7.45</v>
      </c>
      <c r="L270" s="25">
        <f t="shared" si="6"/>
        <v>0.88800000000000001</v>
      </c>
      <c r="P270" s="34" t="s">
        <v>470</v>
      </c>
      <c r="Q270">
        <v>4</v>
      </c>
      <c r="R270" s="4">
        <v>7.65</v>
      </c>
      <c r="T270" t="s">
        <v>1078</v>
      </c>
      <c r="U270" s="4">
        <v>3.8</v>
      </c>
    </row>
    <row r="271" spans="10:21" x14ac:dyDescent="0.3">
      <c r="J271" t="s">
        <v>7979</v>
      </c>
      <c r="K271" s="4">
        <v>7.45</v>
      </c>
      <c r="L271" s="25">
        <f t="shared" si="6"/>
        <v>0.88800000000000001</v>
      </c>
      <c r="P271" s="34" t="s">
        <v>1583</v>
      </c>
      <c r="Q271">
        <v>4</v>
      </c>
      <c r="R271" s="4">
        <v>6.1000000000000005</v>
      </c>
      <c r="T271" t="s">
        <v>696</v>
      </c>
      <c r="U271" s="4">
        <v>7.1</v>
      </c>
    </row>
    <row r="272" spans="10:21" x14ac:dyDescent="0.3">
      <c r="J272" t="s">
        <v>6310</v>
      </c>
      <c r="K272" s="4">
        <v>7.4499999999999993</v>
      </c>
      <c r="L272" s="25">
        <f t="shared" si="6"/>
        <v>0.88700000000000001</v>
      </c>
      <c r="P272" s="34" t="s">
        <v>602</v>
      </c>
      <c r="Q272">
        <v>4</v>
      </c>
      <c r="R272" s="4">
        <v>6.3250000000000002</v>
      </c>
      <c r="T272" t="s">
        <v>127</v>
      </c>
      <c r="U272" s="4">
        <v>7.2</v>
      </c>
    </row>
    <row r="273" spans="10:21" x14ac:dyDescent="0.3">
      <c r="J273" t="s">
        <v>238</v>
      </c>
      <c r="K273" s="4">
        <v>7.4499999999999993</v>
      </c>
      <c r="L273" s="25">
        <f t="shared" si="6"/>
        <v>0.88700000000000001</v>
      </c>
      <c r="P273" s="34" t="s">
        <v>8318</v>
      </c>
      <c r="Q273">
        <v>4</v>
      </c>
      <c r="R273" s="4">
        <v>6.3</v>
      </c>
      <c r="T273" t="s">
        <v>637</v>
      </c>
      <c r="U273" s="4">
        <v>5.9</v>
      </c>
    </row>
    <row r="274" spans="10:21" x14ac:dyDescent="0.3">
      <c r="J274" t="s">
        <v>1134</v>
      </c>
      <c r="K274" s="4">
        <v>7.4499999999999993</v>
      </c>
      <c r="L274" s="25">
        <f t="shared" si="6"/>
        <v>0.88700000000000001</v>
      </c>
      <c r="P274" s="34" t="s">
        <v>4286</v>
      </c>
      <c r="Q274">
        <v>4</v>
      </c>
      <c r="R274" s="4">
        <v>6.6999999999999993</v>
      </c>
      <c r="T274" t="s">
        <v>1090</v>
      </c>
      <c r="U274" s="4">
        <v>7.1</v>
      </c>
    </row>
    <row r="275" spans="10:21" x14ac:dyDescent="0.3">
      <c r="J275" t="s">
        <v>3308</v>
      </c>
      <c r="K275" s="4">
        <v>7.4375</v>
      </c>
      <c r="L275" s="25">
        <f t="shared" si="6"/>
        <v>0.88700000000000001</v>
      </c>
      <c r="P275" s="34" t="s">
        <v>2699</v>
      </c>
      <c r="Q275">
        <v>4</v>
      </c>
      <c r="R275" s="4">
        <v>7.3999999999999995</v>
      </c>
      <c r="T275" t="s">
        <v>127</v>
      </c>
      <c r="U275" s="4">
        <v>8.1</v>
      </c>
    </row>
    <row r="276" spans="10:21" x14ac:dyDescent="0.3">
      <c r="J276" t="s">
        <v>5179</v>
      </c>
      <c r="K276" s="4">
        <v>7.4333333333333327</v>
      </c>
      <c r="L276" s="25">
        <f t="shared" si="6"/>
        <v>0.88600000000000001</v>
      </c>
      <c r="P276" s="34" t="s">
        <v>2475</v>
      </c>
      <c r="Q276">
        <v>4</v>
      </c>
      <c r="R276" s="4">
        <v>5.1749999999999998</v>
      </c>
      <c r="T276" t="s">
        <v>1098</v>
      </c>
      <c r="U276" s="4">
        <v>7.2</v>
      </c>
    </row>
    <row r="277" spans="10:21" x14ac:dyDescent="0.3">
      <c r="J277" t="s">
        <v>10366</v>
      </c>
      <c r="K277" s="4">
        <v>7.4333333333333327</v>
      </c>
      <c r="L277" s="25">
        <f t="shared" si="6"/>
        <v>0.88600000000000001</v>
      </c>
      <c r="P277" s="34" t="s">
        <v>1347</v>
      </c>
      <c r="Q277">
        <v>4</v>
      </c>
      <c r="R277" s="4">
        <v>7.05</v>
      </c>
      <c r="T277" t="s">
        <v>189</v>
      </c>
      <c r="U277" s="4">
        <v>6.9</v>
      </c>
    </row>
    <row r="278" spans="10:21" x14ac:dyDescent="0.3">
      <c r="J278" t="s">
        <v>4978</v>
      </c>
      <c r="K278" s="4">
        <v>7.42</v>
      </c>
      <c r="L278" s="25">
        <f t="shared" si="6"/>
        <v>0.88500000000000001</v>
      </c>
      <c r="P278" s="34" t="s">
        <v>2800</v>
      </c>
      <c r="Q278">
        <v>4</v>
      </c>
      <c r="R278" s="4">
        <v>6.8000000000000007</v>
      </c>
      <c r="T278" t="s">
        <v>1104</v>
      </c>
      <c r="U278" s="4">
        <v>4.4000000000000004</v>
      </c>
    </row>
    <row r="279" spans="10:21" x14ac:dyDescent="0.3">
      <c r="J279" t="s">
        <v>3058</v>
      </c>
      <c r="K279" s="4">
        <v>7.4181818181818189</v>
      </c>
      <c r="L279" s="25">
        <f t="shared" si="6"/>
        <v>0.88500000000000001</v>
      </c>
      <c r="P279" s="34" t="s">
        <v>1343</v>
      </c>
      <c r="Q279">
        <v>4</v>
      </c>
      <c r="R279" s="4">
        <v>5.7999999999999989</v>
      </c>
      <c r="T279" t="s">
        <v>1110</v>
      </c>
      <c r="U279" s="4">
        <v>6.5</v>
      </c>
    </row>
    <row r="280" spans="10:21" x14ac:dyDescent="0.3">
      <c r="J280" t="s">
        <v>2436</v>
      </c>
      <c r="K280" s="4">
        <v>7.416666666666667</v>
      </c>
      <c r="L280" s="25">
        <f t="shared" si="6"/>
        <v>0.88400000000000001</v>
      </c>
      <c r="P280" s="34" t="s">
        <v>440</v>
      </c>
      <c r="Q280">
        <v>4</v>
      </c>
      <c r="R280" s="4">
        <v>6.5499999999999989</v>
      </c>
      <c r="T280" t="s">
        <v>127</v>
      </c>
      <c r="U280" s="4">
        <v>8.5</v>
      </c>
    </row>
    <row r="281" spans="10:21" x14ac:dyDescent="0.3">
      <c r="J281" t="s">
        <v>7146</v>
      </c>
      <c r="K281" s="4">
        <v>7.4000000000000012</v>
      </c>
      <c r="L281" s="25">
        <f t="shared" si="6"/>
        <v>0.88400000000000001</v>
      </c>
      <c r="P281" s="34" t="s">
        <v>9330</v>
      </c>
      <c r="Q281">
        <v>4</v>
      </c>
      <c r="R281" s="4">
        <v>6.8500000000000005</v>
      </c>
      <c r="T281" t="s">
        <v>264</v>
      </c>
      <c r="U281" s="4">
        <v>7.7</v>
      </c>
    </row>
    <row r="282" spans="10:21" x14ac:dyDescent="0.3">
      <c r="J282" t="s">
        <v>8838</v>
      </c>
      <c r="K282" s="4">
        <v>7.4</v>
      </c>
      <c r="L282" s="25">
        <f t="shared" si="6"/>
        <v>0.86899999999999999</v>
      </c>
      <c r="P282" s="34" t="s">
        <v>11230</v>
      </c>
      <c r="Q282">
        <v>4</v>
      </c>
      <c r="R282" s="4">
        <v>7.55</v>
      </c>
      <c r="T282" t="s">
        <v>832</v>
      </c>
      <c r="U282" s="4">
        <v>7.4</v>
      </c>
    </row>
    <row r="283" spans="10:21" x14ac:dyDescent="0.3">
      <c r="J283" t="s">
        <v>9146</v>
      </c>
      <c r="K283" s="4">
        <v>7.4</v>
      </c>
      <c r="L283" s="25">
        <f t="shared" si="6"/>
        <v>0.86899999999999999</v>
      </c>
      <c r="P283" s="34" t="s">
        <v>3378</v>
      </c>
      <c r="Q283">
        <v>4</v>
      </c>
      <c r="R283" s="4">
        <v>6.75</v>
      </c>
      <c r="T283" t="s">
        <v>212</v>
      </c>
      <c r="U283" s="4">
        <v>8</v>
      </c>
    </row>
    <row r="284" spans="10:21" x14ac:dyDescent="0.3">
      <c r="J284" t="s">
        <v>169</v>
      </c>
      <c r="K284" s="4">
        <v>7.4</v>
      </c>
      <c r="L284" s="25">
        <f t="shared" si="6"/>
        <v>0.86899999999999999</v>
      </c>
      <c r="P284" s="34" t="s">
        <v>3902</v>
      </c>
      <c r="Q284">
        <v>4</v>
      </c>
      <c r="R284" s="4">
        <v>6.1999999999999993</v>
      </c>
      <c r="T284" t="s">
        <v>173</v>
      </c>
      <c r="U284" s="4">
        <v>5.7</v>
      </c>
    </row>
    <row r="285" spans="10:21" x14ac:dyDescent="0.3">
      <c r="J285" t="s">
        <v>13371</v>
      </c>
      <c r="K285" s="4">
        <v>7.4</v>
      </c>
      <c r="L285" s="25">
        <f t="shared" si="6"/>
        <v>0.86899999999999999</v>
      </c>
      <c r="P285" s="34" t="s">
        <v>1605</v>
      </c>
      <c r="Q285">
        <v>4</v>
      </c>
      <c r="R285" s="4">
        <v>6.2000000000000011</v>
      </c>
      <c r="T285" t="s">
        <v>14</v>
      </c>
      <c r="U285" s="4">
        <v>8.5</v>
      </c>
    </row>
    <row r="286" spans="10:21" x14ac:dyDescent="0.3">
      <c r="J286" t="s">
        <v>9828</v>
      </c>
      <c r="K286" s="4">
        <v>7.4</v>
      </c>
      <c r="L286" s="25">
        <f t="shared" si="6"/>
        <v>0.86899999999999999</v>
      </c>
      <c r="P286" s="34" t="s">
        <v>2171</v>
      </c>
      <c r="Q286">
        <v>4</v>
      </c>
      <c r="R286" s="4">
        <v>5.8500000000000005</v>
      </c>
      <c r="T286" t="s">
        <v>1075</v>
      </c>
      <c r="U286" s="4">
        <v>7</v>
      </c>
    </row>
    <row r="287" spans="10:21" x14ac:dyDescent="0.3">
      <c r="J287" t="s">
        <v>12067</v>
      </c>
      <c r="K287" s="4">
        <v>7.4</v>
      </c>
      <c r="L287" s="25">
        <f t="shared" si="6"/>
        <v>0.86899999999999999</v>
      </c>
      <c r="P287" s="34" t="s">
        <v>4982</v>
      </c>
      <c r="Q287">
        <v>4</v>
      </c>
      <c r="R287" s="4">
        <v>6.8000000000000007</v>
      </c>
      <c r="T287" t="s">
        <v>127</v>
      </c>
      <c r="U287" s="4">
        <v>7.8</v>
      </c>
    </row>
    <row r="288" spans="10:21" x14ac:dyDescent="0.3">
      <c r="J288" t="s">
        <v>4084</v>
      </c>
      <c r="K288" s="4">
        <v>7.4</v>
      </c>
      <c r="L288" s="25">
        <f t="shared" si="6"/>
        <v>0.86899999999999999</v>
      </c>
      <c r="P288" s="34" t="s">
        <v>7135</v>
      </c>
      <c r="Q288">
        <v>4</v>
      </c>
      <c r="R288" s="4">
        <v>7.2</v>
      </c>
      <c r="T288" t="s">
        <v>14</v>
      </c>
      <c r="U288" s="4">
        <v>7.2</v>
      </c>
    </row>
    <row r="289" spans="10:21" x14ac:dyDescent="0.3">
      <c r="J289" t="s">
        <v>12840</v>
      </c>
      <c r="K289" s="4">
        <v>7.4</v>
      </c>
      <c r="L289" s="25">
        <f t="shared" si="6"/>
        <v>0.86899999999999999</v>
      </c>
      <c r="P289" s="34" t="s">
        <v>8906</v>
      </c>
      <c r="Q289">
        <v>4</v>
      </c>
      <c r="R289" s="4">
        <v>6.35</v>
      </c>
      <c r="T289" t="s">
        <v>1142</v>
      </c>
      <c r="U289" s="4">
        <v>6.4</v>
      </c>
    </row>
    <row r="290" spans="10:21" x14ac:dyDescent="0.3">
      <c r="J290" t="s">
        <v>12866</v>
      </c>
      <c r="K290" s="4">
        <v>7.4</v>
      </c>
      <c r="L290" s="25">
        <f t="shared" si="6"/>
        <v>0.86899999999999999</v>
      </c>
      <c r="P290" s="34" t="s">
        <v>4590</v>
      </c>
      <c r="Q290">
        <v>4</v>
      </c>
      <c r="R290" s="4">
        <v>5.8250000000000002</v>
      </c>
      <c r="T290" t="s">
        <v>1145</v>
      </c>
      <c r="U290" s="4">
        <v>5.5</v>
      </c>
    </row>
    <row r="291" spans="10:21" x14ac:dyDescent="0.3">
      <c r="J291" t="s">
        <v>12799</v>
      </c>
      <c r="K291" s="4">
        <v>7.4</v>
      </c>
      <c r="L291" s="25">
        <f t="shared" si="6"/>
        <v>0.86899999999999999</v>
      </c>
      <c r="P291" s="34" t="s">
        <v>238</v>
      </c>
      <c r="Q291">
        <v>4</v>
      </c>
      <c r="R291" s="4">
        <v>7.4499999999999993</v>
      </c>
      <c r="T291" t="s">
        <v>1150</v>
      </c>
      <c r="U291" s="4">
        <v>6.7</v>
      </c>
    </row>
    <row r="292" spans="10:21" x14ac:dyDescent="0.3">
      <c r="J292" t="s">
        <v>14264</v>
      </c>
      <c r="K292" s="4">
        <v>7.4</v>
      </c>
      <c r="L292" s="25">
        <f t="shared" si="6"/>
        <v>0.86899999999999999</v>
      </c>
      <c r="P292" s="34" t="s">
        <v>1562</v>
      </c>
      <c r="Q292">
        <v>4</v>
      </c>
      <c r="R292" s="4">
        <v>7.2750000000000004</v>
      </c>
      <c r="T292" t="s">
        <v>1154</v>
      </c>
      <c r="U292" s="4">
        <v>6.1</v>
      </c>
    </row>
    <row r="293" spans="10:21" x14ac:dyDescent="0.3">
      <c r="J293" t="s">
        <v>10033</v>
      </c>
      <c r="K293" s="4">
        <v>7.4</v>
      </c>
      <c r="L293" s="25">
        <f t="shared" si="6"/>
        <v>0.86899999999999999</v>
      </c>
      <c r="P293" s="34" t="s">
        <v>4058</v>
      </c>
      <c r="Q293">
        <v>4</v>
      </c>
      <c r="R293" s="4">
        <v>6.125</v>
      </c>
      <c r="T293" t="s">
        <v>1159</v>
      </c>
      <c r="U293" s="4">
        <v>8.5</v>
      </c>
    </row>
    <row r="294" spans="10:21" x14ac:dyDescent="0.3">
      <c r="J294" t="s">
        <v>11915</v>
      </c>
      <c r="K294" s="4">
        <v>7.4</v>
      </c>
      <c r="L294" s="25">
        <f t="shared" si="6"/>
        <v>0.86899999999999999</v>
      </c>
      <c r="P294" s="34" t="s">
        <v>8663</v>
      </c>
      <c r="Q294">
        <v>4</v>
      </c>
      <c r="R294" s="4">
        <v>6.6749999999999998</v>
      </c>
      <c r="T294" t="s">
        <v>1162</v>
      </c>
      <c r="U294" s="4">
        <v>6.9</v>
      </c>
    </row>
    <row r="295" spans="10:21" x14ac:dyDescent="0.3">
      <c r="J295" t="s">
        <v>4060</v>
      </c>
      <c r="K295" s="4">
        <v>7.4</v>
      </c>
      <c r="L295" s="25">
        <f t="shared" si="6"/>
        <v>0.86899999999999999</v>
      </c>
      <c r="P295" s="34" t="s">
        <v>5425</v>
      </c>
      <c r="Q295">
        <v>4</v>
      </c>
      <c r="R295" s="4">
        <v>6.75</v>
      </c>
      <c r="T295" t="s">
        <v>1167</v>
      </c>
      <c r="U295" s="4">
        <v>7.3</v>
      </c>
    </row>
    <row r="296" spans="10:21" x14ac:dyDescent="0.3">
      <c r="J296" t="s">
        <v>13357</v>
      </c>
      <c r="K296" s="4">
        <v>7.4</v>
      </c>
      <c r="L296" s="25">
        <f t="shared" si="6"/>
        <v>0.86899999999999999</v>
      </c>
      <c r="P296" s="34" t="s">
        <v>3105</v>
      </c>
      <c r="Q296">
        <v>4</v>
      </c>
      <c r="R296" s="4">
        <v>6.0250000000000004</v>
      </c>
      <c r="T296" t="s">
        <v>1172</v>
      </c>
      <c r="U296" s="4">
        <v>6.7</v>
      </c>
    </row>
    <row r="297" spans="10:21" x14ac:dyDescent="0.3">
      <c r="J297" t="s">
        <v>14054</v>
      </c>
      <c r="K297" s="4">
        <v>7.4</v>
      </c>
      <c r="L297" s="25">
        <f t="shared" si="6"/>
        <v>0.86899999999999999</v>
      </c>
      <c r="P297" s="34" t="s">
        <v>4754</v>
      </c>
      <c r="Q297">
        <v>4</v>
      </c>
      <c r="R297" s="4">
        <v>8.2249999999999996</v>
      </c>
      <c r="T297" t="s">
        <v>477</v>
      </c>
      <c r="U297" s="4">
        <v>6.9</v>
      </c>
    </row>
    <row r="298" spans="10:21" x14ac:dyDescent="0.3">
      <c r="J298" t="s">
        <v>8626</v>
      </c>
      <c r="K298" s="4">
        <v>7.4</v>
      </c>
      <c r="L298" s="25">
        <f t="shared" si="6"/>
        <v>0.86899999999999999</v>
      </c>
      <c r="P298" s="34" t="s">
        <v>2718</v>
      </c>
      <c r="Q298">
        <v>4</v>
      </c>
      <c r="R298" s="4">
        <v>6.15</v>
      </c>
      <c r="T298" t="s">
        <v>1179</v>
      </c>
      <c r="U298" s="4">
        <v>5.0999999999999996</v>
      </c>
    </row>
    <row r="299" spans="10:21" x14ac:dyDescent="0.3">
      <c r="J299" t="s">
        <v>8236</v>
      </c>
      <c r="K299" s="4">
        <v>7.4</v>
      </c>
      <c r="L299" s="25">
        <f t="shared" si="6"/>
        <v>0.86899999999999999</v>
      </c>
      <c r="P299" s="34" t="s">
        <v>3217</v>
      </c>
      <c r="Q299">
        <v>4</v>
      </c>
      <c r="R299" s="4">
        <v>6.65</v>
      </c>
      <c r="T299" t="s">
        <v>1183</v>
      </c>
      <c r="U299" s="4">
        <v>6.8</v>
      </c>
    </row>
    <row r="300" spans="10:21" x14ac:dyDescent="0.3">
      <c r="J300" t="s">
        <v>10690</v>
      </c>
      <c r="K300" s="4">
        <v>7.4</v>
      </c>
      <c r="L300" s="25">
        <f t="shared" si="6"/>
        <v>0.86899999999999999</v>
      </c>
      <c r="P300" s="34" t="s">
        <v>2781</v>
      </c>
      <c r="Q300">
        <v>4</v>
      </c>
      <c r="R300" s="4">
        <v>6.55</v>
      </c>
      <c r="T300" t="s">
        <v>1188</v>
      </c>
      <c r="U300" s="4">
        <v>6.7</v>
      </c>
    </row>
    <row r="301" spans="10:21" x14ac:dyDescent="0.3">
      <c r="J301" t="s">
        <v>14384</v>
      </c>
      <c r="K301" s="4">
        <v>7.4</v>
      </c>
      <c r="L301" s="25">
        <f t="shared" si="6"/>
        <v>0.86899999999999999</v>
      </c>
      <c r="P301" s="34" t="s">
        <v>4134</v>
      </c>
      <c r="Q301">
        <v>4</v>
      </c>
      <c r="R301" s="4">
        <v>6.4499999999999993</v>
      </c>
      <c r="T301" t="s">
        <v>1192</v>
      </c>
      <c r="U301" s="4">
        <v>6</v>
      </c>
    </row>
    <row r="302" spans="10:21" x14ac:dyDescent="0.3">
      <c r="J302" t="s">
        <v>12490</v>
      </c>
      <c r="K302" s="4">
        <v>7.4</v>
      </c>
      <c r="L302" s="25">
        <f t="shared" si="6"/>
        <v>0.86899999999999999</v>
      </c>
      <c r="P302" s="34" t="s">
        <v>6375</v>
      </c>
      <c r="Q302">
        <v>4</v>
      </c>
      <c r="R302" s="4">
        <v>6.85</v>
      </c>
      <c r="T302" t="s">
        <v>1196</v>
      </c>
      <c r="U302" s="4">
        <v>5.7</v>
      </c>
    </row>
    <row r="303" spans="10:21" x14ac:dyDescent="0.3">
      <c r="J303" t="s">
        <v>14354</v>
      </c>
      <c r="K303" s="4">
        <v>7.4</v>
      </c>
      <c r="L303" s="25">
        <f t="shared" si="6"/>
        <v>0.86899999999999999</v>
      </c>
      <c r="P303" s="34" t="s">
        <v>5087</v>
      </c>
      <c r="Q303">
        <v>4</v>
      </c>
      <c r="R303" s="4">
        <v>2.6</v>
      </c>
      <c r="T303" t="s">
        <v>682</v>
      </c>
      <c r="U303" s="4">
        <v>8</v>
      </c>
    </row>
    <row r="304" spans="10:21" x14ac:dyDescent="0.3">
      <c r="J304" t="s">
        <v>10617</v>
      </c>
      <c r="K304" s="4">
        <v>7.4</v>
      </c>
      <c r="L304" s="25">
        <f t="shared" si="6"/>
        <v>0.86899999999999999</v>
      </c>
      <c r="P304" s="34" t="s">
        <v>3427</v>
      </c>
      <c r="Q304">
        <v>4</v>
      </c>
      <c r="R304" s="4">
        <v>5.2750000000000004</v>
      </c>
      <c r="T304" t="s">
        <v>330</v>
      </c>
      <c r="U304" s="4">
        <v>8.1999999999999993</v>
      </c>
    </row>
    <row r="305" spans="10:21" x14ac:dyDescent="0.3">
      <c r="J305" t="s">
        <v>2095</v>
      </c>
      <c r="K305" s="4">
        <v>7.4</v>
      </c>
      <c r="L305" s="25">
        <f t="shared" si="6"/>
        <v>0.86899999999999999</v>
      </c>
      <c r="P305" s="34" t="s">
        <v>2925</v>
      </c>
      <c r="Q305">
        <v>4</v>
      </c>
      <c r="R305" s="4">
        <v>6.9749999999999996</v>
      </c>
      <c r="T305" t="s">
        <v>877</v>
      </c>
      <c r="U305" s="4">
        <v>5.4</v>
      </c>
    </row>
    <row r="306" spans="10:21" x14ac:dyDescent="0.3">
      <c r="J306" t="s">
        <v>12844</v>
      </c>
      <c r="K306" s="4">
        <v>7.4</v>
      </c>
      <c r="L306" s="25">
        <f t="shared" si="6"/>
        <v>0.86899999999999999</v>
      </c>
      <c r="P306" s="34" t="s">
        <v>4759</v>
      </c>
      <c r="Q306">
        <v>4</v>
      </c>
      <c r="R306" s="4">
        <v>6.9250000000000007</v>
      </c>
      <c r="T306" t="s">
        <v>863</v>
      </c>
      <c r="U306" s="4">
        <v>7.2</v>
      </c>
    </row>
    <row r="307" spans="10:21" x14ac:dyDescent="0.3">
      <c r="J307" t="s">
        <v>12739</v>
      </c>
      <c r="K307" s="4">
        <v>7.4</v>
      </c>
      <c r="L307" s="25">
        <f t="shared" si="6"/>
        <v>0.86899999999999999</v>
      </c>
      <c r="P307" s="34" t="s">
        <v>1599</v>
      </c>
      <c r="Q307">
        <v>4</v>
      </c>
      <c r="R307" s="4">
        <v>7.6</v>
      </c>
      <c r="T307" t="s">
        <v>1214</v>
      </c>
      <c r="U307" s="4">
        <v>7.5</v>
      </c>
    </row>
    <row r="308" spans="10:21" x14ac:dyDescent="0.3">
      <c r="J308" t="s">
        <v>947</v>
      </c>
      <c r="K308" s="4">
        <v>7.4</v>
      </c>
      <c r="L308" s="25">
        <f t="shared" si="6"/>
        <v>0.86899999999999999</v>
      </c>
      <c r="P308" s="34" t="s">
        <v>4170</v>
      </c>
      <c r="Q308">
        <v>4</v>
      </c>
      <c r="R308" s="4">
        <v>5.4</v>
      </c>
      <c r="T308" t="s">
        <v>75</v>
      </c>
      <c r="U308" s="4">
        <v>7</v>
      </c>
    </row>
    <row r="309" spans="10:21" x14ac:dyDescent="0.3">
      <c r="J309" t="s">
        <v>10517</v>
      </c>
      <c r="K309" s="4">
        <v>7.4</v>
      </c>
      <c r="L309" s="25">
        <f t="shared" si="6"/>
        <v>0.86899999999999999</v>
      </c>
      <c r="P309" s="34" t="s">
        <v>2100</v>
      </c>
      <c r="Q309">
        <v>4</v>
      </c>
      <c r="R309" s="4">
        <v>7.9750000000000005</v>
      </c>
      <c r="T309" t="s">
        <v>1221</v>
      </c>
      <c r="U309" s="4">
        <v>3.3</v>
      </c>
    </row>
    <row r="310" spans="10:21" x14ac:dyDescent="0.3">
      <c r="J310" t="s">
        <v>8696</v>
      </c>
      <c r="K310" s="4">
        <v>7.4</v>
      </c>
      <c r="L310" s="25">
        <f t="shared" si="6"/>
        <v>0.86899999999999999</v>
      </c>
      <c r="P310" s="34" t="s">
        <v>921</v>
      </c>
      <c r="Q310">
        <v>4</v>
      </c>
      <c r="R310" s="4">
        <v>6.6750000000000007</v>
      </c>
      <c r="T310" t="s">
        <v>176</v>
      </c>
      <c r="U310" s="4">
        <v>6</v>
      </c>
    </row>
    <row r="311" spans="10:21" x14ac:dyDescent="0.3">
      <c r="J311" t="s">
        <v>13238</v>
      </c>
      <c r="K311" s="4">
        <v>7.4</v>
      </c>
      <c r="L311" s="25">
        <f t="shared" si="6"/>
        <v>0.86899999999999999</v>
      </c>
      <c r="P311" s="34" t="s">
        <v>551</v>
      </c>
      <c r="Q311">
        <v>4</v>
      </c>
      <c r="R311" s="4">
        <v>6.875</v>
      </c>
      <c r="T311" t="s">
        <v>1090</v>
      </c>
      <c r="U311" s="4">
        <v>7.1</v>
      </c>
    </row>
    <row r="312" spans="10:21" x14ac:dyDescent="0.3">
      <c r="J312" t="s">
        <v>13971</v>
      </c>
      <c r="K312" s="4">
        <v>7.4</v>
      </c>
      <c r="L312" s="25">
        <f t="shared" si="6"/>
        <v>0.86899999999999999</v>
      </c>
      <c r="P312" s="34" t="s">
        <v>676</v>
      </c>
      <c r="Q312">
        <v>4</v>
      </c>
      <c r="R312" s="4">
        <v>6.2750000000000004</v>
      </c>
      <c r="T312" t="s">
        <v>1230</v>
      </c>
      <c r="U312" s="4">
        <v>5.4</v>
      </c>
    </row>
    <row r="313" spans="10:21" x14ac:dyDescent="0.3">
      <c r="J313" t="s">
        <v>13128</v>
      </c>
      <c r="K313" s="4">
        <v>7.4</v>
      </c>
      <c r="L313" s="25">
        <f t="shared" si="6"/>
        <v>0.86899999999999999</v>
      </c>
      <c r="P313" s="34" t="s">
        <v>10999</v>
      </c>
      <c r="Q313">
        <v>4</v>
      </c>
      <c r="R313" s="4">
        <v>6.4249999999999989</v>
      </c>
      <c r="T313" t="s">
        <v>1235</v>
      </c>
      <c r="U313" s="4">
        <v>6.1</v>
      </c>
    </row>
    <row r="314" spans="10:21" x14ac:dyDescent="0.3">
      <c r="J314" t="s">
        <v>7753</v>
      </c>
      <c r="K314" s="4">
        <v>7.4</v>
      </c>
      <c r="L314" s="25">
        <f t="shared" si="6"/>
        <v>0.86899999999999999</v>
      </c>
      <c r="P314" s="34" t="s">
        <v>4818</v>
      </c>
      <c r="Q314">
        <v>4</v>
      </c>
      <c r="R314" s="4">
        <v>5.75</v>
      </c>
      <c r="T314" t="s">
        <v>1237</v>
      </c>
      <c r="U314" s="4">
        <v>5.3</v>
      </c>
    </row>
    <row r="315" spans="10:21" x14ac:dyDescent="0.3">
      <c r="J315" t="s">
        <v>1590</v>
      </c>
      <c r="K315" s="4">
        <v>7.4</v>
      </c>
      <c r="L315" s="25">
        <f t="shared" si="6"/>
        <v>0.86899999999999999</v>
      </c>
      <c r="P315" s="34" t="s">
        <v>3189</v>
      </c>
      <c r="Q315">
        <v>4</v>
      </c>
      <c r="R315" s="4">
        <v>6.4249999999999998</v>
      </c>
      <c r="T315" t="s">
        <v>1240</v>
      </c>
      <c r="U315" s="4">
        <v>2.2000000000000002</v>
      </c>
    </row>
    <row r="316" spans="10:21" x14ac:dyDescent="0.3">
      <c r="J316" t="s">
        <v>5896</v>
      </c>
      <c r="K316" s="4">
        <v>7.4</v>
      </c>
      <c r="L316" s="25">
        <f t="shared" si="6"/>
        <v>0.86899999999999999</v>
      </c>
      <c r="P316" s="34" t="s">
        <v>630</v>
      </c>
      <c r="Q316">
        <v>4</v>
      </c>
      <c r="R316" s="4">
        <v>6.5</v>
      </c>
      <c r="T316" t="s">
        <v>573</v>
      </c>
      <c r="U316" s="4">
        <v>7</v>
      </c>
    </row>
    <row r="317" spans="10:21" x14ac:dyDescent="0.3">
      <c r="J317" t="s">
        <v>6756</v>
      </c>
      <c r="K317" s="4">
        <v>7.4</v>
      </c>
      <c r="L317" s="25">
        <f t="shared" si="6"/>
        <v>0.86899999999999999</v>
      </c>
      <c r="P317" s="34" t="s">
        <v>3875</v>
      </c>
      <c r="Q317">
        <v>4</v>
      </c>
      <c r="R317" s="4">
        <v>7.3000000000000007</v>
      </c>
      <c r="T317" t="s">
        <v>1249</v>
      </c>
      <c r="U317" s="4">
        <v>3.8</v>
      </c>
    </row>
    <row r="318" spans="10:21" x14ac:dyDescent="0.3">
      <c r="J318" t="s">
        <v>13240</v>
      </c>
      <c r="K318" s="4">
        <v>7.4</v>
      </c>
      <c r="L318" s="25">
        <f t="shared" si="6"/>
        <v>0.86899999999999999</v>
      </c>
      <c r="P318" s="34" t="s">
        <v>847</v>
      </c>
      <c r="Q318">
        <v>4</v>
      </c>
      <c r="R318" s="4">
        <v>6.8249999999999993</v>
      </c>
      <c r="T318" t="s">
        <v>771</v>
      </c>
      <c r="U318" s="4">
        <v>6.9</v>
      </c>
    </row>
    <row r="319" spans="10:21" x14ac:dyDescent="0.3">
      <c r="J319" t="s">
        <v>1090</v>
      </c>
      <c r="K319" s="4">
        <v>7.3999999999999995</v>
      </c>
      <c r="L319" s="25">
        <f t="shared" si="6"/>
        <v>0.86799999999999999</v>
      </c>
      <c r="P319" s="34" t="s">
        <v>5480</v>
      </c>
      <c r="Q319">
        <v>4</v>
      </c>
      <c r="R319" s="4">
        <v>8</v>
      </c>
      <c r="T319" t="s">
        <v>1258</v>
      </c>
      <c r="U319" s="4">
        <v>7.2</v>
      </c>
    </row>
    <row r="320" spans="10:21" x14ac:dyDescent="0.3">
      <c r="J320" t="s">
        <v>2699</v>
      </c>
      <c r="K320" s="4">
        <v>7.3999999999999995</v>
      </c>
      <c r="L320" s="25">
        <f t="shared" si="6"/>
        <v>0.86799999999999999</v>
      </c>
      <c r="P320" s="34" t="s">
        <v>6692</v>
      </c>
      <c r="Q320">
        <v>4</v>
      </c>
      <c r="R320" s="4">
        <v>7.1750000000000007</v>
      </c>
      <c r="T320" t="s">
        <v>1263</v>
      </c>
      <c r="U320" s="4">
        <v>7.3</v>
      </c>
    </row>
    <row r="321" spans="10:21" x14ac:dyDescent="0.3">
      <c r="J321" t="s">
        <v>207</v>
      </c>
      <c r="K321" s="4">
        <v>7.38</v>
      </c>
      <c r="L321" s="25">
        <f t="shared" si="6"/>
        <v>0.86699999999999999</v>
      </c>
      <c r="P321" s="34" t="s">
        <v>2505</v>
      </c>
      <c r="Q321">
        <v>4</v>
      </c>
      <c r="R321" s="4">
        <v>6.6000000000000005</v>
      </c>
      <c r="T321" t="s">
        <v>364</v>
      </c>
      <c r="U321" s="4">
        <v>6.3</v>
      </c>
    </row>
    <row r="322" spans="10:21" x14ac:dyDescent="0.3">
      <c r="J322" t="s">
        <v>10075</v>
      </c>
      <c r="K322" s="4">
        <v>7.375</v>
      </c>
      <c r="L322" s="25">
        <f t="shared" si="6"/>
        <v>0.86699999999999999</v>
      </c>
      <c r="P322" s="34" t="s">
        <v>3112</v>
      </c>
      <c r="Q322">
        <v>4</v>
      </c>
      <c r="R322" s="4">
        <v>6.65</v>
      </c>
      <c r="T322" t="s">
        <v>330</v>
      </c>
      <c r="U322" s="4">
        <v>7.5</v>
      </c>
    </row>
    <row r="323" spans="10:21" x14ac:dyDescent="0.3">
      <c r="J323" t="s">
        <v>6752</v>
      </c>
      <c r="K323" s="4">
        <v>7.3599999999999994</v>
      </c>
      <c r="L323" s="25">
        <f t="shared" si="6"/>
        <v>0.86699999999999999</v>
      </c>
      <c r="P323" s="34" t="s">
        <v>2300</v>
      </c>
      <c r="Q323">
        <v>4</v>
      </c>
      <c r="R323" s="4">
        <v>6.9</v>
      </c>
      <c r="T323" t="s">
        <v>1274</v>
      </c>
      <c r="U323" s="4">
        <v>7.6</v>
      </c>
    </row>
    <row r="324" spans="10:21" x14ac:dyDescent="0.3">
      <c r="J324" t="s">
        <v>6584</v>
      </c>
      <c r="K324" s="4">
        <v>7.3500000000000014</v>
      </c>
      <c r="L324" s="25">
        <f t="shared" si="6"/>
        <v>0.86599999999999999</v>
      </c>
      <c r="P324" s="34" t="s">
        <v>1712</v>
      </c>
      <c r="Q324">
        <v>4</v>
      </c>
      <c r="R324" s="4">
        <v>6.7</v>
      </c>
      <c r="T324" t="s">
        <v>1280</v>
      </c>
      <c r="U324" s="4">
        <v>6.8</v>
      </c>
    </row>
    <row r="325" spans="10:21" x14ac:dyDescent="0.3">
      <c r="J325" t="s">
        <v>1556</v>
      </c>
      <c r="K325" s="4">
        <v>7.35</v>
      </c>
      <c r="L325" s="25">
        <f t="shared" si="6"/>
        <v>0.86399999999999999</v>
      </c>
      <c r="P325" s="34" t="s">
        <v>3771</v>
      </c>
      <c r="Q325">
        <v>4</v>
      </c>
      <c r="R325" s="4">
        <v>6.4249999999999998</v>
      </c>
      <c r="T325" t="s">
        <v>1285</v>
      </c>
      <c r="U325" s="4">
        <v>5.2</v>
      </c>
    </row>
    <row r="326" spans="10:21" x14ac:dyDescent="0.3">
      <c r="J326" t="s">
        <v>7674</v>
      </c>
      <c r="K326" s="4">
        <v>7.35</v>
      </c>
      <c r="L326" s="25">
        <f t="shared" ref="L326:L389" si="7">_xlfn.PERCENTRANK.EXC($K$5:$K$2402,K326)</f>
        <v>0.86399999999999999</v>
      </c>
      <c r="P326" s="34" t="s">
        <v>2114</v>
      </c>
      <c r="Q326">
        <v>4</v>
      </c>
      <c r="R326" s="4">
        <v>5.3000000000000007</v>
      </c>
      <c r="T326" t="s">
        <v>127</v>
      </c>
      <c r="U326" s="4">
        <v>7.7</v>
      </c>
    </row>
    <row r="327" spans="10:21" x14ac:dyDescent="0.3">
      <c r="J327" t="s">
        <v>7469</v>
      </c>
      <c r="K327" s="4">
        <v>7.35</v>
      </c>
      <c r="L327" s="25">
        <f t="shared" si="7"/>
        <v>0.86399999999999999</v>
      </c>
      <c r="P327" s="34" t="s">
        <v>6713</v>
      </c>
      <c r="Q327">
        <v>4</v>
      </c>
      <c r="R327" s="4">
        <v>4.6750000000000007</v>
      </c>
      <c r="T327" t="s">
        <v>1292</v>
      </c>
      <c r="U327" s="4">
        <v>6.2</v>
      </c>
    </row>
    <row r="328" spans="10:21" x14ac:dyDescent="0.3">
      <c r="J328" t="s">
        <v>8454</v>
      </c>
      <c r="K328" s="4">
        <v>7.35</v>
      </c>
      <c r="L328" s="25">
        <f t="shared" si="7"/>
        <v>0.86399999999999999</v>
      </c>
      <c r="P328" s="34" t="s">
        <v>5773</v>
      </c>
      <c r="Q328">
        <v>4</v>
      </c>
      <c r="R328" s="4">
        <v>5.125</v>
      </c>
      <c r="T328" t="s">
        <v>1296</v>
      </c>
      <c r="U328" s="4">
        <v>7.7</v>
      </c>
    </row>
    <row r="329" spans="10:21" x14ac:dyDescent="0.3">
      <c r="J329" t="s">
        <v>2647</v>
      </c>
      <c r="K329" s="4">
        <v>7.3400000000000007</v>
      </c>
      <c r="L329" s="25">
        <f t="shared" si="7"/>
        <v>0.86399999999999999</v>
      </c>
      <c r="P329" s="34" t="s">
        <v>150</v>
      </c>
      <c r="Q329">
        <v>4</v>
      </c>
      <c r="R329" s="4">
        <v>7</v>
      </c>
      <c r="T329" t="s">
        <v>1299</v>
      </c>
      <c r="U329" s="4">
        <v>4.3</v>
      </c>
    </row>
    <row r="330" spans="10:21" x14ac:dyDescent="0.3">
      <c r="J330" t="s">
        <v>1809</v>
      </c>
      <c r="K330" s="4">
        <v>7.3285714285714283</v>
      </c>
      <c r="L330" s="25">
        <f t="shared" si="7"/>
        <v>0.86399999999999999</v>
      </c>
      <c r="P330" s="34" t="s">
        <v>4580</v>
      </c>
      <c r="Q330">
        <v>4</v>
      </c>
      <c r="R330" s="4">
        <v>6.2250000000000005</v>
      </c>
      <c r="T330" t="s">
        <v>1304</v>
      </c>
      <c r="U330" s="4">
        <v>6.9</v>
      </c>
    </row>
    <row r="331" spans="10:21" x14ac:dyDescent="0.3">
      <c r="J331" t="s">
        <v>5537</v>
      </c>
      <c r="K331" s="4">
        <v>7.3272727272727272</v>
      </c>
      <c r="L331" s="25">
        <f t="shared" si="7"/>
        <v>0.86299999999999999</v>
      </c>
      <c r="P331" s="34" t="s">
        <v>6641</v>
      </c>
      <c r="Q331">
        <v>4</v>
      </c>
      <c r="R331" s="4">
        <v>6.1</v>
      </c>
      <c r="T331" t="s">
        <v>1258</v>
      </c>
      <c r="U331" s="4">
        <v>6.6</v>
      </c>
    </row>
    <row r="332" spans="10:21" x14ac:dyDescent="0.3">
      <c r="J332" t="s">
        <v>296</v>
      </c>
      <c r="K332" s="4">
        <v>7.3076923076923084</v>
      </c>
      <c r="L332" s="25">
        <f t="shared" si="7"/>
        <v>0.86299999999999999</v>
      </c>
      <c r="P332" s="34" t="s">
        <v>2286</v>
      </c>
      <c r="Q332">
        <v>4</v>
      </c>
      <c r="R332" s="4">
        <v>7.15</v>
      </c>
      <c r="T332" t="s">
        <v>578</v>
      </c>
      <c r="U332" s="4">
        <v>7</v>
      </c>
    </row>
    <row r="333" spans="10:21" x14ac:dyDescent="0.3">
      <c r="J333" t="s">
        <v>3875</v>
      </c>
      <c r="K333" s="4">
        <v>7.3000000000000007</v>
      </c>
      <c r="L333" s="25">
        <f t="shared" si="7"/>
        <v>0.86199999999999999</v>
      </c>
      <c r="P333" s="34" t="s">
        <v>3240</v>
      </c>
      <c r="Q333">
        <v>4</v>
      </c>
      <c r="R333" s="4">
        <v>6.4</v>
      </c>
      <c r="T333" t="s">
        <v>115</v>
      </c>
      <c r="U333" s="4">
        <v>6.7</v>
      </c>
    </row>
    <row r="334" spans="10:21" x14ac:dyDescent="0.3">
      <c r="J334" t="s">
        <v>13670</v>
      </c>
      <c r="K334" s="4">
        <v>7.3</v>
      </c>
      <c r="L334" s="25">
        <f t="shared" si="7"/>
        <v>0.84199999999999997</v>
      </c>
      <c r="P334" s="34" t="s">
        <v>10836</v>
      </c>
      <c r="Q334">
        <v>4</v>
      </c>
      <c r="R334" s="4">
        <v>7.9750000000000005</v>
      </c>
      <c r="T334" t="s">
        <v>46</v>
      </c>
      <c r="U334" s="4">
        <v>8.1999999999999993</v>
      </c>
    </row>
    <row r="335" spans="10:21" x14ac:dyDescent="0.3">
      <c r="J335" t="s">
        <v>828</v>
      </c>
      <c r="K335" s="4">
        <v>7.3</v>
      </c>
      <c r="L335" s="25">
        <f t="shared" si="7"/>
        <v>0.84199999999999997</v>
      </c>
      <c r="P335" s="34" t="s">
        <v>1585</v>
      </c>
      <c r="Q335">
        <v>4</v>
      </c>
      <c r="R335" s="4">
        <v>6.5</v>
      </c>
      <c r="T335" t="s">
        <v>115</v>
      </c>
      <c r="U335" s="4">
        <v>8.9</v>
      </c>
    </row>
    <row r="336" spans="10:21" x14ac:dyDescent="0.3">
      <c r="J336" t="s">
        <v>8080</v>
      </c>
      <c r="K336" s="4">
        <v>7.3</v>
      </c>
      <c r="L336" s="25">
        <f t="shared" si="7"/>
        <v>0.84199999999999997</v>
      </c>
      <c r="P336" s="34" t="s">
        <v>1230</v>
      </c>
      <c r="Q336">
        <v>4</v>
      </c>
      <c r="R336" s="4">
        <v>6.2</v>
      </c>
      <c r="T336" t="s">
        <v>115</v>
      </c>
      <c r="U336" s="4">
        <v>8.6999999999999993</v>
      </c>
    </row>
    <row r="337" spans="10:21" x14ac:dyDescent="0.3">
      <c r="J337" t="s">
        <v>9334</v>
      </c>
      <c r="K337" s="4">
        <v>7.3</v>
      </c>
      <c r="L337" s="25">
        <f t="shared" si="7"/>
        <v>0.84199999999999997</v>
      </c>
      <c r="P337" s="34" t="s">
        <v>247</v>
      </c>
      <c r="Q337">
        <v>4</v>
      </c>
      <c r="R337" s="4">
        <v>7.0750000000000002</v>
      </c>
      <c r="T337" t="s">
        <v>1324</v>
      </c>
      <c r="U337" s="4">
        <v>5.5</v>
      </c>
    </row>
    <row r="338" spans="10:21" x14ac:dyDescent="0.3">
      <c r="J338" t="s">
        <v>10364</v>
      </c>
      <c r="K338" s="4">
        <v>7.3</v>
      </c>
      <c r="L338" s="25">
        <f t="shared" si="7"/>
        <v>0.84199999999999997</v>
      </c>
      <c r="P338" s="34" t="s">
        <v>811</v>
      </c>
      <c r="Q338">
        <v>4</v>
      </c>
      <c r="R338" s="4">
        <v>7.8</v>
      </c>
      <c r="T338" t="s">
        <v>1172</v>
      </c>
      <c r="U338" s="4">
        <v>5.7</v>
      </c>
    </row>
    <row r="339" spans="10:21" x14ac:dyDescent="0.3">
      <c r="J339" t="s">
        <v>5128</v>
      </c>
      <c r="K339" s="4">
        <v>7.3</v>
      </c>
      <c r="L339" s="25">
        <f t="shared" si="7"/>
        <v>0.84199999999999997</v>
      </c>
      <c r="P339" s="34" t="s">
        <v>6541</v>
      </c>
      <c r="Q339">
        <v>4</v>
      </c>
      <c r="R339" s="4">
        <v>6.15</v>
      </c>
      <c r="T339" t="s">
        <v>1329</v>
      </c>
      <c r="U339" s="4">
        <v>6.3</v>
      </c>
    </row>
    <row r="340" spans="10:21" x14ac:dyDescent="0.3">
      <c r="J340" t="s">
        <v>14049</v>
      </c>
      <c r="K340" s="4">
        <v>7.3</v>
      </c>
      <c r="L340" s="25">
        <f t="shared" si="7"/>
        <v>0.84199999999999997</v>
      </c>
      <c r="P340" s="34" t="s">
        <v>10718</v>
      </c>
      <c r="Q340">
        <v>4</v>
      </c>
      <c r="R340" s="4">
        <v>6.7750000000000004</v>
      </c>
      <c r="T340" t="s">
        <v>602</v>
      </c>
      <c r="U340" s="4">
        <v>5.9</v>
      </c>
    </row>
    <row r="341" spans="10:21" x14ac:dyDescent="0.3">
      <c r="J341" t="s">
        <v>13444</v>
      </c>
      <c r="K341" s="4">
        <v>7.3</v>
      </c>
      <c r="L341" s="25">
        <f t="shared" si="7"/>
        <v>0.84199999999999997</v>
      </c>
      <c r="P341" s="34" t="s">
        <v>1105</v>
      </c>
      <c r="Q341">
        <v>3</v>
      </c>
      <c r="R341" s="4">
        <v>6.8</v>
      </c>
      <c r="T341" t="s">
        <v>1336</v>
      </c>
      <c r="U341" s="4">
        <v>7.6</v>
      </c>
    </row>
    <row r="342" spans="10:21" x14ac:dyDescent="0.3">
      <c r="J342" t="s">
        <v>5232</v>
      </c>
      <c r="K342" s="4">
        <v>7.3</v>
      </c>
      <c r="L342" s="25">
        <f t="shared" si="7"/>
        <v>0.84199999999999997</v>
      </c>
      <c r="P342" s="34" t="s">
        <v>2385</v>
      </c>
      <c r="Q342">
        <v>3</v>
      </c>
      <c r="R342" s="4">
        <v>6.3</v>
      </c>
      <c r="T342" t="s">
        <v>1339</v>
      </c>
      <c r="U342" s="4">
        <v>6.6</v>
      </c>
    </row>
    <row r="343" spans="10:21" x14ac:dyDescent="0.3">
      <c r="J343" t="s">
        <v>6048</v>
      </c>
      <c r="K343" s="4">
        <v>7.3</v>
      </c>
      <c r="L343" s="25">
        <f t="shared" si="7"/>
        <v>0.84199999999999997</v>
      </c>
      <c r="P343" s="34" t="s">
        <v>4417</v>
      </c>
      <c r="Q343">
        <v>3</v>
      </c>
      <c r="R343" s="4">
        <v>5.8666666666666671</v>
      </c>
      <c r="T343" t="s">
        <v>1343</v>
      </c>
      <c r="U343" s="4">
        <v>5.3</v>
      </c>
    </row>
    <row r="344" spans="10:21" x14ac:dyDescent="0.3">
      <c r="J344" t="s">
        <v>10679</v>
      </c>
      <c r="K344" s="4">
        <v>7.3</v>
      </c>
      <c r="L344" s="25">
        <f t="shared" si="7"/>
        <v>0.84199999999999997</v>
      </c>
      <c r="P344" s="34" t="s">
        <v>11025</v>
      </c>
      <c r="Q344">
        <v>3</v>
      </c>
      <c r="R344" s="4">
        <v>7.7666666666666657</v>
      </c>
      <c r="T344" t="s">
        <v>1347</v>
      </c>
      <c r="U344" s="4">
        <v>6</v>
      </c>
    </row>
    <row r="345" spans="10:21" x14ac:dyDescent="0.3">
      <c r="J345" t="s">
        <v>12142</v>
      </c>
      <c r="K345" s="4">
        <v>7.3</v>
      </c>
      <c r="L345" s="25">
        <f t="shared" si="7"/>
        <v>0.84199999999999997</v>
      </c>
      <c r="P345" s="34" t="s">
        <v>9525</v>
      </c>
      <c r="Q345">
        <v>3</v>
      </c>
      <c r="R345" s="4">
        <v>7.666666666666667</v>
      </c>
      <c r="T345" t="s">
        <v>410</v>
      </c>
      <c r="U345" s="4">
        <v>8</v>
      </c>
    </row>
    <row r="346" spans="10:21" x14ac:dyDescent="0.3">
      <c r="J346" t="s">
        <v>10535</v>
      </c>
      <c r="K346" s="4">
        <v>7.3</v>
      </c>
      <c r="L346" s="25">
        <f t="shared" si="7"/>
        <v>0.84199999999999997</v>
      </c>
      <c r="P346" s="34" t="s">
        <v>5782</v>
      </c>
      <c r="Q346">
        <v>3</v>
      </c>
      <c r="R346" s="4">
        <v>6.333333333333333</v>
      </c>
      <c r="T346" t="s">
        <v>1355</v>
      </c>
      <c r="U346" s="4">
        <v>5.6</v>
      </c>
    </row>
    <row r="347" spans="10:21" x14ac:dyDescent="0.3">
      <c r="J347" t="s">
        <v>8167</v>
      </c>
      <c r="K347" s="4">
        <v>7.3</v>
      </c>
      <c r="L347" s="25">
        <f t="shared" si="7"/>
        <v>0.84199999999999997</v>
      </c>
      <c r="P347" s="34" t="s">
        <v>2345</v>
      </c>
      <c r="Q347">
        <v>3</v>
      </c>
      <c r="R347" s="4">
        <v>7.7333333333333334</v>
      </c>
      <c r="T347" t="s">
        <v>832</v>
      </c>
      <c r="U347" s="4">
        <v>5.9</v>
      </c>
    </row>
    <row r="348" spans="10:21" x14ac:dyDescent="0.3">
      <c r="J348" t="s">
        <v>5249</v>
      </c>
      <c r="K348" s="4">
        <v>7.3</v>
      </c>
      <c r="L348" s="25">
        <f t="shared" si="7"/>
        <v>0.84199999999999997</v>
      </c>
      <c r="P348" s="34" t="s">
        <v>4734</v>
      </c>
      <c r="Q348">
        <v>3</v>
      </c>
      <c r="R348" s="4">
        <v>8.0333333333333332</v>
      </c>
      <c r="T348" t="s">
        <v>109</v>
      </c>
      <c r="U348" s="4">
        <v>7.3</v>
      </c>
    </row>
    <row r="349" spans="10:21" x14ac:dyDescent="0.3">
      <c r="J349" t="s">
        <v>12861</v>
      </c>
      <c r="K349" s="4">
        <v>7.3</v>
      </c>
      <c r="L349" s="25">
        <f t="shared" si="7"/>
        <v>0.84199999999999997</v>
      </c>
      <c r="P349" s="34" t="s">
        <v>3589</v>
      </c>
      <c r="Q349">
        <v>3</v>
      </c>
      <c r="R349" s="4">
        <v>6.666666666666667</v>
      </c>
      <c r="T349" t="s">
        <v>207</v>
      </c>
      <c r="U349" s="4">
        <v>7.9</v>
      </c>
    </row>
    <row r="350" spans="10:21" x14ac:dyDescent="0.3">
      <c r="J350" t="s">
        <v>672</v>
      </c>
      <c r="K350" s="4">
        <v>7.3</v>
      </c>
      <c r="L350" s="25">
        <f t="shared" si="7"/>
        <v>0.84199999999999997</v>
      </c>
      <c r="P350" s="34" t="s">
        <v>6779</v>
      </c>
      <c r="Q350">
        <v>3</v>
      </c>
      <c r="R350" s="4">
        <v>7.1333333333333329</v>
      </c>
      <c r="T350" t="s">
        <v>1142</v>
      </c>
      <c r="U350" s="4">
        <v>6.8</v>
      </c>
    </row>
    <row r="351" spans="10:21" x14ac:dyDescent="0.3">
      <c r="J351" t="s">
        <v>13325</v>
      </c>
      <c r="K351" s="4">
        <v>7.3</v>
      </c>
      <c r="L351" s="25">
        <f t="shared" si="7"/>
        <v>0.84199999999999997</v>
      </c>
      <c r="P351" s="34" t="s">
        <v>6557</v>
      </c>
      <c r="Q351">
        <v>3</v>
      </c>
      <c r="R351" s="4">
        <v>5.1000000000000005</v>
      </c>
      <c r="T351" t="s">
        <v>176</v>
      </c>
      <c r="U351" s="4">
        <v>6.6</v>
      </c>
    </row>
    <row r="352" spans="10:21" x14ac:dyDescent="0.3">
      <c r="J352" t="s">
        <v>9252</v>
      </c>
      <c r="K352" s="4">
        <v>7.3</v>
      </c>
      <c r="L352" s="25">
        <f t="shared" si="7"/>
        <v>0.84199999999999997</v>
      </c>
      <c r="P352" s="34" t="s">
        <v>1456</v>
      </c>
      <c r="Q352">
        <v>3</v>
      </c>
      <c r="R352" s="4">
        <v>5.833333333333333</v>
      </c>
      <c r="T352" t="s">
        <v>296</v>
      </c>
      <c r="U352" s="4">
        <v>6.6</v>
      </c>
    </row>
    <row r="353" spans="10:21" x14ac:dyDescent="0.3">
      <c r="J353" t="s">
        <v>7355</v>
      </c>
      <c r="K353" s="4">
        <v>7.3</v>
      </c>
      <c r="L353" s="25">
        <f t="shared" si="7"/>
        <v>0.84199999999999997</v>
      </c>
      <c r="P353" s="34" t="s">
        <v>873</v>
      </c>
      <c r="Q353">
        <v>3</v>
      </c>
      <c r="R353" s="4">
        <v>6.7333333333333334</v>
      </c>
      <c r="T353" t="s">
        <v>1374</v>
      </c>
      <c r="U353" s="4">
        <v>7</v>
      </c>
    </row>
    <row r="354" spans="10:21" x14ac:dyDescent="0.3">
      <c r="J354" t="s">
        <v>10307</v>
      </c>
      <c r="K354" s="4">
        <v>7.3</v>
      </c>
      <c r="L354" s="25">
        <f t="shared" si="7"/>
        <v>0.84199999999999997</v>
      </c>
      <c r="P354" s="34" t="s">
        <v>2775</v>
      </c>
      <c r="Q354">
        <v>3</v>
      </c>
      <c r="R354" s="4">
        <v>6.5666666666666664</v>
      </c>
      <c r="T354" t="s">
        <v>847</v>
      </c>
      <c r="U354" s="4">
        <v>7</v>
      </c>
    </row>
    <row r="355" spans="10:21" x14ac:dyDescent="0.3">
      <c r="J355" t="s">
        <v>9844</v>
      </c>
      <c r="K355" s="4">
        <v>7.3</v>
      </c>
      <c r="L355" s="25">
        <f t="shared" si="7"/>
        <v>0.84199999999999997</v>
      </c>
      <c r="P355" s="34" t="s">
        <v>6322</v>
      </c>
      <c r="Q355">
        <v>3</v>
      </c>
      <c r="R355" s="4">
        <v>7.0666666666666664</v>
      </c>
      <c r="T355" t="s">
        <v>1383</v>
      </c>
      <c r="U355" s="4">
        <v>7.3</v>
      </c>
    </row>
    <row r="356" spans="10:21" x14ac:dyDescent="0.3">
      <c r="J356" t="s">
        <v>9281</v>
      </c>
      <c r="K356" s="4">
        <v>7.3</v>
      </c>
      <c r="L356" s="25">
        <f t="shared" si="7"/>
        <v>0.84199999999999997</v>
      </c>
      <c r="P356" s="34" t="s">
        <v>10735</v>
      </c>
      <c r="Q356">
        <v>3</v>
      </c>
      <c r="R356" s="4">
        <v>7.2666666666666666</v>
      </c>
      <c r="T356" t="s">
        <v>222</v>
      </c>
      <c r="U356" s="4">
        <v>5.5</v>
      </c>
    </row>
    <row r="357" spans="10:21" x14ac:dyDescent="0.3">
      <c r="J357" t="s">
        <v>12187</v>
      </c>
      <c r="K357" s="4">
        <v>7.3</v>
      </c>
      <c r="L357" s="25">
        <f t="shared" si="7"/>
        <v>0.84199999999999997</v>
      </c>
      <c r="P357" s="34" t="s">
        <v>2950</v>
      </c>
      <c r="Q357">
        <v>3</v>
      </c>
      <c r="R357" s="4">
        <v>5.4666666666666659</v>
      </c>
      <c r="T357" t="s">
        <v>330</v>
      </c>
      <c r="U357" s="4">
        <v>8.5</v>
      </c>
    </row>
    <row r="358" spans="10:21" x14ac:dyDescent="0.3">
      <c r="J358" t="s">
        <v>10748</v>
      </c>
      <c r="K358" s="4">
        <v>7.3</v>
      </c>
      <c r="L358" s="25">
        <f t="shared" si="7"/>
        <v>0.84199999999999997</v>
      </c>
      <c r="P358" s="34" t="s">
        <v>3764</v>
      </c>
      <c r="Q358">
        <v>3</v>
      </c>
      <c r="R358" s="4">
        <v>5.2666666666666666</v>
      </c>
      <c r="T358" t="s">
        <v>1394</v>
      </c>
      <c r="U358" s="4">
        <v>7.5</v>
      </c>
    </row>
    <row r="359" spans="10:21" x14ac:dyDescent="0.3">
      <c r="J359" t="s">
        <v>3256</v>
      </c>
      <c r="K359" s="4">
        <v>7.3</v>
      </c>
      <c r="L359" s="25">
        <f t="shared" si="7"/>
        <v>0.84199999999999997</v>
      </c>
      <c r="P359" s="34" t="s">
        <v>6959</v>
      </c>
      <c r="Q359">
        <v>3</v>
      </c>
      <c r="R359" s="4">
        <v>6.8</v>
      </c>
      <c r="T359" t="s">
        <v>1383</v>
      </c>
      <c r="U359" s="4">
        <v>7</v>
      </c>
    </row>
    <row r="360" spans="10:21" x14ac:dyDescent="0.3">
      <c r="J360" t="s">
        <v>10036</v>
      </c>
      <c r="K360" s="4">
        <v>7.3</v>
      </c>
      <c r="L360" s="25">
        <f t="shared" si="7"/>
        <v>0.84199999999999997</v>
      </c>
      <c r="P360" s="34" t="s">
        <v>391</v>
      </c>
      <c r="Q360">
        <v>3</v>
      </c>
      <c r="R360" s="4">
        <v>5.166666666666667</v>
      </c>
      <c r="T360" t="s">
        <v>465</v>
      </c>
      <c r="U360" s="4">
        <v>7.8</v>
      </c>
    </row>
    <row r="361" spans="10:21" x14ac:dyDescent="0.3">
      <c r="J361" t="s">
        <v>202</v>
      </c>
      <c r="K361" s="4">
        <v>7.3</v>
      </c>
      <c r="L361" s="25">
        <f t="shared" si="7"/>
        <v>0.84199999999999997</v>
      </c>
      <c r="P361" s="34" t="s">
        <v>1249</v>
      </c>
      <c r="Q361">
        <v>3</v>
      </c>
      <c r="R361" s="4">
        <v>5.5</v>
      </c>
      <c r="T361" t="s">
        <v>868</v>
      </c>
      <c r="U361" s="4">
        <v>7.6</v>
      </c>
    </row>
    <row r="362" spans="10:21" x14ac:dyDescent="0.3">
      <c r="J362" t="s">
        <v>9920</v>
      </c>
      <c r="K362" s="4">
        <v>7.3</v>
      </c>
      <c r="L362" s="25">
        <f t="shared" si="7"/>
        <v>0.84199999999999997</v>
      </c>
      <c r="P362" s="34" t="s">
        <v>6591</v>
      </c>
      <c r="Q362">
        <v>3</v>
      </c>
      <c r="R362" s="4">
        <v>6.4333333333333336</v>
      </c>
      <c r="T362" t="s">
        <v>857</v>
      </c>
      <c r="U362" s="4">
        <v>7.6</v>
      </c>
    </row>
    <row r="363" spans="10:21" x14ac:dyDescent="0.3">
      <c r="J363" t="s">
        <v>11753</v>
      </c>
      <c r="K363" s="4">
        <v>7.3</v>
      </c>
      <c r="L363" s="25">
        <f t="shared" si="7"/>
        <v>0.84199999999999997</v>
      </c>
      <c r="P363" s="34" t="s">
        <v>4148</v>
      </c>
      <c r="Q363">
        <v>3</v>
      </c>
      <c r="R363" s="4">
        <v>5</v>
      </c>
      <c r="T363" t="s">
        <v>1411</v>
      </c>
      <c r="U363" s="4">
        <v>6.1</v>
      </c>
    </row>
    <row r="364" spans="10:21" x14ac:dyDescent="0.3">
      <c r="J364" t="s">
        <v>612</v>
      </c>
      <c r="K364" s="4">
        <v>7.3</v>
      </c>
      <c r="L364" s="25">
        <f t="shared" si="7"/>
        <v>0.84199999999999997</v>
      </c>
      <c r="P364" s="34" t="s">
        <v>3435</v>
      </c>
      <c r="Q364">
        <v>3</v>
      </c>
      <c r="R364" s="4">
        <v>7.6333333333333337</v>
      </c>
      <c r="T364" t="s">
        <v>1162</v>
      </c>
      <c r="U364" s="4">
        <v>6.8</v>
      </c>
    </row>
    <row r="365" spans="10:21" x14ac:dyDescent="0.3">
      <c r="J365" t="s">
        <v>13390</v>
      </c>
      <c r="K365" s="4">
        <v>7.3</v>
      </c>
      <c r="L365" s="25">
        <f t="shared" si="7"/>
        <v>0.84199999999999997</v>
      </c>
      <c r="P365" s="34" t="s">
        <v>2669</v>
      </c>
      <c r="Q365">
        <v>3</v>
      </c>
      <c r="R365" s="4">
        <v>6.833333333333333</v>
      </c>
      <c r="T365" t="s">
        <v>1418</v>
      </c>
      <c r="U365" s="4">
        <v>5</v>
      </c>
    </row>
    <row r="366" spans="10:21" x14ac:dyDescent="0.3">
      <c r="J366" t="s">
        <v>9164</v>
      </c>
      <c r="K366" s="4">
        <v>7.3</v>
      </c>
      <c r="L366" s="25">
        <f t="shared" si="7"/>
        <v>0.84199999999999997</v>
      </c>
      <c r="P366" s="34" t="s">
        <v>6618</v>
      </c>
      <c r="Q366">
        <v>3</v>
      </c>
      <c r="R366" s="4">
        <v>7.2</v>
      </c>
      <c r="T366" t="s">
        <v>80</v>
      </c>
      <c r="U366" s="4">
        <v>7.1</v>
      </c>
    </row>
    <row r="367" spans="10:21" x14ac:dyDescent="0.3">
      <c r="J367" t="s">
        <v>10624</v>
      </c>
      <c r="K367" s="4">
        <v>7.3</v>
      </c>
      <c r="L367" s="25">
        <f t="shared" si="7"/>
        <v>0.84199999999999997</v>
      </c>
      <c r="P367" s="34" t="s">
        <v>7409</v>
      </c>
      <c r="Q367">
        <v>3</v>
      </c>
      <c r="R367" s="4">
        <v>4.3999999999999995</v>
      </c>
      <c r="T367" t="s">
        <v>1426</v>
      </c>
      <c r="U367" s="4">
        <v>5.5</v>
      </c>
    </row>
    <row r="368" spans="10:21" x14ac:dyDescent="0.3">
      <c r="J368" t="s">
        <v>9466</v>
      </c>
      <c r="K368" s="4">
        <v>7.3</v>
      </c>
      <c r="L368" s="25">
        <f t="shared" si="7"/>
        <v>0.84199999999999997</v>
      </c>
      <c r="P368" s="34" t="s">
        <v>1641</v>
      </c>
      <c r="Q368">
        <v>3</v>
      </c>
      <c r="R368" s="4">
        <v>6.5</v>
      </c>
      <c r="T368" t="s">
        <v>832</v>
      </c>
      <c r="U368" s="4">
        <v>5.6</v>
      </c>
    </row>
    <row r="369" spans="10:21" x14ac:dyDescent="0.3">
      <c r="J369" t="s">
        <v>12285</v>
      </c>
      <c r="K369" s="4">
        <v>7.3</v>
      </c>
      <c r="L369" s="25">
        <f t="shared" si="7"/>
        <v>0.84199999999999997</v>
      </c>
      <c r="P369" s="34" t="s">
        <v>4229</v>
      </c>
      <c r="Q369">
        <v>3</v>
      </c>
      <c r="R369" s="4">
        <v>6.6333333333333329</v>
      </c>
      <c r="T369" t="s">
        <v>264</v>
      </c>
      <c r="U369" s="4">
        <v>7.1</v>
      </c>
    </row>
    <row r="370" spans="10:21" x14ac:dyDescent="0.3">
      <c r="J370" t="s">
        <v>10275</v>
      </c>
      <c r="K370" s="4">
        <v>7.3</v>
      </c>
      <c r="L370" s="25">
        <f t="shared" si="7"/>
        <v>0.84199999999999997</v>
      </c>
      <c r="P370" s="34" t="s">
        <v>3010</v>
      </c>
      <c r="Q370">
        <v>3</v>
      </c>
      <c r="R370" s="4">
        <v>6.9666666666666659</v>
      </c>
      <c r="T370" t="s">
        <v>637</v>
      </c>
      <c r="U370" s="4">
        <v>4.9000000000000004</v>
      </c>
    </row>
    <row r="371" spans="10:21" x14ac:dyDescent="0.3">
      <c r="J371" t="s">
        <v>9938</v>
      </c>
      <c r="K371" s="4">
        <v>7.3</v>
      </c>
      <c r="L371" s="25">
        <f t="shared" si="7"/>
        <v>0.84199999999999997</v>
      </c>
      <c r="P371" s="34" t="s">
        <v>5900</v>
      </c>
      <c r="Q371">
        <v>3</v>
      </c>
      <c r="R371" s="4">
        <v>6.3999999999999995</v>
      </c>
      <c r="T371" t="s">
        <v>296</v>
      </c>
      <c r="U371" s="4">
        <v>7.4</v>
      </c>
    </row>
    <row r="372" spans="10:21" x14ac:dyDescent="0.3">
      <c r="J372" t="s">
        <v>9580</v>
      </c>
      <c r="K372" s="4">
        <v>7.3</v>
      </c>
      <c r="L372" s="25">
        <f t="shared" si="7"/>
        <v>0.84199999999999997</v>
      </c>
      <c r="P372" s="34" t="s">
        <v>3592</v>
      </c>
      <c r="Q372">
        <v>3</v>
      </c>
      <c r="R372" s="4">
        <v>6.666666666666667</v>
      </c>
      <c r="T372" t="s">
        <v>863</v>
      </c>
      <c r="U372" s="4">
        <v>5.7</v>
      </c>
    </row>
    <row r="373" spans="10:21" x14ac:dyDescent="0.3">
      <c r="J373" t="s">
        <v>11044</v>
      </c>
      <c r="K373" s="4">
        <v>7.3</v>
      </c>
      <c r="L373" s="25">
        <f t="shared" si="7"/>
        <v>0.84199999999999997</v>
      </c>
      <c r="P373" s="34" t="s">
        <v>3081</v>
      </c>
      <c r="Q373">
        <v>3</v>
      </c>
      <c r="R373" s="4">
        <v>7.0333333333333341</v>
      </c>
      <c r="T373" t="s">
        <v>1449</v>
      </c>
      <c r="U373" s="4">
        <v>6.4</v>
      </c>
    </row>
    <row r="374" spans="10:21" x14ac:dyDescent="0.3">
      <c r="J374" t="s">
        <v>8778</v>
      </c>
      <c r="K374" s="4">
        <v>7.3</v>
      </c>
      <c r="L374" s="25">
        <f t="shared" si="7"/>
        <v>0.84199999999999997</v>
      </c>
      <c r="P374" s="34" t="s">
        <v>3259</v>
      </c>
      <c r="Q374">
        <v>3</v>
      </c>
      <c r="R374" s="4">
        <v>6.5333333333333341</v>
      </c>
      <c r="T374" t="s">
        <v>1456</v>
      </c>
      <c r="U374" s="4">
        <v>5.9</v>
      </c>
    </row>
    <row r="375" spans="10:21" x14ac:dyDescent="0.3">
      <c r="J375" t="s">
        <v>8994</v>
      </c>
      <c r="K375" s="4">
        <v>7.3</v>
      </c>
      <c r="L375" s="25">
        <f t="shared" si="7"/>
        <v>0.84199999999999997</v>
      </c>
      <c r="P375" s="34" t="s">
        <v>4470</v>
      </c>
      <c r="Q375">
        <v>3</v>
      </c>
      <c r="R375" s="4">
        <v>7.2</v>
      </c>
      <c r="T375" t="s">
        <v>1057</v>
      </c>
      <c r="U375" s="4">
        <v>5.5</v>
      </c>
    </row>
    <row r="376" spans="10:21" x14ac:dyDescent="0.3">
      <c r="J376" t="s">
        <v>183</v>
      </c>
      <c r="K376" s="4">
        <v>7.3</v>
      </c>
      <c r="L376" s="25">
        <f t="shared" si="7"/>
        <v>0.84199999999999997</v>
      </c>
      <c r="P376" s="34" t="s">
        <v>7848</v>
      </c>
      <c r="Q376">
        <v>3</v>
      </c>
      <c r="R376" s="4">
        <v>5.6333333333333329</v>
      </c>
      <c r="T376" t="s">
        <v>718</v>
      </c>
      <c r="U376" s="4">
        <v>6.9</v>
      </c>
    </row>
    <row r="377" spans="10:21" x14ac:dyDescent="0.3">
      <c r="J377" t="s">
        <v>11036</v>
      </c>
      <c r="K377" s="4">
        <v>7.3</v>
      </c>
      <c r="L377" s="25">
        <f t="shared" si="7"/>
        <v>0.84199999999999997</v>
      </c>
      <c r="P377" s="34" t="s">
        <v>5972</v>
      </c>
      <c r="Q377">
        <v>3</v>
      </c>
      <c r="R377" s="4">
        <v>4.7333333333333334</v>
      </c>
      <c r="T377" t="s">
        <v>798</v>
      </c>
      <c r="U377" s="4">
        <v>6.2</v>
      </c>
    </row>
    <row r="378" spans="10:21" x14ac:dyDescent="0.3">
      <c r="J378" t="s">
        <v>11971</v>
      </c>
      <c r="K378" s="4">
        <v>7.3</v>
      </c>
      <c r="L378" s="25">
        <f t="shared" si="7"/>
        <v>0.84199999999999997</v>
      </c>
      <c r="P378" s="34" t="s">
        <v>1090</v>
      </c>
      <c r="Q378">
        <v>3</v>
      </c>
      <c r="R378" s="4">
        <v>7.3999999999999995</v>
      </c>
      <c r="T378" t="s">
        <v>1142</v>
      </c>
      <c r="U378" s="4">
        <v>7</v>
      </c>
    </row>
    <row r="379" spans="10:21" x14ac:dyDescent="0.3">
      <c r="J379" t="s">
        <v>14252</v>
      </c>
      <c r="K379" s="4">
        <v>7.3</v>
      </c>
      <c r="L379" s="25">
        <f t="shared" si="7"/>
        <v>0.84199999999999997</v>
      </c>
      <c r="P379" s="34" t="s">
        <v>323</v>
      </c>
      <c r="Q379">
        <v>3</v>
      </c>
      <c r="R379" s="4">
        <v>5.9333333333333336</v>
      </c>
      <c r="T379" t="s">
        <v>1470</v>
      </c>
      <c r="U379" s="4">
        <v>5.6</v>
      </c>
    </row>
    <row r="380" spans="10:21" x14ac:dyDescent="0.3">
      <c r="J380" t="s">
        <v>11425</v>
      </c>
      <c r="K380" s="4">
        <v>7.3</v>
      </c>
      <c r="L380" s="25">
        <f t="shared" si="7"/>
        <v>0.84199999999999997</v>
      </c>
      <c r="P380" s="34" t="s">
        <v>1687</v>
      </c>
      <c r="Q380">
        <v>3</v>
      </c>
      <c r="R380" s="4">
        <v>6.0666666666666664</v>
      </c>
      <c r="T380" t="s">
        <v>847</v>
      </c>
      <c r="U380" s="4">
        <v>7</v>
      </c>
    </row>
    <row r="381" spans="10:21" x14ac:dyDescent="0.3">
      <c r="J381" t="s">
        <v>1716</v>
      </c>
      <c r="K381" s="4">
        <v>7.3</v>
      </c>
      <c r="L381" s="25">
        <f t="shared" si="7"/>
        <v>0.84199999999999997</v>
      </c>
      <c r="P381" s="34" t="s">
        <v>1324</v>
      </c>
      <c r="Q381">
        <v>3</v>
      </c>
      <c r="R381" s="4">
        <v>6.2666666666666666</v>
      </c>
      <c r="T381" t="s">
        <v>832</v>
      </c>
      <c r="U381" s="4">
        <v>6.8</v>
      </c>
    </row>
    <row r="382" spans="10:21" x14ac:dyDescent="0.3">
      <c r="J382" t="s">
        <v>12180</v>
      </c>
      <c r="K382" s="4">
        <v>7.3</v>
      </c>
      <c r="L382" s="25">
        <f t="shared" si="7"/>
        <v>0.84199999999999997</v>
      </c>
      <c r="P382" s="34" t="s">
        <v>2347</v>
      </c>
      <c r="Q382">
        <v>3</v>
      </c>
      <c r="R382" s="4">
        <v>6.166666666666667</v>
      </c>
      <c r="T382" t="s">
        <v>1478</v>
      </c>
      <c r="U382" s="4">
        <v>5.4</v>
      </c>
    </row>
    <row r="383" spans="10:21" x14ac:dyDescent="0.3">
      <c r="J383" t="s">
        <v>13051</v>
      </c>
      <c r="K383" s="4">
        <v>7.3</v>
      </c>
      <c r="L383" s="25">
        <f t="shared" si="7"/>
        <v>0.84199999999999997</v>
      </c>
      <c r="P383" s="34" t="s">
        <v>8761</v>
      </c>
      <c r="Q383">
        <v>3</v>
      </c>
      <c r="R383" s="4">
        <v>6.8</v>
      </c>
      <c r="T383" t="s">
        <v>1482</v>
      </c>
      <c r="U383" s="4">
        <v>6.1</v>
      </c>
    </row>
    <row r="384" spans="10:21" x14ac:dyDescent="0.3">
      <c r="J384" t="s">
        <v>80</v>
      </c>
      <c r="K384" s="4">
        <v>7.2875000000000005</v>
      </c>
      <c r="L384" s="25">
        <f t="shared" si="7"/>
        <v>0.84099999999999997</v>
      </c>
      <c r="P384" s="34" t="s">
        <v>3787</v>
      </c>
      <c r="Q384">
        <v>3</v>
      </c>
      <c r="R384" s="4">
        <v>5.2666666666666666</v>
      </c>
      <c r="T384" t="s">
        <v>1485</v>
      </c>
      <c r="U384" s="4">
        <v>6.7</v>
      </c>
    </row>
    <row r="385" spans="10:21" x14ac:dyDescent="0.3">
      <c r="J385" t="s">
        <v>2429</v>
      </c>
      <c r="K385" s="4">
        <v>7.2833333333333323</v>
      </c>
      <c r="L385" s="25">
        <f t="shared" si="7"/>
        <v>0.84099999999999997</v>
      </c>
      <c r="P385" s="34" t="s">
        <v>3483</v>
      </c>
      <c r="Q385">
        <v>3</v>
      </c>
      <c r="R385" s="4">
        <v>6.2333333333333343</v>
      </c>
      <c r="T385" t="s">
        <v>1489</v>
      </c>
      <c r="U385" s="4">
        <v>6.9</v>
      </c>
    </row>
    <row r="386" spans="10:21" x14ac:dyDescent="0.3">
      <c r="J386" t="s">
        <v>1562</v>
      </c>
      <c r="K386" s="4">
        <v>7.2750000000000004</v>
      </c>
      <c r="L386" s="25">
        <f t="shared" si="7"/>
        <v>0.84</v>
      </c>
      <c r="P386" s="34" t="s">
        <v>3999</v>
      </c>
      <c r="Q386">
        <v>3</v>
      </c>
      <c r="R386" s="4">
        <v>6.4333333333333336</v>
      </c>
      <c r="T386" t="s">
        <v>573</v>
      </c>
      <c r="U386" s="4">
        <v>8</v>
      </c>
    </row>
    <row r="387" spans="10:21" x14ac:dyDescent="0.3">
      <c r="J387" t="s">
        <v>1374</v>
      </c>
      <c r="K387" s="4">
        <v>7.2749999999999995</v>
      </c>
      <c r="L387" s="25">
        <f t="shared" si="7"/>
        <v>0.84</v>
      </c>
      <c r="P387" s="34" t="s">
        <v>5943</v>
      </c>
      <c r="Q387">
        <v>3</v>
      </c>
      <c r="R387" s="4">
        <v>7.0333333333333341</v>
      </c>
      <c r="T387" t="s">
        <v>1497</v>
      </c>
      <c r="U387" s="4">
        <v>4.4000000000000004</v>
      </c>
    </row>
    <row r="388" spans="10:21" x14ac:dyDescent="0.3">
      <c r="J388" t="s">
        <v>10735</v>
      </c>
      <c r="K388" s="4">
        <v>7.2666666666666666</v>
      </c>
      <c r="L388" s="25">
        <f t="shared" si="7"/>
        <v>0.83899999999999997</v>
      </c>
      <c r="P388" s="34" t="s">
        <v>8827</v>
      </c>
      <c r="Q388">
        <v>3</v>
      </c>
      <c r="R388" s="4">
        <v>6</v>
      </c>
      <c r="T388" t="s">
        <v>1502</v>
      </c>
      <c r="U388" s="4">
        <v>7.3</v>
      </c>
    </row>
    <row r="389" spans="10:21" x14ac:dyDescent="0.3">
      <c r="J389" t="s">
        <v>713</v>
      </c>
      <c r="K389" s="4">
        <v>7.2500000000000009</v>
      </c>
      <c r="L389" s="25">
        <f t="shared" si="7"/>
        <v>0.83899999999999997</v>
      </c>
      <c r="P389" s="34" t="s">
        <v>5157</v>
      </c>
      <c r="Q389">
        <v>3</v>
      </c>
      <c r="R389" s="4">
        <v>7.5</v>
      </c>
      <c r="T389" t="s">
        <v>1057</v>
      </c>
      <c r="U389" s="4">
        <v>6.3</v>
      </c>
    </row>
    <row r="390" spans="10:21" x14ac:dyDescent="0.3">
      <c r="J390" t="s">
        <v>7003</v>
      </c>
      <c r="K390" s="4">
        <v>7.25</v>
      </c>
      <c r="L390" s="25">
        <f t="shared" ref="L390:L453" si="8">_xlfn.PERCENTRANK.EXC($K$5:$K$2402,K390)</f>
        <v>0.83599999999999997</v>
      </c>
      <c r="P390" s="34" t="s">
        <v>3115</v>
      </c>
      <c r="Q390">
        <v>3</v>
      </c>
      <c r="R390" s="4">
        <v>8.1333333333333329</v>
      </c>
      <c r="T390" t="s">
        <v>296</v>
      </c>
      <c r="U390" s="4">
        <v>7.7</v>
      </c>
    </row>
    <row r="391" spans="10:21" x14ac:dyDescent="0.3">
      <c r="J391" t="s">
        <v>3109</v>
      </c>
      <c r="K391" s="4">
        <v>7.25</v>
      </c>
      <c r="L391" s="25">
        <f t="shared" si="8"/>
        <v>0.83599999999999997</v>
      </c>
      <c r="P391" s="34" t="s">
        <v>3755</v>
      </c>
      <c r="Q391">
        <v>3</v>
      </c>
      <c r="R391" s="4">
        <v>6.9333333333333336</v>
      </c>
      <c r="T391" t="s">
        <v>570</v>
      </c>
      <c r="U391" s="4">
        <v>6.5</v>
      </c>
    </row>
    <row r="392" spans="10:21" x14ac:dyDescent="0.3">
      <c r="J392" t="s">
        <v>4890</v>
      </c>
      <c r="K392" s="4">
        <v>7.25</v>
      </c>
      <c r="L392" s="25">
        <f t="shared" si="8"/>
        <v>0.83599999999999997</v>
      </c>
      <c r="P392" s="34" t="s">
        <v>5179</v>
      </c>
      <c r="Q392">
        <v>3</v>
      </c>
      <c r="R392" s="4">
        <v>7.4333333333333327</v>
      </c>
      <c r="T392" t="s">
        <v>771</v>
      </c>
      <c r="U392" s="4">
        <v>7.8</v>
      </c>
    </row>
    <row r="393" spans="10:21" x14ac:dyDescent="0.3">
      <c r="J393" t="s">
        <v>12410</v>
      </c>
      <c r="K393" s="4">
        <v>7.25</v>
      </c>
      <c r="L393" s="25">
        <f t="shared" si="8"/>
        <v>0.83599999999999997</v>
      </c>
      <c r="P393" s="34" t="s">
        <v>6079</v>
      </c>
      <c r="Q393">
        <v>3</v>
      </c>
      <c r="R393" s="4">
        <v>6.5666666666666664</v>
      </c>
      <c r="T393" t="s">
        <v>482</v>
      </c>
      <c r="U393" s="4">
        <v>6.4</v>
      </c>
    </row>
    <row r="394" spans="10:21" x14ac:dyDescent="0.3">
      <c r="J394" t="s">
        <v>5483</v>
      </c>
      <c r="K394" s="4">
        <v>7.25</v>
      </c>
      <c r="L394" s="25">
        <f t="shared" si="8"/>
        <v>0.83599999999999997</v>
      </c>
      <c r="P394" s="34" t="s">
        <v>8938</v>
      </c>
      <c r="Q394">
        <v>3</v>
      </c>
      <c r="R394" s="4">
        <v>7.0333333333333341</v>
      </c>
      <c r="T394" t="s">
        <v>1005</v>
      </c>
      <c r="U394" s="4">
        <v>7.8</v>
      </c>
    </row>
    <row r="395" spans="10:21" x14ac:dyDescent="0.3">
      <c r="J395" t="s">
        <v>4329</v>
      </c>
      <c r="K395" s="4">
        <v>7.25</v>
      </c>
      <c r="L395" s="25">
        <f t="shared" si="8"/>
        <v>0.83599999999999997</v>
      </c>
      <c r="P395" s="34" t="s">
        <v>4812</v>
      </c>
      <c r="Q395">
        <v>3</v>
      </c>
      <c r="R395" s="4">
        <v>6.5333333333333341</v>
      </c>
      <c r="T395" t="s">
        <v>1523</v>
      </c>
      <c r="U395" s="4">
        <v>5.8</v>
      </c>
    </row>
    <row r="396" spans="10:21" x14ac:dyDescent="0.3">
      <c r="J396" t="s">
        <v>5277</v>
      </c>
      <c r="K396" s="4">
        <v>7.25</v>
      </c>
      <c r="L396" s="25">
        <f t="shared" si="8"/>
        <v>0.83599999999999997</v>
      </c>
      <c r="P396" s="34" t="s">
        <v>7931</v>
      </c>
      <c r="Q396">
        <v>3</v>
      </c>
      <c r="R396" s="4">
        <v>6.5333333333333341</v>
      </c>
      <c r="T396" t="s">
        <v>1525</v>
      </c>
      <c r="U396" s="4">
        <v>7.1</v>
      </c>
    </row>
    <row r="397" spans="10:21" x14ac:dyDescent="0.3">
      <c r="J397" t="s">
        <v>1192</v>
      </c>
      <c r="K397" s="4">
        <v>7.25</v>
      </c>
      <c r="L397" s="25">
        <f t="shared" si="8"/>
        <v>0.83599999999999997</v>
      </c>
      <c r="P397" s="34" t="s">
        <v>918</v>
      </c>
      <c r="Q397">
        <v>3</v>
      </c>
      <c r="R397" s="4">
        <v>7.166666666666667</v>
      </c>
      <c r="T397" t="s">
        <v>1527</v>
      </c>
      <c r="U397" s="4">
        <v>7.1</v>
      </c>
    </row>
    <row r="398" spans="10:21" x14ac:dyDescent="0.3">
      <c r="J398" t="s">
        <v>682</v>
      </c>
      <c r="K398" s="4">
        <v>7.2428571428571429</v>
      </c>
      <c r="L398" s="25">
        <f t="shared" si="8"/>
        <v>0.83499999999999996</v>
      </c>
      <c r="P398" s="34" t="s">
        <v>3173</v>
      </c>
      <c r="Q398">
        <v>3</v>
      </c>
      <c r="R398" s="4">
        <v>6.7666666666666666</v>
      </c>
      <c r="T398" t="s">
        <v>1538</v>
      </c>
      <c r="U398" s="4">
        <v>6.8</v>
      </c>
    </row>
    <row r="399" spans="10:21" x14ac:dyDescent="0.3">
      <c r="J399" t="s">
        <v>1485</v>
      </c>
      <c r="K399" s="4">
        <v>7.2333333333333343</v>
      </c>
      <c r="L399" s="25">
        <f t="shared" si="8"/>
        <v>0.83499999999999996</v>
      </c>
      <c r="P399" s="34" t="s">
        <v>7067</v>
      </c>
      <c r="Q399">
        <v>3</v>
      </c>
      <c r="R399" s="4">
        <v>6.5333333333333341</v>
      </c>
      <c r="T399" t="s">
        <v>1527</v>
      </c>
      <c r="U399" s="4">
        <v>4.8</v>
      </c>
    </row>
    <row r="400" spans="10:21" x14ac:dyDescent="0.3">
      <c r="J400" t="s">
        <v>2363</v>
      </c>
      <c r="K400" s="4">
        <v>7.2249999999999996</v>
      </c>
      <c r="L400" s="25">
        <f t="shared" si="8"/>
        <v>0.83399999999999996</v>
      </c>
      <c r="P400" s="34" t="s">
        <v>318</v>
      </c>
      <c r="Q400">
        <v>3</v>
      </c>
      <c r="R400" s="4">
        <v>8.2333333333333343</v>
      </c>
      <c r="T400" t="s">
        <v>176</v>
      </c>
      <c r="U400" s="4">
        <v>6.2</v>
      </c>
    </row>
    <row r="401" spans="10:21" x14ac:dyDescent="0.3">
      <c r="J401" t="s">
        <v>1214</v>
      </c>
      <c r="K401" s="4">
        <v>7.2200000000000006</v>
      </c>
      <c r="L401" s="25">
        <f t="shared" si="8"/>
        <v>0.83399999999999996</v>
      </c>
      <c r="P401" s="34" t="s">
        <v>1669</v>
      </c>
      <c r="Q401">
        <v>3</v>
      </c>
      <c r="R401" s="4">
        <v>6.3999999999999995</v>
      </c>
      <c r="T401" t="s">
        <v>1545</v>
      </c>
      <c r="U401" s="4">
        <v>6.9</v>
      </c>
    </row>
    <row r="402" spans="10:21" x14ac:dyDescent="0.3">
      <c r="J402" t="s">
        <v>7302</v>
      </c>
      <c r="K402" s="4">
        <v>7.2</v>
      </c>
      <c r="L402" s="25">
        <f t="shared" si="8"/>
        <v>0.80600000000000005</v>
      </c>
      <c r="P402" s="34" t="s">
        <v>10423</v>
      </c>
      <c r="Q402">
        <v>3</v>
      </c>
      <c r="R402" s="4">
        <v>4.4333333333333327</v>
      </c>
      <c r="T402" t="s">
        <v>1142</v>
      </c>
      <c r="U402" s="4">
        <v>7.3</v>
      </c>
    </row>
    <row r="403" spans="10:21" x14ac:dyDescent="0.3">
      <c r="J403" t="s">
        <v>10473</v>
      </c>
      <c r="K403" s="4">
        <v>7.2</v>
      </c>
      <c r="L403" s="25">
        <f t="shared" si="8"/>
        <v>0.80600000000000005</v>
      </c>
      <c r="P403" s="34" t="s">
        <v>2427</v>
      </c>
      <c r="Q403">
        <v>3</v>
      </c>
      <c r="R403" s="4">
        <v>5.6333333333333329</v>
      </c>
      <c r="T403" t="s">
        <v>1545</v>
      </c>
      <c r="U403" s="4">
        <v>6.6</v>
      </c>
    </row>
    <row r="404" spans="10:21" x14ac:dyDescent="0.3">
      <c r="J404" t="s">
        <v>12610</v>
      </c>
      <c r="K404" s="4">
        <v>7.2</v>
      </c>
      <c r="L404" s="25">
        <f t="shared" si="8"/>
        <v>0.80600000000000005</v>
      </c>
      <c r="P404" s="34" t="s">
        <v>7146</v>
      </c>
      <c r="Q404">
        <v>3</v>
      </c>
      <c r="R404" s="4">
        <v>7.4000000000000012</v>
      </c>
      <c r="T404" t="s">
        <v>1005</v>
      </c>
      <c r="U404" s="4">
        <v>6.9</v>
      </c>
    </row>
    <row r="405" spans="10:21" x14ac:dyDescent="0.3">
      <c r="J405" t="s">
        <v>13299</v>
      </c>
      <c r="K405" s="4">
        <v>7.2</v>
      </c>
      <c r="L405" s="25">
        <f t="shared" si="8"/>
        <v>0.80600000000000005</v>
      </c>
      <c r="P405" s="34" t="s">
        <v>1167</v>
      </c>
      <c r="Q405">
        <v>3</v>
      </c>
      <c r="R405" s="4">
        <v>6.666666666666667</v>
      </c>
      <c r="T405" t="s">
        <v>1556</v>
      </c>
      <c r="U405" s="4">
        <v>6.2</v>
      </c>
    </row>
    <row r="406" spans="10:21" x14ac:dyDescent="0.3">
      <c r="J406" t="s">
        <v>13310</v>
      </c>
      <c r="K406" s="4">
        <v>7.2</v>
      </c>
      <c r="L406" s="25">
        <f t="shared" si="8"/>
        <v>0.80600000000000005</v>
      </c>
      <c r="P406" s="34" t="s">
        <v>4557</v>
      </c>
      <c r="Q406">
        <v>3</v>
      </c>
      <c r="R406" s="4">
        <v>6.2</v>
      </c>
      <c r="T406" t="s">
        <v>1560</v>
      </c>
      <c r="U406" s="4">
        <v>6.7</v>
      </c>
    </row>
    <row r="407" spans="10:21" x14ac:dyDescent="0.3">
      <c r="J407" t="s">
        <v>7449</v>
      </c>
      <c r="K407" s="4">
        <v>7.2</v>
      </c>
      <c r="L407" s="25">
        <f t="shared" si="8"/>
        <v>0.80600000000000005</v>
      </c>
      <c r="P407" s="34" t="s">
        <v>1065</v>
      </c>
      <c r="Q407">
        <v>3</v>
      </c>
      <c r="R407" s="4">
        <v>7</v>
      </c>
      <c r="T407" t="s">
        <v>1562</v>
      </c>
      <c r="U407" s="4">
        <v>7.6</v>
      </c>
    </row>
    <row r="408" spans="10:21" x14ac:dyDescent="0.3">
      <c r="J408" t="s">
        <v>4444</v>
      </c>
      <c r="K408" s="4">
        <v>7.2</v>
      </c>
      <c r="L408" s="25">
        <f t="shared" si="8"/>
        <v>0.80600000000000005</v>
      </c>
      <c r="P408" s="34" t="s">
        <v>10366</v>
      </c>
      <c r="Q408">
        <v>3</v>
      </c>
      <c r="R408" s="4">
        <v>7.4333333333333327</v>
      </c>
      <c r="T408" t="s">
        <v>153</v>
      </c>
      <c r="U408" s="4">
        <v>6.7</v>
      </c>
    </row>
    <row r="409" spans="10:21" x14ac:dyDescent="0.3">
      <c r="J409" t="s">
        <v>9320</v>
      </c>
      <c r="K409" s="4">
        <v>7.2</v>
      </c>
      <c r="L409" s="25">
        <f t="shared" si="8"/>
        <v>0.80600000000000005</v>
      </c>
      <c r="P409" s="34" t="s">
        <v>691</v>
      </c>
      <c r="Q409">
        <v>3</v>
      </c>
      <c r="R409" s="4">
        <v>6.5999999999999988</v>
      </c>
      <c r="T409" t="s">
        <v>868</v>
      </c>
      <c r="U409" s="4">
        <v>6.2</v>
      </c>
    </row>
    <row r="410" spans="10:21" x14ac:dyDescent="0.3">
      <c r="J410" t="s">
        <v>8459</v>
      </c>
      <c r="K410" s="4">
        <v>7.2</v>
      </c>
      <c r="L410" s="25">
        <f t="shared" si="8"/>
        <v>0.80600000000000005</v>
      </c>
      <c r="P410" s="34" t="s">
        <v>5663</v>
      </c>
      <c r="Q410">
        <v>3</v>
      </c>
      <c r="R410" s="4">
        <v>6.8666666666666671</v>
      </c>
      <c r="T410" t="s">
        <v>105</v>
      </c>
      <c r="U410" s="4">
        <v>7.3</v>
      </c>
    </row>
    <row r="411" spans="10:21" x14ac:dyDescent="0.3">
      <c r="J411" t="s">
        <v>1112</v>
      </c>
      <c r="K411" s="4">
        <v>7.2</v>
      </c>
      <c r="L411" s="25">
        <f t="shared" si="8"/>
        <v>0.80600000000000005</v>
      </c>
      <c r="P411" s="34" t="s">
        <v>6603</v>
      </c>
      <c r="Q411">
        <v>3</v>
      </c>
      <c r="R411" s="4">
        <v>7</v>
      </c>
      <c r="T411" t="s">
        <v>277</v>
      </c>
      <c r="U411" s="4">
        <v>6</v>
      </c>
    </row>
    <row r="412" spans="10:21" x14ac:dyDescent="0.3">
      <c r="J412" t="s">
        <v>4470</v>
      </c>
      <c r="K412" s="4">
        <v>7.2</v>
      </c>
      <c r="L412" s="25">
        <f t="shared" si="8"/>
        <v>0.80600000000000005</v>
      </c>
      <c r="P412" s="34" t="s">
        <v>7895</v>
      </c>
      <c r="Q412">
        <v>3</v>
      </c>
      <c r="R412" s="4">
        <v>7.5</v>
      </c>
      <c r="T412" t="s">
        <v>1579</v>
      </c>
      <c r="U412" s="4">
        <v>7.1</v>
      </c>
    </row>
    <row r="413" spans="10:21" x14ac:dyDescent="0.3">
      <c r="J413" t="s">
        <v>14091</v>
      </c>
      <c r="K413" s="4">
        <v>7.2</v>
      </c>
      <c r="L413" s="25">
        <f t="shared" si="8"/>
        <v>0.80600000000000005</v>
      </c>
      <c r="P413" s="34" t="s">
        <v>4909</v>
      </c>
      <c r="Q413">
        <v>3</v>
      </c>
      <c r="R413" s="4">
        <v>6.7666666666666657</v>
      </c>
      <c r="T413" t="s">
        <v>1583</v>
      </c>
      <c r="U413" s="4">
        <v>7.1</v>
      </c>
    </row>
    <row r="414" spans="10:21" x14ac:dyDescent="0.3">
      <c r="J414" t="s">
        <v>12820</v>
      </c>
      <c r="K414" s="4">
        <v>7.2</v>
      </c>
      <c r="L414" s="25">
        <f t="shared" si="8"/>
        <v>0.80600000000000005</v>
      </c>
      <c r="P414" s="34" t="s">
        <v>8754</v>
      </c>
      <c r="Q414">
        <v>3</v>
      </c>
      <c r="R414" s="4">
        <v>6.8</v>
      </c>
      <c r="T414" t="s">
        <v>1585</v>
      </c>
      <c r="U414" s="4">
        <v>5.5</v>
      </c>
    </row>
    <row r="415" spans="10:21" x14ac:dyDescent="0.3">
      <c r="J415" t="s">
        <v>6618</v>
      </c>
      <c r="K415" s="4">
        <v>7.2</v>
      </c>
      <c r="L415" s="25">
        <f t="shared" si="8"/>
        <v>0.80600000000000005</v>
      </c>
      <c r="P415" s="34" t="s">
        <v>2545</v>
      </c>
      <c r="Q415">
        <v>3</v>
      </c>
      <c r="R415" s="4">
        <v>5.7666666666666666</v>
      </c>
      <c r="T415" t="s">
        <v>1590</v>
      </c>
      <c r="U415" s="4">
        <v>7.8</v>
      </c>
    </row>
    <row r="416" spans="10:21" x14ac:dyDescent="0.3">
      <c r="J416" t="s">
        <v>6015</v>
      </c>
      <c r="K416" s="4">
        <v>7.2</v>
      </c>
      <c r="L416" s="25">
        <f t="shared" si="8"/>
        <v>0.80600000000000005</v>
      </c>
      <c r="P416" s="34" t="s">
        <v>122</v>
      </c>
      <c r="Q416">
        <v>3</v>
      </c>
      <c r="R416" s="4">
        <v>7.1333333333333329</v>
      </c>
      <c r="T416" t="s">
        <v>1596</v>
      </c>
      <c r="U416" s="4">
        <v>5.6</v>
      </c>
    </row>
    <row r="417" spans="10:21" x14ac:dyDescent="0.3">
      <c r="J417" t="s">
        <v>11808</v>
      </c>
      <c r="K417" s="4">
        <v>7.2</v>
      </c>
      <c r="L417" s="25">
        <f t="shared" si="8"/>
        <v>0.80600000000000005</v>
      </c>
      <c r="P417" s="34" t="s">
        <v>2086</v>
      </c>
      <c r="Q417">
        <v>3</v>
      </c>
      <c r="R417" s="4">
        <v>7.7666666666666657</v>
      </c>
      <c r="T417" t="s">
        <v>1599</v>
      </c>
      <c r="U417" s="4">
        <v>7.5</v>
      </c>
    </row>
    <row r="418" spans="10:21" x14ac:dyDescent="0.3">
      <c r="J418" t="s">
        <v>6107</v>
      </c>
      <c r="K418" s="4">
        <v>7.2</v>
      </c>
      <c r="L418" s="25">
        <f t="shared" si="8"/>
        <v>0.80600000000000005</v>
      </c>
      <c r="P418" s="34" t="s">
        <v>1485</v>
      </c>
      <c r="Q418">
        <v>3</v>
      </c>
      <c r="R418" s="4">
        <v>7.2333333333333343</v>
      </c>
      <c r="T418" t="s">
        <v>1605</v>
      </c>
      <c r="U418" s="4">
        <v>5.4</v>
      </c>
    </row>
    <row r="419" spans="10:21" x14ac:dyDescent="0.3">
      <c r="J419" t="s">
        <v>13218</v>
      </c>
      <c r="K419" s="4">
        <v>7.2</v>
      </c>
      <c r="L419" s="25">
        <f t="shared" si="8"/>
        <v>0.80600000000000005</v>
      </c>
      <c r="P419" s="34" t="s">
        <v>3784</v>
      </c>
      <c r="Q419">
        <v>3</v>
      </c>
      <c r="R419" s="4">
        <v>6.3666666666666671</v>
      </c>
      <c r="T419" t="s">
        <v>1609</v>
      </c>
      <c r="U419" s="4">
        <v>4.3</v>
      </c>
    </row>
    <row r="420" spans="10:21" x14ac:dyDescent="0.3">
      <c r="J420" t="s">
        <v>13990</v>
      </c>
      <c r="K420" s="4">
        <v>7.2</v>
      </c>
      <c r="L420" s="25">
        <f t="shared" si="8"/>
        <v>0.80600000000000005</v>
      </c>
      <c r="P420" s="34" t="s">
        <v>1853</v>
      </c>
      <c r="Q420">
        <v>3</v>
      </c>
      <c r="R420" s="4">
        <v>7.166666666666667</v>
      </c>
      <c r="T420" t="s">
        <v>1037</v>
      </c>
      <c r="U420" s="4">
        <v>4.9000000000000004</v>
      </c>
    </row>
    <row r="421" spans="10:21" x14ac:dyDescent="0.3">
      <c r="J421" t="s">
        <v>10791</v>
      </c>
      <c r="K421" s="4">
        <v>7.2</v>
      </c>
      <c r="L421" s="25">
        <f t="shared" si="8"/>
        <v>0.80600000000000005</v>
      </c>
      <c r="P421" s="34" t="s">
        <v>10062</v>
      </c>
      <c r="Q421">
        <v>3</v>
      </c>
      <c r="R421" s="4">
        <v>5.6333333333333329</v>
      </c>
      <c r="T421" t="s">
        <v>1620</v>
      </c>
      <c r="U421" s="4">
        <v>7.1</v>
      </c>
    </row>
    <row r="422" spans="10:21" x14ac:dyDescent="0.3">
      <c r="J422" t="s">
        <v>12978</v>
      </c>
      <c r="K422" s="4">
        <v>7.2</v>
      </c>
      <c r="L422" s="25">
        <f t="shared" si="8"/>
        <v>0.80600000000000005</v>
      </c>
      <c r="P422" s="34" t="s">
        <v>4294</v>
      </c>
      <c r="Q422">
        <v>3</v>
      </c>
      <c r="R422" s="4">
        <v>6.8999999999999995</v>
      </c>
      <c r="T422" t="s">
        <v>1071</v>
      </c>
      <c r="U422" s="4">
        <v>6.4</v>
      </c>
    </row>
    <row r="423" spans="10:21" x14ac:dyDescent="0.3">
      <c r="J423" t="s">
        <v>11617</v>
      </c>
      <c r="K423" s="4">
        <v>7.2</v>
      </c>
      <c r="L423" s="25">
        <f t="shared" si="8"/>
        <v>0.80600000000000005</v>
      </c>
      <c r="P423" s="34" t="s">
        <v>1489</v>
      </c>
      <c r="Q423">
        <v>3</v>
      </c>
      <c r="R423" s="4">
        <v>6.333333333333333</v>
      </c>
      <c r="T423" t="s">
        <v>1629</v>
      </c>
      <c r="U423" s="4">
        <v>6.9</v>
      </c>
    </row>
    <row r="424" spans="10:21" x14ac:dyDescent="0.3">
      <c r="J424" t="s">
        <v>9924</v>
      </c>
      <c r="K424" s="4">
        <v>7.2</v>
      </c>
      <c r="L424" s="25">
        <f t="shared" si="8"/>
        <v>0.80600000000000005</v>
      </c>
      <c r="P424" s="34" t="s">
        <v>11966</v>
      </c>
      <c r="Q424">
        <v>3</v>
      </c>
      <c r="R424" s="4">
        <v>6.7666666666666657</v>
      </c>
      <c r="T424" t="s">
        <v>996</v>
      </c>
      <c r="U424" s="4">
        <v>4.3</v>
      </c>
    </row>
    <row r="425" spans="10:21" x14ac:dyDescent="0.3">
      <c r="J425" t="s">
        <v>12277</v>
      </c>
      <c r="K425" s="4">
        <v>7.2</v>
      </c>
      <c r="L425" s="25">
        <f t="shared" si="8"/>
        <v>0.80600000000000005</v>
      </c>
      <c r="P425" s="34" t="s">
        <v>6769</v>
      </c>
      <c r="Q425">
        <v>3</v>
      </c>
      <c r="R425" s="4">
        <v>6.5666666666666664</v>
      </c>
      <c r="T425" t="s">
        <v>354</v>
      </c>
      <c r="U425" s="4">
        <v>6.1</v>
      </c>
    </row>
    <row r="426" spans="10:21" x14ac:dyDescent="0.3">
      <c r="J426" t="s">
        <v>2981</v>
      </c>
      <c r="K426" s="4">
        <v>7.2</v>
      </c>
      <c r="L426" s="25">
        <f t="shared" si="8"/>
        <v>0.80600000000000005</v>
      </c>
      <c r="P426" s="34" t="s">
        <v>2621</v>
      </c>
      <c r="Q426">
        <v>3</v>
      </c>
      <c r="R426" s="4">
        <v>6</v>
      </c>
      <c r="T426" t="s">
        <v>257</v>
      </c>
      <c r="U426" s="4">
        <v>7</v>
      </c>
    </row>
    <row r="427" spans="10:21" x14ac:dyDescent="0.3">
      <c r="J427" t="s">
        <v>7412</v>
      </c>
      <c r="K427" s="4">
        <v>7.2</v>
      </c>
      <c r="L427" s="25">
        <f t="shared" si="8"/>
        <v>0.80600000000000005</v>
      </c>
      <c r="P427" s="34" t="s">
        <v>9990</v>
      </c>
      <c r="Q427">
        <v>3</v>
      </c>
      <c r="R427" s="4">
        <v>7.1333333333333337</v>
      </c>
      <c r="T427" t="s">
        <v>465</v>
      </c>
      <c r="U427" s="4">
        <v>7.7</v>
      </c>
    </row>
    <row r="428" spans="10:21" x14ac:dyDescent="0.3">
      <c r="J428" t="s">
        <v>13640</v>
      </c>
      <c r="K428" s="4">
        <v>7.2</v>
      </c>
      <c r="L428" s="25">
        <f t="shared" si="8"/>
        <v>0.80600000000000005</v>
      </c>
      <c r="P428" s="34" t="s">
        <v>11774</v>
      </c>
      <c r="Q428">
        <v>3</v>
      </c>
      <c r="R428" s="4">
        <v>6.0333333333333341</v>
      </c>
      <c r="T428" t="s">
        <v>999</v>
      </c>
      <c r="U428" s="4">
        <v>5.9</v>
      </c>
    </row>
    <row r="429" spans="10:21" x14ac:dyDescent="0.3">
      <c r="J429" t="s">
        <v>9347</v>
      </c>
      <c r="K429" s="4">
        <v>7.2</v>
      </c>
      <c r="L429" s="25">
        <f t="shared" si="8"/>
        <v>0.80600000000000005</v>
      </c>
      <c r="P429" s="34" t="s">
        <v>5907</v>
      </c>
      <c r="Q429">
        <v>3</v>
      </c>
      <c r="R429" s="4">
        <v>6.2333333333333343</v>
      </c>
      <c r="T429" t="s">
        <v>349</v>
      </c>
      <c r="U429" s="4">
        <v>6.7</v>
      </c>
    </row>
    <row r="430" spans="10:21" x14ac:dyDescent="0.3">
      <c r="J430" t="s">
        <v>13927</v>
      </c>
      <c r="K430" s="4">
        <v>7.2</v>
      </c>
      <c r="L430" s="25">
        <f t="shared" si="8"/>
        <v>0.80600000000000005</v>
      </c>
      <c r="P430" s="34" t="s">
        <v>7207</v>
      </c>
      <c r="Q430">
        <v>3</v>
      </c>
      <c r="R430" s="4">
        <v>5.8999999999999995</v>
      </c>
      <c r="T430" t="s">
        <v>1173</v>
      </c>
      <c r="U430" s="4">
        <v>6.5</v>
      </c>
    </row>
    <row r="431" spans="10:21" x14ac:dyDescent="0.3">
      <c r="J431" t="s">
        <v>13138</v>
      </c>
      <c r="K431" s="4">
        <v>7.2</v>
      </c>
      <c r="L431" s="25">
        <f t="shared" si="8"/>
        <v>0.80600000000000005</v>
      </c>
      <c r="P431" s="34" t="s">
        <v>3673</v>
      </c>
      <c r="Q431">
        <v>3</v>
      </c>
      <c r="R431" s="4">
        <v>5.3999999999999995</v>
      </c>
      <c r="T431" t="s">
        <v>1470</v>
      </c>
      <c r="U431" s="4">
        <v>7.1</v>
      </c>
    </row>
    <row r="432" spans="10:21" x14ac:dyDescent="0.3">
      <c r="J432" t="s">
        <v>11232</v>
      </c>
      <c r="K432" s="4">
        <v>7.2</v>
      </c>
      <c r="L432" s="25">
        <f t="shared" si="8"/>
        <v>0.80600000000000005</v>
      </c>
      <c r="P432" s="34" t="s">
        <v>10056</v>
      </c>
      <c r="Q432">
        <v>3</v>
      </c>
      <c r="R432" s="4">
        <v>7.1000000000000005</v>
      </c>
      <c r="T432" t="s">
        <v>1502</v>
      </c>
      <c r="U432" s="4">
        <v>7.3</v>
      </c>
    </row>
    <row r="433" spans="10:21" x14ac:dyDescent="0.3">
      <c r="J433" t="s">
        <v>10670</v>
      </c>
      <c r="K433" s="4">
        <v>7.2</v>
      </c>
      <c r="L433" s="25">
        <f t="shared" si="8"/>
        <v>0.80600000000000005</v>
      </c>
      <c r="P433" s="34" t="s">
        <v>7348</v>
      </c>
      <c r="Q433">
        <v>3</v>
      </c>
      <c r="R433" s="4">
        <v>5.666666666666667</v>
      </c>
      <c r="T433" t="s">
        <v>1656</v>
      </c>
      <c r="U433" s="4">
        <v>6.5</v>
      </c>
    </row>
    <row r="434" spans="10:21" x14ac:dyDescent="0.3">
      <c r="J434" t="s">
        <v>12816</v>
      </c>
      <c r="K434" s="4">
        <v>7.2</v>
      </c>
      <c r="L434" s="25">
        <f t="shared" si="8"/>
        <v>0.80600000000000005</v>
      </c>
      <c r="P434" s="34" t="s">
        <v>2664</v>
      </c>
      <c r="Q434">
        <v>3</v>
      </c>
      <c r="R434" s="4">
        <v>5.6333333333333329</v>
      </c>
      <c r="T434" t="s">
        <v>173</v>
      </c>
      <c r="U434" s="4">
        <v>7</v>
      </c>
    </row>
    <row r="435" spans="10:21" x14ac:dyDescent="0.3">
      <c r="J435" t="s">
        <v>3617</v>
      </c>
      <c r="K435" s="4">
        <v>7.2</v>
      </c>
      <c r="L435" s="25">
        <f t="shared" si="8"/>
        <v>0.80600000000000005</v>
      </c>
      <c r="P435" s="34" t="s">
        <v>5984</v>
      </c>
      <c r="Q435">
        <v>3</v>
      </c>
      <c r="R435" s="4">
        <v>7</v>
      </c>
      <c r="T435" t="s">
        <v>783</v>
      </c>
      <c r="U435" s="4">
        <v>6.8</v>
      </c>
    </row>
    <row r="436" spans="10:21" x14ac:dyDescent="0.3">
      <c r="J436" t="s">
        <v>273</v>
      </c>
      <c r="K436" s="4">
        <v>7.2</v>
      </c>
      <c r="L436" s="25">
        <f t="shared" si="8"/>
        <v>0.80600000000000005</v>
      </c>
      <c r="P436" s="34" t="s">
        <v>2680</v>
      </c>
      <c r="Q436">
        <v>3</v>
      </c>
      <c r="R436" s="4">
        <v>7.6333333333333329</v>
      </c>
      <c r="T436" t="s">
        <v>435</v>
      </c>
      <c r="U436" s="4">
        <v>7.2</v>
      </c>
    </row>
    <row r="437" spans="10:21" x14ac:dyDescent="0.3">
      <c r="J437" t="s">
        <v>13576</v>
      </c>
      <c r="K437" s="4">
        <v>7.2</v>
      </c>
      <c r="L437" s="25">
        <f t="shared" si="8"/>
        <v>0.80600000000000005</v>
      </c>
      <c r="P437" s="34" t="s">
        <v>64</v>
      </c>
      <c r="Q437">
        <v>3</v>
      </c>
      <c r="R437" s="4">
        <v>7.8666666666666671</v>
      </c>
      <c r="T437" t="s">
        <v>1667</v>
      </c>
      <c r="U437" s="4">
        <v>6.4</v>
      </c>
    </row>
    <row r="438" spans="10:21" x14ac:dyDescent="0.3">
      <c r="J438" t="s">
        <v>9835</v>
      </c>
      <c r="K438" s="4">
        <v>7.2</v>
      </c>
      <c r="L438" s="25">
        <f t="shared" si="8"/>
        <v>0.80600000000000005</v>
      </c>
      <c r="P438" s="34" t="s">
        <v>4481</v>
      </c>
      <c r="Q438">
        <v>3</v>
      </c>
      <c r="R438" s="4">
        <v>5.7</v>
      </c>
      <c r="T438" t="s">
        <v>1669</v>
      </c>
      <c r="U438" s="4">
        <v>6.1</v>
      </c>
    </row>
    <row r="439" spans="10:21" x14ac:dyDescent="0.3">
      <c r="J439" t="s">
        <v>13132</v>
      </c>
      <c r="K439" s="4">
        <v>7.2</v>
      </c>
      <c r="L439" s="25">
        <f t="shared" si="8"/>
        <v>0.80600000000000005</v>
      </c>
      <c r="P439" s="34" t="s">
        <v>8141</v>
      </c>
      <c r="Q439">
        <v>3</v>
      </c>
      <c r="R439" s="4">
        <v>6.333333333333333</v>
      </c>
      <c r="T439" t="s">
        <v>676</v>
      </c>
      <c r="U439" s="4">
        <v>6.7</v>
      </c>
    </row>
    <row r="440" spans="10:21" x14ac:dyDescent="0.3">
      <c r="J440" t="s">
        <v>6873</v>
      </c>
      <c r="K440" s="4">
        <v>7.2</v>
      </c>
      <c r="L440" s="25">
        <f t="shared" si="8"/>
        <v>0.80600000000000005</v>
      </c>
      <c r="P440" s="34" t="s">
        <v>5106</v>
      </c>
      <c r="Q440">
        <v>3</v>
      </c>
      <c r="R440" s="4">
        <v>6.666666666666667</v>
      </c>
      <c r="T440" t="s">
        <v>1609</v>
      </c>
      <c r="U440" s="4">
        <v>6.4</v>
      </c>
    </row>
    <row r="441" spans="10:21" x14ac:dyDescent="0.3">
      <c r="J441" t="s">
        <v>10118</v>
      </c>
      <c r="K441" s="4">
        <v>7.2</v>
      </c>
      <c r="L441" s="25">
        <f t="shared" si="8"/>
        <v>0.80600000000000005</v>
      </c>
      <c r="P441" s="34" t="s">
        <v>3656</v>
      </c>
      <c r="Q441">
        <v>3</v>
      </c>
      <c r="R441" s="4">
        <v>6.7333333333333343</v>
      </c>
      <c r="T441" t="s">
        <v>405</v>
      </c>
      <c r="U441" s="4">
        <v>4.4000000000000004</v>
      </c>
    </row>
    <row r="442" spans="10:21" x14ac:dyDescent="0.3">
      <c r="J442" t="s">
        <v>7266</v>
      </c>
      <c r="K442" s="4">
        <v>7.2</v>
      </c>
      <c r="L442" s="25">
        <f t="shared" si="8"/>
        <v>0.80600000000000005</v>
      </c>
      <c r="P442" s="34" t="s">
        <v>7086</v>
      </c>
      <c r="Q442">
        <v>3</v>
      </c>
      <c r="R442" s="4">
        <v>5.7333333333333343</v>
      </c>
      <c r="T442" t="s">
        <v>1426</v>
      </c>
      <c r="U442" s="4">
        <v>5.4</v>
      </c>
    </row>
    <row r="443" spans="10:21" x14ac:dyDescent="0.3">
      <c r="J443" t="s">
        <v>5060</v>
      </c>
      <c r="K443" s="4">
        <v>7.2</v>
      </c>
      <c r="L443" s="25">
        <f t="shared" si="8"/>
        <v>0.80600000000000005</v>
      </c>
      <c r="P443" s="34" t="s">
        <v>202</v>
      </c>
      <c r="Q443">
        <v>3</v>
      </c>
      <c r="R443" s="4">
        <v>7.3</v>
      </c>
      <c r="T443" t="s">
        <v>1609</v>
      </c>
      <c r="U443" s="4">
        <v>6.5</v>
      </c>
    </row>
    <row r="444" spans="10:21" x14ac:dyDescent="0.3">
      <c r="J444" t="s">
        <v>225</v>
      </c>
      <c r="K444" s="4">
        <v>7.2</v>
      </c>
      <c r="L444" s="25">
        <f t="shared" si="8"/>
        <v>0.80600000000000005</v>
      </c>
      <c r="P444" s="34" t="s">
        <v>6771</v>
      </c>
      <c r="Q444">
        <v>3</v>
      </c>
      <c r="R444" s="4">
        <v>7</v>
      </c>
      <c r="T444" t="s">
        <v>1545</v>
      </c>
      <c r="U444" s="4">
        <v>6.7</v>
      </c>
    </row>
    <row r="445" spans="10:21" x14ac:dyDescent="0.3">
      <c r="J445" t="s">
        <v>12167</v>
      </c>
      <c r="K445" s="4">
        <v>7.2</v>
      </c>
      <c r="L445" s="25">
        <f t="shared" si="8"/>
        <v>0.80600000000000005</v>
      </c>
      <c r="P445" s="34" t="s">
        <v>2574</v>
      </c>
      <c r="Q445">
        <v>3</v>
      </c>
      <c r="R445" s="4">
        <v>6.7333333333333334</v>
      </c>
      <c r="T445" t="s">
        <v>330</v>
      </c>
      <c r="U445" s="4">
        <v>8.1</v>
      </c>
    </row>
    <row r="446" spans="10:21" x14ac:dyDescent="0.3">
      <c r="J446" t="s">
        <v>7135</v>
      </c>
      <c r="K446" s="4">
        <v>7.2</v>
      </c>
      <c r="L446" s="25">
        <f t="shared" si="8"/>
        <v>0.80600000000000005</v>
      </c>
      <c r="P446" s="34" t="s">
        <v>2018</v>
      </c>
      <c r="Q446">
        <v>3</v>
      </c>
      <c r="R446" s="4">
        <v>6.4333333333333336</v>
      </c>
      <c r="T446" t="s">
        <v>1687</v>
      </c>
      <c r="U446" s="4">
        <v>5.6</v>
      </c>
    </row>
    <row r="447" spans="10:21" x14ac:dyDescent="0.3">
      <c r="J447" t="s">
        <v>12357</v>
      </c>
      <c r="K447" s="4">
        <v>7.2</v>
      </c>
      <c r="L447" s="25">
        <f t="shared" si="8"/>
        <v>0.80600000000000005</v>
      </c>
      <c r="P447" s="34" t="s">
        <v>2908</v>
      </c>
      <c r="Q447">
        <v>3</v>
      </c>
      <c r="R447" s="4">
        <v>6.0333333333333323</v>
      </c>
      <c r="T447" t="s">
        <v>1188</v>
      </c>
      <c r="U447" s="4">
        <v>6.3</v>
      </c>
    </row>
    <row r="448" spans="10:21" x14ac:dyDescent="0.3">
      <c r="J448" t="s">
        <v>13738</v>
      </c>
      <c r="K448" s="4">
        <v>7.2</v>
      </c>
      <c r="L448" s="25">
        <f t="shared" si="8"/>
        <v>0.80600000000000005</v>
      </c>
      <c r="P448" s="34" t="s">
        <v>4676</v>
      </c>
      <c r="Q448">
        <v>3</v>
      </c>
      <c r="R448" s="4">
        <v>7.4666666666666659</v>
      </c>
      <c r="T448" t="s">
        <v>887</v>
      </c>
      <c r="U448" s="4">
        <v>7.3</v>
      </c>
    </row>
    <row r="449" spans="10:21" x14ac:dyDescent="0.3">
      <c r="J449" t="s">
        <v>11903</v>
      </c>
      <c r="K449" s="4">
        <v>7.2</v>
      </c>
      <c r="L449" s="25">
        <f t="shared" si="8"/>
        <v>0.80600000000000005</v>
      </c>
      <c r="P449" s="34" t="s">
        <v>487</v>
      </c>
      <c r="Q449">
        <v>3</v>
      </c>
      <c r="R449" s="4">
        <v>6.6333333333333329</v>
      </c>
      <c r="T449" t="s">
        <v>1694</v>
      </c>
      <c r="U449" s="4">
        <v>6.1</v>
      </c>
    </row>
    <row r="450" spans="10:21" x14ac:dyDescent="0.3">
      <c r="J450" t="s">
        <v>69</v>
      </c>
      <c r="K450" s="4">
        <v>7.2</v>
      </c>
      <c r="L450" s="25">
        <f t="shared" si="8"/>
        <v>0.80600000000000005</v>
      </c>
      <c r="P450" s="34" t="s">
        <v>5549</v>
      </c>
      <c r="Q450">
        <v>3</v>
      </c>
      <c r="R450" s="4">
        <v>6.666666666666667</v>
      </c>
      <c r="T450" t="s">
        <v>28</v>
      </c>
      <c r="U450" s="4">
        <v>7.7</v>
      </c>
    </row>
    <row r="451" spans="10:21" x14ac:dyDescent="0.3">
      <c r="J451" t="s">
        <v>10528</v>
      </c>
      <c r="K451" s="4">
        <v>7.2</v>
      </c>
      <c r="L451" s="25">
        <f t="shared" si="8"/>
        <v>0.80600000000000005</v>
      </c>
      <c r="P451" s="34" t="s">
        <v>4828</v>
      </c>
      <c r="Q451">
        <v>3</v>
      </c>
      <c r="R451" s="4">
        <v>6.2333333333333343</v>
      </c>
      <c r="T451" t="s">
        <v>1426</v>
      </c>
      <c r="U451" s="4">
        <v>6.4</v>
      </c>
    </row>
    <row r="452" spans="10:21" x14ac:dyDescent="0.3">
      <c r="J452" t="s">
        <v>5730</v>
      </c>
      <c r="K452" s="4">
        <v>7.2</v>
      </c>
      <c r="L452" s="25">
        <f t="shared" si="8"/>
        <v>0.80600000000000005</v>
      </c>
      <c r="P452" s="34" t="s">
        <v>5737</v>
      </c>
      <c r="Q452">
        <v>3</v>
      </c>
      <c r="R452" s="4">
        <v>6.8999999999999995</v>
      </c>
      <c r="T452" t="s">
        <v>1172</v>
      </c>
      <c r="U452" s="4">
        <v>6.8</v>
      </c>
    </row>
    <row r="453" spans="10:21" x14ac:dyDescent="0.3">
      <c r="J453" t="s">
        <v>12295</v>
      </c>
      <c r="K453" s="4">
        <v>7.2</v>
      </c>
      <c r="L453" s="25">
        <f t="shared" si="8"/>
        <v>0.80600000000000005</v>
      </c>
      <c r="P453" s="34" t="s">
        <v>4044</v>
      </c>
      <c r="Q453">
        <v>3</v>
      </c>
      <c r="R453" s="4">
        <v>7.1333333333333329</v>
      </c>
      <c r="T453" t="s">
        <v>1712</v>
      </c>
      <c r="U453" s="4">
        <v>6.6</v>
      </c>
    </row>
    <row r="454" spans="10:21" x14ac:dyDescent="0.3">
      <c r="J454" t="s">
        <v>8557</v>
      </c>
      <c r="K454" s="4">
        <v>7.2</v>
      </c>
      <c r="L454" s="25">
        <f t="shared" ref="L454:L517" si="9">_xlfn.PERCENTRANK.EXC($K$5:$K$2402,K454)</f>
        <v>0.80600000000000005</v>
      </c>
      <c r="P454" s="34" t="s">
        <v>934</v>
      </c>
      <c r="Q454">
        <v>3</v>
      </c>
      <c r="R454" s="4">
        <v>6.5</v>
      </c>
      <c r="T454" t="s">
        <v>1716</v>
      </c>
      <c r="U454" s="4">
        <v>7.2</v>
      </c>
    </row>
    <row r="455" spans="10:21" x14ac:dyDescent="0.3">
      <c r="J455" t="s">
        <v>9507</v>
      </c>
      <c r="K455" s="4">
        <v>7.2</v>
      </c>
      <c r="L455" s="25">
        <f t="shared" si="9"/>
        <v>0.80600000000000005</v>
      </c>
      <c r="P455" s="34" t="s">
        <v>3270</v>
      </c>
      <c r="Q455">
        <v>3</v>
      </c>
      <c r="R455" s="4">
        <v>5.9666666666666659</v>
      </c>
      <c r="T455" t="s">
        <v>1719</v>
      </c>
      <c r="U455" s="4">
        <v>6.9</v>
      </c>
    </row>
    <row r="456" spans="10:21" x14ac:dyDescent="0.3">
      <c r="J456" t="s">
        <v>10708</v>
      </c>
      <c r="K456" s="4">
        <v>7.2</v>
      </c>
      <c r="L456" s="25">
        <f t="shared" si="9"/>
        <v>0.80600000000000005</v>
      </c>
      <c r="P456" s="34" t="s">
        <v>4204</v>
      </c>
      <c r="Q456">
        <v>3</v>
      </c>
      <c r="R456" s="4">
        <v>6.2666666666666666</v>
      </c>
      <c r="T456" t="s">
        <v>1721</v>
      </c>
      <c r="U456" s="4">
        <v>5.2</v>
      </c>
    </row>
    <row r="457" spans="10:21" x14ac:dyDescent="0.3">
      <c r="J457" t="s">
        <v>11886</v>
      </c>
      <c r="K457" s="4">
        <v>7.2</v>
      </c>
      <c r="L457" s="25">
        <f t="shared" si="9"/>
        <v>0.80600000000000005</v>
      </c>
      <c r="P457" s="34" t="s">
        <v>10217</v>
      </c>
      <c r="Q457">
        <v>3</v>
      </c>
      <c r="R457" s="4">
        <v>6.1999999999999993</v>
      </c>
      <c r="T457" t="s">
        <v>1057</v>
      </c>
      <c r="U457" s="4">
        <v>4.9000000000000004</v>
      </c>
    </row>
    <row r="458" spans="10:21" x14ac:dyDescent="0.3">
      <c r="J458" t="s">
        <v>1098</v>
      </c>
      <c r="K458" s="4">
        <v>7.2</v>
      </c>
      <c r="L458" s="25">
        <f t="shared" si="9"/>
        <v>0.80600000000000005</v>
      </c>
      <c r="P458" s="34" t="s">
        <v>1782</v>
      </c>
      <c r="Q458">
        <v>3</v>
      </c>
      <c r="R458" s="4">
        <v>7.5</v>
      </c>
      <c r="T458" t="s">
        <v>1730</v>
      </c>
      <c r="U458" s="4">
        <v>6.3</v>
      </c>
    </row>
    <row r="459" spans="10:21" x14ac:dyDescent="0.3">
      <c r="J459" t="s">
        <v>12795</v>
      </c>
      <c r="K459" s="4">
        <v>7.2</v>
      </c>
      <c r="L459" s="25">
        <f t="shared" si="9"/>
        <v>0.80600000000000005</v>
      </c>
      <c r="P459" s="34" t="s">
        <v>8711</v>
      </c>
      <c r="Q459">
        <v>3</v>
      </c>
      <c r="R459" s="4">
        <v>6.1000000000000005</v>
      </c>
      <c r="T459" t="s">
        <v>546</v>
      </c>
      <c r="U459" s="4">
        <v>5.6</v>
      </c>
    </row>
    <row r="460" spans="10:21" x14ac:dyDescent="0.3">
      <c r="J460" t="s">
        <v>9640</v>
      </c>
      <c r="K460" s="4">
        <v>7.2</v>
      </c>
      <c r="L460" s="25">
        <f t="shared" si="9"/>
        <v>0.80600000000000005</v>
      </c>
      <c r="P460" s="34" t="s">
        <v>5460</v>
      </c>
      <c r="Q460">
        <v>3</v>
      </c>
      <c r="R460" s="4">
        <v>6.3666666666666671</v>
      </c>
      <c r="T460" t="s">
        <v>1739</v>
      </c>
      <c r="U460" s="4">
        <v>5.5</v>
      </c>
    </row>
    <row r="461" spans="10:21" x14ac:dyDescent="0.3">
      <c r="J461" t="s">
        <v>7739</v>
      </c>
      <c r="K461" s="4">
        <v>7.2</v>
      </c>
      <c r="L461" s="25">
        <f t="shared" si="9"/>
        <v>0.80600000000000005</v>
      </c>
      <c r="P461" s="34" t="s">
        <v>9077</v>
      </c>
      <c r="Q461">
        <v>3</v>
      </c>
      <c r="R461" s="4">
        <v>6.1000000000000005</v>
      </c>
      <c r="T461" t="s">
        <v>709</v>
      </c>
      <c r="U461" s="4">
        <v>6.7</v>
      </c>
    </row>
    <row r="462" spans="10:21" x14ac:dyDescent="0.3">
      <c r="J462" t="s">
        <v>12756</v>
      </c>
      <c r="K462" s="4">
        <v>7.2</v>
      </c>
      <c r="L462" s="25">
        <f t="shared" si="9"/>
        <v>0.80600000000000005</v>
      </c>
      <c r="P462" s="34" t="s">
        <v>445</v>
      </c>
      <c r="Q462">
        <v>3</v>
      </c>
      <c r="R462" s="4">
        <v>7.1333333333333329</v>
      </c>
      <c r="T462" t="s">
        <v>344</v>
      </c>
      <c r="U462" s="4">
        <v>7.6</v>
      </c>
    </row>
    <row r="463" spans="10:21" x14ac:dyDescent="0.3">
      <c r="J463" t="s">
        <v>667</v>
      </c>
      <c r="K463" s="4">
        <v>7.2</v>
      </c>
      <c r="L463" s="25">
        <f t="shared" si="9"/>
        <v>0.80600000000000005</v>
      </c>
      <c r="P463" s="34" t="s">
        <v>3387</v>
      </c>
      <c r="Q463">
        <v>3</v>
      </c>
      <c r="R463" s="4">
        <v>6.0333333333333341</v>
      </c>
      <c r="T463" t="s">
        <v>1749</v>
      </c>
      <c r="U463" s="4">
        <v>5.7</v>
      </c>
    </row>
    <row r="464" spans="10:21" x14ac:dyDescent="0.3">
      <c r="J464" t="s">
        <v>9670</v>
      </c>
      <c r="K464" s="4">
        <v>7.2</v>
      </c>
      <c r="L464" s="25">
        <f t="shared" si="9"/>
        <v>0.80600000000000005</v>
      </c>
      <c r="P464" s="34" t="s">
        <v>6572</v>
      </c>
      <c r="Q464">
        <v>3</v>
      </c>
      <c r="R464" s="4">
        <v>5.833333333333333</v>
      </c>
      <c r="T464" t="s">
        <v>1752</v>
      </c>
      <c r="U464" s="4">
        <v>4.5999999999999996</v>
      </c>
    </row>
    <row r="465" spans="10:21" x14ac:dyDescent="0.3">
      <c r="J465" t="s">
        <v>9888</v>
      </c>
      <c r="K465" s="4">
        <v>7.2</v>
      </c>
      <c r="L465" s="25">
        <f t="shared" si="9"/>
        <v>0.80600000000000005</v>
      </c>
      <c r="P465" s="34" t="s">
        <v>8417</v>
      </c>
      <c r="Q465">
        <v>3</v>
      </c>
      <c r="R465" s="4">
        <v>6.6333333333333329</v>
      </c>
      <c r="T465" t="s">
        <v>1756</v>
      </c>
      <c r="U465" s="4">
        <v>7</v>
      </c>
    </row>
    <row r="466" spans="10:21" x14ac:dyDescent="0.3">
      <c r="J466" t="s">
        <v>10224</v>
      </c>
      <c r="K466" s="4">
        <v>7.2</v>
      </c>
      <c r="L466" s="25">
        <f t="shared" si="9"/>
        <v>0.80600000000000005</v>
      </c>
      <c r="P466" s="34" t="s">
        <v>2229</v>
      </c>
      <c r="Q466">
        <v>3</v>
      </c>
      <c r="R466" s="4">
        <v>6.6000000000000005</v>
      </c>
      <c r="T466" t="s">
        <v>1071</v>
      </c>
      <c r="U466" s="4">
        <v>5.2</v>
      </c>
    </row>
    <row r="467" spans="10:21" x14ac:dyDescent="0.3">
      <c r="J467" t="s">
        <v>7422</v>
      </c>
      <c r="K467" s="4">
        <v>7.2</v>
      </c>
      <c r="L467" s="25">
        <f t="shared" si="9"/>
        <v>0.80600000000000005</v>
      </c>
      <c r="P467" s="34" t="s">
        <v>7715</v>
      </c>
      <c r="Q467">
        <v>3</v>
      </c>
      <c r="R467" s="4">
        <v>6.833333333333333</v>
      </c>
      <c r="T467" t="s">
        <v>1765</v>
      </c>
      <c r="U467" s="4">
        <v>5.0999999999999996</v>
      </c>
    </row>
    <row r="468" spans="10:21" x14ac:dyDescent="0.3">
      <c r="J468" t="s">
        <v>12773</v>
      </c>
      <c r="K468" s="4">
        <v>7.2</v>
      </c>
      <c r="L468" s="25">
        <f t="shared" si="9"/>
        <v>0.80600000000000005</v>
      </c>
      <c r="P468" s="34" t="s">
        <v>2274</v>
      </c>
      <c r="Q468">
        <v>3</v>
      </c>
      <c r="R468" s="4">
        <v>6.2</v>
      </c>
      <c r="T468" t="s">
        <v>1769</v>
      </c>
      <c r="U468" s="4">
        <v>6.6</v>
      </c>
    </row>
    <row r="469" spans="10:21" x14ac:dyDescent="0.3">
      <c r="J469" t="s">
        <v>9479</v>
      </c>
      <c r="K469" s="4">
        <v>7.2</v>
      </c>
      <c r="L469" s="25">
        <f t="shared" si="9"/>
        <v>0.80600000000000005</v>
      </c>
      <c r="P469" s="34" t="s">
        <v>7747</v>
      </c>
      <c r="Q469">
        <v>3</v>
      </c>
      <c r="R469" s="4">
        <v>5.3666666666666671</v>
      </c>
      <c r="T469" t="s">
        <v>1773</v>
      </c>
      <c r="U469" s="4">
        <v>7</v>
      </c>
    </row>
    <row r="470" spans="10:21" x14ac:dyDescent="0.3">
      <c r="J470" t="s">
        <v>5072</v>
      </c>
      <c r="K470" s="4">
        <v>7.1999999999999993</v>
      </c>
      <c r="L470" s="25">
        <f t="shared" si="9"/>
        <v>0.80500000000000005</v>
      </c>
      <c r="P470" s="34" t="s">
        <v>10416</v>
      </c>
      <c r="Q470">
        <v>3</v>
      </c>
      <c r="R470" s="4">
        <v>6.6333333333333329</v>
      </c>
      <c r="T470" t="s">
        <v>1525</v>
      </c>
      <c r="U470" s="4">
        <v>6.7</v>
      </c>
    </row>
    <row r="471" spans="10:21" x14ac:dyDescent="0.3">
      <c r="J471" t="s">
        <v>6193</v>
      </c>
      <c r="K471" s="4">
        <v>7.1999999999999993</v>
      </c>
      <c r="L471" s="25">
        <f t="shared" si="9"/>
        <v>0.80500000000000005</v>
      </c>
      <c r="P471" s="34" t="s">
        <v>11899</v>
      </c>
      <c r="Q471">
        <v>3</v>
      </c>
      <c r="R471" s="4">
        <v>7.8666666666666671</v>
      </c>
      <c r="T471" t="s">
        <v>1782</v>
      </c>
      <c r="U471" s="4">
        <v>7.3</v>
      </c>
    </row>
    <row r="472" spans="10:21" x14ac:dyDescent="0.3">
      <c r="J472" t="s">
        <v>1274</v>
      </c>
      <c r="K472" s="4">
        <v>7.1833333333333336</v>
      </c>
      <c r="L472" s="25">
        <f t="shared" si="9"/>
        <v>0.80400000000000005</v>
      </c>
      <c r="P472" s="34" t="s">
        <v>6100</v>
      </c>
      <c r="Q472">
        <v>3</v>
      </c>
      <c r="R472" s="4">
        <v>6.3999999999999995</v>
      </c>
      <c r="T472" t="s">
        <v>625</v>
      </c>
      <c r="U472" s="4">
        <v>5.9</v>
      </c>
    </row>
    <row r="473" spans="10:21" x14ac:dyDescent="0.3">
      <c r="J473" t="s">
        <v>6090</v>
      </c>
      <c r="K473" s="4">
        <v>7.1833333333333336</v>
      </c>
      <c r="L473" s="25">
        <f t="shared" si="9"/>
        <v>0.80400000000000005</v>
      </c>
      <c r="P473" s="34" t="s">
        <v>435</v>
      </c>
      <c r="Q473">
        <v>3</v>
      </c>
      <c r="R473" s="4">
        <v>7.7666666666666666</v>
      </c>
      <c r="T473" t="s">
        <v>1249</v>
      </c>
      <c r="U473" s="4">
        <v>5.6</v>
      </c>
    </row>
    <row r="474" spans="10:21" x14ac:dyDescent="0.3">
      <c r="J474" t="s">
        <v>6692</v>
      </c>
      <c r="K474" s="4">
        <v>7.1750000000000007</v>
      </c>
      <c r="L474" s="25">
        <f t="shared" si="9"/>
        <v>0.80400000000000005</v>
      </c>
      <c r="P474" s="34" t="s">
        <v>69</v>
      </c>
      <c r="Q474">
        <v>3</v>
      </c>
      <c r="R474" s="4">
        <v>7.2</v>
      </c>
      <c r="T474" t="s">
        <v>1110</v>
      </c>
      <c r="U474" s="4">
        <v>6.5</v>
      </c>
    </row>
    <row r="475" spans="10:21" x14ac:dyDescent="0.3">
      <c r="J475" t="s">
        <v>918</v>
      </c>
      <c r="K475" s="4">
        <v>7.166666666666667</v>
      </c>
      <c r="L475" s="25">
        <f t="shared" si="9"/>
        <v>0.80300000000000005</v>
      </c>
      <c r="P475" s="34" t="s">
        <v>3719</v>
      </c>
      <c r="Q475">
        <v>3</v>
      </c>
      <c r="R475" s="4">
        <v>6.3666666666666671</v>
      </c>
      <c r="T475" t="s">
        <v>212</v>
      </c>
      <c r="U475" s="4">
        <v>5.9</v>
      </c>
    </row>
    <row r="476" spans="10:21" x14ac:dyDescent="0.3">
      <c r="J476" t="s">
        <v>1853</v>
      </c>
      <c r="K476" s="4">
        <v>7.166666666666667</v>
      </c>
      <c r="L476" s="25">
        <f t="shared" si="9"/>
        <v>0.80300000000000005</v>
      </c>
      <c r="P476" s="34" t="s">
        <v>1502</v>
      </c>
      <c r="Q476">
        <v>3</v>
      </c>
      <c r="R476" s="4">
        <v>7.1000000000000005</v>
      </c>
      <c r="T476" t="s">
        <v>1801</v>
      </c>
      <c r="U476" s="4">
        <v>7</v>
      </c>
    </row>
    <row r="477" spans="10:21" x14ac:dyDescent="0.3">
      <c r="J477" t="s">
        <v>10049</v>
      </c>
      <c r="K477" s="4">
        <v>7.15</v>
      </c>
      <c r="L477" s="25">
        <f t="shared" si="9"/>
        <v>0.79800000000000004</v>
      </c>
      <c r="P477" s="34" t="s">
        <v>9587</v>
      </c>
      <c r="Q477">
        <v>3</v>
      </c>
      <c r="R477" s="4">
        <v>5.5666666666666673</v>
      </c>
      <c r="T477" t="s">
        <v>1805</v>
      </c>
      <c r="U477" s="4">
        <v>5.3</v>
      </c>
    </row>
    <row r="478" spans="10:21" x14ac:dyDescent="0.3">
      <c r="J478" t="s">
        <v>11566</v>
      </c>
      <c r="K478" s="4">
        <v>7.15</v>
      </c>
      <c r="L478" s="25">
        <f t="shared" si="9"/>
        <v>0.79800000000000004</v>
      </c>
      <c r="P478" s="34" t="s">
        <v>7628</v>
      </c>
      <c r="Q478">
        <v>3</v>
      </c>
      <c r="R478" s="4">
        <v>7.1333333333333329</v>
      </c>
      <c r="T478" t="s">
        <v>1809</v>
      </c>
      <c r="U478" s="4">
        <v>5.9</v>
      </c>
    </row>
    <row r="479" spans="10:21" x14ac:dyDescent="0.3">
      <c r="J479" t="s">
        <v>8962</v>
      </c>
      <c r="K479" s="4">
        <v>7.15</v>
      </c>
      <c r="L479" s="25">
        <f t="shared" si="9"/>
        <v>0.79800000000000004</v>
      </c>
      <c r="P479" s="34" t="s">
        <v>8314</v>
      </c>
      <c r="Q479">
        <v>3</v>
      </c>
      <c r="R479" s="4">
        <v>6.7333333333333334</v>
      </c>
      <c r="T479" t="s">
        <v>173</v>
      </c>
      <c r="U479" s="4">
        <v>6.3</v>
      </c>
    </row>
    <row r="480" spans="10:21" x14ac:dyDescent="0.3">
      <c r="J480" t="s">
        <v>8601</v>
      </c>
      <c r="K480" s="4">
        <v>7.15</v>
      </c>
      <c r="L480" s="25">
        <f t="shared" si="9"/>
        <v>0.79800000000000004</v>
      </c>
      <c r="P480" s="34" t="s">
        <v>494</v>
      </c>
      <c r="Q480">
        <v>3</v>
      </c>
      <c r="R480" s="4">
        <v>7.5666666666666673</v>
      </c>
      <c r="T480" t="s">
        <v>1813</v>
      </c>
      <c r="U480" s="4">
        <v>6.4</v>
      </c>
    </row>
    <row r="481" spans="10:21" x14ac:dyDescent="0.3">
      <c r="J481" t="s">
        <v>12846</v>
      </c>
      <c r="K481" s="4">
        <v>7.15</v>
      </c>
      <c r="L481" s="25">
        <f t="shared" si="9"/>
        <v>0.79800000000000004</v>
      </c>
      <c r="P481" s="34" t="s">
        <v>2035</v>
      </c>
      <c r="Q481">
        <v>3</v>
      </c>
      <c r="R481" s="4">
        <v>7</v>
      </c>
      <c r="T481" t="s">
        <v>647</v>
      </c>
      <c r="U481" s="4">
        <v>6.9</v>
      </c>
    </row>
    <row r="482" spans="10:21" x14ac:dyDescent="0.3">
      <c r="J482" t="s">
        <v>4988</v>
      </c>
      <c r="K482" s="4">
        <v>7.15</v>
      </c>
      <c r="L482" s="25">
        <f t="shared" si="9"/>
        <v>0.79800000000000004</v>
      </c>
      <c r="P482" s="34" t="s">
        <v>3575</v>
      </c>
      <c r="Q482">
        <v>3</v>
      </c>
      <c r="R482" s="4">
        <v>7.9666666666666659</v>
      </c>
      <c r="T482" t="s">
        <v>440</v>
      </c>
      <c r="U482" s="4">
        <v>6.3</v>
      </c>
    </row>
    <row r="483" spans="10:21" x14ac:dyDescent="0.3">
      <c r="J483" t="s">
        <v>85</v>
      </c>
      <c r="K483" s="4">
        <v>7.15</v>
      </c>
      <c r="L483" s="25">
        <f t="shared" si="9"/>
        <v>0.79800000000000004</v>
      </c>
      <c r="P483" s="34" t="s">
        <v>2390</v>
      </c>
      <c r="Q483">
        <v>3</v>
      </c>
      <c r="R483" s="4">
        <v>6.8666666666666671</v>
      </c>
      <c r="T483" t="s">
        <v>982</v>
      </c>
      <c r="U483" s="4">
        <v>7.3</v>
      </c>
    </row>
    <row r="484" spans="10:21" x14ac:dyDescent="0.3">
      <c r="J484" t="s">
        <v>7708</v>
      </c>
      <c r="K484" s="4">
        <v>7.15</v>
      </c>
      <c r="L484" s="25">
        <f t="shared" si="9"/>
        <v>0.79800000000000004</v>
      </c>
      <c r="P484" s="34" t="s">
        <v>7986</v>
      </c>
      <c r="Q484">
        <v>3</v>
      </c>
      <c r="R484" s="4">
        <v>6.5333333333333341</v>
      </c>
      <c r="T484" t="s">
        <v>338</v>
      </c>
      <c r="U484" s="4">
        <v>5.8</v>
      </c>
    </row>
    <row r="485" spans="10:21" x14ac:dyDescent="0.3">
      <c r="J485" t="s">
        <v>924</v>
      </c>
      <c r="K485" s="4">
        <v>7.15</v>
      </c>
      <c r="L485" s="25">
        <f t="shared" si="9"/>
        <v>0.79800000000000004</v>
      </c>
      <c r="P485" s="34" t="s">
        <v>11038</v>
      </c>
      <c r="Q485">
        <v>3</v>
      </c>
      <c r="R485" s="4">
        <v>6.833333333333333</v>
      </c>
      <c r="T485" t="s">
        <v>1833</v>
      </c>
      <c r="U485" s="4">
        <v>5.2</v>
      </c>
    </row>
    <row r="486" spans="10:21" x14ac:dyDescent="0.3">
      <c r="J486" t="s">
        <v>8732</v>
      </c>
      <c r="K486" s="4">
        <v>7.15</v>
      </c>
      <c r="L486" s="25">
        <f t="shared" si="9"/>
        <v>0.79800000000000004</v>
      </c>
      <c r="P486" s="34" t="s">
        <v>2442</v>
      </c>
      <c r="Q486">
        <v>3</v>
      </c>
      <c r="R486" s="4">
        <v>6.4666666666666659</v>
      </c>
      <c r="T486" t="s">
        <v>1839</v>
      </c>
      <c r="U486" s="4">
        <v>2.4</v>
      </c>
    </row>
    <row r="487" spans="10:21" x14ac:dyDescent="0.3">
      <c r="J487" t="s">
        <v>2286</v>
      </c>
      <c r="K487" s="4">
        <v>7.15</v>
      </c>
      <c r="L487" s="25">
        <f t="shared" si="9"/>
        <v>0.79800000000000004</v>
      </c>
      <c r="P487" s="34" t="s">
        <v>1110</v>
      </c>
      <c r="Q487">
        <v>3</v>
      </c>
      <c r="R487" s="4">
        <v>6.166666666666667</v>
      </c>
      <c r="T487" t="s">
        <v>1843</v>
      </c>
      <c r="U487" s="4">
        <v>5.7</v>
      </c>
    </row>
    <row r="488" spans="10:21" x14ac:dyDescent="0.3">
      <c r="J488" t="s">
        <v>75</v>
      </c>
      <c r="K488" s="4">
        <v>7.1428571428571432</v>
      </c>
      <c r="L488" s="25">
        <f t="shared" si="9"/>
        <v>0.79800000000000004</v>
      </c>
      <c r="P488" s="34" t="s">
        <v>5647</v>
      </c>
      <c r="Q488">
        <v>3</v>
      </c>
      <c r="R488" s="4">
        <v>7.5999999999999988</v>
      </c>
      <c r="T488" t="s">
        <v>105</v>
      </c>
      <c r="U488" s="4">
        <v>5.8</v>
      </c>
    </row>
    <row r="489" spans="10:21" x14ac:dyDescent="0.3">
      <c r="J489" t="s">
        <v>4975</v>
      </c>
      <c r="K489" s="4">
        <v>7.1400000000000006</v>
      </c>
      <c r="L489" s="25">
        <f t="shared" si="9"/>
        <v>0.79700000000000004</v>
      </c>
      <c r="P489" s="34" t="s">
        <v>5708</v>
      </c>
      <c r="Q489">
        <v>3</v>
      </c>
      <c r="R489" s="4">
        <v>6.2</v>
      </c>
      <c r="T489" t="s">
        <v>709</v>
      </c>
      <c r="U489" s="4">
        <v>5.6</v>
      </c>
    </row>
    <row r="490" spans="10:21" x14ac:dyDescent="0.3">
      <c r="J490" t="s">
        <v>257</v>
      </c>
      <c r="K490" s="4">
        <v>7.1400000000000006</v>
      </c>
      <c r="L490" s="25">
        <f t="shared" si="9"/>
        <v>0.79700000000000004</v>
      </c>
      <c r="P490" s="34" t="s">
        <v>6268</v>
      </c>
      <c r="Q490">
        <v>3</v>
      </c>
      <c r="R490" s="4">
        <v>4.1666666666666661</v>
      </c>
      <c r="T490" t="s">
        <v>1853</v>
      </c>
      <c r="U490" s="4">
        <v>6</v>
      </c>
    </row>
    <row r="491" spans="10:21" x14ac:dyDescent="0.3">
      <c r="J491" t="s">
        <v>9990</v>
      </c>
      <c r="K491" s="4">
        <v>7.1333333333333337</v>
      </c>
      <c r="L491" s="25">
        <f t="shared" si="9"/>
        <v>0.79600000000000004</v>
      </c>
      <c r="P491" s="34" t="s">
        <v>4394</v>
      </c>
      <c r="Q491">
        <v>3</v>
      </c>
      <c r="R491" s="4">
        <v>6.1333333333333329</v>
      </c>
      <c r="T491" t="s">
        <v>570</v>
      </c>
      <c r="U491" s="4">
        <v>5.8</v>
      </c>
    </row>
    <row r="492" spans="10:21" x14ac:dyDescent="0.3">
      <c r="J492" t="s">
        <v>6779</v>
      </c>
      <c r="K492" s="4">
        <v>7.1333333333333329</v>
      </c>
      <c r="L492" s="25">
        <f t="shared" si="9"/>
        <v>0.79400000000000004</v>
      </c>
      <c r="P492" s="34" t="s">
        <v>4441</v>
      </c>
      <c r="Q492">
        <v>3</v>
      </c>
      <c r="R492" s="4">
        <v>5.8</v>
      </c>
      <c r="T492" t="s">
        <v>721</v>
      </c>
      <c r="U492" s="4">
        <v>6</v>
      </c>
    </row>
    <row r="493" spans="10:21" x14ac:dyDescent="0.3">
      <c r="J493" t="s">
        <v>122</v>
      </c>
      <c r="K493" s="4">
        <v>7.1333333333333329</v>
      </c>
      <c r="L493" s="25">
        <f t="shared" si="9"/>
        <v>0.79400000000000004</v>
      </c>
      <c r="P493" s="34" t="s">
        <v>8444</v>
      </c>
      <c r="Q493">
        <v>3</v>
      </c>
      <c r="R493" s="4">
        <v>7.6333333333333329</v>
      </c>
      <c r="T493" t="s">
        <v>1863</v>
      </c>
      <c r="U493" s="4">
        <v>5.7</v>
      </c>
    </row>
    <row r="494" spans="10:21" x14ac:dyDescent="0.3">
      <c r="J494" t="s">
        <v>445</v>
      </c>
      <c r="K494" s="4">
        <v>7.1333333333333329</v>
      </c>
      <c r="L494" s="25">
        <f t="shared" si="9"/>
        <v>0.79400000000000004</v>
      </c>
      <c r="P494" s="34" t="s">
        <v>1188</v>
      </c>
      <c r="Q494">
        <v>3</v>
      </c>
      <c r="R494" s="4">
        <v>6.8666666666666671</v>
      </c>
      <c r="T494" t="s">
        <v>1296</v>
      </c>
      <c r="U494" s="4">
        <v>6</v>
      </c>
    </row>
    <row r="495" spans="10:21" x14ac:dyDescent="0.3">
      <c r="J495" t="s">
        <v>4044</v>
      </c>
      <c r="K495" s="4">
        <v>7.1333333333333329</v>
      </c>
      <c r="L495" s="25">
        <f t="shared" si="9"/>
        <v>0.79400000000000004</v>
      </c>
      <c r="P495" s="34" t="s">
        <v>1538</v>
      </c>
      <c r="Q495">
        <v>3</v>
      </c>
      <c r="R495" s="4">
        <v>6.6333333333333329</v>
      </c>
      <c r="T495" t="s">
        <v>1872</v>
      </c>
      <c r="U495" s="4">
        <v>7.8</v>
      </c>
    </row>
    <row r="496" spans="10:21" x14ac:dyDescent="0.3">
      <c r="J496" t="s">
        <v>7628</v>
      </c>
      <c r="K496" s="4">
        <v>7.1333333333333329</v>
      </c>
      <c r="L496" s="25">
        <f t="shared" si="9"/>
        <v>0.79400000000000004</v>
      </c>
      <c r="P496" s="34" t="s">
        <v>3298</v>
      </c>
      <c r="Q496">
        <v>3</v>
      </c>
      <c r="R496" s="4">
        <v>6.6000000000000005</v>
      </c>
      <c r="T496" t="s">
        <v>1196</v>
      </c>
      <c r="U496" s="4">
        <v>4.2</v>
      </c>
    </row>
    <row r="497" spans="10:21" x14ac:dyDescent="0.3">
      <c r="J497" t="s">
        <v>127</v>
      </c>
      <c r="K497" s="4">
        <v>7.1312499999999996</v>
      </c>
      <c r="L497" s="25">
        <f t="shared" si="9"/>
        <v>0.79400000000000004</v>
      </c>
      <c r="P497" s="34" t="s">
        <v>3413</v>
      </c>
      <c r="Q497">
        <v>3</v>
      </c>
      <c r="R497" s="4">
        <v>6.2666666666666657</v>
      </c>
      <c r="T497" t="s">
        <v>1523</v>
      </c>
      <c r="U497" s="4">
        <v>5.6</v>
      </c>
    </row>
    <row r="498" spans="10:21" x14ac:dyDescent="0.3">
      <c r="J498" t="s">
        <v>3758</v>
      </c>
      <c r="K498" s="4">
        <v>7.1285714285714281</v>
      </c>
      <c r="L498" s="25">
        <f t="shared" si="9"/>
        <v>0.79400000000000004</v>
      </c>
      <c r="P498" s="34" t="s">
        <v>597</v>
      </c>
      <c r="Q498">
        <v>3</v>
      </c>
      <c r="R498" s="4">
        <v>7.0333333333333341</v>
      </c>
      <c r="T498" t="s">
        <v>1884</v>
      </c>
      <c r="U498" s="4">
        <v>4.4000000000000004</v>
      </c>
    </row>
    <row r="499" spans="10:21" x14ac:dyDescent="0.3">
      <c r="J499" t="s">
        <v>354</v>
      </c>
      <c r="K499" s="4">
        <v>7.1285714285714272</v>
      </c>
      <c r="L499" s="25">
        <f t="shared" si="9"/>
        <v>0.79300000000000004</v>
      </c>
      <c r="P499" s="34" t="s">
        <v>11167</v>
      </c>
      <c r="Q499">
        <v>3</v>
      </c>
      <c r="R499" s="4">
        <v>7.8666666666666671</v>
      </c>
      <c r="T499" t="s">
        <v>573</v>
      </c>
      <c r="U499" s="4">
        <v>8.1999999999999993</v>
      </c>
    </row>
    <row r="500" spans="10:21" x14ac:dyDescent="0.3">
      <c r="J500" t="s">
        <v>857</v>
      </c>
      <c r="K500" s="4">
        <v>7.1142857142857139</v>
      </c>
      <c r="L500" s="25">
        <f t="shared" si="9"/>
        <v>0.79200000000000004</v>
      </c>
      <c r="P500" s="34" t="s">
        <v>996</v>
      </c>
      <c r="Q500">
        <v>3</v>
      </c>
      <c r="R500" s="4">
        <v>5.3999999999999995</v>
      </c>
      <c r="T500" t="s">
        <v>1556</v>
      </c>
      <c r="U500" s="4">
        <v>8.5</v>
      </c>
    </row>
    <row r="501" spans="10:21" x14ac:dyDescent="0.3">
      <c r="J501" t="s">
        <v>4377</v>
      </c>
      <c r="K501" s="4">
        <v>7.1142857142857139</v>
      </c>
      <c r="L501" s="25">
        <f t="shared" si="9"/>
        <v>0.79200000000000004</v>
      </c>
      <c r="P501" s="34" t="s">
        <v>2447</v>
      </c>
      <c r="Q501">
        <v>3</v>
      </c>
      <c r="R501" s="4">
        <v>6.7666666666666666</v>
      </c>
      <c r="T501" t="s">
        <v>996</v>
      </c>
      <c r="U501" s="4">
        <v>5.8</v>
      </c>
    </row>
    <row r="502" spans="10:21" x14ac:dyDescent="0.3">
      <c r="J502" t="s">
        <v>3375</v>
      </c>
      <c r="K502" s="4">
        <v>7.1142857142857139</v>
      </c>
      <c r="L502" s="25">
        <f t="shared" si="9"/>
        <v>0.79200000000000004</v>
      </c>
      <c r="P502" s="34" t="s">
        <v>721</v>
      </c>
      <c r="Q502">
        <v>3</v>
      </c>
      <c r="R502" s="4">
        <v>6.166666666666667</v>
      </c>
      <c r="T502" t="s">
        <v>1897</v>
      </c>
      <c r="U502" s="4">
        <v>6.5</v>
      </c>
    </row>
    <row r="503" spans="10:21" x14ac:dyDescent="0.3">
      <c r="J503" t="s">
        <v>4671</v>
      </c>
      <c r="K503" s="4">
        <v>7.1111111111111107</v>
      </c>
      <c r="L503" s="25">
        <f t="shared" si="9"/>
        <v>0.79100000000000004</v>
      </c>
      <c r="P503" s="34" t="s">
        <v>4805</v>
      </c>
      <c r="Q503">
        <v>3</v>
      </c>
      <c r="R503" s="4">
        <v>7.0333333333333341</v>
      </c>
      <c r="T503" t="s">
        <v>176</v>
      </c>
      <c r="U503" s="4">
        <v>7.2</v>
      </c>
    </row>
    <row r="504" spans="10:21" x14ac:dyDescent="0.3">
      <c r="J504" t="s">
        <v>1911</v>
      </c>
      <c r="K504" s="4">
        <v>7.1000000000000005</v>
      </c>
      <c r="L504" s="25">
        <f t="shared" si="9"/>
        <v>0.79</v>
      </c>
      <c r="P504" s="34" t="s">
        <v>3801</v>
      </c>
      <c r="Q504">
        <v>3</v>
      </c>
      <c r="R504" s="4">
        <v>6.5666666666666664</v>
      </c>
      <c r="T504" t="s">
        <v>602</v>
      </c>
      <c r="U504" s="4">
        <v>6.7</v>
      </c>
    </row>
    <row r="505" spans="10:21" x14ac:dyDescent="0.3">
      <c r="J505" t="s">
        <v>10056</v>
      </c>
      <c r="K505" s="4">
        <v>7.1000000000000005</v>
      </c>
      <c r="L505" s="25">
        <f t="shared" si="9"/>
        <v>0.79</v>
      </c>
      <c r="P505" s="34" t="s">
        <v>6475</v>
      </c>
      <c r="Q505">
        <v>3</v>
      </c>
      <c r="R505" s="4">
        <v>6.9333333333333336</v>
      </c>
      <c r="T505" t="s">
        <v>1426</v>
      </c>
      <c r="U505" s="4">
        <v>3.4</v>
      </c>
    </row>
    <row r="506" spans="10:21" x14ac:dyDescent="0.3">
      <c r="J506" t="s">
        <v>1502</v>
      </c>
      <c r="K506" s="4">
        <v>7.1000000000000005</v>
      </c>
      <c r="L506" s="25">
        <f t="shared" si="9"/>
        <v>0.79</v>
      </c>
      <c r="P506" s="34" t="s">
        <v>1304</v>
      </c>
      <c r="Q506">
        <v>3</v>
      </c>
      <c r="R506" s="4">
        <v>6.5666666666666664</v>
      </c>
      <c r="T506" t="s">
        <v>1906</v>
      </c>
      <c r="U506" s="4">
        <v>5.9</v>
      </c>
    </row>
    <row r="507" spans="10:21" x14ac:dyDescent="0.3">
      <c r="J507" t="s">
        <v>9083</v>
      </c>
      <c r="K507" s="4">
        <v>7.1</v>
      </c>
      <c r="L507" s="25">
        <f t="shared" si="9"/>
        <v>0.76400000000000001</v>
      </c>
      <c r="P507" s="34" t="s">
        <v>46</v>
      </c>
      <c r="Q507">
        <v>3</v>
      </c>
      <c r="R507" s="4">
        <v>7.7333333333333334</v>
      </c>
      <c r="T507" t="s">
        <v>775</v>
      </c>
      <c r="U507" s="4">
        <v>7.8</v>
      </c>
    </row>
    <row r="508" spans="10:21" x14ac:dyDescent="0.3">
      <c r="J508" t="s">
        <v>13291</v>
      </c>
      <c r="K508" s="4">
        <v>7.1</v>
      </c>
      <c r="L508" s="25">
        <f t="shared" si="9"/>
        <v>0.76400000000000001</v>
      </c>
      <c r="P508" s="34" t="s">
        <v>6941</v>
      </c>
      <c r="Q508">
        <v>3</v>
      </c>
      <c r="R508" s="4">
        <v>6.5666666666666673</v>
      </c>
      <c r="T508" t="s">
        <v>1911</v>
      </c>
      <c r="U508" s="4">
        <v>5.9</v>
      </c>
    </row>
    <row r="509" spans="10:21" x14ac:dyDescent="0.3">
      <c r="J509" t="s">
        <v>13879</v>
      </c>
      <c r="K509" s="4">
        <v>7.1</v>
      </c>
      <c r="L509" s="25">
        <f t="shared" si="9"/>
        <v>0.76400000000000001</v>
      </c>
      <c r="P509" s="34" t="s">
        <v>2969</v>
      </c>
      <c r="Q509">
        <v>3</v>
      </c>
      <c r="R509" s="4">
        <v>7.0333333333333341</v>
      </c>
      <c r="T509" t="s">
        <v>1916</v>
      </c>
      <c r="U509" s="4">
        <v>4.0999999999999996</v>
      </c>
    </row>
    <row r="510" spans="10:21" x14ac:dyDescent="0.3">
      <c r="J510" t="s">
        <v>12133</v>
      </c>
      <c r="K510" s="4">
        <v>7.1</v>
      </c>
      <c r="L510" s="25">
        <f t="shared" si="9"/>
        <v>0.76400000000000001</v>
      </c>
      <c r="P510" s="34" t="s">
        <v>384</v>
      </c>
      <c r="Q510">
        <v>3</v>
      </c>
      <c r="R510" s="4">
        <v>5.6000000000000005</v>
      </c>
      <c r="T510" t="s">
        <v>1919</v>
      </c>
      <c r="U510" s="4">
        <v>6.8</v>
      </c>
    </row>
    <row r="511" spans="10:21" x14ac:dyDescent="0.3">
      <c r="J511" t="s">
        <v>6350</v>
      </c>
      <c r="K511" s="4">
        <v>7.1</v>
      </c>
      <c r="L511" s="25">
        <f t="shared" si="9"/>
        <v>0.76400000000000001</v>
      </c>
      <c r="P511" s="34" t="s">
        <v>1719</v>
      </c>
      <c r="Q511">
        <v>3</v>
      </c>
      <c r="R511" s="4">
        <v>7.0666666666666664</v>
      </c>
      <c r="T511" t="s">
        <v>1924</v>
      </c>
      <c r="U511" s="4">
        <v>5.8</v>
      </c>
    </row>
    <row r="512" spans="10:21" x14ac:dyDescent="0.3">
      <c r="J512" t="s">
        <v>13084</v>
      </c>
      <c r="K512" s="4">
        <v>7.1</v>
      </c>
      <c r="L512" s="25">
        <f t="shared" si="9"/>
        <v>0.76400000000000001</v>
      </c>
      <c r="P512" s="34" t="s">
        <v>3540</v>
      </c>
      <c r="Q512">
        <v>3</v>
      </c>
      <c r="R512" s="4">
        <v>6.7333333333333334</v>
      </c>
      <c r="T512" t="s">
        <v>1927</v>
      </c>
      <c r="U512" s="4">
        <v>7.5</v>
      </c>
    </row>
    <row r="513" spans="10:21" x14ac:dyDescent="0.3">
      <c r="J513" t="s">
        <v>11054</v>
      </c>
      <c r="K513" s="4">
        <v>7.1</v>
      </c>
      <c r="L513" s="25">
        <f t="shared" si="9"/>
        <v>0.76400000000000001</v>
      </c>
      <c r="P513" s="34" t="s">
        <v>1716</v>
      </c>
      <c r="Q513">
        <v>3</v>
      </c>
      <c r="R513" s="4">
        <v>7.3</v>
      </c>
      <c r="T513" t="s">
        <v>291</v>
      </c>
      <c r="U513" s="4">
        <v>6.9</v>
      </c>
    </row>
    <row r="514" spans="10:21" x14ac:dyDescent="0.3">
      <c r="J514" t="s">
        <v>8921</v>
      </c>
      <c r="K514" s="4">
        <v>7.1</v>
      </c>
      <c r="L514" s="25">
        <f t="shared" si="9"/>
        <v>0.76400000000000001</v>
      </c>
      <c r="P514" s="34" t="s">
        <v>8246</v>
      </c>
      <c r="Q514">
        <v>2</v>
      </c>
      <c r="R514" s="4">
        <v>6.25</v>
      </c>
      <c r="T514" t="s">
        <v>264</v>
      </c>
      <c r="U514" s="4">
        <v>6.5</v>
      </c>
    </row>
    <row r="515" spans="10:21" x14ac:dyDescent="0.3">
      <c r="J515" t="s">
        <v>9443</v>
      </c>
      <c r="K515" s="4">
        <v>7.1</v>
      </c>
      <c r="L515" s="25">
        <f t="shared" si="9"/>
        <v>0.76400000000000001</v>
      </c>
      <c r="P515" s="34" t="s">
        <v>4890</v>
      </c>
      <c r="Q515">
        <v>2</v>
      </c>
      <c r="R515" s="4">
        <v>7.25</v>
      </c>
      <c r="T515" t="s">
        <v>540</v>
      </c>
      <c r="U515" s="4">
        <v>6.9</v>
      </c>
    </row>
    <row r="516" spans="10:21" x14ac:dyDescent="0.3">
      <c r="J516" t="s">
        <v>7876</v>
      </c>
      <c r="K516" s="4">
        <v>7.1</v>
      </c>
      <c r="L516" s="25">
        <f t="shared" si="9"/>
        <v>0.76400000000000001</v>
      </c>
      <c r="P516" s="34" t="s">
        <v>2613</v>
      </c>
      <c r="Q516">
        <v>2</v>
      </c>
      <c r="R516" s="4">
        <v>6.35</v>
      </c>
      <c r="T516" t="s">
        <v>811</v>
      </c>
      <c r="U516" s="4">
        <v>7.9</v>
      </c>
    </row>
    <row r="517" spans="10:21" x14ac:dyDescent="0.3">
      <c r="J517" t="s">
        <v>14083</v>
      </c>
      <c r="K517" s="4">
        <v>7.1</v>
      </c>
      <c r="L517" s="25">
        <f t="shared" si="9"/>
        <v>0.76400000000000001</v>
      </c>
      <c r="P517" s="34" t="s">
        <v>5257</v>
      </c>
      <c r="Q517">
        <v>2</v>
      </c>
      <c r="R517" s="4">
        <v>3.95</v>
      </c>
      <c r="T517" t="s">
        <v>80</v>
      </c>
      <c r="U517" s="4">
        <v>7.4</v>
      </c>
    </row>
    <row r="518" spans="10:21" x14ac:dyDescent="0.3">
      <c r="J518" t="s">
        <v>9787</v>
      </c>
      <c r="K518" s="4">
        <v>7.1</v>
      </c>
      <c r="L518" s="25">
        <f t="shared" ref="L518:L581" si="10">_xlfn.PERCENTRANK.EXC($K$5:$K$2402,K518)</f>
        <v>0.76400000000000001</v>
      </c>
      <c r="P518" s="34" t="s">
        <v>7204</v>
      </c>
      <c r="Q518">
        <v>2</v>
      </c>
      <c r="R518" s="4">
        <v>6.05</v>
      </c>
      <c r="T518" t="s">
        <v>1411</v>
      </c>
      <c r="U518" s="4">
        <v>6.7</v>
      </c>
    </row>
    <row r="519" spans="10:21" x14ac:dyDescent="0.3">
      <c r="J519" t="s">
        <v>5118</v>
      </c>
      <c r="K519" s="4">
        <v>7.1</v>
      </c>
      <c r="L519" s="25">
        <f t="shared" si="10"/>
        <v>0.76400000000000001</v>
      </c>
      <c r="P519" s="34" t="s">
        <v>5866</v>
      </c>
      <c r="Q519">
        <v>2</v>
      </c>
      <c r="R519" s="4">
        <v>5.8000000000000007</v>
      </c>
      <c r="T519" t="s">
        <v>189</v>
      </c>
      <c r="U519" s="4">
        <v>7.4</v>
      </c>
    </row>
    <row r="520" spans="10:21" x14ac:dyDescent="0.3">
      <c r="J520" t="s">
        <v>13036</v>
      </c>
      <c r="K520" s="4">
        <v>7.1</v>
      </c>
      <c r="L520" s="25">
        <f t="shared" si="10"/>
        <v>0.76400000000000001</v>
      </c>
      <c r="P520" s="34" t="s">
        <v>10703</v>
      </c>
      <c r="Q520">
        <v>2</v>
      </c>
      <c r="R520" s="4">
        <v>6.8</v>
      </c>
      <c r="T520" t="s">
        <v>847</v>
      </c>
      <c r="U520" s="4">
        <v>6.9</v>
      </c>
    </row>
    <row r="521" spans="10:21" x14ac:dyDescent="0.3">
      <c r="J521" t="s">
        <v>6198</v>
      </c>
      <c r="K521" s="4">
        <v>7.1</v>
      </c>
      <c r="L521" s="25">
        <f t="shared" si="10"/>
        <v>0.76400000000000001</v>
      </c>
      <c r="P521" s="34" t="s">
        <v>1173</v>
      </c>
      <c r="Q521">
        <v>2</v>
      </c>
      <c r="R521" s="4">
        <v>6.85</v>
      </c>
      <c r="T521" t="s">
        <v>1609</v>
      </c>
      <c r="U521" s="4">
        <v>6.8</v>
      </c>
    </row>
    <row r="522" spans="10:21" x14ac:dyDescent="0.3">
      <c r="J522" t="s">
        <v>1579</v>
      </c>
      <c r="K522" s="4">
        <v>7.1</v>
      </c>
      <c r="L522" s="25">
        <f t="shared" si="10"/>
        <v>0.76400000000000001</v>
      </c>
      <c r="P522" s="34" t="s">
        <v>783</v>
      </c>
      <c r="Q522">
        <v>2</v>
      </c>
      <c r="R522" s="4">
        <v>6.75</v>
      </c>
      <c r="T522" t="s">
        <v>1694</v>
      </c>
      <c r="U522" s="4">
        <v>6.7</v>
      </c>
    </row>
    <row r="523" spans="10:21" x14ac:dyDescent="0.3">
      <c r="J523" t="s">
        <v>10658</v>
      </c>
      <c r="K523" s="4">
        <v>7.1</v>
      </c>
      <c r="L523" s="25">
        <f t="shared" si="10"/>
        <v>0.76400000000000001</v>
      </c>
      <c r="P523" s="34" t="s">
        <v>6463</v>
      </c>
      <c r="Q523">
        <v>2</v>
      </c>
      <c r="R523" s="4">
        <v>5.45</v>
      </c>
      <c r="T523" t="s">
        <v>1355</v>
      </c>
      <c r="U523" s="4">
        <v>5.0999999999999996</v>
      </c>
    </row>
    <row r="524" spans="10:21" x14ac:dyDescent="0.3">
      <c r="J524" t="s">
        <v>12481</v>
      </c>
      <c r="K524" s="4">
        <v>7.1</v>
      </c>
      <c r="L524" s="25">
        <f t="shared" si="10"/>
        <v>0.76400000000000001</v>
      </c>
      <c r="P524" s="34" t="s">
        <v>10129</v>
      </c>
      <c r="Q524">
        <v>2</v>
      </c>
      <c r="R524" s="4">
        <v>5.3000000000000007</v>
      </c>
      <c r="T524" t="s">
        <v>1962</v>
      </c>
      <c r="U524" s="4">
        <v>4.0999999999999996</v>
      </c>
    </row>
    <row r="525" spans="10:21" x14ac:dyDescent="0.3">
      <c r="J525" t="s">
        <v>4617</v>
      </c>
      <c r="K525" s="4">
        <v>7.1</v>
      </c>
      <c r="L525" s="25">
        <f t="shared" si="10"/>
        <v>0.76400000000000001</v>
      </c>
      <c r="P525" s="34" t="s">
        <v>219</v>
      </c>
      <c r="Q525">
        <v>2</v>
      </c>
      <c r="R525" s="4">
        <v>6.5</v>
      </c>
      <c r="T525" t="s">
        <v>745</v>
      </c>
      <c r="U525" s="4">
        <v>7.3</v>
      </c>
    </row>
    <row r="526" spans="10:21" x14ac:dyDescent="0.3">
      <c r="J526" t="s">
        <v>4237</v>
      </c>
      <c r="K526" s="4">
        <v>7.1</v>
      </c>
      <c r="L526" s="25">
        <f t="shared" si="10"/>
        <v>0.76400000000000001</v>
      </c>
      <c r="P526" s="34" t="s">
        <v>10049</v>
      </c>
      <c r="Q526">
        <v>2</v>
      </c>
      <c r="R526" s="4">
        <v>7.15</v>
      </c>
      <c r="T526" t="s">
        <v>1426</v>
      </c>
      <c r="U526" s="4">
        <v>6</v>
      </c>
    </row>
    <row r="527" spans="10:21" x14ac:dyDescent="0.3">
      <c r="J527" t="s">
        <v>10158</v>
      </c>
      <c r="K527" s="4">
        <v>7.1</v>
      </c>
      <c r="L527" s="25">
        <f t="shared" si="10"/>
        <v>0.76400000000000001</v>
      </c>
      <c r="P527" s="34" t="s">
        <v>7960</v>
      </c>
      <c r="Q527">
        <v>2</v>
      </c>
      <c r="R527" s="4">
        <v>6.1</v>
      </c>
      <c r="T527" t="s">
        <v>264</v>
      </c>
      <c r="U527" s="4">
        <v>7.3</v>
      </c>
    </row>
    <row r="528" spans="10:21" x14ac:dyDescent="0.3">
      <c r="J528" t="s">
        <v>8160</v>
      </c>
      <c r="K528" s="4">
        <v>7.1</v>
      </c>
      <c r="L528" s="25">
        <f t="shared" si="10"/>
        <v>0.76400000000000001</v>
      </c>
      <c r="P528" s="34" t="s">
        <v>7339</v>
      </c>
      <c r="Q528">
        <v>2</v>
      </c>
      <c r="R528" s="4">
        <v>6.8</v>
      </c>
      <c r="T528" t="s">
        <v>1456</v>
      </c>
      <c r="U528" s="4">
        <v>5.4</v>
      </c>
    </row>
    <row r="529" spans="10:21" x14ac:dyDescent="0.3">
      <c r="J529" t="s">
        <v>12422</v>
      </c>
      <c r="K529" s="4">
        <v>7.1</v>
      </c>
      <c r="L529" s="25">
        <f t="shared" si="10"/>
        <v>0.76400000000000001</v>
      </c>
      <c r="P529" s="34" t="s">
        <v>9197</v>
      </c>
      <c r="Q529">
        <v>2</v>
      </c>
      <c r="R529" s="4">
        <v>6.9</v>
      </c>
      <c r="T529" t="s">
        <v>212</v>
      </c>
      <c r="U529" s="4">
        <v>5.9</v>
      </c>
    </row>
    <row r="530" spans="10:21" x14ac:dyDescent="0.3">
      <c r="J530" t="s">
        <v>11703</v>
      </c>
      <c r="K530" s="4">
        <v>7.1</v>
      </c>
      <c r="L530" s="25">
        <f t="shared" si="10"/>
        <v>0.76400000000000001</v>
      </c>
      <c r="P530" s="34" t="s">
        <v>12889</v>
      </c>
      <c r="Q530">
        <v>2</v>
      </c>
      <c r="R530" s="4">
        <v>5.95</v>
      </c>
      <c r="T530" t="s">
        <v>1979</v>
      </c>
      <c r="U530" s="4">
        <v>7.1</v>
      </c>
    </row>
    <row r="531" spans="10:21" x14ac:dyDescent="0.3">
      <c r="J531" t="s">
        <v>13021</v>
      </c>
      <c r="K531" s="4">
        <v>7.1</v>
      </c>
      <c r="L531" s="25">
        <f t="shared" si="10"/>
        <v>0.76400000000000001</v>
      </c>
      <c r="P531" s="34" t="s">
        <v>295</v>
      </c>
      <c r="Q531">
        <v>2</v>
      </c>
      <c r="R531" s="4">
        <v>7.9</v>
      </c>
      <c r="T531" t="s">
        <v>1304</v>
      </c>
      <c r="U531" s="4">
        <v>6</v>
      </c>
    </row>
    <row r="532" spans="10:21" x14ac:dyDescent="0.3">
      <c r="J532" t="s">
        <v>11602</v>
      </c>
      <c r="K532" s="4">
        <v>7.1</v>
      </c>
      <c r="L532" s="25">
        <f t="shared" si="10"/>
        <v>0.76400000000000001</v>
      </c>
      <c r="P532" s="34" t="s">
        <v>9215</v>
      </c>
      <c r="Q532">
        <v>2</v>
      </c>
      <c r="R532" s="4">
        <v>4.55</v>
      </c>
      <c r="T532" t="s">
        <v>739</v>
      </c>
      <c r="U532" s="4">
        <v>6.5</v>
      </c>
    </row>
    <row r="533" spans="10:21" x14ac:dyDescent="0.3">
      <c r="J533" t="s">
        <v>8440</v>
      </c>
      <c r="K533" s="4">
        <v>7.1</v>
      </c>
      <c r="L533" s="25">
        <f t="shared" si="10"/>
        <v>0.76400000000000001</v>
      </c>
      <c r="P533" s="34" t="s">
        <v>8305</v>
      </c>
      <c r="Q533">
        <v>2</v>
      </c>
      <c r="R533" s="4">
        <v>5</v>
      </c>
      <c r="T533" t="s">
        <v>1993</v>
      </c>
      <c r="U533" s="4">
        <v>5.7</v>
      </c>
    </row>
    <row r="534" spans="10:21" x14ac:dyDescent="0.3">
      <c r="J534" t="s">
        <v>13400</v>
      </c>
      <c r="K534" s="4">
        <v>7.1</v>
      </c>
      <c r="L534" s="25">
        <f t="shared" si="10"/>
        <v>0.76400000000000001</v>
      </c>
      <c r="P534" s="34" t="s">
        <v>1042</v>
      </c>
      <c r="Q534">
        <v>2</v>
      </c>
      <c r="R534" s="4">
        <v>5.5</v>
      </c>
      <c r="T534" t="s">
        <v>264</v>
      </c>
      <c r="U534" s="4">
        <v>7.6</v>
      </c>
    </row>
    <row r="535" spans="10:21" x14ac:dyDescent="0.3">
      <c r="J535" t="s">
        <v>8469</v>
      </c>
      <c r="K535" s="4">
        <v>7.1</v>
      </c>
      <c r="L535" s="25">
        <f t="shared" si="10"/>
        <v>0.76400000000000001</v>
      </c>
      <c r="P535" s="34" t="s">
        <v>186</v>
      </c>
      <c r="Q535">
        <v>2</v>
      </c>
      <c r="R535" s="4">
        <v>6.9</v>
      </c>
      <c r="T535" t="s">
        <v>1999</v>
      </c>
      <c r="U535" s="4">
        <v>6.6</v>
      </c>
    </row>
    <row r="536" spans="10:21" x14ac:dyDescent="0.3">
      <c r="J536" t="s">
        <v>9760</v>
      </c>
      <c r="K536" s="4">
        <v>7.1</v>
      </c>
      <c r="L536" s="25">
        <f t="shared" si="10"/>
        <v>0.76400000000000001</v>
      </c>
      <c r="P536" s="34" t="s">
        <v>2697</v>
      </c>
      <c r="Q536">
        <v>2</v>
      </c>
      <c r="R536" s="4">
        <v>6.4</v>
      </c>
      <c r="T536" t="s">
        <v>2001</v>
      </c>
      <c r="U536" s="4">
        <v>5.4</v>
      </c>
    </row>
    <row r="537" spans="10:21" x14ac:dyDescent="0.3">
      <c r="J537" t="s">
        <v>11649</v>
      </c>
      <c r="K537" s="4">
        <v>7.1</v>
      </c>
      <c r="L537" s="25">
        <f t="shared" si="10"/>
        <v>0.76400000000000001</v>
      </c>
      <c r="P537" s="34" t="s">
        <v>4939</v>
      </c>
      <c r="Q537">
        <v>2</v>
      </c>
      <c r="R537" s="4">
        <v>6.3</v>
      </c>
      <c r="T537" t="s">
        <v>857</v>
      </c>
      <c r="U537" s="4">
        <v>7.3</v>
      </c>
    </row>
    <row r="538" spans="10:21" x14ac:dyDescent="0.3">
      <c r="J538" t="s">
        <v>10144</v>
      </c>
      <c r="K538" s="4">
        <v>7.1</v>
      </c>
      <c r="L538" s="25">
        <f t="shared" si="10"/>
        <v>0.76400000000000001</v>
      </c>
      <c r="P538" s="34" t="s">
        <v>8406</v>
      </c>
      <c r="Q538">
        <v>2</v>
      </c>
      <c r="R538" s="4">
        <v>6.1</v>
      </c>
      <c r="T538" t="s">
        <v>934</v>
      </c>
      <c r="U538" s="4">
        <v>6.5</v>
      </c>
    </row>
    <row r="539" spans="10:21" x14ac:dyDescent="0.3">
      <c r="J539" t="s">
        <v>10496</v>
      </c>
      <c r="K539" s="4">
        <v>7.1</v>
      </c>
      <c r="L539" s="25">
        <f t="shared" si="10"/>
        <v>0.76400000000000001</v>
      </c>
      <c r="P539" s="34" t="s">
        <v>7481</v>
      </c>
      <c r="Q539">
        <v>2</v>
      </c>
      <c r="R539" s="4">
        <v>7.05</v>
      </c>
      <c r="T539" t="s">
        <v>2010</v>
      </c>
      <c r="U539" s="4">
        <v>6.6</v>
      </c>
    </row>
    <row r="540" spans="10:21" x14ac:dyDescent="0.3">
      <c r="J540" t="s">
        <v>10929</v>
      </c>
      <c r="K540" s="4">
        <v>7.1</v>
      </c>
      <c r="L540" s="25">
        <f t="shared" si="10"/>
        <v>0.76400000000000001</v>
      </c>
      <c r="P540" s="34" t="s">
        <v>7983</v>
      </c>
      <c r="Q540">
        <v>2</v>
      </c>
      <c r="R540" s="4">
        <v>7.55</v>
      </c>
      <c r="T540" t="s">
        <v>2013</v>
      </c>
      <c r="U540" s="4">
        <v>6.6</v>
      </c>
    </row>
    <row r="541" spans="10:21" x14ac:dyDescent="0.3">
      <c r="J541" t="s">
        <v>10844</v>
      </c>
      <c r="K541" s="4">
        <v>7.1</v>
      </c>
      <c r="L541" s="25">
        <f t="shared" si="10"/>
        <v>0.76400000000000001</v>
      </c>
      <c r="P541" s="34" t="s">
        <v>4614</v>
      </c>
      <c r="Q541">
        <v>2</v>
      </c>
      <c r="R541" s="4">
        <v>6.05</v>
      </c>
      <c r="T541" t="s">
        <v>2018</v>
      </c>
      <c r="U541" s="4">
        <v>5.9</v>
      </c>
    </row>
    <row r="542" spans="10:21" x14ac:dyDescent="0.3">
      <c r="J542" t="s">
        <v>7345</v>
      </c>
      <c r="K542" s="4">
        <v>7.1</v>
      </c>
      <c r="L542" s="25">
        <f t="shared" si="10"/>
        <v>0.76400000000000001</v>
      </c>
      <c r="P542" s="34" t="s">
        <v>7003</v>
      </c>
      <c r="Q542">
        <v>2</v>
      </c>
      <c r="R542" s="4">
        <v>7.25</v>
      </c>
      <c r="T542" t="s">
        <v>2023</v>
      </c>
      <c r="U542" s="4">
        <v>6.7</v>
      </c>
    </row>
    <row r="543" spans="10:21" x14ac:dyDescent="0.3">
      <c r="J543" t="s">
        <v>8279</v>
      </c>
      <c r="K543" s="4">
        <v>7.1</v>
      </c>
      <c r="L543" s="25">
        <f t="shared" si="10"/>
        <v>0.76400000000000001</v>
      </c>
      <c r="P543" s="34" t="s">
        <v>3237</v>
      </c>
      <c r="Q543">
        <v>2</v>
      </c>
      <c r="R543" s="4">
        <v>6.25</v>
      </c>
      <c r="T543" t="s">
        <v>1596</v>
      </c>
      <c r="U543" s="4">
        <v>6.1</v>
      </c>
    </row>
    <row r="544" spans="10:21" x14ac:dyDescent="0.3">
      <c r="J544" t="s">
        <v>5341</v>
      </c>
      <c r="K544" s="4">
        <v>7.1</v>
      </c>
      <c r="L544" s="25">
        <f t="shared" si="10"/>
        <v>0.76400000000000001</v>
      </c>
      <c r="P544" s="34" t="s">
        <v>6553</v>
      </c>
      <c r="Q544">
        <v>2</v>
      </c>
      <c r="R544" s="4">
        <v>6.05</v>
      </c>
      <c r="T544" t="s">
        <v>2032</v>
      </c>
      <c r="U544" s="4">
        <v>6.6</v>
      </c>
    </row>
    <row r="545" spans="10:21" x14ac:dyDescent="0.3">
      <c r="J545" t="s">
        <v>578</v>
      </c>
      <c r="K545" s="4">
        <v>7.1</v>
      </c>
      <c r="L545" s="25">
        <f t="shared" si="10"/>
        <v>0.76400000000000001</v>
      </c>
      <c r="P545" s="34" t="s">
        <v>2218</v>
      </c>
      <c r="Q545">
        <v>2</v>
      </c>
      <c r="R545" s="4">
        <v>7.5</v>
      </c>
      <c r="T545" t="s">
        <v>2035</v>
      </c>
      <c r="U545" s="4">
        <v>6.6</v>
      </c>
    </row>
    <row r="546" spans="10:21" x14ac:dyDescent="0.3">
      <c r="J546" t="s">
        <v>8021</v>
      </c>
      <c r="K546" s="4">
        <v>7.1</v>
      </c>
      <c r="L546" s="25">
        <f t="shared" si="10"/>
        <v>0.76400000000000001</v>
      </c>
      <c r="P546" s="34" t="s">
        <v>1258</v>
      </c>
      <c r="Q546">
        <v>2</v>
      </c>
      <c r="R546" s="4">
        <v>6.9</v>
      </c>
      <c r="T546" t="s">
        <v>2038</v>
      </c>
      <c r="U546" s="4">
        <v>5.3</v>
      </c>
    </row>
    <row r="547" spans="10:21" x14ac:dyDescent="0.3">
      <c r="J547" t="s">
        <v>1769</v>
      </c>
      <c r="K547" s="4">
        <v>7.1</v>
      </c>
      <c r="L547" s="25">
        <f t="shared" si="10"/>
        <v>0.76400000000000001</v>
      </c>
      <c r="P547" s="34" t="s">
        <v>683</v>
      </c>
      <c r="Q547">
        <v>2</v>
      </c>
      <c r="R547" s="4">
        <v>6.35</v>
      </c>
      <c r="T547" t="s">
        <v>1523</v>
      </c>
      <c r="U547" s="4">
        <v>6</v>
      </c>
    </row>
    <row r="548" spans="10:21" x14ac:dyDescent="0.3">
      <c r="J548" t="s">
        <v>14164</v>
      </c>
      <c r="K548" s="4">
        <v>7.1</v>
      </c>
      <c r="L548" s="25">
        <f t="shared" si="10"/>
        <v>0.76400000000000001</v>
      </c>
      <c r="P548" s="34" t="s">
        <v>6408</v>
      </c>
      <c r="Q548">
        <v>2</v>
      </c>
      <c r="R548" s="4">
        <v>7.6999999999999993</v>
      </c>
      <c r="T548" t="s">
        <v>2044</v>
      </c>
      <c r="U548" s="4">
        <v>6</v>
      </c>
    </row>
    <row r="549" spans="10:21" x14ac:dyDescent="0.3">
      <c r="J549" t="s">
        <v>11199</v>
      </c>
      <c r="K549" s="4">
        <v>7.1</v>
      </c>
      <c r="L549" s="25">
        <f t="shared" si="10"/>
        <v>0.76400000000000001</v>
      </c>
      <c r="P549" s="34" t="s">
        <v>6511</v>
      </c>
      <c r="Q549">
        <v>2</v>
      </c>
      <c r="R549" s="4">
        <v>5.5</v>
      </c>
      <c r="T549" t="s">
        <v>2049</v>
      </c>
      <c r="U549" s="4">
        <v>4.7</v>
      </c>
    </row>
    <row r="550" spans="10:21" x14ac:dyDescent="0.3">
      <c r="J550" t="s">
        <v>7140</v>
      </c>
      <c r="K550" s="4">
        <v>7.1</v>
      </c>
      <c r="L550" s="25">
        <f t="shared" si="10"/>
        <v>0.76400000000000001</v>
      </c>
      <c r="P550" s="34" t="s">
        <v>7302</v>
      </c>
      <c r="Q550">
        <v>2</v>
      </c>
      <c r="R550" s="4">
        <v>7.2</v>
      </c>
      <c r="T550" t="s">
        <v>1343</v>
      </c>
      <c r="U550" s="4">
        <v>6.1</v>
      </c>
    </row>
    <row r="551" spans="10:21" x14ac:dyDescent="0.3">
      <c r="J551" t="s">
        <v>8840</v>
      </c>
      <c r="K551" s="4">
        <v>7.1</v>
      </c>
      <c r="L551" s="25">
        <f t="shared" si="10"/>
        <v>0.76400000000000001</v>
      </c>
      <c r="P551" s="34" t="s">
        <v>9593</v>
      </c>
      <c r="Q551">
        <v>2</v>
      </c>
      <c r="R551" s="4">
        <v>6.4</v>
      </c>
      <c r="T551" t="s">
        <v>615</v>
      </c>
      <c r="U551" s="4">
        <v>7.2</v>
      </c>
    </row>
    <row r="552" spans="10:21" x14ac:dyDescent="0.3">
      <c r="J552" t="s">
        <v>9277</v>
      </c>
      <c r="K552" s="4">
        <v>7.1</v>
      </c>
      <c r="L552" s="25">
        <f t="shared" si="10"/>
        <v>0.76400000000000001</v>
      </c>
      <c r="P552" s="34" t="s">
        <v>6025</v>
      </c>
      <c r="Q552">
        <v>2</v>
      </c>
      <c r="R552" s="4">
        <v>7</v>
      </c>
      <c r="T552" t="s">
        <v>2056</v>
      </c>
      <c r="U552" s="4">
        <v>6.4</v>
      </c>
    </row>
    <row r="553" spans="10:21" x14ac:dyDescent="0.3">
      <c r="J553" t="s">
        <v>13521</v>
      </c>
      <c r="K553" s="4">
        <v>7.1</v>
      </c>
      <c r="L553" s="25">
        <f t="shared" si="10"/>
        <v>0.76400000000000001</v>
      </c>
      <c r="P553" s="34" t="s">
        <v>11282</v>
      </c>
      <c r="Q553">
        <v>2</v>
      </c>
      <c r="R553" s="4">
        <v>6.55</v>
      </c>
      <c r="T553" t="s">
        <v>75</v>
      </c>
      <c r="U553" s="4">
        <v>6.1</v>
      </c>
    </row>
    <row r="554" spans="10:21" x14ac:dyDescent="0.3">
      <c r="J554" t="s">
        <v>10503</v>
      </c>
      <c r="K554" s="4">
        <v>7.1</v>
      </c>
      <c r="L554" s="25">
        <f t="shared" si="10"/>
        <v>0.76400000000000001</v>
      </c>
      <c r="P554" s="34" t="s">
        <v>2558</v>
      </c>
      <c r="Q554">
        <v>2</v>
      </c>
      <c r="R554" s="4">
        <v>6.6</v>
      </c>
      <c r="T554" t="s">
        <v>1470</v>
      </c>
      <c r="U554" s="4">
        <v>5.9</v>
      </c>
    </row>
    <row r="555" spans="10:21" x14ac:dyDescent="0.3">
      <c r="J555" t="s">
        <v>7104</v>
      </c>
      <c r="K555" s="4">
        <v>7.1</v>
      </c>
      <c r="L555" s="25">
        <f t="shared" si="10"/>
        <v>0.76400000000000001</v>
      </c>
      <c r="P555" s="34" t="s">
        <v>14286</v>
      </c>
      <c r="Q555">
        <v>2</v>
      </c>
      <c r="R555" s="4">
        <v>3.25</v>
      </c>
      <c r="T555" t="s">
        <v>2013</v>
      </c>
      <c r="U555" s="4">
        <v>6</v>
      </c>
    </row>
    <row r="556" spans="10:21" x14ac:dyDescent="0.3">
      <c r="J556" t="s">
        <v>12545</v>
      </c>
      <c r="K556" s="4">
        <v>7.1</v>
      </c>
      <c r="L556" s="25">
        <f t="shared" si="10"/>
        <v>0.76400000000000001</v>
      </c>
      <c r="P556" s="34" t="s">
        <v>11428</v>
      </c>
      <c r="Q556">
        <v>2</v>
      </c>
      <c r="R556" s="4">
        <v>6.6</v>
      </c>
      <c r="T556" t="s">
        <v>2066</v>
      </c>
      <c r="U556" s="4">
        <v>6.3</v>
      </c>
    </row>
    <row r="557" spans="10:21" x14ac:dyDescent="0.3">
      <c r="J557" t="s">
        <v>11875</v>
      </c>
      <c r="K557" s="4">
        <v>7.1</v>
      </c>
      <c r="L557" s="25">
        <f t="shared" si="10"/>
        <v>0.76400000000000001</v>
      </c>
      <c r="P557" s="34" t="s">
        <v>6052</v>
      </c>
      <c r="Q557">
        <v>2</v>
      </c>
      <c r="R557" s="4">
        <v>6.7</v>
      </c>
      <c r="T557" t="s">
        <v>2023</v>
      </c>
      <c r="U557" s="4">
        <v>5.6</v>
      </c>
    </row>
    <row r="558" spans="10:21" x14ac:dyDescent="0.3">
      <c r="J558" t="s">
        <v>11684</v>
      </c>
      <c r="K558" s="4">
        <v>7.1</v>
      </c>
      <c r="L558" s="25">
        <f t="shared" si="10"/>
        <v>0.76400000000000001</v>
      </c>
      <c r="P558" s="34" t="s">
        <v>5072</v>
      </c>
      <c r="Q558">
        <v>2</v>
      </c>
      <c r="R558" s="4">
        <v>7.1999999999999993</v>
      </c>
      <c r="T558" t="s">
        <v>2073</v>
      </c>
      <c r="U558" s="4">
        <v>6.4</v>
      </c>
    </row>
    <row r="559" spans="10:21" x14ac:dyDescent="0.3">
      <c r="J559" t="s">
        <v>14064</v>
      </c>
      <c r="K559" s="4">
        <v>7.1</v>
      </c>
      <c r="L559" s="25">
        <f t="shared" si="10"/>
        <v>0.76400000000000001</v>
      </c>
      <c r="P559" s="34" t="s">
        <v>9443</v>
      </c>
      <c r="Q559">
        <v>2</v>
      </c>
      <c r="R559" s="4">
        <v>7.1</v>
      </c>
      <c r="T559" t="s">
        <v>153</v>
      </c>
      <c r="U559" s="4">
        <v>7.1</v>
      </c>
    </row>
    <row r="560" spans="10:21" x14ac:dyDescent="0.3">
      <c r="J560" t="s">
        <v>3143</v>
      </c>
      <c r="K560" s="4">
        <v>7.1</v>
      </c>
      <c r="L560" s="25">
        <f t="shared" si="10"/>
        <v>0.76400000000000001</v>
      </c>
      <c r="P560" s="34" t="s">
        <v>8261</v>
      </c>
      <c r="Q560">
        <v>2</v>
      </c>
      <c r="R560" s="4">
        <v>5.6</v>
      </c>
      <c r="T560" t="s">
        <v>1150</v>
      </c>
      <c r="U560" s="4">
        <v>6.6</v>
      </c>
    </row>
    <row r="561" spans="10:21" x14ac:dyDescent="0.3">
      <c r="J561" t="s">
        <v>41</v>
      </c>
      <c r="K561" s="4">
        <v>7.1</v>
      </c>
      <c r="L561" s="25">
        <f t="shared" si="10"/>
        <v>0.76400000000000001</v>
      </c>
      <c r="P561" s="34" t="s">
        <v>6594</v>
      </c>
      <c r="Q561">
        <v>2</v>
      </c>
      <c r="R561" s="4">
        <v>5.25</v>
      </c>
      <c r="T561" t="s">
        <v>2082</v>
      </c>
      <c r="U561" s="4">
        <v>4.5999999999999996</v>
      </c>
    </row>
    <row r="562" spans="10:21" x14ac:dyDescent="0.3">
      <c r="J562" t="s">
        <v>13203</v>
      </c>
      <c r="K562" s="4">
        <v>7.1</v>
      </c>
      <c r="L562" s="25">
        <f t="shared" si="10"/>
        <v>0.76400000000000001</v>
      </c>
      <c r="P562" s="34" t="s">
        <v>13291</v>
      </c>
      <c r="Q562">
        <v>2</v>
      </c>
      <c r="R562" s="4">
        <v>7.1</v>
      </c>
      <c r="T562" t="s">
        <v>2086</v>
      </c>
      <c r="U562" s="4">
        <v>8.4</v>
      </c>
    </row>
    <row r="563" spans="10:21" x14ac:dyDescent="0.3">
      <c r="J563" t="s">
        <v>8904</v>
      </c>
      <c r="K563" s="4">
        <v>7.1</v>
      </c>
      <c r="L563" s="25">
        <f t="shared" si="10"/>
        <v>0.76400000000000001</v>
      </c>
      <c r="P563" s="34" t="s">
        <v>6263</v>
      </c>
      <c r="Q563">
        <v>2</v>
      </c>
      <c r="R563" s="4">
        <v>6.5500000000000007</v>
      </c>
      <c r="T563" t="s">
        <v>28</v>
      </c>
      <c r="U563" s="4">
        <v>7.1</v>
      </c>
    </row>
    <row r="564" spans="10:21" x14ac:dyDescent="0.3">
      <c r="J564" t="s">
        <v>10138</v>
      </c>
      <c r="K564" s="4">
        <v>7.1</v>
      </c>
      <c r="L564" s="25">
        <f t="shared" si="10"/>
        <v>0.76400000000000001</v>
      </c>
      <c r="P564" s="34" t="s">
        <v>4183</v>
      </c>
      <c r="Q564">
        <v>2</v>
      </c>
      <c r="R564" s="4">
        <v>4.4499999999999993</v>
      </c>
      <c r="T564" t="s">
        <v>2095</v>
      </c>
      <c r="U564" s="4">
        <v>7.4</v>
      </c>
    </row>
    <row r="565" spans="10:21" x14ac:dyDescent="0.3">
      <c r="J565" t="s">
        <v>3844</v>
      </c>
      <c r="K565" s="4">
        <v>7.1</v>
      </c>
      <c r="L565" s="25">
        <f t="shared" si="10"/>
        <v>0.76400000000000001</v>
      </c>
      <c r="P565" s="34" t="s">
        <v>9485</v>
      </c>
      <c r="Q565">
        <v>2</v>
      </c>
      <c r="R565" s="4">
        <v>7.5500000000000007</v>
      </c>
      <c r="T565" t="s">
        <v>2100</v>
      </c>
      <c r="U565" s="4">
        <v>6.9</v>
      </c>
    </row>
    <row r="566" spans="10:21" x14ac:dyDescent="0.3">
      <c r="J566" t="s">
        <v>13355</v>
      </c>
      <c r="K566" s="4">
        <v>7.1</v>
      </c>
      <c r="L566" s="25">
        <f t="shared" si="10"/>
        <v>0.76400000000000001</v>
      </c>
      <c r="P566" s="34" t="s">
        <v>4605</v>
      </c>
      <c r="Q566">
        <v>2</v>
      </c>
      <c r="R566" s="4">
        <v>6.25</v>
      </c>
      <c r="T566" t="s">
        <v>1355</v>
      </c>
      <c r="U566" s="4">
        <v>4.5</v>
      </c>
    </row>
    <row r="567" spans="10:21" x14ac:dyDescent="0.3">
      <c r="J567" t="s">
        <v>8431</v>
      </c>
      <c r="K567" s="4">
        <v>7.1</v>
      </c>
      <c r="L567" s="25">
        <f t="shared" si="10"/>
        <v>0.76400000000000001</v>
      </c>
      <c r="P567" s="34" t="s">
        <v>7352</v>
      </c>
      <c r="Q567">
        <v>2</v>
      </c>
      <c r="R567" s="4">
        <v>7</v>
      </c>
      <c r="T567" t="s">
        <v>1562</v>
      </c>
      <c r="U567" s="4">
        <v>7.1</v>
      </c>
    </row>
    <row r="568" spans="10:21" x14ac:dyDescent="0.3">
      <c r="J568" t="s">
        <v>10028</v>
      </c>
      <c r="K568" s="4">
        <v>7.1</v>
      </c>
      <c r="L568" s="25">
        <f t="shared" si="10"/>
        <v>0.76400000000000001</v>
      </c>
      <c r="P568" s="34" t="s">
        <v>9146</v>
      </c>
      <c r="Q568">
        <v>2</v>
      </c>
      <c r="R568" s="4">
        <v>7.4</v>
      </c>
      <c r="T568" t="s">
        <v>615</v>
      </c>
      <c r="U568" s="4">
        <v>6.5</v>
      </c>
    </row>
    <row r="569" spans="10:21" x14ac:dyDescent="0.3">
      <c r="J569" t="s">
        <v>9718</v>
      </c>
      <c r="K569" s="4">
        <v>7.1</v>
      </c>
      <c r="L569" s="25">
        <f t="shared" si="10"/>
        <v>0.76400000000000001</v>
      </c>
      <c r="P569" s="34" t="s">
        <v>9083</v>
      </c>
      <c r="Q569">
        <v>2</v>
      </c>
      <c r="R569" s="4">
        <v>7.1</v>
      </c>
      <c r="T569" t="s">
        <v>2114</v>
      </c>
      <c r="U569" s="4">
        <v>5.3</v>
      </c>
    </row>
    <row r="570" spans="10:21" x14ac:dyDescent="0.3">
      <c r="J570" t="s">
        <v>12306</v>
      </c>
      <c r="K570" s="4">
        <v>7.1</v>
      </c>
      <c r="L570" s="25">
        <f t="shared" si="10"/>
        <v>0.76400000000000001</v>
      </c>
      <c r="P570" s="34" t="s">
        <v>11493</v>
      </c>
      <c r="Q570">
        <v>2</v>
      </c>
      <c r="R570" s="4">
        <v>5.45</v>
      </c>
      <c r="T570" t="s">
        <v>615</v>
      </c>
      <c r="U570" s="4">
        <v>6.7</v>
      </c>
    </row>
    <row r="571" spans="10:21" x14ac:dyDescent="0.3">
      <c r="J571" t="s">
        <v>1075</v>
      </c>
      <c r="K571" s="4">
        <v>7.083333333333333</v>
      </c>
      <c r="L571" s="25">
        <f t="shared" si="10"/>
        <v>0.76300000000000001</v>
      </c>
      <c r="P571" s="34" t="s">
        <v>3278</v>
      </c>
      <c r="Q571">
        <v>2</v>
      </c>
      <c r="R571" s="4">
        <v>5.85</v>
      </c>
      <c r="T571" t="s">
        <v>98</v>
      </c>
      <c r="U571" s="4">
        <v>7.2</v>
      </c>
    </row>
    <row r="572" spans="10:21" x14ac:dyDescent="0.3">
      <c r="J572" t="s">
        <v>98</v>
      </c>
      <c r="K572" s="4">
        <v>7.08</v>
      </c>
      <c r="L572" s="25">
        <f t="shared" si="10"/>
        <v>0.76300000000000001</v>
      </c>
      <c r="P572" s="34" t="s">
        <v>2188</v>
      </c>
      <c r="Q572">
        <v>2</v>
      </c>
      <c r="R572" s="4">
        <v>6.0500000000000007</v>
      </c>
      <c r="T572" t="s">
        <v>207</v>
      </c>
      <c r="U572" s="4">
        <v>7.2</v>
      </c>
    </row>
    <row r="573" spans="10:21" x14ac:dyDescent="0.3">
      <c r="J573" t="s">
        <v>247</v>
      </c>
      <c r="K573" s="4">
        <v>7.0750000000000002</v>
      </c>
      <c r="L573" s="25">
        <f t="shared" si="10"/>
        <v>0.76200000000000001</v>
      </c>
      <c r="P573" s="34" t="s">
        <v>11566</v>
      </c>
      <c r="Q573">
        <v>2</v>
      </c>
      <c r="R573" s="4">
        <v>7.15</v>
      </c>
      <c r="T573" t="s">
        <v>2128</v>
      </c>
      <c r="U573" s="4">
        <v>5.5</v>
      </c>
    </row>
    <row r="574" spans="10:21" x14ac:dyDescent="0.3">
      <c r="J574" t="s">
        <v>3955</v>
      </c>
      <c r="K574" s="4">
        <v>7.0749999999999993</v>
      </c>
      <c r="L574" s="25">
        <f t="shared" si="10"/>
        <v>0.76100000000000001</v>
      </c>
      <c r="P574" s="34" t="s">
        <v>9917</v>
      </c>
      <c r="Q574">
        <v>2</v>
      </c>
      <c r="R574" s="4">
        <v>6.8000000000000007</v>
      </c>
      <c r="T574" t="s">
        <v>338</v>
      </c>
      <c r="U574" s="4">
        <v>5.8</v>
      </c>
    </row>
    <row r="575" spans="10:21" x14ac:dyDescent="0.3">
      <c r="J575" t="s">
        <v>940</v>
      </c>
      <c r="K575" s="4">
        <v>7.0749999999999993</v>
      </c>
      <c r="L575" s="25">
        <f t="shared" si="10"/>
        <v>0.76100000000000001</v>
      </c>
      <c r="P575" s="34" t="s">
        <v>2732</v>
      </c>
      <c r="Q575">
        <v>2</v>
      </c>
      <c r="R575" s="4">
        <v>5.45</v>
      </c>
      <c r="T575" t="s">
        <v>2134</v>
      </c>
      <c r="U575" s="4">
        <v>6</v>
      </c>
    </row>
    <row r="576" spans="10:21" x14ac:dyDescent="0.3">
      <c r="J576" t="s">
        <v>3520</v>
      </c>
      <c r="K576" s="4">
        <v>7.07</v>
      </c>
      <c r="L576" s="25">
        <f t="shared" si="10"/>
        <v>0.76100000000000001</v>
      </c>
      <c r="P576" s="34" t="s">
        <v>9117</v>
      </c>
      <c r="Q576">
        <v>2</v>
      </c>
      <c r="R576" s="4">
        <v>7.95</v>
      </c>
      <c r="T576" t="s">
        <v>573</v>
      </c>
      <c r="U576" s="4">
        <v>6.6</v>
      </c>
    </row>
    <row r="577" spans="10:21" x14ac:dyDescent="0.3">
      <c r="J577" t="s">
        <v>6322</v>
      </c>
      <c r="K577" s="4">
        <v>7.0666666666666664</v>
      </c>
      <c r="L577" s="25">
        <f t="shared" si="10"/>
        <v>0.76</v>
      </c>
      <c r="P577" s="34" t="s">
        <v>3883</v>
      </c>
      <c r="Q577">
        <v>2</v>
      </c>
      <c r="R577" s="4">
        <v>5.65</v>
      </c>
      <c r="T577" t="s">
        <v>1159</v>
      </c>
      <c r="U577" s="4">
        <v>8.3000000000000007</v>
      </c>
    </row>
    <row r="578" spans="10:21" x14ac:dyDescent="0.3">
      <c r="J578" t="s">
        <v>1719</v>
      </c>
      <c r="K578" s="4">
        <v>7.0666666666666664</v>
      </c>
      <c r="L578" s="25">
        <f t="shared" si="10"/>
        <v>0.76</v>
      </c>
      <c r="P578" s="34" t="s">
        <v>7041</v>
      </c>
      <c r="Q578">
        <v>2</v>
      </c>
      <c r="R578" s="4">
        <v>6.5</v>
      </c>
      <c r="T578" t="s">
        <v>264</v>
      </c>
      <c r="U578" s="4">
        <v>6.7</v>
      </c>
    </row>
    <row r="579" spans="10:21" x14ac:dyDescent="0.3">
      <c r="J579" t="s">
        <v>7457</v>
      </c>
      <c r="K579" s="4">
        <v>7.0571428571428569</v>
      </c>
      <c r="L579" s="25">
        <f t="shared" si="10"/>
        <v>0.76</v>
      </c>
      <c r="P579" s="34" t="s">
        <v>4370</v>
      </c>
      <c r="Q579">
        <v>2</v>
      </c>
      <c r="R579" s="4">
        <v>7.6</v>
      </c>
      <c r="T579" t="s">
        <v>1355</v>
      </c>
      <c r="U579" s="4">
        <v>7.1</v>
      </c>
    </row>
    <row r="580" spans="10:21" x14ac:dyDescent="0.3">
      <c r="J580" t="s">
        <v>9550</v>
      </c>
      <c r="K580" s="4">
        <v>7.0500000000000007</v>
      </c>
      <c r="L580" s="25">
        <f t="shared" si="10"/>
        <v>0.75900000000000001</v>
      </c>
      <c r="P580" s="34" t="s">
        <v>3678</v>
      </c>
      <c r="Q580">
        <v>2</v>
      </c>
      <c r="R580" s="4">
        <v>7.5</v>
      </c>
      <c r="T580" t="s">
        <v>2145</v>
      </c>
      <c r="U580" s="4">
        <v>6</v>
      </c>
    </row>
    <row r="581" spans="10:21" x14ac:dyDescent="0.3">
      <c r="J581" t="s">
        <v>7481</v>
      </c>
      <c r="K581" s="4">
        <v>7.05</v>
      </c>
      <c r="L581" s="25">
        <f t="shared" si="10"/>
        <v>0.75800000000000001</v>
      </c>
      <c r="P581" s="34" t="s">
        <v>5483</v>
      </c>
      <c r="Q581">
        <v>2</v>
      </c>
      <c r="R581" s="4">
        <v>7.25</v>
      </c>
      <c r="T581" t="s">
        <v>2154</v>
      </c>
      <c r="U581" s="4">
        <v>6.9</v>
      </c>
    </row>
    <row r="582" spans="10:21" x14ac:dyDescent="0.3">
      <c r="J582" t="s">
        <v>173</v>
      </c>
      <c r="K582" s="4">
        <v>7.05</v>
      </c>
      <c r="L582" s="25">
        <f t="shared" ref="L582:L645" si="11">_xlfn.PERCENTRANK.EXC($K$5:$K$2402,K582)</f>
        <v>0.75800000000000001</v>
      </c>
      <c r="P582" s="34" t="s">
        <v>3015</v>
      </c>
      <c r="Q582">
        <v>2</v>
      </c>
      <c r="R582" s="4">
        <v>7</v>
      </c>
      <c r="T582" t="s">
        <v>615</v>
      </c>
      <c r="U582" s="4">
        <v>5.6</v>
      </c>
    </row>
    <row r="583" spans="10:21" x14ac:dyDescent="0.3">
      <c r="J583" t="s">
        <v>1347</v>
      </c>
      <c r="K583" s="4">
        <v>7.05</v>
      </c>
      <c r="L583" s="25">
        <f t="shared" si="11"/>
        <v>0.75800000000000001</v>
      </c>
      <c r="P583" s="34" t="s">
        <v>5503</v>
      </c>
      <c r="Q583">
        <v>2</v>
      </c>
      <c r="R583" s="4">
        <v>6</v>
      </c>
      <c r="T583" t="s">
        <v>1523</v>
      </c>
      <c r="U583" s="4">
        <v>5.6</v>
      </c>
    </row>
    <row r="584" spans="10:21" x14ac:dyDescent="0.3">
      <c r="J584" t="s">
        <v>1263</v>
      </c>
      <c r="K584" s="4">
        <v>7.05</v>
      </c>
      <c r="L584" s="25">
        <f t="shared" si="11"/>
        <v>0.75800000000000001</v>
      </c>
      <c r="P584" s="34" t="s">
        <v>12410</v>
      </c>
      <c r="Q584">
        <v>2</v>
      </c>
      <c r="R584" s="4">
        <v>7.25</v>
      </c>
      <c r="T584" t="s">
        <v>2114</v>
      </c>
      <c r="U584" s="4">
        <v>4.5</v>
      </c>
    </row>
    <row r="585" spans="10:21" x14ac:dyDescent="0.3">
      <c r="J585" t="s">
        <v>3081</v>
      </c>
      <c r="K585" s="4">
        <v>7.0333333333333341</v>
      </c>
      <c r="L585" s="25">
        <f t="shared" si="11"/>
        <v>0.755</v>
      </c>
      <c r="P585" s="34" t="s">
        <v>7304</v>
      </c>
      <c r="Q585">
        <v>2</v>
      </c>
      <c r="R585" s="4">
        <v>6.6</v>
      </c>
      <c r="T585" t="s">
        <v>2166</v>
      </c>
      <c r="U585" s="4">
        <v>7.1</v>
      </c>
    </row>
    <row r="586" spans="10:21" x14ac:dyDescent="0.3">
      <c r="J586" t="s">
        <v>8938</v>
      </c>
      <c r="K586" s="4">
        <v>7.0333333333333341</v>
      </c>
      <c r="L586" s="25">
        <f t="shared" si="11"/>
        <v>0.755</v>
      </c>
      <c r="P586" s="34" t="s">
        <v>8786</v>
      </c>
      <c r="Q586">
        <v>2</v>
      </c>
      <c r="R586" s="4">
        <v>5.7</v>
      </c>
      <c r="T586" t="s">
        <v>1999</v>
      </c>
      <c r="U586" s="4">
        <v>6.5</v>
      </c>
    </row>
    <row r="587" spans="10:21" x14ac:dyDescent="0.3">
      <c r="J587" t="s">
        <v>5943</v>
      </c>
      <c r="K587" s="4">
        <v>7.0333333333333341</v>
      </c>
      <c r="L587" s="25">
        <f t="shared" si="11"/>
        <v>0.755</v>
      </c>
      <c r="P587" s="34" t="s">
        <v>9040</v>
      </c>
      <c r="Q587">
        <v>2</v>
      </c>
      <c r="R587" s="4">
        <v>4.6500000000000004</v>
      </c>
      <c r="T587" t="s">
        <v>2171</v>
      </c>
      <c r="U587" s="4">
        <v>6.4</v>
      </c>
    </row>
    <row r="588" spans="10:21" x14ac:dyDescent="0.3">
      <c r="J588" t="s">
        <v>597</v>
      </c>
      <c r="K588" s="4">
        <v>7.0333333333333341</v>
      </c>
      <c r="L588" s="25">
        <f t="shared" si="11"/>
        <v>0.755</v>
      </c>
      <c r="P588" s="34" t="s">
        <v>6291</v>
      </c>
      <c r="Q588">
        <v>2</v>
      </c>
      <c r="R588" s="4">
        <v>6</v>
      </c>
      <c r="T588" t="s">
        <v>591</v>
      </c>
      <c r="U588" s="4">
        <v>5.8</v>
      </c>
    </row>
    <row r="589" spans="10:21" x14ac:dyDescent="0.3">
      <c r="J589" t="s">
        <v>2969</v>
      </c>
      <c r="K589" s="4">
        <v>7.0333333333333341</v>
      </c>
      <c r="L589" s="25">
        <f t="shared" si="11"/>
        <v>0.755</v>
      </c>
      <c r="P589" s="34" t="s">
        <v>625</v>
      </c>
      <c r="Q589">
        <v>2</v>
      </c>
      <c r="R589" s="4">
        <v>5.65</v>
      </c>
      <c r="T589" t="s">
        <v>173</v>
      </c>
      <c r="U589" s="4">
        <v>8</v>
      </c>
    </row>
    <row r="590" spans="10:21" x14ac:dyDescent="0.3">
      <c r="J590" t="s">
        <v>4805</v>
      </c>
      <c r="K590" s="4">
        <v>7.0333333333333341</v>
      </c>
      <c r="L590" s="25">
        <f t="shared" si="11"/>
        <v>0.755</v>
      </c>
      <c r="P590" s="34" t="s">
        <v>8109</v>
      </c>
      <c r="Q590">
        <v>2</v>
      </c>
      <c r="R590" s="4">
        <v>5.75</v>
      </c>
      <c r="T590" t="s">
        <v>1979</v>
      </c>
      <c r="U590" s="4">
        <v>6.2</v>
      </c>
    </row>
    <row r="591" spans="10:21" x14ac:dyDescent="0.3">
      <c r="J591" t="s">
        <v>52</v>
      </c>
      <c r="K591" s="4">
        <v>7.0181818181818185</v>
      </c>
      <c r="L591" s="25">
        <f t="shared" si="11"/>
        <v>0.754</v>
      </c>
      <c r="P591" s="34" t="s">
        <v>1336</v>
      </c>
      <c r="Q591">
        <v>2</v>
      </c>
      <c r="R591" s="4">
        <v>6.8</v>
      </c>
      <c r="T591" t="s">
        <v>264</v>
      </c>
      <c r="U591" s="4">
        <v>7.2</v>
      </c>
    </row>
    <row r="592" spans="10:21" x14ac:dyDescent="0.3">
      <c r="J592" t="s">
        <v>2482</v>
      </c>
      <c r="K592" s="4">
        <v>7.0181818181818185</v>
      </c>
      <c r="L592" s="25">
        <f t="shared" si="11"/>
        <v>0.754</v>
      </c>
      <c r="P592" s="34" t="s">
        <v>169</v>
      </c>
      <c r="Q592">
        <v>2</v>
      </c>
      <c r="R592" s="4">
        <v>7.4</v>
      </c>
      <c r="T592" t="s">
        <v>2186</v>
      </c>
      <c r="U592" s="4">
        <v>6.1</v>
      </c>
    </row>
    <row r="593" spans="10:21" x14ac:dyDescent="0.3">
      <c r="J593" t="s">
        <v>170</v>
      </c>
      <c r="K593" s="4">
        <v>7.0166666666666657</v>
      </c>
      <c r="L593" s="25">
        <f t="shared" si="11"/>
        <v>0.754</v>
      </c>
      <c r="P593" s="34" t="s">
        <v>8962</v>
      </c>
      <c r="Q593">
        <v>2</v>
      </c>
      <c r="R593" s="4">
        <v>7.15</v>
      </c>
      <c r="T593" t="s">
        <v>14</v>
      </c>
      <c r="U593" s="4">
        <v>7.6</v>
      </c>
    </row>
    <row r="594" spans="10:21" x14ac:dyDescent="0.3">
      <c r="J594" t="s">
        <v>2548</v>
      </c>
      <c r="K594" s="4">
        <v>7.0090909090909088</v>
      </c>
      <c r="L594" s="25">
        <f t="shared" si="11"/>
        <v>0.754</v>
      </c>
      <c r="P594" s="34" t="s">
        <v>9615</v>
      </c>
      <c r="Q594">
        <v>2</v>
      </c>
      <c r="R594" s="4">
        <v>6.95</v>
      </c>
      <c r="T594" t="s">
        <v>515</v>
      </c>
      <c r="U594" s="4">
        <v>6.3</v>
      </c>
    </row>
    <row r="595" spans="10:21" x14ac:dyDescent="0.3">
      <c r="J595" t="s">
        <v>6025</v>
      </c>
      <c r="K595" s="4">
        <v>7</v>
      </c>
      <c r="L595" s="25">
        <f t="shared" si="11"/>
        <v>0.72399999999999998</v>
      </c>
      <c r="P595" s="34" t="s">
        <v>11611</v>
      </c>
      <c r="Q595">
        <v>2</v>
      </c>
      <c r="R595" s="4">
        <v>7.8000000000000007</v>
      </c>
      <c r="T595" t="s">
        <v>2193</v>
      </c>
      <c r="U595" s="4">
        <v>6.3</v>
      </c>
    </row>
    <row r="596" spans="10:21" x14ac:dyDescent="0.3">
      <c r="J596" t="s">
        <v>1801</v>
      </c>
      <c r="K596" s="4">
        <v>7</v>
      </c>
      <c r="L596" s="25">
        <f t="shared" si="11"/>
        <v>0.72399999999999998</v>
      </c>
      <c r="P596" s="34" t="s">
        <v>9797</v>
      </c>
      <c r="Q596">
        <v>2</v>
      </c>
      <c r="R596" s="4">
        <v>6.7</v>
      </c>
      <c r="T596" t="s">
        <v>682</v>
      </c>
      <c r="U596" s="4">
        <v>6.3</v>
      </c>
    </row>
    <row r="597" spans="10:21" x14ac:dyDescent="0.3">
      <c r="J597" t="s">
        <v>7352</v>
      </c>
      <c r="K597" s="4">
        <v>7</v>
      </c>
      <c r="L597" s="25">
        <f t="shared" si="11"/>
        <v>0.72399999999999998</v>
      </c>
      <c r="P597" s="34" t="s">
        <v>7271</v>
      </c>
      <c r="Q597">
        <v>2</v>
      </c>
      <c r="R597" s="4">
        <v>5.15</v>
      </c>
      <c r="T597" t="s">
        <v>470</v>
      </c>
      <c r="U597" s="4">
        <v>7.7</v>
      </c>
    </row>
    <row r="598" spans="10:21" x14ac:dyDescent="0.3">
      <c r="J598" t="s">
        <v>12940</v>
      </c>
      <c r="K598" s="4">
        <v>7</v>
      </c>
      <c r="L598" s="25">
        <f t="shared" si="11"/>
        <v>0.72399999999999998</v>
      </c>
      <c r="P598" s="34" t="s">
        <v>1556</v>
      </c>
      <c r="Q598">
        <v>2</v>
      </c>
      <c r="R598" s="4">
        <v>7.35</v>
      </c>
      <c r="T598" t="s">
        <v>1562</v>
      </c>
      <c r="U598" s="4">
        <v>7</v>
      </c>
    </row>
    <row r="599" spans="10:21" x14ac:dyDescent="0.3">
      <c r="J599" t="s">
        <v>381</v>
      </c>
      <c r="K599" s="4">
        <v>7</v>
      </c>
      <c r="L599" s="25">
        <f t="shared" si="11"/>
        <v>0.72399999999999998</v>
      </c>
      <c r="P599" s="34" t="s">
        <v>7679</v>
      </c>
      <c r="Q599">
        <v>2</v>
      </c>
      <c r="R599" s="4">
        <v>5.8000000000000007</v>
      </c>
      <c r="T599" t="s">
        <v>573</v>
      </c>
      <c r="U599" s="4">
        <v>5.3</v>
      </c>
    </row>
    <row r="600" spans="10:21" x14ac:dyDescent="0.3">
      <c r="J600" t="s">
        <v>3015</v>
      </c>
      <c r="K600" s="4">
        <v>7</v>
      </c>
      <c r="L600" s="25">
        <f t="shared" si="11"/>
        <v>0.72399999999999998</v>
      </c>
      <c r="P600" s="34" t="s">
        <v>10364</v>
      </c>
      <c r="Q600">
        <v>2</v>
      </c>
      <c r="R600" s="4">
        <v>7.3</v>
      </c>
      <c r="T600" t="s">
        <v>877</v>
      </c>
      <c r="U600" s="4">
        <v>5.6</v>
      </c>
    </row>
    <row r="601" spans="10:21" x14ac:dyDescent="0.3">
      <c r="J601" t="s">
        <v>4954</v>
      </c>
      <c r="K601" s="4">
        <v>7</v>
      </c>
      <c r="L601" s="25">
        <f t="shared" si="11"/>
        <v>0.72399999999999998</v>
      </c>
      <c r="P601" s="34" t="s">
        <v>13034</v>
      </c>
      <c r="Q601">
        <v>2</v>
      </c>
      <c r="R601" s="4">
        <v>6.4</v>
      </c>
      <c r="T601" t="s">
        <v>2211</v>
      </c>
      <c r="U601" s="4">
        <v>5.2</v>
      </c>
    </row>
    <row r="602" spans="10:21" x14ac:dyDescent="0.3">
      <c r="J602" t="s">
        <v>11157</v>
      </c>
      <c r="K602" s="4">
        <v>7</v>
      </c>
      <c r="L602" s="25">
        <f t="shared" si="11"/>
        <v>0.72399999999999998</v>
      </c>
      <c r="P602" s="34" t="s">
        <v>7393</v>
      </c>
      <c r="Q602">
        <v>2</v>
      </c>
      <c r="R602" s="4">
        <v>6.1</v>
      </c>
      <c r="T602" t="s">
        <v>2114</v>
      </c>
      <c r="U602" s="4">
        <v>5.4</v>
      </c>
    </row>
    <row r="603" spans="10:21" x14ac:dyDescent="0.3">
      <c r="J603" t="s">
        <v>13624</v>
      </c>
      <c r="K603" s="4">
        <v>7</v>
      </c>
      <c r="L603" s="25">
        <f t="shared" si="11"/>
        <v>0.72399999999999998</v>
      </c>
      <c r="P603" s="34" t="s">
        <v>3249</v>
      </c>
      <c r="Q603">
        <v>2</v>
      </c>
      <c r="R603" s="4">
        <v>5.95</v>
      </c>
      <c r="T603" t="s">
        <v>2219</v>
      </c>
      <c r="U603" s="4">
        <v>6.4</v>
      </c>
    </row>
    <row r="604" spans="10:21" x14ac:dyDescent="0.3">
      <c r="J604" t="s">
        <v>14402</v>
      </c>
      <c r="K604" s="4">
        <v>7</v>
      </c>
      <c r="L604" s="25">
        <f t="shared" si="11"/>
        <v>0.72399999999999998</v>
      </c>
      <c r="P604" s="34" t="s">
        <v>10886</v>
      </c>
      <c r="Q604">
        <v>2</v>
      </c>
      <c r="R604" s="4">
        <v>6.6</v>
      </c>
      <c r="T604" t="s">
        <v>1694</v>
      </c>
      <c r="U604" s="4">
        <v>5.9</v>
      </c>
    </row>
    <row r="605" spans="10:21" x14ac:dyDescent="0.3">
      <c r="J605" t="s">
        <v>10452</v>
      </c>
      <c r="K605" s="4">
        <v>7</v>
      </c>
      <c r="L605" s="25">
        <f t="shared" si="11"/>
        <v>0.72399999999999998</v>
      </c>
      <c r="P605" s="34" t="s">
        <v>2562</v>
      </c>
      <c r="Q605">
        <v>2</v>
      </c>
      <c r="R605" s="4">
        <v>5.95</v>
      </c>
      <c r="T605" t="s">
        <v>2229</v>
      </c>
      <c r="U605" s="4">
        <v>6.3</v>
      </c>
    </row>
    <row r="606" spans="10:21" x14ac:dyDescent="0.3">
      <c r="J606" t="s">
        <v>6373</v>
      </c>
      <c r="K606" s="4">
        <v>7</v>
      </c>
      <c r="L606" s="25">
        <f t="shared" si="11"/>
        <v>0.72399999999999998</v>
      </c>
      <c r="P606" s="34" t="s">
        <v>8601</v>
      </c>
      <c r="Q606">
        <v>2</v>
      </c>
      <c r="R606" s="4">
        <v>7.15</v>
      </c>
      <c r="T606" t="s">
        <v>2232</v>
      </c>
      <c r="U606" s="4">
        <v>6.5</v>
      </c>
    </row>
    <row r="607" spans="10:21" x14ac:dyDescent="0.3">
      <c r="J607" t="s">
        <v>10926</v>
      </c>
      <c r="K607" s="4">
        <v>7</v>
      </c>
      <c r="L607" s="25">
        <f t="shared" si="11"/>
        <v>0.72399999999999998</v>
      </c>
      <c r="P607" s="34" t="s">
        <v>7188</v>
      </c>
      <c r="Q607">
        <v>2</v>
      </c>
      <c r="R607" s="4">
        <v>6.6</v>
      </c>
      <c r="T607" t="s">
        <v>868</v>
      </c>
      <c r="U607" s="4">
        <v>3</v>
      </c>
    </row>
    <row r="608" spans="10:21" x14ac:dyDescent="0.3">
      <c r="J608" t="s">
        <v>1065</v>
      </c>
      <c r="K608" s="4">
        <v>7</v>
      </c>
      <c r="L608" s="25">
        <f t="shared" si="11"/>
        <v>0.72399999999999998</v>
      </c>
      <c r="P608" s="34" t="s">
        <v>1924</v>
      </c>
      <c r="Q608">
        <v>2</v>
      </c>
      <c r="R608" s="4">
        <v>6.4499999999999993</v>
      </c>
      <c r="T608" t="s">
        <v>2236</v>
      </c>
      <c r="U608" s="4">
        <v>3.6</v>
      </c>
    </row>
    <row r="609" spans="10:21" x14ac:dyDescent="0.3">
      <c r="J609" t="s">
        <v>14143</v>
      </c>
      <c r="K609" s="4">
        <v>7</v>
      </c>
      <c r="L609" s="25">
        <f t="shared" si="11"/>
        <v>0.72399999999999998</v>
      </c>
      <c r="P609" s="34" t="s">
        <v>4988</v>
      </c>
      <c r="Q609">
        <v>2</v>
      </c>
      <c r="R609" s="4">
        <v>7.15</v>
      </c>
      <c r="T609" t="s">
        <v>2240</v>
      </c>
      <c r="U609" s="4">
        <v>5.8</v>
      </c>
    </row>
    <row r="610" spans="10:21" x14ac:dyDescent="0.3">
      <c r="J610" t="s">
        <v>6603</v>
      </c>
      <c r="K610" s="4">
        <v>7</v>
      </c>
      <c r="L610" s="25">
        <f t="shared" si="11"/>
        <v>0.72399999999999998</v>
      </c>
      <c r="P610" s="34" t="s">
        <v>1927</v>
      </c>
      <c r="Q610">
        <v>2</v>
      </c>
      <c r="R610" s="4">
        <v>7.6</v>
      </c>
      <c r="T610" t="s">
        <v>2243</v>
      </c>
      <c r="U610" s="4">
        <v>6.2</v>
      </c>
    </row>
    <row r="611" spans="10:21" x14ac:dyDescent="0.3">
      <c r="J611" t="s">
        <v>10081</v>
      </c>
      <c r="K611" s="4">
        <v>7</v>
      </c>
      <c r="L611" s="25">
        <f t="shared" si="11"/>
        <v>0.72399999999999998</v>
      </c>
      <c r="P611" s="34" t="s">
        <v>11355</v>
      </c>
      <c r="Q611">
        <v>2</v>
      </c>
      <c r="R611" s="4">
        <v>6.65</v>
      </c>
      <c r="T611" t="s">
        <v>1042</v>
      </c>
      <c r="U611" s="4">
        <v>5.6</v>
      </c>
    </row>
    <row r="612" spans="10:21" x14ac:dyDescent="0.3">
      <c r="J612" t="s">
        <v>7790</v>
      </c>
      <c r="K612" s="4">
        <v>7</v>
      </c>
      <c r="L612" s="25">
        <f t="shared" si="11"/>
        <v>0.72399999999999998</v>
      </c>
      <c r="P612" s="34" t="s">
        <v>12846</v>
      </c>
      <c r="Q612">
        <v>2</v>
      </c>
      <c r="R612" s="4">
        <v>7.15</v>
      </c>
      <c r="T612" t="s">
        <v>1075</v>
      </c>
      <c r="U612" s="4">
        <v>5.4</v>
      </c>
    </row>
    <row r="613" spans="10:21" x14ac:dyDescent="0.3">
      <c r="J613" t="s">
        <v>8909</v>
      </c>
      <c r="K613" s="4">
        <v>7</v>
      </c>
      <c r="L613" s="25">
        <f t="shared" si="11"/>
        <v>0.72399999999999998</v>
      </c>
      <c r="P613" s="34" t="s">
        <v>5997</v>
      </c>
      <c r="Q613">
        <v>2</v>
      </c>
      <c r="R613" s="4">
        <v>5.0500000000000007</v>
      </c>
      <c r="T613" t="s">
        <v>2254</v>
      </c>
      <c r="U613" s="4">
        <v>6.1</v>
      </c>
    </row>
    <row r="614" spans="10:21" x14ac:dyDescent="0.3">
      <c r="J614" t="s">
        <v>6774</v>
      </c>
      <c r="K614" s="4">
        <v>7</v>
      </c>
      <c r="L614" s="25">
        <f t="shared" si="11"/>
        <v>0.72399999999999998</v>
      </c>
      <c r="P614" s="34" t="s">
        <v>10572</v>
      </c>
      <c r="Q614">
        <v>2</v>
      </c>
      <c r="R614" s="4">
        <v>6.6</v>
      </c>
      <c r="T614" t="s">
        <v>2257</v>
      </c>
      <c r="U614" s="4">
        <v>4.2</v>
      </c>
    </row>
    <row r="615" spans="10:21" x14ac:dyDescent="0.3">
      <c r="J615" t="s">
        <v>11801</v>
      </c>
      <c r="K615" s="4">
        <v>7</v>
      </c>
      <c r="L615" s="25">
        <f t="shared" si="11"/>
        <v>0.72399999999999998</v>
      </c>
      <c r="P615" s="34" t="s">
        <v>13325</v>
      </c>
      <c r="Q615">
        <v>2</v>
      </c>
      <c r="R615" s="4">
        <v>7.3</v>
      </c>
      <c r="T615" t="s">
        <v>2262</v>
      </c>
      <c r="U615" s="4">
        <v>6.7</v>
      </c>
    </row>
    <row r="616" spans="10:21" x14ac:dyDescent="0.3">
      <c r="J616" t="s">
        <v>7621</v>
      </c>
      <c r="K616" s="4">
        <v>7</v>
      </c>
      <c r="L616" s="25">
        <f t="shared" si="11"/>
        <v>0.72399999999999998</v>
      </c>
      <c r="P616" s="34" t="s">
        <v>1620</v>
      </c>
      <c r="Q616">
        <v>2</v>
      </c>
      <c r="R616" s="4">
        <v>6.85</v>
      </c>
      <c r="T616" t="s">
        <v>1355</v>
      </c>
      <c r="U616" s="4">
        <v>4.2</v>
      </c>
    </row>
    <row r="617" spans="10:21" x14ac:dyDescent="0.3">
      <c r="J617" t="s">
        <v>14039</v>
      </c>
      <c r="K617" s="4">
        <v>7</v>
      </c>
      <c r="L617" s="25">
        <f t="shared" si="11"/>
        <v>0.72399999999999998</v>
      </c>
      <c r="P617" s="34" t="s">
        <v>10904</v>
      </c>
      <c r="Q617">
        <v>2</v>
      </c>
      <c r="R617" s="4">
        <v>6.9</v>
      </c>
      <c r="T617" t="s">
        <v>2271</v>
      </c>
      <c r="U617" s="4">
        <v>6.4</v>
      </c>
    </row>
    <row r="618" spans="10:21" x14ac:dyDescent="0.3">
      <c r="J618" t="s">
        <v>3282</v>
      </c>
      <c r="K618" s="4">
        <v>7</v>
      </c>
      <c r="L618" s="25">
        <f t="shared" si="11"/>
        <v>0.72399999999999998</v>
      </c>
      <c r="P618" s="34" t="s">
        <v>5492</v>
      </c>
      <c r="Q618">
        <v>2</v>
      </c>
      <c r="R618" s="4">
        <v>7.45</v>
      </c>
      <c r="T618" t="s">
        <v>2274</v>
      </c>
      <c r="U618" s="4">
        <v>4.9000000000000004</v>
      </c>
    </row>
    <row r="619" spans="10:21" x14ac:dyDescent="0.3">
      <c r="J619" t="s">
        <v>3792</v>
      </c>
      <c r="K619" s="4">
        <v>7</v>
      </c>
      <c r="L619" s="25">
        <f t="shared" si="11"/>
        <v>0.72399999999999998</v>
      </c>
      <c r="P619" s="34" t="s">
        <v>8095</v>
      </c>
      <c r="Q619">
        <v>2</v>
      </c>
      <c r="R619" s="4">
        <v>4.0999999999999996</v>
      </c>
      <c r="T619" t="s">
        <v>1285</v>
      </c>
      <c r="U619" s="4">
        <v>6.8</v>
      </c>
    </row>
    <row r="620" spans="10:21" x14ac:dyDescent="0.3">
      <c r="J620" t="s">
        <v>13898</v>
      </c>
      <c r="K620" s="4">
        <v>7</v>
      </c>
      <c r="L620" s="25">
        <f t="shared" si="11"/>
        <v>0.72399999999999998</v>
      </c>
      <c r="P620" s="34" t="s">
        <v>7693</v>
      </c>
      <c r="Q620">
        <v>2</v>
      </c>
      <c r="R620" s="4">
        <v>6.15</v>
      </c>
      <c r="T620" t="s">
        <v>1927</v>
      </c>
      <c r="U620" s="4">
        <v>7.7</v>
      </c>
    </row>
    <row r="621" spans="10:21" x14ac:dyDescent="0.3">
      <c r="J621" t="s">
        <v>4244</v>
      </c>
      <c r="K621" s="4">
        <v>7</v>
      </c>
      <c r="L621" s="25">
        <f t="shared" si="11"/>
        <v>0.72399999999999998</v>
      </c>
      <c r="P621" s="34" t="s">
        <v>10563</v>
      </c>
      <c r="Q621">
        <v>2</v>
      </c>
      <c r="R621" s="4">
        <v>5.25</v>
      </c>
      <c r="T621" t="s">
        <v>2279</v>
      </c>
      <c r="U621" s="4">
        <v>5.6</v>
      </c>
    </row>
    <row r="622" spans="10:21" x14ac:dyDescent="0.3">
      <c r="J622" t="s">
        <v>8433</v>
      </c>
      <c r="K622" s="4">
        <v>7</v>
      </c>
      <c r="L622" s="25">
        <f t="shared" si="11"/>
        <v>0.72399999999999998</v>
      </c>
      <c r="P622" s="34" t="s">
        <v>7538</v>
      </c>
      <c r="Q622">
        <v>2</v>
      </c>
      <c r="R622" s="4">
        <v>7.85</v>
      </c>
      <c r="T622" t="s">
        <v>1641</v>
      </c>
      <c r="U622" s="4">
        <v>6.4</v>
      </c>
    </row>
    <row r="623" spans="10:21" x14ac:dyDescent="0.3">
      <c r="J623" t="s">
        <v>8654</v>
      </c>
      <c r="K623" s="4">
        <v>7</v>
      </c>
      <c r="L623" s="25">
        <f t="shared" si="11"/>
        <v>0.72399999999999998</v>
      </c>
      <c r="P623" s="34" t="s">
        <v>6520</v>
      </c>
      <c r="Q623">
        <v>2</v>
      </c>
      <c r="R623" s="4">
        <v>4.75</v>
      </c>
      <c r="T623" t="s">
        <v>2286</v>
      </c>
      <c r="U623" s="4">
        <v>7.2</v>
      </c>
    </row>
    <row r="624" spans="10:21" x14ac:dyDescent="0.3">
      <c r="J624" t="s">
        <v>5984</v>
      </c>
      <c r="K624" s="4">
        <v>7</v>
      </c>
      <c r="L624" s="25">
        <f t="shared" si="11"/>
        <v>0.72399999999999998</v>
      </c>
      <c r="P624" s="34" t="s">
        <v>8160</v>
      </c>
      <c r="Q624">
        <v>2</v>
      </c>
      <c r="R624" s="4">
        <v>7.1</v>
      </c>
      <c r="T624" t="s">
        <v>2293</v>
      </c>
      <c r="U624" s="4">
        <v>6</v>
      </c>
    </row>
    <row r="625" spans="10:21" x14ac:dyDescent="0.3">
      <c r="J625" t="s">
        <v>1756</v>
      </c>
      <c r="K625" s="4">
        <v>7</v>
      </c>
      <c r="L625" s="25">
        <f t="shared" si="11"/>
        <v>0.72399999999999998</v>
      </c>
      <c r="P625" s="34" t="s">
        <v>5113</v>
      </c>
      <c r="Q625">
        <v>2</v>
      </c>
      <c r="R625" s="4">
        <v>5.8000000000000007</v>
      </c>
      <c r="T625" t="s">
        <v>2243</v>
      </c>
      <c r="U625" s="4">
        <v>5.9</v>
      </c>
    </row>
    <row r="626" spans="10:21" x14ac:dyDescent="0.3">
      <c r="J626" t="s">
        <v>7431</v>
      </c>
      <c r="K626" s="4">
        <v>7</v>
      </c>
      <c r="L626" s="25">
        <f t="shared" si="11"/>
        <v>0.72399999999999998</v>
      </c>
      <c r="P626" s="34" t="s">
        <v>10780</v>
      </c>
      <c r="Q626">
        <v>2</v>
      </c>
      <c r="R626" s="4">
        <v>5.5</v>
      </c>
      <c r="T626" t="s">
        <v>1075</v>
      </c>
      <c r="U626" s="4">
        <v>7.9</v>
      </c>
    </row>
    <row r="627" spans="10:21" x14ac:dyDescent="0.3">
      <c r="J627" t="s">
        <v>8842</v>
      </c>
      <c r="K627" s="4">
        <v>7</v>
      </c>
      <c r="L627" s="25">
        <f t="shared" si="11"/>
        <v>0.72399999999999998</v>
      </c>
      <c r="P627" s="34" t="s">
        <v>5517</v>
      </c>
      <c r="Q627">
        <v>2</v>
      </c>
      <c r="R627" s="4">
        <v>7.65</v>
      </c>
      <c r="T627" t="s">
        <v>2300</v>
      </c>
      <c r="U627" s="4">
        <v>6.8</v>
      </c>
    </row>
    <row r="628" spans="10:21" x14ac:dyDescent="0.3">
      <c r="J628" t="s">
        <v>1773</v>
      </c>
      <c r="K628" s="4">
        <v>7</v>
      </c>
      <c r="L628" s="25">
        <f t="shared" si="11"/>
        <v>0.72399999999999998</v>
      </c>
      <c r="P628" s="34" t="s">
        <v>10832</v>
      </c>
      <c r="Q628">
        <v>2</v>
      </c>
      <c r="R628" s="4">
        <v>6.5</v>
      </c>
      <c r="T628" t="s">
        <v>127</v>
      </c>
      <c r="U628" s="4">
        <v>7.1</v>
      </c>
    </row>
    <row r="629" spans="10:21" x14ac:dyDescent="0.3">
      <c r="J629" t="s">
        <v>9008</v>
      </c>
      <c r="K629" s="4">
        <v>7</v>
      </c>
      <c r="L629" s="25">
        <f t="shared" si="11"/>
        <v>0.72399999999999998</v>
      </c>
      <c r="P629" s="34" t="s">
        <v>3101</v>
      </c>
      <c r="Q629">
        <v>2</v>
      </c>
      <c r="R629" s="4">
        <v>6.35</v>
      </c>
      <c r="T629" t="s">
        <v>1292</v>
      </c>
      <c r="U629" s="4">
        <v>5.9</v>
      </c>
    </row>
    <row r="630" spans="10:21" x14ac:dyDescent="0.3">
      <c r="J630" t="s">
        <v>12811</v>
      </c>
      <c r="K630" s="4">
        <v>7</v>
      </c>
      <c r="L630" s="25">
        <f t="shared" si="11"/>
        <v>0.72399999999999998</v>
      </c>
      <c r="P630" s="34" t="s">
        <v>9745</v>
      </c>
      <c r="Q630">
        <v>2</v>
      </c>
      <c r="R630" s="4">
        <v>5.8</v>
      </c>
      <c r="T630" t="s">
        <v>1411</v>
      </c>
      <c r="U630" s="4">
        <v>5.9</v>
      </c>
    </row>
    <row r="631" spans="10:21" x14ac:dyDescent="0.3">
      <c r="J631" t="s">
        <v>6771</v>
      </c>
      <c r="K631" s="4">
        <v>7</v>
      </c>
      <c r="L631" s="25">
        <f t="shared" si="11"/>
        <v>0.72399999999999998</v>
      </c>
      <c r="P631" s="34" t="s">
        <v>10542</v>
      </c>
      <c r="Q631">
        <v>2</v>
      </c>
      <c r="R631" s="4">
        <v>6.35</v>
      </c>
      <c r="T631" t="s">
        <v>1605</v>
      </c>
      <c r="U631" s="4">
        <v>6.2</v>
      </c>
    </row>
    <row r="632" spans="10:21" x14ac:dyDescent="0.3">
      <c r="J632" t="s">
        <v>10449</v>
      </c>
      <c r="K632" s="4">
        <v>7</v>
      </c>
      <c r="L632" s="25">
        <f t="shared" si="11"/>
        <v>0.72399999999999998</v>
      </c>
      <c r="P632" s="34" t="s">
        <v>5249</v>
      </c>
      <c r="Q632">
        <v>2</v>
      </c>
      <c r="R632" s="4">
        <v>7.3</v>
      </c>
      <c r="T632" t="s">
        <v>2316</v>
      </c>
      <c r="U632" s="4">
        <v>7</v>
      </c>
    </row>
    <row r="633" spans="10:21" x14ac:dyDescent="0.3">
      <c r="J633" t="s">
        <v>12661</v>
      </c>
      <c r="K633" s="4">
        <v>7</v>
      </c>
      <c r="L633" s="25">
        <f t="shared" si="11"/>
        <v>0.72399999999999998</v>
      </c>
      <c r="P633" s="34" t="s">
        <v>9550</v>
      </c>
      <c r="Q633">
        <v>2</v>
      </c>
      <c r="R633" s="4">
        <v>7.0500000000000007</v>
      </c>
      <c r="T633" t="s">
        <v>2319</v>
      </c>
      <c r="U633" s="4">
        <v>5.4</v>
      </c>
    </row>
    <row r="634" spans="10:21" x14ac:dyDescent="0.3">
      <c r="J634" t="s">
        <v>11912</v>
      </c>
      <c r="K634" s="4">
        <v>7</v>
      </c>
      <c r="L634" s="25">
        <f t="shared" si="11"/>
        <v>0.72399999999999998</v>
      </c>
      <c r="P634" s="34" t="s">
        <v>2999</v>
      </c>
      <c r="Q634">
        <v>2</v>
      </c>
      <c r="R634" s="4">
        <v>6.85</v>
      </c>
      <c r="T634" t="s">
        <v>264</v>
      </c>
      <c r="U634" s="4">
        <v>8.6</v>
      </c>
    </row>
    <row r="635" spans="10:21" x14ac:dyDescent="0.3">
      <c r="J635" t="s">
        <v>4719</v>
      </c>
      <c r="K635" s="4">
        <v>7</v>
      </c>
      <c r="L635" s="25">
        <f t="shared" si="11"/>
        <v>0.72399999999999998</v>
      </c>
      <c r="P635" s="34" t="s">
        <v>1911</v>
      </c>
      <c r="Q635">
        <v>2</v>
      </c>
      <c r="R635" s="4">
        <v>7.1000000000000005</v>
      </c>
      <c r="T635" t="s">
        <v>2324</v>
      </c>
      <c r="U635" s="4">
        <v>6.5</v>
      </c>
    </row>
    <row r="636" spans="10:21" x14ac:dyDescent="0.3">
      <c r="J636" t="s">
        <v>13836</v>
      </c>
      <c r="K636" s="4">
        <v>7</v>
      </c>
      <c r="L636" s="25">
        <f t="shared" si="11"/>
        <v>0.72399999999999998</v>
      </c>
      <c r="P636" s="34" t="s">
        <v>5851</v>
      </c>
      <c r="Q636">
        <v>2</v>
      </c>
      <c r="R636" s="4">
        <v>6.9</v>
      </c>
      <c r="T636" t="s">
        <v>1545</v>
      </c>
      <c r="U636" s="4">
        <v>6.4</v>
      </c>
    </row>
    <row r="637" spans="10:21" x14ac:dyDescent="0.3">
      <c r="J637" t="s">
        <v>14072</v>
      </c>
      <c r="K637" s="4">
        <v>7</v>
      </c>
      <c r="L637" s="25">
        <f t="shared" si="11"/>
        <v>0.72399999999999998</v>
      </c>
      <c r="P637" s="34" t="s">
        <v>10476</v>
      </c>
      <c r="Q637">
        <v>2</v>
      </c>
      <c r="R637" s="4">
        <v>6.9499999999999993</v>
      </c>
      <c r="T637" t="s">
        <v>1188</v>
      </c>
      <c r="U637" s="4">
        <v>7.6</v>
      </c>
    </row>
    <row r="638" spans="10:21" x14ac:dyDescent="0.3">
      <c r="J638" t="s">
        <v>14325</v>
      </c>
      <c r="K638" s="4">
        <v>7</v>
      </c>
      <c r="L638" s="25">
        <f t="shared" si="11"/>
        <v>0.72399999999999998</v>
      </c>
      <c r="P638" s="34" t="s">
        <v>10324</v>
      </c>
      <c r="Q638">
        <v>2</v>
      </c>
      <c r="R638" s="4">
        <v>6.15</v>
      </c>
      <c r="T638" t="s">
        <v>2330</v>
      </c>
      <c r="U638" s="4">
        <v>5.5</v>
      </c>
    </row>
    <row r="639" spans="10:21" x14ac:dyDescent="0.3">
      <c r="J639" t="s">
        <v>12832</v>
      </c>
      <c r="K639" s="4">
        <v>7</v>
      </c>
      <c r="L639" s="25">
        <f t="shared" si="11"/>
        <v>0.72399999999999998</v>
      </c>
      <c r="P639" s="34" t="s">
        <v>3393</v>
      </c>
      <c r="Q639">
        <v>2</v>
      </c>
      <c r="R639" s="4">
        <v>5.6</v>
      </c>
      <c r="T639" t="s">
        <v>264</v>
      </c>
      <c r="U639" s="4">
        <v>7.4</v>
      </c>
    </row>
    <row r="640" spans="10:21" x14ac:dyDescent="0.3">
      <c r="J640" t="s">
        <v>472</v>
      </c>
      <c r="K640" s="4">
        <v>7</v>
      </c>
      <c r="L640" s="25">
        <f t="shared" si="11"/>
        <v>0.72399999999999998</v>
      </c>
      <c r="P640" s="34" t="s">
        <v>3337</v>
      </c>
      <c r="Q640">
        <v>2</v>
      </c>
      <c r="R640" s="4">
        <v>6.6</v>
      </c>
      <c r="T640" t="s">
        <v>302</v>
      </c>
      <c r="U640" s="4">
        <v>8.6999999999999993</v>
      </c>
    </row>
    <row r="641" spans="10:21" x14ac:dyDescent="0.3">
      <c r="J641" t="s">
        <v>5085</v>
      </c>
      <c r="K641" s="4">
        <v>7</v>
      </c>
      <c r="L641" s="25">
        <f t="shared" si="11"/>
        <v>0.72399999999999998</v>
      </c>
      <c r="P641" s="34" t="s">
        <v>11602</v>
      </c>
      <c r="Q641">
        <v>2</v>
      </c>
      <c r="R641" s="4">
        <v>7.1</v>
      </c>
      <c r="T641" t="s">
        <v>573</v>
      </c>
      <c r="U641" s="4">
        <v>7.6</v>
      </c>
    </row>
    <row r="642" spans="10:21" x14ac:dyDescent="0.3">
      <c r="J642" t="s">
        <v>8423</v>
      </c>
      <c r="K642" s="4">
        <v>7</v>
      </c>
      <c r="L642" s="25">
        <f t="shared" si="11"/>
        <v>0.72399999999999998</v>
      </c>
      <c r="P642" s="34" t="s">
        <v>5235</v>
      </c>
      <c r="Q642">
        <v>2</v>
      </c>
      <c r="R642" s="4">
        <v>6.25</v>
      </c>
      <c r="T642" t="s">
        <v>2340</v>
      </c>
      <c r="U642" s="4">
        <v>5.5</v>
      </c>
    </row>
    <row r="643" spans="10:21" x14ac:dyDescent="0.3">
      <c r="J643" t="s">
        <v>7971</v>
      </c>
      <c r="K643" s="4">
        <v>7</v>
      </c>
      <c r="L643" s="25">
        <f t="shared" si="11"/>
        <v>0.72399999999999998</v>
      </c>
      <c r="P643" s="34" t="s">
        <v>4013</v>
      </c>
      <c r="Q643">
        <v>2</v>
      </c>
      <c r="R643" s="4">
        <v>6.85</v>
      </c>
      <c r="T643" t="s">
        <v>2345</v>
      </c>
      <c r="U643" s="4">
        <v>7.6</v>
      </c>
    </row>
    <row r="644" spans="10:21" x14ac:dyDescent="0.3">
      <c r="J644" t="s">
        <v>2035</v>
      </c>
      <c r="K644" s="4">
        <v>7</v>
      </c>
      <c r="L644" s="25">
        <f t="shared" si="11"/>
        <v>0.72399999999999998</v>
      </c>
      <c r="P644" s="34" t="s">
        <v>10072</v>
      </c>
      <c r="Q644">
        <v>2</v>
      </c>
      <c r="R644" s="4">
        <v>6.15</v>
      </c>
      <c r="T644" t="s">
        <v>2347</v>
      </c>
      <c r="U644" s="4">
        <v>6.5</v>
      </c>
    </row>
    <row r="645" spans="10:21" x14ac:dyDescent="0.3">
      <c r="J645" t="s">
        <v>7559</v>
      </c>
      <c r="K645" s="4">
        <v>7</v>
      </c>
      <c r="L645" s="25">
        <f t="shared" si="11"/>
        <v>0.72399999999999998</v>
      </c>
      <c r="P645" s="34" t="s">
        <v>8626</v>
      </c>
      <c r="Q645">
        <v>2</v>
      </c>
      <c r="R645" s="4">
        <v>7.4</v>
      </c>
      <c r="T645" t="s">
        <v>1150</v>
      </c>
      <c r="U645" s="4">
        <v>6.9</v>
      </c>
    </row>
    <row r="646" spans="10:21" x14ac:dyDescent="0.3">
      <c r="J646" t="s">
        <v>6862</v>
      </c>
      <c r="K646" s="4">
        <v>7</v>
      </c>
      <c r="L646" s="25">
        <f t="shared" ref="L646:L709" si="12">_xlfn.PERCENTRANK.EXC($K$5:$K$2402,K646)</f>
        <v>0.72399999999999998</v>
      </c>
      <c r="P646" s="34" t="s">
        <v>4329</v>
      </c>
      <c r="Q646">
        <v>2</v>
      </c>
      <c r="R646" s="4">
        <v>7.25</v>
      </c>
      <c r="T646" t="s">
        <v>212</v>
      </c>
      <c r="U646" s="4">
        <v>6.7</v>
      </c>
    </row>
    <row r="647" spans="10:21" x14ac:dyDescent="0.3">
      <c r="J647" t="s">
        <v>9439</v>
      </c>
      <c r="K647" s="4">
        <v>7</v>
      </c>
      <c r="L647" s="25">
        <f t="shared" si="12"/>
        <v>0.72399999999999998</v>
      </c>
      <c r="P647" s="34" t="s">
        <v>8675</v>
      </c>
      <c r="Q647">
        <v>2</v>
      </c>
      <c r="R647" s="4">
        <v>6.85</v>
      </c>
      <c r="T647" t="s">
        <v>1656</v>
      </c>
      <c r="U647" s="4">
        <v>6.6</v>
      </c>
    </row>
    <row r="648" spans="10:21" x14ac:dyDescent="0.3">
      <c r="J648" t="s">
        <v>8399</v>
      </c>
      <c r="K648" s="4">
        <v>7</v>
      </c>
      <c r="L648" s="25">
        <f t="shared" si="12"/>
        <v>0.72399999999999998</v>
      </c>
      <c r="P648" s="34" t="s">
        <v>3664</v>
      </c>
      <c r="Q648">
        <v>2</v>
      </c>
      <c r="R648" s="4">
        <v>5.6999999999999993</v>
      </c>
      <c r="T648" t="s">
        <v>384</v>
      </c>
      <c r="U648" s="4">
        <v>7.2</v>
      </c>
    </row>
    <row r="649" spans="10:21" x14ac:dyDescent="0.3">
      <c r="J649" t="s">
        <v>2615</v>
      </c>
      <c r="K649" s="4">
        <v>7</v>
      </c>
      <c r="L649" s="25">
        <f t="shared" si="12"/>
        <v>0.72399999999999998</v>
      </c>
      <c r="P649" s="34" t="s">
        <v>5070</v>
      </c>
      <c r="Q649">
        <v>2</v>
      </c>
      <c r="R649" s="4">
        <v>6.95</v>
      </c>
      <c r="T649" t="s">
        <v>2363</v>
      </c>
      <c r="U649" s="4">
        <v>6.4</v>
      </c>
    </row>
    <row r="650" spans="10:21" x14ac:dyDescent="0.3">
      <c r="J650" t="s">
        <v>12722</v>
      </c>
      <c r="K650" s="4">
        <v>7</v>
      </c>
      <c r="L650" s="25">
        <f t="shared" si="12"/>
        <v>0.72399999999999998</v>
      </c>
      <c r="P650" s="34" t="s">
        <v>822</v>
      </c>
      <c r="Q650">
        <v>2</v>
      </c>
      <c r="R650" s="4">
        <v>6.95</v>
      </c>
      <c r="T650" t="s">
        <v>1355</v>
      </c>
      <c r="U650" s="4">
        <v>6.4</v>
      </c>
    </row>
    <row r="651" spans="10:21" x14ac:dyDescent="0.3">
      <c r="J651" t="s">
        <v>11982</v>
      </c>
      <c r="K651" s="4">
        <v>7</v>
      </c>
      <c r="L651" s="25">
        <f t="shared" si="12"/>
        <v>0.72399999999999998</v>
      </c>
      <c r="P651" s="34" t="s">
        <v>901</v>
      </c>
      <c r="Q651">
        <v>2</v>
      </c>
      <c r="R651" s="4">
        <v>6.0500000000000007</v>
      </c>
      <c r="T651" t="s">
        <v>887</v>
      </c>
      <c r="U651" s="4">
        <v>6</v>
      </c>
    </row>
    <row r="652" spans="10:21" x14ac:dyDescent="0.3">
      <c r="J652" t="s">
        <v>159</v>
      </c>
      <c r="K652" s="4">
        <v>7</v>
      </c>
      <c r="L652" s="25">
        <f t="shared" si="12"/>
        <v>0.72399999999999998</v>
      </c>
      <c r="P652" s="34" t="s">
        <v>7708</v>
      </c>
      <c r="Q652">
        <v>2</v>
      </c>
      <c r="R652" s="4">
        <v>7.15</v>
      </c>
      <c r="T652" t="s">
        <v>477</v>
      </c>
      <c r="U652" s="4">
        <v>6.1</v>
      </c>
    </row>
    <row r="653" spans="10:21" x14ac:dyDescent="0.3">
      <c r="J653" t="s">
        <v>5183</v>
      </c>
      <c r="K653" s="4">
        <v>7</v>
      </c>
      <c r="L653" s="25">
        <f t="shared" si="12"/>
        <v>0.72399999999999998</v>
      </c>
      <c r="P653" s="34" t="s">
        <v>8121</v>
      </c>
      <c r="Q653">
        <v>2</v>
      </c>
      <c r="R653" s="4">
        <v>5.1999999999999993</v>
      </c>
      <c r="T653" t="s">
        <v>515</v>
      </c>
      <c r="U653" s="4">
        <v>6</v>
      </c>
    </row>
    <row r="654" spans="10:21" x14ac:dyDescent="0.3">
      <c r="J654" t="s">
        <v>12566</v>
      </c>
      <c r="K654" s="4">
        <v>7</v>
      </c>
      <c r="L654" s="25">
        <f t="shared" si="12"/>
        <v>0.72399999999999998</v>
      </c>
      <c r="P654" s="34" t="s">
        <v>5277</v>
      </c>
      <c r="Q654">
        <v>2</v>
      </c>
      <c r="R654" s="4">
        <v>7.25</v>
      </c>
      <c r="T654" t="s">
        <v>252</v>
      </c>
      <c r="U654" s="4">
        <v>6.4</v>
      </c>
    </row>
    <row r="655" spans="10:21" x14ac:dyDescent="0.3">
      <c r="J655" t="s">
        <v>2530</v>
      </c>
      <c r="K655" s="4">
        <v>7</v>
      </c>
      <c r="L655" s="25">
        <f t="shared" si="12"/>
        <v>0.72399999999999998</v>
      </c>
      <c r="P655" s="34" t="s">
        <v>11649</v>
      </c>
      <c r="Q655">
        <v>2</v>
      </c>
      <c r="R655" s="4">
        <v>7.1</v>
      </c>
      <c r="T655" t="s">
        <v>2379</v>
      </c>
      <c r="U655" s="4">
        <v>6.4</v>
      </c>
    </row>
    <row r="656" spans="10:21" x14ac:dyDescent="0.3">
      <c r="J656" t="s">
        <v>11588</v>
      </c>
      <c r="K656" s="4">
        <v>7</v>
      </c>
      <c r="L656" s="25">
        <f t="shared" si="12"/>
        <v>0.72399999999999998</v>
      </c>
      <c r="P656" s="34" t="s">
        <v>9454</v>
      </c>
      <c r="Q656">
        <v>2</v>
      </c>
      <c r="R656" s="4">
        <v>6.2</v>
      </c>
      <c r="T656" t="s">
        <v>2382</v>
      </c>
      <c r="U656" s="4">
        <v>7.3</v>
      </c>
    </row>
    <row r="657" spans="10:21" x14ac:dyDescent="0.3">
      <c r="J657" t="s">
        <v>11667</v>
      </c>
      <c r="K657" s="4">
        <v>7</v>
      </c>
      <c r="L657" s="25">
        <f t="shared" si="12"/>
        <v>0.72399999999999998</v>
      </c>
      <c r="P657" s="34" t="s">
        <v>7758</v>
      </c>
      <c r="Q657">
        <v>2</v>
      </c>
      <c r="R657" s="4">
        <v>7.6</v>
      </c>
      <c r="T657" t="s">
        <v>2385</v>
      </c>
      <c r="U657" s="4">
        <v>5.2</v>
      </c>
    </row>
    <row r="658" spans="10:21" x14ac:dyDescent="0.3">
      <c r="J658" t="s">
        <v>13787</v>
      </c>
      <c r="K658" s="4">
        <v>7</v>
      </c>
      <c r="L658" s="25">
        <f t="shared" si="12"/>
        <v>0.72399999999999998</v>
      </c>
      <c r="P658" s="34" t="s">
        <v>1240</v>
      </c>
      <c r="Q658">
        <v>2</v>
      </c>
      <c r="R658" s="4">
        <v>3.7</v>
      </c>
      <c r="T658" t="s">
        <v>2390</v>
      </c>
      <c r="U658" s="4">
        <v>6.6</v>
      </c>
    </row>
    <row r="659" spans="10:21" x14ac:dyDescent="0.3">
      <c r="J659" t="s">
        <v>9849</v>
      </c>
      <c r="K659" s="4">
        <v>7</v>
      </c>
      <c r="L659" s="25">
        <f t="shared" si="12"/>
        <v>0.72399999999999998</v>
      </c>
      <c r="P659" s="34" t="s">
        <v>4508</v>
      </c>
      <c r="Q659">
        <v>2</v>
      </c>
      <c r="R659" s="4">
        <v>5.9</v>
      </c>
      <c r="T659" t="s">
        <v>222</v>
      </c>
      <c r="U659" s="4">
        <v>6.3</v>
      </c>
    </row>
    <row r="660" spans="10:21" x14ac:dyDescent="0.3">
      <c r="J660" t="s">
        <v>12769</v>
      </c>
      <c r="K660" s="4">
        <v>7</v>
      </c>
      <c r="L660" s="25">
        <f t="shared" si="12"/>
        <v>0.72399999999999998</v>
      </c>
      <c r="P660" s="34" t="s">
        <v>3596</v>
      </c>
      <c r="Q660">
        <v>2</v>
      </c>
      <c r="R660" s="4">
        <v>5</v>
      </c>
      <c r="T660" t="s">
        <v>2396</v>
      </c>
      <c r="U660" s="4">
        <v>5.9</v>
      </c>
    </row>
    <row r="661" spans="10:21" x14ac:dyDescent="0.3">
      <c r="J661" t="s">
        <v>11136</v>
      </c>
      <c r="K661" s="4">
        <v>7</v>
      </c>
      <c r="L661" s="25">
        <f t="shared" si="12"/>
        <v>0.72399999999999998</v>
      </c>
      <c r="P661" s="34" t="s">
        <v>11834</v>
      </c>
      <c r="Q661">
        <v>2</v>
      </c>
      <c r="R661" s="4">
        <v>5.65</v>
      </c>
      <c r="T661" t="s">
        <v>1489</v>
      </c>
      <c r="U661" s="4">
        <v>6.4</v>
      </c>
    </row>
    <row r="662" spans="10:21" x14ac:dyDescent="0.3">
      <c r="J662" t="s">
        <v>6430</v>
      </c>
      <c r="K662" s="4">
        <v>7</v>
      </c>
      <c r="L662" s="25">
        <f t="shared" si="12"/>
        <v>0.72399999999999998</v>
      </c>
      <c r="P662" s="34" t="s">
        <v>775</v>
      </c>
      <c r="Q662">
        <v>2</v>
      </c>
      <c r="R662" s="4">
        <v>7.6999999999999993</v>
      </c>
      <c r="T662" t="s">
        <v>1979</v>
      </c>
      <c r="U662" s="4">
        <v>6.7</v>
      </c>
    </row>
    <row r="663" spans="10:21" x14ac:dyDescent="0.3">
      <c r="J663" t="s">
        <v>150</v>
      </c>
      <c r="K663" s="4">
        <v>7</v>
      </c>
      <c r="L663" s="25">
        <f t="shared" si="12"/>
        <v>0.72399999999999998</v>
      </c>
      <c r="P663" s="34" t="s">
        <v>11421</v>
      </c>
      <c r="Q663">
        <v>2</v>
      </c>
      <c r="R663" s="4">
        <v>6.5500000000000007</v>
      </c>
      <c r="T663" t="s">
        <v>1523</v>
      </c>
      <c r="U663" s="4">
        <v>5.4</v>
      </c>
    </row>
    <row r="664" spans="10:21" x14ac:dyDescent="0.3">
      <c r="J664" t="s">
        <v>9184</v>
      </c>
      <c r="K664" s="4">
        <v>7</v>
      </c>
      <c r="L664" s="25">
        <f t="shared" si="12"/>
        <v>0.72399999999999998</v>
      </c>
      <c r="P664" s="34" t="s">
        <v>3804</v>
      </c>
      <c r="Q664">
        <v>2</v>
      </c>
      <c r="R664" s="4">
        <v>6.85</v>
      </c>
      <c r="T664" t="s">
        <v>1523</v>
      </c>
      <c r="U664" s="4">
        <v>6.4</v>
      </c>
    </row>
    <row r="665" spans="10:21" x14ac:dyDescent="0.3">
      <c r="J665" t="s">
        <v>6798</v>
      </c>
      <c r="K665" s="4">
        <v>7</v>
      </c>
      <c r="L665" s="25">
        <f t="shared" si="12"/>
        <v>0.72399999999999998</v>
      </c>
      <c r="P665" s="34" t="s">
        <v>2340</v>
      </c>
      <c r="Q665">
        <v>2</v>
      </c>
      <c r="R665" s="4">
        <v>5.9</v>
      </c>
      <c r="T665" t="s">
        <v>1355</v>
      </c>
      <c r="U665" s="4">
        <v>6.7</v>
      </c>
    </row>
    <row r="666" spans="10:21" x14ac:dyDescent="0.3">
      <c r="J666" t="s">
        <v>22</v>
      </c>
      <c r="K666" s="4">
        <v>6.9857142857142858</v>
      </c>
      <c r="L666" s="25">
        <f t="shared" si="12"/>
        <v>0.72399999999999998</v>
      </c>
      <c r="P666" s="34" t="s">
        <v>8467</v>
      </c>
      <c r="Q666">
        <v>2</v>
      </c>
      <c r="R666" s="4">
        <v>7.45</v>
      </c>
      <c r="T666" t="s">
        <v>2413</v>
      </c>
      <c r="U666" s="4">
        <v>6.2</v>
      </c>
    </row>
    <row r="667" spans="10:21" x14ac:dyDescent="0.3">
      <c r="J667" t="s">
        <v>5190</v>
      </c>
      <c r="K667" s="4">
        <v>6.9799999999999995</v>
      </c>
      <c r="L667" s="25">
        <f t="shared" si="12"/>
        <v>0.72299999999999998</v>
      </c>
      <c r="P667" s="34" t="s">
        <v>7655</v>
      </c>
      <c r="Q667">
        <v>2</v>
      </c>
      <c r="R667" s="4">
        <v>6.5</v>
      </c>
      <c r="T667" t="s">
        <v>170</v>
      </c>
      <c r="U667" s="4">
        <v>6.1</v>
      </c>
    </row>
    <row r="668" spans="10:21" x14ac:dyDescent="0.3">
      <c r="J668" t="s">
        <v>1560</v>
      </c>
      <c r="K668" s="4">
        <v>6.9749999999999996</v>
      </c>
      <c r="L668" s="25">
        <f t="shared" si="12"/>
        <v>0.72199999999999998</v>
      </c>
      <c r="P668" s="34" t="s">
        <v>5629</v>
      </c>
      <c r="Q668">
        <v>2</v>
      </c>
      <c r="R668" s="4">
        <v>5</v>
      </c>
      <c r="T668" t="s">
        <v>465</v>
      </c>
      <c r="U668" s="4">
        <v>8.8000000000000007</v>
      </c>
    </row>
    <row r="669" spans="10:21" x14ac:dyDescent="0.3">
      <c r="J669" t="s">
        <v>2925</v>
      </c>
      <c r="K669" s="4">
        <v>6.9749999999999996</v>
      </c>
      <c r="L669" s="25">
        <f t="shared" si="12"/>
        <v>0.72199999999999998</v>
      </c>
      <c r="P669" s="34" t="s">
        <v>6669</v>
      </c>
      <c r="Q669">
        <v>2</v>
      </c>
      <c r="R669" s="4">
        <v>6.85</v>
      </c>
      <c r="T669" t="s">
        <v>222</v>
      </c>
      <c r="U669" s="4">
        <v>7.1</v>
      </c>
    </row>
    <row r="670" spans="10:21" x14ac:dyDescent="0.3">
      <c r="J670" t="s">
        <v>3010</v>
      </c>
      <c r="K670" s="4">
        <v>6.9666666666666659</v>
      </c>
      <c r="L670" s="25">
        <f t="shared" si="12"/>
        <v>0.72199999999999998</v>
      </c>
      <c r="P670" s="34" t="s">
        <v>3750</v>
      </c>
      <c r="Q670">
        <v>2</v>
      </c>
      <c r="R670" s="4">
        <v>7.5</v>
      </c>
      <c r="T670" t="s">
        <v>2427</v>
      </c>
      <c r="U670" s="4">
        <v>5.7</v>
      </c>
    </row>
    <row r="671" spans="10:21" x14ac:dyDescent="0.3">
      <c r="J671" t="s">
        <v>9615</v>
      </c>
      <c r="K671" s="4">
        <v>6.95</v>
      </c>
      <c r="L671" s="25">
        <f t="shared" si="12"/>
        <v>0.72</v>
      </c>
      <c r="P671" s="34" t="s">
        <v>5252</v>
      </c>
      <c r="Q671">
        <v>2</v>
      </c>
      <c r="R671" s="4">
        <v>6.8</v>
      </c>
      <c r="T671" t="s">
        <v>2347</v>
      </c>
      <c r="U671" s="4">
        <v>5</v>
      </c>
    </row>
    <row r="672" spans="10:21" x14ac:dyDescent="0.3">
      <c r="J672" t="s">
        <v>515</v>
      </c>
      <c r="K672" s="4">
        <v>6.95</v>
      </c>
      <c r="L672" s="25">
        <f t="shared" si="12"/>
        <v>0.72</v>
      </c>
      <c r="P672" s="34" t="s">
        <v>9503</v>
      </c>
      <c r="Q672">
        <v>2</v>
      </c>
      <c r="R672" s="4">
        <v>6.4</v>
      </c>
      <c r="T672" t="s">
        <v>2431</v>
      </c>
      <c r="U672" s="4">
        <v>5.0999999999999996</v>
      </c>
    </row>
    <row r="673" spans="10:21" x14ac:dyDescent="0.3">
      <c r="J673" t="s">
        <v>822</v>
      </c>
      <c r="K673" s="4">
        <v>6.95</v>
      </c>
      <c r="L673" s="25">
        <f t="shared" si="12"/>
        <v>0.72</v>
      </c>
      <c r="P673" s="34" t="s">
        <v>4582</v>
      </c>
      <c r="Q673">
        <v>2</v>
      </c>
      <c r="R673" s="4">
        <v>5.65</v>
      </c>
      <c r="T673" t="s">
        <v>2436</v>
      </c>
      <c r="U673" s="4">
        <v>6.9</v>
      </c>
    </row>
    <row r="674" spans="10:21" x14ac:dyDescent="0.3">
      <c r="J674" t="s">
        <v>5070</v>
      </c>
      <c r="K674" s="4">
        <v>6.95</v>
      </c>
      <c r="L674" s="25">
        <f t="shared" si="12"/>
        <v>0.72</v>
      </c>
      <c r="P674" s="34" t="s">
        <v>10496</v>
      </c>
      <c r="Q674">
        <v>2</v>
      </c>
      <c r="R674" s="4">
        <v>7.1</v>
      </c>
      <c r="T674" t="s">
        <v>2316</v>
      </c>
      <c r="U674" s="4">
        <v>4.8</v>
      </c>
    </row>
    <row r="675" spans="10:21" x14ac:dyDescent="0.3">
      <c r="J675" t="s">
        <v>344</v>
      </c>
      <c r="K675" s="4">
        <v>6.95</v>
      </c>
      <c r="L675" s="25">
        <f t="shared" si="12"/>
        <v>0.72</v>
      </c>
      <c r="P675" s="34" t="s">
        <v>8236</v>
      </c>
      <c r="Q675">
        <v>2</v>
      </c>
      <c r="R675" s="4">
        <v>7.4</v>
      </c>
      <c r="T675" t="s">
        <v>2442</v>
      </c>
      <c r="U675" s="4">
        <v>6.5</v>
      </c>
    </row>
    <row r="676" spans="10:21" x14ac:dyDescent="0.3">
      <c r="J676" t="s">
        <v>10476</v>
      </c>
      <c r="K676" s="4">
        <v>6.9499999999999993</v>
      </c>
      <c r="L676" s="25">
        <f t="shared" si="12"/>
        <v>0.71799999999999997</v>
      </c>
      <c r="P676" s="34" t="s">
        <v>7790</v>
      </c>
      <c r="Q676">
        <v>2</v>
      </c>
      <c r="R676" s="4">
        <v>7</v>
      </c>
      <c r="T676" t="s">
        <v>1449</v>
      </c>
      <c r="U676" s="4">
        <v>5.0999999999999996</v>
      </c>
    </row>
    <row r="677" spans="10:21" x14ac:dyDescent="0.3">
      <c r="J677" t="s">
        <v>5844</v>
      </c>
      <c r="K677" s="4">
        <v>6.9499999999999993</v>
      </c>
      <c r="L677" s="25">
        <f t="shared" si="12"/>
        <v>0.71799999999999997</v>
      </c>
      <c r="P677" s="34" t="s">
        <v>7773</v>
      </c>
      <c r="Q677">
        <v>2</v>
      </c>
      <c r="R677" s="4">
        <v>5.6</v>
      </c>
      <c r="T677" t="s">
        <v>2447</v>
      </c>
      <c r="U677" s="4">
        <v>7.1</v>
      </c>
    </row>
    <row r="678" spans="10:21" x14ac:dyDescent="0.3">
      <c r="J678" t="s">
        <v>9651</v>
      </c>
      <c r="K678" s="4">
        <v>6.9499999999999993</v>
      </c>
      <c r="L678" s="25">
        <f t="shared" si="12"/>
        <v>0.71799999999999997</v>
      </c>
      <c r="P678" s="34" t="s">
        <v>6948</v>
      </c>
      <c r="Q678">
        <v>2</v>
      </c>
      <c r="R678" s="4">
        <v>6.85</v>
      </c>
      <c r="T678" t="s">
        <v>1214</v>
      </c>
      <c r="U678" s="4">
        <v>7.5</v>
      </c>
    </row>
    <row r="679" spans="10:21" x14ac:dyDescent="0.3">
      <c r="J679" t="s">
        <v>9471</v>
      </c>
      <c r="K679" s="4">
        <v>6.9499999999999993</v>
      </c>
      <c r="L679" s="25">
        <f t="shared" si="12"/>
        <v>0.71799999999999997</v>
      </c>
      <c r="P679" s="34" t="s">
        <v>1478</v>
      </c>
      <c r="Q679">
        <v>2</v>
      </c>
      <c r="R679" s="4">
        <v>5.75</v>
      </c>
      <c r="T679" t="s">
        <v>1292</v>
      </c>
      <c r="U679" s="4">
        <v>6.2</v>
      </c>
    </row>
    <row r="680" spans="10:21" x14ac:dyDescent="0.3">
      <c r="J680" t="s">
        <v>1999</v>
      </c>
      <c r="K680" s="4">
        <v>6.9375000000000009</v>
      </c>
      <c r="L680" s="25">
        <f t="shared" si="12"/>
        <v>0.71799999999999997</v>
      </c>
      <c r="P680" s="34" t="s">
        <v>4317</v>
      </c>
      <c r="Q680">
        <v>2</v>
      </c>
      <c r="R680" s="4">
        <v>5.85</v>
      </c>
      <c r="T680" t="s">
        <v>630</v>
      </c>
      <c r="U680" s="4">
        <v>6.3</v>
      </c>
    </row>
    <row r="681" spans="10:21" x14ac:dyDescent="0.3">
      <c r="J681" t="s">
        <v>1993</v>
      </c>
      <c r="K681" s="4">
        <v>6.9374999999999991</v>
      </c>
      <c r="L681" s="25">
        <f t="shared" si="12"/>
        <v>0.71699999999999997</v>
      </c>
      <c r="P681" s="34" t="s">
        <v>8750</v>
      </c>
      <c r="Q681">
        <v>2</v>
      </c>
      <c r="R681" s="4">
        <v>5.5</v>
      </c>
      <c r="T681" t="s">
        <v>264</v>
      </c>
      <c r="U681" s="4">
        <v>8.1</v>
      </c>
    </row>
    <row r="682" spans="10:21" x14ac:dyDescent="0.3">
      <c r="J682" t="s">
        <v>3755</v>
      </c>
      <c r="K682" s="4">
        <v>6.9333333333333336</v>
      </c>
      <c r="L682" s="25">
        <f t="shared" si="12"/>
        <v>0.71599999999999997</v>
      </c>
      <c r="P682" s="34" t="s">
        <v>11801</v>
      </c>
      <c r="Q682">
        <v>2</v>
      </c>
      <c r="R682" s="4">
        <v>7</v>
      </c>
      <c r="T682" t="s">
        <v>2330</v>
      </c>
      <c r="U682" s="4">
        <v>6.6</v>
      </c>
    </row>
    <row r="683" spans="10:21" x14ac:dyDescent="0.3">
      <c r="J683" t="s">
        <v>6475</v>
      </c>
      <c r="K683" s="4">
        <v>6.9333333333333336</v>
      </c>
      <c r="L683" s="25">
        <f t="shared" si="12"/>
        <v>0.71599999999999997</v>
      </c>
      <c r="P683" s="34" t="s">
        <v>9760</v>
      </c>
      <c r="Q683">
        <v>2</v>
      </c>
      <c r="R683" s="4">
        <v>7.1</v>
      </c>
      <c r="T683" t="s">
        <v>798</v>
      </c>
      <c r="U683" s="4">
        <v>6.9</v>
      </c>
    </row>
    <row r="684" spans="10:21" x14ac:dyDescent="0.3">
      <c r="J684" t="s">
        <v>573</v>
      </c>
      <c r="K684" s="4">
        <v>6.9307692307692301</v>
      </c>
      <c r="L684" s="25">
        <f t="shared" si="12"/>
        <v>0.71599999999999997</v>
      </c>
      <c r="P684" s="34" t="s">
        <v>6887</v>
      </c>
      <c r="Q684">
        <v>2</v>
      </c>
      <c r="R684" s="4">
        <v>5.7</v>
      </c>
      <c r="T684" t="s">
        <v>2470</v>
      </c>
      <c r="U684" s="4">
        <v>6.1</v>
      </c>
    </row>
    <row r="685" spans="10:21" x14ac:dyDescent="0.3">
      <c r="J685" t="s">
        <v>4759</v>
      </c>
      <c r="K685" s="4">
        <v>6.9250000000000007</v>
      </c>
      <c r="L685" s="25">
        <f t="shared" si="12"/>
        <v>0.71599999999999997</v>
      </c>
      <c r="P685" s="34" t="s">
        <v>5739</v>
      </c>
      <c r="Q685">
        <v>2</v>
      </c>
      <c r="R685" s="4">
        <v>5.45</v>
      </c>
      <c r="T685" t="s">
        <v>2475</v>
      </c>
      <c r="U685" s="4">
        <v>4.3</v>
      </c>
    </row>
    <row r="686" spans="10:21" x14ac:dyDescent="0.3">
      <c r="J686" t="s">
        <v>4145</v>
      </c>
      <c r="K686" s="4">
        <v>6.9249999999999998</v>
      </c>
      <c r="L686" s="25">
        <f t="shared" si="12"/>
        <v>0.71499999999999997</v>
      </c>
      <c r="P686" s="34" t="s">
        <v>6298</v>
      </c>
      <c r="Q686">
        <v>2</v>
      </c>
      <c r="R686" s="4">
        <v>6.45</v>
      </c>
      <c r="T686" t="s">
        <v>440</v>
      </c>
      <c r="U686" s="4">
        <v>6.6</v>
      </c>
    </row>
    <row r="687" spans="10:21" x14ac:dyDescent="0.3">
      <c r="J687" t="s">
        <v>1024</v>
      </c>
      <c r="K687" s="4">
        <v>6.9249999999999998</v>
      </c>
      <c r="L687" s="25">
        <f t="shared" si="12"/>
        <v>0.71499999999999997</v>
      </c>
      <c r="P687" s="34" t="s">
        <v>82</v>
      </c>
      <c r="Q687">
        <v>2</v>
      </c>
      <c r="R687" s="4">
        <v>6.4</v>
      </c>
      <c r="T687" t="s">
        <v>2482</v>
      </c>
      <c r="U687" s="4">
        <v>6.8</v>
      </c>
    </row>
    <row r="688" spans="10:21" x14ac:dyDescent="0.3">
      <c r="J688" t="s">
        <v>1150</v>
      </c>
      <c r="K688" s="4">
        <v>6.9166666666666679</v>
      </c>
      <c r="L688" s="25">
        <f t="shared" si="12"/>
        <v>0.71399999999999997</v>
      </c>
      <c r="P688" s="34" t="s">
        <v>4839</v>
      </c>
      <c r="Q688">
        <v>2</v>
      </c>
      <c r="R688" s="4">
        <v>5.5</v>
      </c>
      <c r="T688" t="s">
        <v>2485</v>
      </c>
      <c r="U688" s="4">
        <v>3.8</v>
      </c>
    </row>
    <row r="689" spans="10:21" x14ac:dyDescent="0.3">
      <c r="J689" t="s">
        <v>633</v>
      </c>
      <c r="K689" s="4">
        <v>6.916666666666667</v>
      </c>
      <c r="L689" s="25">
        <f t="shared" si="12"/>
        <v>0.71399999999999997</v>
      </c>
      <c r="P689" s="34" t="s">
        <v>8021</v>
      </c>
      <c r="Q689">
        <v>2</v>
      </c>
      <c r="R689" s="4">
        <v>7.1</v>
      </c>
      <c r="T689" t="s">
        <v>2489</v>
      </c>
      <c r="U689" s="4">
        <v>5.9</v>
      </c>
    </row>
    <row r="690" spans="10:21" x14ac:dyDescent="0.3">
      <c r="J690" t="s">
        <v>302</v>
      </c>
      <c r="K690" s="4">
        <v>6.9166666666666652</v>
      </c>
      <c r="L690" s="25">
        <f t="shared" si="12"/>
        <v>0.71399999999999997</v>
      </c>
      <c r="P690" s="34" t="s">
        <v>8795</v>
      </c>
      <c r="Q690">
        <v>2</v>
      </c>
      <c r="R690" s="4">
        <v>5.6</v>
      </c>
      <c r="T690" t="s">
        <v>1159</v>
      </c>
      <c r="U690" s="4">
        <v>7.9</v>
      </c>
    </row>
    <row r="691" spans="10:21" x14ac:dyDescent="0.3">
      <c r="J691" t="s">
        <v>1258</v>
      </c>
      <c r="K691" s="4">
        <v>6.9</v>
      </c>
      <c r="L691" s="25">
        <f t="shared" si="12"/>
        <v>0.69099999999999995</v>
      </c>
      <c r="P691" s="34" t="s">
        <v>4506</v>
      </c>
      <c r="Q691">
        <v>2</v>
      </c>
      <c r="R691" s="4">
        <v>5.6999999999999993</v>
      </c>
      <c r="T691" t="s">
        <v>2495</v>
      </c>
      <c r="U691" s="4">
        <v>6.3</v>
      </c>
    </row>
    <row r="692" spans="10:21" x14ac:dyDescent="0.3">
      <c r="J692" t="s">
        <v>13822</v>
      </c>
      <c r="K692" s="4">
        <v>6.9</v>
      </c>
      <c r="L692" s="25">
        <f t="shared" si="12"/>
        <v>0.69099999999999995</v>
      </c>
      <c r="P692" s="34" t="s">
        <v>2495</v>
      </c>
      <c r="Q692">
        <v>2</v>
      </c>
      <c r="R692" s="4">
        <v>6.1999999999999993</v>
      </c>
      <c r="T692" t="s">
        <v>2498</v>
      </c>
      <c r="U692" s="4">
        <v>5.5</v>
      </c>
    </row>
    <row r="693" spans="10:21" x14ac:dyDescent="0.3">
      <c r="J693" t="s">
        <v>9197</v>
      </c>
      <c r="K693" s="4">
        <v>6.9</v>
      </c>
      <c r="L693" s="25">
        <f t="shared" si="12"/>
        <v>0.69099999999999995</v>
      </c>
      <c r="P693" s="34" t="s">
        <v>958</v>
      </c>
      <c r="Q693">
        <v>2</v>
      </c>
      <c r="R693" s="4">
        <v>5.9</v>
      </c>
      <c r="T693" t="s">
        <v>75</v>
      </c>
      <c r="U693" s="4">
        <v>7.7</v>
      </c>
    </row>
    <row r="694" spans="10:21" x14ac:dyDescent="0.3">
      <c r="J694" t="s">
        <v>186</v>
      </c>
      <c r="K694" s="4">
        <v>6.9</v>
      </c>
      <c r="L694" s="25">
        <f t="shared" si="12"/>
        <v>0.69099999999999995</v>
      </c>
      <c r="P694" s="34" t="s">
        <v>989</v>
      </c>
      <c r="Q694">
        <v>2</v>
      </c>
      <c r="R694" s="4">
        <v>5.6999999999999993</v>
      </c>
      <c r="T694" t="s">
        <v>1292</v>
      </c>
      <c r="U694" s="4">
        <v>6.3</v>
      </c>
    </row>
    <row r="695" spans="10:21" x14ac:dyDescent="0.3">
      <c r="J695" t="s">
        <v>12788</v>
      </c>
      <c r="K695" s="4">
        <v>6.9</v>
      </c>
      <c r="L695" s="25">
        <f t="shared" si="12"/>
        <v>0.69099999999999995</v>
      </c>
      <c r="P695" s="34" t="s">
        <v>4740</v>
      </c>
      <c r="Q695">
        <v>2</v>
      </c>
      <c r="R695" s="4">
        <v>5.9</v>
      </c>
      <c r="T695" t="s">
        <v>2505</v>
      </c>
      <c r="U695" s="4">
        <v>7.1</v>
      </c>
    </row>
    <row r="696" spans="10:21" x14ac:dyDescent="0.3">
      <c r="J696" t="s">
        <v>12260</v>
      </c>
      <c r="K696" s="4">
        <v>6.9</v>
      </c>
      <c r="L696" s="25">
        <f t="shared" si="12"/>
        <v>0.69099999999999995</v>
      </c>
      <c r="P696" s="34" t="s">
        <v>9497</v>
      </c>
      <c r="Q696">
        <v>2</v>
      </c>
      <c r="R696" s="4">
        <v>7.65</v>
      </c>
      <c r="T696" t="s">
        <v>2100</v>
      </c>
      <c r="U696" s="4">
        <v>8.5</v>
      </c>
    </row>
    <row r="697" spans="10:21" x14ac:dyDescent="0.3">
      <c r="J697" t="s">
        <v>1501</v>
      </c>
      <c r="K697" s="4">
        <v>6.9</v>
      </c>
      <c r="L697" s="25">
        <f t="shared" si="12"/>
        <v>0.69099999999999995</v>
      </c>
      <c r="P697" s="34" t="s">
        <v>5614</v>
      </c>
      <c r="Q697">
        <v>2</v>
      </c>
      <c r="R697" s="4">
        <v>5.4</v>
      </c>
      <c r="T697" t="s">
        <v>1418</v>
      </c>
      <c r="U697" s="4">
        <v>5.9</v>
      </c>
    </row>
    <row r="698" spans="10:21" x14ac:dyDescent="0.3">
      <c r="J698" t="s">
        <v>13943</v>
      </c>
      <c r="K698" s="4">
        <v>6.9</v>
      </c>
      <c r="L698" s="25">
        <f t="shared" si="12"/>
        <v>0.69099999999999995</v>
      </c>
      <c r="P698" s="34" t="s">
        <v>6310</v>
      </c>
      <c r="Q698">
        <v>2</v>
      </c>
      <c r="R698" s="4">
        <v>7.4499999999999993</v>
      </c>
      <c r="T698" t="s">
        <v>1167</v>
      </c>
      <c r="U698" s="4">
        <v>5.8</v>
      </c>
    </row>
    <row r="699" spans="10:21" x14ac:dyDescent="0.3">
      <c r="J699" t="s">
        <v>10466</v>
      </c>
      <c r="K699" s="4">
        <v>6.9</v>
      </c>
      <c r="L699" s="25">
        <f t="shared" si="12"/>
        <v>0.69099999999999995</v>
      </c>
      <c r="P699" s="34" t="s">
        <v>1527</v>
      </c>
      <c r="Q699">
        <v>2</v>
      </c>
      <c r="R699" s="4">
        <v>5.9499999999999993</v>
      </c>
      <c r="T699" t="s">
        <v>465</v>
      </c>
      <c r="U699" s="4">
        <v>8.1</v>
      </c>
    </row>
    <row r="700" spans="10:21" x14ac:dyDescent="0.3">
      <c r="J700" t="s">
        <v>5525</v>
      </c>
      <c r="K700" s="4">
        <v>6.9</v>
      </c>
      <c r="L700" s="25">
        <f t="shared" si="12"/>
        <v>0.69099999999999995</v>
      </c>
      <c r="P700" s="34" t="s">
        <v>3651</v>
      </c>
      <c r="Q700">
        <v>2</v>
      </c>
      <c r="R700" s="4">
        <v>5.95</v>
      </c>
      <c r="T700" t="s">
        <v>354</v>
      </c>
      <c r="U700" s="4">
        <v>7.9</v>
      </c>
    </row>
    <row r="701" spans="10:21" x14ac:dyDescent="0.3">
      <c r="J701" t="s">
        <v>9602</v>
      </c>
      <c r="K701" s="4">
        <v>6.9</v>
      </c>
      <c r="L701" s="25">
        <f t="shared" si="12"/>
        <v>0.69099999999999995</v>
      </c>
      <c r="P701" s="34" t="s">
        <v>3625</v>
      </c>
      <c r="Q701">
        <v>2</v>
      </c>
      <c r="R701" s="4">
        <v>5.4499999999999993</v>
      </c>
      <c r="T701" t="s">
        <v>212</v>
      </c>
      <c r="U701" s="4">
        <v>7.2</v>
      </c>
    </row>
    <row r="702" spans="10:21" x14ac:dyDescent="0.3">
      <c r="J702" t="s">
        <v>12667</v>
      </c>
      <c r="K702" s="4">
        <v>6.9</v>
      </c>
      <c r="L702" s="25">
        <f t="shared" si="12"/>
        <v>0.69099999999999995</v>
      </c>
      <c r="P702" s="34" t="s">
        <v>9107</v>
      </c>
      <c r="Q702">
        <v>2</v>
      </c>
      <c r="R702" s="4">
        <v>6.15</v>
      </c>
      <c r="T702" t="s">
        <v>1172</v>
      </c>
      <c r="U702" s="4">
        <v>6.3</v>
      </c>
    </row>
    <row r="703" spans="10:21" x14ac:dyDescent="0.3">
      <c r="J703" t="s">
        <v>7613</v>
      </c>
      <c r="K703" s="4">
        <v>6.9</v>
      </c>
      <c r="L703" s="25">
        <f t="shared" si="12"/>
        <v>0.69099999999999995</v>
      </c>
      <c r="P703" s="34" t="s">
        <v>4244</v>
      </c>
      <c r="Q703">
        <v>2</v>
      </c>
      <c r="R703" s="4">
        <v>7</v>
      </c>
      <c r="T703" t="s">
        <v>733</v>
      </c>
      <c r="U703" s="4">
        <v>8.1</v>
      </c>
    </row>
    <row r="704" spans="10:21" x14ac:dyDescent="0.3">
      <c r="J704" t="s">
        <v>5851</v>
      </c>
      <c r="K704" s="4">
        <v>6.9</v>
      </c>
      <c r="L704" s="25">
        <f t="shared" si="12"/>
        <v>0.69099999999999995</v>
      </c>
      <c r="P704" s="34" t="s">
        <v>7345</v>
      </c>
      <c r="Q704">
        <v>2</v>
      </c>
      <c r="R704" s="4">
        <v>7.1</v>
      </c>
      <c r="T704" t="s">
        <v>2530</v>
      </c>
      <c r="U704" s="4">
        <v>7</v>
      </c>
    </row>
    <row r="705" spans="10:21" x14ac:dyDescent="0.3">
      <c r="J705" t="s">
        <v>10904</v>
      </c>
      <c r="K705" s="4">
        <v>6.9</v>
      </c>
      <c r="L705" s="25">
        <f t="shared" si="12"/>
        <v>0.69099999999999995</v>
      </c>
      <c r="P705" s="34" t="s">
        <v>4138</v>
      </c>
      <c r="Q705">
        <v>2</v>
      </c>
      <c r="R705" s="4">
        <v>4.9000000000000004</v>
      </c>
      <c r="T705" t="s">
        <v>2082</v>
      </c>
      <c r="U705" s="4">
        <v>5.5</v>
      </c>
    </row>
    <row r="706" spans="10:21" x14ac:dyDescent="0.3">
      <c r="J706" t="s">
        <v>13664</v>
      </c>
      <c r="K706" s="4">
        <v>6.9</v>
      </c>
      <c r="L706" s="25">
        <f t="shared" si="12"/>
        <v>0.69099999999999995</v>
      </c>
      <c r="P706" s="34" t="s">
        <v>7979</v>
      </c>
      <c r="Q706">
        <v>2</v>
      </c>
      <c r="R706" s="4">
        <v>7.45</v>
      </c>
      <c r="T706" t="s">
        <v>2447</v>
      </c>
      <c r="U706" s="4">
        <v>6.7</v>
      </c>
    </row>
    <row r="707" spans="10:21" x14ac:dyDescent="0.3">
      <c r="J707" t="s">
        <v>13814</v>
      </c>
      <c r="K707" s="4">
        <v>6.9</v>
      </c>
      <c r="L707" s="25">
        <f t="shared" si="12"/>
        <v>0.69099999999999995</v>
      </c>
      <c r="P707" s="34" t="s">
        <v>8629</v>
      </c>
      <c r="Q707">
        <v>2</v>
      </c>
      <c r="R707" s="4">
        <v>6.25</v>
      </c>
      <c r="T707" t="s">
        <v>1240</v>
      </c>
      <c r="U707" s="4">
        <v>5.2</v>
      </c>
    </row>
    <row r="708" spans="10:21" x14ac:dyDescent="0.3">
      <c r="J708" t="s">
        <v>11419</v>
      </c>
      <c r="K708" s="4">
        <v>6.9</v>
      </c>
      <c r="L708" s="25">
        <f t="shared" si="12"/>
        <v>0.69099999999999995</v>
      </c>
      <c r="P708" s="34" t="s">
        <v>3828</v>
      </c>
      <c r="Q708">
        <v>2</v>
      </c>
      <c r="R708" s="4">
        <v>5.55</v>
      </c>
      <c r="T708" t="s">
        <v>1993</v>
      </c>
      <c r="U708" s="4">
        <v>7</v>
      </c>
    </row>
    <row r="709" spans="10:21" x14ac:dyDescent="0.3">
      <c r="J709" t="s">
        <v>13167</v>
      </c>
      <c r="K709" s="4">
        <v>6.9</v>
      </c>
      <c r="L709" s="25">
        <f t="shared" si="12"/>
        <v>0.69099999999999995</v>
      </c>
      <c r="P709" s="34" t="s">
        <v>13398</v>
      </c>
      <c r="Q709">
        <v>2</v>
      </c>
      <c r="R709" s="4">
        <v>5.85</v>
      </c>
      <c r="T709" t="s">
        <v>2545</v>
      </c>
      <c r="U709" s="4">
        <v>6.1</v>
      </c>
    </row>
    <row r="710" spans="10:21" x14ac:dyDescent="0.3">
      <c r="J710" t="s">
        <v>13590</v>
      </c>
      <c r="K710" s="4">
        <v>6.9</v>
      </c>
      <c r="L710" s="25">
        <f t="shared" ref="L710:L773" si="13">_xlfn.PERCENTRANK.EXC($K$5:$K$2402,K710)</f>
        <v>0.69099999999999995</v>
      </c>
      <c r="P710" s="34" t="s">
        <v>3273</v>
      </c>
      <c r="Q710">
        <v>2</v>
      </c>
      <c r="R710" s="4">
        <v>6.65</v>
      </c>
      <c r="T710" t="s">
        <v>540</v>
      </c>
      <c r="U710" s="4">
        <v>6.6</v>
      </c>
    </row>
    <row r="711" spans="10:21" x14ac:dyDescent="0.3">
      <c r="J711" t="s">
        <v>11955</v>
      </c>
      <c r="K711" s="4">
        <v>6.9</v>
      </c>
      <c r="L711" s="25">
        <f t="shared" si="13"/>
        <v>0.69099999999999995</v>
      </c>
      <c r="P711" s="34" t="s">
        <v>3867</v>
      </c>
      <c r="Q711">
        <v>2</v>
      </c>
      <c r="R711" s="4">
        <v>7.65</v>
      </c>
      <c r="T711" t="s">
        <v>2551</v>
      </c>
      <c r="U711" s="4">
        <v>5.5</v>
      </c>
    </row>
    <row r="712" spans="10:21" x14ac:dyDescent="0.3">
      <c r="J712" t="s">
        <v>9294</v>
      </c>
      <c r="K712" s="4">
        <v>6.9</v>
      </c>
      <c r="L712" s="25">
        <f t="shared" si="13"/>
        <v>0.69099999999999995</v>
      </c>
      <c r="P712" s="34" t="s">
        <v>4113</v>
      </c>
      <c r="Q712">
        <v>2</v>
      </c>
      <c r="R712" s="4">
        <v>6.9</v>
      </c>
      <c r="T712" t="s">
        <v>1142</v>
      </c>
      <c r="U712" s="4">
        <v>5.9</v>
      </c>
    </row>
    <row r="713" spans="10:21" x14ac:dyDescent="0.3">
      <c r="J713" t="s">
        <v>13109</v>
      </c>
      <c r="K713" s="4">
        <v>6.9</v>
      </c>
      <c r="L713" s="25">
        <f t="shared" si="13"/>
        <v>0.69099999999999995</v>
      </c>
      <c r="P713" s="34" t="s">
        <v>2883</v>
      </c>
      <c r="Q713">
        <v>2</v>
      </c>
      <c r="R713" s="4">
        <v>5.95</v>
      </c>
      <c r="T713" t="s">
        <v>1694</v>
      </c>
      <c r="U713" s="4">
        <v>5.4</v>
      </c>
    </row>
    <row r="714" spans="10:21" x14ac:dyDescent="0.3">
      <c r="J714" t="s">
        <v>4113</v>
      </c>
      <c r="K714" s="4">
        <v>6.9</v>
      </c>
      <c r="L714" s="25">
        <f t="shared" si="13"/>
        <v>0.69099999999999995</v>
      </c>
      <c r="P714" s="34" t="s">
        <v>13494</v>
      </c>
      <c r="Q714">
        <v>2</v>
      </c>
      <c r="R714" s="4">
        <v>6.15</v>
      </c>
      <c r="T714" t="s">
        <v>2558</v>
      </c>
      <c r="U714" s="4">
        <v>6.4</v>
      </c>
    </row>
    <row r="715" spans="10:21" x14ac:dyDescent="0.3">
      <c r="J715" t="s">
        <v>9064</v>
      </c>
      <c r="K715" s="4">
        <v>6.9</v>
      </c>
      <c r="L715" s="25">
        <f t="shared" si="13"/>
        <v>0.69099999999999995</v>
      </c>
      <c r="P715" s="34" t="s">
        <v>7243</v>
      </c>
      <c r="Q715">
        <v>2</v>
      </c>
      <c r="R715" s="4">
        <v>5.8</v>
      </c>
      <c r="T715" t="s">
        <v>2562</v>
      </c>
      <c r="U715" s="4">
        <v>5.7</v>
      </c>
    </row>
    <row r="716" spans="10:21" x14ac:dyDescent="0.3">
      <c r="J716" t="s">
        <v>4212</v>
      </c>
      <c r="K716" s="4">
        <v>6.9</v>
      </c>
      <c r="L716" s="25">
        <f t="shared" si="13"/>
        <v>0.69099999999999995</v>
      </c>
      <c r="P716" s="34" t="s">
        <v>8654</v>
      </c>
      <c r="Q716">
        <v>2</v>
      </c>
      <c r="R716" s="4">
        <v>7</v>
      </c>
      <c r="T716" t="s">
        <v>176</v>
      </c>
      <c r="U716" s="4">
        <v>6.7</v>
      </c>
    </row>
    <row r="717" spans="10:21" x14ac:dyDescent="0.3">
      <c r="J717" t="s">
        <v>11317</v>
      </c>
      <c r="K717" s="4">
        <v>6.9</v>
      </c>
      <c r="L717" s="25">
        <f t="shared" si="13"/>
        <v>0.69099999999999995</v>
      </c>
      <c r="P717" s="34" t="s">
        <v>5844</v>
      </c>
      <c r="Q717">
        <v>2</v>
      </c>
      <c r="R717" s="4">
        <v>6.9499999999999993</v>
      </c>
      <c r="T717" t="s">
        <v>835</v>
      </c>
      <c r="U717" s="4">
        <v>7.1</v>
      </c>
    </row>
    <row r="718" spans="10:21" x14ac:dyDescent="0.3">
      <c r="J718" t="s">
        <v>13847</v>
      </c>
      <c r="K718" s="4">
        <v>6.9</v>
      </c>
      <c r="L718" s="25">
        <f t="shared" si="13"/>
        <v>0.69099999999999995</v>
      </c>
      <c r="P718" s="34" t="s">
        <v>11206</v>
      </c>
      <c r="Q718">
        <v>2</v>
      </c>
      <c r="R718" s="4">
        <v>6.7</v>
      </c>
      <c r="T718" t="s">
        <v>515</v>
      </c>
      <c r="U718" s="4">
        <v>6.8</v>
      </c>
    </row>
    <row r="719" spans="10:21" x14ac:dyDescent="0.3">
      <c r="J719" t="s">
        <v>11759</v>
      </c>
      <c r="K719" s="4">
        <v>6.9</v>
      </c>
      <c r="L719" s="25">
        <f t="shared" si="13"/>
        <v>0.69099999999999995</v>
      </c>
      <c r="P719" s="34" t="s">
        <v>5103</v>
      </c>
      <c r="Q719">
        <v>2</v>
      </c>
      <c r="R719" s="4">
        <v>4.5500000000000007</v>
      </c>
      <c r="T719" t="s">
        <v>2568</v>
      </c>
      <c r="U719" s="4">
        <v>6.5</v>
      </c>
    </row>
    <row r="720" spans="10:21" x14ac:dyDescent="0.3">
      <c r="J720" t="s">
        <v>12919</v>
      </c>
      <c r="K720" s="4">
        <v>6.9</v>
      </c>
      <c r="L720" s="25">
        <f t="shared" si="13"/>
        <v>0.69099999999999995</v>
      </c>
      <c r="P720" s="34" t="s">
        <v>6424</v>
      </c>
      <c r="Q720">
        <v>2</v>
      </c>
      <c r="R720" s="4">
        <v>6.3000000000000007</v>
      </c>
      <c r="T720" t="s">
        <v>1075</v>
      </c>
      <c r="U720" s="4">
        <v>7.6</v>
      </c>
    </row>
    <row r="721" spans="10:21" x14ac:dyDescent="0.3">
      <c r="J721" t="s">
        <v>12472</v>
      </c>
      <c r="K721" s="4">
        <v>6.9</v>
      </c>
      <c r="L721" s="25">
        <f t="shared" si="13"/>
        <v>0.69099999999999995</v>
      </c>
      <c r="P721" s="34" t="s">
        <v>10690</v>
      </c>
      <c r="Q721">
        <v>2</v>
      </c>
      <c r="R721" s="4">
        <v>7.4</v>
      </c>
      <c r="T721" t="s">
        <v>1154</v>
      </c>
      <c r="U721" s="4">
        <v>5.5</v>
      </c>
    </row>
    <row r="722" spans="10:21" x14ac:dyDescent="0.3">
      <c r="J722" t="s">
        <v>7957</v>
      </c>
      <c r="K722" s="4">
        <v>6.9</v>
      </c>
      <c r="L722" s="25">
        <f t="shared" si="13"/>
        <v>0.69099999999999995</v>
      </c>
      <c r="P722" s="34" t="s">
        <v>3012</v>
      </c>
      <c r="Q722">
        <v>2</v>
      </c>
      <c r="R722" s="4">
        <v>5.3</v>
      </c>
      <c r="T722" t="s">
        <v>2574</v>
      </c>
      <c r="U722" s="4">
        <v>6.5</v>
      </c>
    </row>
    <row r="723" spans="10:21" x14ac:dyDescent="0.3">
      <c r="J723" t="s">
        <v>1525</v>
      </c>
      <c r="K723" s="4">
        <v>6.9</v>
      </c>
      <c r="L723" s="25">
        <f t="shared" si="13"/>
        <v>0.69099999999999995</v>
      </c>
      <c r="P723" s="34" t="s">
        <v>7063</v>
      </c>
      <c r="Q723">
        <v>2</v>
      </c>
      <c r="R723" s="4">
        <v>5.2</v>
      </c>
      <c r="T723" t="s">
        <v>597</v>
      </c>
      <c r="U723" s="4">
        <v>7</v>
      </c>
    </row>
    <row r="724" spans="10:21" x14ac:dyDescent="0.3">
      <c r="J724" t="s">
        <v>11846</v>
      </c>
      <c r="K724" s="4">
        <v>6.9</v>
      </c>
      <c r="L724" s="25">
        <f t="shared" si="13"/>
        <v>0.69099999999999995</v>
      </c>
      <c r="P724" s="34" t="s">
        <v>13367</v>
      </c>
      <c r="Q724">
        <v>2</v>
      </c>
      <c r="R724" s="4">
        <v>6.2</v>
      </c>
      <c r="T724" t="s">
        <v>1355</v>
      </c>
      <c r="U724" s="4">
        <v>5.8</v>
      </c>
    </row>
    <row r="725" spans="10:21" x14ac:dyDescent="0.3">
      <c r="J725" t="s">
        <v>6576</v>
      </c>
      <c r="K725" s="4">
        <v>6.9</v>
      </c>
      <c r="L725" s="25">
        <f t="shared" si="13"/>
        <v>0.69099999999999995</v>
      </c>
      <c r="P725" s="34" t="s">
        <v>924</v>
      </c>
      <c r="Q725">
        <v>2</v>
      </c>
      <c r="R725" s="4">
        <v>7.15</v>
      </c>
      <c r="T725" t="s">
        <v>2581</v>
      </c>
      <c r="U725" s="4">
        <v>7.3</v>
      </c>
    </row>
    <row r="726" spans="10:21" x14ac:dyDescent="0.3">
      <c r="J726" t="s">
        <v>7710</v>
      </c>
      <c r="K726" s="4">
        <v>6.9</v>
      </c>
      <c r="L726" s="25">
        <f t="shared" si="13"/>
        <v>0.69099999999999995</v>
      </c>
      <c r="P726" s="34" t="s">
        <v>3205</v>
      </c>
      <c r="Q726">
        <v>2</v>
      </c>
      <c r="R726" s="4">
        <v>5.45</v>
      </c>
      <c r="T726" t="s">
        <v>1005</v>
      </c>
      <c r="U726" s="4">
        <v>6.6</v>
      </c>
    </row>
    <row r="727" spans="10:21" x14ac:dyDescent="0.3">
      <c r="J727" t="s">
        <v>13476</v>
      </c>
      <c r="K727" s="4">
        <v>6.9</v>
      </c>
      <c r="L727" s="25">
        <f t="shared" si="13"/>
        <v>0.69099999999999995</v>
      </c>
      <c r="P727" s="34" t="s">
        <v>3817</v>
      </c>
      <c r="Q727">
        <v>2</v>
      </c>
      <c r="R727" s="4">
        <v>6</v>
      </c>
      <c r="T727" t="s">
        <v>2591</v>
      </c>
      <c r="U727" s="4">
        <v>4.4000000000000004</v>
      </c>
    </row>
    <row r="728" spans="10:21" x14ac:dyDescent="0.3">
      <c r="J728" t="s">
        <v>10410</v>
      </c>
      <c r="K728" s="4">
        <v>6.9</v>
      </c>
      <c r="L728" s="25">
        <f t="shared" si="13"/>
        <v>0.69099999999999995</v>
      </c>
      <c r="P728" s="34" t="s">
        <v>6815</v>
      </c>
      <c r="Q728">
        <v>2</v>
      </c>
      <c r="R728" s="4">
        <v>7.5</v>
      </c>
      <c r="T728" t="s">
        <v>2049</v>
      </c>
      <c r="U728" s="4">
        <v>7.7</v>
      </c>
    </row>
    <row r="729" spans="10:21" x14ac:dyDescent="0.3">
      <c r="J729" t="s">
        <v>8016</v>
      </c>
      <c r="K729" s="4">
        <v>6.9</v>
      </c>
      <c r="L729" s="25">
        <f t="shared" si="13"/>
        <v>0.69099999999999995</v>
      </c>
      <c r="P729" s="34" t="s">
        <v>10733</v>
      </c>
      <c r="Q729">
        <v>2</v>
      </c>
      <c r="R729" s="4">
        <v>6.4499999999999993</v>
      </c>
      <c r="T729" t="s">
        <v>615</v>
      </c>
      <c r="U729" s="4">
        <v>5</v>
      </c>
    </row>
    <row r="730" spans="10:21" x14ac:dyDescent="0.3">
      <c r="J730" t="s">
        <v>10281</v>
      </c>
      <c r="K730" s="4">
        <v>6.9</v>
      </c>
      <c r="L730" s="25">
        <f t="shared" si="13"/>
        <v>0.69099999999999995</v>
      </c>
      <c r="P730" s="34" t="s">
        <v>5161</v>
      </c>
      <c r="Q730">
        <v>2</v>
      </c>
      <c r="R730" s="4">
        <v>5.95</v>
      </c>
      <c r="T730" t="s">
        <v>1142</v>
      </c>
      <c r="U730" s="4">
        <v>7.7</v>
      </c>
    </row>
    <row r="731" spans="10:21" x14ac:dyDescent="0.3">
      <c r="J731" t="s">
        <v>2300</v>
      </c>
      <c r="K731" s="4">
        <v>6.9</v>
      </c>
      <c r="L731" s="25">
        <f t="shared" si="13"/>
        <v>0.69099999999999995</v>
      </c>
      <c r="P731" s="34" t="s">
        <v>10351</v>
      </c>
      <c r="Q731">
        <v>2</v>
      </c>
      <c r="R731" s="4">
        <v>5.95</v>
      </c>
      <c r="T731" t="s">
        <v>2602</v>
      </c>
      <c r="U731" s="4">
        <v>4.4000000000000004</v>
      </c>
    </row>
    <row r="732" spans="10:21" x14ac:dyDescent="0.3">
      <c r="J732" t="s">
        <v>12900</v>
      </c>
      <c r="K732" s="4">
        <v>6.9</v>
      </c>
      <c r="L732" s="25">
        <f t="shared" si="13"/>
        <v>0.69099999999999995</v>
      </c>
      <c r="P732" s="34" t="s">
        <v>6258</v>
      </c>
      <c r="Q732">
        <v>2</v>
      </c>
      <c r="R732" s="4">
        <v>5.9</v>
      </c>
      <c r="T732" t="s">
        <v>1656</v>
      </c>
      <c r="U732" s="4">
        <v>6.1</v>
      </c>
    </row>
    <row r="733" spans="10:21" x14ac:dyDescent="0.3">
      <c r="J733" t="s">
        <v>11060</v>
      </c>
      <c r="K733" s="4">
        <v>6.9</v>
      </c>
      <c r="L733" s="25">
        <f t="shared" si="13"/>
        <v>0.69099999999999995</v>
      </c>
      <c r="P733" s="34" t="s">
        <v>2767</v>
      </c>
      <c r="Q733">
        <v>2</v>
      </c>
      <c r="R733" s="4">
        <v>5.5</v>
      </c>
      <c r="T733" t="s">
        <v>2606</v>
      </c>
      <c r="U733" s="4">
        <v>5.4</v>
      </c>
    </row>
    <row r="734" spans="10:21" x14ac:dyDescent="0.3">
      <c r="J734" t="s">
        <v>9607</v>
      </c>
      <c r="K734" s="4">
        <v>6.9</v>
      </c>
      <c r="L734" s="25">
        <f t="shared" si="13"/>
        <v>0.69099999999999995</v>
      </c>
      <c r="P734" s="34" t="s">
        <v>7337</v>
      </c>
      <c r="Q734">
        <v>2</v>
      </c>
      <c r="R734" s="4">
        <v>6.4499999999999993</v>
      </c>
      <c r="T734" t="s">
        <v>257</v>
      </c>
      <c r="U734" s="4">
        <v>6.8</v>
      </c>
    </row>
    <row r="735" spans="10:21" x14ac:dyDescent="0.3">
      <c r="J735" t="s">
        <v>10909</v>
      </c>
      <c r="K735" s="4">
        <v>6.9</v>
      </c>
      <c r="L735" s="25">
        <f t="shared" si="13"/>
        <v>0.69099999999999995</v>
      </c>
      <c r="P735" s="34" t="s">
        <v>4341</v>
      </c>
      <c r="Q735">
        <v>2</v>
      </c>
      <c r="R735" s="4">
        <v>6.5500000000000007</v>
      </c>
      <c r="T735" t="s">
        <v>2613</v>
      </c>
      <c r="U735" s="4">
        <v>6.5</v>
      </c>
    </row>
    <row r="736" spans="10:21" x14ac:dyDescent="0.3">
      <c r="J736" t="s">
        <v>11362</v>
      </c>
      <c r="K736" s="4">
        <v>6.9</v>
      </c>
      <c r="L736" s="25">
        <f t="shared" si="13"/>
        <v>0.69099999999999995</v>
      </c>
      <c r="P736" s="34" t="s">
        <v>4766</v>
      </c>
      <c r="Q736">
        <v>2</v>
      </c>
      <c r="R736" s="4">
        <v>6.4</v>
      </c>
      <c r="T736" t="s">
        <v>2615</v>
      </c>
      <c r="U736" s="4">
        <v>7</v>
      </c>
    </row>
    <row r="737" spans="10:21" x14ac:dyDescent="0.3">
      <c r="J737" t="s">
        <v>580</v>
      </c>
      <c r="K737" s="4">
        <v>6.9</v>
      </c>
      <c r="L737" s="25">
        <f t="shared" si="13"/>
        <v>0.69099999999999995</v>
      </c>
      <c r="P737" s="34" t="s">
        <v>2962</v>
      </c>
      <c r="Q737">
        <v>2</v>
      </c>
      <c r="R737" s="4">
        <v>5.3000000000000007</v>
      </c>
      <c r="T737" t="s">
        <v>2257</v>
      </c>
      <c r="U737" s="4">
        <v>6.3</v>
      </c>
    </row>
    <row r="738" spans="10:21" x14ac:dyDescent="0.3">
      <c r="J738" t="s">
        <v>4992</v>
      </c>
      <c r="K738" s="4">
        <v>6.9</v>
      </c>
      <c r="L738" s="25">
        <f t="shared" si="13"/>
        <v>0.69099999999999995</v>
      </c>
      <c r="P738" s="34" t="s">
        <v>2659</v>
      </c>
      <c r="Q738">
        <v>2</v>
      </c>
      <c r="R738" s="4">
        <v>5.9</v>
      </c>
      <c r="T738" t="s">
        <v>887</v>
      </c>
      <c r="U738" s="4">
        <v>6.3</v>
      </c>
    </row>
    <row r="739" spans="10:21" x14ac:dyDescent="0.3">
      <c r="J739" t="s">
        <v>9002</v>
      </c>
      <c r="K739" s="4">
        <v>6.9</v>
      </c>
      <c r="L739" s="25">
        <f t="shared" si="13"/>
        <v>0.69099999999999995</v>
      </c>
      <c r="P739" s="34" t="s">
        <v>12576</v>
      </c>
      <c r="Q739">
        <v>2</v>
      </c>
      <c r="R739" s="4">
        <v>6.5</v>
      </c>
      <c r="T739" t="s">
        <v>2621</v>
      </c>
      <c r="U739" s="4">
        <v>6.1</v>
      </c>
    </row>
    <row r="740" spans="10:21" x14ac:dyDescent="0.3">
      <c r="J740" t="s">
        <v>9073</v>
      </c>
      <c r="K740" s="4">
        <v>6.9</v>
      </c>
      <c r="L740" s="25">
        <f t="shared" si="13"/>
        <v>0.69099999999999995</v>
      </c>
      <c r="P740" s="34" t="s">
        <v>4880</v>
      </c>
      <c r="Q740">
        <v>2</v>
      </c>
      <c r="R740" s="4">
        <v>3.6</v>
      </c>
      <c r="T740" t="s">
        <v>2624</v>
      </c>
      <c r="U740" s="4">
        <v>6.1</v>
      </c>
    </row>
    <row r="741" spans="10:21" x14ac:dyDescent="0.3">
      <c r="J741" t="s">
        <v>3149</v>
      </c>
      <c r="K741" s="4">
        <v>6.9</v>
      </c>
      <c r="L741" s="25">
        <f t="shared" si="13"/>
        <v>0.69099999999999995</v>
      </c>
      <c r="P741" s="34" t="s">
        <v>6381</v>
      </c>
      <c r="Q741">
        <v>2</v>
      </c>
      <c r="R741" s="4">
        <v>6.5</v>
      </c>
      <c r="T741" t="s">
        <v>2630</v>
      </c>
      <c r="U741" s="4">
        <v>5.3</v>
      </c>
    </row>
    <row r="742" spans="10:21" x14ac:dyDescent="0.3">
      <c r="J742" t="s">
        <v>10438</v>
      </c>
      <c r="K742" s="4">
        <v>6.9</v>
      </c>
      <c r="L742" s="25">
        <f t="shared" si="13"/>
        <v>0.69099999999999995</v>
      </c>
      <c r="P742" s="34" t="s">
        <v>5804</v>
      </c>
      <c r="Q742">
        <v>2</v>
      </c>
      <c r="R742" s="4">
        <v>6.8</v>
      </c>
      <c r="T742" t="s">
        <v>2633</v>
      </c>
      <c r="U742" s="4">
        <v>5.4</v>
      </c>
    </row>
    <row r="743" spans="10:21" x14ac:dyDescent="0.3">
      <c r="J743" t="s">
        <v>12337</v>
      </c>
      <c r="K743" s="4">
        <v>6.9</v>
      </c>
      <c r="L743" s="25">
        <f t="shared" si="13"/>
        <v>0.69099999999999995</v>
      </c>
      <c r="P743" s="34" t="s">
        <v>10503</v>
      </c>
      <c r="Q743">
        <v>2</v>
      </c>
      <c r="R743" s="4">
        <v>7.1</v>
      </c>
      <c r="T743" t="s">
        <v>578</v>
      </c>
      <c r="U743" s="4">
        <v>6.2</v>
      </c>
    </row>
    <row r="744" spans="10:21" x14ac:dyDescent="0.3">
      <c r="J744" t="s">
        <v>9342</v>
      </c>
      <c r="K744" s="4">
        <v>6.9</v>
      </c>
      <c r="L744" s="25">
        <f t="shared" si="13"/>
        <v>0.69099999999999995</v>
      </c>
      <c r="P744" s="34" t="s">
        <v>8449</v>
      </c>
      <c r="Q744">
        <v>2</v>
      </c>
      <c r="R744" s="4">
        <v>6.15</v>
      </c>
      <c r="T744" t="s">
        <v>2641</v>
      </c>
      <c r="U744" s="4">
        <v>6.6</v>
      </c>
    </row>
    <row r="745" spans="10:21" x14ac:dyDescent="0.3">
      <c r="J745" t="s">
        <v>3689</v>
      </c>
      <c r="K745" s="4">
        <v>6.9</v>
      </c>
      <c r="L745" s="25">
        <f t="shared" si="13"/>
        <v>0.69099999999999995</v>
      </c>
      <c r="P745" s="34" t="s">
        <v>11387</v>
      </c>
      <c r="Q745">
        <v>2</v>
      </c>
      <c r="R745" s="4">
        <v>6.75</v>
      </c>
      <c r="T745" t="s">
        <v>2644</v>
      </c>
      <c r="U745" s="4">
        <v>5.9</v>
      </c>
    </row>
    <row r="746" spans="10:21" x14ac:dyDescent="0.3">
      <c r="J746" t="s">
        <v>4294</v>
      </c>
      <c r="K746" s="4">
        <v>6.8999999999999995</v>
      </c>
      <c r="L746" s="25">
        <f t="shared" si="13"/>
        <v>0.69</v>
      </c>
      <c r="P746" s="34" t="s">
        <v>4412</v>
      </c>
      <c r="Q746">
        <v>2</v>
      </c>
      <c r="R746" s="4">
        <v>7.5</v>
      </c>
      <c r="T746" t="s">
        <v>2647</v>
      </c>
      <c r="U746" s="4">
        <v>6.3</v>
      </c>
    </row>
    <row r="747" spans="10:21" x14ac:dyDescent="0.3">
      <c r="J747" t="s">
        <v>5737</v>
      </c>
      <c r="K747" s="4">
        <v>6.8999999999999995</v>
      </c>
      <c r="L747" s="25">
        <f t="shared" si="13"/>
        <v>0.69</v>
      </c>
      <c r="P747" s="34" t="s">
        <v>10222</v>
      </c>
      <c r="Q747">
        <v>2</v>
      </c>
      <c r="R747" s="4">
        <v>5.25</v>
      </c>
      <c r="T747" t="s">
        <v>1999</v>
      </c>
      <c r="U747" s="4">
        <v>7.2</v>
      </c>
    </row>
    <row r="748" spans="10:21" x14ac:dyDescent="0.3">
      <c r="J748" t="s">
        <v>2988</v>
      </c>
      <c r="K748" s="4">
        <v>6.8833333333333337</v>
      </c>
      <c r="L748" s="25">
        <f t="shared" si="13"/>
        <v>0.68899999999999995</v>
      </c>
      <c r="P748" s="34" t="s">
        <v>13381</v>
      </c>
      <c r="Q748">
        <v>2</v>
      </c>
      <c r="R748" s="4">
        <v>6</v>
      </c>
      <c r="T748" t="s">
        <v>2655</v>
      </c>
      <c r="U748" s="4">
        <v>6.8</v>
      </c>
    </row>
    <row r="749" spans="10:21" x14ac:dyDescent="0.3">
      <c r="J749" t="s">
        <v>5233</v>
      </c>
      <c r="K749" s="4">
        <v>6.8833333333333337</v>
      </c>
      <c r="L749" s="25">
        <f t="shared" si="13"/>
        <v>0.68899999999999995</v>
      </c>
      <c r="P749" s="34" t="s">
        <v>7562</v>
      </c>
      <c r="Q749">
        <v>2</v>
      </c>
      <c r="R749" s="4">
        <v>6.6</v>
      </c>
      <c r="T749" t="s">
        <v>2659</v>
      </c>
      <c r="U749" s="4">
        <v>6.1</v>
      </c>
    </row>
    <row r="750" spans="10:21" x14ac:dyDescent="0.3">
      <c r="J750" t="s">
        <v>2413</v>
      </c>
      <c r="K750" s="4">
        <v>6.8833333333333329</v>
      </c>
      <c r="L750" s="25">
        <f t="shared" si="13"/>
        <v>0.68899999999999995</v>
      </c>
      <c r="P750" s="34" t="s">
        <v>12184</v>
      </c>
      <c r="Q750">
        <v>2</v>
      </c>
      <c r="R750" s="4">
        <v>5.8</v>
      </c>
      <c r="T750" t="s">
        <v>1374</v>
      </c>
      <c r="U750" s="4">
        <v>7.8</v>
      </c>
    </row>
    <row r="751" spans="10:21" x14ac:dyDescent="0.3">
      <c r="J751" t="s">
        <v>3344</v>
      </c>
      <c r="K751" s="4">
        <v>6.88</v>
      </c>
      <c r="L751" s="25">
        <f t="shared" si="13"/>
        <v>0.68799999999999994</v>
      </c>
      <c r="P751" s="34" t="s">
        <v>2049</v>
      </c>
      <c r="Q751">
        <v>2</v>
      </c>
      <c r="R751" s="4">
        <v>6.2</v>
      </c>
      <c r="T751" t="s">
        <v>2664</v>
      </c>
      <c r="U751" s="4">
        <v>5</v>
      </c>
    </row>
    <row r="752" spans="10:21" x14ac:dyDescent="0.3">
      <c r="J752" t="s">
        <v>551</v>
      </c>
      <c r="K752" s="4">
        <v>6.875</v>
      </c>
      <c r="L752" s="25">
        <f t="shared" si="13"/>
        <v>0.68799999999999994</v>
      </c>
      <c r="P752" s="34" t="s">
        <v>4151</v>
      </c>
      <c r="Q752">
        <v>2</v>
      </c>
      <c r="R752" s="4">
        <v>7.55</v>
      </c>
      <c r="T752" t="s">
        <v>2316</v>
      </c>
      <c r="U752" s="4">
        <v>6.2</v>
      </c>
    </row>
    <row r="753" spans="10:21" x14ac:dyDescent="0.3">
      <c r="J753" t="s">
        <v>5663</v>
      </c>
      <c r="K753" s="4">
        <v>6.8666666666666671</v>
      </c>
      <c r="L753" s="25">
        <f t="shared" si="13"/>
        <v>0.68600000000000005</v>
      </c>
      <c r="P753" s="34" t="s">
        <v>13699</v>
      </c>
      <c r="Q753">
        <v>2</v>
      </c>
      <c r="R753" s="4">
        <v>7.5500000000000007</v>
      </c>
      <c r="T753" t="s">
        <v>2669</v>
      </c>
      <c r="U753" s="4">
        <v>6.7</v>
      </c>
    </row>
    <row r="754" spans="10:21" x14ac:dyDescent="0.3">
      <c r="J754" t="s">
        <v>2390</v>
      </c>
      <c r="K754" s="4">
        <v>6.8666666666666671</v>
      </c>
      <c r="L754" s="25">
        <f t="shared" si="13"/>
        <v>0.68600000000000005</v>
      </c>
      <c r="P754" s="34" t="s">
        <v>4931</v>
      </c>
      <c r="Q754">
        <v>2</v>
      </c>
      <c r="R754" s="4">
        <v>5.65</v>
      </c>
      <c r="T754" t="s">
        <v>2673</v>
      </c>
      <c r="U754" s="4">
        <v>4.9000000000000004</v>
      </c>
    </row>
    <row r="755" spans="10:21" x14ac:dyDescent="0.3">
      <c r="J755" t="s">
        <v>1188</v>
      </c>
      <c r="K755" s="4">
        <v>6.8666666666666671</v>
      </c>
      <c r="L755" s="25">
        <f t="shared" si="13"/>
        <v>0.68600000000000005</v>
      </c>
      <c r="P755" s="34" t="s">
        <v>4719</v>
      </c>
      <c r="Q755">
        <v>2</v>
      </c>
      <c r="R755" s="4">
        <v>7</v>
      </c>
      <c r="T755" t="s">
        <v>2363</v>
      </c>
      <c r="U755" s="4">
        <v>7.4</v>
      </c>
    </row>
    <row r="756" spans="10:21" x14ac:dyDescent="0.3">
      <c r="J756" t="s">
        <v>7794</v>
      </c>
      <c r="K756" s="4">
        <v>6.8600000000000012</v>
      </c>
      <c r="L756" s="25">
        <f t="shared" si="13"/>
        <v>0.68600000000000005</v>
      </c>
      <c r="P756" s="34" t="s">
        <v>7327</v>
      </c>
      <c r="Q756">
        <v>2</v>
      </c>
      <c r="R756" s="4">
        <v>6.1</v>
      </c>
      <c r="T756" t="s">
        <v>2680</v>
      </c>
      <c r="U756" s="4">
        <v>7.1</v>
      </c>
    </row>
    <row r="757" spans="10:21" x14ac:dyDescent="0.3">
      <c r="J757" t="s">
        <v>482</v>
      </c>
      <c r="K757" s="4">
        <v>6.8571428571428568</v>
      </c>
      <c r="L757" s="25">
        <f t="shared" si="13"/>
        <v>0.68600000000000005</v>
      </c>
      <c r="P757" s="34" t="s">
        <v>5214</v>
      </c>
      <c r="Q757">
        <v>2</v>
      </c>
      <c r="R757" s="4">
        <v>6.85</v>
      </c>
      <c r="T757" t="s">
        <v>873</v>
      </c>
      <c r="U757" s="4">
        <v>6.2</v>
      </c>
    </row>
    <row r="758" spans="10:21" x14ac:dyDescent="0.3">
      <c r="J758" t="s">
        <v>3121</v>
      </c>
      <c r="K758" s="4">
        <v>6.8500000000000005</v>
      </c>
      <c r="L758" s="25">
        <f t="shared" si="13"/>
        <v>0.68500000000000005</v>
      </c>
      <c r="P758" s="34" t="s">
        <v>1872</v>
      </c>
      <c r="Q758">
        <v>2</v>
      </c>
      <c r="R758" s="4">
        <v>7.9</v>
      </c>
      <c r="T758" t="s">
        <v>2686</v>
      </c>
      <c r="U758" s="4">
        <v>4.9000000000000004</v>
      </c>
    </row>
    <row r="759" spans="10:21" x14ac:dyDescent="0.3">
      <c r="J759" t="s">
        <v>9330</v>
      </c>
      <c r="K759" s="4">
        <v>6.8500000000000005</v>
      </c>
      <c r="L759" s="25">
        <f t="shared" si="13"/>
        <v>0.68500000000000005</v>
      </c>
      <c r="P759" s="34" t="s">
        <v>4191</v>
      </c>
      <c r="Q759">
        <v>2</v>
      </c>
      <c r="R759" s="4">
        <v>5</v>
      </c>
      <c r="T759" t="s">
        <v>2145</v>
      </c>
      <c r="U759" s="4">
        <v>6.1</v>
      </c>
    </row>
    <row r="760" spans="10:21" x14ac:dyDescent="0.3">
      <c r="J760" t="s">
        <v>1173</v>
      </c>
      <c r="K760" s="4">
        <v>6.85</v>
      </c>
      <c r="L760" s="25">
        <f t="shared" si="13"/>
        <v>0.67900000000000005</v>
      </c>
      <c r="P760" s="34" t="s">
        <v>8360</v>
      </c>
      <c r="Q760">
        <v>2</v>
      </c>
      <c r="R760" s="4">
        <v>6.75</v>
      </c>
      <c r="T760" t="s">
        <v>2695</v>
      </c>
      <c r="U760" s="4">
        <v>6.1</v>
      </c>
    </row>
    <row r="761" spans="10:21" x14ac:dyDescent="0.3">
      <c r="J761" t="s">
        <v>2999</v>
      </c>
      <c r="K761" s="4">
        <v>6.85</v>
      </c>
      <c r="L761" s="25">
        <f t="shared" si="13"/>
        <v>0.67900000000000005</v>
      </c>
      <c r="P761" s="34" t="s">
        <v>6221</v>
      </c>
      <c r="Q761">
        <v>2</v>
      </c>
      <c r="R761" s="4">
        <v>6.65</v>
      </c>
      <c r="T761" t="s">
        <v>2697</v>
      </c>
      <c r="U761" s="4">
        <v>6.4</v>
      </c>
    </row>
    <row r="762" spans="10:21" x14ac:dyDescent="0.3">
      <c r="J762" t="s">
        <v>8292</v>
      </c>
      <c r="K762" s="4">
        <v>6.85</v>
      </c>
      <c r="L762" s="25">
        <f t="shared" si="13"/>
        <v>0.67900000000000005</v>
      </c>
      <c r="P762" s="34" t="s">
        <v>7163</v>
      </c>
      <c r="Q762">
        <v>2</v>
      </c>
      <c r="R762" s="4">
        <v>6</v>
      </c>
      <c r="T762" t="s">
        <v>2699</v>
      </c>
      <c r="U762" s="4">
        <v>6.3</v>
      </c>
    </row>
    <row r="763" spans="10:21" x14ac:dyDescent="0.3">
      <c r="J763" t="s">
        <v>4013</v>
      </c>
      <c r="K763" s="4">
        <v>6.85</v>
      </c>
      <c r="L763" s="25">
        <f t="shared" si="13"/>
        <v>0.67900000000000005</v>
      </c>
      <c r="P763" s="34" t="s">
        <v>3047</v>
      </c>
      <c r="Q763">
        <v>2</v>
      </c>
      <c r="R763" s="4">
        <v>5.4499999999999993</v>
      </c>
      <c r="T763" t="s">
        <v>2704</v>
      </c>
      <c r="U763" s="4">
        <v>6.8</v>
      </c>
    </row>
    <row r="764" spans="10:21" x14ac:dyDescent="0.3">
      <c r="J764" t="s">
        <v>1620</v>
      </c>
      <c r="K764" s="4">
        <v>6.85</v>
      </c>
      <c r="L764" s="25">
        <f t="shared" si="13"/>
        <v>0.67900000000000005</v>
      </c>
      <c r="P764" s="34" t="s">
        <v>11621</v>
      </c>
      <c r="Q764">
        <v>2</v>
      </c>
      <c r="R764" s="4">
        <v>7.5500000000000007</v>
      </c>
      <c r="T764" t="s">
        <v>212</v>
      </c>
      <c r="U764" s="4">
        <v>6.6</v>
      </c>
    </row>
    <row r="765" spans="10:21" x14ac:dyDescent="0.3">
      <c r="J765" t="s">
        <v>6948</v>
      </c>
      <c r="K765" s="4">
        <v>6.85</v>
      </c>
      <c r="L765" s="25">
        <f t="shared" si="13"/>
        <v>0.67900000000000005</v>
      </c>
      <c r="P765" s="34" t="s">
        <v>7593</v>
      </c>
      <c r="Q765">
        <v>2</v>
      </c>
      <c r="R765" s="4">
        <v>7.75</v>
      </c>
      <c r="T765" t="s">
        <v>1196</v>
      </c>
      <c r="U765" s="4">
        <v>5.7</v>
      </c>
    </row>
    <row r="766" spans="10:21" x14ac:dyDescent="0.3">
      <c r="J766" t="s">
        <v>6669</v>
      </c>
      <c r="K766" s="4">
        <v>6.85</v>
      </c>
      <c r="L766" s="25">
        <f t="shared" si="13"/>
        <v>0.67900000000000005</v>
      </c>
      <c r="P766" s="34" t="s">
        <v>7928</v>
      </c>
      <c r="Q766">
        <v>2</v>
      </c>
      <c r="R766" s="4">
        <v>5.0999999999999996</v>
      </c>
      <c r="T766" t="s">
        <v>2673</v>
      </c>
      <c r="U766" s="4">
        <v>5.9</v>
      </c>
    </row>
    <row r="767" spans="10:21" x14ac:dyDescent="0.3">
      <c r="J767" t="s">
        <v>3804</v>
      </c>
      <c r="K767" s="4">
        <v>6.85</v>
      </c>
      <c r="L767" s="25">
        <f t="shared" si="13"/>
        <v>0.67900000000000005</v>
      </c>
      <c r="P767" s="34" t="s">
        <v>2010</v>
      </c>
      <c r="Q767">
        <v>2</v>
      </c>
      <c r="R767" s="4">
        <v>6.55</v>
      </c>
      <c r="T767" t="s">
        <v>2621</v>
      </c>
      <c r="U767" s="4">
        <v>6</v>
      </c>
    </row>
    <row r="768" spans="10:21" x14ac:dyDescent="0.3">
      <c r="J768" t="s">
        <v>8675</v>
      </c>
      <c r="K768" s="4">
        <v>6.85</v>
      </c>
      <c r="L768" s="25">
        <f t="shared" si="13"/>
        <v>0.67900000000000005</v>
      </c>
      <c r="P768" s="34" t="s">
        <v>8251</v>
      </c>
      <c r="Q768">
        <v>2</v>
      </c>
      <c r="R768" s="4">
        <v>6.3000000000000007</v>
      </c>
      <c r="T768" t="s">
        <v>2718</v>
      </c>
      <c r="U768" s="4">
        <v>6.1</v>
      </c>
    </row>
    <row r="769" spans="10:21" x14ac:dyDescent="0.3">
      <c r="J769" t="s">
        <v>5214</v>
      </c>
      <c r="K769" s="4">
        <v>6.85</v>
      </c>
      <c r="L769" s="25">
        <f t="shared" si="13"/>
        <v>0.67900000000000005</v>
      </c>
      <c r="P769" s="34" t="s">
        <v>6576</v>
      </c>
      <c r="Q769">
        <v>2</v>
      </c>
      <c r="R769" s="4">
        <v>6.9</v>
      </c>
      <c r="T769" t="s">
        <v>633</v>
      </c>
      <c r="U769" s="4">
        <v>6.7</v>
      </c>
    </row>
    <row r="770" spans="10:21" x14ac:dyDescent="0.3">
      <c r="J770" t="s">
        <v>6375</v>
      </c>
      <c r="K770" s="4">
        <v>6.85</v>
      </c>
      <c r="L770" s="25">
        <f t="shared" si="13"/>
        <v>0.67900000000000005</v>
      </c>
      <c r="P770" s="34" t="s">
        <v>7644</v>
      </c>
      <c r="Q770">
        <v>2</v>
      </c>
      <c r="R770" s="4">
        <v>6</v>
      </c>
      <c r="T770" t="s">
        <v>2568</v>
      </c>
      <c r="U770" s="4">
        <v>6.7</v>
      </c>
    </row>
    <row r="771" spans="10:21" x14ac:dyDescent="0.3">
      <c r="J771" t="s">
        <v>1162</v>
      </c>
      <c r="K771" s="4">
        <v>6.85</v>
      </c>
      <c r="L771" s="25">
        <f t="shared" si="13"/>
        <v>0.67900000000000005</v>
      </c>
      <c r="P771" s="34" t="s">
        <v>9957</v>
      </c>
      <c r="Q771">
        <v>2</v>
      </c>
      <c r="R771" s="4">
        <v>8.1999999999999993</v>
      </c>
      <c r="T771" t="s">
        <v>2154</v>
      </c>
      <c r="U771" s="4">
        <v>7.9</v>
      </c>
    </row>
    <row r="772" spans="10:21" x14ac:dyDescent="0.3">
      <c r="J772" t="s">
        <v>5271</v>
      </c>
      <c r="K772" s="4">
        <v>6.85</v>
      </c>
      <c r="L772" s="25">
        <f t="shared" si="13"/>
        <v>0.67900000000000005</v>
      </c>
      <c r="P772" s="34" t="s">
        <v>5309</v>
      </c>
      <c r="Q772">
        <v>2</v>
      </c>
      <c r="R772" s="4">
        <v>5.4</v>
      </c>
      <c r="T772" t="s">
        <v>2498</v>
      </c>
      <c r="U772" s="4">
        <v>5</v>
      </c>
    </row>
    <row r="773" spans="10:21" x14ac:dyDescent="0.3">
      <c r="J773" t="s">
        <v>499</v>
      </c>
      <c r="K773" s="4">
        <v>6.85</v>
      </c>
      <c r="L773" s="25">
        <f t="shared" si="13"/>
        <v>0.67900000000000005</v>
      </c>
      <c r="P773" s="34" t="s">
        <v>1525</v>
      </c>
      <c r="Q773">
        <v>2</v>
      </c>
      <c r="R773" s="4">
        <v>6.9</v>
      </c>
      <c r="T773" t="s">
        <v>647</v>
      </c>
      <c r="U773" s="4">
        <v>4.3</v>
      </c>
    </row>
    <row r="774" spans="10:21" x14ac:dyDescent="0.3">
      <c r="J774" t="s">
        <v>252</v>
      </c>
      <c r="K774" s="4">
        <v>6.8428571428571425</v>
      </c>
      <c r="L774" s="25">
        <f t="shared" ref="L774:L837" si="14">_xlfn.PERCENTRANK.EXC($K$5:$K$2402,K774)</f>
        <v>0.67900000000000005</v>
      </c>
      <c r="P774" s="34" t="s">
        <v>1752</v>
      </c>
      <c r="Q774">
        <v>2</v>
      </c>
      <c r="R774" s="4">
        <v>5.1999999999999993</v>
      </c>
      <c r="T774" t="s">
        <v>2732</v>
      </c>
      <c r="U774" s="4">
        <v>5.7</v>
      </c>
    </row>
    <row r="775" spans="10:21" x14ac:dyDescent="0.3">
      <c r="J775" t="s">
        <v>4428</v>
      </c>
      <c r="K775" s="4">
        <v>6.8400000000000007</v>
      </c>
      <c r="L775" s="25">
        <f t="shared" si="14"/>
        <v>0.67800000000000005</v>
      </c>
      <c r="P775" s="34" t="s">
        <v>1192</v>
      </c>
      <c r="Q775">
        <v>2</v>
      </c>
      <c r="R775" s="4">
        <v>7.25</v>
      </c>
      <c r="T775" t="s">
        <v>2738</v>
      </c>
      <c r="U775" s="4">
        <v>6.7</v>
      </c>
    </row>
    <row r="776" spans="10:21" x14ac:dyDescent="0.3">
      <c r="J776" t="s">
        <v>277</v>
      </c>
      <c r="K776" s="4">
        <v>6.8400000000000007</v>
      </c>
      <c r="L776" s="25">
        <f t="shared" si="14"/>
        <v>0.67800000000000005</v>
      </c>
      <c r="P776" s="34" t="s">
        <v>8898</v>
      </c>
      <c r="Q776">
        <v>2</v>
      </c>
      <c r="R776" s="4">
        <v>4.8</v>
      </c>
      <c r="T776" t="s">
        <v>1523</v>
      </c>
      <c r="U776" s="4">
        <v>6.7</v>
      </c>
    </row>
    <row r="777" spans="10:21" x14ac:dyDescent="0.3">
      <c r="J777" t="s">
        <v>2568</v>
      </c>
      <c r="K777" s="4">
        <v>6.839999999999999</v>
      </c>
      <c r="L777" s="25">
        <f t="shared" si="14"/>
        <v>0.67700000000000005</v>
      </c>
      <c r="P777" s="34" t="s">
        <v>7674</v>
      </c>
      <c r="Q777">
        <v>2</v>
      </c>
      <c r="R777" s="4">
        <v>7.35</v>
      </c>
      <c r="T777" t="s">
        <v>349</v>
      </c>
      <c r="U777" s="4">
        <v>6.1</v>
      </c>
    </row>
    <row r="778" spans="10:21" x14ac:dyDescent="0.3">
      <c r="J778" t="s">
        <v>2669</v>
      </c>
      <c r="K778" s="4">
        <v>6.833333333333333</v>
      </c>
      <c r="L778" s="25">
        <f t="shared" si="14"/>
        <v>0.67600000000000005</v>
      </c>
      <c r="P778" s="34" t="s">
        <v>5770</v>
      </c>
      <c r="Q778">
        <v>2</v>
      </c>
      <c r="R778" s="4">
        <v>5.4</v>
      </c>
      <c r="T778" t="s">
        <v>1470</v>
      </c>
      <c r="U778" s="4">
        <v>5.6</v>
      </c>
    </row>
    <row r="779" spans="10:21" x14ac:dyDescent="0.3">
      <c r="J779" t="s">
        <v>7715</v>
      </c>
      <c r="K779" s="4">
        <v>6.833333333333333</v>
      </c>
      <c r="L779" s="25">
        <f t="shared" si="14"/>
        <v>0.67600000000000005</v>
      </c>
      <c r="P779" s="34" t="s">
        <v>10866</v>
      </c>
      <c r="Q779">
        <v>2</v>
      </c>
      <c r="R779" s="4">
        <v>4.3</v>
      </c>
      <c r="T779" t="s">
        <v>2750</v>
      </c>
      <c r="U779" s="4">
        <v>6.6</v>
      </c>
    </row>
    <row r="780" spans="10:21" x14ac:dyDescent="0.3">
      <c r="J780" t="s">
        <v>11038</v>
      </c>
      <c r="K780" s="4">
        <v>6.833333333333333</v>
      </c>
      <c r="L780" s="25">
        <f t="shared" si="14"/>
        <v>0.67600000000000005</v>
      </c>
      <c r="P780" s="34" t="s">
        <v>7701</v>
      </c>
      <c r="Q780">
        <v>2</v>
      </c>
      <c r="R780" s="4">
        <v>4.5999999999999996</v>
      </c>
      <c r="T780" t="s">
        <v>2754</v>
      </c>
      <c r="U780" s="4">
        <v>6.9</v>
      </c>
    </row>
    <row r="781" spans="10:21" x14ac:dyDescent="0.3">
      <c r="J781" t="s">
        <v>2154</v>
      </c>
      <c r="K781" s="4">
        <v>6.833333333333333</v>
      </c>
      <c r="L781" s="25">
        <f t="shared" si="14"/>
        <v>0.67600000000000005</v>
      </c>
      <c r="P781" s="34" t="s">
        <v>10500</v>
      </c>
      <c r="Q781">
        <v>2</v>
      </c>
      <c r="R781" s="4">
        <v>6.55</v>
      </c>
      <c r="T781" t="s">
        <v>2757</v>
      </c>
      <c r="U781" s="4">
        <v>4.8</v>
      </c>
    </row>
    <row r="782" spans="10:21" x14ac:dyDescent="0.3">
      <c r="J782" t="s">
        <v>847</v>
      </c>
      <c r="K782" s="4">
        <v>6.8249999999999993</v>
      </c>
      <c r="L782" s="25">
        <f t="shared" si="14"/>
        <v>0.67500000000000004</v>
      </c>
      <c r="P782" s="34" t="s">
        <v>4128</v>
      </c>
      <c r="Q782">
        <v>2</v>
      </c>
      <c r="R782" s="4">
        <v>5.7</v>
      </c>
      <c r="T782" t="s">
        <v>2762</v>
      </c>
      <c r="U782" s="4">
        <v>6.2</v>
      </c>
    </row>
    <row r="783" spans="10:21" x14ac:dyDescent="0.3">
      <c r="J783" t="s">
        <v>696</v>
      </c>
      <c r="K783" s="4">
        <v>6.82</v>
      </c>
      <c r="L783" s="25">
        <f t="shared" si="14"/>
        <v>0.67500000000000004</v>
      </c>
      <c r="P783" s="34" t="s">
        <v>4221</v>
      </c>
      <c r="Q783">
        <v>2</v>
      </c>
      <c r="R783" s="4">
        <v>5.3</v>
      </c>
      <c r="T783" t="s">
        <v>2767</v>
      </c>
      <c r="U783" s="4">
        <v>6</v>
      </c>
    </row>
    <row r="784" spans="10:21" x14ac:dyDescent="0.3">
      <c r="J784" t="s">
        <v>9917</v>
      </c>
      <c r="K784" s="4">
        <v>6.8000000000000007</v>
      </c>
      <c r="L784" s="25">
        <f t="shared" si="14"/>
        <v>0.67400000000000004</v>
      </c>
      <c r="P784" s="34" t="s">
        <v>3491</v>
      </c>
      <c r="Q784">
        <v>2</v>
      </c>
      <c r="R784" s="4">
        <v>7.8</v>
      </c>
      <c r="T784" t="s">
        <v>2602</v>
      </c>
      <c r="U784" s="4">
        <v>4.9000000000000004</v>
      </c>
    </row>
    <row r="785" spans="10:21" x14ac:dyDescent="0.3">
      <c r="J785" t="s">
        <v>4982</v>
      </c>
      <c r="K785" s="4">
        <v>6.8000000000000007</v>
      </c>
      <c r="L785" s="25">
        <f t="shared" si="14"/>
        <v>0.67400000000000004</v>
      </c>
      <c r="P785" s="34" t="s">
        <v>3416</v>
      </c>
      <c r="Q785">
        <v>2</v>
      </c>
      <c r="R785" s="4">
        <v>6.15</v>
      </c>
      <c r="T785" t="s">
        <v>2775</v>
      </c>
      <c r="U785" s="4">
        <v>5.6</v>
      </c>
    </row>
    <row r="786" spans="10:21" x14ac:dyDescent="0.3">
      <c r="J786" t="s">
        <v>2800</v>
      </c>
      <c r="K786" s="4">
        <v>6.8000000000000007</v>
      </c>
      <c r="L786" s="25">
        <f t="shared" si="14"/>
        <v>0.67400000000000004</v>
      </c>
      <c r="P786" s="34" t="s">
        <v>7559</v>
      </c>
      <c r="Q786">
        <v>2</v>
      </c>
      <c r="R786" s="4">
        <v>7</v>
      </c>
      <c r="T786" t="s">
        <v>573</v>
      </c>
      <c r="U786" s="4">
        <v>6.1</v>
      </c>
    </row>
    <row r="787" spans="10:21" x14ac:dyDescent="0.3">
      <c r="J787" t="s">
        <v>10703</v>
      </c>
      <c r="K787" s="4">
        <v>6.8</v>
      </c>
      <c r="L787" s="25">
        <f t="shared" si="14"/>
        <v>0.65</v>
      </c>
      <c r="P787" s="34" t="s">
        <v>6083</v>
      </c>
      <c r="Q787">
        <v>2</v>
      </c>
      <c r="R787" s="4">
        <v>5.9499999999999993</v>
      </c>
      <c r="T787" t="s">
        <v>2781</v>
      </c>
      <c r="U787" s="4">
        <v>6.1</v>
      </c>
    </row>
    <row r="788" spans="10:21" x14ac:dyDescent="0.3">
      <c r="J788" t="s">
        <v>1105</v>
      </c>
      <c r="K788" s="4">
        <v>6.8</v>
      </c>
      <c r="L788" s="25">
        <f t="shared" si="14"/>
        <v>0.65</v>
      </c>
      <c r="P788" s="34" t="s">
        <v>1134</v>
      </c>
      <c r="Q788">
        <v>2</v>
      </c>
      <c r="R788" s="4">
        <v>7.4499999999999993</v>
      </c>
      <c r="T788" t="s">
        <v>2442</v>
      </c>
      <c r="U788" s="4">
        <v>4.8</v>
      </c>
    </row>
    <row r="789" spans="10:21" x14ac:dyDescent="0.3">
      <c r="J789" t="s">
        <v>1919</v>
      </c>
      <c r="K789" s="4">
        <v>6.8</v>
      </c>
      <c r="L789" s="25">
        <f t="shared" si="14"/>
        <v>0.65</v>
      </c>
      <c r="P789" s="34" t="s">
        <v>9471</v>
      </c>
      <c r="Q789">
        <v>2</v>
      </c>
      <c r="R789" s="4">
        <v>6.9499999999999993</v>
      </c>
      <c r="T789" t="s">
        <v>2786</v>
      </c>
      <c r="U789" s="4">
        <v>5.5</v>
      </c>
    </row>
    <row r="790" spans="10:21" x14ac:dyDescent="0.3">
      <c r="J790" t="s">
        <v>7527</v>
      </c>
      <c r="K790" s="4">
        <v>6.8</v>
      </c>
      <c r="L790" s="25">
        <f t="shared" si="14"/>
        <v>0.65</v>
      </c>
      <c r="P790" s="34" t="s">
        <v>5799</v>
      </c>
      <c r="Q790">
        <v>2</v>
      </c>
      <c r="R790" s="4">
        <v>5.25</v>
      </c>
      <c r="T790" t="s">
        <v>2791</v>
      </c>
      <c r="U790" s="4">
        <v>3.8</v>
      </c>
    </row>
    <row r="791" spans="10:21" x14ac:dyDescent="0.3">
      <c r="J791" t="s">
        <v>7339</v>
      </c>
      <c r="K791" s="4">
        <v>6.8</v>
      </c>
      <c r="L791" s="25">
        <f t="shared" si="14"/>
        <v>0.65</v>
      </c>
      <c r="P791" s="34" t="s">
        <v>5881</v>
      </c>
      <c r="Q791">
        <v>2</v>
      </c>
      <c r="R791" s="4">
        <v>3.3</v>
      </c>
      <c r="T791" t="s">
        <v>212</v>
      </c>
      <c r="U791" s="4">
        <v>6.5</v>
      </c>
    </row>
    <row r="792" spans="10:21" x14ac:dyDescent="0.3">
      <c r="J792" t="s">
        <v>14217</v>
      </c>
      <c r="K792" s="4">
        <v>6.8</v>
      </c>
      <c r="L792" s="25">
        <f t="shared" si="14"/>
        <v>0.65</v>
      </c>
      <c r="P792" s="34" t="s">
        <v>1162</v>
      </c>
      <c r="Q792">
        <v>2</v>
      </c>
      <c r="R792" s="4">
        <v>6.85</v>
      </c>
      <c r="T792" t="s">
        <v>2796</v>
      </c>
      <c r="U792" s="4">
        <v>6</v>
      </c>
    </row>
    <row r="793" spans="10:21" x14ac:dyDescent="0.3">
      <c r="J793" t="s">
        <v>11101</v>
      </c>
      <c r="K793" s="4">
        <v>6.8</v>
      </c>
      <c r="L793" s="25">
        <f t="shared" si="14"/>
        <v>0.65</v>
      </c>
      <c r="P793" s="34" t="s">
        <v>8890</v>
      </c>
      <c r="Q793">
        <v>2</v>
      </c>
      <c r="R793" s="4">
        <v>6.8</v>
      </c>
      <c r="T793" t="s">
        <v>2800</v>
      </c>
      <c r="U793" s="4">
        <v>6.7</v>
      </c>
    </row>
    <row r="794" spans="10:21" x14ac:dyDescent="0.3">
      <c r="J794" t="s">
        <v>11131</v>
      </c>
      <c r="K794" s="4">
        <v>6.8</v>
      </c>
      <c r="L794" s="25">
        <f t="shared" si="14"/>
        <v>0.65</v>
      </c>
      <c r="P794" s="34" t="s">
        <v>3831</v>
      </c>
      <c r="Q794">
        <v>2</v>
      </c>
      <c r="R794" s="4">
        <v>6.65</v>
      </c>
      <c r="T794" t="s">
        <v>2805</v>
      </c>
      <c r="U794" s="4">
        <v>8.1</v>
      </c>
    </row>
    <row r="795" spans="10:21" x14ac:dyDescent="0.3">
      <c r="J795" t="s">
        <v>1336</v>
      </c>
      <c r="K795" s="4">
        <v>6.8</v>
      </c>
      <c r="L795" s="25">
        <f t="shared" si="14"/>
        <v>0.65</v>
      </c>
      <c r="P795" s="34" t="s">
        <v>4555</v>
      </c>
      <c r="Q795">
        <v>2</v>
      </c>
      <c r="R795" s="4">
        <v>6</v>
      </c>
      <c r="T795" t="s">
        <v>2810</v>
      </c>
      <c r="U795" s="4">
        <v>4.9000000000000004</v>
      </c>
    </row>
    <row r="796" spans="10:21" x14ac:dyDescent="0.3">
      <c r="J796" t="s">
        <v>2704</v>
      </c>
      <c r="K796" s="4">
        <v>6.8</v>
      </c>
      <c r="L796" s="25">
        <f t="shared" si="14"/>
        <v>0.65</v>
      </c>
      <c r="P796" s="34" t="s">
        <v>7469</v>
      </c>
      <c r="Q796">
        <v>2</v>
      </c>
      <c r="R796" s="4">
        <v>7.35</v>
      </c>
      <c r="T796" t="s">
        <v>2363</v>
      </c>
      <c r="U796" s="4">
        <v>7.3</v>
      </c>
    </row>
    <row r="797" spans="10:21" x14ac:dyDescent="0.3">
      <c r="J797" t="s">
        <v>12649</v>
      </c>
      <c r="K797" s="4">
        <v>6.8</v>
      </c>
      <c r="L797" s="25">
        <f t="shared" si="14"/>
        <v>0.65</v>
      </c>
      <c r="P797" s="34" t="s">
        <v>2396</v>
      </c>
      <c r="Q797">
        <v>2</v>
      </c>
      <c r="R797" s="4">
        <v>5.35</v>
      </c>
      <c r="T797" t="s">
        <v>323</v>
      </c>
      <c r="U797" s="4">
        <v>6.4</v>
      </c>
    </row>
    <row r="798" spans="10:21" x14ac:dyDescent="0.3">
      <c r="J798" t="s">
        <v>13151</v>
      </c>
      <c r="K798" s="4">
        <v>6.8</v>
      </c>
      <c r="L798" s="25">
        <f t="shared" si="14"/>
        <v>0.65</v>
      </c>
      <c r="P798" s="34" t="s">
        <v>5543</v>
      </c>
      <c r="Q798">
        <v>2</v>
      </c>
      <c r="R798" s="4">
        <v>6.4</v>
      </c>
      <c r="T798" t="s">
        <v>1339</v>
      </c>
      <c r="U798" s="4">
        <v>6.7</v>
      </c>
    </row>
    <row r="799" spans="10:21" x14ac:dyDescent="0.3">
      <c r="J799" t="s">
        <v>6959</v>
      </c>
      <c r="K799" s="4">
        <v>6.8</v>
      </c>
      <c r="L799" s="25">
        <f t="shared" si="14"/>
        <v>0.65</v>
      </c>
      <c r="P799" s="34" t="s">
        <v>6747</v>
      </c>
      <c r="Q799">
        <v>2</v>
      </c>
      <c r="R799" s="4">
        <v>5.35</v>
      </c>
      <c r="T799" t="s">
        <v>2606</v>
      </c>
      <c r="U799" s="4">
        <v>3.6</v>
      </c>
    </row>
    <row r="800" spans="10:21" x14ac:dyDescent="0.3">
      <c r="J800" t="s">
        <v>8551</v>
      </c>
      <c r="K800" s="4">
        <v>6.8</v>
      </c>
      <c r="L800" s="25">
        <f t="shared" si="14"/>
        <v>0.65</v>
      </c>
      <c r="P800" s="34" t="s">
        <v>9647</v>
      </c>
      <c r="Q800">
        <v>2</v>
      </c>
      <c r="R800" s="4">
        <v>5.4499999999999993</v>
      </c>
      <c r="T800" t="s">
        <v>2832</v>
      </c>
      <c r="U800" s="4">
        <v>5.7</v>
      </c>
    </row>
    <row r="801" spans="10:21" x14ac:dyDescent="0.3">
      <c r="J801" t="s">
        <v>8761</v>
      </c>
      <c r="K801" s="4">
        <v>6.8</v>
      </c>
      <c r="L801" s="25">
        <f t="shared" si="14"/>
        <v>0.65</v>
      </c>
      <c r="P801" s="34" t="s">
        <v>6527</v>
      </c>
      <c r="Q801">
        <v>2</v>
      </c>
      <c r="R801" s="4">
        <v>3.9</v>
      </c>
      <c r="T801" t="s">
        <v>2186</v>
      </c>
      <c r="U801" s="4">
        <v>6</v>
      </c>
    </row>
    <row r="802" spans="10:21" x14ac:dyDescent="0.3">
      <c r="J802" t="s">
        <v>269</v>
      </c>
      <c r="K802" s="4">
        <v>6.8</v>
      </c>
      <c r="L802" s="25">
        <f t="shared" si="14"/>
        <v>0.65</v>
      </c>
      <c r="P802" s="34" t="s">
        <v>8454</v>
      </c>
      <c r="Q802">
        <v>2</v>
      </c>
      <c r="R802" s="4">
        <v>7.35</v>
      </c>
      <c r="T802" t="s">
        <v>1071</v>
      </c>
      <c r="U802" s="4">
        <v>4.9000000000000004</v>
      </c>
    </row>
    <row r="803" spans="10:21" x14ac:dyDescent="0.3">
      <c r="J803" t="s">
        <v>12892</v>
      </c>
      <c r="K803" s="4">
        <v>6.8</v>
      </c>
      <c r="L803" s="25">
        <f t="shared" si="14"/>
        <v>0.65</v>
      </c>
      <c r="P803" s="34" t="s">
        <v>3703</v>
      </c>
      <c r="Q803">
        <v>2</v>
      </c>
      <c r="R803" s="4">
        <v>5.5500000000000007</v>
      </c>
      <c r="T803" t="s">
        <v>2545</v>
      </c>
      <c r="U803" s="4">
        <v>4.7</v>
      </c>
    </row>
    <row r="804" spans="10:21" x14ac:dyDescent="0.3">
      <c r="J804" t="s">
        <v>12308</v>
      </c>
      <c r="K804" s="4">
        <v>6.8</v>
      </c>
      <c r="L804" s="25">
        <f t="shared" si="14"/>
        <v>0.65</v>
      </c>
      <c r="P804" s="34" t="s">
        <v>9388</v>
      </c>
      <c r="Q804">
        <v>2</v>
      </c>
      <c r="R804" s="4">
        <v>3.85</v>
      </c>
      <c r="T804" t="s">
        <v>546</v>
      </c>
      <c r="U804" s="4">
        <v>6.3</v>
      </c>
    </row>
    <row r="805" spans="10:21" x14ac:dyDescent="0.3">
      <c r="J805" t="s">
        <v>7282</v>
      </c>
      <c r="K805" s="4">
        <v>6.8</v>
      </c>
      <c r="L805" s="25">
        <f t="shared" si="14"/>
        <v>0.65</v>
      </c>
      <c r="P805" s="34" t="s">
        <v>4196</v>
      </c>
      <c r="Q805">
        <v>2</v>
      </c>
      <c r="R805" s="4">
        <v>6.5</v>
      </c>
      <c r="T805" t="s">
        <v>1523</v>
      </c>
      <c r="U805" s="4">
        <v>5.9</v>
      </c>
    </row>
    <row r="806" spans="10:21" x14ac:dyDescent="0.3">
      <c r="J806" t="s">
        <v>9418</v>
      </c>
      <c r="K806" s="4">
        <v>6.8</v>
      </c>
      <c r="L806" s="25">
        <f t="shared" si="14"/>
        <v>0.65</v>
      </c>
      <c r="P806" s="34" t="s">
        <v>986</v>
      </c>
      <c r="Q806">
        <v>2</v>
      </c>
      <c r="R806" s="4">
        <v>6.05</v>
      </c>
      <c r="T806" t="s">
        <v>2852</v>
      </c>
      <c r="U806" s="4">
        <v>5.9</v>
      </c>
    </row>
    <row r="807" spans="10:21" x14ac:dyDescent="0.3">
      <c r="J807" t="s">
        <v>11052</v>
      </c>
      <c r="K807" s="4">
        <v>6.8</v>
      </c>
      <c r="L807" s="25">
        <f t="shared" si="14"/>
        <v>0.65</v>
      </c>
      <c r="P807" s="34" t="s">
        <v>4095</v>
      </c>
      <c r="Q807">
        <v>2</v>
      </c>
      <c r="R807" s="4">
        <v>5.0999999999999996</v>
      </c>
      <c r="T807" t="s">
        <v>2413</v>
      </c>
      <c r="U807" s="4">
        <v>7.5</v>
      </c>
    </row>
    <row r="808" spans="10:21" x14ac:dyDescent="0.3">
      <c r="J808" t="s">
        <v>13965</v>
      </c>
      <c r="K808" s="4">
        <v>6.8</v>
      </c>
      <c r="L808" s="25">
        <f t="shared" si="14"/>
        <v>0.65</v>
      </c>
      <c r="P808" s="34" t="s">
        <v>8732</v>
      </c>
      <c r="Q808">
        <v>2</v>
      </c>
      <c r="R808" s="4">
        <v>7.15</v>
      </c>
      <c r="T808" t="s">
        <v>2859</v>
      </c>
      <c r="U808" s="4">
        <v>5.6</v>
      </c>
    </row>
    <row r="809" spans="10:21" x14ac:dyDescent="0.3">
      <c r="J809" t="s">
        <v>7596</v>
      </c>
      <c r="K809" s="4">
        <v>6.8</v>
      </c>
      <c r="L809" s="25">
        <f t="shared" si="14"/>
        <v>0.65</v>
      </c>
      <c r="P809" s="34" t="s">
        <v>2591</v>
      </c>
      <c r="Q809">
        <v>2</v>
      </c>
      <c r="R809" s="4">
        <v>5</v>
      </c>
      <c r="T809" t="s">
        <v>338</v>
      </c>
      <c r="U809" s="4">
        <v>6.4</v>
      </c>
    </row>
    <row r="810" spans="10:21" x14ac:dyDescent="0.3">
      <c r="J810" t="s">
        <v>9884</v>
      </c>
      <c r="K810" s="4">
        <v>6.8</v>
      </c>
      <c r="L810" s="25">
        <f t="shared" si="14"/>
        <v>0.65</v>
      </c>
      <c r="P810" s="34" t="s">
        <v>8497</v>
      </c>
      <c r="Q810">
        <v>2</v>
      </c>
      <c r="R810" s="4">
        <v>6.75</v>
      </c>
      <c r="T810" t="s">
        <v>176</v>
      </c>
      <c r="U810" s="4">
        <v>6.3</v>
      </c>
    </row>
    <row r="811" spans="10:21" x14ac:dyDescent="0.3">
      <c r="J811" t="s">
        <v>8754</v>
      </c>
      <c r="K811" s="4">
        <v>6.8</v>
      </c>
      <c r="L811" s="25">
        <f t="shared" si="14"/>
        <v>0.65</v>
      </c>
      <c r="P811" s="34" t="s">
        <v>5468</v>
      </c>
      <c r="Q811">
        <v>2</v>
      </c>
      <c r="R811" s="4">
        <v>5.4</v>
      </c>
      <c r="T811" t="s">
        <v>2868</v>
      </c>
      <c r="U811" s="4">
        <v>4.3</v>
      </c>
    </row>
    <row r="812" spans="10:21" x14ac:dyDescent="0.3">
      <c r="J812" t="s">
        <v>13804</v>
      </c>
      <c r="K812" s="4">
        <v>6.8</v>
      </c>
      <c r="L812" s="25">
        <f t="shared" si="14"/>
        <v>0.65</v>
      </c>
      <c r="P812" s="34" t="s">
        <v>5155</v>
      </c>
      <c r="Q812">
        <v>2</v>
      </c>
      <c r="R812" s="4">
        <v>5.6</v>
      </c>
      <c r="T812" t="s">
        <v>2872</v>
      </c>
      <c r="U812" s="4">
        <v>5.9</v>
      </c>
    </row>
    <row r="813" spans="10:21" x14ac:dyDescent="0.3">
      <c r="J813" t="s">
        <v>4935</v>
      </c>
      <c r="K813" s="4">
        <v>6.8</v>
      </c>
      <c r="L813" s="25">
        <f t="shared" si="14"/>
        <v>0.65</v>
      </c>
      <c r="P813" s="34" t="s">
        <v>4032</v>
      </c>
      <c r="Q813">
        <v>2</v>
      </c>
      <c r="R813" s="4">
        <v>4.5500000000000007</v>
      </c>
      <c r="T813" t="s">
        <v>1694</v>
      </c>
      <c r="U813" s="4">
        <v>5.5</v>
      </c>
    </row>
    <row r="814" spans="10:21" x14ac:dyDescent="0.3">
      <c r="J814" t="s">
        <v>5252</v>
      </c>
      <c r="K814" s="4">
        <v>6.8</v>
      </c>
      <c r="L814" s="25">
        <f t="shared" si="14"/>
        <v>0.65</v>
      </c>
      <c r="P814" s="34" t="s">
        <v>11864</v>
      </c>
      <c r="Q814">
        <v>2</v>
      </c>
      <c r="R814" s="4">
        <v>5.5</v>
      </c>
      <c r="T814" t="s">
        <v>2883</v>
      </c>
      <c r="U814" s="4">
        <v>6.2</v>
      </c>
    </row>
    <row r="815" spans="10:21" x14ac:dyDescent="0.3">
      <c r="J815" t="s">
        <v>9681</v>
      </c>
      <c r="K815" s="4">
        <v>6.8</v>
      </c>
      <c r="L815" s="25">
        <f t="shared" si="14"/>
        <v>0.65</v>
      </c>
      <c r="P815" s="34" t="s">
        <v>3390</v>
      </c>
      <c r="Q815">
        <v>2</v>
      </c>
      <c r="R815" s="4">
        <v>6.75</v>
      </c>
      <c r="T815" t="s">
        <v>296</v>
      </c>
      <c r="U815" s="4">
        <v>8.8000000000000007</v>
      </c>
    </row>
    <row r="816" spans="10:21" x14ac:dyDescent="0.3">
      <c r="J816" t="s">
        <v>14173</v>
      </c>
      <c r="K816" s="4">
        <v>6.8</v>
      </c>
      <c r="L816" s="25">
        <f t="shared" si="14"/>
        <v>0.65</v>
      </c>
      <c r="P816" s="34" t="s">
        <v>6950</v>
      </c>
      <c r="Q816">
        <v>2</v>
      </c>
      <c r="R816" s="4">
        <v>6</v>
      </c>
      <c r="T816" t="s">
        <v>2498</v>
      </c>
      <c r="U816" s="4">
        <v>5.2</v>
      </c>
    </row>
    <row r="817" spans="10:21" x14ac:dyDescent="0.3">
      <c r="J817" t="s">
        <v>5546</v>
      </c>
      <c r="K817" s="4">
        <v>6.8</v>
      </c>
      <c r="L817" s="25">
        <f t="shared" si="14"/>
        <v>0.65</v>
      </c>
      <c r="P817" s="34" t="s">
        <v>7092</v>
      </c>
      <c r="Q817">
        <v>2</v>
      </c>
      <c r="R817" s="4">
        <v>4.7</v>
      </c>
      <c r="T817" t="s">
        <v>1292</v>
      </c>
      <c r="U817" s="4">
        <v>7</v>
      </c>
    </row>
    <row r="818" spans="10:21" x14ac:dyDescent="0.3">
      <c r="J818" t="s">
        <v>13527</v>
      </c>
      <c r="K818" s="4">
        <v>6.8</v>
      </c>
      <c r="L818" s="25">
        <f t="shared" si="14"/>
        <v>0.65</v>
      </c>
      <c r="P818" s="34" t="s">
        <v>2470</v>
      </c>
      <c r="Q818">
        <v>2</v>
      </c>
      <c r="R818" s="4">
        <v>6.15</v>
      </c>
      <c r="T818" t="s">
        <v>2895</v>
      </c>
      <c r="U818" s="4">
        <v>6.6</v>
      </c>
    </row>
    <row r="819" spans="10:21" x14ac:dyDescent="0.3">
      <c r="J819" t="s">
        <v>12878</v>
      </c>
      <c r="K819" s="4">
        <v>6.8</v>
      </c>
      <c r="L819" s="25">
        <f t="shared" si="14"/>
        <v>0.65</v>
      </c>
      <c r="P819" s="34" t="s">
        <v>7739</v>
      </c>
      <c r="Q819">
        <v>2</v>
      </c>
      <c r="R819" s="4">
        <v>7.2</v>
      </c>
      <c r="T819" t="s">
        <v>709</v>
      </c>
      <c r="U819" s="4">
        <v>7.3</v>
      </c>
    </row>
    <row r="820" spans="10:21" x14ac:dyDescent="0.3">
      <c r="J820" t="s">
        <v>13377</v>
      </c>
      <c r="K820" s="4">
        <v>6.8</v>
      </c>
      <c r="L820" s="25">
        <f t="shared" si="14"/>
        <v>0.65</v>
      </c>
      <c r="P820" s="34" t="s">
        <v>4803</v>
      </c>
      <c r="Q820">
        <v>2</v>
      </c>
      <c r="R820" s="4">
        <v>5.6999999999999993</v>
      </c>
      <c r="T820" t="s">
        <v>349</v>
      </c>
      <c r="U820" s="4">
        <v>5.6</v>
      </c>
    </row>
    <row r="821" spans="10:21" x14ac:dyDescent="0.3">
      <c r="J821" t="s">
        <v>8197</v>
      </c>
      <c r="K821" s="4">
        <v>6.8</v>
      </c>
      <c r="L821" s="25">
        <f t="shared" si="14"/>
        <v>0.65</v>
      </c>
      <c r="P821" s="34" t="s">
        <v>12974</v>
      </c>
      <c r="Q821">
        <v>2</v>
      </c>
      <c r="R821" s="4">
        <v>3</v>
      </c>
      <c r="T821" t="s">
        <v>2023</v>
      </c>
      <c r="U821" s="4">
        <v>6.6</v>
      </c>
    </row>
    <row r="822" spans="10:21" x14ac:dyDescent="0.3">
      <c r="J822" t="s">
        <v>5859</v>
      </c>
      <c r="K822" s="4">
        <v>6.8</v>
      </c>
      <c r="L822" s="25">
        <f t="shared" si="14"/>
        <v>0.65</v>
      </c>
      <c r="P822" s="34" t="s">
        <v>8075</v>
      </c>
      <c r="Q822">
        <v>2</v>
      </c>
      <c r="R822" s="4">
        <v>6.3</v>
      </c>
      <c r="T822" t="s">
        <v>2904</v>
      </c>
      <c r="U822" s="4">
        <v>5.4</v>
      </c>
    </row>
    <row r="823" spans="10:21" x14ac:dyDescent="0.3">
      <c r="J823" t="s">
        <v>10301</v>
      </c>
      <c r="K823" s="4">
        <v>6.8</v>
      </c>
      <c r="L823" s="25">
        <f t="shared" si="14"/>
        <v>0.65</v>
      </c>
      <c r="P823" s="34" t="s">
        <v>6639</v>
      </c>
      <c r="Q823">
        <v>2</v>
      </c>
      <c r="R823" s="4">
        <v>5.25</v>
      </c>
      <c r="T823" t="s">
        <v>2908</v>
      </c>
      <c r="U823" s="4">
        <v>6.3</v>
      </c>
    </row>
    <row r="824" spans="10:21" x14ac:dyDescent="0.3">
      <c r="J824" t="s">
        <v>5804</v>
      </c>
      <c r="K824" s="4">
        <v>6.8</v>
      </c>
      <c r="L824" s="25">
        <f t="shared" si="14"/>
        <v>0.65</v>
      </c>
      <c r="P824" s="34" t="s">
        <v>10138</v>
      </c>
      <c r="Q824">
        <v>2</v>
      </c>
      <c r="R824" s="4">
        <v>7.1</v>
      </c>
      <c r="T824" t="s">
        <v>771</v>
      </c>
      <c r="U824" s="4">
        <v>7.9</v>
      </c>
    </row>
    <row r="825" spans="10:21" x14ac:dyDescent="0.3">
      <c r="J825" t="s">
        <v>10639</v>
      </c>
      <c r="K825" s="4">
        <v>6.8</v>
      </c>
      <c r="L825" s="25">
        <f t="shared" si="14"/>
        <v>0.65</v>
      </c>
      <c r="P825" s="34" t="s">
        <v>8638</v>
      </c>
      <c r="Q825">
        <v>2</v>
      </c>
      <c r="R825" s="4">
        <v>5.55</v>
      </c>
      <c r="T825" t="s">
        <v>546</v>
      </c>
      <c r="U825" s="4">
        <v>6.3</v>
      </c>
    </row>
    <row r="826" spans="10:21" x14ac:dyDescent="0.3">
      <c r="J826" t="s">
        <v>8594</v>
      </c>
      <c r="K826" s="4">
        <v>6.8</v>
      </c>
      <c r="L826" s="25">
        <f t="shared" si="14"/>
        <v>0.65</v>
      </c>
      <c r="P826" s="34" t="s">
        <v>11389</v>
      </c>
      <c r="Q826">
        <v>2</v>
      </c>
      <c r="R826" s="4">
        <v>5.5</v>
      </c>
      <c r="T826" t="s">
        <v>1230</v>
      </c>
      <c r="U826" s="4">
        <v>6</v>
      </c>
    </row>
    <row r="827" spans="10:21" x14ac:dyDescent="0.3">
      <c r="J827" t="s">
        <v>12405</v>
      </c>
      <c r="K827" s="4">
        <v>6.8</v>
      </c>
      <c r="L827" s="25">
        <f t="shared" si="14"/>
        <v>0.65</v>
      </c>
      <c r="P827" s="34" t="s">
        <v>5979</v>
      </c>
      <c r="Q827">
        <v>2</v>
      </c>
      <c r="R827" s="4">
        <v>5.5500000000000007</v>
      </c>
      <c r="T827" t="s">
        <v>1999</v>
      </c>
      <c r="U827" s="4">
        <v>7.2</v>
      </c>
    </row>
    <row r="828" spans="10:21" x14ac:dyDescent="0.3">
      <c r="J828" t="s">
        <v>2655</v>
      </c>
      <c r="K828" s="4">
        <v>6.8</v>
      </c>
      <c r="L828" s="25">
        <f t="shared" si="14"/>
        <v>0.65</v>
      </c>
      <c r="P828" s="34" t="s">
        <v>5494</v>
      </c>
      <c r="Q828">
        <v>2</v>
      </c>
      <c r="R828" s="4">
        <v>5.9</v>
      </c>
      <c r="T828" t="s">
        <v>2920</v>
      </c>
      <c r="U828" s="4">
        <v>5.0999999999999996</v>
      </c>
    </row>
    <row r="829" spans="10:21" x14ac:dyDescent="0.3">
      <c r="J829" t="s">
        <v>14152</v>
      </c>
      <c r="K829" s="4">
        <v>6.8</v>
      </c>
      <c r="L829" s="25">
        <f t="shared" si="14"/>
        <v>0.65</v>
      </c>
      <c r="P829" s="34" t="s">
        <v>13077</v>
      </c>
      <c r="Q829">
        <v>2</v>
      </c>
      <c r="R829" s="4">
        <v>6.45</v>
      </c>
      <c r="T829" t="s">
        <v>1142</v>
      </c>
      <c r="U829" s="4">
        <v>7.3</v>
      </c>
    </row>
    <row r="830" spans="10:21" x14ac:dyDescent="0.3">
      <c r="J830" t="s">
        <v>12791</v>
      </c>
      <c r="K830" s="4">
        <v>6.8</v>
      </c>
      <c r="L830" s="25">
        <f t="shared" si="14"/>
        <v>0.65</v>
      </c>
      <c r="P830" s="34" t="s">
        <v>5920</v>
      </c>
      <c r="Q830">
        <v>2</v>
      </c>
      <c r="R830" s="4">
        <v>5.05</v>
      </c>
      <c r="T830" t="s">
        <v>2925</v>
      </c>
      <c r="U830" s="4">
        <v>8</v>
      </c>
    </row>
    <row r="831" spans="10:21" x14ac:dyDescent="0.3">
      <c r="J831" t="s">
        <v>8890</v>
      </c>
      <c r="K831" s="4">
        <v>6.8</v>
      </c>
      <c r="L831" s="25">
        <f t="shared" si="14"/>
        <v>0.65</v>
      </c>
      <c r="P831" s="34" t="s">
        <v>8077</v>
      </c>
      <c r="Q831">
        <v>2</v>
      </c>
      <c r="R831" s="4">
        <v>6.3</v>
      </c>
      <c r="T831" t="s">
        <v>835</v>
      </c>
      <c r="U831" s="4">
        <v>6.2</v>
      </c>
    </row>
    <row r="832" spans="10:21" x14ac:dyDescent="0.3">
      <c r="J832" t="s">
        <v>12415</v>
      </c>
      <c r="K832" s="4">
        <v>6.8</v>
      </c>
      <c r="L832" s="25">
        <f t="shared" si="14"/>
        <v>0.65</v>
      </c>
      <c r="P832" s="34" t="s">
        <v>8136</v>
      </c>
      <c r="Q832">
        <v>2</v>
      </c>
      <c r="R832" s="4">
        <v>4.5999999999999996</v>
      </c>
      <c r="T832" t="s">
        <v>2013</v>
      </c>
      <c r="U832" s="4">
        <v>6</v>
      </c>
    </row>
    <row r="833" spans="10:21" x14ac:dyDescent="0.3">
      <c r="J833" t="s">
        <v>570</v>
      </c>
      <c r="K833" s="4">
        <v>6.8</v>
      </c>
      <c r="L833" s="25">
        <f t="shared" si="14"/>
        <v>0.65</v>
      </c>
      <c r="P833" s="34" t="s">
        <v>489</v>
      </c>
      <c r="Q833">
        <v>2</v>
      </c>
      <c r="R833" s="4">
        <v>6.4</v>
      </c>
      <c r="T833" t="s">
        <v>1230</v>
      </c>
      <c r="U833" s="4">
        <v>6.7</v>
      </c>
    </row>
    <row r="834" spans="10:21" x14ac:dyDescent="0.3">
      <c r="J834" t="s">
        <v>3623</v>
      </c>
      <c r="K834" s="4">
        <v>6.8</v>
      </c>
      <c r="L834" s="25">
        <f t="shared" si="14"/>
        <v>0.65</v>
      </c>
      <c r="P834" s="34" t="s">
        <v>4629</v>
      </c>
      <c r="Q834">
        <v>2</v>
      </c>
      <c r="R834" s="4">
        <v>5.25</v>
      </c>
      <c r="T834" t="s">
        <v>1159</v>
      </c>
      <c r="U834" s="4">
        <v>8.1</v>
      </c>
    </row>
    <row r="835" spans="10:21" x14ac:dyDescent="0.3">
      <c r="J835" t="s">
        <v>12177</v>
      </c>
      <c r="K835" s="4">
        <v>6.8</v>
      </c>
      <c r="L835" s="25">
        <f t="shared" si="14"/>
        <v>0.65</v>
      </c>
      <c r="P835" s="34" t="s">
        <v>4992</v>
      </c>
      <c r="Q835">
        <v>2</v>
      </c>
      <c r="R835" s="4">
        <v>6.9</v>
      </c>
      <c r="T835" t="s">
        <v>1285</v>
      </c>
      <c r="U835" s="4">
        <v>6.4</v>
      </c>
    </row>
    <row r="836" spans="10:21" x14ac:dyDescent="0.3">
      <c r="J836" t="s">
        <v>12785</v>
      </c>
      <c r="K836" s="4">
        <v>6.8</v>
      </c>
      <c r="L836" s="25">
        <f t="shared" si="14"/>
        <v>0.65</v>
      </c>
      <c r="P836" s="34" t="s">
        <v>11479</v>
      </c>
      <c r="Q836">
        <v>2</v>
      </c>
      <c r="R836" s="4">
        <v>2.6500000000000004</v>
      </c>
      <c r="T836" t="s">
        <v>1159</v>
      </c>
      <c r="U836" s="4">
        <v>8</v>
      </c>
    </row>
    <row r="837" spans="10:21" x14ac:dyDescent="0.3">
      <c r="J837" t="s">
        <v>13498</v>
      </c>
      <c r="K837" s="4">
        <v>6.8</v>
      </c>
      <c r="L837" s="25">
        <f t="shared" si="14"/>
        <v>0.65</v>
      </c>
      <c r="P837" s="34" t="s">
        <v>4359</v>
      </c>
      <c r="Q837">
        <v>2</v>
      </c>
      <c r="R837" s="4">
        <v>5.55</v>
      </c>
      <c r="T837" t="s">
        <v>1497</v>
      </c>
      <c r="U837" s="4">
        <v>6.3</v>
      </c>
    </row>
    <row r="838" spans="10:21" x14ac:dyDescent="0.3">
      <c r="J838" t="s">
        <v>8631</v>
      </c>
      <c r="K838" s="4">
        <v>6.8</v>
      </c>
      <c r="L838" s="25">
        <f t="shared" ref="L838:L901" si="15">_xlfn.PERCENTRANK.EXC($K$5:$K$2402,K838)</f>
        <v>0.65</v>
      </c>
      <c r="P838" s="34" t="s">
        <v>7425</v>
      </c>
      <c r="Q838">
        <v>2</v>
      </c>
      <c r="R838" s="4">
        <v>5.9</v>
      </c>
      <c r="T838" t="s">
        <v>296</v>
      </c>
      <c r="U838" s="4">
        <v>6.4</v>
      </c>
    </row>
    <row r="839" spans="10:21" x14ac:dyDescent="0.3">
      <c r="J839" t="s">
        <v>9513</v>
      </c>
      <c r="K839" s="4">
        <v>6.8</v>
      </c>
      <c r="L839" s="25">
        <f t="shared" si="15"/>
        <v>0.65</v>
      </c>
      <c r="P839" s="34" t="s">
        <v>1263</v>
      </c>
      <c r="Q839">
        <v>2</v>
      </c>
      <c r="R839" s="4">
        <v>7.05</v>
      </c>
      <c r="T839" t="s">
        <v>2950</v>
      </c>
      <c r="U839" s="4">
        <v>6.6</v>
      </c>
    </row>
    <row r="840" spans="10:21" x14ac:dyDescent="0.3">
      <c r="J840" t="s">
        <v>12935</v>
      </c>
      <c r="K840" s="4">
        <v>6.8</v>
      </c>
      <c r="L840" s="25">
        <f t="shared" si="15"/>
        <v>0.65</v>
      </c>
      <c r="P840" s="34" t="s">
        <v>2145</v>
      </c>
      <c r="Q840">
        <v>2</v>
      </c>
      <c r="R840" s="4">
        <v>6.05</v>
      </c>
      <c r="T840" t="s">
        <v>2697</v>
      </c>
      <c r="U840" s="4">
        <v>6.4</v>
      </c>
    </row>
    <row r="841" spans="10:21" x14ac:dyDescent="0.3">
      <c r="J841" t="s">
        <v>8987</v>
      </c>
      <c r="K841" s="4">
        <v>6.8</v>
      </c>
      <c r="L841" s="25">
        <f t="shared" si="15"/>
        <v>0.65</v>
      </c>
      <c r="P841" s="34" t="s">
        <v>8980</v>
      </c>
      <c r="Q841">
        <v>2</v>
      </c>
      <c r="R841" s="4">
        <v>6.6</v>
      </c>
      <c r="T841" t="s">
        <v>1339</v>
      </c>
      <c r="U841" s="4">
        <v>6</v>
      </c>
    </row>
    <row r="842" spans="10:21" x14ac:dyDescent="0.3">
      <c r="J842" t="s">
        <v>4006</v>
      </c>
      <c r="K842" s="4">
        <v>6.8</v>
      </c>
      <c r="L842" s="25">
        <f t="shared" si="15"/>
        <v>0.65</v>
      </c>
      <c r="P842" s="34" t="s">
        <v>159</v>
      </c>
      <c r="Q842">
        <v>2</v>
      </c>
      <c r="R842" s="4">
        <v>7</v>
      </c>
      <c r="T842" t="s">
        <v>637</v>
      </c>
      <c r="U842" s="4">
        <v>6.6</v>
      </c>
    </row>
    <row r="843" spans="10:21" x14ac:dyDescent="0.3">
      <c r="J843" t="s">
        <v>1280</v>
      </c>
      <c r="K843" s="4">
        <v>6.8</v>
      </c>
      <c r="L843" s="25">
        <f t="shared" si="15"/>
        <v>0.65</v>
      </c>
      <c r="P843" s="34" t="s">
        <v>8964</v>
      </c>
      <c r="Q843">
        <v>2</v>
      </c>
      <c r="R843" s="4">
        <v>5.65</v>
      </c>
      <c r="T843" t="s">
        <v>2962</v>
      </c>
      <c r="U843" s="4">
        <v>5.9</v>
      </c>
    </row>
    <row r="844" spans="10:21" x14ac:dyDescent="0.3">
      <c r="J844" t="s">
        <v>1142</v>
      </c>
      <c r="K844" s="4">
        <v>6.791666666666667</v>
      </c>
      <c r="L844" s="25">
        <f t="shared" si="15"/>
        <v>0.64900000000000002</v>
      </c>
      <c r="P844" s="34" t="s">
        <v>3207</v>
      </c>
      <c r="Q844">
        <v>2</v>
      </c>
      <c r="R844" s="4">
        <v>7.5</v>
      </c>
      <c r="T844" t="s">
        <v>465</v>
      </c>
      <c r="U844" s="4">
        <v>6.4</v>
      </c>
    </row>
    <row r="845" spans="10:21" x14ac:dyDescent="0.3">
      <c r="J845" t="s">
        <v>2872</v>
      </c>
      <c r="K845" s="4">
        <v>6.7799999999999994</v>
      </c>
      <c r="L845" s="25">
        <f t="shared" si="15"/>
        <v>0.64900000000000002</v>
      </c>
      <c r="P845" s="34" t="s">
        <v>3730</v>
      </c>
      <c r="Q845">
        <v>2</v>
      </c>
      <c r="R845" s="4">
        <v>7.65</v>
      </c>
      <c r="T845" t="s">
        <v>2969</v>
      </c>
      <c r="U845" s="4">
        <v>6.3</v>
      </c>
    </row>
    <row r="846" spans="10:21" x14ac:dyDescent="0.3">
      <c r="J846" t="s">
        <v>10718</v>
      </c>
      <c r="K846" s="4">
        <v>6.7750000000000004</v>
      </c>
      <c r="L846" s="25">
        <f t="shared" si="15"/>
        <v>0.64900000000000002</v>
      </c>
      <c r="P846" s="34" t="s">
        <v>7444</v>
      </c>
      <c r="Q846">
        <v>2</v>
      </c>
      <c r="R846" s="4">
        <v>6.5</v>
      </c>
      <c r="T846" t="s">
        <v>2975</v>
      </c>
      <c r="U846" s="4">
        <v>7.3</v>
      </c>
    </row>
    <row r="847" spans="10:21" x14ac:dyDescent="0.3">
      <c r="J847" t="s">
        <v>2641</v>
      </c>
      <c r="K847" s="4">
        <v>6.7749999999999995</v>
      </c>
      <c r="L847" s="25">
        <f t="shared" si="15"/>
        <v>0.64800000000000002</v>
      </c>
      <c r="P847" s="34" t="s">
        <v>3689</v>
      </c>
      <c r="Q847">
        <v>2</v>
      </c>
      <c r="R847" s="4">
        <v>6.9</v>
      </c>
      <c r="T847" t="s">
        <v>1765</v>
      </c>
      <c r="U847" s="4">
        <v>6.8</v>
      </c>
    </row>
    <row r="848" spans="10:21" x14ac:dyDescent="0.3">
      <c r="J848" t="s">
        <v>982</v>
      </c>
      <c r="K848" s="4">
        <v>6.7714285714285705</v>
      </c>
      <c r="L848" s="25">
        <f t="shared" si="15"/>
        <v>0.64800000000000002</v>
      </c>
      <c r="P848" s="34" t="s">
        <v>10892</v>
      </c>
      <c r="Q848">
        <v>2</v>
      </c>
      <c r="R848" s="4">
        <v>6.4</v>
      </c>
      <c r="T848" t="s">
        <v>2981</v>
      </c>
      <c r="U848" s="4">
        <v>7.2</v>
      </c>
    </row>
    <row r="849" spans="10:21" x14ac:dyDescent="0.3">
      <c r="J849" t="s">
        <v>798</v>
      </c>
      <c r="K849" s="4">
        <v>6.7666666666666675</v>
      </c>
      <c r="L849" s="25">
        <f t="shared" si="15"/>
        <v>0.64700000000000002</v>
      </c>
      <c r="P849" s="34" t="s">
        <v>3331</v>
      </c>
      <c r="Q849">
        <v>2</v>
      </c>
      <c r="R849" s="4">
        <v>6</v>
      </c>
      <c r="T849" t="s">
        <v>2985</v>
      </c>
      <c r="U849" s="4">
        <v>5.7</v>
      </c>
    </row>
    <row r="850" spans="10:21" x14ac:dyDescent="0.3">
      <c r="J850" t="s">
        <v>3173</v>
      </c>
      <c r="K850" s="4">
        <v>6.7666666666666666</v>
      </c>
      <c r="L850" s="25">
        <f t="shared" si="15"/>
        <v>0.64600000000000002</v>
      </c>
      <c r="P850" s="34" t="s">
        <v>3323</v>
      </c>
      <c r="Q850">
        <v>2</v>
      </c>
      <c r="R850" s="4">
        <v>4.8</v>
      </c>
      <c r="T850" t="s">
        <v>2988</v>
      </c>
      <c r="U850" s="4">
        <v>6</v>
      </c>
    </row>
    <row r="851" spans="10:21" x14ac:dyDescent="0.3">
      <c r="J851" t="s">
        <v>2447</v>
      </c>
      <c r="K851" s="4">
        <v>6.7666666666666666</v>
      </c>
      <c r="L851" s="25">
        <f t="shared" si="15"/>
        <v>0.64600000000000002</v>
      </c>
      <c r="P851" s="34" t="s">
        <v>499</v>
      </c>
      <c r="Q851">
        <v>2</v>
      </c>
      <c r="R851" s="4">
        <v>6.85</v>
      </c>
      <c r="T851" t="s">
        <v>477</v>
      </c>
      <c r="U851" s="4">
        <v>6.5</v>
      </c>
    </row>
    <row r="852" spans="10:21" x14ac:dyDescent="0.3">
      <c r="J852" t="s">
        <v>4909</v>
      </c>
      <c r="K852" s="4">
        <v>6.7666666666666657</v>
      </c>
      <c r="L852" s="25">
        <f t="shared" si="15"/>
        <v>0.64600000000000002</v>
      </c>
      <c r="P852" s="34" t="s">
        <v>14304</v>
      </c>
      <c r="Q852">
        <v>2</v>
      </c>
      <c r="R852" s="4">
        <v>6.65</v>
      </c>
      <c r="T852" t="s">
        <v>2243</v>
      </c>
      <c r="U852" s="4">
        <v>5.8</v>
      </c>
    </row>
    <row r="853" spans="10:21" x14ac:dyDescent="0.3">
      <c r="J853" t="s">
        <v>11966</v>
      </c>
      <c r="K853" s="4">
        <v>6.7666666666666657</v>
      </c>
      <c r="L853" s="25">
        <f t="shared" si="15"/>
        <v>0.64600000000000002</v>
      </c>
      <c r="P853" s="34" t="s">
        <v>5896</v>
      </c>
      <c r="Q853">
        <v>2</v>
      </c>
      <c r="R853" s="4">
        <v>7.4</v>
      </c>
      <c r="T853" t="s">
        <v>2997</v>
      </c>
      <c r="U853" s="4">
        <v>5.8</v>
      </c>
    </row>
    <row r="854" spans="10:21" x14ac:dyDescent="0.3">
      <c r="J854" t="s">
        <v>3168</v>
      </c>
      <c r="K854" s="4">
        <v>6.7624999999999993</v>
      </c>
      <c r="L854" s="25">
        <f t="shared" si="15"/>
        <v>0.64500000000000002</v>
      </c>
      <c r="P854" s="34" t="s">
        <v>5271</v>
      </c>
      <c r="Q854">
        <v>2</v>
      </c>
      <c r="R854" s="4">
        <v>6.85</v>
      </c>
      <c r="T854" t="s">
        <v>2999</v>
      </c>
      <c r="U854" s="4">
        <v>6.7</v>
      </c>
    </row>
    <row r="855" spans="10:21" x14ac:dyDescent="0.3">
      <c r="J855" t="s">
        <v>1545</v>
      </c>
      <c r="K855" s="4">
        <v>6.7600000000000007</v>
      </c>
      <c r="L855" s="25">
        <f t="shared" si="15"/>
        <v>0.64400000000000002</v>
      </c>
      <c r="P855" s="34" t="s">
        <v>6270</v>
      </c>
      <c r="Q855">
        <v>2</v>
      </c>
      <c r="R855" s="4">
        <v>6.65</v>
      </c>
      <c r="T855" t="s">
        <v>2363</v>
      </c>
      <c r="U855" s="4">
        <v>7.8</v>
      </c>
    </row>
    <row r="856" spans="10:21" x14ac:dyDescent="0.3">
      <c r="J856" t="s">
        <v>540</v>
      </c>
      <c r="K856" s="4">
        <v>6.7600000000000007</v>
      </c>
      <c r="L856" s="25">
        <f t="shared" si="15"/>
        <v>0.64400000000000002</v>
      </c>
      <c r="P856" s="34" t="s">
        <v>10716</v>
      </c>
      <c r="Q856">
        <v>2</v>
      </c>
      <c r="R856" s="4">
        <v>6.1</v>
      </c>
      <c r="T856" t="s">
        <v>1585</v>
      </c>
      <c r="U856" s="4">
        <v>5.6</v>
      </c>
    </row>
    <row r="857" spans="10:21" x14ac:dyDescent="0.3">
      <c r="J857" t="s">
        <v>2186</v>
      </c>
      <c r="K857" s="4">
        <v>6.76</v>
      </c>
      <c r="L857" s="25">
        <f t="shared" si="15"/>
        <v>0.64400000000000002</v>
      </c>
      <c r="P857" s="34" t="s">
        <v>4171</v>
      </c>
      <c r="Q857">
        <v>2</v>
      </c>
      <c r="R857" s="4">
        <v>5.3000000000000007</v>
      </c>
      <c r="T857" t="s">
        <v>1142</v>
      </c>
      <c r="U857" s="4">
        <v>5.8</v>
      </c>
    </row>
    <row r="858" spans="10:21" x14ac:dyDescent="0.3">
      <c r="J858" t="s">
        <v>709</v>
      </c>
      <c r="K858" s="4">
        <v>6.754545454545454</v>
      </c>
      <c r="L858" s="25">
        <f t="shared" si="15"/>
        <v>0.64400000000000002</v>
      </c>
      <c r="P858" s="34" t="s">
        <v>1497</v>
      </c>
      <c r="Q858">
        <v>2</v>
      </c>
      <c r="R858" s="4">
        <v>5.35</v>
      </c>
      <c r="T858" t="s">
        <v>877</v>
      </c>
      <c r="U858" s="4">
        <v>7.4</v>
      </c>
    </row>
    <row r="859" spans="10:21" x14ac:dyDescent="0.3">
      <c r="J859" t="s">
        <v>3505</v>
      </c>
      <c r="K859" s="4">
        <v>6.7500000000000009</v>
      </c>
      <c r="L859" s="25">
        <f t="shared" si="15"/>
        <v>0.64300000000000002</v>
      </c>
      <c r="P859" s="34" t="s">
        <v>7073</v>
      </c>
      <c r="Q859">
        <v>2</v>
      </c>
      <c r="R859" s="4">
        <v>5.45</v>
      </c>
      <c r="T859" t="s">
        <v>3010</v>
      </c>
      <c r="U859" s="4">
        <v>6.9</v>
      </c>
    </row>
    <row r="860" spans="10:21" x14ac:dyDescent="0.3">
      <c r="J860" t="s">
        <v>783</v>
      </c>
      <c r="K860" s="4">
        <v>6.75</v>
      </c>
      <c r="L860" s="25">
        <f t="shared" si="15"/>
        <v>0.64</v>
      </c>
      <c r="P860" s="34" t="s">
        <v>8518</v>
      </c>
      <c r="Q860">
        <v>2</v>
      </c>
      <c r="R860" s="4">
        <v>8.1</v>
      </c>
      <c r="T860" t="s">
        <v>3012</v>
      </c>
      <c r="U860" s="4">
        <v>5.5</v>
      </c>
    </row>
    <row r="861" spans="10:21" x14ac:dyDescent="0.3">
      <c r="J861" t="s">
        <v>3378</v>
      </c>
      <c r="K861" s="4">
        <v>6.75</v>
      </c>
      <c r="L861" s="25">
        <f t="shared" si="15"/>
        <v>0.64</v>
      </c>
      <c r="P861" s="34" t="s">
        <v>2728</v>
      </c>
      <c r="Q861">
        <v>2</v>
      </c>
      <c r="R861" s="4">
        <v>5.0999999999999996</v>
      </c>
      <c r="T861" t="s">
        <v>3015</v>
      </c>
      <c r="U861" s="4">
        <v>6.3</v>
      </c>
    </row>
    <row r="862" spans="10:21" x14ac:dyDescent="0.3">
      <c r="J862" t="s">
        <v>5425</v>
      </c>
      <c r="K862" s="4">
        <v>6.75</v>
      </c>
      <c r="L862" s="25">
        <f t="shared" si="15"/>
        <v>0.64</v>
      </c>
      <c r="P862" s="34" t="s">
        <v>2985</v>
      </c>
      <c r="Q862">
        <v>2</v>
      </c>
      <c r="R862" s="4">
        <v>6.2</v>
      </c>
      <c r="T862" t="s">
        <v>3020</v>
      </c>
      <c r="U862" s="4">
        <v>4.7</v>
      </c>
    </row>
    <row r="863" spans="10:21" x14ac:dyDescent="0.3">
      <c r="J863" t="s">
        <v>8360</v>
      </c>
      <c r="K863" s="4">
        <v>6.75</v>
      </c>
      <c r="L863" s="25">
        <f t="shared" si="15"/>
        <v>0.64</v>
      </c>
      <c r="P863" s="34" t="s">
        <v>13174</v>
      </c>
      <c r="Q863">
        <v>2</v>
      </c>
      <c r="R863" s="4">
        <v>6.4</v>
      </c>
      <c r="T863" t="s">
        <v>3023</v>
      </c>
      <c r="U863" s="4">
        <v>5.6</v>
      </c>
    </row>
    <row r="864" spans="10:21" x14ac:dyDescent="0.3">
      <c r="J864" t="s">
        <v>11387</v>
      </c>
      <c r="K864" s="4">
        <v>6.75</v>
      </c>
      <c r="L864" s="25">
        <f t="shared" si="15"/>
        <v>0.64</v>
      </c>
      <c r="P864" s="34" t="s">
        <v>3229</v>
      </c>
      <c r="Q864">
        <v>2</v>
      </c>
      <c r="R864" s="4">
        <v>5</v>
      </c>
      <c r="T864" t="s">
        <v>487</v>
      </c>
      <c r="U864" s="4">
        <v>6.4</v>
      </c>
    </row>
    <row r="865" spans="10:21" x14ac:dyDescent="0.3">
      <c r="J865" t="s">
        <v>8497</v>
      </c>
      <c r="K865" s="4">
        <v>6.75</v>
      </c>
      <c r="L865" s="25">
        <f t="shared" si="15"/>
        <v>0.64</v>
      </c>
      <c r="P865" s="34" t="s">
        <v>5751</v>
      </c>
      <c r="Q865">
        <v>2</v>
      </c>
      <c r="R865" s="4">
        <v>7.9499999999999993</v>
      </c>
      <c r="T865" t="s">
        <v>2171</v>
      </c>
      <c r="U865" s="4">
        <v>4.2</v>
      </c>
    </row>
    <row r="866" spans="10:21" x14ac:dyDescent="0.3">
      <c r="J866" t="s">
        <v>3390</v>
      </c>
      <c r="K866" s="4">
        <v>6.75</v>
      </c>
      <c r="L866" s="25">
        <f t="shared" si="15"/>
        <v>0.64</v>
      </c>
      <c r="P866" s="34" t="s">
        <v>6168</v>
      </c>
      <c r="Q866">
        <v>2</v>
      </c>
      <c r="R866" s="4">
        <v>6.45</v>
      </c>
      <c r="T866" t="s">
        <v>3032</v>
      </c>
      <c r="U866" s="4">
        <v>6.4</v>
      </c>
    </row>
    <row r="867" spans="10:21" x14ac:dyDescent="0.3">
      <c r="J867" t="s">
        <v>4711</v>
      </c>
      <c r="K867" s="4">
        <v>6.75</v>
      </c>
      <c r="L867" s="25">
        <f t="shared" si="15"/>
        <v>0.64</v>
      </c>
      <c r="P867" s="34" t="s">
        <v>4711</v>
      </c>
      <c r="Q867">
        <v>2</v>
      </c>
      <c r="R867" s="4">
        <v>6.75</v>
      </c>
      <c r="T867" t="s">
        <v>2647</v>
      </c>
      <c r="U867" s="4">
        <v>7.7</v>
      </c>
    </row>
    <row r="868" spans="10:21" x14ac:dyDescent="0.3">
      <c r="J868" t="s">
        <v>3656</v>
      </c>
      <c r="K868" s="4">
        <v>6.7333333333333343</v>
      </c>
      <c r="L868" s="25">
        <f t="shared" si="15"/>
        <v>0.63900000000000001</v>
      </c>
      <c r="P868" s="34" t="s">
        <v>1482</v>
      </c>
      <c r="Q868">
        <v>2</v>
      </c>
      <c r="R868" s="4">
        <v>6.3</v>
      </c>
      <c r="T868" t="s">
        <v>2382</v>
      </c>
      <c r="U868" s="4">
        <v>7.7</v>
      </c>
    </row>
    <row r="869" spans="10:21" x14ac:dyDescent="0.3">
      <c r="J869" t="s">
        <v>873</v>
      </c>
      <c r="K869" s="4">
        <v>6.7333333333333334</v>
      </c>
      <c r="L869" s="25">
        <f t="shared" si="15"/>
        <v>0.63800000000000001</v>
      </c>
      <c r="P869" s="34" t="s">
        <v>6652</v>
      </c>
      <c r="Q869">
        <v>2</v>
      </c>
      <c r="R869" s="4">
        <v>6.7</v>
      </c>
      <c r="T869" t="s">
        <v>3047</v>
      </c>
      <c r="U869" s="4">
        <v>5.3</v>
      </c>
    </row>
    <row r="870" spans="10:21" x14ac:dyDescent="0.3">
      <c r="J870" t="s">
        <v>2574</v>
      </c>
      <c r="K870" s="4">
        <v>6.7333333333333334</v>
      </c>
      <c r="L870" s="25">
        <f t="shared" si="15"/>
        <v>0.63800000000000001</v>
      </c>
      <c r="P870" s="34" t="s">
        <v>4903</v>
      </c>
      <c r="Q870">
        <v>2</v>
      </c>
      <c r="R870" s="4">
        <v>6.6</v>
      </c>
      <c r="T870" t="s">
        <v>257</v>
      </c>
      <c r="U870" s="4">
        <v>6.7</v>
      </c>
    </row>
    <row r="871" spans="10:21" x14ac:dyDescent="0.3">
      <c r="J871" t="s">
        <v>8314</v>
      </c>
      <c r="K871" s="4">
        <v>6.7333333333333334</v>
      </c>
      <c r="L871" s="25">
        <f t="shared" si="15"/>
        <v>0.63800000000000001</v>
      </c>
      <c r="P871" s="34" t="s">
        <v>1590</v>
      </c>
      <c r="Q871">
        <v>2</v>
      </c>
      <c r="R871" s="4">
        <v>7.4</v>
      </c>
      <c r="T871" t="s">
        <v>2925</v>
      </c>
      <c r="U871" s="4">
        <v>7.7</v>
      </c>
    </row>
    <row r="872" spans="10:21" x14ac:dyDescent="0.3">
      <c r="J872" t="s">
        <v>3540</v>
      </c>
      <c r="K872" s="4">
        <v>6.7333333333333334</v>
      </c>
      <c r="L872" s="25">
        <f t="shared" si="15"/>
        <v>0.63800000000000001</v>
      </c>
      <c r="P872" s="34" t="s">
        <v>3742</v>
      </c>
      <c r="Q872">
        <v>2</v>
      </c>
      <c r="R872" s="4">
        <v>6.4</v>
      </c>
      <c r="T872" t="s">
        <v>2757</v>
      </c>
      <c r="U872" s="4">
        <v>5.7</v>
      </c>
    </row>
    <row r="873" spans="10:21" x14ac:dyDescent="0.3">
      <c r="J873" t="s">
        <v>3354</v>
      </c>
      <c r="K873" s="4">
        <v>6.7299999999999995</v>
      </c>
      <c r="L873" s="25">
        <f t="shared" si="15"/>
        <v>0.63700000000000001</v>
      </c>
      <c r="P873" s="34" t="s">
        <v>5630</v>
      </c>
      <c r="Q873">
        <v>2</v>
      </c>
      <c r="R873" s="4">
        <v>6.35</v>
      </c>
      <c r="T873" t="s">
        <v>3058</v>
      </c>
      <c r="U873" s="4">
        <v>7.6</v>
      </c>
    </row>
    <row r="874" spans="10:21" x14ac:dyDescent="0.3">
      <c r="J874" t="s">
        <v>3185</v>
      </c>
      <c r="K874" s="4">
        <v>6.7200000000000006</v>
      </c>
      <c r="L874" s="25">
        <f t="shared" si="15"/>
        <v>0.63700000000000001</v>
      </c>
      <c r="P874" s="34" t="s">
        <v>7712</v>
      </c>
      <c r="Q874">
        <v>2</v>
      </c>
      <c r="R874" s="4">
        <v>6.25</v>
      </c>
      <c r="T874" t="s">
        <v>2154</v>
      </c>
      <c r="U874" s="4">
        <v>6.4</v>
      </c>
    </row>
    <row r="875" spans="10:21" x14ac:dyDescent="0.3">
      <c r="J875" t="s">
        <v>6052</v>
      </c>
      <c r="K875" s="4">
        <v>6.7</v>
      </c>
      <c r="L875" s="25">
        <f t="shared" si="15"/>
        <v>0.61099999999999999</v>
      </c>
      <c r="P875" s="34" t="s">
        <v>6756</v>
      </c>
      <c r="Q875">
        <v>2</v>
      </c>
      <c r="R875" s="4">
        <v>7.4</v>
      </c>
      <c r="T875" t="s">
        <v>150</v>
      </c>
      <c r="U875" s="4">
        <v>5.6</v>
      </c>
    </row>
    <row r="876" spans="10:21" x14ac:dyDescent="0.3">
      <c r="J876" t="s">
        <v>9793</v>
      </c>
      <c r="K876" s="4">
        <v>6.7</v>
      </c>
      <c r="L876" s="25">
        <f t="shared" si="15"/>
        <v>0.61099999999999999</v>
      </c>
      <c r="P876" s="34" t="s">
        <v>6430</v>
      </c>
      <c r="Q876">
        <v>2</v>
      </c>
      <c r="R876" s="4">
        <v>7</v>
      </c>
      <c r="T876" t="s">
        <v>3065</v>
      </c>
      <c r="U876" s="4">
        <v>6.8</v>
      </c>
    </row>
    <row r="877" spans="10:21" x14ac:dyDescent="0.3">
      <c r="J877" t="s">
        <v>5531</v>
      </c>
      <c r="K877" s="4">
        <v>6.7</v>
      </c>
      <c r="L877" s="25">
        <f t="shared" si="15"/>
        <v>0.61099999999999999</v>
      </c>
      <c r="P877" s="34" t="s">
        <v>5143</v>
      </c>
      <c r="Q877">
        <v>2</v>
      </c>
      <c r="R877" s="4">
        <v>5.45</v>
      </c>
      <c r="T877" t="s">
        <v>1583</v>
      </c>
      <c r="U877" s="4">
        <v>2.4</v>
      </c>
    </row>
    <row r="878" spans="10:21" x14ac:dyDescent="0.3">
      <c r="J878" t="s">
        <v>5703</v>
      </c>
      <c r="K878" s="4">
        <v>6.7</v>
      </c>
      <c r="L878" s="25">
        <f t="shared" si="15"/>
        <v>0.61099999999999999</v>
      </c>
      <c r="P878" s="34" t="s">
        <v>11798</v>
      </c>
      <c r="Q878">
        <v>1</v>
      </c>
      <c r="R878" s="4">
        <v>8.1</v>
      </c>
      <c r="T878" t="s">
        <v>2613</v>
      </c>
      <c r="U878" s="4">
        <v>6.2</v>
      </c>
    </row>
    <row r="879" spans="10:21" x14ac:dyDescent="0.3">
      <c r="J879" t="s">
        <v>9575</v>
      </c>
      <c r="K879" s="4">
        <v>6.7</v>
      </c>
      <c r="L879" s="25">
        <f t="shared" si="15"/>
        <v>0.61099999999999999</v>
      </c>
      <c r="P879" s="34" t="s">
        <v>11147</v>
      </c>
      <c r="Q879">
        <v>1</v>
      </c>
      <c r="R879" s="4">
        <v>4.7</v>
      </c>
      <c r="T879" t="s">
        <v>1906</v>
      </c>
      <c r="U879" s="4">
        <v>5.9</v>
      </c>
    </row>
    <row r="880" spans="10:21" x14ac:dyDescent="0.3">
      <c r="J880" t="s">
        <v>11005</v>
      </c>
      <c r="K880" s="4">
        <v>6.7</v>
      </c>
      <c r="L880" s="25">
        <f t="shared" si="15"/>
        <v>0.61099999999999999</v>
      </c>
      <c r="P880" s="34" t="s">
        <v>9334</v>
      </c>
      <c r="Q880">
        <v>1</v>
      </c>
      <c r="R880" s="4">
        <v>7.3</v>
      </c>
      <c r="T880" t="s">
        <v>2035</v>
      </c>
      <c r="U880" s="4">
        <v>7.1</v>
      </c>
    </row>
    <row r="881" spans="10:21" x14ac:dyDescent="0.3">
      <c r="J881" t="s">
        <v>9797</v>
      </c>
      <c r="K881" s="4">
        <v>6.7</v>
      </c>
      <c r="L881" s="25">
        <f t="shared" si="15"/>
        <v>0.61099999999999999</v>
      </c>
      <c r="P881" s="34" t="s">
        <v>12593</v>
      </c>
      <c r="Q881">
        <v>1</v>
      </c>
      <c r="R881" s="4">
        <v>6</v>
      </c>
      <c r="T881" t="s">
        <v>247</v>
      </c>
      <c r="U881" s="4">
        <v>7.6</v>
      </c>
    </row>
    <row r="882" spans="10:21" x14ac:dyDescent="0.3">
      <c r="J882" t="s">
        <v>11672</v>
      </c>
      <c r="K882" s="4">
        <v>6.7</v>
      </c>
      <c r="L882" s="25">
        <f t="shared" si="15"/>
        <v>0.61099999999999999</v>
      </c>
      <c r="P882" s="34" t="s">
        <v>7082</v>
      </c>
      <c r="Q882">
        <v>1</v>
      </c>
      <c r="R882" s="4">
        <v>5</v>
      </c>
      <c r="T882" t="s">
        <v>2718</v>
      </c>
      <c r="U882" s="4">
        <v>5.5</v>
      </c>
    </row>
    <row r="883" spans="10:21" x14ac:dyDescent="0.3">
      <c r="J883" t="s">
        <v>9304</v>
      </c>
      <c r="K883" s="4">
        <v>6.7</v>
      </c>
      <c r="L883" s="25">
        <f t="shared" si="15"/>
        <v>0.61099999999999999</v>
      </c>
      <c r="P883" s="34" t="s">
        <v>13413</v>
      </c>
      <c r="Q883">
        <v>1</v>
      </c>
      <c r="R883" s="4">
        <v>5.8</v>
      </c>
      <c r="T883" t="s">
        <v>3081</v>
      </c>
      <c r="U883" s="4">
        <v>7</v>
      </c>
    </row>
    <row r="884" spans="10:21" x14ac:dyDescent="0.3">
      <c r="J884" t="s">
        <v>12370</v>
      </c>
      <c r="K884" s="4">
        <v>6.7</v>
      </c>
      <c r="L884" s="25">
        <f t="shared" si="15"/>
        <v>0.61099999999999999</v>
      </c>
      <c r="P884" s="34" t="s">
        <v>10044</v>
      </c>
      <c r="Q884">
        <v>1</v>
      </c>
      <c r="R884" s="4">
        <v>5.0999999999999996</v>
      </c>
      <c r="T884" t="s">
        <v>2363</v>
      </c>
      <c r="U884" s="4">
        <v>7.1</v>
      </c>
    </row>
    <row r="885" spans="10:21" x14ac:dyDescent="0.3">
      <c r="J885" t="s">
        <v>8310</v>
      </c>
      <c r="K885" s="4">
        <v>6.7</v>
      </c>
      <c r="L885" s="25">
        <f t="shared" si="15"/>
        <v>0.61099999999999999</v>
      </c>
      <c r="P885" s="34" t="s">
        <v>9317</v>
      </c>
      <c r="Q885">
        <v>1</v>
      </c>
      <c r="R885" s="4">
        <v>5.3</v>
      </c>
      <c r="T885" t="s">
        <v>1993</v>
      </c>
      <c r="U885" s="4">
        <v>7.4</v>
      </c>
    </row>
    <row r="886" spans="10:21" x14ac:dyDescent="0.3">
      <c r="J886" t="s">
        <v>4115</v>
      </c>
      <c r="K886" s="4">
        <v>6.7</v>
      </c>
      <c r="L886" s="25">
        <f t="shared" si="15"/>
        <v>0.61099999999999999</v>
      </c>
      <c r="P886" s="34" t="s">
        <v>1329</v>
      </c>
      <c r="Q886">
        <v>1</v>
      </c>
      <c r="R886" s="4">
        <v>6.3</v>
      </c>
      <c r="T886" t="s">
        <v>3085</v>
      </c>
      <c r="U886" s="4">
        <v>7.6</v>
      </c>
    </row>
    <row r="887" spans="10:21" x14ac:dyDescent="0.3">
      <c r="J887" t="s">
        <v>4307</v>
      </c>
      <c r="K887" s="4">
        <v>6.7</v>
      </c>
      <c r="L887" s="25">
        <f t="shared" si="15"/>
        <v>0.61099999999999999</v>
      </c>
      <c r="P887" s="34" t="s">
        <v>9723</v>
      </c>
      <c r="Q887">
        <v>1</v>
      </c>
      <c r="R887" s="4">
        <v>7.6</v>
      </c>
      <c r="T887" t="s">
        <v>1769</v>
      </c>
      <c r="U887" s="4">
        <v>5.9</v>
      </c>
    </row>
    <row r="888" spans="10:21" x14ac:dyDescent="0.3">
      <c r="J888" t="s">
        <v>8805</v>
      </c>
      <c r="K888" s="4">
        <v>6.7</v>
      </c>
      <c r="L888" s="25">
        <f t="shared" si="15"/>
        <v>0.61099999999999999</v>
      </c>
      <c r="P888" s="34" t="s">
        <v>11880</v>
      </c>
      <c r="Q888">
        <v>1</v>
      </c>
      <c r="R888" s="4">
        <v>7.8</v>
      </c>
      <c r="T888" t="s">
        <v>3092</v>
      </c>
      <c r="U888" s="4">
        <v>5.9</v>
      </c>
    </row>
    <row r="889" spans="10:21" x14ac:dyDescent="0.3">
      <c r="J889" t="s">
        <v>13773</v>
      </c>
      <c r="K889" s="4">
        <v>6.7</v>
      </c>
      <c r="L889" s="25">
        <f t="shared" si="15"/>
        <v>0.61099999999999999</v>
      </c>
      <c r="P889" s="34" t="s">
        <v>9405</v>
      </c>
      <c r="Q889">
        <v>1</v>
      </c>
      <c r="R889" s="4">
        <v>6.1</v>
      </c>
      <c r="T889" t="s">
        <v>264</v>
      </c>
      <c r="U889" s="4">
        <v>8</v>
      </c>
    </row>
    <row r="890" spans="10:21" x14ac:dyDescent="0.3">
      <c r="J890" t="s">
        <v>12350</v>
      </c>
      <c r="K890" s="4">
        <v>6.7</v>
      </c>
      <c r="L890" s="25">
        <f t="shared" si="15"/>
        <v>0.61099999999999999</v>
      </c>
      <c r="P890" s="34" t="s">
        <v>12434</v>
      </c>
      <c r="Q890">
        <v>1</v>
      </c>
      <c r="R890" s="4">
        <v>3.1</v>
      </c>
      <c r="T890" t="s">
        <v>1485</v>
      </c>
      <c r="U890" s="4">
        <v>7.4</v>
      </c>
    </row>
    <row r="891" spans="10:21" x14ac:dyDescent="0.3">
      <c r="J891" t="s">
        <v>2738</v>
      </c>
      <c r="K891" s="4">
        <v>6.7</v>
      </c>
      <c r="L891" s="25">
        <f t="shared" si="15"/>
        <v>0.61099999999999999</v>
      </c>
      <c r="P891" s="34" t="s">
        <v>7691</v>
      </c>
      <c r="Q891">
        <v>1</v>
      </c>
      <c r="R891" s="4">
        <v>4.5</v>
      </c>
      <c r="T891" t="s">
        <v>777</v>
      </c>
      <c r="U891" s="4">
        <v>5.8</v>
      </c>
    </row>
    <row r="892" spans="10:21" x14ac:dyDescent="0.3">
      <c r="J892" t="s">
        <v>12230</v>
      </c>
      <c r="K892" s="4">
        <v>6.7</v>
      </c>
      <c r="L892" s="25">
        <f t="shared" si="15"/>
        <v>0.61099999999999999</v>
      </c>
      <c r="P892" s="34" t="s">
        <v>5036</v>
      </c>
      <c r="Q892">
        <v>1</v>
      </c>
      <c r="R892" s="4">
        <v>7.5</v>
      </c>
      <c r="T892" t="s">
        <v>3101</v>
      </c>
      <c r="U892" s="4">
        <v>6.3</v>
      </c>
    </row>
    <row r="893" spans="10:21" x14ac:dyDescent="0.3">
      <c r="J893" t="s">
        <v>10604</v>
      </c>
      <c r="K893" s="4">
        <v>6.7</v>
      </c>
      <c r="L893" s="25">
        <f t="shared" si="15"/>
        <v>0.61099999999999999</v>
      </c>
      <c r="P893" s="34" t="s">
        <v>12118</v>
      </c>
      <c r="Q893">
        <v>1</v>
      </c>
      <c r="R893" s="4">
        <v>4.4000000000000004</v>
      </c>
      <c r="T893" t="s">
        <v>2128</v>
      </c>
      <c r="U893" s="4">
        <v>5.7</v>
      </c>
    </row>
    <row r="894" spans="10:21" x14ac:dyDescent="0.3">
      <c r="J894" t="s">
        <v>8863</v>
      </c>
      <c r="K894" s="4">
        <v>6.7</v>
      </c>
      <c r="L894" s="25">
        <f t="shared" si="15"/>
        <v>0.61099999999999999</v>
      </c>
      <c r="P894" s="34" t="s">
        <v>9627</v>
      </c>
      <c r="Q894">
        <v>1</v>
      </c>
      <c r="R894" s="4">
        <v>8</v>
      </c>
      <c r="T894" t="s">
        <v>3105</v>
      </c>
      <c r="U894" s="4">
        <v>5.0999999999999996</v>
      </c>
    </row>
    <row r="895" spans="10:21" x14ac:dyDescent="0.3">
      <c r="J895" t="s">
        <v>9053</v>
      </c>
      <c r="K895" s="4">
        <v>6.7</v>
      </c>
      <c r="L895" s="25">
        <f t="shared" si="15"/>
        <v>0.61099999999999999</v>
      </c>
      <c r="P895" s="34" t="s">
        <v>12437</v>
      </c>
      <c r="Q895">
        <v>1</v>
      </c>
      <c r="R895" s="4">
        <v>3.3</v>
      </c>
      <c r="T895" t="s">
        <v>3109</v>
      </c>
      <c r="U895" s="4">
        <v>7.6</v>
      </c>
    </row>
    <row r="896" spans="10:21" x14ac:dyDescent="0.3">
      <c r="J896" t="s">
        <v>13079</v>
      </c>
      <c r="K896" s="4">
        <v>6.7</v>
      </c>
      <c r="L896" s="25">
        <f t="shared" si="15"/>
        <v>0.61099999999999999</v>
      </c>
      <c r="P896" s="34" t="s">
        <v>12220</v>
      </c>
      <c r="Q896">
        <v>1</v>
      </c>
      <c r="R896" s="4">
        <v>3.4</v>
      </c>
      <c r="T896" t="s">
        <v>3112</v>
      </c>
      <c r="U896" s="4">
        <v>6.4</v>
      </c>
    </row>
    <row r="897" spans="10:21" x14ac:dyDescent="0.3">
      <c r="J897" t="s">
        <v>14231</v>
      </c>
      <c r="K897" s="4">
        <v>6.7</v>
      </c>
      <c r="L897" s="25">
        <f t="shared" si="15"/>
        <v>0.61099999999999999</v>
      </c>
      <c r="P897" s="34" t="s">
        <v>8227</v>
      </c>
      <c r="Q897">
        <v>1</v>
      </c>
      <c r="R897" s="4">
        <v>5.0999999999999996</v>
      </c>
      <c r="T897" t="s">
        <v>3115</v>
      </c>
      <c r="U897" s="4">
        <v>7.4</v>
      </c>
    </row>
    <row r="898" spans="10:21" x14ac:dyDescent="0.3">
      <c r="J898" t="s">
        <v>14104</v>
      </c>
      <c r="K898" s="4">
        <v>6.7</v>
      </c>
      <c r="L898" s="25">
        <f t="shared" si="15"/>
        <v>0.61099999999999999</v>
      </c>
      <c r="P898" s="34" t="s">
        <v>5531</v>
      </c>
      <c r="Q898">
        <v>1</v>
      </c>
      <c r="R898" s="4">
        <v>6.7</v>
      </c>
      <c r="T898" t="s">
        <v>330</v>
      </c>
      <c r="U898" s="4">
        <v>8.1999999999999993</v>
      </c>
    </row>
    <row r="899" spans="10:21" x14ac:dyDescent="0.3">
      <c r="J899" t="s">
        <v>11989</v>
      </c>
      <c r="K899" s="4">
        <v>6.7</v>
      </c>
      <c r="L899" s="25">
        <f t="shared" si="15"/>
        <v>0.61099999999999999</v>
      </c>
      <c r="P899" s="34" t="s">
        <v>10677</v>
      </c>
      <c r="Q899">
        <v>1</v>
      </c>
      <c r="R899" s="4">
        <v>5.9</v>
      </c>
      <c r="T899" t="s">
        <v>3121</v>
      </c>
      <c r="U899" s="4">
        <v>6.5</v>
      </c>
    </row>
    <row r="900" spans="10:21" x14ac:dyDescent="0.3">
      <c r="J900" t="s">
        <v>5303</v>
      </c>
      <c r="K900" s="4">
        <v>6.7</v>
      </c>
      <c r="L900" s="25">
        <f t="shared" si="15"/>
        <v>0.61099999999999999</v>
      </c>
      <c r="P900" s="34" t="s">
        <v>6860</v>
      </c>
      <c r="Q900">
        <v>1</v>
      </c>
      <c r="R900" s="4">
        <v>5.8</v>
      </c>
      <c r="T900" t="s">
        <v>3126</v>
      </c>
      <c r="U900" s="4">
        <v>5.5</v>
      </c>
    </row>
    <row r="901" spans="10:21" x14ac:dyDescent="0.3">
      <c r="J901" t="s">
        <v>12449</v>
      </c>
      <c r="K901" s="4">
        <v>6.7</v>
      </c>
      <c r="L901" s="25">
        <f t="shared" si="15"/>
        <v>0.61099999999999999</v>
      </c>
      <c r="P901" s="34" t="s">
        <v>6432</v>
      </c>
      <c r="Q901">
        <v>1</v>
      </c>
      <c r="R901" s="4">
        <v>5.4</v>
      </c>
      <c r="T901" t="s">
        <v>2243</v>
      </c>
      <c r="U901" s="4">
        <v>6.5</v>
      </c>
    </row>
    <row r="902" spans="10:21" x14ac:dyDescent="0.3">
      <c r="J902" t="s">
        <v>7112</v>
      </c>
      <c r="K902" s="4">
        <v>6.7</v>
      </c>
      <c r="L902" s="25">
        <f t="shared" ref="L902:L965" si="16">_xlfn.PERCENTRANK.EXC($K$5:$K$2402,K902)</f>
        <v>0.61099999999999999</v>
      </c>
      <c r="P902" s="34" t="s">
        <v>11463</v>
      </c>
      <c r="Q902">
        <v>1</v>
      </c>
      <c r="R902" s="4">
        <v>5.3</v>
      </c>
      <c r="T902" t="s">
        <v>3132</v>
      </c>
      <c r="U902" s="4">
        <v>5.6</v>
      </c>
    </row>
    <row r="903" spans="10:21" x14ac:dyDescent="0.3">
      <c r="J903" t="s">
        <v>6858</v>
      </c>
      <c r="K903" s="4">
        <v>6.7</v>
      </c>
      <c r="L903" s="25">
        <f t="shared" si="16"/>
        <v>0.61099999999999999</v>
      </c>
      <c r="P903" s="34" t="s">
        <v>828</v>
      </c>
      <c r="Q903">
        <v>1</v>
      </c>
      <c r="R903" s="4">
        <v>7.3</v>
      </c>
      <c r="T903" t="s">
        <v>3135</v>
      </c>
      <c r="U903" s="4">
        <v>4.9000000000000004</v>
      </c>
    </row>
    <row r="904" spans="10:21" x14ac:dyDescent="0.3">
      <c r="J904" t="s">
        <v>5108</v>
      </c>
      <c r="K904" s="4">
        <v>6.7</v>
      </c>
      <c r="L904" s="25">
        <f t="shared" si="16"/>
        <v>0.61099999999999999</v>
      </c>
      <c r="P904" s="34" t="s">
        <v>8876</v>
      </c>
      <c r="Q904">
        <v>1</v>
      </c>
      <c r="R904" s="4">
        <v>5.8</v>
      </c>
      <c r="T904" t="s">
        <v>134</v>
      </c>
      <c r="U904" s="4">
        <v>4.5999999999999996</v>
      </c>
    </row>
    <row r="905" spans="10:21" x14ac:dyDescent="0.3">
      <c r="J905" t="s">
        <v>6809</v>
      </c>
      <c r="K905" s="4">
        <v>6.7</v>
      </c>
      <c r="L905" s="25">
        <f t="shared" si="16"/>
        <v>0.61099999999999999</v>
      </c>
      <c r="P905" s="34" t="s">
        <v>11293</v>
      </c>
      <c r="Q905">
        <v>1</v>
      </c>
      <c r="R905" s="4">
        <v>5.9</v>
      </c>
      <c r="T905" t="s">
        <v>98</v>
      </c>
      <c r="U905" s="4">
        <v>7.9</v>
      </c>
    </row>
    <row r="906" spans="10:21" x14ac:dyDescent="0.3">
      <c r="J906" t="s">
        <v>11206</v>
      </c>
      <c r="K906" s="4">
        <v>6.7</v>
      </c>
      <c r="L906" s="25">
        <f t="shared" si="16"/>
        <v>0.61099999999999999</v>
      </c>
      <c r="P906" s="34" t="s">
        <v>9067</v>
      </c>
      <c r="Q906">
        <v>1</v>
      </c>
      <c r="R906" s="4">
        <v>4.8</v>
      </c>
      <c r="T906" t="s">
        <v>3143</v>
      </c>
      <c r="U906" s="4">
        <v>7.1</v>
      </c>
    </row>
    <row r="907" spans="10:21" x14ac:dyDescent="0.3">
      <c r="J907" t="s">
        <v>12947</v>
      </c>
      <c r="K907" s="4">
        <v>6.7</v>
      </c>
      <c r="L907" s="25">
        <f t="shared" si="16"/>
        <v>0.61099999999999999</v>
      </c>
      <c r="P907" s="34" t="s">
        <v>13893</v>
      </c>
      <c r="Q907">
        <v>1</v>
      </c>
      <c r="R907" s="4">
        <v>7.5</v>
      </c>
      <c r="T907" t="s">
        <v>359</v>
      </c>
      <c r="U907" s="4">
        <v>6.9</v>
      </c>
    </row>
    <row r="908" spans="10:21" x14ac:dyDescent="0.3">
      <c r="J908" t="s">
        <v>6501</v>
      </c>
      <c r="K908" s="4">
        <v>6.7</v>
      </c>
      <c r="L908" s="25">
        <f t="shared" si="16"/>
        <v>0.61099999999999999</v>
      </c>
      <c r="P908" s="34" t="s">
        <v>12733</v>
      </c>
      <c r="Q908">
        <v>1</v>
      </c>
      <c r="R908" s="4">
        <v>6</v>
      </c>
      <c r="T908" t="s">
        <v>2154</v>
      </c>
      <c r="U908" s="4">
        <v>7.3</v>
      </c>
    </row>
    <row r="909" spans="10:21" x14ac:dyDescent="0.3">
      <c r="J909" t="s">
        <v>1163</v>
      </c>
      <c r="K909" s="4">
        <v>6.7</v>
      </c>
      <c r="L909" s="25">
        <f t="shared" si="16"/>
        <v>0.61099999999999999</v>
      </c>
      <c r="P909" s="34" t="s">
        <v>4893</v>
      </c>
      <c r="Q909">
        <v>1</v>
      </c>
      <c r="R909" s="4">
        <v>5.7</v>
      </c>
      <c r="T909" t="s">
        <v>1641</v>
      </c>
      <c r="U909" s="4">
        <v>7</v>
      </c>
    </row>
    <row r="910" spans="10:21" x14ac:dyDescent="0.3">
      <c r="J910" t="s">
        <v>6480</v>
      </c>
      <c r="K910" s="4">
        <v>6.7</v>
      </c>
      <c r="L910" s="25">
        <f t="shared" si="16"/>
        <v>0.61099999999999999</v>
      </c>
      <c r="P910" s="34" t="s">
        <v>13670</v>
      </c>
      <c r="Q910">
        <v>1</v>
      </c>
      <c r="R910" s="4">
        <v>7.3</v>
      </c>
      <c r="T910" t="s">
        <v>934</v>
      </c>
      <c r="U910" s="4">
        <v>7.7</v>
      </c>
    </row>
    <row r="911" spans="10:21" x14ac:dyDescent="0.3">
      <c r="J911" t="s">
        <v>6156</v>
      </c>
      <c r="K911" s="4">
        <v>6.7</v>
      </c>
      <c r="L911" s="25">
        <f t="shared" si="16"/>
        <v>0.61099999999999999</v>
      </c>
      <c r="P911" s="34" t="s">
        <v>12610</v>
      </c>
      <c r="Q911">
        <v>1</v>
      </c>
      <c r="R911" s="4">
        <v>7.2</v>
      </c>
      <c r="T911" t="s">
        <v>349</v>
      </c>
      <c r="U911" s="4">
        <v>6.7</v>
      </c>
    </row>
    <row r="912" spans="10:21" x14ac:dyDescent="0.3">
      <c r="J912" t="s">
        <v>12399</v>
      </c>
      <c r="K912" s="4">
        <v>6.7</v>
      </c>
      <c r="L912" s="25">
        <f t="shared" si="16"/>
        <v>0.61099999999999999</v>
      </c>
      <c r="P912" s="34" t="s">
        <v>8928</v>
      </c>
      <c r="Q912">
        <v>1</v>
      </c>
      <c r="R912" s="4">
        <v>3.3</v>
      </c>
      <c r="T912" t="s">
        <v>1150</v>
      </c>
      <c r="U912" s="4">
        <v>6.3</v>
      </c>
    </row>
    <row r="913" spans="10:21" x14ac:dyDescent="0.3">
      <c r="J913" t="s">
        <v>14379</v>
      </c>
      <c r="K913" s="4">
        <v>6.7</v>
      </c>
      <c r="L913" s="25">
        <f t="shared" si="16"/>
        <v>0.61099999999999999</v>
      </c>
      <c r="P913" s="34" t="s">
        <v>12456</v>
      </c>
      <c r="Q913">
        <v>1</v>
      </c>
      <c r="R913" s="4">
        <v>6.6</v>
      </c>
      <c r="T913" t="s">
        <v>1805</v>
      </c>
      <c r="U913" s="4">
        <v>5.8</v>
      </c>
    </row>
    <row r="914" spans="10:21" x14ac:dyDescent="0.3">
      <c r="J914" t="s">
        <v>8888</v>
      </c>
      <c r="K914" s="4">
        <v>6.7</v>
      </c>
      <c r="L914" s="25">
        <f t="shared" si="16"/>
        <v>0.61099999999999999</v>
      </c>
      <c r="P914" s="34" t="s">
        <v>11054</v>
      </c>
      <c r="Q914">
        <v>1</v>
      </c>
      <c r="R914" s="4">
        <v>7.1</v>
      </c>
      <c r="T914" t="s">
        <v>238</v>
      </c>
      <c r="U914" s="4">
        <v>7.1</v>
      </c>
    </row>
    <row r="915" spans="10:21" x14ac:dyDescent="0.3">
      <c r="J915" t="s">
        <v>14317</v>
      </c>
      <c r="K915" s="4">
        <v>6.7</v>
      </c>
      <c r="L915" s="25">
        <f t="shared" si="16"/>
        <v>0.61099999999999999</v>
      </c>
      <c r="P915" s="34" t="s">
        <v>13879</v>
      </c>
      <c r="Q915">
        <v>1</v>
      </c>
      <c r="R915" s="4">
        <v>7.1</v>
      </c>
      <c r="T915" t="s">
        <v>1005</v>
      </c>
      <c r="U915" s="4">
        <v>7.3</v>
      </c>
    </row>
    <row r="916" spans="10:21" x14ac:dyDescent="0.3">
      <c r="J916" t="s">
        <v>7477</v>
      </c>
      <c r="K916" s="4">
        <v>6.7</v>
      </c>
      <c r="L916" s="25">
        <f t="shared" si="16"/>
        <v>0.61099999999999999</v>
      </c>
      <c r="P916" s="34" t="s">
        <v>9815</v>
      </c>
      <c r="Q916">
        <v>1</v>
      </c>
      <c r="R916" s="4">
        <v>5.3</v>
      </c>
      <c r="T916" t="s">
        <v>2686</v>
      </c>
      <c r="U916" s="4">
        <v>6.4</v>
      </c>
    </row>
    <row r="917" spans="10:21" x14ac:dyDescent="0.3">
      <c r="J917" t="s">
        <v>13795</v>
      </c>
      <c r="K917" s="4">
        <v>6.7</v>
      </c>
      <c r="L917" s="25">
        <f t="shared" si="16"/>
        <v>0.61099999999999999</v>
      </c>
      <c r="P917" s="34" t="s">
        <v>11780</v>
      </c>
      <c r="Q917">
        <v>1</v>
      </c>
      <c r="R917" s="4">
        <v>7.5</v>
      </c>
      <c r="T917" t="s">
        <v>1374</v>
      </c>
      <c r="U917" s="4">
        <v>7.1</v>
      </c>
    </row>
    <row r="918" spans="10:21" x14ac:dyDescent="0.3">
      <c r="J918" t="s">
        <v>12700</v>
      </c>
      <c r="K918" s="4">
        <v>6.7</v>
      </c>
      <c r="L918" s="25">
        <f t="shared" si="16"/>
        <v>0.61099999999999999</v>
      </c>
      <c r="P918" s="34" t="s">
        <v>12940</v>
      </c>
      <c r="Q918">
        <v>1</v>
      </c>
      <c r="R918" s="4">
        <v>7</v>
      </c>
      <c r="T918" t="s">
        <v>3168</v>
      </c>
      <c r="U918" s="4">
        <v>7.6</v>
      </c>
    </row>
    <row r="919" spans="10:21" x14ac:dyDescent="0.3">
      <c r="J919" t="s">
        <v>10636</v>
      </c>
      <c r="K919" s="4">
        <v>6.7</v>
      </c>
      <c r="L919" s="25">
        <f t="shared" si="16"/>
        <v>0.61099999999999999</v>
      </c>
      <c r="P919" s="34" t="s">
        <v>4969</v>
      </c>
      <c r="Q919">
        <v>1</v>
      </c>
      <c r="R919" s="4">
        <v>6.1</v>
      </c>
      <c r="T919" t="s">
        <v>777</v>
      </c>
      <c r="U919" s="4">
        <v>6.8</v>
      </c>
    </row>
    <row r="920" spans="10:21" x14ac:dyDescent="0.3">
      <c r="J920" t="s">
        <v>9125</v>
      </c>
      <c r="K920" s="4">
        <v>6.7</v>
      </c>
      <c r="L920" s="25">
        <f t="shared" si="16"/>
        <v>0.61099999999999999</v>
      </c>
      <c r="P920" s="34" t="s">
        <v>991</v>
      </c>
      <c r="Q920">
        <v>1</v>
      </c>
      <c r="R920" s="4">
        <v>6.2</v>
      </c>
      <c r="T920" t="s">
        <v>3173</v>
      </c>
      <c r="U920" s="4">
        <v>6.6</v>
      </c>
    </row>
    <row r="921" spans="10:21" x14ac:dyDescent="0.3">
      <c r="J921" t="s">
        <v>13906</v>
      </c>
      <c r="K921" s="4">
        <v>6.7</v>
      </c>
      <c r="L921" s="25">
        <f t="shared" si="16"/>
        <v>0.61099999999999999</v>
      </c>
      <c r="P921" s="34" t="s">
        <v>5020</v>
      </c>
      <c r="Q921">
        <v>1</v>
      </c>
      <c r="R921" s="4">
        <v>7.6</v>
      </c>
      <c r="T921" t="s">
        <v>832</v>
      </c>
      <c r="U921" s="4">
        <v>6.7</v>
      </c>
    </row>
    <row r="922" spans="10:21" x14ac:dyDescent="0.3">
      <c r="J922" t="s">
        <v>10348</v>
      </c>
      <c r="K922" s="4">
        <v>6.7</v>
      </c>
      <c r="L922" s="25">
        <f t="shared" si="16"/>
        <v>0.61099999999999999</v>
      </c>
      <c r="P922" s="34" t="s">
        <v>13875</v>
      </c>
      <c r="Q922">
        <v>1</v>
      </c>
      <c r="R922" s="4">
        <v>6.5</v>
      </c>
      <c r="T922" t="s">
        <v>2859</v>
      </c>
      <c r="U922" s="4">
        <v>6.1</v>
      </c>
    </row>
    <row r="923" spans="10:21" x14ac:dyDescent="0.3">
      <c r="J923" t="s">
        <v>8249</v>
      </c>
      <c r="K923" s="4">
        <v>6.7</v>
      </c>
      <c r="L923" s="25">
        <f t="shared" si="16"/>
        <v>0.61099999999999999</v>
      </c>
      <c r="P923" s="34" t="s">
        <v>6867</v>
      </c>
      <c r="Q923">
        <v>1</v>
      </c>
      <c r="R923" s="4">
        <v>4.8</v>
      </c>
      <c r="T923" t="s">
        <v>105</v>
      </c>
      <c r="U923" s="4">
        <v>6</v>
      </c>
    </row>
    <row r="924" spans="10:21" x14ac:dyDescent="0.3">
      <c r="J924" t="s">
        <v>8366</v>
      </c>
      <c r="K924" s="4">
        <v>6.7</v>
      </c>
      <c r="L924" s="25">
        <f t="shared" si="16"/>
        <v>0.61099999999999999</v>
      </c>
      <c r="P924" s="34" t="s">
        <v>7497</v>
      </c>
      <c r="Q924">
        <v>1</v>
      </c>
      <c r="R924" s="4">
        <v>5.9</v>
      </c>
      <c r="T924" t="s">
        <v>3182</v>
      </c>
      <c r="U924" s="4">
        <v>7.6</v>
      </c>
    </row>
    <row r="925" spans="10:21" x14ac:dyDescent="0.3">
      <c r="J925" t="s">
        <v>10822</v>
      </c>
      <c r="K925" s="4">
        <v>6.7</v>
      </c>
      <c r="L925" s="25">
        <f t="shared" si="16"/>
        <v>0.61099999999999999</v>
      </c>
      <c r="P925" s="34" t="s">
        <v>6350</v>
      </c>
      <c r="Q925">
        <v>1</v>
      </c>
      <c r="R925" s="4">
        <v>7.1</v>
      </c>
      <c r="T925" t="s">
        <v>3185</v>
      </c>
      <c r="U925" s="4">
        <v>7.1</v>
      </c>
    </row>
    <row r="926" spans="10:21" x14ac:dyDescent="0.3">
      <c r="J926" t="s">
        <v>7182</v>
      </c>
      <c r="K926" s="4">
        <v>6.7</v>
      </c>
      <c r="L926" s="25">
        <f t="shared" si="16"/>
        <v>0.61099999999999999</v>
      </c>
      <c r="P926" s="34" t="s">
        <v>12247</v>
      </c>
      <c r="Q926">
        <v>1</v>
      </c>
      <c r="R926" s="4">
        <v>6.3</v>
      </c>
      <c r="T926" t="s">
        <v>3189</v>
      </c>
      <c r="U926" s="4">
        <v>5</v>
      </c>
    </row>
    <row r="927" spans="10:21" x14ac:dyDescent="0.3">
      <c r="J927" t="s">
        <v>1712</v>
      </c>
      <c r="K927" s="4">
        <v>6.7</v>
      </c>
      <c r="L927" s="25">
        <f t="shared" si="16"/>
        <v>0.61099999999999999</v>
      </c>
      <c r="P927" s="34" t="s">
        <v>9492</v>
      </c>
      <c r="Q927">
        <v>1</v>
      </c>
      <c r="R927" s="4">
        <v>7.7</v>
      </c>
      <c r="T927" t="s">
        <v>2154</v>
      </c>
      <c r="U927" s="4">
        <v>7.1</v>
      </c>
    </row>
    <row r="928" spans="10:21" x14ac:dyDescent="0.3">
      <c r="J928" t="s">
        <v>12395</v>
      </c>
      <c r="K928" s="4">
        <v>6.7</v>
      </c>
      <c r="L928" s="25">
        <f t="shared" si="16"/>
        <v>0.61099999999999999</v>
      </c>
      <c r="P928" s="34" t="s">
        <v>2805</v>
      </c>
      <c r="Q928">
        <v>1</v>
      </c>
      <c r="R928" s="4">
        <v>8.1</v>
      </c>
      <c r="T928" t="s">
        <v>696</v>
      </c>
      <c r="U928" s="4">
        <v>6.2</v>
      </c>
    </row>
    <row r="929" spans="10:21" x14ac:dyDescent="0.3">
      <c r="J929" t="s">
        <v>11819</v>
      </c>
      <c r="K929" s="4">
        <v>6.7</v>
      </c>
      <c r="L929" s="25">
        <f t="shared" si="16"/>
        <v>0.61099999999999999</v>
      </c>
      <c r="P929" s="34" t="s">
        <v>3509</v>
      </c>
      <c r="Q929">
        <v>1</v>
      </c>
      <c r="R929" s="4">
        <v>7.7</v>
      </c>
      <c r="T929" t="s">
        <v>2950</v>
      </c>
      <c r="U929" s="4">
        <v>5.6</v>
      </c>
    </row>
    <row r="930" spans="10:21" x14ac:dyDescent="0.3">
      <c r="J930" t="s">
        <v>14000</v>
      </c>
      <c r="K930" s="4">
        <v>6.7</v>
      </c>
      <c r="L930" s="25">
        <f t="shared" si="16"/>
        <v>0.61099999999999999</v>
      </c>
      <c r="P930" s="34" t="s">
        <v>10090</v>
      </c>
      <c r="Q930">
        <v>1</v>
      </c>
      <c r="R930" s="4">
        <v>3.8</v>
      </c>
      <c r="T930" t="s">
        <v>3196</v>
      </c>
      <c r="U930" s="4">
        <v>5.4</v>
      </c>
    </row>
    <row r="931" spans="10:21" x14ac:dyDescent="0.3">
      <c r="J931" t="s">
        <v>6652</v>
      </c>
      <c r="K931" s="4">
        <v>6.7</v>
      </c>
      <c r="L931" s="25">
        <f t="shared" si="16"/>
        <v>0.61099999999999999</v>
      </c>
      <c r="P931" s="34" t="s">
        <v>11640</v>
      </c>
      <c r="Q931">
        <v>1</v>
      </c>
      <c r="R931" s="4">
        <v>4.5999999999999996</v>
      </c>
      <c r="T931" t="s">
        <v>2390</v>
      </c>
      <c r="U931" s="4">
        <v>7.4</v>
      </c>
    </row>
    <row r="932" spans="10:21" x14ac:dyDescent="0.3">
      <c r="J932" t="s">
        <v>14465</v>
      </c>
      <c r="K932" s="4">
        <v>6.7</v>
      </c>
      <c r="L932" s="25">
        <f t="shared" si="16"/>
        <v>0.61099999999999999</v>
      </c>
      <c r="P932" s="34" t="s">
        <v>10853</v>
      </c>
      <c r="Q932">
        <v>1</v>
      </c>
      <c r="R932" s="4">
        <v>5.4</v>
      </c>
      <c r="T932" t="s">
        <v>3201</v>
      </c>
      <c r="U932" s="4">
        <v>5</v>
      </c>
    </row>
    <row r="933" spans="10:21" x14ac:dyDescent="0.3">
      <c r="J933" t="s">
        <v>9799</v>
      </c>
      <c r="K933" s="4">
        <v>6.7</v>
      </c>
      <c r="L933" s="25">
        <f t="shared" si="16"/>
        <v>0.61099999999999999</v>
      </c>
      <c r="P933" s="34" t="s">
        <v>10286</v>
      </c>
      <c r="Q933">
        <v>1</v>
      </c>
      <c r="R933" s="4">
        <v>4.4000000000000004</v>
      </c>
      <c r="T933" t="s">
        <v>3205</v>
      </c>
      <c r="U933" s="4">
        <v>5.2</v>
      </c>
    </row>
    <row r="934" spans="10:21" x14ac:dyDescent="0.3">
      <c r="J934" t="s">
        <v>10590</v>
      </c>
      <c r="K934" s="4">
        <v>6.7</v>
      </c>
      <c r="L934" s="25">
        <f t="shared" si="16"/>
        <v>0.61099999999999999</v>
      </c>
      <c r="P934" s="34" t="s">
        <v>8503</v>
      </c>
      <c r="Q934">
        <v>1</v>
      </c>
      <c r="R934" s="4">
        <v>7.5</v>
      </c>
      <c r="T934" t="s">
        <v>3207</v>
      </c>
      <c r="U934" s="4">
        <v>7.6</v>
      </c>
    </row>
    <row r="935" spans="10:21" x14ac:dyDescent="0.3">
      <c r="J935" t="s">
        <v>9097</v>
      </c>
      <c r="K935" s="4">
        <v>6.7</v>
      </c>
      <c r="L935" s="25">
        <f t="shared" si="16"/>
        <v>0.61099999999999999</v>
      </c>
      <c r="P935" s="34" t="s">
        <v>13084</v>
      </c>
      <c r="Q935">
        <v>1</v>
      </c>
      <c r="R935" s="4">
        <v>7.1</v>
      </c>
      <c r="T935" t="s">
        <v>482</v>
      </c>
      <c r="U935" s="4">
        <v>6.6</v>
      </c>
    </row>
    <row r="936" spans="10:21" x14ac:dyDescent="0.3">
      <c r="J936" t="s">
        <v>7018</v>
      </c>
      <c r="K936" s="4">
        <v>6.7</v>
      </c>
      <c r="L936" s="25">
        <f t="shared" si="16"/>
        <v>0.61099999999999999</v>
      </c>
      <c r="P936" s="34" t="s">
        <v>10587</v>
      </c>
      <c r="Q936">
        <v>1</v>
      </c>
      <c r="R936" s="4">
        <v>7.5</v>
      </c>
      <c r="T936" t="s">
        <v>3210</v>
      </c>
      <c r="U936" s="4">
        <v>7</v>
      </c>
    </row>
    <row r="937" spans="10:21" x14ac:dyDescent="0.3">
      <c r="J937" t="s">
        <v>6944</v>
      </c>
      <c r="K937" s="4">
        <v>6.7</v>
      </c>
      <c r="L937" s="25">
        <f t="shared" si="16"/>
        <v>0.61099999999999999</v>
      </c>
      <c r="P937" s="34" t="s">
        <v>10402</v>
      </c>
      <c r="Q937">
        <v>1</v>
      </c>
      <c r="R937" s="4">
        <v>6.3</v>
      </c>
      <c r="T937" t="s">
        <v>3213</v>
      </c>
      <c r="U937" s="4">
        <v>5.7</v>
      </c>
    </row>
    <row r="938" spans="10:21" x14ac:dyDescent="0.3">
      <c r="J938" t="s">
        <v>4286</v>
      </c>
      <c r="K938" s="4">
        <v>6.6999999999999993</v>
      </c>
      <c r="L938" s="25">
        <f t="shared" si="16"/>
        <v>0.61</v>
      </c>
      <c r="P938" s="34" t="s">
        <v>10204</v>
      </c>
      <c r="Q938">
        <v>1</v>
      </c>
      <c r="R938" s="4">
        <v>3.4</v>
      </c>
      <c r="T938" t="s">
        <v>3217</v>
      </c>
      <c r="U938" s="4">
        <v>8.1999999999999993</v>
      </c>
    </row>
    <row r="939" spans="10:21" x14ac:dyDescent="0.3">
      <c r="J939" t="s">
        <v>1979</v>
      </c>
      <c r="K939" s="4">
        <v>6.6833333333333336</v>
      </c>
      <c r="L939" s="25">
        <f t="shared" si="16"/>
        <v>0.60899999999999999</v>
      </c>
      <c r="P939" s="34" t="s">
        <v>1394</v>
      </c>
      <c r="Q939">
        <v>1</v>
      </c>
      <c r="R939" s="4">
        <v>7.5</v>
      </c>
      <c r="T939" t="s">
        <v>3112</v>
      </c>
      <c r="U939" s="4">
        <v>6.2</v>
      </c>
    </row>
    <row r="940" spans="10:21" x14ac:dyDescent="0.3">
      <c r="J940" t="s">
        <v>1470</v>
      </c>
      <c r="K940" s="4">
        <v>6.6833333333333336</v>
      </c>
      <c r="L940" s="25">
        <f t="shared" si="16"/>
        <v>0.60899999999999999</v>
      </c>
      <c r="P940" s="34" t="s">
        <v>9931</v>
      </c>
      <c r="Q940">
        <v>1</v>
      </c>
      <c r="R940" s="4">
        <v>7.7</v>
      </c>
      <c r="T940" t="s">
        <v>3227</v>
      </c>
      <c r="U940" s="4">
        <v>6.6</v>
      </c>
    </row>
    <row r="941" spans="10:21" x14ac:dyDescent="0.3">
      <c r="J941" t="s">
        <v>1005</v>
      </c>
      <c r="K941" s="4">
        <v>6.6800000000000006</v>
      </c>
      <c r="L941" s="25">
        <f t="shared" si="16"/>
        <v>0.60899999999999999</v>
      </c>
      <c r="P941" s="34" t="s">
        <v>2750</v>
      </c>
      <c r="Q941">
        <v>1</v>
      </c>
      <c r="R941" s="4">
        <v>6.6</v>
      </c>
      <c r="T941" t="s">
        <v>3229</v>
      </c>
      <c r="U941" s="4">
        <v>4.7</v>
      </c>
    </row>
    <row r="942" spans="10:21" x14ac:dyDescent="0.3">
      <c r="J942" t="s">
        <v>6180</v>
      </c>
      <c r="K942" s="4">
        <v>6.68</v>
      </c>
      <c r="L942" s="25">
        <f t="shared" si="16"/>
        <v>0.60799999999999998</v>
      </c>
      <c r="P942" s="34" t="s">
        <v>2236</v>
      </c>
      <c r="Q942">
        <v>1</v>
      </c>
      <c r="R942" s="4">
        <v>3.6</v>
      </c>
      <c r="T942" t="s">
        <v>3233</v>
      </c>
      <c r="U942" s="4">
        <v>6.3</v>
      </c>
    </row>
    <row r="943" spans="10:21" x14ac:dyDescent="0.3">
      <c r="J943" t="s">
        <v>359</v>
      </c>
      <c r="K943" s="4">
        <v>6.68</v>
      </c>
      <c r="L943" s="25">
        <f t="shared" si="16"/>
        <v>0.60799999999999998</v>
      </c>
      <c r="P943" s="34" t="s">
        <v>11625</v>
      </c>
      <c r="Q943">
        <v>1</v>
      </c>
      <c r="R943" s="4">
        <v>5.3</v>
      </c>
      <c r="T943" t="s">
        <v>3237</v>
      </c>
      <c r="U943" s="4">
        <v>6.1</v>
      </c>
    </row>
    <row r="944" spans="10:21" x14ac:dyDescent="0.3">
      <c r="J944" t="s">
        <v>387</v>
      </c>
      <c r="K944" s="4">
        <v>6.6750000000000007</v>
      </c>
      <c r="L944" s="25">
        <f t="shared" si="16"/>
        <v>0.60699999999999998</v>
      </c>
      <c r="P944" s="34" t="s">
        <v>8489</v>
      </c>
      <c r="Q944">
        <v>1</v>
      </c>
      <c r="R944" s="4">
        <v>6.1</v>
      </c>
      <c r="T944" t="s">
        <v>3240</v>
      </c>
      <c r="U944" s="4">
        <v>6.7</v>
      </c>
    </row>
    <row r="945" spans="10:21" x14ac:dyDescent="0.3">
      <c r="J945" t="s">
        <v>921</v>
      </c>
      <c r="K945" s="4">
        <v>6.6750000000000007</v>
      </c>
      <c r="L945" s="25">
        <f t="shared" si="16"/>
        <v>0.60699999999999998</v>
      </c>
      <c r="P945" s="34" t="s">
        <v>8921</v>
      </c>
      <c r="Q945">
        <v>1</v>
      </c>
      <c r="R945" s="4">
        <v>7.1</v>
      </c>
      <c r="T945" t="s">
        <v>1712</v>
      </c>
      <c r="U945" s="4">
        <v>6.1</v>
      </c>
    </row>
    <row r="946" spans="10:21" x14ac:dyDescent="0.3">
      <c r="J946" t="s">
        <v>8663</v>
      </c>
      <c r="K946" s="4">
        <v>6.6749999999999998</v>
      </c>
      <c r="L946" s="25">
        <f t="shared" si="16"/>
        <v>0.60699999999999998</v>
      </c>
      <c r="P946" s="34" t="s">
        <v>4302</v>
      </c>
      <c r="Q946">
        <v>1</v>
      </c>
      <c r="R946" s="4">
        <v>6.4</v>
      </c>
      <c r="T946" t="s">
        <v>3249</v>
      </c>
      <c r="U946" s="4">
        <v>7</v>
      </c>
    </row>
    <row r="947" spans="10:21" x14ac:dyDescent="0.3">
      <c r="J947" t="s">
        <v>3589</v>
      </c>
      <c r="K947" s="4">
        <v>6.666666666666667</v>
      </c>
      <c r="L947" s="25">
        <f t="shared" si="16"/>
        <v>0.60399999999999998</v>
      </c>
      <c r="P947" s="34" t="s">
        <v>2431</v>
      </c>
      <c r="Q947">
        <v>1</v>
      </c>
      <c r="R947" s="4">
        <v>5.0999999999999996</v>
      </c>
      <c r="T947" t="s">
        <v>189</v>
      </c>
      <c r="U947" s="4">
        <v>7.4</v>
      </c>
    </row>
    <row r="948" spans="10:21" x14ac:dyDescent="0.3">
      <c r="J948" t="s">
        <v>3592</v>
      </c>
      <c r="K948" s="4">
        <v>6.666666666666667</v>
      </c>
      <c r="L948" s="25">
        <f t="shared" si="16"/>
        <v>0.60399999999999998</v>
      </c>
      <c r="P948" s="34" t="s">
        <v>513</v>
      </c>
      <c r="Q948">
        <v>1</v>
      </c>
      <c r="R948" s="4">
        <v>4</v>
      </c>
      <c r="T948" t="s">
        <v>3256</v>
      </c>
      <c r="U948" s="4">
        <v>7.3</v>
      </c>
    </row>
    <row r="949" spans="10:21" x14ac:dyDescent="0.3">
      <c r="J949" t="s">
        <v>153</v>
      </c>
      <c r="K949" s="4">
        <v>6.666666666666667</v>
      </c>
      <c r="L949" s="25">
        <f t="shared" si="16"/>
        <v>0.60399999999999998</v>
      </c>
      <c r="P949" s="34" t="s">
        <v>7828</v>
      </c>
      <c r="Q949">
        <v>1</v>
      </c>
      <c r="R949" s="4">
        <v>6.2</v>
      </c>
      <c r="T949" t="s">
        <v>3259</v>
      </c>
      <c r="U949" s="4">
        <v>5.8</v>
      </c>
    </row>
    <row r="950" spans="10:21" x14ac:dyDescent="0.3">
      <c r="J950" t="s">
        <v>1167</v>
      </c>
      <c r="K950" s="4">
        <v>6.666666666666667</v>
      </c>
      <c r="L950" s="25">
        <f t="shared" si="16"/>
        <v>0.60399999999999998</v>
      </c>
      <c r="P950" s="34" t="s">
        <v>7722</v>
      </c>
      <c r="Q950">
        <v>1</v>
      </c>
      <c r="R950" s="4">
        <v>2.8</v>
      </c>
      <c r="T950" t="s">
        <v>2363</v>
      </c>
      <c r="U950" s="4">
        <v>6.7</v>
      </c>
    </row>
    <row r="951" spans="10:21" x14ac:dyDescent="0.3">
      <c r="J951" t="s">
        <v>5106</v>
      </c>
      <c r="K951" s="4">
        <v>6.666666666666667</v>
      </c>
      <c r="L951" s="25">
        <f t="shared" si="16"/>
        <v>0.60399999999999998</v>
      </c>
      <c r="P951" s="34" t="s">
        <v>6326</v>
      </c>
      <c r="Q951">
        <v>1</v>
      </c>
      <c r="R951" s="4">
        <v>4.8</v>
      </c>
      <c r="T951" t="s">
        <v>127</v>
      </c>
      <c r="U951" s="4">
        <v>5.8</v>
      </c>
    </row>
    <row r="952" spans="10:21" x14ac:dyDescent="0.3">
      <c r="J952" t="s">
        <v>5549</v>
      </c>
      <c r="K952" s="4">
        <v>6.666666666666667</v>
      </c>
      <c r="L952" s="25">
        <f t="shared" si="16"/>
        <v>0.60399999999999998</v>
      </c>
      <c r="P952" s="34" t="s">
        <v>1801</v>
      </c>
      <c r="Q952">
        <v>1</v>
      </c>
      <c r="R952" s="4">
        <v>7</v>
      </c>
      <c r="T952" t="s">
        <v>465</v>
      </c>
      <c r="U952" s="4">
        <v>7.8</v>
      </c>
    </row>
    <row r="953" spans="10:21" x14ac:dyDescent="0.3">
      <c r="J953" t="s">
        <v>745</v>
      </c>
      <c r="K953" s="4">
        <v>6.6666666666666652</v>
      </c>
      <c r="L953" s="25">
        <f t="shared" si="16"/>
        <v>0.60399999999999998</v>
      </c>
      <c r="P953" s="34" t="s">
        <v>12213</v>
      </c>
      <c r="Q953">
        <v>1</v>
      </c>
      <c r="R953" s="4">
        <v>5.3</v>
      </c>
      <c r="T953" t="s">
        <v>3266</v>
      </c>
      <c r="U953" s="4">
        <v>6.6</v>
      </c>
    </row>
    <row r="954" spans="10:21" x14ac:dyDescent="0.3">
      <c r="J954" t="s">
        <v>9448</v>
      </c>
      <c r="K954" s="4">
        <v>6.660000000000001</v>
      </c>
      <c r="L954" s="25">
        <f t="shared" si="16"/>
        <v>0.60399999999999998</v>
      </c>
      <c r="P954" s="34" t="s">
        <v>11581</v>
      </c>
      <c r="Q954">
        <v>1</v>
      </c>
      <c r="R954" s="4">
        <v>5.7</v>
      </c>
      <c r="T954" t="s">
        <v>3270</v>
      </c>
      <c r="U954" s="4">
        <v>6.5</v>
      </c>
    </row>
    <row r="955" spans="10:21" x14ac:dyDescent="0.3">
      <c r="J955" t="s">
        <v>3408</v>
      </c>
      <c r="K955" s="4">
        <v>6.6599999999999993</v>
      </c>
      <c r="L955" s="25">
        <f t="shared" si="16"/>
        <v>0.60299999999999998</v>
      </c>
      <c r="P955" s="34" t="s">
        <v>9739</v>
      </c>
      <c r="Q955">
        <v>1</v>
      </c>
      <c r="R955" s="4">
        <v>6.2</v>
      </c>
      <c r="T955" t="s">
        <v>3273</v>
      </c>
      <c r="U955" s="4">
        <v>6.7</v>
      </c>
    </row>
    <row r="956" spans="10:21" x14ac:dyDescent="0.3">
      <c r="J956" t="s">
        <v>1656</v>
      </c>
      <c r="K956" s="4">
        <v>6.6571428571428575</v>
      </c>
      <c r="L956" s="25">
        <f t="shared" si="16"/>
        <v>0.60299999999999998</v>
      </c>
      <c r="P956" s="34" t="s">
        <v>12885</v>
      </c>
      <c r="Q956">
        <v>1</v>
      </c>
      <c r="R956" s="4">
        <v>4.8</v>
      </c>
      <c r="T956" t="s">
        <v>1993</v>
      </c>
      <c r="U956" s="4">
        <v>7.3</v>
      </c>
    </row>
    <row r="957" spans="10:21" x14ac:dyDescent="0.3">
      <c r="J957" t="s">
        <v>832</v>
      </c>
      <c r="K957" s="4">
        <v>6.6545454545454552</v>
      </c>
      <c r="L957" s="25">
        <f t="shared" si="16"/>
        <v>0.60199999999999998</v>
      </c>
      <c r="P957" s="34" t="s">
        <v>14241</v>
      </c>
      <c r="Q957">
        <v>1</v>
      </c>
      <c r="R957" s="4">
        <v>3.4</v>
      </c>
      <c r="T957" t="s">
        <v>3278</v>
      </c>
      <c r="U957" s="4">
        <v>5.8</v>
      </c>
    </row>
    <row r="958" spans="10:21" x14ac:dyDescent="0.3">
      <c r="J958" t="s">
        <v>11355</v>
      </c>
      <c r="K958" s="4">
        <v>6.65</v>
      </c>
      <c r="L958" s="25">
        <f t="shared" si="16"/>
        <v>0.59899999999999998</v>
      </c>
      <c r="P958" s="34" t="s">
        <v>7210</v>
      </c>
      <c r="Q958">
        <v>1</v>
      </c>
      <c r="R958" s="4">
        <v>2.1</v>
      </c>
      <c r="T958" t="s">
        <v>3282</v>
      </c>
      <c r="U958" s="4">
        <v>5.5</v>
      </c>
    </row>
    <row r="959" spans="10:21" x14ac:dyDescent="0.3">
      <c r="J959" t="s">
        <v>3273</v>
      </c>
      <c r="K959" s="4">
        <v>6.65</v>
      </c>
      <c r="L959" s="25">
        <f t="shared" si="16"/>
        <v>0.59899999999999998</v>
      </c>
      <c r="P959" s="34" t="s">
        <v>7201</v>
      </c>
      <c r="Q959">
        <v>1</v>
      </c>
      <c r="R959" s="4">
        <v>8.1</v>
      </c>
      <c r="T959" t="s">
        <v>1843</v>
      </c>
      <c r="U959" s="4">
        <v>6.3</v>
      </c>
    </row>
    <row r="960" spans="10:21" x14ac:dyDescent="0.3">
      <c r="J960" t="s">
        <v>6221</v>
      </c>
      <c r="K960" s="4">
        <v>6.65</v>
      </c>
      <c r="L960" s="25">
        <f t="shared" si="16"/>
        <v>0.59899999999999998</v>
      </c>
      <c r="P960" s="34" t="s">
        <v>14217</v>
      </c>
      <c r="Q960">
        <v>1</v>
      </c>
      <c r="R960" s="4">
        <v>6.8</v>
      </c>
      <c r="T960" t="s">
        <v>3112</v>
      </c>
      <c r="U960" s="4">
        <v>7.4</v>
      </c>
    </row>
    <row r="961" spans="10:21" x14ac:dyDescent="0.3">
      <c r="J961" t="s">
        <v>3217</v>
      </c>
      <c r="K961" s="4">
        <v>6.65</v>
      </c>
      <c r="L961" s="25">
        <f t="shared" si="16"/>
        <v>0.59899999999999998</v>
      </c>
      <c r="P961" s="34" t="s">
        <v>7168</v>
      </c>
      <c r="Q961">
        <v>1</v>
      </c>
      <c r="R961" s="4">
        <v>5.5</v>
      </c>
      <c r="T961" t="s">
        <v>1669</v>
      </c>
      <c r="U961" s="4">
        <v>5.9</v>
      </c>
    </row>
    <row r="962" spans="10:21" x14ac:dyDescent="0.3">
      <c r="J962" t="s">
        <v>3831</v>
      </c>
      <c r="K962" s="4">
        <v>6.65</v>
      </c>
      <c r="L962" s="25">
        <f t="shared" si="16"/>
        <v>0.59899999999999998</v>
      </c>
      <c r="P962" s="34" t="s">
        <v>8386</v>
      </c>
      <c r="Q962">
        <v>1</v>
      </c>
      <c r="R962" s="4">
        <v>5.4</v>
      </c>
      <c r="T962" t="s">
        <v>3292</v>
      </c>
      <c r="U962" s="4">
        <v>6.2</v>
      </c>
    </row>
    <row r="963" spans="10:21" x14ac:dyDescent="0.3">
      <c r="J963" t="s">
        <v>3112</v>
      </c>
      <c r="K963" s="4">
        <v>6.65</v>
      </c>
      <c r="L963" s="25">
        <f t="shared" si="16"/>
        <v>0.59899999999999998</v>
      </c>
      <c r="P963" s="34" t="s">
        <v>14123</v>
      </c>
      <c r="Q963">
        <v>1</v>
      </c>
      <c r="R963" s="4">
        <v>4.2</v>
      </c>
      <c r="T963" t="s">
        <v>3295</v>
      </c>
      <c r="U963" s="4">
        <v>5.9</v>
      </c>
    </row>
    <row r="964" spans="10:21" x14ac:dyDescent="0.3">
      <c r="J964" t="s">
        <v>6270</v>
      </c>
      <c r="K964" s="4">
        <v>6.65</v>
      </c>
      <c r="L964" s="25">
        <f t="shared" si="16"/>
        <v>0.59899999999999998</v>
      </c>
      <c r="P964" s="34" t="s">
        <v>7449</v>
      </c>
      <c r="Q964">
        <v>1</v>
      </c>
      <c r="R964" s="4">
        <v>7.2</v>
      </c>
      <c r="T964" t="s">
        <v>3298</v>
      </c>
      <c r="U964" s="4">
        <v>6.5</v>
      </c>
    </row>
    <row r="965" spans="10:21" x14ac:dyDescent="0.3">
      <c r="J965" t="s">
        <v>14304</v>
      </c>
      <c r="K965" s="4">
        <v>6.65</v>
      </c>
      <c r="L965" s="25">
        <f t="shared" si="16"/>
        <v>0.59899999999999998</v>
      </c>
      <c r="P965" s="34" t="s">
        <v>4563</v>
      </c>
      <c r="Q965">
        <v>1</v>
      </c>
      <c r="R965" s="4">
        <v>3.8</v>
      </c>
      <c r="T965" t="s">
        <v>3302</v>
      </c>
      <c r="U965" s="4">
        <v>4.4000000000000004</v>
      </c>
    </row>
    <row r="966" spans="10:21" x14ac:dyDescent="0.3">
      <c r="J966" t="s">
        <v>4229</v>
      </c>
      <c r="K966" s="4">
        <v>6.6333333333333329</v>
      </c>
      <c r="L966" s="25">
        <f t="shared" ref="L966:L1029" si="17">_xlfn.PERCENTRANK.EXC($K$5:$K$2402,K966)</f>
        <v>0.59699999999999998</v>
      </c>
      <c r="P966" s="34" t="s">
        <v>11699</v>
      </c>
      <c r="Q966">
        <v>1</v>
      </c>
      <c r="R966" s="4">
        <v>6.6</v>
      </c>
      <c r="T966" t="s">
        <v>3085</v>
      </c>
      <c r="U966" s="4">
        <v>3.5</v>
      </c>
    </row>
    <row r="967" spans="10:21" x14ac:dyDescent="0.3">
      <c r="J967" t="s">
        <v>8417</v>
      </c>
      <c r="K967" s="4">
        <v>6.6333333333333329</v>
      </c>
      <c r="L967" s="25">
        <f t="shared" si="17"/>
        <v>0.59699999999999998</v>
      </c>
      <c r="P967" s="34" t="s">
        <v>13247</v>
      </c>
      <c r="Q967">
        <v>1</v>
      </c>
      <c r="R967" s="4">
        <v>3.9</v>
      </c>
      <c r="T967" t="s">
        <v>3308</v>
      </c>
      <c r="U967" s="4">
        <v>6.6</v>
      </c>
    </row>
    <row r="968" spans="10:21" x14ac:dyDescent="0.3">
      <c r="J968" t="s">
        <v>487</v>
      </c>
      <c r="K968" s="4">
        <v>6.6333333333333329</v>
      </c>
      <c r="L968" s="25">
        <f t="shared" si="17"/>
        <v>0.59699999999999998</v>
      </c>
      <c r="P968" s="34" t="s">
        <v>14182</v>
      </c>
      <c r="Q968">
        <v>1</v>
      </c>
      <c r="R968" s="4">
        <v>8.3000000000000007</v>
      </c>
      <c r="T968" t="s">
        <v>2128</v>
      </c>
      <c r="U968" s="4">
        <v>6</v>
      </c>
    </row>
    <row r="969" spans="10:21" x14ac:dyDescent="0.3">
      <c r="J969" t="s">
        <v>10416</v>
      </c>
      <c r="K969" s="4">
        <v>6.6333333333333329</v>
      </c>
      <c r="L969" s="25">
        <f t="shared" si="17"/>
        <v>0.59699999999999998</v>
      </c>
      <c r="P969" s="34" t="s">
        <v>12301</v>
      </c>
      <c r="Q969">
        <v>1</v>
      </c>
      <c r="R969" s="4">
        <v>3.7</v>
      </c>
      <c r="T969" t="s">
        <v>3217</v>
      </c>
      <c r="U969" s="4">
        <v>6.4</v>
      </c>
    </row>
    <row r="970" spans="10:21" x14ac:dyDescent="0.3">
      <c r="J970" t="s">
        <v>1538</v>
      </c>
      <c r="K970" s="4">
        <v>6.6333333333333329</v>
      </c>
      <c r="L970" s="25">
        <f t="shared" si="17"/>
        <v>0.59699999999999998</v>
      </c>
      <c r="P970" s="34" t="s">
        <v>9766</v>
      </c>
      <c r="Q970">
        <v>1</v>
      </c>
      <c r="R970" s="4">
        <v>6.5</v>
      </c>
      <c r="T970" t="s">
        <v>52</v>
      </c>
      <c r="U970" s="4">
        <v>6.5</v>
      </c>
    </row>
    <row r="971" spans="10:21" x14ac:dyDescent="0.3">
      <c r="J971" t="s">
        <v>868</v>
      </c>
      <c r="K971" s="4">
        <v>6.63</v>
      </c>
      <c r="L971" s="25">
        <f t="shared" si="17"/>
        <v>0.59599999999999997</v>
      </c>
      <c r="P971" s="34" t="s">
        <v>7273</v>
      </c>
      <c r="Q971">
        <v>1</v>
      </c>
      <c r="R971" s="4">
        <v>3.1</v>
      </c>
      <c r="T971" t="s">
        <v>3323</v>
      </c>
      <c r="U971" s="4">
        <v>4.3</v>
      </c>
    </row>
    <row r="972" spans="10:21" x14ac:dyDescent="0.3">
      <c r="J972" t="s">
        <v>2166</v>
      </c>
      <c r="K972" s="4">
        <v>6.625</v>
      </c>
      <c r="L972" s="25">
        <f t="shared" si="17"/>
        <v>0.59599999999999997</v>
      </c>
      <c r="P972" s="34" t="s">
        <v>13481</v>
      </c>
      <c r="Q972">
        <v>1</v>
      </c>
      <c r="R972" s="4">
        <v>4</v>
      </c>
      <c r="T972" t="s">
        <v>2950</v>
      </c>
      <c r="U972" s="4">
        <v>4.2</v>
      </c>
    </row>
    <row r="973" spans="10:21" x14ac:dyDescent="0.3">
      <c r="J973" t="s">
        <v>189</v>
      </c>
      <c r="K973" s="4">
        <v>6.6166666666666671</v>
      </c>
      <c r="L973" s="25">
        <f t="shared" si="17"/>
        <v>0.59599999999999997</v>
      </c>
      <c r="P973" s="34" t="s">
        <v>13822</v>
      </c>
      <c r="Q973">
        <v>1</v>
      </c>
      <c r="R973" s="4">
        <v>6.9</v>
      </c>
      <c r="T973" t="s">
        <v>2363</v>
      </c>
      <c r="U973" s="4">
        <v>6.5</v>
      </c>
    </row>
    <row r="974" spans="10:21" x14ac:dyDescent="0.3">
      <c r="J974" t="s">
        <v>3233</v>
      </c>
      <c r="K974" s="4">
        <v>6.6166666666666663</v>
      </c>
      <c r="L974" s="25">
        <f t="shared" si="17"/>
        <v>0.59499999999999997</v>
      </c>
      <c r="P974" s="34" t="s">
        <v>5846</v>
      </c>
      <c r="Q974">
        <v>1</v>
      </c>
      <c r="R974" s="4">
        <v>6</v>
      </c>
      <c r="T974" t="s">
        <v>3331</v>
      </c>
      <c r="U974" s="4">
        <v>6.1</v>
      </c>
    </row>
    <row r="975" spans="10:21" x14ac:dyDescent="0.3">
      <c r="J975" t="s">
        <v>3092</v>
      </c>
      <c r="K975" s="4">
        <v>6.6166666666666663</v>
      </c>
      <c r="L975" s="25">
        <f t="shared" si="17"/>
        <v>0.59499999999999997</v>
      </c>
      <c r="P975" s="34" t="s">
        <v>9793</v>
      </c>
      <c r="Q975">
        <v>1</v>
      </c>
      <c r="R975" s="4">
        <v>6.7</v>
      </c>
      <c r="T975" t="s">
        <v>709</v>
      </c>
      <c r="U975" s="4">
        <v>6.3</v>
      </c>
    </row>
    <row r="976" spans="10:21" x14ac:dyDescent="0.3">
      <c r="J976" t="s">
        <v>2229</v>
      </c>
      <c r="K976" s="4">
        <v>6.6000000000000005</v>
      </c>
      <c r="L976" s="25">
        <f t="shared" si="17"/>
        <v>0.59299999999999997</v>
      </c>
      <c r="P976" s="34" t="s">
        <v>993</v>
      </c>
      <c r="Q976">
        <v>1</v>
      </c>
      <c r="R976" s="4">
        <v>5.3</v>
      </c>
      <c r="T976" t="s">
        <v>3337</v>
      </c>
      <c r="U976" s="4">
        <v>6.2</v>
      </c>
    </row>
    <row r="977" spans="10:21" x14ac:dyDescent="0.3">
      <c r="J977" t="s">
        <v>2505</v>
      </c>
      <c r="K977" s="4">
        <v>6.6000000000000005</v>
      </c>
      <c r="L977" s="25">
        <f t="shared" si="17"/>
        <v>0.59299999999999997</v>
      </c>
      <c r="P977" s="34" t="s">
        <v>5132</v>
      </c>
      <c r="Q977">
        <v>1</v>
      </c>
      <c r="R977" s="4">
        <v>3.4</v>
      </c>
      <c r="T977" t="s">
        <v>2482</v>
      </c>
      <c r="U977" s="4">
        <v>5.9</v>
      </c>
    </row>
    <row r="978" spans="10:21" x14ac:dyDescent="0.3">
      <c r="J978" t="s">
        <v>3298</v>
      </c>
      <c r="K978" s="4">
        <v>6.6000000000000005</v>
      </c>
      <c r="L978" s="25">
        <f t="shared" si="17"/>
        <v>0.59299999999999997</v>
      </c>
      <c r="P978" s="34" t="s">
        <v>12133</v>
      </c>
      <c r="Q978">
        <v>1</v>
      </c>
      <c r="R978" s="4">
        <v>7.1</v>
      </c>
      <c r="T978" t="s">
        <v>3344</v>
      </c>
      <c r="U978" s="4">
        <v>5.9</v>
      </c>
    </row>
    <row r="979" spans="10:21" x14ac:dyDescent="0.3">
      <c r="J979" t="s">
        <v>2558</v>
      </c>
      <c r="K979" s="4">
        <v>6.6</v>
      </c>
      <c r="L979" s="25">
        <f t="shared" si="17"/>
        <v>0.56599999999999995</v>
      </c>
      <c r="P979" s="34" t="s">
        <v>5869</v>
      </c>
      <c r="Q979">
        <v>1</v>
      </c>
      <c r="R979" s="4">
        <v>5.6</v>
      </c>
      <c r="T979" t="s">
        <v>868</v>
      </c>
      <c r="U979" s="4">
        <v>6.5</v>
      </c>
    </row>
    <row r="980" spans="10:21" x14ac:dyDescent="0.3">
      <c r="J980" t="s">
        <v>11699</v>
      </c>
      <c r="K980" s="4">
        <v>6.6</v>
      </c>
      <c r="L980" s="25">
        <f t="shared" si="17"/>
        <v>0.56599999999999995</v>
      </c>
      <c r="P980" s="34" t="s">
        <v>3302</v>
      </c>
      <c r="Q980">
        <v>1</v>
      </c>
      <c r="R980" s="4">
        <v>4.4000000000000004</v>
      </c>
      <c r="T980" t="s">
        <v>2363</v>
      </c>
      <c r="U980" s="4">
        <v>6.4</v>
      </c>
    </row>
    <row r="981" spans="10:21" x14ac:dyDescent="0.3">
      <c r="J981" t="s">
        <v>2750</v>
      </c>
      <c r="K981" s="4">
        <v>6.6</v>
      </c>
      <c r="L981" s="25">
        <f t="shared" si="17"/>
        <v>0.56599999999999995</v>
      </c>
      <c r="P981" s="34" t="s">
        <v>8834</v>
      </c>
      <c r="Q981">
        <v>1</v>
      </c>
      <c r="R981" s="4">
        <v>5.9</v>
      </c>
      <c r="T981" t="s">
        <v>1214</v>
      </c>
      <c r="U981" s="4">
        <v>6.5</v>
      </c>
    </row>
    <row r="982" spans="10:21" x14ac:dyDescent="0.3">
      <c r="J982" t="s">
        <v>12456</v>
      </c>
      <c r="K982" s="4">
        <v>6.6</v>
      </c>
      <c r="L982" s="25">
        <f t="shared" si="17"/>
        <v>0.56599999999999995</v>
      </c>
      <c r="P982" s="34" t="s">
        <v>7756</v>
      </c>
      <c r="Q982">
        <v>1</v>
      </c>
      <c r="R982" s="4">
        <v>5.6</v>
      </c>
      <c r="T982" t="s">
        <v>3354</v>
      </c>
      <c r="U982" s="4">
        <v>5.7</v>
      </c>
    </row>
    <row r="983" spans="10:21" x14ac:dyDescent="0.3">
      <c r="J983" t="s">
        <v>11428</v>
      </c>
      <c r="K983" s="4">
        <v>6.6</v>
      </c>
      <c r="L983" s="25">
        <f t="shared" si="17"/>
        <v>0.56599999999999995</v>
      </c>
      <c r="P983" s="34" t="s">
        <v>7876</v>
      </c>
      <c r="Q983">
        <v>1</v>
      </c>
      <c r="R983" s="4">
        <v>7.1</v>
      </c>
      <c r="T983" t="s">
        <v>410</v>
      </c>
      <c r="U983" s="4">
        <v>8</v>
      </c>
    </row>
    <row r="984" spans="10:21" x14ac:dyDescent="0.3">
      <c r="J984" t="s">
        <v>3065</v>
      </c>
      <c r="K984" s="4">
        <v>6.6</v>
      </c>
      <c r="L984" s="25">
        <f t="shared" si="17"/>
        <v>0.56599999999999995</v>
      </c>
      <c r="P984" s="34" t="s">
        <v>607</v>
      </c>
      <c r="Q984">
        <v>1</v>
      </c>
      <c r="R984" s="4">
        <v>6.2</v>
      </c>
      <c r="T984" t="s">
        <v>3364</v>
      </c>
      <c r="U984" s="4">
        <v>7.3</v>
      </c>
    </row>
    <row r="985" spans="10:21" x14ac:dyDescent="0.3">
      <c r="J985" t="s">
        <v>7188</v>
      </c>
      <c r="K985" s="4">
        <v>6.6</v>
      </c>
      <c r="L985" s="25">
        <f t="shared" si="17"/>
        <v>0.56599999999999995</v>
      </c>
      <c r="P985" s="34" t="s">
        <v>12521</v>
      </c>
      <c r="Q985">
        <v>1</v>
      </c>
      <c r="R985" s="4">
        <v>5.2</v>
      </c>
      <c r="T985" t="s">
        <v>1502</v>
      </c>
      <c r="U985" s="4">
        <v>6.7</v>
      </c>
    </row>
    <row r="986" spans="10:21" x14ac:dyDescent="0.3">
      <c r="J986" t="s">
        <v>7304</v>
      </c>
      <c r="K986" s="4">
        <v>6.6</v>
      </c>
      <c r="L986" s="25">
        <f t="shared" si="17"/>
        <v>0.56599999999999995</v>
      </c>
      <c r="P986" s="34" t="s">
        <v>5187</v>
      </c>
      <c r="Q986">
        <v>1</v>
      </c>
      <c r="R986" s="4">
        <v>4.5999999999999996</v>
      </c>
      <c r="T986" t="s">
        <v>2969</v>
      </c>
      <c r="U986" s="4">
        <v>7.5</v>
      </c>
    </row>
    <row r="987" spans="10:21" x14ac:dyDescent="0.3">
      <c r="J987" t="s">
        <v>10886</v>
      </c>
      <c r="K987" s="4">
        <v>6.6</v>
      </c>
      <c r="L987" s="25">
        <f t="shared" si="17"/>
        <v>0.56599999999999995</v>
      </c>
      <c r="P987" s="34" t="s">
        <v>6416</v>
      </c>
      <c r="Q987">
        <v>1</v>
      </c>
      <c r="R987" s="4">
        <v>7.6</v>
      </c>
      <c r="T987" t="s">
        <v>2810</v>
      </c>
      <c r="U987" s="4">
        <v>5.4</v>
      </c>
    </row>
    <row r="988" spans="10:21" x14ac:dyDescent="0.3">
      <c r="J988" t="s">
        <v>10933</v>
      </c>
      <c r="K988" s="4">
        <v>6.6</v>
      </c>
      <c r="L988" s="25">
        <f t="shared" si="17"/>
        <v>0.56599999999999995</v>
      </c>
      <c r="P988" s="34" t="s">
        <v>8622</v>
      </c>
      <c r="Q988">
        <v>1</v>
      </c>
      <c r="R988" s="4">
        <v>5.0999999999999996</v>
      </c>
      <c r="T988" t="s">
        <v>3210</v>
      </c>
      <c r="U988" s="4">
        <v>6.6</v>
      </c>
    </row>
    <row r="989" spans="10:21" x14ac:dyDescent="0.3">
      <c r="J989" t="s">
        <v>2754</v>
      </c>
      <c r="K989" s="4">
        <v>6.6</v>
      </c>
      <c r="L989" s="25">
        <f t="shared" si="17"/>
        <v>0.56599999999999995</v>
      </c>
      <c r="P989" s="34" t="s">
        <v>13310</v>
      </c>
      <c r="Q989">
        <v>1</v>
      </c>
      <c r="R989" s="4">
        <v>7.2</v>
      </c>
      <c r="T989" t="s">
        <v>3375</v>
      </c>
      <c r="U989" s="4">
        <v>7.7</v>
      </c>
    </row>
    <row r="990" spans="10:21" x14ac:dyDescent="0.3">
      <c r="J990" t="s">
        <v>11574</v>
      </c>
      <c r="K990" s="4">
        <v>6.6</v>
      </c>
      <c r="L990" s="25">
        <f t="shared" si="17"/>
        <v>0.56599999999999995</v>
      </c>
      <c r="P990" s="34" t="s">
        <v>7494</v>
      </c>
      <c r="Q990">
        <v>1</v>
      </c>
      <c r="R990" s="4">
        <v>6.5</v>
      </c>
      <c r="T990" t="s">
        <v>3378</v>
      </c>
      <c r="U990" s="4">
        <v>5.8</v>
      </c>
    </row>
    <row r="991" spans="10:21" x14ac:dyDescent="0.3">
      <c r="J991" t="s">
        <v>13279</v>
      </c>
      <c r="K991" s="4">
        <v>6.6</v>
      </c>
      <c r="L991" s="25">
        <f t="shared" si="17"/>
        <v>0.56599999999999995</v>
      </c>
      <c r="P991" s="34" t="s">
        <v>7527</v>
      </c>
      <c r="Q991">
        <v>1</v>
      </c>
      <c r="R991" s="4">
        <v>6.8</v>
      </c>
      <c r="T991" t="s">
        <v>1296</v>
      </c>
      <c r="U991" s="4">
        <v>6.4</v>
      </c>
    </row>
    <row r="992" spans="10:21" x14ac:dyDescent="0.3">
      <c r="J992" t="s">
        <v>105</v>
      </c>
      <c r="K992" s="4">
        <v>6.6</v>
      </c>
      <c r="L992" s="25">
        <f t="shared" si="17"/>
        <v>0.56599999999999995</v>
      </c>
      <c r="P992" s="34" t="s">
        <v>12444</v>
      </c>
      <c r="Q992">
        <v>1</v>
      </c>
      <c r="R992" s="4">
        <v>7.7</v>
      </c>
      <c r="T992" t="s">
        <v>3384</v>
      </c>
      <c r="U992" s="4">
        <v>5.6</v>
      </c>
    </row>
    <row r="993" spans="10:21" x14ac:dyDescent="0.3">
      <c r="J993" t="s">
        <v>9914</v>
      </c>
      <c r="K993" s="4">
        <v>6.6</v>
      </c>
      <c r="L993" s="25">
        <f t="shared" si="17"/>
        <v>0.56599999999999995</v>
      </c>
      <c r="P993" s="34" t="s">
        <v>8080</v>
      </c>
      <c r="Q993">
        <v>1</v>
      </c>
      <c r="R993" s="4">
        <v>7.3</v>
      </c>
      <c r="T993" t="s">
        <v>3387</v>
      </c>
      <c r="U993" s="4">
        <v>6</v>
      </c>
    </row>
    <row r="994" spans="10:21" x14ac:dyDescent="0.3">
      <c r="J994" t="s">
        <v>8916</v>
      </c>
      <c r="K994" s="4">
        <v>6.6</v>
      </c>
      <c r="L994" s="25">
        <f t="shared" si="17"/>
        <v>0.56599999999999995</v>
      </c>
      <c r="P994" s="34" t="s">
        <v>14260</v>
      </c>
      <c r="Q994">
        <v>1</v>
      </c>
      <c r="R994" s="4">
        <v>6.1</v>
      </c>
      <c r="T994" t="s">
        <v>3390</v>
      </c>
      <c r="U994" s="4">
        <v>6.2</v>
      </c>
    </row>
    <row r="995" spans="10:21" x14ac:dyDescent="0.3">
      <c r="J995" t="s">
        <v>8392</v>
      </c>
      <c r="K995" s="4">
        <v>6.6</v>
      </c>
      <c r="L995" s="25">
        <f t="shared" si="17"/>
        <v>0.56599999999999995</v>
      </c>
      <c r="P995" s="34" t="s">
        <v>4180</v>
      </c>
      <c r="Q995">
        <v>1</v>
      </c>
      <c r="R995" s="4">
        <v>6.3</v>
      </c>
      <c r="T995" t="s">
        <v>3393</v>
      </c>
      <c r="U995" s="4">
        <v>5.9</v>
      </c>
    </row>
    <row r="996" spans="10:21" x14ac:dyDescent="0.3">
      <c r="J996" t="s">
        <v>10572</v>
      </c>
      <c r="K996" s="4">
        <v>6.6</v>
      </c>
      <c r="L996" s="25">
        <f t="shared" si="17"/>
        <v>0.56599999999999995</v>
      </c>
      <c r="P996" s="34" t="s">
        <v>14389</v>
      </c>
      <c r="Q996">
        <v>1</v>
      </c>
      <c r="R996" s="4">
        <v>6.1</v>
      </c>
      <c r="T996" t="s">
        <v>391</v>
      </c>
      <c r="U996" s="4">
        <v>5.0999999999999996</v>
      </c>
    </row>
    <row r="997" spans="10:21" x14ac:dyDescent="0.3">
      <c r="J997" t="s">
        <v>9997</v>
      </c>
      <c r="K997" s="4">
        <v>6.6</v>
      </c>
      <c r="L997" s="25">
        <f t="shared" si="17"/>
        <v>0.56599999999999995</v>
      </c>
      <c r="P997" s="34" t="s">
        <v>8838</v>
      </c>
      <c r="Q997">
        <v>1</v>
      </c>
      <c r="R997" s="4">
        <v>7.4</v>
      </c>
      <c r="T997" t="s">
        <v>354</v>
      </c>
      <c r="U997" s="4">
        <v>6.8</v>
      </c>
    </row>
    <row r="998" spans="10:21" x14ac:dyDescent="0.3">
      <c r="J998" t="s">
        <v>1683</v>
      </c>
      <c r="K998" s="4">
        <v>6.6</v>
      </c>
      <c r="L998" s="25">
        <f t="shared" si="17"/>
        <v>0.56599999999999995</v>
      </c>
      <c r="P998" s="34" t="s">
        <v>7763</v>
      </c>
      <c r="Q998">
        <v>1</v>
      </c>
      <c r="R998" s="4">
        <v>5.3</v>
      </c>
      <c r="T998" t="s">
        <v>1142</v>
      </c>
      <c r="U998" s="4">
        <v>6</v>
      </c>
    </row>
    <row r="999" spans="10:21" x14ac:dyDescent="0.3">
      <c r="J999" t="s">
        <v>11202</v>
      </c>
      <c r="K999" s="4">
        <v>6.6</v>
      </c>
      <c r="L999" s="25">
        <f t="shared" si="17"/>
        <v>0.56599999999999995</v>
      </c>
      <c r="P999" s="34" t="s">
        <v>13569</v>
      </c>
      <c r="Q999">
        <v>1</v>
      </c>
      <c r="R999" s="4">
        <v>4.7</v>
      </c>
      <c r="T999" t="s">
        <v>2988</v>
      </c>
      <c r="U999" s="4">
        <v>5.0999999999999996</v>
      </c>
    </row>
    <row r="1000" spans="10:21" x14ac:dyDescent="0.3">
      <c r="J1000" t="s">
        <v>4521</v>
      </c>
      <c r="K1000" s="4">
        <v>6.6</v>
      </c>
      <c r="L1000" s="25">
        <f t="shared" si="17"/>
        <v>0.56599999999999995</v>
      </c>
      <c r="P1000" s="34" t="s">
        <v>9093</v>
      </c>
      <c r="Q1000">
        <v>1</v>
      </c>
      <c r="R1000" s="4">
        <v>6.5</v>
      </c>
      <c r="T1000" t="s">
        <v>2868</v>
      </c>
      <c r="U1000" s="4">
        <v>5.8</v>
      </c>
    </row>
    <row r="1001" spans="10:21" x14ac:dyDescent="0.3">
      <c r="J1001" t="s">
        <v>2895</v>
      </c>
      <c r="K1001" s="4">
        <v>6.6</v>
      </c>
      <c r="L1001" s="25">
        <f t="shared" si="17"/>
        <v>0.56599999999999995</v>
      </c>
      <c r="P1001" s="34" t="s">
        <v>8788</v>
      </c>
      <c r="Q1001">
        <v>1</v>
      </c>
      <c r="R1001" s="4">
        <v>5.0999999999999996</v>
      </c>
      <c r="T1001" t="s">
        <v>3408</v>
      </c>
      <c r="U1001" s="4">
        <v>6.2</v>
      </c>
    </row>
    <row r="1002" spans="10:21" x14ac:dyDescent="0.3">
      <c r="J1002" t="s">
        <v>3337</v>
      </c>
      <c r="K1002" s="4">
        <v>6.6</v>
      </c>
      <c r="L1002" s="25">
        <f t="shared" si="17"/>
        <v>0.56599999999999995</v>
      </c>
      <c r="P1002" s="34" t="s">
        <v>5025</v>
      </c>
      <c r="Q1002">
        <v>1</v>
      </c>
      <c r="R1002" s="4">
        <v>5.4</v>
      </c>
      <c r="T1002" t="s">
        <v>3413</v>
      </c>
      <c r="U1002" s="4">
        <v>6.4</v>
      </c>
    </row>
    <row r="1003" spans="10:21" x14ac:dyDescent="0.3">
      <c r="J1003" t="s">
        <v>7404</v>
      </c>
      <c r="K1003" s="4">
        <v>6.6</v>
      </c>
      <c r="L1003" s="25">
        <f t="shared" si="17"/>
        <v>0.56599999999999995</v>
      </c>
      <c r="P1003" s="34" t="s">
        <v>9114</v>
      </c>
      <c r="Q1003">
        <v>1</v>
      </c>
      <c r="R1003" s="4">
        <v>5.0999999999999996</v>
      </c>
      <c r="T1003" t="s">
        <v>1383</v>
      </c>
      <c r="U1003" s="4">
        <v>4.8</v>
      </c>
    </row>
    <row r="1004" spans="10:21" x14ac:dyDescent="0.3">
      <c r="J1004" t="s">
        <v>10750</v>
      </c>
      <c r="K1004" s="4">
        <v>6.6</v>
      </c>
      <c r="L1004" s="25">
        <f t="shared" si="17"/>
        <v>0.56599999999999995</v>
      </c>
      <c r="P1004" s="34" t="s">
        <v>4444</v>
      </c>
      <c r="Q1004">
        <v>1</v>
      </c>
      <c r="R1004" s="4">
        <v>7.2</v>
      </c>
      <c r="T1004" t="s">
        <v>3416</v>
      </c>
      <c r="U1004" s="4">
        <v>4.9000000000000004</v>
      </c>
    </row>
    <row r="1005" spans="10:21" x14ac:dyDescent="0.3">
      <c r="J1005" t="s">
        <v>1296</v>
      </c>
      <c r="K1005" s="4">
        <v>6.6</v>
      </c>
      <c r="L1005" s="25">
        <f t="shared" si="17"/>
        <v>0.56599999999999995</v>
      </c>
      <c r="P1005" s="34" t="s">
        <v>12189</v>
      </c>
      <c r="Q1005">
        <v>1</v>
      </c>
      <c r="R1005" s="4">
        <v>6.3</v>
      </c>
      <c r="T1005" t="s">
        <v>1979</v>
      </c>
      <c r="U1005" s="4">
        <v>5.6</v>
      </c>
    </row>
    <row r="1006" spans="10:21" x14ac:dyDescent="0.3">
      <c r="J1006" t="s">
        <v>12032</v>
      </c>
      <c r="K1006" s="4">
        <v>6.6</v>
      </c>
      <c r="L1006" s="25">
        <f t="shared" si="17"/>
        <v>0.56599999999999995</v>
      </c>
      <c r="P1006" s="34" t="s">
        <v>11258</v>
      </c>
      <c r="Q1006">
        <v>1</v>
      </c>
      <c r="R1006" s="4">
        <v>5.7</v>
      </c>
      <c r="T1006" t="s">
        <v>3422</v>
      </c>
      <c r="U1006" s="4">
        <v>5.5</v>
      </c>
    </row>
    <row r="1007" spans="10:21" x14ac:dyDescent="0.3">
      <c r="J1007" t="s">
        <v>3227</v>
      </c>
      <c r="K1007" s="4">
        <v>6.6</v>
      </c>
      <c r="L1007" s="25">
        <f t="shared" si="17"/>
        <v>0.56599999999999995</v>
      </c>
      <c r="P1007" s="34" t="s">
        <v>6996</v>
      </c>
      <c r="Q1007">
        <v>1</v>
      </c>
      <c r="R1007" s="4">
        <v>3.1</v>
      </c>
      <c r="T1007" t="s">
        <v>2211</v>
      </c>
      <c r="U1007" s="4">
        <v>3.7</v>
      </c>
    </row>
    <row r="1008" spans="10:21" x14ac:dyDescent="0.3">
      <c r="J1008" t="s">
        <v>40</v>
      </c>
      <c r="K1008" s="4">
        <v>6.6</v>
      </c>
      <c r="L1008" s="25">
        <f t="shared" si="17"/>
        <v>0.56599999999999995</v>
      </c>
      <c r="P1008" s="34" t="s">
        <v>9320</v>
      </c>
      <c r="Q1008">
        <v>1</v>
      </c>
      <c r="R1008" s="4">
        <v>7.2</v>
      </c>
      <c r="T1008" t="s">
        <v>3427</v>
      </c>
      <c r="U1008" s="4">
        <v>5.9</v>
      </c>
    </row>
    <row r="1009" spans="10:21" x14ac:dyDescent="0.3">
      <c r="J1009" t="s">
        <v>3146</v>
      </c>
      <c r="K1009" s="4">
        <v>6.6</v>
      </c>
      <c r="L1009" s="25">
        <f t="shared" si="17"/>
        <v>0.56599999999999995</v>
      </c>
      <c r="P1009" s="34" t="s">
        <v>11523</v>
      </c>
      <c r="Q1009">
        <v>1</v>
      </c>
      <c r="R1009" s="4">
        <v>6.5</v>
      </c>
      <c r="T1009" t="s">
        <v>1355</v>
      </c>
      <c r="U1009" s="4">
        <v>6.3</v>
      </c>
    </row>
    <row r="1010" spans="10:21" x14ac:dyDescent="0.3">
      <c r="J1010" t="s">
        <v>4375</v>
      </c>
      <c r="K1010" s="4">
        <v>6.6</v>
      </c>
      <c r="L1010" s="25">
        <f t="shared" si="17"/>
        <v>0.56599999999999995</v>
      </c>
      <c r="P1010" s="34" t="s">
        <v>10473</v>
      </c>
      <c r="Q1010">
        <v>1</v>
      </c>
      <c r="R1010" s="4">
        <v>7.2</v>
      </c>
      <c r="T1010" t="s">
        <v>3435</v>
      </c>
      <c r="U1010" s="4">
        <v>7.4</v>
      </c>
    </row>
    <row r="1011" spans="10:21" x14ac:dyDescent="0.3">
      <c r="J1011" t="s">
        <v>13723</v>
      </c>
      <c r="K1011" s="4">
        <v>6.6</v>
      </c>
      <c r="L1011" s="25">
        <f t="shared" si="17"/>
        <v>0.56599999999999995</v>
      </c>
      <c r="P1011" s="34" t="s">
        <v>7466</v>
      </c>
      <c r="Q1011">
        <v>1</v>
      </c>
      <c r="R1011" s="4">
        <v>6.2</v>
      </c>
      <c r="T1011" t="s">
        <v>1005</v>
      </c>
      <c r="U1011" s="4">
        <v>7.6</v>
      </c>
    </row>
    <row r="1012" spans="10:21" x14ac:dyDescent="0.3">
      <c r="J1012" t="s">
        <v>2073</v>
      </c>
      <c r="K1012" s="4">
        <v>6.6</v>
      </c>
      <c r="L1012" s="25">
        <f t="shared" si="17"/>
        <v>0.56599999999999995</v>
      </c>
      <c r="P1012" s="34" t="s">
        <v>1919</v>
      </c>
      <c r="Q1012">
        <v>1</v>
      </c>
      <c r="R1012" s="4">
        <v>6.8</v>
      </c>
      <c r="T1012" t="s">
        <v>264</v>
      </c>
      <c r="U1012" s="4">
        <v>8.3000000000000007</v>
      </c>
    </row>
    <row r="1013" spans="10:21" x14ac:dyDescent="0.3">
      <c r="J1013" t="s">
        <v>7879</v>
      </c>
      <c r="K1013" s="4">
        <v>6.6</v>
      </c>
      <c r="L1013" s="25">
        <f t="shared" si="17"/>
        <v>0.56599999999999995</v>
      </c>
      <c r="P1013" s="34" t="s">
        <v>7768</v>
      </c>
      <c r="Q1013">
        <v>1</v>
      </c>
      <c r="R1013" s="4">
        <v>5.3</v>
      </c>
      <c r="T1013" t="s">
        <v>633</v>
      </c>
      <c r="U1013" s="4">
        <v>6.6</v>
      </c>
    </row>
    <row r="1014" spans="10:21" x14ac:dyDescent="0.3">
      <c r="J1014" t="s">
        <v>3811</v>
      </c>
      <c r="K1014" s="4">
        <v>6.6</v>
      </c>
      <c r="L1014" s="25">
        <f t="shared" si="17"/>
        <v>0.56599999999999995</v>
      </c>
      <c r="P1014" s="34" t="s">
        <v>7332</v>
      </c>
      <c r="Q1014">
        <v>1</v>
      </c>
      <c r="R1014" s="4">
        <v>4.0999999999999996</v>
      </c>
      <c r="T1014" t="s">
        <v>918</v>
      </c>
      <c r="U1014" s="4">
        <v>6.9</v>
      </c>
    </row>
    <row r="1015" spans="10:21" x14ac:dyDescent="0.3">
      <c r="J1015" t="s">
        <v>12030</v>
      </c>
      <c r="K1015" s="4">
        <v>6.6</v>
      </c>
      <c r="L1015" s="25">
        <f t="shared" si="17"/>
        <v>0.56599999999999995</v>
      </c>
      <c r="P1015" s="34" t="s">
        <v>10599</v>
      </c>
      <c r="Q1015">
        <v>1</v>
      </c>
      <c r="R1015" s="4">
        <v>4.4000000000000004</v>
      </c>
      <c r="T1015" t="s">
        <v>798</v>
      </c>
      <c r="U1015" s="4">
        <v>6.7</v>
      </c>
    </row>
    <row r="1016" spans="10:21" x14ac:dyDescent="0.3">
      <c r="J1016" t="s">
        <v>13473</v>
      </c>
      <c r="K1016" s="4">
        <v>6.6</v>
      </c>
      <c r="L1016" s="25">
        <f t="shared" si="17"/>
        <v>0.56599999999999995</v>
      </c>
      <c r="P1016" s="34" t="s">
        <v>8459</v>
      </c>
      <c r="Q1016">
        <v>1</v>
      </c>
      <c r="R1016" s="4">
        <v>7.2</v>
      </c>
      <c r="T1016" t="s">
        <v>465</v>
      </c>
      <c r="U1016" s="4">
        <v>6.8</v>
      </c>
    </row>
    <row r="1017" spans="10:21" x14ac:dyDescent="0.3">
      <c r="J1017" t="s">
        <v>7398</v>
      </c>
      <c r="K1017" s="4">
        <v>6.6</v>
      </c>
      <c r="L1017" s="25">
        <f t="shared" si="17"/>
        <v>0.56599999999999995</v>
      </c>
      <c r="P1017" s="34" t="s">
        <v>14394</v>
      </c>
      <c r="Q1017">
        <v>1</v>
      </c>
      <c r="R1017" s="4">
        <v>5.4</v>
      </c>
      <c r="T1017" t="s">
        <v>3454</v>
      </c>
      <c r="U1017" s="4">
        <v>4.5999999999999996</v>
      </c>
    </row>
    <row r="1018" spans="10:21" x14ac:dyDescent="0.3">
      <c r="J1018" t="s">
        <v>7324</v>
      </c>
      <c r="K1018" s="4">
        <v>6.6</v>
      </c>
      <c r="L1018" s="25">
        <f t="shared" si="17"/>
        <v>0.56599999999999995</v>
      </c>
      <c r="P1018" s="34" t="s">
        <v>5794</v>
      </c>
      <c r="Q1018">
        <v>1</v>
      </c>
      <c r="R1018" s="4">
        <v>6.3</v>
      </c>
      <c r="T1018" t="s">
        <v>2641</v>
      </c>
      <c r="U1018" s="4">
        <v>7.1</v>
      </c>
    </row>
    <row r="1019" spans="10:21" x14ac:dyDescent="0.3">
      <c r="J1019" t="s">
        <v>7562</v>
      </c>
      <c r="K1019" s="4">
        <v>6.6</v>
      </c>
      <c r="L1019" s="25">
        <f t="shared" si="17"/>
        <v>0.56599999999999995</v>
      </c>
      <c r="P1019" s="34" t="s">
        <v>13299</v>
      </c>
      <c r="Q1019">
        <v>1</v>
      </c>
      <c r="R1019" s="4">
        <v>7.2</v>
      </c>
      <c r="T1019" t="s">
        <v>1538</v>
      </c>
      <c r="U1019" s="4">
        <v>6.4</v>
      </c>
    </row>
    <row r="1020" spans="10:21" x14ac:dyDescent="0.3">
      <c r="J1020" t="s">
        <v>5877</v>
      </c>
      <c r="K1020" s="4">
        <v>6.6</v>
      </c>
      <c r="L1020" s="25">
        <f t="shared" si="17"/>
        <v>0.56599999999999995</v>
      </c>
      <c r="P1020" s="34" t="s">
        <v>6515</v>
      </c>
      <c r="Q1020">
        <v>1</v>
      </c>
      <c r="R1020" s="4">
        <v>6.3</v>
      </c>
      <c r="T1020" t="s">
        <v>2018</v>
      </c>
      <c r="U1020" s="4">
        <v>6.4</v>
      </c>
    </row>
    <row r="1021" spans="10:21" x14ac:dyDescent="0.3">
      <c r="J1021" t="s">
        <v>13681</v>
      </c>
      <c r="K1021" s="4">
        <v>6.6</v>
      </c>
      <c r="L1021" s="25">
        <f t="shared" si="17"/>
        <v>0.56599999999999995</v>
      </c>
      <c r="P1021" s="34" t="s">
        <v>3683</v>
      </c>
      <c r="Q1021">
        <v>1</v>
      </c>
      <c r="R1021" s="4">
        <v>6.4</v>
      </c>
      <c r="T1021" t="s">
        <v>2781</v>
      </c>
      <c r="U1021" s="4">
        <v>7.4</v>
      </c>
    </row>
    <row r="1022" spans="10:21" x14ac:dyDescent="0.3">
      <c r="J1022" t="s">
        <v>8693</v>
      </c>
      <c r="K1022" s="4">
        <v>6.6</v>
      </c>
      <c r="L1022" s="25">
        <f t="shared" si="17"/>
        <v>0.56599999999999995</v>
      </c>
      <c r="P1022" s="34" t="s">
        <v>11733</v>
      </c>
      <c r="Q1022">
        <v>1</v>
      </c>
      <c r="R1022" s="4">
        <v>5</v>
      </c>
      <c r="T1022" t="s">
        <v>940</v>
      </c>
      <c r="U1022" s="4">
        <v>6.4</v>
      </c>
    </row>
    <row r="1023" spans="10:21" x14ac:dyDescent="0.3">
      <c r="J1023" t="s">
        <v>7603</v>
      </c>
      <c r="K1023" s="4">
        <v>6.6</v>
      </c>
      <c r="L1023" s="25">
        <f t="shared" si="17"/>
        <v>0.56599999999999995</v>
      </c>
      <c r="P1023" s="34" t="s">
        <v>7912</v>
      </c>
      <c r="Q1023">
        <v>1</v>
      </c>
      <c r="R1023" s="4">
        <v>5.7</v>
      </c>
      <c r="T1023" t="s">
        <v>2673</v>
      </c>
      <c r="U1023" s="4">
        <v>6</v>
      </c>
    </row>
    <row r="1024" spans="10:21" x14ac:dyDescent="0.3">
      <c r="J1024" t="s">
        <v>7499</v>
      </c>
      <c r="K1024" s="4">
        <v>6.6</v>
      </c>
      <c r="L1024" s="25">
        <f t="shared" si="17"/>
        <v>0.56599999999999995</v>
      </c>
      <c r="P1024" s="34" t="s">
        <v>12191</v>
      </c>
      <c r="Q1024">
        <v>1</v>
      </c>
      <c r="R1024" s="4">
        <v>5.0999999999999996</v>
      </c>
      <c r="T1024" t="s">
        <v>3058</v>
      </c>
      <c r="U1024" s="4">
        <v>6.5</v>
      </c>
    </row>
    <row r="1025" spans="10:21" x14ac:dyDescent="0.3">
      <c r="J1025" t="s">
        <v>13714</v>
      </c>
      <c r="K1025" s="4">
        <v>6.6</v>
      </c>
      <c r="L1025" s="25">
        <f t="shared" si="17"/>
        <v>0.56599999999999995</v>
      </c>
      <c r="P1025" s="34" t="s">
        <v>11381</v>
      </c>
      <c r="Q1025">
        <v>1</v>
      </c>
      <c r="R1025" s="4">
        <v>5.3</v>
      </c>
      <c r="T1025" t="s">
        <v>940</v>
      </c>
      <c r="U1025" s="4">
        <v>7.8</v>
      </c>
    </row>
    <row r="1026" spans="10:21" x14ac:dyDescent="0.3">
      <c r="J1026" t="s">
        <v>10426</v>
      </c>
      <c r="K1026" s="4">
        <v>6.6</v>
      </c>
      <c r="L1026" s="25">
        <f t="shared" si="17"/>
        <v>0.56599999999999995</v>
      </c>
      <c r="P1026" s="34" t="s">
        <v>5891</v>
      </c>
      <c r="Q1026">
        <v>1</v>
      </c>
      <c r="R1026" s="4">
        <v>5.3</v>
      </c>
      <c r="T1026" t="s">
        <v>3483</v>
      </c>
      <c r="U1026" s="4">
        <v>6</v>
      </c>
    </row>
    <row r="1027" spans="10:21" x14ac:dyDescent="0.3">
      <c r="J1027" t="s">
        <v>2032</v>
      </c>
      <c r="K1027" s="4">
        <v>6.6</v>
      </c>
      <c r="L1027" s="25">
        <f t="shared" si="17"/>
        <v>0.56599999999999995</v>
      </c>
      <c r="P1027" s="34" t="s">
        <v>13842</v>
      </c>
      <c r="Q1027">
        <v>1</v>
      </c>
      <c r="R1027" s="4">
        <v>6.2</v>
      </c>
      <c r="T1027" t="s">
        <v>1005</v>
      </c>
      <c r="U1027" s="4">
        <v>7</v>
      </c>
    </row>
    <row r="1028" spans="10:21" x14ac:dyDescent="0.3">
      <c r="J1028" t="s">
        <v>10921</v>
      </c>
      <c r="K1028" s="4">
        <v>6.6</v>
      </c>
      <c r="L1028" s="25">
        <f t="shared" si="17"/>
        <v>0.56599999999999995</v>
      </c>
      <c r="P1028" s="34" t="s">
        <v>8268</v>
      </c>
      <c r="Q1028">
        <v>1</v>
      </c>
      <c r="R1028" s="4">
        <v>7.9</v>
      </c>
      <c r="T1028" t="s">
        <v>1383</v>
      </c>
      <c r="U1028" s="4">
        <v>6</v>
      </c>
    </row>
    <row r="1029" spans="10:21" x14ac:dyDescent="0.3">
      <c r="J1029" t="s">
        <v>6649</v>
      </c>
      <c r="K1029" s="4">
        <v>6.6</v>
      </c>
      <c r="L1029" s="25">
        <f t="shared" si="17"/>
        <v>0.56599999999999995</v>
      </c>
      <c r="P1029" s="34" t="s">
        <v>381</v>
      </c>
      <c r="Q1029">
        <v>1</v>
      </c>
      <c r="R1029" s="4">
        <v>7</v>
      </c>
      <c r="T1029" t="s">
        <v>3491</v>
      </c>
      <c r="U1029" s="4">
        <v>7.8</v>
      </c>
    </row>
    <row r="1030" spans="10:21" x14ac:dyDescent="0.3">
      <c r="J1030" t="s">
        <v>9155</v>
      </c>
      <c r="K1030" s="4">
        <v>6.6</v>
      </c>
      <c r="L1030" s="25">
        <f t="shared" ref="L1030:L1093" si="18">_xlfn.PERCENTRANK.EXC($K$5:$K$2402,K1030)</f>
        <v>0.56599999999999995</v>
      </c>
      <c r="P1030" s="34" t="s">
        <v>9642</v>
      </c>
      <c r="Q1030">
        <v>1</v>
      </c>
      <c r="R1030" s="4">
        <v>3.5</v>
      </c>
      <c r="T1030" t="s">
        <v>1105</v>
      </c>
      <c r="U1030" s="4">
        <v>6.1</v>
      </c>
    </row>
    <row r="1031" spans="10:21" x14ac:dyDescent="0.3">
      <c r="J1031" t="s">
        <v>14269</v>
      </c>
      <c r="K1031" s="4">
        <v>6.6</v>
      </c>
      <c r="L1031" s="25">
        <f t="shared" si="18"/>
        <v>0.56599999999999995</v>
      </c>
      <c r="P1031" s="34" t="s">
        <v>9820</v>
      </c>
      <c r="Q1031">
        <v>1</v>
      </c>
      <c r="R1031" s="4">
        <v>6</v>
      </c>
      <c r="T1031" t="s">
        <v>868</v>
      </c>
      <c r="U1031" s="4">
        <v>6.8</v>
      </c>
    </row>
    <row r="1032" spans="10:21" x14ac:dyDescent="0.3">
      <c r="J1032" t="s">
        <v>5768</v>
      </c>
      <c r="K1032" s="4">
        <v>6.6</v>
      </c>
      <c r="L1032" s="25">
        <f t="shared" si="18"/>
        <v>0.56599999999999995</v>
      </c>
      <c r="P1032" s="34" t="s">
        <v>13371</v>
      </c>
      <c r="Q1032">
        <v>1</v>
      </c>
      <c r="R1032" s="4">
        <v>7.4</v>
      </c>
      <c r="T1032" t="s">
        <v>3505</v>
      </c>
      <c r="U1032" s="4">
        <v>6.4</v>
      </c>
    </row>
    <row r="1033" spans="10:21" x14ac:dyDescent="0.3">
      <c r="J1033" t="s">
        <v>8980</v>
      </c>
      <c r="K1033" s="4">
        <v>6.6</v>
      </c>
      <c r="L1033" s="25">
        <f t="shared" si="18"/>
        <v>0.56599999999999995</v>
      </c>
      <c r="P1033" s="34" t="s">
        <v>12292</v>
      </c>
      <c r="Q1033">
        <v>1</v>
      </c>
      <c r="R1033" s="4">
        <v>5.0999999999999996</v>
      </c>
      <c r="T1033" t="s">
        <v>3509</v>
      </c>
      <c r="U1033" s="4">
        <v>7.7</v>
      </c>
    </row>
    <row r="1034" spans="10:21" x14ac:dyDescent="0.3">
      <c r="J1034" t="s">
        <v>3266</v>
      </c>
      <c r="K1034" s="4">
        <v>6.6</v>
      </c>
      <c r="L1034" s="25">
        <f t="shared" si="18"/>
        <v>0.56599999999999995</v>
      </c>
      <c r="P1034" s="34" t="s">
        <v>10269</v>
      </c>
      <c r="Q1034">
        <v>1</v>
      </c>
      <c r="R1034" s="4">
        <v>6.2</v>
      </c>
      <c r="T1034" t="s">
        <v>3511</v>
      </c>
      <c r="U1034" s="4">
        <v>8.1</v>
      </c>
    </row>
    <row r="1035" spans="10:21" x14ac:dyDescent="0.3">
      <c r="J1035" t="s">
        <v>9233</v>
      </c>
      <c r="K1035" s="4">
        <v>6.6</v>
      </c>
      <c r="L1035" s="25">
        <f t="shared" si="18"/>
        <v>0.56599999999999995</v>
      </c>
      <c r="P1035" s="34" t="s">
        <v>8575</v>
      </c>
      <c r="Q1035">
        <v>1</v>
      </c>
      <c r="R1035" s="4">
        <v>4.5999999999999996</v>
      </c>
      <c r="T1035" t="s">
        <v>3518</v>
      </c>
      <c r="U1035" s="4">
        <v>4.5</v>
      </c>
    </row>
    <row r="1036" spans="10:21" x14ac:dyDescent="0.3">
      <c r="J1036" t="s">
        <v>4292</v>
      </c>
      <c r="K1036" s="4">
        <v>6.6</v>
      </c>
      <c r="L1036" s="25">
        <f t="shared" si="18"/>
        <v>0.56599999999999995</v>
      </c>
      <c r="P1036" s="34" t="s">
        <v>7607</v>
      </c>
      <c r="Q1036">
        <v>1</v>
      </c>
      <c r="R1036" s="4">
        <v>4.0999999999999996</v>
      </c>
      <c r="T1036" t="s">
        <v>3520</v>
      </c>
      <c r="U1036" s="4">
        <v>5.8</v>
      </c>
    </row>
    <row r="1037" spans="10:21" x14ac:dyDescent="0.3">
      <c r="J1037" t="s">
        <v>14466</v>
      </c>
      <c r="K1037" s="4">
        <v>6.6</v>
      </c>
      <c r="L1037" s="25">
        <f t="shared" si="18"/>
        <v>0.56599999999999995</v>
      </c>
      <c r="P1037" s="34" t="s">
        <v>10913</v>
      </c>
      <c r="Q1037">
        <v>1</v>
      </c>
      <c r="R1037" s="4">
        <v>8.5</v>
      </c>
      <c r="T1037" t="s">
        <v>3524</v>
      </c>
      <c r="U1037" s="4">
        <v>6.3</v>
      </c>
    </row>
    <row r="1038" spans="10:21" x14ac:dyDescent="0.3">
      <c r="J1038" t="s">
        <v>1851</v>
      </c>
      <c r="K1038" s="4">
        <v>6.6</v>
      </c>
      <c r="L1038" s="25">
        <f t="shared" si="18"/>
        <v>0.56599999999999995</v>
      </c>
      <c r="P1038" s="34" t="s">
        <v>5232</v>
      </c>
      <c r="Q1038">
        <v>1</v>
      </c>
      <c r="R1038" s="4">
        <v>7.3</v>
      </c>
      <c r="T1038" t="s">
        <v>3205</v>
      </c>
      <c r="U1038" s="4">
        <v>5.7</v>
      </c>
    </row>
    <row r="1039" spans="10:21" x14ac:dyDescent="0.3">
      <c r="J1039" t="s">
        <v>14102</v>
      </c>
      <c r="K1039" s="4">
        <v>6.6</v>
      </c>
      <c r="L1039" s="25">
        <f t="shared" si="18"/>
        <v>0.56599999999999995</v>
      </c>
      <c r="P1039" s="34" t="s">
        <v>12233</v>
      </c>
      <c r="Q1039">
        <v>1</v>
      </c>
      <c r="R1039" s="4">
        <v>4.7</v>
      </c>
      <c r="T1039" t="s">
        <v>35</v>
      </c>
      <c r="U1039" s="4">
        <v>7.2</v>
      </c>
    </row>
    <row r="1040" spans="10:21" x14ac:dyDescent="0.3">
      <c r="J1040" t="s">
        <v>8245</v>
      </c>
      <c r="K1040" s="4">
        <v>6.6</v>
      </c>
      <c r="L1040" s="25">
        <f t="shared" si="18"/>
        <v>0.56599999999999995</v>
      </c>
      <c r="P1040" s="34" t="s">
        <v>10026</v>
      </c>
      <c r="Q1040">
        <v>1</v>
      </c>
      <c r="R1040" s="4">
        <v>5.9</v>
      </c>
      <c r="T1040" t="s">
        <v>2171</v>
      </c>
      <c r="U1040" s="4">
        <v>7.6</v>
      </c>
    </row>
    <row r="1041" spans="10:21" x14ac:dyDescent="0.3">
      <c r="J1041" t="s">
        <v>4903</v>
      </c>
      <c r="K1041" s="4">
        <v>6.6</v>
      </c>
      <c r="L1041" s="25">
        <f t="shared" si="18"/>
        <v>0.56599999999999995</v>
      </c>
      <c r="P1041" s="34" t="s">
        <v>8816</v>
      </c>
      <c r="Q1041">
        <v>1</v>
      </c>
      <c r="R1041" s="4">
        <v>6.1</v>
      </c>
      <c r="T1041" t="s">
        <v>2962</v>
      </c>
      <c r="U1041" s="4">
        <v>4.7</v>
      </c>
    </row>
    <row r="1042" spans="10:21" x14ac:dyDescent="0.3">
      <c r="J1042" t="s">
        <v>12094</v>
      </c>
      <c r="K1042" s="4">
        <v>6.6</v>
      </c>
      <c r="L1042" s="25">
        <f t="shared" si="18"/>
        <v>0.56599999999999995</v>
      </c>
      <c r="P1042" s="34" t="s">
        <v>10373</v>
      </c>
      <c r="Q1042">
        <v>1</v>
      </c>
      <c r="R1042" s="4">
        <v>4.5</v>
      </c>
      <c r="T1042" t="s">
        <v>682</v>
      </c>
      <c r="U1042" s="4">
        <v>6.6</v>
      </c>
    </row>
    <row r="1043" spans="10:21" x14ac:dyDescent="0.3">
      <c r="J1043" t="s">
        <v>3861</v>
      </c>
      <c r="K1043" s="4">
        <v>6.6</v>
      </c>
      <c r="L1043" s="25">
        <f t="shared" si="18"/>
        <v>0.56599999999999995</v>
      </c>
      <c r="P1043" s="34" t="s">
        <v>12142</v>
      </c>
      <c r="Q1043">
        <v>1</v>
      </c>
      <c r="R1043" s="4">
        <v>7.3</v>
      </c>
      <c r="T1043" t="s">
        <v>349</v>
      </c>
      <c r="U1043" s="4">
        <v>6.8</v>
      </c>
    </row>
    <row r="1044" spans="10:21" x14ac:dyDescent="0.3">
      <c r="J1044" t="s">
        <v>691</v>
      </c>
      <c r="K1044" s="4">
        <v>6.5999999999999988</v>
      </c>
      <c r="L1044" s="25">
        <f t="shared" si="18"/>
        <v>0.56599999999999995</v>
      </c>
      <c r="P1044" s="34" t="s">
        <v>14147</v>
      </c>
      <c r="Q1044">
        <v>1</v>
      </c>
      <c r="R1044" s="4">
        <v>3.2</v>
      </c>
      <c r="T1044" t="s">
        <v>3540</v>
      </c>
      <c r="U1044" s="4">
        <v>7.3</v>
      </c>
    </row>
    <row r="1045" spans="10:21" x14ac:dyDescent="0.3">
      <c r="J1045" t="s">
        <v>3210</v>
      </c>
      <c r="K1045" s="4">
        <v>6.5999999999999988</v>
      </c>
      <c r="L1045" s="25">
        <f t="shared" si="18"/>
        <v>0.56599999999999995</v>
      </c>
      <c r="P1045" s="34" t="s">
        <v>11728</v>
      </c>
      <c r="Q1045">
        <v>1</v>
      </c>
      <c r="R1045" s="4">
        <v>5.0999999999999996</v>
      </c>
      <c r="T1045" t="s">
        <v>3545</v>
      </c>
      <c r="U1045" s="4">
        <v>2.7</v>
      </c>
    </row>
    <row r="1046" spans="10:21" x14ac:dyDescent="0.3">
      <c r="J1046" t="s">
        <v>1449</v>
      </c>
      <c r="K1046" s="4">
        <v>6.58</v>
      </c>
      <c r="L1046" s="25">
        <f t="shared" si="18"/>
        <v>0.56499999999999995</v>
      </c>
      <c r="P1046" s="34" t="s">
        <v>11852</v>
      </c>
      <c r="Q1046">
        <v>1</v>
      </c>
      <c r="R1046" s="4">
        <v>8.4</v>
      </c>
      <c r="T1046" t="s">
        <v>2606</v>
      </c>
      <c r="U1046" s="4">
        <v>4.8</v>
      </c>
    </row>
    <row r="1047" spans="10:21" x14ac:dyDescent="0.3">
      <c r="J1047" t="s">
        <v>2013</v>
      </c>
      <c r="K1047" s="4">
        <v>6.5769230769230758</v>
      </c>
      <c r="L1047" s="25">
        <f t="shared" si="18"/>
        <v>0.56499999999999995</v>
      </c>
      <c r="P1047" s="34" t="s">
        <v>7437</v>
      </c>
      <c r="Q1047">
        <v>1</v>
      </c>
      <c r="R1047" s="4">
        <v>4.9000000000000004</v>
      </c>
      <c r="T1047" t="s">
        <v>3483</v>
      </c>
      <c r="U1047" s="4">
        <v>6.3</v>
      </c>
    </row>
    <row r="1048" spans="10:21" x14ac:dyDescent="0.3">
      <c r="J1048" t="s">
        <v>3384</v>
      </c>
      <c r="K1048" s="4">
        <v>6.5749999999999993</v>
      </c>
      <c r="L1048" s="25">
        <f t="shared" si="18"/>
        <v>0.56399999999999995</v>
      </c>
      <c r="P1048" s="34" t="s">
        <v>5118</v>
      </c>
      <c r="Q1048">
        <v>1</v>
      </c>
      <c r="R1048" s="4">
        <v>7.1</v>
      </c>
      <c r="T1048" t="s">
        <v>3552</v>
      </c>
      <c r="U1048" s="4">
        <v>5.5</v>
      </c>
    </row>
    <row r="1049" spans="10:21" x14ac:dyDescent="0.3">
      <c r="J1049" t="s">
        <v>3182</v>
      </c>
      <c r="K1049" s="4">
        <v>6.5687499999999996</v>
      </c>
      <c r="L1049" s="25">
        <f t="shared" si="18"/>
        <v>0.56399999999999995</v>
      </c>
      <c r="P1049" s="34" t="s">
        <v>10466</v>
      </c>
      <c r="Q1049">
        <v>1</v>
      </c>
      <c r="R1049" s="4">
        <v>6.9</v>
      </c>
      <c r="T1049" t="s">
        <v>2686</v>
      </c>
      <c r="U1049" s="4">
        <v>6.2</v>
      </c>
    </row>
    <row r="1050" spans="10:21" x14ac:dyDescent="0.3">
      <c r="J1050" t="s">
        <v>6941</v>
      </c>
      <c r="K1050" s="4">
        <v>6.5666666666666673</v>
      </c>
      <c r="L1050" s="25">
        <f t="shared" si="18"/>
        <v>0.56299999999999994</v>
      </c>
      <c r="P1050" s="34" t="s">
        <v>9710</v>
      </c>
      <c r="Q1050">
        <v>1</v>
      </c>
      <c r="R1050" s="4">
        <v>4.0999999999999996</v>
      </c>
      <c r="T1050" t="s">
        <v>1752</v>
      </c>
      <c r="U1050" s="4">
        <v>5.8</v>
      </c>
    </row>
    <row r="1051" spans="10:21" x14ac:dyDescent="0.3">
      <c r="J1051" t="s">
        <v>2775</v>
      </c>
      <c r="K1051" s="4">
        <v>6.5666666666666664</v>
      </c>
      <c r="L1051" s="25">
        <f t="shared" si="18"/>
        <v>0.56100000000000005</v>
      </c>
      <c r="P1051" s="34" t="s">
        <v>9059</v>
      </c>
      <c r="Q1051">
        <v>1</v>
      </c>
      <c r="R1051" s="4">
        <v>4.5</v>
      </c>
      <c r="T1051" t="s">
        <v>2128</v>
      </c>
      <c r="U1051" s="4">
        <v>5.7</v>
      </c>
    </row>
    <row r="1052" spans="10:21" x14ac:dyDescent="0.3">
      <c r="J1052" t="s">
        <v>6079</v>
      </c>
      <c r="K1052" s="4">
        <v>6.5666666666666664</v>
      </c>
      <c r="L1052" s="25">
        <f t="shared" si="18"/>
        <v>0.56100000000000005</v>
      </c>
      <c r="P1052" s="34" t="s">
        <v>8702</v>
      </c>
      <c r="Q1052">
        <v>1</v>
      </c>
      <c r="R1052" s="4">
        <v>5.3</v>
      </c>
      <c r="T1052" t="s">
        <v>1482</v>
      </c>
      <c r="U1052" s="4">
        <v>6.5</v>
      </c>
    </row>
    <row r="1053" spans="10:21" x14ac:dyDescent="0.3">
      <c r="J1053" t="s">
        <v>4390</v>
      </c>
      <c r="K1053" s="4">
        <v>6.5666666666666664</v>
      </c>
      <c r="L1053" s="25">
        <f t="shared" si="18"/>
        <v>0.56100000000000005</v>
      </c>
      <c r="P1053" s="34" t="s">
        <v>10537</v>
      </c>
      <c r="Q1053">
        <v>1</v>
      </c>
      <c r="R1053" s="4">
        <v>6.2</v>
      </c>
      <c r="T1053" t="s">
        <v>877</v>
      </c>
      <c r="U1053" s="4">
        <v>6.7</v>
      </c>
    </row>
    <row r="1054" spans="10:21" x14ac:dyDescent="0.3">
      <c r="J1054" t="s">
        <v>6769</v>
      </c>
      <c r="K1054" s="4">
        <v>6.5666666666666664</v>
      </c>
      <c r="L1054" s="25">
        <f t="shared" si="18"/>
        <v>0.56100000000000005</v>
      </c>
      <c r="P1054" s="34" t="s">
        <v>14049</v>
      </c>
      <c r="Q1054">
        <v>1</v>
      </c>
      <c r="R1054" s="4">
        <v>7.3</v>
      </c>
      <c r="T1054" t="s">
        <v>2482</v>
      </c>
      <c r="U1054" s="4">
        <v>7.4</v>
      </c>
    </row>
    <row r="1055" spans="10:21" x14ac:dyDescent="0.3">
      <c r="J1055" t="s">
        <v>3801</v>
      </c>
      <c r="K1055" s="4">
        <v>6.5666666666666664</v>
      </c>
      <c r="L1055" s="25">
        <f t="shared" si="18"/>
        <v>0.56100000000000005</v>
      </c>
      <c r="P1055" s="34" t="s">
        <v>5456</v>
      </c>
      <c r="Q1055">
        <v>1</v>
      </c>
      <c r="R1055" s="4">
        <v>6.5</v>
      </c>
      <c r="T1055" t="s">
        <v>798</v>
      </c>
      <c r="U1055" s="4">
        <v>6.9</v>
      </c>
    </row>
    <row r="1056" spans="10:21" x14ac:dyDescent="0.3">
      <c r="J1056" t="s">
        <v>1304</v>
      </c>
      <c r="K1056" s="4">
        <v>6.5666666666666664</v>
      </c>
      <c r="L1056" s="25">
        <f t="shared" si="18"/>
        <v>0.56100000000000005</v>
      </c>
      <c r="P1056" s="34" t="s">
        <v>13435</v>
      </c>
      <c r="Q1056">
        <v>1</v>
      </c>
      <c r="R1056" s="4">
        <v>6.5</v>
      </c>
      <c r="T1056" t="s">
        <v>2001</v>
      </c>
      <c r="U1056" s="4">
        <v>5.5</v>
      </c>
    </row>
    <row r="1057" spans="10:21" x14ac:dyDescent="0.3">
      <c r="J1057" t="s">
        <v>863</v>
      </c>
      <c r="K1057" s="4">
        <v>6.56</v>
      </c>
      <c r="L1057" s="25">
        <f t="shared" si="18"/>
        <v>0.56000000000000005</v>
      </c>
      <c r="P1057" s="34" t="s">
        <v>8660</v>
      </c>
      <c r="Q1057">
        <v>1</v>
      </c>
      <c r="R1057" s="4">
        <v>5.5</v>
      </c>
      <c r="T1057" t="s">
        <v>3575</v>
      </c>
      <c r="U1057" s="4">
        <v>8.1</v>
      </c>
    </row>
    <row r="1058" spans="10:21" x14ac:dyDescent="0.3">
      <c r="J1058" t="s">
        <v>8705</v>
      </c>
      <c r="K1058" s="4">
        <v>6.56</v>
      </c>
      <c r="L1058" s="25">
        <f t="shared" si="18"/>
        <v>0.56000000000000005</v>
      </c>
      <c r="P1058" s="34" t="s">
        <v>6905</v>
      </c>
      <c r="Q1058">
        <v>1</v>
      </c>
      <c r="R1058" s="4">
        <v>5</v>
      </c>
      <c r="T1058" t="s">
        <v>1999</v>
      </c>
      <c r="U1058" s="4">
        <v>7.7</v>
      </c>
    </row>
    <row r="1059" spans="10:21" x14ac:dyDescent="0.3">
      <c r="J1059" t="s">
        <v>739</v>
      </c>
      <c r="K1059" s="4">
        <v>6.56</v>
      </c>
      <c r="L1059" s="25">
        <f t="shared" si="18"/>
        <v>0.56000000000000005</v>
      </c>
      <c r="P1059" s="34" t="s">
        <v>10989</v>
      </c>
      <c r="Q1059">
        <v>1</v>
      </c>
      <c r="R1059" s="4">
        <v>5.2</v>
      </c>
      <c r="T1059" t="s">
        <v>676</v>
      </c>
      <c r="U1059" s="4">
        <v>7.3</v>
      </c>
    </row>
    <row r="1060" spans="10:21" x14ac:dyDescent="0.3">
      <c r="J1060" t="s">
        <v>6263</v>
      </c>
      <c r="K1060" s="4">
        <v>6.5500000000000007</v>
      </c>
      <c r="L1060" s="25">
        <f t="shared" si="18"/>
        <v>0.55800000000000005</v>
      </c>
      <c r="P1060" s="34" t="s">
        <v>7993</v>
      </c>
      <c r="Q1060">
        <v>1</v>
      </c>
      <c r="R1060" s="4">
        <v>3.9</v>
      </c>
      <c r="T1060" t="s">
        <v>2475</v>
      </c>
      <c r="U1060" s="4">
        <v>5.2</v>
      </c>
    </row>
    <row r="1061" spans="10:21" x14ac:dyDescent="0.3">
      <c r="J1061" t="s">
        <v>11421</v>
      </c>
      <c r="K1061" s="4">
        <v>6.5500000000000007</v>
      </c>
      <c r="L1061" s="25">
        <f t="shared" si="18"/>
        <v>0.55800000000000005</v>
      </c>
      <c r="P1061" s="34" t="s">
        <v>8824</v>
      </c>
      <c r="Q1061">
        <v>1</v>
      </c>
      <c r="R1061" s="4">
        <v>5.9</v>
      </c>
      <c r="T1061" t="s">
        <v>487</v>
      </c>
      <c r="U1061" s="4">
        <v>7.1</v>
      </c>
    </row>
    <row r="1062" spans="10:21" x14ac:dyDescent="0.3">
      <c r="J1062" t="s">
        <v>212</v>
      </c>
      <c r="K1062" s="4">
        <v>6.5500000000000007</v>
      </c>
      <c r="L1062" s="25">
        <f t="shared" si="18"/>
        <v>0.55800000000000005</v>
      </c>
      <c r="P1062" s="34" t="s">
        <v>11030</v>
      </c>
      <c r="Q1062">
        <v>1</v>
      </c>
      <c r="R1062" s="4">
        <v>6</v>
      </c>
      <c r="T1062" t="s">
        <v>1924</v>
      </c>
      <c r="U1062" s="4">
        <v>7.1</v>
      </c>
    </row>
    <row r="1063" spans="10:21" x14ac:dyDescent="0.3">
      <c r="J1063" t="s">
        <v>4341</v>
      </c>
      <c r="K1063" s="4">
        <v>6.5500000000000007</v>
      </c>
      <c r="L1063" s="25">
        <f t="shared" si="18"/>
        <v>0.55800000000000005</v>
      </c>
      <c r="P1063" s="34" t="s">
        <v>10918</v>
      </c>
      <c r="Q1063">
        <v>1</v>
      </c>
      <c r="R1063" s="4">
        <v>4.8</v>
      </c>
      <c r="T1063" t="s">
        <v>3589</v>
      </c>
      <c r="U1063" s="4">
        <v>7.2</v>
      </c>
    </row>
    <row r="1064" spans="10:21" x14ac:dyDescent="0.3">
      <c r="J1064" t="s">
        <v>5182</v>
      </c>
      <c r="K1064" s="4">
        <v>6.55</v>
      </c>
      <c r="L1064" s="25">
        <f t="shared" si="18"/>
        <v>0.55500000000000005</v>
      </c>
      <c r="P1064" s="34" t="s">
        <v>2324</v>
      </c>
      <c r="Q1064">
        <v>1</v>
      </c>
      <c r="R1064" s="4">
        <v>6.5</v>
      </c>
      <c r="T1064" t="s">
        <v>3592</v>
      </c>
      <c r="U1064" s="4">
        <v>6.5</v>
      </c>
    </row>
    <row r="1065" spans="10:21" x14ac:dyDescent="0.3">
      <c r="J1065" t="s">
        <v>11282</v>
      </c>
      <c r="K1065" s="4">
        <v>6.55</v>
      </c>
      <c r="L1065" s="25">
        <f t="shared" si="18"/>
        <v>0.55500000000000005</v>
      </c>
      <c r="P1065" s="34" t="s">
        <v>377</v>
      </c>
      <c r="Q1065">
        <v>1</v>
      </c>
      <c r="R1065" s="4">
        <v>6.1</v>
      </c>
      <c r="T1065" t="s">
        <v>3596</v>
      </c>
      <c r="U1065" s="4">
        <v>4.5999999999999996</v>
      </c>
    </row>
    <row r="1066" spans="10:21" x14ac:dyDescent="0.3">
      <c r="J1066" t="s">
        <v>7766</v>
      </c>
      <c r="K1066" s="4">
        <v>6.55</v>
      </c>
      <c r="L1066" s="25">
        <f t="shared" si="18"/>
        <v>0.55500000000000005</v>
      </c>
      <c r="P1066" s="34" t="s">
        <v>12788</v>
      </c>
      <c r="Q1066">
        <v>1</v>
      </c>
      <c r="R1066" s="4">
        <v>6.9</v>
      </c>
      <c r="T1066" t="s">
        <v>2591</v>
      </c>
      <c r="U1066" s="4">
        <v>5.6</v>
      </c>
    </row>
    <row r="1067" spans="10:21" x14ac:dyDescent="0.3">
      <c r="J1067" t="s">
        <v>2673</v>
      </c>
      <c r="K1067" s="4">
        <v>6.55</v>
      </c>
      <c r="L1067" s="25">
        <f t="shared" si="18"/>
        <v>0.55500000000000005</v>
      </c>
      <c r="P1067" s="34" t="s">
        <v>4836</v>
      </c>
      <c r="Q1067">
        <v>1</v>
      </c>
      <c r="R1067" s="4">
        <v>6.2</v>
      </c>
      <c r="T1067" t="s">
        <v>3435</v>
      </c>
      <c r="U1067" s="4">
        <v>7.7</v>
      </c>
    </row>
    <row r="1068" spans="10:21" x14ac:dyDescent="0.3">
      <c r="J1068" t="s">
        <v>2781</v>
      </c>
      <c r="K1068" s="4">
        <v>6.55</v>
      </c>
      <c r="L1068" s="25">
        <f t="shared" si="18"/>
        <v>0.55500000000000005</v>
      </c>
      <c r="P1068" s="34" t="s">
        <v>7035</v>
      </c>
      <c r="Q1068">
        <v>1</v>
      </c>
      <c r="R1068" s="4">
        <v>5.3</v>
      </c>
      <c r="T1068" t="s">
        <v>207</v>
      </c>
      <c r="U1068" s="4">
        <v>7.2</v>
      </c>
    </row>
    <row r="1069" spans="10:21" x14ac:dyDescent="0.3">
      <c r="J1069" t="s">
        <v>10500</v>
      </c>
      <c r="K1069" s="4">
        <v>6.55</v>
      </c>
      <c r="L1069" s="25">
        <f t="shared" si="18"/>
        <v>0.55500000000000005</v>
      </c>
      <c r="P1069" s="34" t="s">
        <v>12957</v>
      </c>
      <c r="Q1069">
        <v>1</v>
      </c>
      <c r="R1069" s="4">
        <v>2.8</v>
      </c>
      <c r="T1069" t="s">
        <v>1719</v>
      </c>
      <c r="U1069" s="4">
        <v>6.8</v>
      </c>
    </row>
    <row r="1070" spans="10:21" x14ac:dyDescent="0.3">
      <c r="J1070" t="s">
        <v>2010</v>
      </c>
      <c r="K1070" s="4">
        <v>6.55</v>
      </c>
      <c r="L1070" s="25">
        <f t="shared" si="18"/>
        <v>0.55500000000000005</v>
      </c>
      <c r="P1070" s="34" t="s">
        <v>10679</v>
      </c>
      <c r="Q1070">
        <v>1</v>
      </c>
      <c r="R1070" s="4">
        <v>7.3</v>
      </c>
      <c r="T1070" t="s">
        <v>3596</v>
      </c>
      <c r="U1070" s="4">
        <v>5.4</v>
      </c>
    </row>
    <row r="1071" spans="10:21" x14ac:dyDescent="0.3">
      <c r="J1071" t="s">
        <v>440</v>
      </c>
      <c r="K1071" s="4">
        <v>6.5499999999999989</v>
      </c>
      <c r="L1071" s="25">
        <f t="shared" si="18"/>
        <v>0.55500000000000005</v>
      </c>
      <c r="P1071" s="34" t="s">
        <v>9804</v>
      </c>
      <c r="Q1071">
        <v>1</v>
      </c>
      <c r="R1071" s="4">
        <v>6</v>
      </c>
      <c r="T1071" t="s">
        <v>2038</v>
      </c>
      <c r="U1071" s="4">
        <v>6.3</v>
      </c>
    </row>
    <row r="1072" spans="10:21" x14ac:dyDescent="0.3">
      <c r="J1072" t="s">
        <v>2379</v>
      </c>
      <c r="K1072" s="4">
        <v>6.5400000000000009</v>
      </c>
      <c r="L1072" s="25">
        <f t="shared" si="18"/>
        <v>0.55400000000000005</v>
      </c>
      <c r="P1072" s="34" t="s">
        <v>14402</v>
      </c>
      <c r="Q1072">
        <v>1</v>
      </c>
      <c r="R1072" s="4">
        <v>7</v>
      </c>
      <c r="T1072" t="s">
        <v>3617</v>
      </c>
      <c r="U1072" s="4">
        <v>7.2</v>
      </c>
    </row>
    <row r="1073" spans="10:21" x14ac:dyDescent="0.3">
      <c r="J1073" t="s">
        <v>3259</v>
      </c>
      <c r="K1073" s="4">
        <v>6.5333333333333341</v>
      </c>
      <c r="L1073" s="25">
        <f t="shared" si="18"/>
        <v>0.55200000000000005</v>
      </c>
      <c r="P1073" s="34" t="s">
        <v>3020</v>
      </c>
      <c r="Q1073">
        <v>1</v>
      </c>
      <c r="R1073" s="4">
        <v>4.7</v>
      </c>
      <c r="T1073" t="s">
        <v>2908</v>
      </c>
      <c r="U1073" s="4">
        <v>5.6</v>
      </c>
    </row>
    <row r="1074" spans="10:21" x14ac:dyDescent="0.3">
      <c r="J1074" t="s">
        <v>4812</v>
      </c>
      <c r="K1074" s="4">
        <v>6.5333333333333341</v>
      </c>
      <c r="L1074" s="25">
        <f t="shared" si="18"/>
        <v>0.55200000000000005</v>
      </c>
      <c r="P1074" s="34" t="s">
        <v>14009</v>
      </c>
      <c r="Q1074">
        <v>1</v>
      </c>
      <c r="R1074" s="4">
        <v>8.1</v>
      </c>
      <c r="T1074" t="s">
        <v>3623</v>
      </c>
      <c r="U1074" s="4">
        <v>6.8</v>
      </c>
    </row>
    <row r="1075" spans="10:21" x14ac:dyDescent="0.3">
      <c r="J1075" t="s">
        <v>7067</v>
      </c>
      <c r="K1075" s="4">
        <v>6.5333333333333341</v>
      </c>
      <c r="L1075" s="25">
        <f t="shared" si="18"/>
        <v>0.55200000000000005</v>
      </c>
      <c r="P1075" s="34" t="s">
        <v>13953</v>
      </c>
      <c r="Q1075">
        <v>1</v>
      </c>
      <c r="R1075" s="4">
        <v>5.0999999999999996</v>
      </c>
      <c r="T1075" t="s">
        <v>3625</v>
      </c>
      <c r="U1075" s="4">
        <v>4.3</v>
      </c>
    </row>
    <row r="1076" spans="10:21" x14ac:dyDescent="0.3">
      <c r="J1076" t="s">
        <v>7931</v>
      </c>
      <c r="K1076" s="4">
        <v>6.5333333333333341</v>
      </c>
      <c r="L1076" s="25">
        <f t="shared" si="18"/>
        <v>0.55200000000000005</v>
      </c>
      <c r="P1076" s="34" t="s">
        <v>10658</v>
      </c>
      <c r="Q1076">
        <v>1</v>
      </c>
      <c r="R1076" s="4">
        <v>7.1</v>
      </c>
      <c r="T1076" t="s">
        <v>3628</v>
      </c>
      <c r="U1076" s="4">
        <v>6.3</v>
      </c>
    </row>
    <row r="1077" spans="10:21" x14ac:dyDescent="0.3">
      <c r="J1077" t="s">
        <v>7986</v>
      </c>
      <c r="K1077" s="4">
        <v>6.5333333333333341</v>
      </c>
      <c r="L1077" s="25">
        <f t="shared" si="18"/>
        <v>0.55200000000000005</v>
      </c>
      <c r="P1077" s="34" t="s">
        <v>421</v>
      </c>
      <c r="Q1077">
        <v>1</v>
      </c>
      <c r="R1077" s="4">
        <v>7.8</v>
      </c>
      <c r="T1077" t="s">
        <v>1071</v>
      </c>
      <c r="U1077" s="4">
        <v>6.5</v>
      </c>
    </row>
    <row r="1078" spans="10:21" x14ac:dyDescent="0.3">
      <c r="J1078" t="s">
        <v>2262</v>
      </c>
      <c r="K1078" s="4">
        <v>6.5250000000000004</v>
      </c>
      <c r="L1078" s="25">
        <f t="shared" si="18"/>
        <v>0.55200000000000005</v>
      </c>
      <c r="P1078" s="34" t="s">
        <v>12696</v>
      </c>
      <c r="Q1078">
        <v>1</v>
      </c>
      <c r="R1078" s="4">
        <v>7.5</v>
      </c>
      <c r="T1078" t="s">
        <v>2920</v>
      </c>
      <c r="U1078" s="4">
        <v>6.4</v>
      </c>
    </row>
    <row r="1079" spans="10:21" x14ac:dyDescent="0.3">
      <c r="J1079" t="s">
        <v>887</v>
      </c>
      <c r="K1079" s="4">
        <v>6.5166666666666666</v>
      </c>
      <c r="L1079" s="25">
        <f t="shared" si="18"/>
        <v>0.55100000000000005</v>
      </c>
      <c r="P1079" s="34" t="s">
        <v>9828</v>
      </c>
      <c r="Q1079">
        <v>1</v>
      </c>
      <c r="R1079" s="4">
        <v>7.4</v>
      </c>
      <c r="T1079" t="s">
        <v>3092</v>
      </c>
      <c r="U1079" s="4">
        <v>6.3</v>
      </c>
    </row>
    <row r="1080" spans="10:21" x14ac:dyDescent="0.3">
      <c r="J1080" t="s">
        <v>503</v>
      </c>
      <c r="K1080" s="4">
        <v>6.5166666666666657</v>
      </c>
      <c r="L1080" s="25">
        <f t="shared" si="18"/>
        <v>0.55100000000000005</v>
      </c>
      <c r="P1080" s="34" t="s">
        <v>11783</v>
      </c>
      <c r="Q1080">
        <v>1</v>
      </c>
      <c r="R1080" s="4">
        <v>4.8</v>
      </c>
      <c r="T1080" t="s">
        <v>1285</v>
      </c>
      <c r="U1080" s="4">
        <v>5.9</v>
      </c>
    </row>
    <row r="1081" spans="10:21" x14ac:dyDescent="0.3">
      <c r="J1081" t="s">
        <v>219</v>
      </c>
      <c r="K1081" s="4">
        <v>6.5</v>
      </c>
      <c r="L1081" s="25">
        <f t="shared" si="18"/>
        <v>0.52300000000000002</v>
      </c>
      <c r="P1081" s="34" t="s">
        <v>10009</v>
      </c>
      <c r="Q1081">
        <v>1</v>
      </c>
      <c r="R1081" s="4">
        <v>6.1</v>
      </c>
      <c r="T1081" t="s">
        <v>515</v>
      </c>
      <c r="U1081" s="4">
        <v>6.5</v>
      </c>
    </row>
    <row r="1082" spans="10:21" x14ac:dyDescent="0.3">
      <c r="J1082" t="s">
        <v>9766</v>
      </c>
      <c r="K1082" s="4">
        <v>6.5</v>
      </c>
      <c r="L1082" s="25">
        <f t="shared" si="18"/>
        <v>0.52300000000000002</v>
      </c>
      <c r="P1082" s="34" t="s">
        <v>6428</v>
      </c>
      <c r="Q1082">
        <v>1</v>
      </c>
      <c r="R1082" s="4">
        <v>5.8</v>
      </c>
      <c r="T1082" t="s">
        <v>3643</v>
      </c>
      <c r="U1082" s="4">
        <v>6.5</v>
      </c>
    </row>
    <row r="1083" spans="10:21" x14ac:dyDescent="0.3">
      <c r="J1083" t="s">
        <v>11523</v>
      </c>
      <c r="K1083" s="4">
        <v>6.5</v>
      </c>
      <c r="L1083" s="25">
        <f t="shared" si="18"/>
        <v>0.52300000000000002</v>
      </c>
      <c r="P1083" s="34" t="s">
        <v>7841</v>
      </c>
      <c r="Q1083">
        <v>1</v>
      </c>
      <c r="R1083" s="4">
        <v>6.1</v>
      </c>
      <c r="T1083" t="s">
        <v>3647</v>
      </c>
      <c r="U1083" s="4">
        <v>6.1</v>
      </c>
    </row>
    <row r="1084" spans="10:21" x14ac:dyDescent="0.3">
      <c r="J1084" t="s">
        <v>13875</v>
      </c>
      <c r="K1084" s="4">
        <v>6.5</v>
      </c>
      <c r="L1084" s="25">
        <f t="shared" si="18"/>
        <v>0.52300000000000002</v>
      </c>
      <c r="P1084" s="34" t="s">
        <v>5916</v>
      </c>
      <c r="Q1084">
        <v>1</v>
      </c>
      <c r="R1084" s="4">
        <v>5.4</v>
      </c>
      <c r="T1084" t="s">
        <v>3651</v>
      </c>
      <c r="U1084" s="4">
        <v>5.9</v>
      </c>
    </row>
    <row r="1085" spans="10:21" x14ac:dyDescent="0.3">
      <c r="J1085" t="s">
        <v>7494</v>
      </c>
      <c r="K1085" s="4">
        <v>6.5</v>
      </c>
      <c r="L1085" s="25">
        <f t="shared" si="18"/>
        <v>0.52300000000000002</v>
      </c>
      <c r="P1085" s="34" t="s">
        <v>11142</v>
      </c>
      <c r="Q1085">
        <v>1</v>
      </c>
      <c r="R1085" s="4">
        <v>6.5</v>
      </c>
      <c r="T1085" t="s">
        <v>3653</v>
      </c>
      <c r="U1085" s="4">
        <v>6.6</v>
      </c>
    </row>
    <row r="1086" spans="10:21" x14ac:dyDescent="0.3">
      <c r="J1086" t="s">
        <v>9093</v>
      </c>
      <c r="K1086" s="4">
        <v>6.5</v>
      </c>
      <c r="L1086" s="25">
        <f t="shared" si="18"/>
        <v>0.52300000000000002</v>
      </c>
      <c r="P1086" s="34" t="s">
        <v>3835</v>
      </c>
      <c r="Q1086">
        <v>1</v>
      </c>
      <c r="R1086" s="4">
        <v>6.3</v>
      </c>
      <c r="T1086" t="s">
        <v>3656</v>
      </c>
      <c r="U1086" s="4">
        <v>7.4</v>
      </c>
    </row>
    <row r="1087" spans="10:21" x14ac:dyDescent="0.3">
      <c r="J1087" t="s">
        <v>13435</v>
      </c>
      <c r="K1087" s="4">
        <v>6.5</v>
      </c>
      <c r="L1087" s="25">
        <f t="shared" si="18"/>
        <v>0.52300000000000002</v>
      </c>
      <c r="P1087" s="34" t="s">
        <v>13218</v>
      </c>
      <c r="Q1087">
        <v>1</v>
      </c>
      <c r="R1087" s="4">
        <v>7.2</v>
      </c>
      <c r="T1087" t="s">
        <v>28</v>
      </c>
      <c r="U1087" s="4">
        <v>7.3</v>
      </c>
    </row>
    <row r="1088" spans="10:21" x14ac:dyDescent="0.3">
      <c r="J1088" t="s">
        <v>7041</v>
      </c>
      <c r="K1088" s="4">
        <v>6.5</v>
      </c>
      <c r="L1088" s="25">
        <f t="shared" si="18"/>
        <v>0.52300000000000002</v>
      </c>
      <c r="P1088" s="34" t="s">
        <v>12257</v>
      </c>
      <c r="Q1088">
        <v>1</v>
      </c>
      <c r="R1088" s="4">
        <v>7.8</v>
      </c>
      <c r="T1088" t="s">
        <v>709</v>
      </c>
      <c r="U1088" s="4">
        <v>6.6</v>
      </c>
    </row>
    <row r="1089" spans="10:21" x14ac:dyDescent="0.3">
      <c r="J1089" t="s">
        <v>11142</v>
      </c>
      <c r="K1089" s="4">
        <v>6.5</v>
      </c>
      <c r="L1089" s="25">
        <f t="shared" si="18"/>
        <v>0.52300000000000002</v>
      </c>
      <c r="P1089" s="34" t="s">
        <v>13151</v>
      </c>
      <c r="Q1089">
        <v>1</v>
      </c>
      <c r="R1089" s="4">
        <v>6.8</v>
      </c>
      <c r="T1089" t="s">
        <v>3664</v>
      </c>
      <c r="U1089" s="4">
        <v>5.6</v>
      </c>
    </row>
    <row r="1090" spans="10:21" x14ac:dyDescent="0.3">
      <c r="J1090" t="s">
        <v>5573</v>
      </c>
      <c r="K1090" s="4">
        <v>6.5</v>
      </c>
      <c r="L1090" s="25">
        <f t="shared" si="18"/>
        <v>0.52300000000000002</v>
      </c>
      <c r="P1090" s="34" t="s">
        <v>11627</v>
      </c>
      <c r="Q1090">
        <v>1</v>
      </c>
      <c r="R1090" s="4">
        <v>8.3000000000000007</v>
      </c>
      <c r="T1090" t="s">
        <v>3667</v>
      </c>
      <c r="U1090" s="4">
        <v>5.3</v>
      </c>
    </row>
    <row r="1091" spans="10:21" x14ac:dyDescent="0.3">
      <c r="J1091" t="s">
        <v>5456</v>
      </c>
      <c r="K1091" s="4">
        <v>6.5</v>
      </c>
      <c r="L1091" s="25">
        <f t="shared" si="18"/>
        <v>0.52300000000000002</v>
      </c>
      <c r="P1091" s="34" t="s">
        <v>12749</v>
      </c>
      <c r="Q1091">
        <v>1</v>
      </c>
      <c r="R1091" s="4">
        <v>6.2</v>
      </c>
      <c r="T1091" t="s">
        <v>2673</v>
      </c>
      <c r="U1091" s="4">
        <v>6</v>
      </c>
    </row>
    <row r="1092" spans="10:21" x14ac:dyDescent="0.3">
      <c r="J1092" t="s">
        <v>4788</v>
      </c>
      <c r="K1092" s="4">
        <v>6.5</v>
      </c>
      <c r="L1092" s="25">
        <f t="shared" si="18"/>
        <v>0.52300000000000002</v>
      </c>
      <c r="P1092" s="34" t="s">
        <v>10612</v>
      </c>
      <c r="Q1092">
        <v>1</v>
      </c>
      <c r="R1092" s="4">
        <v>3.4</v>
      </c>
      <c r="T1092" t="s">
        <v>3673</v>
      </c>
      <c r="U1092" s="4">
        <v>5.4</v>
      </c>
    </row>
    <row r="1093" spans="10:21" x14ac:dyDescent="0.3">
      <c r="J1093" t="s">
        <v>1641</v>
      </c>
      <c r="K1093" s="4">
        <v>6.5</v>
      </c>
      <c r="L1093" s="25">
        <f t="shared" si="18"/>
        <v>0.52300000000000002</v>
      </c>
      <c r="P1093" s="34" t="s">
        <v>13243</v>
      </c>
      <c r="Q1093">
        <v>1</v>
      </c>
      <c r="R1093" s="4">
        <v>5.4</v>
      </c>
      <c r="T1093" t="s">
        <v>3678</v>
      </c>
      <c r="U1093" s="4">
        <v>6.8</v>
      </c>
    </row>
    <row r="1094" spans="10:21" x14ac:dyDescent="0.3">
      <c r="J1094" t="s">
        <v>5375</v>
      </c>
      <c r="K1094" s="4">
        <v>6.5</v>
      </c>
      <c r="L1094" s="25">
        <f t="shared" ref="L1094:L1157" si="19">_xlfn.PERCENTRANK.EXC($K$5:$K$2402,K1094)</f>
        <v>0.52300000000000002</v>
      </c>
      <c r="P1094" s="34" t="s">
        <v>1179</v>
      </c>
      <c r="Q1094">
        <v>1</v>
      </c>
      <c r="R1094" s="4">
        <v>5.0999999999999996</v>
      </c>
      <c r="T1094" t="s">
        <v>3683</v>
      </c>
      <c r="U1094" s="4">
        <v>6.4</v>
      </c>
    </row>
    <row r="1095" spans="10:21" x14ac:dyDescent="0.3">
      <c r="J1095" t="s">
        <v>2324</v>
      </c>
      <c r="K1095" s="4">
        <v>6.5</v>
      </c>
      <c r="L1095" s="25">
        <f t="shared" si="19"/>
        <v>0.52300000000000002</v>
      </c>
      <c r="P1095" s="34" t="s">
        <v>1136</v>
      </c>
      <c r="Q1095">
        <v>1</v>
      </c>
      <c r="R1095" s="4">
        <v>5.4</v>
      </c>
      <c r="T1095" t="s">
        <v>3686</v>
      </c>
      <c r="U1095" s="4">
        <v>4.9000000000000004</v>
      </c>
    </row>
    <row r="1096" spans="10:21" x14ac:dyDescent="0.3">
      <c r="J1096" t="s">
        <v>10628</v>
      </c>
      <c r="K1096" s="4">
        <v>6.5</v>
      </c>
      <c r="L1096" s="25">
        <f t="shared" si="19"/>
        <v>0.52300000000000002</v>
      </c>
      <c r="P1096" s="34" t="s">
        <v>13282</v>
      </c>
      <c r="Q1096">
        <v>1</v>
      </c>
      <c r="R1096" s="4">
        <v>6.3</v>
      </c>
      <c r="T1096" t="s">
        <v>3689</v>
      </c>
      <c r="U1096" s="4">
        <v>5.8</v>
      </c>
    </row>
    <row r="1097" spans="10:21" x14ac:dyDescent="0.3">
      <c r="J1097" t="s">
        <v>12496</v>
      </c>
      <c r="K1097" s="4">
        <v>6.5</v>
      </c>
      <c r="L1097" s="25">
        <f t="shared" si="19"/>
        <v>0.52300000000000002</v>
      </c>
      <c r="P1097" s="34" t="s">
        <v>10112</v>
      </c>
      <c r="Q1097">
        <v>1</v>
      </c>
      <c r="R1097" s="4">
        <v>4.7</v>
      </c>
      <c r="T1097" t="s">
        <v>515</v>
      </c>
      <c r="U1097" s="4">
        <v>7.1</v>
      </c>
    </row>
    <row r="1098" spans="10:21" x14ac:dyDescent="0.3">
      <c r="J1098" t="s">
        <v>12380</v>
      </c>
      <c r="K1098" s="4">
        <v>6.5</v>
      </c>
      <c r="L1098" s="25">
        <f t="shared" si="19"/>
        <v>0.52300000000000002</v>
      </c>
      <c r="P1098" s="34" t="s">
        <v>11574</v>
      </c>
      <c r="Q1098">
        <v>1</v>
      </c>
      <c r="R1098" s="4">
        <v>6.6</v>
      </c>
      <c r="T1098" t="s">
        <v>2436</v>
      </c>
      <c r="U1098" s="4">
        <v>7.2</v>
      </c>
    </row>
    <row r="1099" spans="10:21" x14ac:dyDescent="0.3">
      <c r="J1099" t="s">
        <v>14029</v>
      </c>
      <c r="K1099" s="4">
        <v>6.5</v>
      </c>
      <c r="L1099" s="25">
        <f t="shared" si="19"/>
        <v>0.52300000000000002</v>
      </c>
      <c r="P1099" s="34" t="s">
        <v>4254</v>
      </c>
      <c r="Q1099">
        <v>1</v>
      </c>
      <c r="R1099" s="4">
        <v>8.4</v>
      </c>
      <c r="T1099" t="s">
        <v>364</v>
      </c>
      <c r="U1099" s="4">
        <v>6</v>
      </c>
    </row>
    <row r="1100" spans="10:21" x14ac:dyDescent="0.3">
      <c r="J1100" t="s">
        <v>10832</v>
      </c>
      <c r="K1100" s="4">
        <v>6.5</v>
      </c>
      <c r="L1100" s="25">
        <f t="shared" si="19"/>
        <v>0.52300000000000002</v>
      </c>
      <c r="P1100" s="34" t="s">
        <v>12649</v>
      </c>
      <c r="Q1100">
        <v>1</v>
      </c>
      <c r="R1100" s="4">
        <v>6.8</v>
      </c>
      <c r="T1100" t="s">
        <v>3182</v>
      </c>
      <c r="U1100" s="4">
        <v>6</v>
      </c>
    </row>
    <row r="1101" spans="10:21" x14ac:dyDescent="0.3">
      <c r="J1101" t="s">
        <v>7576</v>
      </c>
      <c r="K1101" s="4">
        <v>6.5</v>
      </c>
      <c r="L1101" s="25">
        <f t="shared" si="19"/>
        <v>0.52300000000000002</v>
      </c>
      <c r="P1101" s="34" t="s">
        <v>9613</v>
      </c>
      <c r="Q1101">
        <v>1</v>
      </c>
      <c r="R1101" s="4">
        <v>4.8</v>
      </c>
      <c r="T1101" t="s">
        <v>1274</v>
      </c>
      <c r="U1101" s="4">
        <v>7</v>
      </c>
    </row>
    <row r="1102" spans="10:21" x14ac:dyDescent="0.3">
      <c r="J1102" t="s">
        <v>7778</v>
      </c>
      <c r="K1102" s="4">
        <v>6.5</v>
      </c>
      <c r="L1102" s="25">
        <f t="shared" si="19"/>
        <v>0.52300000000000002</v>
      </c>
      <c r="P1102" s="34" t="s">
        <v>6877</v>
      </c>
      <c r="Q1102">
        <v>1</v>
      </c>
      <c r="R1102" s="4">
        <v>6.4</v>
      </c>
      <c r="T1102" t="s">
        <v>3703</v>
      </c>
      <c r="U1102" s="4">
        <v>5.4</v>
      </c>
    </row>
    <row r="1103" spans="10:21" x14ac:dyDescent="0.3">
      <c r="J1103" t="s">
        <v>8283</v>
      </c>
      <c r="K1103" s="4">
        <v>6.5</v>
      </c>
      <c r="L1103" s="25">
        <f t="shared" si="19"/>
        <v>0.52300000000000002</v>
      </c>
      <c r="P1103" s="34" t="s">
        <v>12503</v>
      </c>
      <c r="Q1103">
        <v>1</v>
      </c>
      <c r="R1103" s="4">
        <v>8.6999999999999993</v>
      </c>
      <c r="T1103" t="s">
        <v>109</v>
      </c>
      <c r="U1103" s="4">
        <v>6.5</v>
      </c>
    </row>
    <row r="1104" spans="10:21" x14ac:dyDescent="0.3">
      <c r="J1104" t="s">
        <v>9268</v>
      </c>
      <c r="K1104" s="4">
        <v>6.5</v>
      </c>
      <c r="L1104" s="25">
        <f t="shared" si="19"/>
        <v>0.52300000000000002</v>
      </c>
      <c r="P1104" s="34" t="s">
        <v>13279</v>
      </c>
      <c r="Q1104">
        <v>1</v>
      </c>
      <c r="R1104" s="4">
        <v>6.6</v>
      </c>
      <c r="T1104" t="s">
        <v>252</v>
      </c>
      <c r="U1104" s="4">
        <v>6.4</v>
      </c>
    </row>
    <row r="1105" spans="10:21" x14ac:dyDescent="0.3">
      <c r="J1105" t="s">
        <v>7655</v>
      </c>
      <c r="K1105" s="4">
        <v>6.5</v>
      </c>
      <c r="L1105" s="25">
        <f t="shared" si="19"/>
        <v>0.52300000000000002</v>
      </c>
      <c r="P1105" s="34" t="s">
        <v>14091</v>
      </c>
      <c r="Q1105">
        <v>1</v>
      </c>
      <c r="R1105" s="4">
        <v>7.2</v>
      </c>
      <c r="T1105" t="s">
        <v>3719</v>
      </c>
      <c r="U1105" s="4">
        <v>4.9000000000000004</v>
      </c>
    </row>
    <row r="1106" spans="10:21" x14ac:dyDescent="0.3">
      <c r="J1106" t="s">
        <v>3893</v>
      </c>
      <c r="K1106" s="4">
        <v>6.5</v>
      </c>
      <c r="L1106" s="25">
        <f t="shared" si="19"/>
        <v>0.52300000000000002</v>
      </c>
      <c r="P1106" s="34" t="s">
        <v>11005</v>
      </c>
      <c r="Q1106">
        <v>1</v>
      </c>
      <c r="R1106" s="4">
        <v>6.7</v>
      </c>
      <c r="T1106" t="s">
        <v>3722</v>
      </c>
      <c r="U1106" s="4">
        <v>6.3</v>
      </c>
    </row>
    <row r="1107" spans="10:21" x14ac:dyDescent="0.3">
      <c r="J1107" t="s">
        <v>13981</v>
      </c>
      <c r="K1107" s="4">
        <v>6.5</v>
      </c>
      <c r="L1107" s="25">
        <f t="shared" si="19"/>
        <v>0.52300000000000002</v>
      </c>
      <c r="P1107" s="34" t="s">
        <v>8685</v>
      </c>
      <c r="Q1107">
        <v>1</v>
      </c>
      <c r="R1107" s="4">
        <v>5.3</v>
      </c>
      <c r="T1107" t="s">
        <v>3727</v>
      </c>
      <c r="U1107" s="4">
        <v>1.7</v>
      </c>
    </row>
    <row r="1108" spans="10:21" x14ac:dyDescent="0.3">
      <c r="J1108" t="s">
        <v>8849</v>
      </c>
      <c r="K1108" s="4">
        <v>6.5</v>
      </c>
      <c r="L1108" s="25">
        <f t="shared" si="19"/>
        <v>0.52300000000000002</v>
      </c>
      <c r="P1108" s="34" t="s">
        <v>9523</v>
      </c>
      <c r="Q1108">
        <v>1</v>
      </c>
      <c r="R1108" s="4">
        <v>6.4</v>
      </c>
      <c r="T1108" t="s">
        <v>3730</v>
      </c>
      <c r="U1108" s="4">
        <v>7.7</v>
      </c>
    </row>
    <row r="1109" spans="10:21" x14ac:dyDescent="0.3">
      <c r="J1109" t="s">
        <v>13921</v>
      </c>
      <c r="K1109" s="4">
        <v>6.5</v>
      </c>
      <c r="L1109" s="25">
        <f t="shared" si="19"/>
        <v>0.52300000000000002</v>
      </c>
      <c r="P1109" s="34" t="s">
        <v>1112</v>
      </c>
      <c r="Q1109">
        <v>1</v>
      </c>
      <c r="R1109" s="4">
        <v>7.2</v>
      </c>
      <c r="T1109" t="s">
        <v>1585</v>
      </c>
      <c r="U1109" s="4">
        <v>7.8</v>
      </c>
    </row>
    <row r="1110" spans="10:21" x14ac:dyDescent="0.3">
      <c r="J1110" t="s">
        <v>12476</v>
      </c>
      <c r="K1110" s="4">
        <v>6.5</v>
      </c>
      <c r="L1110" s="25">
        <f t="shared" si="19"/>
        <v>0.52300000000000002</v>
      </c>
      <c r="P1110" s="34" t="s">
        <v>9354</v>
      </c>
      <c r="Q1110">
        <v>1</v>
      </c>
      <c r="R1110" s="4">
        <v>6</v>
      </c>
      <c r="T1110" t="s">
        <v>2023</v>
      </c>
      <c r="U1110" s="4">
        <v>5.5</v>
      </c>
    </row>
    <row r="1111" spans="10:21" x14ac:dyDescent="0.3">
      <c r="J1111" t="s">
        <v>6545</v>
      </c>
      <c r="K1111" s="4">
        <v>6.5</v>
      </c>
      <c r="L1111" s="25">
        <f t="shared" si="19"/>
        <v>0.52300000000000002</v>
      </c>
      <c r="P1111" s="34" t="s">
        <v>12260</v>
      </c>
      <c r="Q1111">
        <v>1</v>
      </c>
      <c r="R1111" s="4">
        <v>6.9</v>
      </c>
      <c r="T1111" t="s">
        <v>2013</v>
      </c>
      <c r="U1111" s="4">
        <v>7.5</v>
      </c>
    </row>
    <row r="1112" spans="10:21" x14ac:dyDescent="0.3">
      <c r="J1112" t="s">
        <v>13769</v>
      </c>
      <c r="K1112" s="4">
        <v>6.5</v>
      </c>
      <c r="L1112" s="25">
        <f t="shared" si="19"/>
        <v>0.52300000000000002</v>
      </c>
      <c r="P1112" s="34" t="s">
        <v>6048</v>
      </c>
      <c r="Q1112">
        <v>1</v>
      </c>
      <c r="R1112" s="4">
        <v>7.3</v>
      </c>
      <c r="T1112" t="s">
        <v>3719</v>
      </c>
      <c r="U1112" s="4">
        <v>6.4</v>
      </c>
    </row>
    <row r="1113" spans="10:21" x14ac:dyDescent="0.3">
      <c r="J1113" t="s">
        <v>6517</v>
      </c>
      <c r="K1113" s="4">
        <v>6.5</v>
      </c>
      <c r="L1113" s="25">
        <f t="shared" si="19"/>
        <v>0.52300000000000002</v>
      </c>
      <c r="P1113" s="34" t="s">
        <v>11131</v>
      </c>
      <c r="Q1113">
        <v>1</v>
      </c>
      <c r="R1113" s="4">
        <v>6.8</v>
      </c>
      <c r="T1113" t="s">
        <v>3742</v>
      </c>
      <c r="U1113" s="4">
        <v>5.6</v>
      </c>
    </row>
    <row r="1114" spans="10:21" x14ac:dyDescent="0.3">
      <c r="J1114" t="s">
        <v>477</v>
      </c>
      <c r="K1114" s="4">
        <v>6.5</v>
      </c>
      <c r="L1114" s="25">
        <f t="shared" si="19"/>
        <v>0.52300000000000002</v>
      </c>
      <c r="P1114" s="34" t="s">
        <v>11873</v>
      </c>
      <c r="Q1114">
        <v>1</v>
      </c>
      <c r="R1114" s="4">
        <v>8</v>
      </c>
      <c r="T1114" t="s">
        <v>3744</v>
      </c>
      <c r="U1114" s="4">
        <v>7.5</v>
      </c>
    </row>
    <row r="1115" spans="10:21" x14ac:dyDescent="0.3">
      <c r="J1115" t="s">
        <v>8673</v>
      </c>
      <c r="K1115" s="4">
        <v>6.5</v>
      </c>
      <c r="L1115" s="25">
        <f t="shared" si="19"/>
        <v>0.52300000000000002</v>
      </c>
      <c r="P1115" s="34" t="s">
        <v>2624</v>
      </c>
      <c r="Q1115">
        <v>1</v>
      </c>
      <c r="R1115" s="4">
        <v>6.1</v>
      </c>
      <c r="T1115" t="s">
        <v>3750</v>
      </c>
      <c r="U1115" s="4">
        <v>6.8</v>
      </c>
    </row>
    <row r="1116" spans="10:21" x14ac:dyDescent="0.3">
      <c r="J1116" t="s">
        <v>4799</v>
      </c>
      <c r="K1116" s="4">
        <v>6.5</v>
      </c>
      <c r="L1116" s="25">
        <f t="shared" si="19"/>
        <v>0.52300000000000002</v>
      </c>
      <c r="P1116" s="34" t="s">
        <v>13985</v>
      </c>
      <c r="Q1116">
        <v>1</v>
      </c>
      <c r="R1116" s="4">
        <v>7.7</v>
      </c>
      <c r="T1116" t="s">
        <v>1065</v>
      </c>
      <c r="U1116" s="4">
        <v>6.8</v>
      </c>
    </row>
    <row r="1117" spans="10:21" x14ac:dyDescent="0.3">
      <c r="J1117" t="s">
        <v>12576</v>
      </c>
      <c r="K1117" s="4">
        <v>6.5</v>
      </c>
      <c r="L1117" s="25">
        <f t="shared" si="19"/>
        <v>0.52300000000000002</v>
      </c>
      <c r="P1117" s="34" t="s">
        <v>13648</v>
      </c>
      <c r="Q1117">
        <v>1</v>
      </c>
      <c r="R1117" s="4">
        <v>4.7</v>
      </c>
      <c r="T1117" t="s">
        <v>3755</v>
      </c>
      <c r="U1117" s="4">
        <v>6</v>
      </c>
    </row>
    <row r="1118" spans="10:21" x14ac:dyDescent="0.3">
      <c r="J1118" t="s">
        <v>10020</v>
      </c>
      <c r="K1118" s="4">
        <v>6.5</v>
      </c>
      <c r="L1118" s="25">
        <f t="shared" si="19"/>
        <v>0.52300000000000002</v>
      </c>
      <c r="P1118" s="34" t="s">
        <v>9963</v>
      </c>
      <c r="Q1118">
        <v>1</v>
      </c>
      <c r="R1118" s="4">
        <v>7.8</v>
      </c>
      <c r="T1118" t="s">
        <v>3758</v>
      </c>
      <c r="U1118" s="4">
        <v>7.3</v>
      </c>
    </row>
    <row r="1119" spans="10:21" x14ac:dyDescent="0.3">
      <c r="J1119" t="s">
        <v>13221</v>
      </c>
      <c r="K1119" s="4">
        <v>6.5</v>
      </c>
      <c r="L1119" s="25">
        <f t="shared" si="19"/>
        <v>0.52300000000000002</v>
      </c>
      <c r="P1119" s="34" t="s">
        <v>10976</v>
      </c>
      <c r="Q1119">
        <v>1</v>
      </c>
      <c r="R1119" s="4">
        <v>6</v>
      </c>
      <c r="T1119" t="s">
        <v>2114</v>
      </c>
      <c r="U1119" s="4">
        <v>6</v>
      </c>
    </row>
    <row r="1120" spans="10:21" x14ac:dyDescent="0.3">
      <c r="J1120" t="s">
        <v>8002</v>
      </c>
      <c r="K1120" s="4">
        <v>6.5</v>
      </c>
      <c r="L1120" s="25">
        <f t="shared" si="19"/>
        <v>0.52300000000000002</v>
      </c>
      <c r="P1120" s="34" t="s">
        <v>13144</v>
      </c>
      <c r="Q1120">
        <v>1</v>
      </c>
      <c r="R1120" s="4">
        <v>5.0999999999999996</v>
      </c>
      <c r="T1120" t="s">
        <v>745</v>
      </c>
      <c r="U1120" s="4">
        <v>7</v>
      </c>
    </row>
    <row r="1121" spans="10:21" x14ac:dyDescent="0.3">
      <c r="J1121" t="s">
        <v>10964</v>
      </c>
      <c r="K1121" s="4">
        <v>6.5</v>
      </c>
      <c r="L1121" s="25">
        <f t="shared" si="19"/>
        <v>0.52300000000000002</v>
      </c>
      <c r="P1121" s="34" t="s">
        <v>13856</v>
      </c>
      <c r="Q1121">
        <v>1</v>
      </c>
      <c r="R1121" s="4">
        <v>7.8</v>
      </c>
      <c r="T1121" t="s">
        <v>3764</v>
      </c>
      <c r="U1121" s="4">
        <v>5.0999999999999996</v>
      </c>
    </row>
    <row r="1122" spans="10:21" x14ac:dyDescent="0.3">
      <c r="J1122" t="s">
        <v>9926</v>
      </c>
      <c r="K1122" s="4">
        <v>6.5</v>
      </c>
      <c r="L1122" s="25">
        <f t="shared" si="19"/>
        <v>0.52300000000000002</v>
      </c>
      <c r="P1122" s="34" t="s">
        <v>6015</v>
      </c>
      <c r="Q1122">
        <v>1</v>
      </c>
      <c r="R1122" s="4">
        <v>7.2</v>
      </c>
      <c r="T1122" t="s">
        <v>1449</v>
      </c>
      <c r="U1122" s="4">
        <v>6.8</v>
      </c>
    </row>
    <row r="1123" spans="10:21" x14ac:dyDescent="0.3">
      <c r="J1123" t="s">
        <v>9283</v>
      </c>
      <c r="K1123" s="4">
        <v>6.5</v>
      </c>
      <c r="L1123" s="25">
        <f t="shared" si="19"/>
        <v>0.52300000000000002</v>
      </c>
      <c r="P1123" s="34" t="s">
        <v>11101</v>
      </c>
      <c r="Q1123">
        <v>1</v>
      </c>
      <c r="R1123" s="4">
        <v>6.8</v>
      </c>
      <c r="T1123" t="s">
        <v>3771</v>
      </c>
      <c r="U1123" s="4">
        <v>6.5</v>
      </c>
    </row>
    <row r="1124" spans="10:21" x14ac:dyDescent="0.3">
      <c r="J1124" t="s">
        <v>9207</v>
      </c>
      <c r="K1124" s="4">
        <v>6.5</v>
      </c>
      <c r="L1124" s="25">
        <f t="shared" si="19"/>
        <v>0.52300000000000002</v>
      </c>
      <c r="P1124" s="34" t="s">
        <v>5703</v>
      </c>
      <c r="Q1124">
        <v>1</v>
      </c>
      <c r="R1124" s="4">
        <v>6.7</v>
      </c>
      <c r="T1124" t="s">
        <v>1172</v>
      </c>
      <c r="U1124" s="4">
        <v>6.6</v>
      </c>
    </row>
    <row r="1125" spans="10:21" x14ac:dyDescent="0.3">
      <c r="J1125" t="s">
        <v>6067</v>
      </c>
      <c r="K1125" s="4">
        <v>6.5</v>
      </c>
      <c r="L1125" s="25">
        <f t="shared" si="19"/>
        <v>0.52300000000000002</v>
      </c>
      <c r="P1125" s="34" t="s">
        <v>11808</v>
      </c>
      <c r="Q1125">
        <v>1</v>
      </c>
      <c r="R1125" s="4">
        <v>7.2</v>
      </c>
      <c r="T1125" t="s">
        <v>1374</v>
      </c>
      <c r="U1125" s="4">
        <v>7.2</v>
      </c>
    </row>
    <row r="1126" spans="10:21" x14ac:dyDescent="0.3">
      <c r="J1126" t="s">
        <v>6381</v>
      </c>
      <c r="K1126" s="4">
        <v>6.5</v>
      </c>
      <c r="L1126" s="25">
        <f t="shared" si="19"/>
        <v>0.52300000000000002</v>
      </c>
      <c r="P1126" s="34" t="s">
        <v>11157</v>
      </c>
      <c r="Q1126">
        <v>1</v>
      </c>
      <c r="R1126" s="4">
        <v>7</v>
      </c>
      <c r="T1126" t="s">
        <v>3592</v>
      </c>
      <c r="U1126" s="4">
        <v>7</v>
      </c>
    </row>
    <row r="1127" spans="10:21" x14ac:dyDescent="0.3">
      <c r="J1127" t="s">
        <v>934</v>
      </c>
      <c r="K1127" s="4">
        <v>6.5</v>
      </c>
      <c r="L1127" s="25">
        <f t="shared" si="19"/>
        <v>0.52300000000000002</v>
      </c>
      <c r="P1127" s="34" t="s">
        <v>6107</v>
      </c>
      <c r="Q1127">
        <v>1</v>
      </c>
      <c r="R1127" s="4">
        <v>7.2</v>
      </c>
      <c r="T1127" t="s">
        <v>2999</v>
      </c>
      <c r="U1127" s="4">
        <v>7</v>
      </c>
    </row>
    <row r="1128" spans="10:21" x14ac:dyDescent="0.3">
      <c r="J1128" t="s">
        <v>7287</v>
      </c>
      <c r="K1128" s="4">
        <v>6.5</v>
      </c>
      <c r="L1128" s="25">
        <f t="shared" si="19"/>
        <v>0.52300000000000002</v>
      </c>
      <c r="P1128" s="34" t="s">
        <v>6977</v>
      </c>
      <c r="Q1128">
        <v>1</v>
      </c>
      <c r="R1128" s="4">
        <v>6.4</v>
      </c>
      <c r="T1128" t="s">
        <v>3784</v>
      </c>
      <c r="U1128" s="4">
        <v>5.9</v>
      </c>
    </row>
    <row r="1129" spans="10:21" x14ac:dyDescent="0.3">
      <c r="J1129" t="s">
        <v>1629</v>
      </c>
      <c r="K1129" s="4">
        <v>6.5</v>
      </c>
      <c r="L1129" s="25">
        <f t="shared" si="19"/>
        <v>0.52300000000000002</v>
      </c>
      <c r="P1129" s="34" t="s">
        <v>13009</v>
      </c>
      <c r="Q1129">
        <v>1</v>
      </c>
      <c r="R1129" s="4">
        <v>5.2</v>
      </c>
      <c r="T1129" t="s">
        <v>3787</v>
      </c>
      <c r="U1129" s="4">
        <v>5.4</v>
      </c>
    </row>
    <row r="1130" spans="10:21" x14ac:dyDescent="0.3">
      <c r="J1130" t="s">
        <v>9266</v>
      </c>
      <c r="K1130" s="4">
        <v>6.5</v>
      </c>
      <c r="L1130" s="25">
        <f t="shared" si="19"/>
        <v>0.52300000000000002</v>
      </c>
      <c r="P1130" s="34" t="s">
        <v>13943</v>
      </c>
      <c r="Q1130">
        <v>1</v>
      </c>
      <c r="R1130" s="4">
        <v>6.9</v>
      </c>
      <c r="T1130" t="s">
        <v>652</v>
      </c>
      <c r="U1130" s="4">
        <v>6.6</v>
      </c>
    </row>
    <row r="1131" spans="10:21" x14ac:dyDescent="0.3">
      <c r="J1131" t="s">
        <v>8959</v>
      </c>
      <c r="K1131" s="4">
        <v>6.5</v>
      </c>
      <c r="L1131" s="25">
        <f t="shared" si="19"/>
        <v>0.52300000000000002</v>
      </c>
      <c r="P1131" s="34" t="s">
        <v>10094</v>
      </c>
      <c r="Q1131">
        <v>1</v>
      </c>
      <c r="R1131" s="4">
        <v>5.7</v>
      </c>
      <c r="T1131" t="s">
        <v>3792</v>
      </c>
      <c r="U1131" s="4">
        <v>7</v>
      </c>
    </row>
    <row r="1132" spans="10:21" x14ac:dyDescent="0.3">
      <c r="J1132" t="s">
        <v>816</v>
      </c>
      <c r="K1132" s="4">
        <v>6.5</v>
      </c>
      <c r="L1132" s="25">
        <f t="shared" si="19"/>
        <v>0.52300000000000002</v>
      </c>
      <c r="P1132" s="34" t="s">
        <v>5375</v>
      </c>
      <c r="Q1132">
        <v>1</v>
      </c>
      <c r="R1132" s="4">
        <v>6.5</v>
      </c>
      <c r="T1132" t="s">
        <v>1071</v>
      </c>
      <c r="U1132" s="4">
        <v>6.5</v>
      </c>
    </row>
    <row r="1133" spans="10:21" x14ac:dyDescent="0.3">
      <c r="J1133" t="s">
        <v>9563</v>
      </c>
      <c r="K1133" s="4">
        <v>6.5</v>
      </c>
      <c r="L1133" s="25">
        <f t="shared" si="19"/>
        <v>0.52300000000000002</v>
      </c>
      <c r="P1133" s="34" t="s">
        <v>12994</v>
      </c>
      <c r="Q1133">
        <v>1</v>
      </c>
      <c r="R1133" s="4">
        <v>5.6</v>
      </c>
      <c r="T1133" t="s">
        <v>3298</v>
      </c>
      <c r="U1133" s="4">
        <v>6.3</v>
      </c>
    </row>
    <row r="1134" spans="10:21" x14ac:dyDescent="0.3">
      <c r="J1134" t="s">
        <v>2232</v>
      </c>
      <c r="K1134" s="4">
        <v>6.5</v>
      </c>
      <c r="L1134" s="25">
        <f t="shared" si="19"/>
        <v>0.52300000000000002</v>
      </c>
      <c r="P1134" s="34" t="s">
        <v>10664</v>
      </c>
      <c r="Q1134">
        <v>1</v>
      </c>
      <c r="R1134" s="4">
        <v>7.8</v>
      </c>
      <c r="T1134" t="s">
        <v>3801</v>
      </c>
      <c r="U1134" s="4">
        <v>6.5</v>
      </c>
    </row>
    <row r="1135" spans="10:21" x14ac:dyDescent="0.3">
      <c r="J1135" t="s">
        <v>761</v>
      </c>
      <c r="K1135" s="4">
        <v>6.5</v>
      </c>
      <c r="L1135" s="25">
        <f t="shared" si="19"/>
        <v>0.52300000000000002</v>
      </c>
      <c r="P1135" s="34" t="s">
        <v>6855</v>
      </c>
      <c r="Q1135">
        <v>1</v>
      </c>
      <c r="R1135" s="4">
        <v>6.2</v>
      </c>
      <c r="T1135" t="s">
        <v>3804</v>
      </c>
      <c r="U1135" s="4">
        <v>6.5</v>
      </c>
    </row>
    <row r="1136" spans="10:21" x14ac:dyDescent="0.3">
      <c r="J1136" t="s">
        <v>9501</v>
      </c>
      <c r="K1136" s="4">
        <v>6.5</v>
      </c>
      <c r="L1136" s="25">
        <f t="shared" si="19"/>
        <v>0.52300000000000002</v>
      </c>
      <c r="P1136" s="34" t="s">
        <v>9622</v>
      </c>
      <c r="Q1136">
        <v>1</v>
      </c>
      <c r="R1136" s="4">
        <v>5.4</v>
      </c>
      <c r="T1136" t="s">
        <v>2379</v>
      </c>
      <c r="U1136" s="4">
        <v>5.8</v>
      </c>
    </row>
    <row r="1137" spans="10:21" x14ac:dyDescent="0.3">
      <c r="J1137" t="s">
        <v>11193</v>
      </c>
      <c r="K1137" s="4">
        <v>6.5</v>
      </c>
      <c r="L1137" s="25">
        <f t="shared" si="19"/>
        <v>0.52300000000000002</v>
      </c>
      <c r="P1137" s="34" t="s">
        <v>10895</v>
      </c>
      <c r="Q1137">
        <v>1</v>
      </c>
      <c r="R1137" s="4">
        <v>2.7</v>
      </c>
      <c r="T1137" t="s">
        <v>3811</v>
      </c>
      <c r="U1137" s="4">
        <v>6.6</v>
      </c>
    </row>
    <row r="1138" spans="10:21" x14ac:dyDescent="0.3">
      <c r="J1138" t="s">
        <v>8738</v>
      </c>
      <c r="K1138" s="4">
        <v>6.5</v>
      </c>
      <c r="L1138" s="25">
        <f t="shared" si="19"/>
        <v>0.52300000000000002</v>
      </c>
      <c r="P1138" s="34" t="s">
        <v>7295</v>
      </c>
      <c r="Q1138">
        <v>1</v>
      </c>
      <c r="R1138" s="4">
        <v>3.6</v>
      </c>
      <c r="T1138" t="s">
        <v>3815</v>
      </c>
      <c r="U1138" s="4">
        <v>5.4</v>
      </c>
    </row>
    <row r="1139" spans="10:21" x14ac:dyDescent="0.3">
      <c r="J1139" t="s">
        <v>13225</v>
      </c>
      <c r="K1139" s="4">
        <v>6.5</v>
      </c>
      <c r="L1139" s="25">
        <f t="shared" si="19"/>
        <v>0.52300000000000002</v>
      </c>
      <c r="P1139" s="34" t="s">
        <v>13036</v>
      </c>
      <c r="Q1139">
        <v>1</v>
      </c>
      <c r="R1139" s="4">
        <v>7.1</v>
      </c>
      <c r="T1139" t="s">
        <v>3817</v>
      </c>
      <c r="U1139" s="4">
        <v>6.1</v>
      </c>
    </row>
    <row r="1140" spans="10:21" x14ac:dyDescent="0.3">
      <c r="J1140" t="s">
        <v>1897</v>
      </c>
      <c r="K1140" s="4">
        <v>6.5</v>
      </c>
      <c r="L1140" s="25">
        <f t="shared" si="19"/>
        <v>0.52300000000000002</v>
      </c>
      <c r="P1140" s="34" t="s">
        <v>12362</v>
      </c>
      <c r="Q1140">
        <v>1</v>
      </c>
      <c r="R1140" s="4">
        <v>5.5</v>
      </c>
      <c r="T1140" t="s">
        <v>3819</v>
      </c>
      <c r="U1140" s="4">
        <v>4</v>
      </c>
    </row>
    <row r="1141" spans="10:21" x14ac:dyDescent="0.3">
      <c r="J1141" t="s">
        <v>7198</v>
      </c>
      <c r="K1141" s="4">
        <v>6.5</v>
      </c>
      <c r="L1141" s="25">
        <f t="shared" si="19"/>
        <v>0.52300000000000002</v>
      </c>
      <c r="P1141" s="34" t="s">
        <v>14083</v>
      </c>
      <c r="Q1141">
        <v>1</v>
      </c>
      <c r="R1141" s="4">
        <v>7.1</v>
      </c>
      <c r="T1141" t="s">
        <v>3344</v>
      </c>
      <c r="U1141" s="4">
        <v>7.6</v>
      </c>
    </row>
    <row r="1142" spans="10:21" x14ac:dyDescent="0.3">
      <c r="J1142" t="s">
        <v>10149</v>
      </c>
      <c r="K1142" s="4">
        <v>6.5</v>
      </c>
      <c r="L1142" s="25">
        <f t="shared" si="19"/>
        <v>0.52300000000000002</v>
      </c>
      <c r="P1142" s="34" t="s">
        <v>12067</v>
      </c>
      <c r="Q1142">
        <v>1</v>
      </c>
      <c r="R1142" s="4">
        <v>7.4</v>
      </c>
      <c r="T1142" t="s">
        <v>1274</v>
      </c>
      <c r="U1142" s="4">
        <v>7.9</v>
      </c>
    </row>
    <row r="1143" spans="10:21" x14ac:dyDescent="0.3">
      <c r="J1143" t="s">
        <v>630</v>
      </c>
      <c r="K1143" s="4">
        <v>6.5</v>
      </c>
      <c r="L1143" s="25">
        <f t="shared" si="19"/>
        <v>0.52300000000000002</v>
      </c>
      <c r="P1143" s="34" t="s">
        <v>7616</v>
      </c>
      <c r="Q1143">
        <v>1</v>
      </c>
      <c r="R1143" s="4">
        <v>4.5999999999999996</v>
      </c>
      <c r="T1143" t="s">
        <v>3828</v>
      </c>
      <c r="U1143" s="4">
        <v>5.3</v>
      </c>
    </row>
    <row r="1144" spans="10:21" x14ac:dyDescent="0.3">
      <c r="J1144" t="s">
        <v>4196</v>
      </c>
      <c r="K1144" s="4">
        <v>6.5</v>
      </c>
      <c r="L1144" s="25">
        <f t="shared" si="19"/>
        <v>0.52300000000000002</v>
      </c>
      <c r="P1144" s="34" t="s">
        <v>7782</v>
      </c>
      <c r="Q1144">
        <v>1</v>
      </c>
      <c r="R1144" s="4">
        <v>6.2</v>
      </c>
      <c r="T1144" t="s">
        <v>3831</v>
      </c>
      <c r="U1144" s="4">
        <v>6.6</v>
      </c>
    </row>
    <row r="1145" spans="10:21" x14ac:dyDescent="0.3">
      <c r="J1145" t="s">
        <v>10746</v>
      </c>
      <c r="K1145" s="4">
        <v>6.5</v>
      </c>
      <c r="L1145" s="25">
        <f t="shared" si="19"/>
        <v>0.52300000000000002</v>
      </c>
      <c r="P1145" s="34" t="s">
        <v>11672</v>
      </c>
      <c r="Q1145">
        <v>1</v>
      </c>
      <c r="R1145" s="4">
        <v>6.7</v>
      </c>
      <c r="T1145" t="s">
        <v>3835</v>
      </c>
      <c r="U1145" s="4">
        <v>6.3</v>
      </c>
    </row>
    <row r="1146" spans="10:21" x14ac:dyDescent="0.3">
      <c r="J1146" t="s">
        <v>1585</v>
      </c>
      <c r="K1146" s="4">
        <v>6.5</v>
      </c>
      <c r="L1146" s="25">
        <f t="shared" si="19"/>
        <v>0.52300000000000002</v>
      </c>
      <c r="P1146" s="34" t="s">
        <v>12074</v>
      </c>
      <c r="Q1146">
        <v>1</v>
      </c>
      <c r="R1146" s="4">
        <v>3.9</v>
      </c>
      <c r="T1146" t="s">
        <v>2647</v>
      </c>
      <c r="U1146" s="4">
        <v>7.2</v>
      </c>
    </row>
    <row r="1147" spans="10:21" x14ac:dyDescent="0.3">
      <c r="J1147" t="s">
        <v>7444</v>
      </c>
      <c r="K1147" s="4">
        <v>6.5</v>
      </c>
      <c r="L1147" s="25">
        <f t="shared" si="19"/>
        <v>0.52300000000000002</v>
      </c>
      <c r="P1147" s="34" t="s">
        <v>1579</v>
      </c>
      <c r="Q1147">
        <v>1</v>
      </c>
      <c r="R1147" s="4">
        <v>7.1</v>
      </c>
      <c r="T1147" t="s">
        <v>3092</v>
      </c>
      <c r="U1147" s="4">
        <v>7</v>
      </c>
    </row>
    <row r="1148" spans="10:21" x14ac:dyDescent="0.3">
      <c r="J1148" t="s">
        <v>9312</v>
      </c>
      <c r="K1148" s="4">
        <v>6.5</v>
      </c>
      <c r="L1148" s="25">
        <f t="shared" si="19"/>
        <v>0.52300000000000002</v>
      </c>
      <c r="P1148" s="34" t="s">
        <v>11792</v>
      </c>
      <c r="Q1148">
        <v>1</v>
      </c>
      <c r="R1148" s="4">
        <v>5.3</v>
      </c>
      <c r="T1148" t="s">
        <v>3849</v>
      </c>
      <c r="U1148" s="4">
        <v>4.9000000000000004</v>
      </c>
    </row>
    <row r="1149" spans="10:21" x14ac:dyDescent="0.3">
      <c r="J1149" t="s">
        <v>1292</v>
      </c>
      <c r="K1149" s="4">
        <v>6.4875000000000007</v>
      </c>
      <c r="L1149" s="25">
        <f t="shared" si="19"/>
        <v>0.52200000000000002</v>
      </c>
      <c r="P1149" s="34" t="s">
        <v>9102</v>
      </c>
      <c r="Q1149">
        <v>1</v>
      </c>
      <c r="R1149" s="4">
        <v>5.2</v>
      </c>
      <c r="T1149" t="s">
        <v>3185</v>
      </c>
      <c r="U1149" s="4">
        <v>6.9</v>
      </c>
    </row>
    <row r="1150" spans="10:21" x14ac:dyDescent="0.3">
      <c r="J1150" t="s">
        <v>777</v>
      </c>
      <c r="K1150" s="4">
        <v>6.4749999999999996</v>
      </c>
      <c r="L1150" s="25">
        <f t="shared" si="19"/>
        <v>0.52100000000000002</v>
      </c>
      <c r="P1150" s="34" t="s">
        <v>9787</v>
      </c>
      <c r="Q1150">
        <v>1</v>
      </c>
      <c r="R1150" s="4">
        <v>7.1</v>
      </c>
      <c r="T1150" t="s">
        <v>3855</v>
      </c>
      <c r="U1150" s="4">
        <v>5.2</v>
      </c>
    </row>
    <row r="1151" spans="10:21" x14ac:dyDescent="0.3">
      <c r="J1151" t="s">
        <v>3722</v>
      </c>
      <c r="K1151" s="4">
        <v>6.4749999999999996</v>
      </c>
      <c r="L1151" s="25">
        <f t="shared" si="19"/>
        <v>0.52100000000000002</v>
      </c>
      <c r="P1151" s="34" t="s">
        <v>5525</v>
      </c>
      <c r="Q1151">
        <v>1</v>
      </c>
      <c r="R1151" s="4">
        <v>6.9</v>
      </c>
      <c r="T1151" t="s">
        <v>615</v>
      </c>
      <c r="U1151" s="4">
        <v>8.1</v>
      </c>
    </row>
    <row r="1152" spans="10:21" x14ac:dyDescent="0.3">
      <c r="J1152" t="s">
        <v>2442</v>
      </c>
      <c r="K1152" s="4">
        <v>6.4666666666666659</v>
      </c>
      <c r="L1152" s="25">
        <f t="shared" si="19"/>
        <v>0.52100000000000002</v>
      </c>
      <c r="P1152" s="34" t="s">
        <v>1501</v>
      </c>
      <c r="Q1152">
        <v>1</v>
      </c>
      <c r="R1152" s="4">
        <v>6.9</v>
      </c>
      <c r="T1152" t="s">
        <v>3861</v>
      </c>
      <c r="U1152" s="4">
        <v>6.6</v>
      </c>
    </row>
    <row r="1153" spans="10:21" x14ac:dyDescent="0.3">
      <c r="J1153" t="s">
        <v>2786</v>
      </c>
      <c r="K1153" s="4">
        <v>6.4599999999999991</v>
      </c>
      <c r="L1153" s="25">
        <f t="shared" si="19"/>
        <v>0.52100000000000002</v>
      </c>
      <c r="P1153" s="34" t="s">
        <v>12840</v>
      </c>
      <c r="Q1153">
        <v>1</v>
      </c>
      <c r="R1153" s="4">
        <v>7.4</v>
      </c>
      <c r="T1153" t="s">
        <v>2505</v>
      </c>
      <c r="U1153" s="4">
        <v>6.2</v>
      </c>
    </row>
    <row r="1154" spans="10:21" x14ac:dyDescent="0.3">
      <c r="J1154" t="s">
        <v>109</v>
      </c>
      <c r="K1154" s="4">
        <v>6.4571428571428564</v>
      </c>
      <c r="L1154" s="25">
        <f t="shared" si="19"/>
        <v>0.52</v>
      </c>
      <c r="P1154" s="34" t="s">
        <v>1839</v>
      </c>
      <c r="Q1154">
        <v>1</v>
      </c>
      <c r="R1154" s="4">
        <v>2.4</v>
      </c>
      <c r="T1154" t="s">
        <v>3867</v>
      </c>
      <c r="U1154" s="4">
        <v>7.2</v>
      </c>
    </row>
    <row r="1155" spans="10:21" x14ac:dyDescent="0.3">
      <c r="J1155" t="s">
        <v>176</v>
      </c>
      <c r="K1155" s="4">
        <v>6.4555555555555557</v>
      </c>
      <c r="L1155" s="25">
        <f t="shared" si="19"/>
        <v>0.52</v>
      </c>
      <c r="P1155" s="34" t="s">
        <v>8403</v>
      </c>
      <c r="Q1155">
        <v>1</v>
      </c>
      <c r="R1155" s="4">
        <v>5.7</v>
      </c>
      <c r="T1155" t="s">
        <v>2641</v>
      </c>
      <c r="U1155" s="4">
        <v>7.3</v>
      </c>
    </row>
    <row r="1156" spans="10:21" x14ac:dyDescent="0.3">
      <c r="J1156" t="s">
        <v>6298</v>
      </c>
      <c r="K1156" s="4">
        <v>6.45</v>
      </c>
      <c r="L1156" s="25">
        <f t="shared" si="19"/>
        <v>0.51800000000000002</v>
      </c>
      <c r="P1156" s="34" t="s">
        <v>4809</v>
      </c>
      <c r="Q1156">
        <v>1</v>
      </c>
      <c r="R1156" s="4">
        <v>8.4</v>
      </c>
      <c r="T1156" t="s">
        <v>3873</v>
      </c>
      <c r="U1156" s="4">
        <v>6.7</v>
      </c>
    </row>
    <row r="1157" spans="10:21" x14ac:dyDescent="0.3">
      <c r="J1157" t="s">
        <v>13077</v>
      </c>
      <c r="K1157" s="4">
        <v>6.45</v>
      </c>
      <c r="L1157" s="25">
        <f t="shared" si="19"/>
        <v>0.51800000000000002</v>
      </c>
      <c r="P1157" s="34" t="s">
        <v>12776</v>
      </c>
      <c r="Q1157">
        <v>1</v>
      </c>
      <c r="R1157" s="4">
        <v>7.9</v>
      </c>
      <c r="T1157" t="s">
        <v>3875</v>
      </c>
      <c r="U1157" s="4">
        <v>6.4</v>
      </c>
    </row>
    <row r="1158" spans="10:21" x14ac:dyDescent="0.3">
      <c r="J1158" t="s">
        <v>6168</v>
      </c>
      <c r="K1158" s="4">
        <v>6.45</v>
      </c>
      <c r="L1158" s="25">
        <f t="shared" ref="L1158:L1221" si="20">_xlfn.PERCENTRANK.EXC($K$5:$K$2402,K1158)</f>
        <v>0.51800000000000002</v>
      </c>
      <c r="P1158" s="34" t="s">
        <v>9575</v>
      </c>
      <c r="Q1158">
        <v>1</v>
      </c>
      <c r="R1158" s="4">
        <v>6.7</v>
      </c>
      <c r="T1158" t="s">
        <v>296</v>
      </c>
      <c r="U1158" s="4">
        <v>7.8</v>
      </c>
    </row>
    <row r="1159" spans="10:21" x14ac:dyDescent="0.3">
      <c r="J1159" t="s">
        <v>1924</v>
      </c>
      <c r="K1159" s="4">
        <v>6.4499999999999993</v>
      </c>
      <c r="L1159" s="25">
        <f t="shared" si="20"/>
        <v>0.51700000000000002</v>
      </c>
      <c r="P1159" s="34" t="s">
        <v>10937</v>
      </c>
      <c r="Q1159">
        <v>1</v>
      </c>
      <c r="R1159" s="4">
        <v>6.3</v>
      </c>
      <c r="T1159" t="s">
        <v>1296</v>
      </c>
      <c r="U1159" s="4">
        <v>6.4</v>
      </c>
    </row>
    <row r="1160" spans="10:21" x14ac:dyDescent="0.3">
      <c r="J1160" t="s">
        <v>10733</v>
      </c>
      <c r="K1160" s="4">
        <v>6.4499999999999993</v>
      </c>
      <c r="L1160" s="25">
        <f t="shared" si="20"/>
        <v>0.51700000000000002</v>
      </c>
      <c r="P1160" s="34" t="s">
        <v>12983</v>
      </c>
      <c r="Q1160">
        <v>1</v>
      </c>
      <c r="R1160" s="4">
        <v>5.7</v>
      </c>
      <c r="T1160" t="s">
        <v>3883</v>
      </c>
      <c r="U1160" s="4">
        <v>4.0999999999999996</v>
      </c>
    </row>
    <row r="1161" spans="10:21" x14ac:dyDescent="0.3">
      <c r="J1161" t="s">
        <v>7337</v>
      </c>
      <c r="K1161" s="4">
        <v>6.4499999999999993</v>
      </c>
      <c r="L1161" s="25">
        <f t="shared" si="20"/>
        <v>0.51700000000000002</v>
      </c>
      <c r="P1161" s="34" t="s">
        <v>12121</v>
      </c>
      <c r="Q1161">
        <v>1</v>
      </c>
      <c r="R1161" s="4">
        <v>3.4</v>
      </c>
      <c r="T1161" t="s">
        <v>3085</v>
      </c>
      <c r="U1161" s="4">
        <v>4.0999999999999996</v>
      </c>
    </row>
    <row r="1162" spans="10:21" x14ac:dyDescent="0.3">
      <c r="J1162" t="s">
        <v>4134</v>
      </c>
      <c r="K1162" s="4">
        <v>6.4499999999999993</v>
      </c>
      <c r="L1162" s="25">
        <f t="shared" si="20"/>
        <v>0.51700000000000002</v>
      </c>
      <c r="P1162" s="34" t="s">
        <v>10933</v>
      </c>
      <c r="Q1162">
        <v>1</v>
      </c>
      <c r="R1162" s="4">
        <v>6.6</v>
      </c>
      <c r="T1162" t="s">
        <v>877</v>
      </c>
      <c r="U1162" s="4">
        <v>7.4</v>
      </c>
    </row>
    <row r="1163" spans="10:21" x14ac:dyDescent="0.3">
      <c r="J1163" t="s">
        <v>3968</v>
      </c>
      <c r="K1163" s="4">
        <v>6.44</v>
      </c>
      <c r="L1163" s="25">
        <f t="shared" si="20"/>
        <v>0.51600000000000001</v>
      </c>
      <c r="P1163" s="34" t="s">
        <v>10641</v>
      </c>
      <c r="Q1163">
        <v>1</v>
      </c>
      <c r="R1163" s="4">
        <v>5.4</v>
      </c>
      <c r="T1163" t="s">
        <v>546</v>
      </c>
      <c r="U1163" s="4">
        <v>5.8</v>
      </c>
    </row>
    <row r="1164" spans="10:21" x14ac:dyDescent="0.3">
      <c r="J1164" t="s">
        <v>6591</v>
      </c>
      <c r="K1164" s="4">
        <v>6.4333333333333336</v>
      </c>
      <c r="L1164" s="25">
        <f t="shared" si="20"/>
        <v>0.51500000000000001</v>
      </c>
      <c r="P1164" s="34" t="s">
        <v>13624</v>
      </c>
      <c r="Q1164">
        <v>1</v>
      </c>
      <c r="R1164" s="4">
        <v>7</v>
      </c>
      <c r="T1164" t="s">
        <v>153</v>
      </c>
      <c r="U1164" s="4">
        <v>7.6</v>
      </c>
    </row>
    <row r="1165" spans="10:21" x14ac:dyDescent="0.3">
      <c r="J1165" t="s">
        <v>3999</v>
      </c>
      <c r="K1165" s="4">
        <v>6.4333333333333336</v>
      </c>
      <c r="L1165" s="25">
        <f t="shared" si="20"/>
        <v>0.51500000000000001</v>
      </c>
      <c r="P1165" s="34" t="s">
        <v>5573</v>
      </c>
      <c r="Q1165">
        <v>1</v>
      </c>
      <c r="R1165" s="4">
        <v>6.5</v>
      </c>
      <c r="T1165" t="s">
        <v>3505</v>
      </c>
      <c r="U1165" s="4">
        <v>7.2</v>
      </c>
    </row>
    <row r="1166" spans="10:21" x14ac:dyDescent="0.3">
      <c r="J1166" t="s">
        <v>2018</v>
      </c>
      <c r="K1166" s="4">
        <v>6.4333333333333336</v>
      </c>
      <c r="L1166" s="25">
        <f t="shared" si="20"/>
        <v>0.51500000000000001</v>
      </c>
      <c r="P1166" s="34" t="s">
        <v>8177</v>
      </c>
      <c r="Q1166">
        <v>1</v>
      </c>
      <c r="R1166" s="4">
        <v>8</v>
      </c>
      <c r="T1166" t="s">
        <v>225</v>
      </c>
      <c r="U1166" s="4">
        <v>7.8</v>
      </c>
    </row>
    <row r="1167" spans="10:21" x14ac:dyDescent="0.3">
      <c r="J1167" t="s">
        <v>3189</v>
      </c>
      <c r="K1167" s="4">
        <v>6.4249999999999998</v>
      </c>
      <c r="L1167" s="25">
        <f t="shared" si="20"/>
        <v>0.51400000000000001</v>
      </c>
      <c r="P1167" s="34" t="s">
        <v>2704</v>
      </c>
      <c r="Q1167">
        <v>1</v>
      </c>
      <c r="R1167" s="4">
        <v>6.8</v>
      </c>
      <c r="T1167" t="s">
        <v>465</v>
      </c>
      <c r="U1167" s="4">
        <v>7.7</v>
      </c>
    </row>
    <row r="1168" spans="10:21" x14ac:dyDescent="0.3">
      <c r="J1168" t="s">
        <v>3771</v>
      </c>
      <c r="K1168" s="4">
        <v>6.4249999999999998</v>
      </c>
      <c r="L1168" s="25">
        <f t="shared" si="20"/>
        <v>0.51400000000000001</v>
      </c>
      <c r="P1168" s="34" t="s">
        <v>9300</v>
      </c>
      <c r="Q1168">
        <v>1</v>
      </c>
      <c r="R1168" s="4">
        <v>5.9</v>
      </c>
      <c r="T1168" t="s">
        <v>3902</v>
      </c>
      <c r="U1168" s="4">
        <v>6.4</v>
      </c>
    </row>
    <row r="1169" spans="10:21" x14ac:dyDescent="0.3">
      <c r="J1169" t="s">
        <v>10999</v>
      </c>
      <c r="K1169" s="4">
        <v>6.4249999999999989</v>
      </c>
      <c r="L1169" s="25">
        <f t="shared" si="20"/>
        <v>0.51400000000000001</v>
      </c>
      <c r="P1169" s="34" t="s">
        <v>8885</v>
      </c>
      <c r="Q1169">
        <v>1</v>
      </c>
      <c r="R1169" s="4">
        <v>5.6</v>
      </c>
      <c r="T1169" t="s">
        <v>3552</v>
      </c>
      <c r="U1169" s="4">
        <v>5.0999999999999996</v>
      </c>
    </row>
    <row r="1170" spans="10:21" x14ac:dyDescent="0.3">
      <c r="J1170" t="s">
        <v>5413</v>
      </c>
      <c r="K1170" s="4">
        <v>6.42</v>
      </c>
      <c r="L1170" s="25">
        <f t="shared" si="20"/>
        <v>0.51300000000000001</v>
      </c>
      <c r="P1170" s="34" t="s">
        <v>12866</v>
      </c>
      <c r="Q1170">
        <v>1</v>
      </c>
      <c r="R1170" s="4">
        <v>7.4</v>
      </c>
      <c r="T1170" t="s">
        <v>3909</v>
      </c>
      <c r="U1170" s="4">
        <v>5.5</v>
      </c>
    </row>
    <row r="1171" spans="10:21" x14ac:dyDescent="0.3">
      <c r="J1171" t="s">
        <v>1285</v>
      </c>
      <c r="K1171" s="4">
        <v>6.4142857142857137</v>
      </c>
      <c r="L1171" s="25">
        <f t="shared" si="20"/>
        <v>0.51300000000000001</v>
      </c>
      <c r="P1171" s="34" t="s">
        <v>4603</v>
      </c>
      <c r="Q1171">
        <v>1</v>
      </c>
      <c r="R1171" s="4">
        <v>6.1</v>
      </c>
      <c r="T1171" t="s">
        <v>296</v>
      </c>
      <c r="U1171" s="4">
        <v>7.4</v>
      </c>
    </row>
    <row r="1172" spans="10:21" x14ac:dyDescent="0.3">
      <c r="J1172" t="s">
        <v>877</v>
      </c>
      <c r="K1172" s="4">
        <v>6.4076923076923071</v>
      </c>
      <c r="L1172" s="25">
        <f t="shared" si="20"/>
        <v>0.51300000000000001</v>
      </c>
      <c r="P1172" s="34" t="s">
        <v>4954</v>
      </c>
      <c r="Q1172">
        <v>1</v>
      </c>
      <c r="R1172" s="4">
        <v>7</v>
      </c>
      <c r="T1172" t="s">
        <v>3915</v>
      </c>
      <c r="U1172" s="4">
        <v>6</v>
      </c>
    </row>
    <row r="1173" spans="10:21" x14ac:dyDescent="0.3">
      <c r="J1173" t="s">
        <v>4534</v>
      </c>
      <c r="K1173" s="4">
        <v>6.4</v>
      </c>
      <c r="L1173" s="25">
        <f t="shared" si="20"/>
        <v>0.48699999999999999</v>
      </c>
      <c r="P1173" s="34" t="s">
        <v>12820</v>
      </c>
      <c r="Q1173">
        <v>1</v>
      </c>
      <c r="R1173" s="4">
        <v>7.2</v>
      </c>
      <c r="T1173" t="s">
        <v>3058</v>
      </c>
      <c r="U1173" s="4">
        <v>7.5</v>
      </c>
    </row>
    <row r="1174" spans="10:21" x14ac:dyDescent="0.3">
      <c r="J1174" t="s">
        <v>4302</v>
      </c>
      <c r="K1174" s="4">
        <v>6.4</v>
      </c>
      <c r="L1174" s="25">
        <f t="shared" si="20"/>
        <v>0.48699999999999999</v>
      </c>
      <c r="P1174" s="34" t="s">
        <v>5128</v>
      </c>
      <c r="Q1174">
        <v>1</v>
      </c>
      <c r="R1174" s="4">
        <v>7.3</v>
      </c>
      <c r="T1174" t="s">
        <v>2347</v>
      </c>
      <c r="U1174" s="4">
        <v>7</v>
      </c>
    </row>
    <row r="1175" spans="10:21" x14ac:dyDescent="0.3">
      <c r="J1175" t="s">
        <v>9593</v>
      </c>
      <c r="K1175" s="4">
        <v>6.4</v>
      </c>
      <c r="L1175" s="25">
        <f t="shared" si="20"/>
        <v>0.48699999999999999</v>
      </c>
      <c r="P1175" s="34" t="s">
        <v>14425</v>
      </c>
      <c r="Q1175">
        <v>1</v>
      </c>
      <c r="R1175" s="4">
        <v>7.7</v>
      </c>
      <c r="T1175" t="s">
        <v>3185</v>
      </c>
      <c r="U1175" s="4">
        <v>7.5</v>
      </c>
    </row>
    <row r="1176" spans="10:21" x14ac:dyDescent="0.3">
      <c r="J1176" t="s">
        <v>3683</v>
      </c>
      <c r="K1176" s="4">
        <v>6.4</v>
      </c>
      <c r="L1176" s="25">
        <f t="shared" si="20"/>
        <v>0.48699999999999999</v>
      </c>
      <c r="P1176" s="34" t="s">
        <v>13444</v>
      </c>
      <c r="Q1176">
        <v>1</v>
      </c>
      <c r="R1176" s="4">
        <v>7.3</v>
      </c>
      <c r="T1176" t="s">
        <v>1716</v>
      </c>
      <c r="U1176" s="4">
        <v>7.3</v>
      </c>
    </row>
    <row r="1177" spans="10:21" x14ac:dyDescent="0.3">
      <c r="J1177" t="s">
        <v>2697</v>
      </c>
      <c r="K1177" s="4">
        <v>6.4</v>
      </c>
      <c r="L1177" s="25">
        <f t="shared" si="20"/>
        <v>0.48699999999999999</v>
      </c>
      <c r="P1177" s="34" t="s">
        <v>4788</v>
      </c>
      <c r="Q1177">
        <v>1</v>
      </c>
      <c r="R1177" s="4">
        <v>6.5</v>
      </c>
      <c r="T1177" t="s">
        <v>2243</v>
      </c>
      <c r="U1177" s="4">
        <v>5.7</v>
      </c>
    </row>
    <row r="1178" spans="10:21" x14ac:dyDescent="0.3">
      <c r="J1178" t="s">
        <v>6977</v>
      </c>
      <c r="K1178" s="4">
        <v>6.4</v>
      </c>
      <c r="L1178" s="25">
        <f t="shared" si="20"/>
        <v>0.48699999999999999</v>
      </c>
      <c r="P1178" s="34" t="s">
        <v>9275</v>
      </c>
      <c r="Q1178">
        <v>1</v>
      </c>
      <c r="R1178" s="4">
        <v>6.1</v>
      </c>
      <c r="T1178" t="s">
        <v>3189</v>
      </c>
      <c r="U1178" s="4">
        <v>7.3</v>
      </c>
    </row>
    <row r="1179" spans="10:21" x14ac:dyDescent="0.3">
      <c r="J1179" t="s">
        <v>9523</v>
      </c>
      <c r="K1179" s="4">
        <v>6.4</v>
      </c>
      <c r="L1179" s="25">
        <f t="shared" si="20"/>
        <v>0.48699999999999999</v>
      </c>
      <c r="P1179" s="34" t="s">
        <v>12481</v>
      </c>
      <c r="Q1179">
        <v>1</v>
      </c>
      <c r="R1179" s="4">
        <v>7.1</v>
      </c>
      <c r="T1179" t="s">
        <v>1545</v>
      </c>
      <c r="U1179" s="4">
        <v>7.2</v>
      </c>
    </row>
    <row r="1180" spans="10:21" x14ac:dyDescent="0.3">
      <c r="J1180" t="s">
        <v>13034</v>
      </c>
      <c r="K1180" s="4">
        <v>6.4</v>
      </c>
      <c r="L1180" s="25">
        <f t="shared" si="20"/>
        <v>0.48699999999999999</v>
      </c>
      <c r="P1180" s="34" t="s">
        <v>12745</v>
      </c>
      <c r="Q1180">
        <v>1</v>
      </c>
      <c r="R1180" s="4">
        <v>6.2</v>
      </c>
      <c r="T1180" t="s">
        <v>894</v>
      </c>
      <c r="U1180" s="4">
        <v>5.9</v>
      </c>
    </row>
    <row r="1181" spans="10:21" x14ac:dyDescent="0.3">
      <c r="J1181" t="s">
        <v>7952</v>
      </c>
      <c r="K1181" s="4">
        <v>6.4</v>
      </c>
      <c r="L1181" s="25">
        <f t="shared" si="20"/>
        <v>0.48699999999999999</v>
      </c>
      <c r="P1181" s="34" t="s">
        <v>9914</v>
      </c>
      <c r="Q1181">
        <v>1</v>
      </c>
      <c r="R1181" s="4">
        <v>6.6</v>
      </c>
      <c r="T1181" t="s">
        <v>1075</v>
      </c>
      <c r="U1181" s="4">
        <v>7.8</v>
      </c>
    </row>
    <row r="1182" spans="10:21" x14ac:dyDescent="0.3">
      <c r="J1182" t="s">
        <v>3032</v>
      </c>
      <c r="K1182" s="4">
        <v>6.4</v>
      </c>
      <c r="L1182" s="25">
        <f t="shared" si="20"/>
        <v>0.48699999999999999</v>
      </c>
      <c r="P1182" s="34" t="s">
        <v>6198</v>
      </c>
      <c r="Q1182">
        <v>1</v>
      </c>
      <c r="R1182" s="4">
        <v>7.1</v>
      </c>
      <c r="T1182" t="s">
        <v>2413</v>
      </c>
      <c r="U1182" s="4">
        <v>7.7</v>
      </c>
    </row>
    <row r="1183" spans="10:21" x14ac:dyDescent="0.3">
      <c r="J1183" t="s">
        <v>6877</v>
      </c>
      <c r="K1183" s="4">
        <v>6.4</v>
      </c>
      <c r="L1183" s="25">
        <f t="shared" si="20"/>
        <v>0.48699999999999999</v>
      </c>
      <c r="P1183" s="34" t="s">
        <v>3032</v>
      </c>
      <c r="Q1183">
        <v>1</v>
      </c>
      <c r="R1183" s="4">
        <v>6.4</v>
      </c>
      <c r="T1183" t="s">
        <v>2442</v>
      </c>
      <c r="U1183" s="4">
        <v>8.1</v>
      </c>
    </row>
    <row r="1184" spans="10:21" x14ac:dyDescent="0.3">
      <c r="J1184" t="s">
        <v>2271</v>
      </c>
      <c r="K1184" s="4">
        <v>6.4</v>
      </c>
      <c r="L1184" s="25">
        <f t="shared" si="20"/>
        <v>0.48699999999999999</v>
      </c>
      <c r="P1184" s="34" t="s">
        <v>12441</v>
      </c>
      <c r="Q1184">
        <v>1</v>
      </c>
      <c r="R1184" s="4">
        <v>3.6</v>
      </c>
      <c r="T1184" t="s">
        <v>1620</v>
      </c>
      <c r="U1184" s="4">
        <v>6.6</v>
      </c>
    </row>
    <row r="1185" spans="10:21" x14ac:dyDescent="0.3">
      <c r="J1185" t="s">
        <v>7312</v>
      </c>
      <c r="K1185" s="4">
        <v>6.4</v>
      </c>
      <c r="L1185" s="25">
        <f t="shared" si="20"/>
        <v>0.48699999999999999</v>
      </c>
      <c r="P1185" s="34" t="s">
        <v>9602</v>
      </c>
      <c r="Q1185">
        <v>1</v>
      </c>
      <c r="R1185" s="4">
        <v>6.9</v>
      </c>
      <c r="T1185" t="s">
        <v>3784</v>
      </c>
      <c r="U1185" s="4">
        <v>7.1</v>
      </c>
    </row>
    <row r="1186" spans="10:21" x14ac:dyDescent="0.3">
      <c r="J1186" t="s">
        <v>13067</v>
      </c>
      <c r="K1186" s="4">
        <v>6.4</v>
      </c>
      <c r="L1186" s="25">
        <f t="shared" si="20"/>
        <v>0.48699999999999999</v>
      </c>
      <c r="P1186" s="34" t="s">
        <v>4716</v>
      </c>
      <c r="Q1186">
        <v>1</v>
      </c>
      <c r="R1186" s="4">
        <v>8.4</v>
      </c>
      <c r="T1186" t="s">
        <v>2243</v>
      </c>
      <c r="U1186" s="4">
        <v>5.9</v>
      </c>
    </row>
    <row r="1187" spans="10:21" x14ac:dyDescent="0.3">
      <c r="J1187" t="s">
        <v>7667</v>
      </c>
      <c r="K1187" s="4">
        <v>6.4</v>
      </c>
      <c r="L1187" s="25">
        <f t="shared" si="20"/>
        <v>0.48699999999999999</v>
      </c>
      <c r="P1187" s="34" t="s">
        <v>11364</v>
      </c>
      <c r="Q1187">
        <v>1</v>
      </c>
      <c r="R1187" s="4">
        <v>4.4000000000000004</v>
      </c>
      <c r="T1187" t="s">
        <v>515</v>
      </c>
      <c r="U1187" s="4">
        <v>8</v>
      </c>
    </row>
    <row r="1188" spans="10:21" x14ac:dyDescent="0.3">
      <c r="J1188" t="s">
        <v>8649</v>
      </c>
      <c r="K1188" s="4">
        <v>6.4</v>
      </c>
      <c r="L1188" s="25">
        <f t="shared" si="20"/>
        <v>0.48699999999999999</v>
      </c>
      <c r="P1188" s="34" t="s">
        <v>12667</v>
      </c>
      <c r="Q1188">
        <v>1</v>
      </c>
      <c r="R1188" s="4">
        <v>6.9</v>
      </c>
      <c r="T1188" t="s">
        <v>3135</v>
      </c>
      <c r="U1188" s="4">
        <v>4.5999999999999996</v>
      </c>
    </row>
    <row r="1189" spans="10:21" x14ac:dyDescent="0.3">
      <c r="J1189" t="s">
        <v>12154</v>
      </c>
      <c r="K1189" s="4">
        <v>6.4</v>
      </c>
      <c r="L1189" s="25">
        <f t="shared" si="20"/>
        <v>0.48699999999999999</v>
      </c>
      <c r="P1189" s="34" t="s">
        <v>13186</v>
      </c>
      <c r="Q1189">
        <v>1</v>
      </c>
      <c r="R1189" s="4">
        <v>5.2</v>
      </c>
      <c r="T1189" t="s">
        <v>22</v>
      </c>
      <c r="U1189" s="4">
        <v>6.1</v>
      </c>
    </row>
    <row r="1190" spans="10:21" x14ac:dyDescent="0.3">
      <c r="J1190" t="s">
        <v>4594</v>
      </c>
      <c r="K1190" s="4">
        <v>6.4</v>
      </c>
      <c r="L1190" s="25">
        <f t="shared" si="20"/>
        <v>0.48699999999999999</v>
      </c>
      <c r="P1190" s="34" t="s">
        <v>12799</v>
      </c>
      <c r="Q1190">
        <v>1</v>
      </c>
      <c r="R1190" s="4">
        <v>7.4</v>
      </c>
      <c r="T1190" t="s">
        <v>3771</v>
      </c>
      <c r="U1190" s="4">
        <v>6.4</v>
      </c>
    </row>
    <row r="1191" spans="10:21" x14ac:dyDescent="0.3">
      <c r="J1191" t="s">
        <v>10741</v>
      </c>
      <c r="K1191" s="4">
        <v>6.4</v>
      </c>
      <c r="L1191" s="25">
        <f t="shared" si="20"/>
        <v>0.48699999999999999</v>
      </c>
      <c r="P1191" s="34" t="s">
        <v>12277</v>
      </c>
      <c r="Q1191">
        <v>1</v>
      </c>
      <c r="R1191" s="4">
        <v>7.2</v>
      </c>
      <c r="T1191" t="s">
        <v>3955</v>
      </c>
      <c r="U1191" s="4">
        <v>6</v>
      </c>
    </row>
    <row r="1192" spans="10:21" x14ac:dyDescent="0.3">
      <c r="J1192" t="s">
        <v>1813</v>
      </c>
      <c r="K1192" s="4">
        <v>6.4</v>
      </c>
      <c r="L1192" s="25">
        <f t="shared" si="20"/>
        <v>0.48699999999999999</v>
      </c>
      <c r="P1192" s="34" t="s">
        <v>13021</v>
      </c>
      <c r="Q1192">
        <v>1</v>
      </c>
      <c r="R1192" s="4">
        <v>7.1</v>
      </c>
      <c r="T1192" t="s">
        <v>3643</v>
      </c>
      <c r="U1192" s="4">
        <v>5.2</v>
      </c>
    </row>
    <row r="1193" spans="10:21" x14ac:dyDescent="0.3">
      <c r="J1193" t="s">
        <v>9503</v>
      </c>
      <c r="K1193" s="4">
        <v>6.4</v>
      </c>
      <c r="L1193" s="25">
        <f t="shared" si="20"/>
        <v>0.48699999999999999</v>
      </c>
      <c r="P1193" s="34" t="s">
        <v>12422</v>
      </c>
      <c r="Q1193">
        <v>1</v>
      </c>
      <c r="R1193" s="4">
        <v>7.1</v>
      </c>
      <c r="T1193" t="s">
        <v>264</v>
      </c>
      <c r="U1193" s="4">
        <v>7.6</v>
      </c>
    </row>
    <row r="1194" spans="10:21" x14ac:dyDescent="0.3">
      <c r="J1194" t="s">
        <v>6278</v>
      </c>
      <c r="K1194" s="4">
        <v>6.4</v>
      </c>
      <c r="L1194" s="25">
        <f t="shared" si="20"/>
        <v>0.48699999999999999</v>
      </c>
      <c r="P1194" s="34" t="s">
        <v>5218</v>
      </c>
      <c r="Q1194">
        <v>1</v>
      </c>
      <c r="R1194" s="4">
        <v>4.8</v>
      </c>
      <c r="T1194" t="s">
        <v>1343</v>
      </c>
      <c r="U1194" s="4">
        <v>6.4</v>
      </c>
    </row>
    <row r="1195" spans="10:21" x14ac:dyDescent="0.3">
      <c r="J1195" t="s">
        <v>2056</v>
      </c>
      <c r="K1195" s="4">
        <v>6.4</v>
      </c>
      <c r="L1195" s="25">
        <f t="shared" si="20"/>
        <v>0.48699999999999999</v>
      </c>
      <c r="P1195" s="34" t="s">
        <v>12978</v>
      </c>
      <c r="Q1195">
        <v>1</v>
      </c>
      <c r="R1195" s="4">
        <v>7.2</v>
      </c>
      <c r="T1195" t="s">
        <v>3968</v>
      </c>
      <c r="U1195" s="4">
        <v>6.4</v>
      </c>
    </row>
    <row r="1196" spans="10:21" x14ac:dyDescent="0.3">
      <c r="J1196" t="s">
        <v>2219</v>
      </c>
      <c r="K1196" s="4">
        <v>6.4</v>
      </c>
      <c r="L1196" s="25">
        <f t="shared" si="20"/>
        <v>0.48699999999999999</v>
      </c>
      <c r="P1196" s="34" t="s">
        <v>11052</v>
      </c>
      <c r="Q1196">
        <v>1</v>
      </c>
      <c r="R1196" s="4">
        <v>6.8</v>
      </c>
      <c r="T1196" t="s">
        <v>1104</v>
      </c>
      <c r="U1196" s="4">
        <v>6.1</v>
      </c>
    </row>
    <row r="1197" spans="10:21" x14ac:dyDescent="0.3">
      <c r="J1197" t="s">
        <v>82</v>
      </c>
      <c r="K1197" s="4">
        <v>6.4</v>
      </c>
      <c r="L1197" s="25">
        <f t="shared" si="20"/>
        <v>0.48699999999999999</v>
      </c>
      <c r="P1197" s="34" t="s">
        <v>6792</v>
      </c>
      <c r="Q1197">
        <v>1</v>
      </c>
      <c r="R1197" s="4">
        <v>4.5</v>
      </c>
      <c r="T1197" t="s">
        <v>1843</v>
      </c>
      <c r="U1197" s="4">
        <v>6.1</v>
      </c>
    </row>
    <row r="1198" spans="10:21" x14ac:dyDescent="0.3">
      <c r="J1198" t="s">
        <v>5963</v>
      </c>
      <c r="K1198" s="4">
        <v>6.4</v>
      </c>
      <c r="L1198" s="25">
        <f t="shared" si="20"/>
        <v>0.48699999999999999</v>
      </c>
      <c r="P1198" s="34" t="s">
        <v>9304</v>
      </c>
      <c r="Q1198">
        <v>1</v>
      </c>
      <c r="R1198" s="4">
        <v>6.7</v>
      </c>
      <c r="T1198" t="s">
        <v>3977</v>
      </c>
      <c r="U1198" s="4">
        <v>5.2</v>
      </c>
    </row>
    <row r="1199" spans="10:21" x14ac:dyDescent="0.3">
      <c r="J1199" t="s">
        <v>12052</v>
      </c>
      <c r="K1199" s="4">
        <v>6.4</v>
      </c>
      <c r="L1199" s="25">
        <f t="shared" si="20"/>
        <v>0.48699999999999999</v>
      </c>
      <c r="P1199" s="34" t="s">
        <v>5295</v>
      </c>
      <c r="Q1199">
        <v>1</v>
      </c>
      <c r="R1199" s="4">
        <v>5.7</v>
      </c>
      <c r="T1199" t="s">
        <v>359</v>
      </c>
      <c r="U1199" s="4">
        <v>7.7</v>
      </c>
    </row>
    <row r="1200" spans="10:21" x14ac:dyDescent="0.3">
      <c r="J1200" t="s">
        <v>11242</v>
      </c>
      <c r="K1200" s="4">
        <v>6.4</v>
      </c>
      <c r="L1200" s="25">
        <f t="shared" si="20"/>
        <v>0.48699999999999999</v>
      </c>
      <c r="P1200" s="34" t="s">
        <v>1033</v>
      </c>
      <c r="Q1200">
        <v>1</v>
      </c>
      <c r="R1200" s="4">
        <v>6.2</v>
      </c>
      <c r="T1200" t="s">
        <v>3540</v>
      </c>
      <c r="U1200" s="4">
        <v>7.3</v>
      </c>
    </row>
    <row r="1201" spans="10:21" x14ac:dyDescent="0.3">
      <c r="J1201" t="s">
        <v>13750</v>
      </c>
      <c r="K1201" s="4">
        <v>6.4</v>
      </c>
      <c r="L1201" s="25">
        <f t="shared" si="20"/>
        <v>0.48699999999999999</v>
      </c>
      <c r="P1201" s="34" t="s">
        <v>4899</v>
      </c>
      <c r="Q1201">
        <v>1</v>
      </c>
      <c r="R1201" s="4">
        <v>6.3</v>
      </c>
      <c r="T1201" t="s">
        <v>3210</v>
      </c>
      <c r="U1201" s="4">
        <v>6.9</v>
      </c>
    </row>
    <row r="1202" spans="10:21" x14ac:dyDescent="0.3">
      <c r="J1202" t="s">
        <v>9866</v>
      </c>
      <c r="K1202" s="4">
        <v>6.4</v>
      </c>
      <c r="L1202" s="25">
        <f t="shared" si="20"/>
        <v>0.48699999999999999</v>
      </c>
      <c r="P1202" s="34" t="s">
        <v>13233</v>
      </c>
      <c r="Q1202">
        <v>1</v>
      </c>
      <c r="R1202" s="4">
        <v>5.2</v>
      </c>
      <c r="T1202" t="s">
        <v>35</v>
      </c>
      <c r="U1202" s="4">
        <v>8.5</v>
      </c>
    </row>
    <row r="1203" spans="10:21" x14ac:dyDescent="0.3">
      <c r="J1203" t="s">
        <v>4766</v>
      </c>
      <c r="K1203" s="4">
        <v>6.4</v>
      </c>
      <c r="L1203" s="25">
        <f t="shared" si="20"/>
        <v>0.48699999999999999</v>
      </c>
      <c r="P1203" s="34" t="s">
        <v>9924</v>
      </c>
      <c r="Q1203">
        <v>1</v>
      </c>
      <c r="R1203" s="4">
        <v>7.2</v>
      </c>
      <c r="T1203" t="s">
        <v>2859</v>
      </c>
      <c r="U1203" s="4">
        <v>6.3</v>
      </c>
    </row>
    <row r="1204" spans="10:21" x14ac:dyDescent="0.3">
      <c r="J1204" t="s">
        <v>724</v>
      </c>
      <c r="K1204" s="4">
        <v>6.4</v>
      </c>
      <c r="L1204" s="25">
        <f t="shared" si="20"/>
        <v>0.48699999999999999</v>
      </c>
      <c r="P1204" s="34" t="s">
        <v>6627</v>
      </c>
      <c r="Q1204">
        <v>1</v>
      </c>
      <c r="R1204" s="4">
        <v>4</v>
      </c>
      <c r="T1204" t="s">
        <v>3989</v>
      </c>
      <c r="U1204" s="4">
        <v>5.9</v>
      </c>
    </row>
    <row r="1205" spans="10:21" x14ac:dyDescent="0.3">
      <c r="J1205" t="s">
        <v>6565</v>
      </c>
      <c r="K1205" s="4">
        <v>6.4</v>
      </c>
      <c r="L1205" s="25">
        <f t="shared" si="20"/>
        <v>0.48699999999999999</v>
      </c>
      <c r="P1205" s="34" t="s">
        <v>4060</v>
      </c>
      <c r="Q1205">
        <v>1</v>
      </c>
      <c r="R1205" s="4">
        <v>7.4</v>
      </c>
      <c r="T1205" t="s">
        <v>2086</v>
      </c>
      <c r="U1205" s="4">
        <v>7.8</v>
      </c>
    </row>
    <row r="1206" spans="10:21" x14ac:dyDescent="0.3">
      <c r="J1206" t="s">
        <v>7818</v>
      </c>
      <c r="K1206" s="4">
        <v>6.4</v>
      </c>
      <c r="L1206" s="25">
        <f t="shared" si="20"/>
        <v>0.48699999999999999</v>
      </c>
      <c r="P1206" s="34" t="s">
        <v>7412</v>
      </c>
      <c r="Q1206">
        <v>1</v>
      </c>
      <c r="R1206" s="4">
        <v>7.2</v>
      </c>
      <c r="T1206" t="s">
        <v>3811</v>
      </c>
      <c r="U1206" s="4">
        <v>6.7</v>
      </c>
    </row>
    <row r="1207" spans="10:21" x14ac:dyDescent="0.3">
      <c r="J1207" t="s">
        <v>11529</v>
      </c>
      <c r="K1207" s="4">
        <v>6.4</v>
      </c>
      <c r="L1207" s="25">
        <f t="shared" si="20"/>
        <v>0.48699999999999999</v>
      </c>
      <c r="P1207" s="34" t="s">
        <v>12083</v>
      </c>
      <c r="Q1207">
        <v>1</v>
      </c>
      <c r="R1207" s="4">
        <v>7.7</v>
      </c>
      <c r="T1207" t="s">
        <v>3999</v>
      </c>
      <c r="U1207" s="4">
        <v>6.4</v>
      </c>
    </row>
    <row r="1208" spans="10:21" x14ac:dyDescent="0.3">
      <c r="J1208" t="s">
        <v>6550</v>
      </c>
      <c r="K1208" s="4">
        <v>6.4</v>
      </c>
      <c r="L1208" s="25">
        <f t="shared" si="20"/>
        <v>0.48699999999999999</v>
      </c>
      <c r="P1208" s="34" t="s">
        <v>672</v>
      </c>
      <c r="Q1208">
        <v>1</v>
      </c>
      <c r="R1208" s="4">
        <v>7.3</v>
      </c>
      <c r="T1208" t="s">
        <v>1749</v>
      </c>
      <c r="U1208" s="4">
        <v>5.9</v>
      </c>
    </row>
    <row r="1209" spans="10:21" x14ac:dyDescent="0.3">
      <c r="J1209" t="s">
        <v>10162</v>
      </c>
      <c r="K1209" s="4">
        <v>6.4</v>
      </c>
      <c r="L1209" s="25">
        <f t="shared" si="20"/>
        <v>0.48699999999999999</v>
      </c>
      <c r="P1209" s="34" t="s">
        <v>9997</v>
      </c>
      <c r="Q1209">
        <v>1</v>
      </c>
      <c r="R1209" s="4">
        <v>6.6</v>
      </c>
      <c r="T1209" t="s">
        <v>2786</v>
      </c>
      <c r="U1209" s="4">
        <v>6.6</v>
      </c>
    </row>
    <row r="1210" spans="10:21" x14ac:dyDescent="0.3">
      <c r="J1210" t="s">
        <v>13430</v>
      </c>
      <c r="K1210" s="4">
        <v>6.4</v>
      </c>
      <c r="L1210" s="25">
        <f t="shared" si="20"/>
        <v>0.48699999999999999</v>
      </c>
      <c r="P1210" s="34" t="s">
        <v>11803</v>
      </c>
      <c r="Q1210">
        <v>1</v>
      </c>
      <c r="R1210" s="4">
        <v>7.6</v>
      </c>
      <c r="T1210" t="s">
        <v>4006</v>
      </c>
      <c r="U1210" s="4">
        <v>6.8</v>
      </c>
    </row>
    <row r="1211" spans="10:21" x14ac:dyDescent="0.3">
      <c r="J1211" t="s">
        <v>5321</v>
      </c>
      <c r="K1211" s="4">
        <v>6.4</v>
      </c>
      <c r="L1211" s="25">
        <f t="shared" si="20"/>
        <v>0.48699999999999999</v>
      </c>
      <c r="P1211" s="34" t="s">
        <v>3524</v>
      </c>
      <c r="Q1211">
        <v>1</v>
      </c>
      <c r="R1211" s="4">
        <v>6.3</v>
      </c>
      <c r="T1211" t="s">
        <v>2781</v>
      </c>
      <c r="U1211" s="4">
        <v>6.5</v>
      </c>
    </row>
    <row r="1212" spans="10:21" x14ac:dyDescent="0.3">
      <c r="J1212" t="s">
        <v>13784</v>
      </c>
      <c r="K1212" s="4">
        <v>6.4</v>
      </c>
      <c r="L1212" s="25">
        <f t="shared" si="20"/>
        <v>0.48699999999999999</v>
      </c>
      <c r="P1212" s="34" t="s">
        <v>5872</v>
      </c>
      <c r="Q1212">
        <v>1</v>
      </c>
      <c r="R1212" s="4">
        <v>6.3</v>
      </c>
      <c r="T1212" t="s">
        <v>4013</v>
      </c>
      <c r="U1212" s="4">
        <v>6.6</v>
      </c>
    </row>
    <row r="1213" spans="10:21" x14ac:dyDescent="0.3">
      <c r="J1213" t="s">
        <v>11221</v>
      </c>
      <c r="K1213" s="4">
        <v>6.4</v>
      </c>
      <c r="L1213" s="25">
        <f t="shared" si="20"/>
        <v>0.48699999999999999</v>
      </c>
      <c r="P1213" s="34" t="s">
        <v>13101</v>
      </c>
      <c r="Q1213">
        <v>1</v>
      </c>
      <c r="R1213" s="4">
        <v>3.2</v>
      </c>
      <c r="T1213" t="s">
        <v>4015</v>
      </c>
      <c r="U1213" s="4">
        <v>5.8</v>
      </c>
    </row>
    <row r="1214" spans="10:21" x14ac:dyDescent="0.3">
      <c r="J1214" t="s">
        <v>5543</v>
      </c>
      <c r="K1214" s="4">
        <v>6.4</v>
      </c>
      <c r="L1214" s="25">
        <f t="shared" si="20"/>
        <v>0.48699999999999999</v>
      </c>
      <c r="P1214" s="34" t="s">
        <v>1221</v>
      </c>
      <c r="Q1214">
        <v>1</v>
      </c>
      <c r="R1214" s="4">
        <v>3.3</v>
      </c>
      <c r="T1214" t="s">
        <v>2363</v>
      </c>
      <c r="U1214" s="4">
        <v>6.9</v>
      </c>
    </row>
    <row r="1215" spans="10:21" x14ac:dyDescent="0.3">
      <c r="J1215" t="s">
        <v>8394</v>
      </c>
      <c r="K1215" s="4">
        <v>6.4</v>
      </c>
      <c r="L1215" s="25">
        <f t="shared" si="20"/>
        <v>0.48699999999999999</v>
      </c>
      <c r="P1215" s="34" t="s">
        <v>12672</v>
      </c>
      <c r="Q1215">
        <v>1</v>
      </c>
      <c r="R1215" s="4">
        <v>6.1</v>
      </c>
      <c r="T1215" t="s">
        <v>3058</v>
      </c>
      <c r="U1215" s="4">
        <v>7.1</v>
      </c>
    </row>
    <row r="1216" spans="10:21" x14ac:dyDescent="0.3">
      <c r="J1216" t="s">
        <v>8678</v>
      </c>
      <c r="K1216" s="4">
        <v>6.4</v>
      </c>
      <c r="L1216" s="25">
        <f t="shared" si="20"/>
        <v>0.48699999999999999</v>
      </c>
      <c r="P1216" s="34" t="s">
        <v>10791</v>
      </c>
      <c r="Q1216">
        <v>1</v>
      </c>
      <c r="R1216" s="4">
        <v>7.2</v>
      </c>
      <c r="T1216" t="s">
        <v>3664</v>
      </c>
      <c r="U1216" s="4">
        <v>5.8</v>
      </c>
    </row>
    <row r="1217" spans="10:21" x14ac:dyDescent="0.3">
      <c r="J1217" t="s">
        <v>6613</v>
      </c>
      <c r="K1217" s="4">
        <v>6.4</v>
      </c>
      <c r="L1217" s="25">
        <f t="shared" si="20"/>
        <v>0.48699999999999999</v>
      </c>
      <c r="P1217" s="34" t="s">
        <v>11489</v>
      </c>
      <c r="Q1217">
        <v>1</v>
      </c>
      <c r="R1217" s="4">
        <v>5.0999999999999996</v>
      </c>
      <c r="T1217" t="s">
        <v>264</v>
      </c>
      <c r="U1217" s="4">
        <v>7.2</v>
      </c>
    </row>
    <row r="1218" spans="10:21" x14ac:dyDescent="0.3">
      <c r="J1218" t="s">
        <v>10490</v>
      </c>
      <c r="K1218" s="4">
        <v>6.4</v>
      </c>
      <c r="L1218" s="25">
        <f t="shared" si="20"/>
        <v>0.48699999999999999</v>
      </c>
      <c r="P1218" s="34" t="s">
        <v>11563</v>
      </c>
      <c r="Q1218">
        <v>1</v>
      </c>
      <c r="R1218" s="4">
        <v>8.1999999999999993</v>
      </c>
      <c r="T1218" t="s">
        <v>868</v>
      </c>
      <c r="U1218" s="4">
        <v>6</v>
      </c>
    </row>
    <row r="1219" spans="10:21" x14ac:dyDescent="0.3">
      <c r="J1219" t="s">
        <v>9851</v>
      </c>
      <c r="K1219" s="4">
        <v>6.4</v>
      </c>
      <c r="L1219" s="25">
        <f t="shared" si="20"/>
        <v>0.48699999999999999</v>
      </c>
      <c r="P1219" s="34" t="s">
        <v>8435</v>
      </c>
      <c r="Q1219">
        <v>1</v>
      </c>
      <c r="R1219" s="4">
        <v>7.7</v>
      </c>
      <c r="T1219" t="s">
        <v>4032</v>
      </c>
      <c r="U1219" s="4">
        <v>4.7</v>
      </c>
    </row>
    <row r="1220" spans="10:21" x14ac:dyDescent="0.3">
      <c r="J1220" t="s">
        <v>10369</v>
      </c>
      <c r="K1220" s="4">
        <v>6.4</v>
      </c>
      <c r="L1220" s="25">
        <f t="shared" si="20"/>
        <v>0.48699999999999999</v>
      </c>
      <c r="P1220" s="34" t="s">
        <v>14193</v>
      </c>
      <c r="Q1220">
        <v>1</v>
      </c>
      <c r="R1220" s="4">
        <v>5.3</v>
      </c>
      <c r="T1220" t="s">
        <v>2686</v>
      </c>
      <c r="U1220" s="4">
        <v>5.2</v>
      </c>
    </row>
    <row r="1221" spans="10:21" x14ac:dyDescent="0.3">
      <c r="J1221" t="s">
        <v>14235</v>
      </c>
      <c r="K1221" s="4">
        <v>6.4</v>
      </c>
      <c r="L1221" s="25">
        <f t="shared" si="20"/>
        <v>0.48699999999999999</v>
      </c>
      <c r="P1221" s="34" t="s">
        <v>12150</v>
      </c>
      <c r="Q1221">
        <v>1</v>
      </c>
      <c r="R1221" s="4">
        <v>5.8</v>
      </c>
      <c r="T1221" t="s">
        <v>3303</v>
      </c>
      <c r="U1221" s="4">
        <v>5.5</v>
      </c>
    </row>
    <row r="1222" spans="10:21" x14ac:dyDescent="0.3">
      <c r="J1222" t="s">
        <v>13257</v>
      </c>
      <c r="K1222" s="4">
        <v>6.4</v>
      </c>
      <c r="L1222" s="25">
        <f t="shared" ref="L1222:L1285" si="21">_xlfn.PERCENTRANK.EXC($K$5:$K$2402,K1222)</f>
        <v>0.48699999999999999</v>
      </c>
      <c r="P1222" s="34" t="s">
        <v>8649</v>
      </c>
      <c r="Q1222">
        <v>1</v>
      </c>
      <c r="R1222" s="4">
        <v>6.4</v>
      </c>
      <c r="T1222" t="s">
        <v>2545</v>
      </c>
      <c r="U1222" s="4">
        <v>6.5</v>
      </c>
    </row>
    <row r="1223" spans="10:21" x14ac:dyDescent="0.3">
      <c r="J1223" t="s">
        <v>13754</v>
      </c>
      <c r="K1223" s="4">
        <v>6.4</v>
      </c>
      <c r="L1223" s="25">
        <f t="shared" si="21"/>
        <v>0.48699999999999999</v>
      </c>
      <c r="P1223" s="34" t="s">
        <v>5950</v>
      </c>
      <c r="Q1223">
        <v>1</v>
      </c>
      <c r="R1223" s="4">
        <v>6.3</v>
      </c>
      <c r="T1223" t="s">
        <v>4044</v>
      </c>
      <c r="U1223" s="4">
        <v>7</v>
      </c>
    </row>
    <row r="1224" spans="10:21" x14ac:dyDescent="0.3">
      <c r="J1224" t="s">
        <v>13932</v>
      </c>
      <c r="K1224" s="4">
        <v>6.4</v>
      </c>
      <c r="L1224" s="25">
        <f t="shared" si="21"/>
        <v>0.48699999999999999</v>
      </c>
      <c r="P1224" s="34" t="s">
        <v>10741</v>
      </c>
      <c r="Q1224">
        <v>1</v>
      </c>
      <c r="R1224" s="4">
        <v>6.4</v>
      </c>
      <c r="T1224" t="s">
        <v>3873</v>
      </c>
      <c r="U1224" s="4">
        <v>5.8</v>
      </c>
    </row>
    <row r="1225" spans="10:21" x14ac:dyDescent="0.3">
      <c r="J1225" t="s">
        <v>489</v>
      </c>
      <c r="K1225" s="4">
        <v>6.4</v>
      </c>
      <c r="L1225" s="25">
        <f t="shared" si="21"/>
        <v>0.48699999999999999</v>
      </c>
      <c r="P1225" s="34" t="s">
        <v>14059</v>
      </c>
      <c r="Q1225">
        <v>1</v>
      </c>
      <c r="R1225" s="4">
        <v>5.4</v>
      </c>
      <c r="T1225" t="s">
        <v>3909</v>
      </c>
      <c r="U1225" s="4">
        <v>6.2</v>
      </c>
    </row>
    <row r="1226" spans="10:21" x14ac:dyDescent="0.3">
      <c r="J1226" t="s">
        <v>13314</v>
      </c>
      <c r="K1226" s="4">
        <v>6.4</v>
      </c>
      <c r="L1226" s="25">
        <f t="shared" si="21"/>
        <v>0.48699999999999999</v>
      </c>
      <c r="P1226" s="34" t="s">
        <v>6684</v>
      </c>
      <c r="Q1226">
        <v>1</v>
      </c>
      <c r="R1226" s="4">
        <v>5.6</v>
      </c>
      <c r="T1226" t="s">
        <v>877</v>
      </c>
      <c r="U1226" s="4">
        <v>6.5</v>
      </c>
    </row>
    <row r="1227" spans="10:21" x14ac:dyDescent="0.3">
      <c r="J1227" t="s">
        <v>10892</v>
      </c>
      <c r="K1227" s="4">
        <v>6.4</v>
      </c>
      <c r="L1227" s="25">
        <f t="shared" si="21"/>
        <v>0.48699999999999999</v>
      </c>
      <c r="P1227" s="34" t="s">
        <v>4115</v>
      </c>
      <c r="Q1227">
        <v>1</v>
      </c>
      <c r="R1227" s="4">
        <v>6.7</v>
      </c>
      <c r="T1227" t="s">
        <v>515</v>
      </c>
      <c r="U1227" s="4">
        <v>7.2</v>
      </c>
    </row>
    <row r="1228" spans="10:21" x14ac:dyDescent="0.3">
      <c r="J1228" t="s">
        <v>3742</v>
      </c>
      <c r="K1228" s="4">
        <v>6.4</v>
      </c>
      <c r="L1228" s="25">
        <f t="shared" si="21"/>
        <v>0.48699999999999999</v>
      </c>
      <c r="P1228" s="34" t="s">
        <v>13640</v>
      </c>
      <c r="Q1228">
        <v>1</v>
      </c>
      <c r="R1228" s="4">
        <v>7.2</v>
      </c>
      <c r="T1228" t="s">
        <v>4058</v>
      </c>
      <c r="U1228" s="4">
        <v>5.0999999999999996</v>
      </c>
    </row>
    <row r="1229" spans="10:21" x14ac:dyDescent="0.3">
      <c r="J1229" t="s">
        <v>3240</v>
      </c>
      <c r="K1229" s="4">
        <v>6.4</v>
      </c>
      <c r="L1229" s="25">
        <f t="shared" si="21"/>
        <v>0.48699999999999999</v>
      </c>
      <c r="P1229" s="34" t="s">
        <v>8167</v>
      </c>
      <c r="Q1229">
        <v>1</v>
      </c>
      <c r="R1229" s="4">
        <v>7.3</v>
      </c>
      <c r="T1229" t="s">
        <v>4061</v>
      </c>
      <c r="U1229" s="4">
        <v>4.7</v>
      </c>
    </row>
    <row r="1230" spans="10:21" x14ac:dyDescent="0.3">
      <c r="J1230" t="s">
        <v>14399</v>
      </c>
      <c r="K1230" s="4">
        <v>6.4</v>
      </c>
      <c r="L1230" s="25">
        <f t="shared" si="21"/>
        <v>0.48699999999999999</v>
      </c>
      <c r="P1230" s="34" t="s">
        <v>5018</v>
      </c>
      <c r="Q1230">
        <v>1</v>
      </c>
      <c r="R1230" s="4">
        <v>5.8</v>
      </c>
      <c r="T1230" t="s">
        <v>3278</v>
      </c>
      <c r="U1230" s="4">
        <v>5.9</v>
      </c>
    </row>
    <row r="1231" spans="10:21" x14ac:dyDescent="0.3">
      <c r="J1231" t="s">
        <v>13174</v>
      </c>
      <c r="K1231" s="4">
        <v>6.4</v>
      </c>
      <c r="L1231" s="25">
        <f t="shared" si="21"/>
        <v>0.48699999999999999</v>
      </c>
      <c r="P1231" s="34" t="s">
        <v>2853</v>
      </c>
      <c r="Q1231">
        <v>1</v>
      </c>
      <c r="R1231" s="4">
        <v>5.4</v>
      </c>
      <c r="T1231" t="s">
        <v>4067</v>
      </c>
      <c r="U1231" s="4">
        <v>5.8</v>
      </c>
    </row>
    <row r="1232" spans="10:21" x14ac:dyDescent="0.3">
      <c r="J1232" t="s">
        <v>11144</v>
      </c>
      <c r="K1232" s="4">
        <v>6.4</v>
      </c>
      <c r="L1232" s="25">
        <f t="shared" si="21"/>
        <v>0.48699999999999999</v>
      </c>
      <c r="P1232" s="34" t="s">
        <v>8916</v>
      </c>
      <c r="Q1232">
        <v>1</v>
      </c>
      <c r="R1232" s="4">
        <v>6.6</v>
      </c>
      <c r="T1232" t="s">
        <v>1669</v>
      </c>
      <c r="U1232" s="4">
        <v>7.2</v>
      </c>
    </row>
    <row r="1233" spans="10:21" x14ac:dyDescent="0.3">
      <c r="J1233" t="s">
        <v>8219</v>
      </c>
      <c r="K1233" s="4">
        <v>6.4</v>
      </c>
      <c r="L1233" s="25">
        <f t="shared" si="21"/>
        <v>0.48699999999999999</v>
      </c>
      <c r="P1233" s="34" t="s">
        <v>11202</v>
      </c>
      <c r="Q1233">
        <v>1</v>
      </c>
      <c r="R1233" s="4">
        <v>6.6</v>
      </c>
      <c r="T1233" t="s">
        <v>2243</v>
      </c>
      <c r="U1233" s="4">
        <v>6.2</v>
      </c>
    </row>
    <row r="1234" spans="10:21" x14ac:dyDescent="0.3">
      <c r="J1234" t="s">
        <v>5900</v>
      </c>
      <c r="K1234" s="4">
        <v>6.3999999999999995</v>
      </c>
      <c r="L1234" s="25">
        <f t="shared" si="21"/>
        <v>0.48599999999999999</v>
      </c>
      <c r="P1234" s="34" t="s">
        <v>269</v>
      </c>
      <c r="Q1234">
        <v>1</v>
      </c>
      <c r="R1234" s="4">
        <v>6.8</v>
      </c>
      <c r="T1234" t="s">
        <v>1805</v>
      </c>
      <c r="U1234" s="4">
        <v>5.7</v>
      </c>
    </row>
    <row r="1235" spans="10:21" x14ac:dyDescent="0.3">
      <c r="J1235" t="s">
        <v>1669</v>
      </c>
      <c r="K1235" s="4">
        <v>6.3999999999999995</v>
      </c>
      <c r="L1235" s="25">
        <f t="shared" si="21"/>
        <v>0.48599999999999999</v>
      </c>
      <c r="P1235" s="34" t="s">
        <v>8805</v>
      </c>
      <c r="Q1235">
        <v>1</v>
      </c>
      <c r="R1235" s="4">
        <v>6.7</v>
      </c>
      <c r="T1235" t="s">
        <v>1641</v>
      </c>
      <c r="U1235" s="4">
        <v>6.1</v>
      </c>
    </row>
    <row r="1236" spans="10:21" x14ac:dyDescent="0.3">
      <c r="J1236" t="s">
        <v>6100</v>
      </c>
      <c r="K1236" s="4">
        <v>6.3999999999999995</v>
      </c>
      <c r="L1236" s="25">
        <f t="shared" si="21"/>
        <v>0.48599999999999999</v>
      </c>
      <c r="P1236" s="34" t="s">
        <v>10923</v>
      </c>
      <c r="Q1236">
        <v>1</v>
      </c>
      <c r="R1236" s="4">
        <v>5.7</v>
      </c>
      <c r="T1236" t="s">
        <v>3628</v>
      </c>
      <c r="U1236" s="4">
        <v>6</v>
      </c>
    </row>
    <row r="1237" spans="10:21" x14ac:dyDescent="0.3">
      <c r="J1237" t="s">
        <v>5817</v>
      </c>
      <c r="K1237" s="4">
        <v>6.375</v>
      </c>
      <c r="L1237" s="25">
        <f t="shared" si="21"/>
        <v>0.48599999999999999</v>
      </c>
      <c r="P1237" s="34" t="s">
        <v>13357</v>
      </c>
      <c r="Q1237">
        <v>1</v>
      </c>
      <c r="R1237" s="4">
        <v>7.4</v>
      </c>
      <c r="T1237" t="s">
        <v>4084</v>
      </c>
      <c r="U1237" s="4">
        <v>6.9</v>
      </c>
    </row>
    <row r="1238" spans="10:21" x14ac:dyDescent="0.3">
      <c r="J1238" t="s">
        <v>3784</v>
      </c>
      <c r="K1238" s="4">
        <v>6.3666666666666671</v>
      </c>
      <c r="L1238" s="25">
        <f t="shared" si="21"/>
        <v>0.48399999999999999</v>
      </c>
      <c r="P1238" s="34" t="s">
        <v>2271</v>
      </c>
      <c r="Q1238">
        <v>1</v>
      </c>
      <c r="R1238" s="4">
        <v>6.4</v>
      </c>
      <c r="T1238" t="s">
        <v>3592</v>
      </c>
      <c r="U1238" s="4">
        <v>6.5</v>
      </c>
    </row>
    <row r="1239" spans="10:21" x14ac:dyDescent="0.3">
      <c r="J1239" t="s">
        <v>5460</v>
      </c>
      <c r="K1239" s="4">
        <v>6.3666666666666671</v>
      </c>
      <c r="L1239" s="25">
        <f t="shared" si="21"/>
        <v>0.48399999999999999</v>
      </c>
      <c r="P1239" s="34" t="s">
        <v>13466</v>
      </c>
      <c r="Q1239">
        <v>1</v>
      </c>
      <c r="R1239" s="4">
        <v>7.5</v>
      </c>
      <c r="T1239" t="s">
        <v>3387</v>
      </c>
      <c r="U1239" s="4">
        <v>5</v>
      </c>
    </row>
    <row r="1240" spans="10:21" x14ac:dyDescent="0.3">
      <c r="J1240" t="s">
        <v>3719</v>
      </c>
      <c r="K1240" s="4">
        <v>6.3666666666666671</v>
      </c>
      <c r="L1240" s="25">
        <f t="shared" si="21"/>
        <v>0.48399999999999999</v>
      </c>
      <c r="P1240" s="34" t="s">
        <v>12102</v>
      </c>
      <c r="Q1240">
        <v>1</v>
      </c>
      <c r="R1240" s="4">
        <v>5.6</v>
      </c>
      <c r="T1240" t="s">
        <v>4095</v>
      </c>
      <c r="U1240" s="4">
        <v>5.7</v>
      </c>
    </row>
    <row r="1241" spans="10:21" x14ac:dyDescent="0.3">
      <c r="J1241" t="s">
        <v>683</v>
      </c>
      <c r="K1241" s="4">
        <v>6.35</v>
      </c>
      <c r="L1241" s="25">
        <f t="shared" si="21"/>
        <v>0.48199999999999998</v>
      </c>
      <c r="P1241" s="34" t="s">
        <v>2738</v>
      </c>
      <c r="Q1241">
        <v>1</v>
      </c>
      <c r="R1241" s="4">
        <v>6.7</v>
      </c>
      <c r="T1241" t="s">
        <v>832</v>
      </c>
      <c r="U1241" s="4">
        <v>7</v>
      </c>
    </row>
    <row r="1242" spans="10:21" x14ac:dyDescent="0.3">
      <c r="J1242" t="s">
        <v>2613</v>
      </c>
      <c r="K1242" s="4">
        <v>6.35</v>
      </c>
      <c r="L1242" s="25">
        <f t="shared" si="21"/>
        <v>0.48199999999999998</v>
      </c>
      <c r="P1242" s="34" t="s">
        <v>8611</v>
      </c>
      <c r="Q1242">
        <v>1</v>
      </c>
      <c r="R1242" s="4">
        <v>7.7</v>
      </c>
      <c r="T1242" t="s">
        <v>1154</v>
      </c>
      <c r="U1242" s="4">
        <v>5.0999999999999996</v>
      </c>
    </row>
    <row r="1243" spans="10:21" x14ac:dyDescent="0.3">
      <c r="J1243" t="s">
        <v>3101</v>
      </c>
      <c r="K1243" s="4">
        <v>6.35</v>
      </c>
      <c r="L1243" s="25">
        <f t="shared" si="21"/>
        <v>0.48199999999999998</v>
      </c>
      <c r="P1243" s="34" t="s">
        <v>1235</v>
      </c>
      <c r="Q1243">
        <v>1</v>
      </c>
      <c r="R1243" s="4">
        <v>6.1</v>
      </c>
      <c r="T1243" t="s">
        <v>2904</v>
      </c>
      <c r="U1243" s="4">
        <v>5.3</v>
      </c>
    </row>
    <row r="1244" spans="10:21" x14ac:dyDescent="0.3">
      <c r="J1244" t="s">
        <v>10542</v>
      </c>
      <c r="K1244" s="4">
        <v>6.35</v>
      </c>
      <c r="L1244" s="25">
        <f t="shared" si="21"/>
        <v>0.48199999999999998</v>
      </c>
      <c r="P1244" s="34" t="s">
        <v>10728</v>
      </c>
      <c r="Q1244">
        <v>1</v>
      </c>
      <c r="R1244" s="4">
        <v>7.8</v>
      </c>
      <c r="T1244" t="s">
        <v>2975</v>
      </c>
      <c r="U1244" s="4">
        <v>4.4000000000000004</v>
      </c>
    </row>
    <row r="1245" spans="10:21" x14ac:dyDescent="0.3">
      <c r="J1245" t="s">
        <v>8906</v>
      </c>
      <c r="K1245" s="4">
        <v>6.35</v>
      </c>
      <c r="L1245" s="25">
        <f t="shared" si="21"/>
        <v>0.48199999999999998</v>
      </c>
      <c r="P1245" s="34" t="s">
        <v>58</v>
      </c>
      <c r="Q1245">
        <v>1</v>
      </c>
      <c r="R1245" s="4">
        <v>7.8</v>
      </c>
      <c r="T1245" t="s">
        <v>1196</v>
      </c>
      <c r="U1245" s="4">
        <v>4.7</v>
      </c>
    </row>
    <row r="1246" spans="10:21" x14ac:dyDescent="0.3">
      <c r="J1246" t="s">
        <v>5630</v>
      </c>
      <c r="K1246" s="4">
        <v>6.35</v>
      </c>
      <c r="L1246" s="25">
        <f t="shared" si="21"/>
        <v>0.48199999999999998</v>
      </c>
      <c r="P1246" s="34" t="s">
        <v>2796</v>
      </c>
      <c r="Q1246">
        <v>1</v>
      </c>
      <c r="R1246" s="4">
        <v>6</v>
      </c>
      <c r="T1246" t="s">
        <v>4113</v>
      </c>
      <c r="U1246" s="4">
        <v>6.7</v>
      </c>
    </row>
    <row r="1247" spans="10:21" x14ac:dyDescent="0.3">
      <c r="J1247" t="s">
        <v>835</v>
      </c>
      <c r="K1247" s="4">
        <v>6.3499999999999988</v>
      </c>
      <c r="L1247" s="25">
        <f t="shared" si="21"/>
        <v>0.48099999999999998</v>
      </c>
      <c r="P1247" s="34" t="s">
        <v>14264</v>
      </c>
      <c r="Q1247">
        <v>1</v>
      </c>
      <c r="R1247" s="4">
        <v>7.4</v>
      </c>
      <c r="T1247" t="s">
        <v>4115</v>
      </c>
      <c r="U1247" s="4">
        <v>6.7</v>
      </c>
    </row>
    <row r="1248" spans="10:21" x14ac:dyDescent="0.3">
      <c r="J1248" t="s">
        <v>1383</v>
      </c>
      <c r="K1248" s="4">
        <v>6.3400000000000007</v>
      </c>
      <c r="L1248" s="25">
        <f t="shared" si="21"/>
        <v>0.48099999999999998</v>
      </c>
      <c r="P1248" s="34" t="s">
        <v>13420</v>
      </c>
      <c r="Q1248">
        <v>1</v>
      </c>
      <c r="R1248" s="4">
        <v>5.8</v>
      </c>
      <c r="T1248" t="s">
        <v>1765</v>
      </c>
      <c r="U1248" s="4">
        <v>5.7</v>
      </c>
    </row>
    <row r="1249" spans="10:21" x14ac:dyDescent="0.3">
      <c r="J1249" t="s">
        <v>5782</v>
      </c>
      <c r="K1249" s="4">
        <v>6.333333333333333</v>
      </c>
      <c r="L1249" s="25">
        <f t="shared" si="21"/>
        <v>0.48</v>
      </c>
      <c r="P1249" s="34" t="s">
        <v>14117</v>
      </c>
      <c r="Q1249">
        <v>1</v>
      </c>
      <c r="R1249" s="4">
        <v>5.7</v>
      </c>
      <c r="T1249" t="s">
        <v>330</v>
      </c>
      <c r="U1249" s="4">
        <v>7.4</v>
      </c>
    </row>
    <row r="1250" spans="10:21" x14ac:dyDescent="0.3">
      <c r="J1250" t="s">
        <v>1489</v>
      </c>
      <c r="K1250" s="4">
        <v>6.333333333333333</v>
      </c>
      <c r="L1250" s="25">
        <f t="shared" si="21"/>
        <v>0.48</v>
      </c>
      <c r="P1250" s="34" t="s">
        <v>13829</v>
      </c>
      <c r="Q1250">
        <v>1</v>
      </c>
      <c r="R1250" s="4">
        <v>2.5</v>
      </c>
      <c r="T1250" t="s">
        <v>3505</v>
      </c>
      <c r="U1250" s="4">
        <v>6.1</v>
      </c>
    </row>
    <row r="1251" spans="10:21" x14ac:dyDescent="0.3">
      <c r="J1251" t="s">
        <v>8141</v>
      </c>
      <c r="K1251" s="4">
        <v>6.333333333333333</v>
      </c>
      <c r="L1251" s="25">
        <f t="shared" si="21"/>
        <v>0.48</v>
      </c>
      <c r="P1251" s="34" t="s">
        <v>14168</v>
      </c>
      <c r="Q1251">
        <v>1</v>
      </c>
      <c r="R1251" s="4">
        <v>3.6</v>
      </c>
      <c r="T1251" t="s">
        <v>3483</v>
      </c>
      <c r="U1251" s="4">
        <v>6.4</v>
      </c>
    </row>
    <row r="1252" spans="10:21" x14ac:dyDescent="0.3">
      <c r="J1252" t="s">
        <v>602</v>
      </c>
      <c r="K1252" s="4">
        <v>6.3250000000000002</v>
      </c>
      <c r="L1252" s="25">
        <f t="shared" si="21"/>
        <v>0.47899999999999998</v>
      </c>
      <c r="P1252" s="34" t="s">
        <v>7312</v>
      </c>
      <c r="Q1252">
        <v>1</v>
      </c>
      <c r="R1252" s="4">
        <v>6.4</v>
      </c>
      <c r="T1252" t="s">
        <v>4128</v>
      </c>
      <c r="U1252" s="4">
        <v>6.2</v>
      </c>
    </row>
    <row r="1253" spans="10:21" x14ac:dyDescent="0.3">
      <c r="J1253" t="s">
        <v>7684</v>
      </c>
      <c r="K1253" s="4">
        <v>6.3249999999999993</v>
      </c>
      <c r="L1253" s="25">
        <f t="shared" si="21"/>
        <v>0.47899999999999998</v>
      </c>
      <c r="P1253" s="34" t="s">
        <v>7576</v>
      </c>
      <c r="Q1253">
        <v>1</v>
      </c>
      <c r="R1253" s="4">
        <v>6.5</v>
      </c>
      <c r="T1253" t="s">
        <v>2257</v>
      </c>
      <c r="U1253" s="4">
        <v>6.2</v>
      </c>
    </row>
    <row r="1254" spans="10:21" x14ac:dyDescent="0.3">
      <c r="J1254" t="s">
        <v>349</v>
      </c>
      <c r="K1254" s="4">
        <v>6.3142857142857149</v>
      </c>
      <c r="L1254" s="25">
        <f t="shared" si="21"/>
        <v>0.47799999999999998</v>
      </c>
      <c r="P1254" s="34" t="s">
        <v>10236</v>
      </c>
      <c r="Q1254">
        <v>1</v>
      </c>
      <c r="R1254" s="4">
        <v>8.4</v>
      </c>
      <c r="T1254" t="s">
        <v>4134</v>
      </c>
      <c r="U1254" s="4">
        <v>5.9</v>
      </c>
    </row>
    <row r="1255" spans="10:21" x14ac:dyDescent="0.3">
      <c r="J1255" t="s">
        <v>1411</v>
      </c>
      <c r="K1255" s="4">
        <v>6.3000000000000007</v>
      </c>
      <c r="L1255" s="25">
        <f t="shared" si="21"/>
        <v>0.47699999999999998</v>
      </c>
      <c r="P1255" s="34" t="s">
        <v>13090</v>
      </c>
      <c r="Q1255">
        <v>1</v>
      </c>
      <c r="R1255" s="4">
        <v>5.6</v>
      </c>
      <c r="T1255" t="s">
        <v>4138</v>
      </c>
      <c r="U1255" s="4">
        <v>4</v>
      </c>
    </row>
    <row r="1256" spans="10:21" x14ac:dyDescent="0.3">
      <c r="J1256" t="s">
        <v>6424</v>
      </c>
      <c r="K1256" s="4">
        <v>6.3000000000000007</v>
      </c>
      <c r="L1256" s="25">
        <f t="shared" si="21"/>
        <v>0.47699999999999998</v>
      </c>
      <c r="P1256" s="34" t="s">
        <v>13067</v>
      </c>
      <c r="Q1256">
        <v>1</v>
      </c>
      <c r="R1256" s="4">
        <v>6.4</v>
      </c>
      <c r="T1256" t="s">
        <v>2718</v>
      </c>
      <c r="U1256" s="4">
        <v>6.2</v>
      </c>
    </row>
    <row r="1257" spans="10:21" x14ac:dyDescent="0.3">
      <c r="J1257" t="s">
        <v>8251</v>
      </c>
      <c r="K1257" s="4">
        <v>6.3000000000000007</v>
      </c>
      <c r="L1257" s="25">
        <f t="shared" si="21"/>
        <v>0.47699999999999998</v>
      </c>
      <c r="P1257" s="34" t="s">
        <v>8832</v>
      </c>
      <c r="Q1257">
        <v>1</v>
      </c>
      <c r="R1257" s="4">
        <v>5.8</v>
      </c>
      <c r="T1257" t="s">
        <v>863</v>
      </c>
      <c r="U1257" s="4">
        <v>4.5999999999999996</v>
      </c>
    </row>
    <row r="1258" spans="10:21" x14ac:dyDescent="0.3">
      <c r="J1258" t="s">
        <v>10402</v>
      </c>
      <c r="K1258" s="4">
        <v>6.3</v>
      </c>
      <c r="L1258" s="25">
        <f t="shared" si="21"/>
        <v>0.45</v>
      </c>
      <c r="P1258" s="34" t="s">
        <v>12953</v>
      </c>
      <c r="Q1258">
        <v>1</v>
      </c>
      <c r="R1258" s="4">
        <v>6.2</v>
      </c>
      <c r="T1258" t="s">
        <v>4145</v>
      </c>
      <c r="U1258" s="4">
        <v>6.4</v>
      </c>
    </row>
    <row r="1259" spans="10:21" x14ac:dyDescent="0.3">
      <c r="J1259" t="s">
        <v>4939</v>
      </c>
      <c r="K1259" s="4">
        <v>6.3</v>
      </c>
      <c r="L1259" s="25">
        <f t="shared" si="21"/>
        <v>0.45</v>
      </c>
      <c r="P1259" s="34" t="s">
        <v>6635</v>
      </c>
      <c r="Q1259">
        <v>1</v>
      </c>
      <c r="R1259" s="4">
        <v>5.8</v>
      </c>
      <c r="T1259" t="s">
        <v>3331</v>
      </c>
      <c r="U1259" s="4">
        <v>5.9</v>
      </c>
    </row>
    <row r="1260" spans="10:21" x14ac:dyDescent="0.3">
      <c r="J1260" t="s">
        <v>1329</v>
      </c>
      <c r="K1260" s="4">
        <v>6.3</v>
      </c>
      <c r="L1260" s="25">
        <f t="shared" si="21"/>
        <v>0.45</v>
      </c>
      <c r="P1260" s="34" t="s">
        <v>13990</v>
      </c>
      <c r="Q1260">
        <v>1</v>
      </c>
      <c r="R1260" s="4">
        <v>7.2</v>
      </c>
      <c r="T1260" t="s">
        <v>4148</v>
      </c>
      <c r="U1260" s="4">
        <v>5.0999999999999996</v>
      </c>
    </row>
    <row r="1261" spans="10:21" x14ac:dyDescent="0.3">
      <c r="J1261" t="s">
        <v>12189</v>
      </c>
      <c r="K1261" s="4">
        <v>6.3</v>
      </c>
      <c r="L1261" s="25">
        <f t="shared" si="21"/>
        <v>0.45</v>
      </c>
      <c r="P1261" s="34" t="s">
        <v>13395</v>
      </c>
      <c r="Q1261">
        <v>1</v>
      </c>
      <c r="R1261" s="4">
        <v>5.3</v>
      </c>
      <c r="T1261" t="s">
        <v>4151</v>
      </c>
      <c r="U1261" s="4">
        <v>7.6</v>
      </c>
    </row>
    <row r="1262" spans="10:21" x14ac:dyDescent="0.3">
      <c r="J1262" t="s">
        <v>5794</v>
      </c>
      <c r="K1262" s="4">
        <v>6.3</v>
      </c>
      <c r="L1262" s="25">
        <f t="shared" si="21"/>
        <v>0.45</v>
      </c>
      <c r="P1262" s="34" t="s">
        <v>12350</v>
      </c>
      <c r="Q1262">
        <v>1</v>
      </c>
      <c r="R1262" s="4">
        <v>6.7</v>
      </c>
      <c r="T1262" t="s">
        <v>4155</v>
      </c>
      <c r="U1262" s="4">
        <v>4.2</v>
      </c>
    </row>
    <row r="1263" spans="10:21" x14ac:dyDescent="0.3">
      <c r="J1263" t="s">
        <v>4180</v>
      </c>
      <c r="K1263" s="4">
        <v>6.3</v>
      </c>
      <c r="L1263" s="25">
        <f t="shared" si="21"/>
        <v>0.45</v>
      </c>
      <c r="P1263" s="34" t="s">
        <v>13728</v>
      </c>
      <c r="Q1263">
        <v>1</v>
      </c>
      <c r="R1263" s="4">
        <v>6.2</v>
      </c>
      <c r="T1263" t="s">
        <v>3364</v>
      </c>
      <c r="U1263" s="4">
        <v>7.8</v>
      </c>
    </row>
    <row r="1264" spans="10:21" x14ac:dyDescent="0.3">
      <c r="J1264" t="s">
        <v>6515</v>
      </c>
      <c r="K1264" s="4">
        <v>6.3</v>
      </c>
      <c r="L1264" s="25">
        <f t="shared" si="21"/>
        <v>0.45</v>
      </c>
      <c r="P1264" s="34" t="s">
        <v>5286</v>
      </c>
      <c r="Q1264">
        <v>1</v>
      </c>
      <c r="R1264" s="4">
        <v>4.9000000000000004</v>
      </c>
      <c r="T1264" t="s">
        <v>2810</v>
      </c>
      <c r="U1264" s="4">
        <v>5.8</v>
      </c>
    </row>
    <row r="1265" spans="10:21" x14ac:dyDescent="0.3">
      <c r="J1265" t="s">
        <v>12247</v>
      </c>
      <c r="K1265" s="4">
        <v>6.3</v>
      </c>
      <c r="L1265" s="25">
        <f t="shared" si="21"/>
        <v>0.45</v>
      </c>
      <c r="P1265" s="34" t="s">
        <v>3518</v>
      </c>
      <c r="Q1265">
        <v>1</v>
      </c>
      <c r="R1265" s="4">
        <v>4.5</v>
      </c>
      <c r="T1265" t="s">
        <v>3354</v>
      </c>
      <c r="U1265" s="4">
        <v>5.9</v>
      </c>
    </row>
    <row r="1266" spans="10:21" x14ac:dyDescent="0.3">
      <c r="J1266" t="s">
        <v>2385</v>
      </c>
      <c r="K1266" s="4">
        <v>6.3</v>
      </c>
      <c r="L1266" s="25">
        <f t="shared" si="21"/>
        <v>0.45</v>
      </c>
      <c r="P1266" s="34" t="s">
        <v>9252</v>
      </c>
      <c r="Q1266">
        <v>1</v>
      </c>
      <c r="R1266" s="4">
        <v>7.3</v>
      </c>
      <c r="T1266" t="s">
        <v>2647</v>
      </c>
      <c r="U1266" s="4">
        <v>8.4</v>
      </c>
    </row>
    <row r="1267" spans="10:21" x14ac:dyDescent="0.3">
      <c r="J1267" t="s">
        <v>3835</v>
      </c>
      <c r="K1267" s="4">
        <v>6.3</v>
      </c>
      <c r="L1267" s="25">
        <f t="shared" si="21"/>
        <v>0.45</v>
      </c>
      <c r="P1267" s="34" t="s">
        <v>12097</v>
      </c>
      <c r="Q1267">
        <v>1</v>
      </c>
      <c r="R1267" s="4">
        <v>5.7</v>
      </c>
      <c r="T1267" t="s">
        <v>4170</v>
      </c>
      <c r="U1267" s="4">
        <v>4.8</v>
      </c>
    </row>
    <row r="1268" spans="10:21" x14ac:dyDescent="0.3">
      <c r="J1268" t="s">
        <v>999</v>
      </c>
      <c r="K1268" s="4">
        <v>6.3</v>
      </c>
      <c r="L1268" s="25">
        <f t="shared" si="21"/>
        <v>0.45</v>
      </c>
      <c r="P1268" s="34" t="s">
        <v>11503</v>
      </c>
      <c r="Q1268">
        <v>1</v>
      </c>
      <c r="R1268" s="4">
        <v>6.2</v>
      </c>
      <c r="T1268" t="s">
        <v>4176</v>
      </c>
      <c r="U1268" s="4">
        <v>6.2</v>
      </c>
    </row>
    <row r="1269" spans="10:21" x14ac:dyDescent="0.3">
      <c r="J1269" t="s">
        <v>13282</v>
      </c>
      <c r="K1269" s="4">
        <v>6.3</v>
      </c>
      <c r="L1269" s="25">
        <f t="shared" si="21"/>
        <v>0.45</v>
      </c>
      <c r="P1269" s="34" t="s">
        <v>12861</v>
      </c>
      <c r="Q1269">
        <v>1</v>
      </c>
      <c r="R1269" s="4">
        <v>7.3</v>
      </c>
      <c r="T1269" t="s">
        <v>3902</v>
      </c>
      <c r="U1269" s="4">
        <v>6.5</v>
      </c>
    </row>
    <row r="1270" spans="10:21" x14ac:dyDescent="0.3">
      <c r="J1270" t="s">
        <v>1739</v>
      </c>
      <c r="K1270" s="4">
        <v>6.3</v>
      </c>
      <c r="L1270" s="25">
        <f t="shared" si="21"/>
        <v>0.45</v>
      </c>
      <c r="P1270" s="34" t="s">
        <v>4237</v>
      </c>
      <c r="Q1270">
        <v>1</v>
      </c>
      <c r="R1270" s="4">
        <v>7.1</v>
      </c>
      <c r="T1270" t="s">
        <v>4180</v>
      </c>
      <c r="U1270" s="4">
        <v>6.3</v>
      </c>
    </row>
    <row r="1271" spans="10:21" x14ac:dyDescent="0.3">
      <c r="J1271" t="s">
        <v>10937</v>
      </c>
      <c r="K1271" s="4">
        <v>6.3</v>
      </c>
      <c r="L1271" s="25">
        <f t="shared" si="21"/>
        <v>0.45</v>
      </c>
      <c r="P1271" s="34" t="s">
        <v>12509</v>
      </c>
      <c r="Q1271">
        <v>1</v>
      </c>
      <c r="R1271" s="4">
        <v>4.3</v>
      </c>
      <c r="T1271" t="s">
        <v>4183</v>
      </c>
      <c r="U1271" s="4">
        <v>3.3</v>
      </c>
    </row>
    <row r="1272" spans="10:21" x14ac:dyDescent="0.3">
      <c r="J1272" t="s">
        <v>14005</v>
      </c>
      <c r="K1272" s="4">
        <v>6.3</v>
      </c>
      <c r="L1272" s="25">
        <f t="shared" si="21"/>
        <v>0.45</v>
      </c>
      <c r="P1272" s="34" t="s">
        <v>5150</v>
      </c>
      <c r="Q1272">
        <v>1</v>
      </c>
      <c r="R1272" s="4">
        <v>5.2</v>
      </c>
      <c r="T1272" t="s">
        <v>1145</v>
      </c>
      <c r="U1272" s="4">
        <v>5.9</v>
      </c>
    </row>
    <row r="1273" spans="10:21" x14ac:dyDescent="0.3">
      <c r="J1273" t="s">
        <v>5950</v>
      </c>
      <c r="K1273" s="4">
        <v>6.3</v>
      </c>
      <c r="L1273" s="25">
        <f t="shared" si="21"/>
        <v>0.45</v>
      </c>
      <c r="P1273" s="34" t="s">
        <v>8283</v>
      </c>
      <c r="Q1273">
        <v>1</v>
      </c>
      <c r="R1273" s="4">
        <v>6.5</v>
      </c>
      <c r="T1273" t="s">
        <v>3413</v>
      </c>
      <c r="U1273" s="4">
        <v>5.8</v>
      </c>
    </row>
    <row r="1274" spans="10:21" x14ac:dyDescent="0.3">
      <c r="J1274" t="s">
        <v>14406</v>
      </c>
      <c r="K1274" s="4">
        <v>6.3</v>
      </c>
      <c r="L1274" s="25">
        <f t="shared" si="21"/>
        <v>0.45</v>
      </c>
      <c r="P1274" s="34" t="s">
        <v>7778</v>
      </c>
      <c r="Q1274">
        <v>1</v>
      </c>
      <c r="R1274" s="4">
        <v>6.5</v>
      </c>
      <c r="T1274" t="s">
        <v>4189</v>
      </c>
      <c r="U1274" s="4">
        <v>6.5</v>
      </c>
    </row>
    <row r="1275" spans="10:21" x14ac:dyDescent="0.3">
      <c r="J1275" t="s">
        <v>4899</v>
      </c>
      <c r="K1275" s="4">
        <v>6.3</v>
      </c>
      <c r="L1275" s="25">
        <f t="shared" si="21"/>
        <v>0.45</v>
      </c>
      <c r="P1275" s="34" t="s">
        <v>13664</v>
      </c>
      <c r="Q1275">
        <v>1</v>
      </c>
      <c r="R1275" s="4">
        <v>6.9</v>
      </c>
      <c r="T1275" t="s">
        <v>4191</v>
      </c>
      <c r="U1275" s="4">
        <v>4.7</v>
      </c>
    </row>
    <row r="1276" spans="10:21" x14ac:dyDescent="0.3">
      <c r="J1276" t="s">
        <v>3524</v>
      </c>
      <c r="K1276" s="4">
        <v>6.3</v>
      </c>
      <c r="L1276" s="25">
        <f t="shared" si="21"/>
        <v>0.45</v>
      </c>
      <c r="P1276" s="34" t="s">
        <v>4617</v>
      </c>
      <c r="Q1276">
        <v>1</v>
      </c>
      <c r="R1276" s="4">
        <v>7.1</v>
      </c>
      <c r="T1276" t="s">
        <v>4194</v>
      </c>
      <c r="U1276" s="4">
        <v>4.0999999999999996</v>
      </c>
    </row>
    <row r="1277" spans="10:21" x14ac:dyDescent="0.3">
      <c r="J1277" t="s">
        <v>5872</v>
      </c>
      <c r="K1277" s="4">
        <v>6.3</v>
      </c>
      <c r="L1277" s="25">
        <f t="shared" si="21"/>
        <v>0.45</v>
      </c>
      <c r="P1277" s="34" t="s">
        <v>13601</v>
      </c>
      <c r="Q1277">
        <v>1</v>
      </c>
      <c r="R1277" s="4">
        <v>6.1</v>
      </c>
      <c r="T1277" t="s">
        <v>4196</v>
      </c>
      <c r="U1277" s="4">
        <v>6.8</v>
      </c>
    </row>
    <row r="1278" spans="10:21" x14ac:dyDescent="0.3">
      <c r="J1278" t="s">
        <v>9875</v>
      </c>
      <c r="K1278" s="4">
        <v>6.3</v>
      </c>
      <c r="L1278" s="25">
        <f t="shared" si="21"/>
        <v>0.45</v>
      </c>
      <c r="P1278" s="34" t="s">
        <v>10628</v>
      </c>
      <c r="Q1278">
        <v>1</v>
      </c>
      <c r="R1278" s="4">
        <v>6.5</v>
      </c>
      <c r="T1278" t="s">
        <v>3233</v>
      </c>
      <c r="U1278" s="4">
        <v>6.2</v>
      </c>
    </row>
    <row r="1279" spans="10:21" x14ac:dyDescent="0.3">
      <c r="J1279" t="s">
        <v>8950</v>
      </c>
      <c r="K1279" s="4">
        <v>6.3</v>
      </c>
      <c r="L1279" s="25">
        <f t="shared" si="21"/>
        <v>0.45</v>
      </c>
      <c r="P1279" s="34" t="s">
        <v>4594</v>
      </c>
      <c r="Q1279">
        <v>1</v>
      </c>
      <c r="R1279" s="4">
        <v>6.4</v>
      </c>
      <c r="T1279" t="s">
        <v>4095</v>
      </c>
      <c r="U1279" s="4">
        <v>4.5</v>
      </c>
    </row>
    <row r="1280" spans="10:21" x14ac:dyDescent="0.3">
      <c r="J1280" t="s">
        <v>12251</v>
      </c>
      <c r="K1280" s="4">
        <v>6.3</v>
      </c>
      <c r="L1280" s="25">
        <f t="shared" si="21"/>
        <v>0.45</v>
      </c>
      <c r="P1280" s="34" t="s">
        <v>2832</v>
      </c>
      <c r="Q1280">
        <v>1</v>
      </c>
      <c r="R1280" s="4">
        <v>5.7</v>
      </c>
      <c r="T1280" t="s">
        <v>4204</v>
      </c>
      <c r="U1280" s="4">
        <v>5.8</v>
      </c>
    </row>
    <row r="1281" spans="10:21" x14ac:dyDescent="0.3">
      <c r="J1281" t="s">
        <v>11014</v>
      </c>
      <c r="K1281" s="4">
        <v>6.3</v>
      </c>
      <c r="L1281" s="25">
        <f t="shared" si="21"/>
        <v>0.45</v>
      </c>
      <c r="P1281" s="34" t="s">
        <v>5225</v>
      </c>
      <c r="Q1281">
        <v>1</v>
      </c>
      <c r="R1281" s="4">
        <v>4.8</v>
      </c>
      <c r="T1281" t="s">
        <v>3308</v>
      </c>
      <c r="U1281" s="4">
        <v>7.3</v>
      </c>
    </row>
    <row r="1282" spans="10:21" x14ac:dyDescent="0.3">
      <c r="J1282" t="s">
        <v>4878</v>
      </c>
      <c r="K1282" s="4">
        <v>6.3</v>
      </c>
      <c r="L1282" s="25">
        <f t="shared" si="21"/>
        <v>0.45</v>
      </c>
      <c r="P1282" s="34" t="s">
        <v>9418</v>
      </c>
      <c r="Q1282">
        <v>1</v>
      </c>
      <c r="R1282" s="4">
        <v>6.8</v>
      </c>
      <c r="T1282" t="s">
        <v>2602</v>
      </c>
      <c r="U1282" s="4">
        <v>5.9</v>
      </c>
    </row>
    <row r="1283" spans="10:21" x14ac:dyDescent="0.3">
      <c r="J1283" t="s">
        <v>5632</v>
      </c>
      <c r="K1283" s="4">
        <v>6.3</v>
      </c>
      <c r="L1283" s="25">
        <f t="shared" si="21"/>
        <v>0.45</v>
      </c>
      <c r="P1283" s="34" t="s">
        <v>11915</v>
      </c>
      <c r="Q1283">
        <v>1</v>
      </c>
      <c r="R1283" s="4">
        <v>7.4</v>
      </c>
      <c r="T1283" t="s">
        <v>4215</v>
      </c>
      <c r="U1283" s="4">
        <v>4.4000000000000004</v>
      </c>
    </row>
    <row r="1284" spans="10:21" x14ac:dyDescent="0.3">
      <c r="J1284" t="s">
        <v>86</v>
      </c>
      <c r="K1284" s="4">
        <v>6.3</v>
      </c>
      <c r="L1284" s="25">
        <f t="shared" si="21"/>
        <v>0.45</v>
      </c>
      <c r="P1284" s="34" t="s">
        <v>12892</v>
      </c>
      <c r="Q1284">
        <v>1</v>
      </c>
      <c r="R1284" s="4">
        <v>6.8</v>
      </c>
      <c r="T1284" t="s">
        <v>3121</v>
      </c>
      <c r="U1284" s="4">
        <v>5.8</v>
      </c>
    </row>
    <row r="1285" spans="10:21" x14ac:dyDescent="0.3">
      <c r="J1285" t="s">
        <v>1339</v>
      </c>
      <c r="K1285" s="4">
        <v>6.3</v>
      </c>
      <c r="L1285" s="25">
        <f t="shared" si="21"/>
        <v>0.45</v>
      </c>
      <c r="P1285" s="34" t="s">
        <v>3126</v>
      </c>
      <c r="Q1285">
        <v>1</v>
      </c>
      <c r="R1285" s="4">
        <v>5.5</v>
      </c>
      <c r="T1285" t="s">
        <v>4221</v>
      </c>
      <c r="U1285" s="4">
        <v>5.0999999999999996</v>
      </c>
    </row>
    <row r="1286" spans="10:21" x14ac:dyDescent="0.3">
      <c r="J1286" t="s">
        <v>12890</v>
      </c>
      <c r="K1286" s="4">
        <v>6.3</v>
      </c>
      <c r="L1286" s="25">
        <f t="shared" ref="L1286:L1349" si="22">_xlfn.PERCENTRANK.EXC($K$5:$K$2402,K1286)</f>
        <v>0.45</v>
      </c>
      <c r="P1286" s="34" t="s">
        <v>12895</v>
      </c>
      <c r="Q1286">
        <v>1</v>
      </c>
      <c r="R1286" s="4">
        <v>5.2</v>
      </c>
      <c r="T1286" t="s">
        <v>1712</v>
      </c>
      <c r="U1286" s="4">
        <v>6.9</v>
      </c>
    </row>
    <row r="1287" spans="10:21" x14ac:dyDescent="0.3">
      <c r="J1287" t="s">
        <v>6172</v>
      </c>
      <c r="K1287" s="4">
        <v>6.3</v>
      </c>
      <c r="L1287" s="25">
        <f t="shared" si="22"/>
        <v>0.45</v>
      </c>
      <c r="P1287" s="34" t="s">
        <v>2981</v>
      </c>
      <c r="Q1287">
        <v>1</v>
      </c>
      <c r="R1287" s="4">
        <v>7.2</v>
      </c>
      <c r="T1287" t="s">
        <v>2781</v>
      </c>
      <c r="U1287" s="4">
        <v>6.2</v>
      </c>
    </row>
    <row r="1288" spans="10:21" x14ac:dyDescent="0.3">
      <c r="J1288" t="s">
        <v>10256</v>
      </c>
      <c r="K1288" s="4">
        <v>6.3</v>
      </c>
      <c r="L1288" s="25">
        <f t="shared" si="22"/>
        <v>0.45</v>
      </c>
      <c r="P1288" s="34" t="s">
        <v>14029</v>
      </c>
      <c r="Q1288">
        <v>1</v>
      </c>
      <c r="R1288" s="4">
        <v>6.5</v>
      </c>
      <c r="T1288" t="s">
        <v>4229</v>
      </c>
      <c r="U1288" s="4">
        <v>6.9</v>
      </c>
    </row>
    <row r="1289" spans="10:21" x14ac:dyDescent="0.3">
      <c r="J1289" t="s">
        <v>8318</v>
      </c>
      <c r="K1289" s="4">
        <v>6.3</v>
      </c>
      <c r="L1289" s="25">
        <f t="shared" si="22"/>
        <v>0.45</v>
      </c>
      <c r="P1289" s="34" t="s">
        <v>8174</v>
      </c>
      <c r="Q1289">
        <v>1</v>
      </c>
      <c r="R1289" s="4">
        <v>5.9</v>
      </c>
      <c r="T1289" t="s">
        <v>2699</v>
      </c>
      <c r="U1289" s="4">
        <v>7.3</v>
      </c>
    </row>
    <row r="1290" spans="10:21" x14ac:dyDescent="0.3">
      <c r="J1290" t="s">
        <v>1730</v>
      </c>
      <c r="K1290" s="4">
        <v>6.3</v>
      </c>
      <c r="L1290" s="25">
        <f t="shared" si="22"/>
        <v>0.45</v>
      </c>
      <c r="P1290" s="34" t="s">
        <v>4661</v>
      </c>
      <c r="Q1290">
        <v>1</v>
      </c>
      <c r="R1290" s="4">
        <v>6</v>
      </c>
      <c r="T1290" t="s">
        <v>4237</v>
      </c>
      <c r="U1290" s="4">
        <v>7.1</v>
      </c>
    </row>
    <row r="1291" spans="10:21" x14ac:dyDescent="0.3">
      <c r="J1291" t="s">
        <v>9755</v>
      </c>
      <c r="K1291" s="4">
        <v>6.3</v>
      </c>
      <c r="L1291" s="25">
        <f t="shared" si="22"/>
        <v>0.45</v>
      </c>
      <c r="P1291" s="34" t="s">
        <v>11824</v>
      </c>
      <c r="Q1291">
        <v>1</v>
      </c>
      <c r="R1291" s="4">
        <v>4.8</v>
      </c>
      <c r="T1291" t="s">
        <v>1324</v>
      </c>
      <c r="U1291" s="4">
        <v>6</v>
      </c>
    </row>
    <row r="1292" spans="10:21" x14ac:dyDescent="0.3">
      <c r="J1292" t="s">
        <v>1843</v>
      </c>
      <c r="K1292" s="4">
        <v>6.3</v>
      </c>
      <c r="L1292" s="25">
        <f t="shared" si="22"/>
        <v>0.45</v>
      </c>
      <c r="P1292" s="34" t="s">
        <v>7154</v>
      </c>
      <c r="Q1292">
        <v>1</v>
      </c>
      <c r="R1292" s="4">
        <v>5.9</v>
      </c>
      <c r="T1292" t="s">
        <v>4244</v>
      </c>
      <c r="U1292" s="4">
        <v>7</v>
      </c>
    </row>
    <row r="1293" spans="10:21" x14ac:dyDescent="0.3">
      <c r="J1293" t="s">
        <v>6444</v>
      </c>
      <c r="K1293" s="4">
        <v>6.3</v>
      </c>
      <c r="L1293" s="25">
        <f t="shared" si="22"/>
        <v>0.45</v>
      </c>
      <c r="P1293" s="34" t="s">
        <v>1683</v>
      </c>
      <c r="Q1293">
        <v>1</v>
      </c>
      <c r="R1293" s="4">
        <v>6.6</v>
      </c>
      <c r="T1293" t="s">
        <v>1304</v>
      </c>
      <c r="U1293" s="4">
        <v>6.8</v>
      </c>
    </row>
    <row r="1294" spans="10:21" x14ac:dyDescent="0.3">
      <c r="J1294" t="s">
        <v>12162</v>
      </c>
      <c r="K1294" s="4">
        <v>6.3</v>
      </c>
      <c r="L1294" s="25">
        <f t="shared" si="22"/>
        <v>0.45</v>
      </c>
      <c r="P1294" s="34" t="s">
        <v>12044</v>
      </c>
      <c r="Q1294">
        <v>1</v>
      </c>
      <c r="R1294" s="4">
        <v>5.2</v>
      </c>
      <c r="T1294" t="s">
        <v>4250</v>
      </c>
      <c r="U1294" s="4">
        <v>5.7</v>
      </c>
    </row>
    <row r="1295" spans="10:21" x14ac:dyDescent="0.3">
      <c r="J1295" t="s">
        <v>4779</v>
      </c>
      <c r="K1295" s="4">
        <v>6.3</v>
      </c>
      <c r="L1295" s="25">
        <f t="shared" si="22"/>
        <v>0.45</v>
      </c>
      <c r="P1295" s="34" t="s">
        <v>2895</v>
      </c>
      <c r="Q1295">
        <v>1</v>
      </c>
      <c r="R1295" s="4">
        <v>6.6</v>
      </c>
      <c r="T1295" t="s">
        <v>696</v>
      </c>
      <c r="U1295" s="4">
        <v>7.6</v>
      </c>
    </row>
    <row r="1296" spans="10:21" x14ac:dyDescent="0.3">
      <c r="J1296" t="s">
        <v>13825</v>
      </c>
      <c r="K1296" s="4">
        <v>6.3</v>
      </c>
      <c r="L1296" s="25">
        <f t="shared" si="22"/>
        <v>0.45</v>
      </c>
      <c r="P1296" s="34" t="s">
        <v>10606</v>
      </c>
      <c r="Q1296">
        <v>1</v>
      </c>
      <c r="R1296" s="4">
        <v>8.6</v>
      </c>
      <c r="T1296" t="s">
        <v>4254</v>
      </c>
      <c r="U1296" s="4">
        <v>8.4</v>
      </c>
    </row>
    <row r="1297" spans="10:21" x14ac:dyDescent="0.3">
      <c r="J1297" t="s">
        <v>13628</v>
      </c>
      <c r="K1297" s="4">
        <v>6.3</v>
      </c>
      <c r="L1297" s="25">
        <f t="shared" si="22"/>
        <v>0.45</v>
      </c>
      <c r="P1297" s="34" t="s">
        <v>14406</v>
      </c>
      <c r="Q1297">
        <v>1</v>
      </c>
      <c r="R1297" s="4">
        <v>6.3</v>
      </c>
      <c r="T1297" t="s">
        <v>835</v>
      </c>
      <c r="U1297" s="4">
        <v>7.1</v>
      </c>
    </row>
    <row r="1298" spans="10:21" x14ac:dyDescent="0.3">
      <c r="J1298" t="s">
        <v>5164</v>
      </c>
      <c r="K1298" s="4">
        <v>6.3</v>
      </c>
      <c r="L1298" s="25">
        <f t="shared" si="22"/>
        <v>0.45</v>
      </c>
      <c r="P1298" s="34" t="s">
        <v>7632</v>
      </c>
      <c r="Q1298">
        <v>1</v>
      </c>
      <c r="R1298" s="4">
        <v>4.8</v>
      </c>
      <c r="T1298" t="s">
        <v>2427</v>
      </c>
      <c r="U1298" s="4">
        <v>5.6</v>
      </c>
    </row>
    <row r="1299" spans="10:21" x14ac:dyDescent="0.3">
      <c r="J1299" t="s">
        <v>9976</v>
      </c>
      <c r="K1299" s="4">
        <v>6.3</v>
      </c>
      <c r="L1299" s="25">
        <f t="shared" si="22"/>
        <v>0.45</v>
      </c>
      <c r="P1299" s="34" t="s">
        <v>2134</v>
      </c>
      <c r="Q1299">
        <v>1</v>
      </c>
      <c r="R1299" s="4">
        <v>6</v>
      </c>
      <c r="T1299" t="s">
        <v>173</v>
      </c>
      <c r="U1299" s="4">
        <v>7</v>
      </c>
    </row>
    <row r="1300" spans="10:21" x14ac:dyDescent="0.3">
      <c r="J1300" t="s">
        <v>12837</v>
      </c>
      <c r="K1300" s="4">
        <v>6.3</v>
      </c>
      <c r="L1300" s="25">
        <f t="shared" si="22"/>
        <v>0.45</v>
      </c>
      <c r="P1300" s="34" t="s">
        <v>7750</v>
      </c>
      <c r="Q1300">
        <v>1</v>
      </c>
      <c r="R1300" s="4">
        <v>4.9000000000000004</v>
      </c>
      <c r="T1300" t="s">
        <v>64</v>
      </c>
      <c r="U1300" s="4">
        <v>8</v>
      </c>
    </row>
    <row r="1301" spans="10:21" x14ac:dyDescent="0.3">
      <c r="J1301" t="s">
        <v>11643</v>
      </c>
      <c r="K1301" s="4">
        <v>6.3</v>
      </c>
      <c r="L1301" s="25">
        <f t="shared" si="22"/>
        <v>0.45</v>
      </c>
      <c r="P1301" s="34" t="s">
        <v>12215</v>
      </c>
      <c r="Q1301">
        <v>1</v>
      </c>
      <c r="R1301" s="4">
        <v>8.6999999999999993</v>
      </c>
      <c r="T1301" t="s">
        <v>2966</v>
      </c>
      <c r="U1301" s="4">
        <v>5.3</v>
      </c>
    </row>
    <row r="1302" spans="10:21" x14ac:dyDescent="0.3">
      <c r="J1302" t="s">
        <v>9772</v>
      </c>
      <c r="K1302" s="4">
        <v>6.3</v>
      </c>
      <c r="L1302" s="25">
        <f t="shared" si="22"/>
        <v>0.45</v>
      </c>
      <c r="P1302" s="34" t="s">
        <v>11465</v>
      </c>
      <c r="Q1302">
        <v>1</v>
      </c>
      <c r="R1302" s="4">
        <v>3.3</v>
      </c>
      <c r="T1302" t="s">
        <v>3065</v>
      </c>
      <c r="U1302" s="4">
        <v>4.9000000000000004</v>
      </c>
    </row>
    <row r="1303" spans="10:21" x14ac:dyDescent="0.3">
      <c r="J1303" t="s">
        <v>2193</v>
      </c>
      <c r="K1303" s="4">
        <v>6.3</v>
      </c>
      <c r="L1303" s="25">
        <f t="shared" si="22"/>
        <v>0.45</v>
      </c>
      <c r="P1303" s="34" t="s">
        <v>12308</v>
      </c>
      <c r="Q1303">
        <v>1</v>
      </c>
      <c r="R1303" s="4">
        <v>6.8</v>
      </c>
      <c r="T1303" t="s">
        <v>1609</v>
      </c>
      <c r="U1303" s="4">
        <v>6.4</v>
      </c>
    </row>
    <row r="1304" spans="10:21" x14ac:dyDescent="0.3">
      <c r="J1304" t="s">
        <v>14437</v>
      </c>
      <c r="K1304" s="4">
        <v>6.3</v>
      </c>
      <c r="L1304" s="25">
        <f t="shared" si="22"/>
        <v>0.45</v>
      </c>
      <c r="P1304" s="34" t="s">
        <v>8310</v>
      </c>
      <c r="Q1304">
        <v>1</v>
      </c>
      <c r="R1304" s="4">
        <v>6.7</v>
      </c>
      <c r="T1304" t="s">
        <v>887</v>
      </c>
      <c r="U1304" s="4">
        <v>7.4</v>
      </c>
    </row>
    <row r="1305" spans="10:21" x14ac:dyDescent="0.3">
      <c r="J1305" t="s">
        <v>398</v>
      </c>
      <c r="K1305" s="4">
        <v>6.3</v>
      </c>
      <c r="L1305" s="25">
        <f t="shared" si="22"/>
        <v>0.45</v>
      </c>
      <c r="P1305" s="34" t="s">
        <v>4015</v>
      </c>
      <c r="Q1305">
        <v>1</v>
      </c>
      <c r="R1305" s="4">
        <v>5.8</v>
      </c>
      <c r="T1305" t="s">
        <v>2023</v>
      </c>
      <c r="U1305" s="4">
        <v>6.1</v>
      </c>
    </row>
    <row r="1306" spans="10:21" x14ac:dyDescent="0.3">
      <c r="J1306" t="s">
        <v>11407</v>
      </c>
      <c r="K1306" s="4">
        <v>6.3</v>
      </c>
      <c r="L1306" s="25">
        <f t="shared" si="22"/>
        <v>0.45</v>
      </c>
      <c r="P1306" s="34" t="s">
        <v>11338</v>
      </c>
      <c r="Q1306">
        <v>1</v>
      </c>
      <c r="R1306" s="4">
        <v>3</v>
      </c>
      <c r="T1306" t="s">
        <v>2001</v>
      </c>
      <c r="U1306" s="4">
        <v>6.5</v>
      </c>
    </row>
    <row r="1307" spans="10:21" x14ac:dyDescent="0.3">
      <c r="J1307" t="s">
        <v>12237</v>
      </c>
      <c r="K1307" s="4">
        <v>6.3</v>
      </c>
      <c r="L1307" s="25">
        <f t="shared" si="22"/>
        <v>0.45</v>
      </c>
      <c r="P1307" s="34" t="s">
        <v>13688</v>
      </c>
      <c r="Q1307">
        <v>1</v>
      </c>
      <c r="R1307" s="4">
        <v>5.6</v>
      </c>
      <c r="T1307" t="s">
        <v>4286</v>
      </c>
      <c r="U1307" s="4">
        <v>5.7</v>
      </c>
    </row>
    <row r="1308" spans="10:21" x14ac:dyDescent="0.3">
      <c r="J1308" t="s">
        <v>8075</v>
      </c>
      <c r="K1308" s="4">
        <v>6.3</v>
      </c>
      <c r="L1308" s="25">
        <f t="shared" si="22"/>
        <v>0.45</v>
      </c>
      <c r="P1308" s="34" t="s">
        <v>13773</v>
      </c>
      <c r="Q1308">
        <v>1</v>
      </c>
      <c r="R1308" s="4">
        <v>6.7</v>
      </c>
      <c r="T1308" t="s">
        <v>3085</v>
      </c>
      <c r="U1308" s="4">
        <v>5.0999999999999996</v>
      </c>
    </row>
    <row r="1309" spans="10:21" x14ac:dyDescent="0.3">
      <c r="J1309" t="s">
        <v>8077</v>
      </c>
      <c r="K1309" s="4">
        <v>6.3</v>
      </c>
      <c r="L1309" s="25">
        <f t="shared" si="22"/>
        <v>0.45</v>
      </c>
      <c r="P1309" s="34" t="s">
        <v>10535</v>
      </c>
      <c r="Q1309">
        <v>1</v>
      </c>
      <c r="R1309" s="4">
        <v>7.3</v>
      </c>
      <c r="T1309" t="s">
        <v>4292</v>
      </c>
      <c r="U1309" s="4">
        <v>6.6</v>
      </c>
    </row>
    <row r="1310" spans="10:21" x14ac:dyDescent="0.3">
      <c r="J1310" t="s">
        <v>12420</v>
      </c>
      <c r="K1310" s="4">
        <v>6.3</v>
      </c>
      <c r="L1310" s="25">
        <f t="shared" si="22"/>
        <v>0.45</v>
      </c>
      <c r="P1310" s="34" t="s">
        <v>10158</v>
      </c>
      <c r="Q1310">
        <v>1</v>
      </c>
      <c r="R1310" s="4">
        <v>7.1</v>
      </c>
      <c r="T1310" t="s">
        <v>4294</v>
      </c>
      <c r="U1310" s="4">
        <v>6.5</v>
      </c>
    </row>
    <row r="1311" spans="10:21" x14ac:dyDescent="0.3">
      <c r="J1311" t="s">
        <v>14222</v>
      </c>
      <c r="K1311" s="4">
        <v>6.3</v>
      </c>
      <c r="L1311" s="25">
        <f t="shared" si="22"/>
        <v>0.45</v>
      </c>
      <c r="P1311" s="34" t="s">
        <v>13733</v>
      </c>
      <c r="Q1311">
        <v>1</v>
      </c>
      <c r="R1311" s="4">
        <v>4.5</v>
      </c>
      <c r="T1311" t="s">
        <v>472</v>
      </c>
      <c r="U1311" s="4">
        <v>6.9</v>
      </c>
    </row>
    <row r="1312" spans="10:21" x14ac:dyDescent="0.3">
      <c r="J1312" t="s">
        <v>3878</v>
      </c>
      <c r="K1312" s="4">
        <v>6.3</v>
      </c>
      <c r="L1312" s="25">
        <f t="shared" si="22"/>
        <v>0.45</v>
      </c>
      <c r="P1312" s="34" t="s">
        <v>12370</v>
      </c>
      <c r="Q1312">
        <v>1</v>
      </c>
      <c r="R1312" s="4">
        <v>6.7</v>
      </c>
      <c r="T1312" t="s">
        <v>4302</v>
      </c>
      <c r="U1312" s="4">
        <v>6.4</v>
      </c>
    </row>
    <row r="1313" spans="10:21" x14ac:dyDescent="0.3">
      <c r="J1313" t="s">
        <v>13211</v>
      </c>
      <c r="K1313" s="4">
        <v>6.3</v>
      </c>
      <c r="L1313" s="25">
        <f t="shared" si="22"/>
        <v>0.45</v>
      </c>
      <c r="P1313" s="34" t="s">
        <v>9120</v>
      </c>
      <c r="Q1313">
        <v>1</v>
      </c>
      <c r="R1313" s="4">
        <v>7.6</v>
      </c>
      <c r="T1313" t="s">
        <v>4307</v>
      </c>
      <c r="U1313" s="4">
        <v>7.6</v>
      </c>
    </row>
    <row r="1314" spans="10:21" x14ac:dyDescent="0.3">
      <c r="J1314" t="s">
        <v>11724</v>
      </c>
      <c r="K1314" s="4">
        <v>6.3</v>
      </c>
      <c r="L1314" s="25">
        <f t="shared" si="22"/>
        <v>0.45</v>
      </c>
      <c r="P1314" s="34" t="s">
        <v>12023</v>
      </c>
      <c r="Q1314">
        <v>1</v>
      </c>
      <c r="R1314" s="4">
        <v>6.2</v>
      </c>
      <c r="T1314" t="s">
        <v>503</v>
      </c>
      <c r="U1314" s="4">
        <v>5.6</v>
      </c>
    </row>
    <row r="1315" spans="10:21" x14ac:dyDescent="0.3">
      <c r="J1315" t="s">
        <v>2066</v>
      </c>
      <c r="K1315" s="4">
        <v>6.3</v>
      </c>
      <c r="L1315" s="25">
        <f t="shared" si="22"/>
        <v>0.45</v>
      </c>
      <c r="P1315" s="34" t="s">
        <v>6373</v>
      </c>
      <c r="Q1315">
        <v>1</v>
      </c>
      <c r="R1315" s="4">
        <v>7</v>
      </c>
      <c r="T1315" t="s">
        <v>4311</v>
      </c>
      <c r="U1315" s="4">
        <v>6.2</v>
      </c>
    </row>
    <row r="1316" spans="10:21" x14ac:dyDescent="0.3">
      <c r="J1316" t="s">
        <v>6822</v>
      </c>
      <c r="K1316" s="4">
        <v>6.3</v>
      </c>
      <c r="L1316" s="25">
        <f t="shared" si="22"/>
        <v>0.45</v>
      </c>
      <c r="P1316" s="34" t="s">
        <v>8551</v>
      </c>
      <c r="Q1316">
        <v>1</v>
      </c>
      <c r="R1316" s="4">
        <v>6.8</v>
      </c>
      <c r="T1316" t="s">
        <v>3213</v>
      </c>
      <c r="U1316" s="4">
        <v>4.4000000000000004</v>
      </c>
    </row>
    <row r="1317" spans="10:21" x14ac:dyDescent="0.3">
      <c r="J1317" t="s">
        <v>8591</v>
      </c>
      <c r="K1317" s="4">
        <v>6.3</v>
      </c>
      <c r="L1317" s="25">
        <f t="shared" si="22"/>
        <v>0.45</v>
      </c>
      <c r="P1317" s="34" t="s">
        <v>11984</v>
      </c>
      <c r="Q1317">
        <v>1</v>
      </c>
      <c r="R1317" s="4">
        <v>5.4</v>
      </c>
      <c r="T1317" t="s">
        <v>4317</v>
      </c>
      <c r="U1317" s="4">
        <v>5.6</v>
      </c>
    </row>
    <row r="1318" spans="10:21" x14ac:dyDescent="0.3">
      <c r="J1318" t="s">
        <v>8009</v>
      </c>
      <c r="K1318" s="4">
        <v>6.3</v>
      </c>
      <c r="L1318" s="25">
        <f t="shared" si="22"/>
        <v>0.45</v>
      </c>
      <c r="P1318" s="34" t="s">
        <v>9875</v>
      </c>
      <c r="Q1318">
        <v>1</v>
      </c>
      <c r="R1318" s="4">
        <v>6.3</v>
      </c>
      <c r="T1318" t="s">
        <v>2664</v>
      </c>
      <c r="U1318" s="4">
        <v>5.5</v>
      </c>
    </row>
    <row r="1319" spans="10:21" x14ac:dyDescent="0.3">
      <c r="J1319" t="s">
        <v>1482</v>
      </c>
      <c r="K1319" s="4">
        <v>6.3</v>
      </c>
      <c r="L1319" s="25">
        <f t="shared" si="22"/>
        <v>0.45</v>
      </c>
      <c r="P1319" s="34" t="s">
        <v>7377</v>
      </c>
      <c r="Q1319">
        <v>1</v>
      </c>
      <c r="R1319" s="4">
        <v>3.3</v>
      </c>
      <c r="T1319" t="s">
        <v>2436</v>
      </c>
      <c r="U1319" s="4">
        <v>6.7</v>
      </c>
    </row>
    <row r="1320" spans="10:21" x14ac:dyDescent="0.3">
      <c r="J1320" t="s">
        <v>14296</v>
      </c>
      <c r="K1320" s="4">
        <v>6.3</v>
      </c>
      <c r="L1320" s="25">
        <f t="shared" si="22"/>
        <v>0.45</v>
      </c>
      <c r="P1320" s="34" t="s">
        <v>9015</v>
      </c>
      <c r="Q1320">
        <v>1</v>
      </c>
      <c r="R1320" s="4">
        <v>6.2</v>
      </c>
      <c r="T1320" t="s">
        <v>503</v>
      </c>
      <c r="U1320" s="4">
        <v>6.1</v>
      </c>
    </row>
    <row r="1321" spans="10:21" x14ac:dyDescent="0.3">
      <c r="J1321" t="s">
        <v>14432</v>
      </c>
      <c r="K1321" s="4">
        <v>6.3</v>
      </c>
      <c r="L1321" s="25">
        <f t="shared" si="22"/>
        <v>0.45</v>
      </c>
      <c r="P1321" s="34" t="s">
        <v>10120</v>
      </c>
      <c r="Q1321">
        <v>1</v>
      </c>
      <c r="R1321" s="4">
        <v>5.8</v>
      </c>
      <c r="T1321" t="s">
        <v>2810</v>
      </c>
      <c r="U1321" s="4">
        <v>6.2</v>
      </c>
    </row>
    <row r="1322" spans="10:21" x14ac:dyDescent="0.3">
      <c r="J1322" t="s">
        <v>12906</v>
      </c>
      <c r="K1322" s="4">
        <v>6.3</v>
      </c>
      <c r="L1322" s="25">
        <f t="shared" si="22"/>
        <v>0.45</v>
      </c>
      <c r="P1322" s="34" t="s">
        <v>10769</v>
      </c>
      <c r="Q1322">
        <v>1</v>
      </c>
      <c r="R1322" s="4">
        <v>8.5</v>
      </c>
      <c r="T1322" t="s">
        <v>4329</v>
      </c>
      <c r="U1322" s="4">
        <v>7.3</v>
      </c>
    </row>
    <row r="1323" spans="10:21" x14ac:dyDescent="0.3">
      <c r="J1323" t="s">
        <v>7800</v>
      </c>
      <c r="K1323" s="4">
        <v>6.3</v>
      </c>
      <c r="L1323" s="25">
        <f t="shared" si="22"/>
        <v>0.45</v>
      </c>
      <c r="P1323" s="34" t="s">
        <v>8392</v>
      </c>
      <c r="Q1323">
        <v>1</v>
      </c>
      <c r="R1323" s="4">
        <v>6.6</v>
      </c>
      <c r="T1323" t="s">
        <v>127</v>
      </c>
      <c r="U1323" s="4">
        <v>6.6</v>
      </c>
    </row>
    <row r="1324" spans="10:21" x14ac:dyDescent="0.3">
      <c r="J1324" t="s">
        <v>3628</v>
      </c>
      <c r="K1324" s="4">
        <v>6.2750000000000004</v>
      </c>
      <c r="L1324" s="25">
        <f t="shared" si="22"/>
        <v>0.44900000000000001</v>
      </c>
      <c r="P1324" s="34" t="s">
        <v>8950</v>
      </c>
      <c r="Q1324">
        <v>1</v>
      </c>
      <c r="R1324" s="4">
        <v>6.3</v>
      </c>
      <c r="T1324" t="s">
        <v>3354</v>
      </c>
      <c r="U1324" s="4">
        <v>8.1999999999999993</v>
      </c>
    </row>
    <row r="1325" spans="10:21" x14ac:dyDescent="0.3">
      <c r="J1325" t="s">
        <v>676</v>
      </c>
      <c r="K1325" s="4">
        <v>6.2750000000000004</v>
      </c>
      <c r="L1325" s="25">
        <f t="shared" si="22"/>
        <v>0.44900000000000001</v>
      </c>
      <c r="P1325" s="34" t="s">
        <v>12380</v>
      </c>
      <c r="Q1325">
        <v>1</v>
      </c>
      <c r="R1325" s="4">
        <v>6.5</v>
      </c>
      <c r="T1325" t="s">
        <v>921</v>
      </c>
      <c r="U1325" s="4">
        <v>6.4</v>
      </c>
    </row>
    <row r="1326" spans="10:21" x14ac:dyDescent="0.3">
      <c r="J1326" t="s">
        <v>1324</v>
      </c>
      <c r="K1326" s="4">
        <v>6.2666666666666666</v>
      </c>
      <c r="L1326" s="25">
        <f t="shared" si="22"/>
        <v>0.44800000000000001</v>
      </c>
      <c r="P1326" s="34" t="s">
        <v>8991</v>
      </c>
      <c r="Q1326">
        <v>1</v>
      </c>
      <c r="R1326" s="4">
        <v>6.2</v>
      </c>
      <c r="T1326" t="s">
        <v>4341</v>
      </c>
      <c r="U1326" s="4">
        <v>6.4</v>
      </c>
    </row>
    <row r="1327" spans="10:21" x14ac:dyDescent="0.3">
      <c r="J1327" t="s">
        <v>4204</v>
      </c>
      <c r="K1327" s="4">
        <v>6.2666666666666666</v>
      </c>
      <c r="L1327" s="25">
        <f t="shared" si="22"/>
        <v>0.44800000000000001</v>
      </c>
      <c r="P1327" s="34" t="s">
        <v>13400</v>
      </c>
      <c r="Q1327">
        <v>1</v>
      </c>
      <c r="R1327" s="4">
        <v>7.1</v>
      </c>
      <c r="T1327" t="s">
        <v>4346</v>
      </c>
      <c r="U1327" s="4">
        <v>5.2</v>
      </c>
    </row>
    <row r="1328" spans="10:21" x14ac:dyDescent="0.3">
      <c r="J1328" t="s">
        <v>3413</v>
      </c>
      <c r="K1328" s="4">
        <v>6.2666666666666657</v>
      </c>
      <c r="L1328" s="25">
        <f t="shared" si="22"/>
        <v>0.44800000000000001</v>
      </c>
      <c r="P1328" s="34" t="s">
        <v>12048</v>
      </c>
      <c r="Q1328">
        <v>1</v>
      </c>
      <c r="R1328" s="4">
        <v>7.8</v>
      </c>
      <c r="T1328" t="s">
        <v>2010</v>
      </c>
      <c r="U1328" s="4">
        <v>6.5</v>
      </c>
    </row>
    <row r="1329" spans="10:21" x14ac:dyDescent="0.3">
      <c r="J1329" t="s">
        <v>2330</v>
      </c>
      <c r="K1329" s="4">
        <v>6.26</v>
      </c>
      <c r="L1329" s="25">
        <f t="shared" si="22"/>
        <v>0.44700000000000001</v>
      </c>
      <c r="P1329" s="34" t="s">
        <v>7667</v>
      </c>
      <c r="Q1329">
        <v>1</v>
      </c>
      <c r="R1329" s="4">
        <v>6.4</v>
      </c>
      <c r="T1329" t="s">
        <v>4354</v>
      </c>
      <c r="U1329" s="4">
        <v>7.1</v>
      </c>
    </row>
    <row r="1330" spans="10:21" x14ac:dyDescent="0.3">
      <c r="J1330" t="s">
        <v>1906</v>
      </c>
      <c r="K1330" s="4">
        <v>6.2571428571428571</v>
      </c>
      <c r="L1330" s="25">
        <f t="shared" si="22"/>
        <v>0.44700000000000001</v>
      </c>
      <c r="P1330" s="34" t="s">
        <v>4764</v>
      </c>
      <c r="Q1330">
        <v>1</v>
      </c>
      <c r="R1330" s="4">
        <v>5.3</v>
      </c>
      <c r="T1330" t="s">
        <v>4359</v>
      </c>
      <c r="U1330" s="4">
        <v>4.8</v>
      </c>
    </row>
    <row r="1331" spans="10:21" x14ac:dyDescent="0.3">
      <c r="J1331" t="s">
        <v>4605</v>
      </c>
      <c r="K1331" s="4">
        <v>6.25</v>
      </c>
      <c r="L1331" s="25">
        <f t="shared" si="22"/>
        <v>0.44400000000000001</v>
      </c>
      <c r="P1331" s="34" t="s">
        <v>7282</v>
      </c>
      <c r="Q1331">
        <v>1</v>
      </c>
      <c r="R1331" s="4">
        <v>6.8</v>
      </c>
      <c r="T1331" t="s">
        <v>3233</v>
      </c>
      <c r="U1331" s="4">
        <v>7.3</v>
      </c>
    </row>
    <row r="1332" spans="10:21" x14ac:dyDescent="0.3">
      <c r="J1332" t="s">
        <v>3237</v>
      </c>
      <c r="K1332" s="4">
        <v>6.25</v>
      </c>
      <c r="L1332" s="25">
        <f t="shared" si="22"/>
        <v>0.44400000000000001</v>
      </c>
      <c r="P1332" s="34" t="s">
        <v>3744</v>
      </c>
      <c r="Q1332">
        <v>1</v>
      </c>
      <c r="R1332" s="4">
        <v>7.5</v>
      </c>
      <c r="T1332" t="s">
        <v>4366</v>
      </c>
      <c r="U1332" s="4">
        <v>5.2</v>
      </c>
    </row>
    <row r="1333" spans="10:21" x14ac:dyDescent="0.3">
      <c r="J1333" t="s">
        <v>8246</v>
      </c>
      <c r="K1333" s="4">
        <v>6.25</v>
      </c>
      <c r="L1333" s="25">
        <f t="shared" si="22"/>
        <v>0.44400000000000001</v>
      </c>
      <c r="P1333" s="34" t="s">
        <v>2551</v>
      </c>
      <c r="Q1333">
        <v>1</v>
      </c>
      <c r="R1333" s="4">
        <v>5.5</v>
      </c>
      <c r="T1333" t="s">
        <v>4370</v>
      </c>
      <c r="U1333" s="4">
        <v>7.7</v>
      </c>
    </row>
    <row r="1334" spans="10:21" x14ac:dyDescent="0.3">
      <c r="J1334" t="s">
        <v>5235</v>
      </c>
      <c r="K1334" s="4">
        <v>6.25</v>
      </c>
      <c r="L1334" s="25">
        <f t="shared" si="22"/>
        <v>0.44400000000000001</v>
      </c>
      <c r="P1334" s="34" t="s">
        <v>11617</v>
      </c>
      <c r="Q1334">
        <v>1</v>
      </c>
      <c r="R1334" s="4">
        <v>7.2</v>
      </c>
      <c r="T1334" t="s">
        <v>3730</v>
      </c>
      <c r="U1334" s="4">
        <v>7.6</v>
      </c>
    </row>
    <row r="1335" spans="10:21" x14ac:dyDescent="0.3">
      <c r="J1335" t="s">
        <v>8629</v>
      </c>
      <c r="K1335" s="4">
        <v>6.25</v>
      </c>
      <c r="L1335" s="25">
        <f t="shared" si="22"/>
        <v>0.44400000000000001</v>
      </c>
      <c r="P1335" s="34" t="s">
        <v>8440</v>
      </c>
      <c r="Q1335">
        <v>1</v>
      </c>
      <c r="R1335" s="4">
        <v>7.1</v>
      </c>
      <c r="T1335" t="s">
        <v>4375</v>
      </c>
      <c r="U1335" s="4">
        <v>5.7</v>
      </c>
    </row>
    <row r="1336" spans="10:21" x14ac:dyDescent="0.3">
      <c r="J1336" t="s">
        <v>2023</v>
      </c>
      <c r="K1336" s="4">
        <v>6.25</v>
      </c>
      <c r="L1336" s="25">
        <f t="shared" si="22"/>
        <v>0.44400000000000001</v>
      </c>
      <c r="P1336" s="34" t="s">
        <v>14005</v>
      </c>
      <c r="Q1336">
        <v>1</v>
      </c>
      <c r="R1336" s="4">
        <v>6.3</v>
      </c>
      <c r="T1336" t="s">
        <v>4377</v>
      </c>
      <c r="U1336" s="4">
        <v>7</v>
      </c>
    </row>
    <row r="1337" spans="10:21" x14ac:dyDescent="0.3">
      <c r="J1337" t="s">
        <v>7712</v>
      </c>
      <c r="K1337" s="4">
        <v>6.25</v>
      </c>
      <c r="L1337" s="25">
        <f t="shared" si="22"/>
        <v>0.44400000000000001</v>
      </c>
      <c r="P1337" s="34" t="s">
        <v>12704</v>
      </c>
      <c r="Q1337">
        <v>1</v>
      </c>
      <c r="R1337" s="4">
        <v>4.9000000000000004</v>
      </c>
      <c r="T1337" t="s">
        <v>4379</v>
      </c>
      <c r="U1337" s="4">
        <v>6</v>
      </c>
    </row>
    <row r="1338" spans="10:21" x14ac:dyDescent="0.3">
      <c r="J1338" t="s">
        <v>3483</v>
      </c>
      <c r="K1338" s="4">
        <v>6.2333333333333343</v>
      </c>
      <c r="L1338" s="25">
        <f t="shared" si="22"/>
        <v>0.443</v>
      </c>
      <c r="P1338" s="34" t="s">
        <v>13581</v>
      </c>
      <c r="Q1338">
        <v>1</v>
      </c>
      <c r="R1338" s="4">
        <v>5.0999999999999996</v>
      </c>
      <c r="T1338" t="s">
        <v>573</v>
      </c>
      <c r="U1338" s="4">
        <v>8.1</v>
      </c>
    </row>
    <row r="1339" spans="10:21" x14ac:dyDescent="0.3">
      <c r="J1339" t="s">
        <v>5907</v>
      </c>
      <c r="K1339" s="4">
        <v>6.2333333333333343</v>
      </c>
      <c r="L1339" s="25">
        <f t="shared" si="22"/>
        <v>0.443</v>
      </c>
      <c r="P1339" s="34" t="s">
        <v>10452</v>
      </c>
      <c r="Q1339">
        <v>1</v>
      </c>
      <c r="R1339" s="4">
        <v>7</v>
      </c>
      <c r="T1339" t="s">
        <v>4354</v>
      </c>
      <c r="U1339" s="4">
        <v>8</v>
      </c>
    </row>
    <row r="1340" spans="10:21" x14ac:dyDescent="0.3">
      <c r="J1340" t="s">
        <v>4828</v>
      </c>
      <c r="K1340" s="4">
        <v>6.2333333333333343</v>
      </c>
      <c r="L1340" s="25">
        <f t="shared" si="22"/>
        <v>0.443</v>
      </c>
      <c r="P1340" s="34" t="s">
        <v>10033</v>
      </c>
      <c r="Q1340">
        <v>1</v>
      </c>
      <c r="R1340" s="4">
        <v>7.4</v>
      </c>
      <c r="T1340" t="s">
        <v>4390</v>
      </c>
      <c r="U1340" s="4">
        <v>5.6</v>
      </c>
    </row>
    <row r="1341" spans="10:21" x14ac:dyDescent="0.3">
      <c r="J1341" t="s">
        <v>3647</v>
      </c>
      <c r="K1341" s="4">
        <v>6.2250000000000005</v>
      </c>
      <c r="L1341" s="25">
        <f t="shared" si="22"/>
        <v>0.442</v>
      </c>
      <c r="P1341" s="34" t="s">
        <v>7889</v>
      </c>
      <c r="Q1341">
        <v>1</v>
      </c>
      <c r="R1341" s="4">
        <v>6.2</v>
      </c>
      <c r="T1341" t="s">
        <v>4392</v>
      </c>
      <c r="U1341" s="4">
        <v>6.1</v>
      </c>
    </row>
    <row r="1342" spans="10:21" x14ac:dyDescent="0.3">
      <c r="J1342" t="s">
        <v>4580</v>
      </c>
      <c r="K1342" s="4">
        <v>6.2250000000000005</v>
      </c>
      <c r="L1342" s="25">
        <f t="shared" si="22"/>
        <v>0.442</v>
      </c>
      <c r="P1342" s="34" t="s">
        <v>11703</v>
      </c>
      <c r="Q1342">
        <v>1</v>
      </c>
      <c r="R1342" s="4">
        <v>7.1</v>
      </c>
      <c r="T1342" t="s">
        <v>4394</v>
      </c>
      <c r="U1342" s="4">
        <v>6.9</v>
      </c>
    </row>
    <row r="1343" spans="10:21" x14ac:dyDescent="0.3">
      <c r="J1343" t="s">
        <v>1605</v>
      </c>
      <c r="K1343" s="4">
        <v>6.2000000000000011</v>
      </c>
      <c r="L1343" s="25">
        <f t="shared" si="22"/>
        <v>0.441</v>
      </c>
      <c r="P1343" s="34" t="s">
        <v>10763</v>
      </c>
      <c r="Q1343">
        <v>1</v>
      </c>
      <c r="R1343" s="4">
        <v>5.9</v>
      </c>
      <c r="T1343" t="s">
        <v>3815</v>
      </c>
      <c r="U1343" s="4">
        <v>5.2</v>
      </c>
    </row>
    <row r="1344" spans="10:21" x14ac:dyDescent="0.3">
      <c r="J1344" t="s">
        <v>7828</v>
      </c>
      <c r="K1344" s="4">
        <v>6.2</v>
      </c>
      <c r="L1344" s="25">
        <f t="shared" si="22"/>
        <v>0.41499999999999998</v>
      </c>
      <c r="P1344" s="34" t="s">
        <v>8790</v>
      </c>
      <c r="Q1344">
        <v>1</v>
      </c>
      <c r="R1344" s="4">
        <v>5.9</v>
      </c>
      <c r="T1344" t="s">
        <v>3955</v>
      </c>
      <c r="U1344" s="4">
        <v>7</v>
      </c>
    </row>
    <row r="1345" spans="10:21" x14ac:dyDescent="0.3">
      <c r="J1345" t="s">
        <v>7466</v>
      </c>
      <c r="K1345" s="4">
        <v>6.2</v>
      </c>
      <c r="L1345" s="25">
        <f t="shared" si="22"/>
        <v>0.41499999999999998</v>
      </c>
      <c r="P1345" s="34" t="s">
        <v>9268</v>
      </c>
      <c r="Q1345">
        <v>1</v>
      </c>
      <c r="R1345" s="4">
        <v>6.5</v>
      </c>
      <c r="T1345" t="s">
        <v>1721</v>
      </c>
      <c r="U1345" s="4">
        <v>6.3</v>
      </c>
    </row>
    <row r="1346" spans="10:21" x14ac:dyDescent="0.3">
      <c r="J1346" t="s">
        <v>991</v>
      </c>
      <c r="K1346" s="4">
        <v>6.2</v>
      </c>
      <c r="L1346" s="25">
        <f t="shared" si="22"/>
        <v>0.41499999999999998</v>
      </c>
      <c r="P1346" s="34" t="s">
        <v>12154</v>
      </c>
      <c r="Q1346">
        <v>1</v>
      </c>
      <c r="R1346" s="4">
        <v>6.4</v>
      </c>
      <c r="T1346" t="s">
        <v>3173</v>
      </c>
      <c r="U1346" s="4">
        <v>7</v>
      </c>
    </row>
    <row r="1347" spans="10:21" x14ac:dyDescent="0.3">
      <c r="J1347" t="s">
        <v>9739</v>
      </c>
      <c r="K1347" s="4">
        <v>6.2</v>
      </c>
      <c r="L1347" s="25">
        <f t="shared" si="22"/>
        <v>0.41499999999999998</v>
      </c>
      <c r="P1347" s="34" t="s">
        <v>7355</v>
      </c>
      <c r="Q1347">
        <v>1</v>
      </c>
      <c r="R1347" s="4">
        <v>7.3</v>
      </c>
      <c r="T1347" t="s">
        <v>4406</v>
      </c>
      <c r="U1347" s="4">
        <v>5.3</v>
      </c>
    </row>
    <row r="1348" spans="10:21" x14ac:dyDescent="0.3">
      <c r="J1348" t="s">
        <v>607</v>
      </c>
      <c r="K1348" s="4">
        <v>6.2</v>
      </c>
      <c r="L1348" s="25">
        <f t="shared" si="22"/>
        <v>0.41499999999999998</v>
      </c>
      <c r="P1348" s="34" t="s">
        <v>5968</v>
      </c>
      <c r="Q1348">
        <v>1</v>
      </c>
      <c r="R1348" s="4">
        <v>5.9</v>
      </c>
      <c r="T1348" t="s">
        <v>440</v>
      </c>
      <c r="U1348" s="4">
        <v>6.9</v>
      </c>
    </row>
    <row r="1349" spans="10:21" x14ac:dyDescent="0.3">
      <c r="J1349" t="s">
        <v>13842</v>
      </c>
      <c r="K1349" s="4">
        <v>6.2</v>
      </c>
      <c r="L1349" s="25">
        <f t="shared" si="22"/>
        <v>0.41499999999999998</v>
      </c>
      <c r="P1349" s="34" t="s">
        <v>7404</v>
      </c>
      <c r="Q1349">
        <v>1</v>
      </c>
      <c r="R1349" s="4">
        <v>6.6</v>
      </c>
      <c r="T1349" t="s">
        <v>4412</v>
      </c>
      <c r="U1349" s="4">
        <v>6.2</v>
      </c>
    </row>
    <row r="1350" spans="10:21" x14ac:dyDescent="0.3">
      <c r="J1350" t="s">
        <v>6855</v>
      </c>
      <c r="K1350" s="4">
        <v>6.2</v>
      </c>
      <c r="L1350" s="25">
        <f t="shared" ref="L1350:L1413" si="23">_xlfn.PERCENTRANK.EXC($K$5:$K$2402,K1350)</f>
        <v>0.41499999999999998</v>
      </c>
      <c r="P1350" s="34" t="s">
        <v>5677</v>
      </c>
      <c r="Q1350">
        <v>1</v>
      </c>
      <c r="R1350" s="4">
        <v>5.4</v>
      </c>
      <c r="T1350" t="s">
        <v>4417</v>
      </c>
      <c r="U1350" s="4">
        <v>6.4</v>
      </c>
    </row>
    <row r="1351" spans="10:21" x14ac:dyDescent="0.3">
      <c r="J1351" t="s">
        <v>12749</v>
      </c>
      <c r="K1351" s="4">
        <v>6.2</v>
      </c>
      <c r="L1351" s="25">
        <f t="shared" si="23"/>
        <v>0.41499999999999998</v>
      </c>
      <c r="P1351" s="34" t="s">
        <v>10985</v>
      </c>
      <c r="Q1351">
        <v>1</v>
      </c>
      <c r="R1351" s="4">
        <v>7.6</v>
      </c>
      <c r="T1351" t="s">
        <v>4394</v>
      </c>
      <c r="U1351" s="4">
        <v>6.4</v>
      </c>
    </row>
    <row r="1352" spans="10:21" x14ac:dyDescent="0.3">
      <c r="J1352" t="s">
        <v>10537</v>
      </c>
      <c r="K1352" s="4">
        <v>6.2</v>
      </c>
      <c r="L1352" s="25">
        <f t="shared" si="23"/>
        <v>0.41499999999999998</v>
      </c>
      <c r="P1352" s="34" t="s">
        <v>12496</v>
      </c>
      <c r="Q1352">
        <v>1</v>
      </c>
      <c r="R1352" s="4">
        <v>6.5</v>
      </c>
      <c r="T1352" t="s">
        <v>2975</v>
      </c>
      <c r="U1352" s="4">
        <v>5.7</v>
      </c>
    </row>
    <row r="1353" spans="10:21" x14ac:dyDescent="0.3">
      <c r="J1353" t="s">
        <v>12745</v>
      </c>
      <c r="K1353" s="4">
        <v>6.2</v>
      </c>
      <c r="L1353" s="25">
        <f t="shared" si="23"/>
        <v>0.41499999999999998</v>
      </c>
      <c r="P1353" s="34" t="s">
        <v>4521</v>
      </c>
      <c r="Q1353">
        <v>1</v>
      </c>
      <c r="R1353" s="4">
        <v>6.6</v>
      </c>
      <c r="T1353" t="s">
        <v>1993</v>
      </c>
      <c r="U1353" s="4">
        <v>6.1</v>
      </c>
    </row>
    <row r="1354" spans="10:21" x14ac:dyDescent="0.3">
      <c r="J1354" t="s">
        <v>7782</v>
      </c>
      <c r="K1354" s="4">
        <v>6.2</v>
      </c>
      <c r="L1354" s="25">
        <f t="shared" si="23"/>
        <v>0.41499999999999998</v>
      </c>
      <c r="P1354" s="34" t="s">
        <v>10307</v>
      </c>
      <c r="Q1354">
        <v>1</v>
      </c>
      <c r="R1354" s="4">
        <v>7.3</v>
      </c>
      <c r="T1354" t="s">
        <v>2154</v>
      </c>
      <c r="U1354" s="4">
        <v>5.4</v>
      </c>
    </row>
    <row r="1355" spans="10:21" x14ac:dyDescent="0.3">
      <c r="J1355" t="s">
        <v>4836</v>
      </c>
      <c r="K1355" s="4">
        <v>6.2</v>
      </c>
      <c r="L1355" s="25">
        <f t="shared" si="23"/>
        <v>0.41499999999999998</v>
      </c>
      <c r="P1355" s="34" t="s">
        <v>11085</v>
      </c>
      <c r="Q1355">
        <v>1</v>
      </c>
      <c r="R1355" s="4">
        <v>6</v>
      </c>
      <c r="T1355" t="s">
        <v>2482</v>
      </c>
      <c r="U1355" s="4">
        <v>6.7</v>
      </c>
    </row>
    <row r="1356" spans="10:21" x14ac:dyDescent="0.3">
      <c r="J1356" t="s">
        <v>10269</v>
      </c>
      <c r="K1356" s="4">
        <v>6.2</v>
      </c>
      <c r="L1356" s="25">
        <f t="shared" si="23"/>
        <v>0.41499999999999998</v>
      </c>
      <c r="P1356" s="34" t="s">
        <v>11921</v>
      </c>
      <c r="Q1356">
        <v>1</v>
      </c>
      <c r="R1356" s="4">
        <v>6.1</v>
      </c>
      <c r="T1356" t="s">
        <v>4428</v>
      </c>
      <c r="U1356" s="4">
        <v>6.8</v>
      </c>
    </row>
    <row r="1357" spans="10:21" x14ac:dyDescent="0.3">
      <c r="J1357" t="s">
        <v>1033</v>
      </c>
      <c r="K1357" s="4">
        <v>6.2</v>
      </c>
      <c r="L1357" s="25">
        <f t="shared" si="23"/>
        <v>0.41499999999999998</v>
      </c>
      <c r="P1357" s="34" t="s">
        <v>7173</v>
      </c>
      <c r="Q1357">
        <v>1</v>
      </c>
      <c r="R1357" s="4">
        <v>6.2</v>
      </c>
      <c r="T1357" t="s">
        <v>2262</v>
      </c>
      <c r="U1357" s="4">
        <v>6</v>
      </c>
    </row>
    <row r="1358" spans="10:21" x14ac:dyDescent="0.3">
      <c r="J1358" t="s">
        <v>9015</v>
      </c>
      <c r="K1358" s="4">
        <v>6.2</v>
      </c>
      <c r="L1358" s="25">
        <f t="shared" si="23"/>
        <v>0.41499999999999998</v>
      </c>
      <c r="P1358" s="34" t="s">
        <v>5298</v>
      </c>
      <c r="Q1358">
        <v>1</v>
      </c>
      <c r="R1358" s="4">
        <v>4.0999999999999996</v>
      </c>
      <c r="T1358" t="s">
        <v>3344</v>
      </c>
      <c r="U1358" s="4">
        <v>7.8</v>
      </c>
    </row>
    <row r="1359" spans="10:21" x14ac:dyDescent="0.3">
      <c r="J1359" t="s">
        <v>13728</v>
      </c>
      <c r="K1359" s="4">
        <v>6.2</v>
      </c>
      <c r="L1359" s="25">
        <f t="shared" si="23"/>
        <v>0.41499999999999998</v>
      </c>
      <c r="P1359" s="34" t="s">
        <v>11223</v>
      </c>
      <c r="Q1359">
        <v>1</v>
      </c>
      <c r="R1359" s="4">
        <v>7.5</v>
      </c>
      <c r="T1359" t="s">
        <v>3323</v>
      </c>
      <c r="U1359" s="4">
        <v>5.3</v>
      </c>
    </row>
    <row r="1360" spans="10:21" x14ac:dyDescent="0.3">
      <c r="J1360" t="s">
        <v>8991</v>
      </c>
      <c r="K1360" s="4">
        <v>6.2</v>
      </c>
      <c r="L1360" s="25">
        <f t="shared" si="23"/>
        <v>0.41499999999999998</v>
      </c>
      <c r="P1360" s="34" t="s">
        <v>11470</v>
      </c>
      <c r="Q1360">
        <v>1</v>
      </c>
      <c r="R1360" s="4">
        <v>6.2</v>
      </c>
      <c r="T1360" t="s">
        <v>958</v>
      </c>
      <c r="U1360" s="4">
        <v>4.5</v>
      </c>
    </row>
    <row r="1361" spans="10:21" x14ac:dyDescent="0.3">
      <c r="J1361" t="s">
        <v>12023</v>
      </c>
      <c r="K1361" s="4">
        <v>6.2</v>
      </c>
      <c r="L1361" s="25">
        <f t="shared" si="23"/>
        <v>0.41499999999999998</v>
      </c>
      <c r="P1361" s="34" t="s">
        <v>9025</v>
      </c>
      <c r="Q1361">
        <v>1</v>
      </c>
      <c r="R1361" s="4">
        <v>5.5</v>
      </c>
      <c r="T1361" t="s">
        <v>4441</v>
      </c>
      <c r="U1361" s="4">
        <v>5.4</v>
      </c>
    </row>
    <row r="1362" spans="10:21" x14ac:dyDescent="0.3">
      <c r="J1362" t="s">
        <v>12953</v>
      </c>
      <c r="K1362" s="4">
        <v>6.2</v>
      </c>
      <c r="L1362" s="25">
        <f t="shared" si="23"/>
        <v>0.41499999999999998</v>
      </c>
      <c r="P1362" s="34" t="s">
        <v>2837</v>
      </c>
      <c r="Q1362">
        <v>1</v>
      </c>
      <c r="R1362" s="4">
        <v>5.5</v>
      </c>
      <c r="T1362" t="s">
        <v>1656</v>
      </c>
      <c r="U1362" s="4">
        <v>7.8</v>
      </c>
    </row>
    <row r="1363" spans="10:21" x14ac:dyDescent="0.3">
      <c r="J1363" t="s">
        <v>11503</v>
      </c>
      <c r="K1363" s="4">
        <v>6.2</v>
      </c>
      <c r="L1363" s="25">
        <f t="shared" si="23"/>
        <v>0.41499999999999998</v>
      </c>
      <c r="P1363" s="34" t="s">
        <v>6858</v>
      </c>
      <c r="Q1363">
        <v>1</v>
      </c>
      <c r="R1363" s="4">
        <v>6.7</v>
      </c>
      <c r="T1363" t="s">
        <v>4444</v>
      </c>
      <c r="U1363" s="4">
        <v>7.2</v>
      </c>
    </row>
    <row r="1364" spans="10:21" x14ac:dyDescent="0.3">
      <c r="J1364" t="s">
        <v>7889</v>
      </c>
      <c r="K1364" s="4">
        <v>6.2</v>
      </c>
      <c r="L1364" s="25">
        <f t="shared" si="23"/>
        <v>0.41499999999999998</v>
      </c>
      <c r="P1364" s="34" t="s">
        <v>10433</v>
      </c>
      <c r="Q1364">
        <v>1</v>
      </c>
      <c r="R1364" s="4">
        <v>5.9</v>
      </c>
      <c r="T1364" t="s">
        <v>1292</v>
      </c>
      <c r="U1364" s="4">
        <v>6.6</v>
      </c>
    </row>
    <row r="1365" spans="10:21" x14ac:dyDescent="0.3">
      <c r="J1365" t="s">
        <v>9245</v>
      </c>
      <c r="K1365" s="4">
        <v>6.2</v>
      </c>
      <c r="L1365" s="25">
        <f t="shared" si="23"/>
        <v>0.41499999999999998</v>
      </c>
      <c r="P1365" s="34" t="s">
        <v>3617</v>
      </c>
      <c r="Q1365">
        <v>1</v>
      </c>
      <c r="R1365" s="4">
        <v>7.2</v>
      </c>
      <c r="T1365" t="s">
        <v>173</v>
      </c>
      <c r="U1365" s="4">
        <v>7.6</v>
      </c>
    </row>
    <row r="1366" spans="10:21" x14ac:dyDescent="0.3">
      <c r="J1366" t="s">
        <v>13523</v>
      </c>
      <c r="K1366" s="4">
        <v>6.2</v>
      </c>
      <c r="L1366" s="25">
        <f t="shared" si="23"/>
        <v>0.41499999999999998</v>
      </c>
      <c r="P1366" s="34" t="s">
        <v>6774</v>
      </c>
      <c r="Q1366">
        <v>1</v>
      </c>
      <c r="R1366" s="4">
        <v>7</v>
      </c>
      <c r="T1366" t="s">
        <v>391</v>
      </c>
      <c r="U1366" s="4">
        <v>5.9</v>
      </c>
    </row>
    <row r="1367" spans="10:21" x14ac:dyDescent="0.3">
      <c r="J1367" t="s">
        <v>11470</v>
      </c>
      <c r="K1367" s="4">
        <v>6.2</v>
      </c>
      <c r="L1367" s="25">
        <f t="shared" si="23"/>
        <v>0.41499999999999998</v>
      </c>
      <c r="P1367" s="34" t="s">
        <v>10081</v>
      </c>
      <c r="Q1367">
        <v>1</v>
      </c>
      <c r="R1367" s="4">
        <v>7</v>
      </c>
      <c r="T1367" t="s">
        <v>709</v>
      </c>
      <c r="U1367" s="4">
        <v>6.7</v>
      </c>
    </row>
    <row r="1368" spans="10:21" x14ac:dyDescent="0.3">
      <c r="J1368" t="s">
        <v>4557</v>
      </c>
      <c r="K1368" s="4">
        <v>6.2</v>
      </c>
      <c r="L1368" s="25">
        <f t="shared" si="23"/>
        <v>0.41499999999999998</v>
      </c>
      <c r="P1368" s="34" t="s">
        <v>10604</v>
      </c>
      <c r="Q1368">
        <v>1</v>
      </c>
      <c r="R1368" s="4">
        <v>6.7</v>
      </c>
      <c r="T1368" t="s">
        <v>1347</v>
      </c>
      <c r="U1368" s="4">
        <v>7.7</v>
      </c>
    </row>
    <row r="1369" spans="10:21" x14ac:dyDescent="0.3">
      <c r="J1369" t="s">
        <v>8525</v>
      </c>
      <c r="K1369" s="4">
        <v>6.2</v>
      </c>
      <c r="L1369" s="25">
        <f t="shared" si="23"/>
        <v>0.41499999999999998</v>
      </c>
      <c r="P1369" s="34" t="s">
        <v>8909</v>
      </c>
      <c r="Q1369">
        <v>1</v>
      </c>
      <c r="R1369" s="4">
        <v>7</v>
      </c>
      <c r="T1369" t="s">
        <v>3085</v>
      </c>
      <c r="U1369" s="4">
        <v>5.4</v>
      </c>
    </row>
    <row r="1370" spans="10:21" x14ac:dyDescent="0.3">
      <c r="J1370" t="s">
        <v>7173</v>
      </c>
      <c r="K1370" s="4">
        <v>6.2</v>
      </c>
      <c r="L1370" s="25">
        <f t="shared" si="23"/>
        <v>0.41499999999999998</v>
      </c>
      <c r="P1370" s="34" t="s">
        <v>4215</v>
      </c>
      <c r="Q1370">
        <v>1</v>
      </c>
      <c r="R1370" s="4">
        <v>4.4000000000000004</v>
      </c>
      <c r="T1370" t="s">
        <v>1687</v>
      </c>
      <c r="U1370" s="4">
        <v>6.9</v>
      </c>
    </row>
    <row r="1371" spans="10:21" x14ac:dyDescent="0.3">
      <c r="J1371" t="s">
        <v>7578</v>
      </c>
      <c r="K1371" s="4">
        <v>6.2</v>
      </c>
      <c r="L1371" s="25">
        <f t="shared" si="23"/>
        <v>0.41499999999999998</v>
      </c>
      <c r="P1371" s="34" t="s">
        <v>13504</v>
      </c>
      <c r="Q1371">
        <v>1</v>
      </c>
      <c r="R1371" s="4">
        <v>5.2</v>
      </c>
      <c r="T1371" t="s">
        <v>4377</v>
      </c>
      <c r="U1371" s="4">
        <v>7.7</v>
      </c>
    </row>
    <row r="1372" spans="10:21" x14ac:dyDescent="0.3">
      <c r="J1372" t="s">
        <v>9454</v>
      </c>
      <c r="K1372" s="4">
        <v>6.2</v>
      </c>
      <c r="L1372" s="25">
        <f t="shared" si="23"/>
        <v>0.41499999999999998</v>
      </c>
      <c r="P1372" s="34" t="s">
        <v>9245</v>
      </c>
      <c r="Q1372">
        <v>1</v>
      </c>
      <c r="R1372" s="4">
        <v>6.2</v>
      </c>
      <c r="T1372" t="s">
        <v>2505</v>
      </c>
      <c r="U1372" s="4">
        <v>6.8</v>
      </c>
    </row>
    <row r="1373" spans="10:21" x14ac:dyDescent="0.3">
      <c r="J1373" t="s">
        <v>8998</v>
      </c>
      <c r="K1373" s="4">
        <v>6.2</v>
      </c>
      <c r="L1373" s="25">
        <f t="shared" si="23"/>
        <v>0.41499999999999998</v>
      </c>
      <c r="P1373" s="34" t="s">
        <v>10670</v>
      </c>
      <c r="Q1373">
        <v>1</v>
      </c>
      <c r="R1373" s="4">
        <v>7.2</v>
      </c>
      <c r="T1373" t="s">
        <v>4470</v>
      </c>
      <c r="U1373" s="4">
        <v>6.4</v>
      </c>
    </row>
    <row r="1374" spans="10:21" x14ac:dyDescent="0.3">
      <c r="J1374" t="s">
        <v>7247</v>
      </c>
      <c r="K1374" s="4">
        <v>6.2</v>
      </c>
      <c r="L1374" s="25">
        <f t="shared" si="23"/>
        <v>0.41499999999999998</v>
      </c>
      <c r="P1374" s="34" t="s">
        <v>217</v>
      </c>
      <c r="Q1374">
        <v>1</v>
      </c>
      <c r="R1374" s="4">
        <v>8.3000000000000007</v>
      </c>
      <c r="T1374" t="s">
        <v>1687</v>
      </c>
      <c r="U1374" s="4">
        <v>5.7</v>
      </c>
    </row>
    <row r="1375" spans="10:21" x14ac:dyDescent="0.3">
      <c r="J1375" t="s">
        <v>13367</v>
      </c>
      <c r="K1375" s="4">
        <v>6.2</v>
      </c>
      <c r="L1375" s="25">
        <f t="shared" si="23"/>
        <v>0.41499999999999998</v>
      </c>
      <c r="P1375" s="34" t="s">
        <v>13965</v>
      </c>
      <c r="Q1375">
        <v>1</v>
      </c>
      <c r="R1375" s="4">
        <v>6.8</v>
      </c>
      <c r="T1375" t="s">
        <v>330</v>
      </c>
      <c r="U1375" s="4">
        <v>7.3</v>
      </c>
    </row>
    <row r="1376" spans="10:21" x14ac:dyDescent="0.3">
      <c r="J1376" t="s">
        <v>12513</v>
      </c>
      <c r="K1376" s="4">
        <v>6.2</v>
      </c>
      <c r="L1376" s="25">
        <f t="shared" si="23"/>
        <v>0.41499999999999998</v>
      </c>
      <c r="P1376" s="34" t="s">
        <v>8707</v>
      </c>
      <c r="Q1376">
        <v>1</v>
      </c>
      <c r="R1376" s="4">
        <v>6.1</v>
      </c>
      <c r="T1376" t="s">
        <v>2001</v>
      </c>
      <c r="U1376" s="4">
        <v>6.8</v>
      </c>
    </row>
    <row r="1377" spans="10:21" x14ac:dyDescent="0.3">
      <c r="J1377" t="s">
        <v>4930</v>
      </c>
      <c r="K1377" s="4">
        <v>6.2</v>
      </c>
      <c r="L1377" s="25">
        <f t="shared" si="23"/>
        <v>0.41499999999999998</v>
      </c>
      <c r="P1377" s="34" t="s">
        <v>13532</v>
      </c>
      <c r="Q1377">
        <v>1</v>
      </c>
      <c r="R1377" s="4">
        <v>7.7</v>
      </c>
      <c r="T1377" t="s">
        <v>2073</v>
      </c>
      <c r="U1377" s="4">
        <v>6.3</v>
      </c>
    </row>
    <row r="1378" spans="10:21" x14ac:dyDescent="0.3">
      <c r="J1378" t="s">
        <v>12824</v>
      </c>
      <c r="K1378" s="4">
        <v>6.2</v>
      </c>
      <c r="L1378" s="25">
        <f t="shared" si="23"/>
        <v>0.41499999999999998</v>
      </c>
      <c r="P1378" s="34" t="s">
        <v>12816</v>
      </c>
      <c r="Q1378">
        <v>1</v>
      </c>
      <c r="R1378" s="4">
        <v>7.2</v>
      </c>
      <c r="T1378" t="s">
        <v>4481</v>
      </c>
      <c r="U1378" s="4">
        <v>5.9</v>
      </c>
    </row>
    <row r="1379" spans="10:21" x14ac:dyDescent="0.3">
      <c r="J1379" t="s">
        <v>6045</v>
      </c>
      <c r="K1379" s="4">
        <v>6.2</v>
      </c>
      <c r="L1379" s="25">
        <f t="shared" si="23"/>
        <v>0.41499999999999998</v>
      </c>
      <c r="P1379" s="34" t="s">
        <v>9347</v>
      </c>
      <c r="Q1379">
        <v>1</v>
      </c>
      <c r="R1379" s="4">
        <v>7.2</v>
      </c>
      <c r="T1379" t="s">
        <v>1716</v>
      </c>
      <c r="U1379" s="4">
        <v>7.4</v>
      </c>
    </row>
    <row r="1380" spans="10:21" x14ac:dyDescent="0.3">
      <c r="J1380" t="s">
        <v>983</v>
      </c>
      <c r="K1380" s="4">
        <v>6.2</v>
      </c>
      <c r="L1380" s="25">
        <f t="shared" si="23"/>
        <v>0.41499999999999998</v>
      </c>
      <c r="P1380" s="34" t="s">
        <v>9519</v>
      </c>
      <c r="Q1380">
        <v>1</v>
      </c>
      <c r="R1380" s="4">
        <v>6</v>
      </c>
      <c r="T1380" t="s">
        <v>3092</v>
      </c>
      <c r="U1380" s="4">
        <v>8.3000000000000007</v>
      </c>
    </row>
    <row r="1381" spans="10:21" x14ac:dyDescent="0.3">
      <c r="J1381" t="s">
        <v>11708</v>
      </c>
      <c r="K1381" s="4">
        <v>6.2</v>
      </c>
      <c r="L1381" s="25">
        <f t="shared" si="23"/>
        <v>0.41499999999999998</v>
      </c>
      <c r="P1381" s="34" t="s">
        <v>3893</v>
      </c>
      <c r="Q1381">
        <v>1</v>
      </c>
      <c r="R1381" s="4">
        <v>6.5</v>
      </c>
      <c r="T1381" t="s">
        <v>405</v>
      </c>
      <c r="U1381" s="4">
        <v>6.2</v>
      </c>
    </row>
    <row r="1382" spans="10:21" x14ac:dyDescent="0.3">
      <c r="J1382" t="s">
        <v>10478</v>
      </c>
      <c r="K1382" s="4">
        <v>6.2</v>
      </c>
      <c r="L1382" s="25">
        <f t="shared" si="23"/>
        <v>0.41499999999999998</v>
      </c>
      <c r="P1382" s="34" t="s">
        <v>14173</v>
      </c>
      <c r="Q1382">
        <v>1</v>
      </c>
      <c r="R1382" s="4">
        <v>6.8</v>
      </c>
      <c r="T1382" t="s">
        <v>1285</v>
      </c>
      <c r="U1382" s="4">
        <v>6.3</v>
      </c>
    </row>
    <row r="1383" spans="10:21" x14ac:dyDescent="0.3">
      <c r="J1383" t="s">
        <v>12603</v>
      </c>
      <c r="K1383" s="4">
        <v>6.2</v>
      </c>
      <c r="L1383" s="25">
        <f t="shared" si="23"/>
        <v>0.41499999999999998</v>
      </c>
      <c r="P1383" s="34" t="s">
        <v>11701</v>
      </c>
      <c r="Q1383">
        <v>1</v>
      </c>
      <c r="R1383" s="4">
        <v>5.7</v>
      </c>
      <c r="T1383" t="s">
        <v>982</v>
      </c>
      <c r="U1383" s="4">
        <v>5.8</v>
      </c>
    </row>
    <row r="1384" spans="10:21" x14ac:dyDescent="0.3">
      <c r="J1384" t="s">
        <v>285</v>
      </c>
      <c r="K1384" s="4">
        <v>6.2</v>
      </c>
      <c r="L1384" s="25">
        <f t="shared" si="23"/>
        <v>0.41499999999999998</v>
      </c>
      <c r="P1384" s="34" t="s">
        <v>11474</v>
      </c>
      <c r="Q1384">
        <v>1</v>
      </c>
      <c r="R1384" s="4">
        <v>5.5</v>
      </c>
      <c r="T1384" t="s">
        <v>3909</v>
      </c>
      <c r="U1384" s="4">
        <v>7.5</v>
      </c>
    </row>
    <row r="1385" spans="10:21" x14ac:dyDescent="0.3">
      <c r="J1385" t="s">
        <v>10795</v>
      </c>
      <c r="K1385" s="4">
        <v>6.2</v>
      </c>
      <c r="L1385" s="25">
        <f t="shared" si="23"/>
        <v>0.41499999999999998</v>
      </c>
      <c r="P1385" s="34" t="s">
        <v>13461</v>
      </c>
      <c r="Q1385">
        <v>1</v>
      </c>
      <c r="R1385" s="4">
        <v>3.5</v>
      </c>
      <c r="T1385" t="s">
        <v>1596</v>
      </c>
      <c r="U1385" s="4">
        <v>6.3</v>
      </c>
    </row>
    <row r="1386" spans="10:21" x14ac:dyDescent="0.3">
      <c r="J1386" t="s">
        <v>2049</v>
      </c>
      <c r="K1386" s="4">
        <v>6.2</v>
      </c>
      <c r="L1386" s="25">
        <f t="shared" si="23"/>
        <v>0.41499999999999998</v>
      </c>
      <c r="P1386" s="34" t="s">
        <v>12890</v>
      </c>
      <c r="Q1386">
        <v>1</v>
      </c>
      <c r="R1386" s="4">
        <v>6.3</v>
      </c>
      <c r="T1386" t="s">
        <v>2166</v>
      </c>
      <c r="U1386" s="4">
        <v>6.4</v>
      </c>
    </row>
    <row r="1387" spans="10:21" x14ac:dyDescent="0.3">
      <c r="J1387" t="s">
        <v>2274</v>
      </c>
      <c r="K1387" s="4">
        <v>6.2</v>
      </c>
      <c r="L1387" s="25">
        <f t="shared" si="23"/>
        <v>0.41499999999999998</v>
      </c>
      <c r="P1387" s="34" t="s">
        <v>11104</v>
      </c>
      <c r="Q1387">
        <v>1</v>
      </c>
      <c r="R1387" s="4">
        <v>3.9</v>
      </c>
      <c r="T1387" t="s">
        <v>2166</v>
      </c>
      <c r="U1387" s="4">
        <v>7.2</v>
      </c>
    </row>
    <row r="1388" spans="10:21" x14ac:dyDescent="0.3">
      <c r="J1388" t="s">
        <v>8641</v>
      </c>
      <c r="K1388" s="4">
        <v>6.2</v>
      </c>
      <c r="L1388" s="25">
        <f t="shared" si="23"/>
        <v>0.41499999999999998</v>
      </c>
      <c r="P1388" s="34" t="s">
        <v>2485</v>
      </c>
      <c r="Q1388">
        <v>1</v>
      </c>
      <c r="R1388" s="4">
        <v>3.8</v>
      </c>
      <c r="T1388" t="s">
        <v>4506</v>
      </c>
      <c r="U1388" s="4">
        <v>6.3</v>
      </c>
    </row>
    <row r="1389" spans="10:21" x14ac:dyDescent="0.3">
      <c r="J1389" t="s">
        <v>10397</v>
      </c>
      <c r="K1389" s="4">
        <v>6.2</v>
      </c>
      <c r="L1389" s="25">
        <f t="shared" si="23"/>
        <v>0.41499999999999998</v>
      </c>
      <c r="P1389" s="34" t="s">
        <v>1299</v>
      </c>
      <c r="Q1389">
        <v>1</v>
      </c>
      <c r="R1389" s="4">
        <v>4.3</v>
      </c>
      <c r="T1389" t="s">
        <v>4508</v>
      </c>
      <c r="U1389" s="4">
        <v>6.9</v>
      </c>
    </row>
    <row r="1390" spans="10:21" x14ac:dyDescent="0.3">
      <c r="J1390" t="s">
        <v>4311</v>
      </c>
      <c r="K1390" s="4">
        <v>6.2</v>
      </c>
      <c r="L1390" s="25">
        <f t="shared" si="23"/>
        <v>0.41499999999999998</v>
      </c>
      <c r="P1390" s="34" t="s">
        <v>5990</v>
      </c>
      <c r="Q1390">
        <v>1</v>
      </c>
      <c r="R1390" s="4">
        <v>4.0999999999999996</v>
      </c>
      <c r="T1390" t="s">
        <v>2385</v>
      </c>
      <c r="U1390" s="4">
        <v>6.6</v>
      </c>
    </row>
    <row r="1391" spans="10:21" x14ac:dyDescent="0.3">
      <c r="J1391" t="s">
        <v>6819</v>
      </c>
      <c r="K1391" s="4">
        <v>6.2</v>
      </c>
      <c r="L1391" s="25">
        <f t="shared" si="23"/>
        <v>0.41499999999999998</v>
      </c>
      <c r="P1391" s="34" t="s">
        <v>6545</v>
      </c>
      <c r="Q1391">
        <v>1</v>
      </c>
      <c r="R1391" s="4">
        <v>6.5</v>
      </c>
      <c r="T1391" t="s">
        <v>3968</v>
      </c>
      <c r="U1391" s="4">
        <v>6</v>
      </c>
    </row>
    <row r="1392" spans="10:21" x14ac:dyDescent="0.3">
      <c r="J1392" t="s">
        <v>13155</v>
      </c>
      <c r="K1392" s="4">
        <v>6.2</v>
      </c>
      <c r="L1392" s="25">
        <f t="shared" si="23"/>
        <v>0.41499999999999998</v>
      </c>
      <c r="P1392" s="34" t="s">
        <v>8872</v>
      </c>
      <c r="Q1392">
        <v>1</v>
      </c>
      <c r="R1392" s="4">
        <v>6.1</v>
      </c>
      <c r="T1392" t="s">
        <v>1347</v>
      </c>
      <c r="U1392" s="4">
        <v>7.5</v>
      </c>
    </row>
    <row r="1393" spans="10:21" x14ac:dyDescent="0.3">
      <c r="J1393" t="s">
        <v>7705</v>
      </c>
      <c r="K1393" s="4">
        <v>6.2</v>
      </c>
      <c r="L1393" s="25">
        <f t="shared" si="23"/>
        <v>0.41499999999999998</v>
      </c>
      <c r="P1393" s="34" t="s">
        <v>9566</v>
      </c>
      <c r="Q1393">
        <v>1</v>
      </c>
      <c r="R1393" s="4">
        <v>4.2</v>
      </c>
      <c r="T1393" t="s">
        <v>3182</v>
      </c>
      <c r="U1393" s="4">
        <v>7.7</v>
      </c>
    </row>
    <row r="1394" spans="10:21" x14ac:dyDescent="0.3">
      <c r="J1394" t="s">
        <v>4176</v>
      </c>
      <c r="K1394" s="4">
        <v>6.2</v>
      </c>
      <c r="L1394" s="25">
        <f t="shared" si="23"/>
        <v>0.41499999999999998</v>
      </c>
      <c r="P1394" s="34" t="s">
        <v>14344</v>
      </c>
      <c r="Q1394">
        <v>1</v>
      </c>
      <c r="R1394" s="4">
        <v>4.5999999999999996</v>
      </c>
      <c r="T1394" t="s">
        <v>2073</v>
      </c>
      <c r="U1394" s="4">
        <v>6.2</v>
      </c>
    </row>
    <row r="1395" spans="10:21" x14ac:dyDescent="0.3">
      <c r="J1395" t="s">
        <v>5708</v>
      </c>
      <c r="K1395" s="4">
        <v>6.2</v>
      </c>
      <c r="L1395" s="25">
        <f t="shared" si="23"/>
        <v>0.41499999999999998</v>
      </c>
      <c r="P1395" s="34" t="s">
        <v>6782</v>
      </c>
      <c r="Q1395">
        <v>1</v>
      </c>
      <c r="R1395" s="4">
        <v>4.9000000000000004</v>
      </c>
      <c r="T1395" t="s">
        <v>1418</v>
      </c>
      <c r="U1395" s="4">
        <v>5.4</v>
      </c>
    </row>
    <row r="1396" spans="10:21" x14ac:dyDescent="0.3">
      <c r="J1396" t="s">
        <v>10240</v>
      </c>
      <c r="K1396" s="4">
        <v>6.2</v>
      </c>
      <c r="L1396" s="25">
        <f t="shared" si="23"/>
        <v>0.41499999999999998</v>
      </c>
      <c r="P1396" s="34" t="s">
        <v>8138</v>
      </c>
      <c r="Q1396">
        <v>1</v>
      </c>
      <c r="R1396" s="4">
        <v>8.3000000000000007</v>
      </c>
      <c r="T1396" t="s">
        <v>4521</v>
      </c>
      <c r="U1396" s="4">
        <v>6.6</v>
      </c>
    </row>
    <row r="1397" spans="10:21" x14ac:dyDescent="0.3">
      <c r="J1397" t="s">
        <v>11459</v>
      </c>
      <c r="K1397" s="4">
        <v>6.2</v>
      </c>
      <c r="L1397" s="25">
        <f t="shared" si="23"/>
        <v>0.41499999999999998</v>
      </c>
      <c r="P1397" s="34" t="s">
        <v>10262</v>
      </c>
      <c r="Q1397">
        <v>1</v>
      </c>
      <c r="R1397" s="4">
        <v>5.6</v>
      </c>
      <c r="T1397" t="s">
        <v>3902</v>
      </c>
      <c r="U1397" s="4">
        <v>5.3</v>
      </c>
    </row>
    <row r="1398" spans="10:21" x14ac:dyDescent="0.3">
      <c r="J1398" t="s">
        <v>14361</v>
      </c>
      <c r="K1398" s="4">
        <v>6.2</v>
      </c>
      <c r="L1398" s="25">
        <f t="shared" si="23"/>
        <v>0.41499999999999998</v>
      </c>
      <c r="P1398" s="34" t="s">
        <v>13769</v>
      </c>
      <c r="Q1398">
        <v>1</v>
      </c>
      <c r="R1398" s="4">
        <v>6.5</v>
      </c>
      <c r="T1398" t="s">
        <v>1426</v>
      </c>
      <c r="U1398" s="4">
        <v>5.6</v>
      </c>
    </row>
    <row r="1399" spans="10:21" x14ac:dyDescent="0.3">
      <c r="J1399" t="s">
        <v>4634</v>
      </c>
      <c r="K1399" s="4">
        <v>6.2</v>
      </c>
      <c r="L1399" s="25">
        <f t="shared" si="23"/>
        <v>0.41499999999999998</v>
      </c>
      <c r="P1399" s="34" t="s">
        <v>13927</v>
      </c>
      <c r="Q1399">
        <v>1</v>
      </c>
      <c r="R1399" s="4">
        <v>7.2</v>
      </c>
      <c r="T1399" t="s">
        <v>4528</v>
      </c>
      <c r="U1399" s="4">
        <v>5.9</v>
      </c>
    </row>
    <row r="1400" spans="10:21" x14ac:dyDescent="0.3">
      <c r="J1400" t="s">
        <v>6929</v>
      </c>
      <c r="K1400" s="4">
        <v>6.2</v>
      </c>
      <c r="L1400" s="25">
        <f t="shared" si="23"/>
        <v>0.41499999999999998</v>
      </c>
      <c r="P1400" s="34" t="s">
        <v>13981</v>
      </c>
      <c r="Q1400">
        <v>1</v>
      </c>
      <c r="R1400" s="4">
        <v>6.5</v>
      </c>
      <c r="T1400" t="s">
        <v>252</v>
      </c>
      <c r="U1400" s="4">
        <v>7.8</v>
      </c>
    </row>
    <row r="1401" spans="10:21" x14ac:dyDescent="0.3">
      <c r="J1401" t="s">
        <v>7545</v>
      </c>
      <c r="K1401" s="4">
        <v>6.2</v>
      </c>
      <c r="L1401" s="25">
        <f t="shared" si="23"/>
        <v>0.41499999999999998</v>
      </c>
      <c r="P1401" s="34" t="s">
        <v>5108</v>
      </c>
      <c r="Q1401">
        <v>1</v>
      </c>
      <c r="R1401" s="4">
        <v>6.7</v>
      </c>
      <c r="T1401" t="s">
        <v>1523</v>
      </c>
      <c r="U1401" s="4">
        <v>6.7</v>
      </c>
    </row>
    <row r="1402" spans="10:21" x14ac:dyDescent="0.3">
      <c r="J1402" t="s">
        <v>10674</v>
      </c>
      <c r="K1402" s="4">
        <v>6.2</v>
      </c>
      <c r="L1402" s="25">
        <f t="shared" si="23"/>
        <v>0.41499999999999998</v>
      </c>
      <c r="P1402" s="34" t="s">
        <v>11955</v>
      </c>
      <c r="Q1402">
        <v>1</v>
      </c>
      <c r="R1402" s="4">
        <v>6.9</v>
      </c>
      <c r="T1402" t="s">
        <v>4534</v>
      </c>
      <c r="U1402" s="4">
        <v>7.4</v>
      </c>
    </row>
    <row r="1403" spans="10:21" x14ac:dyDescent="0.3">
      <c r="J1403" t="s">
        <v>11508</v>
      </c>
      <c r="K1403" s="4">
        <v>6.2</v>
      </c>
      <c r="L1403" s="25">
        <f t="shared" si="23"/>
        <v>0.41499999999999998</v>
      </c>
      <c r="P1403" s="34" t="s">
        <v>8998</v>
      </c>
      <c r="Q1403">
        <v>1</v>
      </c>
      <c r="R1403" s="4">
        <v>6.2</v>
      </c>
      <c r="T1403" t="s">
        <v>4377</v>
      </c>
      <c r="U1403" s="4">
        <v>6.2</v>
      </c>
    </row>
    <row r="1404" spans="10:21" x14ac:dyDescent="0.3">
      <c r="J1404" t="s">
        <v>1230</v>
      </c>
      <c r="K1404" s="4">
        <v>6.2</v>
      </c>
      <c r="L1404" s="25">
        <f t="shared" si="23"/>
        <v>0.41499999999999998</v>
      </c>
      <c r="P1404" s="34" t="s">
        <v>13079</v>
      </c>
      <c r="Q1404">
        <v>1</v>
      </c>
      <c r="R1404" s="4">
        <v>6.7</v>
      </c>
      <c r="T1404" t="s">
        <v>1343</v>
      </c>
      <c r="U1404" s="4">
        <v>5.4</v>
      </c>
    </row>
    <row r="1405" spans="10:21" x14ac:dyDescent="0.3">
      <c r="J1405" t="s">
        <v>2762</v>
      </c>
      <c r="K1405" s="4">
        <v>6.2</v>
      </c>
      <c r="L1405" s="25">
        <f t="shared" si="23"/>
        <v>0.41499999999999998</v>
      </c>
      <c r="P1405" s="34" t="s">
        <v>6441</v>
      </c>
      <c r="Q1405">
        <v>1</v>
      </c>
      <c r="R1405" s="4">
        <v>5.9</v>
      </c>
      <c r="T1405" t="s">
        <v>3344</v>
      </c>
      <c r="U1405" s="4">
        <v>6.7</v>
      </c>
    </row>
    <row r="1406" spans="10:21" x14ac:dyDescent="0.3">
      <c r="J1406" t="s">
        <v>2985</v>
      </c>
      <c r="K1406" s="4">
        <v>6.2</v>
      </c>
      <c r="L1406" s="25">
        <f t="shared" si="23"/>
        <v>0.41499999999999998</v>
      </c>
      <c r="P1406" s="34" t="s">
        <v>13348</v>
      </c>
      <c r="Q1406">
        <v>1</v>
      </c>
      <c r="R1406" s="4">
        <v>7.5</v>
      </c>
      <c r="T1406" t="s">
        <v>4544</v>
      </c>
      <c r="U1406" s="4">
        <v>5.3</v>
      </c>
    </row>
    <row r="1407" spans="10:21" x14ac:dyDescent="0.3">
      <c r="J1407" t="s">
        <v>3292</v>
      </c>
      <c r="K1407" s="4">
        <v>6.2</v>
      </c>
      <c r="L1407" s="25">
        <f t="shared" si="23"/>
        <v>0.41499999999999998</v>
      </c>
      <c r="P1407" s="34" t="s">
        <v>9681</v>
      </c>
      <c r="Q1407">
        <v>1</v>
      </c>
      <c r="R1407" s="4">
        <v>6.8</v>
      </c>
      <c r="T1407" t="s">
        <v>4547</v>
      </c>
      <c r="U1407" s="4">
        <v>5.9</v>
      </c>
    </row>
    <row r="1408" spans="10:21" x14ac:dyDescent="0.3">
      <c r="J1408" t="s">
        <v>3132</v>
      </c>
      <c r="K1408" s="4">
        <v>6.1999999999999993</v>
      </c>
      <c r="L1408" s="25">
        <f t="shared" si="23"/>
        <v>0.41299999999999998</v>
      </c>
      <c r="P1408" s="34" t="s">
        <v>11535</v>
      </c>
      <c r="Q1408">
        <v>1</v>
      </c>
      <c r="R1408" s="4">
        <v>6.1</v>
      </c>
      <c r="T1408" t="s">
        <v>4555</v>
      </c>
      <c r="U1408" s="4">
        <v>4.8</v>
      </c>
    </row>
    <row r="1409" spans="10:21" x14ac:dyDescent="0.3">
      <c r="J1409" t="s">
        <v>2495</v>
      </c>
      <c r="K1409" s="4">
        <v>6.1999999999999993</v>
      </c>
      <c r="L1409" s="25">
        <f t="shared" si="23"/>
        <v>0.41299999999999998</v>
      </c>
      <c r="P1409" s="34" t="s">
        <v>8863</v>
      </c>
      <c r="Q1409">
        <v>1</v>
      </c>
      <c r="R1409" s="4">
        <v>6.7</v>
      </c>
      <c r="T1409" t="s">
        <v>4557</v>
      </c>
      <c r="U1409" s="4">
        <v>7.3</v>
      </c>
    </row>
    <row r="1410" spans="10:21" x14ac:dyDescent="0.3">
      <c r="J1410" t="s">
        <v>3902</v>
      </c>
      <c r="K1410" s="4">
        <v>6.1999999999999993</v>
      </c>
      <c r="L1410" s="25">
        <f t="shared" si="23"/>
        <v>0.41299999999999998</v>
      </c>
      <c r="P1410" s="34" t="s">
        <v>13408</v>
      </c>
      <c r="Q1410">
        <v>1</v>
      </c>
      <c r="R1410" s="4">
        <v>8.4</v>
      </c>
      <c r="T1410" t="s">
        <v>4563</v>
      </c>
      <c r="U1410" s="4">
        <v>3.8</v>
      </c>
    </row>
    <row r="1411" spans="10:21" x14ac:dyDescent="0.3">
      <c r="J1411" t="s">
        <v>10217</v>
      </c>
      <c r="K1411" s="4">
        <v>6.1999999999999993</v>
      </c>
      <c r="L1411" s="25">
        <f t="shared" si="23"/>
        <v>0.41299999999999998</v>
      </c>
      <c r="P1411" s="34" t="s">
        <v>5632</v>
      </c>
      <c r="Q1411">
        <v>1</v>
      </c>
      <c r="R1411" s="4">
        <v>6.3</v>
      </c>
      <c r="T1411" t="s">
        <v>2436</v>
      </c>
      <c r="U1411" s="4">
        <v>8.5</v>
      </c>
    </row>
    <row r="1412" spans="10:21" x14ac:dyDescent="0.3">
      <c r="J1412" t="s">
        <v>291</v>
      </c>
      <c r="K1412" s="4">
        <v>6.1875</v>
      </c>
      <c r="L1412" s="25">
        <f t="shared" si="23"/>
        <v>0.41299999999999998</v>
      </c>
      <c r="P1412" s="34" t="s">
        <v>3977</v>
      </c>
      <c r="Q1412">
        <v>1</v>
      </c>
      <c r="R1412" s="4">
        <v>5.2</v>
      </c>
      <c r="T1412" t="s">
        <v>3815</v>
      </c>
      <c r="U1412" s="4">
        <v>6.8</v>
      </c>
    </row>
    <row r="1413" spans="10:21" x14ac:dyDescent="0.3">
      <c r="J1413" t="s">
        <v>1609</v>
      </c>
      <c r="K1413" s="4">
        <v>6.1857142857142851</v>
      </c>
      <c r="L1413" s="25">
        <f t="shared" si="23"/>
        <v>0.41199999999999998</v>
      </c>
      <c r="P1413" s="34" t="s">
        <v>11125</v>
      </c>
      <c r="Q1413">
        <v>1</v>
      </c>
      <c r="R1413" s="4">
        <v>5.2</v>
      </c>
      <c r="T1413" t="s">
        <v>3210</v>
      </c>
      <c r="U1413" s="4">
        <v>5.3</v>
      </c>
    </row>
    <row r="1414" spans="10:21" x14ac:dyDescent="0.3">
      <c r="J1414" t="s">
        <v>5685</v>
      </c>
      <c r="K1414" s="4">
        <v>6.1833333333333336</v>
      </c>
      <c r="L1414" s="25">
        <f t="shared" ref="L1414:L1477" si="24">_xlfn.PERCENTRANK.EXC($K$5:$K$2402,K1414)</f>
        <v>0.41199999999999998</v>
      </c>
      <c r="P1414" s="34" t="s">
        <v>273</v>
      </c>
      <c r="Q1414">
        <v>1</v>
      </c>
      <c r="R1414" s="4">
        <v>7.2</v>
      </c>
      <c r="T1414" t="s">
        <v>1979</v>
      </c>
      <c r="U1414" s="4">
        <v>7.3</v>
      </c>
    </row>
    <row r="1415" spans="10:21" x14ac:dyDescent="0.3">
      <c r="J1415" t="s">
        <v>2347</v>
      </c>
      <c r="K1415" s="4">
        <v>6.166666666666667</v>
      </c>
      <c r="L1415" s="25">
        <f t="shared" si="24"/>
        <v>0.41099999999999998</v>
      </c>
      <c r="P1415" s="34" t="s">
        <v>7578</v>
      </c>
      <c r="Q1415">
        <v>1</v>
      </c>
      <c r="R1415" s="4">
        <v>6.2</v>
      </c>
      <c r="T1415" t="s">
        <v>2363</v>
      </c>
      <c r="U1415" s="4">
        <v>6.6</v>
      </c>
    </row>
    <row r="1416" spans="10:21" x14ac:dyDescent="0.3">
      <c r="J1416" t="s">
        <v>1110</v>
      </c>
      <c r="K1416" s="4">
        <v>6.166666666666667</v>
      </c>
      <c r="L1416" s="25">
        <f t="shared" si="24"/>
        <v>0.41099999999999998</v>
      </c>
      <c r="P1416" s="34" t="s">
        <v>8793</v>
      </c>
      <c r="Q1416">
        <v>1</v>
      </c>
      <c r="R1416" s="4">
        <v>5.9</v>
      </c>
      <c r="T1416" t="s">
        <v>4580</v>
      </c>
      <c r="U1416" s="4">
        <v>6.2</v>
      </c>
    </row>
    <row r="1417" spans="10:21" x14ac:dyDescent="0.3">
      <c r="J1417" t="s">
        <v>721</v>
      </c>
      <c r="K1417" s="4">
        <v>6.166666666666667</v>
      </c>
      <c r="L1417" s="25">
        <f t="shared" si="24"/>
        <v>0.41099999999999998</v>
      </c>
      <c r="P1417" s="34" t="s">
        <v>12032</v>
      </c>
      <c r="Q1417">
        <v>1</v>
      </c>
      <c r="R1417" s="4">
        <v>6.6</v>
      </c>
      <c r="T1417" t="s">
        <v>4582</v>
      </c>
      <c r="U1417" s="4">
        <v>5.2</v>
      </c>
    </row>
    <row r="1418" spans="10:21" x14ac:dyDescent="0.3">
      <c r="J1418" t="s">
        <v>10324</v>
      </c>
      <c r="K1418" s="4">
        <v>6.15</v>
      </c>
      <c r="L1418" s="25">
        <f t="shared" si="24"/>
        <v>0.40600000000000003</v>
      </c>
      <c r="P1418" s="34" t="s">
        <v>8149</v>
      </c>
      <c r="Q1418">
        <v>1</v>
      </c>
      <c r="R1418" s="4">
        <v>5.8</v>
      </c>
      <c r="T1418" t="s">
        <v>1765</v>
      </c>
      <c r="U1418" s="4">
        <v>6.2</v>
      </c>
    </row>
    <row r="1419" spans="10:21" x14ac:dyDescent="0.3">
      <c r="J1419" t="s">
        <v>7693</v>
      </c>
      <c r="K1419" s="4">
        <v>6.15</v>
      </c>
      <c r="L1419" s="25">
        <f t="shared" si="24"/>
        <v>0.40600000000000003</v>
      </c>
      <c r="P1419" s="34" t="s">
        <v>3978</v>
      </c>
      <c r="Q1419">
        <v>1</v>
      </c>
      <c r="R1419" s="4">
        <v>5.8</v>
      </c>
      <c r="T1419" t="s">
        <v>2229</v>
      </c>
      <c r="U1419" s="4">
        <v>6.2</v>
      </c>
    </row>
    <row r="1420" spans="10:21" x14ac:dyDescent="0.3">
      <c r="J1420" t="s">
        <v>10072</v>
      </c>
      <c r="K1420" s="4">
        <v>6.15</v>
      </c>
      <c r="L1420" s="25">
        <f t="shared" si="24"/>
        <v>0.40600000000000003</v>
      </c>
      <c r="P1420" s="34" t="s">
        <v>10667</v>
      </c>
      <c r="Q1420">
        <v>1</v>
      </c>
      <c r="R1420" s="4">
        <v>5.3</v>
      </c>
      <c r="T1420" t="s">
        <v>4590</v>
      </c>
      <c r="U1420" s="4">
        <v>6.6</v>
      </c>
    </row>
    <row r="1421" spans="10:21" x14ac:dyDescent="0.3">
      <c r="J1421" t="s">
        <v>13494</v>
      </c>
      <c r="K1421" s="4">
        <v>6.15</v>
      </c>
      <c r="L1421" s="25">
        <f t="shared" si="24"/>
        <v>0.40600000000000003</v>
      </c>
      <c r="P1421" s="34" t="s">
        <v>13590</v>
      </c>
      <c r="Q1421">
        <v>1</v>
      </c>
      <c r="R1421" s="4">
        <v>6.9</v>
      </c>
      <c r="T1421" t="s">
        <v>4594</v>
      </c>
      <c r="U1421" s="4">
        <v>6.4</v>
      </c>
    </row>
    <row r="1422" spans="10:21" x14ac:dyDescent="0.3">
      <c r="J1422" t="s">
        <v>9107</v>
      </c>
      <c r="K1422" s="4">
        <v>6.15</v>
      </c>
      <c r="L1422" s="25">
        <f t="shared" si="24"/>
        <v>0.40600000000000003</v>
      </c>
      <c r="P1422" s="34" t="s">
        <v>11014</v>
      </c>
      <c r="Q1422">
        <v>1</v>
      </c>
      <c r="R1422" s="4">
        <v>6.3</v>
      </c>
      <c r="T1422" t="s">
        <v>4390</v>
      </c>
      <c r="U1422" s="4">
        <v>6.2</v>
      </c>
    </row>
    <row r="1423" spans="10:21" x14ac:dyDescent="0.3">
      <c r="J1423" t="s">
        <v>2718</v>
      </c>
      <c r="K1423" s="4">
        <v>6.15</v>
      </c>
      <c r="L1423" s="25">
        <f t="shared" si="24"/>
        <v>0.40600000000000003</v>
      </c>
      <c r="P1423" s="34" t="s">
        <v>5004</v>
      </c>
      <c r="Q1423">
        <v>1</v>
      </c>
      <c r="R1423" s="4">
        <v>6</v>
      </c>
      <c r="T1423" t="s">
        <v>338</v>
      </c>
      <c r="U1423" s="4">
        <v>5.0999999999999996</v>
      </c>
    </row>
    <row r="1424" spans="10:21" x14ac:dyDescent="0.3">
      <c r="J1424" t="s">
        <v>8449</v>
      </c>
      <c r="K1424" s="4">
        <v>6.15</v>
      </c>
      <c r="L1424" s="25">
        <f t="shared" si="24"/>
        <v>0.40600000000000003</v>
      </c>
      <c r="P1424" s="34" t="s">
        <v>5786</v>
      </c>
      <c r="Q1424">
        <v>1</v>
      </c>
      <c r="R1424" s="4">
        <v>5.6</v>
      </c>
      <c r="T1424" t="s">
        <v>2363</v>
      </c>
      <c r="U1424" s="4">
        <v>6.6</v>
      </c>
    </row>
    <row r="1425" spans="10:21" x14ac:dyDescent="0.3">
      <c r="J1425" t="s">
        <v>3416</v>
      </c>
      <c r="K1425" s="4">
        <v>6.15</v>
      </c>
      <c r="L1425" s="25">
        <f t="shared" si="24"/>
        <v>0.40600000000000003</v>
      </c>
      <c r="P1425" s="34" t="s">
        <v>3727</v>
      </c>
      <c r="Q1425">
        <v>1</v>
      </c>
      <c r="R1425" s="4">
        <v>1.7</v>
      </c>
      <c r="T1425" t="s">
        <v>4603</v>
      </c>
      <c r="U1425" s="4">
        <v>6.1</v>
      </c>
    </row>
    <row r="1426" spans="10:21" x14ac:dyDescent="0.3">
      <c r="J1426" t="s">
        <v>2470</v>
      </c>
      <c r="K1426" s="4">
        <v>6.15</v>
      </c>
      <c r="L1426" s="25">
        <f t="shared" si="24"/>
        <v>0.40600000000000003</v>
      </c>
      <c r="P1426" s="34" t="s">
        <v>13296</v>
      </c>
      <c r="Q1426">
        <v>1</v>
      </c>
      <c r="R1426" s="4">
        <v>8</v>
      </c>
      <c r="T1426" t="s">
        <v>4605</v>
      </c>
      <c r="U1426" s="4">
        <v>6.1</v>
      </c>
    </row>
    <row r="1427" spans="10:21" x14ac:dyDescent="0.3">
      <c r="J1427" t="s">
        <v>6541</v>
      </c>
      <c r="K1427" s="4">
        <v>6.15</v>
      </c>
      <c r="L1427" s="25">
        <f t="shared" si="24"/>
        <v>0.40600000000000003</v>
      </c>
      <c r="P1427" s="34" t="s">
        <v>5693</v>
      </c>
      <c r="Q1427">
        <v>1</v>
      </c>
      <c r="R1427" s="4">
        <v>6</v>
      </c>
      <c r="T1427" t="s">
        <v>3413</v>
      </c>
      <c r="U1427" s="4">
        <v>6.6</v>
      </c>
    </row>
    <row r="1428" spans="10:21" x14ac:dyDescent="0.3">
      <c r="J1428" t="s">
        <v>647</v>
      </c>
      <c r="K1428" s="4">
        <v>6.1400000000000006</v>
      </c>
      <c r="L1428" s="25">
        <f t="shared" si="24"/>
        <v>0.40600000000000003</v>
      </c>
      <c r="P1428" s="34" t="s">
        <v>12251</v>
      </c>
      <c r="Q1428">
        <v>1</v>
      </c>
      <c r="R1428" s="4">
        <v>6.3</v>
      </c>
      <c r="T1428" t="s">
        <v>4611</v>
      </c>
      <c r="U1428" s="4">
        <v>5.9</v>
      </c>
    </row>
    <row r="1429" spans="10:21" x14ac:dyDescent="0.3">
      <c r="J1429" t="s">
        <v>1667</v>
      </c>
      <c r="K1429" s="4">
        <v>6.14</v>
      </c>
      <c r="L1429" s="25">
        <f t="shared" si="24"/>
        <v>0.40600000000000003</v>
      </c>
      <c r="P1429" s="34" t="s">
        <v>14143</v>
      </c>
      <c r="Q1429">
        <v>1</v>
      </c>
      <c r="R1429" s="4">
        <v>7</v>
      </c>
      <c r="T1429" t="s">
        <v>4614</v>
      </c>
      <c r="U1429" s="4">
        <v>6.3</v>
      </c>
    </row>
    <row r="1430" spans="10:21" x14ac:dyDescent="0.3">
      <c r="J1430" t="s">
        <v>2975</v>
      </c>
      <c r="K1430" s="4">
        <v>6.1399999999999988</v>
      </c>
      <c r="L1430" s="25">
        <f t="shared" si="24"/>
        <v>0.40500000000000003</v>
      </c>
      <c r="P1430" s="34" t="s">
        <v>10929</v>
      </c>
      <c r="Q1430">
        <v>1</v>
      </c>
      <c r="R1430" s="4">
        <v>7.1</v>
      </c>
      <c r="T1430" t="s">
        <v>4617</v>
      </c>
      <c r="U1430" s="4">
        <v>7.1</v>
      </c>
    </row>
    <row r="1431" spans="10:21" x14ac:dyDescent="0.3">
      <c r="J1431" t="s">
        <v>4394</v>
      </c>
      <c r="K1431" s="4">
        <v>6.1333333333333329</v>
      </c>
      <c r="L1431" s="25">
        <f t="shared" si="24"/>
        <v>0.40500000000000003</v>
      </c>
      <c r="P1431" s="34" t="s">
        <v>12985</v>
      </c>
      <c r="Q1431">
        <v>1</v>
      </c>
      <c r="R1431" s="4">
        <v>3.4</v>
      </c>
      <c r="T1431" t="s">
        <v>1906</v>
      </c>
      <c r="U1431" s="4">
        <v>5</v>
      </c>
    </row>
    <row r="1432" spans="10:21" x14ac:dyDescent="0.3">
      <c r="J1432" t="s">
        <v>2243</v>
      </c>
      <c r="K1432" s="4">
        <v>6.1300000000000008</v>
      </c>
      <c r="L1432" s="25">
        <f t="shared" si="24"/>
        <v>0.40400000000000003</v>
      </c>
      <c r="P1432" s="34" t="s">
        <v>6660</v>
      </c>
      <c r="Q1432">
        <v>1</v>
      </c>
      <c r="R1432" s="4">
        <v>6</v>
      </c>
      <c r="T1432" t="s">
        <v>4623</v>
      </c>
      <c r="U1432" s="4">
        <v>5.6</v>
      </c>
    </row>
    <row r="1433" spans="10:21" x14ac:dyDescent="0.3">
      <c r="J1433" t="s">
        <v>3545</v>
      </c>
      <c r="K1433" s="4">
        <v>6.125</v>
      </c>
      <c r="L1433" s="25">
        <f t="shared" si="24"/>
        <v>0.40200000000000002</v>
      </c>
      <c r="P1433" s="34" t="s">
        <v>13303</v>
      </c>
      <c r="Q1433">
        <v>1</v>
      </c>
      <c r="R1433" s="4">
        <v>4.5</v>
      </c>
      <c r="T1433" t="s">
        <v>3092</v>
      </c>
      <c r="U1433" s="4">
        <v>7.4</v>
      </c>
    </row>
    <row r="1434" spans="10:21" x14ac:dyDescent="0.3">
      <c r="J1434" t="s">
        <v>1596</v>
      </c>
      <c r="K1434" s="4">
        <v>6.125</v>
      </c>
      <c r="L1434" s="25">
        <f t="shared" si="24"/>
        <v>0.40200000000000002</v>
      </c>
      <c r="P1434" s="34" t="s">
        <v>13676</v>
      </c>
      <c r="Q1434">
        <v>1</v>
      </c>
      <c r="R1434" s="4">
        <v>8</v>
      </c>
      <c r="T1434" t="s">
        <v>4629</v>
      </c>
      <c r="U1434" s="4">
        <v>4.5</v>
      </c>
    </row>
    <row r="1435" spans="10:21" x14ac:dyDescent="0.3">
      <c r="J1435" t="s">
        <v>2810</v>
      </c>
      <c r="K1435" s="4">
        <v>6.125</v>
      </c>
      <c r="L1435" s="25">
        <f t="shared" si="24"/>
        <v>0.40200000000000002</v>
      </c>
      <c r="P1435" s="34" t="s">
        <v>9281</v>
      </c>
      <c r="Q1435">
        <v>1</v>
      </c>
      <c r="R1435" s="4">
        <v>7.3</v>
      </c>
      <c r="T1435" t="s">
        <v>4634</v>
      </c>
      <c r="U1435" s="4">
        <v>6.2</v>
      </c>
    </row>
    <row r="1436" spans="10:21" x14ac:dyDescent="0.3">
      <c r="J1436" t="s">
        <v>2859</v>
      </c>
      <c r="K1436" s="4">
        <v>6.125</v>
      </c>
      <c r="L1436" s="25">
        <f t="shared" si="24"/>
        <v>0.40200000000000002</v>
      </c>
      <c r="P1436" s="34" t="s">
        <v>12476</v>
      </c>
      <c r="Q1436">
        <v>1</v>
      </c>
      <c r="R1436" s="4">
        <v>6.5</v>
      </c>
      <c r="T1436" t="s">
        <v>3909</v>
      </c>
      <c r="U1436" s="4">
        <v>5</v>
      </c>
    </row>
    <row r="1437" spans="10:21" x14ac:dyDescent="0.3">
      <c r="J1437" t="s">
        <v>4058</v>
      </c>
      <c r="K1437" s="4">
        <v>6.125</v>
      </c>
      <c r="L1437" s="25">
        <f t="shared" si="24"/>
        <v>0.40200000000000002</v>
      </c>
      <c r="P1437" s="34" t="s">
        <v>8525</v>
      </c>
      <c r="Q1437">
        <v>1</v>
      </c>
      <c r="R1437" s="4">
        <v>6.2</v>
      </c>
      <c r="T1437" t="s">
        <v>2786</v>
      </c>
      <c r="U1437" s="4">
        <v>6.5</v>
      </c>
    </row>
    <row r="1438" spans="10:21" x14ac:dyDescent="0.3">
      <c r="J1438" t="s">
        <v>3815</v>
      </c>
      <c r="K1438" s="4">
        <v>6.1166666666666671</v>
      </c>
      <c r="L1438" s="25">
        <f t="shared" si="24"/>
        <v>0.40200000000000002</v>
      </c>
      <c r="P1438" s="34" t="s">
        <v>6278</v>
      </c>
      <c r="Q1438">
        <v>1</v>
      </c>
      <c r="R1438" s="4">
        <v>6.4</v>
      </c>
      <c r="T1438" t="s">
        <v>3873</v>
      </c>
      <c r="U1438" s="4">
        <v>5.0999999999999996</v>
      </c>
    </row>
    <row r="1439" spans="10:21" x14ac:dyDescent="0.3">
      <c r="J1439" t="s">
        <v>1583</v>
      </c>
      <c r="K1439" s="4">
        <v>6.1000000000000005</v>
      </c>
      <c r="L1439" s="25">
        <f t="shared" si="24"/>
        <v>0.40100000000000002</v>
      </c>
      <c r="P1439" s="34" t="s">
        <v>12353</v>
      </c>
      <c r="Q1439">
        <v>1</v>
      </c>
      <c r="R1439" s="4">
        <v>5.8</v>
      </c>
      <c r="T1439" t="s">
        <v>3010</v>
      </c>
      <c r="U1439" s="4">
        <v>6.5</v>
      </c>
    </row>
    <row r="1440" spans="10:21" x14ac:dyDescent="0.3">
      <c r="J1440" t="s">
        <v>8711</v>
      </c>
      <c r="K1440" s="4">
        <v>6.1000000000000005</v>
      </c>
      <c r="L1440" s="25">
        <f t="shared" si="24"/>
        <v>0.40100000000000002</v>
      </c>
      <c r="P1440" s="34" t="s">
        <v>7729</v>
      </c>
      <c r="Q1440">
        <v>1</v>
      </c>
      <c r="R1440" s="4">
        <v>5.0999999999999996</v>
      </c>
      <c r="T1440" t="s">
        <v>2413</v>
      </c>
      <c r="U1440" s="4">
        <v>6.2</v>
      </c>
    </row>
    <row r="1441" spans="10:21" x14ac:dyDescent="0.3">
      <c r="J1441" t="s">
        <v>9077</v>
      </c>
      <c r="K1441" s="4">
        <v>6.1000000000000005</v>
      </c>
      <c r="L1441" s="25">
        <f t="shared" si="24"/>
        <v>0.40100000000000002</v>
      </c>
      <c r="P1441" s="34" t="s">
        <v>12187</v>
      </c>
      <c r="Q1441">
        <v>1</v>
      </c>
      <c r="R1441" s="4">
        <v>7.3</v>
      </c>
      <c r="T1441" t="s">
        <v>3259</v>
      </c>
      <c r="U1441" s="4">
        <v>6.3</v>
      </c>
    </row>
    <row r="1442" spans="10:21" x14ac:dyDescent="0.3">
      <c r="J1442" t="s">
        <v>14260</v>
      </c>
      <c r="K1442" s="4">
        <v>6.1</v>
      </c>
      <c r="L1442" s="25">
        <f t="shared" si="24"/>
        <v>0.374</v>
      </c>
      <c r="P1442" s="34" t="s">
        <v>11431</v>
      </c>
      <c r="Q1442">
        <v>1</v>
      </c>
      <c r="R1442" s="4">
        <v>5.3</v>
      </c>
      <c r="T1442" t="s">
        <v>3764</v>
      </c>
      <c r="U1442" s="4">
        <v>3.8</v>
      </c>
    </row>
    <row r="1443" spans="10:21" x14ac:dyDescent="0.3">
      <c r="J1443" t="s">
        <v>14389</v>
      </c>
      <c r="K1443" s="4">
        <v>6.1</v>
      </c>
      <c r="L1443" s="25">
        <f t="shared" si="24"/>
        <v>0.374</v>
      </c>
      <c r="P1443" s="34" t="s">
        <v>13527</v>
      </c>
      <c r="Q1443">
        <v>1</v>
      </c>
      <c r="R1443" s="4">
        <v>6.8</v>
      </c>
      <c r="T1443" t="s">
        <v>4657</v>
      </c>
      <c r="U1443" s="4">
        <v>5.2</v>
      </c>
    </row>
    <row r="1444" spans="10:21" x14ac:dyDescent="0.3">
      <c r="J1444" t="s">
        <v>8489</v>
      </c>
      <c r="K1444" s="4">
        <v>6.1</v>
      </c>
      <c r="L1444" s="25">
        <f t="shared" si="24"/>
        <v>0.374</v>
      </c>
      <c r="P1444" s="34" t="s">
        <v>14299</v>
      </c>
      <c r="Q1444">
        <v>1</v>
      </c>
      <c r="R1444" s="4">
        <v>4.0999999999999996</v>
      </c>
      <c r="T1444" t="s">
        <v>4661</v>
      </c>
      <c r="U1444" s="4">
        <v>6</v>
      </c>
    </row>
    <row r="1445" spans="10:21" x14ac:dyDescent="0.3">
      <c r="J1445" t="s">
        <v>8406</v>
      </c>
      <c r="K1445" s="4">
        <v>6.1</v>
      </c>
      <c r="L1445" s="25">
        <f t="shared" si="24"/>
        <v>0.374</v>
      </c>
      <c r="P1445" s="34" t="s">
        <v>10341</v>
      </c>
      <c r="Q1445">
        <v>1</v>
      </c>
      <c r="R1445" s="4">
        <v>5</v>
      </c>
      <c r="T1445" t="s">
        <v>2568</v>
      </c>
      <c r="U1445" s="4">
        <v>6.2</v>
      </c>
    </row>
    <row r="1446" spans="10:21" x14ac:dyDescent="0.3">
      <c r="J1446" t="s">
        <v>7960</v>
      </c>
      <c r="K1446" s="4">
        <v>6.1</v>
      </c>
      <c r="L1446" s="25">
        <f t="shared" si="24"/>
        <v>0.374</v>
      </c>
      <c r="P1446" s="34" t="s">
        <v>2056</v>
      </c>
      <c r="Q1446">
        <v>1</v>
      </c>
      <c r="R1446" s="4">
        <v>6.4</v>
      </c>
      <c r="T1446" t="s">
        <v>1489</v>
      </c>
      <c r="U1446" s="4">
        <v>5.7</v>
      </c>
    </row>
    <row r="1447" spans="10:21" x14ac:dyDescent="0.3">
      <c r="J1447" t="s">
        <v>4969</v>
      </c>
      <c r="K1447" s="4">
        <v>6.1</v>
      </c>
      <c r="L1447" s="25">
        <f t="shared" si="24"/>
        <v>0.374</v>
      </c>
      <c r="P1447" s="34" t="s">
        <v>9844</v>
      </c>
      <c r="Q1447">
        <v>1</v>
      </c>
      <c r="R1447" s="4">
        <v>7.3</v>
      </c>
      <c r="T1447" t="s">
        <v>4058</v>
      </c>
      <c r="U1447" s="4">
        <v>6.7</v>
      </c>
    </row>
    <row r="1448" spans="10:21" x14ac:dyDescent="0.3">
      <c r="J1448" t="s">
        <v>9405</v>
      </c>
      <c r="K1448" s="4">
        <v>6.1</v>
      </c>
      <c r="L1448" s="25">
        <f t="shared" si="24"/>
        <v>0.374</v>
      </c>
      <c r="P1448" s="34" t="s">
        <v>13252</v>
      </c>
      <c r="Q1448">
        <v>1</v>
      </c>
      <c r="R1448" s="4">
        <v>7.8</v>
      </c>
      <c r="T1448" t="s">
        <v>4671</v>
      </c>
      <c r="U1448" s="4">
        <v>6.8</v>
      </c>
    </row>
    <row r="1449" spans="10:21" x14ac:dyDescent="0.3">
      <c r="J1449" t="s">
        <v>8816</v>
      </c>
      <c r="K1449" s="4">
        <v>6.1</v>
      </c>
      <c r="L1449" s="25">
        <f t="shared" si="24"/>
        <v>0.374</v>
      </c>
      <c r="P1449" s="34" t="s">
        <v>11232</v>
      </c>
      <c r="Q1449">
        <v>1</v>
      </c>
      <c r="R1449" s="4">
        <v>7.2</v>
      </c>
      <c r="T1449" t="s">
        <v>1721</v>
      </c>
      <c r="U1449" s="4">
        <v>6</v>
      </c>
    </row>
    <row r="1450" spans="10:21" x14ac:dyDescent="0.3">
      <c r="J1450" t="s">
        <v>4603</v>
      </c>
      <c r="K1450" s="4">
        <v>6.1</v>
      </c>
      <c r="L1450" s="25">
        <f t="shared" si="24"/>
        <v>0.374</v>
      </c>
      <c r="P1450" s="34" t="s">
        <v>12711</v>
      </c>
      <c r="Q1450">
        <v>1</v>
      </c>
      <c r="R1450" s="4">
        <v>5.7</v>
      </c>
      <c r="T1450" t="s">
        <v>4676</v>
      </c>
      <c r="U1450" s="4">
        <v>7.3</v>
      </c>
    </row>
    <row r="1451" spans="10:21" x14ac:dyDescent="0.3">
      <c r="J1451" t="s">
        <v>2624</v>
      </c>
      <c r="K1451" s="4">
        <v>6.1</v>
      </c>
      <c r="L1451" s="25">
        <f t="shared" si="24"/>
        <v>0.374</v>
      </c>
      <c r="P1451" s="34" t="s">
        <v>9257</v>
      </c>
      <c r="Q1451">
        <v>1</v>
      </c>
      <c r="R1451" s="4">
        <v>4.2</v>
      </c>
      <c r="T1451" t="s">
        <v>1110</v>
      </c>
      <c r="U1451" s="4">
        <v>5.5</v>
      </c>
    </row>
    <row r="1452" spans="10:21" x14ac:dyDescent="0.3">
      <c r="J1452" t="s">
        <v>377</v>
      </c>
      <c r="K1452" s="4">
        <v>6.1</v>
      </c>
      <c r="L1452" s="25">
        <f t="shared" si="24"/>
        <v>0.374</v>
      </c>
      <c r="P1452" s="34" t="s">
        <v>10051</v>
      </c>
      <c r="Q1452">
        <v>1</v>
      </c>
      <c r="R1452" s="4">
        <v>5.3</v>
      </c>
      <c r="T1452" t="s">
        <v>3109</v>
      </c>
      <c r="U1452" s="4">
        <v>6.7</v>
      </c>
    </row>
    <row r="1453" spans="10:21" x14ac:dyDescent="0.3">
      <c r="J1453" t="s">
        <v>9275</v>
      </c>
      <c r="K1453" s="4">
        <v>6.1</v>
      </c>
      <c r="L1453" s="25">
        <f t="shared" si="24"/>
        <v>0.374</v>
      </c>
      <c r="P1453" s="34" t="s">
        <v>13523</v>
      </c>
      <c r="Q1453">
        <v>1</v>
      </c>
      <c r="R1453" s="4">
        <v>6.2</v>
      </c>
      <c r="T1453" t="s">
        <v>4683</v>
      </c>
      <c r="U1453" s="4">
        <v>4.8</v>
      </c>
    </row>
    <row r="1454" spans="10:21" x14ac:dyDescent="0.3">
      <c r="J1454" t="s">
        <v>10009</v>
      </c>
      <c r="K1454" s="4">
        <v>6.1</v>
      </c>
      <c r="L1454" s="25">
        <f t="shared" si="24"/>
        <v>0.374</v>
      </c>
      <c r="P1454" s="34" t="s">
        <v>9855</v>
      </c>
      <c r="Q1454">
        <v>1</v>
      </c>
      <c r="R1454" s="4">
        <v>5.6</v>
      </c>
      <c r="T1454" t="s">
        <v>344</v>
      </c>
      <c r="U1454" s="4">
        <v>5.7</v>
      </c>
    </row>
    <row r="1455" spans="10:21" x14ac:dyDescent="0.3">
      <c r="J1455" t="s">
        <v>7841</v>
      </c>
      <c r="K1455" s="4">
        <v>6.1</v>
      </c>
      <c r="L1455" s="25">
        <f t="shared" si="24"/>
        <v>0.374</v>
      </c>
      <c r="P1455" s="34" t="s">
        <v>11372</v>
      </c>
      <c r="Q1455">
        <v>1</v>
      </c>
      <c r="R1455" s="4">
        <v>7.8</v>
      </c>
      <c r="T1455" t="s">
        <v>3185</v>
      </c>
      <c r="U1455" s="4">
        <v>5.0999999999999996</v>
      </c>
    </row>
    <row r="1456" spans="10:21" x14ac:dyDescent="0.3">
      <c r="J1456" t="s">
        <v>7393</v>
      </c>
      <c r="K1456" s="4">
        <v>6.1</v>
      </c>
      <c r="L1456" s="25">
        <f t="shared" si="24"/>
        <v>0.374</v>
      </c>
      <c r="P1456" s="34" t="s">
        <v>12605</v>
      </c>
      <c r="Q1456">
        <v>1</v>
      </c>
      <c r="R1456" s="4">
        <v>5.6</v>
      </c>
      <c r="T1456" t="s">
        <v>4693</v>
      </c>
      <c r="U1456" s="4">
        <v>6</v>
      </c>
    </row>
    <row r="1457" spans="10:21" x14ac:dyDescent="0.3">
      <c r="J1457" t="s">
        <v>1235</v>
      </c>
      <c r="K1457" s="4">
        <v>6.1</v>
      </c>
      <c r="L1457" s="25">
        <f t="shared" si="24"/>
        <v>0.374</v>
      </c>
      <c r="P1457" s="34" t="s">
        <v>14037</v>
      </c>
      <c r="Q1457">
        <v>1</v>
      </c>
      <c r="R1457" s="4">
        <v>5.5</v>
      </c>
      <c r="T1457" t="s">
        <v>3201</v>
      </c>
      <c r="U1457" s="4">
        <v>4.2</v>
      </c>
    </row>
    <row r="1458" spans="10:21" x14ac:dyDescent="0.3">
      <c r="J1458" t="s">
        <v>12672</v>
      </c>
      <c r="K1458" s="4">
        <v>6.1</v>
      </c>
      <c r="L1458" s="25">
        <f t="shared" si="24"/>
        <v>0.374</v>
      </c>
      <c r="P1458" s="34" t="s">
        <v>11175</v>
      </c>
      <c r="Q1458">
        <v>1</v>
      </c>
      <c r="R1458" s="4">
        <v>5.4</v>
      </c>
      <c r="T1458" t="s">
        <v>296</v>
      </c>
      <c r="U1458" s="4">
        <v>7.4</v>
      </c>
    </row>
    <row r="1459" spans="10:21" x14ac:dyDescent="0.3">
      <c r="J1459" t="s">
        <v>13601</v>
      </c>
      <c r="K1459" s="4">
        <v>6.1</v>
      </c>
      <c r="L1459" s="25">
        <f t="shared" si="24"/>
        <v>0.374</v>
      </c>
      <c r="P1459" s="34" t="s">
        <v>5546</v>
      </c>
      <c r="Q1459">
        <v>1</v>
      </c>
      <c r="R1459" s="4">
        <v>6.8</v>
      </c>
      <c r="T1459" t="s">
        <v>4701</v>
      </c>
      <c r="U1459" s="4">
        <v>4.5999999999999996</v>
      </c>
    </row>
    <row r="1460" spans="10:21" x14ac:dyDescent="0.3">
      <c r="J1460" t="s">
        <v>11921</v>
      </c>
      <c r="K1460" s="4">
        <v>6.1</v>
      </c>
      <c r="L1460" s="25">
        <f t="shared" si="24"/>
        <v>0.374</v>
      </c>
      <c r="P1460" s="34" t="s">
        <v>10926</v>
      </c>
      <c r="Q1460">
        <v>1</v>
      </c>
      <c r="R1460" s="4">
        <v>7</v>
      </c>
      <c r="T1460" t="s">
        <v>127</v>
      </c>
      <c r="U1460" s="4">
        <v>6.9</v>
      </c>
    </row>
    <row r="1461" spans="10:21" x14ac:dyDescent="0.3">
      <c r="J1461" t="s">
        <v>8707</v>
      </c>
      <c r="K1461" s="4">
        <v>6.1</v>
      </c>
      <c r="L1461" s="25">
        <f t="shared" si="24"/>
        <v>0.374</v>
      </c>
      <c r="P1461" s="34" t="s">
        <v>4194</v>
      </c>
      <c r="Q1461">
        <v>1</v>
      </c>
      <c r="R1461" s="4">
        <v>4.0999999999999996</v>
      </c>
      <c r="T1461" t="s">
        <v>709</v>
      </c>
      <c r="U1461" s="4">
        <v>6.9</v>
      </c>
    </row>
    <row r="1462" spans="10:21" x14ac:dyDescent="0.3">
      <c r="J1462" t="s">
        <v>8872</v>
      </c>
      <c r="K1462" s="4">
        <v>6.1</v>
      </c>
      <c r="L1462" s="25">
        <f t="shared" si="24"/>
        <v>0.374</v>
      </c>
      <c r="P1462" s="34" t="s">
        <v>5125</v>
      </c>
      <c r="Q1462">
        <v>1</v>
      </c>
      <c r="R1462" s="4">
        <v>5.9</v>
      </c>
      <c r="T1462" t="s">
        <v>2413</v>
      </c>
      <c r="U1462" s="4">
        <v>8</v>
      </c>
    </row>
    <row r="1463" spans="10:21" x14ac:dyDescent="0.3">
      <c r="J1463" t="s">
        <v>11535</v>
      </c>
      <c r="K1463" s="4">
        <v>6.1</v>
      </c>
      <c r="L1463" s="25">
        <f t="shared" si="24"/>
        <v>0.374</v>
      </c>
      <c r="P1463" s="34" t="s">
        <v>12281</v>
      </c>
      <c r="Q1463">
        <v>1</v>
      </c>
      <c r="R1463" s="4">
        <v>4.7</v>
      </c>
      <c r="T1463" t="s">
        <v>4711</v>
      </c>
      <c r="U1463" s="4">
        <v>6.4</v>
      </c>
    </row>
    <row r="1464" spans="10:21" x14ac:dyDescent="0.3">
      <c r="J1464" t="s">
        <v>12691</v>
      </c>
      <c r="K1464" s="4">
        <v>6.1</v>
      </c>
      <c r="L1464" s="25">
        <f t="shared" si="24"/>
        <v>0.374</v>
      </c>
      <c r="P1464" s="34" t="s">
        <v>4693</v>
      </c>
      <c r="Q1464">
        <v>1</v>
      </c>
      <c r="R1464" s="4">
        <v>6</v>
      </c>
      <c r="T1464" t="s">
        <v>1470</v>
      </c>
      <c r="U1464" s="4">
        <v>6.3</v>
      </c>
    </row>
    <row r="1465" spans="10:21" x14ac:dyDescent="0.3">
      <c r="J1465" t="s">
        <v>12597</v>
      </c>
      <c r="K1465" s="4">
        <v>6.1</v>
      </c>
      <c r="L1465" s="25">
        <f t="shared" si="24"/>
        <v>0.374</v>
      </c>
      <c r="P1465" s="34" t="s">
        <v>13138</v>
      </c>
      <c r="Q1465">
        <v>1</v>
      </c>
      <c r="R1465" s="4">
        <v>7.2</v>
      </c>
      <c r="T1465" t="s">
        <v>4716</v>
      </c>
      <c r="U1465" s="4">
        <v>8.4</v>
      </c>
    </row>
    <row r="1466" spans="10:21" x14ac:dyDescent="0.3">
      <c r="J1466" t="s">
        <v>2254</v>
      </c>
      <c r="K1466" s="4">
        <v>6.1</v>
      </c>
      <c r="L1466" s="25">
        <f t="shared" si="24"/>
        <v>0.374</v>
      </c>
      <c r="P1466" s="34" t="s">
        <v>5274</v>
      </c>
      <c r="Q1466">
        <v>1</v>
      </c>
      <c r="R1466" s="4">
        <v>6</v>
      </c>
      <c r="T1466" t="s">
        <v>4719</v>
      </c>
      <c r="U1466" s="4">
        <v>7.1</v>
      </c>
    </row>
    <row r="1467" spans="10:21" x14ac:dyDescent="0.3">
      <c r="J1467" t="s">
        <v>6347</v>
      </c>
      <c r="K1467" s="4">
        <v>6.1</v>
      </c>
      <c r="L1467" s="25">
        <f t="shared" si="24"/>
        <v>0.374</v>
      </c>
      <c r="P1467" s="34" t="s">
        <v>7797</v>
      </c>
      <c r="Q1467">
        <v>1</v>
      </c>
      <c r="R1467" s="4">
        <v>5.3</v>
      </c>
      <c r="T1467" t="s">
        <v>713</v>
      </c>
      <c r="U1467" s="4">
        <v>6.8</v>
      </c>
    </row>
    <row r="1468" spans="10:21" x14ac:dyDescent="0.3">
      <c r="J1468" t="s">
        <v>4922</v>
      </c>
      <c r="K1468" s="4">
        <v>6.1</v>
      </c>
      <c r="L1468" s="25">
        <f t="shared" si="24"/>
        <v>0.374</v>
      </c>
      <c r="P1468" s="34" t="s">
        <v>10144</v>
      </c>
      <c r="Q1468">
        <v>1</v>
      </c>
      <c r="R1468" s="4">
        <v>7.1</v>
      </c>
      <c r="T1468" t="s">
        <v>757</v>
      </c>
      <c r="U1468" s="4">
        <v>7.5</v>
      </c>
    </row>
    <row r="1469" spans="10:21" x14ac:dyDescent="0.3">
      <c r="J1469" t="s">
        <v>2695</v>
      </c>
      <c r="K1469" s="4">
        <v>6.1</v>
      </c>
      <c r="L1469" s="25">
        <f t="shared" si="24"/>
        <v>0.374</v>
      </c>
      <c r="P1469" s="34" t="s">
        <v>9053</v>
      </c>
      <c r="Q1469">
        <v>1</v>
      </c>
      <c r="R1469" s="4">
        <v>6.7</v>
      </c>
      <c r="T1469" t="s">
        <v>4731</v>
      </c>
      <c r="U1469" s="4">
        <v>5.7</v>
      </c>
    </row>
    <row r="1470" spans="10:21" x14ac:dyDescent="0.3">
      <c r="J1470" t="s">
        <v>12199</v>
      </c>
      <c r="K1470" s="4">
        <v>6.1</v>
      </c>
      <c r="L1470" s="25">
        <f t="shared" si="24"/>
        <v>0.374</v>
      </c>
      <c r="P1470" s="34" t="s">
        <v>9396</v>
      </c>
      <c r="Q1470">
        <v>1</v>
      </c>
      <c r="R1470" s="4">
        <v>5.6</v>
      </c>
      <c r="T1470" t="s">
        <v>4734</v>
      </c>
      <c r="U1470" s="4">
        <v>7.2</v>
      </c>
    </row>
    <row r="1471" spans="10:21" x14ac:dyDescent="0.3">
      <c r="J1471" t="s">
        <v>8099</v>
      </c>
      <c r="K1471" s="4">
        <v>6.1</v>
      </c>
      <c r="L1471" s="25">
        <f t="shared" si="24"/>
        <v>0.374</v>
      </c>
      <c r="P1471" s="34" t="s">
        <v>13814</v>
      </c>
      <c r="Q1471">
        <v>1</v>
      </c>
      <c r="R1471" s="4">
        <v>6.9</v>
      </c>
      <c r="T1471" t="s">
        <v>2558</v>
      </c>
      <c r="U1471" s="4">
        <v>6.8</v>
      </c>
    </row>
    <row r="1472" spans="10:21" x14ac:dyDescent="0.3">
      <c r="J1472" t="s">
        <v>10973</v>
      </c>
      <c r="K1472" s="4">
        <v>6.1</v>
      </c>
      <c r="L1472" s="25">
        <f t="shared" si="24"/>
        <v>0.374</v>
      </c>
      <c r="P1472" s="34" t="s">
        <v>8486</v>
      </c>
      <c r="Q1472">
        <v>1</v>
      </c>
      <c r="R1472" s="4">
        <v>3.2</v>
      </c>
      <c r="T1472" t="s">
        <v>4740</v>
      </c>
      <c r="U1472" s="4">
        <v>5.4</v>
      </c>
    </row>
    <row r="1473" spans="10:21" x14ac:dyDescent="0.3">
      <c r="J1473" t="s">
        <v>6662</v>
      </c>
      <c r="K1473" s="4">
        <v>6.1</v>
      </c>
      <c r="L1473" s="25">
        <f t="shared" si="24"/>
        <v>0.374</v>
      </c>
      <c r="P1473" s="34" t="s">
        <v>5619</v>
      </c>
      <c r="Q1473">
        <v>1</v>
      </c>
      <c r="R1473" s="4">
        <v>6</v>
      </c>
      <c r="T1473" t="s">
        <v>330</v>
      </c>
      <c r="U1473" s="4">
        <v>7.2</v>
      </c>
    </row>
    <row r="1474" spans="10:21" x14ac:dyDescent="0.3">
      <c r="J1474" t="s">
        <v>13331</v>
      </c>
      <c r="K1474" s="4">
        <v>6.1</v>
      </c>
      <c r="L1474" s="25">
        <f t="shared" si="24"/>
        <v>0.374</v>
      </c>
      <c r="P1474" s="34" t="s">
        <v>5303</v>
      </c>
      <c r="Q1474">
        <v>1</v>
      </c>
      <c r="R1474" s="4">
        <v>6.7</v>
      </c>
      <c r="T1474" t="s">
        <v>802</v>
      </c>
      <c r="U1474" s="4">
        <v>7.3</v>
      </c>
    </row>
    <row r="1475" spans="10:21" x14ac:dyDescent="0.3">
      <c r="J1475" t="s">
        <v>11412</v>
      </c>
      <c r="K1475" s="4">
        <v>6.1</v>
      </c>
      <c r="L1475" s="25">
        <f t="shared" si="24"/>
        <v>0.374</v>
      </c>
      <c r="P1475" s="34" t="s">
        <v>11989</v>
      </c>
      <c r="Q1475">
        <v>1</v>
      </c>
      <c r="R1475" s="4">
        <v>6.7</v>
      </c>
      <c r="T1475" t="s">
        <v>4747</v>
      </c>
      <c r="U1475" s="4">
        <v>5.2</v>
      </c>
    </row>
    <row r="1476" spans="10:21" x14ac:dyDescent="0.3">
      <c r="J1476" t="s">
        <v>7327</v>
      </c>
      <c r="K1476" s="4">
        <v>6.1</v>
      </c>
      <c r="L1476" s="25">
        <f t="shared" si="24"/>
        <v>0.374</v>
      </c>
      <c r="P1476" s="34" t="s">
        <v>9200</v>
      </c>
      <c r="Q1476">
        <v>1</v>
      </c>
      <c r="R1476" s="4">
        <v>4.8</v>
      </c>
      <c r="T1476" t="s">
        <v>1172</v>
      </c>
      <c r="U1476" s="4">
        <v>5.5</v>
      </c>
    </row>
    <row r="1477" spans="10:21" x14ac:dyDescent="0.3">
      <c r="J1477" t="s">
        <v>8154</v>
      </c>
      <c r="K1477" s="4">
        <v>6.1</v>
      </c>
      <c r="L1477" s="25">
        <f t="shared" si="24"/>
        <v>0.374</v>
      </c>
      <c r="P1477" s="34" t="s">
        <v>6147</v>
      </c>
      <c r="Q1477">
        <v>1</v>
      </c>
      <c r="R1477" s="4">
        <v>5.6</v>
      </c>
      <c r="T1477" t="s">
        <v>4754</v>
      </c>
      <c r="U1477" s="4">
        <v>7.7</v>
      </c>
    </row>
    <row r="1478" spans="10:21" x14ac:dyDescent="0.3">
      <c r="J1478" t="s">
        <v>10232</v>
      </c>
      <c r="K1478" s="4">
        <v>6.1</v>
      </c>
      <c r="L1478" s="25">
        <f t="shared" ref="L1478:L1541" si="25">_xlfn.PERCENTRANK.EXC($K$5:$K$2402,K1478)</f>
        <v>0.374</v>
      </c>
      <c r="P1478" s="34" t="s">
        <v>7658</v>
      </c>
      <c r="Q1478">
        <v>1</v>
      </c>
      <c r="R1478" s="4">
        <v>5.0999999999999996</v>
      </c>
      <c r="T1478" t="s">
        <v>4759</v>
      </c>
      <c r="U1478" s="4">
        <v>7.1</v>
      </c>
    </row>
    <row r="1479" spans="10:21" x14ac:dyDescent="0.3">
      <c r="J1479" t="s">
        <v>12911</v>
      </c>
      <c r="K1479" s="4">
        <v>6.1</v>
      </c>
      <c r="L1479" s="25">
        <f t="shared" si="25"/>
        <v>0.374</v>
      </c>
      <c r="P1479" s="34" t="s">
        <v>9905</v>
      </c>
      <c r="Q1479">
        <v>1</v>
      </c>
      <c r="R1479" s="4">
        <v>3.6</v>
      </c>
      <c r="T1479" t="s">
        <v>4764</v>
      </c>
      <c r="U1479" s="4">
        <v>5.3</v>
      </c>
    </row>
    <row r="1480" spans="10:21" x14ac:dyDescent="0.3">
      <c r="J1480" t="s">
        <v>12850</v>
      </c>
      <c r="K1480" s="4">
        <v>6.1</v>
      </c>
      <c r="L1480" s="25">
        <f t="shared" si="25"/>
        <v>0.374</v>
      </c>
      <c r="P1480" s="34" t="s">
        <v>9271</v>
      </c>
      <c r="Q1480">
        <v>1</v>
      </c>
      <c r="R1480" s="4">
        <v>5.7</v>
      </c>
      <c r="T1480" t="s">
        <v>4766</v>
      </c>
      <c r="U1480" s="4">
        <v>5.6</v>
      </c>
    </row>
    <row r="1481" spans="10:21" x14ac:dyDescent="0.3">
      <c r="J1481" t="s">
        <v>13635</v>
      </c>
      <c r="K1481" s="4">
        <v>6.1</v>
      </c>
      <c r="L1481" s="25">
        <f t="shared" si="25"/>
        <v>0.374</v>
      </c>
      <c r="P1481" s="34" t="s">
        <v>13921</v>
      </c>
      <c r="Q1481">
        <v>1</v>
      </c>
      <c r="R1481" s="4">
        <v>6.5</v>
      </c>
      <c r="T1481" t="s">
        <v>2925</v>
      </c>
      <c r="U1481" s="4">
        <v>5.7</v>
      </c>
    </row>
    <row r="1482" spans="10:21" x14ac:dyDescent="0.3">
      <c r="J1482" t="s">
        <v>11188</v>
      </c>
      <c r="K1482" s="4">
        <v>6.1</v>
      </c>
      <c r="L1482" s="25">
        <f t="shared" si="25"/>
        <v>0.374</v>
      </c>
      <c r="P1482" s="34" t="s">
        <v>9436</v>
      </c>
      <c r="Q1482">
        <v>1</v>
      </c>
      <c r="R1482" s="4">
        <v>7.6</v>
      </c>
      <c r="T1482" t="s">
        <v>4113</v>
      </c>
      <c r="U1482" s="4">
        <v>7.1</v>
      </c>
    </row>
    <row r="1483" spans="10:21" x14ac:dyDescent="0.3">
      <c r="J1483" t="s">
        <v>7863</v>
      </c>
      <c r="K1483" s="4">
        <v>6.1</v>
      </c>
      <c r="L1483" s="25">
        <f t="shared" si="25"/>
        <v>0.374</v>
      </c>
      <c r="P1483" s="34" t="s">
        <v>11184</v>
      </c>
      <c r="Q1483">
        <v>1</v>
      </c>
      <c r="R1483" s="4">
        <v>7.6</v>
      </c>
      <c r="T1483" t="s">
        <v>1105</v>
      </c>
      <c r="U1483" s="4">
        <v>7.5</v>
      </c>
    </row>
    <row r="1484" spans="10:21" x14ac:dyDescent="0.3">
      <c r="J1484" t="s">
        <v>8088</v>
      </c>
      <c r="K1484" s="4">
        <v>6.1</v>
      </c>
      <c r="L1484" s="25">
        <f t="shared" si="25"/>
        <v>0.374</v>
      </c>
      <c r="P1484" s="34" t="s">
        <v>8372</v>
      </c>
      <c r="Q1484">
        <v>1</v>
      </c>
      <c r="R1484" s="4">
        <v>5.3</v>
      </c>
      <c r="T1484" t="s">
        <v>2482</v>
      </c>
      <c r="U1484" s="4">
        <v>7.6</v>
      </c>
    </row>
    <row r="1485" spans="10:21" x14ac:dyDescent="0.3">
      <c r="J1485" t="s">
        <v>9239</v>
      </c>
      <c r="K1485" s="4">
        <v>6.1</v>
      </c>
      <c r="L1485" s="25">
        <f t="shared" si="25"/>
        <v>0.374</v>
      </c>
      <c r="P1485" s="34" t="s">
        <v>6608</v>
      </c>
      <c r="Q1485">
        <v>1</v>
      </c>
      <c r="R1485" s="4">
        <v>5</v>
      </c>
      <c r="T1485" t="s">
        <v>2211</v>
      </c>
      <c r="U1485" s="4">
        <v>5.5</v>
      </c>
    </row>
    <row r="1486" spans="10:21" x14ac:dyDescent="0.3">
      <c r="J1486" t="s">
        <v>6699</v>
      </c>
      <c r="K1486" s="4">
        <v>6.1</v>
      </c>
      <c r="L1486" s="25">
        <f t="shared" si="25"/>
        <v>0.374</v>
      </c>
      <c r="P1486" s="34" t="s">
        <v>6113</v>
      </c>
      <c r="Q1486">
        <v>1</v>
      </c>
      <c r="R1486" s="4">
        <v>5.0999999999999996</v>
      </c>
      <c r="T1486" t="s">
        <v>1037</v>
      </c>
      <c r="U1486" s="4">
        <v>5.0999999999999996</v>
      </c>
    </row>
    <row r="1487" spans="10:21" x14ac:dyDescent="0.3">
      <c r="J1487" t="s">
        <v>4392</v>
      </c>
      <c r="K1487" s="4">
        <v>6.1</v>
      </c>
      <c r="L1487" s="25">
        <f t="shared" si="25"/>
        <v>0.374</v>
      </c>
      <c r="P1487" s="34" t="s">
        <v>13804</v>
      </c>
      <c r="Q1487">
        <v>1</v>
      </c>
      <c r="R1487" s="4">
        <v>6.8</v>
      </c>
      <c r="T1487" t="s">
        <v>4779</v>
      </c>
      <c r="U1487" s="4">
        <v>6.3</v>
      </c>
    </row>
    <row r="1488" spans="10:21" x14ac:dyDescent="0.3">
      <c r="J1488" t="s">
        <v>12615</v>
      </c>
      <c r="K1488" s="4">
        <v>6.1</v>
      </c>
      <c r="L1488" s="25">
        <f t="shared" si="25"/>
        <v>0.374</v>
      </c>
      <c r="P1488" s="34" t="s">
        <v>12963</v>
      </c>
      <c r="Q1488">
        <v>1</v>
      </c>
      <c r="R1488" s="4">
        <v>5.8</v>
      </c>
      <c r="T1488" t="s">
        <v>4784</v>
      </c>
      <c r="U1488" s="4">
        <v>4.9000000000000004</v>
      </c>
    </row>
    <row r="1489" spans="10:21" x14ac:dyDescent="0.3">
      <c r="J1489" t="s">
        <v>6287</v>
      </c>
      <c r="K1489" s="4">
        <v>6.1</v>
      </c>
      <c r="L1489" s="25">
        <f t="shared" si="25"/>
        <v>0.374</v>
      </c>
      <c r="P1489" s="34" t="s">
        <v>1813</v>
      </c>
      <c r="Q1489">
        <v>1</v>
      </c>
      <c r="R1489" s="4">
        <v>6.4</v>
      </c>
      <c r="T1489" t="s">
        <v>4788</v>
      </c>
      <c r="U1489" s="4">
        <v>6.5</v>
      </c>
    </row>
    <row r="1490" spans="10:21" x14ac:dyDescent="0.3">
      <c r="J1490" t="s">
        <v>12967</v>
      </c>
      <c r="K1490" s="4">
        <v>6.1</v>
      </c>
      <c r="L1490" s="25">
        <f t="shared" si="25"/>
        <v>0.374</v>
      </c>
      <c r="P1490" s="34" t="s">
        <v>13058</v>
      </c>
      <c r="Q1490">
        <v>1</v>
      </c>
      <c r="R1490" s="4">
        <v>5.9</v>
      </c>
      <c r="T1490" t="s">
        <v>3643</v>
      </c>
      <c r="U1490" s="4">
        <v>5.6</v>
      </c>
    </row>
    <row r="1491" spans="10:21" x14ac:dyDescent="0.3">
      <c r="J1491" t="s">
        <v>971</v>
      </c>
      <c r="K1491" s="4">
        <v>6.1</v>
      </c>
      <c r="L1491" s="25">
        <f t="shared" si="25"/>
        <v>0.374</v>
      </c>
      <c r="P1491" s="34" t="s">
        <v>12230</v>
      </c>
      <c r="Q1491">
        <v>1</v>
      </c>
      <c r="R1491" s="4">
        <v>6.7</v>
      </c>
      <c r="T1491" t="s">
        <v>4796</v>
      </c>
      <c r="U1491" s="4">
        <v>5.3</v>
      </c>
    </row>
    <row r="1492" spans="10:21" x14ac:dyDescent="0.3">
      <c r="J1492" t="s">
        <v>9237</v>
      </c>
      <c r="K1492" s="4">
        <v>6.1</v>
      </c>
      <c r="L1492" s="25">
        <f t="shared" si="25"/>
        <v>0.374</v>
      </c>
      <c r="P1492" s="34" t="s">
        <v>9400</v>
      </c>
      <c r="Q1492">
        <v>1</v>
      </c>
      <c r="R1492" s="4">
        <v>5.2</v>
      </c>
      <c r="T1492" t="s">
        <v>4799</v>
      </c>
      <c r="U1492" s="4">
        <v>6.5</v>
      </c>
    </row>
    <row r="1493" spans="10:21" x14ac:dyDescent="0.3">
      <c r="J1493" t="s">
        <v>12054</v>
      </c>
      <c r="K1493" s="4">
        <v>6.1</v>
      </c>
      <c r="L1493" s="25">
        <f t="shared" si="25"/>
        <v>0.374</v>
      </c>
      <c r="P1493" s="34" t="s">
        <v>12449</v>
      </c>
      <c r="Q1493">
        <v>1</v>
      </c>
      <c r="R1493" s="4">
        <v>6.7</v>
      </c>
      <c r="T1493" t="s">
        <v>4803</v>
      </c>
      <c r="U1493" s="4">
        <v>6.8</v>
      </c>
    </row>
    <row r="1494" spans="10:21" x14ac:dyDescent="0.3">
      <c r="J1494" t="s">
        <v>5221</v>
      </c>
      <c r="K1494" s="4">
        <v>6.1</v>
      </c>
      <c r="L1494" s="25">
        <f t="shared" si="25"/>
        <v>0.374</v>
      </c>
      <c r="P1494" s="34" t="s">
        <v>10750</v>
      </c>
      <c r="Q1494">
        <v>1</v>
      </c>
      <c r="R1494" s="4">
        <v>6.6</v>
      </c>
      <c r="T1494" t="s">
        <v>4805</v>
      </c>
      <c r="U1494" s="4">
        <v>6.5</v>
      </c>
    </row>
    <row r="1495" spans="10:21" x14ac:dyDescent="0.3">
      <c r="J1495" t="s">
        <v>6641</v>
      </c>
      <c r="K1495" s="4">
        <v>6.1</v>
      </c>
      <c r="L1495" s="25">
        <f t="shared" si="25"/>
        <v>0.374</v>
      </c>
      <c r="P1495" s="34" t="s">
        <v>10259</v>
      </c>
      <c r="Q1495">
        <v>1</v>
      </c>
      <c r="R1495" s="4">
        <v>7.6</v>
      </c>
      <c r="T1495" t="s">
        <v>252</v>
      </c>
      <c r="U1495" s="4">
        <v>6</v>
      </c>
    </row>
    <row r="1496" spans="10:21" x14ac:dyDescent="0.3">
      <c r="J1496" t="s">
        <v>13312</v>
      </c>
      <c r="K1496" s="4">
        <v>6.1</v>
      </c>
      <c r="L1496" s="25">
        <f t="shared" si="25"/>
        <v>0.374</v>
      </c>
      <c r="P1496" s="34" t="s">
        <v>86</v>
      </c>
      <c r="Q1496">
        <v>1</v>
      </c>
      <c r="R1496" s="4">
        <v>6.3</v>
      </c>
      <c r="T1496" t="s">
        <v>4809</v>
      </c>
      <c r="U1496" s="4">
        <v>8.4</v>
      </c>
    </row>
    <row r="1497" spans="10:21" x14ac:dyDescent="0.3">
      <c r="J1497" t="s">
        <v>11152</v>
      </c>
      <c r="K1497" s="4">
        <v>6.1</v>
      </c>
      <c r="L1497" s="25">
        <f t="shared" si="25"/>
        <v>0.374</v>
      </c>
      <c r="P1497" s="34" t="s">
        <v>7434</v>
      </c>
      <c r="Q1497">
        <v>1</v>
      </c>
      <c r="R1497" s="4">
        <v>3.6</v>
      </c>
      <c r="T1497" t="s">
        <v>4812</v>
      </c>
      <c r="U1497" s="4">
        <v>6</v>
      </c>
    </row>
    <row r="1498" spans="10:21" x14ac:dyDescent="0.3">
      <c r="J1498" t="s">
        <v>12385</v>
      </c>
      <c r="K1498" s="4">
        <v>6.1</v>
      </c>
      <c r="L1498" s="25">
        <f t="shared" si="25"/>
        <v>0.374</v>
      </c>
      <c r="P1498" s="34" t="s">
        <v>8645</v>
      </c>
      <c r="Q1498">
        <v>1</v>
      </c>
      <c r="R1498" s="4">
        <v>4.3</v>
      </c>
      <c r="T1498" t="s">
        <v>4084</v>
      </c>
      <c r="U1498" s="4">
        <v>7.6</v>
      </c>
    </row>
    <row r="1499" spans="10:21" x14ac:dyDescent="0.3">
      <c r="J1499" t="s">
        <v>14468</v>
      </c>
      <c r="K1499" s="4">
        <v>6.1</v>
      </c>
      <c r="L1499" s="25">
        <f t="shared" si="25"/>
        <v>0.374</v>
      </c>
      <c r="P1499" s="34" t="s">
        <v>8849</v>
      </c>
      <c r="Q1499">
        <v>1</v>
      </c>
      <c r="R1499" s="4">
        <v>6.5</v>
      </c>
      <c r="T1499" t="s">
        <v>4818</v>
      </c>
      <c r="U1499" s="4">
        <v>5.6</v>
      </c>
    </row>
    <row r="1500" spans="10:21" x14ac:dyDescent="0.3">
      <c r="J1500" t="s">
        <v>12269</v>
      </c>
      <c r="K1500" s="4">
        <v>6.1</v>
      </c>
      <c r="L1500" s="25">
        <f t="shared" si="25"/>
        <v>0.374</v>
      </c>
      <c r="P1500" s="34" t="s">
        <v>9694</v>
      </c>
      <c r="Q1500">
        <v>1</v>
      </c>
      <c r="R1500" s="4">
        <v>4</v>
      </c>
      <c r="T1500" t="s">
        <v>170</v>
      </c>
      <c r="U1500" s="4">
        <v>6.9</v>
      </c>
    </row>
    <row r="1501" spans="10:21" x14ac:dyDescent="0.3">
      <c r="J1501" t="s">
        <v>3187</v>
      </c>
      <c r="K1501" s="4">
        <v>6.1</v>
      </c>
      <c r="L1501" s="25">
        <f t="shared" si="25"/>
        <v>0.374</v>
      </c>
      <c r="P1501" s="34" t="s">
        <v>9884</v>
      </c>
      <c r="Q1501">
        <v>1</v>
      </c>
      <c r="R1501" s="4">
        <v>6.8</v>
      </c>
      <c r="T1501" t="s">
        <v>477</v>
      </c>
      <c r="U1501" s="4">
        <v>6.4</v>
      </c>
    </row>
    <row r="1502" spans="10:21" x14ac:dyDescent="0.3">
      <c r="J1502" t="s">
        <v>6028</v>
      </c>
      <c r="K1502" s="4">
        <v>6.1</v>
      </c>
      <c r="L1502" s="25">
        <f t="shared" si="25"/>
        <v>0.374</v>
      </c>
      <c r="P1502" s="34" t="s">
        <v>10844</v>
      </c>
      <c r="Q1502">
        <v>1</v>
      </c>
      <c r="R1502" s="4">
        <v>7.1</v>
      </c>
      <c r="T1502" t="s">
        <v>2606</v>
      </c>
      <c r="U1502" s="4">
        <v>5.0999999999999996</v>
      </c>
    </row>
    <row r="1503" spans="10:21" x14ac:dyDescent="0.3">
      <c r="J1503" t="s">
        <v>13427</v>
      </c>
      <c r="K1503" s="4">
        <v>6.1</v>
      </c>
      <c r="L1503" s="25">
        <f t="shared" si="25"/>
        <v>0.374</v>
      </c>
      <c r="P1503" s="34" t="s">
        <v>10752</v>
      </c>
      <c r="Q1503">
        <v>1</v>
      </c>
      <c r="R1503" s="4">
        <v>7.9</v>
      </c>
      <c r="T1503" t="s">
        <v>709</v>
      </c>
      <c r="U1503" s="4">
        <v>7</v>
      </c>
    </row>
    <row r="1504" spans="10:21" x14ac:dyDescent="0.3">
      <c r="J1504" t="s">
        <v>5463</v>
      </c>
      <c r="K1504" s="4">
        <v>6.1</v>
      </c>
      <c r="L1504" s="25">
        <f t="shared" si="25"/>
        <v>0.374</v>
      </c>
      <c r="P1504" s="34" t="s">
        <v>13853</v>
      </c>
      <c r="Q1504">
        <v>1</v>
      </c>
      <c r="R1504" s="4">
        <v>4.5</v>
      </c>
      <c r="T1504" t="s">
        <v>4828</v>
      </c>
      <c r="U1504" s="4">
        <v>5.7</v>
      </c>
    </row>
    <row r="1505" spans="10:21" x14ac:dyDescent="0.3">
      <c r="J1505" t="s">
        <v>10716</v>
      </c>
      <c r="K1505" s="4">
        <v>6.1</v>
      </c>
      <c r="L1505" s="25">
        <f t="shared" si="25"/>
        <v>0.374</v>
      </c>
      <c r="P1505" s="34" t="s">
        <v>13709</v>
      </c>
      <c r="Q1505">
        <v>1</v>
      </c>
      <c r="R1505" s="4">
        <v>8.1</v>
      </c>
      <c r="T1505" t="s">
        <v>652</v>
      </c>
      <c r="U1505" s="4">
        <v>6.8</v>
      </c>
    </row>
    <row r="1506" spans="10:21" x14ac:dyDescent="0.3">
      <c r="J1506" t="s">
        <v>546</v>
      </c>
      <c r="K1506" s="4">
        <v>6.0909090909090908</v>
      </c>
      <c r="L1506" s="25">
        <f t="shared" si="25"/>
        <v>0.373</v>
      </c>
      <c r="P1506" s="34" t="s">
        <v>7214</v>
      </c>
      <c r="Q1506">
        <v>1</v>
      </c>
      <c r="R1506" s="4">
        <v>6</v>
      </c>
      <c r="T1506" t="s">
        <v>3831</v>
      </c>
      <c r="U1506" s="4">
        <v>6.7</v>
      </c>
    </row>
    <row r="1507" spans="10:21" x14ac:dyDescent="0.3">
      <c r="J1507" t="s">
        <v>222</v>
      </c>
      <c r="K1507" s="4">
        <v>6.083333333333333</v>
      </c>
      <c r="L1507" s="25">
        <f t="shared" si="25"/>
        <v>0.373</v>
      </c>
      <c r="P1507" s="34" t="s">
        <v>14104</v>
      </c>
      <c r="Q1507">
        <v>1</v>
      </c>
      <c r="R1507" s="4">
        <v>6.7</v>
      </c>
      <c r="T1507" t="s">
        <v>4836</v>
      </c>
      <c r="U1507" s="4">
        <v>6.2</v>
      </c>
    </row>
    <row r="1508" spans="10:21" x14ac:dyDescent="0.3">
      <c r="J1508" t="s">
        <v>134</v>
      </c>
      <c r="K1508" s="4">
        <v>6.08</v>
      </c>
      <c r="L1508" s="25">
        <f t="shared" si="25"/>
        <v>0.373</v>
      </c>
      <c r="P1508" s="34" t="s">
        <v>13586</v>
      </c>
      <c r="Q1508">
        <v>1</v>
      </c>
      <c r="R1508" s="4">
        <v>5.4</v>
      </c>
      <c r="T1508" t="s">
        <v>4759</v>
      </c>
      <c r="U1508" s="4">
        <v>7.2</v>
      </c>
    </row>
    <row r="1509" spans="10:21" x14ac:dyDescent="0.3">
      <c r="J1509" t="s">
        <v>364</v>
      </c>
      <c r="K1509" s="4">
        <v>6.0750000000000002</v>
      </c>
      <c r="L1509" s="25">
        <f t="shared" si="25"/>
        <v>0.372</v>
      </c>
      <c r="P1509" s="34" t="s">
        <v>4935</v>
      </c>
      <c r="Q1509">
        <v>1</v>
      </c>
      <c r="R1509" s="4">
        <v>6.8</v>
      </c>
      <c r="T1509" t="s">
        <v>4839</v>
      </c>
      <c r="U1509" s="4">
        <v>6.2</v>
      </c>
    </row>
    <row r="1510" spans="10:21" x14ac:dyDescent="0.3">
      <c r="J1510" t="s">
        <v>1749</v>
      </c>
      <c r="K1510" s="4">
        <v>6.0750000000000002</v>
      </c>
      <c r="L1510" s="25">
        <f t="shared" si="25"/>
        <v>0.372</v>
      </c>
      <c r="P1510" s="34" t="s">
        <v>14231</v>
      </c>
      <c r="Q1510">
        <v>1</v>
      </c>
      <c r="R1510" s="4">
        <v>6.7</v>
      </c>
      <c r="T1510" t="s">
        <v>4841</v>
      </c>
      <c r="U1510" s="4">
        <v>5.6</v>
      </c>
    </row>
    <row r="1511" spans="10:21" x14ac:dyDescent="0.3">
      <c r="J1511" t="s">
        <v>1687</v>
      </c>
      <c r="K1511" s="4">
        <v>6.0666666666666664</v>
      </c>
      <c r="L1511" s="25">
        <f t="shared" si="25"/>
        <v>0.371</v>
      </c>
      <c r="P1511" s="34" t="s">
        <v>8469</v>
      </c>
      <c r="Q1511">
        <v>1</v>
      </c>
      <c r="R1511" s="4">
        <v>7.1</v>
      </c>
      <c r="T1511" t="s">
        <v>3135</v>
      </c>
      <c r="U1511" s="4">
        <v>4.4000000000000004</v>
      </c>
    </row>
    <row r="1512" spans="10:21" x14ac:dyDescent="0.3">
      <c r="J1512" t="s">
        <v>2188</v>
      </c>
      <c r="K1512" s="4">
        <v>6.0500000000000007</v>
      </c>
      <c r="L1512" s="25">
        <f t="shared" si="25"/>
        <v>0.37</v>
      </c>
      <c r="P1512" s="34" t="s">
        <v>13167</v>
      </c>
      <c r="Q1512">
        <v>1</v>
      </c>
      <c r="R1512" s="4">
        <v>6.9</v>
      </c>
      <c r="T1512" t="s">
        <v>494</v>
      </c>
      <c r="U1512" s="4">
        <v>7.5</v>
      </c>
    </row>
    <row r="1513" spans="10:21" x14ac:dyDescent="0.3">
      <c r="J1513" t="s">
        <v>901</v>
      </c>
      <c r="K1513" s="4">
        <v>6.0500000000000007</v>
      </c>
      <c r="L1513" s="25">
        <f t="shared" si="25"/>
        <v>0.37</v>
      </c>
      <c r="P1513" s="34" t="s">
        <v>13262</v>
      </c>
      <c r="Q1513">
        <v>1</v>
      </c>
      <c r="R1513" s="4">
        <v>8.1</v>
      </c>
      <c r="T1513" t="s">
        <v>3189</v>
      </c>
      <c r="U1513" s="4">
        <v>7.1</v>
      </c>
    </row>
    <row r="1514" spans="10:21" x14ac:dyDescent="0.3">
      <c r="J1514" t="s">
        <v>4614</v>
      </c>
      <c r="K1514" s="4">
        <v>6.05</v>
      </c>
      <c r="L1514" s="25">
        <f t="shared" si="25"/>
        <v>0.36799999999999999</v>
      </c>
      <c r="P1514" s="34" t="s">
        <v>10030</v>
      </c>
      <c r="Q1514">
        <v>1</v>
      </c>
      <c r="R1514" s="4">
        <v>5.5</v>
      </c>
      <c r="T1514" t="s">
        <v>877</v>
      </c>
      <c r="U1514" s="4">
        <v>6.4</v>
      </c>
    </row>
    <row r="1515" spans="10:21" x14ac:dyDescent="0.3">
      <c r="J1515" t="s">
        <v>7204</v>
      </c>
      <c r="K1515" s="4">
        <v>6.05</v>
      </c>
      <c r="L1515" s="25">
        <f t="shared" si="25"/>
        <v>0.36799999999999999</v>
      </c>
      <c r="P1515" s="34" t="s">
        <v>9489</v>
      </c>
      <c r="Q1515">
        <v>1</v>
      </c>
      <c r="R1515" s="4">
        <v>4</v>
      </c>
      <c r="T1515" t="s">
        <v>2647</v>
      </c>
      <c r="U1515" s="4">
        <v>7.1</v>
      </c>
    </row>
    <row r="1516" spans="10:21" x14ac:dyDescent="0.3">
      <c r="J1516" t="s">
        <v>894</v>
      </c>
      <c r="K1516" s="4">
        <v>6.05</v>
      </c>
      <c r="L1516" s="25">
        <f t="shared" si="25"/>
        <v>0.36799999999999999</v>
      </c>
      <c r="P1516" s="34" t="s">
        <v>14156</v>
      </c>
      <c r="Q1516">
        <v>1</v>
      </c>
      <c r="R1516" s="4">
        <v>7.7</v>
      </c>
      <c r="T1516" t="s">
        <v>264</v>
      </c>
      <c r="U1516" s="4">
        <v>5.9</v>
      </c>
    </row>
    <row r="1517" spans="10:21" x14ac:dyDescent="0.3">
      <c r="J1517" t="s">
        <v>6553</v>
      </c>
      <c r="K1517" s="4">
        <v>6.05</v>
      </c>
      <c r="L1517" s="25">
        <f t="shared" si="25"/>
        <v>0.36799999999999999</v>
      </c>
      <c r="P1517" s="34" t="s">
        <v>2219</v>
      </c>
      <c r="Q1517">
        <v>1</v>
      </c>
      <c r="R1517" s="4">
        <v>6.4</v>
      </c>
      <c r="T1517" t="s">
        <v>4212</v>
      </c>
      <c r="U1517" s="4">
        <v>6.9</v>
      </c>
    </row>
    <row r="1518" spans="10:21" x14ac:dyDescent="0.3">
      <c r="J1518" t="s">
        <v>2316</v>
      </c>
      <c r="K1518" s="4">
        <v>6.05</v>
      </c>
      <c r="L1518" s="25">
        <f t="shared" si="25"/>
        <v>0.36799999999999999</v>
      </c>
      <c r="P1518" s="34" t="s">
        <v>2357</v>
      </c>
      <c r="Q1518">
        <v>1</v>
      </c>
      <c r="R1518" s="4">
        <v>5.4</v>
      </c>
      <c r="T1518" t="s">
        <v>3375</v>
      </c>
      <c r="U1518" s="4">
        <v>7.5</v>
      </c>
    </row>
    <row r="1519" spans="10:21" x14ac:dyDescent="0.3">
      <c r="J1519" t="s">
        <v>986</v>
      </c>
      <c r="K1519" s="4">
        <v>6.05</v>
      </c>
      <c r="L1519" s="25">
        <f t="shared" si="25"/>
        <v>0.36799999999999999</v>
      </c>
      <c r="P1519" s="34" t="s">
        <v>7367</v>
      </c>
      <c r="Q1519">
        <v>1</v>
      </c>
      <c r="R1519" s="4">
        <v>8</v>
      </c>
      <c r="T1519" t="s">
        <v>745</v>
      </c>
      <c r="U1519" s="4">
        <v>6.3</v>
      </c>
    </row>
    <row r="1520" spans="10:21" x14ac:dyDescent="0.3">
      <c r="J1520" t="s">
        <v>2145</v>
      </c>
      <c r="K1520" s="4">
        <v>6.05</v>
      </c>
      <c r="L1520" s="25">
        <f t="shared" si="25"/>
        <v>0.36799999999999999</v>
      </c>
      <c r="P1520" s="34" t="s">
        <v>7596</v>
      </c>
      <c r="Q1520">
        <v>1</v>
      </c>
      <c r="R1520" s="4">
        <v>6.8</v>
      </c>
      <c r="T1520" t="s">
        <v>52</v>
      </c>
      <c r="U1520" s="4">
        <v>6.4</v>
      </c>
    </row>
    <row r="1521" spans="10:21" x14ac:dyDescent="0.3">
      <c r="J1521" t="s">
        <v>615</v>
      </c>
      <c r="K1521" s="4">
        <v>6.0444444444444452</v>
      </c>
      <c r="L1521" s="25">
        <f t="shared" si="25"/>
        <v>0.36699999999999999</v>
      </c>
      <c r="P1521" s="34" t="s">
        <v>14054</v>
      </c>
      <c r="Q1521">
        <v>1</v>
      </c>
      <c r="R1521" s="4">
        <v>7.4</v>
      </c>
      <c r="T1521" t="s">
        <v>3647</v>
      </c>
      <c r="U1521" s="4">
        <v>5.9</v>
      </c>
    </row>
    <row r="1522" spans="10:21" x14ac:dyDescent="0.3">
      <c r="J1522" t="s">
        <v>3873</v>
      </c>
      <c r="K1522" s="4">
        <v>6.0400000000000009</v>
      </c>
      <c r="L1522" s="25">
        <f t="shared" si="25"/>
        <v>0.36699999999999999</v>
      </c>
      <c r="P1522" s="34" t="s">
        <v>11419</v>
      </c>
      <c r="Q1522">
        <v>1</v>
      </c>
      <c r="R1522" s="4">
        <v>6.9</v>
      </c>
      <c r="T1522" t="s">
        <v>330</v>
      </c>
      <c r="U1522" s="4">
        <v>6.8</v>
      </c>
    </row>
    <row r="1523" spans="10:21" x14ac:dyDescent="0.3">
      <c r="J1523" t="s">
        <v>11774</v>
      </c>
      <c r="K1523" s="4">
        <v>6.0333333333333341</v>
      </c>
      <c r="L1523" s="25">
        <f t="shared" si="25"/>
        <v>0.36599999999999999</v>
      </c>
      <c r="P1523" s="34" t="s">
        <v>10389</v>
      </c>
      <c r="Q1523">
        <v>1</v>
      </c>
      <c r="R1523" s="4">
        <v>3.8</v>
      </c>
      <c r="T1523" t="s">
        <v>4878</v>
      </c>
      <c r="U1523" s="4">
        <v>6.3</v>
      </c>
    </row>
    <row r="1524" spans="10:21" x14ac:dyDescent="0.3">
      <c r="J1524" t="s">
        <v>3387</v>
      </c>
      <c r="K1524" s="4">
        <v>6.0333333333333341</v>
      </c>
      <c r="L1524" s="25">
        <f t="shared" si="25"/>
        <v>0.36599999999999999</v>
      </c>
      <c r="P1524" s="34" t="s">
        <v>6809</v>
      </c>
      <c r="Q1524">
        <v>1</v>
      </c>
      <c r="R1524" s="4">
        <v>6.7</v>
      </c>
      <c r="T1524" t="s">
        <v>4880</v>
      </c>
      <c r="U1524" s="4">
        <v>3.6</v>
      </c>
    </row>
    <row r="1525" spans="10:21" x14ac:dyDescent="0.3">
      <c r="J1525" t="s">
        <v>2908</v>
      </c>
      <c r="K1525" s="4">
        <v>6.0333333333333323</v>
      </c>
      <c r="L1525" s="25">
        <f t="shared" si="25"/>
        <v>0.36499999999999999</v>
      </c>
      <c r="P1525" s="34" t="s">
        <v>4878</v>
      </c>
      <c r="Q1525">
        <v>1</v>
      </c>
      <c r="R1525" s="4">
        <v>6.3</v>
      </c>
      <c r="T1525" t="s">
        <v>4307</v>
      </c>
      <c r="U1525" s="4">
        <v>5.3</v>
      </c>
    </row>
    <row r="1526" spans="10:21" x14ac:dyDescent="0.3">
      <c r="J1526" t="s">
        <v>1172</v>
      </c>
      <c r="K1526" s="4">
        <v>6.0250000000000004</v>
      </c>
      <c r="L1526" s="25">
        <f t="shared" si="25"/>
        <v>0.36499999999999999</v>
      </c>
      <c r="P1526" s="34" t="s">
        <v>10545</v>
      </c>
      <c r="Q1526">
        <v>1</v>
      </c>
      <c r="R1526" s="4">
        <v>4.5999999999999996</v>
      </c>
      <c r="T1526" t="s">
        <v>4885</v>
      </c>
      <c r="U1526" s="4">
        <v>5.9</v>
      </c>
    </row>
    <row r="1527" spans="10:21" x14ac:dyDescent="0.3">
      <c r="J1527" t="s">
        <v>3105</v>
      </c>
      <c r="K1527" s="4">
        <v>6.0250000000000004</v>
      </c>
      <c r="L1527" s="25">
        <f t="shared" si="25"/>
        <v>0.36499999999999999</v>
      </c>
      <c r="P1527" s="34" t="s">
        <v>2240</v>
      </c>
      <c r="Q1527">
        <v>1</v>
      </c>
      <c r="R1527" s="4">
        <v>5.8</v>
      </c>
      <c r="T1527" t="s">
        <v>1167</v>
      </c>
      <c r="U1527" s="4">
        <v>6.9</v>
      </c>
    </row>
    <row r="1528" spans="10:21" x14ac:dyDescent="0.3">
      <c r="J1528" t="s">
        <v>2920</v>
      </c>
      <c r="K1528" s="4">
        <v>6.0200000000000005</v>
      </c>
      <c r="L1528" s="25">
        <f t="shared" si="25"/>
        <v>0.36399999999999999</v>
      </c>
      <c r="P1528" s="34" t="s">
        <v>3227</v>
      </c>
      <c r="Q1528">
        <v>1</v>
      </c>
      <c r="R1528" s="4">
        <v>6.6</v>
      </c>
      <c r="T1528" t="s">
        <v>4890</v>
      </c>
      <c r="U1528" s="4">
        <v>6.9</v>
      </c>
    </row>
    <row r="1529" spans="10:21" x14ac:dyDescent="0.3">
      <c r="J1529" t="s">
        <v>1145</v>
      </c>
      <c r="K1529" s="4">
        <v>6.0166666666666657</v>
      </c>
      <c r="L1529" s="25">
        <f t="shared" si="25"/>
        <v>0.36399999999999999</v>
      </c>
      <c r="P1529" s="34" t="s">
        <v>6233</v>
      </c>
      <c r="Q1529">
        <v>1</v>
      </c>
      <c r="R1529" s="4">
        <v>4.5999999999999996</v>
      </c>
      <c r="T1529" t="s">
        <v>1005</v>
      </c>
      <c r="U1529" s="4">
        <v>6.1</v>
      </c>
    </row>
    <row r="1530" spans="10:21" x14ac:dyDescent="0.3">
      <c r="J1530" t="s">
        <v>5846</v>
      </c>
      <c r="K1530" s="4">
        <v>6</v>
      </c>
      <c r="L1530" s="25">
        <f t="shared" si="25"/>
        <v>0.33900000000000002</v>
      </c>
      <c r="P1530" s="34" t="s">
        <v>12683</v>
      </c>
      <c r="Q1530">
        <v>1</v>
      </c>
      <c r="R1530" s="4">
        <v>3</v>
      </c>
      <c r="T1530" t="s">
        <v>4893</v>
      </c>
      <c r="U1530" s="4">
        <v>5.7</v>
      </c>
    </row>
    <row r="1531" spans="10:21" x14ac:dyDescent="0.3">
      <c r="J1531" t="s">
        <v>12733</v>
      </c>
      <c r="K1531" s="4">
        <v>6</v>
      </c>
      <c r="L1531" s="25">
        <f t="shared" si="25"/>
        <v>0.33900000000000002</v>
      </c>
      <c r="P1531" s="34" t="s">
        <v>14012</v>
      </c>
      <c r="Q1531">
        <v>1</v>
      </c>
      <c r="R1531" s="4">
        <v>8.5</v>
      </c>
      <c r="T1531" t="s">
        <v>3058</v>
      </c>
      <c r="U1531" s="4">
        <v>8.5</v>
      </c>
    </row>
    <row r="1532" spans="10:21" x14ac:dyDescent="0.3">
      <c r="J1532" t="s">
        <v>12593</v>
      </c>
      <c r="K1532" s="4">
        <v>6</v>
      </c>
      <c r="L1532" s="25">
        <f t="shared" si="25"/>
        <v>0.33900000000000002</v>
      </c>
      <c r="P1532" s="34" t="s">
        <v>7112</v>
      </c>
      <c r="Q1532">
        <v>1</v>
      </c>
      <c r="R1532" s="4">
        <v>6.7</v>
      </c>
      <c r="T1532" t="s">
        <v>4899</v>
      </c>
      <c r="U1532" s="4">
        <v>6.3</v>
      </c>
    </row>
    <row r="1533" spans="10:21" x14ac:dyDescent="0.3">
      <c r="J1533" t="s">
        <v>11030</v>
      </c>
      <c r="K1533" s="4">
        <v>6</v>
      </c>
      <c r="L1533" s="25">
        <f t="shared" si="25"/>
        <v>0.33900000000000002</v>
      </c>
      <c r="P1533" s="34" t="s">
        <v>9294</v>
      </c>
      <c r="Q1533">
        <v>1</v>
      </c>
      <c r="R1533" s="4">
        <v>6.9</v>
      </c>
      <c r="T1533" t="s">
        <v>2810</v>
      </c>
      <c r="U1533" s="4">
        <v>7.3</v>
      </c>
    </row>
    <row r="1534" spans="10:21" x14ac:dyDescent="0.3">
      <c r="J1534" t="s">
        <v>9804</v>
      </c>
      <c r="K1534" s="4">
        <v>6</v>
      </c>
      <c r="L1534" s="25">
        <f t="shared" si="25"/>
        <v>0.33900000000000002</v>
      </c>
      <c r="P1534" s="34" t="s">
        <v>10256</v>
      </c>
      <c r="Q1534">
        <v>1</v>
      </c>
      <c r="R1534" s="4">
        <v>6.3</v>
      </c>
      <c r="T1534" t="s">
        <v>4903</v>
      </c>
      <c r="U1534" s="4">
        <v>6.3</v>
      </c>
    </row>
    <row r="1535" spans="10:21" x14ac:dyDescent="0.3">
      <c r="J1535" t="s">
        <v>2001</v>
      </c>
      <c r="K1535" s="4">
        <v>6</v>
      </c>
      <c r="L1535" s="25">
        <f t="shared" si="25"/>
        <v>0.33900000000000002</v>
      </c>
      <c r="P1535" s="34" t="s">
        <v>4067</v>
      </c>
      <c r="Q1535">
        <v>1</v>
      </c>
      <c r="R1535" s="4">
        <v>5.8</v>
      </c>
      <c r="T1535" t="s">
        <v>1449</v>
      </c>
      <c r="U1535" s="4">
        <v>7.2</v>
      </c>
    </row>
    <row r="1536" spans="10:21" x14ac:dyDescent="0.3">
      <c r="J1536" t="s">
        <v>1765</v>
      </c>
      <c r="K1536" s="4">
        <v>6</v>
      </c>
      <c r="L1536" s="25">
        <f t="shared" si="25"/>
        <v>0.33900000000000002</v>
      </c>
      <c r="P1536" s="34" t="s">
        <v>7664</v>
      </c>
      <c r="Q1536">
        <v>1</v>
      </c>
      <c r="R1536" s="4">
        <v>4.7</v>
      </c>
      <c r="T1536" t="s">
        <v>296</v>
      </c>
      <c r="U1536" s="4">
        <v>7.3</v>
      </c>
    </row>
    <row r="1537" spans="10:21" x14ac:dyDescent="0.3">
      <c r="J1537" t="s">
        <v>5503</v>
      </c>
      <c r="K1537" s="4">
        <v>6</v>
      </c>
      <c r="L1537" s="25">
        <f t="shared" si="25"/>
        <v>0.33900000000000002</v>
      </c>
      <c r="P1537" s="34" t="s">
        <v>8231</v>
      </c>
      <c r="Q1537">
        <v>1</v>
      </c>
      <c r="R1537" s="4">
        <v>7.8</v>
      </c>
      <c r="T1537" t="s">
        <v>4909</v>
      </c>
      <c r="U1537" s="4">
        <v>6.3</v>
      </c>
    </row>
    <row r="1538" spans="10:21" x14ac:dyDescent="0.3">
      <c r="J1538" t="s">
        <v>9820</v>
      </c>
      <c r="K1538" s="4">
        <v>6</v>
      </c>
      <c r="L1538" s="25">
        <f t="shared" si="25"/>
        <v>0.33900000000000002</v>
      </c>
      <c r="P1538" s="34" t="s">
        <v>8180</v>
      </c>
      <c r="Q1538">
        <v>1</v>
      </c>
      <c r="R1538" s="4">
        <v>5.0999999999999996</v>
      </c>
      <c r="T1538" t="s">
        <v>3364</v>
      </c>
      <c r="U1538" s="4">
        <v>8.1</v>
      </c>
    </row>
    <row r="1539" spans="10:21" x14ac:dyDescent="0.3">
      <c r="J1539" t="s">
        <v>6291</v>
      </c>
      <c r="K1539" s="4">
        <v>6</v>
      </c>
      <c r="L1539" s="25">
        <f t="shared" si="25"/>
        <v>0.33900000000000002</v>
      </c>
      <c r="P1539" s="34" t="s">
        <v>11317</v>
      </c>
      <c r="Q1539">
        <v>1</v>
      </c>
      <c r="R1539" s="4">
        <v>6.9</v>
      </c>
      <c r="T1539" t="s">
        <v>4428</v>
      </c>
      <c r="U1539" s="4">
        <v>6.9</v>
      </c>
    </row>
    <row r="1540" spans="10:21" x14ac:dyDescent="0.3">
      <c r="J1540" t="s">
        <v>9354</v>
      </c>
      <c r="K1540" s="4">
        <v>6</v>
      </c>
      <c r="L1540" s="25">
        <f t="shared" si="25"/>
        <v>0.33900000000000002</v>
      </c>
      <c r="P1540" s="34" t="s">
        <v>5806</v>
      </c>
      <c r="Q1540">
        <v>1</v>
      </c>
      <c r="R1540" s="4">
        <v>7.5</v>
      </c>
      <c r="T1540" t="s">
        <v>3189</v>
      </c>
      <c r="U1540" s="4">
        <v>6.3</v>
      </c>
    </row>
    <row r="1541" spans="10:21" x14ac:dyDescent="0.3">
      <c r="J1541" t="s">
        <v>10976</v>
      </c>
      <c r="K1541" s="4">
        <v>6</v>
      </c>
      <c r="L1541" s="25">
        <f t="shared" si="25"/>
        <v>0.33900000000000002</v>
      </c>
      <c r="P1541" s="34" t="s">
        <v>4799</v>
      </c>
      <c r="Q1541">
        <v>1</v>
      </c>
      <c r="R1541" s="4">
        <v>6.5</v>
      </c>
      <c r="T1541" t="s">
        <v>2229</v>
      </c>
      <c r="U1541" s="4">
        <v>7.3</v>
      </c>
    </row>
    <row r="1542" spans="10:21" x14ac:dyDescent="0.3">
      <c r="J1542" t="s">
        <v>2796</v>
      </c>
      <c r="K1542" s="4">
        <v>6</v>
      </c>
      <c r="L1542" s="25">
        <f t="shared" ref="L1542:L1605" si="26">_xlfn.PERCENTRANK.EXC($K$5:$K$2402,K1542)</f>
        <v>0.33900000000000002</v>
      </c>
      <c r="P1542" s="34" t="s">
        <v>7785</v>
      </c>
      <c r="Q1542">
        <v>1</v>
      </c>
      <c r="R1542" s="4">
        <v>5.5</v>
      </c>
      <c r="T1542" t="s">
        <v>4922</v>
      </c>
      <c r="U1542" s="4">
        <v>6.1</v>
      </c>
    </row>
    <row r="1543" spans="10:21" x14ac:dyDescent="0.3">
      <c r="J1543" t="s">
        <v>8827</v>
      </c>
      <c r="K1543" s="4">
        <v>6</v>
      </c>
      <c r="L1543" s="25">
        <f t="shared" si="26"/>
        <v>0.33900000000000002</v>
      </c>
      <c r="P1543" s="34" t="s">
        <v>6873</v>
      </c>
      <c r="Q1543">
        <v>1</v>
      </c>
      <c r="R1543" s="4">
        <v>7.2</v>
      </c>
      <c r="T1543" t="s">
        <v>109</v>
      </c>
      <c r="U1543" s="4">
        <v>6.9</v>
      </c>
    </row>
    <row r="1544" spans="10:21" x14ac:dyDescent="0.3">
      <c r="J1544" t="s">
        <v>2134</v>
      </c>
      <c r="K1544" s="4">
        <v>6</v>
      </c>
      <c r="L1544" s="25">
        <f t="shared" si="26"/>
        <v>0.33900000000000002</v>
      </c>
      <c r="P1544" s="34" t="s">
        <v>9410</v>
      </c>
      <c r="Q1544">
        <v>1</v>
      </c>
      <c r="R1544" s="4">
        <v>5</v>
      </c>
      <c r="T1544" t="s">
        <v>105</v>
      </c>
      <c r="U1544" s="4">
        <v>7.2</v>
      </c>
    </row>
    <row r="1545" spans="10:21" x14ac:dyDescent="0.3">
      <c r="J1545" t="s">
        <v>652</v>
      </c>
      <c r="K1545" s="4">
        <v>6</v>
      </c>
      <c r="L1545" s="25">
        <f t="shared" si="26"/>
        <v>0.33900000000000002</v>
      </c>
      <c r="P1545" s="34" t="s">
        <v>5963</v>
      </c>
      <c r="Q1545">
        <v>1</v>
      </c>
      <c r="R1545" s="4">
        <v>6.4</v>
      </c>
      <c r="T1545" t="s">
        <v>1426</v>
      </c>
      <c r="U1545" s="4">
        <v>6.4</v>
      </c>
    </row>
    <row r="1546" spans="10:21" x14ac:dyDescent="0.3">
      <c r="J1546" t="s">
        <v>4661</v>
      </c>
      <c r="K1546" s="4">
        <v>6</v>
      </c>
      <c r="L1546" s="25">
        <f t="shared" si="26"/>
        <v>0.33900000000000002</v>
      </c>
      <c r="P1546" s="34" t="s">
        <v>14278</v>
      </c>
      <c r="Q1546">
        <v>1</v>
      </c>
      <c r="R1546" s="4">
        <v>7.6</v>
      </c>
      <c r="T1546" t="s">
        <v>4931</v>
      </c>
      <c r="U1546" s="4">
        <v>6.4</v>
      </c>
    </row>
    <row r="1547" spans="10:21" x14ac:dyDescent="0.3">
      <c r="J1547" t="s">
        <v>7214</v>
      </c>
      <c r="K1547" s="4">
        <v>6</v>
      </c>
      <c r="L1547" s="25">
        <f t="shared" si="26"/>
        <v>0.33900000000000002</v>
      </c>
      <c r="P1547" s="34" t="s">
        <v>12513</v>
      </c>
      <c r="Q1547">
        <v>1</v>
      </c>
      <c r="R1547" s="4">
        <v>6.2</v>
      </c>
      <c r="T1547" t="s">
        <v>207</v>
      </c>
      <c r="U1547" s="4">
        <v>8.3000000000000007</v>
      </c>
    </row>
    <row r="1548" spans="10:21" x14ac:dyDescent="0.3">
      <c r="J1548" t="s">
        <v>5619</v>
      </c>
      <c r="K1548" s="4">
        <v>6</v>
      </c>
      <c r="L1548" s="25">
        <f t="shared" si="26"/>
        <v>0.33900000000000002</v>
      </c>
      <c r="P1548" s="34" t="s">
        <v>1730</v>
      </c>
      <c r="Q1548">
        <v>1</v>
      </c>
      <c r="R1548" s="4">
        <v>6.3</v>
      </c>
      <c r="T1548" t="s">
        <v>1057</v>
      </c>
      <c r="U1548" s="4">
        <v>7.2</v>
      </c>
    </row>
    <row r="1549" spans="10:21" x14ac:dyDescent="0.3">
      <c r="J1549" t="s">
        <v>4693</v>
      </c>
      <c r="K1549" s="4">
        <v>6</v>
      </c>
      <c r="L1549" s="25">
        <f t="shared" si="26"/>
        <v>0.33900000000000002</v>
      </c>
      <c r="P1549" s="34" t="s">
        <v>8584</v>
      </c>
      <c r="Q1549">
        <v>1</v>
      </c>
      <c r="R1549" s="4">
        <v>7.5</v>
      </c>
      <c r="T1549" t="s">
        <v>4935</v>
      </c>
      <c r="U1549" s="4">
        <v>6.8</v>
      </c>
    </row>
    <row r="1550" spans="10:21" x14ac:dyDescent="0.3">
      <c r="J1550" t="s">
        <v>5274</v>
      </c>
      <c r="K1550" s="4">
        <v>6</v>
      </c>
      <c r="L1550" s="25">
        <f t="shared" si="26"/>
        <v>0.33900000000000002</v>
      </c>
      <c r="P1550" s="34" t="s">
        <v>7909</v>
      </c>
      <c r="Q1550">
        <v>1</v>
      </c>
      <c r="R1550" s="4">
        <v>5.5</v>
      </c>
      <c r="T1550" t="s">
        <v>4939</v>
      </c>
      <c r="U1550" s="4">
        <v>6.5</v>
      </c>
    </row>
    <row r="1551" spans="10:21" x14ac:dyDescent="0.3">
      <c r="J1551" t="s">
        <v>4547</v>
      </c>
      <c r="K1551" s="4">
        <v>6</v>
      </c>
      <c r="L1551" s="25">
        <f t="shared" si="26"/>
        <v>0.33900000000000002</v>
      </c>
      <c r="P1551" s="34" t="s">
        <v>5341</v>
      </c>
      <c r="Q1551">
        <v>1</v>
      </c>
      <c r="R1551" s="4">
        <v>7.1</v>
      </c>
      <c r="T1551" t="s">
        <v>4805</v>
      </c>
      <c r="U1551" s="4">
        <v>7.8</v>
      </c>
    </row>
    <row r="1552" spans="10:21" x14ac:dyDescent="0.3">
      <c r="J1552" t="s">
        <v>11085</v>
      </c>
      <c r="K1552" s="4">
        <v>6</v>
      </c>
      <c r="L1552" s="25">
        <f t="shared" si="26"/>
        <v>0.33900000000000002</v>
      </c>
      <c r="P1552" s="34" t="s">
        <v>12947</v>
      </c>
      <c r="Q1552">
        <v>1</v>
      </c>
      <c r="R1552" s="4">
        <v>6.7</v>
      </c>
      <c r="T1552" t="s">
        <v>868</v>
      </c>
      <c r="U1552" s="4">
        <v>7.6</v>
      </c>
    </row>
    <row r="1553" spans="10:21" x14ac:dyDescent="0.3">
      <c r="J1553" t="s">
        <v>6660</v>
      </c>
      <c r="K1553" s="4">
        <v>6</v>
      </c>
      <c r="L1553" s="25">
        <f t="shared" si="26"/>
        <v>0.33900000000000002</v>
      </c>
      <c r="P1553" s="34" t="s">
        <v>6517</v>
      </c>
      <c r="Q1553">
        <v>1</v>
      </c>
      <c r="R1553" s="4">
        <v>6.5</v>
      </c>
      <c r="T1553" t="s">
        <v>4329</v>
      </c>
      <c r="U1553" s="4">
        <v>7.2</v>
      </c>
    </row>
    <row r="1554" spans="10:21" x14ac:dyDescent="0.3">
      <c r="J1554" t="s">
        <v>9519</v>
      </c>
      <c r="K1554" s="4">
        <v>6</v>
      </c>
      <c r="L1554" s="25">
        <f t="shared" si="26"/>
        <v>0.33900000000000002</v>
      </c>
      <c r="P1554" s="34" t="s">
        <v>11242</v>
      </c>
      <c r="Q1554">
        <v>1</v>
      </c>
      <c r="R1554" s="4">
        <v>6.4</v>
      </c>
      <c r="T1554" t="s">
        <v>3173</v>
      </c>
      <c r="U1554" s="4">
        <v>6.7</v>
      </c>
    </row>
    <row r="1555" spans="10:21" x14ac:dyDescent="0.3">
      <c r="J1555" t="s">
        <v>5693</v>
      </c>
      <c r="K1555" s="4">
        <v>6</v>
      </c>
      <c r="L1555" s="25">
        <f t="shared" si="26"/>
        <v>0.33900000000000002</v>
      </c>
      <c r="P1555" s="34" t="s">
        <v>13018</v>
      </c>
      <c r="Q1555">
        <v>1</v>
      </c>
      <c r="R1555" s="4">
        <v>5.3</v>
      </c>
      <c r="T1555" t="s">
        <v>109</v>
      </c>
      <c r="U1555" s="4">
        <v>6.8</v>
      </c>
    </row>
    <row r="1556" spans="10:21" x14ac:dyDescent="0.3">
      <c r="J1556" t="s">
        <v>5004</v>
      </c>
      <c r="K1556" s="4">
        <v>6</v>
      </c>
      <c r="L1556" s="25">
        <f t="shared" si="26"/>
        <v>0.33900000000000002</v>
      </c>
      <c r="P1556" s="34" t="s">
        <v>12882</v>
      </c>
      <c r="Q1556">
        <v>1</v>
      </c>
      <c r="R1556" s="4">
        <v>5.6</v>
      </c>
      <c r="T1556" t="s">
        <v>3132</v>
      </c>
      <c r="U1556" s="4">
        <v>6.3</v>
      </c>
    </row>
    <row r="1557" spans="10:21" x14ac:dyDescent="0.3">
      <c r="J1557" t="s">
        <v>3817</v>
      </c>
      <c r="K1557" s="4">
        <v>6</v>
      </c>
      <c r="L1557" s="25">
        <f t="shared" si="26"/>
        <v>0.33900000000000002</v>
      </c>
      <c r="P1557" s="34" t="s">
        <v>12691</v>
      </c>
      <c r="Q1557">
        <v>1</v>
      </c>
      <c r="R1557" s="4">
        <v>6.1</v>
      </c>
      <c r="T1557" t="s">
        <v>2128</v>
      </c>
      <c r="U1557" s="4">
        <v>6.2</v>
      </c>
    </row>
    <row r="1558" spans="10:21" x14ac:dyDescent="0.3">
      <c r="J1558" t="s">
        <v>2293</v>
      </c>
      <c r="K1558" s="4">
        <v>6</v>
      </c>
      <c r="L1558" s="25">
        <f t="shared" si="26"/>
        <v>0.33900000000000002</v>
      </c>
      <c r="P1558" s="34" t="s">
        <v>13344</v>
      </c>
      <c r="Q1558">
        <v>1</v>
      </c>
      <c r="R1558" s="4">
        <v>5.9</v>
      </c>
      <c r="T1558" t="s">
        <v>4590</v>
      </c>
      <c r="U1558" s="4">
        <v>6.2</v>
      </c>
    </row>
    <row r="1559" spans="10:21" x14ac:dyDescent="0.3">
      <c r="J1559" t="s">
        <v>7856</v>
      </c>
      <c r="K1559" s="4">
        <v>6</v>
      </c>
      <c r="L1559" s="25">
        <f t="shared" si="26"/>
        <v>0.33900000000000002</v>
      </c>
      <c r="P1559" s="34" t="s">
        <v>6141</v>
      </c>
      <c r="Q1559">
        <v>1</v>
      </c>
      <c r="R1559" s="4">
        <v>5.4</v>
      </c>
      <c r="T1559" t="s">
        <v>465</v>
      </c>
      <c r="U1559" s="4">
        <v>8.6</v>
      </c>
    </row>
    <row r="1560" spans="10:21" x14ac:dyDescent="0.3">
      <c r="J1560" t="s">
        <v>2621</v>
      </c>
      <c r="K1560" s="4">
        <v>6</v>
      </c>
      <c r="L1560" s="25">
        <f t="shared" si="26"/>
        <v>0.33900000000000002</v>
      </c>
      <c r="P1560" s="34" t="s">
        <v>2630</v>
      </c>
      <c r="Q1560">
        <v>1</v>
      </c>
      <c r="R1560" s="4">
        <v>5.3</v>
      </c>
      <c r="T1560" t="s">
        <v>918</v>
      </c>
      <c r="U1560" s="4">
        <v>8</v>
      </c>
    </row>
    <row r="1561" spans="10:21" x14ac:dyDescent="0.3">
      <c r="J1561" t="s">
        <v>14250</v>
      </c>
      <c r="K1561" s="4">
        <v>6</v>
      </c>
      <c r="L1561" s="25">
        <f t="shared" si="26"/>
        <v>0.33900000000000002</v>
      </c>
      <c r="P1561" s="34" t="s">
        <v>13433</v>
      </c>
      <c r="Q1561">
        <v>1</v>
      </c>
      <c r="R1561" s="4">
        <v>5</v>
      </c>
      <c r="T1561" t="s">
        <v>4954</v>
      </c>
      <c r="U1561" s="4">
        <v>7</v>
      </c>
    </row>
    <row r="1562" spans="10:21" x14ac:dyDescent="0.3">
      <c r="J1562" t="s">
        <v>13086</v>
      </c>
      <c r="K1562" s="4">
        <v>6</v>
      </c>
      <c r="L1562" s="25">
        <f t="shared" si="26"/>
        <v>0.33900000000000002</v>
      </c>
      <c r="P1562" s="34" t="s">
        <v>8433</v>
      </c>
      <c r="Q1562">
        <v>1</v>
      </c>
      <c r="R1562" s="4">
        <v>7</v>
      </c>
      <c r="T1562" t="s">
        <v>2363</v>
      </c>
      <c r="U1562" s="4">
        <v>8</v>
      </c>
    </row>
    <row r="1563" spans="10:21" x14ac:dyDescent="0.3">
      <c r="J1563" t="s">
        <v>13381</v>
      </c>
      <c r="K1563" s="4">
        <v>6</v>
      </c>
      <c r="L1563" s="25">
        <f t="shared" si="26"/>
        <v>0.33900000000000002</v>
      </c>
      <c r="P1563" s="34" t="s">
        <v>7140</v>
      </c>
      <c r="Q1563">
        <v>1</v>
      </c>
      <c r="R1563" s="4">
        <v>7.1</v>
      </c>
      <c r="T1563" t="s">
        <v>2363</v>
      </c>
      <c r="U1563" s="4">
        <v>8.1</v>
      </c>
    </row>
    <row r="1564" spans="10:21" x14ac:dyDescent="0.3">
      <c r="J1564" t="s">
        <v>7163</v>
      </c>
      <c r="K1564" s="4">
        <v>6</v>
      </c>
      <c r="L1564" s="25">
        <f t="shared" si="26"/>
        <v>0.33900000000000002</v>
      </c>
      <c r="P1564" s="34" t="s">
        <v>12201</v>
      </c>
      <c r="Q1564">
        <v>1</v>
      </c>
      <c r="R1564" s="4">
        <v>7.5</v>
      </c>
      <c r="T1564" t="s">
        <v>2673</v>
      </c>
      <c r="U1564" s="4">
        <v>6.7</v>
      </c>
    </row>
    <row r="1565" spans="10:21" x14ac:dyDescent="0.3">
      <c r="J1565" t="s">
        <v>4379</v>
      </c>
      <c r="K1565" s="4">
        <v>6</v>
      </c>
      <c r="L1565" s="25">
        <f t="shared" si="26"/>
        <v>0.33900000000000002</v>
      </c>
      <c r="P1565" s="34" t="s">
        <v>12199</v>
      </c>
      <c r="Q1565">
        <v>1</v>
      </c>
      <c r="R1565" s="4">
        <v>6.1</v>
      </c>
      <c r="T1565" t="s">
        <v>3955</v>
      </c>
      <c r="U1565" s="4">
        <v>7.9</v>
      </c>
    </row>
    <row r="1566" spans="10:21" x14ac:dyDescent="0.3">
      <c r="J1566" t="s">
        <v>12104</v>
      </c>
      <c r="K1566" s="4">
        <v>6</v>
      </c>
      <c r="L1566" s="25">
        <f t="shared" si="26"/>
        <v>0.33900000000000002</v>
      </c>
      <c r="P1566" s="34" t="s">
        <v>13576</v>
      </c>
      <c r="Q1566">
        <v>1</v>
      </c>
      <c r="R1566" s="4">
        <v>7.2</v>
      </c>
      <c r="T1566" t="s">
        <v>3873</v>
      </c>
      <c r="U1566" s="4">
        <v>6.1</v>
      </c>
    </row>
    <row r="1567" spans="10:21" x14ac:dyDescent="0.3">
      <c r="J1567" t="s">
        <v>8523</v>
      </c>
      <c r="K1567" s="4">
        <v>6</v>
      </c>
      <c r="L1567" s="25">
        <f t="shared" si="26"/>
        <v>0.33900000000000002</v>
      </c>
      <c r="P1567" s="34" t="s">
        <v>10036</v>
      </c>
      <c r="Q1567">
        <v>1</v>
      </c>
      <c r="R1567" s="4">
        <v>7.3</v>
      </c>
      <c r="T1567" t="s">
        <v>1104</v>
      </c>
      <c r="U1567" s="4">
        <v>4.2</v>
      </c>
    </row>
    <row r="1568" spans="10:21" x14ac:dyDescent="0.3">
      <c r="J1568" t="s">
        <v>3915</v>
      </c>
      <c r="K1568" s="4">
        <v>6</v>
      </c>
      <c r="L1568" s="25">
        <f t="shared" si="26"/>
        <v>0.33900000000000002</v>
      </c>
      <c r="P1568" s="34" t="s">
        <v>13869</v>
      </c>
      <c r="Q1568">
        <v>1</v>
      </c>
      <c r="R1568" s="4">
        <v>8</v>
      </c>
      <c r="T1568" t="s">
        <v>4969</v>
      </c>
      <c r="U1568" s="4">
        <v>6.1</v>
      </c>
    </row>
    <row r="1569" spans="10:21" x14ac:dyDescent="0.3">
      <c r="J1569" t="s">
        <v>13393</v>
      </c>
      <c r="K1569" s="4">
        <v>6</v>
      </c>
      <c r="L1569" s="25">
        <f t="shared" si="26"/>
        <v>0.33900000000000002</v>
      </c>
      <c r="P1569" s="34" t="s">
        <v>2695</v>
      </c>
      <c r="Q1569">
        <v>1</v>
      </c>
      <c r="R1569" s="4">
        <v>6.1</v>
      </c>
      <c r="T1569" t="s">
        <v>3801</v>
      </c>
      <c r="U1569" s="4">
        <v>6.6</v>
      </c>
    </row>
    <row r="1570" spans="10:21" x14ac:dyDescent="0.3">
      <c r="J1570" t="s">
        <v>11608</v>
      </c>
      <c r="K1570" s="4">
        <v>6</v>
      </c>
      <c r="L1570" s="25">
        <f t="shared" si="26"/>
        <v>0.33900000000000002</v>
      </c>
      <c r="P1570" s="34" t="s">
        <v>10849</v>
      </c>
      <c r="Q1570">
        <v>1</v>
      </c>
      <c r="R1570" s="4">
        <v>8.3000000000000007</v>
      </c>
      <c r="T1570" t="s">
        <v>682</v>
      </c>
      <c r="U1570" s="4">
        <v>7.5</v>
      </c>
    </row>
    <row r="1571" spans="10:21" x14ac:dyDescent="0.3">
      <c r="J1571" t="s">
        <v>7644</v>
      </c>
      <c r="K1571" s="4">
        <v>6</v>
      </c>
      <c r="L1571" s="25">
        <f t="shared" si="26"/>
        <v>0.33900000000000002</v>
      </c>
      <c r="P1571" s="34" t="s">
        <v>13132</v>
      </c>
      <c r="Q1571">
        <v>1</v>
      </c>
      <c r="R1571" s="4">
        <v>7.2</v>
      </c>
      <c r="T1571" t="s">
        <v>4975</v>
      </c>
      <c r="U1571" s="4">
        <v>7.4</v>
      </c>
    </row>
    <row r="1572" spans="10:21" x14ac:dyDescent="0.3">
      <c r="J1572" t="s">
        <v>2044</v>
      </c>
      <c r="K1572" s="4">
        <v>6</v>
      </c>
      <c r="L1572" s="25">
        <f t="shared" si="26"/>
        <v>0.33900000000000002</v>
      </c>
      <c r="P1572" s="34" t="s">
        <v>10140</v>
      </c>
      <c r="Q1572">
        <v>1</v>
      </c>
      <c r="R1572" s="4">
        <v>5.8</v>
      </c>
      <c r="T1572" t="s">
        <v>4978</v>
      </c>
      <c r="U1572" s="4">
        <v>7.2</v>
      </c>
    </row>
    <row r="1573" spans="10:21" x14ac:dyDescent="0.3">
      <c r="J1573" t="s">
        <v>4555</v>
      </c>
      <c r="K1573" s="4">
        <v>6</v>
      </c>
      <c r="L1573" s="25">
        <f t="shared" si="26"/>
        <v>0.33900000000000002</v>
      </c>
      <c r="P1573" s="34" t="s">
        <v>12597</v>
      </c>
      <c r="Q1573">
        <v>1</v>
      </c>
      <c r="R1573" s="4">
        <v>6.1</v>
      </c>
      <c r="T1573" t="s">
        <v>4982</v>
      </c>
      <c r="U1573" s="4">
        <v>6.9</v>
      </c>
    </row>
    <row r="1574" spans="10:21" x14ac:dyDescent="0.3">
      <c r="J1574" t="s">
        <v>6950</v>
      </c>
      <c r="K1574" s="4">
        <v>6</v>
      </c>
      <c r="L1574" s="25">
        <f t="shared" si="26"/>
        <v>0.33900000000000002</v>
      </c>
      <c r="P1574" s="34" t="s">
        <v>3667</v>
      </c>
      <c r="Q1574">
        <v>1</v>
      </c>
      <c r="R1574" s="4">
        <v>5.3</v>
      </c>
      <c r="T1574" t="s">
        <v>4988</v>
      </c>
      <c r="U1574" s="4">
        <v>7.4</v>
      </c>
    </row>
    <row r="1575" spans="10:21" x14ac:dyDescent="0.3">
      <c r="J1575" t="s">
        <v>8147</v>
      </c>
      <c r="K1575" s="4">
        <v>6</v>
      </c>
      <c r="L1575" s="25">
        <f t="shared" si="26"/>
        <v>0.33900000000000002</v>
      </c>
      <c r="P1575" s="34" t="s">
        <v>11630</v>
      </c>
      <c r="Q1575">
        <v>1</v>
      </c>
      <c r="R1575" s="4">
        <v>7.6</v>
      </c>
      <c r="T1575" t="s">
        <v>134</v>
      </c>
      <c r="U1575" s="4">
        <v>5.4</v>
      </c>
    </row>
    <row r="1576" spans="10:21" x14ac:dyDescent="0.3">
      <c r="J1576" t="s">
        <v>7261</v>
      </c>
      <c r="K1576" s="4">
        <v>6</v>
      </c>
      <c r="L1576" s="25">
        <f t="shared" si="26"/>
        <v>0.33900000000000002</v>
      </c>
      <c r="P1576" s="34" t="s">
        <v>6339</v>
      </c>
      <c r="Q1576">
        <v>1</v>
      </c>
      <c r="R1576" s="4">
        <v>4.5999999999999996</v>
      </c>
      <c r="T1576" t="s">
        <v>4992</v>
      </c>
      <c r="U1576" s="4">
        <v>6.8</v>
      </c>
    </row>
    <row r="1577" spans="10:21" x14ac:dyDescent="0.3">
      <c r="J1577" t="s">
        <v>7441</v>
      </c>
      <c r="K1577" s="4">
        <v>6</v>
      </c>
      <c r="L1577" s="25">
        <f t="shared" si="26"/>
        <v>0.33900000000000002</v>
      </c>
      <c r="P1577" s="34" t="s">
        <v>5925</v>
      </c>
      <c r="Q1577">
        <v>1</v>
      </c>
      <c r="R1577" s="4">
        <v>5.5</v>
      </c>
      <c r="T1577" t="s">
        <v>2505</v>
      </c>
      <c r="U1577" s="4">
        <v>6.3</v>
      </c>
    </row>
    <row r="1578" spans="10:21" x14ac:dyDescent="0.3">
      <c r="J1578" t="s">
        <v>8534</v>
      </c>
      <c r="K1578" s="4">
        <v>6</v>
      </c>
      <c r="L1578" s="25">
        <f t="shared" si="26"/>
        <v>0.33900000000000002</v>
      </c>
      <c r="P1578" s="34" t="s">
        <v>9543</v>
      </c>
      <c r="Q1578">
        <v>1</v>
      </c>
      <c r="R1578" s="4">
        <v>4.5999999999999996</v>
      </c>
      <c r="T1578" t="s">
        <v>3968</v>
      </c>
      <c r="U1578" s="4">
        <v>7.2</v>
      </c>
    </row>
    <row r="1579" spans="10:21" x14ac:dyDescent="0.3">
      <c r="J1579" t="s">
        <v>13613</v>
      </c>
      <c r="K1579" s="4">
        <v>6</v>
      </c>
      <c r="L1579" s="25">
        <f t="shared" si="26"/>
        <v>0.33900000000000002</v>
      </c>
      <c r="P1579" s="34" t="s">
        <v>12835</v>
      </c>
      <c r="Q1579">
        <v>1</v>
      </c>
      <c r="R1579" s="4">
        <v>3.6</v>
      </c>
      <c r="T1579" t="s">
        <v>1906</v>
      </c>
      <c r="U1579" s="4">
        <v>6.9</v>
      </c>
    </row>
    <row r="1580" spans="10:21" x14ac:dyDescent="0.3">
      <c r="J1580" t="s">
        <v>12578</v>
      </c>
      <c r="K1580" s="4">
        <v>6</v>
      </c>
      <c r="L1580" s="25">
        <f t="shared" si="26"/>
        <v>0.33900000000000002</v>
      </c>
      <c r="P1580" s="34" t="s">
        <v>8718</v>
      </c>
      <c r="Q1580">
        <v>1</v>
      </c>
      <c r="R1580" s="4">
        <v>7.8</v>
      </c>
      <c r="T1580" t="s">
        <v>5004</v>
      </c>
      <c r="U1580" s="4">
        <v>6</v>
      </c>
    </row>
    <row r="1581" spans="10:21" x14ac:dyDescent="0.3">
      <c r="J1581" t="s">
        <v>7843</v>
      </c>
      <c r="K1581" s="4">
        <v>6</v>
      </c>
      <c r="L1581" s="25">
        <f t="shared" si="26"/>
        <v>0.33900000000000002</v>
      </c>
      <c r="P1581" s="34" t="s">
        <v>13723</v>
      </c>
      <c r="Q1581">
        <v>1</v>
      </c>
      <c r="R1581" s="4">
        <v>6.6</v>
      </c>
      <c r="T1581" t="s">
        <v>5006</v>
      </c>
      <c r="U1581" s="4">
        <v>5.9</v>
      </c>
    </row>
    <row r="1582" spans="10:21" x14ac:dyDescent="0.3">
      <c r="J1582" t="s">
        <v>3331</v>
      </c>
      <c r="K1582" s="4">
        <v>6</v>
      </c>
      <c r="L1582" s="25">
        <f t="shared" si="26"/>
        <v>0.33900000000000002</v>
      </c>
      <c r="P1582" s="34" t="s">
        <v>14039</v>
      </c>
      <c r="Q1582">
        <v>1</v>
      </c>
      <c r="R1582" s="4">
        <v>7</v>
      </c>
      <c r="T1582" t="s">
        <v>1667</v>
      </c>
      <c r="U1582" s="4">
        <v>5.4</v>
      </c>
    </row>
    <row r="1583" spans="10:21" x14ac:dyDescent="0.3">
      <c r="J1583" t="s">
        <v>7955</v>
      </c>
      <c r="K1583" s="4">
        <v>6</v>
      </c>
      <c r="L1583" s="25">
        <f t="shared" si="26"/>
        <v>0.33900000000000002</v>
      </c>
      <c r="P1583" s="34" t="s">
        <v>7431</v>
      </c>
      <c r="Q1583">
        <v>1</v>
      </c>
      <c r="R1583" s="4">
        <v>7</v>
      </c>
      <c r="T1583" t="s">
        <v>1805</v>
      </c>
      <c r="U1583" s="4">
        <v>5.9</v>
      </c>
    </row>
    <row r="1584" spans="10:21" x14ac:dyDescent="0.3">
      <c r="J1584" t="s">
        <v>12035</v>
      </c>
      <c r="K1584" s="4">
        <v>6</v>
      </c>
      <c r="L1584" s="25">
        <f t="shared" si="26"/>
        <v>0.33900000000000002</v>
      </c>
      <c r="P1584" s="34" t="s">
        <v>7452</v>
      </c>
      <c r="Q1584">
        <v>1</v>
      </c>
      <c r="R1584" s="4">
        <v>2.8</v>
      </c>
      <c r="T1584" t="s">
        <v>1667</v>
      </c>
      <c r="U1584" s="4">
        <v>6.1</v>
      </c>
    </row>
    <row r="1585" spans="10:21" x14ac:dyDescent="0.3">
      <c r="J1585" t="s">
        <v>6966</v>
      </c>
      <c r="K1585" s="4">
        <v>6</v>
      </c>
      <c r="L1585" s="25">
        <f t="shared" si="26"/>
        <v>0.33900000000000002</v>
      </c>
      <c r="P1585" s="34" t="s">
        <v>13377</v>
      </c>
      <c r="Q1585">
        <v>1</v>
      </c>
      <c r="R1585" s="4">
        <v>6.8</v>
      </c>
      <c r="T1585" t="s">
        <v>2548</v>
      </c>
      <c r="U1585" s="4">
        <v>7.7</v>
      </c>
    </row>
    <row r="1586" spans="10:21" x14ac:dyDescent="0.3">
      <c r="J1586" t="s">
        <v>9262</v>
      </c>
      <c r="K1586" s="4">
        <v>6</v>
      </c>
      <c r="L1586" s="25">
        <f t="shared" si="26"/>
        <v>0.33900000000000002</v>
      </c>
      <c r="P1586" s="34" t="s">
        <v>2254</v>
      </c>
      <c r="Q1586">
        <v>1</v>
      </c>
      <c r="R1586" s="4">
        <v>6.1</v>
      </c>
      <c r="T1586" t="s">
        <v>5018</v>
      </c>
      <c r="U1586" s="4">
        <v>5.8</v>
      </c>
    </row>
    <row r="1587" spans="10:21" x14ac:dyDescent="0.3">
      <c r="J1587" t="s">
        <v>9136</v>
      </c>
      <c r="K1587" s="4">
        <v>6</v>
      </c>
      <c r="L1587" s="25">
        <f t="shared" si="26"/>
        <v>0.33900000000000002</v>
      </c>
      <c r="P1587" s="34" t="s">
        <v>40</v>
      </c>
      <c r="Q1587">
        <v>1</v>
      </c>
      <c r="R1587" s="4">
        <v>6.6</v>
      </c>
      <c r="T1587" t="s">
        <v>5020</v>
      </c>
      <c r="U1587" s="4">
        <v>7.6</v>
      </c>
    </row>
    <row r="1588" spans="10:21" x14ac:dyDescent="0.3">
      <c r="J1588" t="s">
        <v>10722</v>
      </c>
      <c r="K1588" s="4">
        <v>6</v>
      </c>
      <c r="L1588" s="25">
        <f t="shared" si="26"/>
        <v>0.33900000000000002</v>
      </c>
      <c r="P1588" s="34" t="s">
        <v>11078</v>
      </c>
      <c r="Q1588">
        <v>1</v>
      </c>
      <c r="R1588" s="4">
        <v>3.5</v>
      </c>
      <c r="T1588" t="s">
        <v>4317</v>
      </c>
      <c r="U1588" s="4">
        <v>6.1</v>
      </c>
    </row>
    <row r="1589" spans="10:21" x14ac:dyDescent="0.3">
      <c r="J1589" t="s">
        <v>13031</v>
      </c>
      <c r="K1589" s="4">
        <v>6</v>
      </c>
      <c r="L1589" s="25">
        <f t="shared" si="26"/>
        <v>0.33900000000000002</v>
      </c>
      <c r="P1589" s="34" t="s">
        <v>14212</v>
      </c>
      <c r="Q1589">
        <v>1</v>
      </c>
      <c r="R1589" s="4">
        <v>4.0999999999999996</v>
      </c>
      <c r="T1589" t="s">
        <v>5025</v>
      </c>
      <c r="U1589" s="4">
        <v>5.4</v>
      </c>
    </row>
    <row r="1590" spans="10:21" x14ac:dyDescent="0.3">
      <c r="J1590" t="s">
        <v>1523</v>
      </c>
      <c r="K1590" s="4">
        <v>5.99</v>
      </c>
      <c r="L1590" s="25">
        <f t="shared" si="26"/>
        <v>0.33800000000000002</v>
      </c>
      <c r="P1590" s="34" t="s">
        <v>12970</v>
      </c>
      <c r="Q1590">
        <v>1</v>
      </c>
      <c r="R1590" s="4">
        <v>5.0999999999999996</v>
      </c>
      <c r="T1590" t="s">
        <v>3673</v>
      </c>
      <c r="U1590" s="4">
        <v>5.0999999999999996</v>
      </c>
    </row>
    <row r="1591" spans="10:21" x14ac:dyDescent="0.3">
      <c r="J1591" t="s">
        <v>3909</v>
      </c>
      <c r="K1591" s="4">
        <v>5.9700000000000006</v>
      </c>
      <c r="L1591" s="25">
        <f t="shared" si="26"/>
        <v>0.33800000000000002</v>
      </c>
      <c r="P1591" s="34" t="s">
        <v>4930</v>
      </c>
      <c r="Q1591">
        <v>1</v>
      </c>
      <c r="R1591" s="4">
        <v>6.2</v>
      </c>
      <c r="T1591" t="s">
        <v>1609</v>
      </c>
      <c r="U1591" s="4">
        <v>6.4</v>
      </c>
    </row>
    <row r="1592" spans="10:21" x14ac:dyDescent="0.3">
      <c r="J1592" t="s">
        <v>3270</v>
      </c>
      <c r="K1592" s="4">
        <v>5.9666666666666659</v>
      </c>
      <c r="L1592" s="25">
        <f t="shared" si="26"/>
        <v>0.33800000000000002</v>
      </c>
      <c r="P1592" s="34" t="s">
        <v>8105</v>
      </c>
      <c r="Q1592">
        <v>1</v>
      </c>
      <c r="R1592" s="4">
        <v>5.7</v>
      </c>
      <c r="T1592" t="s">
        <v>3811</v>
      </c>
      <c r="U1592" s="4">
        <v>6.3</v>
      </c>
    </row>
    <row r="1593" spans="10:21" x14ac:dyDescent="0.3">
      <c r="J1593" t="s">
        <v>1694</v>
      </c>
      <c r="K1593" s="4">
        <v>5.9625000000000004</v>
      </c>
      <c r="L1593" s="25">
        <f t="shared" si="26"/>
        <v>0.33700000000000002</v>
      </c>
      <c r="P1593" s="34" t="s">
        <v>11719</v>
      </c>
      <c r="Q1593">
        <v>1</v>
      </c>
      <c r="R1593" s="4">
        <v>5.8</v>
      </c>
      <c r="T1593" t="s">
        <v>5036</v>
      </c>
      <c r="U1593" s="4">
        <v>7.5</v>
      </c>
    </row>
    <row r="1594" spans="10:21" x14ac:dyDescent="0.3">
      <c r="J1594" t="s">
        <v>12889</v>
      </c>
      <c r="K1594" s="4">
        <v>5.95</v>
      </c>
      <c r="L1594" s="25">
        <f t="shared" si="26"/>
        <v>0.33400000000000002</v>
      </c>
      <c r="P1594" s="34" t="s">
        <v>3146</v>
      </c>
      <c r="Q1594">
        <v>1</v>
      </c>
      <c r="R1594" s="4">
        <v>6.6</v>
      </c>
      <c r="T1594" t="s">
        <v>3408</v>
      </c>
      <c r="U1594" s="4">
        <v>7.1</v>
      </c>
    </row>
    <row r="1595" spans="10:21" x14ac:dyDescent="0.3">
      <c r="J1595" t="s">
        <v>2562</v>
      </c>
      <c r="K1595" s="4">
        <v>5.95</v>
      </c>
      <c r="L1595" s="25">
        <f t="shared" si="26"/>
        <v>0.33400000000000002</v>
      </c>
      <c r="P1595" s="34" t="s">
        <v>3792</v>
      </c>
      <c r="Q1595">
        <v>1</v>
      </c>
      <c r="R1595" s="4">
        <v>7</v>
      </c>
      <c r="T1595" t="s">
        <v>4128</v>
      </c>
      <c r="U1595" s="4">
        <v>5.2</v>
      </c>
    </row>
    <row r="1596" spans="10:21" x14ac:dyDescent="0.3">
      <c r="J1596" t="s">
        <v>3249</v>
      </c>
      <c r="K1596" s="4">
        <v>5.95</v>
      </c>
      <c r="L1596" s="25">
        <f t="shared" si="26"/>
        <v>0.33400000000000002</v>
      </c>
      <c r="P1596" s="34" t="s">
        <v>12824</v>
      </c>
      <c r="Q1596">
        <v>1</v>
      </c>
      <c r="R1596" s="4">
        <v>6.2</v>
      </c>
      <c r="T1596" t="s">
        <v>633</v>
      </c>
      <c r="U1596" s="4">
        <v>7.8</v>
      </c>
    </row>
    <row r="1597" spans="10:21" x14ac:dyDescent="0.3">
      <c r="J1597" t="s">
        <v>2883</v>
      </c>
      <c r="K1597" s="4">
        <v>5.95</v>
      </c>
      <c r="L1597" s="25">
        <f t="shared" si="26"/>
        <v>0.33400000000000002</v>
      </c>
      <c r="P1597" s="34" t="s">
        <v>14333</v>
      </c>
      <c r="Q1597">
        <v>1</v>
      </c>
      <c r="R1597" s="4">
        <v>4.8</v>
      </c>
      <c r="T1597" t="s">
        <v>1667</v>
      </c>
      <c r="U1597" s="4">
        <v>6.5</v>
      </c>
    </row>
    <row r="1598" spans="10:21" x14ac:dyDescent="0.3">
      <c r="J1598" t="s">
        <v>5161</v>
      </c>
      <c r="K1598" s="4">
        <v>5.95</v>
      </c>
      <c r="L1598" s="25">
        <f t="shared" si="26"/>
        <v>0.33400000000000002</v>
      </c>
      <c r="P1598" s="34" t="s">
        <v>9033</v>
      </c>
      <c r="Q1598">
        <v>1</v>
      </c>
      <c r="R1598" s="4">
        <v>5.2</v>
      </c>
      <c r="T1598" t="s">
        <v>127</v>
      </c>
      <c r="U1598" s="4">
        <v>6.6</v>
      </c>
    </row>
    <row r="1599" spans="10:21" x14ac:dyDescent="0.3">
      <c r="J1599" t="s">
        <v>3651</v>
      </c>
      <c r="K1599" s="4">
        <v>5.95</v>
      </c>
      <c r="L1599" s="25">
        <f t="shared" si="26"/>
        <v>0.33400000000000002</v>
      </c>
      <c r="P1599" s="34" t="s">
        <v>2279</v>
      </c>
      <c r="Q1599">
        <v>1</v>
      </c>
      <c r="R1599" s="4">
        <v>5.6</v>
      </c>
      <c r="T1599" t="s">
        <v>2243</v>
      </c>
      <c r="U1599" s="4">
        <v>5.0999999999999996</v>
      </c>
    </row>
    <row r="1600" spans="10:21" x14ac:dyDescent="0.3">
      <c r="J1600" t="s">
        <v>10351</v>
      </c>
      <c r="K1600" s="4">
        <v>5.95</v>
      </c>
      <c r="L1600" s="25">
        <f t="shared" si="26"/>
        <v>0.33400000000000002</v>
      </c>
      <c r="P1600" s="34" t="s">
        <v>9434</v>
      </c>
      <c r="Q1600">
        <v>1</v>
      </c>
      <c r="R1600" s="4">
        <v>5.6</v>
      </c>
      <c r="T1600" t="s">
        <v>173</v>
      </c>
      <c r="U1600" s="4">
        <v>7.4</v>
      </c>
    </row>
    <row r="1601" spans="10:21" x14ac:dyDescent="0.3">
      <c r="J1601" t="s">
        <v>1527</v>
      </c>
      <c r="K1601" s="4">
        <v>5.9499999999999993</v>
      </c>
      <c r="L1601" s="25">
        <f t="shared" si="26"/>
        <v>0.33300000000000002</v>
      </c>
      <c r="P1601" s="34" t="s">
        <v>6152</v>
      </c>
      <c r="Q1601">
        <v>1</v>
      </c>
      <c r="R1601" s="4">
        <v>2.8</v>
      </c>
      <c r="T1601" t="s">
        <v>5060</v>
      </c>
      <c r="U1601" s="4">
        <v>7.2</v>
      </c>
    </row>
    <row r="1602" spans="10:21" x14ac:dyDescent="0.3">
      <c r="J1602" t="s">
        <v>2128</v>
      </c>
      <c r="K1602" s="4">
        <v>5.9499999999999993</v>
      </c>
      <c r="L1602" s="25">
        <f t="shared" si="26"/>
        <v>0.33300000000000002</v>
      </c>
      <c r="P1602" s="34" t="s">
        <v>14282</v>
      </c>
      <c r="Q1602">
        <v>1</v>
      </c>
      <c r="R1602" s="4">
        <v>5</v>
      </c>
      <c r="T1602" t="s">
        <v>3575</v>
      </c>
      <c r="U1602" s="4">
        <v>7.6</v>
      </c>
    </row>
    <row r="1603" spans="10:21" x14ac:dyDescent="0.3">
      <c r="J1603" t="s">
        <v>6083</v>
      </c>
      <c r="K1603" s="4">
        <v>5.9499999999999993</v>
      </c>
      <c r="L1603" s="25">
        <f t="shared" si="26"/>
        <v>0.33300000000000002</v>
      </c>
      <c r="P1603" s="34" t="s">
        <v>7660</v>
      </c>
      <c r="Q1603">
        <v>1</v>
      </c>
      <c r="R1603" s="4">
        <v>4.0999999999999996</v>
      </c>
      <c r="T1603" t="s">
        <v>1999</v>
      </c>
      <c r="U1603" s="4">
        <v>7.5</v>
      </c>
    </row>
    <row r="1604" spans="10:21" x14ac:dyDescent="0.3">
      <c r="J1604" t="s">
        <v>637</v>
      </c>
      <c r="K1604" s="4">
        <v>5.94</v>
      </c>
      <c r="L1604" s="25">
        <f t="shared" si="26"/>
        <v>0.33300000000000002</v>
      </c>
      <c r="P1604" s="34" t="s">
        <v>10559</v>
      </c>
      <c r="Q1604">
        <v>1</v>
      </c>
      <c r="R1604" s="4">
        <v>3.3</v>
      </c>
      <c r="T1604" t="s">
        <v>52</v>
      </c>
      <c r="U1604" s="4">
        <v>6.6</v>
      </c>
    </row>
    <row r="1605" spans="10:21" x14ac:dyDescent="0.3">
      <c r="J1605" t="s">
        <v>323</v>
      </c>
      <c r="K1605" s="4">
        <v>5.9333333333333336</v>
      </c>
      <c r="L1605" s="25">
        <f t="shared" si="26"/>
        <v>0.33200000000000002</v>
      </c>
      <c r="P1605" s="34" t="s">
        <v>8335</v>
      </c>
      <c r="Q1605">
        <v>1</v>
      </c>
      <c r="R1605" s="4">
        <v>7.8</v>
      </c>
      <c r="T1605" t="s">
        <v>5070</v>
      </c>
      <c r="U1605" s="4">
        <v>7.2</v>
      </c>
    </row>
    <row r="1606" spans="10:21" x14ac:dyDescent="0.3">
      <c r="J1606" t="s">
        <v>2757</v>
      </c>
      <c r="K1606" s="4">
        <v>5.9250000000000007</v>
      </c>
      <c r="L1606" s="25">
        <f t="shared" ref="L1606:L1669" si="27">_xlfn.PERCENTRANK.EXC($K$5:$K$2402,K1606)</f>
        <v>0.33200000000000002</v>
      </c>
      <c r="P1606" s="34" t="s">
        <v>11995</v>
      </c>
      <c r="Q1606">
        <v>1</v>
      </c>
      <c r="R1606" s="4">
        <v>2.8</v>
      </c>
      <c r="T1606" t="s">
        <v>5072</v>
      </c>
      <c r="U1606" s="4">
        <v>7.6</v>
      </c>
    </row>
    <row r="1607" spans="10:21" x14ac:dyDescent="0.3">
      <c r="J1607" t="s">
        <v>1071</v>
      </c>
      <c r="K1607" s="4">
        <v>5.9142857142857137</v>
      </c>
      <c r="L1607" s="25">
        <f t="shared" si="27"/>
        <v>0.33100000000000002</v>
      </c>
      <c r="P1607" s="34" t="s">
        <v>6352</v>
      </c>
      <c r="Q1607">
        <v>1</v>
      </c>
      <c r="R1607" s="4">
        <v>5.8</v>
      </c>
      <c r="T1607" t="s">
        <v>718</v>
      </c>
      <c r="U1607" s="4">
        <v>6.2</v>
      </c>
    </row>
    <row r="1608" spans="10:21" x14ac:dyDescent="0.3">
      <c r="J1608" t="s">
        <v>8834</v>
      </c>
      <c r="K1608" s="4">
        <v>5.9</v>
      </c>
      <c r="L1608" s="25">
        <f t="shared" si="27"/>
        <v>0.308</v>
      </c>
      <c r="P1608" s="34" t="s">
        <v>10973</v>
      </c>
      <c r="Q1608">
        <v>1</v>
      </c>
      <c r="R1608" s="4">
        <v>6.1</v>
      </c>
      <c r="T1608" t="s">
        <v>3378</v>
      </c>
      <c r="U1608" s="4">
        <v>5.6</v>
      </c>
    </row>
    <row r="1609" spans="10:21" x14ac:dyDescent="0.3">
      <c r="J1609" t="s">
        <v>10677</v>
      </c>
      <c r="K1609" s="4">
        <v>5.9</v>
      </c>
      <c r="L1609" s="25">
        <f t="shared" si="27"/>
        <v>0.308</v>
      </c>
      <c r="P1609" s="34" t="s">
        <v>7976</v>
      </c>
      <c r="Q1609">
        <v>1</v>
      </c>
      <c r="R1609" s="4">
        <v>5.4</v>
      </c>
      <c r="T1609" t="s">
        <v>85</v>
      </c>
      <c r="U1609" s="4">
        <v>7.6</v>
      </c>
    </row>
    <row r="1610" spans="10:21" x14ac:dyDescent="0.3">
      <c r="J1610" t="s">
        <v>7497</v>
      </c>
      <c r="K1610" s="4">
        <v>5.9</v>
      </c>
      <c r="L1610" s="25">
        <f t="shared" si="27"/>
        <v>0.308</v>
      </c>
      <c r="P1610" s="34" t="s">
        <v>4212</v>
      </c>
      <c r="Q1610">
        <v>1</v>
      </c>
      <c r="R1610" s="4">
        <v>6.9</v>
      </c>
      <c r="T1610" t="s">
        <v>2274</v>
      </c>
      <c r="U1610" s="4">
        <v>6.6</v>
      </c>
    </row>
    <row r="1611" spans="10:21" x14ac:dyDescent="0.3">
      <c r="J1611" t="s">
        <v>11293</v>
      </c>
      <c r="K1611" s="4">
        <v>5.9</v>
      </c>
      <c r="L1611" s="25">
        <f t="shared" si="27"/>
        <v>0.308</v>
      </c>
      <c r="P1611" s="34" t="s">
        <v>6489</v>
      </c>
      <c r="Q1611">
        <v>1</v>
      </c>
      <c r="R1611" s="4">
        <v>7.5</v>
      </c>
      <c r="T1611" t="s">
        <v>5085</v>
      </c>
      <c r="U1611" s="4">
        <v>7</v>
      </c>
    </row>
    <row r="1612" spans="10:21" x14ac:dyDescent="0.3">
      <c r="J1612" t="s">
        <v>9300</v>
      </c>
      <c r="K1612" s="4">
        <v>5.9</v>
      </c>
      <c r="L1612" s="25">
        <f t="shared" si="27"/>
        <v>0.308</v>
      </c>
      <c r="P1612" s="34" t="s">
        <v>13043</v>
      </c>
      <c r="Q1612">
        <v>1</v>
      </c>
      <c r="R1612" s="4">
        <v>5.7</v>
      </c>
      <c r="T1612" t="s">
        <v>5087</v>
      </c>
      <c r="U1612" s="4">
        <v>2.7</v>
      </c>
    </row>
    <row r="1613" spans="10:21" x14ac:dyDescent="0.3">
      <c r="J1613" t="s">
        <v>8824</v>
      </c>
      <c r="K1613" s="4">
        <v>5.9</v>
      </c>
      <c r="L1613" s="25">
        <f t="shared" si="27"/>
        <v>0.308</v>
      </c>
      <c r="P1613" s="34" t="s">
        <v>6501</v>
      </c>
      <c r="Q1613">
        <v>1</v>
      </c>
      <c r="R1613" s="4">
        <v>6.7</v>
      </c>
      <c r="T1613" t="s">
        <v>1583</v>
      </c>
      <c r="U1613" s="4">
        <v>7.6</v>
      </c>
    </row>
    <row r="1614" spans="10:21" x14ac:dyDescent="0.3">
      <c r="J1614" t="s">
        <v>2038</v>
      </c>
      <c r="K1614" s="4">
        <v>5.9</v>
      </c>
      <c r="L1614" s="25">
        <f t="shared" si="27"/>
        <v>0.308</v>
      </c>
      <c r="P1614" s="34" t="s">
        <v>11449</v>
      </c>
      <c r="Q1614">
        <v>1</v>
      </c>
      <c r="R1614" s="4">
        <v>5.9</v>
      </c>
      <c r="T1614" t="s">
        <v>1683</v>
      </c>
      <c r="U1614" s="4">
        <v>6.6</v>
      </c>
    </row>
    <row r="1615" spans="10:21" x14ac:dyDescent="0.3">
      <c r="J1615" t="s">
        <v>10026</v>
      </c>
      <c r="K1615" s="4">
        <v>5.9</v>
      </c>
      <c r="L1615" s="25">
        <f t="shared" si="27"/>
        <v>0.308</v>
      </c>
      <c r="P1615" s="34" t="s">
        <v>11235</v>
      </c>
      <c r="Q1615">
        <v>1</v>
      </c>
      <c r="R1615" s="4">
        <v>7.5</v>
      </c>
      <c r="T1615" t="s">
        <v>1285</v>
      </c>
      <c r="U1615" s="4">
        <v>6.9</v>
      </c>
    </row>
    <row r="1616" spans="10:21" x14ac:dyDescent="0.3">
      <c r="J1616" t="s">
        <v>8790</v>
      </c>
      <c r="K1616" s="4">
        <v>5.9</v>
      </c>
      <c r="L1616" s="25">
        <f t="shared" si="27"/>
        <v>0.308</v>
      </c>
      <c r="P1616" s="34" t="s">
        <v>9029</v>
      </c>
      <c r="Q1616">
        <v>1</v>
      </c>
      <c r="R1616" s="4">
        <v>4.7</v>
      </c>
      <c r="T1616" t="s">
        <v>633</v>
      </c>
      <c r="U1616" s="4">
        <v>6.8</v>
      </c>
    </row>
    <row r="1617" spans="10:21" x14ac:dyDescent="0.3">
      <c r="J1617" t="s">
        <v>10763</v>
      </c>
      <c r="K1617" s="4">
        <v>5.9</v>
      </c>
      <c r="L1617" s="25">
        <f t="shared" si="27"/>
        <v>0.308</v>
      </c>
      <c r="P1617" s="34" t="s">
        <v>6347</v>
      </c>
      <c r="Q1617">
        <v>1</v>
      </c>
      <c r="R1617" s="4">
        <v>6.1</v>
      </c>
      <c r="T1617" t="s">
        <v>5103</v>
      </c>
      <c r="U1617" s="4">
        <v>3.7</v>
      </c>
    </row>
    <row r="1618" spans="10:21" x14ac:dyDescent="0.3">
      <c r="J1618" t="s">
        <v>5968</v>
      </c>
      <c r="K1618" s="4">
        <v>5.9</v>
      </c>
      <c r="L1618" s="25">
        <f t="shared" si="27"/>
        <v>0.308</v>
      </c>
      <c r="P1618" s="34" t="s">
        <v>9754</v>
      </c>
      <c r="Q1618">
        <v>1</v>
      </c>
      <c r="R1618" s="4">
        <v>4.7</v>
      </c>
      <c r="T1618" t="s">
        <v>219</v>
      </c>
      <c r="U1618" s="4">
        <v>6.1</v>
      </c>
    </row>
    <row r="1619" spans="10:21" x14ac:dyDescent="0.3">
      <c r="J1619" t="s">
        <v>7154</v>
      </c>
      <c r="K1619" s="4">
        <v>5.9</v>
      </c>
      <c r="L1619" s="25">
        <f t="shared" si="27"/>
        <v>0.308</v>
      </c>
      <c r="P1619" s="34" t="s">
        <v>12852</v>
      </c>
      <c r="Q1619">
        <v>1</v>
      </c>
      <c r="R1619" s="4">
        <v>8.1999999999999993</v>
      </c>
      <c r="T1619" t="s">
        <v>5106</v>
      </c>
      <c r="U1619" s="4">
        <v>5.9</v>
      </c>
    </row>
    <row r="1620" spans="10:21" x14ac:dyDescent="0.3">
      <c r="J1620" t="s">
        <v>8174</v>
      </c>
      <c r="K1620" s="4">
        <v>5.9</v>
      </c>
      <c r="L1620" s="25">
        <f t="shared" si="27"/>
        <v>0.308</v>
      </c>
      <c r="P1620" s="34" t="s">
        <v>5986</v>
      </c>
      <c r="Q1620">
        <v>1</v>
      </c>
      <c r="R1620" s="4">
        <v>4.8</v>
      </c>
      <c r="T1620" t="s">
        <v>5108</v>
      </c>
      <c r="U1620" s="4">
        <v>6.7</v>
      </c>
    </row>
    <row r="1621" spans="10:21" x14ac:dyDescent="0.3">
      <c r="J1621" t="s">
        <v>2257</v>
      </c>
      <c r="K1621" s="4">
        <v>5.9</v>
      </c>
      <c r="L1621" s="25">
        <f t="shared" si="27"/>
        <v>0.308</v>
      </c>
      <c r="P1621" s="34" t="s">
        <v>8972</v>
      </c>
      <c r="Q1621">
        <v>1</v>
      </c>
      <c r="R1621" s="4">
        <v>5.7</v>
      </c>
      <c r="T1621" t="s">
        <v>5113</v>
      </c>
      <c r="U1621" s="4">
        <v>6.9</v>
      </c>
    </row>
    <row r="1622" spans="10:21" x14ac:dyDescent="0.3">
      <c r="J1622" t="s">
        <v>6441</v>
      </c>
      <c r="K1622" s="4">
        <v>5.9</v>
      </c>
      <c r="L1622" s="25">
        <f t="shared" si="27"/>
        <v>0.308</v>
      </c>
      <c r="P1622" s="34" t="s">
        <v>13545</v>
      </c>
      <c r="Q1622">
        <v>1</v>
      </c>
      <c r="R1622" s="4">
        <v>7.6</v>
      </c>
      <c r="T1622" t="s">
        <v>2904</v>
      </c>
      <c r="U1622" s="4">
        <v>5.5</v>
      </c>
    </row>
    <row r="1623" spans="10:21" x14ac:dyDescent="0.3">
      <c r="J1623" t="s">
        <v>8793</v>
      </c>
      <c r="K1623" s="4">
        <v>5.9</v>
      </c>
      <c r="L1623" s="25">
        <f t="shared" si="27"/>
        <v>0.308</v>
      </c>
      <c r="P1623" s="34" t="s">
        <v>11695</v>
      </c>
      <c r="Q1623">
        <v>1</v>
      </c>
      <c r="R1623" s="4">
        <v>7.6</v>
      </c>
      <c r="T1623" t="s">
        <v>5118</v>
      </c>
      <c r="U1623" s="4">
        <v>7.1</v>
      </c>
    </row>
    <row r="1624" spans="10:21" x14ac:dyDescent="0.3">
      <c r="J1624" t="s">
        <v>2340</v>
      </c>
      <c r="K1624" s="4">
        <v>5.9</v>
      </c>
      <c r="L1624" s="25">
        <f t="shared" si="27"/>
        <v>0.308</v>
      </c>
      <c r="P1624" s="34" t="s">
        <v>9509</v>
      </c>
      <c r="Q1624">
        <v>1</v>
      </c>
      <c r="R1624" s="4">
        <v>5.6</v>
      </c>
      <c r="T1624" t="s">
        <v>1005</v>
      </c>
      <c r="U1624" s="4">
        <v>7.1</v>
      </c>
    </row>
    <row r="1625" spans="10:21" x14ac:dyDescent="0.3">
      <c r="J1625" t="s">
        <v>13058</v>
      </c>
      <c r="K1625" s="4">
        <v>5.9</v>
      </c>
      <c r="L1625" s="25">
        <f t="shared" si="27"/>
        <v>0.308</v>
      </c>
      <c r="P1625" s="34" t="s">
        <v>5762</v>
      </c>
      <c r="Q1625">
        <v>1</v>
      </c>
      <c r="R1625" s="4">
        <v>5.6</v>
      </c>
      <c r="T1625" t="s">
        <v>5125</v>
      </c>
      <c r="U1625" s="4">
        <v>5.9</v>
      </c>
    </row>
    <row r="1626" spans="10:21" x14ac:dyDescent="0.3">
      <c r="J1626" t="s">
        <v>4508</v>
      </c>
      <c r="K1626" s="4">
        <v>5.9</v>
      </c>
      <c r="L1626" s="25">
        <f t="shared" si="27"/>
        <v>0.308</v>
      </c>
      <c r="P1626" s="34" t="s">
        <v>1756</v>
      </c>
      <c r="Q1626">
        <v>1</v>
      </c>
      <c r="R1626" s="4">
        <v>7</v>
      </c>
      <c r="T1626" t="s">
        <v>5128</v>
      </c>
      <c r="U1626" s="4">
        <v>7.3</v>
      </c>
    </row>
    <row r="1627" spans="10:21" x14ac:dyDescent="0.3">
      <c r="J1627" t="s">
        <v>5125</v>
      </c>
      <c r="K1627" s="4">
        <v>5.9</v>
      </c>
      <c r="L1627" s="25">
        <f t="shared" si="27"/>
        <v>0.308</v>
      </c>
      <c r="P1627" s="34" t="s">
        <v>7621</v>
      </c>
      <c r="Q1627">
        <v>1</v>
      </c>
      <c r="R1627" s="4">
        <v>7</v>
      </c>
      <c r="T1627" t="s">
        <v>5132</v>
      </c>
      <c r="U1627" s="4">
        <v>3.4</v>
      </c>
    </row>
    <row r="1628" spans="10:21" x14ac:dyDescent="0.3">
      <c r="J1628" t="s">
        <v>10433</v>
      </c>
      <c r="K1628" s="4">
        <v>5.9</v>
      </c>
      <c r="L1628" s="25">
        <f t="shared" si="27"/>
        <v>0.308</v>
      </c>
      <c r="P1628" s="34" t="s">
        <v>10748</v>
      </c>
      <c r="Q1628">
        <v>1</v>
      </c>
      <c r="R1628" s="4">
        <v>7.3</v>
      </c>
      <c r="T1628" t="s">
        <v>1105</v>
      </c>
      <c r="U1628" s="4">
        <v>6.8</v>
      </c>
    </row>
    <row r="1629" spans="10:21" x14ac:dyDescent="0.3">
      <c r="J1629" t="s">
        <v>958</v>
      </c>
      <c r="K1629" s="4">
        <v>5.9</v>
      </c>
      <c r="L1629" s="25">
        <f t="shared" si="27"/>
        <v>0.308</v>
      </c>
      <c r="P1629" s="34" t="s">
        <v>8914</v>
      </c>
      <c r="Q1629">
        <v>1</v>
      </c>
      <c r="R1629" s="4">
        <v>5.5</v>
      </c>
      <c r="T1629" t="s">
        <v>2218</v>
      </c>
      <c r="U1629" s="4">
        <v>6.9</v>
      </c>
    </row>
    <row r="1630" spans="10:21" x14ac:dyDescent="0.3">
      <c r="J1630" t="s">
        <v>4740</v>
      </c>
      <c r="K1630" s="4">
        <v>5.9</v>
      </c>
      <c r="L1630" s="25">
        <f t="shared" si="27"/>
        <v>0.308</v>
      </c>
      <c r="P1630" s="34" t="s">
        <v>13760</v>
      </c>
      <c r="Q1630">
        <v>1</v>
      </c>
      <c r="R1630" s="4">
        <v>4.3</v>
      </c>
      <c r="T1630" t="s">
        <v>3298</v>
      </c>
      <c r="U1630" s="4">
        <v>7</v>
      </c>
    </row>
    <row r="1631" spans="10:21" x14ac:dyDescent="0.3">
      <c r="J1631" t="s">
        <v>9027</v>
      </c>
      <c r="K1631" s="4">
        <v>5.9</v>
      </c>
      <c r="L1631" s="25">
        <f t="shared" si="27"/>
        <v>0.308</v>
      </c>
      <c r="P1631" s="34" t="s">
        <v>13286</v>
      </c>
      <c r="Q1631">
        <v>1</v>
      </c>
      <c r="R1631" s="4">
        <v>7.7</v>
      </c>
      <c r="T1631" t="s">
        <v>5143</v>
      </c>
      <c r="U1631" s="4">
        <v>5.5</v>
      </c>
    </row>
    <row r="1632" spans="10:21" x14ac:dyDescent="0.3">
      <c r="J1632" t="s">
        <v>13344</v>
      </c>
      <c r="K1632" s="4">
        <v>5.9</v>
      </c>
      <c r="L1632" s="25">
        <f t="shared" si="27"/>
        <v>0.308</v>
      </c>
      <c r="P1632" s="34" t="s">
        <v>9337</v>
      </c>
      <c r="Q1632">
        <v>1</v>
      </c>
      <c r="R1632" s="4">
        <v>7.5</v>
      </c>
      <c r="T1632" t="s">
        <v>1749</v>
      </c>
      <c r="U1632" s="4">
        <v>5.0999999999999996</v>
      </c>
    </row>
    <row r="1633" spans="10:21" x14ac:dyDescent="0.3">
      <c r="J1633" t="s">
        <v>11449</v>
      </c>
      <c r="K1633" s="4">
        <v>5.9</v>
      </c>
      <c r="L1633" s="25">
        <f t="shared" si="27"/>
        <v>0.308</v>
      </c>
      <c r="P1633" s="34" t="s">
        <v>12010</v>
      </c>
      <c r="Q1633">
        <v>1</v>
      </c>
      <c r="R1633" s="4">
        <v>5.3</v>
      </c>
      <c r="T1633" t="s">
        <v>1739</v>
      </c>
      <c r="U1633" s="4">
        <v>6.2</v>
      </c>
    </row>
    <row r="1634" spans="10:21" x14ac:dyDescent="0.3">
      <c r="J1634" t="s">
        <v>6258</v>
      </c>
      <c r="K1634" s="4">
        <v>5.9</v>
      </c>
      <c r="L1634" s="25">
        <f t="shared" si="27"/>
        <v>0.308</v>
      </c>
      <c r="P1634" s="34" t="s">
        <v>8197</v>
      </c>
      <c r="Q1634">
        <v>1</v>
      </c>
      <c r="R1634" s="4">
        <v>6.8</v>
      </c>
      <c r="T1634" t="s">
        <v>5147</v>
      </c>
      <c r="U1634" s="4">
        <v>5.9</v>
      </c>
    </row>
    <row r="1635" spans="10:21" x14ac:dyDescent="0.3">
      <c r="J1635" t="s">
        <v>10123</v>
      </c>
      <c r="K1635" s="4">
        <v>5.9</v>
      </c>
      <c r="L1635" s="25">
        <f t="shared" si="27"/>
        <v>0.308</v>
      </c>
      <c r="P1635" s="34" t="s">
        <v>14164</v>
      </c>
      <c r="Q1635">
        <v>1</v>
      </c>
      <c r="R1635" s="4">
        <v>7.1</v>
      </c>
      <c r="T1635" t="s">
        <v>5150</v>
      </c>
      <c r="U1635" s="4">
        <v>5.2</v>
      </c>
    </row>
    <row r="1636" spans="10:21" x14ac:dyDescent="0.3">
      <c r="J1636" t="s">
        <v>2659</v>
      </c>
      <c r="K1636" s="4">
        <v>5.9</v>
      </c>
      <c r="L1636" s="25">
        <f t="shared" si="27"/>
        <v>0.308</v>
      </c>
      <c r="P1636" s="34" t="s">
        <v>8840</v>
      </c>
      <c r="Q1636">
        <v>1</v>
      </c>
      <c r="R1636" s="4">
        <v>7.1</v>
      </c>
      <c r="T1636" t="s">
        <v>3968</v>
      </c>
      <c r="U1636" s="4">
        <v>6.2</v>
      </c>
    </row>
    <row r="1637" spans="10:21" x14ac:dyDescent="0.3">
      <c r="J1637" t="s">
        <v>7852</v>
      </c>
      <c r="K1637" s="4">
        <v>5.9</v>
      </c>
      <c r="L1637" s="25">
        <f t="shared" si="27"/>
        <v>0.308</v>
      </c>
      <c r="P1637" s="34" t="s">
        <v>12685</v>
      </c>
      <c r="Q1637">
        <v>1</v>
      </c>
      <c r="R1637" s="4">
        <v>2.6</v>
      </c>
      <c r="T1637" t="s">
        <v>5155</v>
      </c>
      <c r="U1637" s="4">
        <v>5.5</v>
      </c>
    </row>
    <row r="1638" spans="10:21" x14ac:dyDescent="0.3">
      <c r="J1638" t="s">
        <v>5353</v>
      </c>
      <c r="K1638" s="4">
        <v>5.9</v>
      </c>
      <c r="L1638" s="25">
        <f t="shared" si="27"/>
        <v>0.308</v>
      </c>
      <c r="P1638" s="34" t="s">
        <v>6172</v>
      </c>
      <c r="Q1638">
        <v>1</v>
      </c>
      <c r="R1638" s="4">
        <v>6.3</v>
      </c>
      <c r="T1638" t="s">
        <v>5157</v>
      </c>
      <c r="U1638" s="4">
        <v>7.4</v>
      </c>
    </row>
    <row r="1639" spans="10:21" x14ac:dyDescent="0.3">
      <c r="J1639" t="s">
        <v>12656</v>
      </c>
      <c r="K1639" s="4">
        <v>5.9</v>
      </c>
      <c r="L1639" s="25">
        <f t="shared" si="27"/>
        <v>0.308</v>
      </c>
      <c r="P1639" s="34" t="s">
        <v>7247</v>
      </c>
      <c r="Q1639">
        <v>1</v>
      </c>
      <c r="R1639" s="4">
        <v>6.2</v>
      </c>
      <c r="T1639" t="s">
        <v>5161</v>
      </c>
      <c r="U1639" s="4">
        <v>4.4000000000000004</v>
      </c>
    </row>
    <row r="1640" spans="10:21" x14ac:dyDescent="0.3">
      <c r="J1640" t="s">
        <v>8085</v>
      </c>
      <c r="K1640" s="4">
        <v>5.9</v>
      </c>
      <c r="L1640" s="25">
        <f t="shared" si="27"/>
        <v>0.308</v>
      </c>
      <c r="P1640" s="34" t="s">
        <v>2997</v>
      </c>
      <c r="Q1640">
        <v>1</v>
      </c>
      <c r="R1640" s="4">
        <v>5.8</v>
      </c>
      <c r="T1640" t="s">
        <v>5164</v>
      </c>
      <c r="U1640" s="4">
        <v>6.3</v>
      </c>
    </row>
    <row r="1641" spans="10:21" x14ac:dyDescent="0.3">
      <c r="J1641" t="s">
        <v>4528</v>
      </c>
      <c r="K1641" s="4">
        <v>5.9</v>
      </c>
      <c r="L1641" s="25">
        <f t="shared" si="27"/>
        <v>0.308</v>
      </c>
      <c r="P1641" s="34" t="s">
        <v>4922</v>
      </c>
      <c r="Q1641">
        <v>1</v>
      </c>
      <c r="R1641" s="4">
        <v>6.1</v>
      </c>
      <c r="T1641" t="s">
        <v>1999</v>
      </c>
      <c r="U1641" s="4">
        <v>6.1</v>
      </c>
    </row>
    <row r="1642" spans="10:21" x14ac:dyDescent="0.3">
      <c r="J1642" t="s">
        <v>5006</v>
      </c>
      <c r="K1642" s="4">
        <v>5.9</v>
      </c>
      <c r="L1642" s="25">
        <f t="shared" si="27"/>
        <v>0.308</v>
      </c>
      <c r="P1642" s="34" t="s">
        <v>7587</v>
      </c>
      <c r="Q1642">
        <v>1</v>
      </c>
      <c r="R1642" s="4">
        <v>5.7</v>
      </c>
      <c r="T1642" t="s">
        <v>5169</v>
      </c>
      <c r="U1642" s="4">
        <v>5.3</v>
      </c>
    </row>
    <row r="1643" spans="10:21" x14ac:dyDescent="0.3">
      <c r="J1643" t="s">
        <v>11472</v>
      </c>
      <c r="K1643" s="4">
        <v>5.9</v>
      </c>
      <c r="L1643" s="25">
        <f t="shared" si="27"/>
        <v>0.308</v>
      </c>
      <c r="P1643" s="34" t="s">
        <v>14189</v>
      </c>
      <c r="Q1643">
        <v>1</v>
      </c>
      <c r="R1643" s="4">
        <v>5.4</v>
      </c>
      <c r="T1643" t="s">
        <v>5173</v>
      </c>
      <c r="U1643" s="4">
        <v>5.4</v>
      </c>
    </row>
    <row r="1644" spans="10:21" x14ac:dyDescent="0.3">
      <c r="J1644" t="s">
        <v>4885</v>
      </c>
      <c r="K1644" s="4">
        <v>5.9</v>
      </c>
      <c r="L1644" s="25">
        <f t="shared" si="27"/>
        <v>0.308</v>
      </c>
      <c r="P1644" s="34" t="s">
        <v>9755</v>
      </c>
      <c r="Q1644">
        <v>1</v>
      </c>
      <c r="R1644" s="4">
        <v>6.3</v>
      </c>
      <c r="T1644" t="s">
        <v>682</v>
      </c>
      <c r="U1644" s="4">
        <v>6.7</v>
      </c>
    </row>
    <row r="1645" spans="10:21" x14ac:dyDescent="0.3">
      <c r="J1645" t="s">
        <v>2489</v>
      </c>
      <c r="K1645" s="4">
        <v>5.9</v>
      </c>
      <c r="L1645" s="25">
        <f t="shared" si="27"/>
        <v>0.308</v>
      </c>
      <c r="P1645" s="34" t="s">
        <v>12052</v>
      </c>
      <c r="Q1645">
        <v>1</v>
      </c>
      <c r="R1645" s="4">
        <v>6.4</v>
      </c>
      <c r="T1645" t="s">
        <v>2621</v>
      </c>
      <c r="U1645" s="4">
        <v>5.9</v>
      </c>
    </row>
    <row r="1646" spans="10:21" x14ac:dyDescent="0.3">
      <c r="J1646" t="s">
        <v>6471</v>
      </c>
      <c r="K1646" s="4">
        <v>5.9</v>
      </c>
      <c r="L1646" s="25">
        <f t="shared" si="27"/>
        <v>0.308</v>
      </c>
      <c r="P1646" s="34" t="s">
        <v>7238</v>
      </c>
      <c r="Q1646">
        <v>1</v>
      </c>
      <c r="R1646" s="4">
        <v>5.0999999999999996</v>
      </c>
      <c r="T1646" t="s">
        <v>5179</v>
      </c>
      <c r="U1646" s="4">
        <v>7.3</v>
      </c>
    </row>
    <row r="1647" spans="10:21" x14ac:dyDescent="0.3">
      <c r="J1647" t="s">
        <v>3989</v>
      </c>
      <c r="K1647" s="4">
        <v>5.9</v>
      </c>
      <c r="L1647" s="25">
        <f t="shared" si="27"/>
        <v>0.308</v>
      </c>
      <c r="P1647" s="34" t="s">
        <v>7879</v>
      </c>
      <c r="Q1647">
        <v>1</v>
      </c>
      <c r="R1647" s="4">
        <v>6.6</v>
      </c>
      <c r="T1647" t="s">
        <v>3270</v>
      </c>
      <c r="U1647" s="4">
        <v>5.5</v>
      </c>
    </row>
    <row r="1648" spans="10:21" x14ac:dyDescent="0.3">
      <c r="J1648" t="s">
        <v>5494</v>
      </c>
      <c r="K1648" s="4">
        <v>5.9</v>
      </c>
      <c r="L1648" s="25">
        <f t="shared" si="27"/>
        <v>0.308</v>
      </c>
      <c r="P1648" s="34" t="s">
        <v>8673</v>
      </c>
      <c r="Q1648">
        <v>1</v>
      </c>
      <c r="R1648" s="4">
        <v>6.5</v>
      </c>
      <c r="T1648" t="s">
        <v>5182</v>
      </c>
      <c r="U1648" s="4">
        <v>5.8</v>
      </c>
    </row>
    <row r="1649" spans="10:21" x14ac:dyDescent="0.3">
      <c r="J1649" t="s">
        <v>7425</v>
      </c>
      <c r="K1649" s="4">
        <v>5.9</v>
      </c>
      <c r="L1649" s="25">
        <f t="shared" si="27"/>
        <v>0.308</v>
      </c>
      <c r="P1649" s="34" t="s">
        <v>9027</v>
      </c>
      <c r="Q1649">
        <v>1</v>
      </c>
      <c r="R1649" s="4">
        <v>5.9</v>
      </c>
      <c r="T1649" t="s">
        <v>5187</v>
      </c>
      <c r="U1649" s="4">
        <v>4.5999999999999996</v>
      </c>
    </row>
    <row r="1650" spans="10:21" x14ac:dyDescent="0.3">
      <c r="J1650" t="s">
        <v>8330</v>
      </c>
      <c r="K1650" s="4">
        <v>5.9</v>
      </c>
      <c r="L1650" s="25">
        <f t="shared" si="27"/>
        <v>0.308</v>
      </c>
      <c r="P1650" s="34" t="s">
        <v>5169</v>
      </c>
      <c r="Q1650">
        <v>1</v>
      </c>
      <c r="R1650" s="4">
        <v>5.3</v>
      </c>
      <c r="T1650" t="s">
        <v>5190</v>
      </c>
      <c r="U1650" s="4">
        <v>6.7</v>
      </c>
    </row>
    <row r="1651" spans="10:21" x14ac:dyDescent="0.3">
      <c r="J1651" t="s">
        <v>8102</v>
      </c>
      <c r="K1651" s="4">
        <v>5.9</v>
      </c>
      <c r="L1651" s="25">
        <f t="shared" si="27"/>
        <v>0.308</v>
      </c>
      <c r="P1651" s="34" t="s">
        <v>6444</v>
      </c>
      <c r="Q1651">
        <v>1</v>
      </c>
      <c r="R1651" s="4">
        <v>6.3</v>
      </c>
      <c r="T1651" t="s">
        <v>5192</v>
      </c>
      <c r="U1651" s="4">
        <v>5.0999999999999996</v>
      </c>
    </row>
    <row r="1652" spans="10:21" x14ac:dyDescent="0.3">
      <c r="J1652" t="s">
        <v>12025</v>
      </c>
      <c r="K1652" s="4">
        <v>5.9</v>
      </c>
      <c r="L1652" s="25">
        <f t="shared" si="27"/>
        <v>0.308</v>
      </c>
      <c r="P1652" s="34" t="s">
        <v>11552</v>
      </c>
      <c r="Q1652">
        <v>1</v>
      </c>
      <c r="R1652" s="4">
        <v>5.3</v>
      </c>
      <c r="T1652" t="s">
        <v>2482</v>
      </c>
      <c r="U1652" s="4">
        <v>5.6</v>
      </c>
    </row>
    <row r="1653" spans="10:21" x14ac:dyDescent="0.3">
      <c r="J1653" t="s">
        <v>5903</v>
      </c>
      <c r="K1653" s="4">
        <v>5.9</v>
      </c>
      <c r="L1653" s="25">
        <f t="shared" si="27"/>
        <v>0.308</v>
      </c>
      <c r="P1653" s="34" t="s">
        <v>7856</v>
      </c>
      <c r="Q1653">
        <v>1</v>
      </c>
      <c r="R1653" s="4">
        <v>6</v>
      </c>
      <c r="T1653" t="s">
        <v>3755</v>
      </c>
      <c r="U1653" s="4">
        <v>7</v>
      </c>
    </row>
    <row r="1654" spans="10:21" x14ac:dyDescent="0.3">
      <c r="J1654" t="s">
        <v>4611</v>
      </c>
      <c r="K1654" s="4">
        <v>5.9</v>
      </c>
      <c r="L1654" s="25">
        <f t="shared" si="27"/>
        <v>0.308</v>
      </c>
      <c r="P1654" s="34" t="s">
        <v>12162</v>
      </c>
      <c r="Q1654">
        <v>1</v>
      </c>
      <c r="R1654" s="4">
        <v>6.3</v>
      </c>
      <c r="T1654" t="s">
        <v>2300</v>
      </c>
      <c r="U1654" s="4">
        <v>6.4</v>
      </c>
    </row>
    <row r="1655" spans="10:21" x14ac:dyDescent="0.3">
      <c r="J1655" t="s">
        <v>11511</v>
      </c>
      <c r="K1655" s="4">
        <v>5.9</v>
      </c>
      <c r="L1655" s="25">
        <f t="shared" si="27"/>
        <v>0.308</v>
      </c>
      <c r="P1655" s="34" t="s">
        <v>8279</v>
      </c>
      <c r="Q1655">
        <v>1</v>
      </c>
      <c r="R1655" s="4">
        <v>7.1</v>
      </c>
      <c r="T1655" t="s">
        <v>3109</v>
      </c>
      <c r="U1655" s="4">
        <v>6.7</v>
      </c>
    </row>
    <row r="1656" spans="10:21" x14ac:dyDescent="0.3">
      <c r="J1656" t="s">
        <v>11322</v>
      </c>
      <c r="K1656" s="4">
        <v>5.9</v>
      </c>
      <c r="L1656" s="25">
        <f t="shared" si="27"/>
        <v>0.308</v>
      </c>
      <c r="P1656" s="34" t="s">
        <v>13898</v>
      </c>
      <c r="Q1656">
        <v>1</v>
      </c>
      <c r="R1656" s="4">
        <v>7</v>
      </c>
      <c r="T1656" t="s">
        <v>5209</v>
      </c>
      <c r="U1656" s="4">
        <v>4.0999999999999996</v>
      </c>
    </row>
    <row r="1657" spans="10:21" x14ac:dyDescent="0.3">
      <c r="J1657" t="s">
        <v>11714</v>
      </c>
      <c r="K1657" s="4">
        <v>5.9</v>
      </c>
      <c r="L1657" s="25">
        <f t="shared" si="27"/>
        <v>0.308</v>
      </c>
      <c r="P1657" s="34" t="s">
        <v>13948</v>
      </c>
      <c r="Q1657">
        <v>1</v>
      </c>
      <c r="R1657" s="4">
        <v>7.5</v>
      </c>
      <c r="T1657" t="s">
        <v>3168</v>
      </c>
      <c r="U1657" s="4">
        <v>5.5</v>
      </c>
    </row>
    <row r="1658" spans="10:21" x14ac:dyDescent="0.3">
      <c r="J1658" t="s">
        <v>3295</v>
      </c>
      <c r="K1658" s="4">
        <v>5.9</v>
      </c>
      <c r="L1658" s="25">
        <f t="shared" si="27"/>
        <v>0.308</v>
      </c>
      <c r="P1658" s="34" t="s">
        <v>13536</v>
      </c>
      <c r="Q1658">
        <v>1</v>
      </c>
      <c r="R1658" s="4">
        <v>8.1999999999999993</v>
      </c>
      <c r="T1658" t="s">
        <v>3427</v>
      </c>
      <c r="U1658" s="4">
        <v>2.7</v>
      </c>
    </row>
    <row r="1659" spans="10:21" x14ac:dyDescent="0.3">
      <c r="J1659" t="s">
        <v>5147</v>
      </c>
      <c r="K1659" s="4">
        <v>5.9</v>
      </c>
      <c r="L1659" s="25">
        <f t="shared" si="27"/>
        <v>0.308</v>
      </c>
      <c r="P1659" s="34" t="s">
        <v>11199</v>
      </c>
      <c r="Q1659">
        <v>1</v>
      </c>
      <c r="R1659" s="4">
        <v>7.1</v>
      </c>
      <c r="T1659" t="s">
        <v>5214</v>
      </c>
      <c r="U1659" s="4">
        <v>6.4</v>
      </c>
    </row>
    <row r="1660" spans="10:21" x14ac:dyDescent="0.3">
      <c r="J1660" t="s">
        <v>10756</v>
      </c>
      <c r="K1660" s="4">
        <v>5.9</v>
      </c>
      <c r="L1660" s="25">
        <f t="shared" si="27"/>
        <v>0.308</v>
      </c>
      <c r="P1660" s="34" t="s">
        <v>11931</v>
      </c>
      <c r="Q1660">
        <v>1</v>
      </c>
      <c r="R1660" s="4">
        <v>5.7</v>
      </c>
      <c r="T1660" t="s">
        <v>5218</v>
      </c>
      <c r="U1660" s="4">
        <v>4.8</v>
      </c>
    </row>
    <row r="1661" spans="10:21" x14ac:dyDescent="0.3">
      <c r="J1661" t="s">
        <v>2852</v>
      </c>
      <c r="K1661" s="4">
        <v>5.9</v>
      </c>
      <c r="L1661" s="25">
        <f t="shared" si="27"/>
        <v>0.308</v>
      </c>
      <c r="P1661" s="34" t="s">
        <v>8201</v>
      </c>
      <c r="Q1661">
        <v>1</v>
      </c>
      <c r="R1661" s="4">
        <v>5.4</v>
      </c>
      <c r="T1661" t="s">
        <v>5221</v>
      </c>
      <c r="U1661" s="4">
        <v>6.1</v>
      </c>
    </row>
    <row r="1662" spans="10:21" x14ac:dyDescent="0.3">
      <c r="J1662" t="s">
        <v>2644</v>
      </c>
      <c r="K1662" s="4">
        <v>5.9</v>
      </c>
      <c r="L1662" s="25">
        <f t="shared" si="27"/>
        <v>0.308</v>
      </c>
      <c r="P1662" s="34" t="s">
        <v>7803</v>
      </c>
      <c r="Q1662">
        <v>1</v>
      </c>
      <c r="R1662" s="4">
        <v>5.6</v>
      </c>
      <c r="T1662" t="s">
        <v>5225</v>
      </c>
      <c r="U1662" s="4">
        <v>4.8</v>
      </c>
    </row>
    <row r="1663" spans="10:21" x14ac:dyDescent="0.3">
      <c r="J1663" t="s">
        <v>7207</v>
      </c>
      <c r="K1663" s="4">
        <v>5.8999999999999995</v>
      </c>
      <c r="L1663" s="25">
        <f t="shared" si="27"/>
        <v>0.308</v>
      </c>
      <c r="P1663" s="34" t="s">
        <v>13109</v>
      </c>
      <c r="Q1663">
        <v>1</v>
      </c>
      <c r="R1663" s="4">
        <v>6.9</v>
      </c>
      <c r="T1663" t="s">
        <v>4671</v>
      </c>
      <c r="U1663" s="4">
        <v>7</v>
      </c>
    </row>
    <row r="1664" spans="10:21" x14ac:dyDescent="0.3">
      <c r="J1664" t="s">
        <v>1154</v>
      </c>
      <c r="K1664" s="4">
        <v>5.8999999999999995</v>
      </c>
      <c r="L1664" s="25">
        <f t="shared" si="27"/>
        <v>0.308</v>
      </c>
      <c r="P1664" s="34" t="s">
        <v>12878</v>
      </c>
      <c r="Q1664">
        <v>1</v>
      </c>
      <c r="R1664" s="4">
        <v>6.8</v>
      </c>
      <c r="T1664" t="s">
        <v>1809</v>
      </c>
      <c r="U1664" s="4">
        <v>6.8</v>
      </c>
    </row>
    <row r="1665" spans="10:21" x14ac:dyDescent="0.3">
      <c r="J1665" t="s">
        <v>4417</v>
      </c>
      <c r="K1665" s="4">
        <v>5.8666666666666671</v>
      </c>
      <c r="L1665" s="25">
        <f t="shared" si="27"/>
        <v>0.307</v>
      </c>
      <c r="P1665" s="34" t="s">
        <v>13488</v>
      </c>
      <c r="Q1665">
        <v>1</v>
      </c>
      <c r="R1665" s="4">
        <v>8.3000000000000007</v>
      </c>
      <c r="T1665" t="s">
        <v>5232</v>
      </c>
      <c r="U1665" s="4">
        <v>7.3</v>
      </c>
    </row>
    <row r="1666" spans="10:21" x14ac:dyDescent="0.3">
      <c r="J1666" t="s">
        <v>2171</v>
      </c>
      <c r="K1666" s="4">
        <v>5.8500000000000005</v>
      </c>
      <c r="L1666" s="25">
        <f t="shared" si="27"/>
        <v>0.307</v>
      </c>
      <c r="P1666" s="34" t="s">
        <v>9835</v>
      </c>
      <c r="Q1666">
        <v>1</v>
      </c>
      <c r="R1666" s="4">
        <v>7.2</v>
      </c>
      <c r="T1666" t="s">
        <v>3540</v>
      </c>
      <c r="U1666" s="4">
        <v>5.6</v>
      </c>
    </row>
    <row r="1667" spans="10:21" x14ac:dyDescent="0.3">
      <c r="J1667" t="s">
        <v>3278</v>
      </c>
      <c r="K1667" s="4">
        <v>5.85</v>
      </c>
      <c r="L1667" s="25">
        <f t="shared" si="27"/>
        <v>0.30499999999999999</v>
      </c>
      <c r="P1667" s="34" t="s">
        <v>12624</v>
      </c>
      <c r="Q1667">
        <v>1</v>
      </c>
      <c r="R1667" s="4">
        <v>4.5</v>
      </c>
      <c r="T1667" t="s">
        <v>3647</v>
      </c>
      <c r="U1667" s="4">
        <v>6.1</v>
      </c>
    </row>
    <row r="1668" spans="10:21" x14ac:dyDescent="0.3">
      <c r="J1668" t="s">
        <v>4317</v>
      </c>
      <c r="K1668" s="4">
        <v>5.85</v>
      </c>
      <c r="L1668" s="25">
        <f t="shared" si="27"/>
        <v>0.30499999999999999</v>
      </c>
      <c r="P1668" s="34" t="s">
        <v>4657</v>
      </c>
      <c r="Q1668">
        <v>1</v>
      </c>
      <c r="R1668" s="4">
        <v>5.2</v>
      </c>
      <c r="T1668" t="s">
        <v>682</v>
      </c>
      <c r="U1668" s="4">
        <v>7.9</v>
      </c>
    </row>
    <row r="1669" spans="10:21" x14ac:dyDescent="0.3">
      <c r="J1669" t="s">
        <v>13398</v>
      </c>
      <c r="K1669" s="4">
        <v>5.85</v>
      </c>
      <c r="L1669" s="25">
        <f t="shared" si="27"/>
        <v>0.30499999999999999</v>
      </c>
      <c r="P1669" s="34" t="s">
        <v>9412</v>
      </c>
      <c r="Q1669">
        <v>1</v>
      </c>
      <c r="R1669" s="4">
        <v>7.8</v>
      </c>
      <c r="T1669" t="s">
        <v>5247</v>
      </c>
      <c r="U1669" s="4">
        <v>8.4</v>
      </c>
    </row>
    <row r="1670" spans="10:21" x14ac:dyDescent="0.3">
      <c r="J1670" t="s">
        <v>1456</v>
      </c>
      <c r="K1670" s="4">
        <v>5.833333333333333</v>
      </c>
      <c r="L1670" s="25">
        <f t="shared" ref="L1670:L1733" si="28">_xlfn.PERCENTRANK.EXC($K$5:$K$2402,K1670)</f>
        <v>0.30499999999999999</v>
      </c>
      <c r="P1670" s="34" t="s">
        <v>2293</v>
      </c>
      <c r="Q1670">
        <v>1</v>
      </c>
      <c r="R1670" s="4">
        <v>6</v>
      </c>
      <c r="T1670" t="s">
        <v>5249</v>
      </c>
      <c r="U1670" s="4">
        <v>6.5</v>
      </c>
    </row>
    <row r="1671" spans="10:21" x14ac:dyDescent="0.3">
      <c r="J1671" t="s">
        <v>6572</v>
      </c>
      <c r="K1671" s="4">
        <v>5.833333333333333</v>
      </c>
      <c r="L1671" s="25">
        <f t="shared" si="28"/>
        <v>0.30499999999999999</v>
      </c>
      <c r="P1671" s="34" t="s">
        <v>4841</v>
      </c>
      <c r="Q1671">
        <v>1</v>
      </c>
      <c r="R1671" s="4">
        <v>5.6</v>
      </c>
      <c r="T1671" t="s">
        <v>5252</v>
      </c>
      <c r="U1671" s="4">
        <v>7.1</v>
      </c>
    </row>
    <row r="1672" spans="10:21" x14ac:dyDescent="0.3">
      <c r="J1672" t="s">
        <v>4590</v>
      </c>
      <c r="K1672" s="4">
        <v>5.8250000000000002</v>
      </c>
      <c r="L1672" s="25">
        <f t="shared" si="28"/>
        <v>0.30399999999999999</v>
      </c>
      <c r="P1672" s="34" t="s">
        <v>9378</v>
      </c>
      <c r="Q1672">
        <v>1</v>
      </c>
      <c r="R1672" s="4">
        <v>7.9</v>
      </c>
      <c r="T1672" t="s">
        <v>3168</v>
      </c>
      <c r="U1672" s="4">
        <v>6.6</v>
      </c>
    </row>
    <row r="1673" spans="10:21" x14ac:dyDescent="0.3">
      <c r="J1673" t="s">
        <v>5866</v>
      </c>
      <c r="K1673" s="4">
        <v>5.8000000000000007</v>
      </c>
      <c r="L1673" s="25">
        <f t="shared" si="28"/>
        <v>0.30299999999999999</v>
      </c>
      <c r="P1673" s="34" t="s">
        <v>13013</v>
      </c>
      <c r="Q1673">
        <v>1</v>
      </c>
      <c r="R1673" s="4">
        <v>3.5</v>
      </c>
      <c r="T1673" t="s">
        <v>5257</v>
      </c>
      <c r="U1673" s="4">
        <v>4</v>
      </c>
    </row>
    <row r="1674" spans="10:21" x14ac:dyDescent="0.3">
      <c r="J1674" t="s">
        <v>7679</v>
      </c>
      <c r="K1674" s="4">
        <v>5.8000000000000007</v>
      </c>
      <c r="L1674" s="25">
        <f t="shared" si="28"/>
        <v>0.30299999999999999</v>
      </c>
      <c r="P1674" s="34" t="s">
        <v>8099</v>
      </c>
      <c r="Q1674">
        <v>1</v>
      </c>
      <c r="R1674" s="4">
        <v>6.1</v>
      </c>
      <c r="T1674" t="s">
        <v>4992</v>
      </c>
      <c r="U1674" s="4">
        <v>7</v>
      </c>
    </row>
    <row r="1675" spans="10:21" x14ac:dyDescent="0.3">
      <c r="J1675" t="s">
        <v>5113</v>
      </c>
      <c r="K1675" s="4">
        <v>5.8000000000000007</v>
      </c>
      <c r="L1675" s="25">
        <f t="shared" si="28"/>
        <v>0.30299999999999999</v>
      </c>
      <c r="P1675" s="34" t="s">
        <v>10758</v>
      </c>
      <c r="Q1675">
        <v>1</v>
      </c>
      <c r="R1675" s="4">
        <v>4.7</v>
      </c>
      <c r="T1675" t="s">
        <v>5263</v>
      </c>
      <c r="U1675" s="4">
        <v>5.6</v>
      </c>
    </row>
    <row r="1676" spans="10:21" x14ac:dyDescent="0.3">
      <c r="J1676" t="s">
        <v>13413</v>
      </c>
      <c r="K1676" s="4">
        <v>5.8</v>
      </c>
      <c r="L1676" s="25">
        <f t="shared" si="28"/>
        <v>0.28499999999999998</v>
      </c>
      <c r="P1676" s="34" t="s">
        <v>14384</v>
      </c>
      <c r="Q1676">
        <v>1</v>
      </c>
      <c r="R1676" s="4">
        <v>7.4</v>
      </c>
      <c r="T1676" t="s">
        <v>5267</v>
      </c>
      <c r="U1676" s="4">
        <v>4.8</v>
      </c>
    </row>
    <row r="1677" spans="10:21" x14ac:dyDescent="0.3">
      <c r="J1677" t="s">
        <v>8876</v>
      </c>
      <c r="K1677" s="4">
        <v>5.8</v>
      </c>
      <c r="L1677" s="25">
        <f t="shared" si="28"/>
        <v>0.28499999999999998</v>
      </c>
      <c r="P1677" s="34" t="s">
        <v>5263</v>
      </c>
      <c r="Q1677">
        <v>1</v>
      </c>
      <c r="R1677" s="4">
        <v>5.6</v>
      </c>
      <c r="T1677" t="s">
        <v>5271</v>
      </c>
      <c r="U1677" s="4">
        <v>7.5</v>
      </c>
    </row>
    <row r="1678" spans="10:21" x14ac:dyDescent="0.3">
      <c r="J1678" t="s">
        <v>6860</v>
      </c>
      <c r="K1678" s="4">
        <v>5.8</v>
      </c>
      <c r="L1678" s="25">
        <f t="shared" si="28"/>
        <v>0.28499999999999998</v>
      </c>
      <c r="P1678" s="34" t="s">
        <v>9180</v>
      </c>
      <c r="Q1678">
        <v>1</v>
      </c>
      <c r="R1678" s="4">
        <v>4.9000000000000004</v>
      </c>
      <c r="T1678" t="s">
        <v>5274</v>
      </c>
      <c r="U1678" s="4">
        <v>6</v>
      </c>
    </row>
    <row r="1679" spans="10:21" x14ac:dyDescent="0.3">
      <c r="J1679" t="s">
        <v>6428</v>
      </c>
      <c r="K1679" s="4">
        <v>5.8</v>
      </c>
      <c r="L1679" s="25">
        <f t="shared" si="28"/>
        <v>0.28499999999999998</v>
      </c>
      <c r="P1679" s="34" t="s">
        <v>9763</v>
      </c>
      <c r="Q1679">
        <v>1</v>
      </c>
      <c r="R1679" s="4">
        <v>5.8</v>
      </c>
      <c r="T1679" t="s">
        <v>5277</v>
      </c>
      <c r="U1679" s="4">
        <v>7.2</v>
      </c>
    </row>
    <row r="1680" spans="10:21" x14ac:dyDescent="0.3">
      <c r="J1680" t="s">
        <v>5018</v>
      </c>
      <c r="K1680" s="4">
        <v>5.8</v>
      </c>
      <c r="L1680" s="25">
        <f t="shared" si="28"/>
        <v>0.28499999999999998</v>
      </c>
      <c r="P1680" s="34" t="s">
        <v>9142</v>
      </c>
      <c r="Q1680">
        <v>1</v>
      </c>
      <c r="R1680" s="4">
        <v>7.5</v>
      </c>
      <c r="T1680" t="s">
        <v>1172</v>
      </c>
      <c r="U1680" s="4">
        <v>5.6</v>
      </c>
    </row>
    <row r="1681" spans="10:21" x14ac:dyDescent="0.3">
      <c r="J1681" t="s">
        <v>8832</v>
      </c>
      <c r="K1681" s="4">
        <v>5.8</v>
      </c>
      <c r="L1681" s="25">
        <f t="shared" si="28"/>
        <v>0.28499999999999998</v>
      </c>
      <c r="P1681" s="34" t="s">
        <v>7906</v>
      </c>
      <c r="Q1681">
        <v>1</v>
      </c>
      <c r="R1681" s="4">
        <v>9.5</v>
      </c>
      <c r="T1681" t="s">
        <v>85</v>
      </c>
      <c r="U1681" s="4">
        <v>6.8</v>
      </c>
    </row>
    <row r="1682" spans="10:21" x14ac:dyDescent="0.3">
      <c r="J1682" t="s">
        <v>12150</v>
      </c>
      <c r="K1682" s="4">
        <v>5.8</v>
      </c>
      <c r="L1682" s="25">
        <f t="shared" si="28"/>
        <v>0.28499999999999998</v>
      </c>
      <c r="P1682" s="34" t="s">
        <v>11288</v>
      </c>
      <c r="Q1682">
        <v>1</v>
      </c>
      <c r="R1682" s="4">
        <v>5.6</v>
      </c>
      <c r="T1682" t="s">
        <v>5286</v>
      </c>
      <c r="U1682" s="4">
        <v>4.9000000000000004</v>
      </c>
    </row>
    <row r="1683" spans="10:21" x14ac:dyDescent="0.3">
      <c r="J1683" t="s">
        <v>9745</v>
      </c>
      <c r="K1683" s="4">
        <v>5.8</v>
      </c>
      <c r="L1683" s="25">
        <f t="shared" si="28"/>
        <v>0.28499999999999998</v>
      </c>
      <c r="P1683" s="34" t="s">
        <v>3023</v>
      </c>
      <c r="Q1683">
        <v>1</v>
      </c>
      <c r="R1683" s="4">
        <v>5.6</v>
      </c>
      <c r="T1683" t="s">
        <v>4711</v>
      </c>
      <c r="U1683" s="4">
        <v>7.1</v>
      </c>
    </row>
    <row r="1684" spans="10:21" x14ac:dyDescent="0.3">
      <c r="J1684" t="s">
        <v>6635</v>
      </c>
      <c r="K1684" s="4">
        <v>5.8</v>
      </c>
      <c r="L1684" s="25">
        <f t="shared" si="28"/>
        <v>0.28499999999999998</v>
      </c>
      <c r="P1684" s="34" t="s">
        <v>6045</v>
      </c>
      <c r="Q1684">
        <v>1</v>
      </c>
      <c r="R1684" s="4">
        <v>6.2</v>
      </c>
      <c r="T1684" t="s">
        <v>5292</v>
      </c>
      <c r="U1684" s="4">
        <v>2</v>
      </c>
    </row>
    <row r="1685" spans="10:21" x14ac:dyDescent="0.3">
      <c r="J1685" t="s">
        <v>10120</v>
      </c>
      <c r="K1685" s="4">
        <v>5.8</v>
      </c>
      <c r="L1685" s="25">
        <f t="shared" si="28"/>
        <v>0.28499999999999998</v>
      </c>
      <c r="P1685" s="34" t="s">
        <v>9064</v>
      </c>
      <c r="Q1685">
        <v>1</v>
      </c>
      <c r="R1685" s="4">
        <v>6.9</v>
      </c>
      <c r="T1685" t="s">
        <v>5295</v>
      </c>
      <c r="U1685" s="4">
        <v>5.7</v>
      </c>
    </row>
    <row r="1686" spans="10:21" x14ac:dyDescent="0.3">
      <c r="J1686" t="s">
        <v>13420</v>
      </c>
      <c r="K1686" s="4">
        <v>5.8</v>
      </c>
      <c r="L1686" s="25">
        <f t="shared" si="28"/>
        <v>0.28499999999999998</v>
      </c>
      <c r="P1686" s="34" t="s">
        <v>3256</v>
      </c>
      <c r="Q1686">
        <v>1</v>
      </c>
      <c r="R1686" s="4">
        <v>7.3</v>
      </c>
      <c r="T1686" t="s">
        <v>5298</v>
      </c>
      <c r="U1686" s="4">
        <v>4.0999999999999996</v>
      </c>
    </row>
    <row r="1687" spans="10:21" x14ac:dyDescent="0.3">
      <c r="J1687" t="s">
        <v>4015</v>
      </c>
      <c r="K1687" s="4">
        <v>5.8</v>
      </c>
      <c r="L1687" s="25">
        <f t="shared" si="28"/>
        <v>0.28499999999999998</v>
      </c>
      <c r="P1687" s="34" t="s">
        <v>10943</v>
      </c>
      <c r="Q1687">
        <v>1</v>
      </c>
      <c r="R1687" s="4">
        <v>7.7</v>
      </c>
      <c r="T1687" t="s">
        <v>5303</v>
      </c>
      <c r="U1687" s="4">
        <v>6.7</v>
      </c>
    </row>
    <row r="1688" spans="10:21" x14ac:dyDescent="0.3">
      <c r="J1688" t="s">
        <v>12353</v>
      </c>
      <c r="K1688" s="4">
        <v>5.8</v>
      </c>
      <c r="L1688" s="25">
        <f t="shared" si="28"/>
        <v>0.28499999999999998</v>
      </c>
      <c r="P1688" s="34" t="s">
        <v>4779</v>
      </c>
      <c r="Q1688">
        <v>1</v>
      </c>
      <c r="R1688" s="4">
        <v>6.3</v>
      </c>
      <c r="T1688" t="s">
        <v>5306</v>
      </c>
      <c r="U1688" s="4">
        <v>7.5</v>
      </c>
    </row>
    <row r="1689" spans="10:21" x14ac:dyDescent="0.3">
      <c r="J1689" t="s">
        <v>12963</v>
      </c>
      <c r="K1689" s="4">
        <v>5.8</v>
      </c>
      <c r="L1689" s="25">
        <f t="shared" si="28"/>
        <v>0.28499999999999998</v>
      </c>
      <c r="P1689" s="34" t="s">
        <v>5164</v>
      </c>
      <c r="Q1689">
        <v>1</v>
      </c>
      <c r="R1689" s="4">
        <v>6.3</v>
      </c>
      <c r="T1689" t="s">
        <v>5309</v>
      </c>
      <c r="U1689" s="4">
        <v>6.5</v>
      </c>
    </row>
    <row r="1690" spans="10:21" x14ac:dyDescent="0.3">
      <c r="J1690" t="s">
        <v>8149</v>
      </c>
      <c r="K1690" s="4">
        <v>5.8</v>
      </c>
      <c r="L1690" s="25">
        <f t="shared" si="28"/>
        <v>0.28499999999999998</v>
      </c>
      <c r="P1690" s="34" t="s">
        <v>11912</v>
      </c>
      <c r="Q1690">
        <v>1</v>
      </c>
      <c r="R1690" s="4">
        <v>7</v>
      </c>
      <c r="T1690" t="s">
        <v>940</v>
      </c>
      <c r="U1690" s="4">
        <v>7.9</v>
      </c>
    </row>
    <row r="1691" spans="10:21" x14ac:dyDescent="0.3">
      <c r="J1691" t="s">
        <v>3978</v>
      </c>
      <c r="K1691" s="4">
        <v>5.8</v>
      </c>
      <c r="L1691" s="25">
        <f t="shared" si="28"/>
        <v>0.28499999999999998</v>
      </c>
      <c r="P1691" s="34" t="s">
        <v>13681</v>
      </c>
      <c r="Q1691">
        <v>1</v>
      </c>
      <c r="R1691" s="4">
        <v>6.6</v>
      </c>
      <c r="T1691" t="s">
        <v>5321</v>
      </c>
      <c r="U1691" s="4">
        <v>6.4</v>
      </c>
    </row>
    <row r="1692" spans="10:21" x14ac:dyDescent="0.3">
      <c r="J1692" t="s">
        <v>2240</v>
      </c>
      <c r="K1692" s="4">
        <v>5.8</v>
      </c>
      <c r="L1692" s="25">
        <f t="shared" si="28"/>
        <v>0.28499999999999998</v>
      </c>
      <c r="P1692" s="34" t="s">
        <v>8861</v>
      </c>
      <c r="Q1692">
        <v>1</v>
      </c>
      <c r="R1692" s="4">
        <v>5.2</v>
      </c>
      <c r="T1692" t="s">
        <v>3201</v>
      </c>
      <c r="U1692" s="4">
        <v>5.8</v>
      </c>
    </row>
    <row r="1693" spans="10:21" x14ac:dyDescent="0.3">
      <c r="J1693" t="s">
        <v>9763</v>
      </c>
      <c r="K1693" s="4">
        <v>5.8</v>
      </c>
      <c r="L1693" s="25">
        <f t="shared" si="28"/>
        <v>0.28499999999999998</v>
      </c>
      <c r="P1693" s="34" t="s">
        <v>4366</v>
      </c>
      <c r="Q1693">
        <v>1</v>
      </c>
      <c r="R1693" s="4">
        <v>5.2</v>
      </c>
      <c r="T1693" t="s">
        <v>573</v>
      </c>
      <c r="U1693" s="4">
        <v>7.7</v>
      </c>
    </row>
    <row r="1694" spans="10:21" x14ac:dyDescent="0.3">
      <c r="J1694" t="s">
        <v>11719</v>
      </c>
      <c r="K1694" s="4">
        <v>5.8</v>
      </c>
      <c r="L1694" s="25">
        <f t="shared" si="28"/>
        <v>0.28499999999999998</v>
      </c>
      <c r="P1694" s="34" t="s">
        <v>11519</v>
      </c>
      <c r="Q1694">
        <v>1</v>
      </c>
      <c r="R1694" s="4">
        <v>4.9000000000000004</v>
      </c>
      <c r="T1694" t="s">
        <v>2186</v>
      </c>
      <c r="U1694" s="4">
        <v>7.1</v>
      </c>
    </row>
    <row r="1695" spans="10:21" x14ac:dyDescent="0.3">
      <c r="J1695" t="s">
        <v>7243</v>
      </c>
      <c r="K1695" s="4">
        <v>5.8</v>
      </c>
      <c r="L1695" s="25">
        <f t="shared" si="28"/>
        <v>0.28499999999999998</v>
      </c>
      <c r="P1695" s="34" t="s">
        <v>11334</v>
      </c>
      <c r="Q1695">
        <v>1</v>
      </c>
      <c r="R1695" s="4">
        <v>7.8</v>
      </c>
      <c r="T1695" t="s">
        <v>3787</v>
      </c>
      <c r="U1695" s="4">
        <v>5.3</v>
      </c>
    </row>
    <row r="1696" spans="10:21" x14ac:dyDescent="0.3">
      <c r="J1696" t="s">
        <v>2997</v>
      </c>
      <c r="K1696" s="4">
        <v>5.8</v>
      </c>
      <c r="L1696" s="25">
        <f t="shared" si="28"/>
        <v>0.28499999999999998</v>
      </c>
      <c r="P1696" s="34" t="s">
        <v>13628</v>
      </c>
      <c r="Q1696">
        <v>1</v>
      </c>
      <c r="R1696" s="4">
        <v>6.3</v>
      </c>
      <c r="T1696" t="s">
        <v>2728</v>
      </c>
      <c r="U1696" s="4">
        <v>5.3</v>
      </c>
    </row>
    <row r="1697" spans="10:21" x14ac:dyDescent="0.3">
      <c r="J1697" t="s">
        <v>6352</v>
      </c>
      <c r="K1697" s="4">
        <v>5.8</v>
      </c>
      <c r="L1697" s="25">
        <f t="shared" si="28"/>
        <v>0.28499999999999998</v>
      </c>
      <c r="P1697" s="34" t="s">
        <v>10994</v>
      </c>
      <c r="Q1697">
        <v>1</v>
      </c>
      <c r="R1697" s="4">
        <v>7.8</v>
      </c>
      <c r="T1697" t="s">
        <v>5334</v>
      </c>
      <c r="U1697" s="4">
        <v>7.5</v>
      </c>
    </row>
    <row r="1698" spans="10:21" x14ac:dyDescent="0.3">
      <c r="J1698" t="s">
        <v>10140</v>
      </c>
      <c r="K1698" s="4">
        <v>5.8</v>
      </c>
      <c r="L1698" s="25">
        <f t="shared" si="28"/>
        <v>0.28499999999999998</v>
      </c>
      <c r="P1698" s="34" t="s">
        <v>13643</v>
      </c>
      <c r="Q1698">
        <v>1</v>
      </c>
      <c r="R1698" s="4">
        <v>7.8</v>
      </c>
      <c r="T1698" t="s">
        <v>2330</v>
      </c>
      <c r="U1698" s="4">
        <v>6.9</v>
      </c>
    </row>
    <row r="1699" spans="10:21" x14ac:dyDescent="0.3">
      <c r="J1699" t="s">
        <v>4067</v>
      </c>
      <c r="K1699" s="4">
        <v>5.8</v>
      </c>
      <c r="L1699" s="25">
        <f t="shared" si="28"/>
        <v>0.28499999999999998</v>
      </c>
      <c r="P1699" s="34" t="s">
        <v>6067</v>
      </c>
      <c r="Q1699">
        <v>1</v>
      </c>
      <c r="R1699" s="4">
        <v>6.5</v>
      </c>
      <c r="T1699" t="s">
        <v>5337</v>
      </c>
      <c r="U1699" s="4">
        <v>4.9000000000000004</v>
      </c>
    </row>
    <row r="1700" spans="10:21" x14ac:dyDescent="0.3">
      <c r="J1700" t="s">
        <v>11751</v>
      </c>
      <c r="K1700" s="4">
        <v>5.8</v>
      </c>
      <c r="L1700" s="25">
        <f t="shared" si="28"/>
        <v>0.28499999999999998</v>
      </c>
      <c r="P1700" s="34" t="s">
        <v>12144</v>
      </c>
      <c r="Q1700">
        <v>1</v>
      </c>
      <c r="R1700" s="4">
        <v>8.1</v>
      </c>
      <c r="T1700" t="s">
        <v>5341</v>
      </c>
      <c r="U1700" s="4">
        <v>7.1</v>
      </c>
    </row>
    <row r="1701" spans="10:21" x14ac:dyDescent="0.3">
      <c r="J1701" t="s">
        <v>7048</v>
      </c>
      <c r="K1701" s="4">
        <v>5.8</v>
      </c>
      <c r="L1701" s="25">
        <f t="shared" si="28"/>
        <v>0.28499999999999998</v>
      </c>
      <c r="P1701" s="34" t="s">
        <v>10118</v>
      </c>
      <c r="Q1701">
        <v>1</v>
      </c>
      <c r="R1701" s="4">
        <v>7.2</v>
      </c>
      <c r="T1701" t="s">
        <v>1090</v>
      </c>
      <c r="U1701" s="4">
        <v>8</v>
      </c>
    </row>
    <row r="1702" spans="10:21" x14ac:dyDescent="0.3">
      <c r="J1702" t="s">
        <v>14138</v>
      </c>
      <c r="K1702" s="4">
        <v>5.8</v>
      </c>
      <c r="L1702" s="25">
        <f t="shared" si="28"/>
        <v>0.28499999999999998</v>
      </c>
      <c r="P1702" s="34" t="s">
        <v>9225</v>
      </c>
      <c r="Q1702">
        <v>1</v>
      </c>
      <c r="R1702" s="4">
        <v>7.7</v>
      </c>
      <c r="T1702" t="s">
        <v>1993</v>
      </c>
      <c r="U1702" s="4">
        <v>7.9</v>
      </c>
    </row>
    <row r="1703" spans="10:21" x14ac:dyDescent="0.3">
      <c r="J1703" t="s">
        <v>10900</v>
      </c>
      <c r="K1703" s="4">
        <v>5.8</v>
      </c>
      <c r="L1703" s="25">
        <f t="shared" si="28"/>
        <v>0.28499999999999998</v>
      </c>
      <c r="P1703" s="34" t="s">
        <v>12811</v>
      </c>
      <c r="Q1703">
        <v>1</v>
      </c>
      <c r="R1703" s="4">
        <v>7</v>
      </c>
      <c r="T1703" t="s">
        <v>264</v>
      </c>
      <c r="U1703" s="4">
        <v>7.6</v>
      </c>
    </row>
    <row r="1704" spans="10:21" x14ac:dyDescent="0.3">
      <c r="J1704" t="s">
        <v>12184</v>
      </c>
      <c r="K1704" s="4">
        <v>5.8</v>
      </c>
      <c r="L1704" s="25">
        <f t="shared" si="28"/>
        <v>0.28499999999999998</v>
      </c>
      <c r="P1704" s="34" t="s">
        <v>7571</v>
      </c>
      <c r="Q1704">
        <v>1</v>
      </c>
      <c r="R1704" s="4">
        <v>5.3</v>
      </c>
      <c r="T1704" t="s">
        <v>5353</v>
      </c>
      <c r="U1704" s="4">
        <v>5.9</v>
      </c>
    </row>
    <row r="1705" spans="10:21" x14ac:dyDescent="0.3">
      <c r="J1705" t="s">
        <v>9840</v>
      </c>
      <c r="K1705" s="4">
        <v>5.8</v>
      </c>
      <c r="L1705" s="25">
        <f t="shared" si="28"/>
        <v>0.28499999999999998</v>
      </c>
      <c r="P1705" s="34" t="s">
        <v>10446</v>
      </c>
      <c r="Q1705">
        <v>1</v>
      </c>
      <c r="R1705" s="4">
        <v>5.3</v>
      </c>
      <c r="T1705" t="s">
        <v>647</v>
      </c>
      <c r="U1705" s="4">
        <v>6.3</v>
      </c>
    </row>
    <row r="1706" spans="10:21" x14ac:dyDescent="0.3">
      <c r="J1706" t="s">
        <v>12004</v>
      </c>
      <c r="K1706" s="4">
        <v>5.8</v>
      </c>
      <c r="L1706" s="25">
        <f t="shared" si="28"/>
        <v>0.28499999999999998</v>
      </c>
      <c r="P1706" s="34" t="s">
        <v>10301</v>
      </c>
      <c r="Q1706">
        <v>1</v>
      </c>
      <c r="R1706" s="4">
        <v>6.8</v>
      </c>
      <c r="T1706" t="s">
        <v>3520</v>
      </c>
      <c r="U1706" s="4">
        <v>7.1</v>
      </c>
    </row>
    <row r="1707" spans="10:21" x14ac:dyDescent="0.3">
      <c r="J1707" t="s">
        <v>11787</v>
      </c>
      <c r="K1707" s="4">
        <v>5.8</v>
      </c>
      <c r="L1707" s="25">
        <f t="shared" si="28"/>
        <v>0.28499999999999998</v>
      </c>
      <c r="P1707" s="34" t="s">
        <v>6036</v>
      </c>
      <c r="Q1707">
        <v>1</v>
      </c>
      <c r="R1707" s="4">
        <v>2.9</v>
      </c>
      <c r="T1707" t="s">
        <v>3085</v>
      </c>
      <c r="U1707" s="4">
        <v>6.4</v>
      </c>
    </row>
    <row r="1708" spans="10:21" x14ac:dyDescent="0.3">
      <c r="J1708" t="s">
        <v>7276</v>
      </c>
      <c r="K1708" s="4">
        <v>5.8</v>
      </c>
      <c r="L1708" s="25">
        <f t="shared" si="28"/>
        <v>0.28499999999999998</v>
      </c>
      <c r="P1708" s="34" t="s">
        <v>10449</v>
      </c>
      <c r="Q1708">
        <v>1</v>
      </c>
      <c r="R1708" s="4">
        <v>7</v>
      </c>
      <c r="T1708" t="s">
        <v>868</v>
      </c>
      <c r="U1708" s="4">
        <v>8.1999999999999993</v>
      </c>
    </row>
    <row r="1709" spans="10:21" x14ac:dyDescent="0.3">
      <c r="J1709" t="s">
        <v>6253</v>
      </c>
      <c r="K1709" s="4">
        <v>5.8</v>
      </c>
      <c r="L1709" s="25">
        <f t="shared" si="28"/>
        <v>0.28499999999999998</v>
      </c>
      <c r="P1709" s="34" t="s">
        <v>7477</v>
      </c>
      <c r="Q1709">
        <v>1</v>
      </c>
      <c r="R1709" s="4">
        <v>6.7</v>
      </c>
      <c r="T1709" t="s">
        <v>4818</v>
      </c>
      <c r="U1709" s="4">
        <v>6.9</v>
      </c>
    </row>
    <row r="1710" spans="10:21" x14ac:dyDescent="0.3">
      <c r="J1710" t="s">
        <v>12951</v>
      </c>
      <c r="K1710" s="4">
        <v>5.8</v>
      </c>
      <c r="L1710" s="25">
        <f t="shared" si="28"/>
        <v>0.28499999999999998</v>
      </c>
      <c r="P1710" s="34" t="s">
        <v>11776</v>
      </c>
      <c r="Q1710">
        <v>1</v>
      </c>
      <c r="R1710" s="4">
        <v>4.3</v>
      </c>
      <c r="T1710" t="s">
        <v>1150</v>
      </c>
      <c r="U1710" s="4">
        <v>7.8</v>
      </c>
    </row>
    <row r="1711" spans="10:21" x14ac:dyDescent="0.3">
      <c r="J1711" t="s">
        <v>10068</v>
      </c>
      <c r="K1711" s="4">
        <v>5.8</v>
      </c>
      <c r="L1711" s="25">
        <f t="shared" si="28"/>
        <v>0.28499999999999998</v>
      </c>
      <c r="P1711" s="34" t="s">
        <v>11875</v>
      </c>
      <c r="Q1711">
        <v>1</v>
      </c>
      <c r="R1711" s="4">
        <v>7.1</v>
      </c>
      <c r="T1711" t="s">
        <v>713</v>
      </c>
      <c r="U1711" s="4">
        <v>6.7</v>
      </c>
    </row>
    <row r="1712" spans="10:21" x14ac:dyDescent="0.3">
      <c r="J1712" t="s">
        <v>6357</v>
      </c>
      <c r="K1712" s="4">
        <v>5.8</v>
      </c>
      <c r="L1712" s="25">
        <f t="shared" si="28"/>
        <v>0.28499999999999998</v>
      </c>
      <c r="P1712" s="34" t="s">
        <v>12078</v>
      </c>
      <c r="Q1712">
        <v>1</v>
      </c>
      <c r="R1712" s="4">
        <v>4.5999999999999996</v>
      </c>
      <c r="T1712" t="s">
        <v>5190</v>
      </c>
      <c r="U1712" s="4">
        <v>7.5</v>
      </c>
    </row>
    <row r="1713" spans="10:21" x14ac:dyDescent="0.3">
      <c r="J1713" t="s">
        <v>4441</v>
      </c>
      <c r="K1713" s="4">
        <v>5.8</v>
      </c>
      <c r="L1713" s="25">
        <f t="shared" si="28"/>
        <v>0.28499999999999998</v>
      </c>
      <c r="P1713" s="34" t="s">
        <v>13473</v>
      </c>
      <c r="Q1713">
        <v>1</v>
      </c>
      <c r="R1713" s="4">
        <v>6.6</v>
      </c>
      <c r="T1713" t="s">
        <v>75</v>
      </c>
      <c r="U1713" s="4">
        <v>7.4</v>
      </c>
    </row>
    <row r="1714" spans="10:21" x14ac:dyDescent="0.3">
      <c r="J1714" t="s">
        <v>13452</v>
      </c>
      <c r="K1714" s="4">
        <v>5.8</v>
      </c>
      <c r="L1714" s="25">
        <f t="shared" si="28"/>
        <v>0.28499999999999998</v>
      </c>
      <c r="P1714" s="34" t="s">
        <v>12545</v>
      </c>
      <c r="Q1714">
        <v>1</v>
      </c>
      <c r="R1714" s="4">
        <v>7.1</v>
      </c>
      <c r="T1714" t="s">
        <v>1694</v>
      </c>
      <c r="U1714" s="4">
        <v>5.2</v>
      </c>
    </row>
    <row r="1715" spans="10:21" x14ac:dyDescent="0.3">
      <c r="J1715" t="s">
        <v>7861</v>
      </c>
      <c r="K1715" s="4">
        <v>5.8</v>
      </c>
      <c r="L1715" s="25">
        <f t="shared" si="28"/>
        <v>0.28499999999999998</v>
      </c>
      <c r="P1715" s="34" t="s">
        <v>13750</v>
      </c>
      <c r="Q1715">
        <v>1</v>
      </c>
      <c r="R1715" s="4">
        <v>6.4</v>
      </c>
      <c r="T1715" t="s">
        <v>5375</v>
      </c>
      <c r="U1715" s="4">
        <v>6.5</v>
      </c>
    </row>
    <row r="1716" spans="10:21" x14ac:dyDescent="0.3">
      <c r="J1716" t="s">
        <v>9048</v>
      </c>
      <c r="K1716" s="4">
        <v>5.8</v>
      </c>
      <c r="L1716" s="25">
        <f t="shared" si="28"/>
        <v>0.28499999999999998</v>
      </c>
      <c r="P1716" s="34" t="s">
        <v>4379</v>
      </c>
      <c r="Q1716">
        <v>1</v>
      </c>
      <c r="R1716" s="4">
        <v>6</v>
      </c>
      <c r="T1716" t="s">
        <v>3364</v>
      </c>
      <c r="U1716" s="4">
        <v>7.6</v>
      </c>
    </row>
    <row r="1717" spans="10:21" x14ac:dyDescent="0.3">
      <c r="J1717" t="s">
        <v>13609</v>
      </c>
      <c r="K1717" s="4">
        <v>5.8</v>
      </c>
      <c r="L1717" s="25">
        <f t="shared" si="28"/>
        <v>0.28499999999999998</v>
      </c>
      <c r="P1717" s="34" t="s">
        <v>11266</v>
      </c>
      <c r="Q1717">
        <v>1</v>
      </c>
      <c r="R1717" s="4">
        <v>5.4</v>
      </c>
      <c r="T1717" t="s">
        <v>940</v>
      </c>
      <c r="U1717" s="4">
        <v>7.3</v>
      </c>
    </row>
    <row r="1718" spans="10:21" x14ac:dyDescent="0.3">
      <c r="J1718" t="s">
        <v>1343</v>
      </c>
      <c r="K1718" s="4">
        <v>5.7999999999999989</v>
      </c>
      <c r="L1718" s="25">
        <f t="shared" si="28"/>
        <v>0.28499999999999998</v>
      </c>
      <c r="P1718" s="34" t="s">
        <v>13738</v>
      </c>
      <c r="Q1718">
        <v>1</v>
      </c>
      <c r="R1718" s="4">
        <v>7.2</v>
      </c>
      <c r="T1718" t="s">
        <v>477</v>
      </c>
      <c r="U1718" s="4">
        <v>6.6</v>
      </c>
    </row>
    <row r="1719" spans="10:21" x14ac:dyDescent="0.3">
      <c r="J1719" t="s">
        <v>4189</v>
      </c>
      <c r="K1719" s="4">
        <v>5.7857142857142856</v>
      </c>
      <c r="L1719" s="25">
        <f t="shared" si="28"/>
        <v>0.28499999999999998</v>
      </c>
      <c r="P1719" s="34" t="s">
        <v>585</v>
      </c>
      <c r="Q1719">
        <v>1</v>
      </c>
      <c r="R1719" s="4">
        <v>5.0999999999999996</v>
      </c>
      <c r="T1719" t="s">
        <v>3811</v>
      </c>
      <c r="U1719" s="4">
        <v>6.8</v>
      </c>
    </row>
    <row r="1720" spans="10:21" x14ac:dyDescent="0.3">
      <c r="J1720" t="s">
        <v>1104</v>
      </c>
      <c r="K1720" s="4">
        <v>5.78</v>
      </c>
      <c r="L1720" s="25">
        <f t="shared" si="28"/>
        <v>0.28399999999999997</v>
      </c>
      <c r="P1720" s="34" t="s">
        <v>8598</v>
      </c>
      <c r="Q1720">
        <v>1</v>
      </c>
      <c r="R1720" s="4">
        <v>5.3</v>
      </c>
      <c r="T1720" t="s">
        <v>1104</v>
      </c>
      <c r="U1720" s="4">
        <v>6.9</v>
      </c>
    </row>
    <row r="1721" spans="10:21" x14ac:dyDescent="0.3">
      <c r="J1721" t="s">
        <v>8134</v>
      </c>
      <c r="K1721" s="4">
        <v>5.78</v>
      </c>
      <c r="L1721" s="25">
        <f t="shared" si="28"/>
        <v>0.28399999999999997</v>
      </c>
      <c r="P1721" s="34" t="s">
        <v>9840</v>
      </c>
      <c r="Q1721">
        <v>1</v>
      </c>
      <c r="R1721" s="4">
        <v>5.8</v>
      </c>
      <c r="T1721" t="s">
        <v>1196</v>
      </c>
      <c r="U1721" s="4">
        <v>5.8</v>
      </c>
    </row>
    <row r="1722" spans="10:21" x14ac:dyDescent="0.3">
      <c r="J1722" t="s">
        <v>2545</v>
      </c>
      <c r="K1722" s="4">
        <v>5.7666666666666666</v>
      </c>
      <c r="L1722" s="25">
        <f t="shared" si="28"/>
        <v>0.28299999999999997</v>
      </c>
      <c r="P1722" s="34" t="s">
        <v>11681</v>
      </c>
      <c r="Q1722">
        <v>1</v>
      </c>
      <c r="R1722" s="4">
        <v>7.6</v>
      </c>
      <c r="T1722" t="s">
        <v>1383</v>
      </c>
      <c r="U1722" s="4">
        <v>6.6</v>
      </c>
    </row>
    <row r="1723" spans="10:21" x14ac:dyDescent="0.3">
      <c r="J1723" t="s">
        <v>3213</v>
      </c>
      <c r="K1723" s="4">
        <v>5.7666666666666666</v>
      </c>
      <c r="L1723" s="25">
        <f t="shared" si="28"/>
        <v>0.28299999999999997</v>
      </c>
      <c r="P1723" s="34" t="s">
        <v>11759</v>
      </c>
      <c r="Q1723">
        <v>1</v>
      </c>
      <c r="R1723" s="4">
        <v>6.9</v>
      </c>
      <c r="T1723" t="s">
        <v>4671</v>
      </c>
      <c r="U1723" s="4">
        <v>6.7</v>
      </c>
    </row>
    <row r="1724" spans="10:21" x14ac:dyDescent="0.3">
      <c r="J1724" t="s">
        <v>4346</v>
      </c>
      <c r="K1724" s="4">
        <v>5.76</v>
      </c>
      <c r="L1724" s="25">
        <f t="shared" si="28"/>
        <v>0.28299999999999997</v>
      </c>
      <c r="P1724" s="34" t="s">
        <v>8842</v>
      </c>
      <c r="Q1724">
        <v>1</v>
      </c>
      <c r="R1724" s="4">
        <v>7</v>
      </c>
      <c r="T1724" t="s">
        <v>2581</v>
      </c>
      <c r="U1724" s="4">
        <v>6.7</v>
      </c>
    </row>
    <row r="1725" spans="10:21" x14ac:dyDescent="0.3">
      <c r="J1725" t="s">
        <v>8109</v>
      </c>
      <c r="K1725" s="4">
        <v>5.75</v>
      </c>
      <c r="L1725" s="25">
        <f t="shared" si="28"/>
        <v>0.28100000000000003</v>
      </c>
      <c r="P1725" s="34" t="s">
        <v>13390</v>
      </c>
      <c r="Q1725">
        <v>1</v>
      </c>
      <c r="R1725" s="4">
        <v>7.3</v>
      </c>
      <c r="T1725" t="s">
        <v>4428</v>
      </c>
      <c r="U1725" s="4">
        <v>6.3</v>
      </c>
    </row>
    <row r="1726" spans="10:21" x14ac:dyDescent="0.3">
      <c r="J1726" t="s">
        <v>1478</v>
      </c>
      <c r="K1726" s="4">
        <v>5.75</v>
      </c>
      <c r="L1726" s="25">
        <f t="shared" si="28"/>
        <v>0.28100000000000003</v>
      </c>
      <c r="P1726" s="34" t="s">
        <v>7531</v>
      </c>
      <c r="Q1726">
        <v>1</v>
      </c>
      <c r="R1726" s="4">
        <v>5.7</v>
      </c>
      <c r="T1726" t="s">
        <v>470</v>
      </c>
      <c r="U1726" s="4">
        <v>7.7</v>
      </c>
    </row>
    <row r="1727" spans="10:21" x14ac:dyDescent="0.3">
      <c r="J1727" t="s">
        <v>4818</v>
      </c>
      <c r="K1727" s="4">
        <v>5.75</v>
      </c>
      <c r="L1727" s="25">
        <f t="shared" si="28"/>
        <v>0.28100000000000003</v>
      </c>
      <c r="P1727" s="34" t="s">
        <v>7818</v>
      </c>
      <c r="Q1727">
        <v>1</v>
      </c>
      <c r="R1727" s="4">
        <v>6.4</v>
      </c>
      <c r="T1727" t="s">
        <v>2669</v>
      </c>
      <c r="U1727" s="4">
        <v>6.1</v>
      </c>
    </row>
    <row r="1728" spans="10:21" x14ac:dyDescent="0.3">
      <c r="J1728" t="s">
        <v>1355</v>
      </c>
      <c r="K1728" s="4">
        <v>5.7466666666666661</v>
      </c>
      <c r="L1728" s="25">
        <f t="shared" si="28"/>
        <v>0.28100000000000003</v>
      </c>
      <c r="P1728" s="34" t="s">
        <v>8932</v>
      </c>
      <c r="Q1728">
        <v>1</v>
      </c>
      <c r="R1728" s="4">
        <v>4.8</v>
      </c>
      <c r="T1728" t="s">
        <v>3422</v>
      </c>
      <c r="U1728" s="4">
        <v>4.9000000000000004</v>
      </c>
    </row>
    <row r="1729" spans="10:21" x14ac:dyDescent="0.3">
      <c r="J1729" t="s">
        <v>7086</v>
      </c>
      <c r="K1729" s="4">
        <v>5.7333333333333343</v>
      </c>
      <c r="L1729" s="25">
        <f t="shared" si="28"/>
        <v>0.28000000000000003</v>
      </c>
      <c r="P1729" s="34" t="s">
        <v>14374</v>
      </c>
      <c r="Q1729">
        <v>1</v>
      </c>
      <c r="R1729" s="4">
        <v>7.5</v>
      </c>
      <c r="T1729" t="s">
        <v>5413</v>
      </c>
      <c r="U1729" s="4">
        <v>6.2</v>
      </c>
    </row>
    <row r="1730" spans="10:21" x14ac:dyDescent="0.3">
      <c r="J1730" t="s">
        <v>1426</v>
      </c>
      <c r="K1730" s="4">
        <v>5.7333333333333325</v>
      </c>
      <c r="L1730" s="25">
        <f t="shared" si="28"/>
        <v>0.28000000000000003</v>
      </c>
      <c r="P1730" s="34" t="s">
        <v>7297</v>
      </c>
      <c r="Q1730">
        <v>1</v>
      </c>
      <c r="R1730" s="4">
        <v>3.3</v>
      </c>
      <c r="T1730" t="s">
        <v>633</v>
      </c>
      <c r="U1730" s="4">
        <v>7.8</v>
      </c>
    </row>
    <row r="1731" spans="10:21" x14ac:dyDescent="0.3">
      <c r="J1731" t="s">
        <v>7600</v>
      </c>
      <c r="K1731" s="4">
        <v>5.7249999999999996</v>
      </c>
      <c r="L1731" s="25">
        <f t="shared" si="28"/>
        <v>0.28000000000000003</v>
      </c>
      <c r="P1731" s="34" t="s">
        <v>12401</v>
      </c>
      <c r="Q1731">
        <v>1</v>
      </c>
      <c r="R1731" s="4">
        <v>7.6</v>
      </c>
      <c r="T1731" t="s">
        <v>127</v>
      </c>
      <c r="U1731" s="4">
        <v>8.1999999999999993</v>
      </c>
    </row>
    <row r="1732" spans="10:21" x14ac:dyDescent="0.3">
      <c r="J1732" t="s">
        <v>4893</v>
      </c>
      <c r="K1732" s="4">
        <v>5.7</v>
      </c>
      <c r="L1732" s="25">
        <f t="shared" si="28"/>
        <v>0.26300000000000001</v>
      </c>
      <c r="P1732" s="34" t="s">
        <v>12659</v>
      </c>
      <c r="Q1732">
        <v>1</v>
      </c>
      <c r="R1732" s="4">
        <v>4.7</v>
      </c>
      <c r="T1732" t="s">
        <v>2257</v>
      </c>
      <c r="U1732" s="4">
        <v>6.9</v>
      </c>
    </row>
    <row r="1733" spans="10:21" x14ac:dyDescent="0.3">
      <c r="J1733" t="s">
        <v>11258</v>
      </c>
      <c r="K1733" s="4">
        <v>5.7</v>
      </c>
      <c r="L1733" s="25">
        <f t="shared" si="28"/>
        <v>0.26300000000000001</v>
      </c>
      <c r="P1733" s="34" t="s">
        <v>10123</v>
      </c>
      <c r="Q1733">
        <v>1</v>
      </c>
      <c r="R1733" s="4">
        <v>5.9</v>
      </c>
      <c r="T1733" t="s">
        <v>222</v>
      </c>
      <c r="U1733" s="4">
        <v>6.2</v>
      </c>
    </row>
    <row r="1734" spans="10:21" x14ac:dyDescent="0.3">
      <c r="J1734" t="s">
        <v>7912</v>
      </c>
      <c r="K1734" s="4">
        <v>5.7</v>
      </c>
      <c r="L1734" s="25">
        <f t="shared" ref="L1734:L1797" si="29">_xlfn.PERCENTRANK.EXC($K$5:$K$2402,K1734)</f>
        <v>0.26300000000000001</v>
      </c>
      <c r="P1734" s="34" t="s">
        <v>10020</v>
      </c>
      <c r="Q1734">
        <v>1</v>
      </c>
      <c r="R1734" s="4">
        <v>6.5</v>
      </c>
      <c r="T1734" t="s">
        <v>5425</v>
      </c>
      <c r="U1734" s="4">
        <v>6.9</v>
      </c>
    </row>
    <row r="1735" spans="10:21" x14ac:dyDescent="0.3">
      <c r="J1735" t="s">
        <v>11581</v>
      </c>
      <c r="K1735" s="4">
        <v>5.7</v>
      </c>
      <c r="L1735" s="25">
        <f t="shared" si="29"/>
        <v>0.26300000000000001</v>
      </c>
      <c r="P1735" s="34" t="s">
        <v>5306</v>
      </c>
      <c r="Q1735">
        <v>1</v>
      </c>
      <c r="R1735" s="4">
        <v>7.5</v>
      </c>
      <c r="T1735" t="s">
        <v>5429</v>
      </c>
      <c r="U1735" s="4">
        <v>4.8</v>
      </c>
    </row>
    <row r="1736" spans="10:21" x14ac:dyDescent="0.3">
      <c r="J1736" t="s">
        <v>10094</v>
      </c>
      <c r="K1736" s="4">
        <v>5.7</v>
      </c>
      <c r="L1736" s="25">
        <f t="shared" si="29"/>
        <v>0.26300000000000001</v>
      </c>
      <c r="P1736" s="34" t="s">
        <v>10354</v>
      </c>
      <c r="Q1736">
        <v>1</v>
      </c>
      <c r="R1736" s="4">
        <v>5.6</v>
      </c>
      <c r="T1736" t="s">
        <v>1872</v>
      </c>
      <c r="U1736" s="4">
        <v>8</v>
      </c>
    </row>
    <row r="1737" spans="10:21" x14ac:dyDescent="0.3">
      <c r="J1737" t="s">
        <v>8403</v>
      </c>
      <c r="K1737" s="4">
        <v>5.7</v>
      </c>
      <c r="L1737" s="25">
        <f t="shared" si="29"/>
        <v>0.26300000000000001</v>
      </c>
      <c r="P1737" s="34" t="s">
        <v>7852</v>
      </c>
      <c r="Q1737">
        <v>1</v>
      </c>
      <c r="R1737" s="4">
        <v>5.9</v>
      </c>
      <c r="T1737" t="s">
        <v>2686</v>
      </c>
      <c r="U1737" s="4">
        <v>5.3</v>
      </c>
    </row>
    <row r="1738" spans="10:21" x14ac:dyDescent="0.3">
      <c r="J1738" t="s">
        <v>8786</v>
      </c>
      <c r="K1738" s="4">
        <v>5.7</v>
      </c>
      <c r="L1738" s="25">
        <f t="shared" si="29"/>
        <v>0.26300000000000001</v>
      </c>
      <c r="P1738" s="34" t="s">
        <v>6040</v>
      </c>
      <c r="Q1738">
        <v>1</v>
      </c>
      <c r="R1738" s="4">
        <v>5.2</v>
      </c>
      <c r="T1738" t="s">
        <v>1292</v>
      </c>
      <c r="U1738" s="4">
        <v>6.7</v>
      </c>
    </row>
    <row r="1739" spans="10:21" x14ac:dyDescent="0.3">
      <c r="J1739" t="s">
        <v>12983</v>
      </c>
      <c r="K1739" s="4">
        <v>5.7</v>
      </c>
      <c r="L1739" s="25">
        <f t="shared" si="29"/>
        <v>0.26300000000000001</v>
      </c>
      <c r="P1739" s="34" t="s">
        <v>11975</v>
      </c>
      <c r="Q1739">
        <v>1</v>
      </c>
      <c r="R1739" s="4">
        <v>4.5999999999999996</v>
      </c>
      <c r="T1739" t="s">
        <v>2606</v>
      </c>
      <c r="U1739" s="4">
        <v>5.4</v>
      </c>
    </row>
    <row r="1740" spans="10:21" x14ac:dyDescent="0.3">
      <c r="J1740" t="s">
        <v>12097</v>
      </c>
      <c r="K1740" s="4">
        <v>5.7</v>
      </c>
      <c r="L1740" s="25">
        <f t="shared" si="29"/>
        <v>0.26300000000000001</v>
      </c>
      <c r="P1740" s="34" t="s">
        <v>285</v>
      </c>
      <c r="Q1740">
        <v>1</v>
      </c>
      <c r="R1740" s="4">
        <v>6.2</v>
      </c>
      <c r="T1740" t="s">
        <v>4557</v>
      </c>
      <c r="U1740" s="4">
        <v>5.4</v>
      </c>
    </row>
    <row r="1741" spans="10:21" x14ac:dyDescent="0.3">
      <c r="J1741" t="s">
        <v>10923</v>
      </c>
      <c r="K1741" s="4">
        <v>5.7</v>
      </c>
      <c r="L1741" s="25">
        <f t="shared" si="29"/>
        <v>0.26300000000000001</v>
      </c>
      <c r="P1741" s="34" t="s">
        <v>9008</v>
      </c>
      <c r="Q1741">
        <v>1</v>
      </c>
      <c r="R1741" s="4">
        <v>7</v>
      </c>
      <c r="T1741" t="s">
        <v>3354</v>
      </c>
      <c r="U1741" s="4">
        <v>4.9000000000000004</v>
      </c>
    </row>
    <row r="1742" spans="10:21" x14ac:dyDescent="0.3">
      <c r="J1742" t="s">
        <v>5295</v>
      </c>
      <c r="K1742" s="4">
        <v>5.7</v>
      </c>
      <c r="L1742" s="25">
        <f t="shared" si="29"/>
        <v>0.26300000000000001</v>
      </c>
      <c r="P1742" s="34" t="s">
        <v>12357</v>
      </c>
      <c r="Q1742">
        <v>1</v>
      </c>
      <c r="R1742" s="4">
        <v>7.2</v>
      </c>
      <c r="T1742" t="s">
        <v>3384</v>
      </c>
      <c r="U1742" s="4">
        <v>6.1</v>
      </c>
    </row>
    <row r="1743" spans="10:21" x14ac:dyDescent="0.3">
      <c r="J1743" t="s">
        <v>2832</v>
      </c>
      <c r="K1743" s="4">
        <v>5.7</v>
      </c>
      <c r="L1743" s="25">
        <f t="shared" si="29"/>
        <v>0.26300000000000001</v>
      </c>
      <c r="P1743" s="34" t="s">
        <v>14138</v>
      </c>
      <c r="Q1743">
        <v>1</v>
      </c>
      <c r="R1743" s="4">
        <v>5.8</v>
      </c>
      <c r="T1743" t="s">
        <v>3771</v>
      </c>
      <c r="U1743" s="4">
        <v>5.8</v>
      </c>
    </row>
    <row r="1744" spans="10:21" x14ac:dyDescent="0.3">
      <c r="J1744" t="s">
        <v>14117</v>
      </c>
      <c r="K1744" s="4">
        <v>5.7</v>
      </c>
      <c r="L1744" s="25">
        <f t="shared" si="29"/>
        <v>0.26300000000000001</v>
      </c>
      <c r="P1744" s="34" t="s">
        <v>13004</v>
      </c>
      <c r="Q1744">
        <v>1</v>
      </c>
      <c r="R1744" s="4">
        <v>5.4</v>
      </c>
      <c r="T1744" t="s">
        <v>330</v>
      </c>
      <c r="U1744" s="4">
        <v>7</v>
      </c>
    </row>
    <row r="1745" spans="10:21" x14ac:dyDescent="0.3">
      <c r="J1745" t="s">
        <v>6887</v>
      </c>
      <c r="K1745" s="4">
        <v>5.7</v>
      </c>
      <c r="L1745" s="25">
        <f t="shared" si="29"/>
        <v>0.26300000000000001</v>
      </c>
      <c r="P1745" s="34" t="s">
        <v>12167</v>
      </c>
      <c r="Q1745">
        <v>1</v>
      </c>
      <c r="R1745" s="4">
        <v>7.2</v>
      </c>
      <c r="T1745" t="s">
        <v>5456</v>
      </c>
      <c r="U1745" s="4">
        <v>6.5</v>
      </c>
    </row>
    <row r="1746" spans="10:21" x14ac:dyDescent="0.3">
      <c r="J1746" t="s">
        <v>12711</v>
      </c>
      <c r="K1746" s="4">
        <v>5.7</v>
      </c>
      <c r="L1746" s="25">
        <f t="shared" si="29"/>
        <v>0.26300000000000001</v>
      </c>
      <c r="P1746" s="34" t="s">
        <v>14250</v>
      </c>
      <c r="Q1746">
        <v>1</v>
      </c>
      <c r="R1746" s="4">
        <v>6</v>
      </c>
      <c r="T1746" t="s">
        <v>5460</v>
      </c>
      <c r="U1746" s="4">
        <v>6.6</v>
      </c>
    </row>
    <row r="1747" spans="10:21" x14ac:dyDescent="0.3">
      <c r="J1747" t="s">
        <v>11701</v>
      </c>
      <c r="K1747" s="4">
        <v>5.7</v>
      </c>
      <c r="L1747" s="25">
        <f t="shared" si="29"/>
        <v>0.26300000000000001</v>
      </c>
      <c r="P1747" s="34" t="s">
        <v>3849</v>
      </c>
      <c r="Q1747">
        <v>1</v>
      </c>
      <c r="R1747" s="4">
        <v>4.9000000000000004</v>
      </c>
      <c r="T1747" t="s">
        <v>5463</v>
      </c>
      <c r="U1747" s="4">
        <v>6.1</v>
      </c>
    </row>
    <row r="1748" spans="10:21" x14ac:dyDescent="0.3">
      <c r="J1748" t="s">
        <v>9271</v>
      </c>
      <c r="K1748" s="4">
        <v>5.7</v>
      </c>
      <c r="L1748" s="25">
        <f t="shared" si="29"/>
        <v>0.26300000000000001</v>
      </c>
      <c r="P1748" s="34" t="s">
        <v>612</v>
      </c>
      <c r="Q1748">
        <v>1</v>
      </c>
      <c r="R1748" s="4">
        <v>7.3</v>
      </c>
      <c r="T1748" t="s">
        <v>5468</v>
      </c>
      <c r="U1748" s="4">
        <v>5.7</v>
      </c>
    </row>
    <row r="1749" spans="10:21" x14ac:dyDescent="0.3">
      <c r="J1749" t="s">
        <v>11931</v>
      </c>
      <c r="K1749" s="4">
        <v>5.7</v>
      </c>
      <c r="L1749" s="25">
        <f t="shared" si="29"/>
        <v>0.26300000000000001</v>
      </c>
      <c r="P1749" s="34" t="s">
        <v>12661</v>
      </c>
      <c r="Q1749">
        <v>1</v>
      </c>
      <c r="R1749" s="4">
        <v>7</v>
      </c>
      <c r="T1749" t="s">
        <v>3811</v>
      </c>
      <c r="U1749" s="4">
        <v>6.6</v>
      </c>
    </row>
    <row r="1750" spans="10:21" x14ac:dyDescent="0.3">
      <c r="J1750" t="s">
        <v>8972</v>
      </c>
      <c r="K1750" s="4">
        <v>5.7</v>
      </c>
      <c r="L1750" s="25">
        <f t="shared" si="29"/>
        <v>0.26300000000000001</v>
      </c>
      <c r="P1750" s="34" t="s">
        <v>10232</v>
      </c>
      <c r="Q1750">
        <v>1</v>
      </c>
      <c r="R1750" s="4">
        <v>6.1</v>
      </c>
      <c r="T1750" t="s">
        <v>2073</v>
      </c>
      <c r="U1750" s="4">
        <v>7</v>
      </c>
    </row>
    <row r="1751" spans="10:21" x14ac:dyDescent="0.3">
      <c r="J1751" t="s">
        <v>8105</v>
      </c>
      <c r="K1751" s="4">
        <v>5.7</v>
      </c>
      <c r="L1751" s="25">
        <f t="shared" si="29"/>
        <v>0.26300000000000001</v>
      </c>
      <c r="P1751" s="34" t="s">
        <v>14317</v>
      </c>
      <c r="Q1751">
        <v>1</v>
      </c>
      <c r="R1751" s="4">
        <v>6.7</v>
      </c>
      <c r="T1751" t="s">
        <v>3955</v>
      </c>
      <c r="U1751" s="4">
        <v>7.4</v>
      </c>
    </row>
    <row r="1752" spans="10:21" x14ac:dyDescent="0.3">
      <c r="J1752" t="s">
        <v>13043</v>
      </c>
      <c r="K1752" s="4">
        <v>5.7</v>
      </c>
      <c r="L1752" s="25">
        <f t="shared" si="29"/>
        <v>0.26300000000000001</v>
      </c>
      <c r="P1752" s="34" t="s">
        <v>10478</v>
      </c>
      <c r="Q1752">
        <v>1</v>
      </c>
      <c r="R1752" s="4">
        <v>6.2</v>
      </c>
      <c r="T1752" t="s">
        <v>4189</v>
      </c>
      <c r="U1752" s="4">
        <v>5.3</v>
      </c>
    </row>
    <row r="1753" spans="10:21" x14ac:dyDescent="0.3">
      <c r="J1753" t="s">
        <v>7587</v>
      </c>
      <c r="K1753" s="4">
        <v>5.7</v>
      </c>
      <c r="L1753" s="25">
        <f t="shared" si="29"/>
        <v>0.26300000000000001</v>
      </c>
      <c r="P1753" s="34" t="s">
        <v>12004</v>
      </c>
      <c r="Q1753">
        <v>1</v>
      </c>
      <c r="R1753" s="4">
        <v>5.8</v>
      </c>
      <c r="T1753" t="s">
        <v>5480</v>
      </c>
      <c r="U1753" s="4">
        <v>7.4</v>
      </c>
    </row>
    <row r="1754" spans="10:21" x14ac:dyDescent="0.3">
      <c r="J1754" t="s">
        <v>4481</v>
      </c>
      <c r="K1754" s="4">
        <v>5.7</v>
      </c>
      <c r="L1754" s="25">
        <f t="shared" si="29"/>
        <v>0.26300000000000001</v>
      </c>
      <c r="P1754" s="34" t="s">
        <v>6156</v>
      </c>
      <c r="Q1754">
        <v>1</v>
      </c>
      <c r="R1754" s="4">
        <v>6.7</v>
      </c>
      <c r="T1754" t="s">
        <v>5483</v>
      </c>
      <c r="U1754" s="4">
        <v>7.4</v>
      </c>
    </row>
    <row r="1755" spans="10:21" x14ac:dyDescent="0.3">
      <c r="J1755" t="s">
        <v>2581</v>
      </c>
      <c r="K1755" s="4">
        <v>5.7</v>
      </c>
      <c r="L1755" s="25">
        <f t="shared" si="29"/>
        <v>0.26300000000000001</v>
      </c>
      <c r="P1755" s="34" t="s">
        <v>5889</v>
      </c>
      <c r="Q1755">
        <v>1</v>
      </c>
      <c r="R1755" s="4">
        <v>5.6</v>
      </c>
      <c r="T1755" t="s">
        <v>551</v>
      </c>
      <c r="U1755" s="4">
        <v>6.8</v>
      </c>
    </row>
    <row r="1756" spans="10:21" x14ac:dyDescent="0.3">
      <c r="J1756" t="s">
        <v>4731</v>
      </c>
      <c r="K1756" s="4">
        <v>5.7</v>
      </c>
      <c r="L1756" s="25">
        <f t="shared" si="29"/>
        <v>0.26300000000000001</v>
      </c>
      <c r="P1756" s="34" t="s">
        <v>7483</v>
      </c>
      <c r="Q1756">
        <v>1</v>
      </c>
      <c r="R1756" s="4">
        <v>4.5</v>
      </c>
      <c r="T1756" t="s">
        <v>5492</v>
      </c>
      <c r="U1756" s="4">
        <v>7.2</v>
      </c>
    </row>
    <row r="1757" spans="10:21" x14ac:dyDescent="0.3">
      <c r="J1757" t="s">
        <v>7531</v>
      </c>
      <c r="K1757" s="4">
        <v>5.7</v>
      </c>
      <c r="L1757" s="25">
        <f t="shared" si="29"/>
        <v>0.26300000000000001</v>
      </c>
      <c r="P1757" s="34" t="s">
        <v>13229</v>
      </c>
      <c r="Q1757">
        <v>1</v>
      </c>
      <c r="R1757" s="4">
        <v>4.9000000000000004</v>
      </c>
      <c r="T1757" t="s">
        <v>5494</v>
      </c>
      <c r="U1757" s="4">
        <v>6</v>
      </c>
    </row>
    <row r="1758" spans="10:21" x14ac:dyDescent="0.3">
      <c r="J1758" t="s">
        <v>4250</v>
      </c>
      <c r="K1758" s="4">
        <v>5.7</v>
      </c>
      <c r="L1758" s="25">
        <f t="shared" si="29"/>
        <v>0.26300000000000001</v>
      </c>
      <c r="P1758" s="34" t="s">
        <v>9617</v>
      </c>
      <c r="Q1758">
        <v>1</v>
      </c>
      <c r="R1758" s="4">
        <v>5.6</v>
      </c>
      <c r="T1758" t="s">
        <v>3233</v>
      </c>
      <c r="U1758" s="4">
        <v>6.6</v>
      </c>
    </row>
    <row r="1759" spans="10:21" x14ac:dyDescent="0.3">
      <c r="J1759" t="s">
        <v>7883</v>
      </c>
      <c r="K1759" s="4">
        <v>5.7</v>
      </c>
      <c r="L1759" s="25">
        <f t="shared" si="29"/>
        <v>0.26300000000000001</v>
      </c>
      <c r="P1759" s="34" t="s">
        <v>12919</v>
      </c>
      <c r="Q1759">
        <v>1</v>
      </c>
      <c r="R1759" s="4">
        <v>6.9</v>
      </c>
      <c r="T1759" t="s">
        <v>3282</v>
      </c>
      <c r="U1759" s="4">
        <v>7.9</v>
      </c>
    </row>
    <row r="1760" spans="10:21" x14ac:dyDescent="0.3">
      <c r="J1760" t="s">
        <v>4128</v>
      </c>
      <c r="K1760" s="4">
        <v>5.7</v>
      </c>
      <c r="L1760" s="25">
        <f t="shared" si="29"/>
        <v>0.26300000000000001</v>
      </c>
      <c r="P1760" s="34" t="s">
        <v>10581</v>
      </c>
      <c r="Q1760">
        <v>1</v>
      </c>
      <c r="R1760" s="4">
        <v>4.5</v>
      </c>
      <c r="T1760" t="s">
        <v>5503</v>
      </c>
      <c r="U1760" s="4">
        <v>6.2</v>
      </c>
    </row>
    <row r="1761" spans="10:21" x14ac:dyDescent="0.3">
      <c r="J1761" t="s">
        <v>8946</v>
      </c>
      <c r="K1761" s="4">
        <v>5.7</v>
      </c>
      <c r="L1761" s="25">
        <f t="shared" si="29"/>
        <v>0.26300000000000001</v>
      </c>
      <c r="P1761" s="34" t="s">
        <v>12603</v>
      </c>
      <c r="Q1761">
        <v>1</v>
      </c>
      <c r="R1761" s="4">
        <v>6.2</v>
      </c>
      <c r="T1761" t="s">
        <v>2188</v>
      </c>
      <c r="U1761" s="4">
        <v>5.7</v>
      </c>
    </row>
    <row r="1762" spans="10:21" x14ac:dyDescent="0.3">
      <c r="J1762" t="s">
        <v>6953</v>
      </c>
      <c r="K1762" s="4">
        <v>5.7</v>
      </c>
      <c r="L1762" s="25">
        <f t="shared" si="29"/>
        <v>0.26300000000000001</v>
      </c>
      <c r="P1762" s="34" t="s">
        <v>7104</v>
      </c>
      <c r="Q1762">
        <v>1</v>
      </c>
      <c r="R1762" s="4">
        <v>7.1</v>
      </c>
      <c r="T1762" t="s">
        <v>134</v>
      </c>
      <c r="U1762" s="4">
        <v>7.1</v>
      </c>
    </row>
    <row r="1763" spans="10:21" x14ac:dyDescent="0.3">
      <c r="J1763" t="s">
        <v>9288</v>
      </c>
      <c r="K1763" s="4">
        <v>5.7</v>
      </c>
      <c r="L1763" s="25">
        <f t="shared" si="29"/>
        <v>0.26300000000000001</v>
      </c>
      <c r="P1763" s="34" t="s">
        <v>7126</v>
      </c>
      <c r="Q1763">
        <v>1</v>
      </c>
      <c r="R1763" s="4">
        <v>3.5</v>
      </c>
      <c r="T1763" t="s">
        <v>4346</v>
      </c>
      <c r="U1763" s="4">
        <v>5.6</v>
      </c>
    </row>
    <row r="1764" spans="10:21" x14ac:dyDescent="0.3">
      <c r="J1764" t="s">
        <v>12058</v>
      </c>
      <c r="K1764" s="4">
        <v>5.7</v>
      </c>
      <c r="L1764" s="25">
        <f t="shared" si="29"/>
        <v>0.26300000000000001</v>
      </c>
      <c r="P1764" s="34" t="s">
        <v>11923</v>
      </c>
      <c r="Q1764">
        <v>1</v>
      </c>
      <c r="R1764" s="4">
        <v>7.5</v>
      </c>
      <c r="T1764" t="s">
        <v>3755</v>
      </c>
      <c r="U1764" s="4">
        <v>7.8</v>
      </c>
    </row>
    <row r="1765" spans="10:21" x14ac:dyDescent="0.3">
      <c r="J1765" t="s">
        <v>7870</v>
      </c>
      <c r="K1765" s="4">
        <v>5.7</v>
      </c>
      <c r="L1765" s="25">
        <f t="shared" si="29"/>
        <v>0.26300000000000001</v>
      </c>
      <c r="P1765" s="34" t="s">
        <v>11708</v>
      </c>
      <c r="Q1765">
        <v>1</v>
      </c>
      <c r="R1765" s="4">
        <v>6.2</v>
      </c>
      <c r="T1765" t="s">
        <v>5517</v>
      </c>
      <c r="U1765" s="4">
        <v>7.9</v>
      </c>
    </row>
    <row r="1766" spans="10:21" x14ac:dyDescent="0.3">
      <c r="J1766" t="s">
        <v>7780</v>
      </c>
      <c r="K1766" s="4">
        <v>5.7</v>
      </c>
      <c r="L1766" s="25">
        <f t="shared" si="29"/>
        <v>0.26300000000000001</v>
      </c>
      <c r="P1766" s="34" t="s">
        <v>10795</v>
      </c>
      <c r="Q1766">
        <v>1</v>
      </c>
      <c r="R1766" s="4">
        <v>6.2</v>
      </c>
      <c r="T1766" t="s">
        <v>291</v>
      </c>
      <c r="U1766" s="4">
        <v>6.9</v>
      </c>
    </row>
    <row r="1767" spans="10:21" x14ac:dyDescent="0.3">
      <c r="J1767" t="s">
        <v>1863</v>
      </c>
      <c r="K1767" s="4">
        <v>5.7</v>
      </c>
      <c r="L1767" s="25">
        <f t="shared" si="29"/>
        <v>0.26300000000000001</v>
      </c>
      <c r="P1767" s="34" t="s">
        <v>8002</v>
      </c>
      <c r="Q1767">
        <v>1</v>
      </c>
      <c r="R1767" s="4">
        <v>6.5</v>
      </c>
      <c r="T1767" t="s">
        <v>482</v>
      </c>
      <c r="U1767" s="4">
        <v>7.4</v>
      </c>
    </row>
    <row r="1768" spans="10:21" x14ac:dyDescent="0.3">
      <c r="J1768" t="s">
        <v>12498</v>
      </c>
      <c r="K1768" s="4">
        <v>5.7</v>
      </c>
      <c r="L1768" s="25">
        <f t="shared" si="29"/>
        <v>0.26300000000000001</v>
      </c>
      <c r="P1768" s="34" t="s">
        <v>3303</v>
      </c>
      <c r="Q1768">
        <v>1</v>
      </c>
      <c r="R1768" s="4">
        <v>5.5</v>
      </c>
      <c r="T1768" t="s">
        <v>696</v>
      </c>
      <c r="U1768" s="4">
        <v>7.7</v>
      </c>
    </row>
    <row r="1769" spans="10:21" x14ac:dyDescent="0.3">
      <c r="J1769" t="s">
        <v>12372</v>
      </c>
      <c r="K1769" s="4">
        <v>5.7</v>
      </c>
      <c r="L1769" s="25">
        <f t="shared" si="29"/>
        <v>0.26300000000000001</v>
      </c>
      <c r="P1769" s="34" t="s">
        <v>7398</v>
      </c>
      <c r="Q1769">
        <v>1</v>
      </c>
      <c r="R1769" s="4">
        <v>6.6</v>
      </c>
      <c r="T1769" t="s">
        <v>5525</v>
      </c>
      <c r="U1769" s="4">
        <v>6.9</v>
      </c>
    </row>
    <row r="1770" spans="10:21" x14ac:dyDescent="0.3">
      <c r="J1770" t="s">
        <v>11249</v>
      </c>
      <c r="K1770" s="4">
        <v>5.7</v>
      </c>
      <c r="L1770" s="25">
        <f t="shared" si="29"/>
        <v>0.26300000000000001</v>
      </c>
      <c r="P1770" s="34" t="s">
        <v>14364</v>
      </c>
      <c r="Q1770">
        <v>1</v>
      </c>
      <c r="R1770" s="4">
        <v>4</v>
      </c>
      <c r="T1770" t="s">
        <v>5531</v>
      </c>
      <c r="U1770" s="4">
        <v>6.7</v>
      </c>
    </row>
    <row r="1771" spans="10:21" x14ac:dyDescent="0.3">
      <c r="J1771" t="s">
        <v>3664</v>
      </c>
      <c r="K1771" s="4">
        <v>5.6999999999999993</v>
      </c>
      <c r="L1771" s="25">
        <f t="shared" si="29"/>
        <v>0.26200000000000001</v>
      </c>
      <c r="P1771" s="34" t="s">
        <v>983</v>
      </c>
      <c r="Q1771">
        <v>1</v>
      </c>
      <c r="R1771" s="4">
        <v>6.2</v>
      </c>
      <c r="T1771" t="s">
        <v>5537</v>
      </c>
      <c r="U1771" s="4">
        <v>6</v>
      </c>
    </row>
    <row r="1772" spans="10:21" x14ac:dyDescent="0.3">
      <c r="J1772" t="s">
        <v>4506</v>
      </c>
      <c r="K1772" s="4">
        <v>5.6999999999999993</v>
      </c>
      <c r="L1772" s="25">
        <f t="shared" si="29"/>
        <v>0.26200000000000001</v>
      </c>
      <c r="P1772" s="34" t="s">
        <v>7883</v>
      </c>
      <c r="Q1772">
        <v>1</v>
      </c>
      <c r="R1772" s="4">
        <v>5.7</v>
      </c>
      <c r="T1772" t="s">
        <v>4196</v>
      </c>
      <c r="U1772" s="4">
        <v>6.2</v>
      </c>
    </row>
    <row r="1773" spans="10:21" x14ac:dyDescent="0.3">
      <c r="J1773" t="s">
        <v>989</v>
      </c>
      <c r="K1773" s="4">
        <v>5.6999999999999993</v>
      </c>
      <c r="L1773" s="25">
        <f t="shared" si="29"/>
        <v>0.26200000000000001</v>
      </c>
      <c r="P1773" s="34" t="s">
        <v>5060</v>
      </c>
      <c r="Q1773">
        <v>1</v>
      </c>
      <c r="R1773" s="4">
        <v>7.2</v>
      </c>
      <c r="T1773" t="s">
        <v>5543</v>
      </c>
      <c r="U1773" s="4">
        <v>5.9</v>
      </c>
    </row>
    <row r="1774" spans="10:21" x14ac:dyDescent="0.3">
      <c r="J1774" t="s">
        <v>4803</v>
      </c>
      <c r="K1774" s="4">
        <v>5.6999999999999993</v>
      </c>
      <c r="L1774" s="25">
        <f t="shared" si="29"/>
        <v>0.26200000000000001</v>
      </c>
      <c r="P1774" s="34" t="s">
        <v>12641</v>
      </c>
      <c r="Q1774">
        <v>1</v>
      </c>
      <c r="R1774" s="4">
        <v>4.5999999999999996</v>
      </c>
      <c r="T1774" t="s">
        <v>5546</v>
      </c>
      <c r="U1774" s="4">
        <v>6.8</v>
      </c>
    </row>
    <row r="1775" spans="10:21" x14ac:dyDescent="0.3">
      <c r="J1775" t="s">
        <v>3085</v>
      </c>
      <c r="K1775" s="4">
        <v>5.6923076923076925</v>
      </c>
      <c r="L1775" s="25">
        <f t="shared" si="29"/>
        <v>0.26100000000000001</v>
      </c>
      <c r="P1775" s="34" t="s">
        <v>12490</v>
      </c>
      <c r="Q1775">
        <v>1</v>
      </c>
      <c r="R1775" s="4">
        <v>7.4</v>
      </c>
      <c r="T1775" t="s">
        <v>3085</v>
      </c>
      <c r="U1775" s="4">
        <v>3.6</v>
      </c>
    </row>
    <row r="1776" spans="10:21" x14ac:dyDescent="0.3">
      <c r="J1776" t="s">
        <v>8225</v>
      </c>
      <c r="K1776" s="4">
        <v>5.6833333333333336</v>
      </c>
      <c r="L1776" s="25">
        <f t="shared" si="29"/>
        <v>0.26100000000000001</v>
      </c>
      <c r="P1776" s="34" t="s">
        <v>14131</v>
      </c>
      <c r="Q1776">
        <v>1</v>
      </c>
      <c r="R1776" s="4">
        <v>4.8</v>
      </c>
      <c r="T1776" t="s">
        <v>5549</v>
      </c>
      <c r="U1776" s="4">
        <v>6.7</v>
      </c>
    </row>
    <row r="1777" spans="10:21" x14ac:dyDescent="0.3">
      <c r="J1777" t="s">
        <v>1805</v>
      </c>
      <c r="K1777" s="4">
        <v>5.6750000000000007</v>
      </c>
      <c r="L1777" s="25">
        <f t="shared" si="29"/>
        <v>0.26</v>
      </c>
      <c r="P1777" s="34" t="s">
        <v>11540</v>
      </c>
      <c r="Q1777">
        <v>1</v>
      </c>
      <c r="R1777" s="4">
        <v>4</v>
      </c>
      <c r="T1777" t="s">
        <v>4701</v>
      </c>
      <c r="U1777" s="4">
        <v>6.3</v>
      </c>
    </row>
    <row r="1778" spans="10:21" x14ac:dyDescent="0.3">
      <c r="J1778" t="s">
        <v>1418</v>
      </c>
      <c r="K1778" s="4">
        <v>5.6750000000000007</v>
      </c>
      <c r="L1778" s="25">
        <f t="shared" si="29"/>
        <v>0.26</v>
      </c>
      <c r="P1778" s="34" t="s">
        <v>11163</v>
      </c>
      <c r="Q1778">
        <v>1</v>
      </c>
      <c r="R1778" s="4">
        <v>8.4</v>
      </c>
      <c r="T1778" t="s">
        <v>877</v>
      </c>
      <c r="U1778" s="4">
        <v>6.4</v>
      </c>
    </row>
    <row r="1779" spans="10:21" x14ac:dyDescent="0.3">
      <c r="J1779" t="s">
        <v>405</v>
      </c>
      <c r="K1779" s="4">
        <v>5.6749999999999998</v>
      </c>
      <c r="L1779" s="25">
        <f t="shared" si="29"/>
        <v>0.26</v>
      </c>
      <c r="P1779" s="34" t="s">
        <v>7967</v>
      </c>
      <c r="Q1779">
        <v>1</v>
      </c>
      <c r="R1779" s="4">
        <v>4.4000000000000004</v>
      </c>
      <c r="T1779" t="s">
        <v>1355</v>
      </c>
      <c r="U1779" s="4">
        <v>6.4</v>
      </c>
    </row>
    <row r="1780" spans="10:21" x14ac:dyDescent="0.3">
      <c r="J1780" t="s">
        <v>7348</v>
      </c>
      <c r="K1780" s="4">
        <v>5.666666666666667</v>
      </c>
      <c r="L1780" s="25">
        <f t="shared" si="29"/>
        <v>0.25900000000000001</v>
      </c>
      <c r="P1780" s="34" t="s">
        <v>9207</v>
      </c>
      <c r="Q1780">
        <v>1</v>
      </c>
      <c r="R1780" s="4">
        <v>6.5</v>
      </c>
      <c r="T1780" t="s">
        <v>2013</v>
      </c>
      <c r="U1780" s="4">
        <v>5.7</v>
      </c>
    </row>
    <row r="1781" spans="10:21" x14ac:dyDescent="0.3">
      <c r="J1781" t="s">
        <v>2686</v>
      </c>
      <c r="K1781" s="4">
        <v>5.6625000000000005</v>
      </c>
      <c r="L1781" s="25">
        <f t="shared" si="29"/>
        <v>0.25900000000000001</v>
      </c>
      <c r="P1781" s="34" t="s">
        <v>13521</v>
      </c>
      <c r="Q1781">
        <v>1</v>
      </c>
      <c r="R1781" s="4">
        <v>7.1</v>
      </c>
      <c r="T1781" t="s">
        <v>4307</v>
      </c>
      <c r="U1781" s="4">
        <v>6.2</v>
      </c>
    </row>
    <row r="1782" spans="10:21" x14ac:dyDescent="0.3">
      <c r="J1782" t="s">
        <v>591</v>
      </c>
      <c r="K1782" s="4">
        <v>5.6599999999999993</v>
      </c>
      <c r="L1782" s="25">
        <f t="shared" si="29"/>
        <v>0.25800000000000001</v>
      </c>
      <c r="P1782" s="34" t="s">
        <v>6480</v>
      </c>
      <c r="Q1782">
        <v>1</v>
      </c>
      <c r="R1782" s="4">
        <v>6.7</v>
      </c>
      <c r="T1782" t="s">
        <v>578</v>
      </c>
      <c r="U1782" s="4">
        <v>6.6</v>
      </c>
    </row>
    <row r="1783" spans="10:21" x14ac:dyDescent="0.3">
      <c r="J1783" t="s">
        <v>3883</v>
      </c>
      <c r="K1783" s="4">
        <v>5.65</v>
      </c>
      <c r="L1783" s="25">
        <f t="shared" si="29"/>
        <v>0.25600000000000001</v>
      </c>
      <c r="P1783" s="34" t="s">
        <v>13994</v>
      </c>
      <c r="Q1783">
        <v>1</v>
      </c>
      <c r="R1783" s="4">
        <v>5.4</v>
      </c>
      <c r="T1783" t="s">
        <v>2082</v>
      </c>
      <c r="U1783" s="4">
        <v>5.2</v>
      </c>
    </row>
    <row r="1784" spans="10:21" x14ac:dyDescent="0.3">
      <c r="J1784" t="s">
        <v>625</v>
      </c>
      <c r="K1784" s="4">
        <v>5.65</v>
      </c>
      <c r="L1784" s="25">
        <f t="shared" si="29"/>
        <v>0.25600000000000001</v>
      </c>
      <c r="P1784" s="34" t="s">
        <v>9926</v>
      </c>
      <c r="Q1784">
        <v>1</v>
      </c>
      <c r="R1784" s="4">
        <v>6.5</v>
      </c>
      <c r="T1784" t="s">
        <v>1339</v>
      </c>
      <c r="U1784" s="4">
        <v>6.1</v>
      </c>
    </row>
    <row r="1785" spans="10:21" x14ac:dyDescent="0.3">
      <c r="J1785" t="s">
        <v>4582</v>
      </c>
      <c r="K1785" s="4">
        <v>5.65</v>
      </c>
      <c r="L1785" s="25">
        <f t="shared" si="29"/>
        <v>0.25600000000000001</v>
      </c>
      <c r="P1785" s="34" t="s">
        <v>9920</v>
      </c>
      <c r="Q1785">
        <v>1</v>
      </c>
      <c r="R1785" s="4">
        <v>7.3</v>
      </c>
      <c r="T1785" t="s">
        <v>2073</v>
      </c>
      <c r="U1785" s="4">
        <v>7.1</v>
      </c>
    </row>
    <row r="1786" spans="10:21" x14ac:dyDescent="0.3">
      <c r="J1786" t="s">
        <v>11834</v>
      </c>
      <c r="K1786" s="4">
        <v>5.65</v>
      </c>
      <c r="L1786" s="25">
        <f t="shared" si="29"/>
        <v>0.25600000000000001</v>
      </c>
      <c r="P1786" s="34" t="s">
        <v>11529</v>
      </c>
      <c r="Q1786">
        <v>1</v>
      </c>
      <c r="R1786" s="4">
        <v>6.4</v>
      </c>
      <c r="T1786" t="s">
        <v>2872</v>
      </c>
      <c r="U1786" s="4">
        <v>7.2</v>
      </c>
    </row>
    <row r="1787" spans="10:21" x14ac:dyDescent="0.3">
      <c r="J1787" t="s">
        <v>4931</v>
      </c>
      <c r="K1787" s="4">
        <v>5.65</v>
      </c>
      <c r="L1787" s="25">
        <f t="shared" si="29"/>
        <v>0.25600000000000001</v>
      </c>
      <c r="P1787" s="34" t="s">
        <v>10510</v>
      </c>
      <c r="Q1787">
        <v>1</v>
      </c>
      <c r="R1787" s="4">
        <v>4.4000000000000004</v>
      </c>
      <c r="T1787" t="s">
        <v>5573</v>
      </c>
      <c r="U1787" s="4">
        <v>6.5</v>
      </c>
    </row>
    <row r="1788" spans="10:21" x14ac:dyDescent="0.3">
      <c r="J1788" t="s">
        <v>8964</v>
      </c>
      <c r="K1788" s="4">
        <v>5.65</v>
      </c>
      <c r="L1788" s="25">
        <f t="shared" si="29"/>
        <v>0.25600000000000001</v>
      </c>
      <c r="P1788" s="34" t="s">
        <v>5353</v>
      </c>
      <c r="Q1788">
        <v>1</v>
      </c>
      <c r="R1788" s="4">
        <v>5.9</v>
      </c>
      <c r="T1788" t="s">
        <v>1749</v>
      </c>
      <c r="U1788" s="4">
        <v>6</v>
      </c>
    </row>
    <row r="1789" spans="10:21" x14ac:dyDescent="0.3">
      <c r="J1789" t="s">
        <v>7848</v>
      </c>
      <c r="K1789" s="4">
        <v>5.6333333333333329</v>
      </c>
      <c r="L1789" s="25">
        <f t="shared" si="29"/>
        <v>0.254</v>
      </c>
      <c r="P1789" s="34" t="s">
        <v>454</v>
      </c>
      <c r="Q1789">
        <v>1</v>
      </c>
      <c r="R1789" s="4">
        <v>8.1999999999999993</v>
      </c>
      <c r="T1789" t="s">
        <v>3384</v>
      </c>
      <c r="U1789" s="4">
        <v>7</v>
      </c>
    </row>
    <row r="1790" spans="10:21" x14ac:dyDescent="0.3">
      <c r="J1790" t="s">
        <v>2427</v>
      </c>
      <c r="K1790" s="4">
        <v>5.6333333333333329</v>
      </c>
      <c r="L1790" s="25">
        <f t="shared" si="29"/>
        <v>0.254</v>
      </c>
      <c r="P1790" s="34" t="s">
        <v>13616</v>
      </c>
      <c r="Q1790">
        <v>1</v>
      </c>
      <c r="R1790" s="4">
        <v>8.1999999999999993</v>
      </c>
      <c r="T1790" t="s">
        <v>2023</v>
      </c>
      <c r="U1790" s="4">
        <v>7</v>
      </c>
    </row>
    <row r="1791" spans="10:21" x14ac:dyDescent="0.3">
      <c r="J1791" t="s">
        <v>10062</v>
      </c>
      <c r="K1791" s="4">
        <v>5.6333333333333329</v>
      </c>
      <c r="L1791" s="25">
        <f t="shared" si="29"/>
        <v>0.254</v>
      </c>
      <c r="P1791" s="34" t="s">
        <v>4747</v>
      </c>
      <c r="Q1791">
        <v>1</v>
      </c>
      <c r="R1791" s="4">
        <v>5.2</v>
      </c>
      <c r="T1791" t="s">
        <v>1853</v>
      </c>
      <c r="U1791" s="4">
        <v>7.5</v>
      </c>
    </row>
    <row r="1792" spans="10:21" x14ac:dyDescent="0.3">
      <c r="J1792" t="s">
        <v>2664</v>
      </c>
      <c r="K1792" s="4">
        <v>5.6333333333333329</v>
      </c>
      <c r="L1792" s="25">
        <f t="shared" si="29"/>
        <v>0.254</v>
      </c>
      <c r="P1792" s="34" t="s">
        <v>12656</v>
      </c>
      <c r="Q1792">
        <v>1</v>
      </c>
      <c r="R1792" s="4">
        <v>5.9</v>
      </c>
      <c r="T1792" t="s">
        <v>877</v>
      </c>
      <c r="U1792" s="4">
        <v>6.6</v>
      </c>
    </row>
    <row r="1793" spans="10:21" x14ac:dyDescent="0.3">
      <c r="J1793" t="s">
        <v>3686</v>
      </c>
      <c r="K1793" s="4">
        <v>5.625</v>
      </c>
      <c r="L1793" s="25">
        <f t="shared" si="29"/>
        <v>0.254</v>
      </c>
      <c r="P1793" s="34" t="s">
        <v>6662</v>
      </c>
      <c r="Q1793">
        <v>1</v>
      </c>
      <c r="R1793" s="4">
        <v>6.1</v>
      </c>
      <c r="T1793" t="s">
        <v>5334</v>
      </c>
      <c r="U1793" s="4">
        <v>7.4</v>
      </c>
    </row>
    <row r="1794" spans="10:21" x14ac:dyDescent="0.3">
      <c r="J1794" t="s">
        <v>384</v>
      </c>
      <c r="K1794" s="4">
        <v>5.6000000000000005</v>
      </c>
      <c r="L1794" s="25">
        <f t="shared" si="29"/>
        <v>0.253</v>
      </c>
      <c r="P1794" s="34" t="s">
        <v>10900</v>
      </c>
      <c r="Q1794">
        <v>1</v>
      </c>
      <c r="R1794" s="4">
        <v>5.8</v>
      </c>
      <c r="T1794" t="s">
        <v>3909</v>
      </c>
      <c r="U1794" s="4">
        <v>6.5</v>
      </c>
    </row>
    <row r="1795" spans="10:21" x14ac:dyDescent="0.3">
      <c r="J1795" t="s">
        <v>5869</v>
      </c>
      <c r="K1795" s="4">
        <v>5.6</v>
      </c>
      <c r="L1795" s="25">
        <f t="shared" si="29"/>
        <v>0.23400000000000001</v>
      </c>
      <c r="P1795" s="34" t="s">
        <v>12104</v>
      </c>
      <c r="Q1795">
        <v>1</v>
      </c>
      <c r="R1795" s="4">
        <v>6</v>
      </c>
      <c r="T1795" t="s">
        <v>3643</v>
      </c>
      <c r="U1795" s="4">
        <v>6.2</v>
      </c>
    </row>
    <row r="1796" spans="10:21" x14ac:dyDescent="0.3">
      <c r="J1796" t="s">
        <v>7756</v>
      </c>
      <c r="K1796" s="4">
        <v>5.6</v>
      </c>
      <c r="L1796" s="25">
        <f t="shared" si="29"/>
        <v>0.23400000000000001</v>
      </c>
      <c r="P1796" s="34" t="s">
        <v>7100</v>
      </c>
      <c r="Q1796">
        <v>1</v>
      </c>
      <c r="R1796" s="4">
        <v>5.5</v>
      </c>
      <c r="T1796" t="s">
        <v>2699</v>
      </c>
      <c r="U1796" s="4">
        <v>7.8</v>
      </c>
    </row>
    <row r="1797" spans="10:21" x14ac:dyDescent="0.3">
      <c r="J1797" t="s">
        <v>8261</v>
      </c>
      <c r="K1797" s="4">
        <v>5.6</v>
      </c>
      <c r="L1797" s="25">
        <f t="shared" si="29"/>
        <v>0.23400000000000001</v>
      </c>
      <c r="P1797" s="34" t="s">
        <v>10877</v>
      </c>
      <c r="Q1797">
        <v>1</v>
      </c>
      <c r="R1797" s="4">
        <v>4.5999999999999996</v>
      </c>
      <c r="T1797" t="s">
        <v>2732</v>
      </c>
      <c r="U1797" s="4">
        <v>5.2</v>
      </c>
    </row>
    <row r="1798" spans="10:21" x14ac:dyDescent="0.3">
      <c r="J1798" t="s">
        <v>12994</v>
      </c>
      <c r="K1798" s="4">
        <v>5.6</v>
      </c>
      <c r="L1798" s="25">
        <f t="shared" ref="L1798:L1861" si="30">_xlfn.PERCENTRANK.EXC($K$5:$K$2402,K1798)</f>
        <v>0.23400000000000001</v>
      </c>
      <c r="P1798" s="34" t="s">
        <v>4250</v>
      </c>
      <c r="Q1798">
        <v>1</v>
      </c>
      <c r="R1798" s="4">
        <v>5.7</v>
      </c>
      <c r="T1798" t="s">
        <v>189</v>
      </c>
      <c r="U1798" s="4">
        <v>6.5</v>
      </c>
    </row>
    <row r="1799" spans="10:21" x14ac:dyDescent="0.3">
      <c r="J1799" t="s">
        <v>8885</v>
      </c>
      <c r="K1799" s="4">
        <v>5.6</v>
      </c>
      <c r="L1799" s="25">
        <f t="shared" si="30"/>
        <v>0.23400000000000001</v>
      </c>
      <c r="P1799" s="34" t="s">
        <v>12399</v>
      </c>
      <c r="Q1799">
        <v>1</v>
      </c>
      <c r="R1799" s="4">
        <v>6.7</v>
      </c>
      <c r="T1799" t="s">
        <v>1145</v>
      </c>
      <c r="U1799" s="4">
        <v>6.5</v>
      </c>
    </row>
    <row r="1800" spans="10:21" x14ac:dyDescent="0.3">
      <c r="J1800" t="s">
        <v>13688</v>
      </c>
      <c r="K1800" s="4">
        <v>5.6</v>
      </c>
      <c r="L1800" s="25">
        <f t="shared" si="30"/>
        <v>0.23400000000000001</v>
      </c>
      <c r="P1800" s="34" t="s">
        <v>5877</v>
      </c>
      <c r="Q1800">
        <v>1</v>
      </c>
      <c r="R1800" s="4">
        <v>6.6</v>
      </c>
      <c r="T1800" t="s">
        <v>2171</v>
      </c>
      <c r="U1800" s="4">
        <v>5.2</v>
      </c>
    </row>
    <row r="1801" spans="10:21" x14ac:dyDescent="0.3">
      <c r="J1801" t="s">
        <v>6684</v>
      </c>
      <c r="K1801" s="4">
        <v>5.6</v>
      </c>
      <c r="L1801" s="25">
        <f t="shared" si="30"/>
        <v>0.23400000000000001</v>
      </c>
      <c r="P1801" s="34" t="s">
        <v>9559</v>
      </c>
      <c r="Q1801">
        <v>1</v>
      </c>
      <c r="R1801" s="4">
        <v>5.4</v>
      </c>
      <c r="T1801" t="s">
        <v>2330</v>
      </c>
      <c r="U1801" s="4">
        <v>7.2</v>
      </c>
    </row>
    <row r="1802" spans="10:21" x14ac:dyDescent="0.3">
      <c r="J1802" t="s">
        <v>12102</v>
      </c>
      <c r="K1802" s="4">
        <v>5.6</v>
      </c>
      <c r="L1802" s="25">
        <f t="shared" si="30"/>
        <v>0.23400000000000001</v>
      </c>
      <c r="P1802" s="34" t="s">
        <v>10829</v>
      </c>
      <c r="Q1802">
        <v>1</v>
      </c>
      <c r="R1802" s="4">
        <v>5.6</v>
      </c>
      <c r="T1802" t="s">
        <v>3387</v>
      </c>
      <c r="U1802" s="4">
        <v>7.1</v>
      </c>
    </row>
    <row r="1803" spans="10:21" x14ac:dyDescent="0.3">
      <c r="J1803" t="s">
        <v>3393</v>
      </c>
      <c r="K1803" s="4">
        <v>5.6</v>
      </c>
      <c r="L1803" s="25">
        <f t="shared" si="30"/>
        <v>0.23400000000000001</v>
      </c>
      <c r="P1803" s="34" t="s">
        <v>13887</v>
      </c>
      <c r="Q1803">
        <v>1</v>
      </c>
      <c r="R1803" s="4">
        <v>4</v>
      </c>
      <c r="T1803" t="s">
        <v>5614</v>
      </c>
      <c r="U1803" s="4">
        <v>4.5</v>
      </c>
    </row>
    <row r="1804" spans="10:21" x14ac:dyDescent="0.3">
      <c r="J1804" t="s">
        <v>13090</v>
      </c>
      <c r="K1804" s="4">
        <v>5.6</v>
      </c>
      <c r="L1804" s="25">
        <f t="shared" si="30"/>
        <v>0.23400000000000001</v>
      </c>
      <c r="P1804" s="34" t="s">
        <v>5999</v>
      </c>
      <c r="Q1804">
        <v>1</v>
      </c>
      <c r="R1804" s="4">
        <v>4.0999999999999996</v>
      </c>
      <c r="T1804" t="s">
        <v>2128</v>
      </c>
      <c r="U1804" s="4">
        <v>5.7</v>
      </c>
    </row>
    <row r="1805" spans="10:21" x14ac:dyDescent="0.3">
      <c r="J1805" t="s">
        <v>7773</v>
      </c>
      <c r="K1805" s="4">
        <v>5.6</v>
      </c>
      <c r="L1805" s="25">
        <f t="shared" si="30"/>
        <v>0.23400000000000001</v>
      </c>
      <c r="P1805" s="34" t="s">
        <v>11684</v>
      </c>
      <c r="Q1805">
        <v>1</v>
      </c>
      <c r="R1805" s="4">
        <v>7.1</v>
      </c>
      <c r="T1805" t="s">
        <v>5619</v>
      </c>
      <c r="U1805" s="4">
        <v>6</v>
      </c>
    </row>
    <row r="1806" spans="10:21" x14ac:dyDescent="0.3">
      <c r="J1806" t="s">
        <v>9855</v>
      </c>
      <c r="K1806" s="4">
        <v>5.6</v>
      </c>
      <c r="L1806" s="25">
        <f t="shared" si="30"/>
        <v>0.23400000000000001</v>
      </c>
      <c r="P1806" s="34" t="s">
        <v>8257</v>
      </c>
      <c r="Q1806">
        <v>1</v>
      </c>
      <c r="R1806" s="4">
        <v>8.1</v>
      </c>
      <c r="T1806" t="s">
        <v>3217</v>
      </c>
      <c r="U1806" s="4">
        <v>6.4</v>
      </c>
    </row>
    <row r="1807" spans="10:21" x14ac:dyDescent="0.3">
      <c r="J1807" t="s">
        <v>10262</v>
      </c>
      <c r="K1807" s="4">
        <v>5.6</v>
      </c>
      <c r="L1807" s="25">
        <f t="shared" si="30"/>
        <v>0.23400000000000001</v>
      </c>
      <c r="P1807" s="34" t="s">
        <v>6962</v>
      </c>
      <c r="Q1807">
        <v>1</v>
      </c>
      <c r="R1807" s="4">
        <v>7.8</v>
      </c>
      <c r="T1807" t="s">
        <v>2686</v>
      </c>
      <c r="U1807" s="4">
        <v>5.2</v>
      </c>
    </row>
    <row r="1808" spans="10:21" x14ac:dyDescent="0.3">
      <c r="J1808" t="s">
        <v>9396</v>
      </c>
      <c r="K1808" s="4">
        <v>5.6</v>
      </c>
      <c r="L1808" s="25">
        <f t="shared" si="30"/>
        <v>0.23400000000000001</v>
      </c>
      <c r="P1808" s="34" t="s">
        <v>11219</v>
      </c>
      <c r="Q1808">
        <v>1</v>
      </c>
      <c r="R1808" s="4">
        <v>4.5</v>
      </c>
      <c r="T1808" t="s">
        <v>5626</v>
      </c>
      <c r="U1808" s="4">
        <v>4.3</v>
      </c>
    </row>
    <row r="1809" spans="10:21" x14ac:dyDescent="0.3">
      <c r="J1809" t="s">
        <v>5786</v>
      </c>
      <c r="K1809" s="4">
        <v>5.6</v>
      </c>
      <c r="L1809" s="25">
        <f t="shared" si="30"/>
        <v>0.23400000000000001</v>
      </c>
      <c r="P1809" s="34" t="s">
        <v>3196</v>
      </c>
      <c r="Q1809">
        <v>1</v>
      </c>
      <c r="R1809" s="4">
        <v>5.4</v>
      </c>
      <c r="T1809" t="s">
        <v>5630</v>
      </c>
      <c r="U1809" s="4">
        <v>6.1</v>
      </c>
    </row>
    <row r="1810" spans="10:21" x14ac:dyDescent="0.3">
      <c r="J1810" t="s">
        <v>6147</v>
      </c>
      <c r="K1810" s="4">
        <v>5.6</v>
      </c>
      <c r="L1810" s="25">
        <f t="shared" si="30"/>
        <v>0.23400000000000001</v>
      </c>
      <c r="P1810" s="34" t="s">
        <v>13221</v>
      </c>
      <c r="Q1810">
        <v>1</v>
      </c>
      <c r="R1810" s="4">
        <v>6.5</v>
      </c>
      <c r="T1810" t="s">
        <v>5632</v>
      </c>
      <c r="U1810" s="4">
        <v>6.3</v>
      </c>
    </row>
    <row r="1811" spans="10:21" x14ac:dyDescent="0.3">
      <c r="J1811" t="s">
        <v>12605</v>
      </c>
      <c r="K1811" s="4">
        <v>5.6</v>
      </c>
      <c r="L1811" s="25">
        <f t="shared" si="30"/>
        <v>0.23400000000000001</v>
      </c>
      <c r="P1811" s="34" t="s">
        <v>12030</v>
      </c>
      <c r="Q1811">
        <v>1</v>
      </c>
      <c r="R1811" s="4">
        <v>6.6</v>
      </c>
      <c r="T1811" t="s">
        <v>2548</v>
      </c>
      <c r="U1811" s="4">
        <v>6.8</v>
      </c>
    </row>
    <row r="1812" spans="10:21" x14ac:dyDescent="0.3">
      <c r="J1812" t="s">
        <v>7803</v>
      </c>
      <c r="K1812" s="4">
        <v>5.6</v>
      </c>
      <c r="L1812" s="25">
        <f t="shared" si="30"/>
        <v>0.23400000000000001</v>
      </c>
      <c r="P1812" s="34" t="s">
        <v>10639</v>
      </c>
      <c r="Q1812">
        <v>1</v>
      </c>
      <c r="R1812" s="4">
        <v>6.8</v>
      </c>
      <c r="T1812" t="s">
        <v>2641</v>
      </c>
      <c r="U1812" s="4">
        <v>4</v>
      </c>
    </row>
    <row r="1813" spans="10:21" x14ac:dyDescent="0.3">
      <c r="J1813" t="s">
        <v>4841</v>
      </c>
      <c r="K1813" s="4">
        <v>5.6</v>
      </c>
      <c r="L1813" s="25">
        <f t="shared" si="30"/>
        <v>0.23400000000000001</v>
      </c>
      <c r="P1813" s="34" t="s">
        <v>13825</v>
      </c>
      <c r="Q1813">
        <v>1</v>
      </c>
      <c r="R1813" s="4">
        <v>6.3</v>
      </c>
      <c r="T1813" t="s">
        <v>5640</v>
      </c>
      <c r="U1813" s="4">
        <v>5.2</v>
      </c>
    </row>
    <row r="1814" spans="10:21" x14ac:dyDescent="0.3">
      <c r="J1814" t="s">
        <v>3023</v>
      </c>
      <c r="K1814" s="4">
        <v>5.6</v>
      </c>
      <c r="L1814" s="25">
        <f t="shared" si="30"/>
        <v>0.23400000000000001</v>
      </c>
      <c r="P1814" s="34" t="s">
        <v>5859</v>
      </c>
      <c r="Q1814">
        <v>1</v>
      </c>
      <c r="R1814" s="4">
        <v>6.8</v>
      </c>
      <c r="T1814" t="s">
        <v>1596</v>
      </c>
      <c r="U1814" s="4">
        <v>6.5</v>
      </c>
    </row>
    <row r="1815" spans="10:21" x14ac:dyDescent="0.3">
      <c r="J1815" t="s">
        <v>8795</v>
      </c>
      <c r="K1815" s="4">
        <v>5.6</v>
      </c>
      <c r="L1815" s="25">
        <f t="shared" si="30"/>
        <v>0.23400000000000001</v>
      </c>
      <c r="P1815" s="34" t="s">
        <v>4683</v>
      </c>
      <c r="Q1815">
        <v>1</v>
      </c>
      <c r="R1815" s="4">
        <v>4.8</v>
      </c>
      <c r="T1815" t="s">
        <v>5647</v>
      </c>
      <c r="U1815" s="4">
        <v>7.5</v>
      </c>
    </row>
    <row r="1816" spans="10:21" x14ac:dyDescent="0.3">
      <c r="J1816" t="s">
        <v>5263</v>
      </c>
      <c r="K1816" s="4">
        <v>5.6</v>
      </c>
      <c r="L1816" s="25">
        <f t="shared" si="30"/>
        <v>0.23400000000000001</v>
      </c>
      <c r="P1816" s="34" t="s">
        <v>9277</v>
      </c>
      <c r="Q1816">
        <v>1</v>
      </c>
      <c r="R1816" s="4">
        <v>7.1</v>
      </c>
      <c r="T1816" t="s">
        <v>2086</v>
      </c>
      <c r="U1816" s="4">
        <v>7.1</v>
      </c>
    </row>
    <row r="1817" spans="10:21" x14ac:dyDescent="0.3">
      <c r="J1817" t="s">
        <v>9509</v>
      </c>
      <c r="K1817" s="4">
        <v>5.6</v>
      </c>
      <c r="L1817" s="25">
        <f t="shared" si="30"/>
        <v>0.23400000000000001</v>
      </c>
      <c r="P1817" s="34" t="s">
        <v>724</v>
      </c>
      <c r="Q1817">
        <v>1</v>
      </c>
      <c r="R1817" s="4">
        <v>6.4</v>
      </c>
      <c r="T1817" t="s">
        <v>832</v>
      </c>
      <c r="U1817" s="4">
        <v>6.9</v>
      </c>
    </row>
    <row r="1818" spans="10:21" x14ac:dyDescent="0.3">
      <c r="J1818" t="s">
        <v>2279</v>
      </c>
      <c r="K1818" s="4">
        <v>5.6</v>
      </c>
      <c r="L1818" s="25">
        <f t="shared" si="30"/>
        <v>0.23400000000000001</v>
      </c>
      <c r="P1818" s="34" t="s">
        <v>9970</v>
      </c>
      <c r="Q1818">
        <v>1</v>
      </c>
      <c r="R1818" s="4">
        <v>7.6</v>
      </c>
      <c r="T1818" t="s">
        <v>2013</v>
      </c>
      <c r="U1818" s="4">
        <v>8</v>
      </c>
    </row>
    <row r="1819" spans="10:21" x14ac:dyDescent="0.3">
      <c r="J1819" t="s">
        <v>5762</v>
      </c>
      <c r="K1819" s="4">
        <v>5.6</v>
      </c>
      <c r="L1819" s="25">
        <f t="shared" si="30"/>
        <v>0.23400000000000001</v>
      </c>
      <c r="P1819" s="34" t="s">
        <v>7048</v>
      </c>
      <c r="Q1819">
        <v>1</v>
      </c>
      <c r="R1819" s="4">
        <v>5.8</v>
      </c>
      <c r="T1819" t="s">
        <v>2363</v>
      </c>
      <c r="U1819" s="4">
        <v>8.1999999999999993</v>
      </c>
    </row>
    <row r="1820" spans="10:21" x14ac:dyDescent="0.3">
      <c r="J1820" t="s">
        <v>12882</v>
      </c>
      <c r="K1820" s="4">
        <v>5.6</v>
      </c>
      <c r="L1820" s="25">
        <f t="shared" si="30"/>
        <v>0.23400000000000001</v>
      </c>
      <c r="P1820" s="34" t="s">
        <v>12128</v>
      </c>
      <c r="Q1820">
        <v>1</v>
      </c>
      <c r="R1820" s="4">
        <v>3.4</v>
      </c>
      <c r="T1820" t="s">
        <v>515</v>
      </c>
      <c r="U1820" s="4">
        <v>6.4</v>
      </c>
    </row>
    <row r="1821" spans="10:21" x14ac:dyDescent="0.3">
      <c r="J1821" t="s">
        <v>9434</v>
      </c>
      <c r="K1821" s="4">
        <v>5.6</v>
      </c>
      <c r="L1821" s="25">
        <f t="shared" si="30"/>
        <v>0.23400000000000001</v>
      </c>
      <c r="P1821" s="34" t="s">
        <v>7634</v>
      </c>
      <c r="Q1821">
        <v>1</v>
      </c>
      <c r="R1821" s="4">
        <v>4</v>
      </c>
      <c r="T1821" t="s">
        <v>3121</v>
      </c>
      <c r="U1821" s="4">
        <v>7.9</v>
      </c>
    </row>
    <row r="1822" spans="10:21" x14ac:dyDescent="0.3">
      <c r="J1822" t="s">
        <v>11288</v>
      </c>
      <c r="K1822" s="4">
        <v>5.6</v>
      </c>
      <c r="L1822" s="25">
        <f t="shared" si="30"/>
        <v>0.23400000000000001</v>
      </c>
      <c r="P1822" s="34" t="s">
        <v>11753</v>
      </c>
      <c r="Q1822">
        <v>1</v>
      </c>
      <c r="R1822" s="4">
        <v>7.3</v>
      </c>
      <c r="T1822" t="s">
        <v>5663</v>
      </c>
      <c r="U1822" s="4">
        <v>6.7</v>
      </c>
    </row>
    <row r="1823" spans="10:21" x14ac:dyDescent="0.3">
      <c r="J1823" t="s">
        <v>9617</v>
      </c>
      <c r="K1823" s="4">
        <v>5.6</v>
      </c>
      <c r="L1823" s="25">
        <f t="shared" si="30"/>
        <v>0.23400000000000001</v>
      </c>
      <c r="P1823" s="34" t="s">
        <v>9866</v>
      </c>
      <c r="Q1823">
        <v>1</v>
      </c>
      <c r="R1823" s="4">
        <v>6.4</v>
      </c>
      <c r="T1823" t="s">
        <v>1478</v>
      </c>
      <c r="U1823" s="4">
        <v>6.1</v>
      </c>
    </row>
    <row r="1824" spans="10:21" x14ac:dyDescent="0.3">
      <c r="J1824" t="s">
        <v>10354</v>
      </c>
      <c r="K1824" s="4">
        <v>5.6</v>
      </c>
      <c r="L1824" s="25">
        <f t="shared" si="30"/>
        <v>0.23400000000000001</v>
      </c>
      <c r="P1824" s="34" t="s">
        <v>1773</v>
      </c>
      <c r="Q1824">
        <v>1</v>
      </c>
      <c r="R1824" s="4">
        <v>7</v>
      </c>
      <c r="T1824" t="s">
        <v>264</v>
      </c>
      <c r="U1824" s="4">
        <v>8.9</v>
      </c>
    </row>
    <row r="1825" spans="10:21" x14ac:dyDescent="0.3">
      <c r="J1825" t="s">
        <v>5889</v>
      </c>
      <c r="K1825" s="4">
        <v>5.6</v>
      </c>
      <c r="L1825" s="25">
        <f t="shared" si="30"/>
        <v>0.23400000000000001</v>
      </c>
      <c r="P1825" s="34" t="s">
        <v>4796</v>
      </c>
      <c r="Q1825">
        <v>1</v>
      </c>
      <c r="R1825" s="4">
        <v>5.3</v>
      </c>
      <c r="T1825" t="s">
        <v>2218</v>
      </c>
      <c r="U1825" s="4">
        <v>8.1</v>
      </c>
    </row>
    <row r="1826" spans="10:21" x14ac:dyDescent="0.3">
      <c r="J1826" t="s">
        <v>8923</v>
      </c>
      <c r="K1826" s="4">
        <v>5.6</v>
      </c>
      <c r="L1826" s="25">
        <f t="shared" si="30"/>
        <v>0.23400000000000001</v>
      </c>
      <c r="P1826" s="34" t="s">
        <v>7324</v>
      </c>
      <c r="Q1826">
        <v>1</v>
      </c>
      <c r="R1826" s="4">
        <v>6.6</v>
      </c>
      <c r="T1826" t="s">
        <v>739</v>
      </c>
      <c r="U1826" s="4">
        <v>6.2</v>
      </c>
    </row>
    <row r="1827" spans="10:21" x14ac:dyDescent="0.3">
      <c r="J1827" t="s">
        <v>10829</v>
      </c>
      <c r="K1827" s="4">
        <v>5.6</v>
      </c>
      <c r="L1827" s="25">
        <f t="shared" si="30"/>
        <v>0.23400000000000001</v>
      </c>
      <c r="P1827" s="34" t="s">
        <v>8923</v>
      </c>
      <c r="Q1827">
        <v>1</v>
      </c>
      <c r="R1827" s="4">
        <v>5.6</v>
      </c>
      <c r="T1827" t="s">
        <v>1037</v>
      </c>
      <c r="U1827" s="4">
        <v>4.9000000000000004</v>
      </c>
    </row>
    <row r="1828" spans="10:21" x14ac:dyDescent="0.3">
      <c r="J1828" t="s">
        <v>4623</v>
      </c>
      <c r="K1828" s="4">
        <v>5.6</v>
      </c>
      <c r="L1828" s="25">
        <f t="shared" si="30"/>
        <v>0.23400000000000001</v>
      </c>
      <c r="P1828" s="34" t="s">
        <v>6565</v>
      </c>
      <c r="Q1828">
        <v>1</v>
      </c>
      <c r="R1828" s="4">
        <v>6.4</v>
      </c>
      <c r="T1828" t="s">
        <v>5677</v>
      </c>
      <c r="U1828" s="4">
        <v>5.4</v>
      </c>
    </row>
    <row r="1829" spans="10:21" x14ac:dyDescent="0.3">
      <c r="J1829" t="s">
        <v>13274</v>
      </c>
      <c r="K1829" s="4">
        <v>5.6</v>
      </c>
      <c r="L1829" s="25">
        <f t="shared" si="30"/>
        <v>0.23400000000000001</v>
      </c>
      <c r="P1829" s="34" t="s">
        <v>11787</v>
      </c>
      <c r="Q1829">
        <v>1</v>
      </c>
      <c r="R1829" s="4">
        <v>5.8</v>
      </c>
      <c r="T1829" t="s">
        <v>4701</v>
      </c>
      <c r="U1829" s="4">
        <v>5.8</v>
      </c>
    </row>
    <row r="1830" spans="10:21" x14ac:dyDescent="0.3">
      <c r="J1830" t="s">
        <v>14161</v>
      </c>
      <c r="K1830" s="4">
        <v>5.6</v>
      </c>
      <c r="L1830" s="25">
        <f t="shared" si="30"/>
        <v>0.23400000000000001</v>
      </c>
      <c r="P1830" s="34" t="s">
        <v>7462</v>
      </c>
      <c r="Q1830">
        <v>1</v>
      </c>
      <c r="R1830" s="4">
        <v>4.4000000000000004</v>
      </c>
      <c r="T1830" t="s">
        <v>5685</v>
      </c>
      <c r="U1830" s="4">
        <v>4.7</v>
      </c>
    </row>
    <row r="1831" spans="10:21" x14ac:dyDescent="0.3">
      <c r="J1831" t="s">
        <v>5155</v>
      </c>
      <c r="K1831" s="4">
        <v>5.6</v>
      </c>
      <c r="L1831" s="25">
        <f t="shared" si="30"/>
        <v>0.23400000000000001</v>
      </c>
      <c r="P1831" s="34" t="s">
        <v>6849</v>
      </c>
      <c r="Q1831">
        <v>1</v>
      </c>
      <c r="R1831" s="4">
        <v>5.2</v>
      </c>
      <c r="T1831" t="s">
        <v>3651</v>
      </c>
      <c r="U1831" s="4">
        <v>6</v>
      </c>
    </row>
    <row r="1832" spans="10:21" x14ac:dyDescent="0.3">
      <c r="J1832" t="s">
        <v>6223</v>
      </c>
      <c r="K1832" s="4">
        <v>5.6</v>
      </c>
      <c r="L1832" s="25">
        <f t="shared" si="30"/>
        <v>0.23400000000000001</v>
      </c>
      <c r="P1832" s="34" t="s">
        <v>8154</v>
      </c>
      <c r="Q1832">
        <v>1</v>
      </c>
      <c r="R1832" s="4">
        <v>6.1</v>
      </c>
      <c r="T1832" t="s">
        <v>387</v>
      </c>
      <c r="U1832" s="4">
        <v>7</v>
      </c>
    </row>
    <row r="1833" spans="10:21" x14ac:dyDescent="0.3">
      <c r="J1833" t="s">
        <v>12170</v>
      </c>
      <c r="K1833" s="4">
        <v>5.6</v>
      </c>
      <c r="L1833" s="25">
        <f t="shared" si="30"/>
        <v>0.23400000000000001</v>
      </c>
      <c r="P1833" s="34" t="s">
        <v>5429</v>
      </c>
      <c r="Q1833">
        <v>1</v>
      </c>
      <c r="R1833" s="4">
        <v>4.8</v>
      </c>
      <c r="T1833" t="s">
        <v>5693</v>
      </c>
      <c r="U1833" s="4">
        <v>6</v>
      </c>
    </row>
    <row r="1834" spans="10:21" x14ac:dyDescent="0.3">
      <c r="J1834" t="s">
        <v>10193</v>
      </c>
      <c r="K1834" s="4">
        <v>5.6</v>
      </c>
      <c r="L1834" s="25">
        <f t="shared" si="30"/>
        <v>0.23400000000000001</v>
      </c>
      <c r="P1834" s="34" t="s">
        <v>11073</v>
      </c>
      <c r="Q1834">
        <v>1</v>
      </c>
      <c r="R1834" s="4">
        <v>7.8</v>
      </c>
      <c r="T1834" t="s">
        <v>1470</v>
      </c>
      <c r="U1834" s="4">
        <v>7.9</v>
      </c>
    </row>
    <row r="1835" spans="10:21" x14ac:dyDescent="0.3">
      <c r="J1835" t="s">
        <v>8151</v>
      </c>
      <c r="K1835" s="4">
        <v>5.6</v>
      </c>
      <c r="L1835" s="25">
        <f t="shared" si="30"/>
        <v>0.23400000000000001</v>
      </c>
      <c r="P1835" s="34" t="s">
        <v>8447</v>
      </c>
      <c r="Q1835">
        <v>1</v>
      </c>
      <c r="R1835" s="4">
        <v>5.3</v>
      </c>
      <c r="T1835" t="s">
        <v>4377</v>
      </c>
      <c r="U1835" s="4">
        <v>8.1</v>
      </c>
    </row>
    <row r="1836" spans="10:21" x14ac:dyDescent="0.3">
      <c r="J1836" t="s">
        <v>1923</v>
      </c>
      <c r="K1836" s="4">
        <v>5.6</v>
      </c>
      <c r="L1836" s="25">
        <f t="shared" si="30"/>
        <v>0.23400000000000001</v>
      </c>
      <c r="P1836" s="34" t="s">
        <v>14354</v>
      </c>
      <c r="Q1836">
        <v>1</v>
      </c>
      <c r="R1836" s="4">
        <v>7.4</v>
      </c>
      <c r="T1836" t="s">
        <v>894</v>
      </c>
      <c r="U1836" s="4">
        <v>6.2</v>
      </c>
    </row>
    <row r="1837" spans="10:21" x14ac:dyDescent="0.3">
      <c r="J1837" t="s">
        <v>7056</v>
      </c>
      <c r="K1837" s="4">
        <v>5.6</v>
      </c>
      <c r="L1837" s="25">
        <f t="shared" si="30"/>
        <v>0.23400000000000001</v>
      </c>
      <c r="P1837" s="34" t="s">
        <v>1163</v>
      </c>
      <c r="Q1837">
        <v>1</v>
      </c>
      <c r="R1837" s="4">
        <v>6.7</v>
      </c>
      <c r="T1837" t="s">
        <v>5703</v>
      </c>
      <c r="U1837" s="4">
        <v>6.7</v>
      </c>
    </row>
    <row r="1838" spans="10:21" x14ac:dyDescent="0.3">
      <c r="J1838" t="s">
        <v>8764</v>
      </c>
      <c r="K1838" s="4">
        <v>5.6</v>
      </c>
      <c r="L1838" s="25">
        <f t="shared" si="30"/>
        <v>0.23400000000000001</v>
      </c>
      <c r="P1838" s="34" t="s">
        <v>6550</v>
      </c>
      <c r="Q1838">
        <v>1</v>
      </c>
      <c r="R1838" s="4">
        <v>6.4</v>
      </c>
      <c r="T1838" t="s">
        <v>4671</v>
      </c>
      <c r="U1838" s="4">
        <v>7.3</v>
      </c>
    </row>
    <row r="1839" spans="10:21" x14ac:dyDescent="0.3">
      <c r="J1839" t="s">
        <v>10506</v>
      </c>
      <c r="K1839" s="4">
        <v>5.6</v>
      </c>
      <c r="L1839" s="25">
        <f t="shared" si="30"/>
        <v>0.23400000000000001</v>
      </c>
      <c r="P1839" s="34" t="s">
        <v>8888</v>
      </c>
      <c r="Q1839">
        <v>1</v>
      </c>
      <c r="R1839" s="4">
        <v>6.7</v>
      </c>
      <c r="T1839" t="s">
        <v>5708</v>
      </c>
      <c r="U1839" s="4">
        <v>4.5999999999999996</v>
      </c>
    </row>
    <row r="1840" spans="10:21" x14ac:dyDescent="0.3">
      <c r="J1840" t="s">
        <v>14207</v>
      </c>
      <c r="K1840" s="4">
        <v>5.6</v>
      </c>
      <c r="L1840" s="25">
        <f t="shared" si="30"/>
        <v>0.23400000000000001</v>
      </c>
      <c r="P1840" s="34" t="s">
        <v>7306</v>
      </c>
      <c r="Q1840">
        <v>1</v>
      </c>
      <c r="R1840" s="4">
        <v>3</v>
      </c>
      <c r="T1840" t="s">
        <v>3213</v>
      </c>
      <c r="U1840" s="4">
        <v>6.1</v>
      </c>
    </row>
    <row r="1841" spans="10:21" x14ac:dyDescent="0.3">
      <c r="J1841" t="s">
        <v>338</v>
      </c>
      <c r="K1841" s="4">
        <v>5.5777777777777784</v>
      </c>
      <c r="L1841" s="25">
        <f t="shared" si="30"/>
        <v>0.23400000000000001</v>
      </c>
      <c r="P1841" s="34" t="s">
        <v>2951</v>
      </c>
      <c r="Q1841">
        <v>1</v>
      </c>
      <c r="R1841" s="4">
        <v>3.8</v>
      </c>
      <c r="T1841" t="s">
        <v>1749</v>
      </c>
      <c r="U1841" s="4">
        <v>6.2</v>
      </c>
    </row>
    <row r="1842" spans="10:21" x14ac:dyDescent="0.3">
      <c r="J1842" t="s">
        <v>9587</v>
      </c>
      <c r="K1842" s="4">
        <v>5.5666666666666673</v>
      </c>
      <c r="L1842" s="25">
        <f t="shared" si="30"/>
        <v>0.23300000000000001</v>
      </c>
      <c r="P1842" s="34" t="s">
        <v>9087</v>
      </c>
      <c r="Q1842">
        <v>1</v>
      </c>
      <c r="R1842" s="4">
        <v>5.2</v>
      </c>
      <c r="T1842" t="s">
        <v>3719</v>
      </c>
      <c r="U1842" s="4">
        <v>7.8</v>
      </c>
    </row>
    <row r="1843" spans="10:21" x14ac:dyDescent="0.3">
      <c r="J1843" t="s">
        <v>2868</v>
      </c>
      <c r="K1843" s="4">
        <v>5.5600000000000005</v>
      </c>
      <c r="L1843" s="25">
        <f t="shared" si="30"/>
        <v>0.23300000000000001</v>
      </c>
      <c r="P1843" s="34" t="s">
        <v>11412</v>
      </c>
      <c r="Q1843">
        <v>1</v>
      </c>
      <c r="R1843" s="4">
        <v>6.1</v>
      </c>
      <c r="T1843" t="s">
        <v>2211</v>
      </c>
      <c r="U1843" s="4">
        <v>6.1</v>
      </c>
    </row>
    <row r="1844" spans="10:21" x14ac:dyDescent="0.3">
      <c r="J1844" t="s">
        <v>5979</v>
      </c>
      <c r="K1844" s="4">
        <v>5.5500000000000007</v>
      </c>
      <c r="L1844" s="25">
        <f t="shared" si="30"/>
        <v>0.23200000000000001</v>
      </c>
      <c r="P1844" s="34" t="s">
        <v>10964</v>
      </c>
      <c r="Q1844">
        <v>1</v>
      </c>
      <c r="R1844" s="4">
        <v>6.5</v>
      </c>
      <c r="T1844" t="s">
        <v>709</v>
      </c>
      <c r="U1844" s="4">
        <v>7.6</v>
      </c>
    </row>
    <row r="1845" spans="10:21" x14ac:dyDescent="0.3">
      <c r="J1845" t="s">
        <v>3703</v>
      </c>
      <c r="K1845" s="4">
        <v>5.5500000000000007</v>
      </c>
      <c r="L1845" s="25">
        <f t="shared" si="30"/>
        <v>0.23200000000000001</v>
      </c>
      <c r="P1845" s="34" t="s">
        <v>8773</v>
      </c>
      <c r="Q1845">
        <v>1</v>
      </c>
      <c r="R1845" s="4">
        <v>5.5</v>
      </c>
      <c r="T1845" t="s">
        <v>3427</v>
      </c>
      <c r="U1845" s="4">
        <v>5.8</v>
      </c>
    </row>
    <row r="1846" spans="10:21" x14ac:dyDescent="0.3">
      <c r="J1846" t="s">
        <v>3828</v>
      </c>
      <c r="K1846" s="4">
        <v>5.55</v>
      </c>
      <c r="L1846" s="25">
        <f t="shared" si="30"/>
        <v>0.23100000000000001</v>
      </c>
      <c r="P1846" s="34" t="s">
        <v>6365</v>
      </c>
      <c r="Q1846">
        <v>1</v>
      </c>
      <c r="R1846" s="4">
        <v>4.7</v>
      </c>
      <c r="T1846" t="s">
        <v>4428</v>
      </c>
      <c r="U1846" s="4">
        <v>6.5</v>
      </c>
    </row>
    <row r="1847" spans="10:21" x14ac:dyDescent="0.3">
      <c r="J1847" t="s">
        <v>8638</v>
      </c>
      <c r="K1847" s="4">
        <v>5.55</v>
      </c>
      <c r="L1847" s="25">
        <f t="shared" si="30"/>
        <v>0.23100000000000001</v>
      </c>
      <c r="P1847" s="34" t="s">
        <v>14177</v>
      </c>
      <c r="Q1847">
        <v>1</v>
      </c>
      <c r="R1847" s="4">
        <v>7.6</v>
      </c>
      <c r="T1847" t="s">
        <v>5730</v>
      </c>
      <c r="U1847" s="4">
        <v>7.2</v>
      </c>
    </row>
    <row r="1848" spans="10:21" x14ac:dyDescent="0.3">
      <c r="J1848" t="s">
        <v>4359</v>
      </c>
      <c r="K1848" s="4">
        <v>5.55</v>
      </c>
      <c r="L1848" s="25">
        <f t="shared" si="30"/>
        <v>0.23100000000000001</v>
      </c>
      <c r="P1848" s="34" t="s">
        <v>10617</v>
      </c>
      <c r="Q1848">
        <v>1</v>
      </c>
      <c r="R1848" s="4">
        <v>7.4</v>
      </c>
      <c r="T1848" t="s">
        <v>85</v>
      </c>
      <c r="U1848" s="4">
        <v>7.8</v>
      </c>
    </row>
    <row r="1849" spans="10:21" x14ac:dyDescent="0.3">
      <c r="J1849" t="s">
        <v>2602</v>
      </c>
      <c r="K1849" s="4">
        <v>5.5333333333333341</v>
      </c>
      <c r="L1849" s="25">
        <f t="shared" si="30"/>
        <v>0.23</v>
      </c>
      <c r="P1849" s="34" t="s">
        <v>7266</v>
      </c>
      <c r="Q1849">
        <v>1</v>
      </c>
      <c r="R1849" s="4">
        <v>7.2</v>
      </c>
      <c r="T1849" t="s">
        <v>5734</v>
      </c>
      <c r="U1849" s="4">
        <v>4.7</v>
      </c>
    </row>
    <row r="1850" spans="10:21" x14ac:dyDescent="0.3">
      <c r="J1850" t="s">
        <v>1057</v>
      </c>
      <c r="K1850" s="4">
        <v>5.52</v>
      </c>
      <c r="L1850" s="25">
        <f t="shared" si="30"/>
        <v>0.23</v>
      </c>
      <c r="P1850" s="34" t="s">
        <v>4731</v>
      </c>
      <c r="Q1850">
        <v>1</v>
      </c>
      <c r="R1850" s="4">
        <v>5.7</v>
      </c>
      <c r="T1850" t="s">
        <v>5737</v>
      </c>
      <c r="U1850" s="4">
        <v>6.8</v>
      </c>
    </row>
    <row r="1851" spans="10:21" x14ac:dyDescent="0.3">
      <c r="J1851" t="s">
        <v>1042</v>
      </c>
      <c r="K1851" s="4">
        <v>5.5</v>
      </c>
      <c r="L1851" s="25">
        <f t="shared" si="30"/>
        <v>0.214</v>
      </c>
      <c r="P1851" s="34" t="s">
        <v>13847</v>
      </c>
      <c r="Q1851">
        <v>1</v>
      </c>
      <c r="R1851" s="4">
        <v>6.9</v>
      </c>
      <c r="T1851" t="s">
        <v>5739</v>
      </c>
      <c r="U1851" s="4">
        <v>5.9</v>
      </c>
    </row>
    <row r="1852" spans="10:21" x14ac:dyDescent="0.3">
      <c r="J1852" t="s">
        <v>6511</v>
      </c>
      <c r="K1852" s="4">
        <v>5.5</v>
      </c>
      <c r="L1852" s="25">
        <f t="shared" si="30"/>
        <v>0.214</v>
      </c>
      <c r="P1852" s="34" t="s">
        <v>9283</v>
      </c>
      <c r="Q1852">
        <v>1</v>
      </c>
      <c r="R1852" s="4">
        <v>6.5</v>
      </c>
      <c r="T1852" t="s">
        <v>1150</v>
      </c>
      <c r="U1852" s="4">
        <v>7.2</v>
      </c>
    </row>
    <row r="1853" spans="10:21" x14ac:dyDescent="0.3">
      <c r="J1853" t="s">
        <v>7168</v>
      </c>
      <c r="K1853" s="4">
        <v>5.5</v>
      </c>
      <c r="L1853" s="25">
        <f t="shared" si="30"/>
        <v>0.214</v>
      </c>
      <c r="P1853" s="34" t="s">
        <v>12727</v>
      </c>
      <c r="Q1853">
        <v>1</v>
      </c>
      <c r="R1853" s="4">
        <v>3.4</v>
      </c>
      <c r="T1853" t="s">
        <v>330</v>
      </c>
      <c r="U1853" s="4">
        <v>8.6999999999999993</v>
      </c>
    </row>
    <row r="1854" spans="10:21" x14ac:dyDescent="0.3">
      <c r="J1854" t="s">
        <v>8660</v>
      </c>
      <c r="K1854" s="4">
        <v>5.5</v>
      </c>
      <c r="L1854" s="25">
        <f t="shared" si="30"/>
        <v>0.214</v>
      </c>
      <c r="P1854" s="34" t="s">
        <v>14379</v>
      </c>
      <c r="Q1854">
        <v>1</v>
      </c>
      <c r="R1854" s="4">
        <v>6.7</v>
      </c>
      <c r="T1854" t="s">
        <v>2767</v>
      </c>
      <c r="U1854" s="4">
        <v>5</v>
      </c>
    </row>
    <row r="1855" spans="10:21" x14ac:dyDescent="0.3">
      <c r="J1855" t="s">
        <v>4701</v>
      </c>
      <c r="K1855" s="4">
        <v>5.5</v>
      </c>
      <c r="L1855" s="25">
        <f t="shared" si="30"/>
        <v>0.214</v>
      </c>
      <c r="P1855" s="34" t="s">
        <v>11751</v>
      </c>
      <c r="Q1855">
        <v>1</v>
      </c>
      <c r="R1855" s="4">
        <v>5.8</v>
      </c>
      <c r="T1855" t="s">
        <v>4375</v>
      </c>
      <c r="U1855" s="4">
        <v>6.6</v>
      </c>
    </row>
    <row r="1856" spans="10:21" x14ac:dyDescent="0.3">
      <c r="J1856" t="s">
        <v>12362</v>
      </c>
      <c r="K1856" s="4">
        <v>5.5</v>
      </c>
      <c r="L1856" s="25">
        <f t="shared" si="30"/>
        <v>0.214</v>
      </c>
      <c r="P1856" s="34" t="s">
        <v>13331</v>
      </c>
      <c r="Q1856">
        <v>1</v>
      </c>
      <c r="R1856" s="4">
        <v>6.1</v>
      </c>
      <c r="T1856" t="s">
        <v>1470</v>
      </c>
      <c r="U1856" s="4">
        <v>8.3000000000000007</v>
      </c>
    </row>
    <row r="1857" spans="10:21" x14ac:dyDescent="0.3">
      <c r="J1857" t="s">
        <v>1249</v>
      </c>
      <c r="K1857" s="4">
        <v>5.5</v>
      </c>
      <c r="L1857" s="25">
        <f t="shared" si="30"/>
        <v>0.214</v>
      </c>
      <c r="P1857" s="34" t="s">
        <v>8523</v>
      </c>
      <c r="Q1857">
        <v>1</v>
      </c>
      <c r="R1857" s="4">
        <v>6</v>
      </c>
      <c r="T1857" t="s">
        <v>3132</v>
      </c>
      <c r="U1857" s="4">
        <v>6.7</v>
      </c>
    </row>
    <row r="1858" spans="10:21" x14ac:dyDescent="0.3">
      <c r="J1858" t="s">
        <v>3126</v>
      </c>
      <c r="K1858" s="4">
        <v>5.5</v>
      </c>
      <c r="L1858" s="25">
        <f t="shared" si="30"/>
        <v>0.214</v>
      </c>
      <c r="P1858" s="34" t="s">
        <v>10381</v>
      </c>
      <c r="Q1858">
        <v>1</v>
      </c>
      <c r="R1858" s="4">
        <v>4.9000000000000004</v>
      </c>
      <c r="T1858" t="s">
        <v>5751</v>
      </c>
      <c r="U1858" s="4">
        <v>7.8</v>
      </c>
    </row>
    <row r="1859" spans="10:21" x14ac:dyDescent="0.3">
      <c r="J1859" t="s">
        <v>2551</v>
      </c>
      <c r="K1859" s="4">
        <v>5.5</v>
      </c>
      <c r="L1859" s="25">
        <f t="shared" si="30"/>
        <v>0.214</v>
      </c>
      <c r="P1859" s="34" t="s">
        <v>13086</v>
      </c>
      <c r="Q1859">
        <v>1</v>
      </c>
      <c r="R1859" s="4">
        <v>6</v>
      </c>
      <c r="T1859" t="s">
        <v>2447</v>
      </c>
      <c r="U1859" s="4">
        <v>6.5</v>
      </c>
    </row>
    <row r="1860" spans="10:21" x14ac:dyDescent="0.3">
      <c r="J1860" t="s">
        <v>10780</v>
      </c>
      <c r="K1860" s="4">
        <v>5.5</v>
      </c>
      <c r="L1860" s="25">
        <f t="shared" si="30"/>
        <v>0.214</v>
      </c>
      <c r="P1860" s="34" t="s">
        <v>13747</v>
      </c>
      <c r="Q1860">
        <v>1</v>
      </c>
      <c r="R1860" s="4">
        <v>4.5</v>
      </c>
      <c r="T1860" t="s">
        <v>176</v>
      </c>
      <c r="U1860" s="4">
        <v>6.1</v>
      </c>
    </row>
    <row r="1861" spans="10:21" x14ac:dyDescent="0.3">
      <c r="J1861" t="s">
        <v>14037</v>
      </c>
      <c r="K1861" s="4">
        <v>5.5</v>
      </c>
      <c r="L1861" s="25">
        <f t="shared" si="30"/>
        <v>0.214</v>
      </c>
      <c r="P1861" s="34" t="s">
        <v>13836</v>
      </c>
      <c r="Q1861">
        <v>1</v>
      </c>
      <c r="R1861" s="4">
        <v>7</v>
      </c>
      <c r="T1861" t="s">
        <v>4354</v>
      </c>
      <c r="U1861" s="4">
        <v>8.1</v>
      </c>
    </row>
    <row r="1862" spans="10:21" x14ac:dyDescent="0.3">
      <c r="J1862" t="s">
        <v>2837</v>
      </c>
      <c r="K1862" s="4">
        <v>5.5</v>
      </c>
      <c r="L1862" s="25">
        <f t="shared" ref="L1862:L1925" si="31">_xlfn.PERCENTRANK.EXC($K$5:$K$2402,K1862)</f>
        <v>0.214</v>
      </c>
      <c r="P1862" s="34" t="s">
        <v>9362</v>
      </c>
      <c r="Q1862">
        <v>1</v>
      </c>
      <c r="R1862" s="4">
        <v>7.7</v>
      </c>
      <c r="T1862" t="s">
        <v>5759</v>
      </c>
      <c r="U1862" s="4">
        <v>5.2</v>
      </c>
    </row>
    <row r="1863" spans="10:21" x14ac:dyDescent="0.3">
      <c r="J1863" t="s">
        <v>11474</v>
      </c>
      <c r="K1863" s="4">
        <v>5.5</v>
      </c>
      <c r="L1863" s="25">
        <f t="shared" si="31"/>
        <v>0.214</v>
      </c>
      <c r="P1863" s="34" t="s">
        <v>41</v>
      </c>
      <c r="Q1863">
        <v>1</v>
      </c>
      <c r="R1863" s="4">
        <v>7.1</v>
      </c>
      <c r="T1863" t="s">
        <v>5762</v>
      </c>
      <c r="U1863" s="4">
        <v>5.6</v>
      </c>
    </row>
    <row r="1864" spans="10:21" x14ac:dyDescent="0.3">
      <c r="J1864" t="s">
        <v>8750</v>
      </c>
      <c r="K1864" s="4">
        <v>5.5</v>
      </c>
      <c r="L1864" s="25">
        <f t="shared" si="31"/>
        <v>0.214</v>
      </c>
      <c r="P1864" s="34" t="s">
        <v>6266</v>
      </c>
      <c r="Q1864">
        <v>1</v>
      </c>
      <c r="R1864" s="4">
        <v>3.9</v>
      </c>
      <c r="T1864" t="s">
        <v>4189</v>
      </c>
      <c r="U1864" s="4">
        <v>5.8</v>
      </c>
    </row>
    <row r="1865" spans="10:21" x14ac:dyDescent="0.3">
      <c r="J1865" t="s">
        <v>1721</v>
      </c>
      <c r="K1865" s="4">
        <v>5.5</v>
      </c>
      <c r="L1865" s="25">
        <f t="shared" si="31"/>
        <v>0.214</v>
      </c>
      <c r="P1865" s="34" t="s">
        <v>14072</v>
      </c>
      <c r="Q1865">
        <v>1</v>
      </c>
      <c r="R1865" s="4">
        <v>7</v>
      </c>
      <c r="T1865" t="s">
        <v>3902</v>
      </c>
      <c r="U1865" s="4">
        <v>6.6</v>
      </c>
    </row>
    <row r="1866" spans="10:21" x14ac:dyDescent="0.3">
      <c r="J1866" t="s">
        <v>10030</v>
      </c>
      <c r="K1866" s="4">
        <v>5.5</v>
      </c>
      <c r="L1866" s="25">
        <f t="shared" si="31"/>
        <v>0.214</v>
      </c>
      <c r="P1866" s="34" t="s">
        <v>12427</v>
      </c>
      <c r="Q1866">
        <v>1</v>
      </c>
      <c r="R1866" s="4">
        <v>2.8</v>
      </c>
      <c r="T1866" t="s">
        <v>5768</v>
      </c>
      <c r="U1866" s="4">
        <v>6.6</v>
      </c>
    </row>
    <row r="1867" spans="10:21" x14ac:dyDescent="0.3">
      <c r="J1867" t="s">
        <v>9025</v>
      </c>
      <c r="K1867" s="4">
        <v>5.5</v>
      </c>
      <c r="L1867" s="25">
        <f t="shared" si="31"/>
        <v>0.214</v>
      </c>
      <c r="P1867" s="34" t="s">
        <v>8693</v>
      </c>
      <c r="Q1867">
        <v>1</v>
      </c>
      <c r="R1867" s="4">
        <v>6.6</v>
      </c>
      <c r="T1867" t="s">
        <v>5770</v>
      </c>
      <c r="U1867" s="4">
        <v>5.5</v>
      </c>
    </row>
    <row r="1868" spans="10:21" x14ac:dyDescent="0.3">
      <c r="J1868" t="s">
        <v>8914</v>
      </c>
      <c r="K1868" s="4">
        <v>5.5</v>
      </c>
      <c r="L1868" s="25">
        <f t="shared" si="31"/>
        <v>0.214</v>
      </c>
      <c r="P1868" s="34" t="s">
        <v>8510</v>
      </c>
      <c r="Q1868">
        <v>1</v>
      </c>
      <c r="R1868" s="4">
        <v>2.8</v>
      </c>
      <c r="T1868" t="s">
        <v>5773</v>
      </c>
      <c r="U1868" s="4">
        <v>5.5</v>
      </c>
    </row>
    <row r="1869" spans="10:21" x14ac:dyDescent="0.3">
      <c r="J1869" t="s">
        <v>4839</v>
      </c>
      <c r="K1869" s="4">
        <v>5.5</v>
      </c>
      <c r="L1869" s="25">
        <f t="shared" si="31"/>
        <v>0.214</v>
      </c>
      <c r="P1869" s="34" t="s">
        <v>10333</v>
      </c>
      <c r="Q1869">
        <v>1</v>
      </c>
      <c r="R1869" s="4">
        <v>5.0999999999999996</v>
      </c>
      <c r="T1869" t="s">
        <v>2300</v>
      </c>
      <c r="U1869" s="4">
        <v>7</v>
      </c>
    </row>
    <row r="1870" spans="10:21" x14ac:dyDescent="0.3">
      <c r="J1870" t="s">
        <v>5925</v>
      </c>
      <c r="K1870" s="4">
        <v>5.5</v>
      </c>
      <c r="L1870" s="25">
        <f t="shared" si="31"/>
        <v>0.214</v>
      </c>
      <c r="P1870" s="34" t="s">
        <v>12453</v>
      </c>
      <c r="Q1870">
        <v>1</v>
      </c>
      <c r="R1870" s="4">
        <v>5.5</v>
      </c>
      <c r="T1870" t="s">
        <v>798</v>
      </c>
      <c r="U1870" s="4">
        <v>6.5</v>
      </c>
    </row>
    <row r="1871" spans="10:21" x14ac:dyDescent="0.3">
      <c r="J1871" t="s">
        <v>7785</v>
      </c>
      <c r="K1871" s="4">
        <v>5.5</v>
      </c>
      <c r="L1871" s="25">
        <f t="shared" si="31"/>
        <v>0.214</v>
      </c>
      <c r="P1871" s="34" t="s">
        <v>8394</v>
      </c>
      <c r="Q1871">
        <v>1</v>
      </c>
      <c r="R1871" s="4">
        <v>6.4</v>
      </c>
      <c r="T1871" t="s">
        <v>4170</v>
      </c>
      <c r="U1871" s="4">
        <v>5.8</v>
      </c>
    </row>
    <row r="1872" spans="10:21" x14ac:dyDescent="0.3">
      <c r="J1872" t="s">
        <v>7909</v>
      </c>
      <c r="K1872" s="4">
        <v>5.5</v>
      </c>
      <c r="L1872" s="25">
        <f t="shared" si="31"/>
        <v>0.214</v>
      </c>
      <c r="P1872" s="34" t="s">
        <v>9507</v>
      </c>
      <c r="Q1872">
        <v>1</v>
      </c>
      <c r="R1872" s="4">
        <v>7.2</v>
      </c>
      <c r="T1872" t="s">
        <v>5782</v>
      </c>
      <c r="U1872" s="4">
        <v>5.6</v>
      </c>
    </row>
    <row r="1873" spans="10:21" x14ac:dyDescent="0.3">
      <c r="J1873" t="s">
        <v>7100</v>
      </c>
      <c r="K1873" s="4">
        <v>5.5</v>
      </c>
      <c r="L1873" s="25">
        <f t="shared" si="31"/>
        <v>0.214</v>
      </c>
      <c r="P1873" s="34" t="s">
        <v>7810</v>
      </c>
      <c r="Q1873">
        <v>1</v>
      </c>
      <c r="R1873" s="4">
        <v>8.3000000000000007</v>
      </c>
      <c r="T1873" t="s">
        <v>5786</v>
      </c>
      <c r="U1873" s="4">
        <v>5.6</v>
      </c>
    </row>
    <row r="1874" spans="10:21" x14ac:dyDescent="0.3">
      <c r="J1874" t="s">
        <v>8773</v>
      </c>
      <c r="K1874" s="4">
        <v>5.5</v>
      </c>
      <c r="L1874" s="25">
        <f t="shared" si="31"/>
        <v>0.214</v>
      </c>
      <c r="P1874" s="34" t="s">
        <v>5321</v>
      </c>
      <c r="Q1874">
        <v>1</v>
      </c>
      <c r="R1874" s="4">
        <v>6.4</v>
      </c>
      <c r="T1874" t="s">
        <v>2211</v>
      </c>
      <c r="U1874" s="4">
        <v>5.8</v>
      </c>
    </row>
    <row r="1875" spans="10:21" x14ac:dyDescent="0.3">
      <c r="J1875" t="s">
        <v>3303</v>
      </c>
      <c r="K1875" s="4">
        <v>5.5</v>
      </c>
      <c r="L1875" s="25">
        <f t="shared" si="31"/>
        <v>0.214</v>
      </c>
      <c r="P1875" s="34" t="s">
        <v>6471</v>
      </c>
      <c r="Q1875">
        <v>1</v>
      </c>
      <c r="R1875" s="4">
        <v>5.9</v>
      </c>
      <c r="T1875" t="s">
        <v>4084</v>
      </c>
      <c r="U1875" s="4">
        <v>7.6</v>
      </c>
    </row>
    <row r="1876" spans="10:21" x14ac:dyDescent="0.3">
      <c r="J1876" t="s">
        <v>2767</v>
      </c>
      <c r="K1876" s="4">
        <v>5.5</v>
      </c>
      <c r="L1876" s="25">
        <f t="shared" si="31"/>
        <v>0.214</v>
      </c>
      <c r="P1876" s="34" t="s">
        <v>9633</v>
      </c>
      <c r="Q1876">
        <v>1</v>
      </c>
      <c r="R1876" s="4">
        <v>7.6</v>
      </c>
      <c r="T1876" t="s">
        <v>3213</v>
      </c>
      <c r="U1876" s="4">
        <v>6.4</v>
      </c>
    </row>
    <row r="1877" spans="10:21" x14ac:dyDescent="0.3">
      <c r="J1877" t="s">
        <v>12537</v>
      </c>
      <c r="K1877" s="4">
        <v>5.5</v>
      </c>
      <c r="L1877" s="25">
        <f t="shared" si="31"/>
        <v>0.214</v>
      </c>
      <c r="P1877" s="34" t="s">
        <v>12700</v>
      </c>
      <c r="Q1877">
        <v>1</v>
      </c>
      <c r="R1877" s="4">
        <v>6.7</v>
      </c>
      <c r="T1877" t="s">
        <v>5794</v>
      </c>
      <c r="U1877" s="4">
        <v>6.3</v>
      </c>
    </row>
    <row r="1878" spans="10:21" x14ac:dyDescent="0.3">
      <c r="J1878" t="s">
        <v>12453</v>
      </c>
      <c r="K1878" s="4">
        <v>5.5</v>
      </c>
      <c r="L1878" s="25">
        <f t="shared" si="31"/>
        <v>0.214</v>
      </c>
      <c r="P1878" s="34" t="s">
        <v>12850</v>
      </c>
      <c r="Q1878">
        <v>1</v>
      </c>
      <c r="R1878" s="4">
        <v>6.1</v>
      </c>
      <c r="T1878" t="s">
        <v>5799</v>
      </c>
      <c r="U1878" s="4">
        <v>4.5999999999999996</v>
      </c>
    </row>
    <row r="1879" spans="10:21" x14ac:dyDescent="0.3">
      <c r="J1879" t="s">
        <v>9191</v>
      </c>
      <c r="K1879" s="4">
        <v>5.5</v>
      </c>
      <c r="L1879" s="25">
        <f t="shared" si="31"/>
        <v>0.214</v>
      </c>
      <c r="P1879" s="34" t="s">
        <v>6649</v>
      </c>
      <c r="Q1879">
        <v>1</v>
      </c>
      <c r="R1879" s="4">
        <v>6.6</v>
      </c>
      <c r="T1879" t="s">
        <v>5804</v>
      </c>
      <c r="U1879" s="4">
        <v>6.5</v>
      </c>
    </row>
    <row r="1880" spans="10:21" x14ac:dyDescent="0.3">
      <c r="J1880" t="s">
        <v>12063</v>
      </c>
      <c r="K1880" s="4">
        <v>5.5</v>
      </c>
      <c r="L1880" s="25">
        <f t="shared" si="31"/>
        <v>0.214</v>
      </c>
      <c r="P1880" s="34" t="s">
        <v>9288</v>
      </c>
      <c r="Q1880">
        <v>1</v>
      </c>
      <c r="R1880" s="4">
        <v>5.7</v>
      </c>
      <c r="T1880" t="s">
        <v>5806</v>
      </c>
      <c r="U1880" s="4">
        <v>7.5</v>
      </c>
    </row>
    <row r="1881" spans="10:21" x14ac:dyDescent="0.3">
      <c r="J1881" t="s">
        <v>7672</v>
      </c>
      <c r="K1881" s="4">
        <v>5.5</v>
      </c>
      <c r="L1881" s="25">
        <f t="shared" si="31"/>
        <v>0.214</v>
      </c>
      <c r="P1881" s="34" t="s">
        <v>6020</v>
      </c>
      <c r="Q1881">
        <v>1</v>
      </c>
      <c r="R1881" s="4">
        <v>7.8</v>
      </c>
      <c r="T1881" t="s">
        <v>3010</v>
      </c>
      <c r="U1881" s="4">
        <v>7.5</v>
      </c>
    </row>
    <row r="1882" spans="10:21" x14ac:dyDescent="0.3">
      <c r="J1882" t="s">
        <v>6838</v>
      </c>
      <c r="K1882" s="4">
        <v>5.5</v>
      </c>
      <c r="L1882" s="25">
        <f t="shared" si="31"/>
        <v>0.214</v>
      </c>
      <c r="P1882" s="34" t="s">
        <v>4155</v>
      </c>
      <c r="Q1882">
        <v>1</v>
      </c>
      <c r="R1882" s="4">
        <v>4.2</v>
      </c>
      <c r="T1882" t="s">
        <v>4701</v>
      </c>
      <c r="U1882" s="4">
        <v>5.3</v>
      </c>
    </row>
    <row r="1883" spans="10:21" x14ac:dyDescent="0.3">
      <c r="J1883" t="s">
        <v>11389</v>
      </c>
      <c r="K1883" s="4">
        <v>5.5</v>
      </c>
      <c r="L1883" s="25">
        <f t="shared" si="31"/>
        <v>0.214</v>
      </c>
      <c r="P1883" s="34" t="s">
        <v>10348</v>
      </c>
      <c r="Q1883">
        <v>1</v>
      </c>
      <c r="R1883" s="4">
        <v>6.7</v>
      </c>
      <c r="T1883" t="s">
        <v>5817</v>
      </c>
      <c r="U1883" s="4">
        <v>7.5</v>
      </c>
    </row>
    <row r="1884" spans="10:21" x14ac:dyDescent="0.3">
      <c r="J1884" t="s">
        <v>11864</v>
      </c>
      <c r="K1884" s="4">
        <v>5.5</v>
      </c>
      <c r="L1884" s="25">
        <f t="shared" si="31"/>
        <v>0.214</v>
      </c>
      <c r="P1884" s="34" t="s">
        <v>11188</v>
      </c>
      <c r="Q1884">
        <v>1</v>
      </c>
      <c r="R1884" s="4">
        <v>6.1</v>
      </c>
      <c r="T1884" t="s">
        <v>5822</v>
      </c>
      <c r="U1884" s="4">
        <v>3.3</v>
      </c>
    </row>
    <row r="1885" spans="10:21" x14ac:dyDescent="0.3">
      <c r="J1885" t="s">
        <v>13024</v>
      </c>
      <c r="K1885" s="4">
        <v>5.5</v>
      </c>
      <c r="L1885" s="25">
        <f t="shared" si="31"/>
        <v>0.214</v>
      </c>
      <c r="P1885" s="34" t="s">
        <v>10397</v>
      </c>
      <c r="Q1885">
        <v>1</v>
      </c>
      <c r="R1885" s="4">
        <v>6.2</v>
      </c>
      <c r="T1885" t="s">
        <v>3384</v>
      </c>
      <c r="U1885" s="4">
        <v>5.7</v>
      </c>
    </row>
    <row r="1886" spans="10:21" x14ac:dyDescent="0.3">
      <c r="J1886" t="s">
        <v>11155</v>
      </c>
      <c r="K1886" s="4">
        <v>5.5</v>
      </c>
      <c r="L1886" s="25">
        <f t="shared" si="31"/>
        <v>0.214</v>
      </c>
      <c r="P1886" s="34" t="s">
        <v>10533</v>
      </c>
      <c r="Q1886">
        <v>1</v>
      </c>
      <c r="R1886" s="4">
        <v>7.6</v>
      </c>
      <c r="T1886" t="s">
        <v>5831</v>
      </c>
      <c r="U1886" s="4">
        <v>3.5</v>
      </c>
    </row>
    <row r="1887" spans="10:21" x14ac:dyDescent="0.3">
      <c r="J1887" t="s">
        <v>3417</v>
      </c>
      <c r="K1887" s="4">
        <v>5.5</v>
      </c>
      <c r="L1887" s="25">
        <f t="shared" si="31"/>
        <v>0.214</v>
      </c>
      <c r="P1887" s="34" t="s">
        <v>10656</v>
      </c>
      <c r="Q1887">
        <v>1</v>
      </c>
      <c r="R1887" s="4">
        <v>3.2</v>
      </c>
      <c r="T1887" t="s">
        <v>2100</v>
      </c>
      <c r="U1887" s="4">
        <v>9.3000000000000007</v>
      </c>
    </row>
    <row r="1888" spans="10:21" x14ac:dyDescent="0.3">
      <c r="J1888" t="s">
        <v>12915</v>
      </c>
      <c r="K1888" s="4">
        <v>5.5</v>
      </c>
      <c r="L1888" s="25">
        <f t="shared" si="31"/>
        <v>0.214</v>
      </c>
      <c r="P1888" s="34" t="s">
        <v>10528</v>
      </c>
      <c r="Q1888">
        <v>1</v>
      </c>
      <c r="R1888" s="4">
        <v>7.2</v>
      </c>
      <c r="T1888" t="s">
        <v>3686</v>
      </c>
      <c r="U1888" s="4">
        <v>4.8</v>
      </c>
    </row>
    <row r="1889" spans="10:21" x14ac:dyDescent="0.3">
      <c r="J1889" t="s">
        <v>11828</v>
      </c>
      <c r="K1889" s="4">
        <v>5.5</v>
      </c>
      <c r="L1889" s="25">
        <f t="shared" si="31"/>
        <v>0.214</v>
      </c>
      <c r="P1889" s="34" t="s">
        <v>9430</v>
      </c>
      <c r="Q1889">
        <v>1</v>
      </c>
      <c r="R1889" s="4">
        <v>7.5</v>
      </c>
      <c r="T1889" t="s">
        <v>2243</v>
      </c>
      <c r="U1889" s="4">
        <v>6.9</v>
      </c>
    </row>
    <row r="1890" spans="10:21" x14ac:dyDescent="0.3">
      <c r="J1890" t="s">
        <v>3643</v>
      </c>
      <c r="K1890" s="4">
        <v>5.4999999999999991</v>
      </c>
      <c r="L1890" s="25">
        <f t="shared" si="31"/>
        <v>0.21299999999999999</v>
      </c>
      <c r="P1890" s="34" t="s">
        <v>7603</v>
      </c>
      <c r="Q1890">
        <v>1</v>
      </c>
      <c r="R1890" s="4">
        <v>6.6</v>
      </c>
      <c r="T1890" t="s">
        <v>1336</v>
      </c>
      <c r="U1890" s="4">
        <v>6</v>
      </c>
    </row>
    <row r="1891" spans="10:21" x14ac:dyDescent="0.3">
      <c r="J1891" t="s">
        <v>1196</v>
      </c>
      <c r="K1891" s="4">
        <v>5.4833333333333334</v>
      </c>
      <c r="L1891" s="25">
        <f t="shared" si="31"/>
        <v>0.21299999999999999</v>
      </c>
      <c r="P1891" s="34" t="s">
        <v>2193</v>
      </c>
      <c r="Q1891">
        <v>1</v>
      </c>
      <c r="R1891" s="4">
        <v>6.3</v>
      </c>
      <c r="T1891" t="s">
        <v>5844</v>
      </c>
      <c r="U1891" s="4">
        <v>7.3</v>
      </c>
    </row>
    <row r="1892" spans="10:21" x14ac:dyDescent="0.3">
      <c r="J1892" t="s">
        <v>2950</v>
      </c>
      <c r="K1892" s="4">
        <v>5.4666666666666659</v>
      </c>
      <c r="L1892" s="25">
        <f t="shared" si="31"/>
        <v>0.21299999999999999</v>
      </c>
      <c r="P1892" s="34" t="s">
        <v>10440</v>
      </c>
      <c r="Q1892">
        <v>1</v>
      </c>
      <c r="R1892" s="4">
        <v>7.7</v>
      </c>
      <c r="T1892" t="s">
        <v>5846</v>
      </c>
      <c r="U1892" s="4">
        <v>6</v>
      </c>
    </row>
    <row r="1893" spans="10:21" x14ac:dyDescent="0.3">
      <c r="J1893" t="s">
        <v>11493</v>
      </c>
      <c r="K1893" s="4">
        <v>5.45</v>
      </c>
      <c r="L1893" s="25">
        <f t="shared" si="31"/>
        <v>0.21</v>
      </c>
      <c r="P1893" s="34" t="s">
        <v>8088</v>
      </c>
      <c r="Q1893">
        <v>1</v>
      </c>
      <c r="R1893" s="4">
        <v>6.1</v>
      </c>
      <c r="T1893" t="s">
        <v>5851</v>
      </c>
      <c r="U1893" s="4">
        <v>6.6</v>
      </c>
    </row>
    <row r="1894" spans="10:21" x14ac:dyDescent="0.3">
      <c r="J1894" t="s">
        <v>6463</v>
      </c>
      <c r="K1894" s="4">
        <v>5.45</v>
      </c>
      <c r="L1894" s="25">
        <f t="shared" si="31"/>
        <v>0.21</v>
      </c>
      <c r="P1894" s="34" t="s">
        <v>12472</v>
      </c>
      <c r="Q1894">
        <v>1</v>
      </c>
      <c r="R1894" s="4">
        <v>6.9</v>
      </c>
      <c r="T1894" t="s">
        <v>2215</v>
      </c>
      <c r="U1894" s="4">
        <v>7.5</v>
      </c>
    </row>
    <row r="1895" spans="10:21" x14ac:dyDescent="0.3">
      <c r="J1895" t="s">
        <v>2732</v>
      </c>
      <c r="K1895" s="4">
        <v>5.45</v>
      </c>
      <c r="L1895" s="25">
        <f t="shared" si="31"/>
        <v>0.21</v>
      </c>
      <c r="P1895" s="34" t="s">
        <v>5085</v>
      </c>
      <c r="Q1895">
        <v>1</v>
      </c>
      <c r="R1895" s="4">
        <v>7</v>
      </c>
      <c r="T1895" t="s">
        <v>3182</v>
      </c>
      <c r="U1895" s="4">
        <v>6.9</v>
      </c>
    </row>
    <row r="1896" spans="10:21" x14ac:dyDescent="0.3">
      <c r="J1896" t="s">
        <v>5739</v>
      </c>
      <c r="K1896" s="4">
        <v>5.45</v>
      </c>
      <c r="L1896" s="25">
        <f t="shared" si="31"/>
        <v>0.21</v>
      </c>
      <c r="P1896" s="34" t="s">
        <v>5173</v>
      </c>
      <c r="Q1896">
        <v>1</v>
      </c>
      <c r="R1896" s="4">
        <v>5.4</v>
      </c>
      <c r="T1896" t="s">
        <v>5859</v>
      </c>
      <c r="U1896" s="4">
        <v>6.8</v>
      </c>
    </row>
    <row r="1897" spans="10:21" x14ac:dyDescent="0.3">
      <c r="J1897" t="s">
        <v>3205</v>
      </c>
      <c r="K1897" s="4">
        <v>5.45</v>
      </c>
      <c r="L1897" s="25">
        <f t="shared" si="31"/>
        <v>0.21</v>
      </c>
      <c r="P1897" s="34" t="s">
        <v>12739</v>
      </c>
      <c r="Q1897">
        <v>1</v>
      </c>
      <c r="R1897" s="4">
        <v>7.4</v>
      </c>
      <c r="T1897" t="s">
        <v>4671</v>
      </c>
      <c r="U1897" s="4">
        <v>6.3</v>
      </c>
    </row>
    <row r="1898" spans="10:21" x14ac:dyDescent="0.3">
      <c r="J1898" t="s">
        <v>5143</v>
      </c>
      <c r="K1898" s="4">
        <v>5.45</v>
      </c>
      <c r="L1898" s="25">
        <f t="shared" si="31"/>
        <v>0.21</v>
      </c>
      <c r="P1898" s="34" t="s">
        <v>6953</v>
      </c>
      <c r="Q1898">
        <v>1</v>
      </c>
      <c r="R1898" s="4">
        <v>5.7</v>
      </c>
      <c r="T1898" t="s">
        <v>5866</v>
      </c>
      <c r="U1898" s="4">
        <v>6.4</v>
      </c>
    </row>
    <row r="1899" spans="10:21" x14ac:dyDescent="0.3">
      <c r="J1899" t="s">
        <v>7073</v>
      </c>
      <c r="K1899" s="4">
        <v>5.45</v>
      </c>
      <c r="L1899" s="25">
        <f t="shared" si="31"/>
        <v>0.21</v>
      </c>
      <c r="P1899" s="34" t="s">
        <v>12405</v>
      </c>
      <c r="Q1899">
        <v>1</v>
      </c>
      <c r="R1899" s="4">
        <v>6.8</v>
      </c>
      <c r="T1899" t="s">
        <v>5869</v>
      </c>
      <c r="U1899" s="4">
        <v>5.6</v>
      </c>
    </row>
    <row r="1900" spans="10:21" x14ac:dyDescent="0.3">
      <c r="J1900" t="s">
        <v>2904</v>
      </c>
      <c r="K1900" s="4">
        <v>5.4499999999999993</v>
      </c>
      <c r="L1900" s="25">
        <f t="shared" si="31"/>
        <v>0.20799999999999999</v>
      </c>
      <c r="P1900" s="34" t="s">
        <v>7971</v>
      </c>
      <c r="Q1900">
        <v>1</v>
      </c>
      <c r="R1900" s="4">
        <v>7</v>
      </c>
      <c r="T1900" t="s">
        <v>5872</v>
      </c>
      <c r="U1900" s="4">
        <v>6.3</v>
      </c>
    </row>
    <row r="1901" spans="10:21" x14ac:dyDescent="0.3">
      <c r="J1901" t="s">
        <v>3625</v>
      </c>
      <c r="K1901" s="4">
        <v>5.4499999999999993</v>
      </c>
      <c r="L1901" s="25">
        <f t="shared" si="31"/>
        <v>0.20799999999999999</v>
      </c>
      <c r="P1901" s="34" t="s">
        <v>12791</v>
      </c>
      <c r="Q1901">
        <v>1</v>
      </c>
      <c r="R1901" s="4">
        <v>6.8</v>
      </c>
      <c r="T1901" t="s">
        <v>4354</v>
      </c>
      <c r="U1901" s="4">
        <v>7.3</v>
      </c>
    </row>
    <row r="1902" spans="10:21" x14ac:dyDescent="0.3">
      <c r="J1902" t="s">
        <v>3047</v>
      </c>
      <c r="K1902" s="4">
        <v>5.4499999999999993</v>
      </c>
      <c r="L1902" s="25">
        <f t="shared" si="31"/>
        <v>0.20799999999999999</v>
      </c>
      <c r="P1902" s="34" t="s">
        <v>13216</v>
      </c>
      <c r="Q1902">
        <v>1</v>
      </c>
      <c r="R1902" s="4">
        <v>4</v>
      </c>
      <c r="T1902" t="s">
        <v>5877</v>
      </c>
      <c r="U1902" s="4">
        <v>6.6</v>
      </c>
    </row>
    <row r="1903" spans="10:21" x14ac:dyDescent="0.3">
      <c r="J1903" t="s">
        <v>9647</v>
      </c>
      <c r="K1903" s="4">
        <v>5.4499999999999993</v>
      </c>
      <c r="L1903" s="25">
        <f t="shared" si="31"/>
        <v>0.20799999999999999</v>
      </c>
      <c r="P1903" s="34" t="s">
        <v>10636</v>
      </c>
      <c r="Q1903">
        <v>1</v>
      </c>
      <c r="R1903" s="4">
        <v>6.7</v>
      </c>
      <c r="T1903" t="s">
        <v>5881</v>
      </c>
      <c r="U1903" s="4">
        <v>4.5999999999999996</v>
      </c>
    </row>
    <row r="1904" spans="10:21" x14ac:dyDescent="0.3">
      <c r="J1904" t="s">
        <v>2498</v>
      </c>
      <c r="K1904" s="4">
        <v>5.4399999999999995</v>
      </c>
      <c r="L1904" s="25">
        <f t="shared" si="31"/>
        <v>0.20799999999999999</v>
      </c>
      <c r="P1904" s="34" t="s">
        <v>9266</v>
      </c>
      <c r="Q1904">
        <v>1</v>
      </c>
      <c r="R1904" s="4">
        <v>6.5</v>
      </c>
      <c r="T1904" t="s">
        <v>652</v>
      </c>
      <c r="U1904" s="4">
        <v>5.0999999999999996</v>
      </c>
    </row>
    <row r="1905" spans="10:21" x14ac:dyDescent="0.3">
      <c r="J1905" t="s">
        <v>8386</v>
      </c>
      <c r="K1905" s="4">
        <v>5.4</v>
      </c>
      <c r="L1905" s="25">
        <f t="shared" si="31"/>
        <v>0.189</v>
      </c>
      <c r="P1905" s="34" t="s">
        <v>6613</v>
      </c>
      <c r="Q1905">
        <v>1</v>
      </c>
      <c r="R1905" s="4">
        <v>6.4</v>
      </c>
      <c r="T1905" t="s">
        <v>5889</v>
      </c>
      <c r="U1905" s="4">
        <v>5.6</v>
      </c>
    </row>
    <row r="1906" spans="10:21" x14ac:dyDescent="0.3">
      <c r="J1906" t="s">
        <v>6432</v>
      </c>
      <c r="K1906" s="4">
        <v>5.4</v>
      </c>
      <c r="L1906" s="25">
        <f t="shared" si="31"/>
        <v>0.189</v>
      </c>
      <c r="P1906" s="34" t="s">
        <v>13784</v>
      </c>
      <c r="Q1906">
        <v>1</v>
      </c>
      <c r="R1906" s="4">
        <v>6.4</v>
      </c>
      <c r="T1906" t="s">
        <v>5891</v>
      </c>
      <c r="U1906" s="4">
        <v>5.3</v>
      </c>
    </row>
    <row r="1907" spans="10:21" x14ac:dyDescent="0.3">
      <c r="J1907" t="s">
        <v>5025</v>
      </c>
      <c r="K1907" s="4">
        <v>5.4</v>
      </c>
      <c r="L1907" s="25">
        <f t="shared" si="31"/>
        <v>0.189</v>
      </c>
      <c r="P1907" s="34" t="s">
        <v>4609</v>
      </c>
      <c r="Q1907">
        <v>1</v>
      </c>
      <c r="R1907" s="4">
        <v>5.4</v>
      </c>
      <c r="T1907" t="s">
        <v>5896</v>
      </c>
      <c r="U1907" s="4">
        <v>7.5</v>
      </c>
    </row>
    <row r="1908" spans="10:21" x14ac:dyDescent="0.3">
      <c r="J1908" t="s">
        <v>14394</v>
      </c>
      <c r="K1908" s="4">
        <v>5.4</v>
      </c>
      <c r="L1908" s="25">
        <f t="shared" si="31"/>
        <v>0.189</v>
      </c>
      <c r="P1908" s="34" t="s">
        <v>11416</v>
      </c>
      <c r="Q1908">
        <v>1</v>
      </c>
      <c r="R1908" s="4">
        <v>5</v>
      </c>
      <c r="T1908" t="s">
        <v>5900</v>
      </c>
      <c r="U1908" s="4">
        <v>5.6</v>
      </c>
    </row>
    <row r="1909" spans="10:21" x14ac:dyDescent="0.3">
      <c r="J1909" t="s">
        <v>10853</v>
      </c>
      <c r="K1909" s="4">
        <v>5.4</v>
      </c>
      <c r="L1909" s="25">
        <f t="shared" si="31"/>
        <v>0.189</v>
      </c>
      <c r="P1909" s="34" t="s">
        <v>9999</v>
      </c>
      <c r="Q1909">
        <v>1</v>
      </c>
      <c r="R1909" s="4">
        <v>2.9</v>
      </c>
      <c r="T1909" t="s">
        <v>5903</v>
      </c>
      <c r="U1909" s="4">
        <v>5.9</v>
      </c>
    </row>
    <row r="1910" spans="10:21" x14ac:dyDescent="0.3">
      <c r="J1910" t="s">
        <v>10641</v>
      </c>
      <c r="K1910" s="4">
        <v>5.4</v>
      </c>
      <c r="L1910" s="25">
        <f t="shared" si="31"/>
        <v>0.189</v>
      </c>
      <c r="P1910" s="34" t="s">
        <v>8946</v>
      </c>
      <c r="Q1910">
        <v>1</v>
      </c>
      <c r="R1910" s="4">
        <v>5.7</v>
      </c>
      <c r="T1910" t="s">
        <v>5907</v>
      </c>
      <c r="U1910" s="4">
        <v>4.7</v>
      </c>
    </row>
    <row r="1911" spans="10:21" x14ac:dyDescent="0.3">
      <c r="J1911" t="s">
        <v>1136</v>
      </c>
      <c r="K1911" s="4">
        <v>5.4</v>
      </c>
      <c r="L1911" s="25">
        <f t="shared" si="31"/>
        <v>0.189</v>
      </c>
      <c r="P1911" s="34" t="s">
        <v>4885</v>
      </c>
      <c r="Q1911">
        <v>1</v>
      </c>
      <c r="R1911" s="4">
        <v>5.9</v>
      </c>
      <c r="T1911" t="s">
        <v>3909</v>
      </c>
      <c r="U1911" s="4">
        <v>4.8</v>
      </c>
    </row>
    <row r="1912" spans="10:21" x14ac:dyDescent="0.3">
      <c r="J1912" t="s">
        <v>5916</v>
      </c>
      <c r="K1912" s="4">
        <v>5.4</v>
      </c>
      <c r="L1912" s="25">
        <f t="shared" si="31"/>
        <v>0.189</v>
      </c>
      <c r="P1912" s="34" t="s">
        <v>8092</v>
      </c>
      <c r="Q1912">
        <v>1</v>
      </c>
      <c r="R1912" s="4">
        <v>7.7</v>
      </c>
      <c r="T1912" t="s">
        <v>4547</v>
      </c>
      <c r="U1912" s="4">
        <v>6.8</v>
      </c>
    </row>
    <row r="1913" spans="10:21" x14ac:dyDescent="0.3">
      <c r="J1913" t="s">
        <v>13243</v>
      </c>
      <c r="K1913" s="4">
        <v>5.4</v>
      </c>
      <c r="L1913" s="25">
        <f t="shared" si="31"/>
        <v>0.189</v>
      </c>
      <c r="P1913" s="34" t="s">
        <v>7863</v>
      </c>
      <c r="Q1913">
        <v>1</v>
      </c>
      <c r="R1913" s="4">
        <v>6.1</v>
      </c>
      <c r="T1913" t="s">
        <v>5916</v>
      </c>
      <c r="U1913" s="4">
        <v>5.4</v>
      </c>
    </row>
    <row r="1914" spans="10:21" x14ac:dyDescent="0.3">
      <c r="J1914" t="s">
        <v>9622</v>
      </c>
      <c r="K1914" s="4">
        <v>5.4</v>
      </c>
      <c r="L1914" s="25">
        <f t="shared" si="31"/>
        <v>0.189</v>
      </c>
      <c r="P1914" s="34" t="s">
        <v>11452</v>
      </c>
      <c r="Q1914">
        <v>1</v>
      </c>
      <c r="R1914" s="4">
        <v>4.0999999999999996</v>
      </c>
      <c r="T1914" t="s">
        <v>5920</v>
      </c>
      <c r="U1914" s="4">
        <v>5.0999999999999996</v>
      </c>
    </row>
    <row r="1915" spans="10:21" x14ac:dyDescent="0.3">
      <c r="J1915" t="s">
        <v>14059</v>
      </c>
      <c r="K1915" s="4">
        <v>5.4</v>
      </c>
      <c r="L1915" s="25">
        <f t="shared" si="31"/>
        <v>0.189</v>
      </c>
      <c r="P1915" s="34" t="s">
        <v>13430</v>
      </c>
      <c r="Q1915">
        <v>1</v>
      </c>
      <c r="R1915" s="4">
        <v>6.4</v>
      </c>
      <c r="T1915" t="s">
        <v>3185</v>
      </c>
      <c r="U1915" s="4">
        <v>7</v>
      </c>
    </row>
    <row r="1916" spans="10:21" x14ac:dyDescent="0.3">
      <c r="J1916" t="s">
        <v>2853</v>
      </c>
      <c r="K1916" s="4">
        <v>5.4</v>
      </c>
      <c r="L1916" s="25">
        <f t="shared" si="31"/>
        <v>0.189</v>
      </c>
      <c r="P1916" s="34" t="s">
        <v>2095</v>
      </c>
      <c r="Q1916">
        <v>1</v>
      </c>
      <c r="R1916" s="4">
        <v>7.4</v>
      </c>
      <c r="T1916" t="s">
        <v>2985</v>
      </c>
      <c r="U1916" s="4">
        <v>6.7</v>
      </c>
    </row>
    <row r="1917" spans="10:21" x14ac:dyDescent="0.3">
      <c r="J1917" t="s">
        <v>3422</v>
      </c>
      <c r="K1917" s="4">
        <v>5.4</v>
      </c>
      <c r="L1917" s="25">
        <f t="shared" si="31"/>
        <v>0.189</v>
      </c>
      <c r="P1917" s="34" t="s">
        <v>4623</v>
      </c>
      <c r="Q1917">
        <v>1</v>
      </c>
      <c r="R1917" s="4">
        <v>5.6</v>
      </c>
      <c r="T1917" t="s">
        <v>3643</v>
      </c>
      <c r="U1917" s="4">
        <v>4</v>
      </c>
    </row>
    <row r="1918" spans="10:21" x14ac:dyDescent="0.3">
      <c r="J1918" t="s">
        <v>11984</v>
      </c>
      <c r="K1918" s="4">
        <v>5.4</v>
      </c>
      <c r="L1918" s="25">
        <f t="shared" si="31"/>
        <v>0.189</v>
      </c>
      <c r="P1918" s="34" t="s">
        <v>14064</v>
      </c>
      <c r="Q1918">
        <v>1</v>
      </c>
      <c r="R1918" s="4">
        <v>7.1</v>
      </c>
      <c r="T1918" t="s">
        <v>2969</v>
      </c>
      <c r="U1918" s="4">
        <v>7.3</v>
      </c>
    </row>
    <row r="1919" spans="10:21" x14ac:dyDescent="0.3">
      <c r="J1919" t="s">
        <v>5677</v>
      </c>
      <c r="K1919" s="4">
        <v>5.4</v>
      </c>
      <c r="L1919" s="25">
        <f t="shared" si="31"/>
        <v>0.189</v>
      </c>
      <c r="P1919" s="34" t="s">
        <v>9976</v>
      </c>
      <c r="Q1919">
        <v>1</v>
      </c>
      <c r="R1919" s="4">
        <v>6.3</v>
      </c>
      <c r="T1919" t="s">
        <v>1749</v>
      </c>
      <c r="U1919" s="4">
        <v>6.8</v>
      </c>
    </row>
    <row r="1920" spans="10:21" x14ac:dyDescent="0.3">
      <c r="J1920" t="s">
        <v>13586</v>
      </c>
      <c r="K1920" s="4">
        <v>5.4</v>
      </c>
      <c r="L1920" s="25">
        <f t="shared" si="31"/>
        <v>0.189</v>
      </c>
      <c r="P1920" s="34" t="s">
        <v>12126</v>
      </c>
      <c r="Q1920">
        <v>1</v>
      </c>
      <c r="R1920" s="4">
        <v>4.5</v>
      </c>
      <c r="T1920" t="s">
        <v>4534</v>
      </c>
      <c r="U1920" s="4">
        <v>6.1</v>
      </c>
    </row>
    <row r="1921" spans="10:21" x14ac:dyDescent="0.3">
      <c r="J1921" t="s">
        <v>2357</v>
      </c>
      <c r="K1921" s="4">
        <v>5.4</v>
      </c>
      <c r="L1921" s="25">
        <f t="shared" si="31"/>
        <v>0.189</v>
      </c>
      <c r="P1921" s="34" t="s">
        <v>13651</v>
      </c>
      <c r="Q1921">
        <v>1</v>
      </c>
      <c r="R1921" s="4">
        <v>7.5</v>
      </c>
      <c r="T1921" t="s">
        <v>2568</v>
      </c>
      <c r="U1921" s="4">
        <v>7</v>
      </c>
    </row>
    <row r="1922" spans="10:21" x14ac:dyDescent="0.3">
      <c r="J1922" t="s">
        <v>11175</v>
      </c>
      <c r="K1922" s="4">
        <v>5.4</v>
      </c>
      <c r="L1922" s="25">
        <f t="shared" si="31"/>
        <v>0.189</v>
      </c>
      <c r="P1922" s="34" t="s">
        <v>14325</v>
      </c>
      <c r="Q1922">
        <v>1</v>
      </c>
      <c r="R1922" s="4">
        <v>7</v>
      </c>
      <c r="T1922" t="s">
        <v>3815</v>
      </c>
      <c r="U1922" s="4">
        <v>7.1</v>
      </c>
    </row>
    <row r="1923" spans="10:21" x14ac:dyDescent="0.3">
      <c r="J1923" t="s">
        <v>6141</v>
      </c>
      <c r="K1923" s="4">
        <v>5.4</v>
      </c>
      <c r="L1923" s="25">
        <f t="shared" si="31"/>
        <v>0.189</v>
      </c>
      <c r="P1923" s="34" t="s">
        <v>2319</v>
      </c>
      <c r="Q1923">
        <v>1</v>
      </c>
      <c r="R1923" s="4">
        <v>5.4</v>
      </c>
      <c r="T1923" t="s">
        <v>5943</v>
      </c>
      <c r="U1923" s="4">
        <v>6.9</v>
      </c>
    </row>
    <row r="1924" spans="10:21" x14ac:dyDescent="0.3">
      <c r="J1924" t="s">
        <v>7976</v>
      </c>
      <c r="K1924" s="4">
        <v>5.4</v>
      </c>
      <c r="L1924" s="25">
        <f t="shared" si="31"/>
        <v>0.189</v>
      </c>
      <c r="P1924" s="34" t="s">
        <v>13549</v>
      </c>
      <c r="Q1924">
        <v>1</v>
      </c>
      <c r="R1924" s="4">
        <v>4.0999999999999996</v>
      </c>
      <c r="T1924" t="s">
        <v>3354</v>
      </c>
      <c r="U1924" s="4">
        <v>7.3</v>
      </c>
    </row>
    <row r="1925" spans="10:21" x14ac:dyDescent="0.3">
      <c r="J1925" t="s">
        <v>14189</v>
      </c>
      <c r="K1925" s="4">
        <v>5.4</v>
      </c>
      <c r="L1925" s="25">
        <f t="shared" si="31"/>
        <v>0.189</v>
      </c>
      <c r="P1925" s="34" t="s">
        <v>12537</v>
      </c>
      <c r="Q1925">
        <v>1</v>
      </c>
      <c r="R1925" s="4">
        <v>5.5</v>
      </c>
      <c r="T1925" t="s">
        <v>5950</v>
      </c>
      <c r="U1925" s="4">
        <v>6.3</v>
      </c>
    </row>
    <row r="1926" spans="10:21" x14ac:dyDescent="0.3">
      <c r="J1926" t="s">
        <v>5614</v>
      </c>
      <c r="K1926" s="4">
        <v>5.4</v>
      </c>
      <c r="L1926" s="25">
        <f t="shared" ref="L1926:L1989" si="32">_xlfn.PERCENTRANK.EXC($K$5:$K$2402,K1926)</f>
        <v>0.189</v>
      </c>
      <c r="P1926" s="34" t="s">
        <v>8696</v>
      </c>
      <c r="Q1926">
        <v>1</v>
      </c>
      <c r="R1926" s="4">
        <v>7.4</v>
      </c>
      <c r="T1926" t="s">
        <v>5190</v>
      </c>
      <c r="U1926" s="4">
        <v>8.1999999999999993</v>
      </c>
    </row>
    <row r="1927" spans="10:21" x14ac:dyDescent="0.3">
      <c r="J1927" t="s">
        <v>8201</v>
      </c>
      <c r="K1927" s="4">
        <v>5.4</v>
      </c>
      <c r="L1927" s="25">
        <f t="shared" si="32"/>
        <v>0.189</v>
      </c>
      <c r="P1927" s="34" t="s">
        <v>11903</v>
      </c>
      <c r="Q1927">
        <v>1</v>
      </c>
      <c r="R1927" s="4">
        <v>7.2</v>
      </c>
      <c r="T1927" t="s">
        <v>3168</v>
      </c>
      <c r="U1927" s="4">
        <v>7.1</v>
      </c>
    </row>
    <row r="1928" spans="10:21" x14ac:dyDescent="0.3">
      <c r="J1928" t="s">
        <v>3196</v>
      </c>
      <c r="K1928" s="4">
        <v>5.4</v>
      </c>
      <c r="L1928" s="25">
        <f t="shared" si="32"/>
        <v>0.189</v>
      </c>
      <c r="P1928" s="34" t="s">
        <v>9239</v>
      </c>
      <c r="Q1928">
        <v>1</v>
      </c>
      <c r="R1928" s="4">
        <v>6.1</v>
      </c>
      <c r="T1928" t="s">
        <v>3015</v>
      </c>
      <c r="U1928" s="4">
        <v>7.7</v>
      </c>
    </row>
    <row r="1929" spans="10:21" x14ac:dyDescent="0.3">
      <c r="J1929" t="s">
        <v>13004</v>
      </c>
      <c r="K1929" s="4">
        <v>5.4</v>
      </c>
      <c r="L1929" s="25">
        <f t="shared" si="32"/>
        <v>0.189</v>
      </c>
      <c r="P1929" s="34" t="s">
        <v>13795</v>
      </c>
      <c r="Q1929">
        <v>1</v>
      </c>
      <c r="R1929" s="4">
        <v>6.7</v>
      </c>
      <c r="T1929" t="s">
        <v>5106</v>
      </c>
      <c r="U1929" s="4">
        <v>6.5</v>
      </c>
    </row>
    <row r="1930" spans="10:21" x14ac:dyDescent="0.3">
      <c r="J1930" t="s">
        <v>9559</v>
      </c>
      <c r="K1930" s="4">
        <v>5.4</v>
      </c>
      <c r="L1930" s="25">
        <f t="shared" si="32"/>
        <v>0.189</v>
      </c>
      <c r="P1930" s="34" t="s">
        <v>816</v>
      </c>
      <c r="Q1930">
        <v>1</v>
      </c>
      <c r="R1930" s="4">
        <v>6.5</v>
      </c>
      <c r="T1930" t="s">
        <v>3249</v>
      </c>
      <c r="U1930" s="4">
        <v>4.9000000000000004</v>
      </c>
    </row>
    <row r="1931" spans="10:21" x14ac:dyDescent="0.3">
      <c r="J1931" t="s">
        <v>11266</v>
      </c>
      <c r="K1931" s="4">
        <v>5.4</v>
      </c>
      <c r="L1931" s="25">
        <f t="shared" si="32"/>
        <v>0.189</v>
      </c>
      <c r="P1931" s="34" t="s">
        <v>12345</v>
      </c>
      <c r="Q1931">
        <v>1</v>
      </c>
      <c r="R1931" s="4">
        <v>7.6</v>
      </c>
      <c r="T1931" t="s">
        <v>5963</v>
      </c>
      <c r="U1931" s="4">
        <v>6.4</v>
      </c>
    </row>
    <row r="1932" spans="10:21" x14ac:dyDescent="0.3">
      <c r="J1932" t="s">
        <v>13994</v>
      </c>
      <c r="K1932" s="4">
        <v>5.4</v>
      </c>
      <c r="L1932" s="25">
        <f t="shared" si="32"/>
        <v>0.189</v>
      </c>
      <c r="P1932" s="34" t="s">
        <v>13697</v>
      </c>
      <c r="Q1932">
        <v>1</v>
      </c>
      <c r="R1932" s="4">
        <v>5.2</v>
      </c>
      <c r="T1932" t="s">
        <v>5968</v>
      </c>
      <c r="U1932" s="4">
        <v>5.9</v>
      </c>
    </row>
    <row r="1933" spans="10:21" x14ac:dyDescent="0.3">
      <c r="J1933" t="s">
        <v>5770</v>
      </c>
      <c r="K1933" s="4">
        <v>5.4</v>
      </c>
      <c r="L1933" s="25">
        <f t="shared" si="32"/>
        <v>0.189</v>
      </c>
      <c r="P1933" s="34" t="s">
        <v>11846</v>
      </c>
      <c r="Q1933">
        <v>1</v>
      </c>
      <c r="R1933" s="4">
        <v>6.9</v>
      </c>
      <c r="T1933" t="s">
        <v>5972</v>
      </c>
      <c r="U1933" s="4">
        <v>6.2</v>
      </c>
    </row>
    <row r="1934" spans="10:21" x14ac:dyDescent="0.3">
      <c r="J1934" t="s">
        <v>5309</v>
      </c>
      <c r="K1934" s="4">
        <v>5.4</v>
      </c>
      <c r="L1934" s="25">
        <f t="shared" si="32"/>
        <v>0.189</v>
      </c>
      <c r="P1934" s="34" t="s">
        <v>12911</v>
      </c>
      <c r="Q1934">
        <v>1</v>
      </c>
      <c r="R1934" s="4">
        <v>6.1</v>
      </c>
      <c r="T1934" t="s">
        <v>2754</v>
      </c>
      <c r="U1934" s="4">
        <v>5.8</v>
      </c>
    </row>
    <row r="1935" spans="10:21" x14ac:dyDescent="0.3">
      <c r="J1935" t="s">
        <v>5173</v>
      </c>
      <c r="K1935" s="4">
        <v>5.4</v>
      </c>
      <c r="L1935" s="25">
        <f t="shared" si="32"/>
        <v>0.189</v>
      </c>
      <c r="P1935" s="34" t="s">
        <v>8594</v>
      </c>
      <c r="Q1935">
        <v>1</v>
      </c>
      <c r="R1935" s="4">
        <v>6.8</v>
      </c>
      <c r="T1935" t="s">
        <v>4671</v>
      </c>
      <c r="U1935" s="4">
        <v>6.7</v>
      </c>
    </row>
    <row r="1936" spans="10:21" x14ac:dyDescent="0.3">
      <c r="J1936" t="s">
        <v>4170</v>
      </c>
      <c r="K1936" s="4">
        <v>5.4</v>
      </c>
      <c r="L1936" s="25">
        <f t="shared" si="32"/>
        <v>0.189</v>
      </c>
      <c r="P1936" s="34" t="s">
        <v>13393</v>
      </c>
      <c r="Q1936">
        <v>1</v>
      </c>
      <c r="R1936" s="4">
        <v>6</v>
      </c>
      <c r="T1936" t="s">
        <v>5979</v>
      </c>
      <c r="U1936" s="4">
        <v>5.9</v>
      </c>
    </row>
    <row r="1937" spans="10:21" x14ac:dyDescent="0.3">
      <c r="J1937" t="s">
        <v>2633</v>
      </c>
      <c r="K1937" s="4">
        <v>5.4</v>
      </c>
      <c r="L1937" s="25">
        <f t="shared" si="32"/>
        <v>0.189</v>
      </c>
      <c r="P1937" s="34" t="s">
        <v>13469</v>
      </c>
      <c r="Q1937">
        <v>1</v>
      </c>
      <c r="R1937" s="4">
        <v>2.2000000000000002</v>
      </c>
      <c r="T1937" t="s">
        <v>5984</v>
      </c>
      <c r="U1937" s="4">
        <v>7.3</v>
      </c>
    </row>
    <row r="1938" spans="10:21" x14ac:dyDescent="0.3">
      <c r="J1938" t="s">
        <v>4609</v>
      </c>
      <c r="K1938" s="4">
        <v>5.4</v>
      </c>
      <c r="L1938" s="25">
        <f t="shared" si="32"/>
        <v>0.189</v>
      </c>
      <c r="P1938" s="34" t="s">
        <v>11221</v>
      </c>
      <c r="Q1938">
        <v>1</v>
      </c>
      <c r="R1938" s="4">
        <v>6.4</v>
      </c>
      <c r="T1938" t="s">
        <v>5986</v>
      </c>
      <c r="U1938" s="4">
        <v>4.8</v>
      </c>
    </row>
    <row r="1939" spans="10:21" x14ac:dyDescent="0.3">
      <c r="J1939" t="s">
        <v>2319</v>
      </c>
      <c r="K1939" s="4">
        <v>5.4</v>
      </c>
      <c r="L1939" s="25">
        <f t="shared" si="32"/>
        <v>0.189</v>
      </c>
      <c r="P1939" s="34" t="s">
        <v>12837</v>
      </c>
      <c r="Q1939">
        <v>1</v>
      </c>
      <c r="R1939" s="4">
        <v>6.3</v>
      </c>
      <c r="T1939" t="s">
        <v>5990</v>
      </c>
      <c r="U1939" s="4">
        <v>4.0999999999999996</v>
      </c>
    </row>
    <row r="1940" spans="10:21" x14ac:dyDescent="0.3">
      <c r="J1940" t="s">
        <v>12015</v>
      </c>
      <c r="K1940" s="4">
        <v>5.4</v>
      </c>
      <c r="L1940" s="25">
        <f t="shared" si="32"/>
        <v>0.189</v>
      </c>
      <c r="P1940" s="34" t="s">
        <v>8959</v>
      </c>
      <c r="Q1940">
        <v>1</v>
      </c>
      <c r="R1940" s="4">
        <v>6.5</v>
      </c>
      <c r="T1940" t="s">
        <v>4931</v>
      </c>
      <c r="U1940" s="4">
        <v>4.9000000000000004</v>
      </c>
    </row>
    <row r="1941" spans="10:21" x14ac:dyDescent="0.3">
      <c r="J1941" t="s">
        <v>10652</v>
      </c>
      <c r="K1941" s="4">
        <v>5.4</v>
      </c>
      <c r="L1941" s="25">
        <f t="shared" si="32"/>
        <v>0.189</v>
      </c>
      <c r="P1941" s="34" t="s">
        <v>7886</v>
      </c>
      <c r="Q1941">
        <v>1</v>
      </c>
      <c r="R1941" s="4">
        <v>7.5</v>
      </c>
      <c r="T1941" t="s">
        <v>982</v>
      </c>
      <c r="U1941" s="4">
        <v>7.9</v>
      </c>
    </row>
    <row r="1942" spans="10:21" x14ac:dyDescent="0.3">
      <c r="J1942" t="s">
        <v>10155</v>
      </c>
      <c r="K1942" s="4">
        <v>5.4</v>
      </c>
      <c r="L1942" s="25">
        <f t="shared" si="32"/>
        <v>0.189</v>
      </c>
      <c r="P1942" s="34" t="s">
        <v>6862</v>
      </c>
      <c r="Q1942">
        <v>1</v>
      </c>
      <c r="R1942" s="4">
        <v>7</v>
      </c>
      <c r="T1942" t="s">
        <v>5997</v>
      </c>
      <c r="U1942" s="4">
        <v>5.2</v>
      </c>
    </row>
    <row r="1943" spans="10:21" x14ac:dyDescent="0.3">
      <c r="J1943" t="s">
        <v>7373</v>
      </c>
      <c r="K1943" s="4">
        <v>5.4</v>
      </c>
      <c r="L1943" s="25">
        <f t="shared" si="32"/>
        <v>0.189</v>
      </c>
      <c r="P1943" s="34" t="s">
        <v>12562</v>
      </c>
      <c r="Q1943">
        <v>1</v>
      </c>
      <c r="R1943" s="4">
        <v>7.6</v>
      </c>
      <c r="T1943" t="s">
        <v>5999</v>
      </c>
      <c r="U1943" s="4">
        <v>4.0999999999999996</v>
      </c>
    </row>
    <row r="1944" spans="10:21" x14ac:dyDescent="0.3">
      <c r="J1944" t="s">
        <v>8320</v>
      </c>
      <c r="K1944" s="4">
        <v>5.4</v>
      </c>
      <c r="L1944" s="25">
        <f t="shared" si="32"/>
        <v>0.189</v>
      </c>
      <c r="P1944" s="34" t="s">
        <v>12844</v>
      </c>
      <c r="Q1944">
        <v>1</v>
      </c>
      <c r="R1944" s="4">
        <v>7.4</v>
      </c>
      <c r="T1944" t="s">
        <v>5647</v>
      </c>
      <c r="U1944" s="4">
        <v>6.6</v>
      </c>
    </row>
    <row r="1945" spans="10:21" x14ac:dyDescent="0.3">
      <c r="J1945" t="s">
        <v>14308</v>
      </c>
      <c r="K1945" s="4">
        <v>5.4</v>
      </c>
      <c r="L1945" s="25">
        <f t="shared" si="32"/>
        <v>0.189</v>
      </c>
      <c r="P1945" s="34" t="s">
        <v>13714</v>
      </c>
      <c r="Q1945">
        <v>1</v>
      </c>
      <c r="R1945" s="4">
        <v>6.6</v>
      </c>
      <c r="T1945" t="s">
        <v>2791</v>
      </c>
      <c r="U1945" s="4">
        <v>2.9</v>
      </c>
    </row>
    <row r="1946" spans="10:21" x14ac:dyDescent="0.3">
      <c r="J1946" t="s">
        <v>12224</v>
      </c>
      <c r="K1946" s="4">
        <v>5.4</v>
      </c>
      <c r="L1946" s="25">
        <f t="shared" si="32"/>
        <v>0.189</v>
      </c>
      <c r="P1946" s="34" t="s">
        <v>12542</v>
      </c>
      <c r="Q1946">
        <v>1</v>
      </c>
      <c r="R1946" s="4">
        <v>3.7</v>
      </c>
      <c r="T1946" t="s">
        <v>2436</v>
      </c>
      <c r="U1946" s="4">
        <v>7.2</v>
      </c>
    </row>
    <row r="1947" spans="10:21" x14ac:dyDescent="0.3">
      <c r="J1947" t="s">
        <v>5468</v>
      </c>
      <c r="K1947" s="4">
        <v>5.4</v>
      </c>
      <c r="L1947" s="25">
        <f t="shared" si="32"/>
        <v>0.189</v>
      </c>
      <c r="P1947" s="34" t="s">
        <v>12432</v>
      </c>
      <c r="Q1947">
        <v>1</v>
      </c>
      <c r="R1947" s="4">
        <v>8.1999999999999993</v>
      </c>
      <c r="T1947" t="s">
        <v>5233</v>
      </c>
      <c r="U1947" s="4">
        <v>6.5</v>
      </c>
    </row>
    <row r="1948" spans="10:21" x14ac:dyDescent="0.3">
      <c r="J1948" t="s">
        <v>1857</v>
      </c>
      <c r="K1948" s="4">
        <v>5.4</v>
      </c>
      <c r="L1948" s="25">
        <f t="shared" si="32"/>
        <v>0.189</v>
      </c>
      <c r="P1948" s="34" t="s">
        <v>2044</v>
      </c>
      <c r="Q1948">
        <v>1</v>
      </c>
      <c r="R1948" s="4">
        <v>6</v>
      </c>
      <c r="T1948" t="s">
        <v>98</v>
      </c>
      <c r="U1948" s="4">
        <v>6.8</v>
      </c>
    </row>
    <row r="1949" spans="10:21" x14ac:dyDescent="0.3">
      <c r="J1949" t="s">
        <v>3673</v>
      </c>
      <c r="K1949" s="4">
        <v>5.3999999999999995</v>
      </c>
      <c r="L1949" s="25">
        <f t="shared" si="32"/>
        <v>0.188</v>
      </c>
      <c r="P1949" s="34" t="s">
        <v>415</v>
      </c>
      <c r="Q1949">
        <v>1</v>
      </c>
      <c r="R1949" s="4">
        <v>7.9</v>
      </c>
      <c r="T1949" t="s">
        <v>6015</v>
      </c>
      <c r="U1949" s="4">
        <v>7.2</v>
      </c>
    </row>
    <row r="1950" spans="10:21" x14ac:dyDescent="0.3">
      <c r="J1950" t="s">
        <v>996</v>
      </c>
      <c r="K1950" s="4">
        <v>5.3999999999999995</v>
      </c>
      <c r="L1950" s="25">
        <f t="shared" si="32"/>
        <v>0.188</v>
      </c>
      <c r="P1950" s="34" t="s">
        <v>1916</v>
      </c>
      <c r="Q1950">
        <v>1</v>
      </c>
      <c r="R1950" s="4">
        <v>4.0999999999999996</v>
      </c>
      <c r="T1950" t="s">
        <v>5537</v>
      </c>
      <c r="U1950" s="4">
        <v>6.8</v>
      </c>
    </row>
    <row r="1951" spans="10:21" x14ac:dyDescent="0.3">
      <c r="J1951" t="s">
        <v>7747</v>
      </c>
      <c r="K1951" s="4">
        <v>5.3666666666666671</v>
      </c>
      <c r="L1951" s="25">
        <f t="shared" si="32"/>
        <v>0.188</v>
      </c>
      <c r="P1951" s="34" t="s">
        <v>9690</v>
      </c>
      <c r="Q1951">
        <v>1</v>
      </c>
      <c r="R1951" s="4">
        <v>7.5</v>
      </c>
      <c r="T1951" t="s">
        <v>6020</v>
      </c>
      <c r="U1951" s="4">
        <v>7.8</v>
      </c>
    </row>
    <row r="1952" spans="10:21" x14ac:dyDescent="0.3">
      <c r="J1952" t="s">
        <v>2082</v>
      </c>
      <c r="K1952" s="4">
        <v>5.35</v>
      </c>
      <c r="L1952" s="25">
        <f t="shared" si="32"/>
        <v>0.186</v>
      </c>
      <c r="P1952" s="34" t="s">
        <v>10522</v>
      </c>
      <c r="Q1952">
        <v>1</v>
      </c>
      <c r="R1952" s="4">
        <v>7.5</v>
      </c>
      <c r="T1952" t="s">
        <v>6025</v>
      </c>
      <c r="U1952" s="4">
        <v>6.7</v>
      </c>
    </row>
    <row r="1953" spans="10:21" x14ac:dyDescent="0.3">
      <c r="J1953" t="s">
        <v>6747</v>
      </c>
      <c r="K1953" s="4">
        <v>5.35</v>
      </c>
      <c r="L1953" s="25">
        <f t="shared" si="32"/>
        <v>0.186</v>
      </c>
      <c r="P1953" s="34" t="s">
        <v>11608</v>
      </c>
      <c r="Q1953">
        <v>1</v>
      </c>
      <c r="R1953" s="4">
        <v>6</v>
      </c>
      <c r="T1953" t="s">
        <v>6028</v>
      </c>
      <c r="U1953" s="4">
        <v>6.1</v>
      </c>
    </row>
    <row r="1954" spans="10:21" x14ac:dyDescent="0.3">
      <c r="J1954" t="s">
        <v>2396</v>
      </c>
      <c r="K1954" s="4">
        <v>5.35</v>
      </c>
      <c r="L1954" s="25">
        <f t="shared" si="32"/>
        <v>0.186</v>
      </c>
      <c r="P1954" s="34" t="s">
        <v>3915</v>
      </c>
      <c r="Q1954">
        <v>1</v>
      </c>
      <c r="R1954" s="4">
        <v>6</v>
      </c>
      <c r="T1954" t="s">
        <v>5804</v>
      </c>
      <c r="U1954" s="4">
        <v>7.1</v>
      </c>
    </row>
    <row r="1955" spans="10:21" x14ac:dyDescent="0.3">
      <c r="J1955" t="s">
        <v>1497</v>
      </c>
      <c r="K1955" s="4">
        <v>5.35</v>
      </c>
      <c r="L1955" s="25">
        <f t="shared" si="32"/>
        <v>0.186</v>
      </c>
      <c r="P1955" s="34" t="s">
        <v>5337</v>
      </c>
      <c r="Q1955">
        <v>1</v>
      </c>
      <c r="R1955" s="4">
        <v>4.9000000000000004</v>
      </c>
      <c r="T1955" t="s">
        <v>2413</v>
      </c>
      <c r="U1955" s="4">
        <v>5.7</v>
      </c>
    </row>
    <row r="1956" spans="10:21" x14ac:dyDescent="0.3">
      <c r="J1956" t="s">
        <v>718</v>
      </c>
      <c r="K1956" s="4">
        <v>5.34</v>
      </c>
      <c r="L1956" s="25">
        <f t="shared" si="32"/>
        <v>0.186</v>
      </c>
      <c r="P1956" s="34" t="s">
        <v>8606</v>
      </c>
      <c r="Q1956">
        <v>1</v>
      </c>
      <c r="R1956" s="4">
        <v>5.3</v>
      </c>
      <c r="T1956" t="s">
        <v>6036</v>
      </c>
      <c r="U1956" s="4">
        <v>2.9</v>
      </c>
    </row>
    <row r="1957" spans="10:21" x14ac:dyDescent="0.3">
      <c r="J1957" t="s">
        <v>10129</v>
      </c>
      <c r="K1957" s="4">
        <v>5.3000000000000007</v>
      </c>
      <c r="L1957" s="25">
        <f t="shared" si="32"/>
        <v>0.184</v>
      </c>
      <c r="P1957" s="34" t="s">
        <v>6158</v>
      </c>
      <c r="Q1957">
        <v>1</v>
      </c>
      <c r="R1957" s="4">
        <v>5.0999999999999996</v>
      </c>
      <c r="T1957" t="s">
        <v>6040</v>
      </c>
      <c r="U1957" s="4">
        <v>5.2</v>
      </c>
    </row>
    <row r="1958" spans="10:21" x14ac:dyDescent="0.3">
      <c r="J1958" t="s">
        <v>2962</v>
      </c>
      <c r="K1958" s="4">
        <v>5.3000000000000007</v>
      </c>
      <c r="L1958" s="25">
        <f t="shared" si="32"/>
        <v>0.184</v>
      </c>
      <c r="P1958" s="34" t="s">
        <v>8249</v>
      </c>
      <c r="Q1958">
        <v>1</v>
      </c>
      <c r="R1958" s="4">
        <v>6.7</v>
      </c>
      <c r="T1958" t="s">
        <v>127</v>
      </c>
      <c r="U1958" s="4">
        <v>5.3</v>
      </c>
    </row>
    <row r="1959" spans="10:21" x14ac:dyDescent="0.3">
      <c r="J1959" t="s">
        <v>2114</v>
      </c>
      <c r="K1959" s="4">
        <v>5.3000000000000007</v>
      </c>
      <c r="L1959" s="25">
        <f t="shared" si="32"/>
        <v>0.184</v>
      </c>
      <c r="P1959" s="34" t="s">
        <v>8423</v>
      </c>
      <c r="Q1959">
        <v>1</v>
      </c>
      <c r="R1959" s="4">
        <v>7</v>
      </c>
      <c r="T1959" t="s">
        <v>6045</v>
      </c>
      <c r="U1959" s="4">
        <v>6.2</v>
      </c>
    </row>
    <row r="1960" spans="10:21" x14ac:dyDescent="0.3">
      <c r="J1960" t="s">
        <v>4171</v>
      </c>
      <c r="K1960" s="4">
        <v>5.3000000000000007</v>
      </c>
      <c r="L1960" s="25">
        <f t="shared" si="32"/>
        <v>0.184</v>
      </c>
      <c r="P1960" s="34" t="s">
        <v>13906</v>
      </c>
      <c r="Q1960">
        <v>1</v>
      </c>
      <c r="R1960" s="4">
        <v>6.7</v>
      </c>
      <c r="T1960" t="s">
        <v>6048</v>
      </c>
      <c r="U1960" s="4">
        <v>7.3</v>
      </c>
    </row>
    <row r="1961" spans="10:21" x14ac:dyDescent="0.3">
      <c r="J1961" t="s">
        <v>11463</v>
      </c>
      <c r="K1961" s="4">
        <v>5.3</v>
      </c>
      <c r="L1961" s="25">
        <f t="shared" si="32"/>
        <v>0.16300000000000001</v>
      </c>
      <c r="P1961" s="34" t="s">
        <v>8557</v>
      </c>
      <c r="Q1961">
        <v>1</v>
      </c>
      <c r="R1961" s="4">
        <v>7.2</v>
      </c>
      <c r="T1961" t="s">
        <v>6052</v>
      </c>
      <c r="U1961" s="4">
        <v>6.5</v>
      </c>
    </row>
    <row r="1962" spans="10:21" x14ac:dyDescent="0.3">
      <c r="J1962" t="s">
        <v>9815</v>
      </c>
      <c r="K1962" s="4">
        <v>5.3</v>
      </c>
      <c r="L1962" s="25">
        <f t="shared" si="32"/>
        <v>0.16300000000000001</v>
      </c>
      <c r="P1962" s="34" t="s">
        <v>10293</v>
      </c>
      <c r="Q1962">
        <v>1</v>
      </c>
      <c r="R1962" s="4">
        <v>7.6</v>
      </c>
      <c r="T1962" t="s">
        <v>5629</v>
      </c>
      <c r="U1962" s="4">
        <v>4.0999999999999996</v>
      </c>
    </row>
    <row r="1963" spans="10:21" x14ac:dyDescent="0.3">
      <c r="J1963" t="s">
        <v>5891</v>
      </c>
      <c r="K1963" s="4">
        <v>5.3</v>
      </c>
      <c r="L1963" s="25">
        <f t="shared" si="32"/>
        <v>0.16300000000000001</v>
      </c>
      <c r="P1963" s="34" t="s">
        <v>9393</v>
      </c>
      <c r="Q1963">
        <v>1</v>
      </c>
      <c r="R1963" s="4">
        <v>7.6</v>
      </c>
      <c r="T1963" t="s">
        <v>3520</v>
      </c>
      <c r="U1963" s="4">
        <v>7.7</v>
      </c>
    </row>
    <row r="1964" spans="10:21" x14ac:dyDescent="0.3">
      <c r="J1964" t="s">
        <v>7763</v>
      </c>
      <c r="K1964" s="4">
        <v>5.3</v>
      </c>
      <c r="L1964" s="25">
        <f t="shared" si="32"/>
        <v>0.16300000000000001</v>
      </c>
      <c r="P1964" s="34" t="s">
        <v>2215</v>
      </c>
      <c r="Q1964">
        <v>1</v>
      </c>
      <c r="R1964" s="4">
        <v>7.5</v>
      </c>
      <c r="T1964" t="s">
        <v>2775</v>
      </c>
      <c r="U1964" s="4">
        <v>6.1</v>
      </c>
    </row>
    <row r="1965" spans="10:21" x14ac:dyDescent="0.3">
      <c r="J1965" t="s">
        <v>11625</v>
      </c>
      <c r="K1965" s="4">
        <v>5.3</v>
      </c>
      <c r="L1965" s="25">
        <f t="shared" si="32"/>
        <v>0.16300000000000001</v>
      </c>
      <c r="P1965" s="34" t="s">
        <v>7499</v>
      </c>
      <c r="Q1965">
        <v>1</v>
      </c>
      <c r="R1965" s="4">
        <v>6.6</v>
      </c>
      <c r="T1965" t="s">
        <v>691</v>
      </c>
      <c r="U1965" s="4">
        <v>7.3</v>
      </c>
    </row>
    <row r="1966" spans="10:21" x14ac:dyDescent="0.3">
      <c r="J1966" t="s">
        <v>993</v>
      </c>
      <c r="K1966" s="4">
        <v>5.3</v>
      </c>
      <c r="L1966" s="25">
        <f t="shared" si="32"/>
        <v>0.16300000000000001</v>
      </c>
      <c r="P1966" s="34" t="s">
        <v>12285</v>
      </c>
      <c r="Q1966">
        <v>1</v>
      </c>
      <c r="R1966" s="4">
        <v>7.3</v>
      </c>
      <c r="T1966" t="s">
        <v>1173</v>
      </c>
      <c r="U1966" s="4">
        <v>7.2</v>
      </c>
    </row>
    <row r="1967" spans="10:21" x14ac:dyDescent="0.3">
      <c r="J1967" t="s">
        <v>12213</v>
      </c>
      <c r="K1967" s="4">
        <v>5.3</v>
      </c>
      <c r="L1967" s="25">
        <f t="shared" si="32"/>
        <v>0.16300000000000001</v>
      </c>
      <c r="P1967" s="34" t="s">
        <v>5730</v>
      </c>
      <c r="Q1967">
        <v>1</v>
      </c>
      <c r="R1967" s="4">
        <v>7.2</v>
      </c>
      <c r="T1967" t="s">
        <v>3909</v>
      </c>
      <c r="U1967" s="4">
        <v>6.1</v>
      </c>
    </row>
    <row r="1968" spans="10:21" x14ac:dyDescent="0.3">
      <c r="J1968" t="s">
        <v>7768</v>
      </c>
      <c r="K1968" s="4">
        <v>5.3</v>
      </c>
      <c r="L1968" s="25">
        <f t="shared" si="32"/>
        <v>0.16300000000000001</v>
      </c>
      <c r="P1968" s="34" t="s">
        <v>7401</v>
      </c>
      <c r="Q1968">
        <v>1</v>
      </c>
      <c r="R1968" s="4">
        <v>4.9000000000000004</v>
      </c>
      <c r="T1968" t="s">
        <v>5190</v>
      </c>
      <c r="U1968" s="4">
        <v>5.8</v>
      </c>
    </row>
    <row r="1969" spans="10:21" x14ac:dyDescent="0.3">
      <c r="J1969" t="s">
        <v>11381</v>
      </c>
      <c r="K1969" s="4">
        <v>5.3</v>
      </c>
      <c r="L1969" s="25">
        <f t="shared" si="32"/>
        <v>0.16300000000000001</v>
      </c>
      <c r="P1969" s="34" t="s">
        <v>11643</v>
      </c>
      <c r="Q1969">
        <v>1</v>
      </c>
      <c r="R1969" s="4">
        <v>6.3</v>
      </c>
      <c r="T1969" t="s">
        <v>894</v>
      </c>
      <c r="U1969" s="4">
        <v>5.7</v>
      </c>
    </row>
    <row r="1970" spans="10:21" x14ac:dyDescent="0.3">
      <c r="J1970" t="s">
        <v>9317</v>
      </c>
      <c r="K1970" s="4">
        <v>5.3</v>
      </c>
      <c r="L1970" s="25">
        <f t="shared" si="32"/>
        <v>0.16300000000000001</v>
      </c>
      <c r="P1970" s="34" t="s">
        <v>12341</v>
      </c>
      <c r="Q1970">
        <v>1</v>
      </c>
      <c r="R1970" s="4">
        <v>7.9</v>
      </c>
      <c r="T1970" t="s">
        <v>4286</v>
      </c>
      <c r="U1970" s="4">
        <v>6.7</v>
      </c>
    </row>
    <row r="1971" spans="10:21" x14ac:dyDescent="0.3">
      <c r="J1971" t="s">
        <v>8685</v>
      </c>
      <c r="K1971" s="4">
        <v>5.3</v>
      </c>
      <c r="L1971" s="25">
        <f t="shared" si="32"/>
        <v>0.16300000000000001</v>
      </c>
      <c r="P1971" s="34" t="s">
        <v>12676</v>
      </c>
      <c r="Q1971">
        <v>1</v>
      </c>
      <c r="R1971" s="4">
        <v>7.6</v>
      </c>
      <c r="T1971" t="s">
        <v>6067</v>
      </c>
      <c r="U1971" s="4">
        <v>6.5</v>
      </c>
    </row>
    <row r="1972" spans="10:21" x14ac:dyDescent="0.3">
      <c r="J1972" t="s">
        <v>8702</v>
      </c>
      <c r="K1972" s="4">
        <v>5.3</v>
      </c>
      <c r="L1972" s="25">
        <f t="shared" si="32"/>
        <v>0.16300000000000001</v>
      </c>
      <c r="P1972" s="34" t="s">
        <v>10624</v>
      </c>
      <c r="Q1972">
        <v>1</v>
      </c>
      <c r="R1972" s="4">
        <v>7.3</v>
      </c>
      <c r="T1972" t="s">
        <v>1656</v>
      </c>
      <c r="U1972" s="4">
        <v>7.2</v>
      </c>
    </row>
    <row r="1973" spans="10:21" x14ac:dyDescent="0.3">
      <c r="J1973" t="s">
        <v>7035</v>
      </c>
      <c r="K1973" s="4">
        <v>5.3</v>
      </c>
      <c r="L1973" s="25">
        <f t="shared" si="32"/>
        <v>0.16300000000000001</v>
      </c>
      <c r="P1973" s="34" t="s">
        <v>3623</v>
      </c>
      <c r="Q1973">
        <v>1</v>
      </c>
      <c r="R1973" s="4">
        <v>6.8</v>
      </c>
      <c r="T1973" t="s">
        <v>1809</v>
      </c>
      <c r="U1973" s="4">
        <v>7.6</v>
      </c>
    </row>
    <row r="1974" spans="10:21" x14ac:dyDescent="0.3">
      <c r="J1974" t="s">
        <v>11792</v>
      </c>
      <c r="K1974" s="4">
        <v>5.3</v>
      </c>
      <c r="L1974" s="25">
        <f t="shared" si="32"/>
        <v>0.16300000000000001</v>
      </c>
      <c r="P1974" s="34" t="s">
        <v>7287</v>
      </c>
      <c r="Q1974">
        <v>1</v>
      </c>
      <c r="R1974" s="4">
        <v>6.5</v>
      </c>
      <c r="T1974" t="s">
        <v>4803</v>
      </c>
      <c r="U1974" s="4">
        <v>4.5999999999999996</v>
      </c>
    </row>
    <row r="1975" spans="10:21" x14ac:dyDescent="0.3">
      <c r="J1975" t="s">
        <v>14193</v>
      </c>
      <c r="K1975" s="4">
        <v>5.3</v>
      </c>
      <c r="L1975" s="25">
        <f t="shared" si="32"/>
        <v>0.16300000000000001</v>
      </c>
      <c r="P1975" s="34" t="s">
        <v>4528</v>
      </c>
      <c r="Q1975">
        <v>1</v>
      </c>
      <c r="R1975" s="4">
        <v>5.9</v>
      </c>
      <c r="T1975" t="s">
        <v>3149</v>
      </c>
      <c r="U1975" s="4">
        <v>6.9</v>
      </c>
    </row>
    <row r="1976" spans="10:21" x14ac:dyDescent="0.3">
      <c r="J1976" t="s">
        <v>3201</v>
      </c>
      <c r="K1976" s="4">
        <v>5.3</v>
      </c>
      <c r="L1976" s="25">
        <f t="shared" si="32"/>
        <v>0.16300000000000001</v>
      </c>
      <c r="P1976" s="34" t="s">
        <v>4406</v>
      </c>
      <c r="Q1976">
        <v>1</v>
      </c>
      <c r="R1976" s="4">
        <v>5.3</v>
      </c>
      <c r="T1976" t="s">
        <v>4390</v>
      </c>
      <c r="U1976" s="4">
        <v>6.6</v>
      </c>
    </row>
    <row r="1977" spans="10:21" x14ac:dyDescent="0.3">
      <c r="J1977" t="s">
        <v>4764</v>
      </c>
      <c r="K1977" s="4">
        <v>5.3</v>
      </c>
      <c r="L1977" s="25">
        <f t="shared" si="32"/>
        <v>0.16300000000000001</v>
      </c>
      <c r="P1977" s="34" t="s">
        <v>7276</v>
      </c>
      <c r="Q1977">
        <v>1</v>
      </c>
      <c r="R1977" s="4">
        <v>5.8</v>
      </c>
      <c r="T1977" t="s">
        <v>6079</v>
      </c>
      <c r="U1977" s="4">
        <v>6.3</v>
      </c>
    </row>
    <row r="1978" spans="10:21" x14ac:dyDescent="0.3">
      <c r="J1978" t="s">
        <v>13395</v>
      </c>
      <c r="K1978" s="4">
        <v>5.3</v>
      </c>
      <c r="L1978" s="25">
        <f t="shared" si="32"/>
        <v>0.16300000000000001</v>
      </c>
      <c r="P1978" s="34" t="s">
        <v>4061</v>
      </c>
      <c r="Q1978">
        <v>1</v>
      </c>
      <c r="R1978" s="4">
        <v>4.7</v>
      </c>
      <c r="T1978" t="s">
        <v>983</v>
      </c>
      <c r="U1978" s="4">
        <v>6.2</v>
      </c>
    </row>
    <row r="1979" spans="10:21" x14ac:dyDescent="0.3">
      <c r="J1979" t="s">
        <v>10051</v>
      </c>
      <c r="K1979" s="4">
        <v>5.3</v>
      </c>
      <c r="L1979" s="25">
        <f t="shared" si="32"/>
        <v>0.16300000000000001</v>
      </c>
      <c r="P1979" s="34" t="s">
        <v>2232</v>
      </c>
      <c r="Q1979">
        <v>1</v>
      </c>
      <c r="R1979" s="4">
        <v>6.5</v>
      </c>
      <c r="T1979" t="s">
        <v>6083</v>
      </c>
      <c r="U1979" s="4">
        <v>5.3</v>
      </c>
    </row>
    <row r="1980" spans="10:21" x14ac:dyDescent="0.3">
      <c r="J1980" t="s">
        <v>8372</v>
      </c>
      <c r="K1980" s="4">
        <v>5.3</v>
      </c>
      <c r="L1980" s="25">
        <f t="shared" si="32"/>
        <v>0.16300000000000001</v>
      </c>
      <c r="P1980" s="34" t="s">
        <v>13476</v>
      </c>
      <c r="Q1980">
        <v>1</v>
      </c>
      <c r="R1980" s="4">
        <v>6.9</v>
      </c>
      <c r="T1980" t="s">
        <v>940</v>
      </c>
      <c r="U1980" s="4">
        <v>7.3</v>
      </c>
    </row>
    <row r="1981" spans="10:21" x14ac:dyDescent="0.3">
      <c r="J1981" t="s">
        <v>7797</v>
      </c>
      <c r="K1981" s="4">
        <v>5.3</v>
      </c>
      <c r="L1981" s="25">
        <f t="shared" si="32"/>
        <v>0.16300000000000001</v>
      </c>
      <c r="P1981" s="34" t="s">
        <v>11946</v>
      </c>
      <c r="Q1981">
        <v>1</v>
      </c>
      <c r="R1981" s="4">
        <v>3.3</v>
      </c>
      <c r="T1981" t="s">
        <v>2001</v>
      </c>
      <c r="U1981" s="4">
        <v>5.6</v>
      </c>
    </row>
    <row r="1982" spans="10:21" x14ac:dyDescent="0.3">
      <c r="J1982" t="s">
        <v>11431</v>
      </c>
      <c r="K1982" s="4">
        <v>5.3</v>
      </c>
      <c r="L1982" s="25">
        <f t="shared" si="32"/>
        <v>0.16300000000000001</v>
      </c>
      <c r="P1982" s="34" t="s">
        <v>10960</v>
      </c>
      <c r="Q1982">
        <v>1</v>
      </c>
      <c r="R1982" s="4">
        <v>7.7</v>
      </c>
      <c r="T1982" t="s">
        <v>2498</v>
      </c>
      <c r="U1982" s="4">
        <v>6.2</v>
      </c>
    </row>
    <row r="1983" spans="10:21" x14ac:dyDescent="0.3">
      <c r="J1983" t="s">
        <v>10667</v>
      </c>
      <c r="K1983" s="4">
        <v>5.3</v>
      </c>
      <c r="L1983" s="25">
        <f t="shared" si="32"/>
        <v>0.16300000000000001</v>
      </c>
      <c r="P1983" s="34" t="s">
        <v>9112</v>
      </c>
      <c r="Q1983">
        <v>1</v>
      </c>
      <c r="R1983" s="4">
        <v>4.5</v>
      </c>
      <c r="T1983" t="s">
        <v>6090</v>
      </c>
      <c r="U1983" s="4">
        <v>5.2</v>
      </c>
    </row>
    <row r="1984" spans="10:21" x14ac:dyDescent="0.3">
      <c r="J1984" t="s">
        <v>13018</v>
      </c>
      <c r="K1984" s="4">
        <v>5.3</v>
      </c>
      <c r="L1984" s="25">
        <f t="shared" si="32"/>
        <v>0.16300000000000001</v>
      </c>
      <c r="P1984" s="34" t="s">
        <v>9772</v>
      </c>
      <c r="Q1984">
        <v>1</v>
      </c>
      <c r="R1984" s="4">
        <v>6.3</v>
      </c>
      <c r="T1984" t="s">
        <v>2602</v>
      </c>
      <c r="U1984" s="4">
        <v>5.3</v>
      </c>
    </row>
    <row r="1985" spans="10:21" x14ac:dyDescent="0.3">
      <c r="J1985" t="s">
        <v>11552</v>
      </c>
      <c r="K1985" s="4">
        <v>5.3</v>
      </c>
      <c r="L1985" s="25">
        <f t="shared" si="32"/>
        <v>0.16300000000000001</v>
      </c>
      <c r="P1985" s="34" t="s">
        <v>10162</v>
      </c>
      <c r="Q1985">
        <v>1</v>
      </c>
      <c r="R1985" s="4">
        <v>6.4</v>
      </c>
      <c r="T1985" t="s">
        <v>2038</v>
      </c>
      <c r="U1985" s="4">
        <v>5.4</v>
      </c>
    </row>
    <row r="1986" spans="10:21" x14ac:dyDescent="0.3">
      <c r="J1986" t="s">
        <v>3667</v>
      </c>
      <c r="K1986" s="4">
        <v>5.3</v>
      </c>
      <c r="L1986" s="25">
        <f t="shared" si="32"/>
        <v>0.16300000000000001</v>
      </c>
      <c r="P1986" s="34" t="s">
        <v>10517</v>
      </c>
      <c r="Q1986">
        <v>1</v>
      </c>
      <c r="R1986" s="4">
        <v>7.4</v>
      </c>
      <c r="T1986" t="s">
        <v>6100</v>
      </c>
      <c r="U1986" s="4">
        <v>4.9000000000000004</v>
      </c>
    </row>
    <row r="1987" spans="10:21" x14ac:dyDescent="0.3">
      <c r="J1987" t="s">
        <v>3012</v>
      </c>
      <c r="K1987" s="4">
        <v>5.3</v>
      </c>
      <c r="L1987" s="25">
        <f t="shared" si="32"/>
        <v>0.16300000000000001</v>
      </c>
      <c r="P1987" s="34" t="s">
        <v>10039</v>
      </c>
      <c r="Q1987">
        <v>1</v>
      </c>
      <c r="R1987" s="4">
        <v>4.5999999999999996</v>
      </c>
      <c r="T1987" t="s">
        <v>4580</v>
      </c>
      <c r="U1987" s="4">
        <v>5.5</v>
      </c>
    </row>
    <row r="1988" spans="10:21" x14ac:dyDescent="0.3">
      <c r="J1988" t="s">
        <v>12010</v>
      </c>
      <c r="K1988" s="4">
        <v>5.3</v>
      </c>
      <c r="L1988" s="25">
        <f t="shared" si="32"/>
        <v>0.16300000000000001</v>
      </c>
      <c r="P1988" s="34" t="s">
        <v>9164</v>
      </c>
      <c r="Q1988">
        <v>1</v>
      </c>
      <c r="R1988" s="4">
        <v>7.3</v>
      </c>
      <c r="T1988" t="s">
        <v>82</v>
      </c>
      <c r="U1988" s="4">
        <v>6.7</v>
      </c>
    </row>
    <row r="1989" spans="10:21" x14ac:dyDescent="0.3">
      <c r="J1989" t="s">
        <v>2630</v>
      </c>
      <c r="K1989" s="4">
        <v>5.3</v>
      </c>
      <c r="L1989" s="25">
        <f t="shared" si="32"/>
        <v>0.16300000000000001</v>
      </c>
      <c r="P1989" s="34" t="s">
        <v>14078</v>
      </c>
      <c r="Q1989">
        <v>1</v>
      </c>
      <c r="R1989" s="4">
        <v>5.3</v>
      </c>
      <c r="T1989" t="s">
        <v>5257</v>
      </c>
      <c r="U1989" s="4">
        <v>3.9</v>
      </c>
    </row>
    <row r="1990" spans="10:21" x14ac:dyDescent="0.3">
      <c r="J1990" t="s">
        <v>5169</v>
      </c>
      <c r="K1990" s="4">
        <v>5.3</v>
      </c>
      <c r="L1990" s="25">
        <f t="shared" ref="L1990:L2053" si="33">_xlfn.PERCENTRANK.EXC($K$5:$K$2402,K1990)</f>
        <v>0.16300000000000001</v>
      </c>
      <c r="P1990" s="34" t="s">
        <v>9460</v>
      </c>
      <c r="Q1990">
        <v>1</v>
      </c>
      <c r="R1990" s="4">
        <v>5.3</v>
      </c>
      <c r="T1990" t="s">
        <v>6107</v>
      </c>
      <c r="U1990" s="4">
        <v>7.2</v>
      </c>
    </row>
    <row r="1991" spans="10:21" x14ac:dyDescent="0.3">
      <c r="J1991" t="s">
        <v>10446</v>
      </c>
      <c r="K1991" s="4">
        <v>5.3</v>
      </c>
      <c r="L1991" s="25">
        <f t="shared" si="33"/>
        <v>0.16300000000000001</v>
      </c>
      <c r="P1991" s="34" t="s">
        <v>10921</v>
      </c>
      <c r="Q1991">
        <v>1</v>
      </c>
      <c r="R1991" s="4">
        <v>6.6</v>
      </c>
      <c r="T1991" t="s">
        <v>6113</v>
      </c>
      <c r="U1991" s="4">
        <v>5.0999999999999996</v>
      </c>
    </row>
    <row r="1992" spans="10:21" x14ac:dyDescent="0.3">
      <c r="J1992" t="s">
        <v>4796</v>
      </c>
      <c r="K1992" s="4">
        <v>5.3</v>
      </c>
      <c r="L1992" s="25">
        <f t="shared" si="33"/>
        <v>0.16300000000000001</v>
      </c>
      <c r="P1992" s="34" t="s">
        <v>12832</v>
      </c>
      <c r="Q1992">
        <v>1</v>
      </c>
      <c r="R1992" s="4">
        <v>7</v>
      </c>
      <c r="T1992" t="s">
        <v>4759</v>
      </c>
      <c r="U1992" s="4">
        <v>6.5</v>
      </c>
    </row>
    <row r="1993" spans="10:21" x14ac:dyDescent="0.3">
      <c r="J1993" t="s">
        <v>8598</v>
      </c>
      <c r="K1993" s="4">
        <v>5.3</v>
      </c>
      <c r="L1993" s="25">
        <f t="shared" si="33"/>
        <v>0.16300000000000001</v>
      </c>
      <c r="P1993" s="34" t="s">
        <v>13274</v>
      </c>
      <c r="Q1993">
        <v>1</v>
      </c>
      <c r="R1993" s="4">
        <v>5.6</v>
      </c>
      <c r="T1993" t="s">
        <v>4754</v>
      </c>
      <c r="U1993" s="4">
        <v>8.1999999999999993</v>
      </c>
    </row>
    <row r="1994" spans="10:21" x14ac:dyDescent="0.3">
      <c r="J1994" t="s">
        <v>8447</v>
      </c>
      <c r="K1994" s="4">
        <v>5.3</v>
      </c>
      <c r="L1994" s="25">
        <f t="shared" si="33"/>
        <v>0.16300000000000001</v>
      </c>
      <c r="P1994" s="34" t="s">
        <v>13703</v>
      </c>
      <c r="Q1994">
        <v>1</v>
      </c>
      <c r="R1994" s="4">
        <v>7.5</v>
      </c>
      <c r="T1994" t="s">
        <v>2669</v>
      </c>
      <c r="U1994" s="4">
        <v>7.7</v>
      </c>
    </row>
    <row r="1995" spans="10:21" x14ac:dyDescent="0.3">
      <c r="J1995" t="s">
        <v>7571</v>
      </c>
      <c r="K1995" s="4">
        <v>5.3</v>
      </c>
      <c r="L1995" s="25">
        <f t="shared" si="33"/>
        <v>0.16300000000000001</v>
      </c>
      <c r="P1995" s="34" t="s">
        <v>2633</v>
      </c>
      <c r="Q1995">
        <v>1</v>
      </c>
      <c r="R1995" s="4">
        <v>5.4</v>
      </c>
      <c r="T1995" t="s">
        <v>1071</v>
      </c>
      <c r="U1995" s="4">
        <v>6.1</v>
      </c>
    </row>
    <row r="1996" spans="10:21" x14ac:dyDescent="0.3">
      <c r="J1996" t="s">
        <v>1237</v>
      </c>
      <c r="K1996" s="4">
        <v>5.3</v>
      </c>
      <c r="L1996" s="25">
        <f t="shared" si="33"/>
        <v>0.16300000000000001</v>
      </c>
      <c r="P1996" s="34" t="s">
        <v>2032</v>
      </c>
      <c r="Q1996">
        <v>1</v>
      </c>
      <c r="R1996" s="4">
        <v>6.6</v>
      </c>
      <c r="T1996" t="s">
        <v>4412</v>
      </c>
      <c r="U1996" s="4">
        <v>8.8000000000000007</v>
      </c>
    </row>
    <row r="1997" spans="10:21" x14ac:dyDescent="0.3">
      <c r="J1997" t="s">
        <v>8606</v>
      </c>
      <c r="K1997" s="4">
        <v>5.3</v>
      </c>
      <c r="L1997" s="25">
        <f t="shared" si="33"/>
        <v>0.16300000000000001</v>
      </c>
      <c r="P1997" s="34" t="s">
        <v>13123</v>
      </c>
      <c r="Q1997">
        <v>1</v>
      </c>
      <c r="R1997" s="4">
        <v>8</v>
      </c>
      <c r="T1997" t="s">
        <v>189</v>
      </c>
      <c r="U1997" s="4">
        <v>6.8</v>
      </c>
    </row>
    <row r="1998" spans="10:21" x14ac:dyDescent="0.3">
      <c r="J1998" t="s">
        <v>14078</v>
      </c>
      <c r="K1998" s="4">
        <v>5.3</v>
      </c>
      <c r="L1998" s="25">
        <f t="shared" si="33"/>
        <v>0.16300000000000001</v>
      </c>
      <c r="P1998" s="34" t="s">
        <v>9155</v>
      </c>
      <c r="Q1998">
        <v>1</v>
      </c>
      <c r="R1998" s="4">
        <v>6.6</v>
      </c>
      <c r="T1998" t="s">
        <v>3552</v>
      </c>
      <c r="U1998" s="4">
        <v>6.8</v>
      </c>
    </row>
    <row r="1999" spans="10:21" x14ac:dyDescent="0.3">
      <c r="J1999" t="s">
        <v>4221</v>
      </c>
      <c r="K1999" s="4">
        <v>5.3</v>
      </c>
      <c r="L1999" s="25">
        <f t="shared" si="33"/>
        <v>0.16300000000000001</v>
      </c>
      <c r="P1999" s="34" t="s">
        <v>7710</v>
      </c>
      <c r="Q1999">
        <v>1</v>
      </c>
      <c r="R1999" s="4">
        <v>6.9</v>
      </c>
      <c r="T1999" t="s">
        <v>3427</v>
      </c>
      <c r="U1999" s="4">
        <v>6.7</v>
      </c>
    </row>
    <row r="2000" spans="10:21" x14ac:dyDescent="0.3">
      <c r="J2000" t="s">
        <v>9460</v>
      </c>
      <c r="K2000" s="4">
        <v>5.3</v>
      </c>
      <c r="L2000" s="25">
        <f t="shared" si="33"/>
        <v>0.16300000000000001</v>
      </c>
      <c r="P2000" s="34" t="s">
        <v>11635</v>
      </c>
      <c r="Q2000">
        <v>1</v>
      </c>
      <c r="R2000" s="4">
        <v>5.0999999999999996</v>
      </c>
      <c r="T2000" t="s">
        <v>2186</v>
      </c>
      <c r="U2000" s="4">
        <v>7.1</v>
      </c>
    </row>
    <row r="2001" spans="10:21" x14ac:dyDescent="0.3">
      <c r="J2001" t="s">
        <v>10243</v>
      </c>
      <c r="K2001" s="4">
        <v>5.3</v>
      </c>
      <c r="L2001" s="25">
        <f t="shared" si="33"/>
        <v>0.16300000000000001</v>
      </c>
      <c r="P2001" s="34" t="s">
        <v>7224</v>
      </c>
      <c r="Q2001">
        <v>1</v>
      </c>
      <c r="R2001" s="4">
        <v>7.9</v>
      </c>
      <c r="T2001" t="s">
        <v>921</v>
      </c>
      <c r="U2001" s="4">
        <v>7.1</v>
      </c>
    </row>
    <row r="2002" spans="10:21" x14ac:dyDescent="0.3">
      <c r="J2002" t="s">
        <v>4406</v>
      </c>
      <c r="K2002" s="4">
        <v>5.3</v>
      </c>
      <c r="L2002" s="25">
        <f t="shared" si="33"/>
        <v>0.16300000000000001</v>
      </c>
      <c r="P2002" s="34" t="s">
        <v>8678</v>
      </c>
      <c r="Q2002">
        <v>1</v>
      </c>
      <c r="R2002" s="4">
        <v>6.4</v>
      </c>
      <c r="T2002" t="s">
        <v>683</v>
      </c>
      <c r="U2002" s="4">
        <v>6.1</v>
      </c>
    </row>
    <row r="2003" spans="10:21" x14ac:dyDescent="0.3">
      <c r="J2003" t="s">
        <v>7192</v>
      </c>
      <c r="K2003" s="4">
        <v>5.3</v>
      </c>
      <c r="L2003" s="25">
        <f t="shared" si="33"/>
        <v>0.16300000000000001</v>
      </c>
      <c r="P2003" s="34" t="s">
        <v>10834</v>
      </c>
      <c r="Q2003">
        <v>1</v>
      </c>
      <c r="R2003" s="4">
        <v>4.3</v>
      </c>
      <c r="T2003" t="s">
        <v>1183</v>
      </c>
      <c r="U2003" s="4">
        <v>8</v>
      </c>
    </row>
    <row r="2004" spans="10:21" x14ac:dyDescent="0.3">
      <c r="J2004" t="s">
        <v>9810</v>
      </c>
      <c r="K2004" s="4">
        <v>5.3</v>
      </c>
      <c r="L2004" s="25">
        <f t="shared" si="33"/>
        <v>0.16300000000000001</v>
      </c>
      <c r="P2004" s="34" t="s">
        <v>5006</v>
      </c>
      <c r="Q2004">
        <v>1</v>
      </c>
      <c r="R2004" s="4">
        <v>5.9</v>
      </c>
      <c r="T2004" t="s">
        <v>2800</v>
      </c>
      <c r="U2004" s="4">
        <v>6.6</v>
      </c>
    </row>
    <row r="2005" spans="10:21" x14ac:dyDescent="0.3">
      <c r="J2005" t="s">
        <v>2966</v>
      </c>
      <c r="K2005" s="4">
        <v>5.3</v>
      </c>
      <c r="L2005" s="25">
        <f t="shared" si="33"/>
        <v>0.16300000000000001</v>
      </c>
      <c r="P2005" s="34" t="s">
        <v>9466</v>
      </c>
      <c r="Q2005">
        <v>1</v>
      </c>
      <c r="R2005" s="4">
        <v>7.3</v>
      </c>
      <c r="T2005" t="s">
        <v>6141</v>
      </c>
      <c r="U2005" s="4">
        <v>5.4</v>
      </c>
    </row>
    <row r="2006" spans="10:21" x14ac:dyDescent="0.3">
      <c r="J2006" t="s">
        <v>9528</v>
      </c>
      <c r="K2006" s="4">
        <v>5.3</v>
      </c>
      <c r="L2006" s="25">
        <f t="shared" si="33"/>
        <v>0.16300000000000001</v>
      </c>
      <c r="P2006" s="34" t="s">
        <v>5292</v>
      </c>
      <c r="Q2006">
        <v>1</v>
      </c>
      <c r="R2006" s="4">
        <v>2</v>
      </c>
      <c r="T2006" t="s">
        <v>2920</v>
      </c>
      <c r="U2006" s="4">
        <v>6.1</v>
      </c>
    </row>
    <row r="2007" spans="10:21" x14ac:dyDescent="0.3">
      <c r="J2007" t="s">
        <v>4544</v>
      </c>
      <c r="K2007" s="4">
        <v>5.3</v>
      </c>
      <c r="L2007" s="25">
        <f t="shared" si="33"/>
        <v>0.16300000000000001</v>
      </c>
      <c r="P2007" s="34" t="s">
        <v>3143</v>
      </c>
      <c r="Q2007">
        <v>1</v>
      </c>
      <c r="R2007" s="4">
        <v>7.1</v>
      </c>
      <c r="T2007" t="s">
        <v>6147</v>
      </c>
      <c r="U2007" s="4">
        <v>5.6</v>
      </c>
    </row>
    <row r="2008" spans="10:21" x14ac:dyDescent="0.3">
      <c r="J2008" t="s">
        <v>6561</v>
      </c>
      <c r="K2008" s="4">
        <v>5.3</v>
      </c>
      <c r="L2008" s="25">
        <f t="shared" si="33"/>
        <v>0.16300000000000001</v>
      </c>
      <c r="P2008" s="34" t="s">
        <v>960</v>
      </c>
      <c r="Q2008">
        <v>1</v>
      </c>
      <c r="R2008" s="4">
        <v>5.0999999999999996</v>
      </c>
      <c r="T2008" t="s">
        <v>1005</v>
      </c>
      <c r="U2008" s="4">
        <v>5.8</v>
      </c>
    </row>
    <row r="2009" spans="10:21" x14ac:dyDescent="0.3">
      <c r="J2009" t="s">
        <v>11378</v>
      </c>
      <c r="K2009" s="4">
        <v>5.3</v>
      </c>
      <c r="L2009" s="25">
        <f t="shared" si="33"/>
        <v>0.16300000000000001</v>
      </c>
      <c r="P2009" s="34" t="s">
        <v>10243</v>
      </c>
      <c r="Q2009">
        <v>1</v>
      </c>
      <c r="R2009" s="4">
        <v>5.3</v>
      </c>
      <c r="T2009" t="s">
        <v>6152</v>
      </c>
      <c r="U2009" s="4">
        <v>2.8</v>
      </c>
    </row>
    <row r="2010" spans="10:21" x14ac:dyDescent="0.3">
      <c r="J2010" t="s">
        <v>13250</v>
      </c>
      <c r="K2010" s="4">
        <v>5.3</v>
      </c>
      <c r="L2010" s="25">
        <f t="shared" si="33"/>
        <v>0.16300000000000001</v>
      </c>
      <c r="P2010" s="34" t="s">
        <v>8878</v>
      </c>
      <c r="Q2010">
        <v>1</v>
      </c>
      <c r="R2010" s="4">
        <v>7.7</v>
      </c>
      <c r="T2010" t="s">
        <v>6156</v>
      </c>
      <c r="U2010" s="4">
        <v>6.7</v>
      </c>
    </row>
    <row r="2011" spans="10:21" x14ac:dyDescent="0.3">
      <c r="J2011" t="s">
        <v>9781</v>
      </c>
      <c r="K2011" s="4">
        <v>5.3</v>
      </c>
      <c r="L2011" s="25">
        <f t="shared" si="33"/>
        <v>0.16300000000000001</v>
      </c>
      <c r="P2011" s="34" t="s">
        <v>2489</v>
      </c>
      <c r="Q2011">
        <v>1</v>
      </c>
      <c r="R2011" s="4">
        <v>5.9</v>
      </c>
      <c r="T2011" t="s">
        <v>6158</v>
      </c>
      <c r="U2011" s="4">
        <v>5.0999999999999996</v>
      </c>
    </row>
    <row r="2012" spans="10:21" x14ac:dyDescent="0.3">
      <c r="J2012" t="s">
        <v>3427</v>
      </c>
      <c r="K2012" s="4">
        <v>5.2750000000000004</v>
      </c>
      <c r="L2012" s="25">
        <f t="shared" si="33"/>
        <v>0.16200000000000001</v>
      </c>
      <c r="P2012" s="34" t="s">
        <v>7846</v>
      </c>
      <c r="Q2012">
        <v>1</v>
      </c>
      <c r="R2012" s="4">
        <v>5.0999999999999996</v>
      </c>
      <c r="T2012" t="s">
        <v>3168</v>
      </c>
      <c r="U2012" s="4">
        <v>7.2</v>
      </c>
    </row>
    <row r="2013" spans="10:21" x14ac:dyDescent="0.3">
      <c r="J2013" t="s">
        <v>3764</v>
      </c>
      <c r="K2013" s="4">
        <v>5.2666666666666666</v>
      </c>
      <c r="L2013" s="25">
        <f t="shared" si="33"/>
        <v>0.16200000000000001</v>
      </c>
      <c r="P2013" s="34" t="s">
        <v>12644</v>
      </c>
      <c r="Q2013">
        <v>1</v>
      </c>
      <c r="R2013" s="4">
        <v>4.2</v>
      </c>
      <c r="T2013" t="s">
        <v>3686</v>
      </c>
      <c r="U2013" s="4">
        <v>6</v>
      </c>
    </row>
    <row r="2014" spans="10:21" x14ac:dyDescent="0.3">
      <c r="J2014" t="s">
        <v>3787</v>
      </c>
      <c r="K2014" s="4">
        <v>5.2666666666666666</v>
      </c>
      <c r="L2014" s="25">
        <f t="shared" si="33"/>
        <v>0.16200000000000001</v>
      </c>
      <c r="P2014" s="34" t="s">
        <v>12295</v>
      </c>
      <c r="Q2014">
        <v>1</v>
      </c>
      <c r="R2014" s="4">
        <v>7.2</v>
      </c>
      <c r="T2014" t="s">
        <v>5157</v>
      </c>
      <c r="U2014" s="4">
        <v>7.2</v>
      </c>
    </row>
    <row r="2015" spans="10:21" x14ac:dyDescent="0.3">
      <c r="J2015" t="s">
        <v>3552</v>
      </c>
      <c r="K2015" s="4">
        <v>5.26</v>
      </c>
      <c r="L2015" s="25">
        <f t="shared" si="33"/>
        <v>0.161</v>
      </c>
      <c r="P2015" s="34" t="s">
        <v>9125</v>
      </c>
      <c r="Q2015">
        <v>1</v>
      </c>
      <c r="R2015" s="4">
        <v>6.7</v>
      </c>
      <c r="T2015" t="s">
        <v>6168</v>
      </c>
      <c r="U2015" s="4">
        <v>6.7</v>
      </c>
    </row>
    <row r="2016" spans="10:21" x14ac:dyDescent="0.3">
      <c r="J2016" t="s">
        <v>2211</v>
      </c>
      <c r="K2016" s="4">
        <v>5.26</v>
      </c>
      <c r="L2016" s="25">
        <f t="shared" si="33"/>
        <v>0.161</v>
      </c>
      <c r="P2016" s="34" t="s">
        <v>11472</v>
      </c>
      <c r="Q2016">
        <v>1</v>
      </c>
      <c r="R2016" s="4">
        <v>5.9</v>
      </c>
      <c r="T2016" t="s">
        <v>6172</v>
      </c>
      <c r="U2016" s="4">
        <v>6.3</v>
      </c>
    </row>
    <row r="2017" spans="10:21" x14ac:dyDescent="0.3">
      <c r="J2017" t="s">
        <v>6594</v>
      </c>
      <c r="K2017" s="4">
        <v>5.25</v>
      </c>
      <c r="L2017" s="25">
        <f t="shared" si="33"/>
        <v>0.158</v>
      </c>
      <c r="P2017" s="34" t="s">
        <v>7866</v>
      </c>
      <c r="Q2017">
        <v>1</v>
      </c>
      <c r="R2017" s="4">
        <v>4.9000000000000004</v>
      </c>
      <c r="T2017" t="s">
        <v>3520</v>
      </c>
      <c r="U2017" s="4">
        <v>6.2</v>
      </c>
    </row>
    <row r="2018" spans="10:21" x14ac:dyDescent="0.3">
      <c r="J2018" t="s">
        <v>10563</v>
      </c>
      <c r="K2018" s="4">
        <v>5.25</v>
      </c>
      <c r="L2018" s="25">
        <f t="shared" si="33"/>
        <v>0.158</v>
      </c>
      <c r="P2018" s="34" t="s">
        <v>11960</v>
      </c>
      <c r="Q2018">
        <v>1</v>
      </c>
      <c r="R2018" s="4">
        <v>8.1</v>
      </c>
      <c r="T2018" t="s">
        <v>6180</v>
      </c>
      <c r="U2018" s="4">
        <v>6.2</v>
      </c>
    </row>
    <row r="2019" spans="10:21" x14ac:dyDescent="0.3">
      <c r="J2019" t="s">
        <v>10222</v>
      </c>
      <c r="K2019" s="4">
        <v>5.25</v>
      </c>
      <c r="L2019" s="25">
        <f t="shared" si="33"/>
        <v>0.158</v>
      </c>
      <c r="P2019" s="34" t="s">
        <v>11117</v>
      </c>
      <c r="Q2019">
        <v>1</v>
      </c>
      <c r="R2019" s="4">
        <v>4.8</v>
      </c>
      <c r="T2019" t="s">
        <v>6052</v>
      </c>
      <c r="U2019" s="4">
        <v>6.9</v>
      </c>
    </row>
    <row r="2020" spans="10:21" x14ac:dyDescent="0.3">
      <c r="J2020" t="s">
        <v>5799</v>
      </c>
      <c r="K2020" s="4">
        <v>5.25</v>
      </c>
      <c r="L2020" s="25">
        <f t="shared" si="33"/>
        <v>0.158</v>
      </c>
      <c r="P2020" s="34" t="s">
        <v>11738</v>
      </c>
      <c r="Q2020">
        <v>1</v>
      </c>
      <c r="R2020" s="4">
        <v>3.1</v>
      </c>
      <c r="T2020" t="s">
        <v>2262</v>
      </c>
      <c r="U2020" s="4">
        <v>6.8</v>
      </c>
    </row>
    <row r="2021" spans="10:21" x14ac:dyDescent="0.3">
      <c r="J2021" t="s">
        <v>6639</v>
      </c>
      <c r="K2021" s="4">
        <v>5.25</v>
      </c>
      <c r="L2021" s="25">
        <f t="shared" si="33"/>
        <v>0.158</v>
      </c>
      <c r="P2021" s="34" t="s">
        <v>14152</v>
      </c>
      <c r="Q2021">
        <v>1</v>
      </c>
      <c r="R2021" s="4">
        <v>6.8</v>
      </c>
      <c r="T2021" t="s">
        <v>6193</v>
      </c>
      <c r="U2021" s="4">
        <v>7.1</v>
      </c>
    </row>
    <row r="2022" spans="10:21" x14ac:dyDescent="0.3">
      <c r="J2022" t="s">
        <v>4629</v>
      </c>
      <c r="K2022" s="4">
        <v>5.25</v>
      </c>
      <c r="L2022" s="25">
        <f t="shared" si="33"/>
        <v>0.158</v>
      </c>
      <c r="P2022" s="34" t="s">
        <v>13635</v>
      </c>
      <c r="Q2022">
        <v>1</v>
      </c>
      <c r="R2022" s="4">
        <v>6.1</v>
      </c>
      <c r="T2022" t="s">
        <v>6198</v>
      </c>
      <c r="U2022" s="4">
        <v>7.1</v>
      </c>
    </row>
    <row r="2023" spans="10:21" x14ac:dyDescent="0.3">
      <c r="J2023" t="s">
        <v>12521</v>
      </c>
      <c r="K2023" s="4">
        <v>5.2</v>
      </c>
      <c r="L2023" s="25">
        <f t="shared" si="33"/>
        <v>0.14499999999999999</v>
      </c>
      <c r="P2023" s="34" t="s">
        <v>8085</v>
      </c>
      <c r="Q2023">
        <v>1</v>
      </c>
      <c r="R2023" s="4">
        <v>5.9</v>
      </c>
      <c r="T2023" t="s">
        <v>2018</v>
      </c>
      <c r="U2023" s="4">
        <v>7</v>
      </c>
    </row>
    <row r="2024" spans="10:21" x14ac:dyDescent="0.3">
      <c r="J2024" t="s">
        <v>13009</v>
      </c>
      <c r="K2024" s="4">
        <v>5.2</v>
      </c>
      <c r="L2024" s="25">
        <f t="shared" si="33"/>
        <v>0.14499999999999999</v>
      </c>
      <c r="P2024" s="34" t="s">
        <v>7957</v>
      </c>
      <c r="Q2024">
        <v>1</v>
      </c>
      <c r="R2024" s="4">
        <v>6.9</v>
      </c>
      <c r="T2024" t="s">
        <v>2243</v>
      </c>
      <c r="U2024" s="4">
        <v>7.1</v>
      </c>
    </row>
    <row r="2025" spans="10:21" x14ac:dyDescent="0.3">
      <c r="J2025" t="s">
        <v>10989</v>
      </c>
      <c r="K2025" s="4">
        <v>5.2</v>
      </c>
      <c r="L2025" s="25">
        <f t="shared" si="33"/>
        <v>0.14499999999999999</v>
      </c>
      <c r="P2025" s="34" t="s">
        <v>10858</v>
      </c>
      <c r="Q2025">
        <v>1</v>
      </c>
      <c r="R2025" s="4">
        <v>4</v>
      </c>
      <c r="T2025" t="s">
        <v>2664</v>
      </c>
      <c r="U2025" s="4">
        <v>6.4</v>
      </c>
    </row>
    <row r="2026" spans="10:21" x14ac:dyDescent="0.3">
      <c r="J2026" t="s">
        <v>9102</v>
      </c>
      <c r="K2026" s="4">
        <v>5.2</v>
      </c>
      <c r="L2026" s="25">
        <f t="shared" si="33"/>
        <v>0.14499999999999999</v>
      </c>
      <c r="P2026" s="34" t="s">
        <v>10426</v>
      </c>
      <c r="Q2026">
        <v>1</v>
      </c>
      <c r="R2026" s="4">
        <v>6.6</v>
      </c>
      <c r="T2026" t="s">
        <v>1347</v>
      </c>
      <c r="U2026" s="4">
        <v>7</v>
      </c>
    </row>
    <row r="2027" spans="10:21" x14ac:dyDescent="0.3">
      <c r="J2027" t="s">
        <v>12044</v>
      </c>
      <c r="K2027" s="4">
        <v>5.2</v>
      </c>
      <c r="L2027" s="25">
        <f t="shared" si="33"/>
        <v>0.14499999999999999</v>
      </c>
      <c r="P2027" s="34" t="s">
        <v>8641</v>
      </c>
      <c r="Q2027">
        <v>1</v>
      </c>
      <c r="R2027" s="4">
        <v>6.2</v>
      </c>
      <c r="T2027" t="s">
        <v>3213</v>
      </c>
      <c r="U2027" s="4">
        <v>6.2</v>
      </c>
    </row>
    <row r="2028" spans="10:21" x14ac:dyDescent="0.3">
      <c r="J2028" t="s">
        <v>12895</v>
      </c>
      <c r="K2028" s="4">
        <v>5.2</v>
      </c>
      <c r="L2028" s="25">
        <f t="shared" si="33"/>
        <v>0.14499999999999999</v>
      </c>
      <c r="P2028" s="34" t="s">
        <v>12415</v>
      </c>
      <c r="Q2028">
        <v>1</v>
      </c>
      <c r="R2028" s="4">
        <v>6.8</v>
      </c>
      <c r="T2028" t="s">
        <v>2363</v>
      </c>
      <c r="U2028" s="4">
        <v>7.5</v>
      </c>
    </row>
    <row r="2029" spans="10:21" x14ac:dyDescent="0.3">
      <c r="J2029" t="s">
        <v>13233</v>
      </c>
      <c r="K2029" s="4">
        <v>5.2</v>
      </c>
      <c r="L2029" s="25">
        <f t="shared" si="33"/>
        <v>0.14499999999999999</v>
      </c>
      <c r="P2029" s="34" t="s">
        <v>9563</v>
      </c>
      <c r="Q2029">
        <v>1</v>
      </c>
      <c r="R2029" s="4">
        <v>6.5</v>
      </c>
      <c r="T2029" t="s">
        <v>4547</v>
      </c>
      <c r="U2029" s="4">
        <v>4.8</v>
      </c>
    </row>
    <row r="2030" spans="10:21" x14ac:dyDescent="0.3">
      <c r="J2030" t="s">
        <v>5150</v>
      </c>
      <c r="K2030" s="4">
        <v>5.2</v>
      </c>
      <c r="L2030" s="25">
        <f t="shared" si="33"/>
        <v>0.14499999999999999</v>
      </c>
      <c r="P2030" s="34" t="s">
        <v>10014</v>
      </c>
      <c r="Q2030">
        <v>1</v>
      </c>
      <c r="R2030" s="4">
        <v>5.2</v>
      </c>
      <c r="T2030" t="s">
        <v>5334</v>
      </c>
      <c r="U2030" s="4">
        <v>8.1</v>
      </c>
    </row>
    <row r="2031" spans="10:21" x14ac:dyDescent="0.3">
      <c r="J2031" t="s">
        <v>13186</v>
      </c>
      <c r="K2031" s="4">
        <v>5.2</v>
      </c>
      <c r="L2031" s="25">
        <f t="shared" si="33"/>
        <v>0.14499999999999999</v>
      </c>
      <c r="P2031" s="34" t="s">
        <v>761</v>
      </c>
      <c r="Q2031">
        <v>1</v>
      </c>
      <c r="R2031" s="4">
        <v>6.5</v>
      </c>
      <c r="T2031" t="s">
        <v>4671</v>
      </c>
      <c r="U2031" s="4">
        <v>7.3</v>
      </c>
    </row>
    <row r="2032" spans="10:21" x14ac:dyDescent="0.3">
      <c r="J2032" t="s">
        <v>11125</v>
      </c>
      <c r="K2032" s="4">
        <v>5.2</v>
      </c>
      <c r="L2032" s="25">
        <f t="shared" si="33"/>
        <v>0.14499999999999999</v>
      </c>
      <c r="P2032" s="34" t="s">
        <v>10406</v>
      </c>
      <c r="Q2032">
        <v>1</v>
      </c>
      <c r="R2032" s="4">
        <v>5.2</v>
      </c>
      <c r="T2032" t="s">
        <v>4134</v>
      </c>
      <c r="U2032" s="4">
        <v>5.8</v>
      </c>
    </row>
    <row r="2033" spans="10:21" x14ac:dyDescent="0.3">
      <c r="J2033" t="s">
        <v>3977</v>
      </c>
      <c r="K2033" s="4">
        <v>5.2</v>
      </c>
      <c r="L2033" s="25">
        <f t="shared" si="33"/>
        <v>0.14499999999999999</v>
      </c>
      <c r="P2033" s="34" t="s">
        <v>1237</v>
      </c>
      <c r="Q2033">
        <v>1</v>
      </c>
      <c r="R2033" s="4">
        <v>5.3</v>
      </c>
      <c r="T2033" t="s">
        <v>6221</v>
      </c>
      <c r="U2033" s="4">
        <v>7.6</v>
      </c>
    </row>
    <row r="2034" spans="10:21" x14ac:dyDescent="0.3">
      <c r="J2034" t="s">
        <v>9400</v>
      </c>
      <c r="K2034" s="4">
        <v>5.2</v>
      </c>
      <c r="L2034" s="25">
        <f t="shared" si="33"/>
        <v>0.14499999999999999</v>
      </c>
      <c r="P2034" s="34" t="s">
        <v>3855</v>
      </c>
      <c r="Q2034">
        <v>1</v>
      </c>
      <c r="R2034" s="4">
        <v>5.2</v>
      </c>
      <c r="T2034" t="s">
        <v>6223</v>
      </c>
      <c r="U2034" s="4">
        <v>5.6</v>
      </c>
    </row>
    <row r="2035" spans="10:21" x14ac:dyDescent="0.3">
      <c r="J2035" t="s">
        <v>13504</v>
      </c>
      <c r="K2035" s="4">
        <v>5.2</v>
      </c>
      <c r="L2035" s="25">
        <f t="shared" si="33"/>
        <v>0.14499999999999999</v>
      </c>
      <c r="P2035" s="34" t="s">
        <v>9439</v>
      </c>
      <c r="Q2035">
        <v>1</v>
      </c>
      <c r="R2035" s="4">
        <v>7</v>
      </c>
      <c r="T2035" t="s">
        <v>1065</v>
      </c>
      <c r="U2035" s="4">
        <v>7</v>
      </c>
    </row>
    <row r="2036" spans="10:21" x14ac:dyDescent="0.3">
      <c r="J2036" t="s">
        <v>7063</v>
      </c>
      <c r="K2036" s="4">
        <v>5.2</v>
      </c>
      <c r="L2036" s="25">
        <f t="shared" si="33"/>
        <v>0.14499999999999999</v>
      </c>
      <c r="P2036" s="34" t="s">
        <v>2655</v>
      </c>
      <c r="Q2036">
        <v>1</v>
      </c>
      <c r="R2036" s="4">
        <v>6.8</v>
      </c>
      <c r="T2036" t="s">
        <v>2262</v>
      </c>
      <c r="U2036" s="4">
        <v>6.6</v>
      </c>
    </row>
    <row r="2037" spans="10:21" x14ac:dyDescent="0.3">
      <c r="J2037" t="s">
        <v>9033</v>
      </c>
      <c r="K2037" s="4">
        <v>5.2</v>
      </c>
      <c r="L2037" s="25">
        <f t="shared" si="33"/>
        <v>0.14499999999999999</v>
      </c>
      <c r="P2037" s="34" t="s">
        <v>7258</v>
      </c>
      <c r="Q2037">
        <v>1</v>
      </c>
      <c r="R2037" s="4">
        <v>4.9000000000000004</v>
      </c>
      <c r="T2037" t="s">
        <v>1005</v>
      </c>
      <c r="U2037" s="4">
        <v>6.5</v>
      </c>
    </row>
    <row r="2038" spans="10:21" x14ac:dyDescent="0.3">
      <c r="J2038" t="s">
        <v>4657</v>
      </c>
      <c r="K2038" s="4">
        <v>5.2</v>
      </c>
      <c r="L2038" s="25">
        <f t="shared" si="33"/>
        <v>0.14499999999999999</v>
      </c>
      <c r="P2038" s="34" t="s">
        <v>8366</v>
      </c>
      <c r="Q2038">
        <v>1</v>
      </c>
      <c r="R2038" s="4">
        <v>6.7</v>
      </c>
      <c r="T2038" t="s">
        <v>5334</v>
      </c>
      <c r="U2038" s="4">
        <v>7.4</v>
      </c>
    </row>
    <row r="2039" spans="10:21" x14ac:dyDescent="0.3">
      <c r="J2039" t="s">
        <v>4747</v>
      </c>
      <c r="K2039" s="4">
        <v>5.2</v>
      </c>
      <c r="L2039" s="25">
        <f t="shared" si="33"/>
        <v>0.14499999999999999</v>
      </c>
      <c r="P2039" s="34" t="s">
        <v>9237</v>
      </c>
      <c r="Q2039">
        <v>1</v>
      </c>
      <c r="R2039" s="4">
        <v>6.1</v>
      </c>
      <c r="T2039" t="s">
        <v>6233</v>
      </c>
      <c r="U2039" s="4">
        <v>4.5999999999999996</v>
      </c>
    </row>
    <row r="2040" spans="10:21" x14ac:dyDescent="0.3">
      <c r="J2040" t="s">
        <v>4366</v>
      </c>
      <c r="K2040" s="4">
        <v>5.2</v>
      </c>
      <c r="L2040" s="25">
        <f t="shared" si="33"/>
        <v>0.14499999999999999</v>
      </c>
      <c r="P2040" s="34" t="s">
        <v>11819</v>
      </c>
      <c r="Q2040">
        <v>1</v>
      </c>
      <c r="R2040" s="4">
        <v>6.7</v>
      </c>
      <c r="T2040" t="s">
        <v>4740</v>
      </c>
      <c r="U2040" s="4">
        <v>6.4</v>
      </c>
    </row>
    <row r="2041" spans="10:21" x14ac:dyDescent="0.3">
      <c r="J2041" t="s">
        <v>6040</v>
      </c>
      <c r="K2041" s="4">
        <v>5.2</v>
      </c>
      <c r="L2041" s="25">
        <f t="shared" si="33"/>
        <v>0.14499999999999999</v>
      </c>
      <c r="P2041" s="34" t="s">
        <v>13932</v>
      </c>
      <c r="Q2041">
        <v>1</v>
      </c>
      <c r="R2041" s="4">
        <v>6.4</v>
      </c>
      <c r="T2041" t="s">
        <v>4605</v>
      </c>
      <c r="U2041" s="4">
        <v>6.4</v>
      </c>
    </row>
    <row r="2042" spans="10:21" x14ac:dyDescent="0.3">
      <c r="J2042" t="s">
        <v>8861</v>
      </c>
      <c r="K2042" s="4">
        <v>5.2</v>
      </c>
      <c r="L2042" s="25">
        <f t="shared" si="33"/>
        <v>0.14499999999999999</v>
      </c>
      <c r="P2042" s="34" t="s">
        <v>5209</v>
      </c>
      <c r="Q2042">
        <v>1</v>
      </c>
      <c r="R2042" s="4">
        <v>4.0999999999999996</v>
      </c>
      <c r="T2042" t="s">
        <v>1426</v>
      </c>
      <c r="U2042" s="4">
        <v>5.9</v>
      </c>
    </row>
    <row r="2043" spans="10:21" x14ac:dyDescent="0.3">
      <c r="J2043" t="s">
        <v>9087</v>
      </c>
      <c r="K2043" s="4">
        <v>5.2</v>
      </c>
      <c r="L2043" s="25">
        <f t="shared" si="33"/>
        <v>0.14499999999999999</v>
      </c>
      <c r="P2043" s="34" t="s">
        <v>11177</v>
      </c>
      <c r="Q2043">
        <v>1</v>
      </c>
      <c r="R2043" s="4">
        <v>4.8</v>
      </c>
      <c r="T2043" t="s">
        <v>630</v>
      </c>
      <c r="U2043" s="4">
        <v>6.4</v>
      </c>
    </row>
    <row r="2044" spans="10:21" x14ac:dyDescent="0.3">
      <c r="J2044" t="s">
        <v>6849</v>
      </c>
      <c r="K2044" s="4">
        <v>5.2</v>
      </c>
      <c r="L2044" s="25">
        <f t="shared" si="33"/>
        <v>0.14499999999999999</v>
      </c>
      <c r="P2044" s="34" t="s">
        <v>7261</v>
      </c>
      <c r="Q2044">
        <v>1</v>
      </c>
      <c r="R2044" s="4">
        <v>6</v>
      </c>
      <c r="T2044" t="s">
        <v>3182</v>
      </c>
      <c r="U2044" s="4">
        <v>6.6</v>
      </c>
    </row>
    <row r="2045" spans="10:21" x14ac:dyDescent="0.3">
      <c r="J2045" t="s">
        <v>10014</v>
      </c>
      <c r="K2045" s="4">
        <v>5.2</v>
      </c>
      <c r="L2045" s="25">
        <f t="shared" si="33"/>
        <v>0.14499999999999999</v>
      </c>
      <c r="P2045" s="34" t="s">
        <v>6819</v>
      </c>
      <c r="Q2045">
        <v>1</v>
      </c>
      <c r="R2045" s="4">
        <v>6.2</v>
      </c>
      <c r="T2045" t="s">
        <v>4390</v>
      </c>
      <c r="U2045" s="4">
        <v>6.9</v>
      </c>
    </row>
    <row r="2046" spans="10:21" x14ac:dyDescent="0.3">
      <c r="J2046" t="s">
        <v>10406</v>
      </c>
      <c r="K2046" s="4">
        <v>5.2</v>
      </c>
      <c r="L2046" s="25">
        <f t="shared" si="33"/>
        <v>0.14499999999999999</v>
      </c>
      <c r="P2046" s="34" t="s">
        <v>10708</v>
      </c>
      <c r="Q2046">
        <v>1</v>
      </c>
      <c r="R2046" s="4">
        <v>7.2</v>
      </c>
      <c r="T2046" t="s">
        <v>6253</v>
      </c>
      <c r="U2046" s="4">
        <v>5.8</v>
      </c>
    </row>
    <row r="2047" spans="10:21" x14ac:dyDescent="0.3">
      <c r="J2047" t="s">
        <v>3855</v>
      </c>
      <c r="K2047" s="4">
        <v>5.2</v>
      </c>
      <c r="L2047" s="25">
        <f t="shared" si="33"/>
        <v>0.14499999999999999</v>
      </c>
      <c r="P2047" s="34" t="s">
        <v>12275</v>
      </c>
      <c r="Q2047">
        <v>1</v>
      </c>
      <c r="R2047" s="4">
        <v>3.5</v>
      </c>
      <c r="T2047" t="s">
        <v>4377</v>
      </c>
      <c r="U2047" s="4">
        <v>6.4</v>
      </c>
    </row>
    <row r="2048" spans="10:21" x14ac:dyDescent="0.3">
      <c r="J2048" t="s">
        <v>13697</v>
      </c>
      <c r="K2048" s="4">
        <v>5.2</v>
      </c>
      <c r="L2048" s="25">
        <f t="shared" si="33"/>
        <v>0.14499999999999999</v>
      </c>
      <c r="P2048" s="34" t="s">
        <v>12063</v>
      </c>
      <c r="Q2048">
        <v>1</v>
      </c>
      <c r="R2048" s="4">
        <v>5.5</v>
      </c>
      <c r="T2048" t="s">
        <v>6258</v>
      </c>
      <c r="U2048" s="4">
        <v>5.3</v>
      </c>
    </row>
    <row r="2049" spans="10:21" x14ac:dyDescent="0.3">
      <c r="J2049" t="s">
        <v>8782</v>
      </c>
      <c r="K2049" s="4">
        <v>5.2</v>
      </c>
      <c r="L2049" s="25">
        <f t="shared" si="33"/>
        <v>0.14499999999999999</v>
      </c>
      <c r="P2049" s="34" t="s">
        <v>10149</v>
      </c>
      <c r="Q2049">
        <v>1</v>
      </c>
      <c r="R2049" s="4">
        <v>6.5</v>
      </c>
      <c r="T2049" t="s">
        <v>3233</v>
      </c>
      <c r="U2049" s="4">
        <v>6.5</v>
      </c>
    </row>
    <row r="2050" spans="10:21" x14ac:dyDescent="0.3">
      <c r="J2050" t="s">
        <v>5759</v>
      </c>
      <c r="K2050" s="4">
        <v>5.2</v>
      </c>
      <c r="L2050" s="25">
        <f t="shared" si="33"/>
        <v>0.14499999999999999</v>
      </c>
      <c r="P2050" s="34" t="s">
        <v>11744</v>
      </c>
      <c r="Q2050">
        <v>1</v>
      </c>
      <c r="R2050" s="4">
        <v>3.9</v>
      </c>
      <c r="T2050" t="s">
        <v>6263</v>
      </c>
      <c r="U2050" s="4">
        <v>5.7</v>
      </c>
    </row>
    <row r="2051" spans="10:21" x14ac:dyDescent="0.3">
      <c r="J2051" t="s">
        <v>10320</v>
      </c>
      <c r="K2051" s="4">
        <v>5.2</v>
      </c>
      <c r="L2051" s="25">
        <f t="shared" si="33"/>
        <v>0.14499999999999999</v>
      </c>
      <c r="P2051" s="34" t="s">
        <v>6686</v>
      </c>
      <c r="Q2051">
        <v>1</v>
      </c>
      <c r="R2051" s="4">
        <v>4.3</v>
      </c>
      <c r="T2051" t="s">
        <v>2641</v>
      </c>
      <c r="U2051" s="4">
        <v>6.7</v>
      </c>
    </row>
    <row r="2052" spans="10:21" x14ac:dyDescent="0.3">
      <c r="J2052" t="s">
        <v>5640</v>
      </c>
      <c r="K2052" s="4">
        <v>5.2</v>
      </c>
      <c r="L2052" s="25">
        <f t="shared" si="33"/>
        <v>0.14499999999999999</v>
      </c>
      <c r="P2052" s="34" t="s">
        <v>14000</v>
      </c>
      <c r="Q2052">
        <v>1</v>
      </c>
      <c r="R2052" s="4">
        <v>6.7</v>
      </c>
      <c r="T2052" t="s">
        <v>6266</v>
      </c>
      <c r="U2052" s="4">
        <v>3.9</v>
      </c>
    </row>
    <row r="2053" spans="10:21" x14ac:dyDescent="0.3">
      <c r="J2053" t="s">
        <v>1833</v>
      </c>
      <c r="K2053" s="4">
        <v>5.2</v>
      </c>
      <c r="L2053" s="25">
        <f t="shared" si="33"/>
        <v>0.14499999999999999</v>
      </c>
      <c r="P2053" s="34" t="s">
        <v>13452</v>
      </c>
      <c r="Q2053">
        <v>1</v>
      </c>
      <c r="R2053" s="4">
        <v>5.8</v>
      </c>
      <c r="T2053" t="s">
        <v>6268</v>
      </c>
      <c r="U2053" s="4">
        <v>4.0999999999999996</v>
      </c>
    </row>
    <row r="2054" spans="10:21" x14ac:dyDescent="0.3">
      <c r="J2054" t="s">
        <v>8121</v>
      </c>
      <c r="K2054" s="4">
        <v>5.1999999999999993</v>
      </c>
      <c r="L2054" s="25">
        <f t="shared" ref="L2054:L2117" si="34">_xlfn.PERCENTRANK.EXC($K$5:$K$2402,K2054)</f>
        <v>0.14499999999999999</v>
      </c>
      <c r="P2054" s="34" t="s">
        <v>9907</v>
      </c>
      <c r="Q2054">
        <v>1</v>
      </c>
      <c r="R2054" s="4">
        <v>7.7</v>
      </c>
      <c r="T2054" t="s">
        <v>6270</v>
      </c>
      <c r="U2054" s="4">
        <v>6.2</v>
      </c>
    </row>
    <row r="2055" spans="10:21" x14ac:dyDescent="0.3">
      <c r="J2055" t="s">
        <v>1752</v>
      </c>
      <c r="K2055" s="4">
        <v>5.1999999999999993</v>
      </c>
      <c r="L2055" s="25">
        <f t="shared" si="34"/>
        <v>0.14499999999999999</v>
      </c>
      <c r="P2055" s="34" t="s">
        <v>12951</v>
      </c>
      <c r="Q2055">
        <v>1</v>
      </c>
      <c r="R2055" s="4">
        <v>5.8</v>
      </c>
      <c r="T2055" t="s">
        <v>4590</v>
      </c>
      <c r="U2055" s="4">
        <v>3.8</v>
      </c>
    </row>
    <row r="2056" spans="10:21" x14ac:dyDescent="0.3">
      <c r="J2056" t="s">
        <v>2475</v>
      </c>
      <c r="K2056" s="4">
        <v>5.1749999999999998</v>
      </c>
      <c r="L2056" s="25">
        <f t="shared" si="34"/>
        <v>0.14399999999999999</v>
      </c>
      <c r="P2056" s="34" t="s">
        <v>12395</v>
      </c>
      <c r="Q2056">
        <v>1</v>
      </c>
      <c r="R2056" s="4">
        <v>6.7</v>
      </c>
      <c r="T2056" t="s">
        <v>5468</v>
      </c>
      <c r="U2056" s="4">
        <v>5.0999999999999996</v>
      </c>
    </row>
    <row r="2057" spans="10:21" x14ac:dyDescent="0.3">
      <c r="J2057" t="s">
        <v>391</v>
      </c>
      <c r="K2057" s="4">
        <v>5.166666666666667</v>
      </c>
      <c r="L2057" s="25">
        <f t="shared" si="34"/>
        <v>0.14399999999999999</v>
      </c>
      <c r="P2057" s="34" t="s">
        <v>1962</v>
      </c>
      <c r="Q2057">
        <v>1</v>
      </c>
      <c r="R2057" s="4">
        <v>4.0999999999999996</v>
      </c>
      <c r="T2057" t="s">
        <v>6278</v>
      </c>
      <c r="U2057" s="4">
        <v>6.4</v>
      </c>
    </row>
    <row r="2058" spans="10:21" x14ac:dyDescent="0.3">
      <c r="J2058" t="s">
        <v>7271</v>
      </c>
      <c r="K2058" s="4">
        <v>5.15</v>
      </c>
      <c r="L2058" s="25">
        <f t="shared" si="34"/>
        <v>0.14299999999999999</v>
      </c>
      <c r="P2058" s="34" t="s">
        <v>6284</v>
      </c>
      <c r="Q2058">
        <v>1</v>
      </c>
      <c r="R2058" s="4">
        <v>7.8</v>
      </c>
      <c r="T2058" t="s">
        <v>863</v>
      </c>
      <c r="U2058" s="4">
        <v>7.8</v>
      </c>
    </row>
    <row r="2059" spans="10:21" x14ac:dyDescent="0.3">
      <c r="J2059" t="s">
        <v>5773</v>
      </c>
      <c r="K2059" s="4">
        <v>5.125</v>
      </c>
      <c r="L2059" s="25">
        <f t="shared" si="34"/>
        <v>0.14299999999999999</v>
      </c>
      <c r="P2059" s="34" t="s">
        <v>8994</v>
      </c>
      <c r="Q2059">
        <v>1</v>
      </c>
      <c r="R2059" s="4">
        <v>7.3</v>
      </c>
      <c r="T2059" t="s">
        <v>6284</v>
      </c>
      <c r="U2059" s="4">
        <v>7.8</v>
      </c>
    </row>
    <row r="2060" spans="10:21" x14ac:dyDescent="0.3">
      <c r="J2060" t="s">
        <v>6557</v>
      </c>
      <c r="K2060" s="4">
        <v>5.1000000000000005</v>
      </c>
      <c r="L2060" s="25">
        <f t="shared" si="34"/>
        <v>0.14199999999999999</v>
      </c>
      <c r="P2060" s="34" t="s">
        <v>4392</v>
      </c>
      <c r="Q2060">
        <v>1</v>
      </c>
      <c r="R2060" s="4">
        <v>6.1</v>
      </c>
      <c r="T2060" t="s">
        <v>6287</v>
      </c>
      <c r="U2060" s="4">
        <v>6.1</v>
      </c>
    </row>
    <row r="2061" spans="10:21" x14ac:dyDescent="0.3">
      <c r="J2061" t="s">
        <v>2431</v>
      </c>
      <c r="K2061" s="4">
        <v>5.0999999999999996</v>
      </c>
      <c r="L2061" s="25">
        <f t="shared" si="34"/>
        <v>0.13</v>
      </c>
      <c r="P2061" s="34" t="s">
        <v>10275</v>
      </c>
      <c r="Q2061">
        <v>1</v>
      </c>
      <c r="R2061" s="4">
        <v>7.3</v>
      </c>
      <c r="T2061" t="s">
        <v>5494</v>
      </c>
      <c r="U2061" s="4">
        <v>5.8</v>
      </c>
    </row>
    <row r="2062" spans="10:21" x14ac:dyDescent="0.3">
      <c r="J2062" t="s">
        <v>8622</v>
      </c>
      <c r="K2062" s="4">
        <v>5.0999999999999996</v>
      </c>
      <c r="L2062" s="25">
        <f t="shared" si="34"/>
        <v>0.13</v>
      </c>
      <c r="P2062" s="34" t="s">
        <v>5903</v>
      </c>
      <c r="Q2062">
        <v>1</v>
      </c>
      <c r="R2062" s="4">
        <v>5.9</v>
      </c>
      <c r="T2062" t="s">
        <v>6291</v>
      </c>
      <c r="U2062" s="4">
        <v>6.3</v>
      </c>
    </row>
    <row r="2063" spans="10:21" x14ac:dyDescent="0.3">
      <c r="J2063" t="s">
        <v>10044</v>
      </c>
      <c r="K2063" s="4">
        <v>5.0999999999999996</v>
      </c>
      <c r="L2063" s="25">
        <f t="shared" si="34"/>
        <v>0.13</v>
      </c>
      <c r="P2063" s="34" t="s">
        <v>14437</v>
      </c>
      <c r="Q2063">
        <v>1</v>
      </c>
      <c r="R2063" s="4">
        <v>6.3</v>
      </c>
      <c r="T2063" t="s">
        <v>2988</v>
      </c>
      <c r="U2063" s="4">
        <v>7.7</v>
      </c>
    </row>
    <row r="2064" spans="10:21" x14ac:dyDescent="0.3">
      <c r="J2064" t="s">
        <v>8788</v>
      </c>
      <c r="K2064" s="4">
        <v>5.0999999999999996</v>
      </c>
      <c r="L2064" s="25">
        <f t="shared" si="34"/>
        <v>0.13</v>
      </c>
      <c r="P2064" s="34" t="s">
        <v>7390</v>
      </c>
      <c r="Q2064">
        <v>1</v>
      </c>
      <c r="R2064" s="4">
        <v>4.8</v>
      </c>
      <c r="T2064" t="s">
        <v>6298</v>
      </c>
      <c r="U2064" s="4">
        <v>5.4</v>
      </c>
    </row>
    <row r="2065" spans="10:21" x14ac:dyDescent="0.3">
      <c r="J2065" t="s">
        <v>12191</v>
      </c>
      <c r="K2065" s="4">
        <v>5.0999999999999996</v>
      </c>
      <c r="L2065" s="25">
        <f t="shared" si="34"/>
        <v>0.13</v>
      </c>
      <c r="P2065" s="34" t="s">
        <v>9191</v>
      </c>
      <c r="Q2065">
        <v>1</v>
      </c>
      <c r="R2065" s="4">
        <v>5.5</v>
      </c>
      <c r="T2065" t="s">
        <v>5277</v>
      </c>
      <c r="U2065" s="4">
        <v>7.3</v>
      </c>
    </row>
    <row r="2066" spans="10:21" x14ac:dyDescent="0.3">
      <c r="J2066" t="s">
        <v>9114</v>
      </c>
      <c r="K2066" s="4">
        <v>5.0999999999999996</v>
      </c>
      <c r="L2066" s="25">
        <f t="shared" si="34"/>
        <v>0.13</v>
      </c>
      <c r="P2066" s="34" t="s">
        <v>11499</v>
      </c>
      <c r="Q2066">
        <v>1</v>
      </c>
      <c r="R2066" s="4">
        <v>3.9</v>
      </c>
      <c r="T2066" t="s">
        <v>3081</v>
      </c>
      <c r="U2066" s="4">
        <v>6.8</v>
      </c>
    </row>
    <row r="2067" spans="10:21" x14ac:dyDescent="0.3">
      <c r="J2067" t="s">
        <v>8227</v>
      </c>
      <c r="K2067" s="4">
        <v>5.0999999999999996</v>
      </c>
      <c r="L2067" s="25">
        <f t="shared" si="34"/>
        <v>0.13</v>
      </c>
      <c r="P2067" s="34" t="s">
        <v>12015</v>
      </c>
      <c r="Q2067">
        <v>1</v>
      </c>
      <c r="R2067" s="4">
        <v>5.4</v>
      </c>
      <c r="T2067" t="s">
        <v>873</v>
      </c>
      <c r="U2067" s="4">
        <v>7.3</v>
      </c>
    </row>
    <row r="2068" spans="10:21" x14ac:dyDescent="0.3">
      <c r="J2068" t="s">
        <v>13144</v>
      </c>
      <c r="K2068" s="4">
        <v>5.0999999999999996</v>
      </c>
      <c r="L2068" s="25">
        <f t="shared" si="34"/>
        <v>0.13</v>
      </c>
      <c r="P2068" s="34" t="s">
        <v>7182</v>
      </c>
      <c r="Q2068">
        <v>1</v>
      </c>
      <c r="R2068" s="4">
        <v>6.7</v>
      </c>
      <c r="T2068" t="s">
        <v>1609</v>
      </c>
      <c r="U2068" s="4">
        <v>6.5</v>
      </c>
    </row>
    <row r="2069" spans="10:21" x14ac:dyDescent="0.3">
      <c r="J2069" t="s">
        <v>12292</v>
      </c>
      <c r="K2069" s="4">
        <v>5.0999999999999996</v>
      </c>
      <c r="L2069" s="25">
        <f t="shared" si="34"/>
        <v>0.13</v>
      </c>
      <c r="P2069" s="34" t="s">
        <v>10193</v>
      </c>
      <c r="Q2069">
        <v>1</v>
      </c>
      <c r="R2069" s="4">
        <v>5.6</v>
      </c>
      <c r="T2069" t="s">
        <v>3804</v>
      </c>
      <c r="U2069" s="4">
        <v>7.2</v>
      </c>
    </row>
    <row r="2070" spans="10:21" x14ac:dyDescent="0.3">
      <c r="J2070" t="s">
        <v>11728</v>
      </c>
      <c r="K2070" s="4">
        <v>5.0999999999999996</v>
      </c>
      <c r="L2070" s="25">
        <f t="shared" si="34"/>
        <v>0.13</v>
      </c>
      <c r="P2070" s="34" t="s">
        <v>10410</v>
      </c>
      <c r="Q2070">
        <v>1</v>
      </c>
      <c r="R2070" s="4">
        <v>6.9</v>
      </c>
      <c r="T2070" t="s">
        <v>6310</v>
      </c>
      <c r="U2070" s="4">
        <v>6.7</v>
      </c>
    </row>
    <row r="2071" spans="10:21" x14ac:dyDescent="0.3">
      <c r="J2071" t="s">
        <v>1179</v>
      </c>
      <c r="K2071" s="4">
        <v>5.0999999999999996</v>
      </c>
      <c r="L2071" s="25">
        <f t="shared" si="34"/>
        <v>0.13</v>
      </c>
      <c r="P2071" s="34" t="s">
        <v>10909</v>
      </c>
      <c r="Q2071">
        <v>1</v>
      </c>
      <c r="R2071" s="4">
        <v>6.9</v>
      </c>
      <c r="T2071" t="s">
        <v>2548</v>
      </c>
      <c r="U2071" s="4">
        <v>6.3</v>
      </c>
    </row>
    <row r="2072" spans="10:21" x14ac:dyDescent="0.3">
      <c r="J2072" t="s">
        <v>13953</v>
      </c>
      <c r="K2072" s="4">
        <v>5.0999999999999996</v>
      </c>
      <c r="L2072" s="25">
        <f t="shared" si="34"/>
        <v>0.13</v>
      </c>
      <c r="P2072" s="34" t="s">
        <v>10652</v>
      </c>
      <c r="Q2072">
        <v>1</v>
      </c>
      <c r="R2072" s="4">
        <v>5.4</v>
      </c>
      <c r="T2072" t="s">
        <v>2363</v>
      </c>
      <c r="U2072" s="4">
        <v>5.9</v>
      </c>
    </row>
    <row r="2073" spans="10:21" x14ac:dyDescent="0.3">
      <c r="J2073" t="s">
        <v>11489</v>
      </c>
      <c r="K2073" s="4">
        <v>5.0999999999999996</v>
      </c>
      <c r="L2073" s="25">
        <f t="shared" si="34"/>
        <v>0.13</v>
      </c>
      <c r="P2073" s="34" t="s">
        <v>12578</v>
      </c>
      <c r="Q2073">
        <v>1</v>
      </c>
      <c r="R2073" s="4">
        <v>6</v>
      </c>
      <c r="T2073" t="s">
        <v>6322</v>
      </c>
      <c r="U2073" s="4">
        <v>7.8</v>
      </c>
    </row>
    <row r="2074" spans="10:21" x14ac:dyDescent="0.3">
      <c r="J2074" t="s">
        <v>13581</v>
      </c>
      <c r="K2074" s="4">
        <v>5.0999999999999996</v>
      </c>
      <c r="L2074" s="25">
        <f t="shared" si="34"/>
        <v>0.13</v>
      </c>
      <c r="P2074" s="34" t="s">
        <v>10208</v>
      </c>
      <c r="Q2074">
        <v>1</v>
      </c>
      <c r="R2074" s="4">
        <v>7.9</v>
      </c>
      <c r="T2074" t="s">
        <v>1285</v>
      </c>
      <c r="U2074" s="4">
        <v>7.4</v>
      </c>
    </row>
    <row r="2075" spans="10:21" x14ac:dyDescent="0.3">
      <c r="J2075" t="s">
        <v>7658</v>
      </c>
      <c r="K2075" s="4">
        <v>5.0999999999999996</v>
      </c>
      <c r="L2075" s="25">
        <f t="shared" si="34"/>
        <v>0.13</v>
      </c>
      <c r="P2075" s="34" t="s">
        <v>9298</v>
      </c>
      <c r="Q2075">
        <v>1</v>
      </c>
      <c r="R2075" s="4">
        <v>5</v>
      </c>
      <c r="T2075" t="s">
        <v>6326</v>
      </c>
      <c r="U2075" s="4">
        <v>4.8</v>
      </c>
    </row>
    <row r="2076" spans="10:21" x14ac:dyDescent="0.3">
      <c r="J2076" t="s">
        <v>6113</v>
      </c>
      <c r="K2076" s="4">
        <v>5.0999999999999996</v>
      </c>
      <c r="L2076" s="25">
        <f t="shared" si="34"/>
        <v>0.13</v>
      </c>
      <c r="P2076" s="34" t="s">
        <v>3266</v>
      </c>
      <c r="Q2076">
        <v>1</v>
      </c>
      <c r="R2076" s="4">
        <v>6.6</v>
      </c>
      <c r="T2076" t="s">
        <v>2602</v>
      </c>
      <c r="U2076" s="4">
        <v>6.3</v>
      </c>
    </row>
    <row r="2077" spans="10:21" x14ac:dyDescent="0.3">
      <c r="J2077" t="s">
        <v>7729</v>
      </c>
      <c r="K2077" s="4">
        <v>5.0999999999999996</v>
      </c>
      <c r="L2077" s="25">
        <f t="shared" si="34"/>
        <v>0.13</v>
      </c>
      <c r="P2077" s="34" t="s">
        <v>7192</v>
      </c>
      <c r="Q2077">
        <v>1</v>
      </c>
      <c r="R2077" s="4">
        <v>5.3</v>
      </c>
      <c r="T2077" t="s">
        <v>2641</v>
      </c>
      <c r="U2077" s="4">
        <v>7.8</v>
      </c>
    </row>
    <row r="2078" spans="10:21" x14ac:dyDescent="0.3">
      <c r="J2078" t="s">
        <v>7238</v>
      </c>
      <c r="K2078" s="4">
        <v>5.0999999999999996</v>
      </c>
      <c r="L2078" s="25">
        <f t="shared" si="34"/>
        <v>0.13</v>
      </c>
      <c r="P2078" s="34" t="s">
        <v>1098</v>
      </c>
      <c r="Q2078">
        <v>1</v>
      </c>
      <c r="R2078" s="4">
        <v>7.2</v>
      </c>
      <c r="T2078" t="s">
        <v>3408</v>
      </c>
      <c r="U2078" s="4">
        <v>7.5</v>
      </c>
    </row>
    <row r="2079" spans="10:21" x14ac:dyDescent="0.3">
      <c r="J2079" t="s">
        <v>8180</v>
      </c>
      <c r="K2079" s="4">
        <v>5.0999999999999996</v>
      </c>
      <c r="L2079" s="25">
        <f t="shared" si="34"/>
        <v>0.13</v>
      </c>
      <c r="P2079" s="34" t="s">
        <v>13976</v>
      </c>
      <c r="Q2079">
        <v>1</v>
      </c>
      <c r="R2079" s="4">
        <v>8.1</v>
      </c>
      <c r="T2079" t="s">
        <v>5734</v>
      </c>
      <c r="U2079" s="4">
        <v>6</v>
      </c>
    </row>
    <row r="2080" spans="10:21" x14ac:dyDescent="0.3">
      <c r="J2080" t="s">
        <v>12970</v>
      </c>
      <c r="K2080" s="4">
        <v>5.0999999999999996</v>
      </c>
      <c r="L2080" s="25">
        <f t="shared" si="34"/>
        <v>0.13</v>
      </c>
      <c r="P2080" s="34" t="s">
        <v>14024</v>
      </c>
      <c r="Q2080">
        <v>1</v>
      </c>
      <c r="R2080" s="4">
        <v>8.6999999999999993</v>
      </c>
      <c r="T2080" t="s">
        <v>745</v>
      </c>
      <c r="U2080" s="4">
        <v>6.8</v>
      </c>
    </row>
    <row r="2081" spans="10:21" x14ac:dyDescent="0.3">
      <c r="J2081" t="s">
        <v>585</v>
      </c>
      <c r="K2081" s="4">
        <v>5.0999999999999996</v>
      </c>
      <c r="L2081" s="25">
        <f t="shared" si="34"/>
        <v>0.13</v>
      </c>
      <c r="P2081" s="34" t="s">
        <v>8320</v>
      </c>
      <c r="Q2081">
        <v>1</v>
      </c>
      <c r="R2081" s="4">
        <v>5.4</v>
      </c>
      <c r="T2081" t="s">
        <v>5460</v>
      </c>
      <c r="U2081" s="4">
        <v>6.6</v>
      </c>
    </row>
    <row r="2082" spans="10:21" x14ac:dyDescent="0.3">
      <c r="J2082" t="s">
        <v>7928</v>
      </c>
      <c r="K2082" s="4">
        <v>5.0999999999999996</v>
      </c>
      <c r="L2082" s="25">
        <f t="shared" si="34"/>
        <v>0.13</v>
      </c>
      <c r="P2082" s="34" t="s">
        <v>8322</v>
      </c>
      <c r="Q2082">
        <v>1</v>
      </c>
      <c r="R2082" s="4">
        <v>4.3</v>
      </c>
      <c r="T2082" t="s">
        <v>6339</v>
      </c>
      <c r="U2082" s="4">
        <v>4.5999999999999996</v>
      </c>
    </row>
    <row r="2083" spans="10:21" x14ac:dyDescent="0.3">
      <c r="J2083" t="s">
        <v>960</v>
      </c>
      <c r="K2083" s="4">
        <v>5.0999999999999996</v>
      </c>
      <c r="L2083" s="25">
        <f t="shared" si="34"/>
        <v>0.13</v>
      </c>
      <c r="P2083" s="34" t="s">
        <v>8534</v>
      </c>
      <c r="Q2083">
        <v>1</v>
      </c>
      <c r="R2083" s="4">
        <v>6</v>
      </c>
      <c r="T2083" t="s">
        <v>28</v>
      </c>
      <c r="U2083" s="4">
        <v>7.1</v>
      </c>
    </row>
    <row r="2084" spans="10:21" x14ac:dyDescent="0.3">
      <c r="J2084" t="s">
        <v>6158</v>
      </c>
      <c r="K2084" s="4">
        <v>5.0999999999999996</v>
      </c>
      <c r="L2084" s="25">
        <f t="shared" si="34"/>
        <v>0.13</v>
      </c>
      <c r="P2084" s="34" t="s">
        <v>13211</v>
      </c>
      <c r="Q2084">
        <v>1</v>
      </c>
      <c r="R2084" s="4">
        <v>6.3</v>
      </c>
      <c r="T2084" t="s">
        <v>6347</v>
      </c>
      <c r="U2084" s="4">
        <v>6.1</v>
      </c>
    </row>
    <row r="2085" spans="10:21" x14ac:dyDescent="0.3">
      <c r="J2085" t="s">
        <v>7846</v>
      </c>
      <c r="K2085" s="4">
        <v>5.0999999999999996</v>
      </c>
      <c r="L2085" s="25">
        <f t="shared" si="34"/>
        <v>0.13</v>
      </c>
      <c r="P2085" s="34" t="s">
        <v>10490</v>
      </c>
      <c r="Q2085">
        <v>1</v>
      </c>
      <c r="R2085" s="4">
        <v>6.4</v>
      </c>
      <c r="T2085" t="s">
        <v>1230</v>
      </c>
      <c r="U2085" s="4">
        <v>6.7</v>
      </c>
    </row>
    <row r="2086" spans="10:21" x14ac:dyDescent="0.3">
      <c r="J2086" t="s">
        <v>10333</v>
      </c>
      <c r="K2086" s="4">
        <v>5.0999999999999996</v>
      </c>
      <c r="L2086" s="25">
        <f t="shared" si="34"/>
        <v>0.13</v>
      </c>
      <c r="P2086" s="34" t="s">
        <v>13191</v>
      </c>
      <c r="Q2086">
        <v>1</v>
      </c>
      <c r="R2086" s="4">
        <v>3.1</v>
      </c>
      <c r="T2086" t="s">
        <v>6350</v>
      </c>
      <c r="U2086" s="4">
        <v>7.1</v>
      </c>
    </row>
    <row r="2087" spans="10:21" x14ac:dyDescent="0.3">
      <c r="J2087" t="s">
        <v>11635</v>
      </c>
      <c r="K2087" s="4">
        <v>5.0999999999999996</v>
      </c>
      <c r="L2087" s="25">
        <f t="shared" si="34"/>
        <v>0.13</v>
      </c>
      <c r="P2087" s="34" t="s">
        <v>6838</v>
      </c>
      <c r="Q2087">
        <v>1</v>
      </c>
      <c r="R2087" s="4">
        <v>5.5</v>
      </c>
      <c r="T2087" t="s">
        <v>6352</v>
      </c>
      <c r="U2087" s="4">
        <v>5.8</v>
      </c>
    </row>
    <row r="2088" spans="10:21" x14ac:dyDescent="0.3">
      <c r="J2088" t="s">
        <v>4095</v>
      </c>
      <c r="K2088" s="4">
        <v>5.0999999999999996</v>
      </c>
      <c r="L2088" s="25">
        <f t="shared" si="34"/>
        <v>0.13</v>
      </c>
      <c r="P2088" s="34" t="s">
        <v>10313</v>
      </c>
      <c r="Q2088">
        <v>1</v>
      </c>
      <c r="R2088" s="4">
        <v>5</v>
      </c>
      <c r="T2088" t="s">
        <v>5549</v>
      </c>
      <c r="U2088" s="4">
        <v>6.7</v>
      </c>
    </row>
    <row r="2089" spans="10:21" x14ac:dyDescent="0.3">
      <c r="J2089" t="s">
        <v>5192</v>
      </c>
      <c r="K2089" s="4">
        <v>5.0999999999999996</v>
      </c>
      <c r="L2089" s="25">
        <f t="shared" si="34"/>
        <v>0.13</v>
      </c>
      <c r="P2089" s="34" t="s">
        <v>13128</v>
      </c>
      <c r="Q2089">
        <v>1</v>
      </c>
      <c r="R2089" s="4">
        <v>7.4</v>
      </c>
      <c r="T2089" t="s">
        <v>6357</v>
      </c>
      <c r="U2089" s="4">
        <v>5.8</v>
      </c>
    </row>
    <row r="2090" spans="10:21" x14ac:dyDescent="0.3">
      <c r="J2090" t="s">
        <v>2728</v>
      </c>
      <c r="K2090" s="4">
        <v>5.0999999999999996</v>
      </c>
      <c r="L2090" s="25">
        <f t="shared" si="34"/>
        <v>0.13</v>
      </c>
      <c r="P2090" s="34" t="s">
        <v>11345</v>
      </c>
      <c r="Q2090">
        <v>1</v>
      </c>
      <c r="R2090" s="4">
        <v>3.2</v>
      </c>
      <c r="T2090" t="s">
        <v>3375</v>
      </c>
      <c r="U2090" s="4">
        <v>6.8</v>
      </c>
    </row>
    <row r="2091" spans="10:21" x14ac:dyDescent="0.3">
      <c r="J2091" t="s">
        <v>5997</v>
      </c>
      <c r="K2091" s="4">
        <v>5.0500000000000007</v>
      </c>
      <c r="L2091" s="25">
        <f t="shared" si="34"/>
        <v>0.13</v>
      </c>
      <c r="P2091" s="34" t="s">
        <v>14246</v>
      </c>
      <c r="Q2091">
        <v>1</v>
      </c>
      <c r="R2091" s="4">
        <v>4.7</v>
      </c>
      <c r="T2091" t="s">
        <v>264</v>
      </c>
      <c r="U2091" s="4">
        <v>8.5</v>
      </c>
    </row>
    <row r="2092" spans="10:21" x14ac:dyDescent="0.3">
      <c r="J2092" t="s">
        <v>5920</v>
      </c>
      <c r="K2092" s="4">
        <v>5.05</v>
      </c>
      <c r="L2092" s="25">
        <f t="shared" si="34"/>
        <v>0.129</v>
      </c>
      <c r="P2092" s="34" t="s">
        <v>10155</v>
      </c>
      <c r="Q2092">
        <v>1</v>
      </c>
      <c r="R2092" s="4">
        <v>5.4</v>
      </c>
      <c r="T2092" t="s">
        <v>832</v>
      </c>
      <c r="U2092" s="4">
        <v>6.6</v>
      </c>
    </row>
    <row r="2093" spans="10:21" x14ac:dyDescent="0.3">
      <c r="J2093" t="s">
        <v>7082</v>
      </c>
      <c r="K2093" s="4">
        <v>5</v>
      </c>
      <c r="L2093" s="25">
        <f t="shared" si="34"/>
        <v>0.12</v>
      </c>
      <c r="P2093" s="34" t="s">
        <v>14222</v>
      </c>
      <c r="Q2093">
        <v>1</v>
      </c>
      <c r="R2093" s="4">
        <v>6.3</v>
      </c>
      <c r="T2093" t="s">
        <v>264</v>
      </c>
      <c r="U2093" s="4">
        <v>7.7</v>
      </c>
    </row>
    <row r="2094" spans="10:21" x14ac:dyDescent="0.3">
      <c r="J2094" t="s">
        <v>11733</v>
      </c>
      <c r="K2094" s="4">
        <v>5</v>
      </c>
      <c r="L2094" s="25">
        <f t="shared" si="34"/>
        <v>0.12</v>
      </c>
      <c r="P2094" s="34" t="s">
        <v>13613</v>
      </c>
      <c r="Q2094">
        <v>1</v>
      </c>
      <c r="R2094" s="4">
        <v>6</v>
      </c>
      <c r="T2094" t="s">
        <v>6365</v>
      </c>
      <c r="U2094" s="4">
        <v>4.7</v>
      </c>
    </row>
    <row r="2095" spans="10:21" x14ac:dyDescent="0.3">
      <c r="J2095" t="s">
        <v>8305</v>
      </c>
      <c r="K2095" s="4">
        <v>5</v>
      </c>
      <c r="L2095" s="25">
        <f t="shared" si="34"/>
        <v>0.12</v>
      </c>
      <c r="P2095" s="34" t="s">
        <v>4176</v>
      </c>
      <c r="Q2095">
        <v>1</v>
      </c>
      <c r="R2095" s="4">
        <v>6.2</v>
      </c>
      <c r="T2095" t="s">
        <v>1142</v>
      </c>
      <c r="U2095" s="4">
        <v>6.4</v>
      </c>
    </row>
    <row r="2096" spans="10:21" x14ac:dyDescent="0.3">
      <c r="J2096" t="s">
        <v>6905</v>
      </c>
      <c r="K2096" s="4">
        <v>5</v>
      </c>
      <c r="L2096" s="25">
        <f t="shared" si="34"/>
        <v>0.12</v>
      </c>
      <c r="P2096" s="34" t="s">
        <v>11044</v>
      </c>
      <c r="Q2096">
        <v>1</v>
      </c>
      <c r="R2096" s="4">
        <v>7.3</v>
      </c>
      <c r="T2096" t="s">
        <v>1694</v>
      </c>
      <c r="U2096" s="4">
        <v>5.5</v>
      </c>
    </row>
    <row r="2097" spans="10:21" x14ac:dyDescent="0.3">
      <c r="J2097" t="s">
        <v>4148</v>
      </c>
      <c r="K2097" s="4">
        <v>5</v>
      </c>
      <c r="L2097" s="25">
        <f t="shared" si="34"/>
        <v>0.12</v>
      </c>
      <c r="P2097" s="34" t="s">
        <v>12967</v>
      </c>
      <c r="Q2097">
        <v>1</v>
      </c>
      <c r="R2097" s="4">
        <v>6.1</v>
      </c>
      <c r="T2097" t="s">
        <v>1769</v>
      </c>
      <c r="U2097" s="4">
        <v>8.6</v>
      </c>
    </row>
    <row r="2098" spans="10:21" x14ac:dyDescent="0.3">
      <c r="J2098" t="s">
        <v>5629</v>
      </c>
      <c r="K2098" s="4">
        <v>5</v>
      </c>
      <c r="L2098" s="25">
        <f t="shared" si="34"/>
        <v>0.12</v>
      </c>
      <c r="P2098" s="34" t="s">
        <v>6922</v>
      </c>
      <c r="Q2098">
        <v>1</v>
      </c>
      <c r="R2098" s="4">
        <v>3.6</v>
      </c>
      <c r="T2098" t="s">
        <v>6373</v>
      </c>
      <c r="U2098" s="4">
        <v>7</v>
      </c>
    </row>
    <row r="2099" spans="10:21" x14ac:dyDescent="0.3">
      <c r="J2099" t="s">
        <v>3596</v>
      </c>
      <c r="K2099" s="4">
        <v>5</v>
      </c>
      <c r="L2099" s="25">
        <f t="shared" si="34"/>
        <v>0.12</v>
      </c>
      <c r="P2099" s="34" t="s">
        <v>3844</v>
      </c>
      <c r="Q2099">
        <v>1</v>
      </c>
      <c r="R2099" s="4">
        <v>7.1</v>
      </c>
      <c r="T2099" t="s">
        <v>6375</v>
      </c>
      <c r="U2099" s="4">
        <v>7.1</v>
      </c>
    </row>
    <row r="2100" spans="10:21" x14ac:dyDescent="0.3">
      <c r="J2100" t="s">
        <v>6608</v>
      </c>
      <c r="K2100" s="4">
        <v>5</v>
      </c>
      <c r="L2100" s="25">
        <f t="shared" si="34"/>
        <v>0.12</v>
      </c>
      <c r="P2100" s="34" t="s">
        <v>13225</v>
      </c>
      <c r="Q2100">
        <v>1</v>
      </c>
      <c r="R2100" s="4">
        <v>6.5</v>
      </c>
      <c r="T2100" t="s">
        <v>6381</v>
      </c>
      <c r="U2100" s="4">
        <v>5.7</v>
      </c>
    </row>
    <row r="2101" spans="10:21" x14ac:dyDescent="0.3">
      <c r="J2101" t="s">
        <v>10341</v>
      </c>
      <c r="K2101" s="4">
        <v>5</v>
      </c>
      <c r="L2101" s="25">
        <f t="shared" si="34"/>
        <v>0.12</v>
      </c>
      <c r="P2101" s="34" t="s">
        <v>7843</v>
      </c>
      <c r="Q2101">
        <v>1</v>
      </c>
      <c r="R2101" s="4">
        <v>6</v>
      </c>
      <c r="T2101" t="s">
        <v>1037</v>
      </c>
      <c r="U2101" s="4">
        <v>3.7</v>
      </c>
    </row>
    <row r="2102" spans="10:21" x14ac:dyDescent="0.3">
      <c r="J2102" t="s">
        <v>9410</v>
      </c>
      <c r="K2102" s="4">
        <v>5</v>
      </c>
      <c r="L2102" s="25">
        <f t="shared" si="34"/>
        <v>0.12</v>
      </c>
      <c r="P2102" s="34" t="s">
        <v>13498</v>
      </c>
      <c r="Q2102">
        <v>1</v>
      </c>
      <c r="R2102" s="4">
        <v>6.8</v>
      </c>
      <c r="T2102" t="s">
        <v>225</v>
      </c>
      <c r="U2102" s="4">
        <v>7.5</v>
      </c>
    </row>
    <row r="2103" spans="10:21" x14ac:dyDescent="0.3">
      <c r="J2103" t="s">
        <v>13433</v>
      </c>
      <c r="K2103" s="4">
        <v>5</v>
      </c>
      <c r="L2103" s="25">
        <f t="shared" si="34"/>
        <v>0.12</v>
      </c>
      <c r="P2103" s="34" t="s">
        <v>11858</v>
      </c>
      <c r="Q2103">
        <v>1</v>
      </c>
      <c r="R2103" s="4">
        <v>7.6</v>
      </c>
      <c r="T2103" t="s">
        <v>2606</v>
      </c>
      <c r="U2103" s="4">
        <v>4.5999999999999996</v>
      </c>
    </row>
    <row r="2104" spans="10:21" x14ac:dyDescent="0.3">
      <c r="J2104" t="s">
        <v>14282</v>
      </c>
      <c r="K2104" s="4">
        <v>5</v>
      </c>
      <c r="L2104" s="25">
        <f t="shared" si="34"/>
        <v>0.12</v>
      </c>
      <c r="P2104" s="34" t="s">
        <v>6223</v>
      </c>
      <c r="Q2104">
        <v>1</v>
      </c>
      <c r="R2104" s="4">
        <v>5.6</v>
      </c>
      <c r="T2104" t="s">
        <v>2728</v>
      </c>
      <c r="U2104" s="4">
        <v>4.9000000000000004</v>
      </c>
    </row>
    <row r="2105" spans="10:21" x14ac:dyDescent="0.3">
      <c r="J2105" t="s">
        <v>4191</v>
      </c>
      <c r="K2105" s="4">
        <v>5</v>
      </c>
      <c r="L2105" s="25">
        <f t="shared" si="34"/>
        <v>0.12</v>
      </c>
      <c r="P2105" s="34" t="s">
        <v>14257</v>
      </c>
      <c r="Q2105">
        <v>1</v>
      </c>
      <c r="R2105" s="4">
        <v>7.9</v>
      </c>
      <c r="T2105" t="s">
        <v>5537</v>
      </c>
      <c r="U2105" s="4">
        <v>7.1</v>
      </c>
    </row>
    <row r="2106" spans="10:21" x14ac:dyDescent="0.3">
      <c r="J2106" t="s">
        <v>11416</v>
      </c>
      <c r="K2106" s="4">
        <v>5</v>
      </c>
      <c r="L2106" s="25">
        <f t="shared" si="34"/>
        <v>0.12</v>
      </c>
      <c r="P2106" s="34" t="s">
        <v>8482</v>
      </c>
      <c r="Q2106">
        <v>1</v>
      </c>
      <c r="R2106" s="4">
        <v>7.7</v>
      </c>
      <c r="T2106" t="s">
        <v>1523</v>
      </c>
      <c r="U2106" s="4">
        <v>5.8</v>
      </c>
    </row>
    <row r="2107" spans="10:21" x14ac:dyDescent="0.3">
      <c r="J2107" t="s">
        <v>10957</v>
      </c>
      <c r="K2107" s="4">
        <v>5</v>
      </c>
      <c r="L2107" s="25">
        <f t="shared" si="34"/>
        <v>0.12</v>
      </c>
      <c r="P2107" s="34" t="s">
        <v>12089</v>
      </c>
      <c r="Q2107">
        <v>1</v>
      </c>
      <c r="R2107" s="4">
        <v>4.9000000000000004</v>
      </c>
      <c r="T2107" t="s">
        <v>2475</v>
      </c>
      <c r="U2107" s="4">
        <v>5.4</v>
      </c>
    </row>
    <row r="2108" spans="10:21" x14ac:dyDescent="0.3">
      <c r="J2108" t="s">
        <v>10313</v>
      </c>
      <c r="K2108" s="4">
        <v>5</v>
      </c>
      <c r="L2108" s="25">
        <f t="shared" si="34"/>
        <v>0.12</v>
      </c>
      <c r="P2108" s="34" t="s">
        <v>3454</v>
      </c>
      <c r="Q2108">
        <v>1</v>
      </c>
      <c r="R2108" s="4">
        <v>4.5999999999999996</v>
      </c>
      <c r="T2108" t="s">
        <v>4978</v>
      </c>
      <c r="U2108" s="4">
        <v>7.3</v>
      </c>
    </row>
    <row r="2109" spans="10:21" x14ac:dyDescent="0.3">
      <c r="J2109" t="s">
        <v>9298</v>
      </c>
      <c r="K2109" s="4">
        <v>5</v>
      </c>
      <c r="L2109" s="25">
        <f t="shared" si="34"/>
        <v>0.12</v>
      </c>
      <c r="P2109" s="34" t="s">
        <v>558</v>
      </c>
      <c r="Q2109">
        <v>1</v>
      </c>
      <c r="R2109" s="4">
        <v>7.6</v>
      </c>
      <c r="T2109" t="s">
        <v>1585</v>
      </c>
      <c r="U2109" s="4">
        <v>7.1</v>
      </c>
    </row>
    <row r="2110" spans="10:21" x14ac:dyDescent="0.3">
      <c r="J2110" t="s">
        <v>2591</v>
      </c>
      <c r="K2110" s="4">
        <v>5</v>
      </c>
      <c r="L2110" s="25">
        <f t="shared" si="34"/>
        <v>0.12</v>
      </c>
      <c r="P2110" s="34" t="s">
        <v>7441</v>
      </c>
      <c r="Q2110">
        <v>1</v>
      </c>
      <c r="R2110" s="4">
        <v>6</v>
      </c>
      <c r="T2110" t="s">
        <v>3828</v>
      </c>
      <c r="U2110" s="4">
        <v>5.8</v>
      </c>
    </row>
    <row r="2111" spans="10:21" x14ac:dyDescent="0.3">
      <c r="J2111" t="s">
        <v>3229</v>
      </c>
      <c r="K2111" s="4">
        <v>5</v>
      </c>
      <c r="L2111" s="25">
        <f t="shared" si="34"/>
        <v>0.12</v>
      </c>
      <c r="P2111" s="34" t="s">
        <v>4292</v>
      </c>
      <c r="Q2111">
        <v>1</v>
      </c>
      <c r="R2111" s="4">
        <v>6.6</v>
      </c>
      <c r="T2111" t="s">
        <v>6408</v>
      </c>
      <c r="U2111" s="4">
        <v>8.1</v>
      </c>
    </row>
    <row r="2112" spans="10:21" x14ac:dyDescent="0.3">
      <c r="J2112" t="s">
        <v>11721</v>
      </c>
      <c r="K2112" s="4">
        <v>5</v>
      </c>
      <c r="L2112" s="25">
        <f t="shared" si="34"/>
        <v>0.12</v>
      </c>
      <c r="P2112" s="34" t="s">
        <v>8738</v>
      </c>
      <c r="Q2112">
        <v>1</v>
      </c>
      <c r="R2112" s="4">
        <v>6.5</v>
      </c>
      <c r="T2112" t="s">
        <v>5155</v>
      </c>
      <c r="U2112" s="4">
        <v>5.7</v>
      </c>
    </row>
    <row r="2113" spans="10:21" x14ac:dyDescent="0.3">
      <c r="J2113" t="s">
        <v>11437</v>
      </c>
      <c r="K2113" s="4">
        <v>5</v>
      </c>
      <c r="L2113" s="25">
        <f t="shared" si="34"/>
        <v>0.12</v>
      </c>
      <c r="P2113" s="34" t="s">
        <v>11511</v>
      </c>
      <c r="Q2113">
        <v>1</v>
      </c>
      <c r="R2113" s="4">
        <v>5.9</v>
      </c>
      <c r="T2113" t="s">
        <v>5734</v>
      </c>
      <c r="U2113" s="4">
        <v>4.4000000000000004</v>
      </c>
    </row>
    <row r="2114" spans="10:21" x14ac:dyDescent="0.3">
      <c r="J2114" t="s">
        <v>12720</v>
      </c>
      <c r="K2114" s="4">
        <v>5</v>
      </c>
      <c r="L2114" s="25">
        <f t="shared" si="34"/>
        <v>0.12</v>
      </c>
      <c r="P2114" s="34" t="s">
        <v>8782</v>
      </c>
      <c r="Q2114">
        <v>1</v>
      </c>
      <c r="R2114" s="4">
        <v>5.2</v>
      </c>
      <c r="T2114" t="s">
        <v>173</v>
      </c>
      <c r="U2114" s="4">
        <v>7.9</v>
      </c>
    </row>
    <row r="2115" spans="10:21" x14ac:dyDescent="0.3">
      <c r="J2115" t="s">
        <v>6735</v>
      </c>
      <c r="K2115" s="4">
        <v>5</v>
      </c>
      <c r="L2115" s="25">
        <f t="shared" si="34"/>
        <v>0.12</v>
      </c>
      <c r="P2115" s="34" t="s">
        <v>3878</v>
      </c>
      <c r="Q2115">
        <v>1</v>
      </c>
      <c r="R2115" s="4">
        <v>6.3</v>
      </c>
      <c r="T2115" t="s">
        <v>6416</v>
      </c>
      <c r="U2115" s="4">
        <v>7.6</v>
      </c>
    </row>
    <row r="2116" spans="10:21" x14ac:dyDescent="0.3">
      <c r="J2116" t="s">
        <v>1037</v>
      </c>
      <c r="K2116" s="4">
        <v>4.9166666666666661</v>
      </c>
      <c r="L2116" s="25">
        <f t="shared" si="34"/>
        <v>0.11899999999999999</v>
      </c>
      <c r="P2116" s="34" t="s">
        <v>13141</v>
      </c>
      <c r="Q2116">
        <v>1</v>
      </c>
      <c r="R2116" s="4">
        <v>4.2</v>
      </c>
      <c r="T2116" t="s">
        <v>5734</v>
      </c>
      <c r="U2116" s="4">
        <v>4.8</v>
      </c>
    </row>
    <row r="2117" spans="10:21" x14ac:dyDescent="0.3">
      <c r="J2117" t="s">
        <v>5734</v>
      </c>
      <c r="K2117" s="4">
        <v>4.9000000000000004</v>
      </c>
      <c r="L2117" s="25">
        <f t="shared" si="34"/>
        <v>0.112</v>
      </c>
      <c r="P2117" s="34" t="s">
        <v>13731</v>
      </c>
      <c r="Q2117">
        <v>1</v>
      </c>
      <c r="R2117" s="4">
        <v>4.8</v>
      </c>
      <c r="T2117" t="s">
        <v>2988</v>
      </c>
      <c r="U2117" s="4">
        <v>7.8</v>
      </c>
    </row>
    <row r="2118" spans="10:21" x14ac:dyDescent="0.3">
      <c r="J2118" t="s">
        <v>7437</v>
      </c>
      <c r="K2118" s="4">
        <v>4.9000000000000004</v>
      </c>
      <c r="L2118" s="25">
        <f t="shared" ref="L2118:L2181" si="35">_xlfn.PERCENTRANK.EXC($K$5:$K$2402,K2118)</f>
        <v>0.112</v>
      </c>
      <c r="P2118" s="34" t="s">
        <v>13155</v>
      </c>
      <c r="Q2118">
        <v>1</v>
      </c>
      <c r="R2118" s="4">
        <v>6.2</v>
      </c>
      <c r="T2118" t="s">
        <v>6424</v>
      </c>
      <c r="U2118" s="4">
        <v>6.7</v>
      </c>
    </row>
    <row r="2119" spans="10:21" x14ac:dyDescent="0.3">
      <c r="J2119" t="s">
        <v>12704</v>
      </c>
      <c r="K2119" s="4">
        <v>4.9000000000000004</v>
      </c>
      <c r="L2119" s="25">
        <f t="shared" si="35"/>
        <v>0.112</v>
      </c>
      <c r="P2119" s="34" t="s">
        <v>12237</v>
      </c>
      <c r="Q2119">
        <v>1</v>
      </c>
      <c r="R2119" s="4">
        <v>6.3</v>
      </c>
      <c r="T2119" t="s">
        <v>6426</v>
      </c>
      <c r="U2119" s="4">
        <v>2.7</v>
      </c>
    </row>
    <row r="2120" spans="10:21" x14ac:dyDescent="0.3">
      <c r="J2120" t="s">
        <v>5286</v>
      </c>
      <c r="K2120" s="4">
        <v>4.9000000000000004</v>
      </c>
      <c r="L2120" s="25">
        <f t="shared" si="35"/>
        <v>0.112</v>
      </c>
      <c r="P2120" s="34" t="s">
        <v>11193</v>
      </c>
      <c r="Q2120">
        <v>1</v>
      </c>
      <c r="R2120" s="4">
        <v>6.5</v>
      </c>
      <c r="T2120" t="s">
        <v>6428</v>
      </c>
      <c r="U2120" s="4">
        <v>5.8</v>
      </c>
    </row>
    <row r="2121" spans="10:21" x14ac:dyDescent="0.3">
      <c r="J2121" t="s">
        <v>7750</v>
      </c>
      <c r="K2121" s="4">
        <v>4.9000000000000004</v>
      </c>
      <c r="L2121" s="25">
        <f t="shared" si="35"/>
        <v>0.112</v>
      </c>
      <c r="P2121" s="34" t="s">
        <v>13203</v>
      </c>
      <c r="Q2121">
        <v>1</v>
      </c>
      <c r="R2121" s="4">
        <v>7.1</v>
      </c>
      <c r="T2121" t="s">
        <v>6430</v>
      </c>
      <c r="U2121" s="4">
        <v>7.5</v>
      </c>
    </row>
    <row r="2122" spans="10:21" x14ac:dyDescent="0.3">
      <c r="J2122" t="s">
        <v>6782</v>
      </c>
      <c r="K2122" s="4">
        <v>4.9000000000000004</v>
      </c>
      <c r="L2122" s="25">
        <f t="shared" si="35"/>
        <v>0.112</v>
      </c>
      <c r="P2122" s="34" t="s">
        <v>7698</v>
      </c>
      <c r="Q2122">
        <v>1</v>
      </c>
      <c r="R2122" s="4">
        <v>8.4</v>
      </c>
      <c r="T2122" t="s">
        <v>6432</v>
      </c>
      <c r="U2122" s="4">
        <v>5.4</v>
      </c>
    </row>
    <row r="2123" spans="10:21" x14ac:dyDescent="0.3">
      <c r="J2123" t="s">
        <v>9180</v>
      </c>
      <c r="K2123" s="4">
        <v>4.9000000000000004</v>
      </c>
      <c r="L2123" s="25">
        <f t="shared" si="35"/>
        <v>0.112</v>
      </c>
      <c r="P2123" s="34" t="s">
        <v>8778</v>
      </c>
      <c r="Q2123">
        <v>1</v>
      </c>
      <c r="R2123" s="4">
        <v>7.3</v>
      </c>
      <c r="T2123" t="s">
        <v>4148</v>
      </c>
      <c r="U2123" s="4">
        <v>4.0999999999999996</v>
      </c>
    </row>
    <row r="2124" spans="10:21" x14ac:dyDescent="0.3">
      <c r="J2124" t="s">
        <v>4138</v>
      </c>
      <c r="K2124" s="4">
        <v>4.9000000000000004</v>
      </c>
      <c r="L2124" s="25">
        <f t="shared" si="35"/>
        <v>0.112</v>
      </c>
      <c r="P2124" s="34" t="s">
        <v>5759</v>
      </c>
      <c r="Q2124">
        <v>1</v>
      </c>
      <c r="R2124" s="4">
        <v>5.2</v>
      </c>
      <c r="T2124" t="s">
        <v>6441</v>
      </c>
      <c r="U2124" s="4">
        <v>5.9</v>
      </c>
    </row>
    <row r="2125" spans="10:21" x14ac:dyDescent="0.3">
      <c r="J2125" t="s">
        <v>10381</v>
      </c>
      <c r="K2125" s="4">
        <v>4.9000000000000004</v>
      </c>
      <c r="L2125" s="25">
        <f t="shared" si="35"/>
        <v>0.112</v>
      </c>
      <c r="P2125" s="34" t="s">
        <v>580</v>
      </c>
      <c r="Q2125">
        <v>1</v>
      </c>
      <c r="R2125" s="4">
        <v>6.9</v>
      </c>
      <c r="T2125" t="s">
        <v>6444</v>
      </c>
      <c r="U2125" s="4">
        <v>6.3</v>
      </c>
    </row>
    <row r="2126" spans="10:21" x14ac:dyDescent="0.3">
      <c r="J2126" t="s">
        <v>13229</v>
      </c>
      <c r="K2126" s="4">
        <v>4.9000000000000004</v>
      </c>
      <c r="L2126" s="25">
        <f t="shared" si="35"/>
        <v>0.112</v>
      </c>
      <c r="P2126" s="34" t="s">
        <v>9607</v>
      </c>
      <c r="Q2126">
        <v>1</v>
      </c>
      <c r="R2126" s="4">
        <v>6.9</v>
      </c>
      <c r="T2126" t="s">
        <v>3210</v>
      </c>
      <c r="U2126" s="4">
        <v>7</v>
      </c>
    </row>
    <row r="2127" spans="10:21" x14ac:dyDescent="0.3">
      <c r="J2127" t="s">
        <v>11519</v>
      </c>
      <c r="K2127" s="4">
        <v>4.9000000000000004</v>
      </c>
      <c r="L2127" s="25">
        <f t="shared" si="35"/>
        <v>0.112</v>
      </c>
      <c r="P2127" s="34" t="s">
        <v>12807</v>
      </c>
      <c r="Q2127">
        <v>1</v>
      </c>
      <c r="R2127" s="4">
        <v>7.7</v>
      </c>
      <c r="T2127" t="s">
        <v>4805</v>
      </c>
      <c r="U2127" s="4">
        <v>6.8</v>
      </c>
    </row>
    <row r="2128" spans="10:21" x14ac:dyDescent="0.3">
      <c r="J2128" t="s">
        <v>3849</v>
      </c>
      <c r="K2128" s="4">
        <v>4.9000000000000004</v>
      </c>
      <c r="L2128" s="25">
        <f t="shared" si="35"/>
        <v>0.112</v>
      </c>
      <c r="P2128" s="34" t="s">
        <v>9528</v>
      </c>
      <c r="Q2128">
        <v>1</v>
      </c>
      <c r="R2128" s="4">
        <v>5.3</v>
      </c>
      <c r="T2128" t="s">
        <v>5087</v>
      </c>
      <c r="U2128" s="4">
        <v>2.2999999999999998</v>
      </c>
    </row>
    <row r="2129" spans="10:21" x14ac:dyDescent="0.3">
      <c r="J2129" t="s">
        <v>7258</v>
      </c>
      <c r="K2129" s="4">
        <v>4.9000000000000004</v>
      </c>
      <c r="L2129" s="25">
        <f t="shared" si="35"/>
        <v>0.112</v>
      </c>
      <c r="P2129" s="34" t="s">
        <v>10957</v>
      </c>
      <c r="Q2129">
        <v>1</v>
      </c>
      <c r="R2129" s="4">
        <v>5</v>
      </c>
      <c r="T2129" t="s">
        <v>295</v>
      </c>
      <c r="U2129" s="4">
        <v>8.1</v>
      </c>
    </row>
    <row r="2130" spans="10:21" x14ac:dyDescent="0.3">
      <c r="J2130" t="s">
        <v>7866</v>
      </c>
      <c r="K2130" s="4">
        <v>4.9000000000000004</v>
      </c>
      <c r="L2130" s="25">
        <f t="shared" si="35"/>
        <v>0.112</v>
      </c>
      <c r="P2130" s="34" t="s">
        <v>12566</v>
      </c>
      <c r="Q2130">
        <v>1</v>
      </c>
      <c r="R2130" s="4">
        <v>7</v>
      </c>
      <c r="T2130" t="s">
        <v>6079</v>
      </c>
      <c r="U2130" s="4">
        <v>6.1</v>
      </c>
    </row>
    <row r="2131" spans="10:21" x14ac:dyDescent="0.3">
      <c r="J2131" t="s">
        <v>7401</v>
      </c>
      <c r="K2131" s="4">
        <v>4.9000000000000004</v>
      </c>
      <c r="L2131" s="25">
        <f t="shared" si="35"/>
        <v>0.112</v>
      </c>
      <c r="P2131" s="34" t="s">
        <v>9938</v>
      </c>
      <c r="Q2131">
        <v>1</v>
      </c>
      <c r="R2131" s="4">
        <v>7.3</v>
      </c>
      <c r="T2131" t="s">
        <v>6463</v>
      </c>
      <c r="U2131" s="4">
        <v>5</v>
      </c>
    </row>
    <row r="2132" spans="10:21" x14ac:dyDescent="0.3">
      <c r="J2132" t="s">
        <v>5337</v>
      </c>
      <c r="K2132" s="4">
        <v>4.9000000000000004</v>
      </c>
      <c r="L2132" s="25">
        <f t="shared" si="35"/>
        <v>0.112</v>
      </c>
      <c r="P2132" s="34" t="s">
        <v>2066</v>
      </c>
      <c r="Q2132">
        <v>1</v>
      </c>
      <c r="R2132" s="4">
        <v>6.3</v>
      </c>
      <c r="T2132" t="s">
        <v>4481</v>
      </c>
      <c r="U2132" s="4">
        <v>5.5</v>
      </c>
    </row>
    <row r="2133" spans="10:21" x14ac:dyDescent="0.3">
      <c r="J2133" t="s">
        <v>4784</v>
      </c>
      <c r="K2133" s="4">
        <v>4.9000000000000004</v>
      </c>
      <c r="L2133" s="25">
        <f t="shared" si="35"/>
        <v>0.112</v>
      </c>
      <c r="P2133" s="34" t="s">
        <v>14161</v>
      </c>
      <c r="Q2133">
        <v>1</v>
      </c>
      <c r="R2133" s="4">
        <v>5.6</v>
      </c>
      <c r="T2133" t="s">
        <v>3201</v>
      </c>
      <c r="U2133" s="4">
        <v>6.2</v>
      </c>
    </row>
    <row r="2134" spans="10:21" x14ac:dyDescent="0.3">
      <c r="J2134" t="s">
        <v>12089</v>
      </c>
      <c r="K2134" s="4">
        <v>4.9000000000000004</v>
      </c>
      <c r="L2134" s="25">
        <f t="shared" si="35"/>
        <v>0.112</v>
      </c>
      <c r="P2134" s="34" t="s">
        <v>8102</v>
      </c>
      <c r="Q2134">
        <v>1</v>
      </c>
      <c r="R2134" s="4">
        <v>5.9</v>
      </c>
      <c r="T2134" t="s">
        <v>2013</v>
      </c>
      <c r="U2134" s="4">
        <v>6.2</v>
      </c>
    </row>
    <row r="2135" spans="10:21" x14ac:dyDescent="0.3">
      <c r="J2135" t="s">
        <v>3135</v>
      </c>
      <c r="K2135" s="4">
        <v>4.88</v>
      </c>
      <c r="L2135" s="25">
        <f t="shared" si="35"/>
        <v>0.111</v>
      </c>
      <c r="P2135" s="34" t="s">
        <v>183</v>
      </c>
      <c r="Q2135">
        <v>1</v>
      </c>
      <c r="R2135" s="4">
        <v>7.3</v>
      </c>
      <c r="T2135" t="s">
        <v>6471</v>
      </c>
      <c r="U2135" s="4">
        <v>5.9</v>
      </c>
    </row>
    <row r="2136" spans="10:21" x14ac:dyDescent="0.3">
      <c r="J2136" t="s">
        <v>2606</v>
      </c>
      <c r="K2136" s="4">
        <v>4.8166666666666664</v>
      </c>
      <c r="L2136" s="25">
        <f t="shared" si="35"/>
        <v>0.111</v>
      </c>
      <c r="P2136" s="34" t="s">
        <v>12722</v>
      </c>
      <c r="Q2136">
        <v>1</v>
      </c>
      <c r="R2136" s="4">
        <v>7</v>
      </c>
      <c r="T2136" t="s">
        <v>6475</v>
      </c>
      <c r="U2136" s="4">
        <v>6.3</v>
      </c>
    </row>
    <row r="2137" spans="10:21" x14ac:dyDescent="0.3">
      <c r="J2137" t="s">
        <v>12885</v>
      </c>
      <c r="K2137" s="4">
        <v>4.8</v>
      </c>
      <c r="L2137" s="25">
        <f t="shared" si="35"/>
        <v>9.9000000000000005E-2</v>
      </c>
      <c r="P2137" s="34" t="s">
        <v>12900</v>
      </c>
      <c r="Q2137">
        <v>1</v>
      </c>
      <c r="R2137" s="4">
        <v>6.9</v>
      </c>
      <c r="T2137" t="s">
        <v>6480</v>
      </c>
      <c r="U2137" s="4">
        <v>6.7</v>
      </c>
    </row>
    <row r="2138" spans="10:21" x14ac:dyDescent="0.3">
      <c r="J2138" t="s">
        <v>6326</v>
      </c>
      <c r="K2138" s="4">
        <v>4.8</v>
      </c>
      <c r="L2138" s="25">
        <f t="shared" si="35"/>
        <v>9.9000000000000005E-2</v>
      </c>
      <c r="P2138" s="34" t="s">
        <v>7672</v>
      </c>
      <c r="Q2138">
        <v>1</v>
      </c>
      <c r="R2138" s="4">
        <v>5.5</v>
      </c>
      <c r="T2138" t="s">
        <v>5087</v>
      </c>
      <c r="U2138" s="4">
        <v>3.5</v>
      </c>
    </row>
    <row r="2139" spans="10:21" x14ac:dyDescent="0.3">
      <c r="J2139" t="s">
        <v>9067</v>
      </c>
      <c r="K2139" s="4">
        <v>4.8</v>
      </c>
      <c r="L2139" s="25">
        <f t="shared" si="35"/>
        <v>9.9000000000000005E-2</v>
      </c>
      <c r="P2139" s="34" t="s">
        <v>9640</v>
      </c>
      <c r="Q2139">
        <v>1</v>
      </c>
      <c r="R2139" s="4">
        <v>7.2</v>
      </c>
      <c r="T2139" t="s">
        <v>757</v>
      </c>
      <c r="U2139" s="4">
        <v>7.5</v>
      </c>
    </row>
    <row r="2140" spans="10:21" x14ac:dyDescent="0.3">
      <c r="J2140" t="s">
        <v>6867</v>
      </c>
      <c r="K2140" s="4">
        <v>4.8</v>
      </c>
      <c r="L2140" s="25">
        <f t="shared" si="35"/>
        <v>9.9000000000000005E-2</v>
      </c>
      <c r="P2140" s="34" t="s">
        <v>9580</v>
      </c>
      <c r="Q2140">
        <v>1</v>
      </c>
      <c r="R2140" s="4">
        <v>7.3</v>
      </c>
      <c r="T2140" t="s">
        <v>546</v>
      </c>
      <c r="U2140" s="4">
        <v>6.6</v>
      </c>
    </row>
    <row r="2141" spans="10:21" x14ac:dyDescent="0.3">
      <c r="J2141" t="s">
        <v>11783</v>
      </c>
      <c r="K2141" s="4">
        <v>4.8</v>
      </c>
      <c r="L2141" s="25">
        <f t="shared" si="35"/>
        <v>9.9000000000000005E-2</v>
      </c>
      <c r="P2141" s="34" t="s">
        <v>13778</v>
      </c>
      <c r="Q2141">
        <v>1</v>
      </c>
      <c r="R2141" s="4">
        <v>4.3</v>
      </c>
      <c r="T2141" t="s">
        <v>6489</v>
      </c>
      <c r="U2141" s="4">
        <v>7.5</v>
      </c>
    </row>
    <row r="2142" spans="10:21" x14ac:dyDescent="0.3">
      <c r="J2142" t="s">
        <v>10918</v>
      </c>
      <c r="K2142" s="4">
        <v>4.8</v>
      </c>
      <c r="L2142" s="25">
        <f t="shared" si="35"/>
        <v>9.9000000000000005E-2</v>
      </c>
      <c r="P2142" s="34" t="s">
        <v>10822</v>
      </c>
      <c r="Q2142">
        <v>1</v>
      </c>
      <c r="R2142" s="4">
        <v>6.7</v>
      </c>
      <c r="T2142" t="s">
        <v>6322</v>
      </c>
      <c r="U2142" s="4">
        <v>7.2</v>
      </c>
    </row>
    <row r="2143" spans="10:21" x14ac:dyDescent="0.3">
      <c r="J2143" t="s">
        <v>9613</v>
      </c>
      <c r="K2143" s="4">
        <v>4.8</v>
      </c>
      <c r="L2143" s="25">
        <f t="shared" si="35"/>
        <v>9.9000000000000005E-2</v>
      </c>
      <c r="P2143" s="34" t="s">
        <v>9599</v>
      </c>
      <c r="Q2143">
        <v>1</v>
      </c>
      <c r="R2143" s="4">
        <v>3.1</v>
      </c>
      <c r="T2143" t="s">
        <v>4839</v>
      </c>
      <c r="U2143" s="4">
        <v>4.8</v>
      </c>
    </row>
    <row r="2144" spans="10:21" x14ac:dyDescent="0.3">
      <c r="J2144" t="s">
        <v>11824</v>
      </c>
      <c r="K2144" s="4">
        <v>4.8</v>
      </c>
      <c r="L2144" s="25">
        <f t="shared" si="35"/>
        <v>9.9000000000000005E-2</v>
      </c>
      <c r="P2144" s="34" t="s">
        <v>971</v>
      </c>
      <c r="Q2144">
        <v>1</v>
      </c>
      <c r="R2144" s="4">
        <v>6.1</v>
      </c>
      <c r="T2144" t="s">
        <v>1605</v>
      </c>
      <c r="U2144" s="4">
        <v>6.6</v>
      </c>
    </row>
    <row r="2145" spans="10:21" x14ac:dyDescent="0.3">
      <c r="J2145" t="s">
        <v>7632</v>
      </c>
      <c r="K2145" s="4">
        <v>4.8</v>
      </c>
      <c r="L2145" s="25">
        <f t="shared" si="35"/>
        <v>9.9000000000000005E-2</v>
      </c>
      <c r="P2145" s="34" t="s">
        <v>2966</v>
      </c>
      <c r="Q2145">
        <v>1</v>
      </c>
      <c r="R2145" s="4">
        <v>5.3</v>
      </c>
      <c r="T2145" t="s">
        <v>4189</v>
      </c>
      <c r="U2145" s="4">
        <v>3.5</v>
      </c>
    </row>
    <row r="2146" spans="10:21" x14ac:dyDescent="0.3">
      <c r="J2146" t="s">
        <v>5218</v>
      </c>
      <c r="K2146" s="4">
        <v>4.8</v>
      </c>
      <c r="L2146" s="25">
        <f t="shared" si="35"/>
        <v>9.9000000000000005E-2</v>
      </c>
      <c r="P2146" s="34" t="s">
        <v>5192</v>
      </c>
      <c r="Q2146">
        <v>1</v>
      </c>
      <c r="R2146" s="4">
        <v>5.0999999999999996</v>
      </c>
      <c r="T2146" t="s">
        <v>6501</v>
      </c>
      <c r="U2146" s="4">
        <v>6.7</v>
      </c>
    </row>
    <row r="2147" spans="10:21" x14ac:dyDescent="0.3">
      <c r="J2147" t="s">
        <v>5225</v>
      </c>
      <c r="K2147" s="4">
        <v>4.8</v>
      </c>
      <c r="L2147" s="25">
        <f t="shared" si="35"/>
        <v>9.9000000000000005E-2</v>
      </c>
      <c r="P2147" s="34" t="s">
        <v>13257</v>
      </c>
      <c r="Q2147">
        <v>1</v>
      </c>
      <c r="R2147" s="4">
        <v>6.4</v>
      </c>
      <c r="T2147" t="s">
        <v>3758</v>
      </c>
      <c r="U2147" s="4">
        <v>7.6</v>
      </c>
    </row>
    <row r="2148" spans="10:21" x14ac:dyDescent="0.3">
      <c r="J2148" t="s">
        <v>9200</v>
      </c>
      <c r="K2148" s="4">
        <v>4.8</v>
      </c>
      <c r="L2148" s="25">
        <f t="shared" si="35"/>
        <v>9.9000000000000005E-2</v>
      </c>
      <c r="P2148" s="34" t="s">
        <v>14291</v>
      </c>
      <c r="Q2148">
        <v>1</v>
      </c>
      <c r="R2148" s="4">
        <v>3.7</v>
      </c>
      <c r="T2148" t="s">
        <v>359</v>
      </c>
      <c r="U2148" s="4">
        <v>6.3</v>
      </c>
    </row>
    <row r="2149" spans="10:21" x14ac:dyDescent="0.3">
      <c r="J2149" t="s">
        <v>14333</v>
      </c>
      <c r="K2149" s="4">
        <v>4.8</v>
      </c>
      <c r="L2149" s="25">
        <f t="shared" si="35"/>
        <v>9.9000000000000005E-2</v>
      </c>
      <c r="P2149" s="34" t="s">
        <v>6253</v>
      </c>
      <c r="Q2149">
        <v>1</v>
      </c>
      <c r="R2149" s="4">
        <v>5.8</v>
      </c>
      <c r="T2149" t="s">
        <v>6511</v>
      </c>
      <c r="U2149" s="4">
        <v>5.5</v>
      </c>
    </row>
    <row r="2150" spans="10:21" x14ac:dyDescent="0.3">
      <c r="J2150" t="s">
        <v>5986</v>
      </c>
      <c r="K2150" s="4">
        <v>4.8</v>
      </c>
      <c r="L2150" s="25">
        <f t="shared" si="35"/>
        <v>9.9000000000000005E-2</v>
      </c>
      <c r="P2150" s="34" t="s">
        <v>10240</v>
      </c>
      <c r="Q2150">
        <v>1</v>
      </c>
      <c r="R2150" s="4">
        <v>6.2</v>
      </c>
      <c r="T2150" t="s">
        <v>6515</v>
      </c>
      <c r="U2150" s="4">
        <v>6.3</v>
      </c>
    </row>
    <row r="2151" spans="10:21" x14ac:dyDescent="0.3">
      <c r="J2151" t="s">
        <v>14131</v>
      </c>
      <c r="K2151" s="4">
        <v>4.8</v>
      </c>
      <c r="L2151" s="25">
        <f t="shared" si="35"/>
        <v>9.9000000000000005E-2</v>
      </c>
      <c r="P2151" s="34" t="s">
        <v>12170</v>
      </c>
      <c r="Q2151">
        <v>1</v>
      </c>
      <c r="R2151" s="4">
        <v>5.6</v>
      </c>
      <c r="T2151" t="s">
        <v>6517</v>
      </c>
      <c r="U2151" s="4">
        <v>6.5</v>
      </c>
    </row>
    <row r="2152" spans="10:21" x14ac:dyDescent="0.3">
      <c r="J2152" t="s">
        <v>4683</v>
      </c>
      <c r="K2152" s="4">
        <v>4.8</v>
      </c>
      <c r="L2152" s="25">
        <f t="shared" si="35"/>
        <v>9.9000000000000005E-2</v>
      </c>
      <c r="P2152" s="34" t="s">
        <v>12058</v>
      </c>
      <c r="Q2152">
        <v>1</v>
      </c>
      <c r="R2152" s="4">
        <v>5.7</v>
      </c>
      <c r="T2152" t="s">
        <v>6520</v>
      </c>
      <c r="U2152" s="4">
        <v>5.6</v>
      </c>
    </row>
    <row r="2153" spans="10:21" x14ac:dyDescent="0.3">
      <c r="J2153" t="s">
        <v>8932</v>
      </c>
      <c r="K2153" s="4">
        <v>4.8</v>
      </c>
      <c r="L2153" s="25">
        <f t="shared" si="35"/>
        <v>9.9000000000000005E-2</v>
      </c>
      <c r="P2153" s="34" t="s">
        <v>7870</v>
      </c>
      <c r="Q2153">
        <v>1</v>
      </c>
      <c r="R2153" s="4">
        <v>5.7</v>
      </c>
      <c r="T2153" t="s">
        <v>2872</v>
      </c>
      <c r="U2153" s="4">
        <v>6.9</v>
      </c>
    </row>
    <row r="2154" spans="10:21" x14ac:dyDescent="0.3">
      <c r="J2154" t="s">
        <v>5429</v>
      </c>
      <c r="K2154" s="4">
        <v>4.8</v>
      </c>
      <c r="L2154" s="25">
        <f t="shared" si="35"/>
        <v>9.9000000000000005E-2</v>
      </c>
      <c r="P2154" s="34" t="s">
        <v>11459</v>
      </c>
      <c r="Q2154">
        <v>1</v>
      </c>
      <c r="R2154" s="4">
        <v>6.2</v>
      </c>
      <c r="T2154" t="s">
        <v>3520</v>
      </c>
      <c r="U2154" s="4">
        <v>7.6</v>
      </c>
    </row>
    <row r="2155" spans="10:21" x14ac:dyDescent="0.3">
      <c r="J2155" t="s">
        <v>11117</v>
      </c>
      <c r="K2155" s="4">
        <v>4.8</v>
      </c>
      <c r="L2155" s="25">
        <f t="shared" si="35"/>
        <v>9.9000000000000005E-2</v>
      </c>
      <c r="P2155" s="34" t="s">
        <v>11017</v>
      </c>
      <c r="Q2155">
        <v>1</v>
      </c>
      <c r="R2155" s="4">
        <v>4.7</v>
      </c>
      <c r="T2155" t="s">
        <v>6527</v>
      </c>
      <c r="U2155" s="4">
        <v>3.9</v>
      </c>
    </row>
    <row r="2156" spans="10:21" x14ac:dyDescent="0.3">
      <c r="J2156" t="s">
        <v>8898</v>
      </c>
      <c r="K2156" s="4">
        <v>4.8</v>
      </c>
      <c r="L2156" s="25">
        <f t="shared" si="35"/>
        <v>9.9000000000000005E-2</v>
      </c>
      <c r="P2156" s="34" t="s">
        <v>7780</v>
      </c>
      <c r="Q2156">
        <v>1</v>
      </c>
      <c r="R2156" s="4">
        <v>5.7</v>
      </c>
      <c r="T2156" t="s">
        <v>5907</v>
      </c>
      <c r="U2156" s="4">
        <v>6.1</v>
      </c>
    </row>
    <row r="2157" spans="10:21" x14ac:dyDescent="0.3">
      <c r="J2157" t="s">
        <v>11177</v>
      </c>
      <c r="K2157" s="4">
        <v>4.8</v>
      </c>
      <c r="L2157" s="25">
        <f t="shared" si="35"/>
        <v>9.9000000000000005E-2</v>
      </c>
      <c r="P2157" s="34" t="s">
        <v>6787</v>
      </c>
      <c r="Q2157">
        <v>1</v>
      </c>
      <c r="R2157" s="4">
        <v>7.5</v>
      </c>
      <c r="T2157" t="s">
        <v>982</v>
      </c>
      <c r="U2157" s="4">
        <v>7.3</v>
      </c>
    </row>
    <row r="2158" spans="10:21" x14ac:dyDescent="0.3">
      <c r="J2158" t="s">
        <v>13731</v>
      </c>
      <c r="K2158" s="4">
        <v>4.8</v>
      </c>
      <c r="L2158" s="25">
        <f t="shared" si="35"/>
        <v>9.9000000000000005E-2</v>
      </c>
      <c r="P2158" s="34" t="s">
        <v>12224</v>
      </c>
      <c r="Q2158">
        <v>1</v>
      </c>
      <c r="R2158" s="4">
        <v>5.4</v>
      </c>
      <c r="T2158" t="s">
        <v>1024</v>
      </c>
      <c r="U2158" s="4">
        <v>8.3000000000000007</v>
      </c>
    </row>
    <row r="2159" spans="10:21" x14ac:dyDescent="0.3">
      <c r="J2159" t="s">
        <v>11161</v>
      </c>
      <c r="K2159" s="4">
        <v>4.8</v>
      </c>
      <c r="L2159" s="25">
        <f t="shared" si="35"/>
        <v>9.9000000000000005E-2</v>
      </c>
      <c r="P2159" s="34" t="s">
        <v>11724</v>
      </c>
      <c r="Q2159">
        <v>1</v>
      </c>
      <c r="R2159" s="4">
        <v>6.3</v>
      </c>
      <c r="T2159" t="s">
        <v>3213</v>
      </c>
      <c r="U2159" s="4">
        <v>5.8</v>
      </c>
    </row>
    <row r="2160" spans="10:21" x14ac:dyDescent="0.3">
      <c r="J2160" t="s">
        <v>11496</v>
      </c>
      <c r="K2160" s="4">
        <v>4.8</v>
      </c>
      <c r="L2160" s="25">
        <f t="shared" si="35"/>
        <v>9.9000000000000005E-2</v>
      </c>
      <c r="P2160" s="34" t="s">
        <v>5267</v>
      </c>
      <c r="Q2160">
        <v>1</v>
      </c>
      <c r="R2160" s="4">
        <v>4.8</v>
      </c>
      <c r="T2160" t="s">
        <v>344</v>
      </c>
      <c r="U2160" s="4">
        <v>6.8</v>
      </c>
    </row>
    <row r="2161" spans="10:21" x14ac:dyDescent="0.3">
      <c r="J2161" t="s">
        <v>7390</v>
      </c>
      <c r="K2161" s="4">
        <v>4.8</v>
      </c>
      <c r="L2161" s="25">
        <f t="shared" si="35"/>
        <v>9.9000000000000005E-2</v>
      </c>
      <c r="P2161" s="34" t="s">
        <v>11768</v>
      </c>
      <c r="Q2161">
        <v>1</v>
      </c>
      <c r="R2161" s="4">
        <v>4.7</v>
      </c>
      <c r="T2161" t="s">
        <v>1599</v>
      </c>
      <c r="U2161" s="4">
        <v>7</v>
      </c>
    </row>
    <row r="2162" spans="10:21" x14ac:dyDescent="0.3">
      <c r="J2162" t="s">
        <v>5267</v>
      </c>
      <c r="K2162" s="4">
        <v>4.8</v>
      </c>
      <c r="L2162" s="25">
        <f t="shared" si="35"/>
        <v>9.9000000000000005E-2</v>
      </c>
      <c r="P2162" s="34" t="s">
        <v>7198</v>
      </c>
      <c r="Q2162">
        <v>1</v>
      </c>
      <c r="R2162" s="4">
        <v>6.5</v>
      </c>
      <c r="T2162" t="s">
        <v>6541</v>
      </c>
      <c r="U2162" s="4">
        <v>5.9</v>
      </c>
    </row>
    <row r="2163" spans="10:21" x14ac:dyDescent="0.3">
      <c r="J2163" t="s">
        <v>12461</v>
      </c>
      <c r="K2163" s="4">
        <v>4.8</v>
      </c>
      <c r="L2163" s="25">
        <f t="shared" si="35"/>
        <v>9.9000000000000005E-2</v>
      </c>
      <c r="P2163" s="34" t="s">
        <v>11496</v>
      </c>
      <c r="Q2163">
        <v>1</v>
      </c>
      <c r="R2163" s="4">
        <v>4.8</v>
      </c>
      <c r="T2163" t="s">
        <v>6545</v>
      </c>
      <c r="U2163" s="4">
        <v>6.5</v>
      </c>
    </row>
    <row r="2164" spans="10:21" x14ac:dyDescent="0.3">
      <c r="J2164" t="s">
        <v>3323</v>
      </c>
      <c r="K2164" s="4">
        <v>4.8</v>
      </c>
      <c r="L2164" s="25">
        <f t="shared" si="35"/>
        <v>9.9000000000000005E-2</v>
      </c>
      <c r="P2164" s="34" t="s">
        <v>14269</v>
      </c>
      <c r="Q2164">
        <v>1</v>
      </c>
      <c r="R2164" s="4">
        <v>6.6</v>
      </c>
      <c r="T2164" t="s">
        <v>6550</v>
      </c>
      <c r="U2164" s="4">
        <v>6.4</v>
      </c>
    </row>
    <row r="2165" spans="10:21" x14ac:dyDescent="0.3">
      <c r="J2165" t="s">
        <v>12018</v>
      </c>
      <c r="K2165" s="4">
        <v>4.8</v>
      </c>
      <c r="L2165" s="25">
        <f t="shared" si="35"/>
        <v>9.9000000000000005E-2</v>
      </c>
      <c r="P2165" s="34" t="s">
        <v>8399</v>
      </c>
      <c r="Q2165">
        <v>1</v>
      </c>
      <c r="R2165" s="4">
        <v>7</v>
      </c>
      <c r="T2165" t="s">
        <v>6553</v>
      </c>
      <c r="U2165" s="4">
        <v>5.8</v>
      </c>
    </row>
    <row r="2166" spans="10:21" x14ac:dyDescent="0.3">
      <c r="J2166" t="s">
        <v>6520</v>
      </c>
      <c r="K2166" s="4">
        <v>4.75</v>
      </c>
      <c r="L2166" s="25">
        <f t="shared" si="35"/>
        <v>9.8000000000000004E-2</v>
      </c>
      <c r="P2166" s="34" t="s">
        <v>12795</v>
      </c>
      <c r="Q2166">
        <v>1</v>
      </c>
      <c r="R2166" s="4">
        <v>7.2</v>
      </c>
      <c r="T2166" t="s">
        <v>6557</v>
      </c>
      <c r="U2166" s="4">
        <v>5.0999999999999996</v>
      </c>
    </row>
    <row r="2167" spans="10:21" x14ac:dyDescent="0.3">
      <c r="J2167" t="s">
        <v>5972</v>
      </c>
      <c r="K2167" s="4">
        <v>4.7333333333333334</v>
      </c>
      <c r="L2167" s="25">
        <f t="shared" si="35"/>
        <v>9.8000000000000004E-2</v>
      </c>
      <c r="P2167" s="34" t="s">
        <v>9233</v>
      </c>
      <c r="Q2167">
        <v>1</v>
      </c>
      <c r="R2167" s="4">
        <v>6.6</v>
      </c>
      <c r="T2167" t="s">
        <v>3686</v>
      </c>
      <c r="U2167" s="4">
        <v>6.8</v>
      </c>
    </row>
    <row r="2168" spans="10:21" x14ac:dyDescent="0.3">
      <c r="J2168" t="s">
        <v>13569</v>
      </c>
      <c r="K2168" s="4">
        <v>4.7</v>
      </c>
      <c r="L2168" s="25">
        <f t="shared" si="35"/>
        <v>0.09</v>
      </c>
      <c r="P2168" s="34" t="s">
        <v>13658</v>
      </c>
      <c r="Q2168">
        <v>1</v>
      </c>
      <c r="R2168" s="4">
        <v>3.4</v>
      </c>
      <c r="T2168" t="s">
        <v>6561</v>
      </c>
      <c r="U2168" s="4">
        <v>5.3</v>
      </c>
    </row>
    <row r="2169" spans="10:21" x14ac:dyDescent="0.3">
      <c r="J2169" t="s">
        <v>11147</v>
      </c>
      <c r="K2169" s="4">
        <v>4.7</v>
      </c>
      <c r="L2169" s="25">
        <f t="shared" si="35"/>
        <v>0.09</v>
      </c>
      <c r="P2169" s="34" t="s">
        <v>8363</v>
      </c>
      <c r="Q2169">
        <v>1</v>
      </c>
      <c r="R2169" s="4">
        <v>4.5</v>
      </c>
      <c r="T2169" t="s">
        <v>1355</v>
      </c>
      <c r="U2169" s="4">
        <v>5.3</v>
      </c>
    </row>
    <row r="2170" spans="10:21" x14ac:dyDescent="0.3">
      <c r="J2170" t="s">
        <v>13648</v>
      </c>
      <c r="K2170" s="4">
        <v>4.7</v>
      </c>
      <c r="L2170" s="25">
        <f t="shared" si="35"/>
        <v>0.09</v>
      </c>
      <c r="P2170" s="34" t="s">
        <v>8147</v>
      </c>
      <c r="Q2170">
        <v>1</v>
      </c>
      <c r="R2170" s="4">
        <v>6</v>
      </c>
      <c r="T2170" t="s">
        <v>6565</v>
      </c>
      <c r="U2170" s="4">
        <v>6.4</v>
      </c>
    </row>
    <row r="2171" spans="10:21" x14ac:dyDescent="0.3">
      <c r="J2171" t="s">
        <v>3020</v>
      </c>
      <c r="K2171" s="4">
        <v>4.7</v>
      </c>
      <c r="L2171" s="25">
        <f t="shared" si="35"/>
        <v>0.09</v>
      </c>
      <c r="P2171" s="34" t="s">
        <v>14361</v>
      </c>
      <c r="Q2171">
        <v>1</v>
      </c>
      <c r="R2171" s="4">
        <v>6.2</v>
      </c>
      <c r="T2171" t="s">
        <v>3085</v>
      </c>
      <c r="U2171" s="4">
        <v>4.9000000000000004</v>
      </c>
    </row>
    <row r="2172" spans="10:21" x14ac:dyDescent="0.3">
      <c r="J2172" t="s">
        <v>12233</v>
      </c>
      <c r="K2172" s="4">
        <v>4.7</v>
      </c>
      <c r="L2172" s="25">
        <f t="shared" si="35"/>
        <v>0.09</v>
      </c>
      <c r="P2172" s="34" t="s">
        <v>3989</v>
      </c>
      <c r="Q2172">
        <v>1</v>
      </c>
      <c r="R2172" s="4">
        <v>5.9</v>
      </c>
      <c r="T2172" t="s">
        <v>3758</v>
      </c>
      <c r="U2172" s="4">
        <v>6.8</v>
      </c>
    </row>
    <row r="2173" spans="10:21" x14ac:dyDescent="0.3">
      <c r="J2173" t="s">
        <v>10112</v>
      </c>
      <c r="K2173" s="4">
        <v>4.7</v>
      </c>
      <c r="L2173" s="25">
        <f t="shared" si="35"/>
        <v>0.09</v>
      </c>
      <c r="P2173" s="34" t="s">
        <v>6733</v>
      </c>
      <c r="Q2173">
        <v>1</v>
      </c>
      <c r="R2173" s="4">
        <v>2.8</v>
      </c>
      <c r="T2173" t="s">
        <v>6572</v>
      </c>
      <c r="U2173" s="4">
        <v>7.1</v>
      </c>
    </row>
    <row r="2174" spans="10:21" x14ac:dyDescent="0.3">
      <c r="J2174" t="s">
        <v>12281</v>
      </c>
      <c r="K2174" s="4">
        <v>4.7</v>
      </c>
      <c r="L2174" s="25">
        <f t="shared" si="35"/>
        <v>0.09</v>
      </c>
      <c r="P2174" s="34" t="s">
        <v>8016</v>
      </c>
      <c r="Q2174">
        <v>1</v>
      </c>
      <c r="R2174" s="4">
        <v>6.9</v>
      </c>
      <c r="T2174" t="s">
        <v>6576</v>
      </c>
      <c r="U2174" s="4">
        <v>6.8</v>
      </c>
    </row>
    <row r="2175" spans="10:21" x14ac:dyDescent="0.3">
      <c r="J2175" t="s">
        <v>10758</v>
      </c>
      <c r="K2175" s="4">
        <v>4.7</v>
      </c>
      <c r="L2175" s="25">
        <f t="shared" si="35"/>
        <v>0.09</v>
      </c>
      <c r="P2175" s="34" t="s">
        <v>13238</v>
      </c>
      <c r="Q2175">
        <v>1</v>
      </c>
      <c r="R2175" s="4">
        <v>7.4</v>
      </c>
      <c r="T2175" t="s">
        <v>3354</v>
      </c>
      <c r="U2175" s="4">
        <v>6.1</v>
      </c>
    </row>
    <row r="2176" spans="10:21" x14ac:dyDescent="0.3">
      <c r="J2176" t="s">
        <v>7664</v>
      </c>
      <c r="K2176" s="4">
        <v>4.7</v>
      </c>
      <c r="L2176" s="25">
        <f t="shared" si="35"/>
        <v>0.09</v>
      </c>
      <c r="P2176" s="34" t="s">
        <v>12785</v>
      </c>
      <c r="Q2176">
        <v>1</v>
      </c>
      <c r="R2176" s="4">
        <v>6.8</v>
      </c>
      <c r="T2176" t="s">
        <v>6584</v>
      </c>
      <c r="U2176" s="4">
        <v>8.5</v>
      </c>
    </row>
    <row r="2177" spans="10:21" x14ac:dyDescent="0.3">
      <c r="J2177" t="s">
        <v>9754</v>
      </c>
      <c r="K2177" s="4">
        <v>4.7</v>
      </c>
      <c r="L2177" s="25">
        <f t="shared" si="35"/>
        <v>0.09</v>
      </c>
      <c r="P2177" s="34" t="s">
        <v>12272</v>
      </c>
      <c r="Q2177">
        <v>1</v>
      </c>
      <c r="R2177" s="4">
        <v>4.3</v>
      </c>
      <c r="T2177" t="s">
        <v>3270</v>
      </c>
      <c r="U2177" s="4">
        <v>5.9</v>
      </c>
    </row>
    <row r="2178" spans="10:21" x14ac:dyDescent="0.3">
      <c r="J2178" t="s">
        <v>9029</v>
      </c>
      <c r="K2178" s="4">
        <v>4.7</v>
      </c>
      <c r="L2178" s="25">
        <f t="shared" si="35"/>
        <v>0.09</v>
      </c>
      <c r="P2178" s="34" t="s">
        <v>11161</v>
      </c>
      <c r="Q2178">
        <v>1</v>
      </c>
      <c r="R2178" s="4">
        <v>4.8</v>
      </c>
      <c r="T2178" t="s">
        <v>6591</v>
      </c>
      <c r="U2178" s="4">
        <v>6.3</v>
      </c>
    </row>
    <row r="2179" spans="10:21" x14ac:dyDescent="0.3">
      <c r="J2179" t="s">
        <v>12659</v>
      </c>
      <c r="K2179" s="4">
        <v>4.7</v>
      </c>
      <c r="L2179" s="25">
        <f t="shared" si="35"/>
        <v>0.09</v>
      </c>
      <c r="P2179" s="34" t="s">
        <v>12420</v>
      </c>
      <c r="Q2179">
        <v>1</v>
      </c>
      <c r="R2179" s="4">
        <v>6.3</v>
      </c>
      <c r="T2179" t="s">
        <v>2128</v>
      </c>
      <c r="U2179" s="4">
        <v>5.9</v>
      </c>
    </row>
    <row r="2180" spans="10:21" x14ac:dyDescent="0.3">
      <c r="J2180" t="s">
        <v>6365</v>
      </c>
      <c r="K2180" s="4">
        <v>4.7</v>
      </c>
      <c r="L2180" s="25">
        <f t="shared" si="35"/>
        <v>0.09</v>
      </c>
      <c r="P2180" s="34" t="s">
        <v>9539</v>
      </c>
      <c r="Q2180">
        <v>1</v>
      </c>
      <c r="R2180" s="4">
        <v>7.7</v>
      </c>
      <c r="T2180" t="s">
        <v>6594</v>
      </c>
      <c r="U2180" s="4">
        <v>5.4</v>
      </c>
    </row>
    <row r="2181" spans="10:21" x14ac:dyDescent="0.3">
      <c r="J2181" t="s">
        <v>4061</v>
      </c>
      <c r="K2181" s="4">
        <v>4.7</v>
      </c>
      <c r="L2181" s="25">
        <f t="shared" si="35"/>
        <v>0.09</v>
      </c>
      <c r="P2181" s="34" t="s">
        <v>10068</v>
      </c>
      <c r="Q2181">
        <v>1</v>
      </c>
      <c r="R2181" s="4">
        <v>5.8</v>
      </c>
      <c r="T2181" t="s">
        <v>709</v>
      </c>
      <c r="U2181" s="4">
        <v>7</v>
      </c>
    </row>
    <row r="2182" spans="10:21" x14ac:dyDescent="0.3">
      <c r="J2182" t="s">
        <v>14246</v>
      </c>
      <c r="K2182" s="4">
        <v>4.7</v>
      </c>
      <c r="L2182" s="25">
        <f t="shared" ref="L2182:L2245" si="36">_xlfn.PERCENTRANK.EXC($K$5:$K$2402,K2182)</f>
        <v>0.09</v>
      </c>
      <c r="P2182" s="34" t="s">
        <v>12375</v>
      </c>
      <c r="Q2182">
        <v>1</v>
      </c>
      <c r="R2182" s="4">
        <v>8.6</v>
      </c>
      <c r="T2182" t="s">
        <v>901</v>
      </c>
      <c r="U2182" s="4">
        <v>6.9</v>
      </c>
    </row>
    <row r="2183" spans="10:21" x14ac:dyDescent="0.3">
      <c r="J2183" t="s">
        <v>11017</v>
      </c>
      <c r="K2183" s="4">
        <v>4.7</v>
      </c>
      <c r="L2183" s="25">
        <f t="shared" si="36"/>
        <v>0.09</v>
      </c>
      <c r="P2183" s="34" t="s">
        <v>2615</v>
      </c>
      <c r="Q2183">
        <v>1</v>
      </c>
      <c r="R2183" s="4">
        <v>7</v>
      </c>
      <c r="T2183" t="s">
        <v>6603</v>
      </c>
      <c r="U2183" s="4">
        <v>7.5</v>
      </c>
    </row>
    <row r="2184" spans="10:21" x14ac:dyDescent="0.3">
      <c r="J2184" t="s">
        <v>11768</v>
      </c>
      <c r="K2184" s="4">
        <v>4.7</v>
      </c>
      <c r="L2184" s="25">
        <f t="shared" si="36"/>
        <v>0.09</v>
      </c>
      <c r="P2184" s="34" t="s">
        <v>13754</v>
      </c>
      <c r="Q2184">
        <v>1</v>
      </c>
      <c r="R2184" s="4">
        <v>6.4</v>
      </c>
      <c r="T2184" t="s">
        <v>3678</v>
      </c>
      <c r="U2184" s="4">
        <v>8.1999999999999993</v>
      </c>
    </row>
    <row r="2185" spans="10:21" x14ac:dyDescent="0.3">
      <c r="J2185" t="s">
        <v>7092</v>
      </c>
      <c r="K2185" s="4">
        <v>4.7</v>
      </c>
      <c r="L2185" s="25">
        <f t="shared" si="36"/>
        <v>0.09</v>
      </c>
      <c r="P2185" s="34" t="s">
        <v>12615</v>
      </c>
      <c r="Q2185">
        <v>1</v>
      </c>
      <c r="R2185" s="4">
        <v>6.1</v>
      </c>
      <c r="T2185" t="s">
        <v>1656</v>
      </c>
      <c r="U2185" s="4">
        <v>5.9</v>
      </c>
    </row>
    <row r="2186" spans="10:21" x14ac:dyDescent="0.3">
      <c r="J2186" t="s">
        <v>6713</v>
      </c>
      <c r="K2186" s="4">
        <v>4.6750000000000007</v>
      </c>
      <c r="L2186" s="25">
        <f t="shared" si="36"/>
        <v>0.09</v>
      </c>
      <c r="P2186" s="34" t="s">
        <v>13045</v>
      </c>
      <c r="Q2186">
        <v>1</v>
      </c>
      <c r="R2186" s="4">
        <v>7.9</v>
      </c>
      <c r="T2186" t="s">
        <v>6608</v>
      </c>
      <c r="U2186" s="4">
        <v>5</v>
      </c>
    </row>
    <row r="2187" spans="10:21" x14ac:dyDescent="0.3">
      <c r="J2187" t="s">
        <v>9040</v>
      </c>
      <c r="K2187" s="4">
        <v>4.6500000000000004</v>
      </c>
      <c r="L2187" s="25">
        <f t="shared" si="36"/>
        <v>0.09</v>
      </c>
      <c r="P2187" s="34" t="s">
        <v>4611</v>
      </c>
      <c r="Q2187">
        <v>1</v>
      </c>
      <c r="R2187" s="4">
        <v>5.9</v>
      </c>
      <c r="T2187" t="s">
        <v>3085</v>
      </c>
      <c r="U2187" s="4">
        <v>7.3</v>
      </c>
    </row>
    <row r="2188" spans="10:21" x14ac:dyDescent="0.3">
      <c r="J2188" t="s">
        <v>11640</v>
      </c>
      <c r="K2188" s="4">
        <v>4.5999999999999996</v>
      </c>
      <c r="L2188" s="25">
        <f t="shared" si="36"/>
        <v>8.1000000000000003E-2</v>
      </c>
      <c r="P2188" s="34" t="s">
        <v>14235</v>
      </c>
      <c r="Q2188">
        <v>1</v>
      </c>
      <c r="R2188" s="4">
        <v>6.4</v>
      </c>
      <c r="T2188" t="s">
        <v>6613</v>
      </c>
      <c r="U2188" s="4">
        <v>6.4</v>
      </c>
    </row>
    <row r="2189" spans="10:21" x14ac:dyDescent="0.3">
      <c r="J2189" t="s">
        <v>5187</v>
      </c>
      <c r="K2189" s="4">
        <v>4.5999999999999996</v>
      </c>
      <c r="L2189" s="25">
        <f t="shared" si="36"/>
        <v>8.1000000000000003E-2</v>
      </c>
      <c r="P2189" s="34" t="s">
        <v>12025</v>
      </c>
      <c r="Q2189">
        <v>1</v>
      </c>
      <c r="R2189" s="4">
        <v>5.9</v>
      </c>
      <c r="T2189" t="s">
        <v>5549</v>
      </c>
      <c r="U2189" s="4">
        <v>6.6</v>
      </c>
    </row>
    <row r="2190" spans="10:21" x14ac:dyDescent="0.3">
      <c r="J2190" t="s">
        <v>7616</v>
      </c>
      <c r="K2190" s="4">
        <v>4.5999999999999996</v>
      </c>
      <c r="L2190" s="25">
        <f t="shared" si="36"/>
        <v>8.1000000000000003E-2</v>
      </c>
      <c r="P2190" s="34" t="s">
        <v>7373</v>
      </c>
      <c r="Q2190">
        <v>1</v>
      </c>
      <c r="R2190" s="4">
        <v>5.4</v>
      </c>
      <c r="T2190" t="s">
        <v>6618</v>
      </c>
      <c r="U2190" s="4">
        <v>7.8</v>
      </c>
    </row>
    <row r="2191" spans="10:21" x14ac:dyDescent="0.3">
      <c r="J2191" t="s">
        <v>8575</v>
      </c>
      <c r="K2191" s="4">
        <v>4.5999999999999996</v>
      </c>
      <c r="L2191" s="25">
        <f t="shared" si="36"/>
        <v>8.1000000000000003E-2</v>
      </c>
      <c r="P2191" s="34" t="s">
        <v>11982</v>
      </c>
      <c r="Q2191">
        <v>1</v>
      </c>
      <c r="R2191" s="4">
        <v>7</v>
      </c>
      <c r="T2191" t="s">
        <v>6627</v>
      </c>
      <c r="U2191" s="4">
        <v>4</v>
      </c>
    </row>
    <row r="2192" spans="10:21" x14ac:dyDescent="0.3">
      <c r="J2192" t="s">
        <v>10545</v>
      </c>
      <c r="K2192" s="4">
        <v>4.5999999999999996</v>
      </c>
      <c r="L2192" s="25">
        <f t="shared" si="36"/>
        <v>8.1000000000000003E-2</v>
      </c>
      <c r="P2192" s="34" t="s">
        <v>12999</v>
      </c>
      <c r="Q2192">
        <v>1</v>
      </c>
      <c r="R2192" s="4">
        <v>3.9</v>
      </c>
      <c r="T2192" t="s">
        <v>85</v>
      </c>
      <c r="U2192" s="4">
        <v>7.6</v>
      </c>
    </row>
    <row r="2193" spans="10:21" x14ac:dyDescent="0.3">
      <c r="J2193" t="s">
        <v>14344</v>
      </c>
      <c r="K2193" s="4">
        <v>4.5999999999999996</v>
      </c>
      <c r="L2193" s="25">
        <f t="shared" si="36"/>
        <v>8.1000000000000003E-2</v>
      </c>
      <c r="P2193" s="34" t="s">
        <v>10281</v>
      </c>
      <c r="Q2193">
        <v>1</v>
      </c>
      <c r="R2193" s="4">
        <v>6.9</v>
      </c>
      <c r="T2193" t="s">
        <v>757</v>
      </c>
      <c r="U2193" s="4">
        <v>7.7</v>
      </c>
    </row>
    <row r="2194" spans="10:21" x14ac:dyDescent="0.3">
      <c r="J2194" t="s">
        <v>6233</v>
      </c>
      <c r="K2194" s="4">
        <v>4.5999999999999996</v>
      </c>
      <c r="L2194" s="25">
        <f t="shared" si="36"/>
        <v>8.1000000000000003E-2</v>
      </c>
      <c r="P2194" s="34" t="s">
        <v>7705</v>
      </c>
      <c r="Q2194">
        <v>1</v>
      </c>
      <c r="R2194" s="4">
        <v>6.2</v>
      </c>
      <c r="T2194" t="s">
        <v>6635</v>
      </c>
      <c r="U2194" s="4">
        <v>5.8</v>
      </c>
    </row>
    <row r="2195" spans="10:21" x14ac:dyDescent="0.3">
      <c r="J2195" t="s">
        <v>6339</v>
      </c>
      <c r="K2195" s="4">
        <v>4.5999999999999996</v>
      </c>
      <c r="L2195" s="25">
        <f t="shared" si="36"/>
        <v>8.1000000000000003E-2</v>
      </c>
      <c r="P2195" s="34" t="s">
        <v>11886</v>
      </c>
      <c r="Q2195">
        <v>1</v>
      </c>
      <c r="R2195" s="4">
        <v>7.2</v>
      </c>
      <c r="T2195" t="s">
        <v>6639</v>
      </c>
      <c r="U2195" s="4">
        <v>5.6</v>
      </c>
    </row>
    <row r="2196" spans="10:21" x14ac:dyDescent="0.3">
      <c r="J2196" t="s">
        <v>9543</v>
      </c>
      <c r="K2196" s="4">
        <v>4.5999999999999996</v>
      </c>
      <c r="L2196" s="25">
        <f t="shared" si="36"/>
        <v>8.1000000000000003E-2</v>
      </c>
      <c r="P2196" s="34" t="s">
        <v>13620</v>
      </c>
      <c r="Q2196">
        <v>1</v>
      </c>
      <c r="R2196" s="4">
        <v>8</v>
      </c>
      <c r="T2196" t="s">
        <v>6641</v>
      </c>
      <c r="U2196" s="4">
        <v>5.3</v>
      </c>
    </row>
    <row r="2197" spans="10:21" x14ac:dyDescent="0.3">
      <c r="J2197" t="s">
        <v>12641</v>
      </c>
      <c r="K2197" s="4">
        <v>4.5999999999999996</v>
      </c>
      <c r="L2197" s="25">
        <f t="shared" si="36"/>
        <v>8.1000000000000003E-2</v>
      </c>
      <c r="P2197" s="34" t="s">
        <v>10320</v>
      </c>
      <c r="Q2197">
        <v>1</v>
      </c>
      <c r="R2197" s="4">
        <v>5.2</v>
      </c>
      <c r="T2197" t="s">
        <v>2429</v>
      </c>
      <c r="U2197" s="4">
        <v>7.4</v>
      </c>
    </row>
    <row r="2198" spans="10:21" x14ac:dyDescent="0.3">
      <c r="J2198" t="s">
        <v>12078</v>
      </c>
      <c r="K2198" s="4">
        <v>4.5999999999999996</v>
      </c>
      <c r="L2198" s="25">
        <f t="shared" si="36"/>
        <v>8.1000000000000003E-2</v>
      </c>
      <c r="P2198" s="34" t="s">
        <v>11060</v>
      </c>
      <c r="Q2198">
        <v>1</v>
      </c>
      <c r="R2198" s="4">
        <v>6.9</v>
      </c>
      <c r="T2198" t="s">
        <v>6649</v>
      </c>
      <c r="U2198" s="4">
        <v>6.6</v>
      </c>
    </row>
    <row r="2199" spans="10:21" x14ac:dyDescent="0.3">
      <c r="J2199" t="s">
        <v>11975</v>
      </c>
      <c r="K2199" s="4">
        <v>4.5999999999999996</v>
      </c>
      <c r="L2199" s="25">
        <f t="shared" si="36"/>
        <v>8.1000000000000003E-2</v>
      </c>
      <c r="P2199" s="34" t="s">
        <v>4784</v>
      </c>
      <c r="Q2199">
        <v>1</v>
      </c>
      <c r="R2199" s="4">
        <v>4.9000000000000004</v>
      </c>
      <c r="T2199" t="s">
        <v>6652</v>
      </c>
      <c r="U2199" s="4">
        <v>6.2</v>
      </c>
    </row>
    <row r="2200" spans="10:21" x14ac:dyDescent="0.3">
      <c r="J2200" t="s">
        <v>10877</v>
      </c>
      <c r="K2200" s="4">
        <v>4.5999999999999996</v>
      </c>
      <c r="L2200" s="25">
        <f t="shared" si="36"/>
        <v>8.1000000000000003E-2</v>
      </c>
      <c r="P2200" s="34" t="s">
        <v>10369</v>
      </c>
      <c r="Q2200">
        <v>1</v>
      </c>
      <c r="R2200" s="4">
        <v>6.4</v>
      </c>
      <c r="T2200" t="s">
        <v>5087</v>
      </c>
      <c r="U2200" s="4">
        <v>1.9</v>
      </c>
    </row>
    <row r="2201" spans="10:21" x14ac:dyDescent="0.3">
      <c r="J2201" t="s">
        <v>10039</v>
      </c>
      <c r="K2201" s="4">
        <v>4.5999999999999996</v>
      </c>
      <c r="L2201" s="25">
        <f t="shared" si="36"/>
        <v>8.1000000000000003E-2</v>
      </c>
      <c r="P2201" s="34" t="s">
        <v>5183</v>
      </c>
      <c r="Q2201">
        <v>1</v>
      </c>
      <c r="R2201" s="4">
        <v>7</v>
      </c>
      <c r="T2201" t="s">
        <v>3999</v>
      </c>
      <c r="U2201" s="4">
        <v>5.7</v>
      </c>
    </row>
    <row r="2202" spans="10:21" x14ac:dyDescent="0.3">
      <c r="J2202" t="s">
        <v>7701</v>
      </c>
      <c r="K2202" s="4">
        <v>4.5999999999999996</v>
      </c>
      <c r="L2202" s="25">
        <f t="shared" si="36"/>
        <v>8.1000000000000003E-2</v>
      </c>
      <c r="P2202" s="34" t="s">
        <v>9851</v>
      </c>
      <c r="Q2202">
        <v>1</v>
      </c>
      <c r="R2202" s="4">
        <v>6.4</v>
      </c>
      <c r="T2202" t="s">
        <v>1605</v>
      </c>
      <c r="U2202" s="4">
        <v>6.6</v>
      </c>
    </row>
    <row r="2203" spans="10:21" x14ac:dyDescent="0.3">
      <c r="J2203" t="s">
        <v>3454</v>
      </c>
      <c r="K2203" s="4">
        <v>4.5999999999999996</v>
      </c>
      <c r="L2203" s="25">
        <f t="shared" si="36"/>
        <v>8.1000000000000003E-2</v>
      </c>
      <c r="P2203" s="34" t="s">
        <v>9501</v>
      </c>
      <c r="Q2203">
        <v>1</v>
      </c>
      <c r="R2203" s="4">
        <v>6.5</v>
      </c>
      <c r="T2203" t="s">
        <v>6660</v>
      </c>
      <c r="U2203" s="4">
        <v>6</v>
      </c>
    </row>
    <row r="2204" spans="10:21" x14ac:dyDescent="0.3">
      <c r="J2204" t="s">
        <v>8136</v>
      </c>
      <c r="K2204" s="4">
        <v>4.5999999999999996</v>
      </c>
      <c r="L2204" s="25">
        <f t="shared" si="36"/>
        <v>8.1000000000000003E-2</v>
      </c>
      <c r="P2204" s="34" t="s">
        <v>11195</v>
      </c>
      <c r="Q2204">
        <v>1</v>
      </c>
      <c r="R2204" s="4">
        <v>8.5</v>
      </c>
      <c r="T2204" t="s">
        <v>6662</v>
      </c>
      <c r="U2204" s="4">
        <v>6.1</v>
      </c>
    </row>
    <row r="2205" spans="10:21" x14ac:dyDescent="0.3">
      <c r="J2205" t="s">
        <v>7211</v>
      </c>
      <c r="K2205" s="4">
        <v>4.5999999999999996</v>
      </c>
      <c r="L2205" s="25">
        <f t="shared" si="36"/>
        <v>8.1000000000000003E-2</v>
      </c>
      <c r="P2205" s="34" t="s">
        <v>398</v>
      </c>
      <c r="Q2205">
        <v>1</v>
      </c>
      <c r="R2205" s="4">
        <v>6.3</v>
      </c>
      <c r="T2205" t="s">
        <v>2013</v>
      </c>
      <c r="U2205" s="4">
        <v>4.8</v>
      </c>
    </row>
    <row r="2206" spans="10:21" x14ac:dyDescent="0.3">
      <c r="J2206" t="s">
        <v>13439</v>
      </c>
      <c r="K2206" s="4">
        <v>4.5999999999999996</v>
      </c>
      <c r="L2206" s="25">
        <f t="shared" si="36"/>
        <v>8.1000000000000003E-2</v>
      </c>
      <c r="P2206" s="34" t="s">
        <v>5831</v>
      </c>
      <c r="Q2206">
        <v>1</v>
      </c>
      <c r="R2206" s="4">
        <v>3.5</v>
      </c>
      <c r="T2206" t="s">
        <v>2868</v>
      </c>
      <c r="U2206" s="4">
        <v>6.2</v>
      </c>
    </row>
    <row r="2207" spans="10:21" x14ac:dyDescent="0.3">
      <c r="J2207" t="s">
        <v>8475</v>
      </c>
      <c r="K2207" s="4">
        <v>4.5999999999999996</v>
      </c>
      <c r="L2207" s="25">
        <f t="shared" si="36"/>
        <v>8.1000000000000003E-2</v>
      </c>
      <c r="P2207" s="34" t="s">
        <v>9810</v>
      </c>
      <c r="Q2207">
        <v>1</v>
      </c>
      <c r="R2207" s="4">
        <v>5.3</v>
      </c>
      <c r="T2207" t="s">
        <v>2548</v>
      </c>
      <c r="U2207" s="4">
        <v>7.5</v>
      </c>
    </row>
    <row r="2208" spans="10:21" x14ac:dyDescent="0.3">
      <c r="J2208" t="s">
        <v>5103</v>
      </c>
      <c r="K2208" s="4">
        <v>4.5500000000000007</v>
      </c>
      <c r="L2208" s="25">
        <f t="shared" si="36"/>
        <v>0.08</v>
      </c>
      <c r="P2208" s="34" t="s">
        <v>11362</v>
      </c>
      <c r="Q2208">
        <v>1</v>
      </c>
      <c r="R2208" s="4">
        <v>6.9</v>
      </c>
      <c r="T2208" t="s">
        <v>6669</v>
      </c>
      <c r="U2208" s="4">
        <v>6.3</v>
      </c>
    </row>
    <row r="2209" spans="10:21" x14ac:dyDescent="0.3">
      <c r="J2209" t="s">
        <v>4032</v>
      </c>
      <c r="K2209" s="4">
        <v>4.5500000000000007</v>
      </c>
      <c r="L2209" s="25">
        <f t="shared" si="36"/>
        <v>0.08</v>
      </c>
      <c r="P2209" s="34" t="s">
        <v>13971</v>
      </c>
      <c r="Q2209">
        <v>1</v>
      </c>
      <c r="R2209" s="4">
        <v>7.4</v>
      </c>
      <c r="T2209" t="s">
        <v>798</v>
      </c>
      <c r="U2209" s="4">
        <v>7.1</v>
      </c>
    </row>
    <row r="2210" spans="10:21" x14ac:dyDescent="0.3">
      <c r="J2210" t="s">
        <v>9215</v>
      </c>
      <c r="K2210" s="4">
        <v>4.55</v>
      </c>
      <c r="L2210" s="25">
        <f t="shared" si="36"/>
        <v>0.08</v>
      </c>
      <c r="P2210" s="34" t="s">
        <v>14308</v>
      </c>
      <c r="Q2210">
        <v>1</v>
      </c>
      <c r="R2210" s="4">
        <v>5.4</v>
      </c>
      <c r="T2210" t="s">
        <v>22</v>
      </c>
      <c r="U2210" s="4">
        <v>6.6</v>
      </c>
    </row>
    <row r="2211" spans="10:21" x14ac:dyDescent="0.3">
      <c r="J2211" t="s">
        <v>7691</v>
      </c>
      <c r="K2211" s="4">
        <v>4.5</v>
      </c>
      <c r="L2211" s="25">
        <f t="shared" si="36"/>
        <v>7.2999999999999995E-2</v>
      </c>
      <c r="P2211" s="34" t="s">
        <v>12177</v>
      </c>
      <c r="Q2211">
        <v>1</v>
      </c>
      <c r="R2211" s="4">
        <v>6.8</v>
      </c>
      <c r="T2211" t="s">
        <v>2757</v>
      </c>
      <c r="U2211" s="4">
        <v>6.1</v>
      </c>
    </row>
    <row r="2212" spans="10:21" x14ac:dyDescent="0.3">
      <c r="J2212" t="s">
        <v>10373</v>
      </c>
      <c r="K2212" s="4">
        <v>4.5</v>
      </c>
      <c r="L2212" s="25">
        <f t="shared" si="36"/>
        <v>7.2999999999999995E-2</v>
      </c>
      <c r="P2212" s="34" t="s">
        <v>6699</v>
      </c>
      <c r="Q2212">
        <v>1</v>
      </c>
      <c r="R2212" s="4">
        <v>6.1</v>
      </c>
      <c r="T2212" t="s">
        <v>2786</v>
      </c>
      <c r="U2212" s="4">
        <v>6.7</v>
      </c>
    </row>
    <row r="2213" spans="10:21" x14ac:dyDescent="0.3">
      <c r="J2213" t="s">
        <v>9059</v>
      </c>
      <c r="K2213" s="4">
        <v>4.5</v>
      </c>
      <c r="L2213" s="25">
        <f t="shared" si="36"/>
        <v>7.2999999999999995E-2</v>
      </c>
      <c r="P2213" s="34" t="s">
        <v>5768</v>
      </c>
      <c r="Q2213">
        <v>1</v>
      </c>
      <c r="R2213" s="4">
        <v>6.6</v>
      </c>
      <c r="T2213" t="s">
        <v>1355</v>
      </c>
      <c r="U2213" s="4">
        <v>5.6</v>
      </c>
    </row>
    <row r="2214" spans="10:21" x14ac:dyDescent="0.3">
      <c r="J2214" t="s">
        <v>3518</v>
      </c>
      <c r="K2214" s="4">
        <v>4.5</v>
      </c>
      <c r="L2214" s="25">
        <f t="shared" si="36"/>
        <v>7.2999999999999995E-2</v>
      </c>
      <c r="P2214" s="34" t="s">
        <v>7753</v>
      </c>
      <c r="Q2214">
        <v>1</v>
      </c>
      <c r="R2214" s="4">
        <v>7.4</v>
      </c>
      <c r="T2214" t="s">
        <v>387</v>
      </c>
      <c r="U2214" s="4">
        <v>7.2</v>
      </c>
    </row>
    <row r="2215" spans="10:21" x14ac:dyDescent="0.3">
      <c r="J2215" t="s">
        <v>6792</v>
      </c>
      <c r="K2215" s="4">
        <v>4.5</v>
      </c>
      <c r="L2215" s="25">
        <f t="shared" si="36"/>
        <v>7.2999999999999995E-2</v>
      </c>
      <c r="P2215" s="34" t="s">
        <v>4311</v>
      </c>
      <c r="Q2215">
        <v>1</v>
      </c>
      <c r="R2215" s="4">
        <v>6.2</v>
      </c>
      <c r="T2215" t="s">
        <v>6686</v>
      </c>
      <c r="U2215" s="4">
        <v>4.3</v>
      </c>
    </row>
    <row r="2216" spans="10:21" x14ac:dyDescent="0.3">
      <c r="J2216" t="s">
        <v>13733</v>
      </c>
      <c r="K2216" s="4">
        <v>4.5</v>
      </c>
      <c r="L2216" s="25">
        <f t="shared" si="36"/>
        <v>7.2999999999999995E-2</v>
      </c>
      <c r="P2216" s="34" t="s">
        <v>8330</v>
      </c>
      <c r="Q2216">
        <v>1</v>
      </c>
      <c r="R2216" s="4">
        <v>5.9</v>
      </c>
      <c r="T2216" t="s">
        <v>1024</v>
      </c>
      <c r="U2216" s="4">
        <v>6.4</v>
      </c>
    </row>
    <row r="2217" spans="10:21" x14ac:dyDescent="0.3">
      <c r="J2217" t="s">
        <v>13853</v>
      </c>
      <c r="K2217" s="4">
        <v>4.5</v>
      </c>
      <c r="L2217" s="25">
        <f t="shared" si="36"/>
        <v>7.2999999999999995E-2</v>
      </c>
      <c r="P2217" s="34" t="s">
        <v>11407</v>
      </c>
      <c r="Q2217">
        <v>1</v>
      </c>
      <c r="R2217" s="4">
        <v>6.3</v>
      </c>
      <c r="T2217" t="s">
        <v>3520</v>
      </c>
      <c r="U2217" s="4">
        <v>7.1</v>
      </c>
    </row>
    <row r="2218" spans="10:21" x14ac:dyDescent="0.3">
      <c r="J2218" t="s">
        <v>13303</v>
      </c>
      <c r="K2218" s="4">
        <v>4.5</v>
      </c>
      <c r="L2218" s="25">
        <f t="shared" si="36"/>
        <v>7.2999999999999995E-2</v>
      </c>
      <c r="P2218" s="34" t="s">
        <v>8904</v>
      </c>
      <c r="Q2218">
        <v>1</v>
      </c>
      <c r="R2218" s="4">
        <v>7.1</v>
      </c>
      <c r="T2218" t="s">
        <v>5984</v>
      </c>
      <c r="U2218" s="4">
        <v>6.3</v>
      </c>
    </row>
    <row r="2219" spans="10:21" x14ac:dyDescent="0.3">
      <c r="J2219" t="s">
        <v>12624</v>
      </c>
      <c r="K2219" s="4">
        <v>4.5</v>
      </c>
      <c r="L2219" s="25">
        <f t="shared" si="36"/>
        <v>7.2999999999999995E-2</v>
      </c>
      <c r="P2219" s="34" t="s">
        <v>9365</v>
      </c>
      <c r="Q2219">
        <v>1</v>
      </c>
      <c r="R2219" s="4">
        <v>7.9</v>
      </c>
      <c r="T2219" t="s">
        <v>2548</v>
      </c>
      <c r="U2219" s="4">
        <v>7.4</v>
      </c>
    </row>
    <row r="2220" spans="10:21" x14ac:dyDescent="0.3">
      <c r="J2220" t="s">
        <v>13747</v>
      </c>
      <c r="K2220" s="4">
        <v>4.5</v>
      </c>
      <c r="L2220" s="25">
        <f t="shared" si="36"/>
        <v>7.2999999999999995E-2</v>
      </c>
      <c r="P2220" s="34" t="s">
        <v>1897</v>
      </c>
      <c r="Q2220">
        <v>1</v>
      </c>
      <c r="R2220" s="4">
        <v>6.5</v>
      </c>
      <c r="T2220" t="s">
        <v>6699</v>
      </c>
      <c r="U2220" s="4">
        <v>6.1</v>
      </c>
    </row>
    <row r="2221" spans="10:21" x14ac:dyDescent="0.3">
      <c r="J2221" t="s">
        <v>11219</v>
      </c>
      <c r="K2221" s="4">
        <v>4.5</v>
      </c>
      <c r="L2221" s="25">
        <f t="shared" si="36"/>
        <v>7.2999999999999995E-2</v>
      </c>
      <c r="P2221" s="34" t="s">
        <v>6287</v>
      </c>
      <c r="Q2221">
        <v>1</v>
      </c>
      <c r="R2221" s="4">
        <v>6.1</v>
      </c>
      <c r="T2221" t="s">
        <v>5844</v>
      </c>
      <c r="U2221" s="4">
        <v>6.6</v>
      </c>
    </row>
    <row r="2222" spans="10:21" x14ac:dyDescent="0.3">
      <c r="J2222" t="s">
        <v>7483</v>
      </c>
      <c r="K2222" s="4">
        <v>4.5</v>
      </c>
      <c r="L2222" s="25">
        <f t="shared" si="36"/>
        <v>7.2999999999999995E-2</v>
      </c>
      <c r="P2222" s="34" t="s">
        <v>6357</v>
      </c>
      <c r="Q2222">
        <v>1</v>
      </c>
      <c r="R2222" s="4">
        <v>5.8</v>
      </c>
      <c r="T2222" t="s">
        <v>3168</v>
      </c>
      <c r="U2222" s="4">
        <v>6</v>
      </c>
    </row>
    <row r="2223" spans="10:21" x14ac:dyDescent="0.3">
      <c r="J2223" t="s">
        <v>10581</v>
      </c>
      <c r="K2223" s="4">
        <v>4.5</v>
      </c>
      <c r="L2223" s="25">
        <f t="shared" si="36"/>
        <v>7.2999999999999995E-2</v>
      </c>
      <c r="P2223" s="34" t="s">
        <v>12054</v>
      </c>
      <c r="Q2223">
        <v>1</v>
      </c>
      <c r="R2223" s="4">
        <v>6.1</v>
      </c>
      <c r="T2223" t="s">
        <v>2548</v>
      </c>
      <c r="U2223" s="4">
        <v>6.8</v>
      </c>
    </row>
    <row r="2224" spans="10:21" x14ac:dyDescent="0.3">
      <c r="J2224" t="s">
        <v>9112</v>
      </c>
      <c r="K2224" s="4">
        <v>4.5</v>
      </c>
      <c r="L2224" s="25">
        <f t="shared" si="36"/>
        <v>7.2999999999999995E-2</v>
      </c>
      <c r="P2224" s="34" t="s">
        <v>1078</v>
      </c>
      <c r="Q2224">
        <v>1</v>
      </c>
      <c r="R2224" s="4">
        <v>3.8</v>
      </c>
      <c r="T2224" t="s">
        <v>225</v>
      </c>
      <c r="U2224" s="4">
        <v>6.8</v>
      </c>
    </row>
    <row r="2225" spans="10:21" x14ac:dyDescent="0.3">
      <c r="J2225" t="s">
        <v>12126</v>
      </c>
      <c r="K2225" s="4">
        <v>4.5</v>
      </c>
      <c r="L2225" s="25">
        <f t="shared" si="36"/>
        <v>7.2999999999999995E-2</v>
      </c>
      <c r="P2225" s="34" t="s">
        <v>9184</v>
      </c>
      <c r="Q2225">
        <v>1</v>
      </c>
      <c r="R2225" s="4">
        <v>7</v>
      </c>
      <c r="T2225" t="s">
        <v>4375</v>
      </c>
      <c r="U2225" s="4">
        <v>7.2</v>
      </c>
    </row>
    <row r="2226" spans="10:21" x14ac:dyDescent="0.3">
      <c r="J2226" t="s">
        <v>8363</v>
      </c>
      <c r="K2226" s="4">
        <v>4.5</v>
      </c>
      <c r="L2226" s="25">
        <f t="shared" si="36"/>
        <v>7.2999999999999995E-2</v>
      </c>
      <c r="P2226" s="34" t="s">
        <v>8591</v>
      </c>
      <c r="Q2226">
        <v>1</v>
      </c>
      <c r="R2226" s="4">
        <v>6.3</v>
      </c>
      <c r="T2226" t="s">
        <v>6713</v>
      </c>
      <c r="U2226" s="4">
        <v>1.9</v>
      </c>
    </row>
    <row r="2227" spans="10:21" x14ac:dyDescent="0.3">
      <c r="J2227" t="s">
        <v>14197</v>
      </c>
      <c r="K2227" s="4">
        <v>4.5</v>
      </c>
      <c r="L2227" s="25">
        <f t="shared" si="36"/>
        <v>7.2999999999999995E-2</v>
      </c>
      <c r="P2227" s="34" t="s">
        <v>11588</v>
      </c>
      <c r="Q2227">
        <v>1</v>
      </c>
      <c r="R2227" s="4">
        <v>7</v>
      </c>
      <c r="T2227" t="s">
        <v>1721</v>
      </c>
      <c r="U2227" s="4">
        <v>5.5</v>
      </c>
    </row>
    <row r="2228" spans="10:21" x14ac:dyDescent="0.3">
      <c r="J2228" t="s">
        <v>4183</v>
      </c>
      <c r="K2228" s="4">
        <v>4.4499999999999993</v>
      </c>
      <c r="L2228" s="25">
        <f t="shared" si="36"/>
        <v>7.1999999999999995E-2</v>
      </c>
      <c r="P2228" s="34" t="s">
        <v>9670</v>
      </c>
      <c r="Q2228">
        <v>1</v>
      </c>
      <c r="R2228" s="4">
        <v>7.2</v>
      </c>
      <c r="T2228" t="s">
        <v>1721</v>
      </c>
      <c r="U2228" s="4">
        <v>4.5</v>
      </c>
    </row>
    <row r="2229" spans="10:21" x14ac:dyDescent="0.3">
      <c r="J2229" t="s">
        <v>10423</v>
      </c>
      <c r="K2229" s="4">
        <v>4.4333333333333327</v>
      </c>
      <c r="L2229" s="25">
        <f t="shared" si="36"/>
        <v>7.1999999999999995E-2</v>
      </c>
      <c r="P2229" s="34" t="s">
        <v>9785</v>
      </c>
      <c r="Q2229">
        <v>1</v>
      </c>
      <c r="R2229" s="4">
        <v>2.2999999999999998</v>
      </c>
      <c r="T2229" t="s">
        <v>2340</v>
      </c>
      <c r="U2229" s="4">
        <v>6.3</v>
      </c>
    </row>
    <row r="2230" spans="10:21" x14ac:dyDescent="0.3">
      <c r="J2230" t="s">
        <v>12118</v>
      </c>
      <c r="K2230" s="4">
        <v>4.4000000000000004</v>
      </c>
      <c r="L2230" s="25">
        <f t="shared" si="36"/>
        <v>6.7000000000000004E-2</v>
      </c>
      <c r="P2230" s="34" t="s">
        <v>12498</v>
      </c>
      <c r="Q2230">
        <v>1</v>
      </c>
      <c r="R2230" s="4">
        <v>5.7</v>
      </c>
      <c r="T2230" t="s">
        <v>1590</v>
      </c>
      <c r="U2230" s="4">
        <v>7</v>
      </c>
    </row>
    <row r="2231" spans="10:21" x14ac:dyDescent="0.3">
      <c r="J2231" t="s">
        <v>10286</v>
      </c>
      <c r="K2231" s="4">
        <v>4.4000000000000004</v>
      </c>
      <c r="L2231" s="25">
        <f t="shared" si="36"/>
        <v>6.7000000000000004E-2</v>
      </c>
      <c r="P2231" s="34" t="s">
        <v>9513</v>
      </c>
      <c r="Q2231">
        <v>1</v>
      </c>
      <c r="R2231" s="4">
        <v>6.8</v>
      </c>
      <c r="T2231" t="s">
        <v>4354</v>
      </c>
      <c r="U2231" s="4">
        <v>6.7</v>
      </c>
    </row>
    <row r="2232" spans="10:21" x14ac:dyDescent="0.3">
      <c r="J2232" t="s">
        <v>10599</v>
      </c>
      <c r="K2232" s="4">
        <v>4.4000000000000004</v>
      </c>
      <c r="L2232" s="25">
        <f t="shared" si="36"/>
        <v>6.7000000000000004E-2</v>
      </c>
      <c r="P2232" s="34" t="s">
        <v>12906</v>
      </c>
      <c r="Q2232">
        <v>1</v>
      </c>
      <c r="R2232" s="4">
        <v>6.3</v>
      </c>
      <c r="T2232" t="s">
        <v>6733</v>
      </c>
      <c r="U2232" s="4">
        <v>2.8</v>
      </c>
    </row>
    <row r="2233" spans="10:21" x14ac:dyDescent="0.3">
      <c r="J2233" t="s">
        <v>3302</v>
      </c>
      <c r="K2233" s="4">
        <v>4.4000000000000004</v>
      </c>
      <c r="L2233" s="25">
        <f t="shared" si="36"/>
        <v>6.7000000000000004E-2</v>
      </c>
      <c r="P2233" s="34" t="s">
        <v>8631</v>
      </c>
      <c r="Q2233">
        <v>1</v>
      </c>
      <c r="R2233" s="4">
        <v>6.8</v>
      </c>
      <c r="T2233" t="s">
        <v>6735</v>
      </c>
      <c r="U2233" s="4">
        <v>5</v>
      </c>
    </row>
    <row r="2234" spans="10:21" x14ac:dyDescent="0.3">
      <c r="J2234" t="s">
        <v>11364</v>
      </c>
      <c r="K2234" s="4">
        <v>4.4000000000000004</v>
      </c>
      <c r="L2234" s="25">
        <f t="shared" si="36"/>
        <v>6.7000000000000004E-2</v>
      </c>
      <c r="P2234" s="34" t="s">
        <v>11322</v>
      </c>
      <c r="Q2234">
        <v>1</v>
      </c>
      <c r="R2234" s="4">
        <v>5.9</v>
      </c>
      <c r="T2234" t="s">
        <v>3552</v>
      </c>
      <c r="U2234" s="4">
        <v>4.3</v>
      </c>
    </row>
    <row r="2235" spans="10:21" x14ac:dyDescent="0.3">
      <c r="J2235" t="s">
        <v>4215</v>
      </c>
      <c r="K2235" s="4">
        <v>4.4000000000000004</v>
      </c>
      <c r="L2235" s="25">
        <f t="shared" si="36"/>
        <v>6.7000000000000004E-2</v>
      </c>
      <c r="P2235" s="34" t="s">
        <v>11306</v>
      </c>
      <c r="Q2235">
        <v>1</v>
      </c>
      <c r="R2235" s="4">
        <v>4.3</v>
      </c>
      <c r="T2235" t="s">
        <v>3085</v>
      </c>
      <c r="U2235" s="4">
        <v>5.6</v>
      </c>
    </row>
    <row r="2236" spans="10:21" x14ac:dyDescent="0.3">
      <c r="J2236" t="s">
        <v>7462</v>
      </c>
      <c r="K2236" s="4">
        <v>4.4000000000000004</v>
      </c>
      <c r="L2236" s="25">
        <f t="shared" si="36"/>
        <v>6.7000000000000004E-2</v>
      </c>
      <c r="P2236" s="34" t="s">
        <v>11136</v>
      </c>
      <c r="Q2236">
        <v>1</v>
      </c>
      <c r="R2236" s="4">
        <v>7</v>
      </c>
      <c r="T2236" t="s">
        <v>6747</v>
      </c>
      <c r="U2236" s="4">
        <v>6.2</v>
      </c>
    </row>
    <row r="2237" spans="10:21" x14ac:dyDescent="0.3">
      <c r="J2237" t="s">
        <v>7967</v>
      </c>
      <c r="K2237" s="4">
        <v>4.4000000000000004</v>
      </c>
      <c r="L2237" s="25">
        <f t="shared" si="36"/>
        <v>6.7000000000000004E-2</v>
      </c>
      <c r="P2237" s="34" t="s">
        <v>6966</v>
      </c>
      <c r="Q2237">
        <v>1</v>
      </c>
      <c r="R2237" s="4">
        <v>6</v>
      </c>
      <c r="T2237" t="s">
        <v>5770</v>
      </c>
      <c r="U2237" s="4">
        <v>5.3</v>
      </c>
    </row>
    <row r="2238" spans="10:21" x14ac:dyDescent="0.3">
      <c r="J2238" t="s">
        <v>10510</v>
      </c>
      <c r="K2238" s="4">
        <v>4.4000000000000004</v>
      </c>
      <c r="L2238" s="25">
        <f t="shared" si="36"/>
        <v>6.7000000000000004E-2</v>
      </c>
      <c r="P2238" s="34" t="s">
        <v>11425</v>
      </c>
      <c r="Q2238">
        <v>1</v>
      </c>
      <c r="R2238" s="4">
        <v>7.3</v>
      </c>
      <c r="T2238" t="s">
        <v>6752</v>
      </c>
      <c r="U2238" s="4">
        <v>7.4</v>
      </c>
    </row>
    <row r="2239" spans="10:21" x14ac:dyDescent="0.3">
      <c r="J2239" t="s">
        <v>13861</v>
      </c>
      <c r="K2239" s="4">
        <v>4.4000000000000004</v>
      </c>
      <c r="L2239" s="25">
        <f t="shared" si="36"/>
        <v>6.7000000000000004E-2</v>
      </c>
      <c r="P2239" s="34" t="s">
        <v>3292</v>
      </c>
      <c r="Q2239">
        <v>1</v>
      </c>
      <c r="R2239" s="4">
        <v>6.2</v>
      </c>
      <c r="T2239" t="s">
        <v>6756</v>
      </c>
      <c r="U2239" s="4">
        <v>7.4</v>
      </c>
    </row>
    <row r="2240" spans="10:21" x14ac:dyDescent="0.3">
      <c r="J2240" t="s">
        <v>1884</v>
      </c>
      <c r="K2240" s="4">
        <v>4.4000000000000004</v>
      </c>
      <c r="L2240" s="25">
        <f t="shared" si="36"/>
        <v>6.7000000000000004E-2</v>
      </c>
      <c r="P2240" s="34" t="s">
        <v>12720</v>
      </c>
      <c r="Q2240">
        <v>1</v>
      </c>
      <c r="R2240" s="4">
        <v>5</v>
      </c>
      <c r="T2240" t="s">
        <v>3375</v>
      </c>
      <c r="U2240" s="4">
        <v>6.5</v>
      </c>
    </row>
    <row r="2241" spans="10:21" x14ac:dyDescent="0.3">
      <c r="J2241" t="s">
        <v>7409</v>
      </c>
      <c r="K2241" s="4">
        <v>4.3999999999999995</v>
      </c>
      <c r="L2241" s="25">
        <f t="shared" si="36"/>
        <v>6.7000000000000004E-2</v>
      </c>
      <c r="P2241" s="34" t="s">
        <v>10756</v>
      </c>
      <c r="Q2241">
        <v>1</v>
      </c>
      <c r="R2241" s="4">
        <v>5.9</v>
      </c>
      <c r="T2241" t="s">
        <v>5537</v>
      </c>
      <c r="U2241" s="4">
        <v>7.1</v>
      </c>
    </row>
    <row r="2242" spans="10:21" x14ac:dyDescent="0.3">
      <c r="J2242" t="s">
        <v>12509</v>
      </c>
      <c r="K2242" s="4">
        <v>4.3</v>
      </c>
      <c r="L2242" s="25">
        <f t="shared" si="36"/>
        <v>0.06</v>
      </c>
      <c r="P2242" s="34" t="s">
        <v>8475</v>
      </c>
      <c r="Q2242">
        <v>1</v>
      </c>
      <c r="R2242" s="4">
        <v>4.5999999999999996</v>
      </c>
      <c r="T2242" t="s">
        <v>503</v>
      </c>
      <c r="U2242" s="4">
        <v>7.2</v>
      </c>
    </row>
    <row r="2243" spans="10:21" x14ac:dyDescent="0.3">
      <c r="J2243" t="s">
        <v>1299</v>
      </c>
      <c r="K2243" s="4">
        <v>4.3</v>
      </c>
      <c r="L2243" s="25">
        <f t="shared" si="36"/>
        <v>0.06</v>
      </c>
      <c r="P2243" s="34" t="s">
        <v>14017</v>
      </c>
      <c r="Q2243">
        <v>1</v>
      </c>
      <c r="R2243" s="4">
        <v>7.7</v>
      </c>
      <c r="T2243" t="s">
        <v>2791</v>
      </c>
      <c r="U2243" s="4">
        <v>2.2999999999999998</v>
      </c>
    </row>
    <row r="2244" spans="10:21" x14ac:dyDescent="0.3">
      <c r="J2244" t="s">
        <v>8645</v>
      </c>
      <c r="K2244" s="4">
        <v>4.3</v>
      </c>
      <c r="L2244" s="25">
        <f t="shared" si="36"/>
        <v>0.06</v>
      </c>
      <c r="P2244" s="34" t="s">
        <v>12773</v>
      </c>
      <c r="Q2244">
        <v>1</v>
      </c>
      <c r="R2244" s="4">
        <v>7.2</v>
      </c>
      <c r="T2244" t="s">
        <v>2188</v>
      </c>
      <c r="U2244" s="4">
        <v>6.4</v>
      </c>
    </row>
    <row r="2245" spans="10:21" x14ac:dyDescent="0.3">
      <c r="J2245" t="s">
        <v>13760</v>
      </c>
      <c r="K2245" s="4">
        <v>4.3</v>
      </c>
      <c r="L2245" s="25">
        <f t="shared" si="36"/>
        <v>0.06</v>
      </c>
      <c r="P2245" s="34" t="s">
        <v>13861</v>
      </c>
      <c r="Q2245">
        <v>1</v>
      </c>
      <c r="R2245" s="4">
        <v>4.4000000000000004</v>
      </c>
      <c r="T2245" t="s">
        <v>6769</v>
      </c>
      <c r="U2245" s="4">
        <v>6.1</v>
      </c>
    </row>
    <row r="2246" spans="10:21" x14ac:dyDescent="0.3">
      <c r="J2246" t="s">
        <v>11776</v>
      </c>
      <c r="K2246" s="4">
        <v>4.3</v>
      </c>
      <c r="L2246" s="25">
        <f t="shared" ref="L2246:L2309" si="37">_xlfn.PERCENTRANK.EXC($K$5:$K$2402,K2246)</f>
        <v>0.06</v>
      </c>
      <c r="P2246" s="34" t="s">
        <v>12915</v>
      </c>
      <c r="Q2246">
        <v>1</v>
      </c>
      <c r="R2246" s="4">
        <v>5.5</v>
      </c>
      <c r="T2246" t="s">
        <v>6771</v>
      </c>
      <c r="U2246" s="4">
        <v>7</v>
      </c>
    </row>
    <row r="2247" spans="10:21" x14ac:dyDescent="0.3">
      <c r="J2247" t="s">
        <v>10834</v>
      </c>
      <c r="K2247" s="4">
        <v>4.3</v>
      </c>
      <c r="L2247" s="25">
        <f t="shared" si="37"/>
        <v>0.06</v>
      </c>
      <c r="P2247" s="34" t="s">
        <v>6822</v>
      </c>
      <c r="Q2247">
        <v>1</v>
      </c>
      <c r="R2247" s="4">
        <v>6.3</v>
      </c>
      <c r="T2247" t="s">
        <v>5235</v>
      </c>
      <c r="U2247" s="4">
        <v>6.5</v>
      </c>
    </row>
    <row r="2248" spans="10:21" x14ac:dyDescent="0.3">
      <c r="J2248" t="s">
        <v>10866</v>
      </c>
      <c r="K2248" s="4">
        <v>4.3</v>
      </c>
      <c r="L2248" s="25">
        <f t="shared" si="37"/>
        <v>0.06</v>
      </c>
      <c r="P2248" s="34" t="s">
        <v>6929</v>
      </c>
      <c r="Q2248">
        <v>1</v>
      </c>
      <c r="R2248" s="4">
        <v>6.2</v>
      </c>
      <c r="T2248" t="s">
        <v>6774</v>
      </c>
      <c r="U2248" s="4">
        <v>7</v>
      </c>
    </row>
    <row r="2249" spans="10:21" x14ac:dyDescent="0.3">
      <c r="J2249" t="s">
        <v>12272</v>
      </c>
      <c r="K2249" s="4">
        <v>4.3</v>
      </c>
      <c r="L2249" s="25">
        <f t="shared" si="37"/>
        <v>0.06</v>
      </c>
      <c r="P2249" s="34" t="s">
        <v>14252</v>
      </c>
      <c r="Q2249">
        <v>1</v>
      </c>
      <c r="R2249" s="4">
        <v>7.3</v>
      </c>
      <c r="T2249" t="s">
        <v>6779</v>
      </c>
      <c r="U2249" s="4">
        <v>7</v>
      </c>
    </row>
    <row r="2250" spans="10:21" x14ac:dyDescent="0.3">
      <c r="J2250" t="s">
        <v>8322</v>
      </c>
      <c r="K2250" s="4">
        <v>4.3</v>
      </c>
      <c r="L2250" s="25">
        <f t="shared" si="37"/>
        <v>0.06</v>
      </c>
      <c r="P2250" s="34" t="s">
        <v>10674</v>
      </c>
      <c r="Q2250">
        <v>1</v>
      </c>
      <c r="R2250" s="4">
        <v>6.2</v>
      </c>
      <c r="T2250" t="s">
        <v>6782</v>
      </c>
      <c r="U2250" s="4">
        <v>4.9000000000000004</v>
      </c>
    </row>
    <row r="2251" spans="10:21" x14ac:dyDescent="0.3">
      <c r="J2251" t="s">
        <v>13778</v>
      </c>
      <c r="K2251" s="4">
        <v>4.3</v>
      </c>
      <c r="L2251" s="25">
        <f t="shared" si="37"/>
        <v>0.06</v>
      </c>
      <c r="P2251" s="34" t="s">
        <v>5626</v>
      </c>
      <c r="Q2251">
        <v>1</v>
      </c>
      <c r="R2251" s="4">
        <v>4.3</v>
      </c>
      <c r="T2251" t="s">
        <v>4988</v>
      </c>
      <c r="U2251" s="4">
        <v>6.9</v>
      </c>
    </row>
    <row r="2252" spans="10:21" x14ac:dyDescent="0.3">
      <c r="J2252" t="s">
        <v>6686</v>
      </c>
      <c r="K2252" s="4">
        <v>4.3</v>
      </c>
      <c r="L2252" s="25">
        <f t="shared" si="37"/>
        <v>0.06</v>
      </c>
      <c r="P2252" s="34" t="s">
        <v>13024</v>
      </c>
      <c r="Q2252">
        <v>1</v>
      </c>
      <c r="R2252" s="4">
        <v>5.5</v>
      </c>
      <c r="T2252" t="s">
        <v>6787</v>
      </c>
      <c r="U2252" s="4">
        <v>7.5</v>
      </c>
    </row>
    <row r="2253" spans="10:21" x14ac:dyDescent="0.3">
      <c r="J2253" t="s">
        <v>14467</v>
      </c>
      <c r="K2253" s="4">
        <v>4.3</v>
      </c>
      <c r="L2253" s="25">
        <f t="shared" si="37"/>
        <v>0.06</v>
      </c>
      <c r="P2253" s="34" t="s">
        <v>5463</v>
      </c>
      <c r="Q2253">
        <v>1</v>
      </c>
      <c r="R2253" s="4">
        <v>6.1</v>
      </c>
      <c r="T2253" t="s">
        <v>4754</v>
      </c>
      <c r="U2253" s="4">
        <v>8.4</v>
      </c>
    </row>
    <row r="2254" spans="10:21" x14ac:dyDescent="0.3">
      <c r="J2254" t="s">
        <v>11306</v>
      </c>
      <c r="K2254" s="4">
        <v>4.3</v>
      </c>
      <c r="L2254" s="25">
        <f t="shared" si="37"/>
        <v>0.06</v>
      </c>
      <c r="P2254" s="34" t="s">
        <v>8764</v>
      </c>
      <c r="Q2254">
        <v>1</v>
      </c>
      <c r="R2254" s="4">
        <v>5.6</v>
      </c>
      <c r="T2254" t="s">
        <v>4719</v>
      </c>
      <c r="U2254" s="4">
        <v>6.9</v>
      </c>
    </row>
    <row r="2255" spans="10:21" x14ac:dyDescent="0.3">
      <c r="J2255" t="s">
        <v>5626</v>
      </c>
      <c r="K2255" s="4">
        <v>4.3</v>
      </c>
      <c r="L2255" s="25">
        <f t="shared" si="37"/>
        <v>0.06</v>
      </c>
      <c r="P2255" s="34" t="s">
        <v>10224</v>
      </c>
      <c r="Q2255">
        <v>1</v>
      </c>
      <c r="R2255" s="4">
        <v>7.2</v>
      </c>
      <c r="T2255" t="s">
        <v>6792</v>
      </c>
      <c r="U2255" s="4">
        <v>4.5</v>
      </c>
    </row>
    <row r="2256" spans="10:21" x14ac:dyDescent="0.3">
      <c r="J2256" t="s">
        <v>10177</v>
      </c>
      <c r="K2256" s="4">
        <v>4.3</v>
      </c>
      <c r="L2256" s="25">
        <f t="shared" si="37"/>
        <v>0.06</v>
      </c>
      <c r="P2256" s="34" t="s">
        <v>12306</v>
      </c>
      <c r="Q2256">
        <v>1</v>
      </c>
      <c r="R2256" s="4">
        <v>7.1</v>
      </c>
      <c r="T2256" t="s">
        <v>5984</v>
      </c>
      <c r="U2256" s="4">
        <v>7.4</v>
      </c>
    </row>
    <row r="2257" spans="10:21" x14ac:dyDescent="0.3">
      <c r="J2257" t="s">
        <v>13517</v>
      </c>
      <c r="K2257" s="4">
        <v>4.3</v>
      </c>
      <c r="L2257" s="25">
        <f t="shared" si="37"/>
        <v>0.06</v>
      </c>
      <c r="P2257" s="34" t="s">
        <v>12769</v>
      </c>
      <c r="Q2257">
        <v>1</v>
      </c>
      <c r="R2257" s="4">
        <v>7</v>
      </c>
      <c r="T2257" t="s">
        <v>6798</v>
      </c>
      <c r="U2257" s="4">
        <v>7</v>
      </c>
    </row>
    <row r="2258" spans="10:21" x14ac:dyDescent="0.3">
      <c r="J2258" t="s">
        <v>13799</v>
      </c>
      <c r="K2258" s="4">
        <v>4.3</v>
      </c>
      <c r="L2258" s="25">
        <f t="shared" si="37"/>
        <v>0.06</v>
      </c>
      <c r="P2258" s="34" t="s">
        <v>667</v>
      </c>
      <c r="Q2258">
        <v>1</v>
      </c>
      <c r="R2258" s="4">
        <v>7.2</v>
      </c>
      <c r="T2258" t="s">
        <v>5972</v>
      </c>
      <c r="U2258" s="4">
        <v>2.8</v>
      </c>
    </row>
    <row r="2259" spans="10:21" x14ac:dyDescent="0.3">
      <c r="J2259" t="s">
        <v>14123</v>
      </c>
      <c r="K2259" s="4">
        <v>4.2</v>
      </c>
      <c r="L2259" s="25">
        <f t="shared" si="37"/>
        <v>5.7000000000000002E-2</v>
      </c>
      <c r="P2259" s="34" t="s">
        <v>9048</v>
      </c>
      <c r="Q2259">
        <v>1</v>
      </c>
      <c r="R2259" s="4">
        <v>5.8</v>
      </c>
      <c r="T2259" t="s">
        <v>5161</v>
      </c>
      <c r="U2259" s="4">
        <v>7.5</v>
      </c>
    </row>
    <row r="2260" spans="10:21" x14ac:dyDescent="0.3">
      <c r="J2260" t="s">
        <v>9566</v>
      </c>
      <c r="K2260" s="4">
        <v>4.2</v>
      </c>
      <c r="L2260" s="25">
        <f t="shared" si="37"/>
        <v>5.7000000000000002E-2</v>
      </c>
      <c r="P2260" s="34" t="s">
        <v>14348</v>
      </c>
      <c r="Q2260">
        <v>1</v>
      </c>
      <c r="R2260" s="4">
        <v>3</v>
      </c>
      <c r="T2260" t="s">
        <v>999</v>
      </c>
      <c r="U2260" s="4">
        <v>7.1</v>
      </c>
    </row>
    <row r="2261" spans="10:21" x14ac:dyDescent="0.3">
      <c r="J2261" t="s">
        <v>9257</v>
      </c>
      <c r="K2261" s="4">
        <v>4.2</v>
      </c>
      <c r="L2261" s="25">
        <f t="shared" si="37"/>
        <v>5.7000000000000002E-2</v>
      </c>
      <c r="P2261" s="34" t="s">
        <v>3417</v>
      </c>
      <c r="Q2261">
        <v>1</v>
      </c>
      <c r="R2261" s="4">
        <v>5.5</v>
      </c>
      <c r="T2261" t="s">
        <v>5425</v>
      </c>
      <c r="U2261" s="4">
        <v>6.4</v>
      </c>
    </row>
    <row r="2262" spans="10:21" x14ac:dyDescent="0.3">
      <c r="J2262" t="s">
        <v>4155</v>
      </c>
      <c r="K2262" s="4">
        <v>4.2</v>
      </c>
      <c r="L2262" s="25">
        <f t="shared" si="37"/>
        <v>5.7000000000000002E-2</v>
      </c>
      <c r="P2262" s="34" t="s">
        <v>4544</v>
      </c>
      <c r="Q2262">
        <v>1</v>
      </c>
      <c r="R2262" s="4">
        <v>5.3</v>
      </c>
      <c r="T2262" t="s">
        <v>6809</v>
      </c>
      <c r="U2262" s="4">
        <v>6.7</v>
      </c>
    </row>
    <row r="2263" spans="10:21" x14ac:dyDescent="0.3">
      <c r="J2263" t="s">
        <v>12644</v>
      </c>
      <c r="K2263" s="4">
        <v>4.2</v>
      </c>
      <c r="L2263" s="25">
        <f t="shared" si="37"/>
        <v>5.7000000000000002E-2</v>
      </c>
      <c r="P2263" s="34" t="s">
        <v>12035</v>
      </c>
      <c r="Q2263">
        <v>1</v>
      </c>
      <c r="R2263" s="4">
        <v>6</v>
      </c>
      <c r="T2263" t="s">
        <v>384</v>
      </c>
      <c r="U2263" s="4">
        <v>5.3</v>
      </c>
    </row>
    <row r="2264" spans="10:21" x14ac:dyDescent="0.3">
      <c r="J2264" t="s">
        <v>13141</v>
      </c>
      <c r="K2264" s="4">
        <v>4.2</v>
      </c>
      <c r="L2264" s="25">
        <f t="shared" si="37"/>
        <v>5.7000000000000002E-2</v>
      </c>
      <c r="P2264" s="34" t="s">
        <v>13031</v>
      </c>
      <c r="Q2264">
        <v>1</v>
      </c>
      <c r="R2264" s="4">
        <v>6</v>
      </c>
      <c r="T2264" t="s">
        <v>6815</v>
      </c>
      <c r="U2264" s="4">
        <v>6.9</v>
      </c>
    </row>
    <row r="2265" spans="10:21" x14ac:dyDescent="0.3">
      <c r="J2265" t="s">
        <v>8894</v>
      </c>
      <c r="K2265" s="4">
        <v>4.2</v>
      </c>
      <c r="L2265" s="25">
        <f t="shared" si="37"/>
        <v>5.7000000000000002E-2</v>
      </c>
      <c r="P2265" s="34" t="s">
        <v>7823</v>
      </c>
      <c r="Q2265">
        <v>1</v>
      </c>
      <c r="R2265" s="4">
        <v>8</v>
      </c>
      <c r="T2265" t="s">
        <v>6819</v>
      </c>
      <c r="U2265" s="4">
        <v>6.2</v>
      </c>
    </row>
    <row r="2266" spans="10:21" x14ac:dyDescent="0.3">
      <c r="J2266" t="s">
        <v>6268</v>
      </c>
      <c r="K2266" s="4">
        <v>4.1666666666666661</v>
      </c>
      <c r="L2266" s="25">
        <f t="shared" si="37"/>
        <v>5.7000000000000002E-2</v>
      </c>
      <c r="P2266" s="34" t="s">
        <v>14098</v>
      </c>
      <c r="Q2266">
        <v>1</v>
      </c>
      <c r="R2266" s="4">
        <v>8.1999999999999993</v>
      </c>
      <c r="T2266" t="s">
        <v>6822</v>
      </c>
      <c r="U2266" s="4">
        <v>6.3</v>
      </c>
    </row>
    <row r="2267" spans="10:21" x14ac:dyDescent="0.3">
      <c r="J2267" t="s">
        <v>7332</v>
      </c>
      <c r="K2267" s="4">
        <v>4.0999999999999996</v>
      </c>
      <c r="L2267" s="25">
        <f t="shared" si="37"/>
        <v>0.05</v>
      </c>
      <c r="P2267" s="34" t="s">
        <v>11047</v>
      </c>
      <c r="Q2267">
        <v>1</v>
      </c>
      <c r="R2267" s="4">
        <v>7.5</v>
      </c>
      <c r="T2267" t="s">
        <v>359</v>
      </c>
      <c r="U2267" s="4">
        <v>6.4</v>
      </c>
    </row>
    <row r="2268" spans="10:21" x14ac:dyDescent="0.3">
      <c r="J2268" t="s">
        <v>9710</v>
      </c>
      <c r="K2268" s="4">
        <v>4.0999999999999996</v>
      </c>
      <c r="L2268" s="25">
        <f t="shared" si="37"/>
        <v>0.05</v>
      </c>
      <c r="P2268" s="34" t="s">
        <v>12935</v>
      </c>
      <c r="Q2268">
        <v>1</v>
      </c>
      <c r="R2268" s="4">
        <v>6.8</v>
      </c>
      <c r="T2268" t="s">
        <v>6618</v>
      </c>
      <c r="U2268" s="4">
        <v>6.5</v>
      </c>
    </row>
    <row r="2269" spans="10:21" x14ac:dyDescent="0.3">
      <c r="J2269" t="s">
        <v>7607</v>
      </c>
      <c r="K2269" s="4">
        <v>4.0999999999999996</v>
      </c>
      <c r="L2269" s="25">
        <f t="shared" si="37"/>
        <v>0.05</v>
      </c>
      <c r="P2269" s="34" t="s">
        <v>11144</v>
      </c>
      <c r="Q2269">
        <v>1</v>
      </c>
      <c r="R2269" s="4">
        <v>6.4</v>
      </c>
      <c r="T2269" t="s">
        <v>4204</v>
      </c>
      <c r="U2269" s="4">
        <v>6</v>
      </c>
    </row>
    <row r="2270" spans="10:21" x14ac:dyDescent="0.3">
      <c r="J2270" t="s">
        <v>8095</v>
      </c>
      <c r="K2270" s="4">
        <v>4.0999999999999996</v>
      </c>
      <c r="L2270" s="25">
        <f t="shared" si="37"/>
        <v>0.05</v>
      </c>
      <c r="P2270" s="34" t="s">
        <v>9073</v>
      </c>
      <c r="Q2270">
        <v>1</v>
      </c>
      <c r="R2270" s="4">
        <v>6.9</v>
      </c>
      <c r="T2270" t="s">
        <v>4506</v>
      </c>
      <c r="U2270" s="4">
        <v>5.0999999999999996</v>
      </c>
    </row>
    <row r="2271" spans="10:21" x14ac:dyDescent="0.3">
      <c r="J2271" t="s">
        <v>5990</v>
      </c>
      <c r="K2271" s="4">
        <v>4.0999999999999996</v>
      </c>
      <c r="L2271" s="25">
        <f t="shared" si="37"/>
        <v>0.05</v>
      </c>
      <c r="P2271" s="34" t="s">
        <v>5221</v>
      </c>
      <c r="Q2271">
        <v>1</v>
      </c>
      <c r="R2271" s="4">
        <v>6.1</v>
      </c>
      <c r="T2271" t="s">
        <v>6838</v>
      </c>
      <c r="U2271" s="4">
        <v>5.5</v>
      </c>
    </row>
    <row r="2272" spans="10:21" x14ac:dyDescent="0.3">
      <c r="J2272" t="s">
        <v>14299</v>
      </c>
      <c r="K2272" s="4">
        <v>4.0999999999999996</v>
      </c>
      <c r="L2272" s="25">
        <f t="shared" si="37"/>
        <v>0.05</v>
      </c>
      <c r="P2272" s="34" t="s">
        <v>9718</v>
      </c>
      <c r="Q2272">
        <v>1</v>
      </c>
      <c r="R2272" s="4">
        <v>7.1</v>
      </c>
      <c r="T2272" t="s">
        <v>3656</v>
      </c>
      <c r="U2272" s="4">
        <v>5.4</v>
      </c>
    </row>
    <row r="2273" spans="10:21" x14ac:dyDescent="0.3">
      <c r="J2273" t="s">
        <v>4194</v>
      </c>
      <c r="K2273" s="4">
        <v>4.0999999999999996</v>
      </c>
      <c r="L2273" s="25">
        <f t="shared" si="37"/>
        <v>0.05</v>
      </c>
      <c r="P2273" s="34" t="s">
        <v>2762</v>
      </c>
      <c r="Q2273">
        <v>1</v>
      </c>
      <c r="R2273" s="4">
        <v>6.2</v>
      </c>
      <c r="T2273" t="s">
        <v>2286</v>
      </c>
      <c r="U2273" s="4">
        <v>5.7</v>
      </c>
    </row>
    <row r="2274" spans="10:21" x14ac:dyDescent="0.3">
      <c r="J2274" t="s">
        <v>5298</v>
      </c>
      <c r="K2274" s="4">
        <v>4.0999999999999996</v>
      </c>
      <c r="L2274" s="25">
        <f t="shared" si="37"/>
        <v>0.05</v>
      </c>
      <c r="P2274" s="34" t="s">
        <v>13312</v>
      </c>
      <c r="Q2274">
        <v>1</v>
      </c>
      <c r="R2274" s="4">
        <v>6.1</v>
      </c>
      <c r="T2274" t="s">
        <v>6849</v>
      </c>
      <c r="U2274" s="4">
        <v>5.2</v>
      </c>
    </row>
    <row r="2275" spans="10:21" x14ac:dyDescent="0.3">
      <c r="J2275" t="s">
        <v>7660</v>
      </c>
      <c r="K2275" s="4">
        <v>4.0999999999999996</v>
      </c>
      <c r="L2275" s="25">
        <f t="shared" si="37"/>
        <v>0.05</v>
      </c>
      <c r="P2275" s="34" t="s">
        <v>9097</v>
      </c>
      <c r="Q2275">
        <v>1</v>
      </c>
      <c r="R2275" s="4">
        <v>6.7</v>
      </c>
      <c r="T2275" t="s">
        <v>2470</v>
      </c>
      <c r="U2275" s="4">
        <v>6.2</v>
      </c>
    </row>
    <row r="2276" spans="10:21" x14ac:dyDescent="0.3">
      <c r="J2276" t="s">
        <v>14212</v>
      </c>
      <c r="K2276" s="4">
        <v>4.0999999999999996</v>
      </c>
      <c r="L2276" s="25">
        <f t="shared" si="37"/>
        <v>0.05</v>
      </c>
      <c r="P2276" s="34" t="s">
        <v>8987</v>
      </c>
      <c r="Q2276">
        <v>1</v>
      </c>
      <c r="R2276" s="4">
        <v>6.8</v>
      </c>
      <c r="T2276" t="s">
        <v>6858</v>
      </c>
      <c r="U2276" s="4">
        <v>6.7</v>
      </c>
    </row>
    <row r="2277" spans="10:21" x14ac:dyDescent="0.3">
      <c r="J2277" t="s">
        <v>5999</v>
      </c>
      <c r="K2277" s="4">
        <v>4.0999999999999996</v>
      </c>
      <c r="L2277" s="25">
        <f t="shared" si="37"/>
        <v>0.05</v>
      </c>
      <c r="P2277" s="34" t="s">
        <v>11714</v>
      </c>
      <c r="Q2277">
        <v>1</v>
      </c>
      <c r="R2277" s="4">
        <v>5.9</v>
      </c>
      <c r="T2277" t="s">
        <v>6860</v>
      </c>
      <c r="U2277" s="4">
        <v>5.8</v>
      </c>
    </row>
    <row r="2278" spans="10:21" x14ac:dyDescent="0.3">
      <c r="J2278" t="s">
        <v>13549</v>
      </c>
      <c r="K2278" s="4">
        <v>4.0999999999999996</v>
      </c>
      <c r="L2278" s="25">
        <f t="shared" si="37"/>
        <v>0.05</v>
      </c>
      <c r="P2278" s="34" t="s">
        <v>1262</v>
      </c>
      <c r="Q2278">
        <v>1</v>
      </c>
      <c r="R2278" s="4">
        <v>8.4</v>
      </c>
      <c r="T2278" t="s">
        <v>6862</v>
      </c>
      <c r="U2278" s="4">
        <v>7</v>
      </c>
    </row>
    <row r="2279" spans="10:21" x14ac:dyDescent="0.3">
      <c r="J2279" t="s">
        <v>11452</v>
      </c>
      <c r="K2279" s="4">
        <v>4.0999999999999996</v>
      </c>
      <c r="L2279" s="25">
        <f t="shared" si="37"/>
        <v>0.05</v>
      </c>
      <c r="P2279" s="34" t="s">
        <v>13799</v>
      </c>
      <c r="Q2279">
        <v>1</v>
      </c>
      <c r="R2279" s="4">
        <v>4.3</v>
      </c>
      <c r="T2279" t="s">
        <v>6867</v>
      </c>
      <c r="U2279" s="4">
        <v>4.8</v>
      </c>
    </row>
    <row r="2280" spans="10:21" x14ac:dyDescent="0.3">
      <c r="J2280" t="s">
        <v>1916</v>
      </c>
      <c r="K2280" s="4">
        <v>4.0999999999999996</v>
      </c>
      <c r="L2280" s="25">
        <f t="shared" si="37"/>
        <v>0.05</v>
      </c>
      <c r="P2280" s="34" t="s">
        <v>6426</v>
      </c>
      <c r="Q2280">
        <v>1</v>
      </c>
      <c r="R2280" s="4">
        <v>2.7</v>
      </c>
      <c r="T2280" t="s">
        <v>6873</v>
      </c>
      <c r="U2280" s="4">
        <v>7.2</v>
      </c>
    </row>
    <row r="2281" spans="10:21" x14ac:dyDescent="0.3">
      <c r="J2281" t="s">
        <v>1962</v>
      </c>
      <c r="K2281" s="4">
        <v>4.0999999999999996</v>
      </c>
      <c r="L2281" s="25">
        <f t="shared" si="37"/>
        <v>0.05</v>
      </c>
      <c r="P2281" s="34" t="s">
        <v>11669</v>
      </c>
      <c r="Q2281">
        <v>1</v>
      </c>
      <c r="R2281" s="4">
        <v>7.6</v>
      </c>
      <c r="T2281" t="s">
        <v>3217</v>
      </c>
      <c r="U2281" s="4">
        <v>5.6</v>
      </c>
    </row>
    <row r="2282" spans="10:21" x14ac:dyDescent="0.3">
      <c r="J2282" t="s">
        <v>5209</v>
      </c>
      <c r="K2282" s="4">
        <v>4.0999999999999996</v>
      </c>
      <c r="L2282" s="25">
        <f t="shared" si="37"/>
        <v>0.05</v>
      </c>
      <c r="P2282" s="34" t="s">
        <v>9262</v>
      </c>
      <c r="Q2282">
        <v>1</v>
      </c>
      <c r="R2282" s="4">
        <v>6</v>
      </c>
      <c r="T2282" t="s">
        <v>6877</v>
      </c>
      <c r="U2282" s="4">
        <v>6.4</v>
      </c>
    </row>
    <row r="2283" spans="10:21" x14ac:dyDescent="0.3">
      <c r="J2283" t="s">
        <v>513</v>
      </c>
      <c r="K2283" s="4">
        <v>4</v>
      </c>
      <c r="L2283" s="25">
        <f t="shared" si="37"/>
        <v>4.4999999999999998E-2</v>
      </c>
      <c r="P2283" s="34" t="s">
        <v>13901</v>
      </c>
      <c r="Q2283">
        <v>1</v>
      </c>
      <c r="R2283" s="4">
        <v>4</v>
      </c>
      <c r="T2283" t="s">
        <v>6298</v>
      </c>
      <c r="U2283" s="4">
        <v>7.5</v>
      </c>
    </row>
    <row r="2284" spans="10:21" x14ac:dyDescent="0.3">
      <c r="J2284" t="s">
        <v>13481</v>
      </c>
      <c r="K2284" s="4">
        <v>4</v>
      </c>
      <c r="L2284" s="25">
        <f t="shared" si="37"/>
        <v>4.4999999999999998E-2</v>
      </c>
      <c r="P2284" s="34" t="s">
        <v>1884</v>
      </c>
      <c r="Q2284">
        <v>1</v>
      </c>
      <c r="R2284" s="4">
        <v>4.4000000000000004</v>
      </c>
      <c r="T2284" t="s">
        <v>6263</v>
      </c>
      <c r="U2284" s="4">
        <v>7.4</v>
      </c>
    </row>
    <row r="2285" spans="10:21" x14ac:dyDescent="0.3">
      <c r="J2285" t="s">
        <v>6627</v>
      </c>
      <c r="K2285" s="4">
        <v>4</v>
      </c>
      <c r="L2285" s="25">
        <f t="shared" si="37"/>
        <v>4.4999999999999998E-2</v>
      </c>
      <c r="P2285" s="34" t="s">
        <v>6798</v>
      </c>
      <c r="Q2285">
        <v>1</v>
      </c>
      <c r="R2285" s="4">
        <v>7</v>
      </c>
      <c r="T2285" t="s">
        <v>1853</v>
      </c>
      <c r="U2285" s="4">
        <v>8</v>
      </c>
    </row>
    <row r="2286" spans="10:21" x14ac:dyDescent="0.3">
      <c r="J2286" t="s">
        <v>9489</v>
      </c>
      <c r="K2286" s="4">
        <v>4</v>
      </c>
      <c r="L2286" s="25">
        <f t="shared" si="37"/>
        <v>4.4999999999999998E-2</v>
      </c>
      <c r="P2286" s="34" t="s">
        <v>12385</v>
      </c>
      <c r="Q2286">
        <v>1</v>
      </c>
      <c r="R2286" s="4">
        <v>6.1</v>
      </c>
      <c r="T2286" t="s">
        <v>4058</v>
      </c>
      <c r="U2286" s="4">
        <v>5.7</v>
      </c>
    </row>
    <row r="2287" spans="10:21" x14ac:dyDescent="0.3">
      <c r="J2287" t="s">
        <v>9694</v>
      </c>
      <c r="K2287" s="4">
        <v>4</v>
      </c>
      <c r="L2287" s="25">
        <f t="shared" si="37"/>
        <v>4.4999999999999998E-2</v>
      </c>
      <c r="P2287" s="34" t="s">
        <v>9479</v>
      </c>
      <c r="Q2287">
        <v>1</v>
      </c>
      <c r="R2287" s="4">
        <v>7.2</v>
      </c>
      <c r="T2287" t="s">
        <v>2718</v>
      </c>
      <c r="U2287" s="4">
        <v>6.8</v>
      </c>
    </row>
    <row r="2288" spans="10:21" x14ac:dyDescent="0.3">
      <c r="J2288" t="s">
        <v>13887</v>
      </c>
      <c r="K2288" s="4">
        <v>4</v>
      </c>
      <c r="L2288" s="25">
        <f t="shared" si="37"/>
        <v>4.4999999999999998E-2</v>
      </c>
      <c r="P2288" s="34" t="s">
        <v>11971</v>
      </c>
      <c r="Q2288">
        <v>1</v>
      </c>
      <c r="R2288" s="4">
        <v>7.3</v>
      </c>
      <c r="T2288" t="s">
        <v>6887</v>
      </c>
      <c r="U2288" s="4">
        <v>5.9</v>
      </c>
    </row>
    <row r="2289" spans="10:21" x14ac:dyDescent="0.3">
      <c r="J2289" t="s">
        <v>14364</v>
      </c>
      <c r="K2289" s="4">
        <v>4</v>
      </c>
      <c r="L2289" s="25">
        <f t="shared" si="37"/>
        <v>4.4999999999999998E-2</v>
      </c>
      <c r="P2289" s="34" t="s">
        <v>13250</v>
      </c>
      <c r="Q2289">
        <v>1</v>
      </c>
      <c r="R2289" s="4">
        <v>5.3</v>
      </c>
      <c r="T2289" t="s">
        <v>3909</v>
      </c>
      <c r="U2289" s="4">
        <v>7.2</v>
      </c>
    </row>
    <row r="2290" spans="10:21" x14ac:dyDescent="0.3">
      <c r="J2290" t="s">
        <v>7634</v>
      </c>
      <c r="K2290" s="4">
        <v>4</v>
      </c>
      <c r="L2290" s="25">
        <f t="shared" si="37"/>
        <v>4.4999999999999998E-2</v>
      </c>
      <c r="P2290" s="34" t="s">
        <v>3511</v>
      </c>
      <c r="Q2290">
        <v>1</v>
      </c>
      <c r="R2290" s="4">
        <v>8.1</v>
      </c>
      <c r="T2290" t="s">
        <v>6511</v>
      </c>
      <c r="U2290" s="4">
        <v>5.5</v>
      </c>
    </row>
    <row r="2291" spans="10:21" x14ac:dyDescent="0.3">
      <c r="J2291" t="s">
        <v>11540</v>
      </c>
      <c r="K2291" s="4">
        <v>4</v>
      </c>
      <c r="L2291" s="25">
        <f t="shared" si="37"/>
        <v>4.4999999999999998E-2</v>
      </c>
      <c r="P2291" s="34" t="s">
        <v>12588</v>
      </c>
      <c r="Q2291">
        <v>1</v>
      </c>
      <c r="R2291" s="4">
        <v>7.9</v>
      </c>
      <c r="T2291" t="s">
        <v>2382</v>
      </c>
      <c r="U2291" s="4">
        <v>8.4</v>
      </c>
    </row>
    <row r="2292" spans="10:21" x14ac:dyDescent="0.3">
      <c r="J2292" t="s">
        <v>10858</v>
      </c>
      <c r="K2292" s="4">
        <v>4</v>
      </c>
      <c r="L2292" s="25">
        <f t="shared" si="37"/>
        <v>4.4999999999999998E-2</v>
      </c>
      <c r="P2292" s="34" t="s">
        <v>9002</v>
      </c>
      <c r="Q2292">
        <v>1</v>
      </c>
      <c r="R2292" s="4">
        <v>6.9</v>
      </c>
      <c r="T2292" t="s">
        <v>296</v>
      </c>
      <c r="U2292" s="4">
        <v>8.5</v>
      </c>
    </row>
    <row r="2293" spans="10:21" x14ac:dyDescent="0.3">
      <c r="J2293" t="s">
        <v>13216</v>
      </c>
      <c r="K2293" s="4">
        <v>4</v>
      </c>
      <c r="L2293" s="25">
        <f t="shared" si="37"/>
        <v>4.4999999999999998E-2</v>
      </c>
      <c r="P2293" s="34" t="s">
        <v>3819</v>
      </c>
      <c r="Q2293">
        <v>1</v>
      </c>
      <c r="R2293" s="4">
        <v>4</v>
      </c>
      <c r="T2293" t="s">
        <v>4183</v>
      </c>
      <c r="U2293" s="4">
        <v>5.6</v>
      </c>
    </row>
    <row r="2294" spans="10:21" x14ac:dyDescent="0.3">
      <c r="J2294" t="s">
        <v>3819</v>
      </c>
      <c r="K2294" s="4">
        <v>4</v>
      </c>
      <c r="L2294" s="25">
        <f t="shared" si="37"/>
        <v>4.4999999999999998E-2</v>
      </c>
      <c r="P2294" s="34" t="s">
        <v>9799</v>
      </c>
      <c r="Q2294">
        <v>1</v>
      </c>
      <c r="R2294" s="4">
        <v>6.7</v>
      </c>
      <c r="T2294" t="s">
        <v>5734</v>
      </c>
      <c r="U2294" s="4">
        <v>4.0999999999999996</v>
      </c>
    </row>
    <row r="2295" spans="10:21" x14ac:dyDescent="0.3">
      <c r="J2295" t="s">
        <v>13901</v>
      </c>
      <c r="K2295" s="4">
        <v>4</v>
      </c>
      <c r="L2295" s="25">
        <f t="shared" si="37"/>
        <v>4.4999999999999998E-2</v>
      </c>
      <c r="P2295" s="34" t="s">
        <v>8009</v>
      </c>
      <c r="Q2295">
        <v>1</v>
      </c>
      <c r="R2295" s="4">
        <v>6.3</v>
      </c>
      <c r="T2295" t="s">
        <v>6905</v>
      </c>
      <c r="U2295" s="4">
        <v>5</v>
      </c>
    </row>
    <row r="2296" spans="10:21" x14ac:dyDescent="0.3">
      <c r="J2296" t="s">
        <v>5257</v>
      </c>
      <c r="K2296" s="4">
        <v>3.95</v>
      </c>
      <c r="L2296" s="25">
        <f t="shared" si="37"/>
        <v>4.3999999999999997E-2</v>
      </c>
      <c r="P2296" s="34" t="s">
        <v>12337</v>
      </c>
      <c r="Q2296">
        <v>1</v>
      </c>
      <c r="R2296" s="4">
        <v>6.9</v>
      </c>
      <c r="T2296" t="s">
        <v>2495</v>
      </c>
      <c r="U2296" s="4">
        <v>6.1</v>
      </c>
    </row>
    <row r="2297" spans="10:21" x14ac:dyDescent="0.3">
      <c r="J2297" t="s">
        <v>13247</v>
      </c>
      <c r="K2297" s="4">
        <v>3.9</v>
      </c>
      <c r="L2297" s="25">
        <f t="shared" si="37"/>
        <v>0.04</v>
      </c>
      <c r="P2297" s="34" t="s">
        <v>11667</v>
      </c>
      <c r="Q2297">
        <v>1</v>
      </c>
      <c r="R2297" s="4">
        <v>7</v>
      </c>
      <c r="T2297" t="s">
        <v>546</v>
      </c>
      <c r="U2297" s="4">
        <v>5.4</v>
      </c>
    </row>
    <row r="2298" spans="10:21" x14ac:dyDescent="0.3">
      <c r="J2298" t="s">
        <v>7993</v>
      </c>
      <c r="K2298" s="4">
        <v>3.9</v>
      </c>
      <c r="L2298" s="25">
        <f t="shared" si="37"/>
        <v>0.04</v>
      </c>
      <c r="P2298" s="34" t="s">
        <v>7056</v>
      </c>
      <c r="Q2298">
        <v>1</v>
      </c>
      <c r="R2298" s="4">
        <v>5.6</v>
      </c>
      <c r="T2298" t="s">
        <v>647</v>
      </c>
      <c r="U2298" s="4">
        <v>7.1</v>
      </c>
    </row>
    <row r="2299" spans="10:21" x14ac:dyDescent="0.3">
      <c r="J2299" t="s">
        <v>12074</v>
      </c>
      <c r="K2299" s="4">
        <v>3.9</v>
      </c>
      <c r="L2299" s="25">
        <f t="shared" si="37"/>
        <v>0.04</v>
      </c>
      <c r="P2299" s="34" t="s">
        <v>6561</v>
      </c>
      <c r="Q2299">
        <v>1</v>
      </c>
      <c r="R2299" s="4">
        <v>5.3</v>
      </c>
      <c r="T2299" t="s">
        <v>6922</v>
      </c>
      <c r="U2299" s="4">
        <v>3.6</v>
      </c>
    </row>
    <row r="2300" spans="10:21" x14ac:dyDescent="0.3">
      <c r="J2300" t="s">
        <v>11104</v>
      </c>
      <c r="K2300" s="4">
        <v>3.9</v>
      </c>
      <c r="L2300" s="25">
        <f t="shared" si="37"/>
        <v>0.04</v>
      </c>
      <c r="P2300" s="34" t="s">
        <v>14468</v>
      </c>
      <c r="Q2300">
        <v>1</v>
      </c>
      <c r="R2300" s="4">
        <v>6.1</v>
      </c>
      <c r="T2300" t="s">
        <v>721</v>
      </c>
      <c r="U2300" s="4">
        <v>6.5</v>
      </c>
    </row>
    <row r="2301" spans="10:21" x14ac:dyDescent="0.3">
      <c r="J2301" t="s">
        <v>6527</v>
      </c>
      <c r="K2301" s="4">
        <v>3.9</v>
      </c>
      <c r="L2301" s="25">
        <f t="shared" si="37"/>
        <v>0.04</v>
      </c>
      <c r="P2301" s="34" t="s">
        <v>11128</v>
      </c>
      <c r="Q2301">
        <v>1</v>
      </c>
      <c r="R2301" s="4">
        <v>3.3</v>
      </c>
      <c r="T2301" t="s">
        <v>4754</v>
      </c>
      <c r="U2301" s="4">
        <v>8.6</v>
      </c>
    </row>
    <row r="2302" spans="10:21" x14ac:dyDescent="0.3">
      <c r="J2302" t="s">
        <v>6266</v>
      </c>
      <c r="K2302" s="4">
        <v>3.9</v>
      </c>
      <c r="L2302" s="25">
        <f t="shared" si="37"/>
        <v>0.04</v>
      </c>
      <c r="P2302" s="34" t="s">
        <v>1833</v>
      </c>
      <c r="Q2302">
        <v>1</v>
      </c>
      <c r="R2302" s="4">
        <v>5.2</v>
      </c>
      <c r="T2302" t="s">
        <v>6929</v>
      </c>
      <c r="U2302" s="4">
        <v>6.2</v>
      </c>
    </row>
    <row r="2303" spans="10:21" x14ac:dyDescent="0.3">
      <c r="J2303" t="s">
        <v>11499</v>
      </c>
      <c r="K2303" s="4">
        <v>3.9</v>
      </c>
      <c r="L2303" s="25">
        <f t="shared" si="37"/>
        <v>0.04</v>
      </c>
      <c r="P2303" s="34" t="s">
        <v>2852</v>
      </c>
      <c r="Q2303">
        <v>1</v>
      </c>
      <c r="R2303" s="4">
        <v>5.9</v>
      </c>
      <c r="T2303" t="s">
        <v>982</v>
      </c>
      <c r="U2303" s="4">
        <v>7</v>
      </c>
    </row>
    <row r="2304" spans="10:21" x14ac:dyDescent="0.3">
      <c r="J2304" t="s">
        <v>12999</v>
      </c>
      <c r="K2304" s="4">
        <v>3.9</v>
      </c>
      <c r="L2304" s="25">
        <f t="shared" si="37"/>
        <v>0.04</v>
      </c>
      <c r="P2304" s="34" t="s">
        <v>10746</v>
      </c>
      <c r="Q2304">
        <v>1</v>
      </c>
      <c r="R2304" s="4">
        <v>6.5</v>
      </c>
      <c r="T2304" t="s">
        <v>6934</v>
      </c>
      <c r="U2304" s="4">
        <v>7.6</v>
      </c>
    </row>
    <row r="2305" spans="10:21" x14ac:dyDescent="0.3">
      <c r="J2305" t="s">
        <v>11744</v>
      </c>
      <c r="K2305" s="4">
        <v>3.9</v>
      </c>
      <c r="L2305" s="25">
        <f t="shared" si="37"/>
        <v>0.04</v>
      </c>
      <c r="P2305" s="34" t="s">
        <v>11378</v>
      </c>
      <c r="Q2305">
        <v>1</v>
      </c>
      <c r="R2305" s="4">
        <v>5.3</v>
      </c>
      <c r="T2305" t="s">
        <v>2859</v>
      </c>
      <c r="U2305" s="4">
        <v>6.5</v>
      </c>
    </row>
    <row r="2306" spans="10:21" x14ac:dyDescent="0.3">
      <c r="J2306" t="s">
        <v>9388</v>
      </c>
      <c r="K2306" s="4">
        <v>3.85</v>
      </c>
      <c r="L2306" s="25">
        <f t="shared" si="37"/>
        <v>0.04</v>
      </c>
      <c r="P2306" s="34" t="s">
        <v>13361</v>
      </c>
      <c r="Q2306">
        <v>1</v>
      </c>
      <c r="R2306" s="4">
        <v>7.6</v>
      </c>
      <c r="T2306" t="s">
        <v>6941</v>
      </c>
      <c r="U2306" s="4">
        <v>6.4</v>
      </c>
    </row>
    <row r="2307" spans="10:21" x14ac:dyDescent="0.3">
      <c r="J2307" t="s">
        <v>10090</v>
      </c>
      <c r="K2307" s="4">
        <v>3.8</v>
      </c>
      <c r="L2307" s="25">
        <f t="shared" si="37"/>
        <v>3.6999999999999998E-2</v>
      </c>
      <c r="P2307" s="34" t="s">
        <v>6944</v>
      </c>
      <c r="Q2307">
        <v>1</v>
      </c>
      <c r="R2307" s="4">
        <v>6.7</v>
      </c>
      <c r="T2307" t="s">
        <v>6944</v>
      </c>
      <c r="U2307" s="4">
        <v>6.7</v>
      </c>
    </row>
    <row r="2308" spans="10:21" x14ac:dyDescent="0.3">
      <c r="J2308" t="s">
        <v>4563</v>
      </c>
      <c r="K2308" s="4">
        <v>3.8</v>
      </c>
      <c r="L2308" s="25">
        <f t="shared" si="37"/>
        <v>3.6999999999999998E-2</v>
      </c>
      <c r="P2308" s="34" t="s">
        <v>5640</v>
      </c>
      <c r="Q2308">
        <v>1</v>
      </c>
      <c r="R2308" s="4">
        <v>5.2</v>
      </c>
      <c r="T2308" t="s">
        <v>6948</v>
      </c>
      <c r="U2308" s="4">
        <v>6.3</v>
      </c>
    </row>
    <row r="2309" spans="10:21" x14ac:dyDescent="0.3">
      <c r="J2309" t="s">
        <v>10389</v>
      </c>
      <c r="K2309" s="4">
        <v>3.8</v>
      </c>
      <c r="L2309" s="25">
        <f t="shared" si="37"/>
        <v>3.6999999999999998E-2</v>
      </c>
      <c r="P2309" s="34" t="s">
        <v>6934</v>
      </c>
      <c r="Q2309">
        <v>1</v>
      </c>
      <c r="R2309" s="4">
        <v>7.6</v>
      </c>
      <c r="T2309" t="s">
        <v>6950</v>
      </c>
      <c r="U2309" s="4">
        <v>6.4</v>
      </c>
    </row>
    <row r="2310" spans="10:21" x14ac:dyDescent="0.3">
      <c r="J2310" t="s">
        <v>2485</v>
      </c>
      <c r="K2310" s="4">
        <v>3.8</v>
      </c>
      <c r="L2310" s="25">
        <f t="shared" ref="L2310:L2373" si="38">_xlfn.PERCENTRANK.EXC($K$5:$K$2402,K2310)</f>
        <v>3.6999999999999998E-2</v>
      </c>
      <c r="P2310" s="34" t="s">
        <v>3295</v>
      </c>
      <c r="Q2310">
        <v>1</v>
      </c>
      <c r="R2310" s="4">
        <v>5.9</v>
      </c>
      <c r="T2310" t="s">
        <v>6953</v>
      </c>
      <c r="U2310" s="4">
        <v>5.7</v>
      </c>
    </row>
    <row r="2311" spans="10:21" x14ac:dyDescent="0.3">
      <c r="J2311" t="s">
        <v>2951</v>
      </c>
      <c r="K2311" s="4">
        <v>3.8</v>
      </c>
      <c r="L2311" s="25">
        <f t="shared" si="38"/>
        <v>3.6999999999999998E-2</v>
      </c>
      <c r="P2311" s="34" t="s">
        <v>12924</v>
      </c>
      <c r="Q2311">
        <v>1</v>
      </c>
      <c r="R2311" s="4">
        <v>1.9</v>
      </c>
      <c r="T2311" t="s">
        <v>6959</v>
      </c>
      <c r="U2311" s="4">
        <v>6.3</v>
      </c>
    </row>
    <row r="2312" spans="10:21" x14ac:dyDescent="0.3">
      <c r="J2312" t="s">
        <v>12618</v>
      </c>
      <c r="K2312" s="4">
        <v>3.8</v>
      </c>
      <c r="L2312" s="25">
        <f t="shared" si="38"/>
        <v>3.6999999999999998E-2</v>
      </c>
      <c r="P2312" s="34" t="s">
        <v>11152</v>
      </c>
      <c r="Q2312">
        <v>1</v>
      </c>
      <c r="R2312" s="4">
        <v>6.1</v>
      </c>
      <c r="T2312" t="s">
        <v>6962</v>
      </c>
      <c r="U2312" s="4">
        <v>7.8</v>
      </c>
    </row>
    <row r="2313" spans="10:21" x14ac:dyDescent="0.3">
      <c r="J2313" t="s">
        <v>12628</v>
      </c>
      <c r="K2313" s="4">
        <v>3.8</v>
      </c>
      <c r="L2313" s="25">
        <f t="shared" si="38"/>
        <v>3.6999999999999998E-2</v>
      </c>
      <c r="P2313" s="34" t="s">
        <v>12873</v>
      </c>
      <c r="Q2313">
        <v>1</v>
      </c>
      <c r="R2313" s="4">
        <v>7.6</v>
      </c>
      <c r="T2313" t="s">
        <v>6966</v>
      </c>
      <c r="U2313" s="4">
        <v>6</v>
      </c>
    </row>
    <row r="2314" spans="10:21" x14ac:dyDescent="0.3">
      <c r="J2314" t="s">
        <v>1078</v>
      </c>
      <c r="K2314" s="4">
        <v>3.8</v>
      </c>
      <c r="L2314" s="25">
        <f t="shared" si="38"/>
        <v>3.6999999999999998E-2</v>
      </c>
      <c r="P2314" s="34" t="s">
        <v>6028</v>
      </c>
      <c r="Q2314">
        <v>1</v>
      </c>
      <c r="R2314" s="4">
        <v>6.1</v>
      </c>
      <c r="T2314" t="s">
        <v>1183</v>
      </c>
      <c r="U2314" s="4">
        <v>7.7</v>
      </c>
    </row>
    <row r="2315" spans="10:21" x14ac:dyDescent="0.3">
      <c r="J2315" t="s">
        <v>2791</v>
      </c>
      <c r="K2315" s="4">
        <v>3.72</v>
      </c>
      <c r="L2315" s="25">
        <f t="shared" si="38"/>
        <v>3.5999999999999997E-2</v>
      </c>
      <c r="P2315" s="34" t="s">
        <v>9888</v>
      </c>
      <c r="Q2315">
        <v>1</v>
      </c>
      <c r="R2315" s="4">
        <v>7.2</v>
      </c>
      <c r="T2315" t="s">
        <v>1629</v>
      </c>
      <c r="U2315" s="4">
        <v>6.2</v>
      </c>
    </row>
    <row r="2316" spans="10:21" x14ac:dyDescent="0.3">
      <c r="J2316" t="s">
        <v>12301</v>
      </c>
      <c r="K2316" s="4">
        <v>3.7</v>
      </c>
      <c r="L2316" s="25">
        <f t="shared" si="38"/>
        <v>3.5000000000000003E-2</v>
      </c>
      <c r="P2316" s="34" t="s">
        <v>14465</v>
      </c>
      <c r="Q2316">
        <v>1</v>
      </c>
      <c r="R2316" s="4">
        <v>6.7</v>
      </c>
      <c r="T2316" t="s">
        <v>3703</v>
      </c>
      <c r="U2316" s="4">
        <v>5.7</v>
      </c>
    </row>
    <row r="2317" spans="10:21" x14ac:dyDescent="0.3">
      <c r="J2317" t="s">
        <v>1240</v>
      </c>
      <c r="K2317" s="4">
        <v>3.7</v>
      </c>
      <c r="L2317" s="25">
        <f t="shared" si="38"/>
        <v>3.5000000000000003E-2</v>
      </c>
      <c r="P2317" s="34" t="s">
        <v>7861</v>
      </c>
      <c r="Q2317">
        <v>1</v>
      </c>
      <c r="R2317" s="4">
        <v>5.8</v>
      </c>
      <c r="T2317" t="s">
        <v>1809</v>
      </c>
      <c r="U2317" s="4">
        <v>7.7</v>
      </c>
    </row>
    <row r="2318" spans="10:21" x14ac:dyDescent="0.3">
      <c r="J2318" t="s">
        <v>12542</v>
      </c>
      <c r="K2318" s="4">
        <v>3.7</v>
      </c>
      <c r="L2318" s="25">
        <f t="shared" si="38"/>
        <v>3.5000000000000003E-2</v>
      </c>
      <c r="P2318" s="34" t="s">
        <v>8219</v>
      </c>
      <c r="Q2318">
        <v>1</v>
      </c>
      <c r="R2318" s="4">
        <v>6.4</v>
      </c>
      <c r="T2318" t="s">
        <v>6977</v>
      </c>
      <c r="U2318" s="4">
        <v>6.4</v>
      </c>
    </row>
    <row r="2319" spans="10:21" x14ac:dyDescent="0.3">
      <c r="J2319" t="s">
        <v>14291</v>
      </c>
      <c r="K2319" s="4">
        <v>3.7</v>
      </c>
      <c r="L2319" s="25">
        <f t="shared" si="38"/>
        <v>3.5000000000000003E-2</v>
      </c>
      <c r="P2319" s="34" t="s">
        <v>14416</v>
      </c>
      <c r="Q2319">
        <v>1</v>
      </c>
      <c r="R2319" s="4">
        <v>7.8</v>
      </c>
      <c r="T2319" t="s">
        <v>3968</v>
      </c>
      <c r="U2319" s="4">
        <v>6.4</v>
      </c>
    </row>
    <row r="2320" spans="10:21" x14ac:dyDescent="0.3">
      <c r="J2320" t="s">
        <v>2236</v>
      </c>
      <c r="K2320" s="4">
        <v>3.6</v>
      </c>
      <c r="L2320" s="25">
        <f t="shared" si="38"/>
        <v>0.03</v>
      </c>
      <c r="P2320" s="34" t="s">
        <v>12180</v>
      </c>
      <c r="Q2320">
        <v>1</v>
      </c>
      <c r="R2320" s="4">
        <v>7.3</v>
      </c>
      <c r="T2320" t="s">
        <v>1154</v>
      </c>
      <c r="U2320" s="4">
        <v>6.9</v>
      </c>
    </row>
    <row r="2321" spans="10:21" x14ac:dyDescent="0.3">
      <c r="J2321" t="s">
        <v>12441</v>
      </c>
      <c r="K2321" s="4">
        <v>3.6</v>
      </c>
      <c r="L2321" s="25">
        <f t="shared" si="38"/>
        <v>0.03</v>
      </c>
      <c r="P2321" s="34" t="s">
        <v>7955</v>
      </c>
      <c r="Q2321">
        <v>1</v>
      </c>
      <c r="R2321" s="4">
        <v>6</v>
      </c>
      <c r="T2321" t="s">
        <v>3505</v>
      </c>
      <c r="U2321" s="4">
        <v>7.3</v>
      </c>
    </row>
    <row r="2322" spans="10:21" x14ac:dyDescent="0.3">
      <c r="J2322" t="s">
        <v>7295</v>
      </c>
      <c r="K2322" s="4">
        <v>3.6</v>
      </c>
      <c r="L2322" s="25">
        <f t="shared" si="38"/>
        <v>0.03</v>
      </c>
      <c r="P2322" s="34" t="s">
        <v>14432</v>
      </c>
      <c r="Q2322">
        <v>1</v>
      </c>
      <c r="R2322" s="4">
        <v>6.3</v>
      </c>
      <c r="T2322" t="s">
        <v>2379</v>
      </c>
      <c r="U2322" s="4">
        <v>7.3</v>
      </c>
    </row>
    <row r="2323" spans="10:21" x14ac:dyDescent="0.3">
      <c r="J2323" t="s">
        <v>14168</v>
      </c>
      <c r="K2323" s="4">
        <v>3.6</v>
      </c>
      <c r="L2323" s="25">
        <f t="shared" si="38"/>
        <v>0.03</v>
      </c>
      <c r="P2323" s="34" t="s">
        <v>5147</v>
      </c>
      <c r="Q2323">
        <v>1</v>
      </c>
      <c r="R2323" s="4">
        <v>5.9</v>
      </c>
      <c r="T2323" t="s">
        <v>2001</v>
      </c>
      <c r="U2323" s="4">
        <v>6.2</v>
      </c>
    </row>
    <row r="2324" spans="10:21" x14ac:dyDescent="0.3">
      <c r="J2324" t="s">
        <v>9905</v>
      </c>
      <c r="K2324" s="4">
        <v>3.6</v>
      </c>
      <c r="L2324" s="25">
        <f t="shared" si="38"/>
        <v>0.03</v>
      </c>
      <c r="P2324" s="34" t="s">
        <v>11721</v>
      </c>
      <c r="Q2324">
        <v>1</v>
      </c>
      <c r="R2324" s="4">
        <v>5</v>
      </c>
      <c r="T2324" t="s">
        <v>691</v>
      </c>
      <c r="U2324" s="4">
        <v>6.6</v>
      </c>
    </row>
    <row r="2325" spans="10:21" x14ac:dyDescent="0.3">
      <c r="J2325" t="s">
        <v>7434</v>
      </c>
      <c r="K2325" s="4">
        <v>3.6</v>
      </c>
      <c r="L2325" s="25">
        <f t="shared" si="38"/>
        <v>0.03</v>
      </c>
      <c r="P2325" s="34" t="s">
        <v>8431</v>
      </c>
      <c r="Q2325">
        <v>1</v>
      </c>
      <c r="R2325" s="4">
        <v>7.1</v>
      </c>
      <c r="T2325" t="s">
        <v>1739</v>
      </c>
      <c r="U2325" s="4">
        <v>6.7</v>
      </c>
    </row>
    <row r="2326" spans="10:21" x14ac:dyDescent="0.3">
      <c r="J2326" t="s">
        <v>12835</v>
      </c>
      <c r="K2326" s="4">
        <v>3.6</v>
      </c>
      <c r="L2326" s="25">
        <f t="shared" si="38"/>
        <v>0.03</v>
      </c>
      <c r="P2326" s="34" t="s">
        <v>6735</v>
      </c>
      <c r="Q2326">
        <v>1</v>
      </c>
      <c r="R2326" s="4">
        <v>5</v>
      </c>
      <c r="T2326" t="s">
        <v>405</v>
      </c>
      <c r="U2326" s="4">
        <v>5.7</v>
      </c>
    </row>
    <row r="2327" spans="10:21" x14ac:dyDescent="0.3">
      <c r="J2327" t="s">
        <v>4880</v>
      </c>
      <c r="K2327" s="4">
        <v>3.6</v>
      </c>
      <c r="L2327" s="25">
        <f t="shared" si="38"/>
        <v>0.03</v>
      </c>
      <c r="P2327" s="34" t="s">
        <v>7800</v>
      </c>
      <c r="Q2327">
        <v>1</v>
      </c>
      <c r="R2327" s="4">
        <v>6.3</v>
      </c>
      <c r="T2327" t="s">
        <v>6996</v>
      </c>
      <c r="U2327" s="4">
        <v>3.1</v>
      </c>
    </row>
    <row r="2328" spans="10:21" x14ac:dyDescent="0.3">
      <c r="J2328" t="s">
        <v>6922</v>
      </c>
      <c r="K2328" s="4">
        <v>3.6</v>
      </c>
      <c r="L2328" s="25">
        <f t="shared" si="38"/>
        <v>0.03</v>
      </c>
      <c r="P2328" s="34" t="s">
        <v>10722</v>
      </c>
      <c r="Q2328">
        <v>1</v>
      </c>
      <c r="R2328" s="4">
        <v>6</v>
      </c>
      <c r="T2328" t="s">
        <v>6553</v>
      </c>
      <c r="U2328" s="4">
        <v>6.3</v>
      </c>
    </row>
    <row r="2329" spans="10:21" x14ac:dyDescent="0.3">
      <c r="J2329" t="s">
        <v>8024</v>
      </c>
      <c r="K2329" s="4">
        <v>3.6</v>
      </c>
      <c r="L2329" s="25">
        <f t="shared" si="38"/>
        <v>0.03</v>
      </c>
      <c r="P2329" s="34" t="s">
        <v>11179</v>
      </c>
      <c r="Q2329">
        <v>1</v>
      </c>
      <c r="R2329" s="4">
        <v>3.1</v>
      </c>
      <c r="T2329" t="s">
        <v>4481</v>
      </c>
      <c r="U2329" s="4">
        <v>5.7</v>
      </c>
    </row>
    <row r="2330" spans="10:21" x14ac:dyDescent="0.3">
      <c r="J2330" t="s">
        <v>9642</v>
      </c>
      <c r="K2330" s="4">
        <v>3.5</v>
      </c>
      <c r="L2330" s="25">
        <f t="shared" si="38"/>
        <v>2.7E-2</v>
      </c>
      <c r="P2330" s="34" t="s">
        <v>1923</v>
      </c>
      <c r="Q2330">
        <v>1</v>
      </c>
      <c r="R2330" s="4">
        <v>5.6</v>
      </c>
      <c r="T2330" t="s">
        <v>7003</v>
      </c>
      <c r="U2330" s="4">
        <v>7.1</v>
      </c>
    </row>
    <row r="2331" spans="10:21" x14ac:dyDescent="0.3">
      <c r="J2331" t="s">
        <v>13461</v>
      </c>
      <c r="K2331" s="4">
        <v>3.5</v>
      </c>
      <c r="L2331" s="25">
        <f t="shared" si="38"/>
        <v>2.7E-2</v>
      </c>
      <c r="P2331" s="34" t="s">
        <v>1863</v>
      </c>
      <c r="Q2331">
        <v>1</v>
      </c>
      <c r="R2331" s="4">
        <v>5.7</v>
      </c>
      <c r="T2331" t="s">
        <v>1292</v>
      </c>
      <c r="U2331" s="4">
        <v>7</v>
      </c>
    </row>
    <row r="2332" spans="10:21" x14ac:dyDescent="0.3">
      <c r="J2332" t="s">
        <v>11078</v>
      </c>
      <c r="K2332" s="4">
        <v>3.5</v>
      </c>
      <c r="L2332" s="25">
        <f t="shared" si="38"/>
        <v>2.7E-2</v>
      </c>
      <c r="P2332" s="34" t="s">
        <v>13240</v>
      </c>
      <c r="Q2332">
        <v>1</v>
      </c>
      <c r="R2332" s="4">
        <v>7.4</v>
      </c>
      <c r="T2332" t="s">
        <v>4375</v>
      </c>
      <c r="U2332" s="4">
        <v>6.1</v>
      </c>
    </row>
    <row r="2333" spans="10:21" x14ac:dyDescent="0.3">
      <c r="J2333" t="s">
        <v>13013</v>
      </c>
      <c r="K2333" s="4">
        <v>3.5</v>
      </c>
      <c r="L2333" s="25">
        <f t="shared" si="38"/>
        <v>2.7E-2</v>
      </c>
      <c r="P2333" s="34" t="s">
        <v>9136</v>
      </c>
      <c r="Q2333">
        <v>1</v>
      </c>
      <c r="R2333" s="4">
        <v>6</v>
      </c>
      <c r="T2333" t="s">
        <v>630</v>
      </c>
      <c r="U2333" s="4">
        <v>6.6</v>
      </c>
    </row>
    <row r="2334" spans="10:21" x14ac:dyDescent="0.3">
      <c r="J2334" t="s">
        <v>7126</v>
      </c>
      <c r="K2334" s="4">
        <v>3.5</v>
      </c>
      <c r="L2334" s="25">
        <f t="shared" si="38"/>
        <v>2.7E-2</v>
      </c>
      <c r="P2334" s="34" t="s">
        <v>3187</v>
      </c>
      <c r="Q2334">
        <v>1</v>
      </c>
      <c r="R2334" s="4">
        <v>6.1</v>
      </c>
      <c r="T2334" t="s">
        <v>868</v>
      </c>
      <c r="U2334" s="4">
        <v>7.8</v>
      </c>
    </row>
    <row r="2335" spans="10:21" x14ac:dyDescent="0.3">
      <c r="J2335" t="s">
        <v>5831</v>
      </c>
      <c r="K2335" s="4">
        <v>3.5</v>
      </c>
      <c r="L2335" s="25">
        <f t="shared" si="38"/>
        <v>2.7E-2</v>
      </c>
      <c r="P2335" s="34" t="s">
        <v>11940</v>
      </c>
      <c r="Q2335">
        <v>1</v>
      </c>
      <c r="R2335" s="4">
        <v>8</v>
      </c>
      <c r="T2335" t="s">
        <v>3115</v>
      </c>
      <c r="U2335" s="4">
        <v>8.3000000000000007</v>
      </c>
    </row>
    <row r="2336" spans="10:21" x14ac:dyDescent="0.3">
      <c r="J2336" t="s">
        <v>12275</v>
      </c>
      <c r="K2336" s="4">
        <v>3.5</v>
      </c>
      <c r="L2336" s="25">
        <f t="shared" si="38"/>
        <v>2.7E-2</v>
      </c>
      <c r="P2336" s="34" t="s">
        <v>12018</v>
      </c>
      <c r="Q2336">
        <v>1</v>
      </c>
      <c r="R2336" s="4">
        <v>4.8</v>
      </c>
      <c r="T2336" t="s">
        <v>6520</v>
      </c>
      <c r="U2336" s="4">
        <v>3.9</v>
      </c>
    </row>
    <row r="2337" spans="10:21" x14ac:dyDescent="0.3">
      <c r="J2337" t="s">
        <v>9022</v>
      </c>
      <c r="K2337" s="4">
        <v>3.5</v>
      </c>
      <c r="L2337" s="25">
        <f t="shared" si="38"/>
        <v>2.7E-2</v>
      </c>
      <c r="P2337" s="34" t="s">
        <v>13609</v>
      </c>
      <c r="Q2337">
        <v>1</v>
      </c>
      <c r="R2337" s="4">
        <v>5.8</v>
      </c>
      <c r="T2337" t="s">
        <v>1339</v>
      </c>
      <c r="U2337" s="4">
        <v>7</v>
      </c>
    </row>
    <row r="2338" spans="10:21" x14ac:dyDescent="0.3">
      <c r="J2338" t="s">
        <v>10204</v>
      </c>
      <c r="K2338" s="4">
        <v>3.4</v>
      </c>
      <c r="L2338" s="25">
        <f t="shared" si="38"/>
        <v>2.3E-2</v>
      </c>
      <c r="P2338" s="34" t="s">
        <v>13787</v>
      </c>
      <c r="Q2338">
        <v>1</v>
      </c>
      <c r="R2338" s="4">
        <v>7</v>
      </c>
      <c r="T2338" t="s">
        <v>7018</v>
      </c>
      <c r="U2338" s="4">
        <v>6.7</v>
      </c>
    </row>
    <row r="2339" spans="10:21" x14ac:dyDescent="0.3">
      <c r="J2339" t="s">
        <v>14241</v>
      </c>
      <c r="K2339" s="4">
        <v>3.4</v>
      </c>
      <c r="L2339" s="25">
        <f t="shared" si="38"/>
        <v>2.3E-2</v>
      </c>
      <c r="P2339" s="34" t="s">
        <v>9312</v>
      </c>
      <c r="Q2339">
        <v>1</v>
      </c>
      <c r="R2339" s="4">
        <v>6.5</v>
      </c>
      <c r="T2339" t="s">
        <v>6959</v>
      </c>
      <c r="U2339" s="4">
        <v>7.3</v>
      </c>
    </row>
    <row r="2340" spans="10:21" x14ac:dyDescent="0.3">
      <c r="J2340" t="s">
        <v>12220</v>
      </c>
      <c r="K2340" s="4">
        <v>3.4</v>
      </c>
      <c r="L2340" s="25">
        <f t="shared" si="38"/>
        <v>2.3E-2</v>
      </c>
      <c r="P2340" s="34" t="s">
        <v>13517</v>
      </c>
      <c r="Q2340">
        <v>1</v>
      </c>
      <c r="R2340" s="4">
        <v>4.3</v>
      </c>
      <c r="T2340" t="s">
        <v>3058</v>
      </c>
      <c r="U2340" s="4">
        <v>6.3</v>
      </c>
    </row>
    <row r="2341" spans="10:21" x14ac:dyDescent="0.3">
      <c r="J2341" t="s">
        <v>5132</v>
      </c>
      <c r="K2341" s="4">
        <v>3.4</v>
      </c>
      <c r="L2341" s="25">
        <f t="shared" si="38"/>
        <v>2.3E-2</v>
      </c>
      <c r="P2341" s="34" t="s">
        <v>14466</v>
      </c>
      <c r="Q2341">
        <v>1</v>
      </c>
      <c r="R2341" s="4">
        <v>6.6</v>
      </c>
      <c r="T2341" t="s">
        <v>757</v>
      </c>
      <c r="U2341" s="4">
        <v>7.8</v>
      </c>
    </row>
    <row r="2342" spans="10:21" x14ac:dyDescent="0.3">
      <c r="J2342" t="s">
        <v>12121</v>
      </c>
      <c r="K2342" s="4">
        <v>3.4</v>
      </c>
      <c r="L2342" s="25">
        <f t="shared" si="38"/>
        <v>2.3E-2</v>
      </c>
      <c r="P2342" s="34" t="s">
        <v>10506</v>
      </c>
      <c r="Q2342">
        <v>1</v>
      </c>
      <c r="R2342" s="4">
        <v>5.6</v>
      </c>
      <c r="T2342" t="s">
        <v>2548</v>
      </c>
      <c r="U2342" s="4">
        <v>7.3</v>
      </c>
    </row>
    <row r="2343" spans="10:21" x14ac:dyDescent="0.3">
      <c r="J2343" t="s">
        <v>10612</v>
      </c>
      <c r="K2343" s="4">
        <v>3.4</v>
      </c>
      <c r="L2343" s="25">
        <f t="shared" si="38"/>
        <v>2.3E-2</v>
      </c>
      <c r="P2343" s="34" t="s">
        <v>9849</v>
      </c>
      <c r="Q2343">
        <v>1</v>
      </c>
      <c r="R2343" s="4">
        <v>7</v>
      </c>
      <c r="T2343" t="s">
        <v>771</v>
      </c>
      <c r="U2343" s="4">
        <v>7.6</v>
      </c>
    </row>
    <row r="2344" spans="10:21" x14ac:dyDescent="0.3">
      <c r="J2344" t="s">
        <v>12985</v>
      </c>
      <c r="K2344" s="4">
        <v>3.4</v>
      </c>
      <c r="L2344" s="25">
        <f t="shared" si="38"/>
        <v>2.3E-2</v>
      </c>
      <c r="P2344" s="34" t="s">
        <v>4006</v>
      </c>
      <c r="Q2344">
        <v>1</v>
      </c>
      <c r="R2344" s="4">
        <v>6.8</v>
      </c>
      <c r="T2344" t="s">
        <v>5773</v>
      </c>
      <c r="U2344" s="4">
        <v>5.3</v>
      </c>
    </row>
    <row r="2345" spans="10:21" x14ac:dyDescent="0.3">
      <c r="J2345" t="s">
        <v>12128</v>
      </c>
      <c r="K2345" s="4">
        <v>3.4</v>
      </c>
      <c r="L2345" s="25">
        <f t="shared" si="38"/>
        <v>2.3E-2</v>
      </c>
      <c r="P2345" s="34" t="s">
        <v>8894</v>
      </c>
      <c r="Q2345">
        <v>1</v>
      </c>
      <c r="R2345" s="4">
        <v>4.2</v>
      </c>
      <c r="T2345" t="s">
        <v>7035</v>
      </c>
      <c r="U2345" s="4">
        <v>5.3</v>
      </c>
    </row>
    <row r="2346" spans="10:21" x14ac:dyDescent="0.3">
      <c r="J2346" t="s">
        <v>12727</v>
      </c>
      <c r="K2346" s="4">
        <v>3.4</v>
      </c>
      <c r="L2346" s="25">
        <f t="shared" si="38"/>
        <v>2.3E-2</v>
      </c>
      <c r="P2346" s="34" t="s">
        <v>8151</v>
      </c>
      <c r="Q2346">
        <v>1</v>
      </c>
      <c r="R2346" s="4">
        <v>5.6</v>
      </c>
      <c r="T2346" t="s">
        <v>3354</v>
      </c>
      <c r="U2346" s="4">
        <v>6.8</v>
      </c>
    </row>
    <row r="2347" spans="10:21" x14ac:dyDescent="0.3">
      <c r="J2347" t="s">
        <v>13658</v>
      </c>
      <c r="K2347" s="4">
        <v>3.4</v>
      </c>
      <c r="L2347" s="25">
        <f t="shared" si="38"/>
        <v>2.3E-2</v>
      </c>
      <c r="P2347" s="34" t="s">
        <v>12515</v>
      </c>
      <c r="Q2347">
        <v>1</v>
      </c>
      <c r="R2347" s="4">
        <v>3.3</v>
      </c>
      <c r="T2347" t="s">
        <v>7041</v>
      </c>
      <c r="U2347" s="4">
        <v>7.1</v>
      </c>
    </row>
    <row r="2348" spans="10:21" x14ac:dyDescent="0.3">
      <c r="J2348" t="s">
        <v>12437</v>
      </c>
      <c r="K2348" s="4">
        <v>3.3</v>
      </c>
      <c r="L2348" s="25">
        <f t="shared" si="38"/>
        <v>1.7000000000000001E-2</v>
      </c>
      <c r="P2348" s="34" t="s">
        <v>13314</v>
      </c>
      <c r="Q2348">
        <v>1</v>
      </c>
      <c r="R2348" s="4">
        <v>6.4</v>
      </c>
      <c r="T2348" t="s">
        <v>1979</v>
      </c>
      <c r="U2348" s="4">
        <v>7.2</v>
      </c>
    </row>
    <row r="2349" spans="10:21" x14ac:dyDescent="0.3">
      <c r="J2349" t="s">
        <v>8928</v>
      </c>
      <c r="K2349" s="4">
        <v>3.3</v>
      </c>
      <c r="L2349" s="25">
        <f t="shared" si="38"/>
        <v>1.7000000000000001E-2</v>
      </c>
      <c r="P2349" s="34" t="s">
        <v>12628</v>
      </c>
      <c r="Q2349">
        <v>1</v>
      </c>
      <c r="R2349" s="4">
        <v>3.8</v>
      </c>
      <c r="T2349" t="s">
        <v>7048</v>
      </c>
      <c r="U2349" s="4">
        <v>5.8</v>
      </c>
    </row>
    <row r="2350" spans="10:21" x14ac:dyDescent="0.3">
      <c r="J2350" t="s">
        <v>11465</v>
      </c>
      <c r="K2350" s="4">
        <v>3.3</v>
      </c>
      <c r="L2350" s="25">
        <f t="shared" si="38"/>
        <v>1.7000000000000001E-2</v>
      </c>
      <c r="P2350" s="34" t="s">
        <v>8024</v>
      </c>
      <c r="Q2350">
        <v>1</v>
      </c>
      <c r="R2350" s="4">
        <v>3.6</v>
      </c>
      <c r="T2350" t="s">
        <v>5817</v>
      </c>
      <c r="U2350" s="4">
        <v>5.8</v>
      </c>
    </row>
    <row r="2351" spans="10:21" x14ac:dyDescent="0.3">
      <c r="J2351" t="s">
        <v>7377</v>
      </c>
      <c r="K2351" s="4">
        <v>3.3</v>
      </c>
      <c r="L2351" s="25">
        <f t="shared" si="38"/>
        <v>1.7000000000000001E-2</v>
      </c>
      <c r="P2351" s="34" t="s">
        <v>14197</v>
      </c>
      <c r="Q2351">
        <v>1</v>
      </c>
      <c r="R2351" s="4">
        <v>4.5</v>
      </c>
      <c r="T2351" t="s">
        <v>330</v>
      </c>
      <c r="U2351" s="4">
        <v>8.3000000000000007</v>
      </c>
    </row>
    <row r="2352" spans="10:21" x14ac:dyDescent="0.3">
      <c r="J2352" t="s">
        <v>1221</v>
      </c>
      <c r="K2352" s="4">
        <v>3.3</v>
      </c>
      <c r="L2352" s="25">
        <f t="shared" si="38"/>
        <v>1.7000000000000001E-2</v>
      </c>
      <c r="P2352" s="34" t="s">
        <v>1857</v>
      </c>
      <c r="Q2352">
        <v>1</v>
      </c>
      <c r="R2352" s="4">
        <v>5.4</v>
      </c>
      <c r="T2352" t="s">
        <v>7056</v>
      </c>
      <c r="U2352" s="4">
        <v>5.6</v>
      </c>
    </row>
    <row r="2353" spans="10:21" x14ac:dyDescent="0.3">
      <c r="J2353" t="s">
        <v>10559</v>
      </c>
      <c r="K2353" s="4">
        <v>3.3</v>
      </c>
      <c r="L2353" s="25">
        <f t="shared" si="38"/>
        <v>1.7000000000000001E-2</v>
      </c>
      <c r="P2353" s="34" t="s">
        <v>7211</v>
      </c>
      <c r="Q2353">
        <v>1</v>
      </c>
      <c r="R2353" s="4">
        <v>4.5999999999999996</v>
      </c>
      <c r="T2353" t="s">
        <v>2013</v>
      </c>
      <c r="U2353" s="4">
        <v>6.8</v>
      </c>
    </row>
    <row r="2354" spans="10:21" x14ac:dyDescent="0.3">
      <c r="J2354" t="s">
        <v>7297</v>
      </c>
      <c r="K2354" s="4">
        <v>3.3</v>
      </c>
      <c r="L2354" s="25">
        <f t="shared" si="38"/>
        <v>1.7000000000000001E-2</v>
      </c>
      <c r="P2354" s="34" t="s">
        <v>7545</v>
      </c>
      <c r="Q2354">
        <v>1</v>
      </c>
      <c r="R2354" s="4">
        <v>6.2</v>
      </c>
      <c r="T2354" t="s">
        <v>7063</v>
      </c>
      <c r="U2354" s="4">
        <v>5</v>
      </c>
    </row>
    <row r="2355" spans="10:21" x14ac:dyDescent="0.3">
      <c r="J2355" t="s">
        <v>11946</v>
      </c>
      <c r="K2355" s="4">
        <v>3.3</v>
      </c>
      <c r="L2355" s="25">
        <f t="shared" si="38"/>
        <v>1.7000000000000001E-2</v>
      </c>
      <c r="P2355" s="34" t="s">
        <v>11508</v>
      </c>
      <c r="Q2355">
        <v>1</v>
      </c>
      <c r="R2355" s="4">
        <v>6.2</v>
      </c>
      <c r="T2355" t="s">
        <v>3308</v>
      </c>
      <c r="U2355" s="4">
        <v>7.6</v>
      </c>
    </row>
    <row r="2356" spans="10:21" x14ac:dyDescent="0.3">
      <c r="J2356" t="s">
        <v>5881</v>
      </c>
      <c r="K2356" s="4">
        <v>3.3</v>
      </c>
      <c r="L2356" s="25">
        <f t="shared" si="38"/>
        <v>1.7000000000000001E-2</v>
      </c>
      <c r="P2356" s="34" t="s">
        <v>9781</v>
      </c>
      <c r="Q2356">
        <v>1</v>
      </c>
      <c r="R2356" s="4">
        <v>5.3</v>
      </c>
      <c r="T2356" t="s">
        <v>2548</v>
      </c>
      <c r="U2356" s="4">
        <v>6.7</v>
      </c>
    </row>
    <row r="2357" spans="10:21" x14ac:dyDescent="0.3">
      <c r="J2357" t="s">
        <v>12515</v>
      </c>
      <c r="K2357" s="4">
        <v>3.3</v>
      </c>
      <c r="L2357" s="25">
        <f t="shared" si="38"/>
        <v>1.7000000000000001E-2</v>
      </c>
      <c r="P2357" s="34" t="s">
        <v>12858</v>
      </c>
      <c r="Q2357">
        <v>1</v>
      </c>
      <c r="R2357" s="4">
        <v>7.7</v>
      </c>
      <c r="T2357" t="s">
        <v>7067</v>
      </c>
      <c r="U2357" s="4">
        <v>6.7</v>
      </c>
    </row>
    <row r="2358" spans="10:21" x14ac:dyDescent="0.3">
      <c r="J2358" t="s">
        <v>11128</v>
      </c>
      <c r="K2358" s="4">
        <v>3.3</v>
      </c>
      <c r="L2358" s="25">
        <f t="shared" si="38"/>
        <v>1.7000000000000001E-2</v>
      </c>
      <c r="P2358" s="34" t="s">
        <v>1851</v>
      </c>
      <c r="Q2358">
        <v>1</v>
      </c>
      <c r="R2358" s="4">
        <v>6.6</v>
      </c>
      <c r="T2358" t="s">
        <v>6221</v>
      </c>
      <c r="U2358" s="4">
        <v>5.7</v>
      </c>
    </row>
    <row r="2359" spans="10:21" x14ac:dyDescent="0.3">
      <c r="J2359" t="s">
        <v>5822</v>
      </c>
      <c r="K2359" s="4">
        <v>3.3</v>
      </c>
      <c r="L2359" s="25">
        <f t="shared" si="38"/>
        <v>1.7000000000000001E-2</v>
      </c>
      <c r="P2359" s="34" t="s">
        <v>12756</v>
      </c>
      <c r="Q2359">
        <v>1</v>
      </c>
      <c r="R2359" s="4">
        <v>7.2</v>
      </c>
      <c r="T2359" t="s">
        <v>7073</v>
      </c>
      <c r="U2359" s="4">
        <v>5.2</v>
      </c>
    </row>
    <row r="2360" spans="10:21" x14ac:dyDescent="0.3">
      <c r="J2360" t="s">
        <v>9011</v>
      </c>
      <c r="K2360" s="4">
        <v>3.3</v>
      </c>
      <c r="L2360" s="25">
        <f t="shared" si="38"/>
        <v>1.7000000000000001E-2</v>
      </c>
      <c r="P2360" s="34" t="s">
        <v>5822</v>
      </c>
      <c r="Q2360">
        <v>1</v>
      </c>
      <c r="R2360" s="4">
        <v>3.3</v>
      </c>
      <c r="T2360" t="s">
        <v>4134</v>
      </c>
      <c r="U2360" s="4">
        <v>7.5</v>
      </c>
    </row>
    <row r="2361" spans="10:21" x14ac:dyDescent="0.3">
      <c r="J2361" t="s">
        <v>14286</v>
      </c>
      <c r="K2361" s="4">
        <v>3.25</v>
      </c>
      <c r="L2361" s="25">
        <f t="shared" si="38"/>
        <v>1.7000000000000001E-2</v>
      </c>
      <c r="P2361" s="34" t="s">
        <v>8325</v>
      </c>
      <c r="Q2361">
        <v>1</v>
      </c>
      <c r="R2361" s="4">
        <v>7.7</v>
      </c>
      <c r="T2361" t="s">
        <v>3308</v>
      </c>
      <c r="U2361" s="4">
        <v>7.2</v>
      </c>
    </row>
    <row r="2362" spans="10:21" x14ac:dyDescent="0.3">
      <c r="J2362" t="s">
        <v>14147</v>
      </c>
      <c r="K2362" s="4">
        <v>3.2</v>
      </c>
      <c r="L2362" s="25">
        <f t="shared" si="38"/>
        <v>1.4999999999999999E-2</v>
      </c>
      <c r="P2362" s="34" t="s">
        <v>11437</v>
      </c>
      <c r="Q2362">
        <v>1</v>
      </c>
      <c r="R2362" s="4">
        <v>5</v>
      </c>
      <c r="T2362" t="s">
        <v>832</v>
      </c>
      <c r="U2362" s="4">
        <v>5.3</v>
      </c>
    </row>
    <row r="2363" spans="10:21" x14ac:dyDescent="0.3">
      <c r="J2363" t="s">
        <v>13101</v>
      </c>
      <c r="K2363" s="4">
        <v>3.2</v>
      </c>
      <c r="L2363" s="25">
        <f t="shared" si="38"/>
        <v>1.4999999999999999E-2</v>
      </c>
      <c r="P2363" s="34" t="s">
        <v>7422</v>
      </c>
      <c r="Q2363">
        <v>1</v>
      </c>
      <c r="R2363" s="4">
        <v>7.2</v>
      </c>
      <c r="T2363" t="s">
        <v>5413</v>
      </c>
      <c r="U2363" s="4">
        <v>6.5</v>
      </c>
    </row>
    <row r="2364" spans="10:21" x14ac:dyDescent="0.3">
      <c r="J2364" t="s">
        <v>8486</v>
      </c>
      <c r="K2364" s="4">
        <v>3.2</v>
      </c>
      <c r="L2364" s="25">
        <f t="shared" si="38"/>
        <v>1.4999999999999999E-2</v>
      </c>
      <c r="P2364" s="34" t="s">
        <v>3149</v>
      </c>
      <c r="Q2364">
        <v>1</v>
      </c>
      <c r="R2364" s="4">
        <v>6.9</v>
      </c>
      <c r="T2364" t="s">
        <v>7082</v>
      </c>
      <c r="U2364" s="4">
        <v>5</v>
      </c>
    </row>
    <row r="2365" spans="10:21" x14ac:dyDescent="0.3">
      <c r="J2365" t="s">
        <v>10656</v>
      </c>
      <c r="K2365" s="4">
        <v>3.2</v>
      </c>
      <c r="L2365" s="25">
        <f t="shared" si="38"/>
        <v>1.4999999999999999E-2</v>
      </c>
      <c r="P2365" s="34" t="s">
        <v>12461</v>
      </c>
      <c r="Q2365">
        <v>1</v>
      </c>
      <c r="R2365" s="4">
        <v>4.8</v>
      </c>
      <c r="T2365" t="s">
        <v>7086</v>
      </c>
      <c r="U2365" s="4">
        <v>6.1</v>
      </c>
    </row>
    <row r="2366" spans="10:21" x14ac:dyDescent="0.3">
      <c r="J2366" t="s">
        <v>11345</v>
      </c>
      <c r="K2366" s="4">
        <v>3.2</v>
      </c>
      <c r="L2366" s="25">
        <f t="shared" si="38"/>
        <v>1.4999999999999999E-2</v>
      </c>
      <c r="P2366" s="34" t="s">
        <v>10981</v>
      </c>
      <c r="Q2366">
        <v>1</v>
      </c>
      <c r="R2366" s="4">
        <v>7.5</v>
      </c>
      <c r="T2366" t="s">
        <v>1470</v>
      </c>
      <c r="U2366" s="4">
        <v>7.4</v>
      </c>
    </row>
    <row r="2367" spans="10:21" x14ac:dyDescent="0.3">
      <c r="J2367" t="s">
        <v>13718</v>
      </c>
      <c r="K2367" s="4">
        <v>3.2</v>
      </c>
      <c r="L2367" s="25">
        <f t="shared" si="38"/>
        <v>1.4999999999999999E-2</v>
      </c>
      <c r="P2367" s="34" t="s">
        <v>4634</v>
      </c>
      <c r="Q2367">
        <v>1</v>
      </c>
      <c r="R2367" s="4">
        <v>6.2</v>
      </c>
      <c r="T2367" t="s">
        <v>7092</v>
      </c>
      <c r="U2367" s="4">
        <v>4.4000000000000004</v>
      </c>
    </row>
    <row r="2368" spans="10:21" x14ac:dyDescent="0.3">
      <c r="J2368" t="s">
        <v>7273</v>
      </c>
      <c r="K2368" s="4">
        <v>3.1</v>
      </c>
      <c r="L2368" s="25">
        <f t="shared" si="38"/>
        <v>1.2E-2</v>
      </c>
      <c r="P2368" s="34" t="s">
        <v>12094</v>
      </c>
      <c r="Q2368">
        <v>1</v>
      </c>
      <c r="R2368" s="4">
        <v>6.6</v>
      </c>
      <c r="T2368" t="s">
        <v>713</v>
      </c>
      <c r="U2368" s="4">
        <v>7.5</v>
      </c>
    </row>
    <row r="2369" spans="10:21" x14ac:dyDescent="0.3">
      <c r="J2369" t="s">
        <v>6996</v>
      </c>
      <c r="K2369" s="4">
        <v>3.1</v>
      </c>
      <c r="L2369" s="25">
        <f t="shared" si="38"/>
        <v>1.2E-2</v>
      </c>
      <c r="P2369" s="34" t="s">
        <v>11155</v>
      </c>
      <c r="Q2369">
        <v>1</v>
      </c>
      <c r="R2369" s="4">
        <v>5.5</v>
      </c>
      <c r="T2369" t="s">
        <v>2482</v>
      </c>
      <c r="U2369" s="4">
        <v>5.7</v>
      </c>
    </row>
    <row r="2370" spans="10:21" x14ac:dyDescent="0.3">
      <c r="J2370" t="s">
        <v>12434</v>
      </c>
      <c r="K2370" s="4">
        <v>3.1</v>
      </c>
      <c r="L2370" s="25">
        <f t="shared" si="38"/>
        <v>1.2E-2</v>
      </c>
      <c r="P2370" s="34" t="s">
        <v>12269</v>
      </c>
      <c r="Q2370">
        <v>1</v>
      </c>
      <c r="R2370" s="4">
        <v>6.1</v>
      </c>
      <c r="T2370" t="s">
        <v>7100</v>
      </c>
      <c r="U2370" s="4">
        <v>5.5</v>
      </c>
    </row>
    <row r="2371" spans="10:21" x14ac:dyDescent="0.3">
      <c r="J2371" t="s">
        <v>11738</v>
      </c>
      <c r="K2371" s="4">
        <v>3.1</v>
      </c>
      <c r="L2371" s="25">
        <f t="shared" si="38"/>
        <v>1.2E-2</v>
      </c>
      <c r="P2371" s="34" t="s">
        <v>9342</v>
      </c>
      <c r="Q2371">
        <v>1</v>
      </c>
      <c r="R2371" s="4">
        <v>6.9</v>
      </c>
      <c r="T2371" t="s">
        <v>7104</v>
      </c>
      <c r="U2371" s="4">
        <v>7.1</v>
      </c>
    </row>
    <row r="2372" spans="10:21" x14ac:dyDescent="0.3">
      <c r="J2372" t="s">
        <v>9599</v>
      </c>
      <c r="K2372" s="4">
        <v>3.1</v>
      </c>
      <c r="L2372" s="25">
        <f t="shared" si="38"/>
        <v>1.2E-2</v>
      </c>
      <c r="P2372" s="34" t="s">
        <v>13439</v>
      </c>
      <c r="Q2372">
        <v>1</v>
      </c>
      <c r="R2372" s="4">
        <v>4.5999999999999996</v>
      </c>
      <c r="T2372" t="s">
        <v>3240</v>
      </c>
      <c r="U2372" s="4">
        <v>5.9</v>
      </c>
    </row>
    <row r="2373" spans="10:21" x14ac:dyDescent="0.3">
      <c r="J2373" t="s">
        <v>13191</v>
      </c>
      <c r="K2373" s="4">
        <v>3.1</v>
      </c>
      <c r="L2373" s="25">
        <f t="shared" si="38"/>
        <v>1.2E-2</v>
      </c>
      <c r="P2373" s="34" t="s">
        <v>2644</v>
      </c>
      <c r="Q2373">
        <v>1</v>
      </c>
      <c r="R2373" s="4">
        <v>5.9</v>
      </c>
      <c r="T2373" t="s">
        <v>7112</v>
      </c>
      <c r="U2373" s="4">
        <v>6.7</v>
      </c>
    </row>
    <row r="2374" spans="10:21" x14ac:dyDescent="0.3">
      <c r="J2374" t="s">
        <v>11179</v>
      </c>
      <c r="K2374" s="4">
        <v>3.1</v>
      </c>
      <c r="L2374" s="25">
        <f t="shared" ref="L2374:L2402" si="39">_xlfn.PERCENTRANK.EXC($K$5:$K$2402,K2374)</f>
        <v>1.2E-2</v>
      </c>
      <c r="P2374" s="34" t="s">
        <v>14296</v>
      </c>
      <c r="Q2374">
        <v>1</v>
      </c>
      <c r="R2374" s="4">
        <v>6.3</v>
      </c>
      <c r="T2374" t="s">
        <v>5663</v>
      </c>
      <c r="U2374" s="4">
        <v>7</v>
      </c>
    </row>
    <row r="2375" spans="10:21" x14ac:dyDescent="0.3">
      <c r="J2375" t="s">
        <v>11338</v>
      </c>
      <c r="K2375" s="4">
        <v>3</v>
      </c>
      <c r="L2375" s="25">
        <f t="shared" si="39"/>
        <v>0.01</v>
      </c>
      <c r="P2375" s="34" t="s">
        <v>13718</v>
      </c>
      <c r="Q2375">
        <v>1</v>
      </c>
      <c r="R2375" s="4">
        <v>3.2</v>
      </c>
      <c r="T2375" t="s">
        <v>173</v>
      </c>
      <c r="U2375" s="4">
        <v>7.9</v>
      </c>
    </row>
    <row r="2376" spans="10:21" x14ac:dyDescent="0.3">
      <c r="J2376" t="s">
        <v>12683</v>
      </c>
      <c r="K2376" s="4">
        <v>3</v>
      </c>
      <c r="L2376" s="25">
        <f t="shared" si="39"/>
        <v>0.01</v>
      </c>
      <c r="P2376" s="34" t="s">
        <v>11249</v>
      </c>
      <c r="Q2376">
        <v>1</v>
      </c>
      <c r="R2376" s="4">
        <v>5.7</v>
      </c>
      <c r="T2376" t="s">
        <v>4975</v>
      </c>
      <c r="U2376" s="4">
        <v>6.9</v>
      </c>
    </row>
    <row r="2377" spans="10:21" x14ac:dyDescent="0.3">
      <c r="J2377" t="s">
        <v>7306</v>
      </c>
      <c r="K2377" s="4">
        <v>3</v>
      </c>
      <c r="L2377" s="25">
        <f t="shared" si="39"/>
        <v>0.01</v>
      </c>
      <c r="P2377" s="34" t="s">
        <v>9011</v>
      </c>
      <c r="Q2377">
        <v>1</v>
      </c>
      <c r="R2377" s="4">
        <v>3.3</v>
      </c>
      <c r="T2377" t="s">
        <v>1324</v>
      </c>
      <c r="U2377" s="4">
        <v>7.3</v>
      </c>
    </row>
    <row r="2378" spans="10:21" x14ac:dyDescent="0.3">
      <c r="J2378" t="s">
        <v>12974</v>
      </c>
      <c r="K2378" s="4">
        <v>3</v>
      </c>
      <c r="L2378" s="25">
        <f t="shared" si="39"/>
        <v>0.01</v>
      </c>
      <c r="P2378" s="34" t="s">
        <v>14207</v>
      </c>
      <c r="Q2378">
        <v>1</v>
      </c>
      <c r="R2378" s="4">
        <v>5.6</v>
      </c>
      <c r="T2378" t="s">
        <v>857</v>
      </c>
      <c r="U2378" s="4">
        <v>7.3</v>
      </c>
    </row>
    <row r="2379" spans="10:21" x14ac:dyDescent="0.3">
      <c r="J2379" t="s">
        <v>14348</v>
      </c>
      <c r="K2379" s="4">
        <v>3</v>
      </c>
      <c r="L2379" s="25">
        <f t="shared" si="39"/>
        <v>0.01</v>
      </c>
      <c r="P2379" s="34" t="s">
        <v>13427</v>
      </c>
      <c r="Q2379">
        <v>1</v>
      </c>
      <c r="R2379" s="4">
        <v>6.1</v>
      </c>
      <c r="T2379" t="s">
        <v>7126</v>
      </c>
      <c r="U2379" s="4">
        <v>3.5</v>
      </c>
    </row>
    <row r="2380" spans="10:21" x14ac:dyDescent="0.3">
      <c r="J2380" t="s">
        <v>6036</v>
      </c>
      <c r="K2380" s="4">
        <v>2.9</v>
      </c>
      <c r="L2380" s="25">
        <f t="shared" si="39"/>
        <v>8.9999999999999993E-3</v>
      </c>
      <c r="P2380" s="34" t="s">
        <v>2530</v>
      </c>
      <c r="Q2380">
        <v>1</v>
      </c>
      <c r="R2380" s="4">
        <v>7</v>
      </c>
      <c r="T2380" t="s">
        <v>578</v>
      </c>
      <c r="U2380" s="4">
        <v>7.8</v>
      </c>
    </row>
    <row r="2381" spans="10:21" x14ac:dyDescent="0.3">
      <c r="J2381" t="s">
        <v>9999</v>
      </c>
      <c r="K2381" s="4">
        <v>2.9</v>
      </c>
      <c r="L2381" s="25">
        <f t="shared" si="39"/>
        <v>8.9999999999999993E-3</v>
      </c>
      <c r="P2381" s="34" t="s">
        <v>8245</v>
      </c>
      <c r="Q2381">
        <v>1</v>
      </c>
      <c r="R2381" s="4">
        <v>6.6</v>
      </c>
      <c r="T2381" t="s">
        <v>3875</v>
      </c>
      <c r="U2381" s="4">
        <v>7.4</v>
      </c>
    </row>
    <row r="2382" spans="10:21" x14ac:dyDescent="0.3">
      <c r="J2382" t="s">
        <v>7722</v>
      </c>
      <c r="K2382" s="4">
        <v>2.8</v>
      </c>
      <c r="L2382" s="25">
        <f t="shared" si="39"/>
        <v>5.0000000000000001E-3</v>
      </c>
      <c r="P2382" s="34" t="s">
        <v>14102</v>
      </c>
      <c r="Q2382">
        <v>1</v>
      </c>
      <c r="R2382" s="4">
        <v>6.6</v>
      </c>
      <c r="T2382" t="s">
        <v>7135</v>
      </c>
      <c r="U2382" s="4">
        <v>6.7</v>
      </c>
    </row>
    <row r="2383" spans="10:21" x14ac:dyDescent="0.3">
      <c r="J2383" t="s">
        <v>12957</v>
      </c>
      <c r="K2383" s="4">
        <v>2.8</v>
      </c>
      <c r="L2383" s="25">
        <f t="shared" si="39"/>
        <v>5.0000000000000001E-3</v>
      </c>
      <c r="P2383" s="34" t="s">
        <v>10590</v>
      </c>
      <c r="Q2383">
        <v>1</v>
      </c>
      <c r="R2383" s="4">
        <v>6.7</v>
      </c>
      <c r="T2383" t="s">
        <v>2548</v>
      </c>
      <c r="U2383" s="4">
        <v>6.4</v>
      </c>
    </row>
    <row r="2384" spans="10:21" x14ac:dyDescent="0.3">
      <c r="J2384" t="s">
        <v>7452</v>
      </c>
      <c r="K2384" s="4">
        <v>2.8</v>
      </c>
      <c r="L2384" s="25">
        <f t="shared" si="39"/>
        <v>5.0000000000000001E-3</v>
      </c>
      <c r="P2384" s="34" t="s">
        <v>9022</v>
      </c>
      <c r="Q2384">
        <v>1</v>
      </c>
      <c r="R2384" s="4">
        <v>3.5</v>
      </c>
      <c r="T2384" t="s">
        <v>7140</v>
      </c>
      <c r="U2384" s="4">
        <v>7.1</v>
      </c>
    </row>
    <row r="2385" spans="10:21" x14ac:dyDescent="0.3">
      <c r="J2385" t="s">
        <v>6152</v>
      </c>
      <c r="K2385" s="4">
        <v>2.8</v>
      </c>
      <c r="L2385" s="25">
        <f t="shared" si="39"/>
        <v>5.0000000000000001E-3</v>
      </c>
      <c r="P2385" s="34" t="s">
        <v>8114</v>
      </c>
      <c r="Q2385">
        <v>1</v>
      </c>
      <c r="R2385" s="4">
        <v>7.7</v>
      </c>
      <c r="T2385" t="s">
        <v>7146</v>
      </c>
      <c r="U2385" s="4">
        <v>7.8</v>
      </c>
    </row>
    <row r="2386" spans="10:21" x14ac:dyDescent="0.3">
      <c r="J2386" t="s">
        <v>11995</v>
      </c>
      <c r="K2386" s="4">
        <v>2.8</v>
      </c>
      <c r="L2386" s="25">
        <f t="shared" si="39"/>
        <v>5.0000000000000001E-3</v>
      </c>
      <c r="P2386" s="34" t="s">
        <v>3861</v>
      </c>
      <c r="Q2386">
        <v>1</v>
      </c>
      <c r="R2386" s="4">
        <v>6.6</v>
      </c>
      <c r="T2386" t="s">
        <v>513</v>
      </c>
      <c r="U2386" s="4">
        <v>4</v>
      </c>
    </row>
    <row r="2387" spans="10:21" x14ac:dyDescent="0.3">
      <c r="J2387" t="s">
        <v>12427</v>
      </c>
      <c r="K2387" s="4">
        <v>2.8</v>
      </c>
      <c r="L2387" s="25">
        <f t="shared" si="39"/>
        <v>5.0000000000000001E-3</v>
      </c>
      <c r="P2387" s="34" t="s">
        <v>13355</v>
      </c>
      <c r="Q2387">
        <v>1</v>
      </c>
      <c r="R2387" s="4">
        <v>7.1</v>
      </c>
      <c r="T2387" t="s">
        <v>7154</v>
      </c>
      <c r="U2387" s="4">
        <v>5.9</v>
      </c>
    </row>
    <row r="2388" spans="10:21" x14ac:dyDescent="0.3">
      <c r="J2388" t="s">
        <v>8510</v>
      </c>
      <c r="K2388" s="4">
        <v>2.8</v>
      </c>
      <c r="L2388" s="25">
        <f t="shared" si="39"/>
        <v>5.0000000000000001E-3</v>
      </c>
      <c r="P2388" s="34" t="s">
        <v>13104</v>
      </c>
      <c r="Q2388">
        <v>1</v>
      </c>
      <c r="R2388" s="4">
        <v>8.4</v>
      </c>
      <c r="T2388" t="s">
        <v>1712</v>
      </c>
      <c r="U2388" s="4">
        <v>7.2</v>
      </c>
    </row>
    <row r="2389" spans="10:21" x14ac:dyDescent="0.3">
      <c r="J2389" t="s">
        <v>6733</v>
      </c>
      <c r="K2389" s="4">
        <v>2.8</v>
      </c>
      <c r="L2389" s="25">
        <f t="shared" si="39"/>
        <v>5.0000000000000001E-3</v>
      </c>
      <c r="P2389" s="34" t="s">
        <v>10438</v>
      </c>
      <c r="Q2389">
        <v>1</v>
      </c>
      <c r="R2389" s="4">
        <v>6.9</v>
      </c>
      <c r="T2389" t="s">
        <v>3999</v>
      </c>
      <c r="U2389" s="4">
        <v>7.2</v>
      </c>
    </row>
    <row r="2390" spans="10:21" x14ac:dyDescent="0.3">
      <c r="J2390" t="s">
        <v>10895</v>
      </c>
      <c r="K2390" s="4">
        <v>2.7</v>
      </c>
      <c r="L2390" s="25">
        <f t="shared" si="39"/>
        <v>5.0000000000000001E-3</v>
      </c>
      <c r="P2390" s="34" t="s">
        <v>14399</v>
      </c>
      <c r="Q2390">
        <v>1</v>
      </c>
      <c r="R2390" s="4">
        <v>6.4</v>
      </c>
      <c r="T2390" t="s">
        <v>7163</v>
      </c>
      <c r="U2390" s="4">
        <v>5.0999999999999996</v>
      </c>
    </row>
    <row r="2391" spans="10:21" x14ac:dyDescent="0.3">
      <c r="J2391" t="s">
        <v>6426</v>
      </c>
      <c r="K2391" s="4">
        <v>2.7</v>
      </c>
      <c r="L2391" s="25">
        <f t="shared" si="39"/>
        <v>5.0000000000000001E-3</v>
      </c>
      <c r="P2391" s="34" t="s">
        <v>13051</v>
      </c>
      <c r="Q2391">
        <v>1</v>
      </c>
      <c r="R2391" s="4">
        <v>7.3</v>
      </c>
      <c r="T2391" t="s">
        <v>7168</v>
      </c>
      <c r="U2391" s="4">
        <v>5.5</v>
      </c>
    </row>
    <row r="2392" spans="10:21" x14ac:dyDescent="0.3">
      <c r="J2392" t="s">
        <v>11479</v>
      </c>
      <c r="K2392" s="4">
        <v>2.6500000000000004</v>
      </c>
      <c r="L2392" s="25">
        <f t="shared" si="39"/>
        <v>4.0000000000000001E-3</v>
      </c>
      <c r="P2392" s="34" t="s">
        <v>1280</v>
      </c>
      <c r="Q2392">
        <v>1</v>
      </c>
      <c r="R2392" s="4">
        <v>6.8</v>
      </c>
      <c r="T2392" t="s">
        <v>7173</v>
      </c>
      <c r="U2392" s="4">
        <v>6.2</v>
      </c>
    </row>
    <row r="2393" spans="10:21" x14ac:dyDescent="0.3">
      <c r="J2393" t="s">
        <v>12685</v>
      </c>
      <c r="K2393" s="4">
        <v>2.6</v>
      </c>
      <c r="L2393" s="25">
        <f t="shared" si="39"/>
        <v>3.0000000000000001E-3</v>
      </c>
      <c r="P2393" s="34" t="s">
        <v>12372</v>
      </c>
      <c r="Q2393">
        <v>1</v>
      </c>
      <c r="R2393" s="4">
        <v>5.7</v>
      </c>
      <c r="T2393" t="s">
        <v>1629</v>
      </c>
      <c r="U2393" s="4">
        <v>7.2</v>
      </c>
    </row>
    <row r="2394" spans="10:21" x14ac:dyDescent="0.3">
      <c r="J2394" t="s">
        <v>5087</v>
      </c>
      <c r="K2394" s="4">
        <v>2.6</v>
      </c>
      <c r="L2394" s="25">
        <f t="shared" si="39"/>
        <v>3.0000000000000001E-3</v>
      </c>
      <c r="P2394" s="34" t="s">
        <v>10177</v>
      </c>
      <c r="Q2394">
        <v>1</v>
      </c>
      <c r="R2394" s="4">
        <v>4.3</v>
      </c>
      <c r="T2394" t="s">
        <v>1154</v>
      </c>
      <c r="U2394" s="4">
        <v>5.2</v>
      </c>
    </row>
    <row r="2395" spans="10:21" x14ac:dyDescent="0.3">
      <c r="J2395" t="s">
        <v>13829</v>
      </c>
      <c r="K2395" s="4">
        <v>2.5</v>
      </c>
      <c r="L2395" s="25">
        <f t="shared" si="39"/>
        <v>3.0000000000000001E-3</v>
      </c>
      <c r="P2395" s="34" t="s">
        <v>10028</v>
      </c>
      <c r="Q2395">
        <v>1</v>
      </c>
      <c r="R2395" s="4">
        <v>7.1</v>
      </c>
      <c r="T2395" t="s">
        <v>7182</v>
      </c>
      <c r="U2395" s="4">
        <v>6.7</v>
      </c>
    </row>
    <row r="2396" spans="10:21" x14ac:dyDescent="0.3">
      <c r="J2396" t="s">
        <v>1839</v>
      </c>
      <c r="K2396" s="4">
        <v>2.4</v>
      </c>
      <c r="L2396" s="25">
        <f t="shared" si="39"/>
        <v>2E-3</v>
      </c>
      <c r="P2396" s="34" t="s">
        <v>14467</v>
      </c>
      <c r="Q2396">
        <v>1</v>
      </c>
      <c r="R2396" s="4">
        <v>4.3</v>
      </c>
      <c r="T2396" t="s">
        <v>5817</v>
      </c>
      <c r="U2396" s="4">
        <v>5</v>
      </c>
    </row>
    <row r="2397" spans="10:21" x14ac:dyDescent="0.3">
      <c r="J2397" t="s">
        <v>9785</v>
      </c>
      <c r="K2397" s="4">
        <v>2.2999999999999998</v>
      </c>
      <c r="L2397" s="25">
        <f t="shared" si="39"/>
        <v>2E-3</v>
      </c>
      <c r="P2397" s="34" t="s">
        <v>12618</v>
      </c>
      <c r="Q2397">
        <v>1</v>
      </c>
      <c r="R2397" s="4">
        <v>3.8</v>
      </c>
      <c r="T2397" t="s">
        <v>7188</v>
      </c>
      <c r="U2397" s="4">
        <v>6.2</v>
      </c>
    </row>
    <row r="2398" spans="10:21" x14ac:dyDescent="0.3">
      <c r="J2398" t="s">
        <v>13469</v>
      </c>
      <c r="K2398" s="4">
        <v>2.2000000000000002</v>
      </c>
      <c r="L2398" s="25">
        <f t="shared" si="39"/>
        <v>2E-3</v>
      </c>
      <c r="P2398" s="34" t="s">
        <v>11036</v>
      </c>
      <c r="Q2398">
        <v>1</v>
      </c>
      <c r="R2398" s="4">
        <v>7.3</v>
      </c>
      <c r="T2398" t="s">
        <v>4044</v>
      </c>
      <c r="U2398" s="4">
        <v>7.6</v>
      </c>
    </row>
    <row r="2399" spans="10:21" x14ac:dyDescent="0.3">
      <c r="J2399" t="s">
        <v>7210</v>
      </c>
      <c r="K2399" s="4">
        <v>2.1</v>
      </c>
      <c r="L2399" s="25">
        <f t="shared" si="39"/>
        <v>1E-3</v>
      </c>
      <c r="P2399" s="34" t="s">
        <v>7018</v>
      </c>
      <c r="Q2399">
        <v>1</v>
      </c>
      <c r="R2399" s="4">
        <v>6.7</v>
      </c>
      <c r="T2399" t="s">
        <v>5734</v>
      </c>
      <c r="U2399" s="4">
        <v>4.0999999999999996</v>
      </c>
    </row>
    <row r="2400" spans="10:21" x14ac:dyDescent="0.3">
      <c r="J2400" t="s">
        <v>5292</v>
      </c>
      <c r="K2400" s="4">
        <v>2</v>
      </c>
      <c r="L2400" s="25">
        <f t="shared" si="39"/>
        <v>1E-3</v>
      </c>
      <c r="P2400" s="34" t="s">
        <v>11828</v>
      </c>
      <c r="Q2400">
        <v>1</v>
      </c>
      <c r="R2400" s="4">
        <v>5.5</v>
      </c>
      <c r="T2400" t="s">
        <v>7192</v>
      </c>
      <c r="U2400" s="4">
        <v>5.3</v>
      </c>
    </row>
    <row r="2401" spans="10:21" x14ac:dyDescent="0.3">
      <c r="J2401" t="s">
        <v>12924</v>
      </c>
      <c r="K2401" s="4">
        <v>1.9</v>
      </c>
      <c r="L2401" s="25">
        <f t="shared" si="39"/>
        <v>0</v>
      </c>
      <c r="P2401" s="34" t="s">
        <v>14496</v>
      </c>
      <c r="Q2401">
        <v>4817</v>
      </c>
      <c r="R2401" s="4">
        <v>6.4146771849698858</v>
      </c>
      <c r="T2401" t="s">
        <v>718</v>
      </c>
      <c r="U2401" s="4">
        <v>6.2</v>
      </c>
    </row>
    <row r="2402" spans="10:21" x14ac:dyDescent="0.3">
      <c r="J2402" t="s">
        <v>3727</v>
      </c>
      <c r="K2402" s="4">
        <v>1.7</v>
      </c>
      <c r="L2402" s="25">
        <f t="shared" si="39"/>
        <v>0</v>
      </c>
      <c r="T2402" t="s">
        <v>7198</v>
      </c>
      <c r="U2402" s="4">
        <v>6.5</v>
      </c>
    </row>
    <row r="2403" spans="10:21" x14ac:dyDescent="0.3">
      <c r="T2403" t="s">
        <v>7201</v>
      </c>
      <c r="U2403" s="4">
        <v>8.1</v>
      </c>
    </row>
    <row r="2404" spans="10:21" x14ac:dyDescent="0.3">
      <c r="T2404" t="s">
        <v>7204</v>
      </c>
      <c r="U2404" s="4">
        <v>6.3</v>
      </c>
    </row>
    <row r="2405" spans="10:21" x14ac:dyDescent="0.3">
      <c r="T2405" t="s">
        <v>7207</v>
      </c>
      <c r="U2405" s="4">
        <v>4.4000000000000004</v>
      </c>
    </row>
    <row r="2406" spans="10:21" x14ac:dyDescent="0.3">
      <c r="T2406" t="s">
        <v>7211</v>
      </c>
      <c r="U2406" s="4">
        <v>4.5999999999999996</v>
      </c>
    </row>
    <row r="2407" spans="10:21" x14ac:dyDescent="0.3">
      <c r="T2407" t="s">
        <v>7214</v>
      </c>
      <c r="U2407" s="4">
        <v>6</v>
      </c>
    </row>
    <row r="2408" spans="10:21" x14ac:dyDescent="0.3">
      <c r="T2408" t="s">
        <v>2286</v>
      </c>
      <c r="U2408" s="4">
        <v>7.6</v>
      </c>
    </row>
    <row r="2409" spans="10:21" x14ac:dyDescent="0.3">
      <c r="T2409" t="s">
        <v>14</v>
      </c>
      <c r="U2409" s="4">
        <v>8.4</v>
      </c>
    </row>
    <row r="2410" spans="10:21" x14ac:dyDescent="0.3">
      <c r="T2410" t="s">
        <v>7224</v>
      </c>
      <c r="U2410" s="4">
        <v>7.9</v>
      </c>
    </row>
    <row r="2411" spans="10:21" x14ac:dyDescent="0.3">
      <c r="T2411" t="s">
        <v>3047</v>
      </c>
      <c r="U2411" s="4">
        <v>5.6</v>
      </c>
    </row>
    <row r="2412" spans="10:21" x14ac:dyDescent="0.3">
      <c r="T2412" t="s">
        <v>4547</v>
      </c>
      <c r="U2412" s="4">
        <v>6.5</v>
      </c>
    </row>
    <row r="2413" spans="10:21" x14ac:dyDescent="0.3">
      <c r="T2413" t="s">
        <v>4978</v>
      </c>
      <c r="U2413" s="4">
        <v>7.5</v>
      </c>
    </row>
    <row r="2414" spans="10:21" x14ac:dyDescent="0.3">
      <c r="T2414" t="s">
        <v>3105</v>
      </c>
      <c r="U2414" s="4">
        <v>6.3</v>
      </c>
    </row>
    <row r="2415" spans="10:21" x14ac:dyDescent="0.3">
      <c r="T2415" t="s">
        <v>3354</v>
      </c>
      <c r="U2415" s="4">
        <v>7.9</v>
      </c>
    </row>
    <row r="2416" spans="10:21" x14ac:dyDescent="0.3">
      <c r="T2416" t="s">
        <v>7238</v>
      </c>
      <c r="U2416" s="4">
        <v>5.0999999999999996</v>
      </c>
    </row>
    <row r="2417" spans="20:21" x14ac:dyDescent="0.3">
      <c r="T2417" t="s">
        <v>4189</v>
      </c>
      <c r="U2417" s="4">
        <v>6.7</v>
      </c>
    </row>
    <row r="2418" spans="20:21" x14ac:dyDescent="0.3">
      <c r="T2418" t="s">
        <v>5737</v>
      </c>
      <c r="U2418" s="4">
        <v>6.7</v>
      </c>
    </row>
    <row r="2419" spans="20:21" x14ac:dyDescent="0.3">
      <c r="T2419" t="s">
        <v>7243</v>
      </c>
      <c r="U2419" s="4">
        <v>5.6</v>
      </c>
    </row>
    <row r="2420" spans="20:21" x14ac:dyDescent="0.3">
      <c r="T2420" t="s">
        <v>2427</v>
      </c>
      <c r="U2420" s="4">
        <v>5.6</v>
      </c>
    </row>
    <row r="2421" spans="20:21" x14ac:dyDescent="0.3">
      <c r="T2421" t="s">
        <v>7247</v>
      </c>
      <c r="U2421" s="4">
        <v>6.2</v>
      </c>
    </row>
    <row r="2422" spans="20:21" x14ac:dyDescent="0.3">
      <c r="T2422" t="s">
        <v>6950</v>
      </c>
      <c r="U2422" s="4">
        <v>5.6</v>
      </c>
    </row>
    <row r="2423" spans="20:21" x14ac:dyDescent="0.3">
      <c r="T2423" t="s">
        <v>4580</v>
      </c>
      <c r="U2423" s="4">
        <v>6.4</v>
      </c>
    </row>
    <row r="2424" spans="20:21" x14ac:dyDescent="0.3">
      <c r="T2424" t="s">
        <v>2904</v>
      </c>
      <c r="U2424" s="4">
        <v>5.6</v>
      </c>
    </row>
    <row r="2425" spans="20:21" x14ac:dyDescent="0.3">
      <c r="T2425" t="s">
        <v>5179</v>
      </c>
      <c r="U2425" s="4">
        <v>7.4</v>
      </c>
    </row>
    <row r="2426" spans="20:21" x14ac:dyDescent="0.3">
      <c r="T2426" t="s">
        <v>7258</v>
      </c>
      <c r="U2426" s="4">
        <v>4.9000000000000004</v>
      </c>
    </row>
    <row r="2427" spans="20:21" x14ac:dyDescent="0.3">
      <c r="T2427" t="s">
        <v>7261</v>
      </c>
      <c r="U2427" s="4">
        <v>6</v>
      </c>
    </row>
    <row r="2428" spans="20:21" x14ac:dyDescent="0.3">
      <c r="T2428" t="s">
        <v>7266</v>
      </c>
      <c r="U2428" s="4">
        <v>7.2</v>
      </c>
    </row>
    <row r="2429" spans="20:21" x14ac:dyDescent="0.3">
      <c r="T2429" t="s">
        <v>4508</v>
      </c>
      <c r="U2429" s="4">
        <v>4.9000000000000004</v>
      </c>
    </row>
    <row r="2430" spans="20:21" x14ac:dyDescent="0.3">
      <c r="T2430" t="s">
        <v>52</v>
      </c>
      <c r="U2430" s="4">
        <v>7.5</v>
      </c>
    </row>
    <row r="2431" spans="20:21" x14ac:dyDescent="0.3">
      <c r="T2431" t="s">
        <v>7271</v>
      </c>
      <c r="U2431" s="4">
        <v>4.8</v>
      </c>
    </row>
    <row r="2432" spans="20:21" x14ac:dyDescent="0.3">
      <c r="T2432" t="s">
        <v>7273</v>
      </c>
      <c r="U2432" s="4">
        <v>3.1</v>
      </c>
    </row>
    <row r="2433" spans="20:21" x14ac:dyDescent="0.3">
      <c r="T2433" t="s">
        <v>7276</v>
      </c>
      <c r="U2433" s="4">
        <v>5.8</v>
      </c>
    </row>
    <row r="2434" spans="20:21" x14ac:dyDescent="0.3">
      <c r="T2434" t="s">
        <v>1999</v>
      </c>
      <c r="U2434" s="4">
        <v>6.7</v>
      </c>
    </row>
    <row r="2435" spans="20:21" x14ac:dyDescent="0.3">
      <c r="T2435" t="s">
        <v>7282</v>
      </c>
      <c r="U2435" s="4">
        <v>6.8</v>
      </c>
    </row>
    <row r="2436" spans="20:21" x14ac:dyDescent="0.3">
      <c r="T2436" t="s">
        <v>7287</v>
      </c>
      <c r="U2436" s="4">
        <v>6.5</v>
      </c>
    </row>
    <row r="2437" spans="20:21" x14ac:dyDescent="0.3">
      <c r="T2437" t="s">
        <v>2686</v>
      </c>
      <c r="U2437" s="4">
        <v>5.9</v>
      </c>
    </row>
    <row r="2438" spans="20:21" x14ac:dyDescent="0.3">
      <c r="T2438" t="s">
        <v>1145</v>
      </c>
      <c r="U2438" s="4">
        <v>5.5</v>
      </c>
    </row>
    <row r="2439" spans="20:21" x14ac:dyDescent="0.3">
      <c r="T2439" t="s">
        <v>7295</v>
      </c>
      <c r="U2439" s="4">
        <v>3.6</v>
      </c>
    </row>
    <row r="2440" spans="20:21" x14ac:dyDescent="0.3">
      <c r="T2440" t="s">
        <v>7297</v>
      </c>
      <c r="U2440" s="4">
        <v>3.3</v>
      </c>
    </row>
    <row r="2441" spans="20:21" x14ac:dyDescent="0.3">
      <c r="T2441" t="s">
        <v>7302</v>
      </c>
      <c r="U2441" s="4">
        <v>7.4</v>
      </c>
    </row>
    <row r="2442" spans="20:21" x14ac:dyDescent="0.3">
      <c r="T2442" t="s">
        <v>7304</v>
      </c>
      <c r="U2442" s="4">
        <v>6.7</v>
      </c>
    </row>
    <row r="2443" spans="20:21" x14ac:dyDescent="0.3">
      <c r="T2443" t="s">
        <v>7306</v>
      </c>
      <c r="U2443" s="4">
        <v>3</v>
      </c>
    </row>
    <row r="2444" spans="20:21" x14ac:dyDescent="0.3">
      <c r="T2444" t="s">
        <v>1560</v>
      </c>
      <c r="U2444" s="4">
        <v>7.6</v>
      </c>
    </row>
    <row r="2445" spans="20:21" x14ac:dyDescent="0.3">
      <c r="T2445" t="s">
        <v>7312</v>
      </c>
      <c r="U2445" s="4">
        <v>6.4</v>
      </c>
    </row>
    <row r="2446" spans="20:21" x14ac:dyDescent="0.3">
      <c r="T2446" t="s">
        <v>877</v>
      </c>
      <c r="U2446" s="4">
        <v>6.9</v>
      </c>
    </row>
    <row r="2447" spans="20:21" x14ac:dyDescent="0.3">
      <c r="T2447" t="s">
        <v>1851</v>
      </c>
      <c r="U2447" s="4">
        <v>6.6</v>
      </c>
    </row>
    <row r="2448" spans="20:21" x14ac:dyDescent="0.3">
      <c r="T2448" t="s">
        <v>5900</v>
      </c>
      <c r="U2448" s="4">
        <v>5.5</v>
      </c>
    </row>
    <row r="2449" spans="20:21" x14ac:dyDescent="0.3">
      <c r="T2449" t="s">
        <v>7324</v>
      </c>
      <c r="U2449" s="4">
        <v>6.6</v>
      </c>
    </row>
    <row r="2450" spans="20:21" x14ac:dyDescent="0.3">
      <c r="T2450" t="s">
        <v>7327</v>
      </c>
      <c r="U2450" s="4">
        <v>5.2</v>
      </c>
    </row>
    <row r="2451" spans="20:21" x14ac:dyDescent="0.3">
      <c r="T2451" t="s">
        <v>7332</v>
      </c>
      <c r="U2451" s="4">
        <v>4.0999999999999996</v>
      </c>
    </row>
    <row r="2452" spans="20:21" x14ac:dyDescent="0.3">
      <c r="T2452" t="s">
        <v>7337</v>
      </c>
      <c r="U2452" s="4">
        <v>6.8</v>
      </c>
    </row>
    <row r="2453" spans="20:21" x14ac:dyDescent="0.3">
      <c r="T2453" t="s">
        <v>7339</v>
      </c>
      <c r="U2453" s="4">
        <v>6.5</v>
      </c>
    </row>
    <row r="2454" spans="20:21" x14ac:dyDescent="0.3">
      <c r="T2454" t="s">
        <v>515</v>
      </c>
      <c r="U2454" s="4">
        <v>7.4</v>
      </c>
    </row>
    <row r="2455" spans="20:21" x14ac:dyDescent="0.3">
      <c r="T2455" t="s">
        <v>713</v>
      </c>
      <c r="U2455" s="4">
        <v>7.7</v>
      </c>
    </row>
    <row r="2456" spans="20:21" x14ac:dyDescent="0.3">
      <c r="T2456" t="s">
        <v>7345</v>
      </c>
      <c r="U2456" s="4">
        <v>7.1</v>
      </c>
    </row>
    <row r="2457" spans="20:21" x14ac:dyDescent="0.3">
      <c r="T2457" t="s">
        <v>7348</v>
      </c>
      <c r="U2457" s="4">
        <v>6.3</v>
      </c>
    </row>
    <row r="2458" spans="20:21" x14ac:dyDescent="0.3">
      <c r="T2458" t="s">
        <v>7352</v>
      </c>
      <c r="U2458" s="4">
        <v>7.6</v>
      </c>
    </row>
    <row r="2459" spans="20:21" x14ac:dyDescent="0.3">
      <c r="T2459" t="s">
        <v>733</v>
      </c>
      <c r="U2459" s="4">
        <v>8</v>
      </c>
    </row>
    <row r="2460" spans="20:21" x14ac:dyDescent="0.3">
      <c r="T2460" t="s">
        <v>7355</v>
      </c>
      <c r="U2460" s="4">
        <v>7.3</v>
      </c>
    </row>
    <row r="2461" spans="20:21" x14ac:dyDescent="0.3">
      <c r="T2461" t="s">
        <v>2482</v>
      </c>
      <c r="U2461" s="4">
        <v>7.6</v>
      </c>
    </row>
    <row r="2462" spans="20:21" x14ac:dyDescent="0.3">
      <c r="T2462" t="s">
        <v>6090</v>
      </c>
      <c r="U2462" s="4">
        <v>7.8</v>
      </c>
    </row>
    <row r="2463" spans="20:21" x14ac:dyDescent="0.3">
      <c r="T2463" t="s">
        <v>1656</v>
      </c>
      <c r="U2463" s="4">
        <v>6.5</v>
      </c>
    </row>
    <row r="2464" spans="20:21" x14ac:dyDescent="0.3">
      <c r="T2464" t="s">
        <v>2602</v>
      </c>
      <c r="U2464" s="4">
        <v>6.4</v>
      </c>
    </row>
    <row r="2465" spans="20:21" x14ac:dyDescent="0.3">
      <c r="T2465" t="s">
        <v>7367</v>
      </c>
      <c r="U2465" s="4">
        <v>8</v>
      </c>
    </row>
    <row r="2466" spans="20:21" x14ac:dyDescent="0.3">
      <c r="T2466" t="s">
        <v>2396</v>
      </c>
      <c r="U2466" s="4">
        <v>4.8</v>
      </c>
    </row>
    <row r="2467" spans="20:21" x14ac:dyDescent="0.3">
      <c r="T2467" t="s">
        <v>3364</v>
      </c>
      <c r="U2467" s="4">
        <v>7.8</v>
      </c>
    </row>
    <row r="2468" spans="20:21" x14ac:dyDescent="0.3">
      <c r="T2468" t="s">
        <v>591</v>
      </c>
      <c r="U2468" s="4">
        <v>5.9</v>
      </c>
    </row>
    <row r="2469" spans="20:21" x14ac:dyDescent="0.3">
      <c r="T2469" t="s">
        <v>7373</v>
      </c>
      <c r="U2469" s="4">
        <v>5.4</v>
      </c>
    </row>
    <row r="2470" spans="20:21" x14ac:dyDescent="0.3">
      <c r="T2470" t="s">
        <v>7377</v>
      </c>
      <c r="U2470" s="4">
        <v>3.3</v>
      </c>
    </row>
    <row r="2471" spans="20:21" x14ac:dyDescent="0.3">
      <c r="T2471" t="s">
        <v>257</v>
      </c>
      <c r="U2471" s="4">
        <v>8.1999999999999993</v>
      </c>
    </row>
    <row r="2472" spans="20:21" x14ac:dyDescent="0.3">
      <c r="T2472" t="s">
        <v>3135</v>
      </c>
      <c r="U2472" s="4">
        <v>5.4</v>
      </c>
    </row>
    <row r="2473" spans="20:21" x14ac:dyDescent="0.3">
      <c r="T2473" t="s">
        <v>1906</v>
      </c>
      <c r="U2473" s="4">
        <v>6.4</v>
      </c>
    </row>
    <row r="2474" spans="20:21" x14ac:dyDescent="0.3">
      <c r="T2474" t="s">
        <v>7390</v>
      </c>
      <c r="U2474" s="4">
        <v>4.8</v>
      </c>
    </row>
    <row r="2475" spans="20:21" x14ac:dyDescent="0.3">
      <c r="T2475" t="s">
        <v>4170</v>
      </c>
      <c r="U2475" s="4">
        <v>5.9</v>
      </c>
    </row>
    <row r="2476" spans="20:21" x14ac:dyDescent="0.3">
      <c r="T2476" t="s">
        <v>7393</v>
      </c>
      <c r="U2476" s="4">
        <v>5.5</v>
      </c>
    </row>
    <row r="2477" spans="20:21" x14ac:dyDescent="0.3">
      <c r="T2477" t="s">
        <v>1599</v>
      </c>
      <c r="U2477" s="4">
        <v>7.9</v>
      </c>
    </row>
    <row r="2478" spans="20:21" x14ac:dyDescent="0.3">
      <c r="T2478" t="s">
        <v>7401</v>
      </c>
      <c r="U2478" s="4">
        <v>4.9000000000000004</v>
      </c>
    </row>
    <row r="2479" spans="20:21" x14ac:dyDescent="0.3">
      <c r="T2479" t="s">
        <v>2548</v>
      </c>
      <c r="U2479" s="4">
        <v>7.2</v>
      </c>
    </row>
    <row r="2480" spans="20:21" x14ac:dyDescent="0.3">
      <c r="T2480" t="s">
        <v>7404</v>
      </c>
      <c r="U2480" s="4">
        <v>6.6</v>
      </c>
    </row>
    <row r="2481" spans="20:21" x14ac:dyDescent="0.3">
      <c r="T2481" t="s">
        <v>7409</v>
      </c>
      <c r="U2481" s="4">
        <v>5.3</v>
      </c>
    </row>
    <row r="2482" spans="20:21" x14ac:dyDescent="0.3">
      <c r="T2482" t="s">
        <v>7412</v>
      </c>
      <c r="U2482" s="4">
        <v>7.2</v>
      </c>
    </row>
    <row r="2483" spans="20:21" x14ac:dyDescent="0.3">
      <c r="T2483" t="s">
        <v>3012</v>
      </c>
      <c r="U2483" s="4">
        <v>5.0999999999999996</v>
      </c>
    </row>
    <row r="2484" spans="20:21" x14ac:dyDescent="0.3">
      <c r="T2484" t="s">
        <v>6684</v>
      </c>
      <c r="U2484" s="4">
        <v>5.6</v>
      </c>
    </row>
    <row r="2485" spans="20:21" x14ac:dyDescent="0.3">
      <c r="T2485" t="s">
        <v>2548</v>
      </c>
      <c r="U2485" s="4">
        <v>7.6</v>
      </c>
    </row>
    <row r="2486" spans="20:21" x14ac:dyDescent="0.3">
      <c r="T2486" t="s">
        <v>7422</v>
      </c>
      <c r="U2486" s="4">
        <v>7.2</v>
      </c>
    </row>
    <row r="2487" spans="20:21" x14ac:dyDescent="0.3">
      <c r="T2487" t="s">
        <v>7425</v>
      </c>
      <c r="U2487" s="4">
        <v>5.7</v>
      </c>
    </row>
    <row r="2488" spans="20:21" x14ac:dyDescent="0.3">
      <c r="T2488" t="s">
        <v>5972</v>
      </c>
      <c r="U2488" s="4">
        <v>5.2</v>
      </c>
    </row>
    <row r="2489" spans="20:21" x14ac:dyDescent="0.3">
      <c r="T2489" t="s">
        <v>1769</v>
      </c>
      <c r="U2489" s="4">
        <v>7.7</v>
      </c>
    </row>
    <row r="2490" spans="20:21" x14ac:dyDescent="0.3">
      <c r="T2490" t="s">
        <v>7431</v>
      </c>
      <c r="U2490" s="4">
        <v>7</v>
      </c>
    </row>
    <row r="2491" spans="20:21" x14ac:dyDescent="0.3">
      <c r="T2491" t="s">
        <v>7434</v>
      </c>
      <c r="U2491" s="4">
        <v>3.6</v>
      </c>
    </row>
    <row r="2492" spans="20:21" x14ac:dyDescent="0.3">
      <c r="T2492" t="s">
        <v>7437</v>
      </c>
      <c r="U2492" s="4">
        <v>4.9000000000000004</v>
      </c>
    </row>
    <row r="2493" spans="20:21" x14ac:dyDescent="0.3">
      <c r="T2493" t="s">
        <v>7441</v>
      </c>
      <c r="U2493" s="4">
        <v>6</v>
      </c>
    </row>
    <row r="2494" spans="20:21" x14ac:dyDescent="0.3">
      <c r="T2494" t="s">
        <v>2548</v>
      </c>
      <c r="U2494" s="4">
        <v>6.6</v>
      </c>
    </row>
    <row r="2495" spans="20:21" x14ac:dyDescent="0.3">
      <c r="T2495" t="s">
        <v>7444</v>
      </c>
      <c r="U2495" s="4">
        <v>6.8</v>
      </c>
    </row>
    <row r="2496" spans="20:21" x14ac:dyDescent="0.3">
      <c r="T2496" t="s">
        <v>3628</v>
      </c>
      <c r="U2496" s="4">
        <v>7.2</v>
      </c>
    </row>
    <row r="2497" spans="20:21" x14ac:dyDescent="0.3">
      <c r="T2497" t="s">
        <v>7449</v>
      </c>
      <c r="U2497" s="4">
        <v>7.2</v>
      </c>
    </row>
    <row r="2498" spans="20:21" x14ac:dyDescent="0.3">
      <c r="T2498" t="s">
        <v>7452</v>
      </c>
      <c r="U2498" s="4">
        <v>2.8</v>
      </c>
    </row>
    <row r="2499" spans="20:21" x14ac:dyDescent="0.3">
      <c r="T2499" t="s">
        <v>5425</v>
      </c>
      <c r="U2499" s="4">
        <v>6.6</v>
      </c>
    </row>
    <row r="2500" spans="20:21" x14ac:dyDescent="0.3">
      <c r="T2500" t="s">
        <v>7457</v>
      </c>
      <c r="U2500" s="4">
        <v>6.7</v>
      </c>
    </row>
    <row r="2501" spans="20:21" x14ac:dyDescent="0.3">
      <c r="T2501" t="s">
        <v>3308</v>
      </c>
      <c r="U2501" s="4">
        <v>7</v>
      </c>
    </row>
    <row r="2502" spans="20:21" x14ac:dyDescent="0.3">
      <c r="T2502" t="s">
        <v>7462</v>
      </c>
      <c r="U2502" s="4">
        <v>4.4000000000000004</v>
      </c>
    </row>
    <row r="2503" spans="20:21" x14ac:dyDescent="0.3">
      <c r="T2503" t="s">
        <v>3844</v>
      </c>
      <c r="U2503" s="4">
        <v>7.1</v>
      </c>
    </row>
    <row r="2504" spans="20:21" x14ac:dyDescent="0.3">
      <c r="T2504" t="s">
        <v>7466</v>
      </c>
      <c r="U2504" s="4">
        <v>6.2</v>
      </c>
    </row>
    <row r="2505" spans="20:21" x14ac:dyDescent="0.3">
      <c r="T2505" t="s">
        <v>7469</v>
      </c>
      <c r="U2505" s="4">
        <v>7.3</v>
      </c>
    </row>
    <row r="2506" spans="20:21" x14ac:dyDescent="0.3">
      <c r="T2506" t="s">
        <v>6641</v>
      </c>
      <c r="U2506" s="4">
        <v>5.0999999999999996</v>
      </c>
    </row>
    <row r="2507" spans="20:21" x14ac:dyDescent="0.3">
      <c r="T2507" t="s">
        <v>4671</v>
      </c>
      <c r="U2507" s="4">
        <v>8.1</v>
      </c>
    </row>
    <row r="2508" spans="20:21" x14ac:dyDescent="0.3">
      <c r="T2508" t="s">
        <v>7477</v>
      </c>
      <c r="U2508" s="4">
        <v>6.7</v>
      </c>
    </row>
    <row r="2509" spans="20:21" x14ac:dyDescent="0.3">
      <c r="T2509" t="s">
        <v>7481</v>
      </c>
      <c r="U2509" s="4">
        <v>6.6</v>
      </c>
    </row>
    <row r="2510" spans="20:21" x14ac:dyDescent="0.3">
      <c r="T2510" t="s">
        <v>7483</v>
      </c>
      <c r="U2510" s="4">
        <v>4.5</v>
      </c>
    </row>
    <row r="2511" spans="20:21" x14ac:dyDescent="0.3">
      <c r="T2511" t="s">
        <v>5233</v>
      </c>
      <c r="U2511" s="4">
        <v>6.6</v>
      </c>
    </row>
    <row r="2512" spans="20:21" x14ac:dyDescent="0.3">
      <c r="T2512" t="s">
        <v>7494</v>
      </c>
      <c r="U2512" s="4">
        <v>6.5</v>
      </c>
    </row>
    <row r="2513" spans="20:21" x14ac:dyDescent="0.3">
      <c r="T2513" t="s">
        <v>7497</v>
      </c>
      <c r="U2513" s="4">
        <v>5.9</v>
      </c>
    </row>
    <row r="2514" spans="20:21" x14ac:dyDescent="0.3">
      <c r="T2514" t="s">
        <v>7499</v>
      </c>
      <c r="U2514" s="4">
        <v>6.6</v>
      </c>
    </row>
    <row r="2515" spans="20:21" x14ac:dyDescent="0.3">
      <c r="T2515" t="s">
        <v>445</v>
      </c>
      <c r="U2515" s="4">
        <v>6.5</v>
      </c>
    </row>
    <row r="2516" spans="20:21" x14ac:dyDescent="0.3">
      <c r="T2516" t="s">
        <v>1583</v>
      </c>
      <c r="U2516" s="4">
        <v>7.3</v>
      </c>
    </row>
    <row r="2517" spans="20:21" x14ac:dyDescent="0.3">
      <c r="T2517" t="s">
        <v>832</v>
      </c>
      <c r="U2517" s="4">
        <v>7.5</v>
      </c>
    </row>
    <row r="2518" spans="20:21" x14ac:dyDescent="0.3">
      <c r="T2518" t="s">
        <v>691</v>
      </c>
      <c r="U2518" s="4">
        <v>5.9</v>
      </c>
    </row>
    <row r="2519" spans="20:21" x14ac:dyDescent="0.3">
      <c r="T2519" t="s">
        <v>1449</v>
      </c>
      <c r="U2519" s="4">
        <v>7.4</v>
      </c>
    </row>
    <row r="2520" spans="20:21" x14ac:dyDescent="0.3">
      <c r="T2520" t="s">
        <v>1142</v>
      </c>
      <c r="U2520" s="4">
        <v>6.9</v>
      </c>
    </row>
    <row r="2521" spans="20:21" x14ac:dyDescent="0.3">
      <c r="T2521" t="s">
        <v>713</v>
      </c>
      <c r="U2521" s="4">
        <v>7.9</v>
      </c>
    </row>
    <row r="2522" spans="20:21" x14ac:dyDescent="0.3">
      <c r="T2522" t="s">
        <v>28</v>
      </c>
      <c r="U2522" s="4">
        <v>8.4</v>
      </c>
    </row>
    <row r="2523" spans="20:21" x14ac:dyDescent="0.3">
      <c r="T2523" t="s">
        <v>2345</v>
      </c>
      <c r="U2523" s="4">
        <v>8</v>
      </c>
    </row>
    <row r="2524" spans="20:21" x14ac:dyDescent="0.3">
      <c r="T2524" t="s">
        <v>1749</v>
      </c>
      <c r="U2524" s="4">
        <v>6</v>
      </c>
    </row>
    <row r="2525" spans="20:21" x14ac:dyDescent="0.3">
      <c r="T2525" t="s">
        <v>7527</v>
      </c>
      <c r="U2525" s="4">
        <v>6.8</v>
      </c>
    </row>
    <row r="2526" spans="20:21" x14ac:dyDescent="0.3">
      <c r="T2526" t="s">
        <v>264</v>
      </c>
      <c r="U2526" s="4">
        <v>7.8</v>
      </c>
    </row>
    <row r="2527" spans="20:21" x14ac:dyDescent="0.3">
      <c r="T2527" t="s">
        <v>7531</v>
      </c>
      <c r="U2527" s="4">
        <v>5.7</v>
      </c>
    </row>
    <row r="2528" spans="20:21" x14ac:dyDescent="0.3">
      <c r="T2528" t="s">
        <v>7538</v>
      </c>
      <c r="U2528" s="4">
        <v>8.1</v>
      </c>
    </row>
    <row r="2529" spans="20:21" x14ac:dyDescent="0.3">
      <c r="T2529" t="s">
        <v>7337</v>
      </c>
      <c r="U2529" s="4">
        <v>6.1</v>
      </c>
    </row>
    <row r="2530" spans="20:21" x14ac:dyDescent="0.3">
      <c r="T2530" t="s">
        <v>503</v>
      </c>
      <c r="U2530" s="4">
        <v>7.5</v>
      </c>
    </row>
    <row r="2531" spans="20:21" x14ac:dyDescent="0.3">
      <c r="T2531" t="s">
        <v>1456</v>
      </c>
      <c r="U2531" s="4">
        <v>6.2</v>
      </c>
    </row>
    <row r="2532" spans="20:21" x14ac:dyDescent="0.3">
      <c r="T2532" t="s">
        <v>7545</v>
      </c>
      <c r="U2532" s="4">
        <v>6.2</v>
      </c>
    </row>
    <row r="2533" spans="20:21" x14ac:dyDescent="0.3">
      <c r="T2533" t="s">
        <v>2673</v>
      </c>
      <c r="U2533" s="4">
        <v>7.4</v>
      </c>
    </row>
    <row r="2534" spans="20:21" x14ac:dyDescent="0.3">
      <c r="T2534" t="s">
        <v>6375</v>
      </c>
      <c r="U2534" s="4">
        <v>6.6</v>
      </c>
    </row>
    <row r="2535" spans="20:21" x14ac:dyDescent="0.3">
      <c r="T2535" t="s">
        <v>3520</v>
      </c>
      <c r="U2535" s="4">
        <v>7.3</v>
      </c>
    </row>
    <row r="2536" spans="20:21" x14ac:dyDescent="0.3">
      <c r="T2536" t="s">
        <v>173</v>
      </c>
      <c r="U2536" s="4">
        <v>7.5</v>
      </c>
    </row>
    <row r="2537" spans="20:21" x14ac:dyDescent="0.3">
      <c r="T2537" t="s">
        <v>5734</v>
      </c>
      <c r="U2537" s="4">
        <v>5.6</v>
      </c>
    </row>
    <row r="2538" spans="20:21" x14ac:dyDescent="0.3">
      <c r="T2538" t="s">
        <v>7559</v>
      </c>
      <c r="U2538" s="4">
        <v>7.3</v>
      </c>
    </row>
    <row r="2539" spans="20:21" x14ac:dyDescent="0.3">
      <c r="T2539" t="s">
        <v>7562</v>
      </c>
      <c r="U2539" s="4">
        <v>6.4</v>
      </c>
    </row>
    <row r="2540" spans="20:21" x14ac:dyDescent="0.3">
      <c r="T2540" t="s">
        <v>1172</v>
      </c>
      <c r="U2540" s="4">
        <v>5</v>
      </c>
    </row>
    <row r="2541" spans="20:21" x14ac:dyDescent="0.3">
      <c r="T2541" t="s">
        <v>546</v>
      </c>
      <c r="U2541" s="4">
        <v>5.4</v>
      </c>
    </row>
    <row r="2542" spans="20:21" x14ac:dyDescent="0.3">
      <c r="T2542" t="s">
        <v>3750</v>
      </c>
      <c r="U2542" s="4">
        <v>8.1999999999999993</v>
      </c>
    </row>
    <row r="2543" spans="20:21" x14ac:dyDescent="0.3">
      <c r="T2543" t="s">
        <v>2013</v>
      </c>
      <c r="U2543" s="4">
        <v>7.1</v>
      </c>
    </row>
    <row r="2544" spans="20:21" x14ac:dyDescent="0.3">
      <c r="T2544" t="s">
        <v>7571</v>
      </c>
      <c r="U2544" s="4">
        <v>5.3</v>
      </c>
    </row>
    <row r="2545" spans="20:21" x14ac:dyDescent="0.3">
      <c r="T2545" t="s">
        <v>7576</v>
      </c>
      <c r="U2545" s="4">
        <v>6.5</v>
      </c>
    </row>
    <row r="2546" spans="20:21" x14ac:dyDescent="0.3">
      <c r="T2546" t="s">
        <v>7578</v>
      </c>
      <c r="U2546" s="4">
        <v>6.2</v>
      </c>
    </row>
    <row r="2547" spans="20:21" x14ac:dyDescent="0.3">
      <c r="T2547" t="s">
        <v>3085</v>
      </c>
      <c r="U2547" s="4">
        <v>6.4</v>
      </c>
    </row>
    <row r="2548" spans="20:21" x14ac:dyDescent="0.3">
      <c r="T2548" t="s">
        <v>3742</v>
      </c>
      <c r="U2548" s="4">
        <v>7.2</v>
      </c>
    </row>
    <row r="2549" spans="20:21" x14ac:dyDescent="0.3">
      <c r="T2549" t="s">
        <v>940</v>
      </c>
      <c r="U2549" s="4">
        <v>6.9</v>
      </c>
    </row>
    <row r="2550" spans="20:21" x14ac:dyDescent="0.3">
      <c r="T2550" t="s">
        <v>7587</v>
      </c>
      <c r="U2550" s="4">
        <v>5.7</v>
      </c>
    </row>
    <row r="2551" spans="20:21" x14ac:dyDescent="0.3">
      <c r="T2551" t="s">
        <v>344</v>
      </c>
      <c r="U2551" s="4">
        <v>7.7</v>
      </c>
    </row>
    <row r="2552" spans="20:21" x14ac:dyDescent="0.3">
      <c r="T2552" t="s">
        <v>338</v>
      </c>
      <c r="U2552" s="4">
        <v>5.6</v>
      </c>
    </row>
    <row r="2553" spans="20:21" x14ac:dyDescent="0.3">
      <c r="T2553" t="s">
        <v>7593</v>
      </c>
      <c r="U2553" s="4">
        <v>7.7</v>
      </c>
    </row>
    <row r="2554" spans="20:21" x14ac:dyDescent="0.3">
      <c r="T2554" t="s">
        <v>3135</v>
      </c>
      <c r="U2554" s="4">
        <v>5.0999999999999996</v>
      </c>
    </row>
    <row r="2555" spans="20:21" x14ac:dyDescent="0.3">
      <c r="T2555" t="s">
        <v>7596</v>
      </c>
      <c r="U2555" s="4">
        <v>6.8</v>
      </c>
    </row>
    <row r="2556" spans="20:21" x14ac:dyDescent="0.3">
      <c r="T2556" t="s">
        <v>5480</v>
      </c>
      <c r="U2556" s="4">
        <v>8.4</v>
      </c>
    </row>
    <row r="2557" spans="20:21" x14ac:dyDescent="0.3">
      <c r="T2557" t="s">
        <v>7600</v>
      </c>
      <c r="U2557" s="4">
        <v>4.9000000000000004</v>
      </c>
    </row>
    <row r="2558" spans="20:21" x14ac:dyDescent="0.3">
      <c r="T2558" t="s">
        <v>4676</v>
      </c>
      <c r="U2558" s="4">
        <v>7.1</v>
      </c>
    </row>
    <row r="2559" spans="20:21" x14ac:dyDescent="0.3">
      <c r="T2559" t="s">
        <v>7603</v>
      </c>
      <c r="U2559" s="4">
        <v>6.6</v>
      </c>
    </row>
    <row r="2560" spans="20:21" x14ac:dyDescent="0.3">
      <c r="T2560" t="s">
        <v>7425</v>
      </c>
      <c r="U2560" s="4">
        <v>6.1</v>
      </c>
    </row>
    <row r="2561" spans="20:21" x14ac:dyDescent="0.3">
      <c r="T2561" t="s">
        <v>7607</v>
      </c>
      <c r="U2561" s="4">
        <v>4.0999999999999996</v>
      </c>
    </row>
    <row r="2562" spans="20:21" x14ac:dyDescent="0.3">
      <c r="T2562" t="s">
        <v>2482</v>
      </c>
      <c r="U2562" s="4">
        <v>8.1</v>
      </c>
    </row>
    <row r="2563" spans="20:21" x14ac:dyDescent="0.3">
      <c r="T2563" t="s">
        <v>1134</v>
      </c>
      <c r="U2563" s="4">
        <v>7.6</v>
      </c>
    </row>
    <row r="2564" spans="20:21" x14ac:dyDescent="0.3">
      <c r="T2564" t="s">
        <v>7613</v>
      </c>
      <c r="U2564" s="4">
        <v>7.8</v>
      </c>
    </row>
    <row r="2565" spans="20:21" x14ac:dyDescent="0.3">
      <c r="T2565" t="s">
        <v>7616</v>
      </c>
      <c r="U2565" s="4">
        <v>4.5999999999999996</v>
      </c>
    </row>
    <row r="2566" spans="20:21" x14ac:dyDescent="0.3">
      <c r="T2566" t="s">
        <v>7067</v>
      </c>
      <c r="U2566" s="4">
        <v>6</v>
      </c>
    </row>
    <row r="2567" spans="20:21" x14ac:dyDescent="0.3">
      <c r="T2567" t="s">
        <v>7621</v>
      </c>
      <c r="U2567" s="4">
        <v>7</v>
      </c>
    </row>
    <row r="2568" spans="20:21" x14ac:dyDescent="0.3">
      <c r="T2568" t="s">
        <v>3589</v>
      </c>
      <c r="U2568" s="4">
        <v>6.7</v>
      </c>
    </row>
    <row r="2569" spans="20:21" x14ac:dyDescent="0.3">
      <c r="T2569" t="s">
        <v>2920</v>
      </c>
      <c r="U2569" s="4">
        <v>6.4</v>
      </c>
    </row>
    <row r="2570" spans="20:21" x14ac:dyDescent="0.3">
      <c r="T2570" t="s">
        <v>7628</v>
      </c>
      <c r="U2570" s="4">
        <v>7.2</v>
      </c>
    </row>
    <row r="2571" spans="20:21" x14ac:dyDescent="0.3">
      <c r="T2571" t="s">
        <v>3416</v>
      </c>
      <c r="U2571" s="4">
        <v>7.4</v>
      </c>
    </row>
    <row r="2572" spans="20:21" x14ac:dyDescent="0.3">
      <c r="T2572" t="s">
        <v>7632</v>
      </c>
      <c r="U2572" s="4">
        <v>4.8</v>
      </c>
    </row>
    <row r="2573" spans="20:21" x14ac:dyDescent="0.3">
      <c r="T2573" t="s">
        <v>7634</v>
      </c>
      <c r="U2573" s="4">
        <v>4</v>
      </c>
    </row>
    <row r="2574" spans="20:21" x14ac:dyDescent="0.3">
      <c r="T2574" t="s">
        <v>6541</v>
      </c>
      <c r="U2574" s="4">
        <v>6.2</v>
      </c>
    </row>
    <row r="2575" spans="20:21" x14ac:dyDescent="0.3">
      <c r="T2575" t="s">
        <v>2548</v>
      </c>
      <c r="U2575" s="4">
        <v>7.7</v>
      </c>
    </row>
    <row r="2576" spans="20:21" x14ac:dyDescent="0.3">
      <c r="T2576" t="s">
        <v>7644</v>
      </c>
      <c r="U2576" s="4">
        <v>6.7</v>
      </c>
    </row>
    <row r="2577" spans="20:21" x14ac:dyDescent="0.3">
      <c r="T2577" t="s">
        <v>7457</v>
      </c>
      <c r="U2577" s="4">
        <v>7.9</v>
      </c>
    </row>
    <row r="2578" spans="20:21" x14ac:dyDescent="0.3">
      <c r="T2578" t="s">
        <v>4354</v>
      </c>
      <c r="U2578" s="4">
        <v>7.9</v>
      </c>
    </row>
    <row r="2579" spans="20:21" x14ac:dyDescent="0.3">
      <c r="T2579" t="s">
        <v>7271</v>
      </c>
      <c r="U2579" s="4">
        <v>5.5</v>
      </c>
    </row>
    <row r="2580" spans="20:21" x14ac:dyDescent="0.3">
      <c r="T2580" t="s">
        <v>7655</v>
      </c>
      <c r="U2580" s="4">
        <v>6.2</v>
      </c>
    </row>
    <row r="2581" spans="20:21" x14ac:dyDescent="0.3">
      <c r="T2581" t="s">
        <v>7658</v>
      </c>
      <c r="U2581" s="4">
        <v>5.0999999999999996</v>
      </c>
    </row>
    <row r="2582" spans="20:21" x14ac:dyDescent="0.3">
      <c r="T2582" t="s">
        <v>7660</v>
      </c>
      <c r="U2582" s="4">
        <v>4.0999999999999996</v>
      </c>
    </row>
    <row r="2583" spans="20:21" x14ac:dyDescent="0.3">
      <c r="T2583" t="s">
        <v>2574</v>
      </c>
      <c r="U2583" s="4">
        <v>6.7</v>
      </c>
    </row>
    <row r="2584" spans="20:21" x14ac:dyDescent="0.3">
      <c r="T2584" t="s">
        <v>7664</v>
      </c>
      <c r="U2584" s="4">
        <v>4.7</v>
      </c>
    </row>
    <row r="2585" spans="20:21" x14ac:dyDescent="0.3">
      <c r="T2585" t="s">
        <v>7667</v>
      </c>
      <c r="U2585" s="4">
        <v>6.4</v>
      </c>
    </row>
    <row r="2586" spans="20:21" x14ac:dyDescent="0.3">
      <c r="T2586" t="s">
        <v>6591</v>
      </c>
      <c r="U2586" s="4">
        <v>6.3</v>
      </c>
    </row>
    <row r="2587" spans="20:21" x14ac:dyDescent="0.3">
      <c r="T2587" t="s">
        <v>7672</v>
      </c>
      <c r="U2587" s="4">
        <v>5.5</v>
      </c>
    </row>
    <row r="2588" spans="20:21" x14ac:dyDescent="0.3">
      <c r="T2588" t="s">
        <v>7674</v>
      </c>
      <c r="U2588" s="4">
        <v>7.3</v>
      </c>
    </row>
    <row r="2589" spans="20:21" x14ac:dyDescent="0.3">
      <c r="T2589" t="s">
        <v>982</v>
      </c>
      <c r="U2589" s="4">
        <v>6.3</v>
      </c>
    </row>
    <row r="2590" spans="20:21" x14ac:dyDescent="0.3">
      <c r="T2590" t="s">
        <v>7679</v>
      </c>
      <c r="U2590" s="4">
        <v>4.9000000000000004</v>
      </c>
    </row>
    <row r="2591" spans="20:21" x14ac:dyDescent="0.3">
      <c r="T2591" t="s">
        <v>1485</v>
      </c>
      <c r="U2591" s="4">
        <v>7.6</v>
      </c>
    </row>
    <row r="2592" spans="20:21" x14ac:dyDescent="0.3">
      <c r="T2592" t="s">
        <v>7684</v>
      </c>
      <c r="U2592" s="4">
        <v>6</v>
      </c>
    </row>
    <row r="2593" spans="20:21" x14ac:dyDescent="0.3">
      <c r="T2593" t="s">
        <v>5271</v>
      </c>
      <c r="U2593" s="4">
        <v>6.2</v>
      </c>
    </row>
    <row r="2594" spans="20:21" x14ac:dyDescent="0.3">
      <c r="T2594" t="s">
        <v>6475</v>
      </c>
      <c r="U2594" s="4">
        <v>6.8</v>
      </c>
    </row>
    <row r="2595" spans="20:21" x14ac:dyDescent="0.3">
      <c r="T2595" t="s">
        <v>7691</v>
      </c>
      <c r="U2595" s="4">
        <v>4.5</v>
      </c>
    </row>
    <row r="2596" spans="20:21" x14ac:dyDescent="0.3">
      <c r="T2596" t="s">
        <v>7693</v>
      </c>
      <c r="U2596" s="4">
        <v>5.7</v>
      </c>
    </row>
    <row r="2597" spans="20:21" x14ac:dyDescent="0.3">
      <c r="T2597" t="s">
        <v>7698</v>
      </c>
      <c r="U2597" s="4">
        <v>8.4</v>
      </c>
    </row>
    <row r="2598" spans="20:21" x14ac:dyDescent="0.3">
      <c r="T2598" t="s">
        <v>7701</v>
      </c>
      <c r="U2598" s="4">
        <v>4.5999999999999996</v>
      </c>
    </row>
    <row r="2599" spans="20:21" x14ac:dyDescent="0.3">
      <c r="T2599" t="s">
        <v>7705</v>
      </c>
      <c r="U2599" s="4">
        <v>6.2</v>
      </c>
    </row>
    <row r="2600" spans="20:21" x14ac:dyDescent="0.3">
      <c r="T2600" t="s">
        <v>7708</v>
      </c>
      <c r="U2600" s="4">
        <v>7</v>
      </c>
    </row>
    <row r="2601" spans="20:21" x14ac:dyDescent="0.3">
      <c r="T2601" t="s">
        <v>7710</v>
      </c>
      <c r="U2601" s="4">
        <v>6.9</v>
      </c>
    </row>
    <row r="2602" spans="20:21" x14ac:dyDescent="0.3">
      <c r="T2602" t="s">
        <v>7712</v>
      </c>
      <c r="U2602" s="4">
        <v>6.1</v>
      </c>
    </row>
    <row r="2603" spans="20:21" x14ac:dyDescent="0.3">
      <c r="T2603" t="s">
        <v>7715</v>
      </c>
      <c r="U2603" s="4">
        <v>6.7</v>
      </c>
    </row>
    <row r="2604" spans="20:21" x14ac:dyDescent="0.3">
      <c r="T2604" t="s">
        <v>1923</v>
      </c>
      <c r="U2604" s="4">
        <v>5.6</v>
      </c>
    </row>
    <row r="2605" spans="20:21" x14ac:dyDescent="0.3">
      <c r="T2605" t="s">
        <v>4134</v>
      </c>
      <c r="U2605" s="4">
        <v>6.6</v>
      </c>
    </row>
    <row r="2606" spans="20:21" x14ac:dyDescent="0.3">
      <c r="T2606" t="s">
        <v>2548</v>
      </c>
      <c r="U2606" s="4">
        <v>6.4</v>
      </c>
    </row>
    <row r="2607" spans="20:21" x14ac:dyDescent="0.3">
      <c r="T2607" t="s">
        <v>7722</v>
      </c>
      <c r="U2607" s="4">
        <v>2.8</v>
      </c>
    </row>
    <row r="2608" spans="20:21" x14ac:dyDescent="0.3">
      <c r="T2608" t="s">
        <v>1136</v>
      </c>
      <c r="U2608" s="4">
        <v>5.4</v>
      </c>
    </row>
    <row r="2609" spans="20:21" x14ac:dyDescent="0.3">
      <c r="T2609" t="s">
        <v>676</v>
      </c>
      <c r="U2609" s="4">
        <v>5</v>
      </c>
    </row>
    <row r="2610" spans="20:21" x14ac:dyDescent="0.3">
      <c r="T2610" t="s">
        <v>7729</v>
      </c>
      <c r="U2610" s="4">
        <v>5.0999999999999996</v>
      </c>
    </row>
    <row r="2611" spans="20:21" x14ac:dyDescent="0.3">
      <c r="T2611" t="s">
        <v>1809</v>
      </c>
      <c r="U2611" s="4">
        <v>8</v>
      </c>
    </row>
    <row r="2612" spans="20:21" x14ac:dyDescent="0.3">
      <c r="T2612" t="s">
        <v>7041</v>
      </c>
      <c r="U2612" s="4">
        <v>5.9</v>
      </c>
    </row>
    <row r="2613" spans="20:21" x14ac:dyDescent="0.3">
      <c r="T2613" t="s">
        <v>2699</v>
      </c>
      <c r="U2613" s="4">
        <v>8.1999999999999993</v>
      </c>
    </row>
    <row r="2614" spans="20:21" x14ac:dyDescent="0.3">
      <c r="T2614" t="s">
        <v>7739</v>
      </c>
      <c r="U2614" s="4">
        <v>7</v>
      </c>
    </row>
    <row r="2615" spans="20:21" x14ac:dyDescent="0.3">
      <c r="T2615" t="s">
        <v>2038</v>
      </c>
      <c r="U2615" s="4">
        <v>6.6</v>
      </c>
    </row>
    <row r="2616" spans="20:21" x14ac:dyDescent="0.3">
      <c r="T2616" t="s">
        <v>5685</v>
      </c>
      <c r="U2616" s="4">
        <v>6.7</v>
      </c>
    </row>
    <row r="2617" spans="20:21" x14ac:dyDescent="0.3">
      <c r="T2617" t="s">
        <v>7747</v>
      </c>
      <c r="U2617" s="4">
        <v>5.5</v>
      </c>
    </row>
    <row r="2618" spans="20:21" x14ac:dyDescent="0.3">
      <c r="T2618" t="s">
        <v>7750</v>
      </c>
      <c r="U2618" s="4">
        <v>4.9000000000000004</v>
      </c>
    </row>
    <row r="2619" spans="20:21" x14ac:dyDescent="0.3">
      <c r="T2619" t="s">
        <v>3722</v>
      </c>
      <c r="U2619" s="4">
        <v>6.9</v>
      </c>
    </row>
    <row r="2620" spans="20:21" x14ac:dyDescent="0.3">
      <c r="T2620" t="s">
        <v>7753</v>
      </c>
      <c r="U2620" s="4">
        <v>7.4</v>
      </c>
    </row>
    <row r="2621" spans="20:21" x14ac:dyDescent="0.3">
      <c r="T2621" t="s">
        <v>7756</v>
      </c>
      <c r="U2621" s="4">
        <v>5.6</v>
      </c>
    </row>
    <row r="2622" spans="20:21" x14ac:dyDescent="0.3">
      <c r="T2622" t="s">
        <v>7758</v>
      </c>
      <c r="U2622" s="4">
        <v>8</v>
      </c>
    </row>
    <row r="2623" spans="20:21" x14ac:dyDescent="0.3">
      <c r="T2623" t="s">
        <v>7763</v>
      </c>
      <c r="U2623" s="4">
        <v>5.3</v>
      </c>
    </row>
    <row r="2624" spans="20:21" x14ac:dyDescent="0.3">
      <c r="T2624" t="s">
        <v>7766</v>
      </c>
      <c r="U2624" s="4">
        <v>6.2</v>
      </c>
    </row>
    <row r="2625" spans="20:21" x14ac:dyDescent="0.3">
      <c r="T2625" t="s">
        <v>7768</v>
      </c>
      <c r="U2625" s="4">
        <v>5.3</v>
      </c>
    </row>
    <row r="2626" spans="20:21" x14ac:dyDescent="0.3">
      <c r="T2626" t="s">
        <v>3758</v>
      </c>
      <c r="U2626" s="4">
        <v>6.6</v>
      </c>
    </row>
    <row r="2627" spans="20:21" x14ac:dyDescent="0.3">
      <c r="T2627" t="s">
        <v>2548</v>
      </c>
      <c r="U2627" s="4">
        <v>7.2</v>
      </c>
    </row>
    <row r="2628" spans="20:21" x14ac:dyDescent="0.3">
      <c r="T2628" t="s">
        <v>7773</v>
      </c>
      <c r="U2628" s="4">
        <v>4.5999999999999996</v>
      </c>
    </row>
    <row r="2629" spans="20:21" x14ac:dyDescent="0.3">
      <c r="T2629" t="s">
        <v>7481</v>
      </c>
      <c r="U2629" s="4">
        <v>7.5</v>
      </c>
    </row>
    <row r="2630" spans="20:21" x14ac:dyDescent="0.3">
      <c r="T2630" t="s">
        <v>7778</v>
      </c>
      <c r="U2630" s="4">
        <v>6.5</v>
      </c>
    </row>
    <row r="2631" spans="20:21" x14ac:dyDescent="0.3">
      <c r="T2631" t="s">
        <v>169</v>
      </c>
      <c r="U2631" s="4">
        <v>7.6</v>
      </c>
    </row>
    <row r="2632" spans="20:21" x14ac:dyDescent="0.3">
      <c r="T2632" t="s">
        <v>7782</v>
      </c>
      <c r="U2632" s="4">
        <v>6.2</v>
      </c>
    </row>
    <row r="2633" spans="20:21" x14ac:dyDescent="0.3">
      <c r="T2633" t="s">
        <v>3653</v>
      </c>
      <c r="U2633" s="4">
        <v>8</v>
      </c>
    </row>
    <row r="2634" spans="20:21" x14ac:dyDescent="0.3">
      <c r="T2634" t="s">
        <v>7785</v>
      </c>
      <c r="U2634" s="4">
        <v>5.5</v>
      </c>
    </row>
    <row r="2635" spans="20:21" x14ac:dyDescent="0.3">
      <c r="T2635" t="s">
        <v>2548</v>
      </c>
      <c r="U2635" s="4">
        <v>6.3</v>
      </c>
    </row>
    <row r="2636" spans="20:21" x14ac:dyDescent="0.3">
      <c r="T2636" t="s">
        <v>7790</v>
      </c>
      <c r="U2636" s="4">
        <v>7.2</v>
      </c>
    </row>
    <row r="2637" spans="20:21" x14ac:dyDescent="0.3">
      <c r="T2637" t="s">
        <v>7794</v>
      </c>
      <c r="U2637" s="4">
        <v>6.7</v>
      </c>
    </row>
    <row r="2638" spans="20:21" x14ac:dyDescent="0.3">
      <c r="T2638" t="s">
        <v>7797</v>
      </c>
      <c r="U2638" s="4">
        <v>5.3</v>
      </c>
    </row>
    <row r="2639" spans="20:21" x14ac:dyDescent="0.3">
      <c r="T2639" t="s">
        <v>7800</v>
      </c>
      <c r="U2639" s="4">
        <v>6.3</v>
      </c>
    </row>
    <row r="2640" spans="20:21" x14ac:dyDescent="0.3">
      <c r="T2640" t="s">
        <v>7146</v>
      </c>
      <c r="U2640" s="4">
        <v>6.5</v>
      </c>
    </row>
    <row r="2641" spans="20:21" x14ac:dyDescent="0.3">
      <c r="T2641" t="s">
        <v>7803</v>
      </c>
      <c r="U2641" s="4">
        <v>5.6</v>
      </c>
    </row>
    <row r="2642" spans="20:21" x14ac:dyDescent="0.3">
      <c r="T2642" t="s">
        <v>5233</v>
      </c>
      <c r="U2642" s="4">
        <v>7</v>
      </c>
    </row>
    <row r="2643" spans="20:21" x14ac:dyDescent="0.3">
      <c r="T2643" t="s">
        <v>7810</v>
      </c>
      <c r="U2643" s="4">
        <v>8.3000000000000007</v>
      </c>
    </row>
    <row r="2644" spans="20:21" x14ac:dyDescent="0.3">
      <c r="T2644" t="s">
        <v>3121</v>
      </c>
      <c r="U2644" s="4">
        <v>7.2</v>
      </c>
    </row>
    <row r="2645" spans="20:21" x14ac:dyDescent="0.3">
      <c r="T2645" t="s">
        <v>3233</v>
      </c>
      <c r="U2645" s="4">
        <v>6.8</v>
      </c>
    </row>
    <row r="2646" spans="20:21" x14ac:dyDescent="0.3">
      <c r="T2646" t="s">
        <v>7818</v>
      </c>
      <c r="U2646" s="4">
        <v>6.4</v>
      </c>
    </row>
    <row r="2647" spans="20:21" x14ac:dyDescent="0.3">
      <c r="T2647" t="s">
        <v>7163</v>
      </c>
      <c r="U2647" s="4">
        <v>6.9</v>
      </c>
    </row>
    <row r="2648" spans="20:21" x14ac:dyDescent="0.3">
      <c r="T2648" t="s">
        <v>7823</v>
      </c>
      <c r="U2648" s="4">
        <v>8</v>
      </c>
    </row>
    <row r="2649" spans="20:21" x14ac:dyDescent="0.3">
      <c r="T2649" t="s">
        <v>7828</v>
      </c>
      <c r="U2649" s="4">
        <v>6.2</v>
      </c>
    </row>
    <row r="2650" spans="20:21" x14ac:dyDescent="0.3">
      <c r="T2650" t="s">
        <v>4812</v>
      </c>
      <c r="U2650" s="4">
        <v>6.4</v>
      </c>
    </row>
    <row r="2651" spans="20:21" x14ac:dyDescent="0.3">
      <c r="T2651" t="s">
        <v>3628</v>
      </c>
      <c r="U2651" s="4">
        <v>5.6</v>
      </c>
    </row>
    <row r="2652" spans="20:21" x14ac:dyDescent="0.3">
      <c r="T2652" t="s">
        <v>7841</v>
      </c>
      <c r="U2652" s="4">
        <v>6.1</v>
      </c>
    </row>
    <row r="2653" spans="20:21" x14ac:dyDescent="0.3">
      <c r="T2653" t="s">
        <v>7843</v>
      </c>
      <c r="U2653" s="4">
        <v>6</v>
      </c>
    </row>
    <row r="2654" spans="20:21" x14ac:dyDescent="0.3">
      <c r="T2654" t="s">
        <v>7846</v>
      </c>
      <c r="U2654" s="4">
        <v>5.0999999999999996</v>
      </c>
    </row>
    <row r="2655" spans="20:21" x14ac:dyDescent="0.3">
      <c r="T2655" t="s">
        <v>7848</v>
      </c>
      <c r="U2655" s="4">
        <v>4.5</v>
      </c>
    </row>
    <row r="2656" spans="20:21" x14ac:dyDescent="0.3">
      <c r="T2656" t="s">
        <v>7852</v>
      </c>
      <c r="U2656" s="4">
        <v>5.9</v>
      </c>
    </row>
    <row r="2657" spans="20:21" x14ac:dyDescent="0.3">
      <c r="T2657" t="s">
        <v>7856</v>
      </c>
      <c r="U2657" s="4">
        <v>6</v>
      </c>
    </row>
    <row r="2658" spans="20:21" x14ac:dyDescent="0.3">
      <c r="T2658" t="s">
        <v>7861</v>
      </c>
      <c r="U2658" s="4">
        <v>5.8</v>
      </c>
    </row>
    <row r="2659" spans="20:21" x14ac:dyDescent="0.3">
      <c r="T2659" t="s">
        <v>7863</v>
      </c>
      <c r="U2659" s="4">
        <v>6.1</v>
      </c>
    </row>
    <row r="2660" spans="20:21" x14ac:dyDescent="0.3">
      <c r="T2660" t="s">
        <v>7866</v>
      </c>
      <c r="U2660" s="4">
        <v>4.9000000000000004</v>
      </c>
    </row>
    <row r="2661" spans="20:21" x14ac:dyDescent="0.3">
      <c r="T2661" t="s">
        <v>7870</v>
      </c>
      <c r="U2661" s="4">
        <v>5.7</v>
      </c>
    </row>
    <row r="2662" spans="20:21" x14ac:dyDescent="0.3">
      <c r="T2662" t="s">
        <v>7876</v>
      </c>
      <c r="U2662" s="4">
        <v>7.1</v>
      </c>
    </row>
    <row r="2663" spans="20:21" x14ac:dyDescent="0.3">
      <c r="T2663" t="s">
        <v>7879</v>
      </c>
      <c r="U2663" s="4">
        <v>6.6</v>
      </c>
    </row>
    <row r="2664" spans="20:21" x14ac:dyDescent="0.3">
      <c r="T2664" t="s">
        <v>2673</v>
      </c>
      <c r="U2664" s="4">
        <v>8.1</v>
      </c>
    </row>
    <row r="2665" spans="20:21" x14ac:dyDescent="0.3">
      <c r="T2665" t="s">
        <v>7883</v>
      </c>
      <c r="U2665" s="4">
        <v>5.7</v>
      </c>
    </row>
    <row r="2666" spans="20:21" x14ac:dyDescent="0.3">
      <c r="T2666" t="s">
        <v>247</v>
      </c>
      <c r="U2666" s="4">
        <v>6.8</v>
      </c>
    </row>
    <row r="2667" spans="20:21" x14ac:dyDescent="0.3">
      <c r="T2667" t="s">
        <v>7886</v>
      </c>
      <c r="U2667" s="4">
        <v>7.5</v>
      </c>
    </row>
    <row r="2668" spans="20:21" x14ac:dyDescent="0.3">
      <c r="T2668" t="s">
        <v>7889</v>
      </c>
      <c r="U2668" s="4">
        <v>6.2</v>
      </c>
    </row>
    <row r="2669" spans="20:21" x14ac:dyDescent="0.3">
      <c r="T2669" t="s">
        <v>2363</v>
      </c>
      <c r="U2669" s="4">
        <v>8.3000000000000007</v>
      </c>
    </row>
    <row r="2670" spans="20:21" x14ac:dyDescent="0.3">
      <c r="T2670" t="s">
        <v>7895</v>
      </c>
      <c r="U2670" s="4">
        <v>7.4</v>
      </c>
    </row>
    <row r="2671" spans="20:21" x14ac:dyDescent="0.3">
      <c r="T2671" t="s">
        <v>3308</v>
      </c>
      <c r="U2671" s="4">
        <v>8</v>
      </c>
    </row>
    <row r="2672" spans="20:21" x14ac:dyDescent="0.3">
      <c r="T2672" t="s">
        <v>3240</v>
      </c>
      <c r="U2672" s="4">
        <v>6.9</v>
      </c>
    </row>
    <row r="2673" spans="20:21" x14ac:dyDescent="0.3">
      <c r="T2673" t="s">
        <v>2128</v>
      </c>
      <c r="U2673" s="4">
        <v>6.9</v>
      </c>
    </row>
    <row r="2674" spans="20:21" x14ac:dyDescent="0.3">
      <c r="T2674" t="s">
        <v>7906</v>
      </c>
      <c r="U2674" s="4">
        <v>9.5</v>
      </c>
    </row>
    <row r="2675" spans="20:21" x14ac:dyDescent="0.3">
      <c r="T2675" t="s">
        <v>7909</v>
      </c>
      <c r="U2675" s="4">
        <v>5.5</v>
      </c>
    </row>
    <row r="2676" spans="20:21" x14ac:dyDescent="0.3">
      <c r="T2676" t="s">
        <v>7912</v>
      </c>
      <c r="U2676" s="4">
        <v>5.7</v>
      </c>
    </row>
    <row r="2677" spans="20:21" x14ac:dyDescent="0.3">
      <c r="T2677" t="s">
        <v>515</v>
      </c>
      <c r="U2677" s="4">
        <v>7.2</v>
      </c>
    </row>
    <row r="2678" spans="20:21" x14ac:dyDescent="0.3">
      <c r="T2678" t="s">
        <v>477</v>
      </c>
      <c r="U2678" s="4">
        <v>6.9</v>
      </c>
    </row>
    <row r="2679" spans="20:21" x14ac:dyDescent="0.3">
      <c r="T2679" t="s">
        <v>3422</v>
      </c>
      <c r="U2679" s="4">
        <v>5.5</v>
      </c>
    </row>
    <row r="2680" spans="20:21" x14ac:dyDescent="0.3">
      <c r="T2680" t="s">
        <v>5866</v>
      </c>
      <c r="U2680" s="4">
        <v>5.2</v>
      </c>
    </row>
    <row r="2681" spans="20:21" x14ac:dyDescent="0.3">
      <c r="T2681" t="s">
        <v>4909</v>
      </c>
      <c r="U2681" s="4">
        <v>7.1</v>
      </c>
    </row>
    <row r="2682" spans="20:21" x14ac:dyDescent="0.3">
      <c r="T2682" t="s">
        <v>7928</v>
      </c>
      <c r="U2682" s="4">
        <v>5.5</v>
      </c>
    </row>
    <row r="2683" spans="20:21" x14ac:dyDescent="0.3">
      <c r="T2683" t="s">
        <v>5734</v>
      </c>
      <c r="U2683" s="4">
        <v>5.4</v>
      </c>
    </row>
    <row r="2684" spans="20:21" x14ac:dyDescent="0.3">
      <c r="T2684" t="s">
        <v>7931</v>
      </c>
      <c r="U2684" s="4">
        <v>6.7</v>
      </c>
    </row>
    <row r="2685" spans="20:21" x14ac:dyDescent="0.3">
      <c r="T2685" t="s">
        <v>5920</v>
      </c>
      <c r="U2685" s="4">
        <v>5</v>
      </c>
    </row>
    <row r="2686" spans="20:21" x14ac:dyDescent="0.3">
      <c r="T2686" t="s">
        <v>3101</v>
      </c>
      <c r="U2686" s="4">
        <v>6.4</v>
      </c>
    </row>
    <row r="2687" spans="20:21" x14ac:dyDescent="0.3">
      <c r="T2687" t="s">
        <v>7693</v>
      </c>
      <c r="U2687" s="4">
        <v>6.6</v>
      </c>
    </row>
    <row r="2688" spans="20:21" x14ac:dyDescent="0.3">
      <c r="T2688" t="s">
        <v>1906</v>
      </c>
      <c r="U2688" s="4">
        <v>5.9</v>
      </c>
    </row>
    <row r="2689" spans="20:21" x14ac:dyDescent="0.3">
      <c r="T2689" t="s">
        <v>2883</v>
      </c>
      <c r="U2689" s="4">
        <v>5.7</v>
      </c>
    </row>
    <row r="2690" spans="20:21" x14ac:dyDescent="0.3">
      <c r="T2690" t="s">
        <v>3909</v>
      </c>
      <c r="U2690" s="4">
        <v>4.5</v>
      </c>
    </row>
    <row r="2691" spans="20:21" x14ac:dyDescent="0.3">
      <c r="T2691" t="s">
        <v>7086</v>
      </c>
      <c r="U2691" s="4">
        <v>3.7</v>
      </c>
    </row>
    <row r="2692" spans="20:21" x14ac:dyDescent="0.3">
      <c r="T2692" t="s">
        <v>7092</v>
      </c>
      <c r="U2692" s="4">
        <v>5</v>
      </c>
    </row>
    <row r="2693" spans="20:21" x14ac:dyDescent="0.3">
      <c r="T2693" t="s">
        <v>3552</v>
      </c>
      <c r="U2693" s="4">
        <v>4.5999999999999996</v>
      </c>
    </row>
    <row r="2694" spans="20:21" x14ac:dyDescent="0.3">
      <c r="T2694" t="s">
        <v>921</v>
      </c>
      <c r="U2694" s="4">
        <v>6.5</v>
      </c>
    </row>
    <row r="2695" spans="20:21" x14ac:dyDescent="0.3">
      <c r="T2695" t="s">
        <v>7952</v>
      </c>
      <c r="U2695" s="4">
        <v>4.9000000000000004</v>
      </c>
    </row>
    <row r="2696" spans="20:21" x14ac:dyDescent="0.3">
      <c r="T2696" t="s">
        <v>7955</v>
      </c>
      <c r="U2696" s="4">
        <v>6</v>
      </c>
    </row>
    <row r="2697" spans="20:21" x14ac:dyDescent="0.3">
      <c r="T2697" t="s">
        <v>7957</v>
      </c>
      <c r="U2697" s="4">
        <v>6.9</v>
      </c>
    </row>
    <row r="2698" spans="20:21" x14ac:dyDescent="0.3">
      <c r="T2698" t="s">
        <v>7960</v>
      </c>
      <c r="U2698" s="4">
        <v>5.7</v>
      </c>
    </row>
    <row r="2699" spans="20:21" x14ac:dyDescent="0.3">
      <c r="T2699" t="s">
        <v>330</v>
      </c>
      <c r="U2699" s="4">
        <v>6.7</v>
      </c>
    </row>
    <row r="2700" spans="20:21" x14ac:dyDescent="0.3">
      <c r="T2700" t="s">
        <v>3182</v>
      </c>
      <c r="U2700" s="4">
        <v>6.9</v>
      </c>
    </row>
    <row r="2701" spans="20:21" x14ac:dyDescent="0.3">
      <c r="T2701" t="s">
        <v>4441</v>
      </c>
      <c r="U2701" s="4">
        <v>5.5</v>
      </c>
    </row>
    <row r="2702" spans="20:21" x14ac:dyDescent="0.3">
      <c r="T2702" t="s">
        <v>7967</v>
      </c>
      <c r="U2702" s="4">
        <v>4.4000000000000004</v>
      </c>
    </row>
    <row r="2703" spans="20:21" x14ac:dyDescent="0.3">
      <c r="T2703" t="s">
        <v>7971</v>
      </c>
      <c r="U2703" s="4">
        <v>7</v>
      </c>
    </row>
    <row r="2704" spans="20:21" x14ac:dyDescent="0.3">
      <c r="T2704" t="s">
        <v>1339</v>
      </c>
      <c r="U2704" s="4">
        <v>5.4</v>
      </c>
    </row>
    <row r="2705" spans="20:21" x14ac:dyDescent="0.3">
      <c r="T2705" t="s">
        <v>7976</v>
      </c>
      <c r="U2705" s="4">
        <v>5.4</v>
      </c>
    </row>
    <row r="2706" spans="20:21" x14ac:dyDescent="0.3">
      <c r="T2706" t="s">
        <v>7979</v>
      </c>
      <c r="U2706" s="4">
        <v>8</v>
      </c>
    </row>
    <row r="2707" spans="20:21" x14ac:dyDescent="0.3">
      <c r="T2707" t="s">
        <v>7983</v>
      </c>
      <c r="U2707" s="4">
        <v>7.6</v>
      </c>
    </row>
    <row r="2708" spans="20:21" x14ac:dyDescent="0.3">
      <c r="T2708" t="s">
        <v>7986</v>
      </c>
      <c r="U2708" s="4">
        <v>5.9</v>
      </c>
    </row>
    <row r="2709" spans="20:21" x14ac:dyDescent="0.3">
      <c r="T2709" t="s">
        <v>683</v>
      </c>
      <c r="U2709" s="4">
        <v>6.6</v>
      </c>
    </row>
    <row r="2710" spans="20:21" x14ac:dyDescent="0.3">
      <c r="T2710" t="s">
        <v>798</v>
      </c>
      <c r="U2710" s="4">
        <v>6.7</v>
      </c>
    </row>
    <row r="2711" spans="20:21" x14ac:dyDescent="0.3">
      <c r="T2711" t="s">
        <v>7993</v>
      </c>
      <c r="U2711" s="4">
        <v>3.9</v>
      </c>
    </row>
    <row r="2712" spans="20:21" x14ac:dyDescent="0.3">
      <c r="T2712" t="s">
        <v>7457</v>
      </c>
      <c r="U2712" s="4">
        <v>5.7</v>
      </c>
    </row>
    <row r="2713" spans="20:21" x14ac:dyDescent="0.3">
      <c r="T2713" t="s">
        <v>7679</v>
      </c>
      <c r="U2713" s="4">
        <v>6.7</v>
      </c>
    </row>
    <row r="2714" spans="20:21" x14ac:dyDescent="0.3">
      <c r="T2714" t="s">
        <v>8002</v>
      </c>
      <c r="U2714" s="4">
        <v>6.5</v>
      </c>
    </row>
    <row r="2715" spans="20:21" x14ac:dyDescent="0.3">
      <c r="T2715" t="s">
        <v>6752</v>
      </c>
      <c r="U2715" s="4">
        <v>6.8</v>
      </c>
    </row>
    <row r="2716" spans="20:21" x14ac:dyDescent="0.3">
      <c r="T2716" t="s">
        <v>8009</v>
      </c>
      <c r="U2716" s="4">
        <v>6.3</v>
      </c>
    </row>
    <row r="2717" spans="20:21" x14ac:dyDescent="0.3">
      <c r="T2717" t="s">
        <v>3390</v>
      </c>
      <c r="U2717" s="4">
        <v>7.3</v>
      </c>
    </row>
    <row r="2718" spans="20:21" x14ac:dyDescent="0.3">
      <c r="T2718" t="s">
        <v>8016</v>
      </c>
      <c r="U2718" s="4">
        <v>6.9</v>
      </c>
    </row>
    <row r="2719" spans="20:21" x14ac:dyDescent="0.3">
      <c r="T2719" t="s">
        <v>1560</v>
      </c>
      <c r="U2719" s="4">
        <v>7</v>
      </c>
    </row>
    <row r="2720" spans="20:21" x14ac:dyDescent="0.3">
      <c r="T2720" t="s">
        <v>8021</v>
      </c>
      <c r="U2720" s="4">
        <v>6.5</v>
      </c>
    </row>
    <row r="2721" spans="20:21" x14ac:dyDescent="0.3">
      <c r="T2721" t="s">
        <v>8024</v>
      </c>
      <c r="U2721" s="4">
        <v>3.6</v>
      </c>
    </row>
    <row r="2722" spans="20:21" x14ac:dyDescent="0.3">
      <c r="T2722" t="s">
        <v>2482</v>
      </c>
      <c r="U2722" s="4">
        <v>7.7</v>
      </c>
    </row>
    <row r="2723" spans="20:21" x14ac:dyDescent="0.3">
      <c r="T2723" t="s">
        <v>713</v>
      </c>
      <c r="U2723" s="4">
        <v>7.7</v>
      </c>
    </row>
    <row r="2724" spans="20:21" x14ac:dyDescent="0.3">
      <c r="T2724" t="s">
        <v>6641</v>
      </c>
      <c r="U2724" s="4">
        <v>6.8</v>
      </c>
    </row>
    <row r="2725" spans="20:21" x14ac:dyDescent="0.3">
      <c r="T2725" t="s">
        <v>6779</v>
      </c>
      <c r="U2725" s="4">
        <v>7.4</v>
      </c>
    </row>
    <row r="2726" spans="20:21" x14ac:dyDescent="0.3">
      <c r="T2726" t="s">
        <v>4417</v>
      </c>
      <c r="U2726" s="4">
        <v>5.0999999999999996</v>
      </c>
    </row>
    <row r="2727" spans="20:21" x14ac:dyDescent="0.3">
      <c r="T2727" t="s">
        <v>5517</v>
      </c>
      <c r="U2727" s="4">
        <v>7.4</v>
      </c>
    </row>
    <row r="2728" spans="20:21" x14ac:dyDescent="0.3">
      <c r="T2728" t="s">
        <v>7758</v>
      </c>
      <c r="U2728" s="4">
        <v>7.2</v>
      </c>
    </row>
    <row r="2729" spans="20:21" x14ac:dyDescent="0.3">
      <c r="T2729" t="s">
        <v>7207</v>
      </c>
      <c r="U2729" s="4">
        <v>6</v>
      </c>
    </row>
    <row r="2730" spans="20:21" x14ac:dyDescent="0.3">
      <c r="T2730" t="s">
        <v>1911</v>
      </c>
      <c r="U2730" s="4">
        <v>8.3000000000000007</v>
      </c>
    </row>
    <row r="2731" spans="20:21" x14ac:dyDescent="0.3">
      <c r="T2731" t="s">
        <v>2286</v>
      </c>
      <c r="U2731" s="4">
        <v>8.1</v>
      </c>
    </row>
    <row r="2732" spans="20:21" x14ac:dyDescent="0.3">
      <c r="T2732" t="s">
        <v>6769</v>
      </c>
      <c r="U2732" s="4">
        <v>6.3</v>
      </c>
    </row>
    <row r="2733" spans="20:21" x14ac:dyDescent="0.3">
      <c r="T2733" t="s">
        <v>2013</v>
      </c>
      <c r="U2733" s="4">
        <v>7.3</v>
      </c>
    </row>
    <row r="2734" spans="20:21" x14ac:dyDescent="0.3">
      <c r="T2734" t="s">
        <v>4880</v>
      </c>
      <c r="U2734" s="4">
        <v>3.6</v>
      </c>
    </row>
    <row r="2735" spans="20:21" x14ac:dyDescent="0.3">
      <c r="T2735" t="s">
        <v>718</v>
      </c>
      <c r="U2735" s="4">
        <v>1.6</v>
      </c>
    </row>
    <row r="2736" spans="20:21" x14ac:dyDescent="0.3">
      <c r="T2736" t="s">
        <v>802</v>
      </c>
      <c r="U2736" s="4">
        <v>8</v>
      </c>
    </row>
    <row r="2737" spans="20:21" x14ac:dyDescent="0.3">
      <c r="T2737" t="s">
        <v>3058</v>
      </c>
      <c r="U2737" s="4">
        <v>9</v>
      </c>
    </row>
    <row r="2738" spans="20:21" x14ac:dyDescent="0.3">
      <c r="T2738" t="s">
        <v>3589</v>
      </c>
      <c r="U2738" s="4">
        <v>6.1</v>
      </c>
    </row>
    <row r="2739" spans="20:21" x14ac:dyDescent="0.3">
      <c r="T2739" t="s">
        <v>1355</v>
      </c>
      <c r="U2739" s="4">
        <v>5.7</v>
      </c>
    </row>
    <row r="2740" spans="20:21" x14ac:dyDescent="0.3">
      <c r="T2740" t="s">
        <v>5943</v>
      </c>
      <c r="U2740" s="4">
        <v>6.8</v>
      </c>
    </row>
    <row r="2741" spans="20:21" x14ac:dyDescent="0.3">
      <c r="T2741" t="s">
        <v>8075</v>
      </c>
      <c r="U2741" s="4">
        <v>5.5</v>
      </c>
    </row>
    <row r="2742" spans="20:21" x14ac:dyDescent="0.3">
      <c r="T2742" t="s">
        <v>8077</v>
      </c>
      <c r="U2742" s="4">
        <v>6.8</v>
      </c>
    </row>
    <row r="2743" spans="20:21" x14ac:dyDescent="0.3">
      <c r="T2743" t="s">
        <v>8080</v>
      </c>
      <c r="U2743" s="4">
        <v>7.3</v>
      </c>
    </row>
    <row r="2744" spans="20:21" x14ac:dyDescent="0.3">
      <c r="T2744" t="s">
        <v>4417</v>
      </c>
      <c r="U2744" s="4">
        <v>6.1</v>
      </c>
    </row>
    <row r="2745" spans="20:21" x14ac:dyDescent="0.3">
      <c r="T2745" t="s">
        <v>4555</v>
      </c>
      <c r="U2745" s="4">
        <v>7.2</v>
      </c>
    </row>
    <row r="2746" spans="20:21" x14ac:dyDescent="0.3">
      <c r="T2746" t="s">
        <v>8085</v>
      </c>
      <c r="U2746" s="4">
        <v>5.9</v>
      </c>
    </row>
    <row r="2747" spans="20:21" x14ac:dyDescent="0.3">
      <c r="T2747" t="s">
        <v>8088</v>
      </c>
      <c r="U2747" s="4">
        <v>6.1</v>
      </c>
    </row>
    <row r="2748" spans="20:21" x14ac:dyDescent="0.3">
      <c r="T2748" t="s">
        <v>3210</v>
      </c>
      <c r="U2748" s="4">
        <v>6.8</v>
      </c>
    </row>
    <row r="2749" spans="20:21" x14ac:dyDescent="0.3">
      <c r="T2749" t="s">
        <v>8092</v>
      </c>
      <c r="U2749" s="4">
        <v>7.7</v>
      </c>
    </row>
    <row r="2750" spans="20:21" x14ac:dyDescent="0.3">
      <c r="T2750" t="s">
        <v>6639</v>
      </c>
      <c r="U2750" s="4">
        <v>4.9000000000000004</v>
      </c>
    </row>
    <row r="2751" spans="20:21" x14ac:dyDescent="0.3">
      <c r="T2751" t="s">
        <v>8095</v>
      </c>
      <c r="U2751" s="4">
        <v>6.1</v>
      </c>
    </row>
    <row r="2752" spans="20:21" x14ac:dyDescent="0.3">
      <c r="T2752" t="s">
        <v>6713</v>
      </c>
      <c r="U2752" s="4">
        <v>2.5</v>
      </c>
    </row>
    <row r="2753" spans="20:21" x14ac:dyDescent="0.3">
      <c r="T2753" t="s">
        <v>8099</v>
      </c>
      <c r="U2753" s="4">
        <v>6.1</v>
      </c>
    </row>
    <row r="2754" spans="20:21" x14ac:dyDescent="0.3">
      <c r="T2754" t="s">
        <v>8102</v>
      </c>
      <c r="U2754" s="4">
        <v>5.9</v>
      </c>
    </row>
    <row r="2755" spans="20:21" x14ac:dyDescent="0.3">
      <c r="T2755" t="s">
        <v>8105</v>
      </c>
      <c r="U2755" s="4">
        <v>5.7</v>
      </c>
    </row>
    <row r="2756" spans="20:21" x14ac:dyDescent="0.3">
      <c r="T2756" t="s">
        <v>8109</v>
      </c>
      <c r="U2756" s="4">
        <v>5.6</v>
      </c>
    </row>
    <row r="2757" spans="20:21" x14ac:dyDescent="0.3">
      <c r="T2757" t="s">
        <v>2100</v>
      </c>
      <c r="U2757" s="4">
        <v>7.2</v>
      </c>
    </row>
    <row r="2758" spans="20:21" x14ac:dyDescent="0.3">
      <c r="T2758" t="s">
        <v>8114</v>
      </c>
      <c r="U2758" s="4">
        <v>7.7</v>
      </c>
    </row>
    <row r="2759" spans="20:21" x14ac:dyDescent="0.3">
      <c r="T2759" t="s">
        <v>1183</v>
      </c>
      <c r="U2759" s="4">
        <v>7.8</v>
      </c>
    </row>
    <row r="2760" spans="20:21" x14ac:dyDescent="0.3">
      <c r="T2760" t="s">
        <v>8121</v>
      </c>
      <c r="U2760" s="4">
        <v>6.1</v>
      </c>
    </row>
    <row r="2761" spans="20:21" x14ac:dyDescent="0.3">
      <c r="T2761" t="s">
        <v>986</v>
      </c>
      <c r="U2761" s="4">
        <v>5.8</v>
      </c>
    </row>
    <row r="2762" spans="20:21" x14ac:dyDescent="0.3">
      <c r="T2762" t="s">
        <v>3378</v>
      </c>
      <c r="U2762" s="4">
        <v>6.5</v>
      </c>
    </row>
    <row r="2763" spans="20:21" x14ac:dyDescent="0.3">
      <c r="T2763" t="s">
        <v>2363</v>
      </c>
      <c r="U2763" s="4">
        <v>7.9</v>
      </c>
    </row>
    <row r="2764" spans="20:21" x14ac:dyDescent="0.3">
      <c r="T2764" t="s">
        <v>8134</v>
      </c>
      <c r="U2764" s="4">
        <v>6.3</v>
      </c>
    </row>
    <row r="2765" spans="20:21" x14ac:dyDescent="0.3">
      <c r="T2765" t="s">
        <v>8136</v>
      </c>
      <c r="U2765" s="4">
        <v>3.8</v>
      </c>
    </row>
    <row r="2766" spans="20:21" x14ac:dyDescent="0.3">
      <c r="T2766" t="s">
        <v>8138</v>
      </c>
      <c r="U2766" s="4">
        <v>8.3000000000000007</v>
      </c>
    </row>
    <row r="2767" spans="20:21" x14ac:dyDescent="0.3">
      <c r="T2767" t="s">
        <v>4171</v>
      </c>
      <c r="U2767" s="4">
        <v>6.4</v>
      </c>
    </row>
    <row r="2768" spans="20:21" x14ac:dyDescent="0.3">
      <c r="T2768" t="s">
        <v>8141</v>
      </c>
      <c r="U2768" s="4">
        <v>6.7</v>
      </c>
    </row>
    <row r="2769" spans="20:21" x14ac:dyDescent="0.3">
      <c r="T2769" t="s">
        <v>6541</v>
      </c>
      <c r="U2769" s="4">
        <v>6.1</v>
      </c>
    </row>
    <row r="2770" spans="20:21" x14ac:dyDescent="0.3">
      <c r="T2770" t="s">
        <v>5249</v>
      </c>
      <c r="U2770" s="4">
        <v>8.1</v>
      </c>
    </row>
    <row r="2771" spans="20:21" x14ac:dyDescent="0.3">
      <c r="T2771" t="s">
        <v>8147</v>
      </c>
      <c r="U2771" s="4">
        <v>6</v>
      </c>
    </row>
    <row r="2772" spans="20:21" x14ac:dyDescent="0.3">
      <c r="T2772" t="s">
        <v>8149</v>
      </c>
      <c r="U2772" s="4">
        <v>5.8</v>
      </c>
    </row>
    <row r="2773" spans="20:21" x14ac:dyDescent="0.3">
      <c r="T2773" t="s">
        <v>8151</v>
      </c>
      <c r="U2773" s="4">
        <v>5.6</v>
      </c>
    </row>
    <row r="2774" spans="20:21" x14ac:dyDescent="0.3">
      <c r="T2774" t="s">
        <v>8154</v>
      </c>
      <c r="U2774" s="4">
        <v>6.1</v>
      </c>
    </row>
    <row r="2775" spans="20:21" x14ac:dyDescent="0.3">
      <c r="T2775" t="s">
        <v>6424</v>
      </c>
      <c r="U2775" s="4">
        <v>5.9</v>
      </c>
    </row>
    <row r="2776" spans="20:21" x14ac:dyDescent="0.3">
      <c r="T2776" t="s">
        <v>8160</v>
      </c>
      <c r="U2776" s="4">
        <v>7.3</v>
      </c>
    </row>
    <row r="2777" spans="20:21" x14ac:dyDescent="0.3">
      <c r="T2777" t="s">
        <v>2754</v>
      </c>
      <c r="U2777" s="4">
        <v>6.8</v>
      </c>
    </row>
    <row r="2778" spans="20:21" x14ac:dyDescent="0.3">
      <c r="T2778" t="s">
        <v>1145</v>
      </c>
      <c r="U2778" s="4">
        <v>5.7</v>
      </c>
    </row>
    <row r="2779" spans="20:21" x14ac:dyDescent="0.3">
      <c r="T2779" t="s">
        <v>8167</v>
      </c>
      <c r="U2779" s="4">
        <v>7.3</v>
      </c>
    </row>
    <row r="2780" spans="20:21" x14ac:dyDescent="0.3">
      <c r="T2780" t="s">
        <v>5233</v>
      </c>
      <c r="U2780" s="4">
        <v>6.3</v>
      </c>
    </row>
    <row r="2781" spans="20:21" x14ac:dyDescent="0.3">
      <c r="T2781" t="s">
        <v>8174</v>
      </c>
      <c r="U2781" s="4">
        <v>5.9</v>
      </c>
    </row>
    <row r="2782" spans="20:21" x14ac:dyDescent="0.3">
      <c r="T2782" t="s">
        <v>6090</v>
      </c>
      <c r="U2782" s="4">
        <v>7.1</v>
      </c>
    </row>
    <row r="2783" spans="20:21" x14ac:dyDescent="0.3">
      <c r="T2783" t="s">
        <v>8177</v>
      </c>
      <c r="U2783" s="4">
        <v>8</v>
      </c>
    </row>
    <row r="2784" spans="20:21" x14ac:dyDescent="0.3">
      <c r="T2784" t="s">
        <v>8180</v>
      </c>
      <c r="U2784" s="4">
        <v>5.0999999999999996</v>
      </c>
    </row>
    <row r="2785" spans="20:21" x14ac:dyDescent="0.3">
      <c r="T2785" t="s">
        <v>6100</v>
      </c>
      <c r="U2785" s="4">
        <v>7.1</v>
      </c>
    </row>
    <row r="2786" spans="20:21" x14ac:dyDescent="0.3">
      <c r="T2786" t="s">
        <v>5685</v>
      </c>
      <c r="U2786" s="4">
        <v>6.5</v>
      </c>
    </row>
    <row r="2787" spans="20:21" x14ac:dyDescent="0.3">
      <c r="T2787" t="s">
        <v>2868</v>
      </c>
      <c r="U2787" s="4">
        <v>4.5</v>
      </c>
    </row>
    <row r="2788" spans="20:21" x14ac:dyDescent="0.3">
      <c r="T2788" t="s">
        <v>7398</v>
      </c>
      <c r="U2788" s="4">
        <v>6.6</v>
      </c>
    </row>
    <row r="2789" spans="20:21" x14ac:dyDescent="0.3">
      <c r="T2789" t="s">
        <v>384</v>
      </c>
      <c r="U2789" s="4">
        <v>4.3</v>
      </c>
    </row>
    <row r="2790" spans="20:21" x14ac:dyDescent="0.3">
      <c r="T2790" t="s">
        <v>7794</v>
      </c>
      <c r="U2790" s="4">
        <v>6.7</v>
      </c>
    </row>
    <row r="2791" spans="20:21" x14ac:dyDescent="0.3">
      <c r="T2791" t="s">
        <v>8197</v>
      </c>
      <c r="U2791" s="4">
        <v>6.8</v>
      </c>
    </row>
    <row r="2792" spans="20:21" x14ac:dyDescent="0.3">
      <c r="T2792" t="s">
        <v>8201</v>
      </c>
      <c r="U2792" s="4">
        <v>5.4</v>
      </c>
    </row>
    <row r="2793" spans="20:21" x14ac:dyDescent="0.3">
      <c r="T2793" t="s">
        <v>2390</v>
      </c>
      <c r="U2793" s="4">
        <v>6.6</v>
      </c>
    </row>
    <row r="2794" spans="20:21" x14ac:dyDescent="0.3">
      <c r="T2794" t="s">
        <v>1562</v>
      </c>
      <c r="U2794" s="4">
        <v>7.4</v>
      </c>
    </row>
    <row r="2795" spans="20:21" x14ac:dyDescent="0.3">
      <c r="T2795" t="s">
        <v>1134</v>
      </c>
      <c r="U2795" s="4">
        <v>7.3</v>
      </c>
    </row>
    <row r="2796" spans="20:21" x14ac:dyDescent="0.3">
      <c r="T2796" t="s">
        <v>5663</v>
      </c>
      <c r="U2796" s="4">
        <v>6.9</v>
      </c>
    </row>
    <row r="2797" spans="20:21" x14ac:dyDescent="0.3">
      <c r="T2797" t="s">
        <v>1142</v>
      </c>
      <c r="U2797" s="4">
        <v>8</v>
      </c>
    </row>
    <row r="2798" spans="20:21" x14ac:dyDescent="0.3">
      <c r="T2798" t="s">
        <v>8219</v>
      </c>
      <c r="U2798" s="4">
        <v>6.4</v>
      </c>
    </row>
    <row r="2799" spans="20:21" x14ac:dyDescent="0.3">
      <c r="T2799" t="s">
        <v>7715</v>
      </c>
      <c r="U2799" s="4">
        <v>7.8</v>
      </c>
    </row>
    <row r="2800" spans="20:21" x14ac:dyDescent="0.3">
      <c r="T2800" t="s">
        <v>5685</v>
      </c>
      <c r="U2800" s="4">
        <v>6.1</v>
      </c>
    </row>
    <row r="2801" spans="20:21" x14ac:dyDescent="0.3">
      <c r="T2801" t="s">
        <v>8225</v>
      </c>
      <c r="U2801" s="4">
        <v>6.1</v>
      </c>
    </row>
    <row r="2802" spans="20:21" x14ac:dyDescent="0.3">
      <c r="T2802" t="s">
        <v>8227</v>
      </c>
      <c r="U2802" s="4">
        <v>5.0999999999999996</v>
      </c>
    </row>
    <row r="2803" spans="20:21" x14ac:dyDescent="0.3">
      <c r="T2803" t="s">
        <v>8231</v>
      </c>
      <c r="U2803" s="4">
        <v>7.8</v>
      </c>
    </row>
    <row r="2804" spans="20:21" x14ac:dyDescent="0.3">
      <c r="T2804" t="s">
        <v>2300</v>
      </c>
      <c r="U2804" s="4">
        <v>7.4</v>
      </c>
    </row>
    <row r="2805" spans="20:21" x14ac:dyDescent="0.3">
      <c r="T2805" t="s">
        <v>8236</v>
      </c>
      <c r="U2805" s="4">
        <v>7.8</v>
      </c>
    </row>
    <row r="2806" spans="20:21" x14ac:dyDescent="0.3">
      <c r="T2806" t="s">
        <v>7895</v>
      </c>
      <c r="U2806" s="4">
        <v>8</v>
      </c>
    </row>
    <row r="2807" spans="20:21" x14ac:dyDescent="0.3">
      <c r="T2807" t="s">
        <v>7559</v>
      </c>
      <c r="U2807" s="4">
        <v>6.7</v>
      </c>
    </row>
    <row r="2808" spans="20:21" x14ac:dyDescent="0.3">
      <c r="T2808" t="s">
        <v>8245</v>
      </c>
      <c r="U2808" s="4">
        <v>6.6</v>
      </c>
    </row>
    <row r="2809" spans="20:21" x14ac:dyDescent="0.3">
      <c r="T2809" t="s">
        <v>7712</v>
      </c>
      <c r="U2809" s="4">
        <v>6.4</v>
      </c>
    </row>
    <row r="2810" spans="20:21" x14ac:dyDescent="0.3">
      <c r="T2810" t="s">
        <v>8249</v>
      </c>
      <c r="U2810" s="4">
        <v>6.7</v>
      </c>
    </row>
    <row r="2811" spans="20:21" x14ac:dyDescent="0.3">
      <c r="T2811" t="s">
        <v>8251</v>
      </c>
      <c r="U2811" s="4">
        <v>6.2</v>
      </c>
    </row>
    <row r="2812" spans="20:21" x14ac:dyDescent="0.3">
      <c r="T2812" t="s">
        <v>2035</v>
      </c>
      <c r="U2812" s="4">
        <v>7.3</v>
      </c>
    </row>
    <row r="2813" spans="20:21" x14ac:dyDescent="0.3">
      <c r="T2813" t="s">
        <v>8257</v>
      </c>
      <c r="U2813" s="4">
        <v>8.1</v>
      </c>
    </row>
    <row r="2814" spans="20:21" x14ac:dyDescent="0.3">
      <c r="T2814" t="s">
        <v>8261</v>
      </c>
      <c r="U2814" s="4">
        <v>7</v>
      </c>
    </row>
    <row r="2815" spans="20:21" x14ac:dyDescent="0.3">
      <c r="T2815" t="s">
        <v>2988</v>
      </c>
      <c r="U2815" s="4">
        <v>8</v>
      </c>
    </row>
    <row r="2816" spans="20:21" x14ac:dyDescent="0.3">
      <c r="T2816" t="s">
        <v>264</v>
      </c>
      <c r="U2816" s="4">
        <v>8</v>
      </c>
    </row>
    <row r="2817" spans="20:21" x14ac:dyDescent="0.3">
      <c r="T2817" t="s">
        <v>1145</v>
      </c>
      <c r="U2817" s="4">
        <v>7</v>
      </c>
    </row>
    <row r="2818" spans="20:21" x14ac:dyDescent="0.3">
      <c r="T2818" t="s">
        <v>8268</v>
      </c>
      <c r="U2818" s="4">
        <v>7.9</v>
      </c>
    </row>
    <row r="2819" spans="20:21" x14ac:dyDescent="0.3">
      <c r="T2819" t="s">
        <v>4557</v>
      </c>
      <c r="U2819" s="4">
        <v>5.9</v>
      </c>
    </row>
    <row r="2820" spans="20:21" x14ac:dyDescent="0.3">
      <c r="T2820" t="s">
        <v>894</v>
      </c>
      <c r="U2820" s="4">
        <v>6.6</v>
      </c>
    </row>
    <row r="2821" spans="20:21" x14ac:dyDescent="0.3">
      <c r="T2821" t="s">
        <v>894</v>
      </c>
      <c r="U2821" s="4">
        <v>6.3</v>
      </c>
    </row>
    <row r="2822" spans="20:21" x14ac:dyDescent="0.3">
      <c r="T2822" t="s">
        <v>5492</v>
      </c>
      <c r="U2822" s="4">
        <v>7.7</v>
      </c>
    </row>
    <row r="2823" spans="20:21" x14ac:dyDescent="0.3">
      <c r="T2823" t="s">
        <v>349</v>
      </c>
      <c r="U2823" s="4">
        <v>6.9</v>
      </c>
    </row>
    <row r="2824" spans="20:21" x14ac:dyDescent="0.3">
      <c r="T2824" t="s">
        <v>8279</v>
      </c>
      <c r="U2824" s="4">
        <v>7.1</v>
      </c>
    </row>
    <row r="2825" spans="20:21" x14ac:dyDescent="0.3">
      <c r="T2825" t="s">
        <v>733</v>
      </c>
      <c r="U2825" s="4">
        <v>7.4</v>
      </c>
    </row>
    <row r="2826" spans="20:21" x14ac:dyDescent="0.3">
      <c r="T2826" t="s">
        <v>8283</v>
      </c>
      <c r="U2826" s="4">
        <v>6.5</v>
      </c>
    </row>
    <row r="2827" spans="20:21" x14ac:dyDescent="0.3">
      <c r="T2827" t="s">
        <v>3873</v>
      </c>
      <c r="U2827" s="4">
        <v>6.5</v>
      </c>
    </row>
    <row r="2828" spans="20:21" x14ac:dyDescent="0.3">
      <c r="T2828" t="s">
        <v>8292</v>
      </c>
      <c r="U2828" s="4">
        <v>6.8</v>
      </c>
    </row>
    <row r="2829" spans="20:21" x14ac:dyDescent="0.3">
      <c r="T2829" t="s">
        <v>1159</v>
      </c>
      <c r="U2829" s="4">
        <v>7.5</v>
      </c>
    </row>
    <row r="2830" spans="20:21" x14ac:dyDescent="0.3">
      <c r="T2830" t="s">
        <v>3273</v>
      </c>
      <c r="U2830" s="4">
        <v>6.6</v>
      </c>
    </row>
    <row r="2831" spans="20:21" x14ac:dyDescent="0.3">
      <c r="T2831" t="s">
        <v>989</v>
      </c>
      <c r="U2831" s="4">
        <v>7.1</v>
      </c>
    </row>
    <row r="2832" spans="20:21" x14ac:dyDescent="0.3">
      <c r="T2832" t="s">
        <v>3801</v>
      </c>
      <c r="U2832" s="4">
        <v>6.6</v>
      </c>
    </row>
    <row r="2833" spans="20:21" x14ac:dyDescent="0.3">
      <c r="T2833" t="s">
        <v>1809</v>
      </c>
      <c r="U2833" s="4">
        <v>7</v>
      </c>
    </row>
    <row r="2834" spans="20:21" x14ac:dyDescent="0.3">
      <c r="T2834" t="s">
        <v>8305</v>
      </c>
      <c r="U2834" s="4">
        <v>3.3</v>
      </c>
    </row>
    <row r="2835" spans="20:21" x14ac:dyDescent="0.3">
      <c r="T2835" t="s">
        <v>8310</v>
      </c>
      <c r="U2835" s="4">
        <v>6.7</v>
      </c>
    </row>
    <row r="2836" spans="20:21" x14ac:dyDescent="0.3">
      <c r="T2836" t="s">
        <v>8314</v>
      </c>
      <c r="U2836" s="4">
        <v>8</v>
      </c>
    </row>
    <row r="2837" spans="20:21" x14ac:dyDescent="0.3">
      <c r="T2837" t="s">
        <v>7790</v>
      </c>
      <c r="U2837" s="4">
        <v>6.8</v>
      </c>
    </row>
    <row r="2838" spans="20:21" x14ac:dyDescent="0.3">
      <c r="T2838" t="s">
        <v>8318</v>
      </c>
      <c r="U2838" s="4">
        <v>6</v>
      </c>
    </row>
    <row r="2839" spans="20:21" x14ac:dyDescent="0.3">
      <c r="T2839" t="s">
        <v>8320</v>
      </c>
      <c r="U2839" s="4">
        <v>5.4</v>
      </c>
    </row>
    <row r="2840" spans="20:21" x14ac:dyDescent="0.3">
      <c r="T2840" t="s">
        <v>8322</v>
      </c>
      <c r="U2840" s="4">
        <v>4.3</v>
      </c>
    </row>
    <row r="2841" spans="20:21" x14ac:dyDescent="0.3">
      <c r="T2841" t="s">
        <v>2908</v>
      </c>
      <c r="U2841" s="4">
        <v>6.2</v>
      </c>
    </row>
    <row r="2842" spans="20:21" x14ac:dyDescent="0.3">
      <c r="T2842" t="s">
        <v>8325</v>
      </c>
      <c r="U2842" s="4">
        <v>7.7</v>
      </c>
    </row>
    <row r="2843" spans="20:21" x14ac:dyDescent="0.3">
      <c r="T2843" t="s">
        <v>3656</v>
      </c>
      <c r="U2843" s="4">
        <v>7.4</v>
      </c>
    </row>
    <row r="2844" spans="20:21" x14ac:dyDescent="0.3">
      <c r="T2844" t="s">
        <v>8330</v>
      </c>
      <c r="U2844" s="4">
        <v>5.9</v>
      </c>
    </row>
    <row r="2845" spans="20:21" x14ac:dyDescent="0.3">
      <c r="T2845" t="s">
        <v>8335</v>
      </c>
      <c r="U2845" s="4">
        <v>7.8</v>
      </c>
    </row>
    <row r="2846" spans="20:21" x14ac:dyDescent="0.3">
      <c r="T2846" t="s">
        <v>2800</v>
      </c>
      <c r="U2846" s="4">
        <v>7.4</v>
      </c>
    </row>
    <row r="2847" spans="20:21" x14ac:dyDescent="0.3">
      <c r="T2847" t="s">
        <v>4441</v>
      </c>
      <c r="U2847" s="4">
        <v>6.5</v>
      </c>
    </row>
    <row r="2848" spans="20:21" x14ac:dyDescent="0.3">
      <c r="T2848" t="s">
        <v>2975</v>
      </c>
      <c r="U2848" s="4">
        <v>5.4</v>
      </c>
    </row>
    <row r="2849" spans="20:21" x14ac:dyDescent="0.3">
      <c r="T2849" t="s">
        <v>2786</v>
      </c>
      <c r="U2849" s="4">
        <v>7</v>
      </c>
    </row>
    <row r="2850" spans="20:21" x14ac:dyDescent="0.3">
      <c r="T2850" t="s">
        <v>3520</v>
      </c>
      <c r="U2850" s="4">
        <v>7.6</v>
      </c>
    </row>
    <row r="2851" spans="20:21" x14ac:dyDescent="0.3">
      <c r="T2851" t="s">
        <v>6603</v>
      </c>
      <c r="U2851" s="4">
        <v>6.9</v>
      </c>
    </row>
    <row r="2852" spans="20:21" x14ac:dyDescent="0.3">
      <c r="T2852" t="s">
        <v>8314</v>
      </c>
      <c r="U2852" s="4">
        <v>7</v>
      </c>
    </row>
    <row r="2853" spans="20:21" x14ac:dyDescent="0.3">
      <c r="T2853" t="s">
        <v>7644</v>
      </c>
      <c r="U2853" s="4">
        <v>5.3</v>
      </c>
    </row>
    <row r="2854" spans="20:21" x14ac:dyDescent="0.3">
      <c r="T2854" t="s">
        <v>8360</v>
      </c>
      <c r="U2854" s="4">
        <v>6.4</v>
      </c>
    </row>
    <row r="2855" spans="20:21" x14ac:dyDescent="0.3">
      <c r="T2855" t="s">
        <v>8363</v>
      </c>
      <c r="U2855" s="4">
        <v>4.5</v>
      </c>
    </row>
    <row r="2856" spans="20:21" x14ac:dyDescent="0.3">
      <c r="T2856" t="s">
        <v>4978</v>
      </c>
      <c r="U2856" s="4">
        <v>7.8</v>
      </c>
    </row>
    <row r="2857" spans="20:21" x14ac:dyDescent="0.3">
      <c r="T2857" t="s">
        <v>8366</v>
      </c>
      <c r="U2857" s="4">
        <v>6.7</v>
      </c>
    </row>
    <row r="2858" spans="20:21" x14ac:dyDescent="0.3">
      <c r="T2858" t="s">
        <v>2498</v>
      </c>
      <c r="U2858" s="4">
        <v>5.3</v>
      </c>
    </row>
    <row r="2859" spans="20:21" x14ac:dyDescent="0.3">
      <c r="T2859" t="s">
        <v>4975</v>
      </c>
      <c r="U2859" s="4">
        <v>6.3</v>
      </c>
    </row>
    <row r="2860" spans="20:21" x14ac:dyDescent="0.3">
      <c r="T2860" t="s">
        <v>2868</v>
      </c>
      <c r="U2860" s="4">
        <v>7</v>
      </c>
    </row>
    <row r="2861" spans="20:21" x14ac:dyDescent="0.3">
      <c r="T2861" t="s">
        <v>8372</v>
      </c>
      <c r="U2861" s="4">
        <v>5.3</v>
      </c>
    </row>
    <row r="2862" spans="20:21" x14ac:dyDescent="0.3">
      <c r="T2862" t="s">
        <v>3408</v>
      </c>
      <c r="U2862" s="4">
        <v>6.6</v>
      </c>
    </row>
    <row r="2863" spans="20:21" x14ac:dyDescent="0.3">
      <c r="T2863" t="s">
        <v>5503</v>
      </c>
      <c r="U2863" s="4">
        <v>5.8</v>
      </c>
    </row>
    <row r="2864" spans="20:21" x14ac:dyDescent="0.3">
      <c r="T2864" t="s">
        <v>1769</v>
      </c>
      <c r="U2864" s="4">
        <v>6.7</v>
      </c>
    </row>
    <row r="2865" spans="20:21" x14ac:dyDescent="0.3">
      <c r="T2865" t="s">
        <v>5630</v>
      </c>
      <c r="U2865" s="4">
        <v>6.6</v>
      </c>
    </row>
    <row r="2866" spans="20:21" x14ac:dyDescent="0.3">
      <c r="T2866" t="s">
        <v>3337</v>
      </c>
      <c r="U2866" s="4">
        <v>7</v>
      </c>
    </row>
    <row r="2867" spans="20:21" x14ac:dyDescent="0.3">
      <c r="T2867" t="s">
        <v>482</v>
      </c>
      <c r="U2867" s="4">
        <v>8.4</v>
      </c>
    </row>
    <row r="2868" spans="20:21" x14ac:dyDescent="0.3">
      <c r="T2868" t="s">
        <v>8386</v>
      </c>
      <c r="U2868" s="4">
        <v>5.4</v>
      </c>
    </row>
    <row r="2869" spans="20:21" x14ac:dyDescent="0.3">
      <c r="T2869" t="s">
        <v>3435</v>
      </c>
      <c r="U2869" s="4">
        <v>7.8</v>
      </c>
    </row>
    <row r="2870" spans="20:21" x14ac:dyDescent="0.3">
      <c r="T2870" t="s">
        <v>1274</v>
      </c>
      <c r="U2870" s="4">
        <v>7.6</v>
      </c>
    </row>
    <row r="2871" spans="20:21" x14ac:dyDescent="0.3">
      <c r="T2871" t="s">
        <v>8392</v>
      </c>
      <c r="U2871" s="4">
        <v>6.6</v>
      </c>
    </row>
    <row r="2872" spans="20:21" x14ac:dyDescent="0.3">
      <c r="T2872" t="s">
        <v>8394</v>
      </c>
      <c r="U2872" s="4">
        <v>6.4</v>
      </c>
    </row>
    <row r="2873" spans="20:21" x14ac:dyDescent="0.3">
      <c r="T2873" t="s">
        <v>8399</v>
      </c>
      <c r="U2873" s="4">
        <v>7</v>
      </c>
    </row>
    <row r="2874" spans="20:21" x14ac:dyDescent="0.3">
      <c r="T2874" t="s">
        <v>8403</v>
      </c>
      <c r="U2874" s="4">
        <v>5.7</v>
      </c>
    </row>
    <row r="2875" spans="20:21" x14ac:dyDescent="0.3">
      <c r="T2875" t="s">
        <v>8406</v>
      </c>
      <c r="U2875" s="4">
        <v>5.9</v>
      </c>
    </row>
    <row r="2876" spans="20:21" x14ac:dyDescent="0.3">
      <c r="T2876" t="s">
        <v>6692</v>
      </c>
      <c r="U2876" s="4">
        <v>6.3</v>
      </c>
    </row>
    <row r="2877" spans="20:21" x14ac:dyDescent="0.3">
      <c r="T2877" t="s">
        <v>2548</v>
      </c>
      <c r="U2877" s="4">
        <v>6.3</v>
      </c>
    </row>
    <row r="2878" spans="20:21" x14ac:dyDescent="0.3">
      <c r="T2878" t="s">
        <v>2562</v>
      </c>
      <c r="U2878" s="4">
        <v>6.2</v>
      </c>
    </row>
    <row r="2879" spans="20:21" x14ac:dyDescent="0.3">
      <c r="T2879" t="s">
        <v>7409</v>
      </c>
      <c r="U2879" s="4">
        <v>2.1</v>
      </c>
    </row>
    <row r="2880" spans="20:21" x14ac:dyDescent="0.3">
      <c r="T2880" t="s">
        <v>3182</v>
      </c>
      <c r="U2880" s="4">
        <v>5</v>
      </c>
    </row>
    <row r="2881" spans="20:21" x14ac:dyDescent="0.3">
      <c r="T2881" t="s">
        <v>8417</v>
      </c>
      <c r="U2881" s="4">
        <v>5.3</v>
      </c>
    </row>
    <row r="2882" spans="20:21" x14ac:dyDescent="0.3">
      <c r="T2882" t="s">
        <v>5425</v>
      </c>
      <c r="U2882" s="4">
        <v>7.1</v>
      </c>
    </row>
    <row r="2883" spans="20:21" x14ac:dyDescent="0.3">
      <c r="T2883" t="s">
        <v>8423</v>
      </c>
      <c r="U2883" s="4">
        <v>7</v>
      </c>
    </row>
    <row r="2884" spans="20:21" x14ac:dyDescent="0.3">
      <c r="T2884" t="s">
        <v>4244</v>
      </c>
      <c r="U2884" s="4">
        <v>7</v>
      </c>
    </row>
    <row r="2885" spans="20:21" x14ac:dyDescent="0.3">
      <c r="T2885" t="s">
        <v>999</v>
      </c>
      <c r="U2885" s="4">
        <v>5.7</v>
      </c>
    </row>
    <row r="2886" spans="20:21" x14ac:dyDescent="0.3">
      <c r="T2886" t="s">
        <v>8431</v>
      </c>
      <c r="U2886" s="4">
        <v>7.1</v>
      </c>
    </row>
    <row r="2887" spans="20:21" x14ac:dyDescent="0.3">
      <c r="T2887" t="s">
        <v>8433</v>
      </c>
      <c r="U2887" s="4">
        <v>7</v>
      </c>
    </row>
    <row r="2888" spans="20:21" x14ac:dyDescent="0.3">
      <c r="T2888" t="s">
        <v>8435</v>
      </c>
      <c r="U2888" s="4">
        <v>7.7</v>
      </c>
    </row>
    <row r="2889" spans="20:21" x14ac:dyDescent="0.3">
      <c r="T2889" t="s">
        <v>8440</v>
      </c>
      <c r="U2889" s="4">
        <v>7.1</v>
      </c>
    </row>
    <row r="2890" spans="20:21" x14ac:dyDescent="0.3">
      <c r="T2890" t="s">
        <v>8444</v>
      </c>
      <c r="U2890" s="4">
        <v>6.8</v>
      </c>
    </row>
    <row r="2891" spans="20:21" x14ac:dyDescent="0.3">
      <c r="T2891" t="s">
        <v>4294</v>
      </c>
      <c r="U2891" s="4">
        <v>7.5</v>
      </c>
    </row>
    <row r="2892" spans="20:21" x14ac:dyDescent="0.3">
      <c r="T2892" t="s">
        <v>8449</v>
      </c>
      <c r="U2892" s="4">
        <v>6.3</v>
      </c>
    </row>
    <row r="2893" spans="20:21" x14ac:dyDescent="0.3">
      <c r="T2893" t="s">
        <v>8454</v>
      </c>
      <c r="U2893" s="4">
        <v>7.3</v>
      </c>
    </row>
    <row r="2894" spans="20:21" x14ac:dyDescent="0.3">
      <c r="T2894" t="s">
        <v>3168</v>
      </c>
      <c r="U2894" s="4">
        <v>6.8</v>
      </c>
    </row>
    <row r="2895" spans="20:21" x14ac:dyDescent="0.3">
      <c r="T2895" t="s">
        <v>8459</v>
      </c>
      <c r="U2895" s="4">
        <v>7.2</v>
      </c>
    </row>
    <row r="2896" spans="20:21" x14ac:dyDescent="0.3">
      <c r="T2896" t="s">
        <v>150</v>
      </c>
      <c r="U2896" s="4">
        <v>6.4</v>
      </c>
    </row>
    <row r="2897" spans="20:21" x14ac:dyDescent="0.3">
      <c r="T2897" t="s">
        <v>6090</v>
      </c>
      <c r="U2897" s="4">
        <v>6</v>
      </c>
    </row>
    <row r="2898" spans="20:21" x14ac:dyDescent="0.3">
      <c r="T2898" t="s">
        <v>7352</v>
      </c>
      <c r="U2898" s="4">
        <v>6.4</v>
      </c>
    </row>
    <row r="2899" spans="20:21" x14ac:dyDescent="0.3">
      <c r="T2899" t="s">
        <v>2330</v>
      </c>
      <c r="U2899" s="4">
        <v>5.0999999999999996</v>
      </c>
    </row>
    <row r="2900" spans="20:21" x14ac:dyDescent="0.3">
      <c r="T2900" t="s">
        <v>8467</v>
      </c>
      <c r="U2900" s="4">
        <v>7.5</v>
      </c>
    </row>
    <row r="2901" spans="20:21" x14ac:dyDescent="0.3">
      <c r="T2901" t="s">
        <v>8469</v>
      </c>
      <c r="U2901" s="4">
        <v>7.1</v>
      </c>
    </row>
    <row r="2902" spans="20:21" x14ac:dyDescent="0.3">
      <c r="T2902" t="s">
        <v>8475</v>
      </c>
      <c r="U2902" s="4">
        <v>4.5999999999999996</v>
      </c>
    </row>
    <row r="2903" spans="20:21" x14ac:dyDescent="0.3">
      <c r="T2903" t="s">
        <v>1274</v>
      </c>
      <c r="U2903" s="4">
        <v>5.7</v>
      </c>
    </row>
    <row r="2904" spans="20:21" x14ac:dyDescent="0.3">
      <c r="T2904" t="s">
        <v>5182</v>
      </c>
      <c r="U2904" s="4">
        <v>6.8</v>
      </c>
    </row>
    <row r="2905" spans="20:21" x14ac:dyDescent="0.3">
      <c r="T2905" t="s">
        <v>8482</v>
      </c>
      <c r="U2905" s="4">
        <v>7.7</v>
      </c>
    </row>
    <row r="2906" spans="20:21" x14ac:dyDescent="0.3">
      <c r="T2906" t="s">
        <v>8486</v>
      </c>
      <c r="U2906" s="4">
        <v>3.2</v>
      </c>
    </row>
    <row r="2907" spans="20:21" x14ac:dyDescent="0.3">
      <c r="T2907" t="s">
        <v>8489</v>
      </c>
      <c r="U2907" s="4">
        <v>6.1</v>
      </c>
    </row>
    <row r="2908" spans="20:21" x14ac:dyDescent="0.3">
      <c r="T2908" t="s">
        <v>1355</v>
      </c>
      <c r="U2908" s="4">
        <v>5.6</v>
      </c>
    </row>
    <row r="2909" spans="20:21" x14ac:dyDescent="0.3">
      <c r="T2909" t="s">
        <v>8497</v>
      </c>
      <c r="U2909" s="4">
        <v>6.9</v>
      </c>
    </row>
    <row r="2910" spans="20:21" x14ac:dyDescent="0.3">
      <c r="T2910" t="s">
        <v>8503</v>
      </c>
      <c r="U2910" s="4">
        <v>7.5</v>
      </c>
    </row>
    <row r="2911" spans="20:21" x14ac:dyDescent="0.3">
      <c r="T2911" t="s">
        <v>2166</v>
      </c>
      <c r="U2911" s="4">
        <v>5.8</v>
      </c>
    </row>
    <row r="2912" spans="20:21" x14ac:dyDescent="0.3">
      <c r="T2912" t="s">
        <v>857</v>
      </c>
      <c r="U2912" s="4">
        <v>8.3000000000000007</v>
      </c>
    </row>
    <row r="2913" spans="20:21" x14ac:dyDescent="0.3">
      <c r="T2913" t="s">
        <v>8510</v>
      </c>
      <c r="U2913" s="4">
        <v>2.8</v>
      </c>
    </row>
    <row r="2914" spans="20:21" x14ac:dyDescent="0.3">
      <c r="T2914" t="s">
        <v>7773</v>
      </c>
      <c r="U2914" s="4">
        <v>6.6</v>
      </c>
    </row>
    <row r="2915" spans="20:21" x14ac:dyDescent="0.3">
      <c r="T2915" t="s">
        <v>8518</v>
      </c>
      <c r="U2915" s="4">
        <v>7.5</v>
      </c>
    </row>
    <row r="2916" spans="20:21" x14ac:dyDescent="0.3">
      <c r="T2916" t="s">
        <v>8523</v>
      </c>
      <c r="U2916" s="4">
        <v>6</v>
      </c>
    </row>
    <row r="2917" spans="20:21" x14ac:dyDescent="0.3">
      <c r="T2917" t="s">
        <v>8525</v>
      </c>
      <c r="U2917" s="4">
        <v>6.2</v>
      </c>
    </row>
    <row r="2918" spans="20:21" x14ac:dyDescent="0.3">
      <c r="T2918" t="s">
        <v>1843</v>
      </c>
      <c r="U2918" s="4">
        <v>7.2</v>
      </c>
    </row>
    <row r="2919" spans="20:21" x14ac:dyDescent="0.3">
      <c r="T2919" t="s">
        <v>947</v>
      </c>
      <c r="U2919" s="4">
        <v>8.6999999999999993</v>
      </c>
    </row>
    <row r="2920" spans="20:21" x14ac:dyDescent="0.3">
      <c r="T2920" t="s">
        <v>8534</v>
      </c>
      <c r="U2920" s="4">
        <v>6</v>
      </c>
    </row>
    <row r="2921" spans="20:21" x14ac:dyDescent="0.3">
      <c r="T2921" t="s">
        <v>5480</v>
      </c>
      <c r="U2921" s="4">
        <v>8</v>
      </c>
    </row>
    <row r="2922" spans="20:21" x14ac:dyDescent="0.3">
      <c r="T2922" t="s">
        <v>4084</v>
      </c>
      <c r="U2922" s="4">
        <v>7.2</v>
      </c>
    </row>
    <row r="2923" spans="20:21" x14ac:dyDescent="0.3">
      <c r="T2923" t="s">
        <v>2581</v>
      </c>
      <c r="U2923" s="4">
        <v>4.5</v>
      </c>
    </row>
    <row r="2924" spans="20:21" x14ac:dyDescent="0.3">
      <c r="T2924" t="s">
        <v>2641</v>
      </c>
      <c r="U2924" s="4">
        <v>7.9</v>
      </c>
    </row>
    <row r="2925" spans="20:21" x14ac:dyDescent="0.3">
      <c r="T2925" t="s">
        <v>6375</v>
      </c>
      <c r="U2925" s="4">
        <v>7.1</v>
      </c>
    </row>
    <row r="2926" spans="20:21" x14ac:dyDescent="0.3">
      <c r="T2926" t="s">
        <v>4286</v>
      </c>
      <c r="U2926" s="4">
        <v>7.5</v>
      </c>
    </row>
    <row r="2927" spans="20:21" x14ac:dyDescent="0.3">
      <c r="T2927" t="s">
        <v>8551</v>
      </c>
      <c r="U2927" s="4">
        <v>6.8</v>
      </c>
    </row>
    <row r="2928" spans="20:21" x14ac:dyDescent="0.3">
      <c r="T2928" t="s">
        <v>6268</v>
      </c>
      <c r="U2928" s="4">
        <v>4.3</v>
      </c>
    </row>
    <row r="2929" spans="20:21" x14ac:dyDescent="0.3">
      <c r="T2929" t="s">
        <v>8557</v>
      </c>
      <c r="U2929" s="4">
        <v>7.2</v>
      </c>
    </row>
    <row r="2930" spans="20:21" x14ac:dyDescent="0.3">
      <c r="T2930" t="s">
        <v>3722</v>
      </c>
      <c r="U2930" s="4">
        <v>5.8</v>
      </c>
    </row>
    <row r="2931" spans="20:21" x14ac:dyDescent="0.3">
      <c r="T2931" t="s">
        <v>877</v>
      </c>
      <c r="U2931" s="4">
        <v>7.1</v>
      </c>
    </row>
    <row r="2932" spans="20:21" x14ac:dyDescent="0.3">
      <c r="T2932" t="s">
        <v>1694</v>
      </c>
      <c r="U2932" s="4">
        <v>7.4</v>
      </c>
    </row>
    <row r="2933" spans="20:21" x14ac:dyDescent="0.3">
      <c r="T2933" t="s">
        <v>4890</v>
      </c>
      <c r="U2933" s="4">
        <v>7.6</v>
      </c>
    </row>
    <row r="2934" spans="20:21" x14ac:dyDescent="0.3">
      <c r="T2934" t="s">
        <v>3764</v>
      </c>
      <c r="U2934" s="4">
        <v>6.9</v>
      </c>
    </row>
    <row r="2935" spans="20:21" x14ac:dyDescent="0.3">
      <c r="T2935" t="s">
        <v>7243</v>
      </c>
      <c r="U2935" s="4">
        <v>6</v>
      </c>
    </row>
    <row r="2936" spans="20:21" x14ac:dyDescent="0.3">
      <c r="T2936" t="s">
        <v>6193</v>
      </c>
      <c r="U2936" s="4">
        <v>6.9</v>
      </c>
    </row>
    <row r="2937" spans="20:21" x14ac:dyDescent="0.3">
      <c r="T2937" t="s">
        <v>7628</v>
      </c>
      <c r="U2937" s="4">
        <v>7.3</v>
      </c>
    </row>
    <row r="2938" spans="20:21" x14ac:dyDescent="0.3">
      <c r="T2938" t="s">
        <v>8575</v>
      </c>
      <c r="U2938" s="4">
        <v>4.5999999999999996</v>
      </c>
    </row>
    <row r="2939" spans="20:21" x14ac:dyDescent="0.3">
      <c r="T2939" t="s">
        <v>1470</v>
      </c>
      <c r="U2939" s="4">
        <v>6</v>
      </c>
    </row>
    <row r="2940" spans="20:21" x14ac:dyDescent="0.3">
      <c r="T2940" t="s">
        <v>4307</v>
      </c>
      <c r="U2940" s="4">
        <v>6.4</v>
      </c>
    </row>
    <row r="2941" spans="20:21" x14ac:dyDescent="0.3">
      <c r="T2941" t="s">
        <v>4534</v>
      </c>
      <c r="U2941" s="4">
        <v>5.5</v>
      </c>
    </row>
    <row r="2942" spans="20:21" x14ac:dyDescent="0.3">
      <c r="T2942" t="s">
        <v>8584</v>
      </c>
      <c r="U2942" s="4">
        <v>7.5</v>
      </c>
    </row>
    <row r="2943" spans="20:21" x14ac:dyDescent="0.3">
      <c r="T2943" t="s">
        <v>2382</v>
      </c>
      <c r="U2943" s="4">
        <v>8.1</v>
      </c>
    </row>
    <row r="2944" spans="20:21" x14ac:dyDescent="0.3">
      <c r="T2944" t="s">
        <v>8591</v>
      </c>
      <c r="U2944" s="4">
        <v>6.3</v>
      </c>
    </row>
    <row r="2945" spans="20:21" x14ac:dyDescent="0.3">
      <c r="T2945" t="s">
        <v>3787</v>
      </c>
      <c r="U2945" s="4">
        <v>5.0999999999999996</v>
      </c>
    </row>
    <row r="2946" spans="20:21" x14ac:dyDescent="0.3">
      <c r="T2946" t="s">
        <v>8594</v>
      </c>
      <c r="U2946" s="4">
        <v>6.8</v>
      </c>
    </row>
    <row r="2947" spans="20:21" x14ac:dyDescent="0.3">
      <c r="T2947" t="s">
        <v>8598</v>
      </c>
      <c r="U2947" s="4">
        <v>5.3</v>
      </c>
    </row>
    <row r="2948" spans="20:21" x14ac:dyDescent="0.3">
      <c r="T2948" t="s">
        <v>5896</v>
      </c>
      <c r="U2948" s="4">
        <v>7.3</v>
      </c>
    </row>
    <row r="2949" spans="20:21" x14ac:dyDescent="0.3">
      <c r="T2949" t="s">
        <v>8601</v>
      </c>
      <c r="U2949" s="4">
        <v>7.3</v>
      </c>
    </row>
    <row r="2950" spans="20:21" x14ac:dyDescent="0.3">
      <c r="T2950" t="s">
        <v>739</v>
      </c>
      <c r="U2950" s="4">
        <v>7.1</v>
      </c>
    </row>
    <row r="2951" spans="20:21" x14ac:dyDescent="0.3">
      <c r="T2951" t="s">
        <v>52</v>
      </c>
      <c r="U2951" s="4">
        <v>7.6</v>
      </c>
    </row>
    <row r="2952" spans="20:21" x14ac:dyDescent="0.3">
      <c r="T2952" t="s">
        <v>8606</v>
      </c>
      <c r="U2952" s="4">
        <v>5.3</v>
      </c>
    </row>
    <row r="2953" spans="20:21" x14ac:dyDescent="0.3">
      <c r="T2953" t="s">
        <v>4671</v>
      </c>
      <c r="U2953" s="4">
        <v>7.8</v>
      </c>
    </row>
    <row r="2954" spans="20:21" x14ac:dyDescent="0.3">
      <c r="T2954" t="s">
        <v>8611</v>
      </c>
      <c r="U2954" s="4">
        <v>7.7</v>
      </c>
    </row>
    <row r="2955" spans="20:21" x14ac:dyDescent="0.3">
      <c r="T2955" t="s">
        <v>6752</v>
      </c>
      <c r="U2955" s="4">
        <v>7.7</v>
      </c>
    </row>
    <row r="2956" spans="20:21" x14ac:dyDescent="0.3">
      <c r="T2956" t="s">
        <v>8136</v>
      </c>
      <c r="U2956" s="4">
        <v>5.4</v>
      </c>
    </row>
    <row r="2957" spans="20:21" x14ac:dyDescent="0.3">
      <c r="T2957" t="s">
        <v>6180</v>
      </c>
      <c r="U2957" s="4">
        <v>6.2</v>
      </c>
    </row>
    <row r="2958" spans="20:21" x14ac:dyDescent="0.3">
      <c r="T2958" t="s">
        <v>4377</v>
      </c>
      <c r="U2958" s="4">
        <v>7.4</v>
      </c>
    </row>
    <row r="2959" spans="20:21" x14ac:dyDescent="0.3">
      <c r="T2959" t="s">
        <v>991</v>
      </c>
      <c r="U2959" s="4">
        <v>6.2</v>
      </c>
    </row>
    <row r="2960" spans="20:21" x14ac:dyDescent="0.3">
      <c r="T2960" t="s">
        <v>8622</v>
      </c>
      <c r="U2960" s="4">
        <v>5.0999999999999996</v>
      </c>
    </row>
    <row r="2961" spans="20:21" x14ac:dyDescent="0.3">
      <c r="T2961" t="s">
        <v>8626</v>
      </c>
      <c r="U2961" s="4">
        <v>6.9</v>
      </c>
    </row>
    <row r="2962" spans="20:21" x14ac:dyDescent="0.3">
      <c r="T2962" t="s">
        <v>8629</v>
      </c>
      <c r="U2962" s="4">
        <v>6.3</v>
      </c>
    </row>
    <row r="2963" spans="20:21" x14ac:dyDescent="0.3">
      <c r="T2963" t="s">
        <v>8631</v>
      </c>
      <c r="U2963" s="4">
        <v>6.8</v>
      </c>
    </row>
    <row r="2964" spans="20:21" x14ac:dyDescent="0.3">
      <c r="T2964" t="s">
        <v>6291</v>
      </c>
      <c r="U2964" s="4">
        <v>5.7</v>
      </c>
    </row>
    <row r="2965" spans="20:21" x14ac:dyDescent="0.3">
      <c r="T2965" t="s">
        <v>8638</v>
      </c>
      <c r="U2965" s="4">
        <v>5.8</v>
      </c>
    </row>
    <row r="2966" spans="20:21" x14ac:dyDescent="0.3">
      <c r="T2966" t="s">
        <v>8641</v>
      </c>
      <c r="U2966" s="4">
        <v>6.2</v>
      </c>
    </row>
    <row r="2967" spans="20:21" x14ac:dyDescent="0.3">
      <c r="T2967" t="s">
        <v>8645</v>
      </c>
      <c r="U2967" s="4">
        <v>4.3</v>
      </c>
    </row>
    <row r="2968" spans="20:21" x14ac:dyDescent="0.3">
      <c r="T2968" t="s">
        <v>8649</v>
      </c>
      <c r="U2968" s="4">
        <v>6.4</v>
      </c>
    </row>
    <row r="2969" spans="20:21" x14ac:dyDescent="0.3">
      <c r="T2969" t="s">
        <v>8654</v>
      </c>
      <c r="U2969" s="4">
        <v>6</v>
      </c>
    </row>
    <row r="2970" spans="20:21" x14ac:dyDescent="0.3">
      <c r="T2970" t="s">
        <v>3722</v>
      </c>
      <c r="U2970" s="4">
        <v>6.9</v>
      </c>
    </row>
    <row r="2971" spans="20:21" x14ac:dyDescent="0.3">
      <c r="T2971" t="s">
        <v>8660</v>
      </c>
      <c r="U2971" s="4">
        <v>5.5</v>
      </c>
    </row>
    <row r="2972" spans="20:21" x14ac:dyDescent="0.3">
      <c r="T2972" t="s">
        <v>8663</v>
      </c>
      <c r="U2972" s="4">
        <v>5.4</v>
      </c>
    </row>
    <row r="2973" spans="20:21" x14ac:dyDescent="0.3">
      <c r="T2973" t="s">
        <v>2382</v>
      </c>
      <c r="U2973" s="4">
        <v>8.3000000000000007</v>
      </c>
    </row>
    <row r="2974" spans="20:21" x14ac:dyDescent="0.3">
      <c r="T2974" t="s">
        <v>264</v>
      </c>
      <c r="U2974" s="4">
        <v>7.9</v>
      </c>
    </row>
    <row r="2975" spans="20:21" x14ac:dyDescent="0.3">
      <c r="T2975" t="s">
        <v>8673</v>
      </c>
      <c r="U2975" s="4">
        <v>6.5</v>
      </c>
    </row>
    <row r="2976" spans="20:21" x14ac:dyDescent="0.3">
      <c r="T2976" t="s">
        <v>8675</v>
      </c>
      <c r="U2976" s="4">
        <v>6.3</v>
      </c>
    </row>
    <row r="2977" spans="20:21" x14ac:dyDescent="0.3">
      <c r="T2977" t="s">
        <v>8678</v>
      </c>
      <c r="U2977" s="4">
        <v>6.4</v>
      </c>
    </row>
    <row r="2978" spans="20:21" x14ac:dyDescent="0.3">
      <c r="T2978" t="s">
        <v>8685</v>
      </c>
      <c r="U2978" s="4">
        <v>5.3</v>
      </c>
    </row>
    <row r="2979" spans="20:21" x14ac:dyDescent="0.3">
      <c r="T2979" t="s">
        <v>8077</v>
      </c>
      <c r="U2979" s="4">
        <v>5.8</v>
      </c>
    </row>
    <row r="2980" spans="20:21" x14ac:dyDescent="0.3">
      <c r="T2980" t="s">
        <v>8693</v>
      </c>
      <c r="U2980" s="4">
        <v>6.6</v>
      </c>
    </row>
    <row r="2981" spans="20:21" x14ac:dyDescent="0.3">
      <c r="T2981" t="s">
        <v>8696</v>
      </c>
      <c r="U2981" s="4">
        <v>7.4</v>
      </c>
    </row>
    <row r="2982" spans="20:21" x14ac:dyDescent="0.3">
      <c r="T2982" t="s">
        <v>3758</v>
      </c>
      <c r="U2982" s="4">
        <v>8.3000000000000007</v>
      </c>
    </row>
    <row r="2983" spans="20:21" x14ac:dyDescent="0.3">
      <c r="T2983" t="s">
        <v>8702</v>
      </c>
      <c r="U2983" s="4">
        <v>5.3</v>
      </c>
    </row>
    <row r="2984" spans="20:21" x14ac:dyDescent="0.3">
      <c r="T2984" t="s">
        <v>8705</v>
      </c>
      <c r="U2984" s="4">
        <v>6.2</v>
      </c>
    </row>
    <row r="2985" spans="20:21" x14ac:dyDescent="0.3">
      <c r="T2985" t="s">
        <v>1749</v>
      </c>
      <c r="U2985" s="4">
        <v>6.9</v>
      </c>
    </row>
    <row r="2986" spans="20:21" x14ac:dyDescent="0.3">
      <c r="T2986" t="s">
        <v>777</v>
      </c>
      <c r="U2986" s="4">
        <v>5.9</v>
      </c>
    </row>
    <row r="2987" spans="20:21" x14ac:dyDescent="0.3">
      <c r="T2987" t="s">
        <v>8711</v>
      </c>
      <c r="U2987" s="4">
        <v>6.1</v>
      </c>
    </row>
    <row r="2988" spans="20:21" x14ac:dyDescent="0.3">
      <c r="T2988" t="s">
        <v>7409</v>
      </c>
      <c r="U2988" s="4">
        <v>5.8</v>
      </c>
    </row>
    <row r="2989" spans="20:21" x14ac:dyDescent="0.3">
      <c r="T2989" t="s">
        <v>8705</v>
      </c>
      <c r="U2989" s="4">
        <v>5.9</v>
      </c>
    </row>
    <row r="2990" spans="20:21" x14ac:dyDescent="0.3">
      <c r="T2990" t="s">
        <v>4221</v>
      </c>
      <c r="U2990" s="4">
        <v>5.5</v>
      </c>
    </row>
    <row r="2991" spans="20:21" x14ac:dyDescent="0.3">
      <c r="T2991" t="s">
        <v>5734</v>
      </c>
      <c r="U2991" s="4">
        <v>5</v>
      </c>
    </row>
    <row r="2992" spans="20:21" x14ac:dyDescent="0.3">
      <c r="T2992" t="s">
        <v>330</v>
      </c>
      <c r="U2992" s="4">
        <v>7</v>
      </c>
    </row>
    <row r="2993" spans="20:21" x14ac:dyDescent="0.3">
      <c r="T2993" t="s">
        <v>8718</v>
      </c>
      <c r="U2993" s="4">
        <v>7.8</v>
      </c>
    </row>
    <row r="2994" spans="20:21" x14ac:dyDescent="0.3">
      <c r="T2994" t="s">
        <v>2810</v>
      </c>
      <c r="U2994" s="4">
        <v>6.4</v>
      </c>
    </row>
    <row r="2995" spans="20:21" x14ac:dyDescent="0.3">
      <c r="T2995" t="s">
        <v>6463</v>
      </c>
      <c r="U2995" s="4">
        <v>5.9</v>
      </c>
    </row>
    <row r="2996" spans="20:21" x14ac:dyDescent="0.3">
      <c r="T2996" t="s">
        <v>1426</v>
      </c>
      <c r="U2996" s="4">
        <v>7</v>
      </c>
    </row>
    <row r="2997" spans="20:21" x14ac:dyDescent="0.3">
      <c r="T2997" t="s">
        <v>5782</v>
      </c>
      <c r="U2997" s="4">
        <v>6.1</v>
      </c>
    </row>
    <row r="2998" spans="20:21" x14ac:dyDescent="0.3">
      <c r="T2998" t="s">
        <v>2810</v>
      </c>
      <c r="U2998" s="4">
        <v>6.9</v>
      </c>
    </row>
    <row r="2999" spans="20:21" x14ac:dyDescent="0.3">
      <c r="T2999" t="s">
        <v>8732</v>
      </c>
      <c r="U2999" s="4">
        <v>7.5</v>
      </c>
    </row>
    <row r="3000" spans="20:21" x14ac:dyDescent="0.3">
      <c r="T3000" t="s">
        <v>2872</v>
      </c>
      <c r="U3000" s="4">
        <v>7.3</v>
      </c>
    </row>
    <row r="3001" spans="20:21" x14ac:dyDescent="0.3">
      <c r="T3001" t="s">
        <v>8738</v>
      </c>
      <c r="U3001" s="4">
        <v>6.5</v>
      </c>
    </row>
    <row r="3002" spans="20:21" x14ac:dyDescent="0.3">
      <c r="T3002" t="s">
        <v>570</v>
      </c>
      <c r="U3002" s="4">
        <v>6.2</v>
      </c>
    </row>
    <row r="3003" spans="20:21" x14ac:dyDescent="0.3">
      <c r="T3003" t="s">
        <v>7684</v>
      </c>
      <c r="U3003" s="4">
        <v>6.7</v>
      </c>
    </row>
    <row r="3004" spans="20:21" x14ac:dyDescent="0.3">
      <c r="T3004" t="s">
        <v>6557</v>
      </c>
      <c r="U3004" s="4">
        <v>6</v>
      </c>
    </row>
    <row r="3005" spans="20:21" x14ac:dyDescent="0.3">
      <c r="T3005" t="s">
        <v>8318</v>
      </c>
      <c r="U3005" s="4">
        <v>6.3</v>
      </c>
    </row>
    <row r="3006" spans="20:21" x14ac:dyDescent="0.3">
      <c r="T3006" t="s">
        <v>8750</v>
      </c>
      <c r="U3006" s="4">
        <v>5.8</v>
      </c>
    </row>
    <row r="3007" spans="20:21" x14ac:dyDescent="0.3">
      <c r="T3007" t="s">
        <v>8707</v>
      </c>
      <c r="U3007" s="4">
        <v>6.1</v>
      </c>
    </row>
    <row r="3008" spans="20:21" x14ac:dyDescent="0.3">
      <c r="T3008" t="s">
        <v>8754</v>
      </c>
      <c r="U3008" s="4">
        <v>6.9</v>
      </c>
    </row>
    <row r="3009" spans="20:21" x14ac:dyDescent="0.3">
      <c r="T3009" t="s">
        <v>5143</v>
      </c>
      <c r="U3009" s="4">
        <v>5.4</v>
      </c>
    </row>
    <row r="3010" spans="20:21" x14ac:dyDescent="0.3">
      <c r="T3010" t="s">
        <v>8761</v>
      </c>
      <c r="U3010" s="4">
        <v>6.7</v>
      </c>
    </row>
    <row r="3011" spans="20:21" x14ac:dyDescent="0.3">
      <c r="T3011" t="s">
        <v>4390</v>
      </c>
      <c r="U3011" s="4">
        <v>7.4</v>
      </c>
    </row>
    <row r="3012" spans="20:21" x14ac:dyDescent="0.3">
      <c r="T3012" t="s">
        <v>8764</v>
      </c>
      <c r="U3012" s="4">
        <v>5.6</v>
      </c>
    </row>
    <row r="3013" spans="20:21" x14ac:dyDescent="0.3">
      <c r="T3013" t="s">
        <v>1843</v>
      </c>
      <c r="U3013" s="4">
        <v>6.5</v>
      </c>
    </row>
    <row r="3014" spans="20:21" x14ac:dyDescent="0.3">
      <c r="T3014" t="s">
        <v>7304</v>
      </c>
      <c r="U3014" s="4">
        <v>6.5</v>
      </c>
    </row>
    <row r="3015" spans="20:21" x14ac:dyDescent="0.3">
      <c r="T3015" t="s">
        <v>2475</v>
      </c>
      <c r="U3015" s="4">
        <v>5.8</v>
      </c>
    </row>
    <row r="3016" spans="20:21" x14ac:dyDescent="0.3">
      <c r="T3016" t="s">
        <v>5739</v>
      </c>
      <c r="U3016" s="4">
        <v>5</v>
      </c>
    </row>
    <row r="3017" spans="20:21" x14ac:dyDescent="0.3">
      <c r="T3017" t="s">
        <v>8773</v>
      </c>
      <c r="U3017" s="4">
        <v>5.5</v>
      </c>
    </row>
    <row r="3018" spans="20:21" x14ac:dyDescent="0.3">
      <c r="T3018" t="s">
        <v>6258</v>
      </c>
      <c r="U3018" s="4">
        <v>6.5</v>
      </c>
    </row>
    <row r="3019" spans="20:21" x14ac:dyDescent="0.3">
      <c r="T3019" t="s">
        <v>3058</v>
      </c>
      <c r="U3019" s="4">
        <v>7.2</v>
      </c>
    </row>
    <row r="3020" spans="20:21" x14ac:dyDescent="0.3">
      <c r="T3020" t="s">
        <v>8778</v>
      </c>
      <c r="U3020" s="4">
        <v>7.3</v>
      </c>
    </row>
    <row r="3021" spans="20:21" x14ac:dyDescent="0.3">
      <c r="T3021" t="s">
        <v>3375</v>
      </c>
      <c r="U3021" s="4">
        <v>7.2</v>
      </c>
    </row>
    <row r="3022" spans="20:21" x14ac:dyDescent="0.3">
      <c r="T3022" t="s">
        <v>8782</v>
      </c>
      <c r="U3022" s="4">
        <v>5.2</v>
      </c>
    </row>
    <row r="3023" spans="20:21" x14ac:dyDescent="0.3">
      <c r="T3023" t="s">
        <v>8786</v>
      </c>
      <c r="U3023" s="4">
        <v>5.7</v>
      </c>
    </row>
    <row r="3024" spans="20:21" x14ac:dyDescent="0.3">
      <c r="T3024" t="s">
        <v>7928</v>
      </c>
      <c r="U3024" s="4">
        <v>4.7</v>
      </c>
    </row>
    <row r="3025" spans="20:21" x14ac:dyDescent="0.3">
      <c r="T3025" t="s">
        <v>8790</v>
      </c>
      <c r="U3025" s="4">
        <v>5.9</v>
      </c>
    </row>
    <row r="3026" spans="20:21" x14ac:dyDescent="0.3">
      <c r="T3026" t="s">
        <v>6959</v>
      </c>
      <c r="U3026" s="4">
        <v>6.8</v>
      </c>
    </row>
    <row r="3027" spans="20:21" x14ac:dyDescent="0.3">
      <c r="T3027" t="s">
        <v>8793</v>
      </c>
      <c r="U3027" s="4">
        <v>5.9</v>
      </c>
    </row>
    <row r="3028" spans="20:21" x14ac:dyDescent="0.3">
      <c r="T3028" t="s">
        <v>8795</v>
      </c>
      <c r="U3028" s="4">
        <v>5.3</v>
      </c>
    </row>
    <row r="3029" spans="20:21" x14ac:dyDescent="0.3">
      <c r="T3029" t="s">
        <v>4189</v>
      </c>
      <c r="U3029" s="4">
        <v>6</v>
      </c>
    </row>
    <row r="3030" spans="20:21" x14ac:dyDescent="0.3">
      <c r="T3030" t="s">
        <v>3364</v>
      </c>
      <c r="U3030" s="4">
        <v>7.7</v>
      </c>
    </row>
    <row r="3031" spans="20:21" x14ac:dyDescent="0.3">
      <c r="T3031" t="s">
        <v>4032</v>
      </c>
      <c r="U3031" s="4">
        <v>4.4000000000000004</v>
      </c>
    </row>
    <row r="3032" spans="20:21" x14ac:dyDescent="0.3">
      <c r="T3032" t="s">
        <v>2872</v>
      </c>
      <c r="U3032" s="4">
        <v>6.6</v>
      </c>
    </row>
    <row r="3033" spans="20:21" x14ac:dyDescent="0.3">
      <c r="T3033" t="s">
        <v>8805</v>
      </c>
      <c r="U3033" s="4">
        <v>6.7</v>
      </c>
    </row>
    <row r="3034" spans="20:21" x14ac:dyDescent="0.3">
      <c r="T3034" t="s">
        <v>6887</v>
      </c>
      <c r="U3034" s="4">
        <v>5.5</v>
      </c>
    </row>
    <row r="3035" spans="20:21" x14ac:dyDescent="0.3">
      <c r="T3035" t="s">
        <v>3182</v>
      </c>
      <c r="U3035" s="4">
        <v>6.5</v>
      </c>
    </row>
    <row r="3036" spans="20:21" x14ac:dyDescent="0.3">
      <c r="T3036" t="s">
        <v>3132</v>
      </c>
      <c r="U3036" s="4">
        <v>6.2</v>
      </c>
    </row>
    <row r="3037" spans="20:21" x14ac:dyDescent="0.3">
      <c r="T3037" t="s">
        <v>1249</v>
      </c>
      <c r="U3037" s="4">
        <v>7.1</v>
      </c>
    </row>
    <row r="3038" spans="20:21" x14ac:dyDescent="0.3">
      <c r="T3038" t="s">
        <v>8816</v>
      </c>
      <c r="U3038" s="4">
        <v>6.1</v>
      </c>
    </row>
    <row r="3039" spans="20:21" x14ac:dyDescent="0.3">
      <c r="T3039" t="s">
        <v>2757</v>
      </c>
      <c r="U3039" s="4">
        <v>7.1</v>
      </c>
    </row>
    <row r="3040" spans="20:21" x14ac:dyDescent="0.3">
      <c r="T3040" t="s">
        <v>7715</v>
      </c>
      <c r="U3040" s="4">
        <v>6</v>
      </c>
    </row>
    <row r="3041" spans="20:21" x14ac:dyDescent="0.3">
      <c r="T3041" t="s">
        <v>7135</v>
      </c>
      <c r="U3041" s="4">
        <v>7.4</v>
      </c>
    </row>
    <row r="3042" spans="20:21" x14ac:dyDescent="0.3">
      <c r="T3042" t="s">
        <v>8824</v>
      </c>
      <c r="U3042" s="4">
        <v>5.9</v>
      </c>
    </row>
    <row r="3043" spans="20:21" x14ac:dyDescent="0.3">
      <c r="T3043" t="s">
        <v>8827</v>
      </c>
      <c r="U3043" s="4">
        <v>4.0999999999999996</v>
      </c>
    </row>
    <row r="3044" spans="20:21" x14ac:dyDescent="0.3">
      <c r="T3044" t="s">
        <v>8832</v>
      </c>
      <c r="U3044" s="4">
        <v>5.8</v>
      </c>
    </row>
    <row r="3045" spans="20:21" x14ac:dyDescent="0.3">
      <c r="T3045" t="s">
        <v>8834</v>
      </c>
      <c r="U3045" s="4">
        <v>5.9</v>
      </c>
    </row>
    <row r="3046" spans="20:21" x14ac:dyDescent="0.3">
      <c r="T3046" t="s">
        <v>8601</v>
      </c>
      <c r="U3046" s="4">
        <v>7</v>
      </c>
    </row>
    <row r="3047" spans="20:21" x14ac:dyDescent="0.3">
      <c r="T3047" t="s">
        <v>4229</v>
      </c>
      <c r="U3047" s="4">
        <v>6.8</v>
      </c>
    </row>
    <row r="3048" spans="20:21" x14ac:dyDescent="0.3">
      <c r="T3048" t="s">
        <v>8838</v>
      </c>
      <c r="U3048" s="4">
        <v>7.4</v>
      </c>
    </row>
    <row r="3049" spans="20:21" x14ac:dyDescent="0.3">
      <c r="T3049" t="s">
        <v>8840</v>
      </c>
      <c r="U3049" s="4">
        <v>7.1</v>
      </c>
    </row>
    <row r="3050" spans="20:21" x14ac:dyDescent="0.3">
      <c r="T3050" t="s">
        <v>8842</v>
      </c>
      <c r="U3050" s="4">
        <v>7</v>
      </c>
    </row>
    <row r="3051" spans="20:21" x14ac:dyDescent="0.3">
      <c r="T3051" t="s">
        <v>4614</v>
      </c>
      <c r="U3051" s="4">
        <v>5.8</v>
      </c>
    </row>
    <row r="3052" spans="20:21" x14ac:dyDescent="0.3">
      <c r="T3052" t="s">
        <v>8292</v>
      </c>
      <c r="U3052" s="4">
        <v>7.8</v>
      </c>
    </row>
    <row r="3053" spans="20:21" x14ac:dyDescent="0.3">
      <c r="T3053" t="s">
        <v>8849</v>
      </c>
      <c r="U3053" s="4">
        <v>6.5</v>
      </c>
    </row>
    <row r="3054" spans="20:21" x14ac:dyDescent="0.3">
      <c r="T3054" t="s">
        <v>173</v>
      </c>
      <c r="U3054" s="4">
        <v>7</v>
      </c>
    </row>
    <row r="3055" spans="20:21" x14ac:dyDescent="0.3">
      <c r="T3055" t="s">
        <v>153</v>
      </c>
      <c r="U3055" s="4">
        <v>6.3</v>
      </c>
    </row>
    <row r="3056" spans="20:21" x14ac:dyDescent="0.3">
      <c r="T3056" t="s">
        <v>7348</v>
      </c>
      <c r="U3056" s="4">
        <v>5.3</v>
      </c>
    </row>
    <row r="3057" spans="20:21" x14ac:dyDescent="0.3">
      <c r="T3057" t="s">
        <v>1470</v>
      </c>
      <c r="U3057" s="4">
        <v>6.8</v>
      </c>
    </row>
    <row r="3058" spans="20:21" x14ac:dyDescent="0.3">
      <c r="T3058" t="s">
        <v>5925</v>
      </c>
      <c r="U3058" s="4">
        <v>5.5</v>
      </c>
    </row>
    <row r="3059" spans="20:21" x14ac:dyDescent="0.3">
      <c r="T3059" t="s">
        <v>3520</v>
      </c>
      <c r="U3059" s="4">
        <v>7.4</v>
      </c>
    </row>
    <row r="3060" spans="20:21" x14ac:dyDescent="0.3">
      <c r="T3060" t="s">
        <v>5309</v>
      </c>
      <c r="U3060" s="4">
        <v>4.3</v>
      </c>
    </row>
    <row r="3061" spans="20:21" x14ac:dyDescent="0.3">
      <c r="T3061" t="s">
        <v>8861</v>
      </c>
      <c r="U3061" s="4">
        <v>5.2</v>
      </c>
    </row>
    <row r="3062" spans="20:21" x14ac:dyDescent="0.3">
      <c r="T3062" t="s">
        <v>8863</v>
      </c>
      <c r="U3062" s="4">
        <v>6.7</v>
      </c>
    </row>
    <row r="3063" spans="20:21" x14ac:dyDescent="0.3">
      <c r="T3063" t="s">
        <v>5413</v>
      </c>
      <c r="U3063" s="4">
        <v>6.3</v>
      </c>
    </row>
    <row r="3064" spans="20:21" x14ac:dyDescent="0.3">
      <c r="T3064" t="s">
        <v>4734</v>
      </c>
      <c r="U3064" s="4">
        <v>8.6</v>
      </c>
    </row>
    <row r="3065" spans="20:21" x14ac:dyDescent="0.3">
      <c r="T3065" t="s">
        <v>8872</v>
      </c>
      <c r="U3065" s="4">
        <v>6.1</v>
      </c>
    </row>
    <row r="3066" spans="20:21" x14ac:dyDescent="0.3">
      <c r="T3066" t="s">
        <v>8876</v>
      </c>
      <c r="U3066" s="4">
        <v>5.8</v>
      </c>
    </row>
    <row r="3067" spans="20:21" x14ac:dyDescent="0.3">
      <c r="T3067" t="s">
        <v>8878</v>
      </c>
      <c r="U3067" s="4">
        <v>7.7</v>
      </c>
    </row>
    <row r="3068" spans="20:21" x14ac:dyDescent="0.3">
      <c r="T3068" t="s">
        <v>3653</v>
      </c>
      <c r="U3068" s="4">
        <v>8</v>
      </c>
    </row>
    <row r="3069" spans="20:21" x14ac:dyDescent="0.3">
      <c r="T3069" t="s">
        <v>8885</v>
      </c>
      <c r="U3069" s="4">
        <v>5.6</v>
      </c>
    </row>
    <row r="3070" spans="20:21" x14ac:dyDescent="0.3">
      <c r="T3070" t="s">
        <v>8888</v>
      </c>
      <c r="U3070" s="4">
        <v>6.7</v>
      </c>
    </row>
    <row r="3071" spans="20:21" x14ac:dyDescent="0.3">
      <c r="T3071" t="s">
        <v>8890</v>
      </c>
      <c r="U3071" s="4">
        <v>6.6</v>
      </c>
    </row>
    <row r="3072" spans="20:21" x14ac:dyDescent="0.3">
      <c r="T3072" t="s">
        <v>8894</v>
      </c>
      <c r="U3072" s="4">
        <v>4.2</v>
      </c>
    </row>
    <row r="3073" spans="20:21" x14ac:dyDescent="0.3">
      <c r="T3073" t="s">
        <v>6603</v>
      </c>
      <c r="U3073" s="4">
        <v>6.6</v>
      </c>
    </row>
    <row r="3074" spans="20:21" x14ac:dyDescent="0.3">
      <c r="T3074" t="s">
        <v>8898</v>
      </c>
      <c r="U3074" s="4">
        <v>4.0999999999999996</v>
      </c>
    </row>
    <row r="3075" spans="20:21" x14ac:dyDescent="0.3">
      <c r="T3075" t="s">
        <v>6025</v>
      </c>
      <c r="U3075" s="4">
        <v>7.3</v>
      </c>
    </row>
    <row r="3076" spans="20:21" x14ac:dyDescent="0.3">
      <c r="T3076" t="s">
        <v>8904</v>
      </c>
      <c r="U3076" s="4">
        <v>7.1</v>
      </c>
    </row>
    <row r="3077" spans="20:21" x14ac:dyDescent="0.3">
      <c r="T3077" t="s">
        <v>8906</v>
      </c>
      <c r="U3077" s="4">
        <v>6.5</v>
      </c>
    </row>
    <row r="3078" spans="20:21" x14ac:dyDescent="0.3">
      <c r="T3078" t="s">
        <v>8909</v>
      </c>
      <c r="U3078" s="4">
        <v>7</v>
      </c>
    </row>
    <row r="3079" spans="20:21" x14ac:dyDescent="0.3">
      <c r="T3079" t="s">
        <v>8914</v>
      </c>
      <c r="U3079" s="4">
        <v>5.5</v>
      </c>
    </row>
    <row r="3080" spans="20:21" x14ac:dyDescent="0.3">
      <c r="T3080" t="s">
        <v>8916</v>
      </c>
      <c r="U3080" s="4">
        <v>6.6</v>
      </c>
    </row>
    <row r="3081" spans="20:21" x14ac:dyDescent="0.3">
      <c r="T3081" t="s">
        <v>1005</v>
      </c>
      <c r="U3081" s="4">
        <v>7.1</v>
      </c>
    </row>
    <row r="3082" spans="20:21" x14ac:dyDescent="0.3">
      <c r="T3082" t="s">
        <v>5157</v>
      </c>
      <c r="U3082" s="4">
        <v>7.9</v>
      </c>
    </row>
    <row r="3083" spans="20:21" x14ac:dyDescent="0.3">
      <c r="T3083" t="s">
        <v>8921</v>
      </c>
      <c r="U3083" s="4">
        <v>7.1</v>
      </c>
    </row>
    <row r="3084" spans="20:21" x14ac:dyDescent="0.3">
      <c r="T3084" t="s">
        <v>8923</v>
      </c>
      <c r="U3084" s="4">
        <v>5.6</v>
      </c>
    </row>
    <row r="3085" spans="20:21" x14ac:dyDescent="0.3">
      <c r="T3085" t="s">
        <v>5782</v>
      </c>
      <c r="U3085" s="4">
        <v>7.3</v>
      </c>
    </row>
    <row r="3086" spans="20:21" x14ac:dyDescent="0.3">
      <c r="T3086" t="s">
        <v>8928</v>
      </c>
      <c r="U3086" s="4">
        <v>3.3</v>
      </c>
    </row>
    <row r="3087" spans="20:21" x14ac:dyDescent="0.3">
      <c r="T3087" t="s">
        <v>3182</v>
      </c>
      <c r="U3087" s="4">
        <v>6.5</v>
      </c>
    </row>
    <row r="3088" spans="20:21" x14ac:dyDescent="0.3">
      <c r="T3088" t="s">
        <v>8932</v>
      </c>
      <c r="U3088" s="4">
        <v>4.8</v>
      </c>
    </row>
    <row r="3089" spans="20:21" x14ac:dyDescent="0.3">
      <c r="T3089" t="s">
        <v>8314</v>
      </c>
      <c r="U3089" s="4">
        <v>5.2</v>
      </c>
    </row>
    <row r="3090" spans="20:21" x14ac:dyDescent="0.3">
      <c r="T3090" t="s">
        <v>8938</v>
      </c>
      <c r="U3090" s="4">
        <v>6.3</v>
      </c>
    </row>
    <row r="3091" spans="20:21" x14ac:dyDescent="0.3">
      <c r="T3091" t="s">
        <v>134</v>
      </c>
      <c r="U3091" s="4">
        <v>7.2</v>
      </c>
    </row>
    <row r="3092" spans="20:21" x14ac:dyDescent="0.3">
      <c r="T3092" t="s">
        <v>3375</v>
      </c>
      <c r="U3092" s="4">
        <v>6.8</v>
      </c>
    </row>
    <row r="3093" spans="20:21" x14ac:dyDescent="0.3">
      <c r="T3093" t="s">
        <v>8946</v>
      </c>
      <c r="U3093" s="4">
        <v>5.7</v>
      </c>
    </row>
    <row r="3094" spans="20:21" x14ac:dyDescent="0.3">
      <c r="T3094" t="s">
        <v>6100</v>
      </c>
      <c r="U3094" s="4">
        <v>7.2</v>
      </c>
    </row>
    <row r="3095" spans="20:21" x14ac:dyDescent="0.3">
      <c r="T3095" t="s">
        <v>4903</v>
      </c>
      <c r="U3095" s="4">
        <v>6.9</v>
      </c>
    </row>
    <row r="3096" spans="20:21" x14ac:dyDescent="0.3">
      <c r="T3096" t="s">
        <v>8950</v>
      </c>
      <c r="U3096" s="4">
        <v>6.3</v>
      </c>
    </row>
    <row r="3097" spans="20:21" x14ac:dyDescent="0.3">
      <c r="T3097" t="s">
        <v>8141</v>
      </c>
      <c r="U3097" s="4">
        <v>6.2</v>
      </c>
    </row>
    <row r="3098" spans="20:21" x14ac:dyDescent="0.3">
      <c r="T3098" t="s">
        <v>2988</v>
      </c>
      <c r="U3098" s="4">
        <v>6.7</v>
      </c>
    </row>
    <row r="3099" spans="20:21" x14ac:dyDescent="0.3">
      <c r="T3099" t="s">
        <v>8959</v>
      </c>
      <c r="U3099" s="4">
        <v>6.5</v>
      </c>
    </row>
    <row r="3100" spans="20:21" x14ac:dyDescent="0.3">
      <c r="T3100" t="s">
        <v>8962</v>
      </c>
      <c r="U3100" s="4">
        <v>7.2</v>
      </c>
    </row>
    <row r="3101" spans="20:21" x14ac:dyDescent="0.3">
      <c r="T3101" t="s">
        <v>8964</v>
      </c>
      <c r="U3101" s="4">
        <v>5.3</v>
      </c>
    </row>
    <row r="3102" spans="20:21" x14ac:dyDescent="0.3">
      <c r="T3102" t="s">
        <v>4294</v>
      </c>
      <c r="U3102" s="4">
        <v>6.7</v>
      </c>
    </row>
    <row r="3103" spans="20:21" x14ac:dyDescent="0.3">
      <c r="T3103" t="s">
        <v>8629</v>
      </c>
      <c r="U3103" s="4">
        <v>6.2</v>
      </c>
    </row>
    <row r="3104" spans="20:21" x14ac:dyDescent="0.3">
      <c r="T3104" t="s">
        <v>857</v>
      </c>
      <c r="U3104" s="4">
        <v>3.6</v>
      </c>
    </row>
    <row r="3105" spans="20:21" x14ac:dyDescent="0.3">
      <c r="T3105" t="s">
        <v>8972</v>
      </c>
      <c r="U3105" s="4">
        <v>5.7</v>
      </c>
    </row>
    <row r="3106" spans="20:21" x14ac:dyDescent="0.3">
      <c r="T3106" t="s">
        <v>6618</v>
      </c>
      <c r="U3106" s="4">
        <v>7.3</v>
      </c>
    </row>
    <row r="3107" spans="20:21" x14ac:dyDescent="0.3">
      <c r="T3107" t="s">
        <v>8246</v>
      </c>
      <c r="U3107" s="4">
        <v>5</v>
      </c>
    </row>
    <row r="3108" spans="20:21" x14ac:dyDescent="0.3">
      <c r="T3108" t="s">
        <v>8980</v>
      </c>
      <c r="U3108" s="4">
        <v>6.6</v>
      </c>
    </row>
    <row r="3109" spans="20:21" x14ac:dyDescent="0.3">
      <c r="T3109" t="s">
        <v>3146</v>
      </c>
      <c r="U3109" s="4">
        <v>6.6</v>
      </c>
    </row>
    <row r="3110" spans="20:21" x14ac:dyDescent="0.3">
      <c r="T3110" t="s">
        <v>8987</v>
      </c>
      <c r="U3110" s="4">
        <v>6.8</v>
      </c>
    </row>
    <row r="3111" spans="20:21" x14ac:dyDescent="0.3">
      <c r="T3111" t="s">
        <v>8991</v>
      </c>
      <c r="U3111" s="4">
        <v>6.2</v>
      </c>
    </row>
    <row r="3112" spans="20:21" x14ac:dyDescent="0.3">
      <c r="T3112" t="s">
        <v>8994</v>
      </c>
      <c r="U3112" s="4">
        <v>7.3</v>
      </c>
    </row>
    <row r="3113" spans="20:21" x14ac:dyDescent="0.3">
      <c r="T3113" t="s">
        <v>8998</v>
      </c>
      <c r="U3113" s="4">
        <v>6.2</v>
      </c>
    </row>
    <row r="3114" spans="20:21" x14ac:dyDescent="0.3">
      <c r="T3114" t="s">
        <v>9002</v>
      </c>
      <c r="U3114" s="4">
        <v>6.9</v>
      </c>
    </row>
    <row r="3115" spans="20:21" x14ac:dyDescent="0.3">
      <c r="T3115" t="s">
        <v>8497</v>
      </c>
      <c r="U3115" s="4">
        <v>6.6</v>
      </c>
    </row>
    <row r="3116" spans="20:21" x14ac:dyDescent="0.3">
      <c r="T3116" t="s">
        <v>8406</v>
      </c>
      <c r="U3116" s="4">
        <v>6.3</v>
      </c>
    </row>
    <row r="3117" spans="20:21" x14ac:dyDescent="0.3">
      <c r="T3117" t="s">
        <v>9008</v>
      </c>
      <c r="U3117" s="4">
        <v>7</v>
      </c>
    </row>
    <row r="3118" spans="20:21" x14ac:dyDescent="0.3">
      <c r="T3118" t="s">
        <v>9011</v>
      </c>
      <c r="U3118" s="4">
        <v>3.3</v>
      </c>
    </row>
    <row r="3119" spans="20:21" x14ac:dyDescent="0.3">
      <c r="T3119" t="s">
        <v>4341</v>
      </c>
      <c r="U3119" s="4">
        <v>6.7</v>
      </c>
    </row>
    <row r="3120" spans="20:21" x14ac:dyDescent="0.3">
      <c r="T3120" t="s">
        <v>9015</v>
      </c>
      <c r="U3120" s="4">
        <v>6.2</v>
      </c>
    </row>
    <row r="3121" spans="20:21" x14ac:dyDescent="0.3">
      <c r="T3121" t="s">
        <v>5252</v>
      </c>
      <c r="U3121" s="4">
        <v>6.5</v>
      </c>
    </row>
    <row r="3122" spans="20:21" x14ac:dyDescent="0.3">
      <c r="T3122" t="s">
        <v>9022</v>
      </c>
      <c r="U3122" s="4">
        <v>3.5</v>
      </c>
    </row>
    <row r="3123" spans="20:21" x14ac:dyDescent="0.3">
      <c r="T3123" t="s">
        <v>9025</v>
      </c>
      <c r="U3123" s="4">
        <v>5.5</v>
      </c>
    </row>
    <row r="3124" spans="20:21" x14ac:dyDescent="0.3">
      <c r="T3124" t="s">
        <v>9027</v>
      </c>
      <c r="U3124" s="4">
        <v>5.9</v>
      </c>
    </row>
    <row r="3125" spans="20:21" x14ac:dyDescent="0.3">
      <c r="T3125" t="s">
        <v>9029</v>
      </c>
      <c r="U3125" s="4">
        <v>4.7</v>
      </c>
    </row>
    <row r="3126" spans="20:21" x14ac:dyDescent="0.3">
      <c r="T3126" t="s">
        <v>8261</v>
      </c>
      <c r="U3126" s="4">
        <v>4.2</v>
      </c>
    </row>
    <row r="3127" spans="20:21" x14ac:dyDescent="0.3">
      <c r="T3127" t="s">
        <v>9033</v>
      </c>
      <c r="U3127" s="4">
        <v>5.2</v>
      </c>
    </row>
    <row r="3128" spans="20:21" x14ac:dyDescent="0.3">
      <c r="T3128" t="s">
        <v>8750</v>
      </c>
      <c r="U3128" s="4">
        <v>5.2</v>
      </c>
    </row>
    <row r="3129" spans="20:21" x14ac:dyDescent="0.3">
      <c r="T3129" t="s">
        <v>9040</v>
      </c>
      <c r="U3129" s="4">
        <v>3.9</v>
      </c>
    </row>
    <row r="3130" spans="20:21" x14ac:dyDescent="0.3">
      <c r="T3130" t="s">
        <v>14468</v>
      </c>
      <c r="U3130" s="4">
        <v>6.1</v>
      </c>
    </row>
    <row r="3131" spans="20:21" x14ac:dyDescent="0.3">
      <c r="T3131" t="s">
        <v>9048</v>
      </c>
      <c r="U3131" s="4">
        <v>5.8</v>
      </c>
    </row>
    <row r="3132" spans="20:21" x14ac:dyDescent="0.3">
      <c r="T3132" t="s">
        <v>9053</v>
      </c>
      <c r="U3132" s="4">
        <v>6.7</v>
      </c>
    </row>
    <row r="3133" spans="20:21" x14ac:dyDescent="0.3">
      <c r="T3133" t="s">
        <v>3422</v>
      </c>
      <c r="U3133" s="4">
        <v>5.7</v>
      </c>
    </row>
    <row r="3134" spans="20:21" x14ac:dyDescent="0.3">
      <c r="T3134" t="s">
        <v>9059</v>
      </c>
      <c r="U3134" s="4">
        <v>4.5</v>
      </c>
    </row>
    <row r="3135" spans="20:21" x14ac:dyDescent="0.3">
      <c r="T3135" t="s">
        <v>9064</v>
      </c>
      <c r="U3135" s="4">
        <v>6.9</v>
      </c>
    </row>
    <row r="3136" spans="20:21" x14ac:dyDescent="0.3">
      <c r="T3136" t="s">
        <v>9067</v>
      </c>
      <c r="U3136" s="4">
        <v>4.8</v>
      </c>
    </row>
    <row r="3137" spans="20:21" x14ac:dyDescent="0.3">
      <c r="T3137" t="s">
        <v>8225</v>
      </c>
      <c r="U3137" s="4">
        <v>6.3</v>
      </c>
    </row>
    <row r="3138" spans="20:21" x14ac:dyDescent="0.3">
      <c r="T3138" t="s">
        <v>9073</v>
      </c>
      <c r="U3138" s="4">
        <v>6.9</v>
      </c>
    </row>
    <row r="3139" spans="20:21" x14ac:dyDescent="0.3">
      <c r="T3139" t="s">
        <v>9077</v>
      </c>
      <c r="U3139" s="4">
        <v>5.4</v>
      </c>
    </row>
    <row r="3140" spans="20:21" x14ac:dyDescent="0.3">
      <c r="T3140" t="s">
        <v>2951</v>
      </c>
      <c r="U3140" s="4">
        <v>3.8</v>
      </c>
    </row>
    <row r="3141" spans="20:21" x14ac:dyDescent="0.3">
      <c r="T3141" t="s">
        <v>9083</v>
      </c>
      <c r="U3141" s="4">
        <v>7</v>
      </c>
    </row>
    <row r="3142" spans="20:21" x14ac:dyDescent="0.3">
      <c r="T3142" t="s">
        <v>9087</v>
      </c>
      <c r="U3142" s="4">
        <v>5.2</v>
      </c>
    </row>
    <row r="3143" spans="20:21" x14ac:dyDescent="0.3">
      <c r="T3143" t="s">
        <v>5214</v>
      </c>
      <c r="U3143" s="4">
        <v>7.3</v>
      </c>
    </row>
    <row r="3144" spans="20:21" x14ac:dyDescent="0.3">
      <c r="T3144" t="s">
        <v>7701</v>
      </c>
      <c r="U3144" s="4">
        <v>4.5999999999999996</v>
      </c>
    </row>
    <row r="3145" spans="20:21" x14ac:dyDescent="0.3">
      <c r="T3145" t="s">
        <v>9093</v>
      </c>
      <c r="U3145" s="4">
        <v>6.5</v>
      </c>
    </row>
    <row r="3146" spans="20:21" x14ac:dyDescent="0.3">
      <c r="T3146" t="s">
        <v>4044</v>
      </c>
      <c r="U3146" s="4">
        <v>6.8</v>
      </c>
    </row>
    <row r="3147" spans="20:21" x14ac:dyDescent="0.3">
      <c r="T3147" t="s">
        <v>9097</v>
      </c>
      <c r="U3147" s="4">
        <v>6.7</v>
      </c>
    </row>
    <row r="3148" spans="20:21" x14ac:dyDescent="0.3">
      <c r="T3148" t="s">
        <v>2082</v>
      </c>
      <c r="U3148" s="4">
        <v>6.1</v>
      </c>
    </row>
    <row r="3149" spans="20:21" x14ac:dyDescent="0.3">
      <c r="T3149" t="s">
        <v>9102</v>
      </c>
      <c r="U3149" s="4">
        <v>5.2</v>
      </c>
    </row>
    <row r="3150" spans="20:21" x14ac:dyDescent="0.3">
      <c r="T3150" t="s">
        <v>4909</v>
      </c>
      <c r="U3150" s="4">
        <v>6.9</v>
      </c>
    </row>
    <row r="3151" spans="20:21" x14ac:dyDescent="0.3">
      <c r="T3151" t="s">
        <v>9107</v>
      </c>
      <c r="U3151" s="4">
        <v>6</v>
      </c>
    </row>
    <row r="3152" spans="20:21" x14ac:dyDescent="0.3">
      <c r="T3152" t="s">
        <v>7146</v>
      </c>
      <c r="U3152" s="4">
        <v>7.9</v>
      </c>
    </row>
    <row r="3153" spans="20:21" x14ac:dyDescent="0.3">
      <c r="T3153" t="s">
        <v>9112</v>
      </c>
      <c r="U3153" s="4">
        <v>4.5</v>
      </c>
    </row>
    <row r="3154" spans="20:21" x14ac:dyDescent="0.3">
      <c r="T3154" t="s">
        <v>9114</v>
      </c>
      <c r="U3154" s="4">
        <v>5.0999999999999996</v>
      </c>
    </row>
    <row r="3155" spans="20:21" x14ac:dyDescent="0.3">
      <c r="T3155" t="s">
        <v>9117</v>
      </c>
      <c r="U3155" s="4">
        <v>7.6</v>
      </c>
    </row>
    <row r="3156" spans="20:21" x14ac:dyDescent="0.3">
      <c r="T3156" t="s">
        <v>9120</v>
      </c>
      <c r="U3156" s="4">
        <v>7.6</v>
      </c>
    </row>
    <row r="3157" spans="20:21" x14ac:dyDescent="0.3">
      <c r="T3157" t="s">
        <v>9125</v>
      </c>
      <c r="U3157" s="4">
        <v>6.7</v>
      </c>
    </row>
    <row r="3158" spans="20:21" x14ac:dyDescent="0.3">
      <c r="T3158" t="s">
        <v>4828</v>
      </c>
      <c r="U3158" s="4">
        <v>6.1</v>
      </c>
    </row>
    <row r="3159" spans="20:21" x14ac:dyDescent="0.3">
      <c r="T3159" t="s">
        <v>3259</v>
      </c>
      <c r="U3159" s="4">
        <v>7.5</v>
      </c>
    </row>
    <row r="3160" spans="20:21" x14ac:dyDescent="0.3">
      <c r="T3160" t="s">
        <v>8638</v>
      </c>
      <c r="U3160" s="4">
        <v>5.3</v>
      </c>
    </row>
    <row r="3161" spans="20:21" x14ac:dyDescent="0.3">
      <c r="T3161" t="s">
        <v>9136</v>
      </c>
      <c r="U3161" s="4">
        <v>6</v>
      </c>
    </row>
    <row r="3162" spans="20:21" x14ac:dyDescent="0.3">
      <c r="T3162" t="s">
        <v>7895</v>
      </c>
      <c r="U3162" s="4">
        <v>7.1</v>
      </c>
    </row>
    <row r="3163" spans="20:21" x14ac:dyDescent="0.3">
      <c r="T3163" t="s">
        <v>9142</v>
      </c>
      <c r="U3163" s="4">
        <v>7.5</v>
      </c>
    </row>
    <row r="3164" spans="20:21" x14ac:dyDescent="0.3">
      <c r="T3164" t="s">
        <v>9146</v>
      </c>
      <c r="U3164" s="4">
        <v>6.9</v>
      </c>
    </row>
    <row r="3165" spans="20:21" x14ac:dyDescent="0.3">
      <c r="T3165" t="s">
        <v>127</v>
      </c>
      <c r="U3165" s="4">
        <v>8.5</v>
      </c>
    </row>
    <row r="3166" spans="20:21" x14ac:dyDescent="0.3">
      <c r="T3166" t="s">
        <v>4534</v>
      </c>
      <c r="U3166" s="4">
        <v>7.5</v>
      </c>
    </row>
    <row r="3167" spans="20:21" x14ac:dyDescent="0.3">
      <c r="T3167" t="s">
        <v>9155</v>
      </c>
      <c r="U3167" s="4">
        <v>6.6</v>
      </c>
    </row>
    <row r="3168" spans="20:21" x14ac:dyDescent="0.3">
      <c r="T3168" t="s">
        <v>4307</v>
      </c>
      <c r="U3168" s="4">
        <v>8</v>
      </c>
    </row>
    <row r="3169" spans="20:21" x14ac:dyDescent="0.3">
      <c r="T3169" t="s">
        <v>3545</v>
      </c>
      <c r="U3169" s="4">
        <v>7</v>
      </c>
    </row>
    <row r="3170" spans="20:21" x14ac:dyDescent="0.3">
      <c r="T3170" t="s">
        <v>4138</v>
      </c>
      <c r="U3170" s="4">
        <v>5.8</v>
      </c>
    </row>
    <row r="3171" spans="20:21" x14ac:dyDescent="0.3">
      <c r="T3171" t="s">
        <v>9164</v>
      </c>
      <c r="U3171" s="4">
        <v>7.3</v>
      </c>
    </row>
    <row r="3172" spans="20:21" x14ac:dyDescent="0.3">
      <c r="T3172" t="s">
        <v>1993</v>
      </c>
      <c r="U3172" s="4">
        <v>6.8</v>
      </c>
    </row>
    <row r="3173" spans="20:21" x14ac:dyDescent="0.3">
      <c r="T3173" t="s">
        <v>4189</v>
      </c>
      <c r="U3173" s="4">
        <v>6.7</v>
      </c>
    </row>
    <row r="3174" spans="20:21" x14ac:dyDescent="0.3">
      <c r="T3174" t="s">
        <v>7960</v>
      </c>
      <c r="U3174" s="4">
        <v>6.5</v>
      </c>
    </row>
    <row r="3175" spans="20:21" x14ac:dyDescent="0.3">
      <c r="T3175" t="s">
        <v>2429</v>
      </c>
      <c r="U3175" s="4">
        <v>8</v>
      </c>
    </row>
    <row r="3176" spans="20:21" x14ac:dyDescent="0.3">
      <c r="T3176" t="s">
        <v>8711</v>
      </c>
      <c r="U3176" s="4">
        <v>6.5</v>
      </c>
    </row>
    <row r="3177" spans="20:21" x14ac:dyDescent="0.3">
      <c r="T3177" t="s">
        <v>9180</v>
      </c>
      <c r="U3177" s="4">
        <v>4.9000000000000004</v>
      </c>
    </row>
    <row r="3178" spans="20:21" x14ac:dyDescent="0.3">
      <c r="T3178" t="s">
        <v>8075</v>
      </c>
      <c r="U3178" s="4">
        <v>7.1</v>
      </c>
    </row>
    <row r="3179" spans="20:21" x14ac:dyDescent="0.3">
      <c r="T3179" t="s">
        <v>2754</v>
      </c>
      <c r="U3179" s="4">
        <v>7</v>
      </c>
    </row>
    <row r="3180" spans="20:21" x14ac:dyDescent="0.3">
      <c r="T3180" t="s">
        <v>9184</v>
      </c>
      <c r="U3180" s="4">
        <v>7</v>
      </c>
    </row>
    <row r="3181" spans="20:21" x14ac:dyDescent="0.3">
      <c r="T3181" t="s">
        <v>3282</v>
      </c>
      <c r="U3181" s="4">
        <v>7.5</v>
      </c>
    </row>
    <row r="3182" spans="20:21" x14ac:dyDescent="0.3">
      <c r="T3182" t="s">
        <v>6747</v>
      </c>
      <c r="U3182" s="4">
        <v>4.5</v>
      </c>
    </row>
    <row r="3183" spans="20:21" x14ac:dyDescent="0.3">
      <c r="T3183" t="s">
        <v>9191</v>
      </c>
      <c r="U3183" s="4">
        <v>5.5</v>
      </c>
    </row>
    <row r="3184" spans="20:21" x14ac:dyDescent="0.3">
      <c r="T3184" t="s">
        <v>578</v>
      </c>
      <c r="U3184" s="4">
        <v>7.7</v>
      </c>
    </row>
    <row r="3185" spans="20:21" x14ac:dyDescent="0.3">
      <c r="T3185" t="s">
        <v>9197</v>
      </c>
      <c r="U3185" s="4">
        <v>7.2</v>
      </c>
    </row>
    <row r="3186" spans="20:21" x14ac:dyDescent="0.3">
      <c r="T3186" t="s">
        <v>9200</v>
      </c>
      <c r="U3186" s="4">
        <v>4.8</v>
      </c>
    </row>
    <row r="3187" spans="20:21" x14ac:dyDescent="0.3">
      <c r="T3187" t="s">
        <v>597</v>
      </c>
      <c r="U3187" s="4">
        <v>6.7</v>
      </c>
    </row>
    <row r="3188" spans="20:21" x14ac:dyDescent="0.3">
      <c r="T3188" t="s">
        <v>3771</v>
      </c>
      <c r="U3188" s="4">
        <v>7</v>
      </c>
    </row>
    <row r="3189" spans="20:21" x14ac:dyDescent="0.3">
      <c r="T3189" t="s">
        <v>9207</v>
      </c>
      <c r="U3189" s="4">
        <v>6.5</v>
      </c>
    </row>
    <row r="3190" spans="20:21" x14ac:dyDescent="0.3">
      <c r="T3190" t="s">
        <v>6669</v>
      </c>
      <c r="U3190" s="4">
        <v>7.4</v>
      </c>
    </row>
    <row r="3191" spans="20:21" x14ac:dyDescent="0.3">
      <c r="T3191" t="s">
        <v>9215</v>
      </c>
      <c r="U3191" s="4">
        <v>5.7</v>
      </c>
    </row>
    <row r="3192" spans="20:21" x14ac:dyDescent="0.3">
      <c r="T3192" t="s">
        <v>7986</v>
      </c>
      <c r="U3192" s="4">
        <v>6.2</v>
      </c>
    </row>
    <row r="3193" spans="20:21" x14ac:dyDescent="0.3">
      <c r="T3193" t="s">
        <v>7073</v>
      </c>
      <c r="U3193" s="4">
        <v>5.7</v>
      </c>
    </row>
    <row r="3194" spans="20:21" x14ac:dyDescent="0.3">
      <c r="T3194" t="s">
        <v>6541</v>
      </c>
      <c r="U3194" s="4">
        <v>6.4</v>
      </c>
    </row>
    <row r="3195" spans="20:21" x14ac:dyDescent="0.3">
      <c r="T3195" t="s">
        <v>6779</v>
      </c>
      <c r="U3195" s="4">
        <v>7</v>
      </c>
    </row>
    <row r="3196" spans="20:21" x14ac:dyDescent="0.3">
      <c r="T3196" t="s">
        <v>9225</v>
      </c>
      <c r="U3196" s="4">
        <v>7.7</v>
      </c>
    </row>
    <row r="3197" spans="20:21" x14ac:dyDescent="0.3">
      <c r="T3197" t="s">
        <v>7063</v>
      </c>
      <c r="U3197" s="4">
        <v>5.4</v>
      </c>
    </row>
    <row r="3198" spans="20:21" x14ac:dyDescent="0.3">
      <c r="T3198" t="s">
        <v>9233</v>
      </c>
      <c r="U3198" s="4">
        <v>6.6</v>
      </c>
    </row>
    <row r="3199" spans="20:21" x14ac:dyDescent="0.3">
      <c r="T3199" t="s">
        <v>9237</v>
      </c>
      <c r="U3199" s="4">
        <v>6.1</v>
      </c>
    </row>
    <row r="3200" spans="20:21" x14ac:dyDescent="0.3">
      <c r="T3200" t="s">
        <v>9239</v>
      </c>
      <c r="U3200" s="4">
        <v>6.1</v>
      </c>
    </row>
    <row r="3201" spans="20:21" x14ac:dyDescent="0.3">
      <c r="T3201" t="s">
        <v>6752</v>
      </c>
      <c r="U3201" s="4">
        <v>7.6</v>
      </c>
    </row>
    <row r="3202" spans="20:21" x14ac:dyDescent="0.3">
      <c r="T3202" t="s">
        <v>9245</v>
      </c>
      <c r="U3202" s="4">
        <v>6.2</v>
      </c>
    </row>
    <row r="3203" spans="20:21" x14ac:dyDescent="0.3">
      <c r="T3203" t="s">
        <v>7766</v>
      </c>
      <c r="U3203" s="4">
        <v>6.6</v>
      </c>
    </row>
    <row r="3204" spans="20:21" x14ac:dyDescent="0.3">
      <c r="T3204" t="s">
        <v>9252</v>
      </c>
      <c r="U3204" s="4">
        <v>7.3</v>
      </c>
    </row>
    <row r="3205" spans="20:21" x14ac:dyDescent="0.3">
      <c r="T3205" t="s">
        <v>9257</v>
      </c>
      <c r="U3205" s="4">
        <v>4.2</v>
      </c>
    </row>
    <row r="3206" spans="20:21" x14ac:dyDescent="0.3">
      <c r="T3206" t="s">
        <v>7345</v>
      </c>
      <c r="U3206" s="4">
        <v>7.1</v>
      </c>
    </row>
    <row r="3207" spans="20:21" x14ac:dyDescent="0.3">
      <c r="T3207" t="s">
        <v>9262</v>
      </c>
      <c r="U3207" s="4">
        <v>6</v>
      </c>
    </row>
    <row r="3208" spans="20:21" x14ac:dyDescent="0.3">
      <c r="T3208" t="s">
        <v>9266</v>
      </c>
      <c r="U3208" s="4">
        <v>6.5</v>
      </c>
    </row>
    <row r="3209" spans="20:21" x14ac:dyDescent="0.3">
      <c r="T3209" t="s">
        <v>9268</v>
      </c>
      <c r="U3209" s="4">
        <v>6.5</v>
      </c>
    </row>
    <row r="3210" spans="20:21" x14ac:dyDescent="0.3">
      <c r="T3210" t="s">
        <v>9271</v>
      </c>
      <c r="U3210" s="4">
        <v>5.7</v>
      </c>
    </row>
    <row r="3211" spans="20:21" x14ac:dyDescent="0.3">
      <c r="T3211" t="s">
        <v>9275</v>
      </c>
      <c r="U3211" s="4">
        <v>6.1</v>
      </c>
    </row>
    <row r="3212" spans="20:21" x14ac:dyDescent="0.3">
      <c r="T3212" t="s">
        <v>9277</v>
      </c>
      <c r="U3212" s="4">
        <v>7.1</v>
      </c>
    </row>
    <row r="3213" spans="20:21" x14ac:dyDescent="0.3">
      <c r="T3213" t="s">
        <v>9281</v>
      </c>
      <c r="U3213" s="4">
        <v>7.3</v>
      </c>
    </row>
    <row r="3214" spans="20:21" x14ac:dyDescent="0.3">
      <c r="T3214" t="s">
        <v>9283</v>
      </c>
      <c r="U3214" s="4">
        <v>6.5</v>
      </c>
    </row>
    <row r="3215" spans="20:21" x14ac:dyDescent="0.3">
      <c r="T3215" t="s">
        <v>9288</v>
      </c>
      <c r="U3215" s="4">
        <v>5.7</v>
      </c>
    </row>
    <row r="3216" spans="20:21" x14ac:dyDescent="0.3">
      <c r="T3216" t="s">
        <v>877</v>
      </c>
      <c r="U3216" s="4">
        <v>7.2</v>
      </c>
    </row>
    <row r="3217" spans="20:21" x14ac:dyDescent="0.3">
      <c r="T3217" t="s">
        <v>3081</v>
      </c>
      <c r="U3217" s="4">
        <v>7.3</v>
      </c>
    </row>
    <row r="3218" spans="20:21" x14ac:dyDescent="0.3">
      <c r="T3218" t="s">
        <v>9294</v>
      </c>
      <c r="U3218" s="4">
        <v>6.9</v>
      </c>
    </row>
    <row r="3219" spans="20:21" x14ac:dyDescent="0.3">
      <c r="T3219" t="s">
        <v>9298</v>
      </c>
      <c r="U3219" s="4">
        <v>5</v>
      </c>
    </row>
    <row r="3220" spans="20:21" x14ac:dyDescent="0.3">
      <c r="T3220" t="s">
        <v>9300</v>
      </c>
      <c r="U3220" s="4">
        <v>5.9</v>
      </c>
    </row>
    <row r="3221" spans="20:21" x14ac:dyDescent="0.3">
      <c r="T3221" t="s">
        <v>9304</v>
      </c>
      <c r="U3221" s="4">
        <v>6.7</v>
      </c>
    </row>
    <row r="3222" spans="20:21" x14ac:dyDescent="0.3">
      <c r="T3222" t="s">
        <v>4978</v>
      </c>
      <c r="U3222" s="4">
        <v>7.3</v>
      </c>
    </row>
    <row r="3223" spans="20:21" x14ac:dyDescent="0.3">
      <c r="T3223" t="s">
        <v>6180</v>
      </c>
      <c r="U3223" s="4">
        <v>7.6</v>
      </c>
    </row>
    <row r="3224" spans="20:21" x14ac:dyDescent="0.3">
      <c r="T3224" t="s">
        <v>9312</v>
      </c>
      <c r="U3224" s="4">
        <v>6.5</v>
      </c>
    </row>
    <row r="3225" spans="20:21" x14ac:dyDescent="0.3">
      <c r="T3225" t="s">
        <v>7210</v>
      </c>
      <c r="U3225" s="4">
        <v>2.1</v>
      </c>
    </row>
    <row r="3226" spans="20:21" x14ac:dyDescent="0.3">
      <c r="T3226" t="s">
        <v>9317</v>
      </c>
      <c r="U3226" s="4">
        <v>5.3</v>
      </c>
    </row>
    <row r="3227" spans="20:21" x14ac:dyDescent="0.3">
      <c r="T3227" t="s">
        <v>9320</v>
      </c>
      <c r="U3227" s="4">
        <v>7.2</v>
      </c>
    </row>
    <row r="3228" spans="20:21" x14ac:dyDescent="0.3">
      <c r="T3228" t="s">
        <v>8417</v>
      </c>
      <c r="U3228" s="4">
        <v>7</v>
      </c>
    </row>
    <row r="3229" spans="20:21" x14ac:dyDescent="0.3">
      <c r="T3229" t="s">
        <v>8654</v>
      </c>
      <c r="U3229" s="4">
        <v>8</v>
      </c>
    </row>
    <row r="3230" spans="20:21" x14ac:dyDescent="0.3">
      <c r="T3230" t="s">
        <v>6771</v>
      </c>
      <c r="U3230" s="4">
        <v>6.9</v>
      </c>
    </row>
    <row r="3231" spans="20:21" x14ac:dyDescent="0.3">
      <c r="T3231" t="s">
        <v>9330</v>
      </c>
      <c r="U3231" s="4">
        <v>7.1</v>
      </c>
    </row>
    <row r="3232" spans="20:21" x14ac:dyDescent="0.3">
      <c r="T3232" t="s">
        <v>9334</v>
      </c>
      <c r="U3232" s="4">
        <v>7.3</v>
      </c>
    </row>
    <row r="3233" spans="20:21" x14ac:dyDescent="0.3">
      <c r="T3233" t="s">
        <v>9337</v>
      </c>
      <c r="U3233" s="4">
        <v>7.5</v>
      </c>
    </row>
    <row r="3234" spans="20:21" x14ac:dyDescent="0.3">
      <c r="T3234" t="s">
        <v>9342</v>
      </c>
      <c r="U3234" s="4">
        <v>6.9</v>
      </c>
    </row>
    <row r="3235" spans="20:21" x14ac:dyDescent="0.3">
      <c r="T3235" t="s">
        <v>9347</v>
      </c>
      <c r="U3235" s="4">
        <v>7.2</v>
      </c>
    </row>
    <row r="3236" spans="20:21" x14ac:dyDescent="0.3">
      <c r="T3236" t="s">
        <v>8705</v>
      </c>
      <c r="U3236" s="4">
        <v>6.7</v>
      </c>
    </row>
    <row r="3237" spans="20:21" x14ac:dyDescent="0.3">
      <c r="T3237" t="s">
        <v>9354</v>
      </c>
      <c r="U3237" s="4">
        <v>6</v>
      </c>
    </row>
    <row r="3238" spans="20:21" x14ac:dyDescent="0.3">
      <c r="T3238" t="s">
        <v>1159</v>
      </c>
      <c r="U3238" s="4">
        <v>8.9</v>
      </c>
    </row>
    <row r="3239" spans="20:21" x14ac:dyDescent="0.3">
      <c r="T3239" t="s">
        <v>9362</v>
      </c>
      <c r="U3239" s="4">
        <v>7.7</v>
      </c>
    </row>
    <row r="3240" spans="20:21" x14ac:dyDescent="0.3">
      <c r="T3240" t="s">
        <v>9365</v>
      </c>
      <c r="U3240" s="4">
        <v>7.9</v>
      </c>
    </row>
    <row r="3241" spans="20:21" x14ac:dyDescent="0.3">
      <c r="T3241" t="s">
        <v>3105</v>
      </c>
      <c r="U3241" s="4">
        <v>5.6</v>
      </c>
    </row>
    <row r="3242" spans="20:21" x14ac:dyDescent="0.3">
      <c r="T3242" t="s">
        <v>4470</v>
      </c>
      <c r="U3242" s="4">
        <v>8</v>
      </c>
    </row>
    <row r="3243" spans="20:21" x14ac:dyDescent="0.3">
      <c r="T3243" t="s">
        <v>573</v>
      </c>
      <c r="U3243" s="4">
        <v>6.2</v>
      </c>
    </row>
    <row r="3244" spans="20:21" x14ac:dyDescent="0.3">
      <c r="T3244" t="s">
        <v>9378</v>
      </c>
      <c r="U3244" s="4">
        <v>7.9</v>
      </c>
    </row>
    <row r="3245" spans="20:21" x14ac:dyDescent="0.3">
      <c r="T3245" t="s">
        <v>2482</v>
      </c>
      <c r="U3245" s="4">
        <v>8.1</v>
      </c>
    </row>
    <row r="3246" spans="20:21" x14ac:dyDescent="0.3">
      <c r="T3246" t="s">
        <v>3308</v>
      </c>
      <c r="U3246" s="4">
        <v>7.6</v>
      </c>
    </row>
    <row r="3247" spans="20:21" x14ac:dyDescent="0.3">
      <c r="T3247" t="s">
        <v>9388</v>
      </c>
      <c r="U3247" s="4">
        <v>3.5</v>
      </c>
    </row>
    <row r="3248" spans="20:21" x14ac:dyDescent="0.3">
      <c r="T3248" t="s">
        <v>9393</v>
      </c>
      <c r="U3248" s="4">
        <v>7.6</v>
      </c>
    </row>
    <row r="3249" spans="20:21" x14ac:dyDescent="0.3">
      <c r="T3249" t="s">
        <v>7952</v>
      </c>
      <c r="U3249" s="4">
        <v>6.5</v>
      </c>
    </row>
    <row r="3250" spans="20:21" x14ac:dyDescent="0.3">
      <c r="T3250" t="s">
        <v>9396</v>
      </c>
      <c r="U3250" s="4">
        <v>5.6</v>
      </c>
    </row>
    <row r="3251" spans="20:21" x14ac:dyDescent="0.3">
      <c r="T3251" t="s">
        <v>4982</v>
      </c>
      <c r="U3251" s="4">
        <v>7.7</v>
      </c>
    </row>
    <row r="3252" spans="20:21" x14ac:dyDescent="0.3">
      <c r="T3252" t="s">
        <v>9400</v>
      </c>
      <c r="U3252" s="4">
        <v>5.2</v>
      </c>
    </row>
    <row r="3253" spans="20:21" x14ac:dyDescent="0.3">
      <c r="T3253" t="s">
        <v>9405</v>
      </c>
      <c r="U3253" s="4">
        <v>6.1</v>
      </c>
    </row>
    <row r="3254" spans="20:21" x14ac:dyDescent="0.3">
      <c r="T3254" t="s">
        <v>9410</v>
      </c>
      <c r="U3254" s="4">
        <v>5</v>
      </c>
    </row>
    <row r="3255" spans="20:21" x14ac:dyDescent="0.3">
      <c r="T3255" t="s">
        <v>9412</v>
      </c>
      <c r="U3255" s="4">
        <v>7.8</v>
      </c>
    </row>
    <row r="3256" spans="20:21" x14ac:dyDescent="0.3">
      <c r="T3256" t="s">
        <v>578</v>
      </c>
      <c r="U3256" s="4">
        <v>7.4</v>
      </c>
    </row>
    <row r="3257" spans="20:21" x14ac:dyDescent="0.3">
      <c r="T3257" t="s">
        <v>9418</v>
      </c>
      <c r="U3257" s="4">
        <v>6.8</v>
      </c>
    </row>
    <row r="3258" spans="20:21" x14ac:dyDescent="0.3">
      <c r="T3258" t="s">
        <v>3909</v>
      </c>
      <c r="U3258" s="4">
        <v>6.4</v>
      </c>
    </row>
    <row r="3259" spans="20:21" x14ac:dyDescent="0.3">
      <c r="T3259" t="s">
        <v>3673</v>
      </c>
      <c r="U3259" s="4">
        <v>5.7</v>
      </c>
    </row>
    <row r="3260" spans="20:21" x14ac:dyDescent="0.3">
      <c r="T3260" t="s">
        <v>9430</v>
      </c>
      <c r="U3260" s="4">
        <v>7.5</v>
      </c>
    </row>
    <row r="3261" spans="20:21" x14ac:dyDescent="0.3">
      <c r="T3261" t="s">
        <v>8305</v>
      </c>
      <c r="U3261" s="4">
        <v>6.7</v>
      </c>
    </row>
    <row r="3262" spans="20:21" x14ac:dyDescent="0.3">
      <c r="T3262" t="s">
        <v>9434</v>
      </c>
      <c r="U3262" s="4">
        <v>5.6</v>
      </c>
    </row>
    <row r="3263" spans="20:21" x14ac:dyDescent="0.3">
      <c r="T3263" t="s">
        <v>9436</v>
      </c>
      <c r="U3263" s="4">
        <v>7.6</v>
      </c>
    </row>
    <row r="3264" spans="20:21" x14ac:dyDescent="0.3">
      <c r="T3264" t="s">
        <v>5413</v>
      </c>
      <c r="U3264" s="4">
        <v>6.5</v>
      </c>
    </row>
    <row r="3265" spans="20:21" x14ac:dyDescent="0.3">
      <c r="T3265" t="s">
        <v>9439</v>
      </c>
      <c r="U3265" s="4">
        <v>7</v>
      </c>
    </row>
    <row r="3266" spans="20:21" x14ac:dyDescent="0.3">
      <c r="T3266" t="s">
        <v>9443</v>
      </c>
      <c r="U3266" s="4">
        <v>6.3</v>
      </c>
    </row>
    <row r="3267" spans="20:21" x14ac:dyDescent="0.3">
      <c r="T3267" t="s">
        <v>7457</v>
      </c>
      <c r="U3267" s="4">
        <v>6.4</v>
      </c>
    </row>
    <row r="3268" spans="20:21" x14ac:dyDescent="0.3">
      <c r="T3268" t="s">
        <v>9448</v>
      </c>
      <c r="U3268" s="4">
        <v>7.1</v>
      </c>
    </row>
    <row r="3269" spans="20:21" x14ac:dyDescent="0.3">
      <c r="T3269" t="s">
        <v>2385</v>
      </c>
      <c r="U3269" s="4">
        <v>7.1</v>
      </c>
    </row>
    <row r="3270" spans="20:21" x14ac:dyDescent="0.3">
      <c r="T3270" t="s">
        <v>9454</v>
      </c>
      <c r="U3270" s="4">
        <v>6.5</v>
      </c>
    </row>
    <row r="3271" spans="20:21" x14ac:dyDescent="0.3">
      <c r="T3271" t="s">
        <v>5543</v>
      </c>
      <c r="U3271" s="4">
        <v>6.9</v>
      </c>
    </row>
    <row r="3272" spans="20:21" x14ac:dyDescent="0.3">
      <c r="T3272" t="s">
        <v>7348</v>
      </c>
      <c r="U3272" s="4">
        <v>5.4</v>
      </c>
    </row>
    <row r="3273" spans="20:21" x14ac:dyDescent="0.3">
      <c r="T3273" t="s">
        <v>387</v>
      </c>
      <c r="U3273" s="4">
        <v>4.9000000000000004</v>
      </c>
    </row>
    <row r="3274" spans="20:21" x14ac:dyDescent="0.3">
      <c r="T3274" t="s">
        <v>6594</v>
      </c>
      <c r="U3274" s="4">
        <v>5.0999999999999996</v>
      </c>
    </row>
    <row r="3275" spans="20:21" x14ac:dyDescent="0.3">
      <c r="T3275" t="s">
        <v>9460</v>
      </c>
      <c r="U3275" s="4">
        <v>5.3</v>
      </c>
    </row>
    <row r="3276" spans="20:21" x14ac:dyDescent="0.3">
      <c r="T3276" t="s">
        <v>7457</v>
      </c>
      <c r="U3276" s="4">
        <v>7.5</v>
      </c>
    </row>
    <row r="3277" spans="20:21" x14ac:dyDescent="0.3">
      <c r="T3277" t="s">
        <v>9466</v>
      </c>
      <c r="U3277" s="4">
        <v>7.3</v>
      </c>
    </row>
    <row r="3278" spans="20:21" x14ac:dyDescent="0.3">
      <c r="T3278" t="s">
        <v>6752</v>
      </c>
      <c r="U3278" s="4">
        <v>7.3</v>
      </c>
    </row>
    <row r="3279" spans="20:21" x14ac:dyDescent="0.3">
      <c r="T3279" t="s">
        <v>9471</v>
      </c>
      <c r="U3279" s="4">
        <v>7.1</v>
      </c>
    </row>
    <row r="3280" spans="20:21" x14ac:dyDescent="0.3">
      <c r="T3280" t="s">
        <v>7684</v>
      </c>
      <c r="U3280" s="4">
        <v>6</v>
      </c>
    </row>
    <row r="3281" spans="20:21" x14ac:dyDescent="0.3">
      <c r="T3281" t="s">
        <v>3112</v>
      </c>
      <c r="U3281" s="4">
        <v>6.6</v>
      </c>
    </row>
    <row r="3282" spans="20:21" x14ac:dyDescent="0.3">
      <c r="T3282" t="s">
        <v>9479</v>
      </c>
      <c r="U3282" s="4">
        <v>7.2</v>
      </c>
    </row>
    <row r="3283" spans="20:21" x14ac:dyDescent="0.3">
      <c r="T3283" t="s">
        <v>5851</v>
      </c>
      <c r="U3283" s="4">
        <v>7.2</v>
      </c>
    </row>
    <row r="3284" spans="20:21" x14ac:dyDescent="0.3">
      <c r="T3284" t="s">
        <v>6941</v>
      </c>
      <c r="U3284" s="4">
        <v>6.9</v>
      </c>
    </row>
    <row r="3285" spans="20:21" x14ac:dyDescent="0.3">
      <c r="T3285" t="s">
        <v>9485</v>
      </c>
      <c r="U3285" s="4">
        <v>6.8</v>
      </c>
    </row>
    <row r="3286" spans="20:21" x14ac:dyDescent="0.3">
      <c r="T3286" t="s">
        <v>9489</v>
      </c>
      <c r="U3286" s="4">
        <v>4</v>
      </c>
    </row>
    <row r="3287" spans="20:21" x14ac:dyDescent="0.3">
      <c r="T3287" t="s">
        <v>9492</v>
      </c>
      <c r="U3287" s="4">
        <v>7.7</v>
      </c>
    </row>
    <row r="3288" spans="20:21" x14ac:dyDescent="0.3">
      <c r="T3288" t="s">
        <v>9497</v>
      </c>
      <c r="U3288" s="4">
        <v>7.4</v>
      </c>
    </row>
    <row r="3289" spans="20:21" x14ac:dyDescent="0.3">
      <c r="T3289" t="s">
        <v>9501</v>
      </c>
      <c r="U3289" s="4">
        <v>6.5</v>
      </c>
    </row>
    <row r="3290" spans="20:21" x14ac:dyDescent="0.3">
      <c r="T3290" t="s">
        <v>9503</v>
      </c>
      <c r="U3290" s="4">
        <v>6.4</v>
      </c>
    </row>
    <row r="3291" spans="20:21" x14ac:dyDescent="0.3">
      <c r="T3291" t="s">
        <v>9507</v>
      </c>
      <c r="U3291" s="4">
        <v>7.2</v>
      </c>
    </row>
    <row r="3292" spans="20:21" x14ac:dyDescent="0.3">
      <c r="T3292" t="s">
        <v>9509</v>
      </c>
      <c r="U3292" s="4">
        <v>5.6</v>
      </c>
    </row>
    <row r="3293" spans="20:21" x14ac:dyDescent="0.3">
      <c r="T3293" t="s">
        <v>4359</v>
      </c>
      <c r="U3293" s="4">
        <v>6.3</v>
      </c>
    </row>
    <row r="3294" spans="20:21" x14ac:dyDescent="0.3">
      <c r="T3294" t="s">
        <v>9513</v>
      </c>
      <c r="U3294" s="4">
        <v>6.8</v>
      </c>
    </row>
    <row r="3295" spans="20:21" x14ac:dyDescent="0.3">
      <c r="T3295" t="s">
        <v>3417</v>
      </c>
      <c r="U3295" s="4">
        <v>5.5</v>
      </c>
    </row>
    <row r="3296" spans="20:21" x14ac:dyDescent="0.3">
      <c r="T3296" t="s">
        <v>4286</v>
      </c>
      <c r="U3296" s="4">
        <v>6.9</v>
      </c>
    </row>
    <row r="3297" spans="20:21" x14ac:dyDescent="0.3">
      <c r="T3297" t="s">
        <v>9519</v>
      </c>
      <c r="U3297" s="4">
        <v>6</v>
      </c>
    </row>
    <row r="3298" spans="20:21" x14ac:dyDescent="0.3">
      <c r="T3298" t="s">
        <v>9523</v>
      </c>
      <c r="U3298" s="4">
        <v>6.4</v>
      </c>
    </row>
    <row r="3299" spans="20:21" x14ac:dyDescent="0.3">
      <c r="T3299" t="s">
        <v>9525</v>
      </c>
      <c r="U3299" s="4">
        <v>6.6</v>
      </c>
    </row>
    <row r="3300" spans="20:21" x14ac:dyDescent="0.3">
      <c r="T3300" t="s">
        <v>9528</v>
      </c>
      <c r="U3300" s="4">
        <v>5.3</v>
      </c>
    </row>
    <row r="3301" spans="20:21" x14ac:dyDescent="0.3">
      <c r="T3301" t="s">
        <v>6815</v>
      </c>
      <c r="U3301" s="4">
        <v>8.1</v>
      </c>
    </row>
    <row r="3302" spans="20:21" x14ac:dyDescent="0.3">
      <c r="T3302" t="s">
        <v>3817</v>
      </c>
      <c r="U3302" s="4">
        <v>5.9</v>
      </c>
    </row>
    <row r="3303" spans="20:21" x14ac:dyDescent="0.3">
      <c r="T3303" t="s">
        <v>9539</v>
      </c>
      <c r="U3303" s="4">
        <v>7.7</v>
      </c>
    </row>
    <row r="3304" spans="20:21" x14ac:dyDescent="0.3">
      <c r="T3304" t="s">
        <v>9543</v>
      </c>
      <c r="U3304" s="4">
        <v>4.5999999999999996</v>
      </c>
    </row>
    <row r="3305" spans="20:21" x14ac:dyDescent="0.3">
      <c r="T3305" t="s">
        <v>4170</v>
      </c>
      <c r="U3305" s="4">
        <v>5.0999999999999996</v>
      </c>
    </row>
    <row r="3306" spans="20:21" x14ac:dyDescent="0.3">
      <c r="T3306" t="s">
        <v>9550</v>
      </c>
      <c r="U3306" s="4">
        <v>6.9</v>
      </c>
    </row>
    <row r="3307" spans="20:21" x14ac:dyDescent="0.3">
      <c r="T3307" t="s">
        <v>3875</v>
      </c>
      <c r="U3307" s="4">
        <v>8</v>
      </c>
    </row>
    <row r="3308" spans="20:21" x14ac:dyDescent="0.3">
      <c r="T3308" t="s">
        <v>9471</v>
      </c>
      <c r="U3308" s="4">
        <v>6.8</v>
      </c>
    </row>
    <row r="3309" spans="20:21" x14ac:dyDescent="0.3">
      <c r="T3309" t="s">
        <v>9559</v>
      </c>
      <c r="U3309" s="4">
        <v>5.4</v>
      </c>
    </row>
    <row r="3310" spans="20:21" x14ac:dyDescent="0.3">
      <c r="T3310" t="s">
        <v>9563</v>
      </c>
      <c r="U3310" s="4">
        <v>6.5</v>
      </c>
    </row>
    <row r="3311" spans="20:21" x14ac:dyDescent="0.3">
      <c r="T3311" t="s">
        <v>9566</v>
      </c>
      <c r="U3311" s="4">
        <v>4.2</v>
      </c>
    </row>
    <row r="3312" spans="20:21" x14ac:dyDescent="0.3">
      <c r="T3312" t="s">
        <v>3875</v>
      </c>
      <c r="U3312" s="4">
        <v>7.4</v>
      </c>
    </row>
    <row r="3313" spans="20:21" x14ac:dyDescent="0.3">
      <c r="T3313" t="s">
        <v>4759</v>
      </c>
      <c r="U3313" s="4">
        <v>6.9</v>
      </c>
    </row>
    <row r="3314" spans="20:21" x14ac:dyDescent="0.3">
      <c r="T3314" t="s">
        <v>9575</v>
      </c>
      <c r="U3314" s="4">
        <v>6.7</v>
      </c>
    </row>
    <row r="3315" spans="20:21" x14ac:dyDescent="0.3">
      <c r="T3315" t="s">
        <v>9580</v>
      </c>
      <c r="U3315" s="4">
        <v>7.3</v>
      </c>
    </row>
    <row r="3316" spans="20:21" x14ac:dyDescent="0.3">
      <c r="T3316" t="s">
        <v>4975</v>
      </c>
      <c r="U3316" s="4">
        <v>7.6</v>
      </c>
    </row>
    <row r="3317" spans="20:21" x14ac:dyDescent="0.3">
      <c r="T3317" t="s">
        <v>9587</v>
      </c>
      <c r="U3317" s="4">
        <v>5.4</v>
      </c>
    </row>
    <row r="3318" spans="20:21" x14ac:dyDescent="0.3">
      <c r="T3318" t="s">
        <v>7708</v>
      </c>
      <c r="U3318" s="4">
        <v>7.3</v>
      </c>
    </row>
    <row r="3319" spans="20:21" x14ac:dyDescent="0.3">
      <c r="T3319" t="s">
        <v>6941</v>
      </c>
      <c r="U3319" s="4">
        <v>6.4</v>
      </c>
    </row>
    <row r="3320" spans="20:21" x14ac:dyDescent="0.3">
      <c r="T3320" t="s">
        <v>9593</v>
      </c>
      <c r="U3320" s="4">
        <v>6</v>
      </c>
    </row>
    <row r="3321" spans="20:21" x14ac:dyDescent="0.3">
      <c r="T3321" t="s">
        <v>5737</v>
      </c>
      <c r="U3321" s="4">
        <v>7.2</v>
      </c>
    </row>
    <row r="3322" spans="20:21" x14ac:dyDescent="0.3">
      <c r="T3322" t="s">
        <v>5235</v>
      </c>
      <c r="U3322" s="4">
        <v>6</v>
      </c>
    </row>
    <row r="3323" spans="20:21" x14ac:dyDescent="0.3">
      <c r="T3323" t="s">
        <v>9599</v>
      </c>
      <c r="U3323" s="4">
        <v>3.1</v>
      </c>
    </row>
    <row r="3324" spans="20:21" x14ac:dyDescent="0.3">
      <c r="T3324" t="s">
        <v>9602</v>
      </c>
      <c r="U3324" s="4">
        <v>6.9</v>
      </c>
    </row>
    <row r="3325" spans="20:21" x14ac:dyDescent="0.3">
      <c r="T3325" t="s">
        <v>8292</v>
      </c>
      <c r="U3325" s="4">
        <v>6.2</v>
      </c>
    </row>
    <row r="3326" spans="20:21" x14ac:dyDescent="0.3">
      <c r="T3326" t="s">
        <v>2379</v>
      </c>
      <c r="U3326" s="4">
        <v>5.5</v>
      </c>
    </row>
    <row r="3327" spans="20:21" x14ac:dyDescent="0.3">
      <c r="T3327" t="s">
        <v>9607</v>
      </c>
      <c r="U3327" s="4">
        <v>6.9</v>
      </c>
    </row>
    <row r="3328" spans="20:21" x14ac:dyDescent="0.3">
      <c r="T3328" t="s">
        <v>5685</v>
      </c>
      <c r="U3328" s="4">
        <v>6.3</v>
      </c>
    </row>
    <row r="3329" spans="20:21" x14ac:dyDescent="0.3">
      <c r="T3329" t="s">
        <v>9613</v>
      </c>
      <c r="U3329" s="4">
        <v>4.8</v>
      </c>
    </row>
    <row r="3330" spans="20:21" x14ac:dyDescent="0.3">
      <c r="T3330" t="s">
        <v>9615</v>
      </c>
      <c r="U3330" s="4">
        <v>6.7</v>
      </c>
    </row>
    <row r="3331" spans="20:21" x14ac:dyDescent="0.3">
      <c r="T3331" t="s">
        <v>9617</v>
      </c>
      <c r="U3331" s="4">
        <v>5.6</v>
      </c>
    </row>
    <row r="3332" spans="20:21" x14ac:dyDescent="0.3">
      <c r="T3332" t="s">
        <v>9622</v>
      </c>
      <c r="U3332" s="4">
        <v>5.4</v>
      </c>
    </row>
    <row r="3333" spans="20:21" x14ac:dyDescent="0.3">
      <c r="T3333" t="s">
        <v>9627</v>
      </c>
      <c r="U3333" s="4">
        <v>8</v>
      </c>
    </row>
    <row r="3334" spans="20:21" x14ac:dyDescent="0.3">
      <c r="T3334" t="s">
        <v>1843</v>
      </c>
      <c r="U3334" s="4">
        <v>5.7</v>
      </c>
    </row>
    <row r="3335" spans="20:21" x14ac:dyDescent="0.3">
      <c r="T3335" t="s">
        <v>9633</v>
      </c>
      <c r="U3335" s="4">
        <v>7.6</v>
      </c>
    </row>
    <row r="3336" spans="20:21" x14ac:dyDescent="0.3">
      <c r="T3336" t="s">
        <v>7613</v>
      </c>
      <c r="U3336" s="4">
        <v>7</v>
      </c>
    </row>
    <row r="3337" spans="20:21" x14ac:dyDescent="0.3">
      <c r="T3337" t="s">
        <v>9640</v>
      </c>
      <c r="U3337" s="4">
        <v>7.2</v>
      </c>
    </row>
    <row r="3338" spans="20:21" x14ac:dyDescent="0.3">
      <c r="T3338" t="s">
        <v>9642</v>
      </c>
      <c r="U3338" s="4">
        <v>3.5</v>
      </c>
    </row>
    <row r="3339" spans="20:21" x14ac:dyDescent="0.3">
      <c r="T3339" t="s">
        <v>4975</v>
      </c>
      <c r="U3339" s="4">
        <v>7.5</v>
      </c>
    </row>
    <row r="3340" spans="20:21" x14ac:dyDescent="0.3">
      <c r="T3340" t="s">
        <v>9647</v>
      </c>
      <c r="U3340" s="4">
        <v>5.0999999999999996</v>
      </c>
    </row>
    <row r="3341" spans="20:21" x14ac:dyDescent="0.3">
      <c r="T3341" t="s">
        <v>9651</v>
      </c>
      <c r="U3341" s="4">
        <v>6.7</v>
      </c>
    </row>
    <row r="3342" spans="20:21" x14ac:dyDescent="0.3">
      <c r="T3342" t="s">
        <v>3058</v>
      </c>
      <c r="U3342" s="4">
        <v>9.1999999999999993</v>
      </c>
    </row>
    <row r="3343" spans="20:21" x14ac:dyDescent="0.3">
      <c r="T3343" t="s">
        <v>3240</v>
      </c>
      <c r="U3343" s="4">
        <v>6.1</v>
      </c>
    </row>
    <row r="3344" spans="20:21" x14ac:dyDescent="0.3">
      <c r="T3344" t="s">
        <v>122</v>
      </c>
      <c r="U3344" s="4">
        <v>7.7</v>
      </c>
    </row>
    <row r="3345" spans="20:21" x14ac:dyDescent="0.3">
      <c r="T3345" t="s">
        <v>8417</v>
      </c>
      <c r="U3345" s="4">
        <v>7.6</v>
      </c>
    </row>
    <row r="3346" spans="20:21" x14ac:dyDescent="0.3">
      <c r="T3346" t="s">
        <v>1005</v>
      </c>
      <c r="U3346" s="4">
        <v>6.1</v>
      </c>
    </row>
    <row r="3347" spans="20:21" x14ac:dyDescent="0.3">
      <c r="T3347" t="s">
        <v>591</v>
      </c>
      <c r="U3347" s="4">
        <v>4.9000000000000004</v>
      </c>
    </row>
    <row r="3348" spans="20:21" x14ac:dyDescent="0.3">
      <c r="T3348" t="s">
        <v>9651</v>
      </c>
      <c r="U3348" s="4">
        <v>6.8</v>
      </c>
    </row>
    <row r="3349" spans="20:21" x14ac:dyDescent="0.3">
      <c r="T3349" t="s">
        <v>2574</v>
      </c>
      <c r="U3349" s="4">
        <v>7</v>
      </c>
    </row>
    <row r="3350" spans="20:21" x14ac:dyDescent="0.3">
      <c r="T3350" t="s">
        <v>9670</v>
      </c>
      <c r="U3350" s="4">
        <v>7.2</v>
      </c>
    </row>
    <row r="3351" spans="20:21" x14ac:dyDescent="0.3">
      <c r="T3351" t="s">
        <v>8786</v>
      </c>
      <c r="U3351" s="4">
        <v>5.7</v>
      </c>
    </row>
    <row r="3352" spans="20:21" x14ac:dyDescent="0.3">
      <c r="T3352" t="s">
        <v>2186</v>
      </c>
      <c r="U3352" s="4">
        <v>7.5</v>
      </c>
    </row>
    <row r="3353" spans="20:21" x14ac:dyDescent="0.3">
      <c r="T3353" t="s">
        <v>3207</v>
      </c>
      <c r="U3353" s="4">
        <v>7.4</v>
      </c>
    </row>
    <row r="3354" spans="20:21" x14ac:dyDescent="0.3">
      <c r="T3354" t="s">
        <v>3085</v>
      </c>
      <c r="U3354" s="4">
        <v>7.2</v>
      </c>
    </row>
    <row r="3355" spans="20:21" x14ac:dyDescent="0.3">
      <c r="T3355" t="s">
        <v>9681</v>
      </c>
      <c r="U3355" s="4">
        <v>6.8</v>
      </c>
    </row>
    <row r="3356" spans="20:21" x14ac:dyDescent="0.3">
      <c r="T3356" t="s">
        <v>9651</v>
      </c>
      <c r="U3356" s="4">
        <v>6.8</v>
      </c>
    </row>
    <row r="3357" spans="20:21" x14ac:dyDescent="0.3">
      <c r="T3357" t="s">
        <v>5979</v>
      </c>
      <c r="U3357" s="4">
        <v>5.2</v>
      </c>
    </row>
    <row r="3358" spans="20:21" x14ac:dyDescent="0.3">
      <c r="T3358" t="s">
        <v>4812</v>
      </c>
      <c r="U3358" s="4">
        <v>7.2</v>
      </c>
    </row>
    <row r="3359" spans="20:21" x14ac:dyDescent="0.3">
      <c r="T3359" t="s">
        <v>9690</v>
      </c>
      <c r="U3359" s="4">
        <v>7.5</v>
      </c>
    </row>
    <row r="3360" spans="20:21" x14ac:dyDescent="0.3">
      <c r="T3360" t="s">
        <v>9694</v>
      </c>
      <c r="U3360" s="4">
        <v>4</v>
      </c>
    </row>
    <row r="3361" spans="20:21" x14ac:dyDescent="0.3">
      <c r="T3361" t="s">
        <v>2641</v>
      </c>
      <c r="U3361" s="4">
        <v>6.8</v>
      </c>
    </row>
    <row r="3362" spans="20:21" x14ac:dyDescent="0.3">
      <c r="T3362" t="s">
        <v>7600</v>
      </c>
      <c r="U3362" s="4">
        <v>6.9</v>
      </c>
    </row>
    <row r="3363" spans="20:21" x14ac:dyDescent="0.3">
      <c r="T3363" t="s">
        <v>7952</v>
      </c>
      <c r="U3363" s="4">
        <v>7.3</v>
      </c>
    </row>
    <row r="3364" spans="20:21" x14ac:dyDescent="0.3">
      <c r="T3364" t="s">
        <v>4582</v>
      </c>
      <c r="U3364" s="4">
        <v>6.1</v>
      </c>
    </row>
    <row r="3365" spans="20:21" x14ac:dyDescent="0.3">
      <c r="T3365" t="s">
        <v>7600</v>
      </c>
      <c r="U3365" s="4">
        <v>6</v>
      </c>
    </row>
    <row r="3366" spans="20:21" x14ac:dyDescent="0.3">
      <c r="T3366" t="s">
        <v>9710</v>
      </c>
      <c r="U3366" s="4">
        <v>4.0999999999999996</v>
      </c>
    </row>
    <row r="3367" spans="20:21" x14ac:dyDescent="0.3">
      <c r="T3367" t="s">
        <v>4377</v>
      </c>
      <c r="U3367" s="4">
        <v>7</v>
      </c>
    </row>
    <row r="3368" spans="20:21" x14ac:dyDescent="0.3">
      <c r="T3368" t="s">
        <v>9718</v>
      </c>
      <c r="U3368" s="4">
        <v>7.1</v>
      </c>
    </row>
    <row r="3369" spans="20:21" x14ac:dyDescent="0.3">
      <c r="T3369" t="s">
        <v>4346</v>
      </c>
      <c r="U3369" s="4">
        <v>6.2</v>
      </c>
    </row>
    <row r="3370" spans="20:21" x14ac:dyDescent="0.3">
      <c r="T3370" t="s">
        <v>7628</v>
      </c>
      <c r="U3370" s="4">
        <v>6.9</v>
      </c>
    </row>
    <row r="3371" spans="20:21" x14ac:dyDescent="0.3">
      <c r="T3371" t="s">
        <v>9723</v>
      </c>
      <c r="U3371" s="4">
        <v>7.6</v>
      </c>
    </row>
    <row r="3372" spans="20:21" x14ac:dyDescent="0.3">
      <c r="T3372" t="s">
        <v>330</v>
      </c>
      <c r="U3372" s="4">
        <v>7.6</v>
      </c>
    </row>
    <row r="3373" spans="20:21" x14ac:dyDescent="0.3">
      <c r="T3373" t="s">
        <v>9503</v>
      </c>
      <c r="U3373" s="4">
        <v>6.4</v>
      </c>
    </row>
    <row r="3374" spans="20:21" x14ac:dyDescent="0.3">
      <c r="T3374" t="s">
        <v>9077</v>
      </c>
      <c r="U3374" s="4">
        <v>6.2</v>
      </c>
    </row>
    <row r="3375" spans="20:21" x14ac:dyDescent="0.3">
      <c r="T3375" t="s">
        <v>798</v>
      </c>
      <c r="U3375" s="4">
        <v>7.5</v>
      </c>
    </row>
    <row r="3376" spans="20:21" x14ac:dyDescent="0.3">
      <c r="T3376" t="s">
        <v>5881</v>
      </c>
      <c r="U3376" s="4">
        <v>2</v>
      </c>
    </row>
    <row r="3377" spans="20:21" x14ac:dyDescent="0.3">
      <c r="T3377" t="s">
        <v>9739</v>
      </c>
      <c r="U3377" s="4">
        <v>6.2</v>
      </c>
    </row>
    <row r="3378" spans="20:21" x14ac:dyDescent="0.3">
      <c r="T3378" t="s">
        <v>9745</v>
      </c>
      <c r="U3378" s="4">
        <v>6.5</v>
      </c>
    </row>
    <row r="3379" spans="20:21" x14ac:dyDescent="0.3">
      <c r="T3379" t="s">
        <v>9146</v>
      </c>
      <c r="U3379" s="4">
        <v>7.9</v>
      </c>
    </row>
    <row r="3380" spans="20:21" x14ac:dyDescent="0.3">
      <c r="T3380" t="s">
        <v>1263</v>
      </c>
      <c r="U3380" s="4">
        <v>6.8</v>
      </c>
    </row>
    <row r="3381" spans="20:21" x14ac:dyDescent="0.3">
      <c r="T3381" t="s">
        <v>8906</v>
      </c>
      <c r="U3381" s="4">
        <v>6.3</v>
      </c>
    </row>
    <row r="3382" spans="20:21" x14ac:dyDescent="0.3">
      <c r="T3382" t="s">
        <v>9755</v>
      </c>
      <c r="U3382" s="4">
        <v>6.3</v>
      </c>
    </row>
    <row r="3383" spans="20:21" x14ac:dyDescent="0.3">
      <c r="T3383" t="s">
        <v>8225</v>
      </c>
      <c r="U3383" s="4">
        <v>6.6</v>
      </c>
    </row>
    <row r="3384" spans="20:21" x14ac:dyDescent="0.3">
      <c r="T3384" t="s">
        <v>8251</v>
      </c>
      <c r="U3384" s="4">
        <v>6.4</v>
      </c>
    </row>
    <row r="3385" spans="20:21" x14ac:dyDescent="0.3">
      <c r="T3385" t="s">
        <v>9760</v>
      </c>
      <c r="U3385" s="4">
        <v>7.5</v>
      </c>
    </row>
    <row r="3386" spans="20:21" x14ac:dyDescent="0.3">
      <c r="T3386" t="s">
        <v>9763</v>
      </c>
      <c r="U3386" s="4">
        <v>5.8</v>
      </c>
    </row>
    <row r="3387" spans="20:21" x14ac:dyDescent="0.3">
      <c r="T3387" t="s">
        <v>9766</v>
      </c>
      <c r="U3387" s="4">
        <v>6.5</v>
      </c>
    </row>
    <row r="3388" spans="20:21" x14ac:dyDescent="0.3">
      <c r="T3388" t="s">
        <v>3092</v>
      </c>
      <c r="U3388" s="4">
        <v>4.8</v>
      </c>
    </row>
    <row r="3389" spans="20:21" x14ac:dyDescent="0.3">
      <c r="T3389" t="s">
        <v>9615</v>
      </c>
      <c r="U3389" s="4">
        <v>7.2</v>
      </c>
    </row>
    <row r="3390" spans="20:21" x14ac:dyDescent="0.3">
      <c r="T3390" t="s">
        <v>9772</v>
      </c>
      <c r="U3390" s="4">
        <v>6.3</v>
      </c>
    </row>
    <row r="3391" spans="20:21" x14ac:dyDescent="0.3">
      <c r="T3391" t="s">
        <v>4204</v>
      </c>
      <c r="U3391" s="4">
        <v>7</v>
      </c>
    </row>
    <row r="3392" spans="20:21" x14ac:dyDescent="0.3">
      <c r="T3392" t="s">
        <v>4145</v>
      </c>
      <c r="U3392" s="4">
        <v>6.3</v>
      </c>
    </row>
    <row r="3393" spans="20:21" x14ac:dyDescent="0.3">
      <c r="T3393" t="s">
        <v>9781</v>
      </c>
      <c r="U3393" s="4">
        <v>5.3</v>
      </c>
    </row>
    <row r="3394" spans="20:21" x14ac:dyDescent="0.3">
      <c r="T3394" t="s">
        <v>9785</v>
      </c>
      <c r="U3394" s="4">
        <v>2.2999999999999998</v>
      </c>
    </row>
    <row r="3395" spans="20:21" x14ac:dyDescent="0.3">
      <c r="T3395" t="s">
        <v>9787</v>
      </c>
      <c r="U3395" s="4">
        <v>7.1</v>
      </c>
    </row>
    <row r="3396" spans="20:21" x14ac:dyDescent="0.3">
      <c r="T3396" t="s">
        <v>4229</v>
      </c>
      <c r="U3396" s="4">
        <v>6.2</v>
      </c>
    </row>
    <row r="3397" spans="20:21" x14ac:dyDescent="0.3">
      <c r="T3397" t="s">
        <v>3758</v>
      </c>
      <c r="U3397" s="4">
        <v>6.2</v>
      </c>
    </row>
    <row r="3398" spans="20:21" x14ac:dyDescent="0.3">
      <c r="T3398" t="s">
        <v>9793</v>
      </c>
      <c r="U3398" s="4">
        <v>6.7</v>
      </c>
    </row>
    <row r="3399" spans="20:21" x14ac:dyDescent="0.3">
      <c r="T3399" t="s">
        <v>8761</v>
      </c>
      <c r="U3399" s="4">
        <v>6.5</v>
      </c>
    </row>
    <row r="3400" spans="20:21" x14ac:dyDescent="0.3">
      <c r="T3400" t="s">
        <v>9797</v>
      </c>
      <c r="U3400" s="4">
        <v>5.9</v>
      </c>
    </row>
    <row r="3401" spans="20:21" x14ac:dyDescent="0.3">
      <c r="T3401" t="s">
        <v>9799</v>
      </c>
      <c r="U3401" s="4">
        <v>6.7</v>
      </c>
    </row>
    <row r="3402" spans="20:21" x14ac:dyDescent="0.3">
      <c r="T3402" t="s">
        <v>9804</v>
      </c>
      <c r="U3402" s="4">
        <v>6</v>
      </c>
    </row>
    <row r="3403" spans="20:21" x14ac:dyDescent="0.3">
      <c r="T3403" t="s">
        <v>1501</v>
      </c>
      <c r="U3403" s="4">
        <v>6.9</v>
      </c>
    </row>
    <row r="3404" spans="20:21" x14ac:dyDescent="0.3">
      <c r="T3404" t="s">
        <v>9443</v>
      </c>
      <c r="U3404" s="4">
        <v>7.9</v>
      </c>
    </row>
    <row r="3405" spans="20:21" x14ac:dyDescent="0.3">
      <c r="T3405" t="s">
        <v>9810</v>
      </c>
      <c r="U3405" s="4">
        <v>5.3</v>
      </c>
    </row>
    <row r="3406" spans="20:21" x14ac:dyDescent="0.3">
      <c r="T3406" t="s">
        <v>3058</v>
      </c>
      <c r="U3406" s="4">
        <v>4.8</v>
      </c>
    </row>
    <row r="3407" spans="20:21" x14ac:dyDescent="0.3">
      <c r="T3407" t="s">
        <v>9815</v>
      </c>
      <c r="U3407" s="4">
        <v>5.3</v>
      </c>
    </row>
    <row r="3408" spans="20:21" x14ac:dyDescent="0.3">
      <c r="T3408" t="s">
        <v>9820</v>
      </c>
      <c r="U3408" s="4">
        <v>6</v>
      </c>
    </row>
    <row r="3409" spans="20:21" x14ac:dyDescent="0.3">
      <c r="T3409" t="s">
        <v>2363</v>
      </c>
      <c r="U3409" s="4">
        <v>7.3</v>
      </c>
    </row>
    <row r="3410" spans="20:21" x14ac:dyDescent="0.3">
      <c r="T3410" t="s">
        <v>9828</v>
      </c>
      <c r="U3410" s="4">
        <v>7.4</v>
      </c>
    </row>
    <row r="3411" spans="20:21" x14ac:dyDescent="0.3">
      <c r="T3411" t="s">
        <v>5537</v>
      </c>
      <c r="U3411" s="4">
        <v>7.7</v>
      </c>
    </row>
    <row r="3412" spans="20:21" x14ac:dyDescent="0.3">
      <c r="T3412" t="s">
        <v>2581</v>
      </c>
      <c r="U3412" s="4">
        <v>4.8</v>
      </c>
    </row>
    <row r="3413" spans="20:21" x14ac:dyDescent="0.3">
      <c r="T3413" t="s">
        <v>9835</v>
      </c>
      <c r="U3413" s="4">
        <v>7.2</v>
      </c>
    </row>
    <row r="3414" spans="20:21" x14ac:dyDescent="0.3">
      <c r="T3414" t="s">
        <v>9840</v>
      </c>
      <c r="U3414" s="4">
        <v>5.8</v>
      </c>
    </row>
    <row r="3415" spans="20:21" x14ac:dyDescent="0.3">
      <c r="T3415" t="s">
        <v>9844</v>
      </c>
      <c r="U3415" s="4">
        <v>7.3</v>
      </c>
    </row>
    <row r="3416" spans="20:21" x14ac:dyDescent="0.3">
      <c r="T3416" t="s">
        <v>9849</v>
      </c>
      <c r="U3416" s="4">
        <v>7</v>
      </c>
    </row>
    <row r="3417" spans="20:21" x14ac:dyDescent="0.3">
      <c r="T3417" t="s">
        <v>9851</v>
      </c>
      <c r="U3417" s="4">
        <v>6.4</v>
      </c>
    </row>
    <row r="3418" spans="20:21" x14ac:dyDescent="0.3">
      <c r="T3418" t="s">
        <v>9855</v>
      </c>
      <c r="U3418" s="4">
        <v>5.6</v>
      </c>
    </row>
    <row r="3419" spans="20:21" x14ac:dyDescent="0.3">
      <c r="T3419" t="s">
        <v>3575</v>
      </c>
      <c r="U3419" s="4">
        <v>8.1999999999999993</v>
      </c>
    </row>
    <row r="3420" spans="20:21" x14ac:dyDescent="0.3">
      <c r="T3420" t="s">
        <v>2925</v>
      </c>
      <c r="U3420" s="4">
        <v>6.5</v>
      </c>
    </row>
    <row r="3421" spans="20:21" x14ac:dyDescent="0.3">
      <c r="T3421" t="s">
        <v>9866</v>
      </c>
      <c r="U3421" s="4">
        <v>6.4</v>
      </c>
    </row>
    <row r="3422" spans="20:21" x14ac:dyDescent="0.3">
      <c r="T3422" t="s">
        <v>924</v>
      </c>
      <c r="U3422" s="4">
        <v>8.1</v>
      </c>
    </row>
    <row r="3423" spans="20:21" x14ac:dyDescent="0.3">
      <c r="T3423" t="s">
        <v>5103</v>
      </c>
      <c r="U3423" s="4">
        <v>5.4</v>
      </c>
    </row>
    <row r="3424" spans="20:21" x14ac:dyDescent="0.3">
      <c r="T3424" t="s">
        <v>9875</v>
      </c>
      <c r="U3424" s="4">
        <v>6.3</v>
      </c>
    </row>
    <row r="3425" spans="20:21" x14ac:dyDescent="0.3">
      <c r="T3425" t="s">
        <v>1906</v>
      </c>
      <c r="U3425" s="4">
        <v>7.8</v>
      </c>
    </row>
    <row r="3426" spans="20:21" x14ac:dyDescent="0.3">
      <c r="T3426" t="s">
        <v>9884</v>
      </c>
      <c r="U3426" s="4">
        <v>6.8</v>
      </c>
    </row>
    <row r="3427" spans="20:21" x14ac:dyDescent="0.3">
      <c r="T3427" t="s">
        <v>9888</v>
      </c>
      <c r="U3427" s="4">
        <v>7.2</v>
      </c>
    </row>
    <row r="3428" spans="20:21" x14ac:dyDescent="0.3">
      <c r="T3428" t="s">
        <v>1470</v>
      </c>
      <c r="U3428" s="4">
        <v>7.1</v>
      </c>
    </row>
    <row r="3429" spans="20:21" x14ac:dyDescent="0.3">
      <c r="T3429" t="s">
        <v>364</v>
      </c>
      <c r="U3429" s="4">
        <v>6.2</v>
      </c>
    </row>
    <row r="3430" spans="20:21" x14ac:dyDescent="0.3">
      <c r="T3430" t="s">
        <v>354</v>
      </c>
      <c r="U3430" s="4">
        <v>7.3</v>
      </c>
    </row>
    <row r="3431" spans="20:21" x14ac:dyDescent="0.3">
      <c r="T3431" t="s">
        <v>9448</v>
      </c>
      <c r="U3431" s="4">
        <v>5.9</v>
      </c>
    </row>
    <row r="3432" spans="20:21" x14ac:dyDescent="0.3">
      <c r="T3432" t="s">
        <v>4470</v>
      </c>
      <c r="U3432" s="4">
        <v>7.2</v>
      </c>
    </row>
    <row r="3433" spans="20:21" x14ac:dyDescent="0.3">
      <c r="T3433" t="s">
        <v>9905</v>
      </c>
      <c r="U3433" s="4">
        <v>3.6</v>
      </c>
    </row>
    <row r="3434" spans="20:21" x14ac:dyDescent="0.3">
      <c r="T3434" t="s">
        <v>9907</v>
      </c>
      <c r="U3434" s="4">
        <v>7.7</v>
      </c>
    </row>
    <row r="3435" spans="20:21" x14ac:dyDescent="0.3">
      <c r="T3435" t="s">
        <v>6408</v>
      </c>
      <c r="U3435" s="4">
        <v>7.3</v>
      </c>
    </row>
    <row r="3436" spans="20:21" x14ac:dyDescent="0.3">
      <c r="T3436" t="s">
        <v>470</v>
      </c>
      <c r="U3436" s="4">
        <v>7.4</v>
      </c>
    </row>
    <row r="3437" spans="20:21" x14ac:dyDescent="0.3">
      <c r="T3437" t="s">
        <v>9914</v>
      </c>
      <c r="U3437" s="4">
        <v>6.6</v>
      </c>
    </row>
    <row r="3438" spans="20:21" x14ac:dyDescent="0.3">
      <c r="T3438" t="s">
        <v>9917</v>
      </c>
      <c r="U3438" s="4">
        <v>6.9</v>
      </c>
    </row>
    <row r="3439" spans="20:21" x14ac:dyDescent="0.3">
      <c r="T3439" t="s">
        <v>7655</v>
      </c>
      <c r="U3439" s="4">
        <v>6.8</v>
      </c>
    </row>
    <row r="3440" spans="20:21" x14ac:dyDescent="0.3">
      <c r="T3440" t="s">
        <v>9920</v>
      </c>
      <c r="U3440" s="4">
        <v>7.3</v>
      </c>
    </row>
    <row r="3441" spans="20:21" x14ac:dyDescent="0.3">
      <c r="T3441" t="s">
        <v>9924</v>
      </c>
      <c r="U3441" s="4">
        <v>7.2</v>
      </c>
    </row>
    <row r="3442" spans="20:21" x14ac:dyDescent="0.3">
      <c r="T3442" t="s">
        <v>9926</v>
      </c>
      <c r="U3442" s="4">
        <v>6.5</v>
      </c>
    </row>
    <row r="3443" spans="20:21" x14ac:dyDescent="0.3">
      <c r="T3443" t="s">
        <v>6475</v>
      </c>
      <c r="U3443" s="4">
        <v>7.7</v>
      </c>
    </row>
    <row r="3444" spans="20:21" x14ac:dyDescent="0.3">
      <c r="T3444" t="s">
        <v>14</v>
      </c>
      <c r="U3444" s="4">
        <v>8.1</v>
      </c>
    </row>
    <row r="3445" spans="20:21" x14ac:dyDescent="0.3">
      <c r="T3445" t="s">
        <v>9931</v>
      </c>
      <c r="U3445" s="4">
        <v>7.7</v>
      </c>
    </row>
    <row r="3446" spans="20:21" x14ac:dyDescent="0.3">
      <c r="T3446" t="s">
        <v>2345</v>
      </c>
      <c r="U3446" s="4">
        <v>7.6</v>
      </c>
    </row>
    <row r="3447" spans="20:21" x14ac:dyDescent="0.3">
      <c r="T3447" t="s">
        <v>9938</v>
      </c>
      <c r="U3447" s="4">
        <v>7.3</v>
      </c>
    </row>
    <row r="3448" spans="20:21" x14ac:dyDescent="0.3">
      <c r="T3448" t="s">
        <v>4390</v>
      </c>
      <c r="U3448" s="4">
        <v>7.2</v>
      </c>
    </row>
    <row r="3449" spans="20:21" x14ac:dyDescent="0.3">
      <c r="T3449" t="s">
        <v>7931</v>
      </c>
      <c r="U3449" s="4">
        <v>7.2</v>
      </c>
    </row>
    <row r="3450" spans="20:21" x14ac:dyDescent="0.3">
      <c r="T3450" t="s">
        <v>515</v>
      </c>
      <c r="U3450" s="4">
        <v>8.1</v>
      </c>
    </row>
    <row r="3451" spans="20:21" x14ac:dyDescent="0.3">
      <c r="T3451" t="s">
        <v>2429</v>
      </c>
      <c r="U3451" s="4">
        <v>7.5</v>
      </c>
    </row>
    <row r="3452" spans="20:21" x14ac:dyDescent="0.3">
      <c r="T3452" t="s">
        <v>9957</v>
      </c>
      <c r="U3452" s="4">
        <v>8.1</v>
      </c>
    </row>
    <row r="3453" spans="20:21" x14ac:dyDescent="0.3">
      <c r="T3453" t="s">
        <v>9963</v>
      </c>
      <c r="U3453" s="4">
        <v>7.8</v>
      </c>
    </row>
    <row r="3454" spans="20:21" x14ac:dyDescent="0.3">
      <c r="T3454" t="s">
        <v>2568</v>
      </c>
      <c r="U3454" s="4">
        <v>7.8</v>
      </c>
    </row>
    <row r="3455" spans="20:21" x14ac:dyDescent="0.3">
      <c r="T3455" t="s">
        <v>9970</v>
      </c>
      <c r="U3455" s="4">
        <v>7.6</v>
      </c>
    </row>
    <row r="3456" spans="20:21" x14ac:dyDescent="0.3">
      <c r="T3456" t="s">
        <v>2673</v>
      </c>
      <c r="U3456" s="4">
        <v>7.4</v>
      </c>
    </row>
    <row r="3457" spans="20:21" x14ac:dyDescent="0.3">
      <c r="T3457" t="s">
        <v>9976</v>
      </c>
      <c r="U3457" s="4">
        <v>6.3</v>
      </c>
    </row>
    <row r="3458" spans="20:21" x14ac:dyDescent="0.3">
      <c r="T3458" t="s">
        <v>7952</v>
      </c>
      <c r="U3458" s="4">
        <v>6.9</v>
      </c>
    </row>
    <row r="3459" spans="20:21" x14ac:dyDescent="0.3">
      <c r="T3459" t="s">
        <v>80</v>
      </c>
      <c r="U3459" s="4">
        <v>8.6</v>
      </c>
    </row>
    <row r="3460" spans="20:21" x14ac:dyDescent="0.3">
      <c r="T3460" t="s">
        <v>1765</v>
      </c>
      <c r="U3460" s="4">
        <v>5.0999999999999996</v>
      </c>
    </row>
    <row r="3461" spans="20:21" x14ac:dyDescent="0.3">
      <c r="T3461" t="s">
        <v>1418</v>
      </c>
      <c r="U3461" s="4">
        <v>6.4</v>
      </c>
    </row>
    <row r="3462" spans="20:21" x14ac:dyDescent="0.3">
      <c r="T3462" t="s">
        <v>802</v>
      </c>
      <c r="U3462" s="4">
        <v>7.9</v>
      </c>
    </row>
    <row r="3463" spans="20:21" x14ac:dyDescent="0.3">
      <c r="T3463" t="s">
        <v>9990</v>
      </c>
      <c r="U3463" s="4">
        <v>6.9</v>
      </c>
    </row>
    <row r="3464" spans="20:21" x14ac:dyDescent="0.3">
      <c r="T3464" t="s">
        <v>6692</v>
      </c>
      <c r="U3464" s="4">
        <v>7.5</v>
      </c>
    </row>
    <row r="3465" spans="20:21" x14ac:dyDescent="0.3">
      <c r="T3465" t="s">
        <v>3354</v>
      </c>
      <c r="U3465" s="4">
        <v>7.2</v>
      </c>
    </row>
    <row r="3466" spans="20:21" x14ac:dyDescent="0.3">
      <c r="T3466" t="s">
        <v>3182</v>
      </c>
      <c r="U3466" s="4">
        <v>5.8</v>
      </c>
    </row>
    <row r="3467" spans="20:21" x14ac:dyDescent="0.3">
      <c r="T3467" t="s">
        <v>9999</v>
      </c>
      <c r="U3467" s="4">
        <v>2.9</v>
      </c>
    </row>
    <row r="3468" spans="20:21" x14ac:dyDescent="0.3">
      <c r="T3468" t="s">
        <v>6855</v>
      </c>
      <c r="U3468" s="4">
        <v>6.2</v>
      </c>
    </row>
    <row r="3469" spans="20:21" x14ac:dyDescent="0.3">
      <c r="T3469" t="s">
        <v>6692</v>
      </c>
      <c r="U3469" s="4">
        <v>7.3</v>
      </c>
    </row>
    <row r="3470" spans="20:21" x14ac:dyDescent="0.3">
      <c r="T3470" t="s">
        <v>2686</v>
      </c>
      <c r="U3470" s="4">
        <v>6.2</v>
      </c>
    </row>
    <row r="3471" spans="20:21" x14ac:dyDescent="0.3">
      <c r="T3471" t="s">
        <v>3647</v>
      </c>
      <c r="U3471" s="4">
        <v>6.8</v>
      </c>
    </row>
    <row r="3472" spans="20:21" x14ac:dyDescent="0.3">
      <c r="T3472" t="s">
        <v>10009</v>
      </c>
      <c r="U3472" s="4">
        <v>6.1</v>
      </c>
    </row>
    <row r="3473" spans="20:21" x14ac:dyDescent="0.3">
      <c r="T3473" t="s">
        <v>2680</v>
      </c>
      <c r="U3473" s="4">
        <v>7.7</v>
      </c>
    </row>
    <row r="3474" spans="20:21" x14ac:dyDescent="0.3">
      <c r="T3474" t="s">
        <v>10014</v>
      </c>
      <c r="U3474" s="4">
        <v>5.2</v>
      </c>
    </row>
    <row r="3475" spans="20:21" x14ac:dyDescent="0.3">
      <c r="T3475" t="s">
        <v>5537</v>
      </c>
      <c r="U3475" s="4">
        <v>6.8</v>
      </c>
    </row>
    <row r="3476" spans="20:21" x14ac:dyDescent="0.3">
      <c r="T3476" t="s">
        <v>10020</v>
      </c>
      <c r="U3476" s="4">
        <v>6.5</v>
      </c>
    </row>
    <row r="3477" spans="20:21" x14ac:dyDescent="0.3">
      <c r="T3477" t="s">
        <v>6576</v>
      </c>
      <c r="U3477" s="4">
        <v>7</v>
      </c>
    </row>
    <row r="3478" spans="20:21" x14ac:dyDescent="0.3">
      <c r="T3478" t="s">
        <v>10026</v>
      </c>
      <c r="U3478" s="4">
        <v>5.9</v>
      </c>
    </row>
    <row r="3479" spans="20:21" x14ac:dyDescent="0.3">
      <c r="T3479" t="s">
        <v>10028</v>
      </c>
      <c r="U3479" s="4">
        <v>7.1</v>
      </c>
    </row>
    <row r="3480" spans="20:21" x14ac:dyDescent="0.3">
      <c r="T3480" t="s">
        <v>10030</v>
      </c>
      <c r="U3480" s="4">
        <v>5.5</v>
      </c>
    </row>
    <row r="3481" spans="20:21" x14ac:dyDescent="0.3">
      <c r="T3481" t="s">
        <v>10033</v>
      </c>
      <c r="U3481" s="4">
        <v>7.4</v>
      </c>
    </row>
    <row r="3482" spans="20:21" x14ac:dyDescent="0.3">
      <c r="T3482" t="s">
        <v>10036</v>
      </c>
      <c r="U3482" s="4">
        <v>7.3</v>
      </c>
    </row>
    <row r="3483" spans="20:21" x14ac:dyDescent="0.3">
      <c r="T3483" t="s">
        <v>10039</v>
      </c>
      <c r="U3483" s="4">
        <v>4.5999999999999996</v>
      </c>
    </row>
    <row r="3484" spans="20:21" x14ac:dyDescent="0.3">
      <c r="T3484" t="s">
        <v>4145</v>
      </c>
      <c r="U3484" s="4">
        <v>7.2</v>
      </c>
    </row>
    <row r="3485" spans="20:21" x14ac:dyDescent="0.3">
      <c r="T3485" t="s">
        <v>8236</v>
      </c>
      <c r="U3485" s="4">
        <v>7</v>
      </c>
    </row>
    <row r="3486" spans="20:21" x14ac:dyDescent="0.3">
      <c r="T3486" t="s">
        <v>10044</v>
      </c>
      <c r="U3486" s="4">
        <v>5.0999999999999996</v>
      </c>
    </row>
    <row r="3487" spans="20:21" x14ac:dyDescent="0.3">
      <c r="T3487" t="s">
        <v>10049</v>
      </c>
      <c r="U3487" s="4">
        <v>6.7</v>
      </c>
    </row>
    <row r="3488" spans="20:21" x14ac:dyDescent="0.3">
      <c r="T3488" t="s">
        <v>10051</v>
      </c>
      <c r="U3488" s="4">
        <v>5.3</v>
      </c>
    </row>
    <row r="3489" spans="20:21" x14ac:dyDescent="0.3">
      <c r="T3489" t="s">
        <v>10056</v>
      </c>
      <c r="U3489" s="4">
        <v>7.8</v>
      </c>
    </row>
    <row r="3490" spans="20:21" x14ac:dyDescent="0.3">
      <c r="T3490" t="s">
        <v>7393</v>
      </c>
      <c r="U3490" s="4">
        <v>6.7</v>
      </c>
    </row>
    <row r="3491" spans="20:21" x14ac:dyDescent="0.3">
      <c r="T3491" t="s">
        <v>10062</v>
      </c>
      <c r="U3491" s="4">
        <v>5.4</v>
      </c>
    </row>
    <row r="3492" spans="20:21" x14ac:dyDescent="0.3">
      <c r="T3492" t="s">
        <v>6652</v>
      </c>
      <c r="U3492" s="4">
        <v>7.2</v>
      </c>
    </row>
    <row r="3493" spans="20:21" x14ac:dyDescent="0.3">
      <c r="T3493" t="s">
        <v>10068</v>
      </c>
      <c r="U3493" s="4">
        <v>5.8</v>
      </c>
    </row>
    <row r="3494" spans="20:21" x14ac:dyDescent="0.3">
      <c r="T3494" t="s">
        <v>10072</v>
      </c>
      <c r="U3494" s="4">
        <v>6.4</v>
      </c>
    </row>
    <row r="3495" spans="20:21" x14ac:dyDescent="0.3">
      <c r="T3495" t="s">
        <v>10075</v>
      </c>
      <c r="U3495" s="4">
        <v>8</v>
      </c>
    </row>
    <row r="3496" spans="20:21" x14ac:dyDescent="0.3">
      <c r="T3496" t="s">
        <v>4982</v>
      </c>
      <c r="U3496" s="4">
        <v>7</v>
      </c>
    </row>
    <row r="3497" spans="20:21" x14ac:dyDescent="0.3">
      <c r="T3497" t="s">
        <v>10081</v>
      </c>
      <c r="U3497" s="4">
        <v>7</v>
      </c>
    </row>
    <row r="3498" spans="20:21" x14ac:dyDescent="0.3">
      <c r="T3498" t="s">
        <v>9760</v>
      </c>
      <c r="U3498" s="4">
        <v>6.7</v>
      </c>
    </row>
    <row r="3499" spans="20:21" x14ac:dyDescent="0.3">
      <c r="T3499" t="s">
        <v>10090</v>
      </c>
      <c r="U3499" s="4">
        <v>3.8</v>
      </c>
    </row>
    <row r="3500" spans="20:21" x14ac:dyDescent="0.3">
      <c r="T3500" t="s">
        <v>10094</v>
      </c>
      <c r="U3500" s="4">
        <v>5.7</v>
      </c>
    </row>
    <row r="3501" spans="20:21" x14ac:dyDescent="0.3">
      <c r="T3501" t="s">
        <v>8980</v>
      </c>
      <c r="U3501" s="4">
        <v>6.6</v>
      </c>
    </row>
    <row r="3502" spans="20:21" x14ac:dyDescent="0.3">
      <c r="T3502" t="s">
        <v>6591</v>
      </c>
      <c r="U3502" s="4">
        <v>6.7</v>
      </c>
    </row>
    <row r="3503" spans="20:21" x14ac:dyDescent="0.3">
      <c r="T3503" t="s">
        <v>2920</v>
      </c>
      <c r="U3503" s="4">
        <v>6.1</v>
      </c>
    </row>
    <row r="3504" spans="20:21" x14ac:dyDescent="0.3">
      <c r="T3504" t="s">
        <v>4930</v>
      </c>
      <c r="U3504" s="4">
        <v>6.2</v>
      </c>
    </row>
    <row r="3505" spans="20:21" x14ac:dyDescent="0.3">
      <c r="T3505" t="s">
        <v>7766</v>
      </c>
      <c r="U3505" s="4">
        <v>6.2</v>
      </c>
    </row>
    <row r="3506" spans="20:21" x14ac:dyDescent="0.3">
      <c r="T3506" t="s">
        <v>10110</v>
      </c>
      <c r="U3506" s="4">
        <v>7.4</v>
      </c>
    </row>
    <row r="3507" spans="20:21" x14ac:dyDescent="0.3">
      <c r="T3507" t="s">
        <v>10112</v>
      </c>
      <c r="U3507" s="4">
        <v>4.7</v>
      </c>
    </row>
    <row r="3508" spans="20:21" x14ac:dyDescent="0.3">
      <c r="T3508" t="s">
        <v>4734</v>
      </c>
      <c r="U3508" s="4">
        <v>8.3000000000000007</v>
      </c>
    </row>
    <row r="3509" spans="20:21" x14ac:dyDescent="0.3">
      <c r="T3509" t="s">
        <v>10118</v>
      </c>
      <c r="U3509" s="4">
        <v>7.2</v>
      </c>
    </row>
    <row r="3510" spans="20:21" x14ac:dyDescent="0.3">
      <c r="T3510" t="s">
        <v>10120</v>
      </c>
      <c r="U3510" s="4">
        <v>5.8</v>
      </c>
    </row>
    <row r="3511" spans="20:21" x14ac:dyDescent="0.3">
      <c r="T3511" t="s">
        <v>10123</v>
      </c>
      <c r="U3511" s="4">
        <v>5.9</v>
      </c>
    </row>
    <row r="3512" spans="20:21" x14ac:dyDescent="0.3">
      <c r="T3512" t="s">
        <v>7848</v>
      </c>
      <c r="U3512" s="4">
        <v>6.3</v>
      </c>
    </row>
    <row r="3513" spans="20:21" x14ac:dyDescent="0.3">
      <c r="T3513" t="s">
        <v>9083</v>
      </c>
      <c r="U3513" s="4">
        <v>7.2</v>
      </c>
    </row>
    <row r="3514" spans="20:21" x14ac:dyDescent="0.3">
      <c r="T3514" t="s">
        <v>10129</v>
      </c>
      <c r="U3514" s="4">
        <v>5.4</v>
      </c>
    </row>
    <row r="3515" spans="20:21" x14ac:dyDescent="0.3">
      <c r="T3515" t="s">
        <v>3375</v>
      </c>
      <c r="U3515" s="4">
        <v>7.3</v>
      </c>
    </row>
    <row r="3516" spans="20:21" x14ac:dyDescent="0.3">
      <c r="T3516" t="s">
        <v>10138</v>
      </c>
      <c r="U3516" s="4">
        <v>7.3</v>
      </c>
    </row>
    <row r="3517" spans="20:21" x14ac:dyDescent="0.3">
      <c r="T3517" t="s">
        <v>10140</v>
      </c>
      <c r="U3517" s="4">
        <v>5.8</v>
      </c>
    </row>
    <row r="3518" spans="20:21" x14ac:dyDescent="0.3">
      <c r="T3518" t="s">
        <v>10144</v>
      </c>
      <c r="U3518" s="4">
        <v>7.1</v>
      </c>
    </row>
    <row r="3519" spans="20:21" x14ac:dyDescent="0.3">
      <c r="T3519" t="s">
        <v>10149</v>
      </c>
      <c r="U3519" s="4">
        <v>6.5</v>
      </c>
    </row>
    <row r="3520" spans="20:21" x14ac:dyDescent="0.3">
      <c r="T3520" t="s">
        <v>2975</v>
      </c>
      <c r="U3520" s="4">
        <v>7.9</v>
      </c>
    </row>
    <row r="3521" spans="20:21" x14ac:dyDescent="0.3">
      <c r="T3521" t="s">
        <v>10155</v>
      </c>
      <c r="U3521" s="4">
        <v>5.4</v>
      </c>
    </row>
    <row r="3522" spans="20:21" x14ac:dyDescent="0.3">
      <c r="T3522" t="s">
        <v>10158</v>
      </c>
      <c r="U3522" s="4">
        <v>7.1</v>
      </c>
    </row>
    <row r="3523" spans="20:21" x14ac:dyDescent="0.3">
      <c r="T3523" t="s">
        <v>10162</v>
      </c>
      <c r="U3523" s="4">
        <v>6.4</v>
      </c>
    </row>
    <row r="3524" spans="20:21" x14ac:dyDescent="0.3">
      <c r="T3524" t="s">
        <v>9077</v>
      </c>
      <c r="U3524" s="4">
        <v>6.7</v>
      </c>
    </row>
    <row r="3525" spans="20:21" x14ac:dyDescent="0.3">
      <c r="T3525" t="s">
        <v>9330</v>
      </c>
      <c r="U3525" s="4">
        <v>6.9</v>
      </c>
    </row>
    <row r="3526" spans="20:21" x14ac:dyDescent="0.3">
      <c r="T3526" t="s">
        <v>8095</v>
      </c>
      <c r="U3526" s="4">
        <v>2.1</v>
      </c>
    </row>
    <row r="3527" spans="20:21" x14ac:dyDescent="0.3">
      <c r="T3527" t="s">
        <v>10177</v>
      </c>
      <c r="U3527" s="4">
        <v>4.3</v>
      </c>
    </row>
    <row r="3528" spans="20:21" x14ac:dyDescent="0.3">
      <c r="T3528" t="s">
        <v>8663</v>
      </c>
      <c r="U3528" s="4">
        <v>6.6</v>
      </c>
    </row>
    <row r="3529" spans="20:21" x14ac:dyDescent="0.3">
      <c r="T3529" t="s">
        <v>9215</v>
      </c>
      <c r="U3529" s="4">
        <v>3.4</v>
      </c>
    </row>
    <row r="3530" spans="20:21" x14ac:dyDescent="0.3">
      <c r="T3530" t="s">
        <v>9957</v>
      </c>
      <c r="U3530" s="4">
        <v>8.3000000000000007</v>
      </c>
    </row>
    <row r="3531" spans="20:21" x14ac:dyDescent="0.3">
      <c r="T3531" t="s">
        <v>4766</v>
      </c>
      <c r="U3531" s="4">
        <v>7.2</v>
      </c>
    </row>
    <row r="3532" spans="20:21" x14ac:dyDescent="0.3">
      <c r="T3532" t="s">
        <v>10193</v>
      </c>
      <c r="U3532" s="4">
        <v>5.6</v>
      </c>
    </row>
    <row r="3533" spans="20:21" x14ac:dyDescent="0.3">
      <c r="T3533" t="s">
        <v>4428</v>
      </c>
      <c r="U3533" s="4">
        <v>7.7</v>
      </c>
    </row>
    <row r="3534" spans="20:21" x14ac:dyDescent="0.3">
      <c r="T3534" t="s">
        <v>40</v>
      </c>
      <c r="U3534" s="4">
        <v>6.6</v>
      </c>
    </row>
    <row r="3535" spans="20:21" x14ac:dyDescent="0.3">
      <c r="T3535" t="s">
        <v>2363</v>
      </c>
      <c r="U3535" s="4">
        <v>7.6</v>
      </c>
    </row>
    <row r="3536" spans="20:21" x14ac:dyDescent="0.3">
      <c r="T3536" t="s">
        <v>7003</v>
      </c>
      <c r="U3536" s="4">
        <v>7.4</v>
      </c>
    </row>
    <row r="3537" spans="20:21" x14ac:dyDescent="0.3">
      <c r="T3537" t="s">
        <v>5483</v>
      </c>
      <c r="U3537" s="4">
        <v>7.1</v>
      </c>
    </row>
    <row r="3538" spans="20:21" x14ac:dyDescent="0.3">
      <c r="T3538" t="s">
        <v>10204</v>
      </c>
      <c r="U3538" s="4">
        <v>3.4</v>
      </c>
    </row>
    <row r="3539" spans="20:21" x14ac:dyDescent="0.3">
      <c r="T3539" t="s">
        <v>10208</v>
      </c>
      <c r="U3539" s="4">
        <v>7.9</v>
      </c>
    </row>
    <row r="3540" spans="20:21" x14ac:dyDescent="0.3">
      <c r="T3540" t="s">
        <v>14465</v>
      </c>
      <c r="U3540" s="4">
        <v>6.7</v>
      </c>
    </row>
    <row r="3541" spans="20:21" x14ac:dyDescent="0.3">
      <c r="T3541" t="s">
        <v>10217</v>
      </c>
      <c r="U3541" s="4">
        <v>6.6</v>
      </c>
    </row>
    <row r="3542" spans="20:21" x14ac:dyDescent="0.3">
      <c r="T3542" t="s">
        <v>3182</v>
      </c>
      <c r="U3542" s="4">
        <v>7.9</v>
      </c>
    </row>
    <row r="3543" spans="20:21" x14ac:dyDescent="0.3">
      <c r="T3543" t="s">
        <v>10222</v>
      </c>
      <c r="U3543" s="4">
        <v>4.9000000000000004</v>
      </c>
    </row>
    <row r="3544" spans="20:21" x14ac:dyDescent="0.3">
      <c r="T3544" t="s">
        <v>10224</v>
      </c>
      <c r="U3544" s="4">
        <v>7.2</v>
      </c>
    </row>
    <row r="3545" spans="20:21" x14ac:dyDescent="0.3">
      <c r="T3545" t="s">
        <v>7469</v>
      </c>
      <c r="U3545" s="4">
        <v>7.4</v>
      </c>
    </row>
    <row r="3546" spans="20:21" x14ac:dyDescent="0.3">
      <c r="T3546" t="s">
        <v>10232</v>
      </c>
      <c r="U3546" s="4">
        <v>6.1</v>
      </c>
    </row>
    <row r="3547" spans="20:21" x14ac:dyDescent="0.3">
      <c r="T3547" t="s">
        <v>10236</v>
      </c>
      <c r="U3547" s="4">
        <v>8.4</v>
      </c>
    </row>
    <row r="3548" spans="20:21" x14ac:dyDescent="0.3">
      <c r="T3548" t="s">
        <v>10240</v>
      </c>
      <c r="U3548" s="4">
        <v>6.2</v>
      </c>
    </row>
    <row r="3549" spans="20:21" x14ac:dyDescent="0.3">
      <c r="T3549" t="s">
        <v>10243</v>
      </c>
      <c r="U3549" s="4">
        <v>5.3</v>
      </c>
    </row>
    <row r="3550" spans="20:21" x14ac:dyDescent="0.3">
      <c r="T3550" t="s">
        <v>4818</v>
      </c>
      <c r="U3550" s="4">
        <v>5</v>
      </c>
    </row>
    <row r="3551" spans="20:21" x14ac:dyDescent="0.3">
      <c r="T3551" t="s">
        <v>10249</v>
      </c>
      <c r="U3551" s="4">
        <v>7.7</v>
      </c>
    </row>
    <row r="3552" spans="20:21" x14ac:dyDescent="0.3">
      <c r="T3552" t="s">
        <v>7538</v>
      </c>
      <c r="U3552" s="4">
        <v>7.6</v>
      </c>
    </row>
    <row r="3553" spans="20:21" x14ac:dyDescent="0.3">
      <c r="T3553" t="s">
        <v>10256</v>
      </c>
      <c r="U3553" s="4">
        <v>6.3</v>
      </c>
    </row>
    <row r="3554" spans="20:21" x14ac:dyDescent="0.3">
      <c r="T3554" t="s">
        <v>10259</v>
      </c>
      <c r="U3554" s="4">
        <v>7.6</v>
      </c>
    </row>
    <row r="3555" spans="20:21" x14ac:dyDescent="0.3">
      <c r="T3555" t="s">
        <v>10262</v>
      </c>
      <c r="U3555" s="4">
        <v>5.6</v>
      </c>
    </row>
    <row r="3556" spans="20:21" x14ac:dyDescent="0.3">
      <c r="T3556" t="s">
        <v>6381</v>
      </c>
      <c r="U3556" s="4">
        <v>7.3</v>
      </c>
    </row>
    <row r="3557" spans="20:21" x14ac:dyDescent="0.3">
      <c r="T3557" t="s">
        <v>10269</v>
      </c>
      <c r="U3557" s="4">
        <v>6.2</v>
      </c>
    </row>
    <row r="3558" spans="20:21" x14ac:dyDescent="0.3">
      <c r="T3558" t="s">
        <v>225</v>
      </c>
      <c r="U3558" s="4">
        <v>6.6</v>
      </c>
    </row>
    <row r="3559" spans="20:21" x14ac:dyDescent="0.3">
      <c r="T3559" t="s">
        <v>8705</v>
      </c>
      <c r="U3559" s="4">
        <v>6.6</v>
      </c>
    </row>
    <row r="3560" spans="20:21" x14ac:dyDescent="0.3">
      <c r="T3560" t="s">
        <v>10275</v>
      </c>
      <c r="U3560" s="4">
        <v>7.3</v>
      </c>
    </row>
    <row r="3561" spans="20:21" x14ac:dyDescent="0.3">
      <c r="T3561" t="s">
        <v>6375</v>
      </c>
      <c r="U3561" s="4">
        <v>6.6</v>
      </c>
    </row>
    <row r="3562" spans="20:21" x14ac:dyDescent="0.3">
      <c r="T3562" t="s">
        <v>10281</v>
      </c>
      <c r="U3562" s="4">
        <v>6.9</v>
      </c>
    </row>
    <row r="3563" spans="20:21" x14ac:dyDescent="0.3">
      <c r="T3563" t="s">
        <v>6572</v>
      </c>
      <c r="U3563" s="4">
        <v>5.8</v>
      </c>
    </row>
    <row r="3564" spans="20:21" x14ac:dyDescent="0.3">
      <c r="T3564" t="s">
        <v>10286</v>
      </c>
      <c r="U3564" s="4">
        <v>4.4000000000000004</v>
      </c>
    </row>
    <row r="3565" spans="20:21" x14ac:dyDescent="0.3">
      <c r="T3565" t="s">
        <v>1154</v>
      </c>
      <c r="U3565" s="4">
        <v>6.6</v>
      </c>
    </row>
    <row r="3566" spans="20:21" x14ac:dyDescent="0.3">
      <c r="T3566" t="s">
        <v>10293</v>
      </c>
      <c r="U3566" s="4">
        <v>7.6</v>
      </c>
    </row>
    <row r="3567" spans="20:21" x14ac:dyDescent="0.3">
      <c r="T3567" t="s">
        <v>6572</v>
      </c>
      <c r="U3567" s="4">
        <v>4.5999999999999996</v>
      </c>
    </row>
    <row r="3568" spans="20:21" x14ac:dyDescent="0.3">
      <c r="T3568" t="s">
        <v>10301</v>
      </c>
      <c r="U3568" s="4">
        <v>6.8</v>
      </c>
    </row>
    <row r="3569" spans="20:21" x14ac:dyDescent="0.3">
      <c r="T3569" t="s">
        <v>6270</v>
      </c>
      <c r="U3569" s="4">
        <v>7.1</v>
      </c>
    </row>
    <row r="3570" spans="20:21" x14ac:dyDescent="0.3">
      <c r="T3570" t="s">
        <v>5997</v>
      </c>
      <c r="U3570" s="4">
        <v>4.9000000000000004</v>
      </c>
    </row>
    <row r="3571" spans="20:21" x14ac:dyDescent="0.3">
      <c r="T3571" t="s">
        <v>10307</v>
      </c>
      <c r="U3571" s="4">
        <v>7.3</v>
      </c>
    </row>
    <row r="3572" spans="20:21" x14ac:dyDescent="0.3">
      <c r="T3572" t="s">
        <v>5817</v>
      </c>
      <c r="U3572" s="4">
        <v>7.2</v>
      </c>
    </row>
    <row r="3573" spans="20:21" x14ac:dyDescent="0.3">
      <c r="T3573" t="s">
        <v>10313</v>
      </c>
      <c r="U3573" s="4">
        <v>5</v>
      </c>
    </row>
    <row r="3574" spans="20:21" x14ac:dyDescent="0.3">
      <c r="T3574" t="s">
        <v>3653</v>
      </c>
      <c r="U3574" s="4">
        <v>8.1999999999999993</v>
      </c>
    </row>
    <row r="3575" spans="20:21" x14ac:dyDescent="0.3">
      <c r="T3575" t="s">
        <v>4676</v>
      </c>
      <c r="U3575" s="4">
        <v>8</v>
      </c>
    </row>
    <row r="3576" spans="20:21" x14ac:dyDescent="0.3">
      <c r="T3576" t="s">
        <v>10320</v>
      </c>
      <c r="U3576" s="4">
        <v>5.2</v>
      </c>
    </row>
    <row r="3577" spans="20:21" x14ac:dyDescent="0.3">
      <c r="T3577" t="s">
        <v>35</v>
      </c>
      <c r="U3577" s="4">
        <v>8.5</v>
      </c>
    </row>
    <row r="3578" spans="20:21" x14ac:dyDescent="0.3">
      <c r="T3578" t="s">
        <v>10324</v>
      </c>
      <c r="U3578" s="4">
        <v>6.5</v>
      </c>
    </row>
    <row r="3579" spans="20:21" x14ac:dyDescent="0.3">
      <c r="T3579" t="s">
        <v>4390</v>
      </c>
      <c r="U3579" s="4">
        <v>7.4</v>
      </c>
    </row>
    <row r="3580" spans="20:21" x14ac:dyDescent="0.3">
      <c r="T3580" t="s">
        <v>4084</v>
      </c>
      <c r="U3580" s="4">
        <v>7.7</v>
      </c>
    </row>
    <row r="3581" spans="20:21" x14ac:dyDescent="0.3">
      <c r="T3581" t="s">
        <v>4060</v>
      </c>
      <c r="U3581" s="4">
        <v>7.4</v>
      </c>
    </row>
    <row r="3582" spans="20:21" x14ac:dyDescent="0.3">
      <c r="T3582" t="s">
        <v>10333</v>
      </c>
      <c r="U3582" s="4">
        <v>5.0999999999999996</v>
      </c>
    </row>
    <row r="3583" spans="20:21" x14ac:dyDescent="0.3">
      <c r="T3583" t="s">
        <v>570</v>
      </c>
      <c r="U3583" s="4">
        <v>7.3</v>
      </c>
    </row>
    <row r="3584" spans="20:21" x14ac:dyDescent="0.3">
      <c r="T3584" t="s">
        <v>10341</v>
      </c>
      <c r="U3584" s="4">
        <v>5</v>
      </c>
    </row>
    <row r="3585" spans="20:21" x14ac:dyDescent="0.3">
      <c r="T3585" t="s">
        <v>1112</v>
      </c>
      <c r="U3585" s="4">
        <v>7.2</v>
      </c>
    </row>
    <row r="3586" spans="20:21" x14ac:dyDescent="0.3">
      <c r="T3586" t="s">
        <v>10348</v>
      </c>
      <c r="U3586" s="4">
        <v>6.7</v>
      </c>
    </row>
    <row r="3587" spans="20:21" x14ac:dyDescent="0.3">
      <c r="T3587" t="s">
        <v>10351</v>
      </c>
      <c r="U3587" s="4">
        <v>6.4</v>
      </c>
    </row>
    <row r="3588" spans="20:21" x14ac:dyDescent="0.3">
      <c r="T3588" t="s">
        <v>1765</v>
      </c>
      <c r="U3588" s="4">
        <v>7.1</v>
      </c>
    </row>
    <row r="3589" spans="20:21" x14ac:dyDescent="0.3">
      <c r="T3589" t="s">
        <v>10354</v>
      </c>
      <c r="U3589" s="4">
        <v>5.6</v>
      </c>
    </row>
    <row r="3590" spans="20:21" x14ac:dyDescent="0.3">
      <c r="T3590" t="s">
        <v>8318</v>
      </c>
      <c r="U3590" s="4">
        <v>6.1</v>
      </c>
    </row>
    <row r="3591" spans="20:21" x14ac:dyDescent="0.3">
      <c r="T3591" t="s">
        <v>5773</v>
      </c>
      <c r="U3591" s="4">
        <v>5.2</v>
      </c>
    </row>
    <row r="3592" spans="20:21" x14ac:dyDescent="0.3">
      <c r="T3592" t="s">
        <v>7207</v>
      </c>
      <c r="U3592" s="4">
        <v>7.3</v>
      </c>
    </row>
    <row r="3593" spans="20:21" x14ac:dyDescent="0.3">
      <c r="T3593" t="s">
        <v>10364</v>
      </c>
      <c r="U3593" s="4">
        <v>7.5</v>
      </c>
    </row>
    <row r="3594" spans="20:21" x14ac:dyDescent="0.3">
      <c r="T3594" t="s">
        <v>10366</v>
      </c>
      <c r="U3594" s="4">
        <v>6.6</v>
      </c>
    </row>
    <row r="3595" spans="20:21" x14ac:dyDescent="0.3">
      <c r="T3595" t="s">
        <v>10369</v>
      </c>
      <c r="U3595" s="4">
        <v>6.4</v>
      </c>
    </row>
    <row r="3596" spans="20:21" x14ac:dyDescent="0.3">
      <c r="T3596" t="s">
        <v>10373</v>
      </c>
      <c r="U3596" s="4">
        <v>4.5</v>
      </c>
    </row>
    <row r="3597" spans="20:21" x14ac:dyDescent="0.3">
      <c r="T3597" t="s">
        <v>3625</v>
      </c>
      <c r="U3597" s="4">
        <v>6.6</v>
      </c>
    </row>
    <row r="3598" spans="20:21" x14ac:dyDescent="0.3">
      <c r="T3598" t="s">
        <v>8447</v>
      </c>
      <c r="U3598" s="4">
        <v>5.3</v>
      </c>
    </row>
    <row r="3599" spans="20:21" x14ac:dyDescent="0.3">
      <c r="T3599" t="s">
        <v>10381</v>
      </c>
      <c r="U3599" s="4">
        <v>4.9000000000000004</v>
      </c>
    </row>
    <row r="3600" spans="20:21" x14ac:dyDescent="0.3">
      <c r="T3600" t="s">
        <v>811</v>
      </c>
      <c r="U3600" s="4">
        <v>7.7</v>
      </c>
    </row>
    <row r="3601" spans="20:21" x14ac:dyDescent="0.3">
      <c r="T3601" t="s">
        <v>1599</v>
      </c>
      <c r="U3601" s="4">
        <v>8</v>
      </c>
    </row>
    <row r="3602" spans="20:21" x14ac:dyDescent="0.3">
      <c r="T3602" t="s">
        <v>10389</v>
      </c>
      <c r="U3602" s="4">
        <v>3.8</v>
      </c>
    </row>
    <row r="3603" spans="20:21" x14ac:dyDescent="0.3">
      <c r="T3603" t="s">
        <v>9330</v>
      </c>
      <c r="U3603" s="4">
        <v>7.6</v>
      </c>
    </row>
    <row r="3604" spans="20:21" x14ac:dyDescent="0.3">
      <c r="T3604" t="s">
        <v>5799</v>
      </c>
      <c r="U3604" s="4">
        <v>5.9</v>
      </c>
    </row>
    <row r="3605" spans="20:21" x14ac:dyDescent="0.3">
      <c r="T3605" t="s">
        <v>10397</v>
      </c>
      <c r="U3605" s="4">
        <v>6.2</v>
      </c>
    </row>
    <row r="3606" spans="20:21" x14ac:dyDescent="0.3">
      <c r="T3606" t="s">
        <v>2013</v>
      </c>
      <c r="U3606" s="4">
        <v>7.2</v>
      </c>
    </row>
    <row r="3607" spans="20:21" x14ac:dyDescent="0.3">
      <c r="T3607" t="s">
        <v>10402</v>
      </c>
      <c r="U3607" s="4">
        <v>6.3</v>
      </c>
    </row>
    <row r="3608" spans="20:21" x14ac:dyDescent="0.3">
      <c r="T3608" t="s">
        <v>10406</v>
      </c>
      <c r="U3608" s="4">
        <v>5.2</v>
      </c>
    </row>
    <row r="3609" spans="20:21" x14ac:dyDescent="0.3">
      <c r="T3609" t="s">
        <v>10410</v>
      </c>
      <c r="U3609" s="4">
        <v>6.9</v>
      </c>
    </row>
    <row r="3610" spans="20:21" x14ac:dyDescent="0.3">
      <c r="T3610" t="s">
        <v>8318</v>
      </c>
      <c r="U3610" s="4">
        <v>6.8</v>
      </c>
    </row>
    <row r="3611" spans="20:21" x14ac:dyDescent="0.3">
      <c r="T3611" t="s">
        <v>10416</v>
      </c>
      <c r="U3611" s="4">
        <v>6.2</v>
      </c>
    </row>
    <row r="3612" spans="20:21" x14ac:dyDescent="0.3">
      <c r="T3612" t="s">
        <v>9990</v>
      </c>
      <c r="U3612" s="4">
        <v>6.2</v>
      </c>
    </row>
    <row r="3613" spans="20:21" x14ac:dyDescent="0.3">
      <c r="T3613" t="s">
        <v>10423</v>
      </c>
      <c r="U3613" s="4">
        <v>3.5</v>
      </c>
    </row>
    <row r="3614" spans="20:21" x14ac:dyDescent="0.3">
      <c r="T3614" t="s">
        <v>3187</v>
      </c>
      <c r="U3614" s="4">
        <v>6.1</v>
      </c>
    </row>
    <row r="3615" spans="20:21" x14ac:dyDescent="0.3">
      <c r="T3615" t="s">
        <v>10426</v>
      </c>
      <c r="U3615" s="4">
        <v>6.6</v>
      </c>
    </row>
    <row r="3616" spans="20:21" x14ac:dyDescent="0.3">
      <c r="T3616" t="s">
        <v>5773</v>
      </c>
      <c r="U3616" s="4">
        <v>4.5</v>
      </c>
    </row>
    <row r="3617" spans="20:21" x14ac:dyDescent="0.3">
      <c r="T3617" t="s">
        <v>10433</v>
      </c>
      <c r="U3617" s="4">
        <v>5.9</v>
      </c>
    </row>
    <row r="3618" spans="20:21" x14ac:dyDescent="0.3">
      <c r="T3618" t="s">
        <v>10438</v>
      </c>
      <c r="U3618" s="4">
        <v>6.9</v>
      </c>
    </row>
    <row r="3619" spans="20:21" x14ac:dyDescent="0.3">
      <c r="T3619" t="s">
        <v>10440</v>
      </c>
      <c r="U3619" s="4">
        <v>7.7</v>
      </c>
    </row>
    <row r="3620" spans="20:21" x14ac:dyDescent="0.3">
      <c r="T3620" t="s">
        <v>3065</v>
      </c>
      <c r="U3620" s="4">
        <v>6.6</v>
      </c>
    </row>
    <row r="3621" spans="20:21" x14ac:dyDescent="0.3">
      <c r="T3621" t="s">
        <v>10446</v>
      </c>
      <c r="U3621" s="4">
        <v>5.3</v>
      </c>
    </row>
    <row r="3622" spans="20:21" x14ac:dyDescent="0.3">
      <c r="T3622" t="s">
        <v>9651</v>
      </c>
      <c r="U3622" s="4">
        <v>6.3</v>
      </c>
    </row>
    <row r="3623" spans="20:21" x14ac:dyDescent="0.3">
      <c r="T3623" t="s">
        <v>10449</v>
      </c>
      <c r="U3623" s="4">
        <v>7</v>
      </c>
    </row>
    <row r="3624" spans="20:21" x14ac:dyDescent="0.3">
      <c r="T3624" t="s">
        <v>10452</v>
      </c>
      <c r="U3624" s="4">
        <v>7</v>
      </c>
    </row>
    <row r="3625" spans="20:21" x14ac:dyDescent="0.3">
      <c r="T3625" t="s">
        <v>9197</v>
      </c>
      <c r="U3625" s="4">
        <v>6.6</v>
      </c>
    </row>
    <row r="3626" spans="20:21" x14ac:dyDescent="0.3">
      <c r="T3626" t="s">
        <v>5247</v>
      </c>
      <c r="U3626" s="4">
        <v>8.6</v>
      </c>
    </row>
    <row r="3627" spans="20:21" x14ac:dyDescent="0.3">
      <c r="T3627" t="s">
        <v>170</v>
      </c>
      <c r="U3627" s="4">
        <v>6.4</v>
      </c>
    </row>
    <row r="3628" spans="20:21" x14ac:dyDescent="0.3">
      <c r="T3628" t="s">
        <v>494</v>
      </c>
      <c r="U3628" s="4">
        <v>7.9</v>
      </c>
    </row>
    <row r="3629" spans="20:21" x14ac:dyDescent="0.3">
      <c r="T3629" t="s">
        <v>9040</v>
      </c>
      <c r="U3629" s="4">
        <v>5.4</v>
      </c>
    </row>
    <row r="3630" spans="20:21" x14ac:dyDescent="0.3">
      <c r="T3630" t="s">
        <v>10466</v>
      </c>
      <c r="U3630" s="4">
        <v>6.9</v>
      </c>
    </row>
    <row r="3631" spans="20:21" x14ac:dyDescent="0.3">
      <c r="T3631" t="s">
        <v>5233</v>
      </c>
      <c r="U3631" s="4">
        <v>7.7</v>
      </c>
    </row>
    <row r="3632" spans="20:21" x14ac:dyDescent="0.3">
      <c r="T3632" t="s">
        <v>10473</v>
      </c>
      <c r="U3632" s="4">
        <v>7.2</v>
      </c>
    </row>
    <row r="3633" spans="20:21" x14ac:dyDescent="0.3">
      <c r="T3633" t="s">
        <v>10476</v>
      </c>
      <c r="U3633" s="4">
        <v>6.8</v>
      </c>
    </row>
    <row r="3634" spans="20:21" x14ac:dyDescent="0.3">
      <c r="T3634" t="s">
        <v>10478</v>
      </c>
      <c r="U3634" s="4">
        <v>6.2</v>
      </c>
    </row>
    <row r="3635" spans="20:21" x14ac:dyDescent="0.3">
      <c r="T3635" t="s">
        <v>115</v>
      </c>
      <c r="U3635" s="4">
        <v>7.4</v>
      </c>
    </row>
    <row r="3636" spans="20:21" x14ac:dyDescent="0.3">
      <c r="T3636" t="s">
        <v>8134</v>
      </c>
      <c r="U3636" s="4">
        <v>4.5999999999999996</v>
      </c>
    </row>
    <row r="3637" spans="20:21" x14ac:dyDescent="0.3">
      <c r="T3637" t="s">
        <v>10490</v>
      </c>
      <c r="U3637" s="4">
        <v>6.4</v>
      </c>
    </row>
    <row r="3638" spans="20:21" x14ac:dyDescent="0.3">
      <c r="T3638" t="s">
        <v>4058</v>
      </c>
      <c r="U3638" s="4">
        <v>7</v>
      </c>
    </row>
    <row r="3639" spans="20:21" x14ac:dyDescent="0.3">
      <c r="T3639" t="s">
        <v>7794</v>
      </c>
      <c r="U3639" s="4">
        <v>7.7</v>
      </c>
    </row>
    <row r="3640" spans="20:21" x14ac:dyDescent="0.3">
      <c r="T3640" t="s">
        <v>8225</v>
      </c>
      <c r="U3640" s="4">
        <v>6.8</v>
      </c>
    </row>
    <row r="3641" spans="20:21" x14ac:dyDescent="0.3">
      <c r="T3641" t="s">
        <v>10496</v>
      </c>
      <c r="U3641" s="4">
        <v>7</v>
      </c>
    </row>
    <row r="3642" spans="20:21" x14ac:dyDescent="0.3">
      <c r="T3642" t="s">
        <v>10056</v>
      </c>
      <c r="U3642" s="4">
        <v>7</v>
      </c>
    </row>
    <row r="3643" spans="20:21" x14ac:dyDescent="0.3">
      <c r="T3643" t="s">
        <v>10500</v>
      </c>
      <c r="U3643" s="4">
        <v>6.3</v>
      </c>
    </row>
    <row r="3644" spans="20:21" x14ac:dyDescent="0.3">
      <c r="T3644" t="s">
        <v>10503</v>
      </c>
      <c r="U3644" s="4">
        <v>7.1</v>
      </c>
    </row>
    <row r="3645" spans="20:21" x14ac:dyDescent="0.3">
      <c r="T3645" t="s">
        <v>10506</v>
      </c>
      <c r="U3645" s="4">
        <v>5.6</v>
      </c>
    </row>
    <row r="3646" spans="20:21" x14ac:dyDescent="0.3">
      <c r="T3646" t="s">
        <v>10510</v>
      </c>
      <c r="U3646" s="4">
        <v>4.4000000000000004</v>
      </c>
    </row>
    <row r="3647" spans="20:21" x14ac:dyDescent="0.3">
      <c r="T3647" t="s">
        <v>3364</v>
      </c>
      <c r="U3647" s="4">
        <v>7.1</v>
      </c>
    </row>
    <row r="3648" spans="20:21" x14ac:dyDescent="0.3">
      <c r="T3648" t="s">
        <v>82</v>
      </c>
      <c r="U3648" s="4">
        <v>6.1</v>
      </c>
    </row>
    <row r="3649" spans="20:21" x14ac:dyDescent="0.3">
      <c r="T3649" t="s">
        <v>10517</v>
      </c>
      <c r="U3649" s="4">
        <v>7.4</v>
      </c>
    </row>
    <row r="3650" spans="20:21" x14ac:dyDescent="0.3">
      <c r="T3650" t="s">
        <v>10522</v>
      </c>
      <c r="U3650" s="4">
        <v>7.5</v>
      </c>
    </row>
    <row r="3651" spans="20:21" x14ac:dyDescent="0.3">
      <c r="T3651" t="s">
        <v>10528</v>
      </c>
      <c r="U3651" s="4">
        <v>7.2</v>
      </c>
    </row>
    <row r="3652" spans="20:21" x14ac:dyDescent="0.3">
      <c r="T3652" t="s">
        <v>10533</v>
      </c>
      <c r="U3652" s="4">
        <v>7.6</v>
      </c>
    </row>
    <row r="3653" spans="20:21" x14ac:dyDescent="0.3">
      <c r="T3653" t="s">
        <v>10535</v>
      </c>
      <c r="U3653" s="4">
        <v>7.3</v>
      </c>
    </row>
    <row r="3654" spans="20:21" x14ac:dyDescent="0.3">
      <c r="T3654" t="s">
        <v>10537</v>
      </c>
      <c r="U3654" s="4">
        <v>6.2</v>
      </c>
    </row>
    <row r="3655" spans="20:21" x14ac:dyDescent="0.3">
      <c r="T3655" t="s">
        <v>10542</v>
      </c>
      <c r="U3655" s="4">
        <v>6.2</v>
      </c>
    </row>
    <row r="3656" spans="20:21" x14ac:dyDescent="0.3">
      <c r="T3656" t="s">
        <v>10545</v>
      </c>
      <c r="U3656" s="4">
        <v>4.5999999999999996</v>
      </c>
    </row>
    <row r="3657" spans="20:21" x14ac:dyDescent="0.3">
      <c r="T3657" t="s">
        <v>615</v>
      </c>
      <c r="U3657" s="4">
        <v>6.2</v>
      </c>
    </row>
    <row r="3658" spans="20:21" x14ac:dyDescent="0.3">
      <c r="T3658" t="s">
        <v>1470</v>
      </c>
      <c r="U3658" s="4">
        <v>6.2</v>
      </c>
    </row>
    <row r="3659" spans="20:21" x14ac:dyDescent="0.3">
      <c r="T3659" t="s">
        <v>10559</v>
      </c>
      <c r="U3659" s="4">
        <v>3.3</v>
      </c>
    </row>
    <row r="3660" spans="20:21" x14ac:dyDescent="0.3">
      <c r="T3660" t="s">
        <v>10563</v>
      </c>
      <c r="U3660" s="4">
        <v>4.2</v>
      </c>
    </row>
    <row r="3661" spans="20:21" x14ac:dyDescent="0.3">
      <c r="T3661" t="s">
        <v>8663</v>
      </c>
      <c r="U3661" s="4">
        <v>7.2</v>
      </c>
    </row>
    <row r="3662" spans="20:21" x14ac:dyDescent="0.3">
      <c r="T3662" t="s">
        <v>10572</v>
      </c>
      <c r="U3662" s="4">
        <v>6.2</v>
      </c>
    </row>
    <row r="3663" spans="20:21" x14ac:dyDescent="0.3">
      <c r="T3663" t="s">
        <v>2810</v>
      </c>
      <c r="U3663" s="4">
        <v>6.1</v>
      </c>
    </row>
    <row r="3664" spans="20:21" x14ac:dyDescent="0.3">
      <c r="T3664" t="s">
        <v>4171</v>
      </c>
      <c r="U3664" s="4">
        <v>4.2</v>
      </c>
    </row>
    <row r="3665" spans="20:21" x14ac:dyDescent="0.3">
      <c r="T3665" t="s">
        <v>10581</v>
      </c>
      <c r="U3665" s="4">
        <v>4.5</v>
      </c>
    </row>
    <row r="3666" spans="20:21" x14ac:dyDescent="0.3">
      <c r="T3666" t="s">
        <v>10587</v>
      </c>
      <c r="U3666" s="4">
        <v>7.5</v>
      </c>
    </row>
    <row r="3667" spans="20:21" x14ac:dyDescent="0.3">
      <c r="T3667" t="s">
        <v>10590</v>
      </c>
      <c r="U3667" s="4">
        <v>6.7</v>
      </c>
    </row>
    <row r="3668" spans="20:21" x14ac:dyDescent="0.3">
      <c r="T3668" t="s">
        <v>9745</v>
      </c>
      <c r="U3668" s="4">
        <v>5.0999999999999996</v>
      </c>
    </row>
    <row r="3669" spans="20:21" x14ac:dyDescent="0.3">
      <c r="T3669" t="s">
        <v>8898</v>
      </c>
      <c r="U3669" s="4">
        <v>5.5</v>
      </c>
    </row>
    <row r="3670" spans="20:21" x14ac:dyDescent="0.3">
      <c r="T3670" t="s">
        <v>8225</v>
      </c>
      <c r="U3670" s="4">
        <v>4.4000000000000004</v>
      </c>
    </row>
    <row r="3671" spans="20:21" x14ac:dyDescent="0.3">
      <c r="T3671" t="s">
        <v>10599</v>
      </c>
      <c r="U3671" s="4">
        <v>4.4000000000000004</v>
      </c>
    </row>
    <row r="3672" spans="20:21" x14ac:dyDescent="0.3">
      <c r="T3672" t="s">
        <v>1196</v>
      </c>
      <c r="U3672" s="4">
        <v>6.8</v>
      </c>
    </row>
    <row r="3673" spans="20:21" x14ac:dyDescent="0.3">
      <c r="T3673" t="s">
        <v>10604</v>
      </c>
      <c r="U3673" s="4">
        <v>6.7</v>
      </c>
    </row>
    <row r="3674" spans="20:21" x14ac:dyDescent="0.3">
      <c r="T3674" t="s">
        <v>10606</v>
      </c>
      <c r="U3674" s="4">
        <v>8.6</v>
      </c>
    </row>
    <row r="3675" spans="20:21" x14ac:dyDescent="0.3">
      <c r="T3675" t="s">
        <v>4390</v>
      </c>
      <c r="U3675" s="4">
        <v>4.8</v>
      </c>
    </row>
    <row r="3676" spans="20:21" x14ac:dyDescent="0.3">
      <c r="T3676" t="s">
        <v>10612</v>
      </c>
      <c r="U3676" s="4">
        <v>3.4</v>
      </c>
    </row>
    <row r="3677" spans="20:21" x14ac:dyDescent="0.3">
      <c r="T3677" t="s">
        <v>10617</v>
      </c>
      <c r="U3677" s="4">
        <v>7.4</v>
      </c>
    </row>
    <row r="3678" spans="20:21" x14ac:dyDescent="0.3">
      <c r="T3678" t="s">
        <v>10624</v>
      </c>
      <c r="U3678" s="4">
        <v>7.3</v>
      </c>
    </row>
    <row r="3679" spans="20:21" x14ac:dyDescent="0.3">
      <c r="T3679" t="s">
        <v>3689</v>
      </c>
      <c r="U3679" s="4">
        <v>8</v>
      </c>
    </row>
    <row r="3680" spans="20:21" x14ac:dyDescent="0.3">
      <c r="T3680" t="s">
        <v>10628</v>
      </c>
      <c r="U3680" s="4">
        <v>6.5</v>
      </c>
    </row>
    <row r="3681" spans="20:21" x14ac:dyDescent="0.3">
      <c r="T3681" t="s">
        <v>9587</v>
      </c>
      <c r="U3681" s="4">
        <v>5.9</v>
      </c>
    </row>
    <row r="3682" spans="20:21" x14ac:dyDescent="0.3">
      <c r="T3682" t="s">
        <v>5685</v>
      </c>
      <c r="U3682" s="4">
        <v>6.8</v>
      </c>
    </row>
    <row r="3683" spans="20:21" x14ac:dyDescent="0.3">
      <c r="T3683" t="s">
        <v>7135</v>
      </c>
      <c r="U3683" s="4">
        <v>7.4</v>
      </c>
    </row>
    <row r="3684" spans="20:21" x14ac:dyDescent="0.3">
      <c r="T3684" t="s">
        <v>10636</v>
      </c>
      <c r="U3684" s="4">
        <v>6.7</v>
      </c>
    </row>
    <row r="3685" spans="20:21" x14ac:dyDescent="0.3">
      <c r="T3685" t="s">
        <v>10639</v>
      </c>
      <c r="U3685" s="4">
        <v>6.8</v>
      </c>
    </row>
    <row r="3686" spans="20:21" x14ac:dyDescent="0.3">
      <c r="T3686" t="s">
        <v>10641</v>
      </c>
      <c r="U3686" s="4">
        <v>5.4</v>
      </c>
    </row>
    <row r="3687" spans="20:21" x14ac:dyDescent="0.3">
      <c r="T3687" t="s">
        <v>4534</v>
      </c>
      <c r="U3687" s="4">
        <v>5.5</v>
      </c>
    </row>
    <row r="3688" spans="20:21" x14ac:dyDescent="0.3">
      <c r="T3688" t="s">
        <v>10075</v>
      </c>
      <c r="U3688" s="4">
        <v>7.4</v>
      </c>
    </row>
    <row r="3689" spans="20:21" x14ac:dyDescent="0.3">
      <c r="T3689" t="s">
        <v>7613</v>
      </c>
      <c r="U3689" s="4">
        <v>5.7</v>
      </c>
    </row>
    <row r="3690" spans="20:21" x14ac:dyDescent="0.3">
      <c r="T3690" t="s">
        <v>10652</v>
      </c>
      <c r="U3690" s="4">
        <v>5.4</v>
      </c>
    </row>
    <row r="3691" spans="20:21" x14ac:dyDescent="0.3">
      <c r="T3691" t="s">
        <v>10656</v>
      </c>
      <c r="U3691" s="4">
        <v>3.2</v>
      </c>
    </row>
    <row r="3692" spans="20:21" x14ac:dyDescent="0.3">
      <c r="T3692" t="s">
        <v>10658</v>
      </c>
      <c r="U3692" s="4">
        <v>7.1</v>
      </c>
    </row>
    <row r="3693" spans="20:21" x14ac:dyDescent="0.3">
      <c r="T3693" t="s">
        <v>10664</v>
      </c>
      <c r="U3693" s="4">
        <v>7.8</v>
      </c>
    </row>
    <row r="3694" spans="20:21" x14ac:dyDescent="0.3">
      <c r="T3694" t="s">
        <v>10667</v>
      </c>
      <c r="U3694" s="4">
        <v>5.3</v>
      </c>
    </row>
    <row r="3695" spans="20:21" x14ac:dyDescent="0.3">
      <c r="T3695" t="s">
        <v>10670</v>
      </c>
      <c r="U3695" s="4">
        <v>7.2</v>
      </c>
    </row>
    <row r="3696" spans="20:21" x14ac:dyDescent="0.3">
      <c r="T3696" t="s">
        <v>10674</v>
      </c>
      <c r="U3696" s="4">
        <v>6.2</v>
      </c>
    </row>
    <row r="3697" spans="20:21" x14ac:dyDescent="0.3">
      <c r="T3697" t="s">
        <v>10677</v>
      </c>
      <c r="U3697" s="4">
        <v>5.9</v>
      </c>
    </row>
    <row r="3698" spans="20:21" x14ac:dyDescent="0.3">
      <c r="T3698" t="s">
        <v>10679</v>
      </c>
      <c r="U3698" s="4">
        <v>7.3</v>
      </c>
    </row>
    <row r="3699" spans="20:21" x14ac:dyDescent="0.3">
      <c r="T3699" t="s">
        <v>4590</v>
      </c>
      <c r="U3699" s="4">
        <v>6.7</v>
      </c>
    </row>
    <row r="3700" spans="20:21" x14ac:dyDescent="0.3">
      <c r="T3700" t="s">
        <v>7931</v>
      </c>
      <c r="U3700" s="4">
        <v>5.7</v>
      </c>
    </row>
    <row r="3701" spans="20:21" x14ac:dyDescent="0.3">
      <c r="T3701" t="s">
        <v>252</v>
      </c>
      <c r="U3701" s="4">
        <v>7.1</v>
      </c>
    </row>
    <row r="3702" spans="20:21" x14ac:dyDescent="0.3">
      <c r="T3702" t="s">
        <v>6641</v>
      </c>
      <c r="U3702" s="4">
        <v>7.2</v>
      </c>
    </row>
    <row r="3703" spans="20:21" x14ac:dyDescent="0.3">
      <c r="T3703" t="s">
        <v>10690</v>
      </c>
      <c r="U3703" s="4">
        <v>7.4</v>
      </c>
    </row>
    <row r="3704" spans="20:21" x14ac:dyDescent="0.3">
      <c r="T3704" t="s">
        <v>3182</v>
      </c>
      <c r="U3704" s="4">
        <v>7.7</v>
      </c>
    </row>
    <row r="3705" spans="20:21" x14ac:dyDescent="0.3">
      <c r="T3705" t="s">
        <v>302</v>
      </c>
      <c r="U3705" s="4">
        <v>7.4</v>
      </c>
    </row>
    <row r="3706" spans="20:21" x14ac:dyDescent="0.3">
      <c r="T3706" t="s">
        <v>802</v>
      </c>
      <c r="U3706" s="4">
        <v>8.4</v>
      </c>
    </row>
    <row r="3707" spans="20:21" x14ac:dyDescent="0.3">
      <c r="T3707" t="s">
        <v>10703</v>
      </c>
      <c r="U3707" s="4">
        <v>7.1</v>
      </c>
    </row>
    <row r="3708" spans="20:21" x14ac:dyDescent="0.3">
      <c r="T3708" t="s">
        <v>10708</v>
      </c>
      <c r="U3708" s="4">
        <v>7.2</v>
      </c>
    </row>
    <row r="3709" spans="20:21" x14ac:dyDescent="0.3">
      <c r="T3709" t="s">
        <v>515</v>
      </c>
      <c r="U3709" s="4">
        <v>7.5</v>
      </c>
    </row>
    <row r="3710" spans="20:21" x14ac:dyDescent="0.3">
      <c r="T3710" t="s">
        <v>10716</v>
      </c>
      <c r="U3710" s="4">
        <v>5.4</v>
      </c>
    </row>
    <row r="3711" spans="20:21" x14ac:dyDescent="0.3">
      <c r="T3711" t="s">
        <v>5900</v>
      </c>
      <c r="U3711" s="4">
        <v>8.1</v>
      </c>
    </row>
    <row r="3712" spans="20:21" x14ac:dyDescent="0.3">
      <c r="T3712" t="s">
        <v>10722</v>
      </c>
      <c r="U3712" s="4">
        <v>6</v>
      </c>
    </row>
    <row r="3713" spans="20:21" x14ac:dyDescent="0.3">
      <c r="T3713" t="s">
        <v>10728</v>
      </c>
      <c r="U3713" s="4">
        <v>7.8</v>
      </c>
    </row>
    <row r="3714" spans="20:21" x14ac:dyDescent="0.3">
      <c r="T3714" t="s">
        <v>10733</v>
      </c>
      <c r="U3714" s="4">
        <v>6.8</v>
      </c>
    </row>
    <row r="3715" spans="20:21" x14ac:dyDescent="0.3">
      <c r="T3715" t="s">
        <v>10735</v>
      </c>
      <c r="U3715" s="4">
        <v>6.5</v>
      </c>
    </row>
    <row r="3716" spans="20:21" x14ac:dyDescent="0.3">
      <c r="T3716" t="s">
        <v>8444</v>
      </c>
      <c r="U3716" s="4">
        <v>7.7</v>
      </c>
    </row>
    <row r="3717" spans="20:21" x14ac:dyDescent="0.3">
      <c r="T3717" t="s">
        <v>10741</v>
      </c>
      <c r="U3717" s="4">
        <v>6.4</v>
      </c>
    </row>
    <row r="3718" spans="20:21" x14ac:dyDescent="0.3">
      <c r="T3718" t="s">
        <v>10746</v>
      </c>
      <c r="U3718" s="4">
        <v>6.5</v>
      </c>
    </row>
    <row r="3719" spans="20:21" x14ac:dyDescent="0.3">
      <c r="T3719" t="s">
        <v>10748</v>
      </c>
      <c r="U3719" s="4">
        <v>7.3</v>
      </c>
    </row>
    <row r="3720" spans="20:21" x14ac:dyDescent="0.3">
      <c r="T3720" t="s">
        <v>10750</v>
      </c>
      <c r="U3720" s="4">
        <v>6.6</v>
      </c>
    </row>
    <row r="3721" spans="20:21" x14ac:dyDescent="0.3">
      <c r="T3721" t="s">
        <v>10752</v>
      </c>
      <c r="U3721" s="4">
        <v>7.9</v>
      </c>
    </row>
    <row r="3722" spans="20:21" x14ac:dyDescent="0.3">
      <c r="T3722" t="s">
        <v>10756</v>
      </c>
      <c r="U3722" s="4">
        <v>5.9</v>
      </c>
    </row>
    <row r="3723" spans="20:21" x14ac:dyDescent="0.3">
      <c r="T3723" t="s">
        <v>10758</v>
      </c>
      <c r="U3723" s="4">
        <v>4.7</v>
      </c>
    </row>
    <row r="3724" spans="20:21" x14ac:dyDescent="0.3">
      <c r="T3724" t="s">
        <v>3115</v>
      </c>
      <c r="U3724" s="4">
        <v>8.6999999999999993</v>
      </c>
    </row>
    <row r="3725" spans="20:21" x14ac:dyDescent="0.3">
      <c r="T3725" t="s">
        <v>10763</v>
      </c>
      <c r="U3725" s="4">
        <v>5.9</v>
      </c>
    </row>
    <row r="3726" spans="20:21" x14ac:dyDescent="0.3">
      <c r="T3726" t="s">
        <v>6193</v>
      </c>
      <c r="U3726" s="4">
        <v>6.7</v>
      </c>
    </row>
    <row r="3727" spans="20:21" x14ac:dyDescent="0.3">
      <c r="T3727" t="s">
        <v>10769</v>
      </c>
      <c r="U3727" s="4">
        <v>8.5</v>
      </c>
    </row>
    <row r="3728" spans="20:21" x14ac:dyDescent="0.3">
      <c r="T3728" t="s">
        <v>9647</v>
      </c>
      <c r="U3728" s="4">
        <v>5.8</v>
      </c>
    </row>
    <row r="3729" spans="20:21" x14ac:dyDescent="0.3">
      <c r="T3729" t="s">
        <v>10780</v>
      </c>
      <c r="U3729" s="4">
        <v>6.1</v>
      </c>
    </row>
    <row r="3730" spans="20:21" x14ac:dyDescent="0.3">
      <c r="T3730" t="s">
        <v>6769</v>
      </c>
      <c r="U3730" s="4">
        <v>7.3</v>
      </c>
    </row>
    <row r="3731" spans="20:21" x14ac:dyDescent="0.3">
      <c r="T3731" t="s">
        <v>1538</v>
      </c>
      <c r="U3731" s="4">
        <v>6.7</v>
      </c>
    </row>
    <row r="3732" spans="20:21" x14ac:dyDescent="0.3">
      <c r="T3732" t="s">
        <v>5179</v>
      </c>
      <c r="U3732" s="4">
        <v>7.6</v>
      </c>
    </row>
    <row r="3733" spans="20:21" x14ac:dyDescent="0.3">
      <c r="T3733" t="s">
        <v>10791</v>
      </c>
      <c r="U3733" s="4">
        <v>7.2</v>
      </c>
    </row>
    <row r="3734" spans="20:21" x14ac:dyDescent="0.3">
      <c r="T3734" t="s">
        <v>10795</v>
      </c>
      <c r="U3734" s="4">
        <v>6.2</v>
      </c>
    </row>
    <row r="3735" spans="20:21" x14ac:dyDescent="0.3">
      <c r="T3735" t="s">
        <v>2581</v>
      </c>
      <c r="U3735" s="4">
        <v>5.2</v>
      </c>
    </row>
    <row r="3736" spans="20:21" x14ac:dyDescent="0.3">
      <c r="T3736" t="s">
        <v>8962</v>
      </c>
      <c r="U3736" s="4">
        <v>7.1</v>
      </c>
    </row>
    <row r="3737" spans="20:21" x14ac:dyDescent="0.3">
      <c r="T3737" t="s">
        <v>1411</v>
      </c>
      <c r="U3737" s="4">
        <v>6.5</v>
      </c>
    </row>
    <row r="3738" spans="20:21" x14ac:dyDescent="0.3">
      <c r="T3738" t="s">
        <v>3168</v>
      </c>
      <c r="U3738" s="4">
        <v>7.3</v>
      </c>
    </row>
    <row r="3739" spans="20:21" x14ac:dyDescent="0.3">
      <c r="T3739" t="s">
        <v>6713</v>
      </c>
      <c r="U3739" s="4">
        <v>6.2</v>
      </c>
    </row>
    <row r="3740" spans="20:21" x14ac:dyDescent="0.3">
      <c r="T3740" t="s">
        <v>1629</v>
      </c>
      <c r="U3740" s="4">
        <v>5</v>
      </c>
    </row>
    <row r="3741" spans="20:21" x14ac:dyDescent="0.3">
      <c r="T3741" t="s">
        <v>1629</v>
      </c>
      <c r="U3741" s="4">
        <v>8</v>
      </c>
    </row>
    <row r="3742" spans="20:21" x14ac:dyDescent="0.3">
      <c r="T3742" t="s">
        <v>4145</v>
      </c>
      <c r="U3742" s="4">
        <v>7.8</v>
      </c>
    </row>
    <row r="3743" spans="20:21" x14ac:dyDescent="0.3">
      <c r="T3743" t="s">
        <v>2548</v>
      </c>
      <c r="U3743" s="4">
        <v>8.1</v>
      </c>
    </row>
    <row r="3744" spans="20:21" x14ac:dyDescent="0.3">
      <c r="T3744" t="s">
        <v>10822</v>
      </c>
      <c r="U3744" s="4">
        <v>6.7</v>
      </c>
    </row>
    <row r="3745" spans="20:21" x14ac:dyDescent="0.3">
      <c r="T3745" t="s">
        <v>85</v>
      </c>
      <c r="U3745" s="4">
        <v>7.1</v>
      </c>
    </row>
    <row r="3746" spans="20:21" x14ac:dyDescent="0.3">
      <c r="T3746" t="s">
        <v>10829</v>
      </c>
      <c r="U3746" s="4">
        <v>5.6</v>
      </c>
    </row>
    <row r="3747" spans="20:21" x14ac:dyDescent="0.3">
      <c r="T3747" t="s">
        <v>10832</v>
      </c>
      <c r="U3747" s="4">
        <v>7.6</v>
      </c>
    </row>
    <row r="3748" spans="20:21" x14ac:dyDescent="0.3">
      <c r="T3748" t="s">
        <v>10834</v>
      </c>
      <c r="U3748" s="4">
        <v>4.3</v>
      </c>
    </row>
    <row r="3749" spans="20:21" x14ac:dyDescent="0.3">
      <c r="T3749" t="s">
        <v>10836</v>
      </c>
      <c r="U3749" s="4">
        <v>7.3</v>
      </c>
    </row>
    <row r="3750" spans="20:21" x14ac:dyDescent="0.3">
      <c r="T3750" t="s">
        <v>338</v>
      </c>
      <c r="U3750" s="4">
        <v>4.5999999999999996</v>
      </c>
    </row>
    <row r="3751" spans="20:21" x14ac:dyDescent="0.3">
      <c r="T3751" t="s">
        <v>8732</v>
      </c>
      <c r="U3751" s="4">
        <v>6.8</v>
      </c>
    </row>
    <row r="3752" spans="20:21" x14ac:dyDescent="0.3">
      <c r="T3752" t="s">
        <v>10844</v>
      </c>
      <c r="U3752" s="4">
        <v>7.1</v>
      </c>
    </row>
    <row r="3753" spans="20:21" x14ac:dyDescent="0.3">
      <c r="T3753" t="s">
        <v>3354</v>
      </c>
      <c r="U3753" s="4">
        <v>7.3</v>
      </c>
    </row>
    <row r="3754" spans="20:21" x14ac:dyDescent="0.3">
      <c r="T3754" t="s">
        <v>10849</v>
      </c>
      <c r="U3754" s="4">
        <v>8.3000000000000007</v>
      </c>
    </row>
    <row r="3755" spans="20:21" x14ac:dyDescent="0.3">
      <c r="T3755" t="s">
        <v>10853</v>
      </c>
      <c r="U3755" s="4">
        <v>5.4</v>
      </c>
    </row>
    <row r="3756" spans="20:21" x14ac:dyDescent="0.3">
      <c r="T3756" t="s">
        <v>10858</v>
      </c>
      <c r="U3756" s="4">
        <v>4</v>
      </c>
    </row>
    <row r="3757" spans="20:21" x14ac:dyDescent="0.3">
      <c r="T3757" t="s">
        <v>5537</v>
      </c>
      <c r="U3757" s="4">
        <v>8</v>
      </c>
    </row>
    <row r="3758" spans="20:21" x14ac:dyDescent="0.3">
      <c r="T3758" t="s">
        <v>2548</v>
      </c>
      <c r="U3758" s="4">
        <v>6.7</v>
      </c>
    </row>
    <row r="3759" spans="20:21" x14ac:dyDescent="0.3">
      <c r="T3759" t="s">
        <v>10866</v>
      </c>
      <c r="U3759" s="4">
        <v>4.5999999999999996</v>
      </c>
    </row>
    <row r="3760" spans="20:21" x14ac:dyDescent="0.3">
      <c r="T3760" t="s">
        <v>10866</v>
      </c>
      <c r="U3760" s="4">
        <v>4</v>
      </c>
    </row>
    <row r="3761" spans="20:21" x14ac:dyDescent="0.3">
      <c r="T3761" t="s">
        <v>7302</v>
      </c>
      <c r="U3761" s="4">
        <v>7</v>
      </c>
    </row>
    <row r="3762" spans="20:21" x14ac:dyDescent="0.3">
      <c r="T3762" t="s">
        <v>10690</v>
      </c>
      <c r="U3762" s="4">
        <v>7.4</v>
      </c>
    </row>
    <row r="3763" spans="20:21" x14ac:dyDescent="0.3">
      <c r="T3763" t="s">
        <v>10072</v>
      </c>
      <c r="U3763" s="4">
        <v>5.9</v>
      </c>
    </row>
    <row r="3764" spans="20:21" x14ac:dyDescent="0.3">
      <c r="T3764" t="s">
        <v>10877</v>
      </c>
      <c r="U3764" s="4">
        <v>4.5999999999999996</v>
      </c>
    </row>
    <row r="3765" spans="20:21" x14ac:dyDescent="0.3">
      <c r="T3765" t="s">
        <v>4151</v>
      </c>
      <c r="U3765" s="4">
        <v>7.5</v>
      </c>
    </row>
    <row r="3766" spans="20:21" x14ac:dyDescent="0.3">
      <c r="T3766" t="s">
        <v>10423</v>
      </c>
      <c r="U3766" s="4">
        <v>4.7</v>
      </c>
    </row>
    <row r="3767" spans="20:21" x14ac:dyDescent="0.3">
      <c r="T3767" t="s">
        <v>10886</v>
      </c>
      <c r="U3767" s="4">
        <v>6.7</v>
      </c>
    </row>
    <row r="3768" spans="20:21" x14ac:dyDescent="0.3">
      <c r="T3768" t="s">
        <v>6584</v>
      </c>
      <c r="U3768" s="4">
        <v>6.3</v>
      </c>
    </row>
    <row r="3769" spans="20:21" x14ac:dyDescent="0.3">
      <c r="T3769" t="s">
        <v>8964</v>
      </c>
      <c r="U3769" s="4">
        <v>6</v>
      </c>
    </row>
    <row r="3770" spans="20:21" x14ac:dyDescent="0.3">
      <c r="T3770" t="s">
        <v>10892</v>
      </c>
      <c r="U3770" s="4">
        <v>6.7</v>
      </c>
    </row>
    <row r="3771" spans="20:21" x14ac:dyDescent="0.3">
      <c r="T3771" t="s">
        <v>7339</v>
      </c>
      <c r="U3771" s="4">
        <v>7.1</v>
      </c>
    </row>
    <row r="3772" spans="20:21" x14ac:dyDescent="0.3">
      <c r="T3772" t="s">
        <v>10895</v>
      </c>
      <c r="U3772" s="4">
        <v>2.7</v>
      </c>
    </row>
    <row r="3773" spans="20:21" x14ac:dyDescent="0.3">
      <c r="T3773" t="s">
        <v>515</v>
      </c>
      <c r="U3773" s="4">
        <v>7.3</v>
      </c>
    </row>
    <row r="3774" spans="20:21" x14ac:dyDescent="0.3">
      <c r="T3774" t="s">
        <v>6692</v>
      </c>
      <c r="U3774" s="4">
        <v>7.6</v>
      </c>
    </row>
    <row r="3775" spans="20:21" x14ac:dyDescent="0.3">
      <c r="T3775" t="s">
        <v>10900</v>
      </c>
      <c r="U3775" s="4">
        <v>5.8</v>
      </c>
    </row>
    <row r="3776" spans="20:21" x14ac:dyDescent="0.3">
      <c r="T3776" t="s">
        <v>2800</v>
      </c>
      <c r="U3776" s="4">
        <v>6.5</v>
      </c>
    </row>
    <row r="3777" spans="20:21" x14ac:dyDescent="0.3">
      <c r="T3777" t="s">
        <v>10904</v>
      </c>
      <c r="U3777" s="4">
        <v>6.6</v>
      </c>
    </row>
    <row r="3778" spans="20:21" x14ac:dyDescent="0.3">
      <c r="T3778" t="s">
        <v>4390</v>
      </c>
      <c r="U3778" s="4">
        <v>6.2</v>
      </c>
    </row>
    <row r="3779" spans="20:21" x14ac:dyDescent="0.3">
      <c r="T3779" t="s">
        <v>10909</v>
      </c>
      <c r="U3779" s="4">
        <v>6.9</v>
      </c>
    </row>
    <row r="3780" spans="20:21" x14ac:dyDescent="0.3">
      <c r="T3780" t="s">
        <v>10913</v>
      </c>
      <c r="U3780" s="4">
        <v>8.5</v>
      </c>
    </row>
    <row r="3781" spans="20:21" x14ac:dyDescent="0.3">
      <c r="T3781" t="s">
        <v>10918</v>
      </c>
      <c r="U3781" s="4">
        <v>4.8</v>
      </c>
    </row>
    <row r="3782" spans="20:21" x14ac:dyDescent="0.3">
      <c r="T3782" t="s">
        <v>10921</v>
      </c>
      <c r="U3782" s="4">
        <v>6.6</v>
      </c>
    </row>
    <row r="3783" spans="20:21" x14ac:dyDescent="0.3">
      <c r="T3783" t="s">
        <v>10923</v>
      </c>
      <c r="U3783" s="4">
        <v>5.7</v>
      </c>
    </row>
    <row r="3784" spans="20:21" x14ac:dyDescent="0.3">
      <c r="T3784" t="s">
        <v>10926</v>
      </c>
      <c r="U3784" s="4">
        <v>7</v>
      </c>
    </row>
    <row r="3785" spans="20:21" x14ac:dyDescent="0.3">
      <c r="T3785" t="s">
        <v>10832</v>
      </c>
      <c r="U3785" s="4">
        <v>5.4</v>
      </c>
    </row>
    <row r="3786" spans="20:21" x14ac:dyDescent="0.3">
      <c r="T3786" t="s">
        <v>10929</v>
      </c>
      <c r="U3786" s="4">
        <v>7.1</v>
      </c>
    </row>
    <row r="3787" spans="20:21" x14ac:dyDescent="0.3">
      <c r="T3787" t="s">
        <v>3384</v>
      </c>
      <c r="U3787" s="4">
        <v>6.9</v>
      </c>
    </row>
    <row r="3788" spans="20:21" x14ac:dyDescent="0.3">
      <c r="T3788" t="s">
        <v>10933</v>
      </c>
      <c r="U3788" s="4">
        <v>6.6</v>
      </c>
    </row>
    <row r="3789" spans="20:21" x14ac:dyDescent="0.3">
      <c r="T3789" t="s">
        <v>1355</v>
      </c>
      <c r="U3789" s="4">
        <v>5.9</v>
      </c>
    </row>
    <row r="3790" spans="20:21" x14ac:dyDescent="0.3">
      <c r="T3790" t="s">
        <v>10937</v>
      </c>
      <c r="U3790" s="4">
        <v>6.3</v>
      </c>
    </row>
    <row r="3791" spans="20:21" x14ac:dyDescent="0.3">
      <c r="T3791" t="s">
        <v>5614</v>
      </c>
      <c r="U3791" s="4">
        <v>6.3</v>
      </c>
    </row>
    <row r="3792" spans="20:21" x14ac:dyDescent="0.3">
      <c r="T3792" t="s">
        <v>10943</v>
      </c>
      <c r="U3792" s="4">
        <v>7.7</v>
      </c>
    </row>
    <row r="3793" spans="20:21" x14ac:dyDescent="0.3">
      <c r="T3793" t="s">
        <v>8890</v>
      </c>
      <c r="U3793" s="4">
        <v>7</v>
      </c>
    </row>
    <row r="3794" spans="20:21" x14ac:dyDescent="0.3">
      <c r="T3794" t="s">
        <v>2013</v>
      </c>
      <c r="U3794" s="4">
        <v>6.3</v>
      </c>
    </row>
    <row r="3795" spans="20:21" x14ac:dyDescent="0.3">
      <c r="T3795" t="s">
        <v>8109</v>
      </c>
      <c r="U3795" s="4">
        <v>5.9</v>
      </c>
    </row>
    <row r="3796" spans="20:21" x14ac:dyDescent="0.3">
      <c r="T3796" t="s">
        <v>6168</v>
      </c>
      <c r="U3796" s="4">
        <v>6.2</v>
      </c>
    </row>
    <row r="3797" spans="20:21" x14ac:dyDescent="0.3">
      <c r="T3797" t="s">
        <v>10957</v>
      </c>
      <c r="U3797" s="4">
        <v>5</v>
      </c>
    </row>
    <row r="3798" spans="20:21" x14ac:dyDescent="0.3">
      <c r="T3798" t="s">
        <v>10960</v>
      </c>
      <c r="U3798" s="4">
        <v>7.7</v>
      </c>
    </row>
    <row r="3799" spans="20:21" x14ac:dyDescent="0.3">
      <c r="T3799" t="s">
        <v>10964</v>
      </c>
      <c r="U3799" s="4">
        <v>6.5</v>
      </c>
    </row>
    <row r="3800" spans="20:21" x14ac:dyDescent="0.3">
      <c r="T3800" t="s">
        <v>4148</v>
      </c>
      <c r="U3800" s="4">
        <v>5.8</v>
      </c>
    </row>
    <row r="3801" spans="20:21" x14ac:dyDescent="0.3">
      <c r="T3801" t="s">
        <v>10973</v>
      </c>
      <c r="U3801" s="4">
        <v>6.1</v>
      </c>
    </row>
    <row r="3802" spans="20:21" x14ac:dyDescent="0.3">
      <c r="T3802" t="s">
        <v>10976</v>
      </c>
      <c r="U3802" s="4">
        <v>6</v>
      </c>
    </row>
    <row r="3803" spans="20:21" x14ac:dyDescent="0.3">
      <c r="T3803" t="s">
        <v>9107</v>
      </c>
      <c r="U3803" s="4">
        <v>6.3</v>
      </c>
    </row>
    <row r="3804" spans="20:21" x14ac:dyDescent="0.3">
      <c r="T3804" t="s">
        <v>5182</v>
      </c>
      <c r="U3804" s="4">
        <v>6.3</v>
      </c>
    </row>
    <row r="3805" spans="20:21" x14ac:dyDescent="0.3">
      <c r="T3805" t="s">
        <v>10981</v>
      </c>
      <c r="U3805" s="4">
        <v>7.5</v>
      </c>
    </row>
    <row r="3806" spans="20:21" x14ac:dyDescent="0.3">
      <c r="T3806" t="s">
        <v>10985</v>
      </c>
      <c r="U3806" s="4">
        <v>7.6</v>
      </c>
    </row>
    <row r="3807" spans="20:21" x14ac:dyDescent="0.3">
      <c r="T3807" t="s">
        <v>10989</v>
      </c>
      <c r="U3807" s="4">
        <v>5.2</v>
      </c>
    </row>
    <row r="3808" spans="20:21" x14ac:dyDescent="0.3">
      <c r="T3808" t="s">
        <v>10994</v>
      </c>
      <c r="U3808" s="4">
        <v>7.8</v>
      </c>
    </row>
    <row r="3809" spans="20:21" x14ac:dyDescent="0.3">
      <c r="T3809" t="s">
        <v>10999</v>
      </c>
      <c r="U3809" s="4">
        <v>6.6</v>
      </c>
    </row>
    <row r="3810" spans="20:21" x14ac:dyDescent="0.3">
      <c r="T3810" t="s">
        <v>5113</v>
      </c>
      <c r="U3810" s="4">
        <v>4.7</v>
      </c>
    </row>
    <row r="3811" spans="20:21" x14ac:dyDescent="0.3">
      <c r="T3811" t="s">
        <v>11005</v>
      </c>
      <c r="U3811" s="4">
        <v>6.7</v>
      </c>
    </row>
    <row r="3812" spans="20:21" x14ac:dyDescent="0.3">
      <c r="T3812" t="s">
        <v>9388</v>
      </c>
      <c r="U3812" s="4">
        <v>4.2</v>
      </c>
    </row>
    <row r="3813" spans="20:21" x14ac:dyDescent="0.3">
      <c r="T3813" t="s">
        <v>11014</v>
      </c>
      <c r="U3813" s="4">
        <v>6.3</v>
      </c>
    </row>
    <row r="3814" spans="20:21" x14ac:dyDescent="0.3">
      <c r="T3814" t="s">
        <v>11017</v>
      </c>
      <c r="U3814" s="4">
        <v>4.7</v>
      </c>
    </row>
    <row r="3815" spans="20:21" x14ac:dyDescent="0.3">
      <c r="T3815" t="s">
        <v>10110</v>
      </c>
      <c r="U3815" s="4">
        <v>7.9</v>
      </c>
    </row>
    <row r="3816" spans="20:21" x14ac:dyDescent="0.3">
      <c r="T3816" t="s">
        <v>6090</v>
      </c>
      <c r="U3816" s="4">
        <v>8.1</v>
      </c>
    </row>
    <row r="3817" spans="20:21" x14ac:dyDescent="0.3">
      <c r="T3817" t="s">
        <v>11025</v>
      </c>
      <c r="U3817" s="4">
        <v>8.1999999999999993</v>
      </c>
    </row>
    <row r="3818" spans="20:21" x14ac:dyDescent="0.3">
      <c r="T3818" t="s">
        <v>11030</v>
      </c>
      <c r="U3818" s="4">
        <v>6</v>
      </c>
    </row>
    <row r="3819" spans="20:21" x14ac:dyDescent="0.3">
      <c r="T3819" t="s">
        <v>10075</v>
      </c>
      <c r="U3819" s="4">
        <v>6.8</v>
      </c>
    </row>
    <row r="3820" spans="20:21" x14ac:dyDescent="0.3">
      <c r="T3820" t="s">
        <v>11036</v>
      </c>
      <c r="U3820" s="4">
        <v>7.3</v>
      </c>
    </row>
    <row r="3821" spans="20:21" x14ac:dyDescent="0.3">
      <c r="T3821" t="s">
        <v>11038</v>
      </c>
      <c r="U3821" s="4">
        <v>7</v>
      </c>
    </row>
    <row r="3822" spans="20:21" x14ac:dyDescent="0.3">
      <c r="T3822" t="s">
        <v>11044</v>
      </c>
      <c r="U3822" s="4">
        <v>7.3</v>
      </c>
    </row>
    <row r="3823" spans="20:21" x14ac:dyDescent="0.3">
      <c r="T3823" t="s">
        <v>11047</v>
      </c>
      <c r="U3823" s="4">
        <v>7.5</v>
      </c>
    </row>
    <row r="3824" spans="20:21" x14ac:dyDescent="0.3">
      <c r="T3824" t="s">
        <v>11052</v>
      </c>
      <c r="U3824" s="4">
        <v>6.8</v>
      </c>
    </row>
    <row r="3825" spans="20:21" x14ac:dyDescent="0.3">
      <c r="T3825" t="s">
        <v>11054</v>
      </c>
      <c r="U3825" s="4">
        <v>7.1</v>
      </c>
    </row>
    <row r="3826" spans="20:21" x14ac:dyDescent="0.3">
      <c r="T3826" t="s">
        <v>11060</v>
      </c>
      <c r="U3826" s="4">
        <v>6.9</v>
      </c>
    </row>
    <row r="3827" spans="20:21" x14ac:dyDescent="0.3">
      <c r="T3827" t="s">
        <v>7067</v>
      </c>
      <c r="U3827" s="4">
        <v>6.9</v>
      </c>
    </row>
    <row r="3828" spans="20:21" x14ac:dyDescent="0.3">
      <c r="T3828" t="s">
        <v>5907</v>
      </c>
      <c r="U3828" s="4">
        <v>7.9</v>
      </c>
    </row>
    <row r="3829" spans="20:21" x14ac:dyDescent="0.3">
      <c r="T3829" t="s">
        <v>7766</v>
      </c>
      <c r="U3829" s="4">
        <v>7.2</v>
      </c>
    </row>
    <row r="3830" spans="20:21" x14ac:dyDescent="0.3">
      <c r="T3830" t="s">
        <v>11073</v>
      </c>
      <c r="U3830" s="4">
        <v>7.8</v>
      </c>
    </row>
    <row r="3831" spans="20:21" x14ac:dyDescent="0.3">
      <c r="T3831" t="s">
        <v>11078</v>
      </c>
      <c r="U3831" s="4">
        <v>3.5</v>
      </c>
    </row>
    <row r="3832" spans="20:21" x14ac:dyDescent="0.3">
      <c r="T3832" t="s">
        <v>1993</v>
      </c>
      <c r="U3832" s="4">
        <v>7.3</v>
      </c>
    </row>
    <row r="3833" spans="20:21" x14ac:dyDescent="0.3">
      <c r="T3833" t="s">
        <v>1719</v>
      </c>
      <c r="U3833" s="4">
        <v>7.5</v>
      </c>
    </row>
    <row r="3834" spans="20:21" x14ac:dyDescent="0.3">
      <c r="T3834" t="s">
        <v>11085</v>
      </c>
      <c r="U3834" s="4">
        <v>6</v>
      </c>
    </row>
    <row r="3835" spans="20:21" x14ac:dyDescent="0.3">
      <c r="T3835" t="s">
        <v>10075</v>
      </c>
      <c r="U3835" s="4">
        <v>7.3</v>
      </c>
    </row>
    <row r="3836" spans="20:21" x14ac:dyDescent="0.3">
      <c r="T3836" t="s">
        <v>11089</v>
      </c>
      <c r="U3836" s="4">
        <v>8</v>
      </c>
    </row>
    <row r="3837" spans="20:21" x14ac:dyDescent="0.3">
      <c r="T3837" t="s">
        <v>10110</v>
      </c>
      <c r="U3837" s="4">
        <v>7.6</v>
      </c>
    </row>
    <row r="3838" spans="20:21" x14ac:dyDescent="0.3">
      <c r="T3838" t="s">
        <v>7327</v>
      </c>
      <c r="U3838" s="4">
        <v>7</v>
      </c>
    </row>
    <row r="3839" spans="20:21" x14ac:dyDescent="0.3">
      <c r="T3839" t="s">
        <v>6584</v>
      </c>
      <c r="U3839" s="4">
        <v>7.5</v>
      </c>
    </row>
    <row r="3840" spans="20:21" x14ac:dyDescent="0.3">
      <c r="T3840" t="s">
        <v>11101</v>
      </c>
      <c r="U3840" s="4">
        <v>6.8</v>
      </c>
    </row>
    <row r="3841" spans="20:21" x14ac:dyDescent="0.3">
      <c r="T3841" t="s">
        <v>11104</v>
      </c>
      <c r="U3841" s="4">
        <v>3.9</v>
      </c>
    </row>
    <row r="3842" spans="20:21" x14ac:dyDescent="0.3">
      <c r="T3842" t="s">
        <v>10999</v>
      </c>
      <c r="U3842" s="4">
        <v>6.1</v>
      </c>
    </row>
    <row r="3843" spans="20:21" x14ac:dyDescent="0.3">
      <c r="T3843" t="s">
        <v>739</v>
      </c>
      <c r="U3843" s="4">
        <v>7.5</v>
      </c>
    </row>
    <row r="3844" spans="20:21" x14ac:dyDescent="0.3">
      <c r="T3844" t="s">
        <v>6310</v>
      </c>
      <c r="U3844" s="4">
        <v>8.1999999999999993</v>
      </c>
    </row>
    <row r="3845" spans="20:21" x14ac:dyDescent="0.3">
      <c r="T3845" t="s">
        <v>11117</v>
      </c>
      <c r="U3845" s="4">
        <v>4.8</v>
      </c>
    </row>
    <row r="3846" spans="20:21" x14ac:dyDescent="0.3">
      <c r="T3846" t="s">
        <v>52</v>
      </c>
      <c r="U3846" s="4">
        <v>7.8</v>
      </c>
    </row>
    <row r="3847" spans="20:21" x14ac:dyDescent="0.3">
      <c r="T3847" t="s">
        <v>11125</v>
      </c>
      <c r="U3847" s="4">
        <v>5.2</v>
      </c>
    </row>
    <row r="3848" spans="20:21" x14ac:dyDescent="0.3">
      <c r="T3848" t="s">
        <v>11128</v>
      </c>
      <c r="U3848" s="4">
        <v>3.3</v>
      </c>
    </row>
    <row r="3849" spans="20:21" x14ac:dyDescent="0.3">
      <c r="T3849" t="s">
        <v>11131</v>
      </c>
      <c r="U3849" s="4">
        <v>6.8</v>
      </c>
    </row>
    <row r="3850" spans="20:21" x14ac:dyDescent="0.3">
      <c r="T3850" t="s">
        <v>11136</v>
      </c>
      <c r="U3850" s="4">
        <v>7</v>
      </c>
    </row>
    <row r="3851" spans="20:21" x14ac:dyDescent="0.3">
      <c r="T3851" t="s">
        <v>11142</v>
      </c>
      <c r="U3851" s="4">
        <v>6.5</v>
      </c>
    </row>
    <row r="3852" spans="20:21" x14ac:dyDescent="0.3">
      <c r="T3852" t="s">
        <v>11144</v>
      </c>
      <c r="U3852" s="4">
        <v>6.4</v>
      </c>
    </row>
    <row r="3853" spans="20:21" x14ac:dyDescent="0.3">
      <c r="T3853" t="s">
        <v>3229</v>
      </c>
      <c r="U3853" s="4">
        <v>5.3</v>
      </c>
    </row>
    <row r="3854" spans="20:21" x14ac:dyDescent="0.3">
      <c r="T3854" t="s">
        <v>11147</v>
      </c>
      <c r="U3854" s="4">
        <v>4.7</v>
      </c>
    </row>
    <row r="3855" spans="20:21" x14ac:dyDescent="0.3">
      <c r="T3855" t="s">
        <v>11152</v>
      </c>
      <c r="U3855" s="4">
        <v>6.1</v>
      </c>
    </row>
    <row r="3856" spans="20:21" x14ac:dyDescent="0.3">
      <c r="T3856" t="s">
        <v>11155</v>
      </c>
      <c r="U3856" s="4">
        <v>5.5</v>
      </c>
    </row>
    <row r="3857" spans="20:21" x14ac:dyDescent="0.3">
      <c r="T3857" t="s">
        <v>11161</v>
      </c>
      <c r="U3857" s="4">
        <v>4.8</v>
      </c>
    </row>
    <row r="3858" spans="20:21" x14ac:dyDescent="0.3">
      <c r="T3858" t="s">
        <v>11163</v>
      </c>
      <c r="U3858" s="4">
        <v>8.4</v>
      </c>
    </row>
    <row r="3859" spans="20:21" x14ac:dyDescent="0.3">
      <c r="T3859" t="s">
        <v>11167</v>
      </c>
      <c r="U3859" s="4">
        <v>7</v>
      </c>
    </row>
    <row r="3860" spans="20:21" x14ac:dyDescent="0.3">
      <c r="T3860" t="s">
        <v>2791</v>
      </c>
      <c r="U3860" s="4">
        <v>3.3</v>
      </c>
    </row>
    <row r="3861" spans="20:21" x14ac:dyDescent="0.3">
      <c r="T3861" t="s">
        <v>11175</v>
      </c>
      <c r="U3861" s="4">
        <v>5.4</v>
      </c>
    </row>
    <row r="3862" spans="20:21" x14ac:dyDescent="0.3">
      <c r="T3862" t="s">
        <v>11177</v>
      </c>
      <c r="U3862" s="4">
        <v>4.8</v>
      </c>
    </row>
    <row r="3863" spans="20:21" x14ac:dyDescent="0.3">
      <c r="T3863" t="s">
        <v>11179</v>
      </c>
      <c r="U3863" s="4">
        <v>3.1</v>
      </c>
    </row>
    <row r="3864" spans="20:21" x14ac:dyDescent="0.3">
      <c r="T3864" t="s">
        <v>6193</v>
      </c>
      <c r="U3864" s="4">
        <v>6.7</v>
      </c>
    </row>
    <row r="3865" spans="20:21" x14ac:dyDescent="0.3">
      <c r="T3865" t="s">
        <v>11184</v>
      </c>
      <c r="U3865" s="4">
        <v>7.6</v>
      </c>
    </row>
    <row r="3866" spans="20:21" x14ac:dyDescent="0.3">
      <c r="T3866" t="s">
        <v>6771</v>
      </c>
      <c r="U3866" s="4">
        <v>7.1</v>
      </c>
    </row>
    <row r="3867" spans="20:21" x14ac:dyDescent="0.3">
      <c r="T3867" t="s">
        <v>11188</v>
      </c>
      <c r="U3867" s="4">
        <v>6.1</v>
      </c>
    </row>
    <row r="3868" spans="20:21" x14ac:dyDescent="0.3">
      <c r="T3868" t="s">
        <v>11193</v>
      </c>
      <c r="U3868" s="4">
        <v>6.5</v>
      </c>
    </row>
    <row r="3869" spans="20:21" x14ac:dyDescent="0.3">
      <c r="T3869" t="s">
        <v>11195</v>
      </c>
      <c r="U3869" s="4">
        <v>8.5</v>
      </c>
    </row>
    <row r="3870" spans="20:21" x14ac:dyDescent="0.3">
      <c r="T3870" t="s">
        <v>5647</v>
      </c>
      <c r="U3870" s="4">
        <v>8.6999999999999993</v>
      </c>
    </row>
    <row r="3871" spans="20:21" x14ac:dyDescent="0.3">
      <c r="T3871" t="s">
        <v>11199</v>
      </c>
      <c r="U3871" s="4">
        <v>7.1</v>
      </c>
    </row>
    <row r="3872" spans="20:21" x14ac:dyDescent="0.3">
      <c r="T3872" t="s">
        <v>11202</v>
      </c>
      <c r="U3872" s="4">
        <v>6.6</v>
      </c>
    </row>
    <row r="3873" spans="20:21" x14ac:dyDescent="0.3">
      <c r="T3873" t="s">
        <v>11206</v>
      </c>
      <c r="U3873" s="4">
        <v>6.7</v>
      </c>
    </row>
    <row r="3874" spans="20:21" x14ac:dyDescent="0.3">
      <c r="T3874" t="s">
        <v>9525</v>
      </c>
      <c r="U3874" s="4">
        <v>8.3000000000000007</v>
      </c>
    </row>
    <row r="3875" spans="20:21" x14ac:dyDescent="0.3">
      <c r="T3875" t="s">
        <v>6713</v>
      </c>
      <c r="U3875" s="4">
        <v>8.1</v>
      </c>
    </row>
    <row r="3876" spans="20:21" x14ac:dyDescent="0.3">
      <c r="T3876" t="s">
        <v>6756</v>
      </c>
      <c r="U3876" s="4">
        <v>7.4</v>
      </c>
    </row>
    <row r="3877" spans="20:21" x14ac:dyDescent="0.3">
      <c r="T3877" t="s">
        <v>7684</v>
      </c>
      <c r="U3877" s="4">
        <v>6.6</v>
      </c>
    </row>
    <row r="3878" spans="20:21" x14ac:dyDescent="0.3">
      <c r="T3878" t="s">
        <v>11219</v>
      </c>
      <c r="U3878" s="4">
        <v>4.5</v>
      </c>
    </row>
    <row r="3879" spans="20:21" x14ac:dyDescent="0.3">
      <c r="T3879" t="s">
        <v>11221</v>
      </c>
      <c r="U3879" s="4">
        <v>6.4</v>
      </c>
    </row>
    <row r="3880" spans="20:21" x14ac:dyDescent="0.3">
      <c r="T3880" t="s">
        <v>11223</v>
      </c>
      <c r="U3880" s="4">
        <v>7.5</v>
      </c>
    </row>
    <row r="3881" spans="20:21" x14ac:dyDescent="0.3">
      <c r="T3881" t="s">
        <v>2436</v>
      </c>
      <c r="U3881" s="4">
        <v>8</v>
      </c>
    </row>
    <row r="3882" spans="20:21" x14ac:dyDescent="0.3">
      <c r="T3882" t="s">
        <v>11230</v>
      </c>
      <c r="U3882" s="4">
        <v>8.1</v>
      </c>
    </row>
    <row r="3883" spans="20:21" x14ac:dyDescent="0.3">
      <c r="T3883" t="s">
        <v>11232</v>
      </c>
      <c r="U3883" s="4">
        <v>7.2</v>
      </c>
    </row>
    <row r="3884" spans="20:21" x14ac:dyDescent="0.3">
      <c r="T3884" t="s">
        <v>11235</v>
      </c>
      <c r="U3884" s="4">
        <v>7.5</v>
      </c>
    </row>
    <row r="3885" spans="20:21" x14ac:dyDescent="0.3">
      <c r="T3885" t="s">
        <v>10904</v>
      </c>
      <c r="U3885" s="4">
        <v>7.2</v>
      </c>
    </row>
    <row r="3886" spans="20:21" x14ac:dyDescent="0.3">
      <c r="T3886" t="s">
        <v>11242</v>
      </c>
      <c r="U3886" s="4">
        <v>6.4</v>
      </c>
    </row>
    <row r="3887" spans="20:21" x14ac:dyDescent="0.3">
      <c r="T3887" t="s">
        <v>3282</v>
      </c>
      <c r="U3887" s="4">
        <v>7.6</v>
      </c>
    </row>
    <row r="3888" spans="20:21" x14ac:dyDescent="0.3">
      <c r="T3888" t="s">
        <v>9651</v>
      </c>
      <c r="U3888" s="4">
        <v>7.8</v>
      </c>
    </row>
    <row r="3889" spans="20:21" x14ac:dyDescent="0.3">
      <c r="T3889" t="s">
        <v>11249</v>
      </c>
      <c r="U3889" s="4">
        <v>5.7</v>
      </c>
    </row>
    <row r="3890" spans="20:21" x14ac:dyDescent="0.3">
      <c r="T3890" t="s">
        <v>11252</v>
      </c>
      <c r="U3890" s="4">
        <v>8.6</v>
      </c>
    </row>
    <row r="3891" spans="20:21" x14ac:dyDescent="0.3">
      <c r="T3891" t="s">
        <v>3308</v>
      </c>
      <c r="U3891" s="4">
        <v>8.1999999999999993</v>
      </c>
    </row>
    <row r="3892" spans="20:21" x14ac:dyDescent="0.3">
      <c r="T3892" t="s">
        <v>3182</v>
      </c>
      <c r="U3892" s="4">
        <v>6.6</v>
      </c>
    </row>
    <row r="3893" spans="20:21" x14ac:dyDescent="0.3">
      <c r="T3893" t="s">
        <v>11258</v>
      </c>
      <c r="U3893" s="4">
        <v>5.7</v>
      </c>
    </row>
    <row r="3894" spans="20:21" x14ac:dyDescent="0.3">
      <c r="T3894" t="s">
        <v>4375</v>
      </c>
      <c r="U3894" s="4">
        <v>7.4</v>
      </c>
    </row>
    <row r="3895" spans="20:21" x14ac:dyDescent="0.3">
      <c r="T3895" t="s">
        <v>2429</v>
      </c>
      <c r="U3895" s="4">
        <v>8</v>
      </c>
    </row>
    <row r="3896" spans="20:21" x14ac:dyDescent="0.3">
      <c r="T3896" t="s">
        <v>1274</v>
      </c>
      <c r="U3896" s="4">
        <v>7.3</v>
      </c>
    </row>
    <row r="3897" spans="20:21" x14ac:dyDescent="0.3">
      <c r="T3897" t="s">
        <v>11266</v>
      </c>
      <c r="U3897" s="4">
        <v>5.4</v>
      </c>
    </row>
    <row r="3898" spans="20:21" x14ac:dyDescent="0.3">
      <c r="T3898" t="s">
        <v>7457</v>
      </c>
      <c r="U3898" s="4">
        <v>7.4</v>
      </c>
    </row>
    <row r="3899" spans="20:21" x14ac:dyDescent="0.3">
      <c r="T3899" t="s">
        <v>8711</v>
      </c>
      <c r="U3899" s="4">
        <v>5.7</v>
      </c>
    </row>
    <row r="3900" spans="20:21" x14ac:dyDescent="0.3">
      <c r="T3900" t="s">
        <v>1739</v>
      </c>
      <c r="U3900" s="4">
        <v>6.8</v>
      </c>
    </row>
    <row r="3901" spans="20:21" x14ac:dyDescent="0.3">
      <c r="T3901" t="s">
        <v>7747</v>
      </c>
      <c r="U3901" s="4">
        <v>5.4</v>
      </c>
    </row>
    <row r="3902" spans="20:21" x14ac:dyDescent="0.3">
      <c r="T3902" t="s">
        <v>11089</v>
      </c>
      <c r="U3902" s="4">
        <v>8.1</v>
      </c>
    </row>
    <row r="3903" spans="20:21" x14ac:dyDescent="0.3">
      <c r="T3903" t="s">
        <v>11282</v>
      </c>
      <c r="U3903" s="4">
        <v>6.1</v>
      </c>
    </row>
    <row r="3904" spans="20:21" x14ac:dyDescent="0.3">
      <c r="T3904" t="s">
        <v>4394</v>
      </c>
      <c r="U3904" s="4">
        <v>5.0999999999999996</v>
      </c>
    </row>
    <row r="3905" spans="20:21" x14ac:dyDescent="0.3">
      <c r="T3905" t="s">
        <v>11288</v>
      </c>
      <c r="U3905" s="4">
        <v>5.6</v>
      </c>
    </row>
    <row r="3906" spans="20:21" x14ac:dyDescent="0.3">
      <c r="T3906" t="s">
        <v>11293</v>
      </c>
      <c r="U3906" s="4">
        <v>5.9</v>
      </c>
    </row>
    <row r="3907" spans="20:21" x14ac:dyDescent="0.3">
      <c r="T3907" t="s">
        <v>5480</v>
      </c>
      <c r="U3907" s="4">
        <v>8.1999999999999993</v>
      </c>
    </row>
    <row r="3908" spans="20:21" x14ac:dyDescent="0.3">
      <c r="T3908" t="s">
        <v>3393</v>
      </c>
      <c r="U3908" s="4">
        <v>5.3</v>
      </c>
    </row>
    <row r="3909" spans="20:21" x14ac:dyDescent="0.3">
      <c r="T3909" t="s">
        <v>6584</v>
      </c>
      <c r="U3909" s="4">
        <v>6.8</v>
      </c>
    </row>
    <row r="3910" spans="20:21" x14ac:dyDescent="0.3">
      <c r="T3910" t="s">
        <v>10836</v>
      </c>
      <c r="U3910" s="4">
        <v>8.3000000000000007</v>
      </c>
    </row>
    <row r="3911" spans="20:21" x14ac:dyDescent="0.3">
      <c r="T3911" t="s">
        <v>11306</v>
      </c>
      <c r="U3911" s="4">
        <v>4.3</v>
      </c>
    </row>
    <row r="3912" spans="20:21" x14ac:dyDescent="0.3">
      <c r="T3912" t="s">
        <v>6584</v>
      </c>
      <c r="U3912" s="4">
        <v>6.7</v>
      </c>
    </row>
    <row r="3913" spans="20:21" x14ac:dyDescent="0.3">
      <c r="T3913" t="s">
        <v>1024</v>
      </c>
      <c r="U3913" s="4">
        <v>7.2</v>
      </c>
    </row>
    <row r="3914" spans="20:21" x14ac:dyDescent="0.3">
      <c r="T3914" t="s">
        <v>11317</v>
      </c>
      <c r="U3914" s="4">
        <v>6.9</v>
      </c>
    </row>
    <row r="3915" spans="20:21" x14ac:dyDescent="0.3">
      <c r="T3915" t="s">
        <v>8754</v>
      </c>
      <c r="U3915" s="4">
        <v>6.6</v>
      </c>
    </row>
    <row r="3916" spans="20:21" x14ac:dyDescent="0.3">
      <c r="T3916" t="s">
        <v>11322</v>
      </c>
      <c r="U3916" s="4">
        <v>5.9</v>
      </c>
    </row>
    <row r="3917" spans="20:21" x14ac:dyDescent="0.3">
      <c r="T3917" t="s">
        <v>11089</v>
      </c>
      <c r="U3917" s="4">
        <v>7.9</v>
      </c>
    </row>
    <row r="3918" spans="20:21" x14ac:dyDescent="0.3">
      <c r="T3918" t="s">
        <v>9117</v>
      </c>
      <c r="U3918" s="4">
        <v>8.3000000000000007</v>
      </c>
    </row>
    <row r="3919" spans="20:21" x14ac:dyDescent="0.3">
      <c r="T3919" t="s">
        <v>7747</v>
      </c>
      <c r="U3919" s="4">
        <v>5.2</v>
      </c>
    </row>
    <row r="3920" spans="20:21" x14ac:dyDescent="0.3">
      <c r="T3920" t="s">
        <v>11334</v>
      </c>
      <c r="U3920" s="4">
        <v>7.8</v>
      </c>
    </row>
    <row r="3921" spans="20:21" x14ac:dyDescent="0.3">
      <c r="T3921" t="s">
        <v>11338</v>
      </c>
      <c r="U3921" s="4">
        <v>3</v>
      </c>
    </row>
    <row r="3922" spans="20:21" x14ac:dyDescent="0.3">
      <c r="T3922" t="s">
        <v>5537</v>
      </c>
      <c r="U3922" s="4">
        <v>7.9</v>
      </c>
    </row>
    <row r="3923" spans="20:21" x14ac:dyDescent="0.3">
      <c r="T3923" t="s">
        <v>11345</v>
      </c>
      <c r="U3923" s="4">
        <v>3.2</v>
      </c>
    </row>
    <row r="3924" spans="20:21" x14ac:dyDescent="0.3">
      <c r="T3924" t="s">
        <v>10416</v>
      </c>
      <c r="U3924" s="4">
        <v>6.5</v>
      </c>
    </row>
    <row r="3925" spans="20:21" x14ac:dyDescent="0.3">
      <c r="T3925" t="s">
        <v>8754</v>
      </c>
      <c r="U3925" s="4">
        <v>6.9</v>
      </c>
    </row>
    <row r="3926" spans="20:21" x14ac:dyDescent="0.3">
      <c r="T3926" t="s">
        <v>11355</v>
      </c>
      <c r="U3926" s="4">
        <v>7</v>
      </c>
    </row>
    <row r="3927" spans="20:21" x14ac:dyDescent="0.3">
      <c r="T3927" t="s">
        <v>3491</v>
      </c>
      <c r="U3927" s="4">
        <v>7.8</v>
      </c>
    </row>
    <row r="3928" spans="20:21" x14ac:dyDescent="0.3">
      <c r="T3928" t="s">
        <v>11362</v>
      </c>
      <c r="U3928" s="4">
        <v>6.9</v>
      </c>
    </row>
    <row r="3929" spans="20:21" x14ac:dyDescent="0.3">
      <c r="T3929" t="s">
        <v>11364</v>
      </c>
      <c r="U3929" s="4">
        <v>4.4000000000000004</v>
      </c>
    </row>
    <row r="3930" spans="20:21" x14ac:dyDescent="0.3">
      <c r="T3930" t="s">
        <v>6180</v>
      </c>
      <c r="U3930" s="4">
        <v>6</v>
      </c>
    </row>
    <row r="3931" spans="20:21" x14ac:dyDescent="0.3">
      <c r="T3931" t="s">
        <v>9448</v>
      </c>
      <c r="U3931" s="4">
        <v>6.6</v>
      </c>
    </row>
    <row r="3932" spans="20:21" x14ac:dyDescent="0.3">
      <c r="T3932" t="s">
        <v>11372</v>
      </c>
      <c r="U3932" s="4">
        <v>7.8</v>
      </c>
    </row>
    <row r="3933" spans="20:21" x14ac:dyDescent="0.3">
      <c r="T3933" t="s">
        <v>11378</v>
      </c>
      <c r="U3933" s="4">
        <v>5.3</v>
      </c>
    </row>
    <row r="3934" spans="20:21" x14ac:dyDescent="0.3">
      <c r="T3934" t="s">
        <v>11381</v>
      </c>
      <c r="U3934" s="4">
        <v>5.3</v>
      </c>
    </row>
    <row r="3935" spans="20:21" x14ac:dyDescent="0.3">
      <c r="T3935" t="s">
        <v>3109</v>
      </c>
      <c r="U3935" s="4">
        <v>8</v>
      </c>
    </row>
    <row r="3936" spans="20:21" x14ac:dyDescent="0.3">
      <c r="T3936" t="s">
        <v>11387</v>
      </c>
      <c r="U3936" s="4">
        <v>7.1</v>
      </c>
    </row>
    <row r="3937" spans="20:21" x14ac:dyDescent="0.3">
      <c r="T3937" t="s">
        <v>11389</v>
      </c>
      <c r="U3937" s="4">
        <v>5.4</v>
      </c>
    </row>
    <row r="3938" spans="20:21" x14ac:dyDescent="0.3">
      <c r="T3938" t="s">
        <v>7979</v>
      </c>
      <c r="U3938" s="4">
        <v>6.9</v>
      </c>
    </row>
    <row r="3939" spans="20:21" x14ac:dyDescent="0.3">
      <c r="T3939" t="s">
        <v>8938</v>
      </c>
      <c r="U3939" s="4">
        <v>7.4</v>
      </c>
    </row>
    <row r="3940" spans="20:21" x14ac:dyDescent="0.3">
      <c r="T3940" t="s">
        <v>551</v>
      </c>
      <c r="U3940" s="4">
        <v>7.3</v>
      </c>
    </row>
    <row r="3941" spans="20:21" x14ac:dyDescent="0.3">
      <c r="T3941" t="s">
        <v>10735</v>
      </c>
      <c r="U3941" s="4">
        <v>7.8</v>
      </c>
    </row>
    <row r="3942" spans="20:21" x14ac:dyDescent="0.3">
      <c r="T3942" t="s">
        <v>6083</v>
      </c>
      <c r="U3942" s="4">
        <v>6.6</v>
      </c>
    </row>
    <row r="3943" spans="20:21" x14ac:dyDescent="0.3">
      <c r="T3943" t="s">
        <v>4390</v>
      </c>
      <c r="U3943" s="4">
        <v>5.4</v>
      </c>
    </row>
    <row r="3944" spans="20:21" x14ac:dyDescent="0.3">
      <c r="T3944" t="s">
        <v>8444</v>
      </c>
      <c r="U3944" s="4">
        <v>8.4</v>
      </c>
    </row>
    <row r="3945" spans="20:21" x14ac:dyDescent="0.3">
      <c r="T3945" t="s">
        <v>11407</v>
      </c>
      <c r="U3945" s="4">
        <v>6.3</v>
      </c>
    </row>
    <row r="3946" spans="20:21" x14ac:dyDescent="0.3">
      <c r="T3946" t="s">
        <v>11412</v>
      </c>
      <c r="U3946" s="4">
        <v>6.1</v>
      </c>
    </row>
    <row r="3947" spans="20:21" x14ac:dyDescent="0.3">
      <c r="T3947" t="s">
        <v>11416</v>
      </c>
      <c r="U3947" s="4">
        <v>5</v>
      </c>
    </row>
    <row r="3948" spans="20:21" x14ac:dyDescent="0.3">
      <c r="T3948" t="s">
        <v>11419</v>
      </c>
      <c r="U3948" s="4">
        <v>6.9</v>
      </c>
    </row>
    <row r="3949" spans="20:21" x14ac:dyDescent="0.3">
      <c r="T3949" t="s">
        <v>11421</v>
      </c>
      <c r="U3949" s="4">
        <v>7.2</v>
      </c>
    </row>
    <row r="3950" spans="20:21" x14ac:dyDescent="0.3">
      <c r="T3950" t="s">
        <v>11425</v>
      </c>
      <c r="U3950" s="4">
        <v>7.3</v>
      </c>
    </row>
    <row r="3951" spans="20:21" x14ac:dyDescent="0.3">
      <c r="T3951" t="s">
        <v>11428</v>
      </c>
      <c r="U3951" s="4">
        <v>5.7</v>
      </c>
    </row>
    <row r="3952" spans="20:21" x14ac:dyDescent="0.3">
      <c r="T3952" t="s">
        <v>11431</v>
      </c>
      <c r="U3952" s="4">
        <v>5.3</v>
      </c>
    </row>
    <row r="3953" spans="20:21" x14ac:dyDescent="0.3">
      <c r="T3953" t="s">
        <v>11437</v>
      </c>
      <c r="U3953" s="4">
        <v>5</v>
      </c>
    </row>
    <row r="3954" spans="20:21" x14ac:dyDescent="0.3">
      <c r="T3954" t="s">
        <v>993</v>
      </c>
      <c r="U3954" s="4">
        <v>5.3</v>
      </c>
    </row>
    <row r="3955" spans="20:21" x14ac:dyDescent="0.3">
      <c r="T3955" t="s">
        <v>8467</v>
      </c>
      <c r="U3955" s="4">
        <v>7.4</v>
      </c>
    </row>
    <row r="3956" spans="20:21" x14ac:dyDescent="0.3">
      <c r="T3956" t="s">
        <v>11449</v>
      </c>
      <c r="U3956" s="4">
        <v>5.9</v>
      </c>
    </row>
    <row r="3957" spans="20:21" x14ac:dyDescent="0.3">
      <c r="T3957" t="s">
        <v>11452</v>
      </c>
      <c r="U3957" s="4">
        <v>4.0999999999999996</v>
      </c>
    </row>
    <row r="3958" spans="20:21" x14ac:dyDescent="0.3">
      <c r="T3958" t="s">
        <v>1163</v>
      </c>
      <c r="U3958" s="4">
        <v>6.7</v>
      </c>
    </row>
    <row r="3959" spans="20:21" x14ac:dyDescent="0.3">
      <c r="T3959" t="s">
        <v>7204</v>
      </c>
      <c r="U3959" s="4">
        <v>5.8</v>
      </c>
    </row>
    <row r="3960" spans="20:21" x14ac:dyDescent="0.3">
      <c r="T3960" t="s">
        <v>11459</v>
      </c>
      <c r="U3960" s="4">
        <v>6.2</v>
      </c>
    </row>
    <row r="3961" spans="20:21" x14ac:dyDescent="0.3">
      <c r="T3961" t="s">
        <v>11463</v>
      </c>
      <c r="U3961" s="4">
        <v>5.3</v>
      </c>
    </row>
    <row r="3962" spans="20:21" x14ac:dyDescent="0.3">
      <c r="T3962" t="s">
        <v>11465</v>
      </c>
      <c r="U3962" s="4">
        <v>3.3</v>
      </c>
    </row>
    <row r="3963" spans="20:21" x14ac:dyDescent="0.3">
      <c r="T3963" t="s">
        <v>11470</v>
      </c>
      <c r="U3963" s="4">
        <v>6.2</v>
      </c>
    </row>
    <row r="3964" spans="20:21" x14ac:dyDescent="0.3">
      <c r="T3964" t="s">
        <v>11472</v>
      </c>
      <c r="U3964" s="4">
        <v>5.9</v>
      </c>
    </row>
    <row r="3965" spans="20:21" x14ac:dyDescent="0.3">
      <c r="T3965" t="s">
        <v>11474</v>
      </c>
      <c r="U3965" s="4">
        <v>5.5</v>
      </c>
    </row>
    <row r="3966" spans="20:21" x14ac:dyDescent="0.3">
      <c r="T3966" t="s">
        <v>4818</v>
      </c>
      <c r="U3966" s="4">
        <v>5.5</v>
      </c>
    </row>
    <row r="3967" spans="20:21" x14ac:dyDescent="0.3">
      <c r="T3967" t="s">
        <v>11479</v>
      </c>
      <c r="U3967" s="4">
        <v>2.6</v>
      </c>
    </row>
    <row r="3968" spans="20:21" x14ac:dyDescent="0.3">
      <c r="T3968" t="s">
        <v>3978</v>
      </c>
      <c r="U3968" s="4">
        <v>5.8</v>
      </c>
    </row>
    <row r="3969" spans="20:21" x14ac:dyDescent="0.3">
      <c r="T3969" t="s">
        <v>7086</v>
      </c>
      <c r="U3969" s="4">
        <v>7.4</v>
      </c>
    </row>
    <row r="3970" spans="20:21" x14ac:dyDescent="0.3">
      <c r="T3970" t="s">
        <v>11489</v>
      </c>
      <c r="U3970" s="4">
        <v>5.0999999999999996</v>
      </c>
    </row>
    <row r="3971" spans="20:21" x14ac:dyDescent="0.3">
      <c r="T3971" t="s">
        <v>11493</v>
      </c>
      <c r="U3971" s="4">
        <v>5.2</v>
      </c>
    </row>
    <row r="3972" spans="20:21" x14ac:dyDescent="0.3">
      <c r="T3972" t="s">
        <v>11496</v>
      </c>
      <c r="U3972" s="4">
        <v>4.8</v>
      </c>
    </row>
    <row r="3973" spans="20:21" x14ac:dyDescent="0.3">
      <c r="T3973" t="s">
        <v>11499</v>
      </c>
      <c r="U3973" s="4">
        <v>3.9</v>
      </c>
    </row>
    <row r="3974" spans="20:21" x14ac:dyDescent="0.3">
      <c r="T3974" t="s">
        <v>11503</v>
      </c>
      <c r="U3974" s="4">
        <v>6.2</v>
      </c>
    </row>
    <row r="3975" spans="20:21" x14ac:dyDescent="0.3">
      <c r="T3975" t="s">
        <v>11508</v>
      </c>
      <c r="U3975" s="4">
        <v>6.2</v>
      </c>
    </row>
    <row r="3976" spans="20:21" x14ac:dyDescent="0.3">
      <c r="T3976" t="s">
        <v>11511</v>
      </c>
      <c r="U3976" s="4">
        <v>5.9</v>
      </c>
    </row>
    <row r="3977" spans="20:21" x14ac:dyDescent="0.3">
      <c r="T3977" t="s">
        <v>2775</v>
      </c>
      <c r="U3977" s="4">
        <v>8</v>
      </c>
    </row>
    <row r="3978" spans="20:21" x14ac:dyDescent="0.3">
      <c r="T3978" t="s">
        <v>11252</v>
      </c>
      <c r="U3978" s="4">
        <v>7.3</v>
      </c>
    </row>
    <row r="3979" spans="20:21" x14ac:dyDescent="0.3">
      <c r="T3979" t="s">
        <v>11519</v>
      </c>
      <c r="U3979" s="4">
        <v>4.9000000000000004</v>
      </c>
    </row>
    <row r="3980" spans="20:21" x14ac:dyDescent="0.3">
      <c r="T3980" t="s">
        <v>11523</v>
      </c>
      <c r="U3980" s="4">
        <v>6.5</v>
      </c>
    </row>
    <row r="3981" spans="20:21" x14ac:dyDescent="0.3">
      <c r="T3981" t="s">
        <v>8134</v>
      </c>
      <c r="U3981" s="4">
        <v>4.3</v>
      </c>
    </row>
    <row r="3982" spans="20:21" x14ac:dyDescent="0.3">
      <c r="T3982" t="s">
        <v>11529</v>
      </c>
      <c r="U3982" s="4">
        <v>6.4</v>
      </c>
    </row>
    <row r="3983" spans="20:21" x14ac:dyDescent="0.3">
      <c r="T3983" t="s">
        <v>4580</v>
      </c>
      <c r="U3983" s="4">
        <v>6.8</v>
      </c>
    </row>
    <row r="3984" spans="20:21" x14ac:dyDescent="0.3">
      <c r="T3984" t="s">
        <v>11535</v>
      </c>
      <c r="U3984" s="4">
        <v>6.1</v>
      </c>
    </row>
    <row r="3985" spans="20:21" x14ac:dyDescent="0.3">
      <c r="T3985" t="s">
        <v>11540</v>
      </c>
      <c r="U3985" s="4">
        <v>4</v>
      </c>
    </row>
    <row r="3986" spans="20:21" x14ac:dyDescent="0.3">
      <c r="T3986" t="s">
        <v>7739</v>
      </c>
      <c r="U3986" s="4">
        <v>7.4</v>
      </c>
    </row>
    <row r="3987" spans="20:21" x14ac:dyDescent="0.3">
      <c r="T3987" t="s">
        <v>10836</v>
      </c>
      <c r="U3987" s="4">
        <v>8.3000000000000007</v>
      </c>
    </row>
    <row r="3988" spans="20:21" x14ac:dyDescent="0.3">
      <c r="T3988" t="s">
        <v>11552</v>
      </c>
      <c r="U3988" s="4">
        <v>5.3</v>
      </c>
    </row>
    <row r="3989" spans="20:21" x14ac:dyDescent="0.3">
      <c r="T3989" t="s">
        <v>11025</v>
      </c>
      <c r="U3989" s="4">
        <v>8.1</v>
      </c>
    </row>
    <row r="3990" spans="20:21" x14ac:dyDescent="0.3">
      <c r="T3990" t="s">
        <v>6193</v>
      </c>
      <c r="U3990" s="4">
        <v>8</v>
      </c>
    </row>
    <row r="3991" spans="20:21" x14ac:dyDescent="0.3">
      <c r="T3991" t="s">
        <v>1629</v>
      </c>
      <c r="U3991" s="4">
        <v>5.7</v>
      </c>
    </row>
    <row r="3992" spans="20:21" x14ac:dyDescent="0.3">
      <c r="T3992" t="s">
        <v>11563</v>
      </c>
      <c r="U3992" s="4">
        <v>8.1999999999999993</v>
      </c>
    </row>
    <row r="3993" spans="20:21" x14ac:dyDescent="0.3">
      <c r="T3993" t="s">
        <v>11566</v>
      </c>
      <c r="U3993" s="4">
        <v>7.1</v>
      </c>
    </row>
    <row r="3994" spans="20:21" x14ac:dyDescent="0.3">
      <c r="T3994" t="s">
        <v>8454</v>
      </c>
      <c r="U3994" s="4">
        <v>7.4</v>
      </c>
    </row>
    <row r="3995" spans="20:21" x14ac:dyDescent="0.3">
      <c r="T3995" t="s">
        <v>11574</v>
      </c>
      <c r="U3995" s="4">
        <v>6.6</v>
      </c>
    </row>
    <row r="3996" spans="20:21" x14ac:dyDescent="0.3">
      <c r="T3996" t="s">
        <v>11581</v>
      </c>
      <c r="U3996" s="4">
        <v>5.7</v>
      </c>
    </row>
    <row r="3997" spans="20:21" x14ac:dyDescent="0.3">
      <c r="T3997" t="s">
        <v>11230</v>
      </c>
      <c r="U3997" s="4">
        <v>6.9</v>
      </c>
    </row>
    <row r="3998" spans="20:21" x14ac:dyDescent="0.3">
      <c r="T3998" t="s">
        <v>11588</v>
      </c>
      <c r="U3998" s="4">
        <v>7</v>
      </c>
    </row>
    <row r="3999" spans="20:21" x14ac:dyDescent="0.3">
      <c r="T3999" t="s">
        <v>11025</v>
      </c>
      <c r="U3999" s="4">
        <v>7</v>
      </c>
    </row>
    <row r="4000" spans="20:21" x14ac:dyDescent="0.3">
      <c r="T4000" t="s">
        <v>6193</v>
      </c>
      <c r="U4000" s="4">
        <v>7.8</v>
      </c>
    </row>
    <row r="4001" spans="20:21" x14ac:dyDescent="0.3">
      <c r="T4001" t="s">
        <v>8795</v>
      </c>
      <c r="U4001" s="4">
        <v>5.9</v>
      </c>
    </row>
    <row r="4002" spans="20:21" x14ac:dyDescent="0.3">
      <c r="T4002" t="s">
        <v>11602</v>
      </c>
      <c r="U4002" s="4">
        <v>7.4</v>
      </c>
    </row>
    <row r="4003" spans="20:21" x14ac:dyDescent="0.3">
      <c r="T4003" t="s">
        <v>7457</v>
      </c>
      <c r="U4003" s="4">
        <v>7.8</v>
      </c>
    </row>
    <row r="4004" spans="20:21" x14ac:dyDescent="0.3">
      <c r="T4004" t="s">
        <v>11608</v>
      </c>
      <c r="U4004" s="4">
        <v>6</v>
      </c>
    </row>
    <row r="4005" spans="20:21" x14ac:dyDescent="0.3">
      <c r="T4005" t="s">
        <v>11611</v>
      </c>
      <c r="U4005" s="4">
        <v>7.9</v>
      </c>
    </row>
    <row r="4006" spans="20:21" x14ac:dyDescent="0.3">
      <c r="T4006" t="s">
        <v>11617</v>
      </c>
      <c r="U4006" s="4">
        <v>7.2</v>
      </c>
    </row>
    <row r="4007" spans="20:21" x14ac:dyDescent="0.3">
      <c r="T4007" t="s">
        <v>11621</v>
      </c>
      <c r="U4007" s="4">
        <v>7.4</v>
      </c>
    </row>
    <row r="4008" spans="20:21" x14ac:dyDescent="0.3">
      <c r="T4008" t="s">
        <v>11625</v>
      </c>
      <c r="U4008" s="4">
        <v>5.3</v>
      </c>
    </row>
    <row r="4009" spans="20:21" x14ac:dyDescent="0.3">
      <c r="T4009" t="s">
        <v>11627</v>
      </c>
      <c r="U4009" s="4">
        <v>8.3000000000000007</v>
      </c>
    </row>
    <row r="4010" spans="20:21" x14ac:dyDescent="0.3">
      <c r="T4010" t="s">
        <v>11630</v>
      </c>
      <c r="U4010" s="4">
        <v>7.6</v>
      </c>
    </row>
    <row r="4011" spans="20:21" x14ac:dyDescent="0.3">
      <c r="T4011" t="s">
        <v>10423</v>
      </c>
      <c r="U4011" s="4">
        <v>5.0999999999999996</v>
      </c>
    </row>
    <row r="4012" spans="20:21" x14ac:dyDescent="0.3">
      <c r="T4012" t="s">
        <v>11635</v>
      </c>
      <c r="U4012" s="4">
        <v>5.0999999999999996</v>
      </c>
    </row>
    <row r="4013" spans="20:21" x14ac:dyDescent="0.3">
      <c r="T4013" t="s">
        <v>219</v>
      </c>
      <c r="U4013" s="4">
        <v>6.9</v>
      </c>
    </row>
    <row r="4014" spans="20:21" x14ac:dyDescent="0.3">
      <c r="T4014" t="s">
        <v>11640</v>
      </c>
      <c r="U4014" s="4">
        <v>4.5999999999999996</v>
      </c>
    </row>
    <row r="4015" spans="20:21" x14ac:dyDescent="0.3">
      <c r="T4015" t="s">
        <v>11643</v>
      </c>
      <c r="U4015" s="4">
        <v>6.3</v>
      </c>
    </row>
    <row r="4016" spans="20:21" x14ac:dyDescent="0.3">
      <c r="T4016" t="s">
        <v>8626</v>
      </c>
      <c r="U4016" s="4">
        <v>7.9</v>
      </c>
    </row>
    <row r="4017" spans="20:21" x14ac:dyDescent="0.3">
      <c r="T4017" t="s">
        <v>11649</v>
      </c>
      <c r="U4017" s="4">
        <v>6.7</v>
      </c>
    </row>
    <row r="4018" spans="20:21" x14ac:dyDescent="0.3">
      <c r="T4018" t="s">
        <v>3758</v>
      </c>
      <c r="U4018" s="4">
        <v>7.1</v>
      </c>
    </row>
    <row r="4019" spans="20:21" x14ac:dyDescent="0.3">
      <c r="T4019" t="s">
        <v>10049</v>
      </c>
      <c r="U4019" s="4">
        <v>7.6</v>
      </c>
    </row>
    <row r="4020" spans="20:21" x14ac:dyDescent="0.3">
      <c r="T4020" t="s">
        <v>5537</v>
      </c>
      <c r="U4020" s="4">
        <v>8.1</v>
      </c>
    </row>
    <row r="4021" spans="20:21" x14ac:dyDescent="0.3">
      <c r="T4021" t="s">
        <v>14466</v>
      </c>
      <c r="U4021" s="4">
        <v>6.6</v>
      </c>
    </row>
    <row r="4022" spans="20:21" x14ac:dyDescent="0.3">
      <c r="T4022" t="s">
        <v>11667</v>
      </c>
      <c r="U4022" s="4">
        <v>7</v>
      </c>
    </row>
    <row r="4023" spans="20:21" x14ac:dyDescent="0.3">
      <c r="T4023" t="s">
        <v>11669</v>
      </c>
      <c r="U4023" s="4">
        <v>7.6</v>
      </c>
    </row>
    <row r="4024" spans="20:21" x14ac:dyDescent="0.3">
      <c r="T4024" t="s">
        <v>11672</v>
      </c>
      <c r="U4024" s="4">
        <v>6.7</v>
      </c>
    </row>
    <row r="4025" spans="20:21" x14ac:dyDescent="0.3">
      <c r="T4025" t="s">
        <v>8360</v>
      </c>
      <c r="U4025" s="4">
        <v>7.1</v>
      </c>
    </row>
    <row r="4026" spans="20:21" x14ac:dyDescent="0.3">
      <c r="T4026" t="s">
        <v>11681</v>
      </c>
      <c r="U4026" s="4">
        <v>7.6</v>
      </c>
    </row>
    <row r="4027" spans="20:21" x14ac:dyDescent="0.3">
      <c r="T4027" t="s">
        <v>11684</v>
      </c>
      <c r="U4027" s="4">
        <v>7.1</v>
      </c>
    </row>
    <row r="4028" spans="20:21" x14ac:dyDescent="0.3">
      <c r="T4028" t="s">
        <v>10476</v>
      </c>
      <c r="U4028" s="4">
        <v>7.1</v>
      </c>
    </row>
    <row r="4029" spans="20:21" x14ac:dyDescent="0.3">
      <c r="T4029" t="s">
        <v>2379</v>
      </c>
      <c r="U4029" s="4">
        <v>7.7</v>
      </c>
    </row>
    <row r="4030" spans="20:21" x14ac:dyDescent="0.3">
      <c r="T4030" t="s">
        <v>11695</v>
      </c>
      <c r="U4030" s="4">
        <v>7.6</v>
      </c>
    </row>
    <row r="4031" spans="20:21" x14ac:dyDescent="0.3">
      <c r="T4031" t="s">
        <v>11699</v>
      </c>
      <c r="U4031" s="4">
        <v>6.6</v>
      </c>
    </row>
    <row r="4032" spans="20:21" x14ac:dyDescent="0.3">
      <c r="T4032" t="s">
        <v>11701</v>
      </c>
      <c r="U4032" s="4">
        <v>5.7</v>
      </c>
    </row>
    <row r="4033" spans="20:21" x14ac:dyDescent="0.3">
      <c r="T4033" t="s">
        <v>11703</v>
      </c>
      <c r="U4033" s="4">
        <v>7.1</v>
      </c>
    </row>
    <row r="4034" spans="20:21" x14ac:dyDescent="0.3">
      <c r="T4034" t="s">
        <v>11708</v>
      </c>
      <c r="U4034" s="4">
        <v>6.2</v>
      </c>
    </row>
    <row r="4035" spans="20:21" x14ac:dyDescent="0.3">
      <c r="T4035" t="s">
        <v>7848</v>
      </c>
      <c r="U4035" s="4">
        <v>6.1</v>
      </c>
    </row>
    <row r="4036" spans="20:21" x14ac:dyDescent="0.3">
      <c r="T4036" t="s">
        <v>11714</v>
      </c>
      <c r="U4036" s="4">
        <v>5.9</v>
      </c>
    </row>
    <row r="4037" spans="20:21" x14ac:dyDescent="0.3">
      <c r="T4037" t="s">
        <v>445</v>
      </c>
      <c r="U4037" s="4">
        <v>6.8</v>
      </c>
    </row>
    <row r="4038" spans="20:21" x14ac:dyDescent="0.3">
      <c r="T4038" t="s">
        <v>11719</v>
      </c>
      <c r="U4038" s="4">
        <v>5.8</v>
      </c>
    </row>
    <row r="4039" spans="20:21" x14ac:dyDescent="0.3">
      <c r="T4039" t="s">
        <v>11721</v>
      </c>
      <c r="U4039" s="4">
        <v>5</v>
      </c>
    </row>
    <row r="4040" spans="20:21" x14ac:dyDescent="0.3">
      <c r="T4040" t="s">
        <v>11724</v>
      </c>
      <c r="U4040" s="4">
        <v>6.3</v>
      </c>
    </row>
    <row r="4041" spans="20:21" x14ac:dyDescent="0.3">
      <c r="T4041" t="s">
        <v>3182</v>
      </c>
      <c r="U4041" s="4">
        <v>6.8</v>
      </c>
    </row>
    <row r="4042" spans="20:21" x14ac:dyDescent="0.3">
      <c r="T4042" t="s">
        <v>11728</v>
      </c>
      <c r="U4042" s="4">
        <v>5.0999999999999996</v>
      </c>
    </row>
    <row r="4043" spans="20:21" x14ac:dyDescent="0.3">
      <c r="T4043" t="s">
        <v>8292</v>
      </c>
      <c r="U4043" s="4">
        <v>6.6</v>
      </c>
    </row>
    <row r="4044" spans="20:21" x14ac:dyDescent="0.3">
      <c r="T4044" t="s">
        <v>11733</v>
      </c>
      <c r="U4044" s="4">
        <v>5</v>
      </c>
    </row>
    <row r="4045" spans="20:21" x14ac:dyDescent="0.3">
      <c r="T4045" t="s">
        <v>10249</v>
      </c>
      <c r="U4045" s="4">
        <v>7.7</v>
      </c>
    </row>
    <row r="4046" spans="20:21" x14ac:dyDescent="0.3">
      <c r="T4046" t="s">
        <v>11738</v>
      </c>
      <c r="U4046" s="4">
        <v>3.1</v>
      </c>
    </row>
    <row r="4047" spans="20:21" x14ac:dyDescent="0.3">
      <c r="T4047" t="s">
        <v>11038</v>
      </c>
      <c r="U4047" s="4">
        <v>6.5</v>
      </c>
    </row>
    <row r="4048" spans="20:21" x14ac:dyDescent="0.3">
      <c r="T4048" t="s">
        <v>11744</v>
      </c>
      <c r="U4048" s="4">
        <v>3.9</v>
      </c>
    </row>
    <row r="4049" spans="20:21" x14ac:dyDescent="0.3">
      <c r="T4049" t="s">
        <v>5072</v>
      </c>
      <c r="U4049" s="4">
        <v>6.8</v>
      </c>
    </row>
    <row r="4050" spans="20:21" x14ac:dyDescent="0.3">
      <c r="T4050" t="s">
        <v>11038</v>
      </c>
      <c r="U4050" s="4">
        <v>7</v>
      </c>
    </row>
    <row r="4051" spans="20:21" x14ac:dyDescent="0.3">
      <c r="T4051" t="s">
        <v>5629</v>
      </c>
      <c r="U4051" s="4">
        <v>5.9</v>
      </c>
    </row>
    <row r="4052" spans="20:21" x14ac:dyDescent="0.3">
      <c r="T4052" t="s">
        <v>11751</v>
      </c>
      <c r="U4052" s="4">
        <v>5.8</v>
      </c>
    </row>
    <row r="4053" spans="20:21" x14ac:dyDescent="0.3">
      <c r="T4053" t="s">
        <v>11753</v>
      </c>
      <c r="U4053" s="4">
        <v>7.3</v>
      </c>
    </row>
    <row r="4054" spans="20:21" x14ac:dyDescent="0.3">
      <c r="T4054" t="s">
        <v>1782</v>
      </c>
      <c r="U4054" s="4">
        <v>7.8</v>
      </c>
    </row>
    <row r="4055" spans="20:21" x14ac:dyDescent="0.3">
      <c r="T4055" t="s">
        <v>11759</v>
      </c>
      <c r="U4055" s="4">
        <v>6.9</v>
      </c>
    </row>
    <row r="4056" spans="20:21" x14ac:dyDescent="0.3">
      <c r="T4056" t="s">
        <v>4346</v>
      </c>
      <c r="U4056" s="4">
        <v>5.7</v>
      </c>
    </row>
    <row r="4057" spans="20:21" x14ac:dyDescent="0.3">
      <c r="T4057" t="s">
        <v>11768</v>
      </c>
      <c r="U4057" s="4">
        <v>4.7</v>
      </c>
    </row>
    <row r="4058" spans="20:21" x14ac:dyDescent="0.3">
      <c r="T4058" t="s">
        <v>11421</v>
      </c>
      <c r="U4058" s="4">
        <v>5.9</v>
      </c>
    </row>
    <row r="4059" spans="20:21" x14ac:dyDescent="0.3">
      <c r="T4059" t="s">
        <v>11774</v>
      </c>
      <c r="U4059" s="4">
        <v>5.9</v>
      </c>
    </row>
    <row r="4060" spans="20:21" x14ac:dyDescent="0.3">
      <c r="T4060" t="s">
        <v>11776</v>
      </c>
      <c r="U4060" s="4">
        <v>4.3</v>
      </c>
    </row>
    <row r="4061" spans="20:21" x14ac:dyDescent="0.3">
      <c r="T4061" t="s">
        <v>11780</v>
      </c>
      <c r="U4061" s="4">
        <v>7.5</v>
      </c>
    </row>
    <row r="4062" spans="20:21" x14ac:dyDescent="0.3">
      <c r="T4062" t="s">
        <v>11783</v>
      </c>
      <c r="U4062" s="4">
        <v>4.8</v>
      </c>
    </row>
    <row r="4063" spans="20:21" x14ac:dyDescent="0.3">
      <c r="T4063" t="s">
        <v>11787</v>
      </c>
      <c r="U4063" s="4">
        <v>5.8</v>
      </c>
    </row>
    <row r="4064" spans="20:21" x14ac:dyDescent="0.3">
      <c r="T4064" t="s">
        <v>11792</v>
      </c>
      <c r="U4064" s="4">
        <v>5.3</v>
      </c>
    </row>
    <row r="4065" spans="20:21" x14ac:dyDescent="0.3">
      <c r="T4065" t="s">
        <v>10062</v>
      </c>
      <c r="U4065" s="4">
        <v>6</v>
      </c>
    </row>
    <row r="4066" spans="20:21" x14ac:dyDescent="0.3">
      <c r="T4066" t="s">
        <v>11798</v>
      </c>
      <c r="U4066" s="4">
        <v>8.1</v>
      </c>
    </row>
    <row r="4067" spans="20:21" x14ac:dyDescent="0.3">
      <c r="T4067" t="s">
        <v>11801</v>
      </c>
      <c r="U4067" s="4">
        <v>7</v>
      </c>
    </row>
    <row r="4068" spans="20:21" x14ac:dyDescent="0.3">
      <c r="T4068" t="s">
        <v>11803</v>
      </c>
      <c r="U4068" s="4">
        <v>7.6</v>
      </c>
    </row>
    <row r="4069" spans="20:21" x14ac:dyDescent="0.3">
      <c r="T4069" t="s">
        <v>11808</v>
      </c>
      <c r="U4069" s="4">
        <v>7.2</v>
      </c>
    </row>
    <row r="4070" spans="20:21" x14ac:dyDescent="0.3">
      <c r="T4070" t="s">
        <v>8663</v>
      </c>
      <c r="U4070" s="4">
        <v>7.5</v>
      </c>
    </row>
    <row r="4071" spans="20:21" x14ac:dyDescent="0.3">
      <c r="T4071" t="s">
        <v>11355</v>
      </c>
      <c r="U4071" s="4">
        <v>6.3</v>
      </c>
    </row>
    <row r="4072" spans="20:21" x14ac:dyDescent="0.3">
      <c r="T4072" t="s">
        <v>11819</v>
      </c>
      <c r="U4072" s="4">
        <v>6.7</v>
      </c>
    </row>
    <row r="4073" spans="20:21" x14ac:dyDescent="0.3">
      <c r="T4073" t="s">
        <v>11824</v>
      </c>
      <c r="U4073" s="4">
        <v>4.8</v>
      </c>
    </row>
    <row r="4074" spans="20:21" x14ac:dyDescent="0.3">
      <c r="T4074" t="s">
        <v>11828</v>
      </c>
      <c r="U4074" s="4">
        <v>5.5</v>
      </c>
    </row>
    <row r="4075" spans="20:21" x14ac:dyDescent="0.3">
      <c r="T4075" t="s">
        <v>3545</v>
      </c>
      <c r="U4075" s="4">
        <v>7.5</v>
      </c>
    </row>
    <row r="4076" spans="20:21" x14ac:dyDescent="0.3">
      <c r="T4076" t="s">
        <v>11834</v>
      </c>
      <c r="U4076" s="4">
        <v>5.0999999999999996</v>
      </c>
    </row>
    <row r="4077" spans="20:21" x14ac:dyDescent="0.3">
      <c r="T4077" t="s">
        <v>2548</v>
      </c>
      <c r="U4077" s="4">
        <v>7.3</v>
      </c>
    </row>
    <row r="4078" spans="20:21" x14ac:dyDescent="0.3">
      <c r="T4078" t="s">
        <v>11846</v>
      </c>
      <c r="U4078" s="4">
        <v>6.9</v>
      </c>
    </row>
    <row r="4079" spans="20:21" x14ac:dyDescent="0.3">
      <c r="T4079" t="s">
        <v>2548</v>
      </c>
      <c r="U4079" s="4">
        <v>6.8</v>
      </c>
    </row>
    <row r="4080" spans="20:21" x14ac:dyDescent="0.3">
      <c r="T4080" t="s">
        <v>11852</v>
      </c>
      <c r="U4080" s="4">
        <v>8.4</v>
      </c>
    </row>
    <row r="4081" spans="20:21" x14ac:dyDescent="0.3">
      <c r="T4081" t="s">
        <v>570</v>
      </c>
      <c r="U4081" s="4">
        <v>7.6</v>
      </c>
    </row>
    <row r="4082" spans="20:21" x14ac:dyDescent="0.3">
      <c r="T4082" t="s">
        <v>11858</v>
      </c>
      <c r="U4082" s="4">
        <v>7.6</v>
      </c>
    </row>
    <row r="4083" spans="20:21" x14ac:dyDescent="0.3">
      <c r="T4083" t="s">
        <v>5106</v>
      </c>
      <c r="U4083" s="4">
        <v>7.6</v>
      </c>
    </row>
    <row r="4084" spans="20:21" x14ac:dyDescent="0.3">
      <c r="T4084" t="s">
        <v>11864</v>
      </c>
      <c r="U4084" s="4">
        <v>5.3</v>
      </c>
    </row>
    <row r="4085" spans="20:21" x14ac:dyDescent="0.3">
      <c r="T4085" t="s">
        <v>1192</v>
      </c>
      <c r="U4085" s="4">
        <v>8.5</v>
      </c>
    </row>
    <row r="4086" spans="20:21" x14ac:dyDescent="0.3">
      <c r="T4086" t="s">
        <v>10718</v>
      </c>
      <c r="U4086" s="4">
        <v>7</v>
      </c>
    </row>
    <row r="4087" spans="20:21" x14ac:dyDescent="0.3">
      <c r="T4087" t="s">
        <v>11873</v>
      </c>
      <c r="U4087" s="4">
        <v>8</v>
      </c>
    </row>
    <row r="4088" spans="20:21" x14ac:dyDescent="0.3">
      <c r="T4088" t="s">
        <v>11875</v>
      </c>
      <c r="U4088" s="4">
        <v>7.1</v>
      </c>
    </row>
    <row r="4089" spans="20:21" x14ac:dyDescent="0.3">
      <c r="T4089" t="s">
        <v>11880</v>
      </c>
      <c r="U4089" s="4">
        <v>7.8</v>
      </c>
    </row>
    <row r="4090" spans="20:21" x14ac:dyDescent="0.3">
      <c r="T4090" t="s">
        <v>11886</v>
      </c>
      <c r="U4090" s="4">
        <v>7.2</v>
      </c>
    </row>
    <row r="4091" spans="20:21" x14ac:dyDescent="0.3">
      <c r="T4091" t="s">
        <v>9797</v>
      </c>
      <c r="U4091" s="4">
        <v>7.5</v>
      </c>
    </row>
    <row r="4092" spans="20:21" x14ac:dyDescent="0.3">
      <c r="T4092" t="s">
        <v>5537</v>
      </c>
      <c r="U4092" s="4">
        <v>8</v>
      </c>
    </row>
    <row r="4093" spans="20:21" x14ac:dyDescent="0.3">
      <c r="T4093" t="s">
        <v>757</v>
      </c>
      <c r="U4093" s="4">
        <v>8.1</v>
      </c>
    </row>
    <row r="4094" spans="20:21" x14ac:dyDescent="0.3">
      <c r="T4094" t="s">
        <v>3815</v>
      </c>
      <c r="U4094" s="4">
        <v>6.8</v>
      </c>
    </row>
    <row r="4095" spans="20:21" x14ac:dyDescent="0.3">
      <c r="T4095" t="s">
        <v>11899</v>
      </c>
      <c r="U4095" s="4">
        <v>7.4</v>
      </c>
    </row>
    <row r="4096" spans="20:21" x14ac:dyDescent="0.3">
      <c r="T4096" t="s">
        <v>11903</v>
      </c>
      <c r="U4096" s="4">
        <v>7.2</v>
      </c>
    </row>
    <row r="4097" spans="20:21" x14ac:dyDescent="0.3">
      <c r="T4097" t="s">
        <v>2680</v>
      </c>
      <c r="U4097" s="4">
        <v>8.1</v>
      </c>
    </row>
    <row r="4098" spans="20:21" x14ac:dyDescent="0.3">
      <c r="T4098" t="s">
        <v>11912</v>
      </c>
      <c r="U4098" s="4">
        <v>7</v>
      </c>
    </row>
    <row r="4099" spans="20:21" x14ac:dyDescent="0.3">
      <c r="T4099" t="s">
        <v>11915</v>
      </c>
      <c r="U4099" s="4">
        <v>7.4</v>
      </c>
    </row>
    <row r="4100" spans="20:21" x14ac:dyDescent="0.3">
      <c r="T4100" t="s">
        <v>11167</v>
      </c>
      <c r="U4100" s="4">
        <v>8.3000000000000007</v>
      </c>
    </row>
    <row r="4101" spans="20:21" x14ac:dyDescent="0.3">
      <c r="T4101" t="s">
        <v>11921</v>
      </c>
      <c r="U4101" s="4">
        <v>6.1</v>
      </c>
    </row>
    <row r="4102" spans="20:21" x14ac:dyDescent="0.3">
      <c r="T4102" t="s">
        <v>11923</v>
      </c>
      <c r="U4102" s="4">
        <v>7.5</v>
      </c>
    </row>
    <row r="4103" spans="20:21" x14ac:dyDescent="0.3">
      <c r="T4103" t="s">
        <v>344</v>
      </c>
      <c r="U4103" s="4">
        <v>7</v>
      </c>
    </row>
    <row r="4104" spans="20:21" x14ac:dyDescent="0.3">
      <c r="T4104" t="s">
        <v>4191</v>
      </c>
      <c r="U4104" s="4">
        <v>5.3</v>
      </c>
    </row>
    <row r="4105" spans="20:21" x14ac:dyDescent="0.3">
      <c r="T4105" t="s">
        <v>1005</v>
      </c>
      <c r="U4105" s="4">
        <v>4.7</v>
      </c>
    </row>
    <row r="4106" spans="20:21" x14ac:dyDescent="0.3">
      <c r="T4106" t="s">
        <v>11931</v>
      </c>
      <c r="U4106" s="4">
        <v>5.7</v>
      </c>
    </row>
    <row r="4107" spans="20:21" x14ac:dyDescent="0.3">
      <c r="T4107" t="s">
        <v>10056</v>
      </c>
      <c r="U4107" s="4">
        <v>6.5</v>
      </c>
    </row>
    <row r="4108" spans="20:21" x14ac:dyDescent="0.3">
      <c r="T4108" t="s">
        <v>11940</v>
      </c>
      <c r="U4108" s="4">
        <v>8</v>
      </c>
    </row>
    <row r="4109" spans="20:21" x14ac:dyDescent="0.3">
      <c r="T4109" t="s">
        <v>11946</v>
      </c>
      <c r="U4109" s="4">
        <v>3.3</v>
      </c>
    </row>
    <row r="4110" spans="20:21" x14ac:dyDescent="0.3">
      <c r="T4110" t="s">
        <v>11167</v>
      </c>
      <c r="U4110" s="4">
        <v>8.3000000000000007</v>
      </c>
    </row>
    <row r="4111" spans="20:21" x14ac:dyDescent="0.3">
      <c r="T4111" t="s">
        <v>11955</v>
      </c>
      <c r="U4111" s="4">
        <v>6.9</v>
      </c>
    </row>
    <row r="4112" spans="20:21" x14ac:dyDescent="0.3">
      <c r="T4112" t="s">
        <v>11960</v>
      </c>
      <c r="U4112" s="4">
        <v>8.1</v>
      </c>
    </row>
    <row r="4113" spans="20:21" x14ac:dyDescent="0.3">
      <c r="T4113" t="s">
        <v>11966</v>
      </c>
      <c r="U4113" s="4">
        <v>6.5</v>
      </c>
    </row>
    <row r="4114" spans="20:21" x14ac:dyDescent="0.3">
      <c r="T4114" t="s">
        <v>10500</v>
      </c>
      <c r="U4114" s="4">
        <v>6.8</v>
      </c>
    </row>
    <row r="4115" spans="20:21" x14ac:dyDescent="0.3">
      <c r="T4115" t="s">
        <v>11971</v>
      </c>
      <c r="U4115" s="4">
        <v>7.3</v>
      </c>
    </row>
    <row r="4116" spans="20:21" x14ac:dyDescent="0.3">
      <c r="T4116" t="s">
        <v>11387</v>
      </c>
      <c r="U4116" s="4">
        <v>6.4</v>
      </c>
    </row>
    <row r="4117" spans="20:21" x14ac:dyDescent="0.3">
      <c r="T4117" t="s">
        <v>11975</v>
      </c>
      <c r="U4117" s="4">
        <v>4.5999999999999996</v>
      </c>
    </row>
    <row r="4118" spans="20:21" x14ac:dyDescent="0.3">
      <c r="T4118" t="s">
        <v>1296</v>
      </c>
      <c r="U4118" s="4">
        <v>6.5</v>
      </c>
    </row>
    <row r="4119" spans="20:21" x14ac:dyDescent="0.3">
      <c r="T4119" t="s">
        <v>11982</v>
      </c>
      <c r="U4119" s="4">
        <v>7</v>
      </c>
    </row>
    <row r="4120" spans="20:21" x14ac:dyDescent="0.3">
      <c r="T4120" t="s">
        <v>11984</v>
      </c>
      <c r="U4120" s="4">
        <v>5.4</v>
      </c>
    </row>
    <row r="4121" spans="20:21" x14ac:dyDescent="0.3">
      <c r="T4121" t="s">
        <v>11989</v>
      </c>
      <c r="U4121" s="4">
        <v>6.7</v>
      </c>
    </row>
    <row r="4122" spans="20:21" x14ac:dyDescent="0.3">
      <c r="T4122" t="s">
        <v>11995</v>
      </c>
      <c r="U4122" s="4">
        <v>2.8</v>
      </c>
    </row>
    <row r="4123" spans="20:21" x14ac:dyDescent="0.3">
      <c r="T4123" t="s">
        <v>6948</v>
      </c>
      <c r="U4123" s="4">
        <v>7.4</v>
      </c>
    </row>
    <row r="4124" spans="20:21" x14ac:dyDescent="0.3">
      <c r="T4124" t="s">
        <v>12004</v>
      </c>
      <c r="U4124" s="4">
        <v>5.8</v>
      </c>
    </row>
    <row r="4125" spans="20:21" x14ac:dyDescent="0.3">
      <c r="T4125" t="s">
        <v>10249</v>
      </c>
      <c r="U4125" s="4">
        <v>7.1</v>
      </c>
    </row>
    <row r="4126" spans="20:21" x14ac:dyDescent="0.3">
      <c r="T4126" t="s">
        <v>291</v>
      </c>
      <c r="U4126" s="4">
        <v>4.5</v>
      </c>
    </row>
    <row r="4127" spans="20:21" x14ac:dyDescent="0.3">
      <c r="T4127" t="s">
        <v>12010</v>
      </c>
      <c r="U4127" s="4">
        <v>5.3</v>
      </c>
    </row>
    <row r="4128" spans="20:21" x14ac:dyDescent="0.3">
      <c r="T4128" t="s">
        <v>12015</v>
      </c>
      <c r="U4128" s="4">
        <v>5.4</v>
      </c>
    </row>
    <row r="4129" spans="20:21" x14ac:dyDescent="0.3">
      <c r="T4129" t="s">
        <v>12018</v>
      </c>
      <c r="U4129" s="4">
        <v>4.8</v>
      </c>
    </row>
    <row r="4130" spans="20:21" x14ac:dyDescent="0.3">
      <c r="T4130" t="s">
        <v>3408</v>
      </c>
      <c r="U4130" s="4">
        <v>5.9</v>
      </c>
    </row>
    <row r="4131" spans="20:21" x14ac:dyDescent="0.3">
      <c r="T4131" t="s">
        <v>12023</v>
      </c>
      <c r="U4131" s="4">
        <v>6.2</v>
      </c>
    </row>
    <row r="4132" spans="20:21" x14ac:dyDescent="0.3">
      <c r="T4132" t="s">
        <v>12025</v>
      </c>
      <c r="U4132" s="4">
        <v>5.9</v>
      </c>
    </row>
    <row r="4133" spans="20:21" x14ac:dyDescent="0.3">
      <c r="T4133" t="s">
        <v>12030</v>
      </c>
      <c r="U4133" s="4">
        <v>6.6</v>
      </c>
    </row>
    <row r="4134" spans="20:21" x14ac:dyDescent="0.3">
      <c r="T4134" t="s">
        <v>12032</v>
      </c>
      <c r="U4134" s="4">
        <v>6.6</v>
      </c>
    </row>
    <row r="4135" spans="20:21" x14ac:dyDescent="0.3">
      <c r="T4135" t="s">
        <v>12035</v>
      </c>
      <c r="U4135" s="4">
        <v>6</v>
      </c>
    </row>
    <row r="4136" spans="20:21" x14ac:dyDescent="0.3">
      <c r="T4136" t="s">
        <v>7562</v>
      </c>
      <c r="U4136" s="4">
        <v>6.8</v>
      </c>
    </row>
    <row r="4137" spans="20:21" x14ac:dyDescent="0.3">
      <c r="T4137" t="s">
        <v>3815</v>
      </c>
      <c r="U4137" s="4">
        <v>5.4</v>
      </c>
    </row>
    <row r="4138" spans="20:21" x14ac:dyDescent="0.3">
      <c r="T4138" t="s">
        <v>12044</v>
      </c>
      <c r="U4138" s="4">
        <v>5.2</v>
      </c>
    </row>
    <row r="4139" spans="20:21" x14ac:dyDescent="0.3">
      <c r="T4139" t="s">
        <v>12048</v>
      </c>
      <c r="U4139" s="4">
        <v>7.8</v>
      </c>
    </row>
    <row r="4140" spans="20:21" x14ac:dyDescent="0.3">
      <c r="T4140" t="s">
        <v>12052</v>
      </c>
      <c r="U4140" s="4">
        <v>6.4</v>
      </c>
    </row>
    <row r="4141" spans="20:21" x14ac:dyDescent="0.3">
      <c r="T4141" t="s">
        <v>12054</v>
      </c>
      <c r="U4141" s="4">
        <v>6.1</v>
      </c>
    </row>
    <row r="4142" spans="20:21" x14ac:dyDescent="0.3">
      <c r="T4142" t="s">
        <v>12058</v>
      </c>
      <c r="U4142" s="4">
        <v>5.7</v>
      </c>
    </row>
    <row r="4143" spans="20:21" x14ac:dyDescent="0.3">
      <c r="T4143" t="s">
        <v>12063</v>
      </c>
      <c r="U4143" s="4">
        <v>5.5</v>
      </c>
    </row>
    <row r="4144" spans="20:21" x14ac:dyDescent="0.3">
      <c r="T4144" t="s">
        <v>12067</v>
      </c>
      <c r="U4144" s="4">
        <v>7.4</v>
      </c>
    </row>
    <row r="4145" spans="20:21" x14ac:dyDescent="0.3">
      <c r="T4145" t="s">
        <v>2548</v>
      </c>
      <c r="U4145" s="4">
        <v>7.1</v>
      </c>
    </row>
    <row r="4146" spans="20:21" x14ac:dyDescent="0.3">
      <c r="T4146" t="s">
        <v>12074</v>
      </c>
      <c r="U4146" s="4">
        <v>3.9</v>
      </c>
    </row>
    <row r="4147" spans="20:21" x14ac:dyDescent="0.3">
      <c r="T4147" t="s">
        <v>12078</v>
      </c>
      <c r="U4147" s="4">
        <v>4.5999999999999996</v>
      </c>
    </row>
    <row r="4148" spans="20:21" x14ac:dyDescent="0.3">
      <c r="T4148" t="s">
        <v>12083</v>
      </c>
      <c r="U4148" s="4">
        <v>7.7</v>
      </c>
    </row>
    <row r="4149" spans="20:21" x14ac:dyDescent="0.3">
      <c r="T4149" t="s">
        <v>12089</v>
      </c>
      <c r="U4149" s="4">
        <v>4.9000000000000004</v>
      </c>
    </row>
    <row r="4150" spans="20:21" x14ac:dyDescent="0.3">
      <c r="T4150" t="s">
        <v>10217</v>
      </c>
      <c r="U4150" s="4">
        <v>6.3</v>
      </c>
    </row>
    <row r="4151" spans="20:21" x14ac:dyDescent="0.3">
      <c r="T4151" t="s">
        <v>10733</v>
      </c>
      <c r="U4151" s="4">
        <v>6.1</v>
      </c>
    </row>
    <row r="4152" spans="20:21" x14ac:dyDescent="0.3">
      <c r="T4152" t="s">
        <v>12094</v>
      </c>
      <c r="U4152" s="4">
        <v>6.6</v>
      </c>
    </row>
    <row r="4153" spans="20:21" x14ac:dyDescent="0.3">
      <c r="T4153" t="s">
        <v>12097</v>
      </c>
      <c r="U4153" s="4">
        <v>5.7</v>
      </c>
    </row>
    <row r="4154" spans="20:21" x14ac:dyDescent="0.3">
      <c r="T4154" t="s">
        <v>12102</v>
      </c>
      <c r="U4154" s="4">
        <v>5.6</v>
      </c>
    </row>
    <row r="4155" spans="20:21" x14ac:dyDescent="0.3">
      <c r="T4155" t="s">
        <v>12104</v>
      </c>
      <c r="U4155" s="4">
        <v>6</v>
      </c>
    </row>
    <row r="4156" spans="20:21" x14ac:dyDescent="0.3">
      <c r="T4156" t="s">
        <v>10217</v>
      </c>
      <c r="U4156" s="4">
        <v>5.7</v>
      </c>
    </row>
    <row r="4157" spans="20:21" x14ac:dyDescent="0.3">
      <c r="T4157" t="s">
        <v>3065</v>
      </c>
      <c r="U4157" s="4">
        <v>7</v>
      </c>
    </row>
    <row r="4158" spans="20:21" x14ac:dyDescent="0.3">
      <c r="T4158" t="s">
        <v>2429</v>
      </c>
      <c r="U4158" s="4">
        <v>5.3</v>
      </c>
    </row>
    <row r="4159" spans="20:21" x14ac:dyDescent="0.3">
      <c r="T4159" t="s">
        <v>12118</v>
      </c>
      <c r="U4159" s="4">
        <v>4.4000000000000004</v>
      </c>
    </row>
    <row r="4160" spans="20:21" x14ac:dyDescent="0.3">
      <c r="T4160" t="s">
        <v>12121</v>
      </c>
      <c r="U4160" s="4">
        <v>3.4</v>
      </c>
    </row>
    <row r="4161" spans="20:21" x14ac:dyDescent="0.3">
      <c r="T4161" t="s">
        <v>12126</v>
      </c>
      <c r="U4161" s="4">
        <v>4.5</v>
      </c>
    </row>
    <row r="4162" spans="20:21" x14ac:dyDescent="0.3">
      <c r="T4162" t="s">
        <v>12128</v>
      </c>
      <c r="U4162" s="4">
        <v>3.4</v>
      </c>
    </row>
    <row r="4163" spans="20:21" x14ac:dyDescent="0.3">
      <c r="T4163" t="s">
        <v>12133</v>
      </c>
      <c r="U4163" s="4">
        <v>7.1</v>
      </c>
    </row>
    <row r="4164" spans="20:21" x14ac:dyDescent="0.3">
      <c r="T4164" t="s">
        <v>8134</v>
      </c>
      <c r="U4164" s="4">
        <v>6.4</v>
      </c>
    </row>
    <row r="4165" spans="20:21" x14ac:dyDescent="0.3">
      <c r="T4165" t="s">
        <v>10129</v>
      </c>
      <c r="U4165" s="4">
        <v>5.2</v>
      </c>
    </row>
    <row r="4166" spans="20:21" x14ac:dyDescent="0.3">
      <c r="T4166" t="s">
        <v>7188</v>
      </c>
      <c r="U4166" s="4">
        <v>7</v>
      </c>
    </row>
    <row r="4167" spans="20:21" x14ac:dyDescent="0.3">
      <c r="T4167" t="s">
        <v>12142</v>
      </c>
      <c r="U4167" s="4">
        <v>7.3</v>
      </c>
    </row>
    <row r="4168" spans="20:21" x14ac:dyDescent="0.3">
      <c r="T4168" t="s">
        <v>12144</v>
      </c>
      <c r="U4168" s="4">
        <v>8.1</v>
      </c>
    </row>
    <row r="4169" spans="20:21" x14ac:dyDescent="0.3">
      <c r="T4169" t="s">
        <v>12150</v>
      </c>
      <c r="U4169" s="4">
        <v>5.8</v>
      </c>
    </row>
    <row r="4170" spans="20:21" x14ac:dyDescent="0.3">
      <c r="T4170" t="s">
        <v>12154</v>
      </c>
      <c r="U4170" s="4">
        <v>6.4</v>
      </c>
    </row>
    <row r="4171" spans="20:21" x14ac:dyDescent="0.3">
      <c r="T4171" t="s">
        <v>7593</v>
      </c>
      <c r="U4171" s="4">
        <v>7.8</v>
      </c>
    </row>
    <row r="4172" spans="20:21" x14ac:dyDescent="0.3">
      <c r="T4172" t="s">
        <v>12162</v>
      </c>
      <c r="U4172" s="4">
        <v>6.3</v>
      </c>
    </row>
    <row r="4173" spans="20:21" x14ac:dyDescent="0.3">
      <c r="T4173" t="s">
        <v>12167</v>
      </c>
      <c r="U4173" s="4">
        <v>7.2</v>
      </c>
    </row>
    <row r="4174" spans="20:21" x14ac:dyDescent="0.3">
      <c r="T4174" t="s">
        <v>12170</v>
      </c>
      <c r="U4174" s="4">
        <v>5.6</v>
      </c>
    </row>
    <row r="4175" spans="20:21" x14ac:dyDescent="0.3">
      <c r="T4175" t="s">
        <v>3883</v>
      </c>
      <c r="U4175" s="4">
        <v>7.2</v>
      </c>
    </row>
    <row r="4176" spans="20:21" x14ac:dyDescent="0.3">
      <c r="T4176" t="s">
        <v>11899</v>
      </c>
      <c r="U4176" s="4">
        <v>8</v>
      </c>
    </row>
    <row r="4177" spans="20:21" x14ac:dyDescent="0.3">
      <c r="T4177" t="s">
        <v>2382</v>
      </c>
      <c r="U4177" s="4">
        <v>8.5</v>
      </c>
    </row>
    <row r="4178" spans="20:21" x14ac:dyDescent="0.3">
      <c r="T4178" t="s">
        <v>12177</v>
      </c>
      <c r="U4178" s="4">
        <v>6.8</v>
      </c>
    </row>
    <row r="4179" spans="20:21" x14ac:dyDescent="0.3">
      <c r="T4179" t="s">
        <v>12180</v>
      </c>
      <c r="U4179" s="4">
        <v>7.3</v>
      </c>
    </row>
    <row r="4180" spans="20:21" x14ac:dyDescent="0.3">
      <c r="T4180" t="s">
        <v>12184</v>
      </c>
      <c r="U4180" s="4">
        <v>5.5</v>
      </c>
    </row>
    <row r="4181" spans="20:21" x14ac:dyDescent="0.3">
      <c r="T4181" t="s">
        <v>12187</v>
      </c>
      <c r="U4181" s="4">
        <v>7.3</v>
      </c>
    </row>
    <row r="4182" spans="20:21" x14ac:dyDescent="0.3">
      <c r="T4182" t="s">
        <v>12189</v>
      </c>
      <c r="U4182" s="4">
        <v>6.3</v>
      </c>
    </row>
    <row r="4183" spans="20:21" x14ac:dyDescent="0.3">
      <c r="T4183" t="s">
        <v>12191</v>
      </c>
      <c r="U4183" s="4">
        <v>5.0999999999999996</v>
      </c>
    </row>
    <row r="4184" spans="20:21" x14ac:dyDescent="0.3">
      <c r="T4184" t="s">
        <v>8827</v>
      </c>
      <c r="U4184" s="4">
        <v>6.6</v>
      </c>
    </row>
    <row r="4185" spans="20:21" x14ac:dyDescent="0.3">
      <c r="T4185" t="s">
        <v>12199</v>
      </c>
      <c r="U4185" s="4">
        <v>6.1</v>
      </c>
    </row>
    <row r="4186" spans="20:21" x14ac:dyDescent="0.3">
      <c r="T4186" t="s">
        <v>12201</v>
      </c>
      <c r="U4186" s="4">
        <v>7.5</v>
      </c>
    </row>
    <row r="4187" spans="20:21" x14ac:dyDescent="0.3">
      <c r="T4187" t="s">
        <v>11282</v>
      </c>
      <c r="U4187" s="4">
        <v>7</v>
      </c>
    </row>
    <row r="4188" spans="20:21" x14ac:dyDescent="0.3">
      <c r="T4188" t="s">
        <v>11089</v>
      </c>
      <c r="U4188" s="4">
        <v>7.2</v>
      </c>
    </row>
    <row r="4189" spans="20:21" x14ac:dyDescent="0.3">
      <c r="T4189" t="s">
        <v>12213</v>
      </c>
      <c r="U4189" s="4">
        <v>5.3</v>
      </c>
    </row>
    <row r="4190" spans="20:21" x14ac:dyDescent="0.3">
      <c r="T4190" t="s">
        <v>12215</v>
      </c>
      <c r="U4190" s="4">
        <v>8.6999999999999993</v>
      </c>
    </row>
    <row r="4191" spans="20:21" x14ac:dyDescent="0.3">
      <c r="T4191" t="s">
        <v>12220</v>
      </c>
      <c r="U4191" s="4">
        <v>3.4</v>
      </c>
    </row>
    <row r="4192" spans="20:21" x14ac:dyDescent="0.3">
      <c r="T4192" t="s">
        <v>12224</v>
      </c>
      <c r="U4192" s="4">
        <v>5.4</v>
      </c>
    </row>
    <row r="4193" spans="20:21" x14ac:dyDescent="0.3">
      <c r="T4193" t="s">
        <v>1214</v>
      </c>
      <c r="U4193" s="4">
        <v>7.8</v>
      </c>
    </row>
    <row r="4194" spans="20:21" x14ac:dyDescent="0.3">
      <c r="T4194" t="s">
        <v>12230</v>
      </c>
      <c r="U4194" s="4">
        <v>6.7</v>
      </c>
    </row>
    <row r="4195" spans="20:21" x14ac:dyDescent="0.3">
      <c r="T4195" t="s">
        <v>12233</v>
      </c>
      <c r="U4195" s="4">
        <v>4.7</v>
      </c>
    </row>
    <row r="4196" spans="20:21" x14ac:dyDescent="0.3">
      <c r="T4196" t="s">
        <v>12237</v>
      </c>
      <c r="U4196" s="4">
        <v>6.3</v>
      </c>
    </row>
    <row r="4197" spans="20:21" x14ac:dyDescent="0.3">
      <c r="T4197" t="s">
        <v>5943</v>
      </c>
      <c r="U4197" s="4">
        <v>7.4</v>
      </c>
    </row>
    <row r="4198" spans="20:21" x14ac:dyDescent="0.3">
      <c r="T4198" t="s">
        <v>12184</v>
      </c>
      <c r="U4198" s="4">
        <v>6.1</v>
      </c>
    </row>
    <row r="4199" spans="20:21" x14ac:dyDescent="0.3">
      <c r="T4199" t="s">
        <v>7983</v>
      </c>
      <c r="U4199" s="4">
        <v>7.5</v>
      </c>
    </row>
    <row r="4200" spans="20:21" x14ac:dyDescent="0.3">
      <c r="T4200" t="s">
        <v>12247</v>
      </c>
      <c r="U4200" s="4">
        <v>6.3</v>
      </c>
    </row>
    <row r="4201" spans="20:21" x14ac:dyDescent="0.3">
      <c r="T4201" t="s">
        <v>12251</v>
      </c>
      <c r="U4201" s="4">
        <v>6.3</v>
      </c>
    </row>
    <row r="4202" spans="20:21" x14ac:dyDescent="0.3">
      <c r="T4202" t="s">
        <v>11602</v>
      </c>
      <c r="U4202" s="4">
        <v>6.8</v>
      </c>
    </row>
    <row r="4203" spans="20:21" x14ac:dyDescent="0.3">
      <c r="T4203" t="s">
        <v>12257</v>
      </c>
      <c r="U4203" s="4">
        <v>7.8</v>
      </c>
    </row>
    <row r="4204" spans="20:21" x14ac:dyDescent="0.3">
      <c r="T4204" t="s">
        <v>12260</v>
      </c>
      <c r="U4204" s="4">
        <v>6.9</v>
      </c>
    </row>
    <row r="4205" spans="20:21" x14ac:dyDescent="0.3">
      <c r="T4205" t="s">
        <v>11252</v>
      </c>
      <c r="U4205" s="4">
        <v>8</v>
      </c>
    </row>
    <row r="4206" spans="20:21" x14ac:dyDescent="0.3">
      <c r="T4206" t="s">
        <v>10110</v>
      </c>
      <c r="U4206" s="4">
        <v>7.8</v>
      </c>
    </row>
    <row r="4207" spans="20:21" x14ac:dyDescent="0.3">
      <c r="T4207" t="s">
        <v>11230</v>
      </c>
      <c r="U4207" s="4">
        <v>7.4</v>
      </c>
    </row>
    <row r="4208" spans="20:21" x14ac:dyDescent="0.3">
      <c r="T4208" t="s">
        <v>12269</v>
      </c>
      <c r="U4208" s="4">
        <v>6.1</v>
      </c>
    </row>
    <row r="4209" spans="20:21" x14ac:dyDescent="0.3">
      <c r="T4209" t="s">
        <v>12272</v>
      </c>
      <c r="U4209" s="4">
        <v>4.3</v>
      </c>
    </row>
    <row r="4210" spans="20:21" x14ac:dyDescent="0.3">
      <c r="T4210" t="s">
        <v>12275</v>
      </c>
      <c r="U4210" s="4">
        <v>3.5</v>
      </c>
    </row>
    <row r="4211" spans="20:21" x14ac:dyDescent="0.3">
      <c r="T4211" t="s">
        <v>12277</v>
      </c>
      <c r="U4211" s="4">
        <v>7.2</v>
      </c>
    </row>
    <row r="4212" spans="20:21" x14ac:dyDescent="0.3">
      <c r="T4212" t="s">
        <v>12281</v>
      </c>
      <c r="U4212" s="4">
        <v>4.7</v>
      </c>
    </row>
    <row r="4213" spans="20:21" x14ac:dyDescent="0.3">
      <c r="T4213" t="s">
        <v>12285</v>
      </c>
      <c r="U4213" s="4">
        <v>7.3</v>
      </c>
    </row>
    <row r="4214" spans="20:21" x14ac:dyDescent="0.3">
      <c r="T4214" t="s">
        <v>3058</v>
      </c>
      <c r="U4214" s="4">
        <v>7.9</v>
      </c>
    </row>
    <row r="4215" spans="20:21" x14ac:dyDescent="0.3">
      <c r="T4215" t="s">
        <v>12292</v>
      </c>
      <c r="U4215" s="4">
        <v>5.0999999999999996</v>
      </c>
    </row>
    <row r="4216" spans="20:21" x14ac:dyDescent="0.3">
      <c r="T4216" t="s">
        <v>12295</v>
      </c>
      <c r="U4216" s="4">
        <v>7.2</v>
      </c>
    </row>
    <row r="4217" spans="20:21" x14ac:dyDescent="0.3">
      <c r="T4217" t="s">
        <v>1857</v>
      </c>
      <c r="U4217" s="4">
        <v>5.4</v>
      </c>
    </row>
    <row r="4218" spans="20:21" x14ac:dyDescent="0.3">
      <c r="T4218" t="s">
        <v>12301</v>
      </c>
      <c r="U4218" s="4">
        <v>3.7</v>
      </c>
    </row>
    <row r="4219" spans="20:21" x14ac:dyDescent="0.3">
      <c r="T4219" t="s">
        <v>12306</v>
      </c>
      <c r="U4219" s="4">
        <v>7.1</v>
      </c>
    </row>
    <row r="4220" spans="20:21" x14ac:dyDescent="0.3">
      <c r="T4220" t="s">
        <v>12308</v>
      </c>
      <c r="U4220" s="4">
        <v>6.8</v>
      </c>
    </row>
    <row r="4221" spans="20:21" x14ac:dyDescent="0.3">
      <c r="T4221" t="s">
        <v>11252</v>
      </c>
      <c r="U4221" s="4">
        <v>8.1999999999999993</v>
      </c>
    </row>
    <row r="4222" spans="20:21" x14ac:dyDescent="0.3">
      <c r="T4222" t="s">
        <v>11801</v>
      </c>
      <c r="U4222" s="4">
        <v>7</v>
      </c>
    </row>
    <row r="4223" spans="20:21" x14ac:dyDescent="0.3">
      <c r="T4223" t="s">
        <v>8938</v>
      </c>
      <c r="U4223" s="4">
        <v>7.4</v>
      </c>
    </row>
    <row r="4224" spans="20:21" x14ac:dyDescent="0.3">
      <c r="T4224" t="s">
        <v>5708</v>
      </c>
      <c r="U4224" s="4">
        <v>6.7</v>
      </c>
    </row>
    <row r="4225" spans="20:21" x14ac:dyDescent="0.3">
      <c r="T4225" t="s">
        <v>3378</v>
      </c>
      <c r="U4225" s="4">
        <v>9.1</v>
      </c>
    </row>
    <row r="4226" spans="20:21" x14ac:dyDescent="0.3">
      <c r="T4226" t="s">
        <v>6584</v>
      </c>
      <c r="U4226" s="4">
        <v>7.6</v>
      </c>
    </row>
    <row r="4227" spans="20:21" x14ac:dyDescent="0.3">
      <c r="T4227" t="s">
        <v>5233</v>
      </c>
      <c r="U4227" s="4">
        <v>7.2</v>
      </c>
    </row>
    <row r="4228" spans="20:21" x14ac:dyDescent="0.3">
      <c r="T4228" t="s">
        <v>8246</v>
      </c>
      <c r="U4228" s="4">
        <v>7.5</v>
      </c>
    </row>
    <row r="4229" spans="20:21" x14ac:dyDescent="0.3">
      <c r="T4229" t="s">
        <v>225</v>
      </c>
      <c r="U4229" s="4">
        <v>6.8</v>
      </c>
    </row>
    <row r="4230" spans="20:21" x14ac:dyDescent="0.3">
      <c r="T4230" t="s">
        <v>12337</v>
      </c>
      <c r="U4230" s="4">
        <v>6.9</v>
      </c>
    </row>
    <row r="4231" spans="20:21" x14ac:dyDescent="0.3">
      <c r="T4231" t="s">
        <v>12341</v>
      </c>
      <c r="U4231" s="4">
        <v>7.9</v>
      </c>
    </row>
    <row r="4232" spans="20:21" x14ac:dyDescent="0.3">
      <c r="T4232" t="s">
        <v>12345</v>
      </c>
      <c r="U4232" s="4">
        <v>7.6</v>
      </c>
    </row>
    <row r="4233" spans="20:21" x14ac:dyDescent="0.3">
      <c r="T4233" t="s">
        <v>12350</v>
      </c>
      <c r="U4233" s="4">
        <v>6.7</v>
      </c>
    </row>
    <row r="4234" spans="20:21" x14ac:dyDescent="0.3">
      <c r="T4234" t="s">
        <v>12353</v>
      </c>
      <c r="U4234" s="4">
        <v>5.8</v>
      </c>
    </row>
    <row r="4235" spans="20:21" x14ac:dyDescent="0.3">
      <c r="T4235" t="s">
        <v>10886</v>
      </c>
      <c r="U4235" s="4">
        <v>6.5</v>
      </c>
    </row>
    <row r="4236" spans="20:21" x14ac:dyDescent="0.3">
      <c r="T4236" t="s">
        <v>12357</v>
      </c>
      <c r="U4236" s="4">
        <v>7.2</v>
      </c>
    </row>
    <row r="4237" spans="20:21" x14ac:dyDescent="0.3">
      <c r="T4237" t="s">
        <v>3384</v>
      </c>
      <c r="U4237" s="4">
        <v>6.9</v>
      </c>
    </row>
    <row r="4238" spans="20:21" x14ac:dyDescent="0.3">
      <c r="T4238" t="s">
        <v>12362</v>
      </c>
      <c r="U4238" s="4">
        <v>5.5</v>
      </c>
    </row>
    <row r="4239" spans="20:21" x14ac:dyDescent="0.3">
      <c r="T4239" t="s">
        <v>7794</v>
      </c>
      <c r="U4239" s="4">
        <v>6.5</v>
      </c>
    </row>
    <row r="4240" spans="20:21" x14ac:dyDescent="0.3">
      <c r="T4240" t="s">
        <v>285</v>
      </c>
      <c r="U4240" s="4">
        <v>6.2</v>
      </c>
    </row>
    <row r="4241" spans="20:21" x14ac:dyDescent="0.3">
      <c r="T4241" t="s">
        <v>12370</v>
      </c>
      <c r="U4241" s="4">
        <v>6.7</v>
      </c>
    </row>
    <row r="4242" spans="20:21" x14ac:dyDescent="0.3">
      <c r="T4242" t="s">
        <v>12372</v>
      </c>
      <c r="U4242" s="4">
        <v>5.7</v>
      </c>
    </row>
    <row r="4243" spans="20:21" x14ac:dyDescent="0.3">
      <c r="T4243" t="s">
        <v>12375</v>
      </c>
      <c r="U4243" s="4">
        <v>8.6</v>
      </c>
    </row>
    <row r="4244" spans="20:21" x14ac:dyDescent="0.3">
      <c r="T4244" t="s">
        <v>12380</v>
      </c>
      <c r="U4244" s="4">
        <v>6.5</v>
      </c>
    </row>
    <row r="4245" spans="20:21" x14ac:dyDescent="0.3">
      <c r="T4245" t="s">
        <v>3878</v>
      </c>
      <c r="U4245" s="4">
        <v>6.3</v>
      </c>
    </row>
    <row r="4246" spans="20:21" x14ac:dyDescent="0.3">
      <c r="T4246" t="s">
        <v>8121</v>
      </c>
      <c r="U4246" s="4">
        <v>4.3</v>
      </c>
    </row>
    <row r="4247" spans="20:21" x14ac:dyDescent="0.3">
      <c r="T4247" t="s">
        <v>12385</v>
      </c>
      <c r="U4247" s="4">
        <v>6.1</v>
      </c>
    </row>
    <row r="4248" spans="20:21" x14ac:dyDescent="0.3">
      <c r="T4248" t="s">
        <v>8449</v>
      </c>
      <c r="U4248" s="4">
        <v>6</v>
      </c>
    </row>
    <row r="4249" spans="20:21" x14ac:dyDescent="0.3">
      <c r="T4249" t="s">
        <v>9330</v>
      </c>
      <c r="U4249" s="4">
        <v>5.8</v>
      </c>
    </row>
    <row r="4250" spans="20:21" x14ac:dyDescent="0.3">
      <c r="T4250" t="s">
        <v>12395</v>
      </c>
      <c r="U4250" s="4">
        <v>6.7</v>
      </c>
    </row>
    <row r="4251" spans="20:21" x14ac:dyDescent="0.3">
      <c r="T4251" t="s">
        <v>12399</v>
      </c>
      <c r="U4251" s="4">
        <v>6.7</v>
      </c>
    </row>
    <row r="4252" spans="20:21" x14ac:dyDescent="0.3">
      <c r="T4252" t="s">
        <v>12401</v>
      </c>
      <c r="U4252" s="4">
        <v>7.6</v>
      </c>
    </row>
    <row r="4253" spans="20:21" x14ac:dyDescent="0.3">
      <c r="T4253" t="s">
        <v>7600</v>
      </c>
      <c r="U4253" s="4">
        <v>5.0999999999999996</v>
      </c>
    </row>
    <row r="4254" spans="20:21" x14ac:dyDescent="0.3">
      <c r="T4254" t="s">
        <v>12405</v>
      </c>
      <c r="U4254" s="4">
        <v>6.8</v>
      </c>
    </row>
    <row r="4255" spans="20:21" x14ac:dyDescent="0.3">
      <c r="T4255" t="s">
        <v>12410</v>
      </c>
      <c r="U4255" s="4">
        <v>6.8</v>
      </c>
    </row>
    <row r="4256" spans="20:21" x14ac:dyDescent="0.3">
      <c r="T4256" t="s">
        <v>12415</v>
      </c>
      <c r="U4256" s="4">
        <v>6.8</v>
      </c>
    </row>
    <row r="4257" spans="20:21" x14ac:dyDescent="0.3">
      <c r="T4257" t="s">
        <v>12420</v>
      </c>
      <c r="U4257" s="4">
        <v>6.3</v>
      </c>
    </row>
    <row r="4258" spans="20:21" x14ac:dyDescent="0.3">
      <c r="T4258" t="s">
        <v>12422</v>
      </c>
      <c r="U4258" s="4">
        <v>7.1</v>
      </c>
    </row>
    <row r="4259" spans="20:21" x14ac:dyDescent="0.3">
      <c r="T4259" t="s">
        <v>12427</v>
      </c>
      <c r="U4259" s="4">
        <v>2.8</v>
      </c>
    </row>
    <row r="4260" spans="20:21" x14ac:dyDescent="0.3">
      <c r="T4260" t="s">
        <v>12432</v>
      </c>
      <c r="U4260" s="4">
        <v>8.1999999999999993</v>
      </c>
    </row>
    <row r="4261" spans="20:21" x14ac:dyDescent="0.3">
      <c r="T4261" t="s">
        <v>12434</v>
      </c>
      <c r="U4261" s="4">
        <v>3.1</v>
      </c>
    </row>
    <row r="4262" spans="20:21" x14ac:dyDescent="0.3">
      <c r="T4262" t="s">
        <v>12437</v>
      </c>
      <c r="U4262" s="4">
        <v>3.3</v>
      </c>
    </row>
    <row r="4263" spans="20:21" x14ac:dyDescent="0.3">
      <c r="T4263" t="s">
        <v>12441</v>
      </c>
      <c r="U4263" s="4">
        <v>3.6</v>
      </c>
    </row>
    <row r="4264" spans="20:21" x14ac:dyDescent="0.3">
      <c r="T4264" t="s">
        <v>12444</v>
      </c>
      <c r="U4264" s="4">
        <v>7.7</v>
      </c>
    </row>
    <row r="4265" spans="20:21" x14ac:dyDescent="0.3">
      <c r="T4265" t="s">
        <v>12449</v>
      </c>
      <c r="U4265" s="4">
        <v>6.7</v>
      </c>
    </row>
    <row r="4266" spans="20:21" x14ac:dyDescent="0.3">
      <c r="T4266" t="s">
        <v>12453</v>
      </c>
      <c r="U4266" s="4">
        <v>5.5</v>
      </c>
    </row>
    <row r="4267" spans="20:21" x14ac:dyDescent="0.3">
      <c r="T4267" t="s">
        <v>12456</v>
      </c>
      <c r="U4267" s="4">
        <v>6.6</v>
      </c>
    </row>
    <row r="4268" spans="20:21" x14ac:dyDescent="0.3">
      <c r="T4268" t="s">
        <v>12461</v>
      </c>
      <c r="U4268" s="4">
        <v>4.8</v>
      </c>
    </row>
    <row r="4269" spans="20:21" x14ac:dyDescent="0.3">
      <c r="T4269" t="s">
        <v>10062</v>
      </c>
      <c r="U4269" s="4">
        <v>5.5</v>
      </c>
    </row>
    <row r="4270" spans="20:21" x14ac:dyDescent="0.3">
      <c r="T4270" t="s">
        <v>86</v>
      </c>
      <c r="U4270" s="4">
        <v>6.3</v>
      </c>
    </row>
    <row r="4271" spans="20:21" x14ac:dyDescent="0.3">
      <c r="T4271" t="s">
        <v>12472</v>
      </c>
      <c r="U4271" s="4">
        <v>6.9</v>
      </c>
    </row>
    <row r="4272" spans="20:21" x14ac:dyDescent="0.3">
      <c r="T4272" t="s">
        <v>12476</v>
      </c>
      <c r="U4272" s="4">
        <v>6.5</v>
      </c>
    </row>
    <row r="4273" spans="20:21" x14ac:dyDescent="0.3">
      <c r="T4273" t="s">
        <v>857</v>
      </c>
      <c r="U4273" s="4">
        <v>8.1999999999999993</v>
      </c>
    </row>
    <row r="4274" spans="20:21" x14ac:dyDescent="0.3">
      <c r="T4274" t="s">
        <v>12481</v>
      </c>
      <c r="U4274" s="4">
        <v>7.1</v>
      </c>
    </row>
    <row r="4275" spans="20:21" x14ac:dyDescent="0.3">
      <c r="T4275" t="s">
        <v>9525</v>
      </c>
      <c r="U4275" s="4">
        <v>8.1</v>
      </c>
    </row>
    <row r="4276" spans="20:21" x14ac:dyDescent="0.3">
      <c r="T4276" t="s">
        <v>186</v>
      </c>
      <c r="U4276" s="4">
        <v>7.2</v>
      </c>
    </row>
    <row r="4277" spans="20:21" x14ac:dyDescent="0.3">
      <c r="T4277" t="s">
        <v>12490</v>
      </c>
      <c r="U4277" s="4">
        <v>7.4</v>
      </c>
    </row>
    <row r="4278" spans="20:21" x14ac:dyDescent="0.3">
      <c r="T4278" t="s">
        <v>12496</v>
      </c>
      <c r="U4278" s="4">
        <v>6.5</v>
      </c>
    </row>
    <row r="4279" spans="20:21" x14ac:dyDescent="0.3">
      <c r="T4279" t="s">
        <v>12498</v>
      </c>
      <c r="U4279" s="4">
        <v>5.7</v>
      </c>
    </row>
    <row r="4280" spans="20:21" x14ac:dyDescent="0.3">
      <c r="T4280" t="s">
        <v>12503</v>
      </c>
      <c r="U4280" s="4">
        <v>8.6999999999999993</v>
      </c>
    </row>
    <row r="4281" spans="20:21" x14ac:dyDescent="0.3">
      <c r="T4281" t="s">
        <v>12509</v>
      </c>
      <c r="U4281" s="4">
        <v>4.3</v>
      </c>
    </row>
    <row r="4282" spans="20:21" x14ac:dyDescent="0.3">
      <c r="T4282" t="s">
        <v>12513</v>
      </c>
      <c r="U4282" s="4">
        <v>6.2</v>
      </c>
    </row>
    <row r="4283" spans="20:21" x14ac:dyDescent="0.3">
      <c r="T4283" t="s">
        <v>12515</v>
      </c>
      <c r="U4283" s="4">
        <v>3.3</v>
      </c>
    </row>
    <row r="4284" spans="20:21" x14ac:dyDescent="0.3">
      <c r="T4284" t="s">
        <v>11479</v>
      </c>
      <c r="U4284" s="4">
        <v>2.7</v>
      </c>
    </row>
    <row r="4285" spans="20:21" x14ac:dyDescent="0.3">
      <c r="T4285" t="s">
        <v>12521</v>
      </c>
      <c r="U4285" s="4">
        <v>5.2</v>
      </c>
    </row>
    <row r="4286" spans="20:21" x14ac:dyDescent="0.3">
      <c r="T4286" t="s">
        <v>6584</v>
      </c>
      <c r="U4286" s="4">
        <v>8.1999999999999993</v>
      </c>
    </row>
    <row r="4287" spans="20:21" x14ac:dyDescent="0.3">
      <c r="T4287" t="s">
        <v>4346</v>
      </c>
      <c r="U4287" s="4">
        <v>6.1</v>
      </c>
    </row>
    <row r="4288" spans="20:21" x14ac:dyDescent="0.3">
      <c r="T4288" t="s">
        <v>10836</v>
      </c>
      <c r="U4288" s="4">
        <v>8</v>
      </c>
    </row>
    <row r="4289" spans="20:21" x14ac:dyDescent="0.3">
      <c r="T4289" t="s">
        <v>12537</v>
      </c>
      <c r="U4289" s="4">
        <v>5.5</v>
      </c>
    </row>
    <row r="4290" spans="20:21" x14ac:dyDescent="0.3">
      <c r="T4290" t="s">
        <v>11493</v>
      </c>
      <c r="U4290" s="4">
        <v>5.7</v>
      </c>
    </row>
    <row r="4291" spans="20:21" x14ac:dyDescent="0.3">
      <c r="T4291" t="s">
        <v>12542</v>
      </c>
      <c r="U4291" s="4">
        <v>3.7</v>
      </c>
    </row>
    <row r="4292" spans="20:21" x14ac:dyDescent="0.3">
      <c r="T4292" t="s">
        <v>12545</v>
      </c>
      <c r="U4292" s="4">
        <v>7.1</v>
      </c>
    </row>
    <row r="4293" spans="20:21" x14ac:dyDescent="0.3">
      <c r="T4293" t="s">
        <v>11230</v>
      </c>
      <c r="U4293" s="4">
        <v>7.8</v>
      </c>
    </row>
    <row r="4294" spans="20:21" x14ac:dyDescent="0.3">
      <c r="T4294" t="s">
        <v>3182</v>
      </c>
      <c r="U4294" s="4">
        <v>4.0999999999999996</v>
      </c>
    </row>
    <row r="4295" spans="20:21" x14ac:dyDescent="0.3">
      <c r="T4295" t="s">
        <v>1005</v>
      </c>
      <c r="U4295" s="4">
        <v>7.2</v>
      </c>
    </row>
    <row r="4296" spans="20:21" x14ac:dyDescent="0.3">
      <c r="T4296" t="s">
        <v>225</v>
      </c>
      <c r="U4296" s="4">
        <v>7.7</v>
      </c>
    </row>
    <row r="4297" spans="20:21" x14ac:dyDescent="0.3">
      <c r="T4297" t="s">
        <v>3105</v>
      </c>
      <c r="U4297" s="4">
        <v>7.1</v>
      </c>
    </row>
    <row r="4298" spans="20:21" x14ac:dyDescent="0.3">
      <c r="T4298" t="s">
        <v>12562</v>
      </c>
      <c r="U4298" s="4">
        <v>7.6</v>
      </c>
    </row>
    <row r="4299" spans="20:21" x14ac:dyDescent="0.3">
      <c r="T4299" t="s">
        <v>12566</v>
      </c>
      <c r="U4299" s="4">
        <v>7</v>
      </c>
    </row>
    <row r="4300" spans="20:21" x14ac:dyDescent="0.3">
      <c r="T4300" t="s">
        <v>6180</v>
      </c>
      <c r="U4300" s="4">
        <v>7.4</v>
      </c>
    </row>
    <row r="4301" spans="20:21" x14ac:dyDescent="0.3">
      <c r="T4301" t="s">
        <v>8021</v>
      </c>
      <c r="U4301" s="4">
        <v>7.7</v>
      </c>
    </row>
    <row r="4302" spans="20:21" x14ac:dyDescent="0.3">
      <c r="T4302" t="s">
        <v>6584</v>
      </c>
      <c r="U4302" s="4">
        <v>7.2</v>
      </c>
    </row>
    <row r="4303" spans="20:21" x14ac:dyDescent="0.3">
      <c r="T4303" t="s">
        <v>12576</v>
      </c>
      <c r="U4303" s="4">
        <v>6.6</v>
      </c>
    </row>
    <row r="4304" spans="20:21" x14ac:dyDescent="0.3">
      <c r="T4304" t="s">
        <v>12578</v>
      </c>
      <c r="U4304" s="4">
        <v>6</v>
      </c>
    </row>
    <row r="4305" spans="20:21" x14ac:dyDescent="0.3">
      <c r="T4305" t="s">
        <v>1159</v>
      </c>
      <c r="U4305" s="4">
        <v>8.4</v>
      </c>
    </row>
    <row r="4306" spans="20:21" x14ac:dyDescent="0.3">
      <c r="T4306" t="s">
        <v>10703</v>
      </c>
      <c r="U4306" s="4">
        <v>6.5</v>
      </c>
    </row>
    <row r="4307" spans="20:21" x14ac:dyDescent="0.3">
      <c r="T4307" t="s">
        <v>5247</v>
      </c>
      <c r="U4307" s="4">
        <v>8.9</v>
      </c>
    </row>
    <row r="4308" spans="20:21" x14ac:dyDescent="0.3">
      <c r="T4308" t="s">
        <v>12588</v>
      </c>
      <c r="U4308" s="4">
        <v>7.9</v>
      </c>
    </row>
    <row r="4309" spans="20:21" x14ac:dyDescent="0.3">
      <c r="T4309" t="s">
        <v>12593</v>
      </c>
      <c r="U4309" s="4">
        <v>6</v>
      </c>
    </row>
    <row r="4310" spans="20:21" x14ac:dyDescent="0.3">
      <c r="T4310" t="s">
        <v>12597</v>
      </c>
      <c r="U4310" s="4">
        <v>6.1</v>
      </c>
    </row>
    <row r="4311" spans="20:21" x14ac:dyDescent="0.3">
      <c r="T4311" t="s">
        <v>8675</v>
      </c>
      <c r="U4311" s="4">
        <v>7.4</v>
      </c>
    </row>
    <row r="4312" spans="20:21" x14ac:dyDescent="0.3">
      <c r="T4312" t="s">
        <v>12603</v>
      </c>
      <c r="U4312" s="4">
        <v>6.2</v>
      </c>
    </row>
    <row r="4313" spans="20:21" x14ac:dyDescent="0.3">
      <c r="T4313" t="s">
        <v>12605</v>
      </c>
      <c r="U4313" s="4">
        <v>5.6</v>
      </c>
    </row>
    <row r="4314" spans="20:21" x14ac:dyDescent="0.3">
      <c r="T4314" t="s">
        <v>12610</v>
      </c>
      <c r="U4314" s="4">
        <v>7.2</v>
      </c>
    </row>
    <row r="4315" spans="20:21" x14ac:dyDescent="0.3">
      <c r="T4315" t="s">
        <v>12615</v>
      </c>
      <c r="U4315" s="4">
        <v>6.1</v>
      </c>
    </row>
    <row r="4316" spans="20:21" x14ac:dyDescent="0.3">
      <c r="T4316" t="s">
        <v>12618</v>
      </c>
      <c r="U4316" s="4">
        <v>3.8</v>
      </c>
    </row>
    <row r="4317" spans="20:21" x14ac:dyDescent="0.3">
      <c r="T4317" t="s">
        <v>10366</v>
      </c>
      <c r="U4317" s="4">
        <v>7.1</v>
      </c>
    </row>
    <row r="4318" spans="20:21" x14ac:dyDescent="0.3">
      <c r="T4318" t="s">
        <v>12624</v>
      </c>
      <c r="U4318" s="4">
        <v>4.5</v>
      </c>
    </row>
    <row r="4319" spans="20:21" x14ac:dyDescent="0.3">
      <c r="T4319" t="s">
        <v>12628</v>
      </c>
      <c r="U4319" s="4">
        <v>3.8</v>
      </c>
    </row>
    <row r="4320" spans="20:21" x14ac:dyDescent="0.3">
      <c r="T4320" t="s">
        <v>2316</v>
      </c>
      <c r="U4320" s="4">
        <v>6.2</v>
      </c>
    </row>
    <row r="4321" spans="20:21" x14ac:dyDescent="0.3">
      <c r="T4321" t="s">
        <v>9997</v>
      </c>
      <c r="U4321" s="4">
        <v>6.6</v>
      </c>
    </row>
    <row r="4322" spans="20:21" x14ac:dyDescent="0.3">
      <c r="T4322" t="s">
        <v>12641</v>
      </c>
      <c r="U4322" s="4">
        <v>4.5999999999999996</v>
      </c>
    </row>
    <row r="4323" spans="20:21" x14ac:dyDescent="0.3">
      <c r="T4323" t="s">
        <v>12644</v>
      </c>
      <c r="U4323" s="4">
        <v>4.2</v>
      </c>
    </row>
    <row r="4324" spans="20:21" x14ac:dyDescent="0.3">
      <c r="T4324" t="s">
        <v>12649</v>
      </c>
      <c r="U4324" s="4">
        <v>6.8</v>
      </c>
    </row>
    <row r="4325" spans="20:21" x14ac:dyDescent="0.3">
      <c r="T4325" t="s">
        <v>10249</v>
      </c>
      <c r="U4325" s="4">
        <v>7.7</v>
      </c>
    </row>
    <row r="4326" spans="20:21" x14ac:dyDescent="0.3">
      <c r="T4326" t="s">
        <v>12656</v>
      </c>
      <c r="U4326" s="4">
        <v>5.9</v>
      </c>
    </row>
    <row r="4327" spans="20:21" x14ac:dyDescent="0.3">
      <c r="T4327" t="s">
        <v>12659</v>
      </c>
      <c r="U4327" s="4">
        <v>4.7</v>
      </c>
    </row>
    <row r="4328" spans="20:21" x14ac:dyDescent="0.3">
      <c r="T4328" t="s">
        <v>12661</v>
      </c>
      <c r="U4328" s="4">
        <v>7</v>
      </c>
    </row>
    <row r="4329" spans="20:21" x14ac:dyDescent="0.3">
      <c r="T4329" t="s">
        <v>12667</v>
      </c>
      <c r="U4329" s="4">
        <v>6.9</v>
      </c>
    </row>
    <row r="4330" spans="20:21" x14ac:dyDescent="0.3">
      <c r="T4330" t="s">
        <v>12672</v>
      </c>
      <c r="U4330" s="4">
        <v>6.1</v>
      </c>
    </row>
    <row r="4331" spans="20:21" x14ac:dyDescent="0.3">
      <c r="T4331" t="s">
        <v>12676</v>
      </c>
      <c r="U4331" s="4">
        <v>7.6</v>
      </c>
    </row>
    <row r="4332" spans="20:21" x14ac:dyDescent="0.3">
      <c r="T4332" t="s">
        <v>12683</v>
      </c>
      <c r="U4332" s="4">
        <v>3</v>
      </c>
    </row>
    <row r="4333" spans="20:21" x14ac:dyDescent="0.3">
      <c r="T4333" t="s">
        <v>12685</v>
      </c>
      <c r="U4333" s="4">
        <v>2.6</v>
      </c>
    </row>
    <row r="4334" spans="20:21" x14ac:dyDescent="0.3">
      <c r="T4334" t="s">
        <v>10366</v>
      </c>
      <c r="U4334" s="4">
        <v>8.6</v>
      </c>
    </row>
    <row r="4335" spans="20:21" x14ac:dyDescent="0.3">
      <c r="T4335" t="s">
        <v>12691</v>
      </c>
      <c r="U4335" s="4">
        <v>6.1</v>
      </c>
    </row>
    <row r="4336" spans="20:21" x14ac:dyDescent="0.3">
      <c r="T4336" t="s">
        <v>12696</v>
      </c>
      <c r="U4336" s="4">
        <v>7.5</v>
      </c>
    </row>
    <row r="4337" spans="20:21" x14ac:dyDescent="0.3">
      <c r="T4337" t="s">
        <v>12700</v>
      </c>
      <c r="U4337" s="4">
        <v>6.7</v>
      </c>
    </row>
    <row r="4338" spans="20:21" x14ac:dyDescent="0.3">
      <c r="T4338" t="s">
        <v>3867</v>
      </c>
      <c r="U4338" s="4">
        <v>8.1</v>
      </c>
    </row>
    <row r="4339" spans="20:21" x14ac:dyDescent="0.3">
      <c r="T4339" t="s">
        <v>12704</v>
      </c>
      <c r="U4339" s="4">
        <v>4.9000000000000004</v>
      </c>
    </row>
    <row r="4340" spans="20:21" x14ac:dyDescent="0.3">
      <c r="T4340" t="s">
        <v>9593</v>
      </c>
      <c r="U4340" s="4">
        <v>6.8</v>
      </c>
    </row>
    <row r="4341" spans="20:21" x14ac:dyDescent="0.3">
      <c r="T4341" t="s">
        <v>12711</v>
      </c>
      <c r="U4341" s="4">
        <v>5.7</v>
      </c>
    </row>
    <row r="4342" spans="20:21" x14ac:dyDescent="0.3">
      <c r="T4342" t="s">
        <v>330</v>
      </c>
      <c r="U4342" s="4">
        <v>8.3000000000000007</v>
      </c>
    </row>
    <row r="4343" spans="20:21" x14ac:dyDescent="0.3">
      <c r="T4343" t="s">
        <v>1843</v>
      </c>
      <c r="U4343" s="4">
        <v>6.6</v>
      </c>
    </row>
    <row r="4344" spans="20:21" x14ac:dyDescent="0.3">
      <c r="T4344" t="s">
        <v>3545</v>
      </c>
      <c r="U4344" s="4">
        <v>7.3</v>
      </c>
    </row>
    <row r="4345" spans="20:21" x14ac:dyDescent="0.3">
      <c r="T4345" t="s">
        <v>12720</v>
      </c>
      <c r="U4345" s="4">
        <v>5</v>
      </c>
    </row>
    <row r="4346" spans="20:21" x14ac:dyDescent="0.3">
      <c r="T4346" t="s">
        <v>12722</v>
      </c>
      <c r="U4346" s="4">
        <v>7</v>
      </c>
    </row>
    <row r="4347" spans="20:21" x14ac:dyDescent="0.3">
      <c r="T4347" t="s">
        <v>12727</v>
      </c>
      <c r="U4347" s="4">
        <v>3.4</v>
      </c>
    </row>
    <row r="4348" spans="20:21" x14ac:dyDescent="0.3">
      <c r="T4348" t="s">
        <v>5460</v>
      </c>
      <c r="U4348" s="4">
        <v>5.9</v>
      </c>
    </row>
    <row r="4349" spans="20:21" x14ac:dyDescent="0.3">
      <c r="T4349" t="s">
        <v>12733</v>
      </c>
      <c r="U4349" s="4">
        <v>6</v>
      </c>
    </row>
    <row r="4350" spans="20:21" x14ac:dyDescent="0.3">
      <c r="T4350" t="s">
        <v>7674</v>
      </c>
      <c r="U4350" s="4">
        <v>7.4</v>
      </c>
    </row>
    <row r="4351" spans="20:21" x14ac:dyDescent="0.3">
      <c r="T4351" t="s">
        <v>12739</v>
      </c>
      <c r="U4351" s="4">
        <v>7.4</v>
      </c>
    </row>
    <row r="4352" spans="20:21" x14ac:dyDescent="0.3">
      <c r="T4352" t="s">
        <v>6557</v>
      </c>
      <c r="U4352" s="4">
        <v>4.2</v>
      </c>
    </row>
    <row r="4353" spans="20:21" x14ac:dyDescent="0.3">
      <c r="T4353" t="s">
        <v>12745</v>
      </c>
      <c r="U4353" s="4">
        <v>6.2</v>
      </c>
    </row>
    <row r="4354" spans="20:21" x14ac:dyDescent="0.3">
      <c r="T4354" t="s">
        <v>12749</v>
      </c>
      <c r="U4354" s="4">
        <v>6.2</v>
      </c>
    </row>
    <row r="4355" spans="20:21" x14ac:dyDescent="0.3">
      <c r="T4355" t="s">
        <v>7986</v>
      </c>
      <c r="U4355" s="4">
        <v>7.5</v>
      </c>
    </row>
    <row r="4356" spans="20:21" x14ac:dyDescent="0.3">
      <c r="T4356" t="s">
        <v>12756</v>
      </c>
      <c r="U4356" s="4">
        <v>7.2</v>
      </c>
    </row>
    <row r="4357" spans="20:21" x14ac:dyDescent="0.3">
      <c r="T4357" t="s">
        <v>330</v>
      </c>
      <c r="U4357" s="4">
        <v>7.2</v>
      </c>
    </row>
    <row r="4358" spans="20:21" x14ac:dyDescent="0.3">
      <c r="T4358" t="s">
        <v>9587</v>
      </c>
      <c r="U4358" s="4">
        <v>5.4</v>
      </c>
    </row>
    <row r="4359" spans="20:21" x14ac:dyDescent="0.3">
      <c r="T4359" t="s">
        <v>12769</v>
      </c>
      <c r="U4359" s="4">
        <v>7</v>
      </c>
    </row>
    <row r="4360" spans="20:21" x14ac:dyDescent="0.3">
      <c r="T4360" t="s">
        <v>12773</v>
      </c>
      <c r="U4360" s="4">
        <v>7.2</v>
      </c>
    </row>
    <row r="4361" spans="20:21" x14ac:dyDescent="0.3">
      <c r="T4361" t="s">
        <v>12776</v>
      </c>
      <c r="U4361" s="4">
        <v>7.9</v>
      </c>
    </row>
    <row r="4362" spans="20:21" x14ac:dyDescent="0.3">
      <c r="T4362" t="s">
        <v>10716</v>
      </c>
      <c r="U4362" s="4">
        <v>6.8</v>
      </c>
    </row>
    <row r="4363" spans="20:21" x14ac:dyDescent="0.3">
      <c r="T4363" t="s">
        <v>7794</v>
      </c>
      <c r="U4363" s="4">
        <v>6.7</v>
      </c>
    </row>
    <row r="4364" spans="20:21" x14ac:dyDescent="0.3">
      <c r="T4364" t="s">
        <v>12785</v>
      </c>
      <c r="U4364" s="4">
        <v>6.8</v>
      </c>
    </row>
    <row r="4365" spans="20:21" x14ac:dyDescent="0.3">
      <c r="T4365" t="s">
        <v>12788</v>
      </c>
      <c r="U4365" s="4">
        <v>6.9</v>
      </c>
    </row>
    <row r="4366" spans="20:21" x14ac:dyDescent="0.3">
      <c r="T4366" t="s">
        <v>12791</v>
      </c>
      <c r="U4366" s="4">
        <v>6.8</v>
      </c>
    </row>
    <row r="4367" spans="20:21" x14ac:dyDescent="0.3">
      <c r="T4367" t="s">
        <v>12795</v>
      </c>
      <c r="U4367" s="4">
        <v>7.2</v>
      </c>
    </row>
    <row r="4368" spans="20:21" x14ac:dyDescent="0.3">
      <c r="T4368" t="s">
        <v>12799</v>
      </c>
      <c r="U4368" s="4">
        <v>7.4</v>
      </c>
    </row>
    <row r="4369" spans="20:21" x14ac:dyDescent="0.3">
      <c r="T4369" t="s">
        <v>10222</v>
      </c>
      <c r="U4369" s="4">
        <v>5.6</v>
      </c>
    </row>
    <row r="4370" spans="20:21" x14ac:dyDescent="0.3">
      <c r="T4370" t="s">
        <v>9448</v>
      </c>
      <c r="U4370" s="4">
        <v>6.8</v>
      </c>
    </row>
    <row r="4371" spans="20:21" x14ac:dyDescent="0.3">
      <c r="T4371" t="s">
        <v>12807</v>
      </c>
      <c r="U4371" s="4">
        <v>7.7</v>
      </c>
    </row>
    <row r="4372" spans="20:21" x14ac:dyDescent="0.3">
      <c r="T4372" t="s">
        <v>12811</v>
      </c>
      <c r="U4372" s="4">
        <v>7</v>
      </c>
    </row>
    <row r="4373" spans="20:21" x14ac:dyDescent="0.3">
      <c r="T4373" t="s">
        <v>10416</v>
      </c>
      <c r="U4373" s="4">
        <v>7.2</v>
      </c>
    </row>
    <row r="4374" spans="20:21" x14ac:dyDescent="0.3">
      <c r="T4374" t="s">
        <v>12816</v>
      </c>
      <c r="U4374" s="4">
        <v>7.2</v>
      </c>
    </row>
    <row r="4375" spans="20:21" x14ac:dyDescent="0.3">
      <c r="T4375" t="s">
        <v>12820</v>
      </c>
      <c r="U4375" s="4">
        <v>7.2</v>
      </c>
    </row>
    <row r="4376" spans="20:21" x14ac:dyDescent="0.3">
      <c r="T4376" t="s">
        <v>12824</v>
      </c>
      <c r="U4376" s="4">
        <v>6.2</v>
      </c>
    </row>
    <row r="4377" spans="20:21" x14ac:dyDescent="0.3">
      <c r="T4377" t="s">
        <v>6322</v>
      </c>
      <c r="U4377" s="4">
        <v>6.2</v>
      </c>
    </row>
    <row r="4378" spans="20:21" x14ac:dyDescent="0.3">
      <c r="T4378" t="s">
        <v>3384</v>
      </c>
      <c r="U4378" s="4">
        <v>6.9</v>
      </c>
    </row>
    <row r="4379" spans="20:21" x14ac:dyDescent="0.3">
      <c r="T4379" t="s">
        <v>12832</v>
      </c>
      <c r="U4379" s="4">
        <v>7</v>
      </c>
    </row>
    <row r="4380" spans="20:21" x14ac:dyDescent="0.3">
      <c r="T4380" t="s">
        <v>11206</v>
      </c>
      <c r="U4380" s="4">
        <v>6.7</v>
      </c>
    </row>
    <row r="4381" spans="20:21" x14ac:dyDescent="0.3">
      <c r="T4381" t="s">
        <v>12835</v>
      </c>
      <c r="U4381" s="4">
        <v>3.6</v>
      </c>
    </row>
    <row r="4382" spans="20:21" x14ac:dyDescent="0.3">
      <c r="T4382" t="s">
        <v>12837</v>
      </c>
      <c r="U4382" s="4">
        <v>6.3</v>
      </c>
    </row>
    <row r="4383" spans="20:21" x14ac:dyDescent="0.3">
      <c r="T4383" t="s">
        <v>12840</v>
      </c>
      <c r="U4383" s="4">
        <v>7.4</v>
      </c>
    </row>
    <row r="4384" spans="20:21" x14ac:dyDescent="0.3">
      <c r="T4384" t="s">
        <v>12844</v>
      </c>
      <c r="U4384" s="4">
        <v>7.4</v>
      </c>
    </row>
    <row r="4385" spans="20:21" x14ac:dyDescent="0.3">
      <c r="T4385" t="s">
        <v>12846</v>
      </c>
      <c r="U4385" s="4">
        <v>7.3</v>
      </c>
    </row>
    <row r="4386" spans="20:21" x14ac:dyDescent="0.3">
      <c r="T4386" t="s">
        <v>12850</v>
      </c>
      <c r="U4386" s="4">
        <v>6.1</v>
      </c>
    </row>
    <row r="4387" spans="20:21" x14ac:dyDescent="0.3">
      <c r="T4387" t="s">
        <v>12852</v>
      </c>
      <c r="U4387" s="4">
        <v>8.1999999999999993</v>
      </c>
    </row>
    <row r="4388" spans="20:21" x14ac:dyDescent="0.3">
      <c r="T4388" t="s">
        <v>12858</v>
      </c>
      <c r="U4388" s="4">
        <v>7.7</v>
      </c>
    </row>
    <row r="4389" spans="20:21" x14ac:dyDescent="0.3">
      <c r="T4389" t="s">
        <v>12861</v>
      </c>
      <c r="U4389" s="4">
        <v>7.3</v>
      </c>
    </row>
    <row r="4390" spans="20:21" x14ac:dyDescent="0.3">
      <c r="T4390" t="s">
        <v>12866</v>
      </c>
      <c r="U4390" s="4">
        <v>7.4</v>
      </c>
    </row>
    <row r="4391" spans="20:21" x14ac:dyDescent="0.3">
      <c r="T4391" t="s">
        <v>2659</v>
      </c>
      <c r="U4391" s="4">
        <v>5.7</v>
      </c>
    </row>
    <row r="4392" spans="20:21" x14ac:dyDescent="0.3">
      <c r="T4392" t="s">
        <v>12873</v>
      </c>
      <c r="U4392" s="4">
        <v>7.6</v>
      </c>
    </row>
    <row r="4393" spans="20:21" x14ac:dyDescent="0.3">
      <c r="T4393" t="s">
        <v>12878</v>
      </c>
      <c r="U4393" s="4">
        <v>6.8</v>
      </c>
    </row>
    <row r="4394" spans="20:21" x14ac:dyDescent="0.3">
      <c r="T4394" t="s">
        <v>12882</v>
      </c>
      <c r="U4394" s="4">
        <v>5.6</v>
      </c>
    </row>
    <row r="4395" spans="20:21" x14ac:dyDescent="0.3">
      <c r="T4395" t="s">
        <v>12885</v>
      </c>
      <c r="U4395" s="4">
        <v>4.8</v>
      </c>
    </row>
    <row r="4396" spans="20:21" x14ac:dyDescent="0.3">
      <c r="T4396" t="s">
        <v>12889</v>
      </c>
      <c r="U4396" s="4">
        <v>6.4</v>
      </c>
    </row>
    <row r="4397" spans="20:21" x14ac:dyDescent="0.3">
      <c r="T4397" t="s">
        <v>12892</v>
      </c>
      <c r="U4397" s="4">
        <v>6.8</v>
      </c>
    </row>
    <row r="4398" spans="20:21" x14ac:dyDescent="0.3">
      <c r="T4398" t="s">
        <v>3784</v>
      </c>
      <c r="U4398" s="4">
        <v>6.1</v>
      </c>
    </row>
    <row r="4399" spans="20:21" x14ac:dyDescent="0.3">
      <c r="T4399" t="s">
        <v>12895</v>
      </c>
      <c r="U4399" s="4">
        <v>5.2</v>
      </c>
    </row>
    <row r="4400" spans="20:21" x14ac:dyDescent="0.3">
      <c r="T4400" t="s">
        <v>12900</v>
      </c>
      <c r="U4400" s="4">
        <v>6.9</v>
      </c>
    </row>
    <row r="4401" spans="20:21" x14ac:dyDescent="0.3">
      <c r="T4401" t="s">
        <v>4629</v>
      </c>
      <c r="U4401" s="4">
        <v>6</v>
      </c>
    </row>
    <row r="4402" spans="20:21" x14ac:dyDescent="0.3">
      <c r="T4402" t="s">
        <v>12906</v>
      </c>
      <c r="U4402" s="4">
        <v>6.3</v>
      </c>
    </row>
    <row r="4403" spans="20:21" x14ac:dyDescent="0.3">
      <c r="T4403" t="s">
        <v>12911</v>
      </c>
      <c r="U4403" s="4">
        <v>6.1</v>
      </c>
    </row>
    <row r="4404" spans="20:21" x14ac:dyDescent="0.3">
      <c r="T4404" t="s">
        <v>12915</v>
      </c>
      <c r="U4404" s="4">
        <v>5.5</v>
      </c>
    </row>
    <row r="4405" spans="20:21" x14ac:dyDescent="0.3">
      <c r="T4405" t="s">
        <v>12919</v>
      </c>
      <c r="U4405" s="4">
        <v>6.9</v>
      </c>
    </row>
    <row r="4406" spans="20:21" x14ac:dyDescent="0.3">
      <c r="T4406" t="s">
        <v>11389</v>
      </c>
      <c r="U4406" s="4">
        <v>5.6</v>
      </c>
    </row>
    <row r="4407" spans="20:21" x14ac:dyDescent="0.3">
      <c r="T4407" t="s">
        <v>12924</v>
      </c>
      <c r="U4407" s="4">
        <v>1.9</v>
      </c>
    </row>
    <row r="4408" spans="20:21" x14ac:dyDescent="0.3">
      <c r="T4408" t="s">
        <v>6268</v>
      </c>
      <c r="U4408" s="4">
        <v>4.0999999999999996</v>
      </c>
    </row>
    <row r="4409" spans="20:21" x14ac:dyDescent="0.3">
      <c r="T4409" t="s">
        <v>4609</v>
      </c>
      <c r="U4409" s="4">
        <v>5.4</v>
      </c>
    </row>
    <row r="4410" spans="20:21" x14ac:dyDescent="0.3">
      <c r="T4410" t="s">
        <v>12935</v>
      </c>
      <c r="U4410" s="4">
        <v>6.8</v>
      </c>
    </row>
    <row r="4411" spans="20:21" x14ac:dyDescent="0.3">
      <c r="T4411" t="s">
        <v>12940</v>
      </c>
      <c r="U4411" s="4">
        <v>7</v>
      </c>
    </row>
    <row r="4412" spans="20:21" x14ac:dyDescent="0.3">
      <c r="T4412" t="s">
        <v>12947</v>
      </c>
      <c r="U4412" s="4">
        <v>6.7</v>
      </c>
    </row>
    <row r="4413" spans="20:21" x14ac:dyDescent="0.3">
      <c r="T4413" t="s">
        <v>12951</v>
      </c>
      <c r="U4413" s="4">
        <v>5.8</v>
      </c>
    </row>
    <row r="4414" spans="20:21" x14ac:dyDescent="0.3">
      <c r="T4414" t="s">
        <v>12953</v>
      </c>
      <c r="U4414" s="4">
        <v>6.2</v>
      </c>
    </row>
    <row r="4415" spans="20:21" x14ac:dyDescent="0.3">
      <c r="T4415" t="s">
        <v>12957</v>
      </c>
      <c r="U4415" s="4">
        <v>2.8</v>
      </c>
    </row>
    <row r="4416" spans="20:21" x14ac:dyDescent="0.3">
      <c r="T4416" t="s">
        <v>9651</v>
      </c>
      <c r="U4416" s="4">
        <v>7.3</v>
      </c>
    </row>
    <row r="4417" spans="20:21" x14ac:dyDescent="0.3">
      <c r="T4417" t="s">
        <v>12963</v>
      </c>
      <c r="U4417" s="4">
        <v>5.8</v>
      </c>
    </row>
    <row r="4418" spans="20:21" x14ac:dyDescent="0.3">
      <c r="T4418" t="s">
        <v>3893</v>
      </c>
      <c r="U4418" s="4">
        <v>6.5</v>
      </c>
    </row>
    <row r="4419" spans="20:21" x14ac:dyDescent="0.3">
      <c r="T4419" t="s">
        <v>12967</v>
      </c>
      <c r="U4419" s="4">
        <v>6.1</v>
      </c>
    </row>
    <row r="4420" spans="20:21" x14ac:dyDescent="0.3">
      <c r="T4420" t="s">
        <v>12970</v>
      </c>
      <c r="U4420" s="4">
        <v>5.0999999999999996</v>
      </c>
    </row>
    <row r="4421" spans="20:21" x14ac:dyDescent="0.3">
      <c r="T4421" t="s">
        <v>12974</v>
      </c>
      <c r="U4421" s="4">
        <v>2.2000000000000002</v>
      </c>
    </row>
    <row r="4422" spans="20:21" x14ac:dyDescent="0.3">
      <c r="T4422" t="s">
        <v>12978</v>
      </c>
      <c r="U4422" s="4">
        <v>7.2</v>
      </c>
    </row>
    <row r="4423" spans="20:21" x14ac:dyDescent="0.3">
      <c r="T4423" t="s">
        <v>12983</v>
      </c>
      <c r="U4423" s="4">
        <v>5.7</v>
      </c>
    </row>
    <row r="4424" spans="20:21" x14ac:dyDescent="0.3">
      <c r="T4424" t="s">
        <v>12985</v>
      </c>
      <c r="U4424" s="4">
        <v>3.4</v>
      </c>
    </row>
    <row r="4425" spans="20:21" x14ac:dyDescent="0.3">
      <c r="T4425" t="s">
        <v>12974</v>
      </c>
      <c r="U4425" s="4">
        <v>3.8</v>
      </c>
    </row>
    <row r="4426" spans="20:21" x14ac:dyDescent="0.3">
      <c r="T4426" t="s">
        <v>9754</v>
      </c>
      <c r="U4426" s="4">
        <v>4.7</v>
      </c>
    </row>
    <row r="4427" spans="20:21" x14ac:dyDescent="0.3">
      <c r="T4427" t="s">
        <v>12994</v>
      </c>
      <c r="U4427" s="4">
        <v>5.6</v>
      </c>
    </row>
    <row r="4428" spans="20:21" x14ac:dyDescent="0.3">
      <c r="T4428" t="s">
        <v>12999</v>
      </c>
      <c r="U4428" s="4">
        <v>3.9</v>
      </c>
    </row>
    <row r="4429" spans="20:21" x14ac:dyDescent="0.3">
      <c r="T4429" t="s">
        <v>13004</v>
      </c>
      <c r="U4429" s="4">
        <v>5.4</v>
      </c>
    </row>
    <row r="4430" spans="20:21" x14ac:dyDescent="0.3">
      <c r="T4430" t="s">
        <v>13009</v>
      </c>
      <c r="U4430" s="4">
        <v>5.2</v>
      </c>
    </row>
    <row r="4431" spans="20:21" x14ac:dyDescent="0.3">
      <c r="T4431" t="s">
        <v>13013</v>
      </c>
      <c r="U4431" s="4">
        <v>3.5</v>
      </c>
    </row>
    <row r="4432" spans="20:21" x14ac:dyDescent="0.3">
      <c r="T4432" t="s">
        <v>13018</v>
      </c>
      <c r="U4432" s="4">
        <v>5.3</v>
      </c>
    </row>
    <row r="4433" spans="20:21" x14ac:dyDescent="0.3">
      <c r="T4433" t="s">
        <v>13021</v>
      </c>
      <c r="U4433" s="4">
        <v>7.1</v>
      </c>
    </row>
    <row r="4434" spans="20:21" x14ac:dyDescent="0.3">
      <c r="T4434" t="s">
        <v>13024</v>
      </c>
      <c r="U4434" s="4">
        <v>5.5</v>
      </c>
    </row>
    <row r="4435" spans="20:21" x14ac:dyDescent="0.3">
      <c r="T4435" t="s">
        <v>13031</v>
      </c>
      <c r="U4435" s="4">
        <v>6</v>
      </c>
    </row>
    <row r="4436" spans="20:21" x14ac:dyDescent="0.3">
      <c r="T4436" t="s">
        <v>13034</v>
      </c>
      <c r="U4436" s="4">
        <v>4.8</v>
      </c>
    </row>
    <row r="4437" spans="20:21" x14ac:dyDescent="0.3">
      <c r="T4437" t="s">
        <v>13036</v>
      </c>
      <c r="U4437" s="4">
        <v>7.1</v>
      </c>
    </row>
    <row r="4438" spans="20:21" x14ac:dyDescent="0.3">
      <c r="T4438" t="s">
        <v>11899</v>
      </c>
      <c r="U4438" s="4">
        <v>8.1999999999999993</v>
      </c>
    </row>
    <row r="4439" spans="20:21" x14ac:dyDescent="0.3">
      <c r="T4439" t="s">
        <v>13043</v>
      </c>
      <c r="U4439" s="4">
        <v>5.7</v>
      </c>
    </row>
    <row r="4440" spans="20:21" x14ac:dyDescent="0.3">
      <c r="T4440" t="s">
        <v>13045</v>
      </c>
      <c r="U4440" s="4">
        <v>7.9</v>
      </c>
    </row>
    <row r="4441" spans="20:21" x14ac:dyDescent="0.3">
      <c r="T4441" t="s">
        <v>13051</v>
      </c>
      <c r="U4441" s="4">
        <v>7.3</v>
      </c>
    </row>
    <row r="4442" spans="20:21" x14ac:dyDescent="0.3">
      <c r="T4442" t="s">
        <v>2274</v>
      </c>
      <c r="U4442" s="4">
        <v>7.1</v>
      </c>
    </row>
    <row r="4443" spans="20:21" x14ac:dyDescent="0.3">
      <c r="T4443" t="s">
        <v>12576</v>
      </c>
      <c r="U4443" s="4">
        <v>6.4</v>
      </c>
    </row>
    <row r="4444" spans="20:21" x14ac:dyDescent="0.3">
      <c r="T4444" t="s">
        <v>13058</v>
      </c>
      <c r="U4444" s="4">
        <v>5.9</v>
      </c>
    </row>
    <row r="4445" spans="20:21" x14ac:dyDescent="0.3">
      <c r="T4445" t="s">
        <v>4370</v>
      </c>
      <c r="U4445" s="4">
        <v>7.5</v>
      </c>
    </row>
    <row r="4446" spans="20:21" x14ac:dyDescent="0.3">
      <c r="T4446" t="s">
        <v>13067</v>
      </c>
      <c r="U4446" s="4">
        <v>6.4</v>
      </c>
    </row>
    <row r="4447" spans="20:21" x14ac:dyDescent="0.3">
      <c r="T4447" t="s">
        <v>1782</v>
      </c>
      <c r="U4447" s="4">
        <v>7.4</v>
      </c>
    </row>
    <row r="4448" spans="20:21" x14ac:dyDescent="0.3">
      <c r="T4448" t="s">
        <v>5708</v>
      </c>
      <c r="U4448" s="4">
        <v>7.3</v>
      </c>
    </row>
    <row r="4449" spans="20:21" x14ac:dyDescent="0.3">
      <c r="T4449" t="s">
        <v>13077</v>
      </c>
      <c r="U4449" s="4">
        <v>7.2</v>
      </c>
    </row>
    <row r="4450" spans="20:21" x14ac:dyDescent="0.3">
      <c r="T4450" t="s">
        <v>13079</v>
      </c>
      <c r="U4450" s="4">
        <v>6.7</v>
      </c>
    </row>
    <row r="4451" spans="20:21" x14ac:dyDescent="0.3">
      <c r="T4451" t="s">
        <v>13084</v>
      </c>
      <c r="U4451" s="4">
        <v>7.1</v>
      </c>
    </row>
    <row r="4452" spans="20:21" x14ac:dyDescent="0.3">
      <c r="T4452" t="s">
        <v>13086</v>
      </c>
      <c r="U4452" s="4">
        <v>6</v>
      </c>
    </row>
    <row r="4453" spans="20:21" x14ac:dyDescent="0.3">
      <c r="T4453" t="s">
        <v>5070</v>
      </c>
      <c r="U4453" s="4">
        <v>6.7</v>
      </c>
    </row>
    <row r="4454" spans="20:21" x14ac:dyDescent="0.3">
      <c r="T4454" t="s">
        <v>13090</v>
      </c>
      <c r="U4454" s="4">
        <v>5.6</v>
      </c>
    </row>
    <row r="4455" spans="20:21" x14ac:dyDescent="0.3">
      <c r="T4455" t="s">
        <v>10572</v>
      </c>
      <c r="U4455" s="4">
        <v>7</v>
      </c>
    </row>
    <row r="4456" spans="20:21" x14ac:dyDescent="0.3">
      <c r="T4456" t="s">
        <v>10780</v>
      </c>
      <c r="U4456" s="4">
        <v>4.9000000000000004</v>
      </c>
    </row>
    <row r="4457" spans="20:21" x14ac:dyDescent="0.3">
      <c r="T4457" t="s">
        <v>13101</v>
      </c>
      <c r="U4457" s="4">
        <v>3.2</v>
      </c>
    </row>
    <row r="4458" spans="20:21" x14ac:dyDescent="0.3">
      <c r="T4458" t="s">
        <v>13104</v>
      </c>
      <c r="U4458" s="4">
        <v>8.4</v>
      </c>
    </row>
    <row r="4459" spans="20:21" x14ac:dyDescent="0.3">
      <c r="T4459" t="s">
        <v>13109</v>
      </c>
      <c r="U4459" s="4">
        <v>6.9</v>
      </c>
    </row>
    <row r="4460" spans="20:21" x14ac:dyDescent="0.3">
      <c r="T4460" t="s">
        <v>10735</v>
      </c>
      <c r="U4460" s="4">
        <v>7.5</v>
      </c>
    </row>
    <row r="4461" spans="20:21" x14ac:dyDescent="0.3">
      <c r="T4461" t="s">
        <v>11566</v>
      </c>
      <c r="U4461" s="4">
        <v>7.2</v>
      </c>
    </row>
    <row r="4462" spans="20:21" x14ac:dyDescent="0.3">
      <c r="T4462" t="s">
        <v>8761</v>
      </c>
      <c r="U4462" s="4">
        <v>7.2</v>
      </c>
    </row>
    <row r="4463" spans="20:21" x14ac:dyDescent="0.3">
      <c r="T4463" t="s">
        <v>13123</v>
      </c>
      <c r="U4463" s="4">
        <v>8</v>
      </c>
    </row>
    <row r="4464" spans="20:21" x14ac:dyDescent="0.3">
      <c r="T4464" t="s">
        <v>13128</v>
      </c>
      <c r="U4464" s="4">
        <v>7.4</v>
      </c>
    </row>
    <row r="4465" spans="20:21" x14ac:dyDescent="0.3">
      <c r="T4465" t="s">
        <v>13132</v>
      </c>
      <c r="U4465" s="4">
        <v>7.2</v>
      </c>
    </row>
    <row r="4466" spans="20:21" x14ac:dyDescent="0.3">
      <c r="T4466" t="s">
        <v>2754</v>
      </c>
      <c r="U4466" s="4">
        <v>6.5</v>
      </c>
    </row>
    <row r="4467" spans="20:21" x14ac:dyDescent="0.3">
      <c r="T4467" t="s">
        <v>13138</v>
      </c>
      <c r="U4467" s="4">
        <v>7.2</v>
      </c>
    </row>
    <row r="4468" spans="20:21" x14ac:dyDescent="0.3">
      <c r="T4468" t="s">
        <v>13141</v>
      </c>
      <c r="U4468" s="4">
        <v>4.2</v>
      </c>
    </row>
    <row r="4469" spans="20:21" x14ac:dyDescent="0.3">
      <c r="T4469" t="s">
        <v>13144</v>
      </c>
      <c r="U4469" s="4">
        <v>5.0999999999999996</v>
      </c>
    </row>
    <row r="4470" spans="20:21" x14ac:dyDescent="0.3">
      <c r="T4470" t="s">
        <v>3237</v>
      </c>
      <c r="U4470" s="4">
        <v>6.4</v>
      </c>
    </row>
    <row r="4471" spans="20:21" x14ac:dyDescent="0.3">
      <c r="T4471" t="s">
        <v>13151</v>
      </c>
      <c r="U4471" s="4">
        <v>6.8</v>
      </c>
    </row>
    <row r="4472" spans="20:21" x14ac:dyDescent="0.3">
      <c r="T4472" t="s">
        <v>13155</v>
      </c>
      <c r="U4472" s="4">
        <v>6.2</v>
      </c>
    </row>
    <row r="4473" spans="20:21" x14ac:dyDescent="0.3">
      <c r="T4473" t="s">
        <v>947</v>
      </c>
      <c r="U4473" s="4">
        <v>7.5</v>
      </c>
    </row>
    <row r="4474" spans="20:21" x14ac:dyDescent="0.3">
      <c r="T4474" t="s">
        <v>12410</v>
      </c>
      <c r="U4474" s="4">
        <v>7.7</v>
      </c>
    </row>
    <row r="4475" spans="20:21" x14ac:dyDescent="0.3">
      <c r="T4475" t="s">
        <v>13167</v>
      </c>
      <c r="U4475" s="4">
        <v>6.9</v>
      </c>
    </row>
    <row r="4476" spans="20:21" x14ac:dyDescent="0.3">
      <c r="T4476" t="s">
        <v>159</v>
      </c>
      <c r="U4476" s="4">
        <v>7</v>
      </c>
    </row>
    <row r="4477" spans="20:21" x14ac:dyDescent="0.3">
      <c r="T4477" t="s">
        <v>11649</v>
      </c>
      <c r="U4477" s="4">
        <v>7.5</v>
      </c>
    </row>
    <row r="4478" spans="20:21" x14ac:dyDescent="0.3">
      <c r="T4478" t="s">
        <v>13174</v>
      </c>
      <c r="U4478" s="4">
        <v>6.3</v>
      </c>
    </row>
    <row r="4479" spans="20:21" x14ac:dyDescent="0.3">
      <c r="T4479" t="s">
        <v>12889</v>
      </c>
      <c r="U4479" s="4">
        <v>5.5</v>
      </c>
    </row>
    <row r="4480" spans="20:21" x14ac:dyDescent="0.3">
      <c r="T4480" t="s">
        <v>5751</v>
      </c>
      <c r="U4480" s="4">
        <v>8.1</v>
      </c>
    </row>
    <row r="4481" spans="20:21" x14ac:dyDescent="0.3">
      <c r="T4481" t="s">
        <v>1560</v>
      </c>
      <c r="U4481" s="4">
        <v>6.6</v>
      </c>
    </row>
    <row r="4482" spans="20:21" x14ac:dyDescent="0.3">
      <c r="T4482" t="s">
        <v>13186</v>
      </c>
      <c r="U4482" s="4">
        <v>5.2</v>
      </c>
    </row>
    <row r="4483" spans="20:21" x14ac:dyDescent="0.3">
      <c r="T4483" t="s">
        <v>4982</v>
      </c>
      <c r="U4483" s="4">
        <v>5.6</v>
      </c>
    </row>
    <row r="4484" spans="20:21" x14ac:dyDescent="0.3">
      <c r="T4484" t="s">
        <v>13191</v>
      </c>
      <c r="U4484" s="4">
        <v>3.1</v>
      </c>
    </row>
    <row r="4485" spans="20:21" x14ac:dyDescent="0.3">
      <c r="T4485" t="s">
        <v>10110</v>
      </c>
      <c r="U4485" s="4">
        <v>8.1</v>
      </c>
    </row>
    <row r="4486" spans="20:21" x14ac:dyDescent="0.3">
      <c r="T4486" t="s">
        <v>9485</v>
      </c>
      <c r="U4486" s="4">
        <v>8.3000000000000007</v>
      </c>
    </row>
    <row r="4487" spans="20:21" x14ac:dyDescent="0.3">
      <c r="T4487" t="s">
        <v>13203</v>
      </c>
      <c r="U4487" s="4">
        <v>7.1</v>
      </c>
    </row>
    <row r="4488" spans="20:21" x14ac:dyDescent="0.3">
      <c r="T4488" t="s">
        <v>202</v>
      </c>
      <c r="U4488" s="4">
        <v>8.1</v>
      </c>
    </row>
    <row r="4489" spans="20:21" x14ac:dyDescent="0.3">
      <c r="T4489" t="s">
        <v>10496</v>
      </c>
      <c r="U4489" s="4">
        <v>7.2</v>
      </c>
    </row>
    <row r="4490" spans="20:21" x14ac:dyDescent="0.3">
      <c r="T4490" t="s">
        <v>13211</v>
      </c>
      <c r="U4490" s="4">
        <v>6.3</v>
      </c>
    </row>
    <row r="4491" spans="20:21" x14ac:dyDescent="0.3">
      <c r="T4491" t="s">
        <v>13216</v>
      </c>
      <c r="U4491" s="4">
        <v>4</v>
      </c>
    </row>
    <row r="4492" spans="20:21" x14ac:dyDescent="0.3">
      <c r="T4492" t="s">
        <v>13218</v>
      </c>
      <c r="U4492" s="4">
        <v>7.2</v>
      </c>
    </row>
    <row r="4493" spans="20:21" x14ac:dyDescent="0.3">
      <c r="T4493" t="s">
        <v>13221</v>
      </c>
      <c r="U4493" s="4">
        <v>6.5</v>
      </c>
    </row>
    <row r="4494" spans="20:21" x14ac:dyDescent="0.3">
      <c r="T4494" t="s">
        <v>13225</v>
      </c>
      <c r="U4494" s="4">
        <v>6.5</v>
      </c>
    </row>
    <row r="4495" spans="20:21" x14ac:dyDescent="0.3">
      <c r="T4495" t="s">
        <v>13229</v>
      </c>
      <c r="U4495" s="4">
        <v>4.9000000000000004</v>
      </c>
    </row>
    <row r="4496" spans="20:21" x14ac:dyDescent="0.3">
      <c r="T4496" t="s">
        <v>13233</v>
      </c>
      <c r="U4496" s="4">
        <v>5.2</v>
      </c>
    </row>
    <row r="4497" spans="20:21" x14ac:dyDescent="0.3">
      <c r="T4497" t="s">
        <v>13238</v>
      </c>
      <c r="U4497" s="4">
        <v>7.4</v>
      </c>
    </row>
    <row r="4498" spans="20:21" x14ac:dyDescent="0.3">
      <c r="T4498" t="s">
        <v>13240</v>
      </c>
      <c r="U4498" s="4">
        <v>7.4</v>
      </c>
    </row>
    <row r="4499" spans="20:21" x14ac:dyDescent="0.3">
      <c r="T4499" t="s">
        <v>13243</v>
      </c>
      <c r="U4499" s="4">
        <v>5.4</v>
      </c>
    </row>
    <row r="4500" spans="20:21" x14ac:dyDescent="0.3">
      <c r="T4500" t="s">
        <v>13247</v>
      </c>
      <c r="U4500" s="4">
        <v>3.9</v>
      </c>
    </row>
    <row r="4501" spans="20:21" x14ac:dyDescent="0.3">
      <c r="T4501" t="s">
        <v>13250</v>
      </c>
      <c r="U4501" s="4">
        <v>5.3</v>
      </c>
    </row>
    <row r="4502" spans="20:21" x14ac:dyDescent="0.3">
      <c r="T4502" t="s">
        <v>13252</v>
      </c>
      <c r="U4502" s="4">
        <v>7.8</v>
      </c>
    </row>
    <row r="4503" spans="20:21" x14ac:dyDescent="0.3">
      <c r="T4503" t="s">
        <v>13257</v>
      </c>
      <c r="U4503" s="4">
        <v>6.4</v>
      </c>
    </row>
    <row r="4504" spans="20:21" x14ac:dyDescent="0.3">
      <c r="T4504" t="s">
        <v>13262</v>
      </c>
      <c r="U4504" s="4">
        <v>8.1</v>
      </c>
    </row>
    <row r="4505" spans="20:21" x14ac:dyDescent="0.3">
      <c r="T4505" t="s">
        <v>3282</v>
      </c>
      <c r="U4505" s="4">
        <v>6.5</v>
      </c>
    </row>
    <row r="4506" spans="20:21" x14ac:dyDescent="0.3">
      <c r="T4506" t="s">
        <v>11774</v>
      </c>
      <c r="U4506" s="4">
        <v>5.6</v>
      </c>
    </row>
    <row r="4507" spans="20:21" x14ac:dyDescent="0.3">
      <c r="T4507" t="s">
        <v>13274</v>
      </c>
      <c r="U4507" s="4">
        <v>5.6</v>
      </c>
    </row>
    <row r="4508" spans="20:21" x14ac:dyDescent="0.3">
      <c r="T4508" t="s">
        <v>13279</v>
      </c>
      <c r="U4508" s="4">
        <v>6.6</v>
      </c>
    </row>
    <row r="4509" spans="20:21" x14ac:dyDescent="0.3">
      <c r="T4509" t="s">
        <v>13282</v>
      </c>
      <c r="U4509" s="4">
        <v>6.3</v>
      </c>
    </row>
    <row r="4510" spans="20:21" x14ac:dyDescent="0.3">
      <c r="T4510" t="s">
        <v>13286</v>
      </c>
      <c r="U4510" s="4">
        <v>7.7</v>
      </c>
    </row>
    <row r="4511" spans="20:21" x14ac:dyDescent="0.3">
      <c r="T4511" t="s">
        <v>13291</v>
      </c>
      <c r="U4511" s="4">
        <v>7</v>
      </c>
    </row>
    <row r="4512" spans="20:21" x14ac:dyDescent="0.3">
      <c r="T4512" t="s">
        <v>13296</v>
      </c>
      <c r="U4512" s="4">
        <v>8</v>
      </c>
    </row>
    <row r="4513" spans="20:21" x14ac:dyDescent="0.3">
      <c r="T4513" t="s">
        <v>13299</v>
      </c>
      <c r="U4513" s="4">
        <v>7.2</v>
      </c>
    </row>
    <row r="4514" spans="20:21" x14ac:dyDescent="0.3">
      <c r="T4514" t="s">
        <v>13303</v>
      </c>
      <c r="U4514" s="4">
        <v>4.5</v>
      </c>
    </row>
    <row r="4515" spans="20:21" x14ac:dyDescent="0.3">
      <c r="T4515" t="s">
        <v>3065</v>
      </c>
      <c r="U4515" s="4">
        <v>7.7</v>
      </c>
    </row>
    <row r="4516" spans="20:21" x14ac:dyDescent="0.3">
      <c r="T4516" t="s">
        <v>13310</v>
      </c>
      <c r="U4516" s="4">
        <v>7.2</v>
      </c>
    </row>
    <row r="4517" spans="20:21" x14ac:dyDescent="0.3">
      <c r="T4517" t="s">
        <v>13312</v>
      </c>
      <c r="U4517" s="4">
        <v>6.1</v>
      </c>
    </row>
    <row r="4518" spans="20:21" x14ac:dyDescent="0.3">
      <c r="T4518" t="s">
        <v>13314</v>
      </c>
      <c r="U4518" s="4">
        <v>6.4</v>
      </c>
    </row>
    <row r="4519" spans="20:21" x14ac:dyDescent="0.3">
      <c r="T4519" t="s">
        <v>10718</v>
      </c>
      <c r="U4519" s="4">
        <v>6.5</v>
      </c>
    </row>
    <row r="4520" spans="20:21" x14ac:dyDescent="0.3">
      <c r="T4520" t="s">
        <v>13325</v>
      </c>
      <c r="U4520" s="4">
        <v>7</v>
      </c>
    </row>
    <row r="4521" spans="20:21" x14ac:dyDescent="0.3">
      <c r="T4521" t="s">
        <v>13331</v>
      </c>
      <c r="U4521" s="4">
        <v>6.1</v>
      </c>
    </row>
    <row r="4522" spans="20:21" x14ac:dyDescent="0.3">
      <c r="T4522" t="s">
        <v>11864</v>
      </c>
      <c r="U4522" s="4">
        <v>5.7</v>
      </c>
    </row>
    <row r="4523" spans="20:21" x14ac:dyDescent="0.3">
      <c r="T4523" t="s">
        <v>2357</v>
      </c>
      <c r="U4523" s="4">
        <v>5.4</v>
      </c>
    </row>
    <row r="4524" spans="20:21" x14ac:dyDescent="0.3">
      <c r="T4524" t="s">
        <v>13344</v>
      </c>
      <c r="U4524" s="4">
        <v>5.9</v>
      </c>
    </row>
    <row r="4525" spans="20:21" x14ac:dyDescent="0.3">
      <c r="T4525" t="s">
        <v>13348</v>
      </c>
      <c r="U4525" s="4">
        <v>7.5</v>
      </c>
    </row>
    <row r="4526" spans="20:21" x14ac:dyDescent="0.3">
      <c r="T4526" t="s">
        <v>295</v>
      </c>
      <c r="U4526" s="4">
        <v>7.7</v>
      </c>
    </row>
    <row r="4527" spans="20:21" x14ac:dyDescent="0.3">
      <c r="T4527" t="s">
        <v>13355</v>
      </c>
      <c r="U4527" s="4">
        <v>7.1</v>
      </c>
    </row>
    <row r="4528" spans="20:21" x14ac:dyDescent="0.3">
      <c r="T4528" t="s">
        <v>13357</v>
      </c>
      <c r="U4528" s="4">
        <v>7.4</v>
      </c>
    </row>
    <row r="4529" spans="20:21" x14ac:dyDescent="0.3">
      <c r="T4529" t="s">
        <v>13361</v>
      </c>
      <c r="U4529" s="4">
        <v>7.6</v>
      </c>
    </row>
    <row r="4530" spans="20:21" x14ac:dyDescent="0.3">
      <c r="T4530" t="s">
        <v>13367</v>
      </c>
      <c r="U4530" s="4">
        <v>6.4</v>
      </c>
    </row>
    <row r="4531" spans="20:21" x14ac:dyDescent="0.3">
      <c r="T4531" t="s">
        <v>13371</v>
      </c>
      <c r="U4531" s="4">
        <v>7.4</v>
      </c>
    </row>
    <row r="4532" spans="20:21" x14ac:dyDescent="0.3">
      <c r="T4532" t="s">
        <v>13377</v>
      </c>
      <c r="U4532" s="4">
        <v>6.8</v>
      </c>
    </row>
    <row r="4533" spans="20:21" x14ac:dyDescent="0.3">
      <c r="T4533" t="s">
        <v>13381</v>
      </c>
      <c r="U4533" s="4">
        <v>6.5</v>
      </c>
    </row>
    <row r="4534" spans="20:21" x14ac:dyDescent="0.3">
      <c r="T4534" t="s">
        <v>13367</v>
      </c>
      <c r="U4534" s="4">
        <v>6</v>
      </c>
    </row>
    <row r="4535" spans="20:21" x14ac:dyDescent="0.3">
      <c r="T4535" t="s">
        <v>8134</v>
      </c>
      <c r="U4535" s="4">
        <v>7.3</v>
      </c>
    </row>
    <row r="4536" spans="20:21" x14ac:dyDescent="0.3">
      <c r="T4536" t="s">
        <v>13390</v>
      </c>
      <c r="U4536" s="4">
        <v>7.3</v>
      </c>
    </row>
    <row r="4537" spans="20:21" x14ac:dyDescent="0.3">
      <c r="T4537" t="s">
        <v>10542</v>
      </c>
      <c r="U4537" s="4">
        <v>6.5</v>
      </c>
    </row>
    <row r="4538" spans="20:21" x14ac:dyDescent="0.3">
      <c r="T4538" t="s">
        <v>13393</v>
      </c>
      <c r="U4538" s="4">
        <v>6</v>
      </c>
    </row>
    <row r="4539" spans="20:21" x14ac:dyDescent="0.3">
      <c r="T4539" t="s">
        <v>13395</v>
      </c>
      <c r="U4539" s="4">
        <v>5.3</v>
      </c>
    </row>
    <row r="4540" spans="20:21" x14ac:dyDescent="0.3">
      <c r="T4540" t="s">
        <v>186</v>
      </c>
      <c r="U4540" s="4">
        <v>6.6</v>
      </c>
    </row>
    <row r="4541" spans="20:21" x14ac:dyDescent="0.3">
      <c r="T4541" t="s">
        <v>13398</v>
      </c>
      <c r="U4541" s="4">
        <v>6.1</v>
      </c>
    </row>
    <row r="4542" spans="20:21" x14ac:dyDescent="0.3">
      <c r="T4542" t="s">
        <v>13400</v>
      </c>
      <c r="U4542" s="4">
        <v>7.1</v>
      </c>
    </row>
    <row r="4543" spans="20:21" x14ac:dyDescent="0.3">
      <c r="T4543" t="s">
        <v>8518</v>
      </c>
      <c r="U4543" s="4">
        <v>8.6999999999999993</v>
      </c>
    </row>
    <row r="4544" spans="20:21" x14ac:dyDescent="0.3">
      <c r="T4544" t="s">
        <v>13408</v>
      </c>
      <c r="U4544" s="4">
        <v>8.4</v>
      </c>
    </row>
    <row r="4545" spans="20:21" x14ac:dyDescent="0.3">
      <c r="T4545" t="s">
        <v>13413</v>
      </c>
      <c r="U4545" s="4">
        <v>5.8</v>
      </c>
    </row>
    <row r="4546" spans="20:21" x14ac:dyDescent="0.3">
      <c r="T4546" t="s">
        <v>277</v>
      </c>
      <c r="U4546" s="4">
        <v>6.2</v>
      </c>
    </row>
    <row r="4547" spans="20:21" x14ac:dyDescent="0.3">
      <c r="T4547" t="s">
        <v>13420</v>
      </c>
      <c r="U4547" s="4">
        <v>5.8</v>
      </c>
    </row>
    <row r="4548" spans="20:21" x14ac:dyDescent="0.3">
      <c r="T4548" t="s">
        <v>13077</v>
      </c>
      <c r="U4548" s="4">
        <v>5.7</v>
      </c>
    </row>
    <row r="4549" spans="20:21" x14ac:dyDescent="0.3">
      <c r="T4549" t="s">
        <v>13427</v>
      </c>
      <c r="U4549" s="4">
        <v>6.1</v>
      </c>
    </row>
    <row r="4550" spans="20:21" x14ac:dyDescent="0.3">
      <c r="T4550" t="s">
        <v>13430</v>
      </c>
      <c r="U4550" s="4">
        <v>6.4</v>
      </c>
    </row>
    <row r="4551" spans="20:21" x14ac:dyDescent="0.3">
      <c r="T4551" t="s">
        <v>13433</v>
      </c>
      <c r="U4551" s="4">
        <v>5</v>
      </c>
    </row>
    <row r="4552" spans="20:21" x14ac:dyDescent="0.3">
      <c r="T4552" t="s">
        <v>13435</v>
      </c>
      <c r="U4552" s="4">
        <v>6.5</v>
      </c>
    </row>
    <row r="4553" spans="20:21" x14ac:dyDescent="0.3">
      <c r="T4553" t="s">
        <v>13439</v>
      </c>
      <c r="U4553" s="4">
        <v>4.5999999999999996</v>
      </c>
    </row>
    <row r="4554" spans="20:21" x14ac:dyDescent="0.3">
      <c r="T4554" t="s">
        <v>11621</v>
      </c>
      <c r="U4554" s="4">
        <v>7.7</v>
      </c>
    </row>
    <row r="4555" spans="20:21" x14ac:dyDescent="0.3">
      <c r="T4555" t="s">
        <v>13444</v>
      </c>
      <c r="U4555" s="4">
        <v>7.3</v>
      </c>
    </row>
    <row r="4556" spans="20:21" x14ac:dyDescent="0.3">
      <c r="T4556" t="s">
        <v>85</v>
      </c>
      <c r="U4556" s="4">
        <v>6.6</v>
      </c>
    </row>
    <row r="4557" spans="20:21" x14ac:dyDescent="0.3">
      <c r="T4557" t="s">
        <v>3344</v>
      </c>
      <c r="U4557" s="4">
        <v>6.4</v>
      </c>
    </row>
    <row r="4558" spans="20:21" x14ac:dyDescent="0.3">
      <c r="T4558" t="s">
        <v>13452</v>
      </c>
      <c r="U4558" s="4">
        <v>5.8</v>
      </c>
    </row>
    <row r="4559" spans="20:21" x14ac:dyDescent="0.3">
      <c r="T4559" t="s">
        <v>13291</v>
      </c>
      <c r="U4559" s="4">
        <v>7.2</v>
      </c>
    </row>
    <row r="4560" spans="20:21" x14ac:dyDescent="0.3">
      <c r="T4560" t="s">
        <v>9550</v>
      </c>
      <c r="U4560" s="4">
        <v>7.2</v>
      </c>
    </row>
    <row r="4561" spans="20:21" x14ac:dyDescent="0.3">
      <c r="T4561" t="s">
        <v>13461</v>
      </c>
      <c r="U4561" s="4">
        <v>3.5</v>
      </c>
    </row>
    <row r="4562" spans="20:21" x14ac:dyDescent="0.3">
      <c r="T4562" t="s">
        <v>13466</v>
      </c>
      <c r="U4562" s="4">
        <v>7.5</v>
      </c>
    </row>
    <row r="4563" spans="20:21" x14ac:dyDescent="0.3">
      <c r="T4563" t="s">
        <v>13469</v>
      </c>
      <c r="U4563" s="4">
        <v>2.2000000000000002</v>
      </c>
    </row>
    <row r="4564" spans="20:21" x14ac:dyDescent="0.3">
      <c r="T4564" t="s">
        <v>13473</v>
      </c>
      <c r="U4564" s="4">
        <v>6.6</v>
      </c>
    </row>
    <row r="4565" spans="20:21" x14ac:dyDescent="0.3">
      <c r="T4565" t="s">
        <v>13476</v>
      </c>
      <c r="U4565" s="4">
        <v>6.9</v>
      </c>
    </row>
    <row r="4566" spans="20:21" x14ac:dyDescent="0.3">
      <c r="T4566" t="s">
        <v>13481</v>
      </c>
      <c r="U4566" s="4">
        <v>4</v>
      </c>
    </row>
    <row r="4567" spans="20:21" x14ac:dyDescent="0.3">
      <c r="T4567" t="s">
        <v>8705</v>
      </c>
      <c r="U4567" s="4">
        <v>7.4</v>
      </c>
    </row>
    <row r="4568" spans="20:21" x14ac:dyDescent="0.3">
      <c r="T4568" t="s">
        <v>13488</v>
      </c>
      <c r="U4568" s="4">
        <v>8.3000000000000007</v>
      </c>
    </row>
    <row r="4569" spans="20:21" x14ac:dyDescent="0.3">
      <c r="T4569" t="s">
        <v>13494</v>
      </c>
      <c r="U4569" s="4">
        <v>5.7</v>
      </c>
    </row>
    <row r="4570" spans="20:21" x14ac:dyDescent="0.3">
      <c r="T4570" t="s">
        <v>13498</v>
      </c>
      <c r="U4570" s="4">
        <v>6.8</v>
      </c>
    </row>
    <row r="4571" spans="20:21" x14ac:dyDescent="0.3">
      <c r="T4571" t="s">
        <v>13504</v>
      </c>
      <c r="U4571" s="4">
        <v>5.2</v>
      </c>
    </row>
    <row r="4572" spans="20:21" x14ac:dyDescent="0.3">
      <c r="T4572" t="s">
        <v>11834</v>
      </c>
      <c r="U4572" s="4">
        <v>6.2</v>
      </c>
    </row>
    <row r="4573" spans="20:21" x14ac:dyDescent="0.3">
      <c r="T4573" t="s">
        <v>9454</v>
      </c>
      <c r="U4573" s="4">
        <v>5.9</v>
      </c>
    </row>
    <row r="4574" spans="20:21" x14ac:dyDescent="0.3">
      <c r="T4574" t="s">
        <v>771</v>
      </c>
      <c r="U4574" s="4">
        <v>7.7</v>
      </c>
    </row>
    <row r="4575" spans="20:21" x14ac:dyDescent="0.3">
      <c r="T4575" t="s">
        <v>13517</v>
      </c>
      <c r="U4575" s="4">
        <v>4.3</v>
      </c>
    </row>
    <row r="4576" spans="20:21" x14ac:dyDescent="0.3">
      <c r="T4576" t="s">
        <v>13521</v>
      </c>
      <c r="U4576" s="4">
        <v>7.1</v>
      </c>
    </row>
    <row r="4577" spans="20:21" x14ac:dyDescent="0.3">
      <c r="T4577" t="s">
        <v>13523</v>
      </c>
      <c r="U4577" s="4">
        <v>6.2</v>
      </c>
    </row>
    <row r="4578" spans="20:21" x14ac:dyDescent="0.3">
      <c r="T4578" t="s">
        <v>13527</v>
      </c>
      <c r="U4578" s="4">
        <v>6.8</v>
      </c>
    </row>
    <row r="4579" spans="20:21" x14ac:dyDescent="0.3">
      <c r="T4579" t="s">
        <v>13532</v>
      </c>
      <c r="U4579" s="4">
        <v>7.7</v>
      </c>
    </row>
    <row r="4580" spans="20:21" x14ac:dyDescent="0.3">
      <c r="T4580" t="s">
        <v>13536</v>
      </c>
      <c r="U4580" s="4">
        <v>8.1999999999999993</v>
      </c>
    </row>
    <row r="4581" spans="20:21" x14ac:dyDescent="0.3">
      <c r="T4581" t="s">
        <v>11428</v>
      </c>
      <c r="U4581" s="4">
        <v>7.5</v>
      </c>
    </row>
    <row r="4582" spans="20:21" x14ac:dyDescent="0.3">
      <c r="T4582" t="s">
        <v>13545</v>
      </c>
      <c r="U4582" s="4">
        <v>7.6</v>
      </c>
    </row>
    <row r="4583" spans="20:21" x14ac:dyDescent="0.3">
      <c r="T4583" t="s">
        <v>13549</v>
      </c>
      <c r="U4583" s="4">
        <v>4.0999999999999996</v>
      </c>
    </row>
    <row r="4584" spans="20:21" x14ac:dyDescent="0.3">
      <c r="T4584" t="s">
        <v>4828</v>
      </c>
      <c r="U4584" s="4">
        <v>6.9</v>
      </c>
    </row>
    <row r="4585" spans="20:21" x14ac:dyDescent="0.3">
      <c r="T4585" t="s">
        <v>10503</v>
      </c>
      <c r="U4585" s="4">
        <v>7.1</v>
      </c>
    </row>
    <row r="4586" spans="20:21" x14ac:dyDescent="0.3">
      <c r="T4586" t="s">
        <v>10563</v>
      </c>
      <c r="U4586" s="4">
        <v>6.3</v>
      </c>
    </row>
    <row r="4587" spans="20:21" x14ac:dyDescent="0.3">
      <c r="T4587" t="s">
        <v>11611</v>
      </c>
      <c r="U4587" s="4">
        <v>7.7</v>
      </c>
    </row>
    <row r="4588" spans="20:21" x14ac:dyDescent="0.3">
      <c r="T4588" t="s">
        <v>1809</v>
      </c>
      <c r="U4588" s="4">
        <v>8.3000000000000007</v>
      </c>
    </row>
    <row r="4589" spans="20:21" x14ac:dyDescent="0.3">
      <c r="T4589" t="s">
        <v>10364</v>
      </c>
      <c r="U4589" s="4">
        <v>7.1</v>
      </c>
    </row>
    <row r="4590" spans="20:21" x14ac:dyDescent="0.3">
      <c r="T4590" t="s">
        <v>13569</v>
      </c>
      <c r="U4590" s="4">
        <v>4.7</v>
      </c>
    </row>
    <row r="4591" spans="20:21" x14ac:dyDescent="0.3">
      <c r="T4591" t="s">
        <v>13576</v>
      </c>
      <c r="U4591" s="4">
        <v>7.2</v>
      </c>
    </row>
    <row r="4592" spans="20:21" x14ac:dyDescent="0.3">
      <c r="T4592" t="s">
        <v>13581</v>
      </c>
      <c r="U4592" s="4">
        <v>5.0999999999999996</v>
      </c>
    </row>
    <row r="4593" spans="20:21" x14ac:dyDescent="0.3">
      <c r="T4593" t="s">
        <v>13586</v>
      </c>
      <c r="U4593" s="4">
        <v>5.4</v>
      </c>
    </row>
    <row r="4594" spans="20:21" x14ac:dyDescent="0.3">
      <c r="T4594" t="s">
        <v>13590</v>
      </c>
      <c r="U4594" s="4">
        <v>6.9</v>
      </c>
    </row>
    <row r="4595" spans="20:21" x14ac:dyDescent="0.3">
      <c r="T4595" t="s">
        <v>4939</v>
      </c>
      <c r="U4595" s="4">
        <v>6.1</v>
      </c>
    </row>
    <row r="4596" spans="20:21" x14ac:dyDescent="0.3">
      <c r="T4596" t="s">
        <v>13601</v>
      </c>
      <c r="U4596" s="4">
        <v>6.1</v>
      </c>
    </row>
    <row r="4597" spans="20:21" x14ac:dyDescent="0.3">
      <c r="T4597" t="s">
        <v>3520</v>
      </c>
      <c r="U4597" s="4">
        <v>6.9</v>
      </c>
    </row>
    <row r="4598" spans="20:21" x14ac:dyDescent="0.3">
      <c r="T4598" t="s">
        <v>13609</v>
      </c>
      <c r="U4598" s="4">
        <v>5.8</v>
      </c>
    </row>
    <row r="4599" spans="20:21" x14ac:dyDescent="0.3">
      <c r="T4599" t="s">
        <v>13613</v>
      </c>
      <c r="U4599" s="4">
        <v>6</v>
      </c>
    </row>
    <row r="4600" spans="20:21" x14ac:dyDescent="0.3">
      <c r="T4600" t="s">
        <v>13616</v>
      </c>
      <c r="U4600" s="4">
        <v>8.1999999999999993</v>
      </c>
    </row>
    <row r="4601" spans="20:21" x14ac:dyDescent="0.3">
      <c r="T4601" t="s">
        <v>13620</v>
      </c>
      <c r="U4601" s="4">
        <v>8</v>
      </c>
    </row>
    <row r="4602" spans="20:21" x14ac:dyDescent="0.3">
      <c r="T4602" t="s">
        <v>13624</v>
      </c>
      <c r="U4602" s="4">
        <v>7</v>
      </c>
    </row>
    <row r="4603" spans="20:21" x14ac:dyDescent="0.3">
      <c r="T4603" t="s">
        <v>13628</v>
      </c>
      <c r="U4603" s="4">
        <v>6.3</v>
      </c>
    </row>
    <row r="4604" spans="20:21" x14ac:dyDescent="0.3">
      <c r="T4604" t="s">
        <v>52</v>
      </c>
      <c r="U4604" s="4">
        <v>7.6</v>
      </c>
    </row>
    <row r="4605" spans="20:21" x14ac:dyDescent="0.3">
      <c r="T4605" t="s">
        <v>13635</v>
      </c>
      <c r="U4605" s="4">
        <v>6.1</v>
      </c>
    </row>
    <row r="4606" spans="20:21" x14ac:dyDescent="0.3">
      <c r="T4606" t="s">
        <v>13640</v>
      </c>
      <c r="U4606" s="4">
        <v>7.2</v>
      </c>
    </row>
    <row r="4607" spans="20:21" x14ac:dyDescent="0.3">
      <c r="T4607" t="s">
        <v>13643</v>
      </c>
      <c r="U4607" s="4">
        <v>7.8</v>
      </c>
    </row>
    <row r="4608" spans="20:21" x14ac:dyDescent="0.3">
      <c r="T4608" t="s">
        <v>13648</v>
      </c>
      <c r="U4608" s="4">
        <v>4.7</v>
      </c>
    </row>
    <row r="4609" spans="20:21" x14ac:dyDescent="0.3">
      <c r="T4609" t="s">
        <v>13651</v>
      </c>
      <c r="U4609" s="4">
        <v>7.5</v>
      </c>
    </row>
    <row r="4610" spans="20:21" x14ac:dyDescent="0.3">
      <c r="T4610" t="s">
        <v>13658</v>
      </c>
      <c r="U4610" s="4">
        <v>3.4</v>
      </c>
    </row>
    <row r="4611" spans="20:21" x14ac:dyDescent="0.3">
      <c r="T4611" t="s">
        <v>6090</v>
      </c>
      <c r="U4611" s="4">
        <v>8.9</v>
      </c>
    </row>
    <row r="4612" spans="20:21" x14ac:dyDescent="0.3">
      <c r="T4612" t="s">
        <v>13664</v>
      </c>
      <c r="U4612" s="4">
        <v>6.9</v>
      </c>
    </row>
    <row r="4613" spans="20:21" x14ac:dyDescent="0.3">
      <c r="T4613" t="s">
        <v>11252</v>
      </c>
      <c r="U4613" s="4">
        <v>8.1999999999999993</v>
      </c>
    </row>
    <row r="4614" spans="20:21" x14ac:dyDescent="0.3">
      <c r="T4614" t="s">
        <v>13670</v>
      </c>
      <c r="U4614" s="4">
        <v>7.3</v>
      </c>
    </row>
    <row r="4615" spans="20:21" x14ac:dyDescent="0.3">
      <c r="T4615" t="s">
        <v>13676</v>
      </c>
      <c r="U4615" s="4">
        <v>8</v>
      </c>
    </row>
    <row r="4616" spans="20:21" x14ac:dyDescent="0.3">
      <c r="T4616" t="s">
        <v>5190</v>
      </c>
      <c r="U4616" s="4">
        <v>6.7</v>
      </c>
    </row>
    <row r="4617" spans="20:21" x14ac:dyDescent="0.3">
      <c r="T4617" t="s">
        <v>13681</v>
      </c>
      <c r="U4617" s="4">
        <v>6.6</v>
      </c>
    </row>
    <row r="4618" spans="20:21" x14ac:dyDescent="0.3">
      <c r="T4618" t="s">
        <v>10138</v>
      </c>
      <c r="U4618" s="4">
        <v>6.9</v>
      </c>
    </row>
    <row r="4619" spans="20:21" x14ac:dyDescent="0.3">
      <c r="T4619" t="s">
        <v>4013</v>
      </c>
      <c r="U4619" s="4">
        <v>7.1</v>
      </c>
    </row>
    <row r="4620" spans="20:21" x14ac:dyDescent="0.3">
      <c r="T4620" t="s">
        <v>13688</v>
      </c>
      <c r="U4620" s="4">
        <v>5.6</v>
      </c>
    </row>
    <row r="4621" spans="20:21" x14ac:dyDescent="0.3">
      <c r="T4621" t="s">
        <v>11966</v>
      </c>
      <c r="U4621" s="4">
        <v>6.7</v>
      </c>
    </row>
    <row r="4622" spans="20:21" x14ac:dyDescent="0.3">
      <c r="T4622" t="s">
        <v>11966</v>
      </c>
      <c r="U4622" s="4">
        <v>7.1</v>
      </c>
    </row>
    <row r="4623" spans="20:21" x14ac:dyDescent="0.3">
      <c r="T4623" t="s">
        <v>13697</v>
      </c>
      <c r="U4623" s="4">
        <v>5.2</v>
      </c>
    </row>
    <row r="4624" spans="20:21" x14ac:dyDescent="0.3">
      <c r="T4624" t="s">
        <v>13699</v>
      </c>
      <c r="U4624" s="4">
        <v>7.7</v>
      </c>
    </row>
    <row r="4625" spans="20:21" x14ac:dyDescent="0.3">
      <c r="T4625" t="s">
        <v>13703</v>
      </c>
      <c r="U4625" s="4">
        <v>7.5</v>
      </c>
    </row>
    <row r="4626" spans="20:21" x14ac:dyDescent="0.3">
      <c r="T4626" t="s">
        <v>13325</v>
      </c>
      <c r="U4626" s="4">
        <v>7.6</v>
      </c>
    </row>
    <row r="4627" spans="20:21" x14ac:dyDescent="0.3">
      <c r="T4627" t="s">
        <v>13709</v>
      </c>
      <c r="U4627" s="4">
        <v>8.1</v>
      </c>
    </row>
    <row r="4628" spans="20:21" x14ac:dyDescent="0.3">
      <c r="T4628" t="s">
        <v>10351</v>
      </c>
      <c r="U4628" s="4">
        <v>5.5</v>
      </c>
    </row>
    <row r="4629" spans="20:21" x14ac:dyDescent="0.3">
      <c r="T4629" t="s">
        <v>13714</v>
      </c>
      <c r="U4629" s="4">
        <v>6.6</v>
      </c>
    </row>
    <row r="4630" spans="20:21" x14ac:dyDescent="0.3">
      <c r="T4630" t="s">
        <v>13718</v>
      </c>
      <c r="U4630" s="4">
        <v>3.2</v>
      </c>
    </row>
    <row r="4631" spans="20:21" x14ac:dyDescent="0.3">
      <c r="T4631" t="s">
        <v>13723</v>
      </c>
      <c r="U4631" s="4">
        <v>6.6</v>
      </c>
    </row>
    <row r="4632" spans="20:21" x14ac:dyDescent="0.3">
      <c r="T4632" t="s">
        <v>13728</v>
      </c>
      <c r="U4632" s="4">
        <v>6.2</v>
      </c>
    </row>
    <row r="4633" spans="20:21" x14ac:dyDescent="0.3">
      <c r="T4633" t="s">
        <v>13731</v>
      </c>
      <c r="U4633" s="4">
        <v>4.8</v>
      </c>
    </row>
    <row r="4634" spans="20:21" x14ac:dyDescent="0.3">
      <c r="T4634" t="s">
        <v>13733</v>
      </c>
      <c r="U4634" s="4">
        <v>4.5</v>
      </c>
    </row>
    <row r="4635" spans="20:21" x14ac:dyDescent="0.3">
      <c r="T4635" t="s">
        <v>13738</v>
      </c>
      <c r="U4635" s="4">
        <v>7.2</v>
      </c>
    </row>
    <row r="4636" spans="20:21" x14ac:dyDescent="0.3">
      <c r="T4636" t="s">
        <v>14467</v>
      </c>
      <c r="U4636" s="4">
        <v>4.3</v>
      </c>
    </row>
    <row r="4637" spans="20:21" x14ac:dyDescent="0.3">
      <c r="T4637" t="s">
        <v>13747</v>
      </c>
      <c r="U4637" s="4">
        <v>4.5</v>
      </c>
    </row>
    <row r="4638" spans="20:21" x14ac:dyDescent="0.3">
      <c r="T4638" t="s">
        <v>13750</v>
      </c>
      <c r="U4638" s="4">
        <v>6.4</v>
      </c>
    </row>
    <row r="4639" spans="20:21" x14ac:dyDescent="0.3">
      <c r="T4639" t="s">
        <v>13754</v>
      </c>
      <c r="U4639" s="4">
        <v>6.4</v>
      </c>
    </row>
    <row r="4640" spans="20:21" x14ac:dyDescent="0.3">
      <c r="T4640" t="s">
        <v>4390</v>
      </c>
      <c r="U4640" s="4">
        <v>7.3</v>
      </c>
    </row>
    <row r="4641" spans="20:21" x14ac:dyDescent="0.3">
      <c r="T4641" t="s">
        <v>9448</v>
      </c>
      <c r="U4641" s="4">
        <v>6.9</v>
      </c>
    </row>
    <row r="4642" spans="20:21" x14ac:dyDescent="0.3">
      <c r="T4642" t="s">
        <v>13760</v>
      </c>
      <c r="U4642" s="4">
        <v>4.3</v>
      </c>
    </row>
    <row r="4643" spans="20:21" x14ac:dyDescent="0.3">
      <c r="T4643" t="s">
        <v>277</v>
      </c>
      <c r="U4643" s="4">
        <v>7.2</v>
      </c>
    </row>
    <row r="4644" spans="20:21" x14ac:dyDescent="0.3">
      <c r="T4644" t="s">
        <v>13769</v>
      </c>
      <c r="U4644" s="4">
        <v>6.5</v>
      </c>
    </row>
    <row r="4645" spans="20:21" x14ac:dyDescent="0.3">
      <c r="T4645" t="s">
        <v>5413</v>
      </c>
      <c r="U4645" s="4">
        <v>6.6</v>
      </c>
    </row>
    <row r="4646" spans="20:21" x14ac:dyDescent="0.3">
      <c r="T4646" t="s">
        <v>13773</v>
      </c>
      <c r="U4646" s="4">
        <v>6.7</v>
      </c>
    </row>
    <row r="4647" spans="20:21" x14ac:dyDescent="0.3">
      <c r="T4647" t="s">
        <v>13778</v>
      </c>
      <c r="U4647" s="4">
        <v>4.3</v>
      </c>
    </row>
    <row r="4648" spans="20:21" x14ac:dyDescent="0.3">
      <c r="T4648" t="s">
        <v>5182</v>
      </c>
      <c r="U4648" s="4">
        <v>7.3</v>
      </c>
    </row>
    <row r="4649" spans="20:21" x14ac:dyDescent="0.3">
      <c r="T4649" t="s">
        <v>13784</v>
      </c>
      <c r="U4649" s="4">
        <v>6.4</v>
      </c>
    </row>
    <row r="4650" spans="20:21" x14ac:dyDescent="0.3">
      <c r="T4650" t="s">
        <v>13787</v>
      </c>
      <c r="U4650" s="4">
        <v>7</v>
      </c>
    </row>
    <row r="4651" spans="20:21" x14ac:dyDescent="0.3">
      <c r="T4651" t="s">
        <v>13381</v>
      </c>
      <c r="U4651" s="4">
        <v>5.5</v>
      </c>
    </row>
    <row r="4652" spans="20:21" x14ac:dyDescent="0.3">
      <c r="T4652" t="s">
        <v>13795</v>
      </c>
      <c r="U4652" s="4">
        <v>6.7</v>
      </c>
    </row>
    <row r="4653" spans="20:21" x14ac:dyDescent="0.3">
      <c r="T4653" t="s">
        <v>13799</v>
      </c>
      <c r="U4653" s="4">
        <v>4.3</v>
      </c>
    </row>
    <row r="4654" spans="20:21" x14ac:dyDescent="0.3">
      <c r="T4654" t="s">
        <v>10892</v>
      </c>
      <c r="U4654" s="4">
        <v>6.1</v>
      </c>
    </row>
    <row r="4655" spans="20:21" x14ac:dyDescent="0.3">
      <c r="T4655" t="s">
        <v>13804</v>
      </c>
      <c r="U4655" s="4">
        <v>6.8</v>
      </c>
    </row>
    <row r="4656" spans="20:21" x14ac:dyDescent="0.3">
      <c r="T4656" t="s">
        <v>8225</v>
      </c>
      <c r="U4656" s="4">
        <v>3.9</v>
      </c>
    </row>
    <row r="4657" spans="20:21" x14ac:dyDescent="0.3">
      <c r="T4657" t="s">
        <v>13814</v>
      </c>
      <c r="U4657" s="4">
        <v>6.9</v>
      </c>
    </row>
    <row r="4658" spans="20:21" x14ac:dyDescent="0.3">
      <c r="T4658" t="s">
        <v>7135</v>
      </c>
      <c r="U4658" s="4">
        <v>7.3</v>
      </c>
    </row>
    <row r="4659" spans="20:21" x14ac:dyDescent="0.3">
      <c r="T4659" t="s">
        <v>13822</v>
      </c>
      <c r="U4659" s="4">
        <v>6.9</v>
      </c>
    </row>
    <row r="4660" spans="20:21" x14ac:dyDescent="0.3">
      <c r="T4660" t="s">
        <v>13825</v>
      </c>
      <c r="U4660" s="4">
        <v>6.3</v>
      </c>
    </row>
    <row r="4661" spans="20:21" x14ac:dyDescent="0.3">
      <c r="T4661" t="s">
        <v>13829</v>
      </c>
      <c r="U4661" s="4">
        <v>2.5</v>
      </c>
    </row>
    <row r="4662" spans="20:21" x14ac:dyDescent="0.3">
      <c r="T4662" t="s">
        <v>7780</v>
      </c>
      <c r="U4662" s="4">
        <v>5.7</v>
      </c>
    </row>
    <row r="4663" spans="20:21" x14ac:dyDescent="0.3">
      <c r="T4663" t="s">
        <v>13836</v>
      </c>
      <c r="U4663" s="4">
        <v>7</v>
      </c>
    </row>
    <row r="4664" spans="20:21" x14ac:dyDescent="0.3">
      <c r="T4664" t="s">
        <v>13842</v>
      </c>
      <c r="U4664" s="4">
        <v>6.2</v>
      </c>
    </row>
    <row r="4665" spans="20:21" x14ac:dyDescent="0.3">
      <c r="T4665" t="s">
        <v>13847</v>
      </c>
      <c r="U4665" s="4">
        <v>6.9</v>
      </c>
    </row>
    <row r="4666" spans="20:21" x14ac:dyDescent="0.3">
      <c r="T4666" t="s">
        <v>13853</v>
      </c>
      <c r="U4666" s="4">
        <v>4.5</v>
      </c>
    </row>
    <row r="4667" spans="20:21" x14ac:dyDescent="0.3">
      <c r="T4667" t="s">
        <v>13856</v>
      </c>
      <c r="U4667" s="4">
        <v>7.8</v>
      </c>
    </row>
    <row r="4668" spans="20:21" x14ac:dyDescent="0.3">
      <c r="T4668" t="s">
        <v>13861</v>
      </c>
      <c r="U4668" s="4">
        <v>4.4000000000000004</v>
      </c>
    </row>
    <row r="4669" spans="20:21" x14ac:dyDescent="0.3">
      <c r="T4669" t="s">
        <v>13494</v>
      </c>
      <c r="U4669" s="4">
        <v>6.6</v>
      </c>
    </row>
    <row r="4670" spans="20:21" x14ac:dyDescent="0.3">
      <c r="T4670" t="s">
        <v>13869</v>
      </c>
      <c r="U4670" s="4">
        <v>8</v>
      </c>
    </row>
    <row r="4671" spans="20:21" x14ac:dyDescent="0.3">
      <c r="T4671" t="s">
        <v>9990</v>
      </c>
      <c r="U4671" s="4">
        <v>8.3000000000000007</v>
      </c>
    </row>
    <row r="4672" spans="20:21" x14ac:dyDescent="0.3">
      <c r="T4672" t="s">
        <v>13875</v>
      </c>
      <c r="U4672" s="4">
        <v>6.5</v>
      </c>
    </row>
    <row r="4673" spans="20:21" x14ac:dyDescent="0.3">
      <c r="T4673" t="s">
        <v>13879</v>
      </c>
      <c r="U4673" s="4">
        <v>7.1</v>
      </c>
    </row>
    <row r="4674" spans="20:21" x14ac:dyDescent="0.3">
      <c r="T4674" t="s">
        <v>7613</v>
      </c>
      <c r="U4674" s="4">
        <v>7.1</v>
      </c>
    </row>
    <row r="4675" spans="20:21" x14ac:dyDescent="0.3">
      <c r="T4675" t="s">
        <v>13887</v>
      </c>
      <c r="U4675" s="4">
        <v>4</v>
      </c>
    </row>
    <row r="4676" spans="20:21" x14ac:dyDescent="0.3">
      <c r="T4676" t="s">
        <v>13893</v>
      </c>
      <c r="U4676" s="4">
        <v>7.5</v>
      </c>
    </row>
    <row r="4677" spans="20:21" x14ac:dyDescent="0.3">
      <c r="T4677" t="s">
        <v>13898</v>
      </c>
      <c r="U4677" s="4">
        <v>7</v>
      </c>
    </row>
    <row r="4678" spans="20:21" x14ac:dyDescent="0.3">
      <c r="T4678" t="s">
        <v>13901</v>
      </c>
      <c r="U4678" s="4">
        <v>4</v>
      </c>
    </row>
    <row r="4679" spans="20:21" x14ac:dyDescent="0.3">
      <c r="T4679" t="s">
        <v>13906</v>
      </c>
      <c r="U4679" s="4">
        <v>6.7</v>
      </c>
    </row>
    <row r="4680" spans="20:21" x14ac:dyDescent="0.3">
      <c r="T4680" t="s">
        <v>570</v>
      </c>
      <c r="U4680" s="4">
        <v>7</v>
      </c>
    </row>
    <row r="4681" spans="20:21" x14ac:dyDescent="0.3">
      <c r="T4681" t="s">
        <v>354</v>
      </c>
      <c r="U4681" s="4">
        <v>7.4</v>
      </c>
    </row>
    <row r="4682" spans="20:21" x14ac:dyDescent="0.3">
      <c r="T4682" t="s">
        <v>5247</v>
      </c>
      <c r="U4682" s="4">
        <v>8</v>
      </c>
    </row>
    <row r="4683" spans="20:21" x14ac:dyDescent="0.3">
      <c r="T4683" t="s">
        <v>13921</v>
      </c>
      <c r="U4683" s="4">
        <v>6.5</v>
      </c>
    </row>
    <row r="4684" spans="20:21" x14ac:dyDescent="0.3">
      <c r="T4684" t="s">
        <v>13927</v>
      </c>
      <c r="U4684" s="4">
        <v>7.2</v>
      </c>
    </row>
    <row r="4685" spans="20:21" x14ac:dyDescent="0.3">
      <c r="T4685" t="s">
        <v>13932</v>
      </c>
      <c r="U4685" s="4">
        <v>6.4</v>
      </c>
    </row>
    <row r="4686" spans="20:21" x14ac:dyDescent="0.3">
      <c r="T4686" t="s">
        <v>6430</v>
      </c>
      <c r="U4686" s="4">
        <v>6.5</v>
      </c>
    </row>
    <row r="4687" spans="20:21" x14ac:dyDescent="0.3">
      <c r="T4687" t="s">
        <v>1214</v>
      </c>
      <c r="U4687" s="4">
        <v>6.8</v>
      </c>
    </row>
    <row r="4688" spans="20:21" x14ac:dyDescent="0.3">
      <c r="T4688" t="s">
        <v>13943</v>
      </c>
      <c r="U4688" s="4">
        <v>6.9</v>
      </c>
    </row>
    <row r="4689" spans="20:21" x14ac:dyDescent="0.3">
      <c r="T4689" t="s">
        <v>13948</v>
      </c>
      <c r="U4689" s="4">
        <v>7.5</v>
      </c>
    </row>
    <row r="4690" spans="20:21" x14ac:dyDescent="0.3">
      <c r="T4690" t="s">
        <v>13953</v>
      </c>
      <c r="U4690" s="4">
        <v>5.0999999999999996</v>
      </c>
    </row>
    <row r="4691" spans="20:21" x14ac:dyDescent="0.3">
      <c r="T4691" t="s">
        <v>7444</v>
      </c>
      <c r="U4691" s="4">
        <v>6.2</v>
      </c>
    </row>
    <row r="4692" spans="20:21" x14ac:dyDescent="0.3">
      <c r="T4692" t="s">
        <v>6527</v>
      </c>
      <c r="U4692" s="4">
        <v>3.9</v>
      </c>
    </row>
    <row r="4693" spans="20:21" x14ac:dyDescent="0.3">
      <c r="T4693" t="s">
        <v>8906</v>
      </c>
      <c r="U4693" s="4">
        <v>6</v>
      </c>
    </row>
    <row r="4694" spans="20:21" x14ac:dyDescent="0.3">
      <c r="T4694" t="s">
        <v>13965</v>
      </c>
      <c r="U4694" s="4">
        <v>6.8</v>
      </c>
    </row>
    <row r="4695" spans="20:21" x14ac:dyDescent="0.3">
      <c r="T4695" t="s">
        <v>13971</v>
      </c>
      <c r="U4695" s="4">
        <v>7.4</v>
      </c>
    </row>
    <row r="4696" spans="20:21" x14ac:dyDescent="0.3">
      <c r="T4696" t="s">
        <v>13976</v>
      </c>
      <c r="U4696" s="4">
        <v>8.1</v>
      </c>
    </row>
    <row r="4697" spans="20:21" x14ac:dyDescent="0.3">
      <c r="T4697" t="s">
        <v>13981</v>
      </c>
      <c r="U4697" s="4">
        <v>6.5</v>
      </c>
    </row>
    <row r="4698" spans="20:21" x14ac:dyDescent="0.3">
      <c r="T4698" t="s">
        <v>13034</v>
      </c>
      <c r="U4698" s="4">
        <v>8</v>
      </c>
    </row>
    <row r="4699" spans="20:21" x14ac:dyDescent="0.3">
      <c r="T4699" t="s">
        <v>13985</v>
      </c>
      <c r="U4699" s="4">
        <v>7.7</v>
      </c>
    </row>
    <row r="4700" spans="20:21" x14ac:dyDescent="0.3">
      <c r="T4700" t="s">
        <v>13990</v>
      </c>
      <c r="U4700" s="4">
        <v>7.2</v>
      </c>
    </row>
    <row r="4701" spans="20:21" x14ac:dyDescent="0.3">
      <c r="T4701" t="s">
        <v>13994</v>
      </c>
      <c r="U4701" s="4">
        <v>5.4</v>
      </c>
    </row>
    <row r="4702" spans="20:21" x14ac:dyDescent="0.3">
      <c r="T4702" t="s">
        <v>14000</v>
      </c>
      <c r="U4702" s="4">
        <v>6.7</v>
      </c>
    </row>
    <row r="4703" spans="20:21" x14ac:dyDescent="0.3">
      <c r="T4703" t="s">
        <v>14005</v>
      </c>
      <c r="U4703" s="4">
        <v>6.3</v>
      </c>
    </row>
    <row r="4704" spans="20:21" x14ac:dyDescent="0.3">
      <c r="T4704" t="s">
        <v>14009</v>
      </c>
      <c r="U4704" s="4">
        <v>8.1</v>
      </c>
    </row>
    <row r="4705" spans="20:21" x14ac:dyDescent="0.3">
      <c r="T4705" t="s">
        <v>14012</v>
      </c>
      <c r="U4705" s="4">
        <v>8.5</v>
      </c>
    </row>
    <row r="4706" spans="20:21" x14ac:dyDescent="0.3">
      <c r="T4706" t="s">
        <v>14017</v>
      </c>
      <c r="U4706" s="4">
        <v>7.7</v>
      </c>
    </row>
    <row r="4707" spans="20:21" x14ac:dyDescent="0.3">
      <c r="T4707" t="s">
        <v>3182</v>
      </c>
      <c r="U4707" s="4">
        <v>6.5</v>
      </c>
    </row>
    <row r="4708" spans="20:21" x14ac:dyDescent="0.3">
      <c r="T4708" t="s">
        <v>14024</v>
      </c>
      <c r="U4708" s="4">
        <v>8.6999999999999993</v>
      </c>
    </row>
    <row r="4709" spans="20:21" x14ac:dyDescent="0.3">
      <c r="T4709" t="s">
        <v>14029</v>
      </c>
      <c r="U4709" s="4">
        <v>6.5</v>
      </c>
    </row>
    <row r="4710" spans="20:21" x14ac:dyDescent="0.3">
      <c r="T4710" t="s">
        <v>12846</v>
      </c>
      <c r="U4710" s="4">
        <v>7</v>
      </c>
    </row>
    <row r="4711" spans="20:21" x14ac:dyDescent="0.3">
      <c r="T4711" t="s">
        <v>14037</v>
      </c>
      <c r="U4711" s="4">
        <v>5.5</v>
      </c>
    </row>
    <row r="4712" spans="20:21" x14ac:dyDescent="0.3">
      <c r="T4712" t="s">
        <v>14039</v>
      </c>
      <c r="U4712" s="4">
        <v>7</v>
      </c>
    </row>
    <row r="4713" spans="20:21" x14ac:dyDescent="0.3">
      <c r="T4713" t="s">
        <v>1667</v>
      </c>
      <c r="U4713" s="4">
        <v>6.3</v>
      </c>
    </row>
    <row r="4714" spans="20:21" x14ac:dyDescent="0.3">
      <c r="T4714" t="s">
        <v>9497</v>
      </c>
      <c r="U4714" s="4">
        <v>7.9</v>
      </c>
    </row>
    <row r="4715" spans="20:21" x14ac:dyDescent="0.3">
      <c r="T4715" t="s">
        <v>14049</v>
      </c>
      <c r="U4715" s="4">
        <v>7.3</v>
      </c>
    </row>
    <row r="4716" spans="20:21" x14ac:dyDescent="0.3">
      <c r="T4716" t="s">
        <v>14054</v>
      </c>
      <c r="U4716" s="4">
        <v>7.4</v>
      </c>
    </row>
    <row r="4717" spans="20:21" x14ac:dyDescent="0.3">
      <c r="T4717" t="s">
        <v>14059</v>
      </c>
      <c r="U4717" s="4">
        <v>5.4</v>
      </c>
    </row>
    <row r="4718" spans="20:21" x14ac:dyDescent="0.3">
      <c r="T4718" t="s">
        <v>14064</v>
      </c>
      <c r="U4718" s="4">
        <v>7.1</v>
      </c>
    </row>
    <row r="4719" spans="20:21" x14ac:dyDescent="0.3">
      <c r="T4719" t="s">
        <v>1262</v>
      </c>
      <c r="U4719" s="4">
        <v>8.4</v>
      </c>
    </row>
    <row r="4720" spans="20:21" x14ac:dyDescent="0.3">
      <c r="T4720" t="s">
        <v>14072</v>
      </c>
      <c r="U4720" s="4">
        <v>7</v>
      </c>
    </row>
    <row r="4721" spans="20:21" x14ac:dyDescent="0.3">
      <c r="T4721" t="s">
        <v>14078</v>
      </c>
      <c r="U4721" s="4">
        <v>5.3</v>
      </c>
    </row>
    <row r="4722" spans="20:21" x14ac:dyDescent="0.3">
      <c r="T4722" t="s">
        <v>14083</v>
      </c>
      <c r="U4722" s="4">
        <v>7.1</v>
      </c>
    </row>
    <row r="4723" spans="20:21" x14ac:dyDescent="0.3">
      <c r="T4723" t="s">
        <v>2429</v>
      </c>
      <c r="U4723" s="4">
        <v>7.5</v>
      </c>
    </row>
    <row r="4724" spans="20:21" x14ac:dyDescent="0.3">
      <c r="T4724" t="s">
        <v>14091</v>
      </c>
      <c r="U4724" s="4">
        <v>7.2</v>
      </c>
    </row>
    <row r="4725" spans="20:21" x14ac:dyDescent="0.3">
      <c r="T4725" t="s">
        <v>9917</v>
      </c>
      <c r="U4725" s="4">
        <v>6.7</v>
      </c>
    </row>
    <row r="4726" spans="20:21" x14ac:dyDescent="0.3">
      <c r="T4726" t="s">
        <v>14098</v>
      </c>
      <c r="U4726" s="4">
        <v>8.1999999999999993</v>
      </c>
    </row>
    <row r="4727" spans="20:21" x14ac:dyDescent="0.3">
      <c r="T4727" t="s">
        <v>14102</v>
      </c>
      <c r="U4727" s="4">
        <v>6.6</v>
      </c>
    </row>
    <row r="4728" spans="20:21" x14ac:dyDescent="0.3">
      <c r="T4728" t="s">
        <v>14104</v>
      </c>
      <c r="U4728" s="4">
        <v>6.7</v>
      </c>
    </row>
    <row r="4729" spans="20:21" x14ac:dyDescent="0.3">
      <c r="T4729" t="s">
        <v>8788</v>
      </c>
      <c r="U4729" s="4">
        <v>5.0999999999999996</v>
      </c>
    </row>
    <row r="4730" spans="20:21" x14ac:dyDescent="0.3">
      <c r="T4730" t="s">
        <v>5183</v>
      </c>
      <c r="U4730" s="4">
        <v>7</v>
      </c>
    </row>
    <row r="4731" spans="20:21" x14ac:dyDescent="0.3">
      <c r="T4731" t="s">
        <v>13699</v>
      </c>
      <c r="U4731" s="4">
        <v>7.4</v>
      </c>
    </row>
    <row r="4732" spans="20:21" x14ac:dyDescent="0.3">
      <c r="T4732" t="s">
        <v>2853</v>
      </c>
      <c r="U4732" s="4">
        <v>5.4</v>
      </c>
    </row>
    <row r="4733" spans="20:21" x14ac:dyDescent="0.3">
      <c r="T4733" t="s">
        <v>14117</v>
      </c>
      <c r="U4733" s="4">
        <v>5.7</v>
      </c>
    </row>
    <row r="4734" spans="20:21" x14ac:dyDescent="0.3">
      <c r="T4734" t="s">
        <v>10718</v>
      </c>
      <c r="U4734" s="4">
        <v>6.7</v>
      </c>
    </row>
    <row r="4735" spans="20:21" x14ac:dyDescent="0.3">
      <c r="T4735" t="s">
        <v>14123</v>
      </c>
      <c r="U4735" s="4">
        <v>4.2</v>
      </c>
    </row>
    <row r="4736" spans="20:21" x14ac:dyDescent="0.3">
      <c r="T4736" t="s">
        <v>3653</v>
      </c>
      <c r="U4736" s="4">
        <v>7.4</v>
      </c>
    </row>
    <row r="4737" spans="20:21" x14ac:dyDescent="0.3">
      <c r="T4737" t="s">
        <v>14131</v>
      </c>
      <c r="U4737" s="4">
        <v>4.8</v>
      </c>
    </row>
    <row r="4738" spans="20:21" x14ac:dyDescent="0.3">
      <c r="T4738" t="s">
        <v>11157</v>
      </c>
      <c r="U4738" s="4">
        <v>7</v>
      </c>
    </row>
    <row r="4739" spans="20:21" x14ac:dyDescent="0.3">
      <c r="T4739" t="s">
        <v>1104</v>
      </c>
      <c r="U4739" s="4">
        <v>7.3</v>
      </c>
    </row>
    <row r="4740" spans="20:21" x14ac:dyDescent="0.3">
      <c r="T4740" t="s">
        <v>14138</v>
      </c>
      <c r="U4740" s="4">
        <v>5.8</v>
      </c>
    </row>
    <row r="4741" spans="20:21" x14ac:dyDescent="0.3">
      <c r="T4741" t="s">
        <v>14143</v>
      </c>
      <c r="U4741" s="4">
        <v>7</v>
      </c>
    </row>
    <row r="4742" spans="20:21" x14ac:dyDescent="0.3">
      <c r="T4742" t="s">
        <v>14147</v>
      </c>
      <c r="U4742" s="4">
        <v>3.2</v>
      </c>
    </row>
    <row r="4743" spans="20:21" x14ac:dyDescent="0.3">
      <c r="T4743" t="s">
        <v>14152</v>
      </c>
      <c r="U4743" s="4">
        <v>6.8</v>
      </c>
    </row>
    <row r="4744" spans="20:21" x14ac:dyDescent="0.3">
      <c r="T4744" t="s">
        <v>14156</v>
      </c>
      <c r="U4744" s="4">
        <v>7.7</v>
      </c>
    </row>
    <row r="4745" spans="20:21" x14ac:dyDescent="0.3">
      <c r="T4745" t="s">
        <v>14161</v>
      </c>
      <c r="U4745" s="4">
        <v>5.6</v>
      </c>
    </row>
    <row r="4746" spans="20:21" x14ac:dyDescent="0.3">
      <c r="T4746" t="s">
        <v>14164</v>
      </c>
      <c r="U4746" s="4">
        <v>7.1</v>
      </c>
    </row>
    <row r="4747" spans="20:21" x14ac:dyDescent="0.3">
      <c r="T4747" t="s">
        <v>14168</v>
      </c>
      <c r="U4747" s="4">
        <v>3.6</v>
      </c>
    </row>
    <row r="4748" spans="20:21" x14ac:dyDescent="0.3">
      <c r="T4748" t="s">
        <v>14173</v>
      </c>
      <c r="U4748" s="4">
        <v>6.8</v>
      </c>
    </row>
    <row r="4749" spans="20:21" x14ac:dyDescent="0.3">
      <c r="T4749" t="s">
        <v>14177</v>
      </c>
      <c r="U4749" s="4">
        <v>7.6</v>
      </c>
    </row>
    <row r="4750" spans="20:21" x14ac:dyDescent="0.3">
      <c r="T4750" t="s">
        <v>14182</v>
      </c>
      <c r="U4750" s="4">
        <v>8.3000000000000007</v>
      </c>
    </row>
    <row r="4751" spans="20:21" x14ac:dyDescent="0.3">
      <c r="T4751" t="s">
        <v>802</v>
      </c>
      <c r="U4751" s="4">
        <v>7.5</v>
      </c>
    </row>
    <row r="4752" spans="20:21" x14ac:dyDescent="0.3">
      <c r="T4752" t="s">
        <v>14189</v>
      </c>
      <c r="U4752" s="4">
        <v>5.4</v>
      </c>
    </row>
    <row r="4753" spans="20:21" x14ac:dyDescent="0.3">
      <c r="T4753" t="s">
        <v>14193</v>
      </c>
      <c r="U4753" s="4">
        <v>5.3</v>
      </c>
    </row>
    <row r="4754" spans="20:21" x14ac:dyDescent="0.3">
      <c r="T4754" t="s">
        <v>14197</v>
      </c>
      <c r="U4754" s="4">
        <v>4.5</v>
      </c>
    </row>
    <row r="4755" spans="20:21" x14ac:dyDescent="0.3">
      <c r="T4755" t="s">
        <v>8827</v>
      </c>
      <c r="U4755" s="4">
        <v>7.3</v>
      </c>
    </row>
    <row r="4756" spans="20:21" x14ac:dyDescent="0.3">
      <c r="T4756" t="s">
        <v>14207</v>
      </c>
      <c r="U4756" s="4">
        <v>5.6</v>
      </c>
    </row>
    <row r="4757" spans="20:21" x14ac:dyDescent="0.3">
      <c r="T4757" t="s">
        <v>13398</v>
      </c>
      <c r="U4757" s="4">
        <v>5.6</v>
      </c>
    </row>
    <row r="4758" spans="20:21" x14ac:dyDescent="0.3">
      <c r="T4758" t="s">
        <v>14212</v>
      </c>
      <c r="U4758" s="4">
        <v>4.0999999999999996</v>
      </c>
    </row>
    <row r="4759" spans="20:21" x14ac:dyDescent="0.3">
      <c r="T4759" t="s">
        <v>14217</v>
      </c>
      <c r="U4759" s="4">
        <v>6.8</v>
      </c>
    </row>
    <row r="4760" spans="20:21" x14ac:dyDescent="0.3">
      <c r="T4760" t="s">
        <v>14222</v>
      </c>
      <c r="U4760" s="4">
        <v>6.3</v>
      </c>
    </row>
    <row r="4761" spans="20:21" x14ac:dyDescent="0.3">
      <c r="T4761" t="s">
        <v>10324</v>
      </c>
      <c r="U4761" s="4">
        <v>5.8</v>
      </c>
    </row>
    <row r="4762" spans="20:21" x14ac:dyDescent="0.3">
      <c r="T4762" t="s">
        <v>10999</v>
      </c>
      <c r="U4762" s="4">
        <v>6.6</v>
      </c>
    </row>
    <row r="4763" spans="20:21" x14ac:dyDescent="0.3">
      <c r="T4763" t="s">
        <v>14231</v>
      </c>
      <c r="U4763" s="4">
        <v>6.7</v>
      </c>
    </row>
    <row r="4764" spans="20:21" x14ac:dyDescent="0.3">
      <c r="T4764" t="s">
        <v>14235</v>
      </c>
      <c r="U4764" s="4">
        <v>6.4</v>
      </c>
    </row>
    <row r="4765" spans="20:21" x14ac:dyDescent="0.3">
      <c r="T4765" t="s">
        <v>12890</v>
      </c>
      <c r="U4765" s="4">
        <v>6.3</v>
      </c>
    </row>
    <row r="4766" spans="20:21" x14ac:dyDescent="0.3">
      <c r="T4766" t="s">
        <v>14241</v>
      </c>
      <c r="U4766" s="4">
        <v>3.4</v>
      </c>
    </row>
    <row r="4767" spans="20:21" x14ac:dyDescent="0.3">
      <c r="T4767" t="s">
        <v>14246</v>
      </c>
      <c r="U4767" s="4">
        <v>4.7</v>
      </c>
    </row>
    <row r="4768" spans="20:21" x14ac:dyDescent="0.3">
      <c r="T4768" t="s">
        <v>14250</v>
      </c>
      <c r="U4768" s="4">
        <v>6</v>
      </c>
    </row>
    <row r="4769" spans="20:21" x14ac:dyDescent="0.3">
      <c r="T4769" t="s">
        <v>14252</v>
      </c>
      <c r="U4769" s="4">
        <v>7.3</v>
      </c>
    </row>
    <row r="4770" spans="20:21" x14ac:dyDescent="0.3">
      <c r="T4770" t="s">
        <v>14257</v>
      </c>
      <c r="U4770" s="4">
        <v>7.9</v>
      </c>
    </row>
    <row r="4771" spans="20:21" x14ac:dyDescent="0.3">
      <c r="T4771" t="s">
        <v>14260</v>
      </c>
      <c r="U4771" s="4">
        <v>6.1</v>
      </c>
    </row>
    <row r="4772" spans="20:21" x14ac:dyDescent="0.3">
      <c r="T4772" t="s">
        <v>14264</v>
      </c>
      <c r="U4772" s="4">
        <v>7.4</v>
      </c>
    </row>
    <row r="4773" spans="20:21" x14ac:dyDescent="0.3">
      <c r="T4773" t="s">
        <v>14269</v>
      </c>
      <c r="U4773" s="4">
        <v>6.6</v>
      </c>
    </row>
    <row r="4774" spans="20:21" x14ac:dyDescent="0.3">
      <c r="T4774" t="s">
        <v>2837</v>
      </c>
      <c r="U4774" s="4">
        <v>5.5</v>
      </c>
    </row>
    <row r="4775" spans="20:21" x14ac:dyDescent="0.3">
      <c r="T4775" t="s">
        <v>3384</v>
      </c>
      <c r="U4775" s="4">
        <v>7.5</v>
      </c>
    </row>
    <row r="4776" spans="20:21" x14ac:dyDescent="0.3">
      <c r="T4776" t="s">
        <v>14278</v>
      </c>
      <c r="U4776" s="4">
        <v>7.6</v>
      </c>
    </row>
    <row r="4777" spans="20:21" x14ac:dyDescent="0.3">
      <c r="T4777" t="s">
        <v>14282</v>
      </c>
      <c r="U4777" s="4">
        <v>5</v>
      </c>
    </row>
    <row r="4778" spans="20:21" x14ac:dyDescent="0.3">
      <c r="T4778" t="s">
        <v>14286</v>
      </c>
      <c r="U4778" s="4">
        <v>3.2</v>
      </c>
    </row>
    <row r="4779" spans="20:21" x14ac:dyDescent="0.3">
      <c r="T4779" t="s">
        <v>330</v>
      </c>
      <c r="U4779" s="4">
        <v>8.1999999999999993</v>
      </c>
    </row>
    <row r="4780" spans="20:21" x14ac:dyDescent="0.3">
      <c r="T4780" t="s">
        <v>14291</v>
      </c>
      <c r="U4780" s="4">
        <v>3.7</v>
      </c>
    </row>
    <row r="4781" spans="20:21" x14ac:dyDescent="0.3">
      <c r="T4781" t="s">
        <v>14296</v>
      </c>
      <c r="U4781" s="4">
        <v>6.3</v>
      </c>
    </row>
    <row r="4782" spans="20:21" x14ac:dyDescent="0.3">
      <c r="T4782" t="s">
        <v>14299</v>
      </c>
      <c r="U4782" s="4">
        <v>4.0999999999999996</v>
      </c>
    </row>
    <row r="4783" spans="20:21" x14ac:dyDescent="0.3">
      <c r="T4783" t="s">
        <v>14304</v>
      </c>
      <c r="U4783" s="4">
        <v>6.9</v>
      </c>
    </row>
    <row r="4784" spans="20:21" x14ac:dyDescent="0.3">
      <c r="T4784" t="s">
        <v>14308</v>
      </c>
      <c r="U4784" s="4">
        <v>5.4</v>
      </c>
    </row>
    <row r="4785" spans="20:21" x14ac:dyDescent="0.3">
      <c r="T4785" t="s">
        <v>13174</v>
      </c>
      <c r="U4785" s="4">
        <v>6.5</v>
      </c>
    </row>
    <row r="4786" spans="20:21" x14ac:dyDescent="0.3">
      <c r="T4786" t="s">
        <v>4390</v>
      </c>
      <c r="U4786" s="4">
        <v>7.8</v>
      </c>
    </row>
    <row r="4787" spans="20:21" x14ac:dyDescent="0.3">
      <c r="T4787" t="s">
        <v>14317</v>
      </c>
      <c r="U4787" s="4">
        <v>6.7</v>
      </c>
    </row>
    <row r="4788" spans="20:21" x14ac:dyDescent="0.3">
      <c r="T4788" t="s">
        <v>14304</v>
      </c>
      <c r="U4788" s="4">
        <v>6.4</v>
      </c>
    </row>
    <row r="4789" spans="20:21" x14ac:dyDescent="0.3">
      <c r="T4789" t="s">
        <v>6079</v>
      </c>
      <c r="U4789" s="4">
        <v>7.3</v>
      </c>
    </row>
    <row r="4790" spans="20:21" x14ac:dyDescent="0.3">
      <c r="T4790" t="s">
        <v>14325</v>
      </c>
      <c r="U4790" s="4">
        <v>7</v>
      </c>
    </row>
    <row r="4791" spans="20:21" x14ac:dyDescent="0.3">
      <c r="T4791" t="s">
        <v>2791</v>
      </c>
      <c r="U4791" s="4">
        <v>6.3</v>
      </c>
    </row>
    <row r="4792" spans="20:21" x14ac:dyDescent="0.3">
      <c r="T4792" t="s">
        <v>5537</v>
      </c>
      <c r="U4792" s="4">
        <v>7.1</v>
      </c>
    </row>
    <row r="4793" spans="20:21" x14ac:dyDescent="0.3">
      <c r="T4793" t="s">
        <v>14333</v>
      </c>
      <c r="U4793" s="4">
        <v>4.8</v>
      </c>
    </row>
    <row r="4794" spans="20:21" x14ac:dyDescent="0.3">
      <c r="T4794" t="s">
        <v>14286</v>
      </c>
      <c r="U4794" s="4">
        <v>3.3</v>
      </c>
    </row>
    <row r="4795" spans="20:21" x14ac:dyDescent="0.3">
      <c r="T4795" t="s">
        <v>10718</v>
      </c>
      <c r="U4795" s="4">
        <v>6.9</v>
      </c>
    </row>
    <row r="4796" spans="20:21" x14ac:dyDescent="0.3">
      <c r="T4796" t="s">
        <v>14344</v>
      </c>
      <c r="U4796" s="4">
        <v>4.5999999999999996</v>
      </c>
    </row>
    <row r="4797" spans="20:21" x14ac:dyDescent="0.3">
      <c r="T4797" t="s">
        <v>14348</v>
      </c>
      <c r="U4797" s="4">
        <v>3</v>
      </c>
    </row>
    <row r="4798" spans="20:21" x14ac:dyDescent="0.3">
      <c r="T4798" t="s">
        <v>8906</v>
      </c>
      <c r="U4798" s="4">
        <v>6.6</v>
      </c>
    </row>
    <row r="4799" spans="20:21" x14ac:dyDescent="0.3">
      <c r="T4799" t="s">
        <v>14354</v>
      </c>
      <c r="U4799" s="4">
        <v>7.4</v>
      </c>
    </row>
    <row r="4800" spans="20:21" x14ac:dyDescent="0.3">
      <c r="T4800" t="s">
        <v>14361</v>
      </c>
      <c r="U4800" s="4">
        <v>6.2</v>
      </c>
    </row>
    <row r="4801" spans="20:21" x14ac:dyDescent="0.3">
      <c r="T4801" t="s">
        <v>14364</v>
      </c>
      <c r="U4801" s="4">
        <v>4</v>
      </c>
    </row>
    <row r="4802" spans="20:21" x14ac:dyDescent="0.3">
      <c r="T4802" t="s">
        <v>8141</v>
      </c>
      <c r="U4802" s="4">
        <v>6.1</v>
      </c>
    </row>
    <row r="4803" spans="20:21" x14ac:dyDescent="0.3">
      <c r="T4803" t="s">
        <v>8160</v>
      </c>
      <c r="U4803" s="4">
        <v>6.9</v>
      </c>
    </row>
    <row r="4804" spans="20:21" x14ac:dyDescent="0.3">
      <c r="T4804" t="s">
        <v>14374</v>
      </c>
      <c r="U4804" s="4">
        <v>7.5</v>
      </c>
    </row>
    <row r="4805" spans="20:21" x14ac:dyDescent="0.3">
      <c r="T4805" t="s">
        <v>14379</v>
      </c>
      <c r="U4805" s="4">
        <v>6.7</v>
      </c>
    </row>
    <row r="4806" spans="20:21" x14ac:dyDescent="0.3">
      <c r="T4806" t="s">
        <v>14384</v>
      </c>
      <c r="U4806" s="4">
        <v>7.4</v>
      </c>
    </row>
    <row r="4807" spans="20:21" x14ac:dyDescent="0.3">
      <c r="T4807" t="s">
        <v>14389</v>
      </c>
      <c r="U4807" s="4">
        <v>6.1</v>
      </c>
    </row>
    <row r="4808" spans="20:21" x14ac:dyDescent="0.3">
      <c r="T4808" t="s">
        <v>14394</v>
      </c>
      <c r="U4808" s="4">
        <v>5.4</v>
      </c>
    </row>
    <row r="4809" spans="20:21" x14ac:dyDescent="0.3">
      <c r="T4809" t="s">
        <v>14399</v>
      </c>
      <c r="U4809" s="4">
        <v>6.4</v>
      </c>
    </row>
    <row r="4810" spans="20:21" x14ac:dyDescent="0.3">
      <c r="T4810" t="s">
        <v>14402</v>
      </c>
      <c r="U4810" s="4">
        <v>7</v>
      </c>
    </row>
    <row r="4811" spans="20:21" x14ac:dyDescent="0.3">
      <c r="T4811" t="s">
        <v>14406</v>
      </c>
      <c r="U4811" s="4">
        <v>6.3</v>
      </c>
    </row>
    <row r="4812" spans="20:21" x14ac:dyDescent="0.3">
      <c r="T4812" t="s">
        <v>3085</v>
      </c>
      <c r="U4812" s="4">
        <v>6.9</v>
      </c>
    </row>
    <row r="4813" spans="20:21" x14ac:dyDescent="0.3">
      <c r="T4813" t="s">
        <v>14416</v>
      </c>
      <c r="U4813" s="4">
        <v>7.8</v>
      </c>
    </row>
    <row r="4814" spans="20:21" x14ac:dyDescent="0.3">
      <c r="T4814" t="s">
        <v>10999</v>
      </c>
      <c r="U4814" s="4">
        <v>6.4</v>
      </c>
    </row>
    <row r="4815" spans="20:21" x14ac:dyDescent="0.3">
      <c r="T4815" t="s">
        <v>14425</v>
      </c>
      <c r="U4815" s="4">
        <v>7.7</v>
      </c>
    </row>
    <row r="4816" spans="20:21" x14ac:dyDescent="0.3">
      <c r="T4816" t="s">
        <v>14432</v>
      </c>
      <c r="U4816" s="4">
        <v>6.3</v>
      </c>
    </row>
    <row r="4817" spans="20:21" x14ac:dyDescent="0.3">
      <c r="T4817" t="s">
        <v>14437</v>
      </c>
      <c r="U4817" s="4">
        <v>6.3</v>
      </c>
    </row>
    <row r="4818" spans="20:21" x14ac:dyDescent="0.3">
      <c r="T4818" t="s">
        <v>11774</v>
      </c>
      <c r="U4818" s="4">
        <v>6.6</v>
      </c>
    </row>
  </sheetData>
  <mergeCells count="2">
    <mergeCell ref="B3:E3"/>
    <mergeCell ref="B21:E21"/>
  </mergeCells>
  <conditionalFormatting sqref="D5:D19">
    <cfRule type="top10" dxfId="4" priority="4" rank="2"/>
  </conditionalFormatting>
  <conditionalFormatting sqref="D23:D33">
    <cfRule type="top10" dxfId="3" priority="3" rank="2"/>
  </conditionalFormatting>
  <conditionalFormatting sqref="E5:E19">
    <cfRule type="top10" dxfId="2" priority="1" percent="1" rank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574B9-538A-4B19-8F02-C58E2F6D8D93}">
  <dimension ref="A1:O4132"/>
  <sheetViews>
    <sheetView topLeftCell="D1" workbookViewId="0">
      <selection activeCell="N11" sqref="N11"/>
    </sheetView>
  </sheetViews>
  <sheetFormatPr defaultRowHeight="14.4" x14ac:dyDescent="0.3"/>
  <cols>
    <col min="1" max="1" width="17.33203125" customWidth="1"/>
    <col min="2" max="2" width="30.21875" bestFit="1" customWidth="1"/>
    <col min="3" max="3" width="40.88671875" customWidth="1"/>
    <col min="4" max="4" width="10" bestFit="1" customWidth="1"/>
    <col min="5" max="5" width="11.77734375" bestFit="1" customWidth="1"/>
    <col min="6" max="6" width="18.5546875" customWidth="1"/>
    <col min="7" max="7" width="17.33203125" customWidth="1"/>
    <col min="8" max="8" width="18" customWidth="1"/>
    <col min="9" max="9" width="16.109375" customWidth="1"/>
    <col min="10" max="10" width="23.33203125" customWidth="1"/>
    <col min="11" max="11" width="37.21875" bestFit="1" customWidth="1"/>
    <col min="12" max="12" width="17.88671875" bestFit="1" customWidth="1"/>
    <col min="13" max="13" width="10.77734375" bestFit="1" customWidth="1"/>
  </cols>
  <sheetData>
    <row r="1" spans="1:15" x14ac:dyDescent="0.3">
      <c r="A1" s="39" t="s">
        <v>14518</v>
      </c>
      <c r="B1" s="39" t="s">
        <v>0</v>
      </c>
      <c r="C1" s="39" t="s">
        <v>6</v>
      </c>
      <c r="D1" s="39" t="s">
        <v>3</v>
      </c>
      <c r="E1" s="39" t="s">
        <v>10</v>
      </c>
    </row>
    <row r="2" spans="1:15" ht="23.4" x14ac:dyDescent="0.45">
      <c r="A2">
        <f t="shared" ref="A2:A65" si="0">D2-E2</f>
        <v>523505847</v>
      </c>
      <c r="B2" t="s">
        <v>14</v>
      </c>
      <c r="C2" t="s">
        <v>18</v>
      </c>
      <c r="D2">
        <v>760505847</v>
      </c>
      <c r="E2">
        <v>237000000</v>
      </c>
      <c r="H2" s="45" t="s">
        <v>14511</v>
      </c>
      <c r="I2" s="45">
        <f>CORREL(E:E,D:D)</f>
        <v>9.9313066736733971E-2</v>
      </c>
    </row>
    <row r="3" spans="1:15" ht="14.4" customHeight="1" x14ac:dyDescent="0.3">
      <c r="A3">
        <f t="shared" si="0"/>
        <v>502177271</v>
      </c>
      <c r="B3" t="s">
        <v>159</v>
      </c>
      <c r="C3" t="s">
        <v>162</v>
      </c>
      <c r="D3">
        <v>652177271</v>
      </c>
      <c r="E3">
        <v>150000000</v>
      </c>
      <c r="H3" s="59" t="s">
        <v>14516</v>
      </c>
      <c r="I3" s="59"/>
      <c r="J3" s="59"/>
      <c r="K3" s="59"/>
      <c r="L3" s="59"/>
      <c r="M3" s="59"/>
      <c r="N3" s="59"/>
      <c r="O3" s="59"/>
    </row>
    <row r="4" spans="1:15" x14ac:dyDescent="0.3">
      <c r="A4">
        <f t="shared" si="0"/>
        <v>458672302</v>
      </c>
      <c r="B4" t="s">
        <v>14</v>
      </c>
      <c r="C4" t="s">
        <v>148</v>
      </c>
      <c r="D4">
        <v>658672302</v>
      </c>
      <c r="E4">
        <v>200000000</v>
      </c>
      <c r="H4" s="59"/>
      <c r="I4" s="59"/>
      <c r="J4" s="59"/>
      <c r="K4" s="59"/>
      <c r="L4" s="59"/>
      <c r="M4" s="59"/>
      <c r="N4" s="59"/>
      <c r="O4" s="59"/>
    </row>
    <row r="5" spans="1:15" x14ac:dyDescent="0.3">
      <c r="A5">
        <f t="shared" si="0"/>
        <v>449935665</v>
      </c>
      <c r="B5" t="s">
        <v>947</v>
      </c>
      <c r="C5" t="s">
        <v>8533</v>
      </c>
      <c r="D5">
        <v>460935665</v>
      </c>
      <c r="E5">
        <v>11000000</v>
      </c>
      <c r="H5" s="60" t="s">
        <v>14517</v>
      </c>
      <c r="I5" s="60"/>
      <c r="J5" s="60"/>
      <c r="K5" s="60"/>
      <c r="L5" s="60"/>
      <c r="M5" s="60"/>
      <c r="N5" s="60"/>
      <c r="O5" s="60"/>
    </row>
    <row r="6" spans="1:15" x14ac:dyDescent="0.3">
      <c r="A6">
        <f t="shared" si="0"/>
        <v>424449459</v>
      </c>
      <c r="B6" t="s">
        <v>264</v>
      </c>
      <c r="C6" t="s">
        <v>8672</v>
      </c>
      <c r="D6">
        <v>434949459</v>
      </c>
      <c r="E6">
        <v>10500000</v>
      </c>
      <c r="H6" s="60"/>
      <c r="I6" s="60"/>
      <c r="J6" s="60"/>
      <c r="K6" s="60"/>
      <c r="L6" s="60"/>
      <c r="M6" s="60"/>
      <c r="N6" s="60"/>
      <c r="O6" s="60"/>
    </row>
    <row r="7" spans="1:15" x14ac:dyDescent="0.3">
      <c r="A7">
        <f t="shared" si="0"/>
        <v>403279547</v>
      </c>
      <c r="B7" t="s">
        <v>64</v>
      </c>
      <c r="C7" t="s">
        <v>104</v>
      </c>
      <c r="D7">
        <v>623279547</v>
      </c>
      <c r="E7">
        <v>220000000</v>
      </c>
    </row>
    <row r="8" spans="1:15" x14ac:dyDescent="0.3">
      <c r="A8">
        <f t="shared" si="0"/>
        <v>377783777</v>
      </c>
      <c r="B8" t="s">
        <v>1556</v>
      </c>
      <c r="C8" t="s">
        <v>1894</v>
      </c>
      <c r="D8">
        <v>422783777</v>
      </c>
      <c r="E8">
        <v>45000000</v>
      </c>
      <c r="H8" t="s">
        <v>14519</v>
      </c>
      <c r="I8" t="s">
        <v>14514</v>
      </c>
      <c r="J8" t="s">
        <v>14520</v>
      </c>
    </row>
    <row r="9" spans="1:15" x14ac:dyDescent="0.3">
      <c r="A9">
        <f t="shared" si="0"/>
        <v>359544677</v>
      </c>
      <c r="B9" t="s">
        <v>947</v>
      </c>
      <c r="C9" t="s">
        <v>956</v>
      </c>
      <c r="D9">
        <v>474544677</v>
      </c>
      <c r="E9">
        <v>115000000</v>
      </c>
      <c r="H9">
        <f>MAX(A2:A4132)</f>
        <v>523505847</v>
      </c>
      <c r="I9" t="str">
        <f>VLOOKUP($H9,$A$1:$E$4132,2,0)</f>
        <v>James Cameron</v>
      </c>
      <c r="J9" t="str">
        <f>VLOOKUP($H9,$A$1:$E$4132,3,0)</f>
        <v>Avatar</v>
      </c>
    </row>
    <row r="10" spans="1:15" x14ac:dyDescent="0.3">
      <c r="A10">
        <f t="shared" si="0"/>
        <v>348316061</v>
      </c>
      <c r="B10" t="s">
        <v>35</v>
      </c>
      <c r="C10" t="s">
        <v>316</v>
      </c>
      <c r="D10">
        <v>533316061</v>
      </c>
      <c r="E10">
        <v>185000000</v>
      </c>
    </row>
    <row r="11" spans="1:15" x14ac:dyDescent="0.3">
      <c r="A11">
        <f t="shared" si="0"/>
        <v>329999255</v>
      </c>
      <c r="B11" t="s">
        <v>1502</v>
      </c>
      <c r="C11" t="s">
        <v>1654</v>
      </c>
      <c r="D11">
        <v>407999255</v>
      </c>
      <c r="E11">
        <v>78000000</v>
      </c>
      <c r="H11" t="s">
        <v>14521</v>
      </c>
      <c r="I11" t="s">
        <v>14514</v>
      </c>
      <c r="J11" t="s">
        <v>14520</v>
      </c>
    </row>
    <row r="12" spans="1:15" x14ac:dyDescent="0.3">
      <c r="A12">
        <f t="shared" si="0"/>
        <v>305024263</v>
      </c>
      <c r="B12" t="s">
        <v>2805</v>
      </c>
      <c r="C12" t="s">
        <v>2808</v>
      </c>
      <c r="D12">
        <v>363024263</v>
      </c>
      <c r="E12">
        <v>58000000</v>
      </c>
      <c r="H12">
        <f>MIN(A2:A4132)</f>
        <v>-12213298588</v>
      </c>
      <c r="I12" t="str">
        <f>VLOOKUP($H12,$A$1:$E$4132,2,0)</f>
        <v>Joon-ho Bong</v>
      </c>
      <c r="J12" t="str">
        <f>VLOOKUP($H12,$A$1:$E$4132,3,0)</f>
        <v>The Host</v>
      </c>
    </row>
    <row r="13" spans="1:15" x14ac:dyDescent="0.3">
      <c r="A13">
        <f t="shared" si="0"/>
        <v>294645577</v>
      </c>
      <c r="B13" t="s">
        <v>472</v>
      </c>
      <c r="C13" t="s">
        <v>781</v>
      </c>
      <c r="D13">
        <v>424645577</v>
      </c>
      <c r="E13">
        <v>130000000</v>
      </c>
    </row>
    <row r="14" spans="1:15" ht="18" x14ac:dyDescent="0.35">
      <c r="A14">
        <f t="shared" si="0"/>
        <v>293784000</v>
      </c>
      <c r="B14" t="s">
        <v>264</v>
      </c>
      <c r="C14" t="s">
        <v>2463</v>
      </c>
      <c r="D14">
        <v>356784000</v>
      </c>
      <c r="E14">
        <v>63000000</v>
      </c>
      <c r="H14" s="61" t="s">
        <v>14522</v>
      </c>
      <c r="I14" s="61"/>
      <c r="J14" s="61"/>
      <c r="K14" s="61"/>
      <c r="L14" s="61"/>
      <c r="M14" s="61"/>
    </row>
    <row r="15" spans="1:15" x14ac:dyDescent="0.3">
      <c r="A15">
        <f t="shared" si="0"/>
        <v>292049635</v>
      </c>
      <c r="B15" t="s">
        <v>1927</v>
      </c>
      <c r="C15" t="s">
        <v>1929</v>
      </c>
      <c r="D15">
        <v>368049635</v>
      </c>
      <c r="E15">
        <v>76000000</v>
      </c>
      <c r="H15" s="37" t="s">
        <v>14519</v>
      </c>
      <c r="I15" s="37" t="s">
        <v>14523</v>
      </c>
      <c r="J15" s="40" t="s">
        <v>14514</v>
      </c>
      <c r="K15" s="40" t="s">
        <v>14520</v>
      </c>
      <c r="L15" s="46" t="s">
        <v>14534</v>
      </c>
      <c r="M15" s="46" t="s">
        <v>14478</v>
      </c>
    </row>
    <row r="16" spans="1:15" ht="15.6" x14ac:dyDescent="0.3">
      <c r="A16">
        <f t="shared" si="0"/>
        <v>291323553</v>
      </c>
      <c r="B16" t="s">
        <v>2363</v>
      </c>
      <c r="C16" t="s">
        <v>2816</v>
      </c>
      <c r="D16">
        <v>350123553</v>
      </c>
      <c r="E16">
        <v>58800000</v>
      </c>
      <c r="H16" s="10">
        <f>LARGE($A$2:$A$4132,1)</f>
        <v>523505847</v>
      </c>
      <c r="I16" s="10">
        <f>VLOOKUP($H16,$A$1:$E$4132,5,0)</f>
        <v>237000000</v>
      </c>
      <c r="J16" t="str">
        <f t="shared" ref="J16:J25" si="1">VLOOKUP($H16,$A$1:$E$4132,2,0)</f>
        <v>James Cameron</v>
      </c>
      <c r="K16" t="str">
        <f t="shared" ref="K16:K25" si="2">VLOOKUP($H16,$A$1:$E$4132,3,0)</f>
        <v>Avatar</v>
      </c>
      <c r="L16" s="48">
        <f t="shared" ref="L16:L25" si="3">H16/I16</f>
        <v>2.2088854303797469</v>
      </c>
      <c r="M16" s="47">
        <f>VLOOKUP(K16,IMDB_Movies2[[movie_title]:[imdb_score]],6,0)</f>
        <v>7.9</v>
      </c>
    </row>
    <row r="17" spans="1:13" ht="15.6" x14ac:dyDescent="0.3">
      <c r="A17">
        <f t="shared" si="0"/>
        <v>286838870</v>
      </c>
      <c r="B17" t="s">
        <v>46</v>
      </c>
      <c r="C17" t="s">
        <v>1320</v>
      </c>
      <c r="D17">
        <v>380838870</v>
      </c>
      <c r="E17">
        <v>94000000</v>
      </c>
      <c r="H17" s="10">
        <f>LARGE($A$2:$A$4132,2)</f>
        <v>502177271</v>
      </c>
      <c r="I17" s="10">
        <f t="shared" ref="I17:I25" si="4">VLOOKUP($H17,$A$1:$E$4132,5,0)</f>
        <v>150000000</v>
      </c>
      <c r="J17" t="str">
        <f t="shared" si="1"/>
        <v>Colin Trevorrow</v>
      </c>
      <c r="K17" t="str">
        <f t="shared" si="2"/>
        <v>Jurassic World</v>
      </c>
      <c r="L17" s="48">
        <f t="shared" si="3"/>
        <v>3.3478484733333334</v>
      </c>
      <c r="M17" s="47">
        <f>VLOOKUP(K17,IMDB_Movies2[[movie_title]:[imdb_score]],6,0)</f>
        <v>7</v>
      </c>
    </row>
    <row r="18" spans="1:13" ht="15.6" x14ac:dyDescent="0.3">
      <c r="A18">
        <f t="shared" si="0"/>
        <v>286471036</v>
      </c>
      <c r="B18" t="s">
        <v>98</v>
      </c>
      <c r="C18" t="s">
        <v>2123</v>
      </c>
      <c r="D18">
        <v>436471036</v>
      </c>
      <c r="E18">
        <v>150000000</v>
      </c>
      <c r="H18" s="10">
        <f>LARGE($A$2:$A$4132,3)</f>
        <v>458672302</v>
      </c>
      <c r="I18" s="10">
        <f t="shared" si="4"/>
        <v>200000000</v>
      </c>
      <c r="J18" t="str">
        <f t="shared" si="1"/>
        <v>James Cameron</v>
      </c>
      <c r="K18" t="str">
        <f t="shared" si="2"/>
        <v>Titanic</v>
      </c>
      <c r="L18" s="48">
        <f t="shared" si="3"/>
        <v>2.29336151</v>
      </c>
      <c r="M18" s="47">
        <f>VLOOKUP(K18,IMDB_Movies2[[movie_title]:[imdb_score]],6,0)</f>
        <v>7.7</v>
      </c>
    </row>
    <row r="19" spans="1:13" ht="15.6" x14ac:dyDescent="0.3">
      <c r="A19">
        <f t="shared" si="0"/>
        <v>283019252</v>
      </c>
      <c r="B19" t="s">
        <v>115</v>
      </c>
      <c r="C19" t="s">
        <v>1321</v>
      </c>
      <c r="D19">
        <v>377019252</v>
      </c>
      <c r="E19">
        <v>94000000</v>
      </c>
      <c r="H19" s="10">
        <f>LARGE($A$2:$A$4132,4)</f>
        <v>449935665</v>
      </c>
      <c r="I19" s="10">
        <f t="shared" si="4"/>
        <v>11000000</v>
      </c>
      <c r="J19" t="str">
        <f t="shared" si="1"/>
        <v>George Lucas</v>
      </c>
      <c r="K19" t="str">
        <f t="shared" si="2"/>
        <v>Star Wars: Episode IV - A New Hope</v>
      </c>
      <c r="L19" s="48">
        <f t="shared" si="3"/>
        <v>40.903242272727276</v>
      </c>
      <c r="M19" s="47">
        <f>VLOOKUP(K19,IMDB_Movies2[[movie_title]:[imdb_score]],6,0)</f>
        <v>8.6999999999999993</v>
      </c>
    </row>
    <row r="20" spans="1:13" ht="15.6" x14ac:dyDescent="0.3">
      <c r="A20">
        <f t="shared" si="0"/>
        <v>276625409</v>
      </c>
      <c r="B20" t="s">
        <v>4809</v>
      </c>
      <c r="C20" t="s">
        <v>4810</v>
      </c>
      <c r="D20">
        <v>309125409</v>
      </c>
      <c r="E20">
        <v>32500000</v>
      </c>
      <c r="H20" s="10">
        <f>LARGE($A$2:$A$4132,5)</f>
        <v>424449459</v>
      </c>
      <c r="I20" s="10">
        <f t="shared" si="4"/>
        <v>10500000</v>
      </c>
      <c r="J20" t="str">
        <f t="shared" si="1"/>
        <v>Steven Spielberg</v>
      </c>
      <c r="K20" t="str">
        <f t="shared" si="2"/>
        <v>E.T. the Extra-Terrestrial</v>
      </c>
      <c r="L20" s="48">
        <f t="shared" si="3"/>
        <v>40.423757999999999</v>
      </c>
      <c r="M20" s="47">
        <f>VLOOKUP(K20,IMDB_Movies2[[movie_title]:[imdb_score]],6,0)</f>
        <v>7.9</v>
      </c>
    </row>
    <row r="21" spans="1:13" ht="15.6" x14ac:dyDescent="0.3">
      <c r="A21">
        <f t="shared" si="0"/>
        <v>274691196</v>
      </c>
      <c r="B21" t="s">
        <v>296</v>
      </c>
      <c r="C21" t="s">
        <v>2889</v>
      </c>
      <c r="D21">
        <v>329691196</v>
      </c>
      <c r="E21">
        <v>55000000</v>
      </c>
      <c r="H21" s="10">
        <f>LARGE($A$2:$A$4132,6)</f>
        <v>403279547</v>
      </c>
      <c r="I21" s="10">
        <f t="shared" si="4"/>
        <v>220000000</v>
      </c>
      <c r="J21" t="str">
        <f t="shared" si="1"/>
        <v>Joss Whedon</v>
      </c>
      <c r="K21" t="str">
        <f t="shared" si="2"/>
        <v>The Avengers</v>
      </c>
      <c r="L21" s="48">
        <f t="shared" si="3"/>
        <v>1.83308885</v>
      </c>
      <c r="M21" s="47">
        <f>VLOOKUP(K21,IMDB_Movies2[[movie_title]:[imdb_score]],6,0)</f>
        <v>8.1</v>
      </c>
    </row>
    <row r="22" spans="1:13" ht="15.6" x14ac:dyDescent="0.3">
      <c r="A22">
        <f t="shared" si="0"/>
        <v>272158751</v>
      </c>
      <c r="B22" t="s">
        <v>4412</v>
      </c>
      <c r="C22" t="s">
        <v>6121</v>
      </c>
      <c r="D22">
        <v>290158751</v>
      </c>
      <c r="E22">
        <v>18000000</v>
      </c>
      <c r="H22" s="10">
        <f>LARGE($A$2:$A$4132,7)</f>
        <v>377783777</v>
      </c>
      <c r="I22" s="10">
        <f t="shared" si="4"/>
        <v>45000000</v>
      </c>
      <c r="J22" t="str">
        <f t="shared" si="1"/>
        <v>Roger Allers</v>
      </c>
      <c r="K22" t="str">
        <f t="shared" si="2"/>
        <v>The Lion King</v>
      </c>
      <c r="L22" s="48">
        <f t="shared" si="3"/>
        <v>8.3951950444444439</v>
      </c>
      <c r="M22" s="47">
        <f>VLOOKUP(K22,IMDB_Movies2[[movie_title]:[imdb_score]],6,0)</f>
        <v>8.5</v>
      </c>
    </row>
    <row r="23" spans="1:13" ht="15.6" x14ac:dyDescent="0.3">
      <c r="A23">
        <f t="shared" si="0"/>
        <v>267761243</v>
      </c>
      <c r="B23" t="s">
        <v>832</v>
      </c>
      <c r="C23" t="s">
        <v>7508</v>
      </c>
      <c r="D23">
        <v>285761243</v>
      </c>
      <c r="E23">
        <v>18000000</v>
      </c>
      <c r="H23" s="10">
        <f>LARGE($A$2:$A$4132,8)</f>
        <v>359544677</v>
      </c>
      <c r="I23" s="10">
        <f t="shared" si="4"/>
        <v>115000000</v>
      </c>
      <c r="J23" t="str">
        <f t="shared" si="1"/>
        <v>George Lucas</v>
      </c>
      <c r="K23" t="str">
        <f t="shared" si="2"/>
        <v>Star Wars: Episode I - The Phantom Menace</v>
      </c>
      <c r="L23" s="48">
        <f t="shared" si="3"/>
        <v>3.1264754521739131</v>
      </c>
      <c r="M23" s="47">
        <f>VLOOKUP(K23,IMDB_Movies2[[movie_title]:[imdb_score]],6,0)</f>
        <v>6.5</v>
      </c>
    </row>
    <row r="24" spans="1:13" ht="15.6" x14ac:dyDescent="0.3">
      <c r="A24">
        <f t="shared" si="0"/>
        <v>267262555</v>
      </c>
      <c r="B24" t="s">
        <v>947</v>
      </c>
      <c r="C24" t="s">
        <v>948</v>
      </c>
      <c r="D24">
        <v>380262555</v>
      </c>
      <c r="E24">
        <v>113000000</v>
      </c>
      <c r="H24" s="10">
        <f>LARGE($A$2:$A$4132,9)</f>
        <v>348316061</v>
      </c>
      <c r="I24" s="10">
        <f t="shared" si="4"/>
        <v>185000000</v>
      </c>
      <c r="J24" t="str">
        <f t="shared" si="1"/>
        <v>Christopher Nolan</v>
      </c>
      <c r="K24" t="str">
        <f t="shared" si="2"/>
        <v>The Dark Knight</v>
      </c>
      <c r="L24" s="48">
        <f t="shared" si="3"/>
        <v>1.882789518918919</v>
      </c>
      <c r="M24" s="47">
        <f>VLOOKUP(K24,IMDB_Movies2[[movie_title]:[imdb_score]],6,0)</f>
        <v>9</v>
      </c>
    </row>
    <row r="25" spans="1:13" ht="15.6" x14ac:dyDescent="0.3">
      <c r="A25">
        <f t="shared" si="0"/>
        <v>264706375</v>
      </c>
      <c r="B25" t="s">
        <v>52</v>
      </c>
      <c r="C25" t="s">
        <v>693</v>
      </c>
      <c r="D25">
        <v>403706375</v>
      </c>
      <c r="E25">
        <v>139000000</v>
      </c>
      <c r="H25" s="10">
        <f>LARGE($A$2:$A$4132,10)</f>
        <v>329999255</v>
      </c>
      <c r="I25" s="10">
        <f t="shared" si="4"/>
        <v>78000000</v>
      </c>
      <c r="J25" t="str">
        <f t="shared" si="1"/>
        <v>Gary Ross</v>
      </c>
      <c r="K25" t="str">
        <f t="shared" si="2"/>
        <v>The Hunger Games</v>
      </c>
      <c r="L25" s="48">
        <f t="shared" si="3"/>
        <v>4.2307596794871793</v>
      </c>
      <c r="M25" s="47">
        <f>VLOOKUP(K25,IMDB_Movies2[[movie_title]:[imdb_score]],6,0)</f>
        <v>7.3</v>
      </c>
    </row>
    <row r="26" spans="1:13" x14ac:dyDescent="0.3">
      <c r="A26">
        <f t="shared" si="0"/>
        <v>262029560</v>
      </c>
      <c r="B26" t="s">
        <v>2056</v>
      </c>
      <c r="C26" t="s">
        <v>2057</v>
      </c>
      <c r="D26">
        <v>336029560</v>
      </c>
      <c r="E26">
        <v>74000000</v>
      </c>
    </row>
    <row r="27" spans="1:13" x14ac:dyDescent="0.3">
      <c r="A27">
        <f t="shared" si="0"/>
        <v>253501675</v>
      </c>
      <c r="B27" t="s">
        <v>615</v>
      </c>
      <c r="C27" t="s">
        <v>3860</v>
      </c>
      <c r="D27">
        <v>293501675</v>
      </c>
      <c r="E27">
        <v>40000000</v>
      </c>
    </row>
    <row r="28" spans="1:13" x14ac:dyDescent="0.3">
      <c r="A28">
        <f t="shared" si="0"/>
        <v>252000000</v>
      </c>
      <c r="B28" t="s">
        <v>264</v>
      </c>
      <c r="C28" t="s">
        <v>8266</v>
      </c>
      <c r="D28">
        <v>260000000</v>
      </c>
      <c r="E28">
        <v>8000000</v>
      </c>
    </row>
    <row r="29" spans="1:13" x14ac:dyDescent="0.3">
      <c r="A29">
        <f t="shared" si="0"/>
        <v>250736600</v>
      </c>
      <c r="B29" t="s">
        <v>558</v>
      </c>
      <c r="C29" t="s">
        <v>562</v>
      </c>
      <c r="D29">
        <v>400736600</v>
      </c>
      <c r="E29">
        <v>150000000</v>
      </c>
    </row>
    <row r="30" spans="1:13" x14ac:dyDescent="0.3">
      <c r="A30">
        <f t="shared" si="0"/>
        <v>248505540</v>
      </c>
      <c r="B30" t="s">
        <v>1919</v>
      </c>
      <c r="C30" t="s">
        <v>1922</v>
      </c>
      <c r="D30">
        <v>323505540</v>
      </c>
      <c r="E30">
        <v>75000000</v>
      </c>
    </row>
    <row r="31" spans="1:13" x14ac:dyDescent="0.3">
      <c r="A31">
        <f t="shared" si="0"/>
        <v>246623634</v>
      </c>
      <c r="B31" t="s">
        <v>134</v>
      </c>
      <c r="C31" t="s">
        <v>3139</v>
      </c>
      <c r="D31">
        <v>296623634</v>
      </c>
      <c r="E31">
        <v>50000000</v>
      </c>
    </row>
    <row r="32" spans="1:13" x14ac:dyDescent="0.3">
      <c r="A32">
        <f t="shared" si="0"/>
        <v>246478898</v>
      </c>
      <c r="B32" t="s">
        <v>115</v>
      </c>
      <c r="C32" t="s">
        <v>1323</v>
      </c>
      <c r="D32">
        <v>340478898</v>
      </c>
      <c r="E32">
        <v>94000000</v>
      </c>
    </row>
    <row r="33" spans="1:5" x14ac:dyDescent="0.3">
      <c r="A33">
        <f t="shared" si="0"/>
        <v>242313371</v>
      </c>
      <c r="B33" t="s">
        <v>1656</v>
      </c>
      <c r="C33" t="s">
        <v>4443</v>
      </c>
      <c r="D33">
        <v>277313371</v>
      </c>
      <c r="E33">
        <v>35000000</v>
      </c>
    </row>
    <row r="34" spans="1:5" x14ac:dyDescent="0.3">
      <c r="A34">
        <f t="shared" si="0"/>
        <v>236437427</v>
      </c>
      <c r="B34" t="s">
        <v>3625</v>
      </c>
      <c r="C34" t="s">
        <v>10378</v>
      </c>
      <c r="D34">
        <v>241437427</v>
      </c>
      <c r="E34">
        <v>5000000</v>
      </c>
    </row>
    <row r="35" spans="1:5" x14ac:dyDescent="0.3">
      <c r="A35">
        <f t="shared" si="0"/>
        <v>232523113</v>
      </c>
      <c r="B35" t="s">
        <v>2274</v>
      </c>
      <c r="C35" t="s">
        <v>2275</v>
      </c>
      <c r="D35">
        <v>300523113</v>
      </c>
      <c r="E35">
        <v>68000000</v>
      </c>
    </row>
    <row r="36" spans="1:5" x14ac:dyDescent="0.3">
      <c r="A36">
        <f t="shared" si="0"/>
        <v>231124059</v>
      </c>
      <c r="B36" t="s">
        <v>291</v>
      </c>
      <c r="C36" t="s">
        <v>1930</v>
      </c>
      <c r="D36">
        <v>306124059</v>
      </c>
      <c r="E36">
        <v>75000000</v>
      </c>
    </row>
    <row r="37" spans="1:5" x14ac:dyDescent="0.3">
      <c r="A37">
        <f t="shared" si="0"/>
        <v>226950375</v>
      </c>
      <c r="B37" t="s">
        <v>1347</v>
      </c>
      <c r="C37" t="s">
        <v>4459</v>
      </c>
      <c r="D37">
        <v>255950375</v>
      </c>
      <c r="E37">
        <v>29000000</v>
      </c>
    </row>
    <row r="38" spans="1:5" x14ac:dyDescent="0.3">
      <c r="A38">
        <f t="shared" si="0"/>
        <v>224374454</v>
      </c>
      <c r="B38" t="s">
        <v>264</v>
      </c>
      <c r="C38" t="s">
        <v>6361</v>
      </c>
      <c r="D38">
        <v>242374454</v>
      </c>
      <c r="E38">
        <v>18000000</v>
      </c>
    </row>
    <row r="39" spans="1:5" x14ac:dyDescent="0.3">
      <c r="A39">
        <f t="shared" si="0"/>
        <v>220837577</v>
      </c>
      <c r="B39" t="s">
        <v>115</v>
      </c>
      <c r="C39" t="s">
        <v>1069</v>
      </c>
      <c r="D39">
        <v>313837577</v>
      </c>
      <c r="E39">
        <v>93000000</v>
      </c>
    </row>
    <row r="40" spans="1:5" x14ac:dyDescent="0.3">
      <c r="A40">
        <f t="shared" si="0"/>
        <v>220760500</v>
      </c>
      <c r="B40" t="s">
        <v>1583</v>
      </c>
      <c r="C40" t="s">
        <v>7507</v>
      </c>
      <c r="D40">
        <v>234760500</v>
      </c>
      <c r="E40">
        <v>14000000</v>
      </c>
    </row>
    <row r="41" spans="1:5" x14ac:dyDescent="0.3">
      <c r="A41">
        <f t="shared" si="0"/>
        <v>216188924</v>
      </c>
      <c r="B41" t="s">
        <v>173</v>
      </c>
      <c r="C41" t="s">
        <v>4451</v>
      </c>
      <c r="D41">
        <v>251188924</v>
      </c>
      <c r="E41">
        <v>35000000</v>
      </c>
    </row>
    <row r="42" spans="1:5" x14ac:dyDescent="0.3">
      <c r="A42">
        <f t="shared" si="0"/>
        <v>214984497</v>
      </c>
      <c r="B42" t="s">
        <v>217</v>
      </c>
      <c r="C42" t="s">
        <v>220</v>
      </c>
      <c r="D42">
        <v>414984497</v>
      </c>
      <c r="E42">
        <v>200000000</v>
      </c>
    </row>
    <row r="43" spans="1:5" x14ac:dyDescent="0.3">
      <c r="A43">
        <f t="shared" si="0"/>
        <v>212103873</v>
      </c>
      <c r="B43" t="s">
        <v>472</v>
      </c>
      <c r="C43" t="s">
        <v>843</v>
      </c>
      <c r="D43">
        <v>337103873</v>
      </c>
      <c r="E43">
        <v>125000000</v>
      </c>
    </row>
    <row r="44" spans="1:5" x14ac:dyDescent="0.3">
      <c r="A44">
        <f t="shared" si="0"/>
        <v>208992272</v>
      </c>
      <c r="B44" t="s">
        <v>169</v>
      </c>
      <c r="C44" t="s">
        <v>171</v>
      </c>
      <c r="D44">
        <v>408992272</v>
      </c>
      <c r="E44">
        <v>200000000</v>
      </c>
    </row>
    <row r="45" spans="1:5" x14ac:dyDescent="0.3">
      <c r="A45">
        <f t="shared" si="0"/>
        <v>208991599</v>
      </c>
      <c r="B45" t="s">
        <v>64</v>
      </c>
      <c r="C45" t="s">
        <v>67</v>
      </c>
      <c r="D45">
        <v>458991599</v>
      </c>
      <c r="E45">
        <v>250000000</v>
      </c>
    </row>
    <row r="46" spans="1:5" x14ac:dyDescent="0.3">
      <c r="A46">
        <f t="shared" si="0"/>
        <v>207652016</v>
      </c>
      <c r="B46" t="s">
        <v>98</v>
      </c>
      <c r="C46" t="s">
        <v>3141</v>
      </c>
      <c r="D46">
        <v>267652016</v>
      </c>
      <c r="E46">
        <v>60000000</v>
      </c>
    </row>
    <row r="47" spans="1:5" x14ac:dyDescent="0.3">
      <c r="A47">
        <f t="shared" si="0"/>
        <v>202076689</v>
      </c>
      <c r="B47" t="s">
        <v>189</v>
      </c>
      <c r="C47" t="s">
        <v>192</v>
      </c>
      <c r="D47">
        <v>402076689</v>
      </c>
      <c r="E47">
        <v>200000000</v>
      </c>
    </row>
    <row r="48" spans="1:5" x14ac:dyDescent="0.3">
      <c r="A48">
        <f t="shared" si="0"/>
        <v>199167575</v>
      </c>
      <c r="B48" t="s">
        <v>1292</v>
      </c>
      <c r="C48" t="s">
        <v>2504</v>
      </c>
      <c r="D48">
        <v>279167575</v>
      </c>
      <c r="E48">
        <v>80000000</v>
      </c>
    </row>
    <row r="49" spans="1:5" x14ac:dyDescent="0.3">
      <c r="A49">
        <f t="shared" si="0"/>
        <v>198130642</v>
      </c>
      <c r="B49" t="s">
        <v>35</v>
      </c>
      <c r="C49" t="s">
        <v>39</v>
      </c>
      <c r="D49">
        <v>448130642</v>
      </c>
      <c r="E49">
        <v>250000000</v>
      </c>
    </row>
    <row r="50" spans="1:5" x14ac:dyDescent="0.3">
      <c r="A50">
        <f t="shared" si="0"/>
        <v>198032628</v>
      </c>
      <c r="B50" t="s">
        <v>22</v>
      </c>
      <c r="C50" t="s">
        <v>90</v>
      </c>
      <c r="D50">
        <v>423032628</v>
      </c>
      <c r="E50">
        <v>225000000</v>
      </c>
    </row>
    <row r="51" spans="1:5" x14ac:dyDescent="0.3">
      <c r="A51">
        <f t="shared" si="0"/>
        <v>197756197</v>
      </c>
      <c r="B51" t="s">
        <v>1374</v>
      </c>
      <c r="C51" t="s">
        <v>2662</v>
      </c>
      <c r="D51">
        <v>257756197</v>
      </c>
      <c r="E51">
        <v>60000000</v>
      </c>
    </row>
    <row r="52" spans="1:5" x14ac:dyDescent="0.3">
      <c r="A52">
        <f t="shared" si="0"/>
        <v>196565000</v>
      </c>
      <c r="B52" t="s">
        <v>2988</v>
      </c>
      <c r="C52" t="s">
        <v>8263</v>
      </c>
      <c r="D52">
        <v>204565000</v>
      </c>
      <c r="E52">
        <v>8000000</v>
      </c>
    </row>
    <row r="53" spans="1:5" x14ac:dyDescent="0.3">
      <c r="A53">
        <f t="shared" si="0"/>
        <v>195675583</v>
      </c>
      <c r="B53" t="s">
        <v>947</v>
      </c>
      <c r="C53" t="s">
        <v>950</v>
      </c>
      <c r="D53">
        <v>310675583</v>
      </c>
      <c r="E53">
        <v>115000000</v>
      </c>
    </row>
    <row r="54" spans="1:5" x14ac:dyDescent="0.3">
      <c r="A54">
        <f t="shared" si="0"/>
        <v>195631306</v>
      </c>
      <c r="B54" t="s">
        <v>2018</v>
      </c>
      <c r="C54" t="s">
        <v>6202</v>
      </c>
      <c r="D54">
        <v>217631306</v>
      </c>
      <c r="E54">
        <v>22000000</v>
      </c>
    </row>
    <row r="55" spans="1:5" x14ac:dyDescent="0.3">
      <c r="A55">
        <f t="shared" si="0"/>
        <v>194678278</v>
      </c>
      <c r="B55" t="s">
        <v>11025</v>
      </c>
      <c r="C55" t="s">
        <v>11028</v>
      </c>
      <c r="D55">
        <v>198655278</v>
      </c>
      <c r="E55">
        <v>3977000</v>
      </c>
    </row>
    <row r="56" spans="1:5" x14ac:dyDescent="0.3">
      <c r="A56">
        <f t="shared" si="0"/>
        <v>194200000</v>
      </c>
      <c r="B56" t="s">
        <v>832</v>
      </c>
      <c r="C56" t="s">
        <v>5655</v>
      </c>
      <c r="D56">
        <v>219200000</v>
      </c>
      <c r="E56">
        <v>25000000</v>
      </c>
    </row>
    <row r="57" spans="1:5" x14ac:dyDescent="0.3">
      <c r="A57">
        <f t="shared" si="0"/>
        <v>192557891</v>
      </c>
      <c r="B57" t="s">
        <v>832</v>
      </c>
      <c r="C57" t="s">
        <v>833</v>
      </c>
      <c r="D57">
        <v>317557891</v>
      </c>
      <c r="E57">
        <v>125000000</v>
      </c>
    </row>
    <row r="58" spans="1:5" x14ac:dyDescent="0.3">
      <c r="A58">
        <f t="shared" si="0"/>
        <v>191609762</v>
      </c>
      <c r="B58" t="s">
        <v>296</v>
      </c>
      <c r="C58" t="s">
        <v>6898</v>
      </c>
      <c r="D58">
        <v>210609762</v>
      </c>
      <c r="E58">
        <v>19000000</v>
      </c>
    </row>
    <row r="59" spans="1:5" x14ac:dyDescent="0.3">
      <c r="A59">
        <f t="shared" si="0"/>
        <v>189350219</v>
      </c>
      <c r="B59" t="s">
        <v>1090</v>
      </c>
      <c r="C59" t="s">
        <v>5345</v>
      </c>
      <c r="D59">
        <v>217350219</v>
      </c>
      <c r="E59">
        <v>28000000</v>
      </c>
    </row>
    <row r="60" spans="1:5" x14ac:dyDescent="0.3">
      <c r="A60">
        <f t="shared" si="0"/>
        <v>187645141</v>
      </c>
      <c r="B60" t="s">
        <v>170</v>
      </c>
      <c r="C60" t="s">
        <v>374</v>
      </c>
      <c r="D60">
        <v>362645141</v>
      </c>
      <c r="E60">
        <v>175000000</v>
      </c>
    </row>
    <row r="61" spans="1:5" x14ac:dyDescent="0.3">
      <c r="A61">
        <f t="shared" si="0"/>
        <v>182925485</v>
      </c>
      <c r="B61" t="s">
        <v>12444</v>
      </c>
      <c r="C61" t="s">
        <v>12447</v>
      </c>
      <c r="D61">
        <v>184925485</v>
      </c>
      <c r="E61">
        <v>2000000</v>
      </c>
    </row>
    <row r="62" spans="1:5" x14ac:dyDescent="0.3">
      <c r="A62">
        <f t="shared" si="0"/>
        <v>182501645</v>
      </c>
      <c r="B62" t="s">
        <v>1927</v>
      </c>
      <c r="C62" t="s">
        <v>2278</v>
      </c>
      <c r="D62">
        <v>251501645</v>
      </c>
      <c r="E62">
        <v>69000000</v>
      </c>
    </row>
    <row r="63" spans="1:5" x14ac:dyDescent="0.3">
      <c r="A63">
        <f t="shared" si="0"/>
        <v>181454367</v>
      </c>
      <c r="B63" t="s">
        <v>318</v>
      </c>
      <c r="C63" t="s">
        <v>370</v>
      </c>
      <c r="D63">
        <v>356454367</v>
      </c>
      <c r="E63">
        <v>175000000</v>
      </c>
    </row>
    <row r="64" spans="1:5" x14ac:dyDescent="0.3">
      <c r="A64">
        <f t="shared" si="0"/>
        <v>178298180</v>
      </c>
      <c r="B64" t="s">
        <v>170</v>
      </c>
      <c r="C64" t="s">
        <v>329</v>
      </c>
      <c r="D64">
        <v>318298180</v>
      </c>
      <c r="E64">
        <v>140000000</v>
      </c>
    </row>
    <row r="65" spans="1:5" x14ac:dyDescent="0.3">
      <c r="A65">
        <f t="shared" si="0"/>
        <v>175360000</v>
      </c>
      <c r="B65" t="s">
        <v>7931</v>
      </c>
      <c r="C65" t="s">
        <v>9950</v>
      </c>
      <c r="D65">
        <v>181360000</v>
      </c>
      <c r="E65">
        <v>6000000</v>
      </c>
    </row>
    <row r="66" spans="1:5" x14ac:dyDescent="0.3">
      <c r="A66">
        <f t="shared" ref="A66:A129" si="5">D66-E66</f>
        <v>174907418</v>
      </c>
      <c r="B66" t="s">
        <v>318</v>
      </c>
      <c r="C66" t="s">
        <v>951</v>
      </c>
      <c r="D66">
        <v>289907418</v>
      </c>
      <c r="E66">
        <v>115000000</v>
      </c>
    </row>
    <row r="67" spans="1:5" x14ac:dyDescent="0.3">
      <c r="A67">
        <f t="shared" si="5"/>
        <v>174455986</v>
      </c>
      <c r="B67" t="s">
        <v>1656</v>
      </c>
      <c r="C67" t="s">
        <v>1658</v>
      </c>
      <c r="D67">
        <v>254455986</v>
      </c>
      <c r="E67">
        <v>80000000</v>
      </c>
    </row>
    <row r="68" spans="1:5" x14ac:dyDescent="0.3">
      <c r="A68">
        <f t="shared" si="5"/>
        <v>174084951</v>
      </c>
      <c r="B68" t="s">
        <v>811</v>
      </c>
      <c r="C68" t="s">
        <v>980</v>
      </c>
      <c r="D68">
        <v>274084951</v>
      </c>
      <c r="E68">
        <v>100000000</v>
      </c>
    </row>
    <row r="69" spans="1:5" x14ac:dyDescent="0.3">
      <c r="A69">
        <f t="shared" si="5"/>
        <v>173377893</v>
      </c>
      <c r="B69" t="s">
        <v>52</v>
      </c>
      <c r="C69" t="s">
        <v>168</v>
      </c>
      <c r="D69">
        <v>373377893</v>
      </c>
      <c r="E69">
        <v>200000000</v>
      </c>
    </row>
    <row r="70" spans="1:5" x14ac:dyDescent="0.3">
      <c r="A70">
        <f t="shared" si="5"/>
        <v>172399422</v>
      </c>
      <c r="B70" t="s">
        <v>1292</v>
      </c>
      <c r="C70" t="s">
        <v>4450</v>
      </c>
      <c r="D70">
        <v>205399422</v>
      </c>
      <c r="E70">
        <v>33000000</v>
      </c>
    </row>
    <row r="71" spans="1:5" x14ac:dyDescent="0.3">
      <c r="A71">
        <f t="shared" si="5"/>
        <v>172298923</v>
      </c>
      <c r="B71" t="s">
        <v>739</v>
      </c>
      <c r="C71" t="s">
        <v>741</v>
      </c>
      <c r="D71">
        <v>292298923</v>
      </c>
      <c r="E71">
        <v>120000000</v>
      </c>
    </row>
    <row r="72" spans="1:5" x14ac:dyDescent="0.3">
      <c r="A72">
        <f t="shared" si="5"/>
        <v>169437578</v>
      </c>
      <c r="B72" t="s">
        <v>410</v>
      </c>
      <c r="C72" t="s">
        <v>1353</v>
      </c>
      <c r="D72">
        <v>261437578</v>
      </c>
      <c r="E72">
        <v>92000000</v>
      </c>
    </row>
    <row r="73" spans="1:5" x14ac:dyDescent="0.3">
      <c r="A73">
        <f t="shared" si="5"/>
        <v>168759914</v>
      </c>
      <c r="B73" t="s">
        <v>189</v>
      </c>
      <c r="C73" t="s">
        <v>514</v>
      </c>
      <c r="D73">
        <v>318759914</v>
      </c>
      <c r="E73">
        <v>150000000</v>
      </c>
    </row>
    <row r="74" spans="1:5" x14ac:dyDescent="0.3">
      <c r="A74">
        <f t="shared" si="5"/>
        <v>168628680</v>
      </c>
      <c r="B74" t="s">
        <v>1641</v>
      </c>
      <c r="C74" t="s">
        <v>3150</v>
      </c>
      <c r="D74">
        <v>218628680</v>
      </c>
      <c r="E74">
        <v>50000000</v>
      </c>
    </row>
    <row r="75" spans="1:5" x14ac:dyDescent="0.3">
      <c r="A75">
        <f t="shared" si="5"/>
        <v>165835000</v>
      </c>
      <c r="B75" t="s">
        <v>9268</v>
      </c>
      <c r="C75" t="s">
        <v>9269</v>
      </c>
      <c r="D75">
        <v>174635000</v>
      </c>
      <c r="E75">
        <v>8800000</v>
      </c>
    </row>
    <row r="76" spans="1:5" x14ac:dyDescent="0.3">
      <c r="A76">
        <f t="shared" si="5"/>
        <v>165388685</v>
      </c>
      <c r="B76" t="s">
        <v>22</v>
      </c>
      <c r="C76" t="s">
        <v>839</v>
      </c>
      <c r="D76">
        <v>305388685</v>
      </c>
      <c r="E76">
        <v>140000000</v>
      </c>
    </row>
    <row r="77" spans="1:5" x14ac:dyDescent="0.3">
      <c r="A77">
        <f t="shared" si="5"/>
        <v>164406268</v>
      </c>
      <c r="B77" t="s">
        <v>2128</v>
      </c>
      <c r="C77" t="s">
        <v>7905</v>
      </c>
      <c r="D77">
        <v>178406268</v>
      </c>
      <c r="E77">
        <v>14000000</v>
      </c>
    </row>
    <row r="78" spans="1:5" x14ac:dyDescent="0.3">
      <c r="A78">
        <f t="shared" si="5"/>
        <v>163130696</v>
      </c>
      <c r="B78" t="s">
        <v>445</v>
      </c>
      <c r="C78" t="s">
        <v>447</v>
      </c>
      <c r="D78">
        <v>333130696</v>
      </c>
      <c r="E78">
        <v>170000000</v>
      </c>
    </row>
    <row r="79" spans="1:5" x14ac:dyDescent="0.3">
      <c r="A79">
        <f t="shared" si="5"/>
        <v>162208848</v>
      </c>
      <c r="B79" t="s">
        <v>1853</v>
      </c>
      <c r="C79" t="s">
        <v>6884</v>
      </c>
      <c r="D79">
        <v>184208848</v>
      </c>
      <c r="E79">
        <v>22000000</v>
      </c>
    </row>
    <row r="80" spans="1:5" x14ac:dyDescent="0.3">
      <c r="A80">
        <f t="shared" si="5"/>
        <v>161970615</v>
      </c>
      <c r="B80" t="s">
        <v>832</v>
      </c>
      <c r="C80" t="s">
        <v>1120</v>
      </c>
      <c r="D80">
        <v>261970615</v>
      </c>
      <c r="E80">
        <v>100000000</v>
      </c>
    </row>
    <row r="81" spans="1:5" x14ac:dyDescent="0.3">
      <c r="A81">
        <f t="shared" si="5"/>
        <v>161796233</v>
      </c>
      <c r="B81" t="s">
        <v>207</v>
      </c>
      <c r="C81" t="s">
        <v>4933</v>
      </c>
      <c r="D81">
        <v>191796233</v>
      </c>
      <c r="E81">
        <v>30000000</v>
      </c>
    </row>
    <row r="82" spans="1:5" x14ac:dyDescent="0.3">
      <c r="A82">
        <f t="shared" si="5"/>
        <v>161781728</v>
      </c>
      <c r="B82" t="s">
        <v>1142</v>
      </c>
      <c r="C82" t="s">
        <v>7511</v>
      </c>
      <c r="D82">
        <v>176781728</v>
      </c>
      <c r="E82">
        <v>15000000</v>
      </c>
    </row>
    <row r="83" spans="1:5" x14ac:dyDescent="0.3">
      <c r="A83">
        <f t="shared" si="5"/>
        <v>161589580</v>
      </c>
      <c r="B83" t="s">
        <v>349</v>
      </c>
      <c r="C83" t="s">
        <v>1650</v>
      </c>
      <c r="D83">
        <v>242589580</v>
      </c>
      <c r="E83">
        <v>81000000</v>
      </c>
    </row>
    <row r="84" spans="1:5" x14ac:dyDescent="0.3">
      <c r="A84">
        <f t="shared" si="5"/>
        <v>160706665</v>
      </c>
      <c r="B84" t="s">
        <v>489</v>
      </c>
      <c r="C84" t="s">
        <v>492</v>
      </c>
      <c r="D84">
        <v>320706665</v>
      </c>
      <c r="E84">
        <v>160000000</v>
      </c>
    </row>
    <row r="85" spans="1:5" x14ac:dyDescent="0.3">
      <c r="A85">
        <f t="shared" si="5"/>
        <v>160147615</v>
      </c>
      <c r="B85" t="s">
        <v>109</v>
      </c>
      <c r="C85" t="s">
        <v>1361</v>
      </c>
      <c r="D85">
        <v>250147615</v>
      </c>
      <c r="E85">
        <v>90000000</v>
      </c>
    </row>
    <row r="86" spans="1:5" x14ac:dyDescent="0.3">
      <c r="A86">
        <f t="shared" si="5"/>
        <v>160034110</v>
      </c>
      <c r="B86" t="s">
        <v>225</v>
      </c>
      <c r="C86" t="s">
        <v>229</v>
      </c>
      <c r="D86">
        <v>350034110</v>
      </c>
      <c r="E86">
        <v>190000000</v>
      </c>
    </row>
    <row r="87" spans="1:5" x14ac:dyDescent="0.3">
      <c r="A87">
        <f t="shared" si="5"/>
        <v>157358779</v>
      </c>
      <c r="B87" t="s">
        <v>189</v>
      </c>
      <c r="C87" t="s">
        <v>263</v>
      </c>
      <c r="D87">
        <v>352358779</v>
      </c>
      <c r="E87">
        <v>195000000</v>
      </c>
    </row>
    <row r="88" spans="1:5" x14ac:dyDescent="0.3">
      <c r="A88">
        <f t="shared" si="5"/>
        <v>157326336</v>
      </c>
      <c r="B88" t="s">
        <v>2498</v>
      </c>
      <c r="C88" t="s">
        <v>2892</v>
      </c>
      <c r="D88">
        <v>217326336</v>
      </c>
      <c r="E88">
        <v>60000000</v>
      </c>
    </row>
    <row r="89" spans="1:5" x14ac:dyDescent="0.3">
      <c r="A89">
        <f t="shared" si="5"/>
        <v>157197282</v>
      </c>
      <c r="B89" t="s">
        <v>150</v>
      </c>
      <c r="C89" t="s">
        <v>151</v>
      </c>
      <c r="D89">
        <v>407197282</v>
      </c>
      <c r="E89">
        <v>250000000</v>
      </c>
    </row>
    <row r="90" spans="1:5" x14ac:dyDescent="0.3">
      <c r="A90">
        <f t="shared" si="5"/>
        <v>156780960</v>
      </c>
      <c r="B90" t="s">
        <v>691</v>
      </c>
      <c r="C90" t="s">
        <v>7509</v>
      </c>
      <c r="D90">
        <v>167780960</v>
      </c>
      <c r="E90">
        <v>11000000</v>
      </c>
    </row>
    <row r="91" spans="1:5" x14ac:dyDescent="0.3">
      <c r="A91">
        <f t="shared" si="5"/>
        <v>156074524</v>
      </c>
      <c r="B91" t="s">
        <v>264</v>
      </c>
      <c r="C91" t="s">
        <v>1934</v>
      </c>
      <c r="D91">
        <v>229074524</v>
      </c>
      <c r="E91">
        <v>73000000</v>
      </c>
    </row>
    <row r="92" spans="1:5" x14ac:dyDescent="0.3">
      <c r="A92">
        <f t="shared" si="5"/>
        <v>155965690</v>
      </c>
      <c r="B92" t="s">
        <v>615</v>
      </c>
      <c r="C92" t="s">
        <v>2119</v>
      </c>
      <c r="D92">
        <v>227965690</v>
      </c>
      <c r="E92">
        <v>72000000</v>
      </c>
    </row>
    <row r="93" spans="1:5" x14ac:dyDescent="0.3">
      <c r="A93">
        <f t="shared" si="5"/>
        <v>155823397</v>
      </c>
      <c r="B93" t="s">
        <v>207</v>
      </c>
      <c r="C93" t="s">
        <v>1363</v>
      </c>
      <c r="D93">
        <v>245823397</v>
      </c>
      <c r="E93">
        <v>90000000</v>
      </c>
    </row>
    <row r="94" spans="1:5" x14ac:dyDescent="0.3">
      <c r="A94">
        <f t="shared" si="5"/>
        <v>155585516</v>
      </c>
      <c r="B94" t="s">
        <v>832</v>
      </c>
      <c r="C94" t="s">
        <v>6362</v>
      </c>
      <c r="D94">
        <v>173585516</v>
      </c>
      <c r="E94">
        <v>18000000</v>
      </c>
    </row>
    <row r="95" spans="1:5" x14ac:dyDescent="0.3">
      <c r="A95">
        <f t="shared" si="5"/>
        <v>155200000</v>
      </c>
      <c r="B95" t="s">
        <v>1449</v>
      </c>
      <c r="C95" t="s">
        <v>7510</v>
      </c>
      <c r="D95">
        <v>177200000</v>
      </c>
      <c r="E95">
        <v>22000000</v>
      </c>
    </row>
    <row r="96" spans="1:5" x14ac:dyDescent="0.3">
      <c r="A96">
        <f t="shared" si="5"/>
        <v>155014286</v>
      </c>
      <c r="B96" t="s">
        <v>4470</v>
      </c>
      <c r="C96" t="s">
        <v>9373</v>
      </c>
      <c r="D96">
        <v>163214286</v>
      </c>
      <c r="E96">
        <v>8200000</v>
      </c>
    </row>
    <row r="97" spans="1:5" x14ac:dyDescent="0.3">
      <c r="A97">
        <f t="shared" si="5"/>
        <v>154449475</v>
      </c>
      <c r="B97" t="s">
        <v>3815</v>
      </c>
      <c r="C97" t="s">
        <v>4398</v>
      </c>
      <c r="D97">
        <v>191449475</v>
      </c>
      <c r="E97">
        <v>37000000</v>
      </c>
    </row>
    <row r="98" spans="1:5" x14ac:dyDescent="0.3">
      <c r="A98">
        <f t="shared" si="5"/>
        <v>154436380</v>
      </c>
      <c r="B98" t="s">
        <v>5309</v>
      </c>
      <c r="C98" t="s">
        <v>5311</v>
      </c>
      <c r="D98">
        <v>183436380</v>
      </c>
      <c r="E98">
        <v>29000000</v>
      </c>
    </row>
    <row r="99" spans="1:5" x14ac:dyDescent="0.3">
      <c r="A99">
        <f t="shared" si="5"/>
        <v>154100000</v>
      </c>
      <c r="B99" t="s">
        <v>9957</v>
      </c>
      <c r="C99" t="s">
        <v>10191</v>
      </c>
      <c r="D99">
        <v>159600000</v>
      </c>
      <c r="E99">
        <v>5500000</v>
      </c>
    </row>
    <row r="100" spans="1:5" x14ac:dyDescent="0.3">
      <c r="A100">
        <f t="shared" si="5"/>
        <v>153483808</v>
      </c>
      <c r="B100" t="s">
        <v>2243</v>
      </c>
      <c r="C100" t="s">
        <v>6204</v>
      </c>
      <c r="D100">
        <v>176483808</v>
      </c>
      <c r="E100">
        <v>23000000</v>
      </c>
    </row>
    <row r="101" spans="1:5" x14ac:dyDescent="0.3">
      <c r="A101">
        <f t="shared" si="5"/>
        <v>151870271</v>
      </c>
      <c r="B101" t="s">
        <v>264</v>
      </c>
      <c r="C101" t="s">
        <v>5352</v>
      </c>
      <c r="D101">
        <v>179870271</v>
      </c>
      <c r="E101">
        <v>28000000</v>
      </c>
    </row>
    <row r="102" spans="1:5" x14ac:dyDescent="0.3">
      <c r="A102">
        <f t="shared" si="5"/>
        <v>150079163</v>
      </c>
      <c r="B102" t="s">
        <v>1292</v>
      </c>
      <c r="C102" t="s">
        <v>2458</v>
      </c>
      <c r="D102">
        <v>213079163</v>
      </c>
      <c r="E102">
        <v>63000000</v>
      </c>
    </row>
    <row r="103" spans="1:5" x14ac:dyDescent="0.3">
      <c r="A103">
        <f t="shared" si="5"/>
        <v>149688385</v>
      </c>
      <c r="B103" t="s">
        <v>1057</v>
      </c>
      <c r="C103" t="s">
        <v>1507</v>
      </c>
      <c r="D103">
        <v>241688385</v>
      </c>
      <c r="E103">
        <v>92000000</v>
      </c>
    </row>
    <row r="104" spans="1:5" x14ac:dyDescent="0.3">
      <c r="A104">
        <f t="shared" si="5"/>
        <v>149171806</v>
      </c>
      <c r="B104" t="s">
        <v>264</v>
      </c>
      <c r="C104" t="s">
        <v>3442</v>
      </c>
      <c r="D104">
        <v>197171806</v>
      </c>
      <c r="E104">
        <v>48000000</v>
      </c>
    </row>
    <row r="105" spans="1:5" x14ac:dyDescent="0.3">
      <c r="A105">
        <f t="shared" si="5"/>
        <v>147825435</v>
      </c>
      <c r="B105" t="s">
        <v>2013</v>
      </c>
      <c r="C105" t="s">
        <v>5657</v>
      </c>
      <c r="D105">
        <v>172825435</v>
      </c>
      <c r="E105">
        <v>25000000</v>
      </c>
    </row>
    <row r="106" spans="1:5" x14ac:dyDescent="0.3">
      <c r="A106">
        <f t="shared" si="5"/>
        <v>147436581.90000001</v>
      </c>
      <c r="B106" t="s">
        <v>52</v>
      </c>
      <c r="C106" t="s">
        <v>13634</v>
      </c>
      <c r="D106">
        <f>VLOOKUP(B106,'AVG budget &amp; Gross'!$X$4:$Y$2401,2,0)</f>
        <v>147811581.90000001</v>
      </c>
      <c r="E106">
        <v>375000</v>
      </c>
    </row>
    <row r="107" spans="1:5" x14ac:dyDescent="0.3">
      <c r="A107">
        <f t="shared" si="5"/>
        <v>146119491</v>
      </c>
      <c r="B107" t="s">
        <v>264</v>
      </c>
      <c r="C107" t="s">
        <v>2323</v>
      </c>
      <c r="D107">
        <v>216119491</v>
      </c>
      <c r="E107">
        <v>70000000</v>
      </c>
    </row>
    <row r="108" spans="1:5" x14ac:dyDescent="0.3">
      <c r="A108">
        <f t="shared" si="5"/>
        <v>145592590</v>
      </c>
      <c r="B108" t="s">
        <v>75</v>
      </c>
      <c r="C108" t="s">
        <v>2502</v>
      </c>
      <c r="D108">
        <v>210592590</v>
      </c>
      <c r="E108">
        <v>65000000</v>
      </c>
    </row>
    <row r="109" spans="1:5" x14ac:dyDescent="0.3">
      <c r="A109">
        <f t="shared" si="5"/>
        <v>144705587</v>
      </c>
      <c r="B109" t="s">
        <v>2218</v>
      </c>
      <c r="C109" t="s">
        <v>5672</v>
      </c>
      <c r="D109">
        <v>169705587</v>
      </c>
      <c r="E109">
        <v>25000000</v>
      </c>
    </row>
    <row r="110" spans="1:5" x14ac:dyDescent="0.3">
      <c r="A110">
        <f t="shared" si="5"/>
        <v>144613391</v>
      </c>
      <c r="B110" t="s">
        <v>2114</v>
      </c>
      <c r="C110" t="s">
        <v>2165</v>
      </c>
      <c r="D110">
        <v>219613391</v>
      </c>
      <c r="E110">
        <v>75000000</v>
      </c>
    </row>
    <row r="111" spans="1:5" x14ac:dyDescent="0.3">
      <c r="A111">
        <f t="shared" si="5"/>
        <v>143630478</v>
      </c>
      <c r="B111" t="s">
        <v>296</v>
      </c>
      <c r="C111" t="s">
        <v>1511</v>
      </c>
      <c r="D111">
        <v>233630478</v>
      </c>
      <c r="E111">
        <v>90000000</v>
      </c>
    </row>
    <row r="112" spans="1:5" x14ac:dyDescent="0.3">
      <c r="A112">
        <f t="shared" si="5"/>
        <v>142645693</v>
      </c>
      <c r="B112" t="s">
        <v>3240</v>
      </c>
      <c r="C112" t="s">
        <v>7904</v>
      </c>
      <c r="D112">
        <v>156645693</v>
      </c>
      <c r="E112">
        <v>14000000</v>
      </c>
    </row>
    <row r="113" spans="1:5" x14ac:dyDescent="0.3">
      <c r="A113">
        <f t="shared" si="5"/>
        <v>142000866</v>
      </c>
      <c r="B113" t="s">
        <v>69</v>
      </c>
      <c r="C113" t="s">
        <v>522</v>
      </c>
      <c r="D113">
        <v>292000866</v>
      </c>
      <c r="E113">
        <v>150000000</v>
      </c>
    </row>
    <row r="114" spans="1:5" x14ac:dyDescent="0.3">
      <c r="A114">
        <f t="shared" si="5"/>
        <v>141616238</v>
      </c>
      <c r="B114" t="s">
        <v>1374</v>
      </c>
      <c r="C114" t="s">
        <v>3167</v>
      </c>
      <c r="D114">
        <v>191616238</v>
      </c>
      <c r="E114">
        <v>50000000</v>
      </c>
    </row>
    <row r="115" spans="1:5" x14ac:dyDescent="0.3">
      <c r="A115">
        <f t="shared" si="5"/>
        <v>141487252</v>
      </c>
      <c r="B115" t="s">
        <v>1071</v>
      </c>
      <c r="C115" t="s">
        <v>6120</v>
      </c>
      <c r="D115">
        <v>161487252</v>
      </c>
      <c r="E115">
        <v>20000000</v>
      </c>
    </row>
    <row r="116" spans="1:5" x14ac:dyDescent="0.3">
      <c r="A116">
        <f t="shared" si="5"/>
        <v>140863268</v>
      </c>
      <c r="B116" t="s">
        <v>546</v>
      </c>
      <c r="C116" t="s">
        <v>995</v>
      </c>
      <c r="D116">
        <v>250863268</v>
      </c>
      <c r="E116">
        <v>110000000</v>
      </c>
    </row>
    <row r="117" spans="1:5" x14ac:dyDescent="0.3">
      <c r="A117">
        <f t="shared" si="5"/>
        <v>140470114</v>
      </c>
      <c r="B117" t="s">
        <v>13257</v>
      </c>
      <c r="C117" t="s">
        <v>13260</v>
      </c>
      <c r="D117">
        <v>140530114</v>
      </c>
      <c r="E117">
        <v>60000</v>
      </c>
    </row>
    <row r="118" spans="1:5" x14ac:dyDescent="0.3">
      <c r="A118">
        <f t="shared" si="5"/>
        <v>140381405</v>
      </c>
      <c r="B118" t="s">
        <v>170</v>
      </c>
      <c r="C118" t="s">
        <v>4820</v>
      </c>
      <c r="D118">
        <v>173381405</v>
      </c>
      <c r="E118">
        <v>33000000</v>
      </c>
    </row>
    <row r="119" spans="1:5" x14ac:dyDescent="0.3">
      <c r="A119">
        <f t="shared" si="5"/>
        <v>139994397</v>
      </c>
      <c r="B119" t="s">
        <v>252</v>
      </c>
      <c r="C119" t="s">
        <v>524</v>
      </c>
      <c r="D119">
        <v>289994397</v>
      </c>
      <c r="E119">
        <v>150000000</v>
      </c>
    </row>
    <row r="120" spans="1:5" x14ac:dyDescent="0.3">
      <c r="A120">
        <f t="shared" si="5"/>
        <v>139875760</v>
      </c>
      <c r="B120" t="s">
        <v>1585</v>
      </c>
      <c r="C120" t="s">
        <v>3736</v>
      </c>
      <c r="D120">
        <v>183875760</v>
      </c>
      <c r="E120">
        <v>44000000</v>
      </c>
    </row>
    <row r="121" spans="1:5" x14ac:dyDescent="0.3">
      <c r="A121">
        <f t="shared" si="5"/>
        <v>138600000</v>
      </c>
      <c r="B121" t="s">
        <v>3282</v>
      </c>
      <c r="C121" t="s">
        <v>11245</v>
      </c>
      <c r="D121">
        <v>141600000</v>
      </c>
      <c r="E121">
        <v>3000000</v>
      </c>
    </row>
    <row r="122" spans="1:5" x14ac:dyDescent="0.3">
      <c r="A122">
        <f t="shared" si="5"/>
        <v>137170000</v>
      </c>
      <c r="B122" t="s">
        <v>1843</v>
      </c>
      <c r="C122" t="s">
        <v>8530</v>
      </c>
      <c r="D122">
        <v>148170000</v>
      </c>
      <c r="E122">
        <v>11000000</v>
      </c>
    </row>
    <row r="123" spans="1:5" x14ac:dyDescent="0.3">
      <c r="A123">
        <f t="shared" si="5"/>
        <v>137031035</v>
      </c>
      <c r="B123" t="s">
        <v>573</v>
      </c>
      <c r="C123" t="s">
        <v>884</v>
      </c>
      <c r="D123">
        <v>260031035</v>
      </c>
      <c r="E123">
        <v>123000000</v>
      </c>
    </row>
    <row r="124" spans="1:5" x14ac:dyDescent="0.3">
      <c r="A124">
        <f t="shared" si="5"/>
        <v>136576745</v>
      </c>
      <c r="B124" t="s">
        <v>652</v>
      </c>
      <c r="C124" t="s">
        <v>4833</v>
      </c>
      <c r="D124">
        <v>169076745</v>
      </c>
      <c r="E124">
        <v>32500000</v>
      </c>
    </row>
    <row r="125" spans="1:5" x14ac:dyDescent="0.3">
      <c r="A125">
        <f t="shared" si="5"/>
        <v>136395380</v>
      </c>
      <c r="B125" t="s">
        <v>349</v>
      </c>
      <c r="C125" t="s">
        <v>3538</v>
      </c>
      <c r="D125">
        <v>181395380</v>
      </c>
      <c r="E125">
        <v>45000000</v>
      </c>
    </row>
    <row r="126" spans="1:5" x14ac:dyDescent="0.3">
      <c r="A126">
        <f t="shared" si="5"/>
        <v>136138454</v>
      </c>
      <c r="B126" t="s">
        <v>176</v>
      </c>
      <c r="C126" t="s">
        <v>1368</v>
      </c>
      <c r="D126">
        <v>226138454</v>
      </c>
      <c r="E126">
        <v>90000000</v>
      </c>
    </row>
    <row r="127" spans="1:5" x14ac:dyDescent="0.3">
      <c r="A127">
        <f t="shared" si="5"/>
        <v>135992840</v>
      </c>
      <c r="B127" t="s">
        <v>4975</v>
      </c>
      <c r="C127" t="s">
        <v>9646</v>
      </c>
      <c r="D127">
        <v>143492840</v>
      </c>
      <c r="E127">
        <v>7500000</v>
      </c>
    </row>
    <row r="128" spans="1:5" x14ac:dyDescent="0.3">
      <c r="A128">
        <f t="shared" si="5"/>
        <v>134185206</v>
      </c>
      <c r="B128" t="s">
        <v>173</v>
      </c>
      <c r="C128" t="s">
        <v>174</v>
      </c>
      <c r="D128">
        <v>334185206</v>
      </c>
      <c r="E128">
        <v>200000000</v>
      </c>
    </row>
    <row r="129" spans="1:5" x14ac:dyDescent="0.3">
      <c r="A129">
        <f t="shared" si="5"/>
        <v>133031347</v>
      </c>
      <c r="B129" t="s">
        <v>4377</v>
      </c>
      <c r="C129" t="s">
        <v>4466</v>
      </c>
      <c r="D129">
        <v>171031347</v>
      </c>
      <c r="E129">
        <v>38000000</v>
      </c>
    </row>
    <row r="130" spans="1:5" x14ac:dyDescent="0.3">
      <c r="A130">
        <f t="shared" ref="A130:A193" si="6">D130-E130</f>
        <v>133029270</v>
      </c>
      <c r="B130" t="s">
        <v>1993</v>
      </c>
      <c r="C130" t="s">
        <v>5349</v>
      </c>
      <c r="D130">
        <v>161029270</v>
      </c>
      <c r="E130">
        <v>28000000</v>
      </c>
    </row>
    <row r="131" spans="1:5" x14ac:dyDescent="0.3">
      <c r="A131">
        <f t="shared" si="6"/>
        <v>132568851</v>
      </c>
      <c r="B131" t="s">
        <v>35</v>
      </c>
      <c r="C131" t="s">
        <v>453</v>
      </c>
      <c r="D131">
        <v>292568851</v>
      </c>
      <c r="E131">
        <v>160000000</v>
      </c>
    </row>
    <row r="132" spans="1:5" x14ac:dyDescent="0.3">
      <c r="A132">
        <f t="shared" si="6"/>
        <v>132056505</v>
      </c>
      <c r="B132" t="s">
        <v>3968</v>
      </c>
      <c r="C132" t="s">
        <v>6980</v>
      </c>
      <c r="D132">
        <v>150056505</v>
      </c>
      <c r="E132">
        <v>18000000</v>
      </c>
    </row>
    <row r="133" spans="1:5" x14ac:dyDescent="0.3">
      <c r="A133">
        <f t="shared" si="6"/>
        <v>132011114</v>
      </c>
      <c r="B133" t="s">
        <v>264</v>
      </c>
      <c r="C133" t="s">
        <v>267</v>
      </c>
      <c r="D133">
        <v>317011114</v>
      </c>
      <c r="E133">
        <v>185000000</v>
      </c>
    </row>
    <row r="134" spans="1:5" x14ac:dyDescent="0.3">
      <c r="A134">
        <f t="shared" si="6"/>
        <v>131963328</v>
      </c>
      <c r="B134" t="s">
        <v>515</v>
      </c>
      <c r="C134" t="s">
        <v>9951</v>
      </c>
      <c r="D134">
        <v>137963328</v>
      </c>
      <c r="E134">
        <v>6000000</v>
      </c>
    </row>
    <row r="135" spans="1:5" x14ac:dyDescent="0.3">
      <c r="A135">
        <f t="shared" si="6"/>
        <v>131492479</v>
      </c>
      <c r="B135" t="s">
        <v>302</v>
      </c>
      <c r="C135" t="s">
        <v>566</v>
      </c>
      <c r="D135">
        <v>281492479</v>
      </c>
      <c r="E135">
        <v>150000000</v>
      </c>
    </row>
    <row r="136" spans="1:5" x14ac:dyDescent="0.3">
      <c r="A136">
        <f t="shared" si="6"/>
        <v>129569324.03999999</v>
      </c>
      <c r="B136" t="s">
        <v>264</v>
      </c>
      <c r="C136" t="s">
        <v>4859</v>
      </c>
      <c r="D136">
        <f>VLOOKUP(B136,'AVG budget &amp; Gross'!$X$4:$Y$2401,2,0)</f>
        <v>164569324.03999999</v>
      </c>
      <c r="E136">
        <v>35000000</v>
      </c>
    </row>
    <row r="137" spans="1:5" x14ac:dyDescent="0.3">
      <c r="A137">
        <f t="shared" si="6"/>
        <v>129279795</v>
      </c>
      <c r="B137" t="s">
        <v>1426</v>
      </c>
      <c r="C137" t="s">
        <v>4929</v>
      </c>
      <c r="D137">
        <v>163479795</v>
      </c>
      <c r="E137">
        <v>34200000</v>
      </c>
    </row>
    <row r="138" spans="1:5" x14ac:dyDescent="0.3">
      <c r="A138">
        <f t="shared" si="6"/>
        <v>128821952</v>
      </c>
      <c r="B138" t="s">
        <v>3058</v>
      </c>
      <c r="C138" t="s">
        <v>9654</v>
      </c>
      <c r="D138">
        <v>134821952</v>
      </c>
      <c r="E138">
        <v>6000000</v>
      </c>
    </row>
    <row r="139" spans="1:5" x14ac:dyDescent="0.3">
      <c r="A139">
        <f t="shared" si="6"/>
        <v>128339411</v>
      </c>
      <c r="B139" t="s">
        <v>3758</v>
      </c>
      <c r="C139" t="s">
        <v>8701</v>
      </c>
      <c r="D139">
        <v>138339411</v>
      </c>
      <c r="E139">
        <v>10000000</v>
      </c>
    </row>
    <row r="140" spans="1:5" x14ac:dyDescent="0.3">
      <c r="A140">
        <f t="shared" si="6"/>
        <v>126319195</v>
      </c>
      <c r="B140" t="s">
        <v>3308</v>
      </c>
      <c r="C140" t="s">
        <v>7901</v>
      </c>
      <c r="D140">
        <v>141319195</v>
      </c>
      <c r="E140">
        <v>15000000</v>
      </c>
    </row>
    <row r="141" spans="1:5" x14ac:dyDescent="0.3">
      <c r="A141">
        <f t="shared" si="6"/>
        <v>126147885</v>
      </c>
      <c r="B141" t="s">
        <v>3883</v>
      </c>
      <c r="C141" t="s">
        <v>3884</v>
      </c>
      <c r="D141">
        <v>166147885</v>
      </c>
      <c r="E141">
        <v>40000000</v>
      </c>
    </row>
    <row r="142" spans="1:5" x14ac:dyDescent="0.3">
      <c r="A142">
        <f t="shared" si="6"/>
        <v>125684505</v>
      </c>
      <c r="B142" t="s">
        <v>105</v>
      </c>
      <c r="C142" t="s">
        <v>4927</v>
      </c>
      <c r="D142">
        <v>170684505</v>
      </c>
      <c r="E142">
        <v>45000000</v>
      </c>
    </row>
    <row r="143" spans="1:5" x14ac:dyDescent="0.3">
      <c r="A143">
        <f t="shared" si="6"/>
        <v>125665036</v>
      </c>
      <c r="B143" t="s">
        <v>1142</v>
      </c>
      <c r="C143" t="s">
        <v>6368</v>
      </c>
      <c r="D143">
        <v>153665036</v>
      </c>
      <c r="E143">
        <v>28000000</v>
      </c>
    </row>
    <row r="144" spans="1:5" x14ac:dyDescent="0.3">
      <c r="A144">
        <f t="shared" si="6"/>
        <v>124546917.33333334</v>
      </c>
      <c r="B144" t="s">
        <v>1418</v>
      </c>
      <c r="C144" t="s">
        <v>2515</v>
      </c>
      <c r="D144">
        <v>168213584</v>
      </c>
      <c r="E144">
        <f>VLOOKUP(B144,'AVG budget &amp; Gross'!$S$4:$T$2401,2,0)</f>
        <v>43666666.666666664</v>
      </c>
    </row>
    <row r="145" spans="1:5" x14ac:dyDescent="0.3">
      <c r="A145">
        <f t="shared" si="6"/>
        <v>124052771</v>
      </c>
      <c r="B145" t="s">
        <v>207</v>
      </c>
      <c r="C145" t="s">
        <v>2126</v>
      </c>
      <c r="D145">
        <v>244052771</v>
      </c>
      <c r="E145">
        <v>120000000</v>
      </c>
    </row>
    <row r="146" spans="1:5" x14ac:dyDescent="0.3">
      <c r="A146">
        <f t="shared" si="6"/>
        <v>123947053</v>
      </c>
      <c r="B146" t="s">
        <v>3873</v>
      </c>
      <c r="C146" t="s">
        <v>3874</v>
      </c>
      <c r="D146">
        <v>163947053</v>
      </c>
      <c r="E146">
        <v>40000000</v>
      </c>
    </row>
    <row r="147" spans="1:5" x14ac:dyDescent="0.3">
      <c r="A147">
        <f t="shared" si="6"/>
        <v>123795342</v>
      </c>
      <c r="B147" t="s">
        <v>2345</v>
      </c>
      <c r="C147" t="s">
        <v>7520</v>
      </c>
      <c r="D147">
        <v>138795342</v>
      </c>
      <c r="E147">
        <v>15000000</v>
      </c>
    </row>
    <row r="148" spans="1:5" x14ac:dyDescent="0.3">
      <c r="A148">
        <f t="shared" si="6"/>
        <v>123001229</v>
      </c>
      <c r="B148" t="s">
        <v>115</v>
      </c>
      <c r="C148" t="s">
        <v>462</v>
      </c>
      <c r="D148">
        <v>303001229</v>
      </c>
      <c r="E148">
        <v>180000000</v>
      </c>
    </row>
    <row r="149" spans="1:5" x14ac:dyDescent="0.3">
      <c r="A149">
        <f t="shared" si="6"/>
        <v>122833357</v>
      </c>
      <c r="B149" t="s">
        <v>2664</v>
      </c>
      <c r="C149" t="s">
        <v>6205</v>
      </c>
      <c r="D149">
        <v>144833357</v>
      </c>
      <c r="E149">
        <v>22000000</v>
      </c>
    </row>
    <row r="150" spans="1:5" x14ac:dyDescent="0.3">
      <c r="A150">
        <f t="shared" si="6"/>
        <v>121666058</v>
      </c>
      <c r="B150" t="s">
        <v>472</v>
      </c>
      <c r="C150" t="s">
        <v>475</v>
      </c>
      <c r="D150">
        <v>281666058</v>
      </c>
      <c r="E150">
        <v>160000000</v>
      </c>
    </row>
    <row r="151" spans="1:5" x14ac:dyDescent="0.3">
      <c r="A151">
        <f t="shared" si="6"/>
        <v>120430993</v>
      </c>
      <c r="B151" t="s">
        <v>127</v>
      </c>
      <c r="C151" t="s">
        <v>1096</v>
      </c>
      <c r="D151">
        <v>228430993</v>
      </c>
      <c r="E151">
        <v>108000000</v>
      </c>
    </row>
    <row r="152" spans="1:5" x14ac:dyDescent="0.3">
      <c r="A152">
        <f t="shared" si="6"/>
        <v>120000989</v>
      </c>
      <c r="B152" t="s">
        <v>3121</v>
      </c>
      <c r="C152" t="s">
        <v>5662</v>
      </c>
      <c r="D152">
        <v>145000989</v>
      </c>
      <c r="E152">
        <v>25000000</v>
      </c>
    </row>
    <row r="153" spans="1:5" x14ac:dyDescent="0.3">
      <c r="A153">
        <f t="shared" si="6"/>
        <v>119358727</v>
      </c>
      <c r="B153" t="s">
        <v>811</v>
      </c>
      <c r="C153" t="s">
        <v>812</v>
      </c>
      <c r="D153">
        <v>249358727</v>
      </c>
      <c r="E153">
        <v>130000000</v>
      </c>
    </row>
    <row r="154" spans="1:5" x14ac:dyDescent="0.3">
      <c r="A154">
        <f t="shared" si="6"/>
        <v>119019489</v>
      </c>
      <c r="B154" t="s">
        <v>857</v>
      </c>
      <c r="C154" t="s">
        <v>1409</v>
      </c>
      <c r="D154">
        <v>209019489</v>
      </c>
      <c r="E154">
        <v>90000000</v>
      </c>
    </row>
    <row r="155" spans="1:5" x14ac:dyDescent="0.3">
      <c r="A155">
        <f t="shared" si="6"/>
        <v>118734225</v>
      </c>
      <c r="B155" t="s">
        <v>2073</v>
      </c>
      <c r="C155" t="s">
        <v>5475</v>
      </c>
      <c r="D155">
        <v>148734225</v>
      </c>
      <c r="E155">
        <v>30000000</v>
      </c>
    </row>
    <row r="156" spans="1:5" x14ac:dyDescent="0.3">
      <c r="A156">
        <f t="shared" si="6"/>
        <v>118136719</v>
      </c>
      <c r="B156" t="s">
        <v>540</v>
      </c>
      <c r="C156" t="s">
        <v>1936</v>
      </c>
      <c r="D156">
        <v>193136719</v>
      </c>
      <c r="E156">
        <v>75000000</v>
      </c>
    </row>
    <row r="157" spans="1:5" x14ac:dyDescent="0.3">
      <c r="A157">
        <f t="shared" si="6"/>
        <v>117979556</v>
      </c>
      <c r="B157" t="s">
        <v>318</v>
      </c>
      <c r="C157" t="s">
        <v>321</v>
      </c>
      <c r="D157">
        <v>292979556</v>
      </c>
      <c r="E157">
        <v>175000000</v>
      </c>
    </row>
    <row r="158" spans="1:5" x14ac:dyDescent="0.3">
      <c r="A158">
        <f t="shared" si="6"/>
        <v>117500000</v>
      </c>
      <c r="B158" t="s">
        <v>359</v>
      </c>
      <c r="C158" t="s">
        <v>3147</v>
      </c>
      <c r="D158">
        <v>165500000</v>
      </c>
      <c r="E158">
        <v>48000000</v>
      </c>
    </row>
    <row r="159" spans="1:5" x14ac:dyDescent="0.3">
      <c r="A159">
        <f t="shared" si="6"/>
        <v>117387405</v>
      </c>
      <c r="B159" t="s">
        <v>1188</v>
      </c>
      <c r="C159" t="s">
        <v>2329</v>
      </c>
      <c r="D159">
        <v>176387405</v>
      </c>
      <c r="E159">
        <v>59000000</v>
      </c>
    </row>
    <row r="160" spans="1:5" x14ac:dyDescent="0.3">
      <c r="A160">
        <f t="shared" si="6"/>
        <v>117387272</v>
      </c>
      <c r="B160" t="s">
        <v>225</v>
      </c>
      <c r="C160" t="s">
        <v>6388</v>
      </c>
      <c r="D160">
        <v>137387272</v>
      </c>
      <c r="E160">
        <v>20000000</v>
      </c>
    </row>
    <row r="161" spans="1:5" x14ac:dyDescent="0.3">
      <c r="A161">
        <f t="shared" si="6"/>
        <v>117204440</v>
      </c>
      <c r="B161" t="s">
        <v>264</v>
      </c>
      <c r="C161" t="s">
        <v>2333</v>
      </c>
      <c r="D161">
        <v>182204440</v>
      </c>
      <c r="E161">
        <v>65000000</v>
      </c>
    </row>
    <row r="162" spans="1:5" x14ac:dyDescent="0.3">
      <c r="A162">
        <f t="shared" si="6"/>
        <v>117137090</v>
      </c>
      <c r="B162" t="s">
        <v>771</v>
      </c>
      <c r="C162" t="s">
        <v>774</v>
      </c>
      <c r="D162">
        <v>227137090</v>
      </c>
      <c r="E162">
        <v>110000000</v>
      </c>
    </row>
    <row r="163" spans="1:5" x14ac:dyDescent="0.3">
      <c r="A163">
        <f t="shared" si="6"/>
        <v>116900000</v>
      </c>
      <c r="B163" t="s">
        <v>6193</v>
      </c>
      <c r="C163" t="s">
        <v>11597</v>
      </c>
      <c r="D163">
        <v>119500000</v>
      </c>
      <c r="E163">
        <v>2600000</v>
      </c>
    </row>
    <row r="164" spans="1:5" x14ac:dyDescent="0.3">
      <c r="A164">
        <f t="shared" si="6"/>
        <v>116578352</v>
      </c>
      <c r="B164" t="s">
        <v>652</v>
      </c>
      <c r="C164" t="s">
        <v>3791</v>
      </c>
      <c r="D164">
        <v>159578352</v>
      </c>
      <c r="E164">
        <v>43000000</v>
      </c>
    </row>
    <row r="165" spans="1:5" x14ac:dyDescent="0.3">
      <c r="A165">
        <f t="shared" si="6"/>
        <v>116348400</v>
      </c>
      <c r="B165" t="s">
        <v>1449</v>
      </c>
      <c r="C165" t="s">
        <v>3769</v>
      </c>
      <c r="D165">
        <v>158348400</v>
      </c>
      <c r="E165">
        <v>42000000</v>
      </c>
    </row>
    <row r="166" spans="1:5" x14ac:dyDescent="0.3">
      <c r="A166">
        <f t="shared" si="6"/>
        <v>116275247</v>
      </c>
      <c r="B166" t="s">
        <v>3867</v>
      </c>
      <c r="C166" t="s">
        <v>12703</v>
      </c>
      <c r="D166">
        <v>117235247</v>
      </c>
      <c r="E166">
        <v>960000</v>
      </c>
    </row>
    <row r="167" spans="1:5" x14ac:dyDescent="0.3">
      <c r="A167">
        <f t="shared" si="6"/>
        <v>116257143</v>
      </c>
      <c r="B167" t="s">
        <v>4470</v>
      </c>
      <c r="C167" t="s">
        <v>9903</v>
      </c>
      <c r="D167">
        <f>VLOOKUP(B167,'AVG budget &amp; Gross'!$X$4:$Y$2401,2,0)</f>
        <v>122757143</v>
      </c>
      <c r="E167">
        <v>6500000</v>
      </c>
    </row>
    <row r="168" spans="1:5" x14ac:dyDescent="0.3">
      <c r="A168">
        <f t="shared" si="6"/>
        <v>115329763</v>
      </c>
      <c r="B168" t="s">
        <v>847</v>
      </c>
      <c r="C168" t="s">
        <v>1948</v>
      </c>
      <c r="D168">
        <v>195329763</v>
      </c>
      <c r="E168">
        <v>80000000</v>
      </c>
    </row>
    <row r="169" spans="1:5" x14ac:dyDescent="0.3">
      <c r="A169">
        <f t="shared" si="6"/>
        <v>115096820</v>
      </c>
      <c r="B169" t="s">
        <v>4931</v>
      </c>
      <c r="C169" t="s">
        <v>4932</v>
      </c>
      <c r="D169">
        <v>145096820</v>
      </c>
      <c r="E169">
        <v>30000000</v>
      </c>
    </row>
    <row r="170" spans="1:5" x14ac:dyDescent="0.3">
      <c r="A170">
        <f t="shared" si="6"/>
        <v>115085755</v>
      </c>
      <c r="B170" t="s">
        <v>2363</v>
      </c>
      <c r="C170" t="s">
        <v>5659</v>
      </c>
      <c r="D170">
        <v>148085755</v>
      </c>
      <c r="E170">
        <v>33000000</v>
      </c>
    </row>
    <row r="171" spans="1:5" x14ac:dyDescent="0.3">
      <c r="A171">
        <f t="shared" si="6"/>
        <v>115058047</v>
      </c>
      <c r="B171" t="s">
        <v>28</v>
      </c>
      <c r="C171" t="s">
        <v>7518</v>
      </c>
      <c r="D171">
        <v>130058047</v>
      </c>
      <c r="E171">
        <v>15000000</v>
      </c>
    </row>
    <row r="172" spans="1:5" x14ac:dyDescent="0.3">
      <c r="A172">
        <f t="shared" si="6"/>
        <v>114223000</v>
      </c>
      <c r="B172" t="s">
        <v>947</v>
      </c>
      <c r="C172" t="s">
        <v>13161</v>
      </c>
      <c r="D172">
        <v>115000000</v>
      </c>
      <c r="E172">
        <v>777000</v>
      </c>
    </row>
    <row r="173" spans="1:5" x14ac:dyDescent="0.3">
      <c r="A173">
        <f t="shared" si="6"/>
        <v>113368971</v>
      </c>
      <c r="B173" t="s">
        <v>3173</v>
      </c>
      <c r="C173" t="s">
        <v>4405</v>
      </c>
      <c r="D173">
        <v>150368971</v>
      </c>
      <c r="E173">
        <v>37000000</v>
      </c>
    </row>
    <row r="174" spans="1:5" x14ac:dyDescent="0.3">
      <c r="A174">
        <f t="shared" si="6"/>
        <v>113078393</v>
      </c>
      <c r="B174" t="s">
        <v>2429</v>
      </c>
      <c r="C174" t="s">
        <v>9955</v>
      </c>
      <c r="D174">
        <v>119078393</v>
      </c>
      <c r="E174">
        <v>6000000</v>
      </c>
    </row>
    <row r="175" spans="1:5" x14ac:dyDescent="0.3">
      <c r="A175">
        <f t="shared" si="6"/>
        <v>113067808</v>
      </c>
      <c r="B175" t="s">
        <v>713</v>
      </c>
      <c r="C175" t="s">
        <v>7515</v>
      </c>
      <c r="D175">
        <v>128067808</v>
      </c>
      <c r="E175">
        <v>15000000</v>
      </c>
    </row>
    <row r="176" spans="1:5" x14ac:dyDescent="0.3">
      <c r="A176">
        <f t="shared" si="6"/>
        <v>112868837</v>
      </c>
      <c r="B176" t="s">
        <v>8335</v>
      </c>
      <c r="C176" t="s">
        <v>8336</v>
      </c>
      <c r="D176">
        <v>124868837</v>
      </c>
      <c r="E176">
        <v>12000000</v>
      </c>
    </row>
    <row r="177" spans="1:5" x14ac:dyDescent="0.3">
      <c r="A177">
        <f t="shared" si="6"/>
        <v>112805123</v>
      </c>
      <c r="B177" t="s">
        <v>1545</v>
      </c>
      <c r="C177" t="s">
        <v>2328</v>
      </c>
      <c r="D177">
        <v>182805123</v>
      </c>
      <c r="E177">
        <v>70000000</v>
      </c>
    </row>
    <row r="178" spans="1:5" x14ac:dyDescent="0.3">
      <c r="A178">
        <f t="shared" si="6"/>
        <v>112708996</v>
      </c>
      <c r="B178" t="s">
        <v>573</v>
      </c>
      <c r="C178" t="s">
        <v>1892</v>
      </c>
      <c r="D178">
        <v>170708996</v>
      </c>
      <c r="E178">
        <v>58000000</v>
      </c>
    </row>
    <row r="179" spans="1:5" x14ac:dyDescent="0.3">
      <c r="A179">
        <f t="shared" si="6"/>
        <v>112435221</v>
      </c>
      <c r="B179" t="s">
        <v>264</v>
      </c>
      <c r="C179" t="s">
        <v>3096</v>
      </c>
      <c r="D179">
        <v>164435221</v>
      </c>
      <c r="E179">
        <v>52000000</v>
      </c>
    </row>
    <row r="180" spans="1:5" x14ac:dyDescent="0.3">
      <c r="A180">
        <f t="shared" si="6"/>
        <v>112057433</v>
      </c>
      <c r="B180" t="s">
        <v>170</v>
      </c>
      <c r="C180" t="s">
        <v>376</v>
      </c>
      <c r="D180">
        <v>312057433</v>
      </c>
      <c r="E180">
        <v>200000000</v>
      </c>
    </row>
    <row r="181" spans="1:5" x14ac:dyDescent="0.3">
      <c r="A181">
        <f t="shared" si="6"/>
        <v>111727000</v>
      </c>
      <c r="B181" t="s">
        <v>1769</v>
      </c>
      <c r="C181" t="s">
        <v>6372</v>
      </c>
      <c r="D181">
        <v>130727000</v>
      </c>
      <c r="E181">
        <v>19000000</v>
      </c>
    </row>
    <row r="182" spans="1:5" x14ac:dyDescent="0.3">
      <c r="A182">
        <f t="shared" si="6"/>
        <v>111709845</v>
      </c>
      <c r="B182" t="s">
        <v>98</v>
      </c>
      <c r="C182" t="s">
        <v>309</v>
      </c>
      <c r="D182">
        <v>291709845</v>
      </c>
      <c r="E182">
        <v>180000000</v>
      </c>
    </row>
    <row r="183" spans="1:5" x14ac:dyDescent="0.3">
      <c r="A183">
        <f t="shared" si="6"/>
        <v>111225040</v>
      </c>
      <c r="B183" t="s">
        <v>1292</v>
      </c>
      <c r="C183" t="s">
        <v>2894</v>
      </c>
      <c r="D183">
        <v>166225040</v>
      </c>
      <c r="E183">
        <v>55000000</v>
      </c>
    </row>
    <row r="184" spans="1:5" x14ac:dyDescent="0.3">
      <c r="A184">
        <f t="shared" si="6"/>
        <v>111175354</v>
      </c>
      <c r="B184" t="s">
        <v>7355</v>
      </c>
      <c r="C184" t="s">
        <v>7356</v>
      </c>
      <c r="D184">
        <v>127175354</v>
      </c>
      <c r="E184">
        <v>16000000</v>
      </c>
    </row>
    <row r="185" spans="1:5" x14ac:dyDescent="0.3">
      <c r="A185">
        <f t="shared" si="6"/>
        <v>111088910</v>
      </c>
      <c r="B185" t="s">
        <v>2641</v>
      </c>
      <c r="C185" t="s">
        <v>6331</v>
      </c>
      <c r="D185">
        <v>132088910</v>
      </c>
      <c r="E185">
        <v>21000000</v>
      </c>
    </row>
    <row r="186" spans="1:5" x14ac:dyDescent="0.3">
      <c r="A186">
        <f t="shared" si="6"/>
        <v>110922370</v>
      </c>
      <c r="B186" t="s">
        <v>2013</v>
      </c>
      <c r="C186" t="s">
        <v>8059</v>
      </c>
      <c r="D186">
        <v>123922370</v>
      </c>
      <c r="E186">
        <v>13000000</v>
      </c>
    </row>
    <row r="187" spans="1:5" x14ac:dyDescent="0.3">
      <c r="A187">
        <f t="shared" si="6"/>
        <v>110505958</v>
      </c>
      <c r="B187" t="s">
        <v>2379</v>
      </c>
      <c r="C187" t="s">
        <v>6986</v>
      </c>
      <c r="D187">
        <v>128505958</v>
      </c>
      <c r="E187">
        <v>18000000</v>
      </c>
    </row>
    <row r="188" spans="1:5" x14ac:dyDescent="0.3">
      <c r="A188">
        <f t="shared" si="6"/>
        <v>110117807</v>
      </c>
      <c r="B188" t="s">
        <v>2641</v>
      </c>
      <c r="C188" t="s">
        <v>3872</v>
      </c>
      <c r="D188">
        <v>150117807</v>
      </c>
      <c r="E188">
        <v>40000000</v>
      </c>
    </row>
    <row r="189" spans="1:5" x14ac:dyDescent="0.3">
      <c r="A189">
        <f t="shared" si="6"/>
        <v>110071312</v>
      </c>
      <c r="B189" t="s">
        <v>573</v>
      </c>
      <c r="C189" t="s">
        <v>2338</v>
      </c>
      <c r="D189">
        <v>172071312</v>
      </c>
      <c r="E189">
        <v>62000000</v>
      </c>
    </row>
    <row r="190" spans="1:5" x14ac:dyDescent="0.3">
      <c r="A190">
        <f t="shared" si="6"/>
        <v>109731527</v>
      </c>
      <c r="B190" t="s">
        <v>709</v>
      </c>
      <c r="C190" t="s">
        <v>4456</v>
      </c>
      <c r="D190">
        <v>144731527</v>
      </c>
      <c r="E190">
        <v>35000000</v>
      </c>
    </row>
    <row r="191" spans="1:5" x14ac:dyDescent="0.3">
      <c r="A191">
        <f t="shared" si="6"/>
        <v>109141530</v>
      </c>
      <c r="B191" t="s">
        <v>894</v>
      </c>
      <c r="C191" t="s">
        <v>5701</v>
      </c>
      <c r="D191">
        <v>134141530</v>
      </c>
      <c r="E191">
        <v>25000000</v>
      </c>
    </row>
    <row r="192" spans="1:5" x14ac:dyDescent="0.3">
      <c r="A192">
        <f t="shared" si="6"/>
        <v>108899130</v>
      </c>
      <c r="B192" t="s">
        <v>264</v>
      </c>
      <c r="C192" t="s">
        <v>6364</v>
      </c>
      <c r="D192">
        <v>128300000</v>
      </c>
      <c r="E192">
        <v>19400870</v>
      </c>
    </row>
    <row r="193" spans="1:5" x14ac:dyDescent="0.3">
      <c r="A193">
        <f t="shared" si="6"/>
        <v>108383253</v>
      </c>
      <c r="B193" t="s">
        <v>302</v>
      </c>
      <c r="C193" t="s">
        <v>2335</v>
      </c>
      <c r="D193">
        <v>171383253</v>
      </c>
      <c r="E193">
        <v>63000000</v>
      </c>
    </row>
    <row r="194" spans="1:5" x14ac:dyDescent="0.3">
      <c r="A194">
        <f t="shared" ref="A194:A257" si="7">D194-E194</f>
        <v>108132370</v>
      </c>
      <c r="B194" t="s">
        <v>2095</v>
      </c>
      <c r="C194" t="s">
        <v>2098</v>
      </c>
      <c r="D194">
        <v>183132370</v>
      </c>
      <c r="E194">
        <v>75000000</v>
      </c>
    </row>
    <row r="195" spans="1:5" x14ac:dyDescent="0.3">
      <c r="A195">
        <f t="shared" si="7"/>
        <v>107902283</v>
      </c>
      <c r="B195" t="s">
        <v>10563</v>
      </c>
      <c r="C195" t="s">
        <v>13558</v>
      </c>
      <c r="D195">
        <v>107917283</v>
      </c>
      <c r="E195">
        <v>15000</v>
      </c>
    </row>
    <row r="196" spans="1:5" x14ac:dyDescent="0.3">
      <c r="A196">
        <f t="shared" si="7"/>
        <v>107801945</v>
      </c>
      <c r="B196" t="s">
        <v>11025</v>
      </c>
      <c r="C196" t="s">
        <v>11595</v>
      </c>
      <c r="D196">
        <f>VLOOKUP(B196,'AVG budget &amp; Gross'!$X$4:$Y$2401,2,0)</f>
        <v>110428945</v>
      </c>
      <c r="E196">
        <v>2627000</v>
      </c>
    </row>
    <row r="197" spans="1:5" x14ac:dyDescent="0.3">
      <c r="A197">
        <f t="shared" si="7"/>
        <v>107704099</v>
      </c>
      <c r="B197" t="s">
        <v>238</v>
      </c>
      <c r="C197" t="s">
        <v>692</v>
      </c>
      <c r="D197">
        <v>257704099</v>
      </c>
      <c r="E197">
        <v>150000000</v>
      </c>
    </row>
    <row r="198" spans="1:5" x14ac:dyDescent="0.3">
      <c r="A198">
        <f t="shared" si="7"/>
        <v>107600000</v>
      </c>
      <c r="B198" t="s">
        <v>3115</v>
      </c>
      <c r="C198" t="s">
        <v>10762</v>
      </c>
      <c r="D198">
        <v>112000000</v>
      </c>
      <c r="E198">
        <v>4400000</v>
      </c>
    </row>
    <row r="199" spans="1:5" x14ac:dyDescent="0.3">
      <c r="A199">
        <f t="shared" si="7"/>
        <v>107586036</v>
      </c>
      <c r="B199" t="s">
        <v>2925</v>
      </c>
      <c r="C199" t="s">
        <v>2927</v>
      </c>
      <c r="D199">
        <v>162586036</v>
      </c>
      <c r="E199">
        <v>55000000</v>
      </c>
    </row>
    <row r="200" spans="1:5" x14ac:dyDescent="0.3">
      <c r="A200">
        <f t="shared" si="7"/>
        <v>107575142</v>
      </c>
      <c r="B200" t="s">
        <v>2023</v>
      </c>
      <c r="C200" t="s">
        <v>2903</v>
      </c>
      <c r="D200">
        <v>177575142</v>
      </c>
      <c r="E200">
        <v>70000000</v>
      </c>
    </row>
    <row r="201" spans="1:5" x14ac:dyDescent="0.3">
      <c r="A201">
        <f t="shared" si="7"/>
        <v>106735396</v>
      </c>
      <c r="B201" t="s">
        <v>465</v>
      </c>
      <c r="C201" t="s">
        <v>2519</v>
      </c>
      <c r="D201">
        <v>167735396</v>
      </c>
      <c r="E201">
        <v>61000000</v>
      </c>
    </row>
    <row r="202" spans="1:5" x14ac:dyDescent="0.3">
      <c r="A202">
        <f t="shared" si="7"/>
        <v>106709992</v>
      </c>
      <c r="B202" t="s">
        <v>1005</v>
      </c>
      <c r="C202" t="s">
        <v>9662</v>
      </c>
      <c r="D202">
        <v>113709992</v>
      </c>
      <c r="E202">
        <v>7000000</v>
      </c>
    </row>
    <row r="203" spans="1:5" x14ac:dyDescent="0.3">
      <c r="A203">
        <f t="shared" si="7"/>
        <v>106573705</v>
      </c>
      <c r="B203" t="s">
        <v>847</v>
      </c>
      <c r="C203" t="s">
        <v>1381</v>
      </c>
      <c r="D203">
        <v>196573705</v>
      </c>
      <c r="E203">
        <v>90000000</v>
      </c>
    </row>
    <row r="204" spans="1:5" x14ac:dyDescent="0.3">
      <c r="A204">
        <f t="shared" si="7"/>
        <v>106512310</v>
      </c>
      <c r="B204" t="s">
        <v>338</v>
      </c>
      <c r="C204" t="s">
        <v>463</v>
      </c>
      <c r="D204">
        <v>144512310</v>
      </c>
      <c r="E204">
        <v>38000000</v>
      </c>
    </row>
    <row r="205" spans="1:5" x14ac:dyDescent="0.3">
      <c r="A205">
        <f t="shared" si="7"/>
        <v>106415432</v>
      </c>
      <c r="B205" t="s">
        <v>3719</v>
      </c>
      <c r="C205" t="s">
        <v>3740</v>
      </c>
      <c r="D205">
        <v>150415432</v>
      </c>
      <c r="E205">
        <v>44000000</v>
      </c>
    </row>
    <row r="206" spans="1:5" x14ac:dyDescent="0.3">
      <c r="A206">
        <f t="shared" si="7"/>
        <v>106386216</v>
      </c>
      <c r="B206" t="s">
        <v>472</v>
      </c>
      <c r="C206" t="s">
        <v>530</v>
      </c>
      <c r="D206">
        <v>256386216</v>
      </c>
      <c r="E206">
        <v>150000000</v>
      </c>
    </row>
    <row r="207" spans="1:5" x14ac:dyDescent="0.3">
      <c r="A207">
        <f t="shared" si="7"/>
        <v>106148159</v>
      </c>
      <c r="B207" t="s">
        <v>578</v>
      </c>
      <c r="C207" t="s">
        <v>1314</v>
      </c>
      <c r="D207">
        <v>201148159</v>
      </c>
      <c r="E207">
        <v>95000000</v>
      </c>
    </row>
    <row r="208" spans="1:5" x14ac:dyDescent="0.3">
      <c r="A208">
        <f t="shared" si="7"/>
        <v>104948780</v>
      </c>
      <c r="B208" t="s">
        <v>80</v>
      </c>
      <c r="C208" t="s">
        <v>854</v>
      </c>
      <c r="D208">
        <v>214948780</v>
      </c>
      <c r="E208">
        <v>110000000</v>
      </c>
    </row>
    <row r="209" spans="1:5" x14ac:dyDescent="0.3">
      <c r="A209">
        <f t="shared" si="7"/>
        <v>104360277</v>
      </c>
      <c r="B209" t="s">
        <v>28</v>
      </c>
      <c r="C209" t="s">
        <v>166</v>
      </c>
      <c r="D209">
        <v>304360277</v>
      </c>
      <c r="E209">
        <v>200000000</v>
      </c>
    </row>
    <row r="210" spans="1:5" x14ac:dyDescent="0.3">
      <c r="A210">
        <f t="shared" si="7"/>
        <v>104007640</v>
      </c>
      <c r="B210" t="s">
        <v>364</v>
      </c>
      <c r="C210" t="s">
        <v>1270</v>
      </c>
      <c r="D210">
        <v>202007640</v>
      </c>
      <c r="E210">
        <v>98000000</v>
      </c>
    </row>
    <row r="211" spans="1:5" x14ac:dyDescent="0.3">
      <c r="A211">
        <f t="shared" si="7"/>
        <v>103620822</v>
      </c>
      <c r="B211" t="s">
        <v>2154</v>
      </c>
      <c r="C211" t="s">
        <v>3148</v>
      </c>
      <c r="D211">
        <v>153620822</v>
      </c>
      <c r="E211">
        <v>50000000</v>
      </c>
    </row>
    <row r="212" spans="1:5" x14ac:dyDescent="0.3">
      <c r="A212">
        <f t="shared" si="7"/>
        <v>103576580</v>
      </c>
      <c r="B212" t="s">
        <v>7931</v>
      </c>
      <c r="C212" t="s">
        <v>10686</v>
      </c>
      <c r="D212">
        <f>VLOOKUP(B212,'AVG budget &amp; Gross'!$X$4:$Y$2401,2,0)</f>
        <v>108076580</v>
      </c>
      <c r="E212">
        <v>4500000</v>
      </c>
    </row>
    <row r="213" spans="1:5" x14ac:dyDescent="0.3">
      <c r="A213">
        <f t="shared" si="7"/>
        <v>102917283</v>
      </c>
      <c r="B213" t="s">
        <v>10563</v>
      </c>
      <c r="C213" t="s">
        <v>10566</v>
      </c>
      <c r="D213">
        <f>VLOOKUP(B213,'AVG budget &amp; Gross'!$X$4:$Y$2401,2,0)</f>
        <v>107917283</v>
      </c>
      <c r="E213">
        <v>5000000</v>
      </c>
    </row>
    <row r="214" spans="1:5" x14ac:dyDescent="0.3">
      <c r="A214">
        <f t="shared" si="7"/>
        <v>102843350</v>
      </c>
      <c r="B214" t="s">
        <v>14</v>
      </c>
      <c r="C214" t="s">
        <v>1128</v>
      </c>
      <c r="D214">
        <v>204843350</v>
      </c>
      <c r="E214">
        <v>102000000</v>
      </c>
    </row>
    <row r="215" spans="1:5" x14ac:dyDescent="0.3">
      <c r="A215">
        <f t="shared" si="7"/>
        <v>102277056</v>
      </c>
      <c r="B215" t="s">
        <v>264</v>
      </c>
      <c r="C215" t="s">
        <v>790</v>
      </c>
      <c r="D215">
        <v>234277056</v>
      </c>
      <c r="E215">
        <v>132000000</v>
      </c>
    </row>
    <row r="216" spans="1:5" x14ac:dyDescent="0.3">
      <c r="A216">
        <f t="shared" si="7"/>
        <v>101938730</v>
      </c>
      <c r="B216" t="s">
        <v>1154</v>
      </c>
      <c r="C216" t="s">
        <v>6982</v>
      </c>
      <c r="D216">
        <v>119938730</v>
      </c>
      <c r="E216">
        <v>18000000</v>
      </c>
    </row>
    <row r="217" spans="1:5" x14ac:dyDescent="0.3">
      <c r="A217">
        <f t="shared" si="7"/>
        <v>101697350</v>
      </c>
      <c r="B217" t="s">
        <v>6373</v>
      </c>
      <c r="C217" t="s">
        <v>6374</v>
      </c>
      <c r="D217">
        <v>121697350</v>
      </c>
      <c r="E217">
        <v>20000000</v>
      </c>
    </row>
    <row r="218" spans="1:5" x14ac:dyDescent="0.3">
      <c r="A218">
        <f t="shared" si="7"/>
        <v>101500000</v>
      </c>
      <c r="B218" t="s">
        <v>6713</v>
      </c>
      <c r="C218" t="s">
        <v>10810</v>
      </c>
      <c r="D218">
        <v>105500000</v>
      </c>
      <c r="E218">
        <v>4000000</v>
      </c>
    </row>
    <row r="219" spans="1:5" x14ac:dyDescent="0.3">
      <c r="A219">
        <f t="shared" si="7"/>
        <v>101463226</v>
      </c>
      <c r="B219" t="s">
        <v>4044</v>
      </c>
      <c r="C219" t="s">
        <v>7190</v>
      </c>
      <c r="D219">
        <v>121463226</v>
      </c>
      <c r="E219">
        <v>20000000</v>
      </c>
    </row>
    <row r="220" spans="1:5" x14ac:dyDescent="0.3">
      <c r="A220">
        <f t="shared" si="7"/>
        <v>101340178</v>
      </c>
      <c r="B220" t="s">
        <v>2482</v>
      </c>
      <c r="C220" t="s">
        <v>4776</v>
      </c>
      <c r="D220">
        <v>141340178</v>
      </c>
      <c r="E220">
        <v>40000000</v>
      </c>
    </row>
    <row r="221" spans="1:5" x14ac:dyDescent="0.3">
      <c r="A221">
        <f t="shared" si="7"/>
        <v>101049130</v>
      </c>
      <c r="B221" t="s">
        <v>771</v>
      </c>
      <c r="C221" t="s">
        <v>1517</v>
      </c>
      <c r="D221">
        <v>176049130</v>
      </c>
      <c r="E221">
        <v>75000000</v>
      </c>
    </row>
    <row r="222" spans="1:5" x14ac:dyDescent="0.3">
      <c r="A222">
        <f t="shared" si="7"/>
        <v>100965237</v>
      </c>
      <c r="B222" t="s">
        <v>1470</v>
      </c>
      <c r="C222" t="s">
        <v>1652</v>
      </c>
      <c r="D222">
        <v>180965237</v>
      </c>
      <c r="E222">
        <v>80000000</v>
      </c>
    </row>
    <row r="223" spans="1:5" x14ac:dyDescent="0.3">
      <c r="A223">
        <f t="shared" si="7"/>
        <v>100722000</v>
      </c>
      <c r="B223" t="s">
        <v>5480</v>
      </c>
      <c r="C223" t="s">
        <v>8538</v>
      </c>
      <c r="D223">
        <v>111722000</v>
      </c>
      <c r="E223">
        <v>11000000</v>
      </c>
    </row>
    <row r="224" spans="1:5" x14ac:dyDescent="0.3">
      <c r="A224">
        <f t="shared" si="7"/>
        <v>100315155</v>
      </c>
      <c r="B224" t="s">
        <v>2859</v>
      </c>
      <c r="C224" t="s">
        <v>3178</v>
      </c>
      <c r="D224">
        <v>150315155</v>
      </c>
      <c r="E224">
        <v>50000000</v>
      </c>
    </row>
    <row r="225" spans="1:5" x14ac:dyDescent="0.3">
      <c r="A225">
        <f t="shared" si="7"/>
        <v>100175871</v>
      </c>
      <c r="B225" t="s">
        <v>6463</v>
      </c>
      <c r="C225" t="s">
        <v>8723</v>
      </c>
      <c r="D225">
        <v>110175871</v>
      </c>
      <c r="E225">
        <v>10000000</v>
      </c>
    </row>
    <row r="226" spans="1:5" x14ac:dyDescent="0.3">
      <c r="A226">
        <f t="shared" si="7"/>
        <v>99930000</v>
      </c>
      <c r="B226" t="s">
        <v>1159</v>
      </c>
      <c r="C226" t="s">
        <v>9361</v>
      </c>
      <c r="D226">
        <v>107930000</v>
      </c>
      <c r="E226">
        <v>8000000</v>
      </c>
    </row>
    <row r="227" spans="1:5" x14ac:dyDescent="0.3">
      <c r="A227">
        <f t="shared" si="7"/>
        <v>99541238</v>
      </c>
      <c r="B227" t="s">
        <v>1694</v>
      </c>
      <c r="C227" t="s">
        <v>6370</v>
      </c>
      <c r="D227">
        <v>132541238</v>
      </c>
      <c r="E227">
        <v>33000000</v>
      </c>
    </row>
    <row r="228" spans="1:5" x14ac:dyDescent="0.3">
      <c r="A228">
        <f t="shared" si="7"/>
        <v>99455175</v>
      </c>
      <c r="B228" t="s">
        <v>1687</v>
      </c>
      <c r="C228" t="s">
        <v>4474</v>
      </c>
      <c r="D228">
        <v>134455175</v>
      </c>
      <c r="E228">
        <v>35000000</v>
      </c>
    </row>
    <row r="229" spans="1:5" x14ac:dyDescent="0.3">
      <c r="A229">
        <f t="shared" si="7"/>
        <v>99093296</v>
      </c>
      <c r="B229" t="s">
        <v>3875</v>
      </c>
      <c r="C229" t="s">
        <v>9572</v>
      </c>
      <c r="D229">
        <v>106593296</v>
      </c>
      <c r="E229">
        <v>7500000</v>
      </c>
    </row>
    <row r="230" spans="1:5" x14ac:dyDescent="0.3">
      <c r="A230">
        <f t="shared" si="7"/>
        <v>99007828</v>
      </c>
      <c r="B230" t="s">
        <v>6572</v>
      </c>
      <c r="C230" t="s">
        <v>10285</v>
      </c>
      <c r="D230">
        <v>104007828</v>
      </c>
      <c r="E230">
        <v>5000000</v>
      </c>
    </row>
    <row r="231" spans="1:5" x14ac:dyDescent="0.3">
      <c r="A231">
        <f t="shared" si="7"/>
        <v>98614544</v>
      </c>
      <c r="B231" t="s">
        <v>546</v>
      </c>
      <c r="C231" t="s">
        <v>3887</v>
      </c>
      <c r="D231">
        <v>138614544</v>
      </c>
      <c r="E231">
        <v>40000000</v>
      </c>
    </row>
    <row r="232" spans="1:5" x14ac:dyDescent="0.3">
      <c r="A232">
        <f t="shared" si="7"/>
        <v>98405771</v>
      </c>
      <c r="B232" t="s">
        <v>1005</v>
      </c>
      <c r="C232" t="s">
        <v>1521</v>
      </c>
      <c r="D232">
        <v>183405771</v>
      </c>
      <c r="E232">
        <v>85000000</v>
      </c>
    </row>
    <row r="233" spans="1:5" x14ac:dyDescent="0.3">
      <c r="A233">
        <f t="shared" si="7"/>
        <v>97992827</v>
      </c>
      <c r="B233" t="s">
        <v>570</v>
      </c>
      <c r="C233" t="s">
        <v>1514</v>
      </c>
      <c r="D233">
        <v>197992827</v>
      </c>
      <c r="E233">
        <v>100000000</v>
      </c>
    </row>
    <row r="234" spans="1:5" x14ac:dyDescent="0.3">
      <c r="A234">
        <f t="shared" si="7"/>
        <v>97822376</v>
      </c>
      <c r="B234" t="s">
        <v>6381</v>
      </c>
      <c r="C234" t="s">
        <v>10267</v>
      </c>
      <c r="D234">
        <f>VLOOKUP(B234,'AVG budget &amp; Gross'!$X$4:$Y$2401,2,0)</f>
        <v>102922376</v>
      </c>
      <c r="E234">
        <v>5100000</v>
      </c>
    </row>
    <row r="235" spans="1:5" x14ac:dyDescent="0.3">
      <c r="A235">
        <f t="shared" si="7"/>
        <v>97637474</v>
      </c>
      <c r="B235" t="s">
        <v>934</v>
      </c>
      <c r="C235" t="s">
        <v>3152</v>
      </c>
      <c r="D235">
        <v>147637474</v>
      </c>
      <c r="E235">
        <v>50000000</v>
      </c>
    </row>
    <row r="236" spans="1:5" x14ac:dyDescent="0.3">
      <c r="A236">
        <f t="shared" si="7"/>
        <v>97224271</v>
      </c>
      <c r="B236" t="s">
        <v>6375</v>
      </c>
      <c r="C236" t="s">
        <v>6379</v>
      </c>
      <c r="D236">
        <v>117224271</v>
      </c>
      <c r="E236">
        <v>20000000</v>
      </c>
    </row>
    <row r="237" spans="1:5" x14ac:dyDescent="0.3">
      <c r="A237">
        <f t="shared" si="7"/>
        <v>96968774</v>
      </c>
      <c r="B237" t="s">
        <v>3505</v>
      </c>
      <c r="C237" t="s">
        <v>6983</v>
      </c>
      <c r="D237">
        <v>114968774</v>
      </c>
      <c r="E237">
        <v>18000000</v>
      </c>
    </row>
    <row r="238" spans="1:5" x14ac:dyDescent="0.3">
      <c r="A238">
        <f t="shared" si="7"/>
        <v>96945720</v>
      </c>
      <c r="B238" t="s">
        <v>1478</v>
      </c>
      <c r="C238" t="s">
        <v>5667</v>
      </c>
      <c r="D238">
        <v>121945720</v>
      </c>
      <c r="E238">
        <v>25000000</v>
      </c>
    </row>
    <row r="239" spans="1:5" x14ac:dyDescent="0.3">
      <c r="A239">
        <f t="shared" si="7"/>
        <v>96936400</v>
      </c>
      <c r="B239" t="s">
        <v>1749</v>
      </c>
      <c r="C239" t="s">
        <v>7521</v>
      </c>
      <c r="D239">
        <v>111936400</v>
      </c>
      <c r="E239">
        <v>15000000</v>
      </c>
    </row>
    <row r="240" spans="1:5" x14ac:dyDescent="0.3">
      <c r="A240">
        <f t="shared" si="7"/>
        <v>96447667</v>
      </c>
      <c r="B240" t="s">
        <v>1374</v>
      </c>
      <c r="C240" t="s">
        <v>3778</v>
      </c>
      <c r="D240">
        <v>138447667</v>
      </c>
      <c r="E240">
        <v>42000000</v>
      </c>
    </row>
    <row r="241" spans="1:5" x14ac:dyDescent="0.3">
      <c r="A241">
        <f t="shared" si="7"/>
        <v>96308900</v>
      </c>
      <c r="B241" t="s">
        <v>9957</v>
      </c>
      <c r="C241" t="s">
        <v>9961</v>
      </c>
      <c r="D241">
        <v>102308900</v>
      </c>
      <c r="E241">
        <v>6000000</v>
      </c>
    </row>
    <row r="242" spans="1:5" x14ac:dyDescent="0.3">
      <c r="A242">
        <f t="shared" si="7"/>
        <v>96300000</v>
      </c>
      <c r="B242" t="s">
        <v>9963</v>
      </c>
      <c r="C242" t="s">
        <v>9967</v>
      </c>
      <c r="D242">
        <v>102300000</v>
      </c>
      <c r="E242">
        <v>6000000</v>
      </c>
    </row>
    <row r="243" spans="1:5" x14ac:dyDescent="0.3">
      <c r="A243">
        <f t="shared" si="7"/>
        <v>96248145</v>
      </c>
      <c r="B243" t="s">
        <v>1057</v>
      </c>
      <c r="C243" t="s">
        <v>4934</v>
      </c>
      <c r="D243">
        <v>121248145</v>
      </c>
      <c r="E243">
        <v>25000000</v>
      </c>
    </row>
    <row r="244" spans="1:5" x14ac:dyDescent="0.3">
      <c r="A244">
        <f t="shared" si="7"/>
        <v>95014030</v>
      </c>
      <c r="B244" t="s">
        <v>4935</v>
      </c>
      <c r="C244" t="s">
        <v>4937</v>
      </c>
      <c r="D244">
        <v>125014030</v>
      </c>
      <c r="E244">
        <v>30000000</v>
      </c>
    </row>
    <row r="245" spans="1:5" x14ac:dyDescent="0.3">
      <c r="A245">
        <f t="shared" si="7"/>
        <v>94852971</v>
      </c>
      <c r="B245" t="s">
        <v>3483</v>
      </c>
      <c r="C245" t="s">
        <v>3551</v>
      </c>
      <c r="D245">
        <v>139852971</v>
      </c>
      <c r="E245">
        <v>45000000</v>
      </c>
    </row>
    <row r="246" spans="1:5" x14ac:dyDescent="0.3">
      <c r="A246">
        <f t="shared" si="7"/>
        <v>94324072</v>
      </c>
      <c r="B246" t="s">
        <v>3173</v>
      </c>
      <c r="C246" t="s">
        <v>4944</v>
      </c>
      <c r="D246">
        <v>114324072</v>
      </c>
      <c r="E246">
        <v>20000000</v>
      </c>
    </row>
    <row r="247" spans="1:5" x14ac:dyDescent="0.3">
      <c r="A247">
        <f t="shared" si="7"/>
        <v>93952327</v>
      </c>
      <c r="B247" t="s">
        <v>802</v>
      </c>
      <c r="C247" t="s">
        <v>8065</v>
      </c>
      <c r="D247">
        <v>106952327</v>
      </c>
      <c r="E247">
        <v>13000000</v>
      </c>
    </row>
    <row r="248" spans="1:5" x14ac:dyDescent="0.3">
      <c r="A248">
        <f t="shared" si="7"/>
        <v>93506210</v>
      </c>
      <c r="B248" t="s">
        <v>7909</v>
      </c>
      <c r="C248" t="s">
        <v>7910</v>
      </c>
      <c r="D248">
        <v>109306210</v>
      </c>
      <c r="E248">
        <v>15800000</v>
      </c>
    </row>
    <row r="249" spans="1:5" x14ac:dyDescent="0.3">
      <c r="A249">
        <f t="shared" si="7"/>
        <v>92536138</v>
      </c>
      <c r="B249" t="s">
        <v>573</v>
      </c>
      <c r="C249" t="s">
        <v>845</v>
      </c>
      <c r="D249">
        <v>217536138</v>
      </c>
      <c r="E249">
        <v>125000000</v>
      </c>
    </row>
    <row r="250" spans="1:5" x14ac:dyDescent="0.3">
      <c r="A250">
        <f t="shared" si="7"/>
        <v>92237505.666666672</v>
      </c>
      <c r="B250" t="s">
        <v>387</v>
      </c>
      <c r="C250" t="s">
        <v>9458</v>
      </c>
      <c r="D250">
        <f>VLOOKUP(B250,'AVG budget &amp; Gross'!$X$4:$Y$2401,2,0)</f>
        <v>100237505.66666667</v>
      </c>
      <c r="E250">
        <v>8000000</v>
      </c>
    </row>
    <row r="251" spans="1:5" x14ac:dyDescent="0.3">
      <c r="A251">
        <f t="shared" si="7"/>
        <v>92012643</v>
      </c>
      <c r="B251" t="s">
        <v>868</v>
      </c>
      <c r="C251" t="s">
        <v>4942</v>
      </c>
      <c r="D251">
        <v>122012643</v>
      </c>
      <c r="E251">
        <v>30000000</v>
      </c>
    </row>
    <row r="252" spans="1:5" x14ac:dyDescent="0.3">
      <c r="A252">
        <f t="shared" si="7"/>
        <v>91704210</v>
      </c>
      <c r="B252" t="s">
        <v>3101</v>
      </c>
      <c r="C252" t="s">
        <v>3103</v>
      </c>
      <c r="D252">
        <v>143704210</v>
      </c>
      <c r="E252">
        <v>52000000</v>
      </c>
    </row>
    <row r="253" spans="1:5" x14ac:dyDescent="0.3">
      <c r="A253">
        <f t="shared" si="7"/>
        <v>91519448</v>
      </c>
      <c r="B253" t="s">
        <v>3730</v>
      </c>
      <c r="C253" t="s">
        <v>3733</v>
      </c>
      <c r="D253">
        <v>136019448</v>
      </c>
      <c r="E253">
        <v>44500000</v>
      </c>
    </row>
    <row r="254" spans="1:5" x14ac:dyDescent="0.3">
      <c r="A254">
        <f t="shared" si="7"/>
        <v>91518352</v>
      </c>
      <c r="B254" t="s">
        <v>940</v>
      </c>
      <c r="C254" t="s">
        <v>5315</v>
      </c>
      <c r="D254">
        <v>119518352</v>
      </c>
      <c r="E254">
        <v>28000000</v>
      </c>
    </row>
    <row r="255" spans="1:5" x14ac:dyDescent="0.3">
      <c r="A255">
        <f t="shared" si="7"/>
        <v>90900000</v>
      </c>
      <c r="B255" t="s">
        <v>3240</v>
      </c>
      <c r="C255" t="s">
        <v>9656</v>
      </c>
      <c r="D255">
        <v>94900000</v>
      </c>
      <c r="E255">
        <v>4000000</v>
      </c>
    </row>
    <row r="256" spans="1:5" x14ac:dyDescent="0.3">
      <c r="A256">
        <f t="shared" si="7"/>
        <v>90736215</v>
      </c>
      <c r="B256" t="s">
        <v>1145</v>
      </c>
      <c r="C256" t="s">
        <v>8267</v>
      </c>
      <c r="D256">
        <v>101736215</v>
      </c>
      <c r="E256">
        <v>11000000</v>
      </c>
    </row>
    <row r="257" spans="1:5" x14ac:dyDescent="0.3">
      <c r="A257">
        <f t="shared" si="7"/>
        <v>90397307</v>
      </c>
      <c r="B257" t="s">
        <v>887</v>
      </c>
      <c r="C257" t="s">
        <v>889</v>
      </c>
      <c r="D257">
        <v>215397307</v>
      </c>
      <c r="E257">
        <v>125000000</v>
      </c>
    </row>
    <row r="258" spans="1:5" x14ac:dyDescent="0.3">
      <c r="A258">
        <f t="shared" ref="A258:A321" si="8">D258-E258</f>
        <v>89746958</v>
      </c>
      <c r="B258" t="s">
        <v>150</v>
      </c>
      <c r="C258" t="s">
        <v>403</v>
      </c>
      <c r="D258">
        <v>259746958</v>
      </c>
      <c r="E258">
        <v>170000000</v>
      </c>
    </row>
    <row r="259" spans="1:5" x14ac:dyDescent="0.3">
      <c r="A259">
        <f t="shared" si="8"/>
        <v>89732962</v>
      </c>
      <c r="B259" t="s">
        <v>2505</v>
      </c>
      <c r="C259" t="s">
        <v>4468</v>
      </c>
      <c r="D259">
        <v>124732962</v>
      </c>
      <c r="E259">
        <v>35000000</v>
      </c>
    </row>
    <row r="260" spans="1:5" x14ac:dyDescent="0.3">
      <c r="A260">
        <f t="shared" si="8"/>
        <v>89692572</v>
      </c>
      <c r="B260" t="s">
        <v>1525</v>
      </c>
      <c r="C260" t="s">
        <v>1776</v>
      </c>
      <c r="D260">
        <v>169692572</v>
      </c>
      <c r="E260">
        <v>80000000</v>
      </c>
    </row>
    <row r="261" spans="1:5" x14ac:dyDescent="0.3">
      <c r="A261">
        <f t="shared" si="8"/>
        <v>89214072</v>
      </c>
      <c r="B261" t="s">
        <v>2023</v>
      </c>
      <c r="C261" t="s">
        <v>4282</v>
      </c>
      <c r="D261">
        <v>127214072</v>
      </c>
      <c r="E261">
        <v>38000000</v>
      </c>
    </row>
    <row r="262" spans="1:5" x14ac:dyDescent="0.3">
      <c r="A262">
        <f t="shared" si="8"/>
        <v>88495848</v>
      </c>
      <c r="B262" t="s">
        <v>2134</v>
      </c>
      <c r="C262" t="s">
        <v>2137</v>
      </c>
      <c r="D262">
        <v>162495848</v>
      </c>
      <c r="E262">
        <v>74000000</v>
      </c>
    </row>
    <row r="263" spans="1:5" x14ac:dyDescent="0.3">
      <c r="A263">
        <f t="shared" si="8"/>
        <v>88166115</v>
      </c>
      <c r="B263" t="s">
        <v>602</v>
      </c>
      <c r="C263" t="s">
        <v>1334</v>
      </c>
      <c r="D263">
        <v>181166115</v>
      </c>
      <c r="E263">
        <v>93000000</v>
      </c>
    </row>
    <row r="264" spans="1:5" x14ac:dyDescent="0.3">
      <c r="A264">
        <f t="shared" si="8"/>
        <v>88001286</v>
      </c>
      <c r="B264" t="s">
        <v>3909</v>
      </c>
      <c r="C264" t="s">
        <v>6891</v>
      </c>
      <c r="D264">
        <v>103001286</v>
      </c>
      <c r="E264">
        <v>15000000</v>
      </c>
    </row>
    <row r="265" spans="1:5" x14ac:dyDescent="0.3">
      <c r="A265">
        <f t="shared" si="8"/>
        <v>87775460</v>
      </c>
      <c r="B265" t="s">
        <v>2345</v>
      </c>
      <c r="C265" t="s">
        <v>2346</v>
      </c>
      <c r="D265">
        <v>148775460</v>
      </c>
      <c r="E265">
        <v>61000000</v>
      </c>
    </row>
    <row r="266" spans="1:5" x14ac:dyDescent="0.3">
      <c r="A266">
        <f t="shared" si="8"/>
        <v>87620724</v>
      </c>
      <c r="B266" t="s">
        <v>482</v>
      </c>
      <c r="C266" t="s">
        <v>1519</v>
      </c>
      <c r="D266">
        <v>172620724</v>
      </c>
      <c r="E266">
        <v>85000000</v>
      </c>
    </row>
    <row r="267" spans="1:5" x14ac:dyDescent="0.3">
      <c r="A267">
        <f t="shared" si="8"/>
        <v>87559438</v>
      </c>
      <c r="B267" t="s">
        <v>1037</v>
      </c>
      <c r="C267" t="s">
        <v>4778</v>
      </c>
      <c r="D267">
        <v>117559438</v>
      </c>
      <c r="E267">
        <v>30000000</v>
      </c>
    </row>
    <row r="268" spans="1:5" x14ac:dyDescent="0.3">
      <c r="A268">
        <f t="shared" si="8"/>
        <v>86978840</v>
      </c>
      <c r="B268" t="s">
        <v>6375</v>
      </c>
      <c r="C268" t="s">
        <v>7552</v>
      </c>
      <c r="D268">
        <v>101978840</v>
      </c>
      <c r="E268">
        <v>15000000</v>
      </c>
    </row>
    <row r="269" spans="1:5" x14ac:dyDescent="0.3">
      <c r="A269">
        <f t="shared" si="8"/>
        <v>86757447</v>
      </c>
      <c r="B269" t="s">
        <v>2363</v>
      </c>
      <c r="C269" t="s">
        <v>7894</v>
      </c>
      <c r="D269">
        <v>101157447</v>
      </c>
      <c r="E269">
        <v>14400000</v>
      </c>
    </row>
    <row r="270" spans="1:5" x14ac:dyDescent="0.3">
      <c r="A270">
        <f t="shared" si="8"/>
        <v>86631310</v>
      </c>
      <c r="B270" t="s">
        <v>4329</v>
      </c>
      <c r="C270" t="s">
        <v>4943</v>
      </c>
      <c r="D270">
        <v>116631310</v>
      </c>
      <c r="E270">
        <v>30000000</v>
      </c>
    </row>
    <row r="271" spans="1:5" x14ac:dyDescent="0.3">
      <c r="A271">
        <f t="shared" si="8"/>
        <v>86600000</v>
      </c>
      <c r="B271" t="s">
        <v>2895</v>
      </c>
      <c r="C271" t="s">
        <v>2897</v>
      </c>
      <c r="D271">
        <v>141600000</v>
      </c>
      <c r="E271">
        <v>55000000</v>
      </c>
    </row>
    <row r="272" spans="1:5" x14ac:dyDescent="0.3">
      <c r="A272">
        <f t="shared" si="8"/>
        <v>86546825</v>
      </c>
      <c r="B272" t="s">
        <v>1296</v>
      </c>
      <c r="C272" t="s">
        <v>3882</v>
      </c>
      <c r="D272">
        <v>126546825</v>
      </c>
      <c r="E272">
        <v>40000000</v>
      </c>
    </row>
    <row r="273" spans="1:5" x14ac:dyDescent="0.3">
      <c r="A273">
        <f t="shared" si="8"/>
        <v>85762022</v>
      </c>
      <c r="B273" t="s">
        <v>1304</v>
      </c>
      <c r="C273" t="s">
        <v>1983</v>
      </c>
      <c r="D273">
        <v>160762022</v>
      </c>
      <c r="E273">
        <v>75000000</v>
      </c>
    </row>
    <row r="274" spans="1:5" x14ac:dyDescent="0.3">
      <c r="A274">
        <f t="shared" si="8"/>
        <v>85648585</v>
      </c>
      <c r="B274" t="s">
        <v>4805</v>
      </c>
      <c r="C274" t="s">
        <v>4941</v>
      </c>
      <c r="D274">
        <v>115648585</v>
      </c>
      <c r="E274">
        <v>30000000</v>
      </c>
    </row>
    <row r="275" spans="1:5" x14ac:dyDescent="0.3">
      <c r="A275">
        <f t="shared" si="8"/>
        <v>85646235</v>
      </c>
      <c r="B275" t="s">
        <v>918</v>
      </c>
      <c r="C275" t="s">
        <v>4952</v>
      </c>
      <c r="D275">
        <v>115646235</v>
      </c>
      <c r="E275">
        <v>30000000</v>
      </c>
    </row>
    <row r="276" spans="1:5" x14ac:dyDescent="0.3">
      <c r="A276">
        <f t="shared" si="8"/>
        <v>85512915</v>
      </c>
      <c r="B276" t="s">
        <v>2606</v>
      </c>
      <c r="C276" t="s">
        <v>3549</v>
      </c>
      <c r="D276">
        <v>130512915</v>
      </c>
      <c r="E276">
        <v>45000000</v>
      </c>
    </row>
    <row r="277" spans="1:5" x14ac:dyDescent="0.3">
      <c r="A277">
        <f t="shared" si="8"/>
        <v>85395021</v>
      </c>
      <c r="B277" t="s">
        <v>775</v>
      </c>
      <c r="C277" t="s">
        <v>776</v>
      </c>
      <c r="D277">
        <v>215395021</v>
      </c>
      <c r="E277">
        <v>130000000</v>
      </c>
    </row>
    <row r="278" spans="1:5" x14ac:dyDescent="0.3">
      <c r="A278">
        <f t="shared" si="8"/>
        <v>85069696</v>
      </c>
      <c r="B278" t="s">
        <v>153</v>
      </c>
      <c r="C278" t="s">
        <v>3891</v>
      </c>
      <c r="D278">
        <v>125069696</v>
      </c>
      <c r="E278">
        <v>40000000</v>
      </c>
    </row>
    <row r="279" spans="1:5" x14ac:dyDescent="0.3">
      <c r="A279">
        <f t="shared" si="8"/>
        <v>85014968</v>
      </c>
      <c r="B279" t="s">
        <v>349</v>
      </c>
      <c r="C279" t="s">
        <v>3155</v>
      </c>
      <c r="D279">
        <v>135014968</v>
      </c>
      <c r="E279">
        <v>50000000</v>
      </c>
    </row>
    <row r="280" spans="1:5" x14ac:dyDescent="0.3">
      <c r="A280">
        <f t="shared" si="8"/>
        <v>84805005</v>
      </c>
      <c r="B280" t="s">
        <v>277</v>
      </c>
      <c r="C280" t="s">
        <v>856</v>
      </c>
      <c r="D280">
        <v>209805005</v>
      </c>
      <c r="E280">
        <v>125000000</v>
      </c>
    </row>
    <row r="281" spans="1:5" x14ac:dyDescent="0.3">
      <c r="A281">
        <f t="shared" si="8"/>
        <v>84713132</v>
      </c>
      <c r="B281" t="s">
        <v>691</v>
      </c>
      <c r="C281" t="s">
        <v>6059</v>
      </c>
      <c r="D281">
        <v>109713132</v>
      </c>
      <c r="E281">
        <v>25000000</v>
      </c>
    </row>
    <row r="282" spans="1:5" x14ac:dyDescent="0.3">
      <c r="A282">
        <f t="shared" si="8"/>
        <v>84670866</v>
      </c>
      <c r="B282" t="s">
        <v>127</v>
      </c>
      <c r="C282" t="s">
        <v>1115</v>
      </c>
      <c r="D282">
        <v>187670866</v>
      </c>
      <c r="E282">
        <v>103000000</v>
      </c>
    </row>
    <row r="283" spans="1:5" x14ac:dyDescent="0.3">
      <c r="A283">
        <f t="shared" si="8"/>
        <v>84222438</v>
      </c>
      <c r="B283" t="s">
        <v>1339</v>
      </c>
      <c r="C283" t="s">
        <v>5568</v>
      </c>
      <c r="D283">
        <v>110222438</v>
      </c>
      <c r="E283">
        <v>26000000</v>
      </c>
    </row>
    <row r="284" spans="1:5" x14ac:dyDescent="0.3">
      <c r="A284">
        <f t="shared" si="8"/>
        <v>84031112</v>
      </c>
      <c r="B284" t="s">
        <v>877</v>
      </c>
      <c r="C284" t="s">
        <v>1207</v>
      </c>
      <c r="D284">
        <v>184031112</v>
      </c>
      <c r="E284">
        <v>100000000</v>
      </c>
    </row>
    <row r="285" spans="1:5" x14ac:dyDescent="0.3">
      <c r="A285">
        <f t="shared" si="8"/>
        <v>83740650</v>
      </c>
      <c r="B285" t="s">
        <v>1336</v>
      </c>
      <c r="C285" t="s">
        <v>1338</v>
      </c>
      <c r="D285">
        <v>176740650</v>
      </c>
      <c r="E285">
        <v>93000000</v>
      </c>
    </row>
    <row r="286" spans="1:5" x14ac:dyDescent="0.3">
      <c r="A286">
        <f t="shared" si="8"/>
        <v>83500000</v>
      </c>
      <c r="B286" t="s">
        <v>6193</v>
      </c>
      <c r="C286" t="s">
        <v>11560</v>
      </c>
      <c r="D286">
        <v>86300000</v>
      </c>
      <c r="E286">
        <v>2800000</v>
      </c>
    </row>
    <row r="287" spans="1:5" x14ac:dyDescent="0.3">
      <c r="A287">
        <f t="shared" si="8"/>
        <v>83243478</v>
      </c>
      <c r="B287" t="s">
        <v>2073</v>
      </c>
      <c r="C287" t="s">
        <v>5569</v>
      </c>
      <c r="D287">
        <v>109243478</v>
      </c>
      <c r="E287">
        <v>26000000</v>
      </c>
    </row>
    <row r="288" spans="1:5" x14ac:dyDescent="0.3">
      <c r="A288">
        <f t="shared" si="8"/>
        <v>83151473</v>
      </c>
      <c r="B288" t="s">
        <v>2505</v>
      </c>
      <c r="C288" t="s">
        <v>2509</v>
      </c>
      <c r="D288">
        <v>143151473</v>
      </c>
      <c r="E288">
        <v>60000000</v>
      </c>
    </row>
    <row r="289" spans="1:5" x14ac:dyDescent="0.3">
      <c r="A289">
        <f t="shared" si="8"/>
        <v>83025093</v>
      </c>
      <c r="B289" t="s">
        <v>8705</v>
      </c>
      <c r="C289" t="s">
        <v>10274</v>
      </c>
      <c r="D289">
        <v>87025093</v>
      </c>
      <c r="E289">
        <v>4000000</v>
      </c>
    </row>
    <row r="290" spans="1:5" x14ac:dyDescent="0.3">
      <c r="A290">
        <f t="shared" si="8"/>
        <v>82922376</v>
      </c>
      <c r="B290" t="s">
        <v>6381</v>
      </c>
      <c r="C290" t="s">
        <v>6383</v>
      </c>
      <c r="D290">
        <v>102922376</v>
      </c>
      <c r="E290">
        <v>20000000</v>
      </c>
    </row>
    <row r="291" spans="1:5" x14ac:dyDescent="0.3">
      <c r="A291">
        <f t="shared" si="8"/>
        <v>82831698</v>
      </c>
      <c r="B291" t="s">
        <v>173</v>
      </c>
      <c r="C291" t="s">
        <v>1660</v>
      </c>
      <c r="D291">
        <v>162831698</v>
      </c>
      <c r="E291">
        <v>80000000</v>
      </c>
    </row>
    <row r="292" spans="1:5" x14ac:dyDescent="0.3">
      <c r="A292">
        <f t="shared" si="8"/>
        <v>82800000</v>
      </c>
      <c r="B292" t="s">
        <v>3867</v>
      </c>
      <c r="C292" t="s">
        <v>3870</v>
      </c>
      <c r="D292">
        <v>90800000</v>
      </c>
      <c r="E292">
        <v>8000000</v>
      </c>
    </row>
    <row r="293" spans="1:5" x14ac:dyDescent="0.3">
      <c r="A293">
        <f t="shared" si="8"/>
        <v>82528646</v>
      </c>
      <c r="B293" t="s">
        <v>1687</v>
      </c>
      <c r="C293" t="s">
        <v>4464</v>
      </c>
      <c r="D293">
        <v>117528646</v>
      </c>
      <c r="E293">
        <v>35000000</v>
      </c>
    </row>
    <row r="294" spans="1:5" x14ac:dyDescent="0.3">
      <c r="A294">
        <f t="shared" si="8"/>
        <v>82299717</v>
      </c>
      <c r="B294" t="s">
        <v>80</v>
      </c>
      <c r="C294" t="s">
        <v>1941</v>
      </c>
      <c r="D294">
        <v>157299717</v>
      </c>
      <c r="E294">
        <v>75000000</v>
      </c>
    </row>
    <row r="295" spans="1:5" x14ac:dyDescent="0.3">
      <c r="A295">
        <f t="shared" si="8"/>
        <v>82149590</v>
      </c>
      <c r="B295" t="s">
        <v>2128</v>
      </c>
      <c r="C295" t="s">
        <v>2129</v>
      </c>
      <c r="D295">
        <v>152149590</v>
      </c>
      <c r="E295">
        <v>70000000</v>
      </c>
    </row>
    <row r="296" spans="1:5" x14ac:dyDescent="0.3">
      <c r="A296">
        <f t="shared" si="8"/>
        <v>82001186</v>
      </c>
      <c r="B296" t="s">
        <v>1426</v>
      </c>
      <c r="C296" t="s">
        <v>1967</v>
      </c>
      <c r="D296">
        <v>162001186</v>
      </c>
      <c r="E296">
        <v>80000000</v>
      </c>
    </row>
    <row r="297" spans="1:5" x14ac:dyDescent="0.3">
      <c r="A297">
        <f t="shared" si="8"/>
        <v>81749884</v>
      </c>
      <c r="B297" t="s">
        <v>11258</v>
      </c>
      <c r="C297" t="s">
        <v>11259</v>
      </c>
      <c r="D297">
        <v>84749884</v>
      </c>
      <c r="E297">
        <v>3000000</v>
      </c>
    </row>
    <row r="298" spans="1:5" x14ac:dyDescent="0.3">
      <c r="A298">
        <f t="shared" si="8"/>
        <v>81700000</v>
      </c>
      <c r="B298" t="s">
        <v>3744</v>
      </c>
      <c r="C298" t="s">
        <v>3748</v>
      </c>
      <c r="D298">
        <v>84300000</v>
      </c>
      <c r="E298">
        <v>2600000</v>
      </c>
    </row>
    <row r="299" spans="1:5" x14ac:dyDescent="0.3">
      <c r="A299">
        <f t="shared" si="8"/>
        <v>81552500</v>
      </c>
      <c r="B299" t="s">
        <v>3282</v>
      </c>
      <c r="C299" t="s">
        <v>13269</v>
      </c>
      <c r="D299">
        <f>VLOOKUP(B299,'AVG budget &amp; Gross'!$X$4:$Y$2401,2,0)</f>
        <v>82202500</v>
      </c>
      <c r="E299">
        <v>650000</v>
      </c>
    </row>
    <row r="300" spans="1:5" x14ac:dyDescent="0.3">
      <c r="A300">
        <f t="shared" si="8"/>
        <v>80805112</v>
      </c>
      <c r="B300" t="s">
        <v>3524</v>
      </c>
      <c r="C300" t="s">
        <v>3525</v>
      </c>
      <c r="D300">
        <v>126805112</v>
      </c>
      <c r="E300">
        <v>46000000</v>
      </c>
    </row>
    <row r="301" spans="1:5" x14ac:dyDescent="0.3">
      <c r="A301">
        <f t="shared" si="8"/>
        <v>80782341.5</v>
      </c>
      <c r="B301" t="s">
        <v>1304</v>
      </c>
      <c r="C301" t="s">
        <v>4248</v>
      </c>
      <c r="D301">
        <f>VLOOKUP(B301,'AVG budget &amp; Gross'!$X$4:$Y$2401,2,0)</f>
        <v>105782341.5</v>
      </c>
      <c r="E301">
        <v>25000000</v>
      </c>
    </row>
    <row r="302" spans="1:5" x14ac:dyDescent="0.3">
      <c r="A302">
        <f t="shared" si="8"/>
        <v>80292856</v>
      </c>
      <c r="B302" t="s">
        <v>4058</v>
      </c>
      <c r="C302" t="s">
        <v>6885</v>
      </c>
      <c r="D302">
        <v>100292856</v>
      </c>
      <c r="E302">
        <v>20000000</v>
      </c>
    </row>
    <row r="303" spans="1:5" x14ac:dyDescent="0.3">
      <c r="A303">
        <f t="shared" si="8"/>
        <v>80249062</v>
      </c>
      <c r="B303" t="s">
        <v>75</v>
      </c>
      <c r="C303" t="s">
        <v>78</v>
      </c>
      <c r="D303">
        <v>330249062</v>
      </c>
      <c r="E303">
        <v>250000000</v>
      </c>
    </row>
    <row r="304" spans="1:5" x14ac:dyDescent="0.3">
      <c r="A304">
        <f t="shared" si="8"/>
        <v>80011740</v>
      </c>
      <c r="B304" t="s">
        <v>173</v>
      </c>
      <c r="C304" t="s">
        <v>1125</v>
      </c>
      <c r="D304">
        <v>180011740</v>
      </c>
      <c r="E304">
        <v>100000000</v>
      </c>
    </row>
    <row r="305" spans="1:5" x14ac:dyDescent="0.3">
      <c r="A305">
        <f t="shared" si="8"/>
        <v>79900000</v>
      </c>
      <c r="B305" t="s">
        <v>11073</v>
      </c>
      <c r="C305" t="s">
        <v>11076</v>
      </c>
      <c r="D305">
        <v>83400000</v>
      </c>
      <c r="E305">
        <v>3500000</v>
      </c>
    </row>
    <row r="306" spans="1:5" x14ac:dyDescent="0.3">
      <c r="A306">
        <f t="shared" si="8"/>
        <v>79655941.833333328</v>
      </c>
      <c r="B306" t="s">
        <v>570</v>
      </c>
      <c r="C306" t="s">
        <v>13913</v>
      </c>
      <c r="D306">
        <f>VLOOKUP(B306,'AVG budget &amp; Gross'!$X$4:$Y$2401,2,0)</f>
        <v>79855941.833333328</v>
      </c>
      <c r="E306">
        <v>200000</v>
      </c>
    </row>
    <row r="307" spans="1:5" x14ac:dyDescent="0.3">
      <c r="A307">
        <f t="shared" si="8"/>
        <v>79556401</v>
      </c>
      <c r="B307" t="s">
        <v>2581</v>
      </c>
      <c r="C307" t="s">
        <v>8545</v>
      </c>
      <c r="D307">
        <v>90556401</v>
      </c>
      <c r="E307">
        <v>11000000</v>
      </c>
    </row>
    <row r="308" spans="1:5" x14ac:dyDescent="0.3">
      <c r="A308">
        <f t="shared" si="8"/>
        <v>79547205</v>
      </c>
      <c r="B308" t="s">
        <v>894</v>
      </c>
      <c r="C308" t="s">
        <v>8275</v>
      </c>
      <c r="D308">
        <v>91547205</v>
      </c>
      <c r="E308">
        <v>12000000</v>
      </c>
    </row>
    <row r="309" spans="1:5" x14ac:dyDescent="0.3">
      <c r="A309">
        <f t="shared" si="8"/>
        <v>79471845</v>
      </c>
      <c r="B309" t="s">
        <v>2286</v>
      </c>
      <c r="C309" t="s">
        <v>7220</v>
      </c>
      <c r="D309">
        <v>96471845</v>
      </c>
      <c r="E309">
        <v>17000000</v>
      </c>
    </row>
    <row r="310" spans="1:5" x14ac:dyDescent="0.3">
      <c r="A310">
        <f t="shared" si="8"/>
        <v>79460116</v>
      </c>
      <c r="B310" t="s">
        <v>733</v>
      </c>
      <c r="C310" t="s">
        <v>7354</v>
      </c>
      <c r="D310">
        <v>95860116</v>
      </c>
      <c r="E310">
        <v>16400000</v>
      </c>
    </row>
    <row r="311" spans="1:5" x14ac:dyDescent="0.3">
      <c r="A311">
        <f t="shared" si="8"/>
        <v>79444419</v>
      </c>
      <c r="B311" t="s">
        <v>4590</v>
      </c>
      <c r="C311" t="s">
        <v>4950</v>
      </c>
      <c r="D311">
        <v>105444419</v>
      </c>
      <c r="E311">
        <v>26000000</v>
      </c>
    </row>
    <row r="312" spans="1:5" x14ac:dyDescent="0.3">
      <c r="A312">
        <f t="shared" si="8"/>
        <v>79443253</v>
      </c>
      <c r="B312" t="s">
        <v>2166</v>
      </c>
      <c r="C312" t="s">
        <v>8508</v>
      </c>
      <c r="D312">
        <v>91443253</v>
      </c>
      <c r="E312">
        <v>12000000</v>
      </c>
    </row>
    <row r="313" spans="1:5" x14ac:dyDescent="0.3">
      <c r="A313">
        <f t="shared" si="8"/>
        <v>79225854</v>
      </c>
      <c r="B313" t="s">
        <v>2340</v>
      </c>
      <c r="C313" t="s">
        <v>2343</v>
      </c>
      <c r="D313">
        <v>139225854</v>
      </c>
      <c r="E313">
        <v>60000000</v>
      </c>
    </row>
    <row r="314" spans="1:5" x14ac:dyDescent="0.3">
      <c r="A314">
        <f t="shared" si="8"/>
        <v>79218018</v>
      </c>
      <c r="B314" t="s">
        <v>709</v>
      </c>
      <c r="C314" t="s">
        <v>2901</v>
      </c>
      <c r="D314">
        <v>134218018</v>
      </c>
      <c r="E314">
        <v>55000000</v>
      </c>
    </row>
    <row r="315" spans="1:5" x14ac:dyDescent="0.3">
      <c r="A315">
        <f t="shared" si="8"/>
        <v>79175854</v>
      </c>
      <c r="B315" t="s">
        <v>264</v>
      </c>
      <c r="C315" t="s">
        <v>7530</v>
      </c>
      <c r="D315">
        <v>94175854</v>
      </c>
      <c r="E315">
        <v>15000000</v>
      </c>
    </row>
    <row r="316" spans="1:5" x14ac:dyDescent="0.3">
      <c r="A316">
        <f t="shared" si="8"/>
        <v>78574831</v>
      </c>
      <c r="B316" t="s">
        <v>225</v>
      </c>
      <c r="C316" t="s">
        <v>10273</v>
      </c>
      <c r="D316">
        <v>83574831</v>
      </c>
      <c r="E316">
        <v>5000000</v>
      </c>
    </row>
    <row r="317" spans="1:5" x14ac:dyDescent="0.3">
      <c r="A317">
        <f t="shared" si="8"/>
        <v>78530303</v>
      </c>
      <c r="B317" t="s">
        <v>52</v>
      </c>
      <c r="C317" t="s">
        <v>56</v>
      </c>
      <c r="D317">
        <v>336530303</v>
      </c>
      <c r="E317">
        <v>258000000</v>
      </c>
    </row>
    <row r="318" spans="1:5" x14ac:dyDescent="0.3">
      <c r="A318">
        <f t="shared" si="8"/>
        <v>78500000</v>
      </c>
      <c r="B318" t="s">
        <v>296</v>
      </c>
      <c r="C318" t="s">
        <v>3880</v>
      </c>
      <c r="D318">
        <v>118500000</v>
      </c>
      <c r="E318">
        <v>40000000</v>
      </c>
    </row>
    <row r="319" spans="1:5" x14ac:dyDescent="0.3">
      <c r="A319">
        <f t="shared" si="8"/>
        <v>78360000</v>
      </c>
      <c r="B319" t="s">
        <v>3132</v>
      </c>
      <c r="C319" t="s">
        <v>4947</v>
      </c>
      <c r="D319">
        <v>108360000</v>
      </c>
      <c r="E319">
        <v>30000000</v>
      </c>
    </row>
    <row r="320" spans="1:5" x14ac:dyDescent="0.3">
      <c r="A320">
        <f t="shared" si="8"/>
        <v>78038276</v>
      </c>
      <c r="B320" t="s">
        <v>3589</v>
      </c>
      <c r="C320" t="s">
        <v>8067</v>
      </c>
      <c r="D320">
        <v>91038276</v>
      </c>
      <c r="E320">
        <v>13000000</v>
      </c>
    </row>
    <row r="321" spans="1:5" x14ac:dyDescent="0.3">
      <c r="A321">
        <f t="shared" si="8"/>
        <v>77997349</v>
      </c>
      <c r="B321" t="s">
        <v>105</v>
      </c>
      <c r="C321" t="s">
        <v>3181</v>
      </c>
      <c r="D321">
        <v>127997349</v>
      </c>
      <c r="E321">
        <v>50000000</v>
      </c>
    </row>
    <row r="322" spans="1:5" x14ac:dyDescent="0.3">
      <c r="A322">
        <f t="shared" ref="A322:A385" si="9">D322-E322</f>
        <v>77946274</v>
      </c>
      <c r="B322" t="s">
        <v>153</v>
      </c>
      <c r="C322" t="s">
        <v>527</v>
      </c>
      <c r="D322">
        <v>227946274</v>
      </c>
      <c r="E322">
        <v>150000000</v>
      </c>
    </row>
    <row r="323" spans="1:5" x14ac:dyDescent="0.3">
      <c r="A323">
        <f t="shared" si="9"/>
        <v>77906494.333333328</v>
      </c>
      <c r="B323" t="s">
        <v>6193</v>
      </c>
      <c r="C323" t="s">
        <v>11183</v>
      </c>
      <c r="D323">
        <f>VLOOKUP(B323,'AVG budget &amp; Gross'!$X$4:$Y$2401,2,0)</f>
        <v>81306494.333333328</v>
      </c>
      <c r="E323">
        <v>3400000</v>
      </c>
    </row>
    <row r="324" spans="1:5" x14ac:dyDescent="0.3">
      <c r="A324">
        <f t="shared" si="9"/>
        <v>77763837</v>
      </c>
      <c r="B324" t="s">
        <v>5103</v>
      </c>
      <c r="C324" t="s">
        <v>9873</v>
      </c>
      <c r="D324">
        <v>84263837</v>
      </c>
      <c r="E324">
        <v>6500000</v>
      </c>
    </row>
    <row r="325" spans="1:5" x14ac:dyDescent="0.3">
      <c r="A325">
        <f t="shared" si="9"/>
        <v>77729952.666666672</v>
      </c>
      <c r="B325" t="s">
        <v>482</v>
      </c>
      <c r="C325" t="s">
        <v>5521</v>
      </c>
      <c r="D325">
        <f>VLOOKUP(B325,'AVG budget &amp; Gross'!$X$4:$Y$2401,2,0)</f>
        <v>104729952.66666667</v>
      </c>
      <c r="E325">
        <v>27000000</v>
      </c>
    </row>
    <row r="326" spans="1:5" x14ac:dyDescent="0.3">
      <c r="A326">
        <f t="shared" si="9"/>
        <v>77692062</v>
      </c>
      <c r="B326" t="s">
        <v>3085</v>
      </c>
      <c r="C326" t="s">
        <v>4463</v>
      </c>
      <c r="D326">
        <v>112692062</v>
      </c>
      <c r="E326">
        <v>35000000</v>
      </c>
    </row>
    <row r="327" spans="1:5" x14ac:dyDescent="0.3">
      <c r="A327">
        <f t="shared" si="9"/>
        <v>77334374</v>
      </c>
      <c r="B327" t="s">
        <v>3909</v>
      </c>
      <c r="C327" t="s">
        <v>6061</v>
      </c>
      <c r="D327">
        <v>101334374</v>
      </c>
      <c r="E327">
        <v>24000000</v>
      </c>
    </row>
    <row r="328" spans="1:5" x14ac:dyDescent="0.3">
      <c r="A328">
        <f t="shared" si="9"/>
        <v>77121452</v>
      </c>
      <c r="B328" t="s">
        <v>7538</v>
      </c>
      <c r="C328" t="s">
        <v>7539</v>
      </c>
      <c r="D328">
        <v>91121452</v>
      </c>
      <c r="E328">
        <v>14000000</v>
      </c>
    </row>
    <row r="329" spans="1:5" x14ac:dyDescent="0.3">
      <c r="A329">
        <f t="shared" si="9"/>
        <v>77001351</v>
      </c>
      <c r="B329" t="s">
        <v>2001</v>
      </c>
      <c r="C329" t="s">
        <v>6989</v>
      </c>
      <c r="D329">
        <v>95001351</v>
      </c>
      <c r="E329">
        <v>18000000</v>
      </c>
    </row>
    <row r="330" spans="1:5" x14ac:dyDescent="0.3">
      <c r="A330">
        <f t="shared" si="9"/>
        <v>76975169</v>
      </c>
      <c r="B330" t="s">
        <v>238</v>
      </c>
      <c r="C330" t="s">
        <v>3160</v>
      </c>
      <c r="D330">
        <v>126975169</v>
      </c>
      <c r="E330">
        <v>50000000</v>
      </c>
    </row>
    <row r="331" spans="1:5" x14ac:dyDescent="0.3">
      <c r="A331">
        <f t="shared" si="9"/>
        <v>76906494.333333328</v>
      </c>
      <c r="B331" t="s">
        <v>6193</v>
      </c>
      <c r="C331" t="s">
        <v>10768</v>
      </c>
      <c r="D331">
        <f>VLOOKUP(B331,'AVG budget &amp; Gross'!$X$4:$Y$2401,2,0)</f>
        <v>81306494.333333328</v>
      </c>
      <c r="E331">
        <v>4400000</v>
      </c>
    </row>
    <row r="332" spans="1:5" x14ac:dyDescent="0.3">
      <c r="A332">
        <f t="shared" si="9"/>
        <v>76823600</v>
      </c>
      <c r="B332" t="s">
        <v>2482</v>
      </c>
      <c r="C332" t="s">
        <v>7359</v>
      </c>
      <c r="D332">
        <v>92823600</v>
      </c>
      <c r="E332">
        <v>16000000</v>
      </c>
    </row>
    <row r="333" spans="1:5" x14ac:dyDescent="0.3">
      <c r="A333">
        <f t="shared" si="9"/>
        <v>76801374</v>
      </c>
      <c r="B333" t="s">
        <v>2100</v>
      </c>
      <c r="C333" t="s">
        <v>2512</v>
      </c>
      <c r="D333">
        <v>136801374</v>
      </c>
      <c r="E333">
        <v>60000000</v>
      </c>
    </row>
    <row r="334" spans="1:5" x14ac:dyDescent="0.3">
      <c r="A334">
        <f t="shared" si="9"/>
        <v>76700000</v>
      </c>
      <c r="B334" t="s">
        <v>4590</v>
      </c>
      <c r="C334" t="s">
        <v>10684</v>
      </c>
      <c r="D334">
        <v>81200000</v>
      </c>
      <c r="E334">
        <v>4500000</v>
      </c>
    </row>
    <row r="335" spans="1:5" x14ac:dyDescent="0.3">
      <c r="A335">
        <f t="shared" si="9"/>
        <v>76694016</v>
      </c>
      <c r="B335" t="s">
        <v>2673</v>
      </c>
      <c r="C335" t="s">
        <v>4962</v>
      </c>
      <c r="D335">
        <v>106694016</v>
      </c>
      <c r="E335">
        <v>30000000</v>
      </c>
    </row>
    <row r="336" spans="1:5" x14ac:dyDescent="0.3">
      <c r="A336">
        <f t="shared" si="9"/>
        <v>76491683</v>
      </c>
      <c r="B336" t="s">
        <v>5353</v>
      </c>
      <c r="C336" t="s">
        <v>5355</v>
      </c>
      <c r="D336">
        <v>100491683</v>
      </c>
      <c r="E336">
        <v>24000000</v>
      </c>
    </row>
    <row r="337" spans="1:5" x14ac:dyDescent="0.3">
      <c r="A337">
        <f t="shared" si="9"/>
        <v>76355941.833333328</v>
      </c>
      <c r="B337" t="s">
        <v>570</v>
      </c>
      <c r="C337" t="s">
        <v>10339</v>
      </c>
      <c r="D337">
        <f>VLOOKUP(B337,'AVG budget &amp; Gross'!$X$4:$Y$2401,2,0)</f>
        <v>79855941.833333328</v>
      </c>
      <c r="E337">
        <v>3500000</v>
      </c>
    </row>
    <row r="338" spans="1:5" x14ac:dyDescent="0.3">
      <c r="A338">
        <f t="shared" si="9"/>
        <v>76203320</v>
      </c>
      <c r="B338" t="s">
        <v>1805</v>
      </c>
      <c r="C338" t="s">
        <v>3157</v>
      </c>
      <c r="D338">
        <v>126203320</v>
      </c>
      <c r="E338">
        <v>50000000</v>
      </c>
    </row>
    <row r="339" spans="1:5" x14ac:dyDescent="0.3">
      <c r="A339">
        <f t="shared" si="9"/>
        <v>76115031</v>
      </c>
      <c r="B339" t="s">
        <v>1609</v>
      </c>
      <c r="C339" t="s">
        <v>1676</v>
      </c>
      <c r="D339">
        <v>158115031</v>
      </c>
      <c r="E339">
        <v>82000000</v>
      </c>
    </row>
    <row r="340" spans="1:5" x14ac:dyDescent="0.3">
      <c r="A340">
        <f t="shared" si="9"/>
        <v>76107476</v>
      </c>
      <c r="B340" t="s">
        <v>1005</v>
      </c>
      <c r="C340" t="s">
        <v>3440</v>
      </c>
      <c r="D340">
        <v>124107476</v>
      </c>
      <c r="E340">
        <v>48000000</v>
      </c>
    </row>
    <row r="341" spans="1:5" x14ac:dyDescent="0.3">
      <c r="A341">
        <f t="shared" si="9"/>
        <v>76088877</v>
      </c>
      <c r="B341" t="s">
        <v>3173</v>
      </c>
      <c r="C341" t="s">
        <v>3174</v>
      </c>
      <c r="D341">
        <v>126088877</v>
      </c>
      <c r="E341">
        <v>50000000</v>
      </c>
    </row>
    <row r="342" spans="1:5" x14ac:dyDescent="0.3">
      <c r="A342">
        <f t="shared" si="9"/>
        <v>76028097</v>
      </c>
      <c r="B342" t="s">
        <v>2810</v>
      </c>
      <c r="C342" t="s">
        <v>4901</v>
      </c>
      <c r="D342">
        <v>82528097</v>
      </c>
      <c r="E342">
        <v>6500000</v>
      </c>
    </row>
    <row r="343" spans="1:5" x14ac:dyDescent="0.3">
      <c r="A343">
        <f t="shared" si="9"/>
        <v>75724075</v>
      </c>
      <c r="B343" t="s">
        <v>3092</v>
      </c>
      <c r="C343" t="s">
        <v>3847</v>
      </c>
      <c r="D343">
        <v>116724075</v>
      </c>
      <c r="E343">
        <v>41000000</v>
      </c>
    </row>
    <row r="344" spans="1:5" x14ac:dyDescent="0.3">
      <c r="A344">
        <f t="shared" si="9"/>
        <v>75502246</v>
      </c>
      <c r="B344" t="s">
        <v>109</v>
      </c>
      <c r="C344" t="s">
        <v>4945</v>
      </c>
      <c r="D344">
        <v>113502246</v>
      </c>
      <c r="E344">
        <v>38000000</v>
      </c>
    </row>
    <row r="345" spans="1:5" x14ac:dyDescent="0.3">
      <c r="A345">
        <f t="shared" si="9"/>
        <v>75300000</v>
      </c>
      <c r="B345" t="s">
        <v>1749</v>
      </c>
      <c r="C345" t="s">
        <v>8708</v>
      </c>
      <c r="D345">
        <v>85300000</v>
      </c>
      <c r="E345">
        <v>10000000</v>
      </c>
    </row>
    <row r="346" spans="1:5" x14ac:dyDescent="0.3">
      <c r="A346">
        <f t="shared" si="9"/>
        <v>75241322</v>
      </c>
      <c r="B346" t="s">
        <v>2872</v>
      </c>
      <c r="C346" t="s">
        <v>5572</v>
      </c>
      <c r="D346">
        <v>100241322</v>
      </c>
      <c r="E346">
        <v>25000000</v>
      </c>
    </row>
    <row r="347" spans="1:5" x14ac:dyDescent="0.3">
      <c r="A347">
        <f t="shared" si="9"/>
        <v>75213377</v>
      </c>
      <c r="B347" t="s">
        <v>1150</v>
      </c>
      <c r="C347" t="s">
        <v>2080</v>
      </c>
      <c r="D347">
        <v>148213377</v>
      </c>
      <c r="E347">
        <v>73000000</v>
      </c>
    </row>
    <row r="348" spans="1:5" x14ac:dyDescent="0.3">
      <c r="A348">
        <f t="shared" si="9"/>
        <v>75019340</v>
      </c>
      <c r="B348" t="s">
        <v>783</v>
      </c>
      <c r="C348" t="s">
        <v>1662</v>
      </c>
      <c r="D348">
        <v>155019340</v>
      </c>
      <c r="E348">
        <v>80000000</v>
      </c>
    </row>
    <row r="349" spans="1:5" x14ac:dyDescent="0.3">
      <c r="A349">
        <f t="shared" si="9"/>
        <v>75008260</v>
      </c>
      <c r="B349" t="s">
        <v>2073</v>
      </c>
      <c r="C349" t="s">
        <v>4479</v>
      </c>
      <c r="D349">
        <v>110008260</v>
      </c>
      <c r="E349">
        <v>35000000</v>
      </c>
    </row>
    <row r="350" spans="1:5" x14ac:dyDescent="0.3">
      <c r="A350">
        <f t="shared" si="9"/>
        <v>74769345</v>
      </c>
      <c r="B350" t="s">
        <v>349</v>
      </c>
      <c r="C350" t="s">
        <v>2902</v>
      </c>
      <c r="D350">
        <v>128769345</v>
      </c>
      <c r="E350">
        <v>54000000</v>
      </c>
    </row>
    <row r="351" spans="1:5" x14ac:dyDescent="0.3">
      <c r="A351">
        <f t="shared" si="9"/>
        <v>74712885</v>
      </c>
      <c r="B351" t="s">
        <v>4370</v>
      </c>
      <c r="C351" t="s">
        <v>4372</v>
      </c>
      <c r="D351">
        <v>109712885</v>
      </c>
      <c r="E351">
        <v>35000000</v>
      </c>
    </row>
    <row r="352" spans="1:5" x14ac:dyDescent="0.3">
      <c r="A352">
        <f t="shared" si="9"/>
        <v>74497271</v>
      </c>
      <c r="B352" t="s">
        <v>1037</v>
      </c>
      <c r="C352" t="s">
        <v>6386</v>
      </c>
      <c r="D352">
        <v>94497271</v>
      </c>
      <c r="E352">
        <v>20000000</v>
      </c>
    </row>
    <row r="353" spans="1:5" x14ac:dyDescent="0.3">
      <c r="A353">
        <f t="shared" si="9"/>
        <v>74120000</v>
      </c>
      <c r="B353" t="s">
        <v>1782</v>
      </c>
      <c r="C353" t="s">
        <v>11758</v>
      </c>
      <c r="D353">
        <v>76400000</v>
      </c>
      <c r="E353">
        <v>2280000</v>
      </c>
    </row>
    <row r="354" spans="1:5" x14ac:dyDescent="0.3">
      <c r="A354">
        <f t="shared" si="9"/>
        <v>74067179</v>
      </c>
      <c r="B354" t="s">
        <v>264</v>
      </c>
      <c r="C354" t="s">
        <v>5670</v>
      </c>
      <c r="D354">
        <v>96067179</v>
      </c>
      <c r="E354">
        <v>22000000</v>
      </c>
    </row>
    <row r="355" spans="1:5" x14ac:dyDescent="0.3">
      <c r="A355">
        <f t="shared" si="9"/>
        <v>74006080</v>
      </c>
      <c r="B355" t="s">
        <v>3592</v>
      </c>
      <c r="C355" t="s">
        <v>3780</v>
      </c>
      <c r="D355">
        <v>116006080</v>
      </c>
      <c r="E355">
        <v>42000000</v>
      </c>
    </row>
    <row r="356" spans="1:5" x14ac:dyDescent="0.3">
      <c r="A356">
        <f t="shared" si="9"/>
        <v>73985233</v>
      </c>
      <c r="B356" t="s">
        <v>5734</v>
      </c>
      <c r="C356" t="s">
        <v>7191</v>
      </c>
      <c r="D356">
        <v>90485233</v>
      </c>
      <c r="E356">
        <f>VLOOKUP(B356,'AVG budget &amp; Gross'!$S$4:$T$2401,2,0)</f>
        <v>16500000</v>
      </c>
    </row>
    <row r="357" spans="1:5" x14ac:dyDescent="0.3">
      <c r="A357">
        <f t="shared" si="9"/>
        <v>73760631</v>
      </c>
      <c r="B357" t="s">
        <v>3085</v>
      </c>
      <c r="C357" t="s">
        <v>3885</v>
      </c>
      <c r="D357">
        <v>111760631</v>
      </c>
      <c r="E357">
        <v>38000000</v>
      </c>
    </row>
    <row r="358" spans="1:5" x14ac:dyDescent="0.3">
      <c r="A358">
        <f t="shared" si="9"/>
        <v>73548685</v>
      </c>
      <c r="B358" t="s">
        <v>1005</v>
      </c>
      <c r="C358" t="s">
        <v>3162</v>
      </c>
      <c r="D358">
        <v>125548685</v>
      </c>
      <c r="E358">
        <v>52000000</v>
      </c>
    </row>
    <row r="359" spans="1:5" x14ac:dyDescent="0.3">
      <c r="A359">
        <f t="shared" si="9"/>
        <v>73371987</v>
      </c>
      <c r="B359" t="s">
        <v>405</v>
      </c>
      <c r="C359" t="s">
        <v>408</v>
      </c>
      <c r="D359">
        <v>238371987</v>
      </c>
      <c r="E359">
        <v>165000000</v>
      </c>
    </row>
    <row r="360" spans="1:5" x14ac:dyDescent="0.3">
      <c r="A360">
        <f t="shared" si="9"/>
        <v>73005002</v>
      </c>
      <c r="B360" t="s">
        <v>477</v>
      </c>
      <c r="C360" t="s">
        <v>1177</v>
      </c>
      <c r="D360">
        <v>173005002</v>
      </c>
      <c r="E360">
        <v>100000000</v>
      </c>
    </row>
    <row r="361" spans="1:5" x14ac:dyDescent="0.3">
      <c r="A361">
        <f t="shared" si="9"/>
        <v>72774695.857142851</v>
      </c>
      <c r="B361" t="s">
        <v>85</v>
      </c>
      <c r="C361" t="s">
        <v>13449</v>
      </c>
      <c r="D361">
        <f>VLOOKUP(B361,'AVG budget &amp; Gross'!$X$4:$Y$2401,2,0)</f>
        <v>72874695.857142851</v>
      </c>
      <c r="E361">
        <v>100000</v>
      </c>
    </row>
    <row r="362" spans="1:5" x14ac:dyDescent="0.3">
      <c r="A362">
        <f t="shared" si="9"/>
        <v>72656464</v>
      </c>
      <c r="B362" t="s">
        <v>2114</v>
      </c>
      <c r="C362" t="s">
        <v>2115</v>
      </c>
      <c r="D362">
        <v>144156464</v>
      </c>
      <c r="E362">
        <v>71500000</v>
      </c>
    </row>
    <row r="363" spans="1:5" x14ac:dyDescent="0.3">
      <c r="A363">
        <f t="shared" si="9"/>
        <v>72632573</v>
      </c>
      <c r="B363" t="s">
        <v>477</v>
      </c>
      <c r="C363" t="s">
        <v>4822</v>
      </c>
      <c r="D363">
        <v>104632573</v>
      </c>
      <c r="E363">
        <v>32000000</v>
      </c>
    </row>
    <row r="364" spans="1:5" x14ac:dyDescent="0.3">
      <c r="A364">
        <f t="shared" si="9"/>
        <v>71800000</v>
      </c>
      <c r="B364" t="s">
        <v>6067</v>
      </c>
      <c r="C364" t="s">
        <v>6068</v>
      </c>
      <c r="D364">
        <v>80000000</v>
      </c>
      <c r="E364">
        <v>8200000</v>
      </c>
    </row>
    <row r="365" spans="1:5" x14ac:dyDescent="0.3">
      <c r="A365">
        <f t="shared" si="9"/>
        <v>71366733</v>
      </c>
      <c r="B365" t="s">
        <v>540</v>
      </c>
      <c r="C365" t="s">
        <v>646</v>
      </c>
      <c r="D365">
        <v>216366733</v>
      </c>
      <c r="E365">
        <v>145000000</v>
      </c>
    </row>
    <row r="366" spans="1:5" x14ac:dyDescent="0.3">
      <c r="A366">
        <f t="shared" si="9"/>
        <v>71244774</v>
      </c>
      <c r="B366" t="s">
        <v>2128</v>
      </c>
      <c r="C366" t="s">
        <v>4948</v>
      </c>
      <c r="D366">
        <v>108244774</v>
      </c>
      <c r="E366">
        <v>37000000</v>
      </c>
    </row>
    <row r="367" spans="1:5" x14ac:dyDescent="0.3">
      <c r="A367">
        <f t="shared" si="9"/>
        <v>71204016</v>
      </c>
      <c r="B367" t="s">
        <v>338</v>
      </c>
      <c r="C367" t="s">
        <v>2132</v>
      </c>
      <c r="D367">
        <v>141204016</v>
      </c>
      <c r="E367">
        <v>70000000</v>
      </c>
    </row>
    <row r="368" spans="1:5" x14ac:dyDescent="0.3">
      <c r="A368">
        <f t="shared" si="9"/>
        <v>70422786</v>
      </c>
      <c r="B368" t="s">
        <v>2363</v>
      </c>
      <c r="C368" t="s">
        <v>4960</v>
      </c>
      <c r="D368">
        <v>100422786</v>
      </c>
      <c r="E368">
        <v>30000000</v>
      </c>
    </row>
    <row r="369" spans="1:5" x14ac:dyDescent="0.3">
      <c r="A369">
        <f t="shared" si="9"/>
        <v>70306494.333333328</v>
      </c>
      <c r="B369" t="s">
        <v>6193</v>
      </c>
      <c r="C369" t="s">
        <v>8572</v>
      </c>
      <c r="D369">
        <f>VLOOKUP(B369,'AVG budget &amp; Gross'!$X$4:$Y$2401,2,0)</f>
        <v>81306494.333333328</v>
      </c>
      <c r="E369">
        <v>11000000</v>
      </c>
    </row>
    <row r="370" spans="1:5" x14ac:dyDescent="0.3">
      <c r="A370">
        <f t="shared" si="9"/>
        <v>70150343</v>
      </c>
      <c r="B370" t="s">
        <v>8705</v>
      </c>
      <c r="C370" t="s">
        <v>8706</v>
      </c>
      <c r="D370">
        <v>80150343</v>
      </c>
      <c r="E370">
        <v>10000000</v>
      </c>
    </row>
    <row r="371" spans="1:5" x14ac:dyDescent="0.3">
      <c r="A371">
        <f t="shared" si="9"/>
        <v>69470202</v>
      </c>
      <c r="B371" t="s">
        <v>3831</v>
      </c>
      <c r="C371" t="s">
        <v>4835</v>
      </c>
      <c r="D371">
        <v>101470202</v>
      </c>
      <c r="E371">
        <v>32000000</v>
      </c>
    </row>
    <row r="372" spans="1:5" x14ac:dyDescent="0.3">
      <c r="A372">
        <f t="shared" si="9"/>
        <v>69413017</v>
      </c>
      <c r="B372" t="s">
        <v>11184</v>
      </c>
      <c r="C372" t="s">
        <v>11186</v>
      </c>
      <c r="D372">
        <v>77413017</v>
      </c>
      <c r="E372">
        <v>8000000</v>
      </c>
    </row>
    <row r="373" spans="1:5" x14ac:dyDescent="0.3">
      <c r="A373">
        <f t="shared" si="9"/>
        <v>69288182</v>
      </c>
      <c r="B373" t="s">
        <v>1037</v>
      </c>
      <c r="C373" t="s">
        <v>1618</v>
      </c>
      <c r="D373">
        <v>153288182</v>
      </c>
      <c r="E373">
        <v>84000000</v>
      </c>
    </row>
    <row r="374" spans="1:5" x14ac:dyDescent="0.3">
      <c r="A374">
        <f t="shared" si="9"/>
        <v>69049418</v>
      </c>
      <c r="B374" t="s">
        <v>1339</v>
      </c>
      <c r="C374" t="s">
        <v>7017</v>
      </c>
      <c r="D374">
        <v>86049418</v>
      </c>
      <c r="E374">
        <v>17000000</v>
      </c>
    </row>
    <row r="375" spans="1:5" x14ac:dyDescent="0.3">
      <c r="A375">
        <f t="shared" si="9"/>
        <v>69025853</v>
      </c>
      <c r="B375" t="s">
        <v>713</v>
      </c>
      <c r="C375" t="s">
        <v>8028</v>
      </c>
      <c r="D375">
        <v>83025853</v>
      </c>
      <c r="E375">
        <v>14000000</v>
      </c>
    </row>
    <row r="376" spans="1:5" x14ac:dyDescent="0.3">
      <c r="A376">
        <f t="shared" si="9"/>
        <v>68987500</v>
      </c>
      <c r="B376" t="s">
        <v>3282</v>
      </c>
      <c r="C376" t="s">
        <v>9188</v>
      </c>
      <c r="D376">
        <v>90400000</v>
      </c>
      <c r="E376">
        <f>VLOOKUP(B376,'AVG budget &amp; Gross'!$S$4:$T$2401,2,0)</f>
        <v>21412500</v>
      </c>
    </row>
    <row r="377" spans="1:5" x14ac:dyDescent="0.3">
      <c r="A377">
        <f t="shared" si="9"/>
        <v>68845130</v>
      </c>
      <c r="B377" t="s">
        <v>8711</v>
      </c>
      <c r="C377" t="s">
        <v>8712</v>
      </c>
      <c r="D377">
        <v>78845130</v>
      </c>
      <c r="E377">
        <v>10000000</v>
      </c>
    </row>
    <row r="378" spans="1:5" x14ac:dyDescent="0.3">
      <c r="A378">
        <f t="shared" si="9"/>
        <v>68706165</v>
      </c>
      <c r="B378" t="s">
        <v>877</v>
      </c>
      <c r="C378" t="s">
        <v>3886</v>
      </c>
      <c r="D378">
        <v>108706165</v>
      </c>
      <c r="E378">
        <v>40000000</v>
      </c>
    </row>
    <row r="379" spans="1:5" x14ac:dyDescent="0.3">
      <c r="A379">
        <f t="shared" si="9"/>
        <v>68636983</v>
      </c>
      <c r="B379" t="s">
        <v>3213</v>
      </c>
      <c r="C379" t="s">
        <v>6208</v>
      </c>
      <c r="D379">
        <v>90636983</v>
      </c>
      <c r="E379">
        <v>22000000</v>
      </c>
    </row>
    <row r="380" spans="1:5" x14ac:dyDescent="0.3">
      <c r="A380">
        <f t="shared" si="9"/>
        <v>68571803</v>
      </c>
      <c r="B380" t="s">
        <v>2641</v>
      </c>
      <c r="C380" t="s">
        <v>8547</v>
      </c>
      <c r="D380">
        <v>93571803</v>
      </c>
      <c r="E380">
        <v>25000000</v>
      </c>
    </row>
    <row r="381" spans="1:5" x14ac:dyDescent="0.3">
      <c r="A381">
        <f t="shared" si="9"/>
        <v>68488329</v>
      </c>
      <c r="B381" t="s">
        <v>183</v>
      </c>
      <c r="C381" t="s">
        <v>187</v>
      </c>
      <c r="D381">
        <v>268488329</v>
      </c>
      <c r="E381">
        <v>200000000</v>
      </c>
    </row>
    <row r="382" spans="1:5" x14ac:dyDescent="0.3">
      <c r="A382">
        <f t="shared" si="9"/>
        <v>68413606</v>
      </c>
      <c r="B382" t="s">
        <v>2558</v>
      </c>
      <c r="C382" t="s">
        <v>4738</v>
      </c>
      <c r="D382">
        <v>102413606</v>
      </c>
      <c r="E382">
        <v>34000000</v>
      </c>
    </row>
    <row r="383" spans="1:5" x14ac:dyDescent="0.3">
      <c r="A383">
        <f t="shared" si="9"/>
        <v>68045092.333333328</v>
      </c>
      <c r="B383" t="s">
        <v>3875</v>
      </c>
      <c r="C383" t="s">
        <v>9555</v>
      </c>
      <c r="D383">
        <f>VLOOKUP(B383,'AVG budget &amp; Gross'!$X$4:$Y$2401,2,0)</f>
        <v>76045092.333333328</v>
      </c>
      <c r="E383">
        <v>8000000</v>
      </c>
    </row>
    <row r="384" spans="1:5" x14ac:dyDescent="0.3">
      <c r="A384">
        <f t="shared" si="9"/>
        <v>67912991.888888896</v>
      </c>
      <c r="B384" t="s">
        <v>709</v>
      </c>
      <c r="C384" t="s">
        <v>5722</v>
      </c>
      <c r="D384">
        <f>VLOOKUP(B384,'AVG budget &amp; Gross'!$X$4:$Y$2401,2,0)</f>
        <v>70712991.888888896</v>
      </c>
      <c r="E384">
        <v>2800000</v>
      </c>
    </row>
    <row r="385" spans="1:5" x14ac:dyDescent="0.3">
      <c r="A385">
        <f t="shared" si="9"/>
        <v>67900000</v>
      </c>
      <c r="B385" t="s">
        <v>5492</v>
      </c>
      <c r="C385" t="s">
        <v>8277</v>
      </c>
      <c r="D385">
        <v>78900000</v>
      </c>
      <c r="E385">
        <v>11000000</v>
      </c>
    </row>
    <row r="386" spans="1:5" x14ac:dyDescent="0.3">
      <c r="A386">
        <f t="shared" ref="A386:A449" si="10">D386-E386</f>
        <v>67900000</v>
      </c>
      <c r="B386" t="s">
        <v>127</v>
      </c>
      <c r="C386" t="s">
        <v>9150</v>
      </c>
      <c r="D386">
        <v>78900000</v>
      </c>
      <c r="E386">
        <v>11000000</v>
      </c>
    </row>
    <row r="387" spans="1:5" x14ac:dyDescent="0.3">
      <c r="A387">
        <f t="shared" si="10"/>
        <v>67568000</v>
      </c>
      <c r="B387" t="s">
        <v>8279</v>
      </c>
      <c r="C387" t="s">
        <v>8280</v>
      </c>
      <c r="D387">
        <v>79568000</v>
      </c>
      <c r="E387">
        <v>12000000</v>
      </c>
    </row>
    <row r="388" spans="1:5" x14ac:dyDescent="0.3">
      <c r="A388">
        <f t="shared" si="10"/>
        <v>67458785</v>
      </c>
      <c r="B388" t="s">
        <v>3505</v>
      </c>
      <c r="C388" t="s">
        <v>3895</v>
      </c>
      <c r="D388">
        <v>107458785</v>
      </c>
      <c r="E388">
        <v>40000000</v>
      </c>
    </row>
    <row r="389" spans="1:5" x14ac:dyDescent="0.3">
      <c r="A389">
        <f t="shared" si="10"/>
        <v>67340146</v>
      </c>
      <c r="B389" t="s">
        <v>1071</v>
      </c>
      <c r="C389" t="s">
        <v>1627</v>
      </c>
      <c r="D389">
        <v>137340146</v>
      </c>
      <c r="E389">
        <v>70000000</v>
      </c>
    </row>
    <row r="390" spans="1:5" x14ac:dyDescent="0.3">
      <c r="A390">
        <f t="shared" si="10"/>
        <v>67125340</v>
      </c>
      <c r="B390" t="s">
        <v>465</v>
      </c>
      <c r="C390" t="s">
        <v>4951</v>
      </c>
      <c r="D390">
        <v>100125340</v>
      </c>
      <c r="E390">
        <v>33000000</v>
      </c>
    </row>
    <row r="391" spans="1:5" x14ac:dyDescent="0.3">
      <c r="A391">
        <f t="shared" si="10"/>
        <v>67043215.789473683</v>
      </c>
      <c r="B391" t="s">
        <v>2363</v>
      </c>
      <c r="C391" t="s">
        <v>10200</v>
      </c>
      <c r="D391">
        <f>VLOOKUP(B391,'AVG budget &amp; Gross'!$X$4:$Y$2401,2,0)</f>
        <v>72543215.789473683</v>
      </c>
      <c r="E391">
        <v>5500000</v>
      </c>
    </row>
    <row r="392" spans="1:5" x14ac:dyDescent="0.3">
      <c r="A392">
        <f t="shared" si="10"/>
        <v>66700000</v>
      </c>
      <c r="B392" t="s">
        <v>14</v>
      </c>
      <c r="C392" t="s">
        <v>7223</v>
      </c>
      <c r="D392">
        <v>85200000</v>
      </c>
      <c r="E392">
        <v>18500000</v>
      </c>
    </row>
    <row r="393" spans="1:5" x14ac:dyDescent="0.3">
      <c r="A393">
        <f t="shared" si="10"/>
        <v>66683135</v>
      </c>
      <c r="B393" t="s">
        <v>777</v>
      </c>
      <c r="C393" t="s">
        <v>3099</v>
      </c>
      <c r="D393">
        <v>118683135</v>
      </c>
      <c r="E393">
        <v>52000000</v>
      </c>
    </row>
    <row r="394" spans="1:5" x14ac:dyDescent="0.3">
      <c r="A394">
        <f t="shared" si="10"/>
        <v>66336103</v>
      </c>
      <c r="B394" t="s">
        <v>354</v>
      </c>
      <c r="C394" t="s">
        <v>1011</v>
      </c>
      <c r="D394">
        <v>186336103</v>
      </c>
      <c r="E394">
        <v>120000000</v>
      </c>
    </row>
    <row r="395" spans="1:5" x14ac:dyDescent="0.3">
      <c r="A395">
        <f t="shared" si="10"/>
        <v>66317423</v>
      </c>
      <c r="B395" t="s">
        <v>1258</v>
      </c>
      <c r="C395" t="s">
        <v>1310</v>
      </c>
      <c r="D395">
        <v>161317423</v>
      </c>
      <c r="E395">
        <v>95000000</v>
      </c>
    </row>
    <row r="396" spans="1:5" x14ac:dyDescent="0.3">
      <c r="A396">
        <f t="shared" si="10"/>
        <v>66021565</v>
      </c>
      <c r="B396" t="s">
        <v>75</v>
      </c>
      <c r="C396" t="s">
        <v>96</v>
      </c>
      <c r="D396">
        <v>291021565</v>
      </c>
      <c r="E396">
        <v>225000000</v>
      </c>
    </row>
    <row r="397" spans="1:5" x14ac:dyDescent="0.3">
      <c r="A397">
        <f t="shared" si="10"/>
        <v>65900000</v>
      </c>
      <c r="B397" t="s">
        <v>4534</v>
      </c>
      <c r="C397" t="s">
        <v>4538</v>
      </c>
      <c r="D397">
        <v>76600000</v>
      </c>
      <c r="E397">
        <v>10700000</v>
      </c>
    </row>
    <row r="398" spans="1:5" x14ac:dyDescent="0.3">
      <c r="A398">
        <f t="shared" si="10"/>
        <v>65871240</v>
      </c>
      <c r="B398" t="s">
        <v>591</v>
      </c>
      <c r="C398" t="s">
        <v>975</v>
      </c>
      <c r="D398">
        <v>190871240</v>
      </c>
      <c r="E398">
        <v>125000000</v>
      </c>
    </row>
    <row r="399" spans="1:5" x14ac:dyDescent="0.3">
      <c r="A399">
        <f t="shared" si="10"/>
        <v>65832203</v>
      </c>
      <c r="B399" t="s">
        <v>1560</v>
      </c>
      <c r="C399" t="s">
        <v>1561</v>
      </c>
      <c r="D399">
        <v>150832203</v>
      </c>
      <c r="E399">
        <v>85000000</v>
      </c>
    </row>
    <row r="400" spans="1:5" x14ac:dyDescent="0.3">
      <c r="A400">
        <f t="shared" si="10"/>
        <v>65771527</v>
      </c>
      <c r="B400" t="s">
        <v>435</v>
      </c>
      <c r="C400" t="s">
        <v>1665</v>
      </c>
      <c r="D400">
        <v>145771527</v>
      </c>
      <c r="E400">
        <v>80000000</v>
      </c>
    </row>
    <row r="401" spans="1:5" x14ac:dyDescent="0.3">
      <c r="A401">
        <f t="shared" si="10"/>
        <v>65603360</v>
      </c>
      <c r="B401" t="s">
        <v>733</v>
      </c>
      <c r="C401" t="s">
        <v>2528</v>
      </c>
      <c r="D401">
        <v>125603360</v>
      </c>
      <c r="E401">
        <v>60000000</v>
      </c>
    </row>
    <row r="402" spans="1:5" x14ac:dyDescent="0.3">
      <c r="A402">
        <f t="shared" si="10"/>
        <v>65459099</v>
      </c>
      <c r="B402" t="s">
        <v>1669</v>
      </c>
      <c r="C402" t="s">
        <v>1671</v>
      </c>
      <c r="D402">
        <v>140459099</v>
      </c>
      <c r="E402">
        <v>75000000</v>
      </c>
    </row>
    <row r="403" spans="1:5" x14ac:dyDescent="0.3">
      <c r="A403">
        <f t="shared" si="10"/>
        <v>65457688</v>
      </c>
      <c r="B403" t="s">
        <v>1749</v>
      </c>
      <c r="C403" t="s">
        <v>5577</v>
      </c>
      <c r="D403">
        <v>91457688</v>
      </c>
      <c r="E403">
        <v>26000000</v>
      </c>
    </row>
    <row r="404" spans="1:5" x14ac:dyDescent="0.3">
      <c r="A404">
        <f t="shared" si="10"/>
        <v>65389560</v>
      </c>
      <c r="B404" t="s">
        <v>4547</v>
      </c>
      <c r="C404" t="s">
        <v>7231</v>
      </c>
      <c r="D404">
        <v>82389560</v>
      </c>
      <c r="E404">
        <v>17000000</v>
      </c>
    </row>
    <row r="405" spans="1:5" x14ac:dyDescent="0.3">
      <c r="A405">
        <f t="shared" si="10"/>
        <v>65234139</v>
      </c>
      <c r="B405" t="s">
        <v>5730</v>
      </c>
      <c r="C405" t="s">
        <v>5731</v>
      </c>
      <c r="D405">
        <v>82234139</v>
      </c>
      <c r="E405">
        <v>17000000</v>
      </c>
    </row>
    <row r="406" spans="1:5" x14ac:dyDescent="0.3">
      <c r="A406">
        <f t="shared" si="10"/>
        <v>65135191</v>
      </c>
      <c r="B406" t="s">
        <v>2363</v>
      </c>
      <c r="C406" t="s">
        <v>4958</v>
      </c>
      <c r="D406">
        <v>90135191</v>
      </c>
      <c r="E406">
        <v>25000000</v>
      </c>
    </row>
    <row r="407" spans="1:5" x14ac:dyDescent="0.3">
      <c r="A407">
        <f t="shared" si="10"/>
        <v>64518155</v>
      </c>
      <c r="B407" t="s">
        <v>2728</v>
      </c>
      <c r="C407" t="s">
        <v>6392</v>
      </c>
      <c r="D407">
        <v>84518155</v>
      </c>
      <c r="E407">
        <v>20000000</v>
      </c>
    </row>
    <row r="408" spans="1:5" x14ac:dyDescent="0.3">
      <c r="A408">
        <f t="shared" si="10"/>
        <v>64364921</v>
      </c>
      <c r="B408" t="s">
        <v>410</v>
      </c>
      <c r="C408" t="s">
        <v>670</v>
      </c>
      <c r="D408">
        <v>209364921</v>
      </c>
      <c r="E408">
        <v>145000000</v>
      </c>
    </row>
    <row r="409" spans="1:5" x14ac:dyDescent="0.3">
      <c r="A409">
        <f t="shared" si="10"/>
        <v>63930411</v>
      </c>
      <c r="B409" t="s">
        <v>3552</v>
      </c>
      <c r="C409" t="s">
        <v>6125</v>
      </c>
      <c r="D409">
        <v>86930411</v>
      </c>
      <c r="E409">
        <v>23000000</v>
      </c>
    </row>
    <row r="410" spans="1:5" x14ac:dyDescent="0.3">
      <c r="A410">
        <f t="shared" si="10"/>
        <v>63313048</v>
      </c>
      <c r="B410" t="s">
        <v>1525</v>
      </c>
      <c r="C410" t="s">
        <v>1526</v>
      </c>
      <c r="D410">
        <v>148313048</v>
      </c>
      <c r="E410">
        <v>85000000</v>
      </c>
    </row>
    <row r="411" spans="1:5" x14ac:dyDescent="0.3">
      <c r="A411">
        <f t="shared" si="10"/>
        <v>63105179.333333328</v>
      </c>
      <c r="B411" t="s">
        <v>2581</v>
      </c>
      <c r="C411" t="s">
        <v>10800</v>
      </c>
      <c r="D411">
        <f>VLOOKUP(B411,'AVG budget &amp; Gross'!$X$4:$Y$2401,2,0)</f>
        <v>67305179.333333328</v>
      </c>
      <c r="E411">
        <v>4200000</v>
      </c>
    </row>
    <row r="412" spans="1:5" x14ac:dyDescent="0.3">
      <c r="A412">
        <f t="shared" si="10"/>
        <v>63074950</v>
      </c>
      <c r="B412" t="s">
        <v>894</v>
      </c>
      <c r="C412" t="s">
        <v>8276</v>
      </c>
      <c r="D412">
        <v>75074950</v>
      </c>
      <c r="E412">
        <v>12000000</v>
      </c>
    </row>
    <row r="413" spans="1:5" x14ac:dyDescent="0.3">
      <c r="A413">
        <f t="shared" si="10"/>
        <v>62804648</v>
      </c>
      <c r="B413" t="s">
        <v>1159</v>
      </c>
      <c r="C413" t="s">
        <v>1161</v>
      </c>
      <c r="D413">
        <v>162804648</v>
      </c>
      <c r="E413">
        <v>100000000</v>
      </c>
    </row>
    <row r="414" spans="1:5" x14ac:dyDescent="0.3">
      <c r="A414">
        <f t="shared" si="10"/>
        <v>62749203</v>
      </c>
      <c r="B414" t="s">
        <v>296</v>
      </c>
      <c r="C414" t="s">
        <v>4908</v>
      </c>
      <c r="D414">
        <v>93749203</v>
      </c>
      <c r="E414">
        <v>31000000</v>
      </c>
    </row>
    <row r="415" spans="1:5" x14ac:dyDescent="0.3">
      <c r="A415">
        <f t="shared" si="10"/>
        <v>62624961</v>
      </c>
      <c r="B415" t="s">
        <v>4978</v>
      </c>
      <c r="C415" t="s">
        <v>6399</v>
      </c>
      <c r="D415">
        <v>82624961</v>
      </c>
      <c r="E415">
        <v>20000000</v>
      </c>
    </row>
    <row r="416" spans="1:5" x14ac:dyDescent="0.3">
      <c r="A416">
        <f t="shared" si="10"/>
        <v>62519230</v>
      </c>
      <c r="B416" t="s">
        <v>8711</v>
      </c>
      <c r="C416" t="s">
        <v>9178</v>
      </c>
      <c r="D416">
        <v>71519230</v>
      </c>
      <c r="E416">
        <v>9000000</v>
      </c>
    </row>
    <row r="417" spans="1:5" x14ac:dyDescent="0.3">
      <c r="A417">
        <f t="shared" si="10"/>
        <v>62310175</v>
      </c>
      <c r="B417" t="s">
        <v>225</v>
      </c>
      <c r="C417" t="s">
        <v>3898</v>
      </c>
      <c r="D417">
        <v>102310175</v>
      </c>
      <c r="E417">
        <v>40000000</v>
      </c>
    </row>
    <row r="418" spans="1:5" x14ac:dyDescent="0.3">
      <c r="A418">
        <f t="shared" si="10"/>
        <v>62000082</v>
      </c>
      <c r="B418" t="s">
        <v>3552</v>
      </c>
      <c r="C418" t="s">
        <v>3555</v>
      </c>
      <c r="D418">
        <v>110000082</v>
      </c>
      <c r="E418">
        <v>48000000</v>
      </c>
    </row>
    <row r="419" spans="1:5" x14ac:dyDescent="0.3">
      <c r="A419">
        <f t="shared" si="10"/>
        <v>61830669</v>
      </c>
      <c r="B419" t="s">
        <v>857</v>
      </c>
      <c r="C419" t="s">
        <v>859</v>
      </c>
      <c r="D419">
        <v>186830669</v>
      </c>
      <c r="E419">
        <v>125000000</v>
      </c>
    </row>
    <row r="420" spans="1:5" x14ac:dyDescent="0.3">
      <c r="A420">
        <f t="shared" si="10"/>
        <v>61807667</v>
      </c>
      <c r="B420" t="s">
        <v>2686</v>
      </c>
      <c r="C420" t="s">
        <v>3560</v>
      </c>
      <c r="D420">
        <v>106807667</v>
      </c>
      <c r="E420">
        <v>45000000</v>
      </c>
    </row>
    <row r="421" spans="1:5" x14ac:dyDescent="0.3">
      <c r="A421">
        <f t="shared" si="10"/>
        <v>61800000</v>
      </c>
      <c r="B421" t="s">
        <v>573</v>
      </c>
      <c r="C421" t="s">
        <v>9376</v>
      </c>
      <c r="D421">
        <v>69800000</v>
      </c>
      <c r="E421">
        <v>8000000</v>
      </c>
    </row>
    <row r="422" spans="1:5" x14ac:dyDescent="0.3">
      <c r="A422">
        <f t="shared" si="10"/>
        <v>61793915</v>
      </c>
      <c r="B422" t="s">
        <v>2999</v>
      </c>
      <c r="C422" t="s">
        <v>3782</v>
      </c>
      <c r="D422">
        <v>106793915</v>
      </c>
      <c r="E422">
        <v>45000000</v>
      </c>
    </row>
    <row r="423" spans="1:5" x14ac:dyDescent="0.3">
      <c r="A423">
        <f t="shared" si="10"/>
        <v>61739919</v>
      </c>
      <c r="B423" t="s">
        <v>291</v>
      </c>
      <c r="C423" t="s">
        <v>886</v>
      </c>
      <c r="D423">
        <v>186739919</v>
      </c>
      <c r="E423">
        <v>125000000</v>
      </c>
    </row>
    <row r="424" spans="1:5" x14ac:dyDescent="0.3">
      <c r="A424">
        <f t="shared" si="10"/>
        <v>61657150</v>
      </c>
      <c r="B424" t="s">
        <v>1782</v>
      </c>
      <c r="C424" t="s">
        <v>13073</v>
      </c>
      <c r="D424">
        <v>102797150</v>
      </c>
      <c r="E424">
        <f>VLOOKUP(B424,'AVG budget &amp; Gross'!$S$4:$T$2401,2,0)</f>
        <v>41140000</v>
      </c>
    </row>
    <row r="425" spans="1:5" x14ac:dyDescent="0.3">
      <c r="A425">
        <f t="shared" si="10"/>
        <v>61573391</v>
      </c>
      <c r="B425" t="s">
        <v>189</v>
      </c>
      <c r="C425" t="s">
        <v>659</v>
      </c>
      <c r="D425">
        <v>201573391</v>
      </c>
      <c r="E425">
        <v>140000000</v>
      </c>
    </row>
    <row r="426" spans="1:5" x14ac:dyDescent="0.3">
      <c r="A426">
        <f t="shared" si="10"/>
        <v>61468960</v>
      </c>
      <c r="B426" t="s">
        <v>354</v>
      </c>
      <c r="C426" t="s">
        <v>2522</v>
      </c>
      <c r="D426">
        <v>121468960</v>
      </c>
      <c r="E426">
        <v>60000000</v>
      </c>
    </row>
    <row r="427" spans="1:5" x14ac:dyDescent="0.3">
      <c r="A427">
        <f t="shared" si="10"/>
        <v>61423650</v>
      </c>
      <c r="B427" t="s">
        <v>8711</v>
      </c>
      <c r="C427" t="s">
        <v>11271</v>
      </c>
      <c r="D427">
        <v>64423650</v>
      </c>
      <c r="E427">
        <v>3000000</v>
      </c>
    </row>
    <row r="428" spans="1:5" x14ac:dyDescent="0.3">
      <c r="A428">
        <f t="shared" si="10"/>
        <v>61407328</v>
      </c>
      <c r="B428" t="s">
        <v>381</v>
      </c>
      <c r="C428" t="s">
        <v>385</v>
      </c>
      <c r="D428">
        <v>241407328</v>
      </c>
      <c r="E428">
        <v>180000000</v>
      </c>
    </row>
    <row r="429" spans="1:5" x14ac:dyDescent="0.3">
      <c r="A429">
        <f t="shared" si="10"/>
        <v>60846597.5</v>
      </c>
      <c r="B429" t="s">
        <v>2988</v>
      </c>
      <c r="C429" t="s">
        <v>6422</v>
      </c>
      <c r="D429">
        <f>VLOOKUP(B429,'AVG budget &amp; Gross'!$X$4:$Y$2401,2,0)</f>
        <v>62646597.5</v>
      </c>
      <c r="E429">
        <v>1800000</v>
      </c>
    </row>
    <row r="430" spans="1:5" x14ac:dyDescent="0.3">
      <c r="A430">
        <f t="shared" si="10"/>
        <v>60495597.444444448</v>
      </c>
      <c r="B430" t="s">
        <v>3058</v>
      </c>
      <c r="C430" t="s">
        <v>12290</v>
      </c>
      <c r="D430">
        <f>VLOOKUP(B430,'AVG budget &amp; Gross'!$X$4:$Y$2401,2,0)</f>
        <v>62095597.444444448</v>
      </c>
      <c r="E430">
        <v>1600000</v>
      </c>
    </row>
    <row r="431" spans="1:5" x14ac:dyDescent="0.3">
      <c r="A431">
        <f t="shared" si="10"/>
        <v>60341380</v>
      </c>
      <c r="B431" t="s">
        <v>3384</v>
      </c>
      <c r="C431" t="s">
        <v>5578</v>
      </c>
      <c r="D431">
        <v>87341380</v>
      </c>
      <c r="E431">
        <v>27000000</v>
      </c>
    </row>
    <row r="432" spans="1:5" x14ac:dyDescent="0.3">
      <c r="A432">
        <f t="shared" si="10"/>
        <v>60305179.333333328</v>
      </c>
      <c r="B432" t="s">
        <v>2581</v>
      </c>
      <c r="C432" t="s">
        <v>9833</v>
      </c>
      <c r="D432">
        <f>VLOOKUP(B432,'AVG budget &amp; Gross'!$X$4:$Y$2401,2,0)</f>
        <v>67305179.333333328</v>
      </c>
      <c r="E432">
        <v>7000000</v>
      </c>
    </row>
    <row r="433" spans="1:5" x14ac:dyDescent="0.3">
      <c r="A433">
        <f t="shared" si="10"/>
        <v>60249000</v>
      </c>
      <c r="B433" t="s">
        <v>3168</v>
      </c>
      <c r="C433" t="s">
        <v>10807</v>
      </c>
      <c r="D433">
        <v>62549000</v>
      </c>
      <c r="E433">
        <v>2300000</v>
      </c>
    </row>
    <row r="434" spans="1:5" x14ac:dyDescent="0.3">
      <c r="A434">
        <f t="shared" si="10"/>
        <v>60217000</v>
      </c>
      <c r="B434" t="s">
        <v>349</v>
      </c>
      <c r="C434" t="s">
        <v>8278</v>
      </c>
      <c r="D434">
        <v>72217000</v>
      </c>
      <c r="E434">
        <v>12000000</v>
      </c>
    </row>
    <row r="435" spans="1:5" x14ac:dyDescent="0.3">
      <c r="A435">
        <f t="shared" si="10"/>
        <v>60069140</v>
      </c>
      <c r="B435" t="s">
        <v>615</v>
      </c>
      <c r="C435" t="s">
        <v>10552</v>
      </c>
      <c r="D435">
        <v>65069140</v>
      </c>
      <c r="E435">
        <v>5000000</v>
      </c>
    </row>
    <row r="436" spans="1:5" x14ac:dyDescent="0.3">
      <c r="A436">
        <f t="shared" si="10"/>
        <v>60050171</v>
      </c>
      <c r="B436" t="s">
        <v>1712</v>
      </c>
      <c r="C436" t="s">
        <v>4227</v>
      </c>
      <c r="D436">
        <v>80050171</v>
      </c>
      <c r="E436">
        <v>20000000</v>
      </c>
    </row>
    <row r="437" spans="1:5" x14ac:dyDescent="0.3">
      <c r="A437">
        <f t="shared" si="10"/>
        <v>60012710</v>
      </c>
      <c r="B437" t="s">
        <v>798</v>
      </c>
      <c r="C437" t="s">
        <v>2469</v>
      </c>
      <c r="D437">
        <v>122012710</v>
      </c>
      <c r="E437">
        <v>62000000</v>
      </c>
    </row>
    <row r="438" spans="1:5" x14ac:dyDescent="0.3">
      <c r="A438">
        <f t="shared" si="10"/>
        <v>60000942</v>
      </c>
      <c r="B438" t="s">
        <v>718</v>
      </c>
      <c r="C438" t="s">
        <v>8063</v>
      </c>
      <c r="D438">
        <v>73000942</v>
      </c>
      <c r="E438">
        <v>13000000</v>
      </c>
    </row>
    <row r="439" spans="1:5" x14ac:dyDescent="0.3">
      <c r="A439">
        <f t="shared" si="10"/>
        <v>59800000</v>
      </c>
      <c r="B439" t="s">
        <v>7337</v>
      </c>
      <c r="C439" t="s">
        <v>7541</v>
      </c>
      <c r="D439">
        <v>69800000</v>
      </c>
      <c r="E439">
        <v>10000000</v>
      </c>
    </row>
    <row r="440" spans="1:5" x14ac:dyDescent="0.3">
      <c r="A440">
        <f t="shared" si="10"/>
        <v>59568845</v>
      </c>
      <c r="B440" t="s">
        <v>1411</v>
      </c>
      <c r="C440" t="s">
        <v>1943</v>
      </c>
      <c r="D440">
        <v>134568845</v>
      </c>
      <c r="E440">
        <v>75000000</v>
      </c>
    </row>
    <row r="441" spans="1:5" x14ac:dyDescent="0.3">
      <c r="A441">
        <f t="shared" si="10"/>
        <v>59502303</v>
      </c>
      <c r="B441" t="s">
        <v>4978</v>
      </c>
      <c r="C441" t="s">
        <v>7233</v>
      </c>
      <c r="D441">
        <v>71502303</v>
      </c>
      <c r="E441">
        <v>12000000</v>
      </c>
    </row>
    <row r="442" spans="1:5" x14ac:dyDescent="0.3">
      <c r="A442">
        <f t="shared" si="10"/>
        <v>59422183.666666664</v>
      </c>
      <c r="B442" t="s">
        <v>6375</v>
      </c>
      <c r="C442" t="s">
        <v>8548</v>
      </c>
      <c r="D442">
        <v>72755517</v>
      </c>
      <c r="E442">
        <f>VLOOKUP(B442,'AVG budget &amp; Gross'!$S$4:$T$2401,2,0)</f>
        <v>13333333.333333334</v>
      </c>
    </row>
    <row r="443" spans="1:5" x14ac:dyDescent="0.3">
      <c r="A443">
        <f t="shared" si="10"/>
        <v>59400000</v>
      </c>
      <c r="B443" t="s">
        <v>691</v>
      </c>
      <c r="C443" t="s">
        <v>6991</v>
      </c>
      <c r="D443">
        <v>76400000</v>
      </c>
      <c r="E443">
        <v>17000000</v>
      </c>
    </row>
    <row r="444" spans="1:5" x14ac:dyDescent="0.3">
      <c r="A444">
        <f t="shared" si="10"/>
        <v>59267897</v>
      </c>
      <c r="B444" t="s">
        <v>6375</v>
      </c>
      <c r="C444" t="s">
        <v>10280</v>
      </c>
      <c r="D444">
        <v>64267897</v>
      </c>
      <c r="E444">
        <v>5000000</v>
      </c>
    </row>
    <row r="445" spans="1:5" x14ac:dyDescent="0.3">
      <c r="A445">
        <f t="shared" si="10"/>
        <v>59135179.599999994</v>
      </c>
      <c r="B445" t="s">
        <v>1154</v>
      </c>
      <c r="C445" t="s">
        <v>7181</v>
      </c>
      <c r="D445">
        <f>VLOOKUP(B445,'AVG budget &amp; Gross'!$X$4:$Y$2401,2,0)</f>
        <v>77135179.599999994</v>
      </c>
      <c r="E445">
        <v>18000000</v>
      </c>
    </row>
    <row r="446" spans="1:5" x14ac:dyDescent="0.3">
      <c r="A446">
        <f t="shared" si="10"/>
        <v>59006721</v>
      </c>
      <c r="B446" t="s">
        <v>189</v>
      </c>
      <c r="C446" t="s">
        <v>1945</v>
      </c>
      <c r="D446">
        <v>134006721</v>
      </c>
      <c r="E446">
        <v>75000000</v>
      </c>
    </row>
    <row r="447" spans="1:5" x14ac:dyDescent="0.3">
      <c r="A447">
        <f t="shared" si="10"/>
        <v>58813460</v>
      </c>
      <c r="B447" t="s">
        <v>4975</v>
      </c>
      <c r="C447" t="s">
        <v>4976</v>
      </c>
      <c r="D447">
        <v>83813460</v>
      </c>
      <c r="E447">
        <v>25000000</v>
      </c>
    </row>
    <row r="448" spans="1:5" x14ac:dyDescent="0.3">
      <c r="A448">
        <f t="shared" si="10"/>
        <v>58539855</v>
      </c>
      <c r="B448" t="s">
        <v>189</v>
      </c>
      <c r="C448" t="s">
        <v>510</v>
      </c>
      <c r="D448">
        <v>198539855</v>
      </c>
      <c r="E448">
        <v>140000000</v>
      </c>
    </row>
    <row r="449" spans="1:5" x14ac:dyDescent="0.3">
      <c r="A449">
        <f t="shared" si="10"/>
        <v>58476776</v>
      </c>
      <c r="B449" t="s">
        <v>2128</v>
      </c>
      <c r="C449" t="s">
        <v>3104</v>
      </c>
      <c r="D449">
        <v>110476776</v>
      </c>
      <c r="E449">
        <v>52000000</v>
      </c>
    </row>
    <row r="450" spans="1:5" x14ac:dyDescent="0.3">
      <c r="A450">
        <f t="shared" ref="A450:A513" si="11">D450-E450</f>
        <v>58353550</v>
      </c>
      <c r="B450" t="s">
        <v>777</v>
      </c>
      <c r="C450" t="s">
        <v>8709</v>
      </c>
      <c r="D450">
        <v>68353550</v>
      </c>
      <c r="E450">
        <v>10000000</v>
      </c>
    </row>
    <row r="451" spans="1:5" x14ac:dyDescent="0.3">
      <c r="A451">
        <f t="shared" si="11"/>
        <v>58326666</v>
      </c>
      <c r="B451" t="s">
        <v>173</v>
      </c>
      <c r="C451" t="s">
        <v>7556</v>
      </c>
      <c r="D451">
        <v>73326666</v>
      </c>
      <c r="E451">
        <v>15000000</v>
      </c>
    </row>
    <row r="452" spans="1:5" x14ac:dyDescent="0.3">
      <c r="A452">
        <f t="shared" si="11"/>
        <v>58307945</v>
      </c>
      <c r="B452" t="s">
        <v>1609</v>
      </c>
      <c r="C452" t="s">
        <v>1613</v>
      </c>
      <c r="D452">
        <v>123307945</v>
      </c>
      <c r="E452">
        <v>65000000</v>
      </c>
    </row>
    <row r="453" spans="1:5" x14ac:dyDescent="0.3">
      <c r="A453">
        <f t="shared" si="11"/>
        <v>58218825</v>
      </c>
      <c r="B453" t="s">
        <v>1667</v>
      </c>
      <c r="C453" t="s">
        <v>1668</v>
      </c>
      <c r="D453">
        <v>82506325</v>
      </c>
      <c r="E453">
        <f>VLOOKUP(B453,'AVG budget &amp; Gross'!$S$4:$T$2401,2,0)</f>
        <v>24287500</v>
      </c>
    </row>
    <row r="454" spans="1:5" x14ac:dyDescent="0.3">
      <c r="A454">
        <f t="shared" si="11"/>
        <v>58136909</v>
      </c>
      <c r="B454" t="s">
        <v>1150</v>
      </c>
      <c r="C454" t="s">
        <v>5742</v>
      </c>
      <c r="D454">
        <v>84136909</v>
      </c>
      <c r="E454">
        <v>26000000</v>
      </c>
    </row>
    <row r="455" spans="1:5" x14ac:dyDescent="0.3">
      <c r="A455">
        <f t="shared" si="11"/>
        <v>58103929</v>
      </c>
      <c r="B455" t="s">
        <v>405</v>
      </c>
      <c r="C455" t="s">
        <v>1678</v>
      </c>
      <c r="D455">
        <v>133103929</v>
      </c>
      <c r="E455">
        <v>75000000</v>
      </c>
    </row>
    <row r="456" spans="1:5" x14ac:dyDescent="0.3">
      <c r="A456">
        <f t="shared" si="11"/>
        <v>58011073</v>
      </c>
      <c r="B456" t="s">
        <v>8283</v>
      </c>
      <c r="C456" t="s">
        <v>8287</v>
      </c>
      <c r="D456">
        <v>70011073</v>
      </c>
      <c r="E456">
        <v>12000000</v>
      </c>
    </row>
    <row r="457" spans="1:5" x14ac:dyDescent="0.3">
      <c r="A457">
        <f t="shared" si="11"/>
        <v>57487711</v>
      </c>
      <c r="B457" t="s">
        <v>415</v>
      </c>
      <c r="C457" t="s">
        <v>419</v>
      </c>
      <c r="D457">
        <v>222487711</v>
      </c>
      <c r="E457">
        <v>165000000</v>
      </c>
    </row>
    <row r="458" spans="1:5" x14ac:dyDescent="0.3">
      <c r="A458">
        <f t="shared" si="11"/>
        <v>57231524</v>
      </c>
      <c r="B458" t="s">
        <v>5734</v>
      </c>
      <c r="C458" t="s">
        <v>8716</v>
      </c>
      <c r="D458">
        <v>63231524</v>
      </c>
      <c r="E458">
        <v>6000000</v>
      </c>
    </row>
    <row r="459" spans="1:5" x14ac:dyDescent="0.3">
      <c r="A459">
        <f t="shared" si="11"/>
        <v>57153533</v>
      </c>
      <c r="B459" t="s">
        <v>2495</v>
      </c>
      <c r="C459" t="s">
        <v>2497</v>
      </c>
      <c r="D459">
        <v>118153533</v>
      </c>
      <c r="E459">
        <v>61000000</v>
      </c>
    </row>
    <row r="460" spans="1:5" x14ac:dyDescent="0.3">
      <c r="A460">
        <f t="shared" si="11"/>
        <v>57146484.75</v>
      </c>
      <c r="B460" t="s">
        <v>8705</v>
      </c>
      <c r="C460" t="s">
        <v>13486</v>
      </c>
      <c r="D460">
        <f>VLOOKUP(B460,'AVG budget &amp; Gross'!$X$4:$Y$2401,2,0)</f>
        <v>57646484.75</v>
      </c>
      <c r="E460">
        <v>500000</v>
      </c>
    </row>
    <row r="461" spans="1:5" x14ac:dyDescent="0.3">
      <c r="A461">
        <f t="shared" si="11"/>
        <v>57006880</v>
      </c>
      <c r="B461" t="s">
        <v>1694</v>
      </c>
      <c r="C461" t="s">
        <v>2882</v>
      </c>
      <c r="D461">
        <v>113006880</v>
      </c>
      <c r="E461">
        <v>56000000</v>
      </c>
    </row>
    <row r="462" spans="1:5" x14ac:dyDescent="0.3">
      <c r="A462">
        <f t="shared" si="11"/>
        <v>56917897</v>
      </c>
      <c r="B462" t="s">
        <v>465</v>
      </c>
      <c r="C462" t="s">
        <v>3900</v>
      </c>
      <c r="D462">
        <v>96917897</v>
      </c>
      <c r="E462">
        <v>40000000</v>
      </c>
    </row>
    <row r="463" spans="1:5" x14ac:dyDescent="0.3">
      <c r="A463">
        <f t="shared" si="11"/>
        <v>56897215</v>
      </c>
      <c r="B463" t="s">
        <v>10275</v>
      </c>
      <c r="C463" t="s">
        <v>10277</v>
      </c>
      <c r="D463">
        <v>71897215</v>
      </c>
      <c r="E463">
        <v>15000000</v>
      </c>
    </row>
    <row r="464" spans="1:5" x14ac:dyDescent="0.3">
      <c r="A464">
        <f t="shared" si="11"/>
        <v>56702060</v>
      </c>
      <c r="B464" t="s">
        <v>1752</v>
      </c>
      <c r="C464" t="s">
        <v>3563</v>
      </c>
      <c r="D464">
        <v>101702060</v>
      </c>
      <c r="E464">
        <v>45000000</v>
      </c>
    </row>
    <row r="465" spans="1:5" x14ac:dyDescent="0.3">
      <c r="A465">
        <f t="shared" si="11"/>
        <v>56456431</v>
      </c>
      <c r="B465" t="s">
        <v>173</v>
      </c>
      <c r="C465" t="s">
        <v>533</v>
      </c>
      <c r="D465">
        <v>206456431</v>
      </c>
      <c r="E465">
        <v>150000000</v>
      </c>
    </row>
    <row r="466" spans="1:5" x14ac:dyDescent="0.3">
      <c r="A466">
        <f t="shared" si="11"/>
        <v>56448821</v>
      </c>
      <c r="B466" t="s">
        <v>573</v>
      </c>
      <c r="C466" t="s">
        <v>2138</v>
      </c>
      <c r="D466">
        <v>136448821</v>
      </c>
      <c r="E466">
        <v>80000000</v>
      </c>
    </row>
    <row r="467" spans="1:5" x14ac:dyDescent="0.3">
      <c r="A467">
        <f t="shared" si="11"/>
        <v>56435493</v>
      </c>
      <c r="B467" t="s">
        <v>410</v>
      </c>
      <c r="C467" t="s">
        <v>537</v>
      </c>
      <c r="D467">
        <v>206435493</v>
      </c>
      <c r="E467">
        <v>150000000</v>
      </c>
    </row>
    <row r="468" spans="1:5" x14ac:dyDescent="0.3">
      <c r="A468">
        <f t="shared" si="11"/>
        <v>56306973</v>
      </c>
      <c r="B468" t="s">
        <v>2673</v>
      </c>
      <c r="C468" t="s">
        <v>7882</v>
      </c>
      <c r="D468">
        <v>70906973</v>
      </c>
      <c r="E468">
        <v>14600000</v>
      </c>
    </row>
    <row r="469" spans="1:5" x14ac:dyDescent="0.3">
      <c r="A469">
        <f t="shared" si="11"/>
        <v>56100000</v>
      </c>
      <c r="B469" t="s">
        <v>1449</v>
      </c>
      <c r="C469" t="s">
        <v>4907</v>
      </c>
      <c r="D469">
        <v>87100000</v>
      </c>
      <c r="E469">
        <v>31000000</v>
      </c>
    </row>
    <row r="470" spans="1:5" x14ac:dyDescent="0.3">
      <c r="A470">
        <f t="shared" si="11"/>
        <v>56001698</v>
      </c>
      <c r="B470" t="s">
        <v>515</v>
      </c>
      <c r="C470" t="s">
        <v>7915</v>
      </c>
      <c r="D470">
        <v>70001698</v>
      </c>
      <c r="E470">
        <v>14000000</v>
      </c>
    </row>
    <row r="471" spans="1:5" x14ac:dyDescent="0.3">
      <c r="A471">
        <f t="shared" si="11"/>
        <v>55807520</v>
      </c>
      <c r="B471" t="s">
        <v>2686</v>
      </c>
      <c r="C471" t="s">
        <v>3164</v>
      </c>
      <c r="D471">
        <v>105807520</v>
      </c>
      <c r="E471">
        <v>50000000</v>
      </c>
    </row>
    <row r="472" spans="1:5" x14ac:dyDescent="0.3">
      <c r="A472">
        <f t="shared" si="11"/>
        <v>55768056</v>
      </c>
      <c r="B472" t="s">
        <v>1482</v>
      </c>
      <c r="C472" t="s">
        <v>3566</v>
      </c>
      <c r="D472">
        <v>100768056</v>
      </c>
      <c r="E472">
        <v>45000000</v>
      </c>
    </row>
    <row r="473" spans="1:5" x14ac:dyDescent="0.3">
      <c r="A473">
        <f t="shared" si="11"/>
        <v>55720716</v>
      </c>
      <c r="B473" t="s">
        <v>1485</v>
      </c>
      <c r="C473" t="s">
        <v>3097</v>
      </c>
      <c r="D473">
        <v>95720716</v>
      </c>
      <c r="E473">
        <v>40000000</v>
      </c>
    </row>
    <row r="474" spans="1:5" x14ac:dyDescent="0.3">
      <c r="A474">
        <f t="shared" si="11"/>
        <v>55597042</v>
      </c>
      <c r="B474" t="s">
        <v>1347</v>
      </c>
      <c r="C474" t="s">
        <v>6206</v>
      </c>
      <c r="D474">
        <v>75597042</v>
      </c>
      <c r="E474">
        <v>20000000</v>
      </c>
    </row>
    <row r="475" spans="1:5" x14ac:dyDescent="0.3">
      <c r="A475">
        <f t="shared" si="11"/>
        <v>55416609</v>
      </c>
      <c r="B475" t="s">
        <v>4954</v>
      </c>
      <c r="C475" t="s">
        <v>4955</v>
      </c>
      <c r="D475">
        <v>85416609</v>
      </c>
      <c r="E475">
        <v>30000000</v>
      </c>
    </row>
    <row r="476" spans="1:5" x14ac:dyDescent="0.3">
      <c r="A476">
        <f t="shared" si="11"/>
        <v>55370362</v>
      </c>
      <c r="B476" t="s">
        <v>296</v>
      </c>
      <c r="C476" t="s">
        <v>1372</v>
      </c>
      <c r="D476">
        <v>155370362</v>
      </c>
      <c r="E476">
        <v>100000000</v>
      </c>
    </row>
    <row r="477" spans="1:5" x14ac:dyDescent="0.3">
      <c r="A477">
        <f t="shared" si="11"/>
        <v>55343774</v>
      </c>
      <c r="B477" t="s">
        <v>35</v>
      </c>
      <c r="C477" t="s">
        <v>539</v>
      </c>
      <c r="D477">
        <v>205343774</v>
      </c>
      <c r="E477">
        <v>150000000</v>
      </c>
    </row>
    <row r="478" spans="1:5" x14ac:dyDescent="0.3">
      <c r="A478">
        <f t="shared" si="11"/>
        <v>55219395</v>
      </c>
      <c r="B478" t="s">
        <v>3047</v>
      </c>
      <c r="C478" t="s">
        <v>7230</v>
      </c>
      <c r="D478">
        <v>72219395</v>
      </c>
      <c r="E478">
        <v>17000000</v>
      </c>
    </row>
    <row r="479" spans="1:5" x14ac:dyDescent="0.3">
      <c r="A479">
        <f t="shared" si="11"/>
        <v>55173235</v>
      </c>
      <c r="B479" t="s">
        <v>3730</v>
      </c>
      <c r="C479" t="s">
        <v>4373</v>
      </c>
      <c r="D479">
        <v>92173235</v>
      </c>
      <c r="E479">
        <v>37000000</v>
      </c>
    </row>
    <row r="480" spans="1:5" x14ac:dyDescent="0.3">
      <c r="A480">
        <f t="shared" si="11"/>
        <v>55149435</v>
      </c>
      <c r="B480" t="s">
        <v>2128</v>
      </c>
      <c r="C480" t="s">
        <v>3565</v>
      </c>
      <c r="D480">
        <v>95149435</v>
      </c>
      <c r="E480">
        <v>40000000</v>
      </c>
    </row>
    <row r="481" spans="1:5" x14ac:dyDescent="0.3">
      <c r="A481">
        <f t="shared" si="11"/>
        <v>55095597.444444448</v>
      </c>
      <c r="B481" t="s">
        <v>3058</v>
      </c>
      <c r="C481" t="s">
        <v>9814</v>
      </c>
      <c r="D481">
        <f>VLOOKUP(B481,'AVG budget &amp; Gross'!$X$4:$Y$2401,2,0)</f>
        <v>62095597.444444448</v>
      </c>
      <c r="E481">
        <v>7000000</v>
      </c>
    </row>
    <row r="482" spans="1:5" x14ac:dyDescent="0.3">
      <c r="A482">
        <f t="shared" si="11"/>
        <v>55072454</v>
      </c>
      <c r="B482" t="s">
        <v>1739</v>
      </c>
      <c r="C482" t="s">
        <v>6992</v>
      </c>
      <c r="D482">
        <v>75072454</v>
      </c>
      <c r="E482">
        <v>20000000</v>
      </c>
    </row>
    <row r="483" spans="1:5" x14ac:dyDescent="0.3">
      <c r="A483">
        <f t="shared" si="11"/>
        <v>55034302</v>
      </c>
      <c r="B483" t="s">
        <v>387</v>
      </c>
      <c r="C483" t="s">
        <v>5691</v>
      </c>
      <c r="D483">
        <v>80034302</v>
      </c>
      <c r="E483">
        <v>25000000</v>
      </c>
    </row>
    <row r="484" spans="1:5" x14ac:dyDescent="0.3">
      <c r="A484">
        <f t="shared" si="11"/>
        <v>55014842</v>
      </c>
      <c r="B484" t="s">
        <v>4671</v>
      </c>
      <c r="C484" t="s">
        <v>5865</v>
      </c>
      <c r="D484">
        <v>80014842</v>
      </c>
      <c r="E484">
        <v>25000000</v>
      </c>
    </row>
    <row r="485" spans="1:5" x14ac:dyDescent="0.3">
      <c r="A485">
        <f t="shared" si="11"/>
        <v>55001343</v>
      </c>
      <c r="B485" t="s">
        <v>3185</v>
      </c>
      <c r="C485" t="s">
        <v>3921</v>
      </c>
      <c r="D485">
        <v>95001343</v>
      </c>
      <c r="E485">
        <v>40000000</v>
      </c>
    </row>
    <row r="486" spans="1:5" x14ac:dyDescent="0.3">
      <c r="A486">
        <f t="shared" si="11"/>
        <v>55000000</v>
      </c>
      <c r="B486" t="s">
        <v>7224</v>
      </c>
      <c r="C486" t="s">
        <v>7228</v>
      </c>
      <c r="D486">
        <v>72000000</v>
      </c>
      <c r="E486">
        <v>17000000</v>
      </c>
    </row>
    <row r="487" spans="1:5" x14ac:dyDescent="0.3">
      <c r="A487">
        <f t="shared" si="11"/>
        <v>54817937</v>
      </c>
      <c r="B487" t="s">
        <v>4557</v>
      </c>
      <c r="C487" t="s">
        <v>8273</v>
      </c>
      <c r="D487">
        <v>79817937</v>
      </c>
      <c r="E487">
        <v>25000000</v>
      </c>
    </row>
    <row r="488" spans="1:5" x14ac:dyDescent="0.3">
      <c r="A488">
        <f t="shared" si="11"/>
        <v>54600000</v>
      </c>
      <c r="B488" t="s">
        <v>3545</v>
      </c>
      <c r="C488" t="s">
        <v>9160</v>
      </c>
      <c r="D488">
        <v>63600000</v>
      </c>
      <c r="E488">
        <v>9000000</v>
      </c>
    </row>
    <row r="489" spans="1:5" x14ac:dyDescent="0.3">
      <c r="A489">
        <f t="shared" si="11"/>
        <v>54412921</v>
      </c>
      <c r="B489" t="s">
        <v>863</v>
      </c>
      <c r="C489" t="s">
        <v>866</v>
      </c>
      <c r="D489">
        <v>119412921</v>
      </c>
      <c r="E489">
        <v>65000000</v>
      </c>
    </row>
    <row r="490" spans="1:5" x14ac:dyDescent="0.3">
      <c r="A490">
        <f t="shared" si="11"/>
        <v>54376525.5</v>
      </c>
      <c r="B490" t="s">
        <v>2382</v>
      </c>
      <c r="C490" t="s">
        <v>12176</v>
      </c>
      <c r="D490">
        <f>VLOOKUP(B490,'AVG budget &amp; Gross'!$X$4:$Y$2401,2,0)</f>
        <v>56176525.5</v>
      </c>
      <c r="E490">
        <v>1800000</v>
      </c>
    </row>
    <row r="491" spans="1:5" x14ac:dyDescent="0.3">
      <c r="A491">
        <f t="shared" si="11"/>
        <v>54238335</v>
      </c>
      <c r="B491" t="s">
        <v>3065</v>
      </c>
      <c r="C491" t="s">
        <v>12113</v>
      </c>
      <c r="D491">
        <f>VLOOKUP(B491,'AVG budget &amp; Gross'!$X$4:$Y$2401,2,0)</f>
        <v>56238335</v>
      </c>
      <c r="E491">
        <v>2000000</v>
      </c>
    </row>
    <row r="492" spans="1:5" x14ac:dyDescent="0.3">
      <c r="A492">
        <f t="shared" si="11"/>
        <v>54200000</v>
      </c>
      <c r="B492" t="s">
        <v>3065</v>
      </c>
      <c r="C492" t="s">
        <v>3066</v>
      </c>
      <c r="D492">
        <v>108200000</v>
      </c>
      <c r="E492">
        <v>54000000</v>
      </c>
    </row>
    <row r="493" spans="1:5" x14ac:dyDescent="0.3">
      <c r="A493">
        <f t="shared" si="11"/>
        <v>54195633</v>
      </c>
      <c r="B493" t="s">
        <v>615</v>
      </c>
      <c r="C493" t="s">
        <v>2113</v>
      </c>
      <c r="D493">
        <v>114195633</v>
      </c>
      <c r="E493">
        <v>60000000</v>
      </c>
    </row>
    <row r="494" spans="1:5" x14ac:dyDescent="0.3">
      <c r="A494">
        <f t="shared" si="11"/>
        <v>54176525.5</v>
      </c>
      <c r="B494" t="s">
        <v>2382</v>
      </c>
      <c r="C494" t="s">
        <v>3045</v>
      </c>
      <c r="D494">
        <f>VLOOKUP(B494,'AVG budget &amp; Gross'!$X$4:$Y$2401,2,0)</f>
        <v>56176525.5</v>
      </c>
      <c r="E494">
        <v>2000000</v>
      </c>
    </row>
    <row r="495" spans="1:5" x14ac:dyDescent="0.3">
      <c r="A495">
        <f t="shared" si="11"/>
        <v>54125426</v>
      </c>
      <c r="B495" t="s">
        <v>2347</v>
      </c>
      <c r="C495" t="s">
        <v>3920</v>
      </c>
      <c r="D495">
        <v>94125426</v>
      </c>
      <c r="E495">
        <v>40000000</v>
      </c>
    </row>
    <row r="496" spans="1:5" x14ac:dyDescent="0.3">
      <c r="A496">
        <f t="shared" si="11"/>
        <v>53953403</v>
      </c>
      <c r="B496" t="s">
        <v>225</v>
      </c>
      <c r="C496" t="s">
        <v>12560</v>
      </c>
      <c r="D496">
        <v>55153403</v>
      </c>
      <c r="E496">
        <v>1200000</v>
      </c>
    </row>
    <row r="497" spans="1:5" x14ac:dyDescent="0.3">
      <c r="A497">
        <f t="shared" si="11"/>
        <v>53952276</v>
      </c>
      <c r="B497" t="s">
        <v>3902</v>
      </c>
      <c r="C497" t="s">
        <v>3905</v>
      </c>
      <c r="D497">
        <v>93952276</v>
      </c>
      <c r="E497">
        <v>40000000</v>
      </c>
    </row>
    <row r="498" spans="1:5" x14ac:dyDescent="0.3">
      <c r="A498">
        <f t="shared" si="11"/>
        <v>53856263</v>
      </c>
      <c r="B498" t="s">
        <v>477</v>
      </c>
      <c r="C498" t="s">
        <v>7916</v>
      </c>
      <c r="D498">
        <v>68856263</v>
      </c>
      <c r="E498">
        <v>15000000</v>
      </c>
    </row>
    <row r="499" spans="1:5" x14ac:dyDescent="0.3">
      <c r="A499">
        <f t="shared" si="11"/>
        <v>53668525</v>
      </c>
      <c r="B499" t="s">
        <v>1426</v>
      </c>
      <c r="C499" t="s">
        <v>1680</v>
      </c>
      <c r="D499">
        <v>133668525</v>
      </c>
      <c r="E499">
        <v>80000000</v>
      </c>
    </row>
    <row r="500" spans="1:5" x14ac:dyDescent="0.3">
      <c r="A500">
        <f t="shared" si="11"/>
        <v>53656813</v>
      </c>
      <c r="B500" t="s">
        <v>5693</v>
      </c>
      <c r="C500" t="s">
        <v>5696</v>
      </c>
      <c r="D500">
        <v>78656813</v>
      </c>
      <c r="E500">
        <v>25000000</v>
      </c>
    </row>
    <row r="501" spans="1:5" x14ac:dyDescent="0.3">
      <c r="A501">
        <f t="shared" si="11"/>
        <v>53618384</v>
      </c>
      <c r="B501" t="s">
        <v>847</v>
      </c>
      <c r="C501" t="s">
        <v>1474</v>
      </c>
      <c r="D501">
        <v>143618384</v>
      </c>
      <c r="E501">
        <v>90000000</v>
      </c>
    </row>
    <row r="502" spans="1:5" x14ac:dyDescent="0.3">
      <c r="A502">
        <f t="shared" si="11"/>
        <v>53500000</v>
      </c>
      <c r="B502" t="s">
        <v>733</v>
      </c>
      <c r="C502" t="s">
        <v>8282</v>
      </c>
      <c r="D502">
        <v>65500000</v>
      </c>
      <c r="E502">
        <v>12000000</v>
      </c>
    </row>
    <row r="503" spans="1:5" x14ac:dyDescent="0.3">
      <c r="A503">
        <f t="shared" si="11"/>
        <v>53492685</v>
      </c>
      <c r="B503" t="s">
        <v>4189</v>
      </c>
      <c r="C503" t="s">
        <v>7241</v>
      </c>
      <c r="D503">
        <v>70492685</v>
      </c>
      <c r="E503">
        <v>17000000</v>
      </c>
    </row>
    <row r="504" spans="1:5" x14ac:dyDescent="0.3">
      <c r="A504">
        <f t="shared" si="11"/>
        <v>53350242</v>
      </c>
      <c r="B504" t="s">
        <v>868</v>
      </c>
      <c r="C504" t="s">
        <v>5362</v>
      </c>
      <c r="D504">
        <v>81350242</v>
      </c>
      <c r="E504">
        <v>28000000</v>
      </c>
    </row>
    <row r="505" spans="1:5" x14ac:dyDescent="0.3">
      <c r="A505">
        <f t="shared" si="11"/>
        <v>53319509</v>
      </c>
      <c r="B505" t="s">
        <v>7409</v>
      </c>
      <c r="C505" t="s">
        <v>8713</v>
      </c>
      <c r="D505">
        <v>63319509</v>
      </c>
      <c r="E505">
        <v>10000000</v>
      </c>
    </row>
    <row r="506" spans="1:5" x14ac:dyDescent="0.3">
      <c r="A506">
        <f t="shared" si="11"/>
        <v>53300000</v>
      </c>
      <c r="B506" t="s">
        <v>4766</v>
      </c>
      <c r="C506" t="s">
        <v>10192</v>
      </c>
      <c r="D506">
        <v>58800000</v>
      </c>
      <c r="E506">
        <v>5500000</v>
      </c>
    </row>
    <row r="507" spans="1:5" x14ac:dyDescent="0.3">
      <c r="A507">
        <f t="shared" si="11"/>
        <v>53270259</v>
      </c>
      <c r="B507" t="s">
        <v>8705</v>
      </c>
      <c r="C507" t="s">
        <v>8714</v>
      </c>
      <c r="D507">
        <v>63270259</v>
      </c>
      <c r="E507">
        <v>10000000</v>
      </c>
    </row>
    <row r="508" spans="1:5" x14ac:dyDescent="0.3">
      <c r="A508">
        <f t="shared" si="11"/>
        <v>53269010</v>
      </c>
      <c r="B508" t="s">
        <v>3873</v>
      </c>
      <c r="C508" t="s">
        <v>8290</v>
      </c>
      <c r="D508">
        <v>65269010</v>
      </c>
      <c r="E508">
        <v>12000000</v>
      </c>
    </row>
    <row r="509" spans="1:5" x14ac:dyDescent="0.3">
      <c r="A509">
        <f t="shared" si="11"/>
        <v>53200012</v>
      </c>
      <c r="B509" t="s">
        <v>1188</v>
      </c>
      <c r="C509" t="s">
        <v>1691</v>
      </c>
      <c r="D509">
        <v>128200012</v>
      </c>
      <c r="E509">
        <v>75000000</v>
      </c>
    </row>
    <row r="510" spans="1:5" x14ac:dyDescent="0.3">
      <c r="A510">
        <f t="shared" si="11"/>
        <v>52925609</v>
      </c>
      <c r="B510" t="s">
        <v>1656</v>
      </c>
      <c r="C510" t="s">
        <v>7363</v>
      </c>
      <c r="D510">
        <v>68525609</v>
      </c>
      <c r="E510">
        <v>15600000</v>
      </c>
    </row>
    <row r="511" spans="1:5" x14ac:dyDescent="0.3">
      <c r="A511">
        <f t="shared" si="11"/>
        <v>52572496</v>
      </c>
      <c r="B511" t="s">
        <v>989</v>
      </c>
      <c r="C511" t="s">
        <v>8298</v>
      </c>
      <c r="D511">
        <v>64572496</v>
      </c>
      <c r="E511">
        <v>12000000</v>
      </c>
    </row>
    <row r="512" spans="1:5" x14ac:dyDescent="0.3">
      <c r="A512">
        <f t="shared" si="11"/>
        <v>52491137</v>
      </c>
      <c r="B512" t="s">
        <v>225</v>
      </c>
      <c r="C512" t="s">
        <v>12335</v>
      </c>
      <c r="D512">
        <v>53991137</v>
      </c>
      <c r="E512">
        <v>1500000</v>
      </c>
    </row>
    <row r="513" spans="1:5" x14ac:dyDescent="0.3">
      <c r="A513">
        <f t="shared" si="11"/>
        <v>52387997</v>
      </c>
      <c r="B513" t="s">
        <v>435</v>
      </c>
      <c r="C513" t="s">
        <v>438</v>
      </c>
      <c r="D513">
        <v>217387997</v>
      </c>
      <c r="E513">
        <v>165000000</v>
      </c>
    </row>
    <row r="514" spans="1:5" x14ac:dyDescent="0.3">
      <c r="A514">
        <f t="shared" ref="A514:A577" si="12">D514-E514</f>
        <v>52360285</v>
      </c>
      <c r="B514" t="s">
        <v>1523</v>
      </c>
      <c r="C514" t="s">
        <v>6395</v>
      </c>
      <c r="D514">
        <v>70360285</v>
      </c>
      <c r="E514">
        <v>18000000</v>
      </c>
    </row>
    <row r="515" spans="1:5" x14ac:dyDescent="0.3">
      <c r="A515">
        <f t="shared" si="12"/>
        <v>52282182</v>
      </c>
      <c r="B515" t="s">
        <v>273</v>
      </c>
      <c r="C515" t="s">
        <v>275</v>
      </c>
      <c r="D515">
        <v>237282182</v>
      </c>
      <c r="E515">
        <v>185000000</v>
      </c>
    </row>
    <row r="516" spans="1:5" x14ac:dyDescent="0.3">
      <c r="A516">
        <f t="shared" si="12"/>
        <v>52264926</v>
      </c>
      <c r="B516" t="s">
        <v>3213</v>
      </c>
      <c r="C516" t="s">
        <v>5712</v>
      </c>
      <c r="D516">
        <v>77264926</v>
      </c>
      <c r="E516">
        <v>25000000</v>
      </c>
    </row>
    <row r="517" spans="1:5" x14ac:dyDescent="0.3">
      <c r="A517">
        <f t="shared" si="12"/>
        <v>52245055</v>
      </c>
      <c r="B517" t="s">
        <v>6557</v>
      </c>
      <c r="C517" t="s">
        <v>12744</v>
      </c>
      <c r="D517">
        <v>53245055</v>
      </c>
      <c r="E517">
        <v>1000000</v>
      </c>
    </row>
    <row r="518" spans="1:5" x14ac:dyDescent="0.3">
      <c r="A518">
        <f t="shared" si="12"/>
        <v>52165546</v>
      </c>
      <c r="B518" t="s">
        <v>958</v>
      </c>
      <c r="C518" t="s">
        <v>959</v>
      </c>
      <c r="D518">
        <v>187165546</v>
      </c>
      <c r="E518">
        <v>135000000</v>
      </c>
    </row>
    <row r="519" spans="1:5" x14ac:dyDescent="0.3">
      <c r="A519">
        <f t="shared" si="12"/>
        <v>52163317</v>
      </c>
      <c r="B519" t="s">
        <v>4701</v>
      </c>
      <c r="C519" t="s">
        <v>5684</v>
      </c>
      <c r="D519">
        <v>82163317</v>
      </c>
      <c r="E519">
        <v>30000000</v>
      </c>
    </row>
    <row r="520" spans="1:5" x14ac:dyDescent="0.3">
      <c r="A520">
        <f t="shared" si="12"/>
        <v>52100855</v>
      </c>
      <c r="B520" t="s">
        <v>771</v>
      </c>
      <c r="C520" t="s">
        <v>2913</v>
      </c>
      <c r="D520">
        <v>107100855</v>
      </c>
      <c r="E520">
        <v>55000000</v>
      </c>
    </row>
    <row r="521" spans="1:5" x14ac:dyDescent="0.3">
      <c r="A521">
        <f t="shared" si="12"/>
        <v>51990286</v>
      </c>
      <c r="B521" t="s">
        <v>2669</v>
      </c>
      <c r="C521" t="s">
        <v>6118</v>
      </c>
      <c r="D521">
        <v>75590286</v>
      </c>
      <c r="E521">
        <v>23600000</v>
      </c>
    </row>
    <row r="522" spans="1:5" x14ac:dyDescent="0.3">
      <c r="A522">
        <f t="shared" si="12"/>
        <v>51956980</v>
      </c>
      <c r="B522" t="s">
        <v>69</v>
      </c>
      <c r="C522" t="s">
        <v>73</v>
      </c>
      <c r="D522">
        <v>301956980</v>
      </c>
      <c r="E522">
        <v>250000000</v>
      </c>
    </row>
    <row r="523" spans="1:5" x14ac:dyDescent="0.3">
      <c r="A523">
        <f t="shared" si="12"/>
        <v>51889948</v>
      </c>
      <c r="B523" t="s">
        <v>9378</v>
      </c>
      <c r="C523" t="s">
        <v>9380</v>
      </c>
      <c r="D523">
        <v>59889948</v>
      </c>
      <c r="E523">
        <v>8000000</v>
      </c>
    </row>
    <row r="524" spans="1:5" x14ac:dyDescent="0.3">
      <c r="A524">
        <f t="shared" si="12"/>
        <v>51651430</v>
      </c>
      <c r="B524" t="s">
        <v>1716</v>
      </c>
      <c r="C524" t="s">
        <v>4485</v>
      </c>
      <c r="D524">
        <v>78651430</v>
      </c>
      <c r="E524">
        <v>27000000</v>
      </c>
    </row>
    <row r="525" spans="1:5" x14ac:dyDescent="0.3">
      <c r="A525">
        <f t="shared" si="12"/>
        <v>51636016</v>
      </c>
      <c r="B525" t="s">
        <v>10281</v>
      </c>
      <c r="C525" t="s">
        <v>10283</v>
      </c>
      <c r="D525">
        <v>56536016</v>
      </c>
      <c r="E525">
        <v>4900000</v>
      </c>
    </row>
    <row r="526" spans="1:5" x14ac:dyDescent="0.3">
      <c r="A526">
        <f t="shared" si="12"/>
        <v>51588220</v>
      </c>
      <c r="B526" t="s">
        <v>7545</v>
      </c>
      <c r="C526" t="s">
        <v>7547</v>
      </c>
      <c r="D526">
        <v>71588220</v>
      </c>
      <c r="E526">
        <v>20000000</v>
      </c>
    </row>
    <row r="527" spans="1:5" x14ac:dyDescent="0.3">
      <c r="A527">
        <f t="shared" si="12"/>
        <v>51504069</v>
      </c>
      <c r="B527" t="s">
        <v>1906</v>
      </c>
      <c r="C527" t="s">
        <v>9882</v>
      </c>
      <c r="D527">
        <v>57504069</v>
      </c>
      <c r="E527">
        <v>6000000</v>
      </c>
    </row>
    <row r="528" spans="1:5" x14ac:dyDescent="0.3">
      <c r="A528">
        <f t="shared" si="12"/>
        <v>51324422</v>
      </c>
      <c r="B528" t="s">
        <v>1769</v>
      </c>
      <c r="C528" t="s">
        <v>7430</v>
      </c>
      <c r="D528">
        <v>77324422</v>
      </c>
      <c r="E528">
        <v>26000000</v>
      </c>
    </row>
    <row r="529" spans="1:5" x14ac:dyDescent="0.3">
      <c r="A529">
        <f t="shared" si="12"/>
        <v>51306506.833333328</v>
      </c>
      <c r="B529" t="s">
        <v>578</v>
      </c>
      <c r="C529" t="s">
        <v>5563</v>
      </c>
      <c r="D529">
        <f>VLOOKUP(B529,'AVG budget &amp; Gross'!$X$4:$Y$2401,2,0)</f>
        <v>78306506.833333328</v>
      </c>
      <c r="E529">
        <v>27000000</v>
      </c>
    </row>
    <row r="530" spans="1:5" x14ac:dyDescent="0.3">
      <c r="A530">
        <f t="shared" si="12"/>
        <v>51270454</v>
      </c>
      <c r="B530" t="s">
        <v>1470</v>
      </c>
      <c r="C530" t="s">
        <v>5699</v>
      </c>
      <c r="D530">
        <v>76270454</v>
      </c>
      <c r="E530">
        <v>25000000</v>
      </c>
    </row>
    <row r="531" spans="1:5" x14ac:dyDescent="0.3">
      <c r="A531">
        <f t="shared" si="12"/>
        <v>51238335</v>
      </c>
      <c r="B531" t="s">
        <v>3065</v>
      </c>
      <c r="C531" t="s">
        <v>10444</v>
      </c>
      <c r="D531">
        <f>VLOOKUP(B531,'AVG budget &amp; Gross'!$X$4:$Y$2401,2,0)</f>
        <v>56238335</v>
      </c>
      <c r="E531">
        <v>5000000</v>
      </c>
    </row>
    <row r="532" spans="1:5" x14ac:dyDescent="0.3">
      <c r="A532">
        <f t="shared" si="12"/>
        <v>51209973</v>
      </c>
      <c r="B532" t="s">
        <v>7883</v>
      </c>
      <c r="C532" t="s">
        <v>7884</v>
      </c>
      <c r="D532">
        <v>66009973</v>
      </c>
      <c r="E532">
        <v>14800000</v>
      </c>
    </row>
    <row r="533" spans="1:5" x14ac:dyDescent="0.3">
      <c r="A533">
        <f t="shared" si="12"/>
        <v>51208010</v>
      </c>
      <c r="B533" t="s">
        <v>2243</v>
      </c>
      <c r="C533" t="s">
        <v>3923</v>
      </c>
      <c r="D533">
        <v>86208010</v>
      </c>
      <c r="E533">
        <v>35000000</v>
      </c>
    </row>
    <row r="534" spans="1:5" x14ac:dyDescent="0.3">
      <c r="A534">
        <f t="shared" si="12"/>
        <v>51083765</v>
      </c>
      <c r="B534" t="s">
        <v>1906</v>
      </c>
      <c r="C534" t="s">
        <v>1907</v>
      </c>
      <c r="D534">
        <v>127083765</v>
      </c>
      <c r="E534">
        <v>76000000</v>
      </c>
    </row>
    <row r="535" spans="1:5" x14ac:dyDescent="0.3">
      <c r="A535">
        <f t="shared" si="12"/>
        <v>51071133</v>
      </c>
      <c r="B535" t="s">
        <v>8292</v>
      </c>
      <c r="C535" t="s">
        <v>8294</v>
      </c>
      <c r="D535">
        <v>63071133</v>
      </c>
      <c r="E535">
        <v>12000000</v>
      </c>
    </row>
    <row r="536" spans="1:5" x14ac:dyDescent="0.3">
      <c r="A536">
        <f t="shared" si="12"/>
        <v>50920948</v>
      </c>
      <c r="B536" t="s">
        <v>3651</v>
      </c>
      <c r="C536" t="s">
        <v>5689</v>
      </c>
      <c r="D536">
        <v>80920948</v>
      </c>
      <c r="E536">
        <v>30000000</v>
      </c>
    </row>
    <row r="537" spans="1:5" x14ac:dyDescent="0.3">
      <c r="A537">
        <f t="shared" si="12"/>
        <v>50915214</v>
      </c>
      <c r="B537" t="s">
        <v>2001</v>
      </c>
      <c r="C537" t="s">
        <v>4284</v>
      </c>
      <c r="D537">
        <v>88915214</v>
      </c>
      <c r="E537">
        <v>38000000</v>
      </c>
    </row>
    <row r="538" spans="1:5" x14ac:dyDescent="0.3">
      <c r="A538">
        <f t="shared" si="12"/>
        <v>50835030</v>
      </c>
      <c r="B538" t="s">
        <v>894</v>
      </c>
      <c r="C538" t="s">
        <v>3928</v>
      </c>
      <c r="D538">
        <v>90835030</v>
      </c>
      <c r="E538">
        <v>40000000</v>
      </c>
    </row>
    <row r="539" spans="1:5" x14ac:dyDescent="0.3">
      <c r="A539">
        <f t="shared" si="12"/>
        <v>50731542</v>
      </c>
      <c r="B539" t="s">
        <v>2347</v>
      </c>
      <c r="C539" t="s">
        <v>2349</v>
      </c>
      <c r="D539">
        <v>115731542</v>
      </c>
      <c r="E539">
        <v>65000000</v>
      </c>
    </row>
    <row r="540" spans="1:5" x14ac:dyDescent="0.3">
      <c r="A540">
        <f t="shared" si="12"/>
        <v>50712991.888888896</v>
      </c>
      <c r="B540" t="s">
        <v>709</v>
      </c>
      <c r="C540" t="s">
        <v>6599</v>
      </c>
      <c r="D540">
        <f>VLOOKUP(B540,'AVG budget &amp; Gross'!$X$4:$Y$2401,2,0)</f>
        <v>70712991.888888896</v>
      </c>
      <c r="E540">
        <v>20000000</v>
      </c>
    </row>
    <row r="541" spans="1:5" x14ac:dyDescent="0.3">
      <c r="A541">
        <f t="shared" si="12"/>
        <v>50646597.5</v>
      </c>
      <c r="B541" t="s">
        <v>2988</v>
      </c>
      <c r="C541" t="s">
        <v>6296</v>
      </c>
      <c r="D541">
        <f>VLOOKUP(B541,'AVG budget &amp; Gross'!$X$4:$Y$2401,2,0)</f>
        <v>62646597.5</v>
      </c>
      <c r="E541">
        <v>12000000</v>
      </c>
    </row>
    <row r="542" spans="1:5" x14ac:dyDescent="0.3">
      <c r="A542">
        <f t="shared" si="12"/>
        <v>50608545</v>
      </c>
      <c r="B542" t="s">
        <v>1656</v>
      </c>
      <c r="C542" t="s">
        <v>6071</v>
      </c>
      <c r="D542">
        <v>74608545</v>
      </c>
      <c r="E542">
        <v>24000000</v>
      </c>
    </row>
    <row r="543" spans="1:5" x14ac:dyDescent="0.3">
      <c r="A543">
        <f t="shared" si="12"/>
        <v>50603980</v>
      </c>
      <c r="B543" t="s">
        <v>384</v>
      </c>
      <c r="C543" t="s">
        <v>2361</v>
      </c>
      <c r="D543">
        <v>115603980</v>
      </c>
      <c r="E543">
        <v>65000000</v>
      </c>
    </row>
    <row r="544" spans="1:5" x14ac:dyDescent="0.3">
      <c r="A544">
        <f t="shared" si="12"/>
        <v>50471320</v>
      </c>
      <c r="B544" t="s">
        <v>2271</v>
      </c>
      <c r="C544" t="s">
        <v>2272</v>
      </c>
      <c r="D544">
        <v>118471320</v>
      </c>
      <c r="E544">
        <v>68000000</v>
      </c>
    </row>
    <row r="545" spans="1:5" x14ac:dyDescent="0.3">
      <c r="A545">
        <f t="shared" si="12"/>
        <v>50418803</v>
      </c>
      <c r="B545" t="s">
        <v>109</v>
      </c>
      <c r="C545" t="s">
        <v>663</v>
      </c>
      <c r="D545">
        <v>190418803</v>
      </c>
      <c r="E545">
        <v>140000000</v>
      </c>
    </row>
    <row r="546" spans="1:5" x14ac:dyDescent="0.3">
      <c r="A546">
        <f t="shared" si="12"/>
        <v>50401464</v>
      </c>
      <c r="B546" t="s">
        <v>2385</v>
      </c>
      <c r="C546" t="s">
        <v>9452</v>
      </c>
      <c r="D546">
        <v>58401464</v>
      </c>
      <c r="E546">
        <v>8000000</v>
      </c>
    </row>
    <row r="547" spans="1:5" x14ac:dyDescent="0.3">
      <c r="A547">
        <f t="shared" si="12"/>
        <v>50353764</v>
      </c>
      <c r="B547" t="s">
        <v>3915</v>
      </c>
      <c r="C547" t="s">
        <v>3916</v>
      </c>
      <c r="D547">
        <v>90353764</v>
      </c>
      <c r="E547">
        <v>40000000</v>
      </c>
    </row>
    <row r="548" spans="1:5" x14ac:dyDescent="0.3">
      <c r="A548">
        <f t="shared" si="12"/>
        <v>50328194</v>
      </c>
      <c r="B548" t="s">
        <v>1230</v>
      </c>
      <c r="C548" t="s">
        <v>2917</v>
      </c>
      <c r="D548">
        <v>100328194</v>
      </c>
      <c r="E548">
        <v>50000000</v>
      </c>
    </row>
    <row r="549" spans="1:5" x14ac:dyDescent="0.3">
      <c r="A549">
        <f t="shared" si="12"/>
        <v>50313314</v>
      </c>
      <c r="B549" t="s">
        <v>1609</v>
      </c>
      <c r="C549" t="s">
        <v>1681</v>
      </c>
      <c r="D549">
        <v>130313314</v>
      </c>
      <c r="E549">
        <v>80000000</v>
      </c>
    </row>
    <row r="550" spans="1:5" x14ac:dyDescent="0.3">
      <c r="A550">
        <f t="shared" si="12"/>
        <v>50301521</v>
      </c>
      <c r="B550" t="s">
        <v>2606</v>
      </c>
      <c r="C550" t="s">
        <v>6390</v>
      </c>
      <c r="D550">
        <v>82301521</v>
      </c>
      <c r="E550">
        <v>32000000</v>
      </c>
    </row>
    <row r="551" spans="1:5" x14ac:dyDescent="0.3">
      <c r="A551">
        <f t="shared" si="12"/>
        <v>50263257</v>
      </c>
      <c r="B551" t="s">
        <v>2904</v>
      </c>
      <c r="C551" t="s">
        <v>2906</v>
      </c>
      <c r="D551">
        <v>105263257</v>
      </c>
      <c r="E551">
        <v>55000000</v>
      </c>
    </row>
    <row r="552" spans="1:5" x14ac:dyDescent="0.3">
      <c r="A552">
        <f t="shared" si="12"/>
        <v>50191634</v>
      </c>
      <c r="B552" t="s">
        <v>777</v>
      </c>
      <c r="C552" t="s">
        <v>778</v>
      </c>
      <c r="D552">
        <v>180191634</v>
      </c>
      <c r="E552">
        <v>130000000</v>
      </c>
    </row>
    <row r="553" spans="1:5" x14ac:dyDescent="0.3">
      <c r="A553">
        <f t="shared" si="12"/>
        <v>49827062.666666664</v>
      </c>
      <c r="B553" t="s">
        <v>330</v>
      </c>
      <c r="C553" t="s">
        <v>12715</v>
      </c>
      <c r="D553">
        <f>VLOOKUP(B553,'AVG budget &amp; Gross'!$X$4:$Y$2401,2,0)</f>
        <v>51127062.666666664</v>
      </c>
      <c r="E553">
        <v>1300000</v>
      </c>
    </row>
    <row r="554" spans="1:5" x14ac:dyDescent="0.3">
      <c r="A554">
        <f t="shared" si="12"/>
        <v>49654900</v>
      </c>
      <c r="B554" t="s">
        <v>264</v>
      </c>
      <c r="C554" t="s">
        <v>2141</v>
      </c>
      <c r="D554">
        <v>119654900</v>
      </c>
      <c r="E554">
        <v>70000000</v>
      </c>
    </row>
    <row r="555" spans="1:5" x14ac:dyDescent="0.3">
      <c r="A555">
        <f t="shared" si="12"/>
        <v>49566871</v>
      </c>
      <c r="B555" t="s">
        <v>1104</v>
      </c>
      <c r="C555" t="s">
        <v>4968</v>
      </c>
      <c r="D555">
        <v>79566871</v>
      </c>
      <c r="E555">
        <v>30000000</v>
      </c>
    </row>
    <row r="556" spans="1:5" x14ac:dyDescent="0.3">
      <c r="A556">
        <f t="shared" si="12"/>
        <v>49354205</v>
      </c>
      <c r="B556" t="s">
        <v>2908</v>
      </c>
      <c r="C556" t="s">
        <v>2911</v>
      </c>
      <c r="D556">
        <v>104354205</v>
      </c>
      <c r="E556">
        <v>55000000</v>
      </c>
    </row>
    <row r="557" spans="1:5" x14ac:dyDescent="0.3">
      <c r="A557">
        <f t="shared" si="12"/>
        <v>49273505</v>
      </c>
      <c r="B557" t="s">
        <v>4377</v>
      </c>
      <c r="C557" t="s">
        <v>5700</v>
      </c>
      <c r="D557">
        <v>74273505</v>
      </c>
      <c r="E557">
        <v>25000000</v>
      </c>
    </row>
    <row r="558" spans="1:5" x14ac:dyDescent="0.3">
      <c r="A558">
        <f t="shared" si="12"/>
        <v>49176215</v>
      </c>
      <c r="B558" t="s">
        <v>2551</v>
      </c>
      <c r="C558" t="s">
        <v>2552</v>
      </c>
      <c r="D558">
        <v>109176215</v>
      </c>
      <c r="E558">
        <v>60000000</v>
      </c>
    </row>
    <row r="559" spans="1:5" x14ac:dyDescent="0.3">
      <c r="A559">
        <f t="shared" si="12"/>
        <v>49138076</v>
      </c>
      <c r="B559" t="s">
        <v>3909</v>
      </c>
      <c r="C559" t="s">
        <v>3912</v>
      </c>
      <c r="D559">
        <v>89138076</v>
      </c>
      <c r="E559">
        <v>40000000</v>
      </c>
    </row>
    <row r="560" spans="1:5" x14ac:dyDescent="0.3">
      <c r="A560">
        <f t="shared" si="12"/>
        <v>49001297</v>
      </c>
      <c r="B560" t="s">
        <v>1456</v>
      </c>
      <c r="C560" t="s">
        <v>7544</v>
      </c>
      <c r="D560">
        <v>64001297</v>
      </c>
      <c r="E560">
        <v>15000000</v>
      </c>
    </row>
    <row r="561" spans="1:5" x14ac:dyDescent="0.3">
      <c r="A561">
        <f t="shared" si="12"/>
        <v>48884821</v>
      </c>
      <c r="B561" t="s">
        <v>6572</v>
      </c>
      <c r="C561" t="s">
        <v>10299</v>
      </c>
      <c r="D561">
        <v>53884821</v>
      </c>
      <c r="E561">
        <v>5000000</v>
      </c>
    </row>
    <row r="562" spans="1:5" x14ac:dyDescent="0.3">
      <c r="A562">
        <f t="shared" si="12"/>
        <v>48800000</v>
      </c>
      <c r="B562" t="s">
        <v>2568</v>
      </c>
      <c r="C562" t="s">
        <v>9969</v>
      </c>
      <c r="D562">
        <v>54800000</v>
      </c>
      <c r="E562">
        <v>6000000</v>
      </c>
    </row>
    <row r="563" spans="1:5" x14ac:dyDescent="0.3">
      <c r="A563">
        <f t="shared" si="12"/>
        <v>48693523</v>
      </c>
      <c r="B563" t="s">
        <v>5943</v>
      </c>
      <c r="C563" t="s">
        <v>8074</v>
      </c>
      <c r="D563">
        <v>61693523</v>
      </c>
      <c r="E563">
        <v>13000000</v>
      </c>
    </row>
    <row r="564" spans="1:5" x14ac:dyDescent="0.3">
      <c r="A564">
        <f t="shared" si="12"/>
        <v>48635996</v>
      </c>
      <c r="B564" t="s">
        <v>212</v>
      </c>
      <c r="C564" t="s">
        <v>2524</v>
      </c>
      <c r="D564">
        <v>106635996</v>
      </c>
      <c r="E564">
        <v>58000000</v>
      </c>
    </row>
    <row r="565" spans="1:5" x14ac:dyDescent="0.3">
      <c r="A565">
        <f t="shared" si="12"/>
        <v>48635922</v>
      </c>
      <c r="B565" t="s">
        <v>757</v>
      </c>
      <c r="C565" t="s">
        <v>759</v>
      </c>
      <c r="D565">
        <v>183635922</v>
      </c>
      <c r="E565">
        <v>135000000</v>
      </c>
    </row>
    <row r="566" spans="1:5" x14ac:dyDescent="0.3">
      <c r="A566">
        <f t="shared" si="12"/>
        <v>48535067</v>
      </c>
      <c r="B566" t="s">
        <v>405</v>
      </c>
      <c r="C566" t="s">
        <v>6994</v>
      </c>
      <c r="D566">
        <v>65535067</v>
      </c>
      <c r="E566">
        <v>17000000</v>
      </c>
    </row>
    <row r="567" spans="1:5" x14ac:dyDescent="0.3">
      <c r="A567">
        <f t="shared" si="12"/>
        <v>48452056</v>
      </c>
      <c r="B567" t="s">
        <v>2482</v>
      </c>
      <c r="C567" t="s">
        <v>3570</v>
      </c>
      <c r="D567">
        <v>93452056</v>
      </c>
      <c r="E567">
        <v>45000000</v>
      </c>
    </row>
    <row r="568" spans="1:5" x14ac:dyDescent="0.3">
      <c r="A568">
        <f t="shared" si="12"/>
        <v>48383780</v>
      </c>
      <c r="B568" t="s">
        <v>1145</v>
      </c>
      <c r="C568" t="s">
        <v>1148</v>
      </c>
      <c r="D568">
        <v>148383780</v>
      </c>
      <c r="E568">
        <v>100000000</v>
      </c>
    </row>
    <row r="569" spans="1:5" x14ac:dyDescent="0.3">
      <c r="A569">
        <f t="shared" si="12"/>
        <v>48364250.142857149</v>
      </c>
      <c r="B569" t="s">
        <v>2641</v>
      </c>
      <c r="C569" t="s">
        <v>5639</v>
      </c>
      <c r="D569">
        <f>VLOOKUP(B569,'AVG budget &amp; Gross'!$X$4:$Y$2401,2,0)</f>
        <v>74364250.142857149</v>
      </c>
      <c r="E569">
        <v>26000000</v>
      </c>
    </row>
    <row r="570" spans="1:5" x14ac:dyDescent="0.3">
      <c r="A570">
        <f t="shared" si="12"/>
        <v>48299761</v>
      </c>
      <c r="B570" t="s">
        <v>1347</v>
      </c>
      <c r="C570" t="s">
        <v>4514</v>
      </c>
      <c r="D570">
        <v>83299761</v>
      </c>
      <c r="E570">
        <v>35000000</v>
      </c>
    </row>
    <row r="571" spans="1:5" x14ac:dyDescent="0.3">
      <c r="A571">
        <f t="shared" si="12"/>
        <v>48200832</v>
      </c>
      <c r="B571" t="s">
        <v>252</v>
      </c>
      <c r="C571" t="s">
        <v>10688</v>
      </c>
      <c r="D571">
        <v>52700832</v>
      </c>
      <c r="E571">
        <v>4500000</v>
      </c>
    </row>
    <row r="572" spans="1:5" x14ac:dyDescent="0.3">
      <c r="A572">
        <f t="shared" si="12"/>
        <v>48197993</v>
      </c>
      <c r="B572" t="s">
        <v>4828</v>
      </c>
      <c r="C572" t="s">
        <v>4830</v>
      </c>
      <c r="D572">
        <v>80197993</v>
      </c>
      <c r="E572">
        <v>32000000</v>
      </c>
    </row>
    <row r="573" spans="1:5" x14ac:dyDescent="0.3">
      <c r="A573">
        <f t="shared" si="12"/>
        <v>48100000</v>
      </c>
      <c r="B573" t="s">
        <v>9651</v>
      </c>
      <c r="C573" t="s">
        <v>11248</v>
      </c>
      <c r="D573">
        <v>51100000</v>
      </c>
      <c r="E573">
        <v>3000000</v>
      </c>
    </row>
    <row r="574" spans="1:5" x14ac:dyDescent="0.3">
      <c r="A574">
        <f t="shared" si="12"/>
        <v>48057348</v>
      </c>
      <c r="B574" t="s">
        <v>5157</v>
      </c>
      <c r="C574" t="s">
        <v>8920</v>
      </c>
      <c r="D574">
        <v>54557348</v>
      </c>
      <c r="E574">
        <v>6500000</v>
      </c>
    </row>
    <row r="575" spans="1:5" x14ac:dyDescent="0.3">
      <c r="A575">
        <f t="shared" si="12"/>
        <v>47998368</v>
      </c>
      <c r="B575" t="s">
        <v>7266</v>
      </c>
      <c r="C575" t="s">
        <v>7267</v>
      </c>
      <c r="D575">
        <v>64998368</v>
      </c>
      <c r="E575">
        <v>17000000</v>
      </c>
    </row>
    <row r="576" spans="1:5" x14ac:dyDescent="0.3">
      <c r="A576">
        <f t="shared" si="12"/>
        <v>47968405</v>
      </c>
      <c r="B576" t="s">
        <v>330</v>
      </c>
      <c r="C576" t="s">
        <v>1685</v>
      </c>
      <c r="D576">
        <v>127968405</v>
      </c>
      <c r="E576">
        <v>80000000</v>
      </c>
    </row>
    <row r="577" spans="1:5" x14ac:dyDescent="0.3">
      <c r="A577">
        <f t="shared" si="12"/>
        <v>47791747.153846152</v>
      </c>
      <c r="B577" t="s">
        <v>515</v>
      </c>
      <c r="C577" t="s">
        <v>10714</v>
      </c>
      <c r="D577">
        <f>VLOOKUP(B577,'AVG budget &amp; Gross'!$X$4:$Y$2401,2,0)</f>
        <v>52291747.153846152</v>
      </c>
      <c r="E577">
        <v>4500000</v>
      </c>
    </row>
    <row r="578" spans="1:5" x14ac:dyDescent="0.3">
      <c r="A578">
        <f t="shared" ref="A578:A641" si="13">D578-E578</f>
        <v>47715416</v>
      </c>
      <c r="B578" t="s">
        <v>9884</v>
      </c>
      <c r="C578" t="s">
        <v>9886</v>
      </c>
      <c r="D578">
        <v>54215416</v>
      </c>
      <c r="E578">
        <v>6500000</v>
      </c>
    </row>
    <row r="579" spans="1:5" x14ac:dyDescent="0.3">
      <c r="A579">
        <f t="shared" si="13"/>
        <v>47676582</v>
      </c>
      <c r="B579" t="s">
        <v>2082</v>
      </c>
      <c r="C579" t="s">
        <v>9101</v>
      </c>
      <c r="D579">
        <v>57176582</v>
      </c>
      <c r="E579">
        <v>9500000</v>
      </c>
    </row>
    <row r="580" spans="1:5" x14ac:dyDescent="0.3">
      <c r="A580">
        <f t="shared" si="13"/>
        <v>47666629</v>
      </c>
      <c r="B580" t="s">
        <v>296</v>
      </c>
      <c r="C580" t="s">
        <v>3914</v>
      </c>
      <c r="D580">
        <v>87666629</v>
      </c>
      <c r="E580">
        <v>40000000</v>
      </c>
    </row>
    <row r="581" spans="1:5" x14ac:dyDescent="0.3">
      <c r="A581">
        <f t="shared" si="13"/>
        <v>47570368</v>
      </c>
      <c r="B581" t="s">
        <v>3085</v>
      </c>
      <c r="C581" t="s">
        <v>4290</v>
      </c>
      <c r="D581">
        <v>85570368</v>
      </c>
      <c r="E581">
        <v>38000000</v>
      </c>
    </row>
    <row r="582" spans="1:5" x14ac:dyDescent="0.3">
      <c r="A582">
        <f t="shared" si="13"/>
        <v>47541000</v>
      </c>
      <c r="B582" t="s">
        <v>1355</v>
      </c>
      <c r="C582" t="s">
        <v>2143</v>
      </c>
      <c r="D582">
        <v>117541000</v>
      </c>
      <c r="E582">
        <v>70000000</v>
      </c>
    </row>
    <row r="583" spans="1:5" x14ac:dyDescent="0.3">
      <c r="A583">
        <f t="shared" si="13"/>
        <v>47356221</v>
      </c>
      <c r="B583" t="s">
        <v>5866</v>
      </c>
      <c r="C583" t="s">
        <v>7920</v>
      </c>
      <c r="D583">
        <v>61356221</v>
      </c>
      <c r="E583">
        <v>14000000</v>
      </c>
    </row>
    <row r="584" spans="1:5" x14ac:dyDescent="0.3">
      <c r="A584">
        <f t="shared" si="13"/>
        <v>47325559</v>
      </c>
      <c r="B584" t="s">
        <v>1585</v>
      </c>
      <c r="C584" t="s">
        <v>6402</v>
      </c>
      <c r="D584">
        <v>67325559</v>
      </c>
      <c r="E584">
        <v>20000000</v>
      </c>
    </row>
    <row r="585" spans="1:5" x14ac:dyDescent="0.3">
      <c r="A585">
        <f t="shared" si="13"/>
        <v>47308367</v>
      </c>
      <c r="B585" t="s">
        <v>465</v>
      </c>
      <c r="C585" t="s">
        <v>3452</v>
      </c>
      <c r="D585">
        <v>95308367</v>
      </c>
      <c r="E585">
        <v>48000000</v>
      </c>
    </row>
    <row r="586" spans="1:5" x14ac:dyDescent="0.3">
      <c r="A586">
        <f t="shared" si="13"/>
        <v>47300000</v>
      </c>
      <c r="B586" t="s">
        <v>4470</v>
      </c>
      <c r="C586" t="s">
        <v>4472</v>
      </c>
      <c r="D586">
        <v>82300000</v>
      </c>
      <c r="E586">
        <v>35000000</v>
      </c>
    </row>
    <row r="587" spans="1:5" x14ac:dyDescent="0.3">
      <c r="A587">
        <f t="shared" si="13"/>
        <v>47300000</v>
      </c>
      <c r="B587" t="s">
        <v>3058</v>
      </c>
      <c r="C587" t="s">
        <v>4898</v>
      </c>
      <c r="D587">
        <v>78800000</v>
      </c>
      <c r="E587">
        <v>31500000</v>
      </c>
    </row>
    <row r="588" spans="1:5" x14ac:dyDescent="0.3">
      <c r="A588">
        <f t="shared" si="13"/>
        <v>47115211</v>
      </c>
      <c r="B588" t="s">
        <v>877</v>
      </c>
      <c r="C588" t="s">
        <v>3567</v>
      </c>
      <c r="D588">
        <v>92115211</v>
      </c>
      <c r="E588">
        <v>45000000</v>
      </c>
    </row>
    <row r="589" spans="1:5" x14ac:dyDescent="0.3">
      <c r="A589">
        <f t="shared" si="13"/>
        <v>47008303</v>
      </c>
      <c r="B589" t="s">
        <v>6639</v>
      </c>
      <c r="C589" t="s">
        <v>8094</v>
      </c>
      <c r="D589">
        <v>60008303</v>
      </c>
      <c r="E589">
        <v>13000000</v>
      </c>
    </row>
    <row r="590" spans="1:5" x14ac:dyDescent="0.3">
      <c r="A590">
        <f t="shared" si="13"/>
        <v>47001027</v>
      </c>
      <c r="B590" t="s">
        <v>2171</v>
      </c>
      <c r="C590" t="s">
        <v>3530</v>
      </c>
      <c r="D590">
        <v>92001027</v>
      </c>
      <c r="E590">
        <v>45000000</v>
      </c>
    </row>
    <row r="591" spans="1:5" x14ac:dyDescent="0.3">
      <c r="A591">
        <f t="shared" si="13"/>
        <v>46975611</v>
      </c>
      <c r="B591" t="s">
        <v>2262</v>
      </c>
      <c r="C591" t="s">
        <v>6191</v>
      </c>
      <c r="D591">
        <v>71975611</v>
      </c>
      <c r="E591">
        <v>25000000</v>
      </c>
    </row>
    <row r="592" spans="1:5" x14ac:dyDescent="0.3">
      <c r="A592">
        <f t="shared" si="13"/>
        <v>46955956</v>
      </c>
      <c r="B592" t="s">
        <v>4481</v>
      </c>
      <c r="C592" t="s">
        <v>7002</v>
      </c>
      <c r="D592">
        <v>64955956</v>
      </c>
      <c r="E592">
        <v>18000000</v>
      </c>
    </row>
    <row r="593" spans="1:5" x14ac:dyDescent="0.3">
      <c r="A593">
        <f t="shared" si="13"/>
        <v>46807024</v>
      </c>
      <c r="B593" t="s">
        <v>189</v>
      </c>
      <c r="C593" t="s">
        <v>6123</v>
      </c>
      <c r="D593">
        <v>65807024</v>
      </c>
      <c r="E593">
        <v>19000000</v>
      </c>
    </row>
    <row r="594" spans="1:5" x14ac:dyDescent="0.3">
      <c r="A594">
        <f t="shared" si="13"/>
        <v>46806312</v>
      </c>
      <c r="B594" t="s">
        <v>3873</v>
      </c>
      <c r="C594" t="s">
        <v>4965</v>
      </c>
      <c r="D594">
        <v>76806312</v>
      </c>
      <c r="E594">
        <v>30000000</v>
      </c>
    </row>
    <row r="595" spans="1:5" x14ac:dyDescent="0.3">
      <c r="A595">
        <f t="shared" si="13"/>
        <v>46735231</v>
      </c>
      <c r="B595" t="s">
        <v>3875</v>
      </c>
      <c r="C595" t="s">
        <v>3877</v>
      </c>
      <c r="D595">
        <v>116735231</v>
      </c>
      <c r="E595">
        <v>70000000</v>
      </c>
    </row>
    <row r="596" spans="1:5" x14ac:dyDescent="0.3">
      <c r="A596">
        <f t="shared" si="13"/>
        <v>46729973</v>
      </c>
      <c r="B596" t="s">
        <v>8638</v>
      </c>
      <c r="C596" t="s">
        <v>9134</v>
      </c>
      <c r="D596">
        <f>VLOOKUP(B596,'AVG budget &amp; Gross'!$X$4:$Y$2401,2,0)</f>
        <v>56729973</v>
      </c>
      <c r="E596">
        <v>10000000</v>
      </c>
    </row>
    <row r="597" spans="1:5" x14ac:dyDescent="0.3">
      <c r="A597">
        <f t="shared" si="13"/>
        <v>46700000</v>
      </c>
      <c r="B597" t="s">
        <v>3354</v>
      </c>
      <c r="C597" t="s">
        <v>7237</v>
      </c>
      <c r="D597">
        <v>47000000</v>
      </c>
      <c r="E597">
        <v>300000</v>
      </c>
    </row>
    <row r="598" spans="1:5" x14ac:dyDescent="0.3">
      <c r="A598">
        <f t="shared" si="13"/>
        <v>46637947</v>
      </c>
      <c r="B598" t="s">
        <v>3520</v>
      </c>
      <c r="C598" t="s">
        <v>7555</v>
      </c>
      <c r="D598">
        <v>56437947</v>
      </c>
      <c r="E598">
        <v>9800000</v>
      </c>
    </row>
    <row r="599" spans="1:5" x14ac:dyDescent="0.3">
      <c r="A599">
        <f t="shared" si="13"/>
        <v>46530738</v>
      </c>
      <c r="B599" t="s">
        <v>1999</v>
      </c>
      <c r="C599" t="s">
        <v>2918</v>
      </c>
      <c r="D599">
        <v>101530738</v>
      </c>
      <c r="E599">
        <v>55000000</v>
      </c>
    </row>
    <row r="600" spans="1:5" x14ac:dyDescent="0.3">
      <c r="A600">
        <f t="shared" si="13"/>
        <v>46501438</v>
      </c>
      <c r="B600" t="s">
        <v>4969</v>
      </c>
      <c r="C600" t="s">
        <v>4971</v>
      </c>
      <c r="D600">
        <v>76501438</v>
      </c>
      <c r="E600">
        <v>30000000</v>
      </c>
    </row>
    <row r="601" spans="1:5" x14ac:dyDescent="0.3">
      <c r="A601">
        <f t="shared" si="13"/>
        <v>46400000</v>
      </c>
      <c r="B601" t="s">
        <v>2673</v>
      </c>
      <c r="C601" t="s">
        <v>7549</v>
      </c>
      <c r="D601">
        <v>61400000</v>
      </c>
      <c r="E601">
        <v>15000000</v>
      </c>
    </row>
    <row r="602" spans="1:5" x14ac:dyDescent="0.3">
      <c r="A602">
        <f t="shared" si="13"/>
        <v>46309760</v>
      </c>
      <c r="B602" t="s">
        <v>4671</v>
      </c>
      <c r="C602" t="s">
        <v>5706</v>
      </c>
      <c r="D602">
        <v>71309760</v>
      </c>
      <c r="E602">
        <v>25000000</v>
      </c>
    </row>
    <row r="603" spans="1:5" x14ac:dyDescent="0.3">
      <c r="A603">
        <f t="shared" si="13"/>
        <v>46269171</v>
      </c>
      <c r="B603" t="s">
        <v>1173</v>
      </c>
      <c r="C603" t="s">
        <v>6060</v>
      </c>
      <c r="D603">
        <v>70269171</v>
      </c>
      <c r="E603">
        <v>24000000</v>
      </c>
    </row>
    <row r="604" spans="1:5" x14ac:dyDescent="0.3">
      <c r="A604">
        <f t="shared" si="13"/>
        <v>46257845</v>
      </c>
      <c r="B604" t="s">
        <v>5537</v>
      </c>
      <c r="C604" t="s">
        <v>6393</v>
      </c>
      <c r="D604">
        <v>81257845</v>
      </c>
      <c r="E604">
        <v>35000000</v>
      </c>
    </row>
    <row r="605" spans="1:5" x14ac:dyDescent="0.3">
      <c r="A605">
        <f t="shared" si="13"/>
        <v>46159365</v>
      </c>
      <c r="B605" t="s">
        <v>2001</v>
      </c>
      <c r="C605" t="s">
        <v>4477</v>
      </c>
      <c r="D605">
        <v>81159365</v>
      </c>
      <c r="E605">
        <v>35000000</v>
      </c>
    </row>
    <row r="606" spans="1:5" x14ac:dyDescent="0.3">
      <c r="A606">
        <f t="shared" si="13"/>
        <v>46150692</v>
      </c>
      <c r="B606" t="s">
        <v>2606</v>
      </c>
      <c r="C606" t="s">
        <v>4825</v>
      </c>
      <c r="D606">
        <v>81150692</v>
      </c>
      <c r="E606">
        <v>35000000</v>
      </c>
    </row>
    <row r="607" spans="1:5" x14ac:dyDescent="0.3">
      <c r="A607">
        <f t="shared" si="13"/>
        <v>46126012</v>
      </c>
      <c r="B607" t="s">
        <v>1993</v>
      </c>
      <c r="C607" t="s">
        <v>2543</v>
      </c>
      <c r="D607">
        <v>106126012</v>
      </c>
      <c r="E607">
        <v>60000000</v>
      </c>
    </row>
    <row r="608" spans="1:5" x14ac:dyDescent="0.3">
      <c r="A608">
        <f t="shared" si="13"/>
        <v>45969179</v>
      </c>
      <c r="B608" t="s">
        <v>7773</v>
      </c>
      <c r="C608" t="s">
        <v>8516</v>
      </c>
      <c r="D608">
        <v>57469179</v>
      </c>
      <c r="E608">
        <v>11500000</v>
      </c>
    </row>
    <row r="609" spans="1:5" x14ac:dyDescent="0.3">
      <c r="A609">
        <f t="shared" si="13"/>
        <v>45929973</v>
      </c>
      <c r="B609" t="s">
        <v>8638</v>
      </c>
      <c r="C609" t="s">
        <v>8639</v>
      </c>
      <c r="D609">
        <v>56729973</v>
      </c>
      <c r="E609">
        <v>10800000</v>
      </c>
    </row>
    <row r="610" spans="1:5" x14ac:dyDescent="0.3">
      <c r="A610">
        <f t="shared" si="13"/>
        <v>45865715</v>
      </c>
      <c r="B610" t="s">
        <v>4221</v>
      </c>
      <c r="C610" t="s">
        <v>8715</v>
      </c>
      <c r="D610">
        <v>55865715</v>
      </c>
      <c r="E610">
        <v>10000000</v>
      </c>
    </row>
    <row r="611" spans="1:5" x14ac:dyDescent="0.3">
      <c r="A611">
        <f t="shared" si="13"/>
        <v>45856565</v>
      </c>
      <c r="B611" t="s">
        <v>3784</v>
      </c>
      <c r="C611" t="s">
        <v>3786</v>
      </c>
      <c r="D611">
        <v>87856565</v>
      </c>
      <c r="E611">
        <v>42000000</v>
      </c>
    </row>
    <row r="612" spans="1:5" x14ac:dyDescent="0.3">
      <c r="A612">
        <f t="shared" si="13"/>
        <v>45820940</v>
      </c>
      <c r="B612" t="s">
        <v>10286</v>
      </c>
      <c r="C612" t="s">
        <v>10288</v>
      </c>
      <c r="D612">
        <v>50820940</v>
      </c>
      <c r="E612">
        <v>5000000</v>
      </c>
    </row>
    <row r="613" spans="1:5" x14ac:dyDescent="0.3">
      <c r="A613">
        <f t="shared" si="13"/>
        <v>45776832</v>
      </c>
      <c r="B613" t="s">
        <v>1609</v>
      </c>
      <c r="C613" t="s">
        <v>1951</v>
      </c>
      <c r="D613">
        <v>120776832</v>
      </c>
      <c r="E613">
        <v>75000000</v>
      </c>
    </row>
    <row r="614" spans="1:5" x14ac:dyDescent="0.3">
      <c r="A614">
        <f t="shared" si="13"/>
        <v>45703745</v>
      </c>
      <c r="B614" t="s">
        <v>3552</v>
      </c>
      <c r="C614" t="s">
        <v>3908</v>
      </c>
      <c r="D614">
        <v>90703745</v>
      </c>
      <c r="E614">
        <v>45000000</v>
      </c>
    </row>
    <row r="615" spans="1:5" x14ac:dyDescent="0.3">
      <c r="A615">
        <f t="shared" si="13"/>
        <v>45625986</v>
      </c>
      <c r="B615" t="s">
        <v>1749</v>
      </c>
      <c r="C615" t="s">
        <v>5714</v>
      </c>
      <c r="D615">
        <v>70625986</v>
      </c>
      <c r="E615">
        <v>25000000</v>
      </c>
    </row>
    <row r="616" spans="1:5" x14ac:dyDescent="0.3">
      <c r="A616">
        <f t="shared" si="13"/>
        <v>45623128</v>
      </c>
      <c r="B616" t="s">
        <v>5734</v>
      </c>
      <c r="C616" t="s">
        <v>6419</v>
      </c>
      <c r="D616">
        <v>65623128</v>
      </c>
      <c r="E616">
        <v>20000000</v>
      </c>
    </row>
    <row r="617" spans="1:5" x14ac:dyDescent="0.3">
      <c r="A617">
        <f t="shared" si="13"/>
        <v>45607673</v>
      </c>
      <c r="B617" t="s">
        <v>3205</v>
      </c>
      <c r="C617" t="s">
        <v>3526</v>
      </c>
      <c r="D617">
        <v>93607673</v>
      </c>
      <c r="E617">
        <v>48000000</v>
      </c>
    </row>
    <row r="618" spans="1:5" x14ac:dyDescent="0.3">
      <c r="A618">
        <f t="shared" si="13"/>
        <v>45523073</v>
      </c>
      <c r="B618" t="s">
        <v>1159</v>
      </c>
      <c r="C618" t="s">
        <v>2140</v>
      </c>
      <c r="D618">
        <v>120523073</v>
      </c>
      <c r="E618">
        <v>75000000</v>
      </c>
    </row>
    <row r="619" spans="1:5" x14ac:dyDescent="0.3">
      <c r="A619">
        <f t="shared" si="13"/>
        <v>45500556</v>
      </c>
      <c r="B619" t="s">
        <v>5703</v>
      </c>
      <c r="C619" t="s">
        <v>5704</v>
      </c>
      <c r="D619">
        <v>71500556</v>
      </c>
      <c r="E619">
        <v>26000000</v>
      </c>
    </row>
    <row r="620" spans="1:5" x14ac:dyDescent="0.3">
      <c r="A620">
        <f t="shared" si="13"/>
        <v>45276912</v>
      </c>
      <c r="B620" t="s">
        <v>4939</v>
      </c>
      <c r="C620" t="s">
        <v>13599</v>
      </c>
      <c r="D620">
        <v>80276912</v>
      </c>
      <c r="E620">
        <v>35000000</v>
      </c>
    </row>
    <row r="621" spans="1:5" x14ac:dyDescent="0.3">
      <c r="A621">
        <f t="shared" si="13"/>
        <v>45264608</v>
      </c>
      <c r="B621" t="s">
        <v>3168</v>
      </c>
      <c r="C621" t="s">
        <v>3170</v>
      </c>
      <c r="D621">
        <v>105264608</v>
      </c>
      <c r="E621">
        <v>60000000</v>
      </c>
    </row>
    <row r="622" spans="1:5" x14ac:dyDescent="0.3">
      <c r="A622">
        <f t="shared" si="13"/>
        <v>45255243</v>
      </c>
      <c r="B622" t="s">
        <v>6966</v>
      </c>
      <c r="C622" t="s">
        <v>6967</v>
      </c>
      <c r="D622">
        <v>64255243</v>
      </c>
      <c r="E622">
        <v>19000000</v>
      </c>
    </row>
    <row r="623" spans="1:5" x14ac:dyDescent="0.3">
      <c r="A623">
        <f t="shared" si="13"/>
        <v>45181732</v>
      </c>
      <c r="B623" t="s">
        <v>996</v>
      </c>
      <c r="C623" t="s">
        <v>997</v>
      </c>
      <c r="D623">
        <v>155181732</v>
      </c>
      <c r="E623">
        <v>110000000</v>
      </c>
    </row>
    <row r="624" spans="1:5" x14ac:dyDescent="0.3">
      <c r="A624">
        <f t="shared" si="13"/>
        <v>45176525.5</v>
      </c>
      <c r="B624" t="s">
        <v>2382</v>
      </c>
      <c r="C624" t="s">
        <v>8589</v>
      </c>
      <c r="D624">
        <f>VLOOKUP(B624,'AVG budget &amp; Gross'!$X$4:$Y$2401,2,0)</f>
        <v>56176525.5</v>
      </c>
      <c r="E624">
        <v>11000000</v>
      </c>
    </row>
    <row r="625" spans="1:5" x14ac:dyDescent="0.3">
      <c r="A625">
        <f t="shared" si="13"/>
        <v>45056940</v>
      </c>
      <c r="B625" t="s">
        <v>1739</v>
      </c>
      <c r="C625" t="s">
        <v>11274</v>
      </c>
      <c r="D625">
        <v>48056940</v>
      </c>
      <c r="E625">
        <v>3000000</v>
      </c>
    </row>
    <row r="626" spans="1:5" x14ac:dyDescent="0.3">
      <c r="A626">
        <f t="shared" si="13"/>
        <v>45012170</v>
      </c>
      <c r="B626" t="s">
        <v>2498</v>
      </c>
      <c r="C626" t="s">
        <v>2500</v>
      </c>
      <c r="D626">
        <v>108012170</v>
      </c>
      <c r="E626">
        <v>63000000</v>
      </c>
    </row>
    <row r="627" spans="1:5" x14ac:dyDescent="0.3">
      <c r="A627">
        <f t="shared" si="13"/>
        <v>45000874</v>
      </c>
      <c r="B627" t="s">
        <v>597</v>
      </c>
      <c r="C627" t="s">
        <v>599</v>
      </c>
      <c r="D627">
        <v>195000874</v>
      </c>
      <c r="E627">
        <v>150000000</v>
      </c>
    </row>
    <row r="628" spans="1:5" x14ac:dyDescent="0.3">
      <c r="A628">
        <f t="shared" si="13"/>
        <v>44888996</v>
      </c>
      <c r="B628" t="s">
        <v>5492</v>
      </c>
      <c r="C628" t="s">
        <v>5493</v>
      </c>
      <c r="D628">
        <v>74888996</v>
      </c>
      <c r="E628">
        <v>30000000</v>
      </c>
    </row>
    <row r="629" spans="1:5" x14ac:dyDescent="0.3">
      <c r="A629">
        <f t="shared" si="13"/>
        <v>44882128</v>
      </c>
      <c r="B629" t="s">
        <v>10193</v>
      </c>
      <c r="C629" t="s">
        <v>10194</v>
      </c>
      <c r="D629">
        <v>50382128</v>
      </c>
      <c r="E629">
        <v>5500000</v>
      </c>
    </row>
    <row r="630" spans="1:5" x14ac:dyDescent="0.3">
      <c r="A630">
        <f t="shared" si="13"/>
        <v>44808372</v>
      </c>
      <c r="B630" t="s">
        <v>5708</v>
      </c>
      <c r="C630" t="s">
        <v>5709</v>
      </c>
      <c r="D630">
        <v>89808372</v>
      </c>
      <c r="E630">
        <v>45000000</v>
      </c>
    </row>
    <row r="631" spans="1:5" x14ac:dyDescent="0.3">
      <c r="A631">
        <f t="shared" si="13"/>
        <v>44787599</v>
      </c>
      <c r="B631" t="s">
        <v>3801</v>
      </c>
      <c r="C631" t="s">
        <v>4972</v>
      </c>
      <c r="D631">
        <v>74787599</v>
      </c>
      <c r="E631">
        <v>30000000</v>
      </c>
    </row>
    <row r="632" spans="1:5" x14ac:dyDescent="0.3">
      <c r="A632">
        <f t="shared" si="13"/>
        <v>44735548</v>
      </c>
      <c r="B632" t="s">
        <v>868</v>
      </c>
      <c r="C632" t="s">
        <v>7011</v>
      </c>
      <c r="D632">
        <v>59735548</v>
      </c>
      <c r="E632">
        <v>15000000</v>
      </c>
    </row>
    <row r="633" spans="1:5" x14ac:dyDescent="0.3">
      <c r="A633">
        <f t="shared" si="13"/>
        <v>44715371</v>
      </c>
      <c r="B633" t="s">
        <v>2382</v>
      </c>
      <c r="C633" t="s">
        <v>8668</v>
      </c>
      <c r="D633">
        <v>56715371</v>
      </c>
      <c r="E633">
        <v>12000000</v>
      </c>
    </row>
    <row r="634" spans="1:5" x14ac:dyDescent="0.3">
      <c r="A634">
        <f t="shared" si="13"/>
        <v>44631572</v>
      </c>
      <c r="B634" t="s">
        <v>6641</v>
      </c>
      <c r="C634" t="s">
        <v>8029</v>
      </c>
      <c r="D634">
        <v>56631572</v>
      </c>
      <c r="E634">
        <v>12000000</v>
      </c>
    </row>
    <row r="635" spans="1:5" x14ac:dyDescent="0.3">
      <c r="A635">
        <f t="shared" si="13"/>
        <v>44590960</v>
      </c>
      <c r="B635" t="s">
        <v>1545</v>
      </c>
      <c r="C635" t="s">
        <v>1682</v>
      </c>
      <c r="D635">
        <v>124590960</v>
      </c>
      <c r="E635">
        <v>80000000</v>
      </c>
    </row>
    <row r="636" spans="1:5" x14ac:dyDescent="0.3">
      <c r="A636">
        <f t="shared" si="13"/>
        <v>44300000</v>
      </c>
      <c r="B636" t="s">
        <v>3058</v>
      </c>
      <c r="C636" t="s">
        <v>8066</v>
      </c>
      <c r="D636">
        <v>57300000</v>
      </c>
      <c r="E636">
        <v>13000000</v>
      </c>
    </row>
    <row r="637" spans="1:5" x14ac:dyDescent="0.3">
      <c r="A637">
        <f t="shared" si="13"/>
        <v>44287414</v>
      </c>
      <c r="B637" t="s">
        <v>2482</v>
      </c>
      <c r="C637" t="s">
        <v>9383</v>
      </c>
      <c r="D637">
        <v>52287414</v>
      </c>
      <c r="E637">
        <v>8000000</v>
      </c>
    </row>
    <row r="638" spans="1:5" x14ac:dyDescent="0.3">
      <c r="A638">
        <f t="shared" si="13"/>
        <v>44149837</v>
      </c>
      <c r="B638" t="s">
        <v>3771</v>
      </c>
      <c r="C638" t="s">
        <v>3954</v>
      </c>
      <c r="D638">
        <v>64149837</v>
      </c>
      <c r="E638">
        <v>20000000</v>
      </c>
    </row>
    <row r="639" spans="1:5" x14ac:dyDescent="0.3">
      <c r="A639">
        <f t="shared" si="13"/>
        <v>44148781</v>
      </c>
      <c r="B639" t="s">
        <v>2082</v>
      </c>
      <c r="C639" t="s">
        <v>2536</v>
      </c>
      <c r="D639">
        <v>104148781</v>
      </c>
      <c r="E639">
        <v>60000000</v>
      </c>
    </row>
    <row r="640" spans="1:5" x14ac:dyDescent="0.3">
      <c r="A640">
        <f t="shared" si="13"/>
        <v>44140956</v>
      </c>
      <c r="B640" t="s">
        <v>4828</v>
      </c>
      <c r="C640" t="s">
        <v>13553</v>
      </c>
      <c r="D640">
        <v>44540956</v>
      </c>
      <c r="E640">
        <v>400000</v>
      </c>
    </row>
    <row r="641" spans="1:5" x14ac:dyDescent="0.3">
      <c r="A641">
        <f t="shared" si="13"/>
        <v>44100000</v>
      </c>
      <c r="B641" t="s">
        <v>330</v>
      </c>
      <c r="C641" t="s">
        <v>4476</v>
      </c>
      <c r="D641">
        <v>79100000</v>
      </c>
      <c r="E641">
        <v>35000000</v>
      </c>
    </row>
    <row r="642" spans="1:5" x14ac:dyDescent="0.3">
      <c r="A642">
        <f t="shared" ref="A642:A705" si="14">D642-E642</f>
        <v>43906114</v>
      </c>
      <c r="B642" t="s">
        <v>3955</v>
      </c>
      <c r="C642" t="s">
        <v>3957</v>
      </c>
      <c r="D642">
        <v>83906114</v>
      </c>
      <c r="E642">
        <v>40000000</v>
      </c>
    </row>
    <row r="643" spans="1:5" x14ac:dyDescent="0.3">
      <c r="A643">
        <f t="shared" si="14"/>
        <v>43823091</v>
      </c>
      <c r="B643" t="s">
        <v>1694</v>
      </c>
      <c r="C643" t="s">
        <v>1956</v>
      </c>
      <c r="D643">
        <v>118823091</v>
      </c>
      <c r="E643">
        <v>75000000</v>
      </c>
    </row>
    <row r="644" spans="1:5" x14ac:dyDescent="0.3">
      <c r="A644">
        <f t="shared" si="14"/>
        <v>43806889</v>
      </c>
      <c r="B644" t="s">
        <v>46</v>
      </c>
      <c r="C644" t="s">
        <v>284</v>
      </c>
      <c r="D644">
        <v>223806889</v>
      </c>
      <c r="E644">
        <v>180000000</v>
      </c>
    </row>
    <row r="645" spans="1:5" x14ac:dyDescent="0.3">
      <c r="A645">
        <f t="shared" si="14"/>
        <v>43711404</v>
      </c>
      <c r="B645" t="s">
        <v>546</v>
      </c>
      <c r="C645" t="s">
        <v>2915</v>
      </c>
      <c r="D645">
        <v>98711404</v>
      </c>
      <c r="E645">
        <v>55000000</v>
      </c>
    </row>
    <row r="646" spans="1:5" x14ac:dyDescent="0.3">
      <c r="A646">
        <f t="shared" si="14"/>
        <v>43657908</v>
      </c>
      <c r="B646" t="s">
        <v>3092</v>
      </c>
      <c r="C646" t="s">
        <v>9769</v>
      </c>
      <c r="D646">
        <f>VLOOKUP(B646,'AVG budget &amp; Gross'!$X$4:$Y$2401,2,0)</f>
        <v>50657908</v>
      </c>
      <c r="E646">
        <v>7000000</v>
      </c>
    </row>
    <row r="647" spans="1:5" x14ac:dyDescent="0.3">
      <c r="A647">
        <f t="shared" si="14"/>
        <v>43625922</v>
      </c>
      <c r="B647" t="s">
        <v>487</v>
      </c>
      <c r="C647" t="s">
        <v>3584</v>
      </c>
      <c r="D647">
        <v>88625922</v>
      </c>
      <c r="E647">
        <v>45000000</v>
      </c>
    </row>
    <row r="648" spans="1:5" x14ac:dyDescent="0.3">
      <c r="A648">
        <f t="shared" si="14"/>
        <v>43504640</v>
      </c>
      <c r="B648" t="s">
        <v>3182</v>
      </c>
      <c r="C648" t="s">
        <v>3184</v>
      </c>
      <c r="D648">
        <v>88504640</v>
      </c>
      <c r="E648">
        <v>45000000</v>
      </c>
    </row>
    <row r="649" spans="1:5" x14ac:dyDescent="0.3">
      <c r="A649">
        <f t="shared" si="14"/>
        <v>43347242</v>
      </c>
      <c r="B649" t="s">
        <v>7337</v>
      </c>
      <c r="C649" t="s">
        <v>7338</v>
      </c>
      <c r="D649">
        <v>59847242</v>
      </c>
      <c r="E649">
        <v>16500000</v>
      </c>
    </row>
    <row r="650" spans="1:5" x14ac:dyDescent="0.3">
      <c r="A650">
        <f t="shared" si="14"/>
        <v>43346930</v>
      </c>
      <c r="B650" t="s">
        <v>4671</v>
      </c>
      <c r="C650" t="s">
        <v>5398</v>
      </c>
      <c r="D650">
        <v>71346930</v>
      </c>
      <c r="E650">
        <v>28000000</v>
      </c>
    </row>
    <row r="651" spans="1:5" x14ac:dyDescent="0.3">
      <c r="A651">
        <f t="shared" si="14"/>
        <v>43300000</v>
      </c>
      <c r="B651" t="s">
        <v>9117</v>
      </c>
      <c r="C651" t="s">
        <v>11326</v>
      </c>
      <c r="D651">
        <f>VLOOKUP(B651,'AVG budget &amp; Gross'!$X$4:$Y$2401,2,0)</f>
        <v>46300000</v>
      </c>
      <c r="E651">
        <v>3000000</v>
      </c>
    </row>
    <row r="652" spans="1:5" x14ac:dyDescent="0.3">
      <c r="A652">
        <f t="shared" si="14"/>
        <v>43250427</v>
      </c>
      <c r="B652" t="s">
        <v>6713</v>
      </c>
      <c r="C652" t="s">
        <v>11213</v>
      </c>
      <c r="D652">
        <f>VLOOKUP(B652,'AVG budget &amp; Gross'!$X$4:$Y$2401,2,0)</f>
        <v>47250427</v>
      </c>
      <c r="E652">
        <v>4000000</v>
      </c>
    </row>
    <row r="653" spans="1:5" x14ac:dyDescent="0.3">
      <c r="A653">
        <f t="shared" si="14"/>
        <v>43234230</v>
      </c>
      <c r="B653" t="s">
        <v>5751</v>
      </c>
      <c r="C653" t="s">
        <v>13180</v>
      </c>
      <c r="D653">
        <f>VLOOKUP(B653,'AVG budget &amp; Gross'!$X$4:$Y$2401,2,0)</f>
        <v>43984230</v>
      </c>
      <c r="E653">
        <v>750000</v>
      </c>
    </row>
    <row r="654" spans="1:5" x14ac:dyDescent="0.3">
      <c r="A654">
        <f t="shared" si="14"/>
        <v>42933793</v>
      </c>
      <c r="B654" t="s">
        <v>3828</v>
      </c>
      <c r="C654" t="s">
        <v>6406</v>
      </c>
      <c r="D654">
        <v>62933793</v>
      </c>
      <c r="E654">
        <v>20000000</v>
      </c>
    </row>
    <row r="655" spans="1:5" x14ac:dyDescent="0.3">
      <c r="A655">
        <f t="shared" si="14"/>
        <v>42792677</v>
      </c>
      <c r="B655" t="s">
        <v>207</v>
      </c>
      <c r="C655" t="s">
        <v>3608</v>
      </c>
      <c r="D655">
        <v>162792677</v>
      </c>
      <c r="E655">
        <v>120000000</v>
      </c>
    </row>
    <row r="656" spans="1:5" x14ac:dyDescent="0.3">
      <c r="A656">
        <f t="shared" si="14"/>
        <v>42724272</v>
      </c>
      <c r="B656" t="s">
        <v>8310</v>
      </c>
      <c r="C656" t="s">
        <v>8312</v>
      </c>
      <c r="D656">
        <v>54724272</v>
      </c>
      <c r="E656">
        <v>12000000</v>
      </c>
    </row>
    <row r="657" spans="1:5" x14ac:dyDescent="0.3">
      <c r="A657">
        <f t="shared" si="14"/>
        <v>42706877</v>
      </c>
      <c r="B657" t="s">
        <v>1527</v>
      </c>
      <c r="C657" t="s">
        <v>1531</v>
      </c>
      <c r="D657">
        <v>127706877</v>
      </c>
      <c r="E657">
        <v>85000000</v>
      </c>
    </row>
    <row r="658" spans="1:5" x14ac:dyDescent="0.3">
      <c r="A658">
        <f t="shared" si="14"/>
        <v>42698894</v>
      </c>
      <c r="B658" t="s">
        <v>745</v>
      </c>
      <c r="C658" t="s">
        <v>1965</v>
      </c>
      <c r="D658">
        <v>117698894</v>
      </c>
      <c r="E658">
        <v>75000000</v>
      </c>
    </row>
    <row r="659" spans="1:5" x14ac:dyDescent="0.3">
      <c r="A659">
        <f t="shared" si="14"/>
        <v>42618434</v>
      </c>
      <c r="B659" t="s">
        <v>482</v>
      </c>
      <c r="C659" t="s">
        <v>892</v>
      </c>
      <c r="D659">
        <v>182618434</v>
      </c>
      <c r="E659">
        <v>140000000</v>
      </c>
    </row>
    <row r="660" spans="1:5" x14ac:dyDescent="0.3">
      <c r="A660">
        <f t="shared" si="14"/>
        <v>42586544</v>
      </c>
      <c r="B660" t="s">
        <v>5494</v>
      </c>
      <c r="C660" t="s">
        <v>5495</v>
      </c>
      <c r="D660">
        <v>69586544</v>
      </c>
      <c r="E660">
        <v>27000000</v>
      </c>
    </row>
    <row r="661" spans="1:5" x14ac:dyDescent="0.3">
      <c r="A661">
        <f t="shared" si="14"/>
        <v>42522790</v>
      </c>
      <c r="B661" t="s">
        <v>3058</v>
      </c>
      <c r="C661" t="s">
        <v>3918</v>
      </c>
      <c r="D661">
        <v>82522790</v>
      </c>
      <c r="E661">
        <v>40000000</v>
      </c>
    </row>
    <row r="662" spans="1:5" x14ac:dyDescent="0.3">
      <c r="A662">
        <f t="shared" si="14"/>
        <v>42477326</v>
      </c>
      <c r="B662" t="s">
        <v>9587</v>
      </c>
      <c r="C662" t="s">
        <v>10632</v>
      </c>
      <c r="D662">
        <v>47277326</v>
      </c>
      <c r="E662">
        <v>4800000</v>
      </c>
    </row>
    <row r="663" spans="1:5" x14ac:dyDescent="0.3">
      <c r="A663">
        <f t="shared" si="14"/>
        <v>42373442</v>
      </c>
      <c r="B663" t="s">
        <v>330</v>
      </c>
      <c r="C663" t="s">
        <v>1393</v>
      </c>
      <c r="D663">
        <v>132373442</v>
      </c>
      <c r="E663">
        <v>90000000</v>
      </c>
    </row>
    <row r="664" spans="1:5" x14ac:dyDescent="0.3">
      <c r="A664">
        <f t="shared" si="14"/>
        <v>42369900</v>
      </c>
      <c r="B664" t="s">
        <v>1355</v>
      </c>
      <c r="C664" t="s">
        <v>8071</v>
      </c>
      <c r="D664">
        <v>49369900</v>
      </c>
      <c r="E664">
        <v>7000000</v>
      </c>
    </row>
    <row r="665" spans="1:5" x14ac:dyDescent="0.3">
      <c r="A665">
        <f t="shared" si="14"/>
        <v>42357453</v>
      </c>
      <c r="B665" t="s">
        <v>7766</v>
      </c>
      <c r="C665" t="s">
        <v>11071</v>
      </c>
      <c r="D665">
        <v>45857453</v>
      </c>
      <c r="E665">
        <v>3500000</v>
      </c>
    </row>
    <row r="666" spans="1:5" x14ac:dyDescent="0.3">
      <c r="A666">
        <f t="shared" si="14"/>
        <v>42343675</v>
      </c>
      <c r="B666" t="s">
        <v>783</v>
      </c>
      <c r="C666" t="s">
        <v>787</v>
      </c>
      <c r="D666">
        <v>177343675</v>
      </c>
      <c r="E666">
        <v>135000000</v>
      </c>
    </row>
    <row r="667" spans="1:5" x14ac:dyDescent="0.3">
      <c r="A667">
        <f t="shared" si="14"/>
        <v>42235322</v>
      </c>
      <c r="B667" t="s">
        <v>1150</v>
      </c>
      <c r="C667" t="s">
        <v>5365</v>
      </c>
      <c r="D667">
        <v>70235322</v>
      </c>
      <c r="E667">
        <v>28000000</v>
      </c>
    </row>
    <row r="668" spans="1:5" x14ac:dyDescent="0.3">
      <c r="A668">
        <f t="shared" si="14"/>
        <v>42200504</v>
      </c>
      <c r="B668" t="s">
        <v>8707</v>
      </c>
      <c r="C668" t="s">
        <v>8753</v>
      </c>
      <c r="D668">
        <v>52200504</v>
      </c>
      <c r="E668">
        <v>10000000</v>
      </c>
    </row>
    <row r="669" spans="1:5" x14ac:dyDescent="0.3">
      <c r="A669">
        <f t="shared" si="14"/>
        <v>42057639</v>
      </c>
      <c r="B669" t="s">
        <v>7003</v>
      </c>
      <c r="C669" t="s">
        <v>7004</v>
      </c>
      <c r="D669">
        <v>60057639</v>
      </c>
      <c r="E669">
        <v>18000000</v>
      </c>
    </row>
    <row r="670" spans="1:5" x14ac:dyDescent="0.3">
      <c r="A670">
        <f t="shared" si="14"/>
        <v>41929168</v>
      </c>
      <c r="B670" t="s">
        <v>4286</v>
      </c>
      <c r="C670" t="s">
        <v>8549</v>
      </c>
      <c r="D670">
        <v>52929168</v>
      </c>
      <c r="E670">
        <v>11000000</v>
      </c>
    </row>
    <row r="671" spans="1:5" x14ac:dyDescent="0.3">
      <c r="A671">
        <f t="shared" si="14"/>
        <v>41827000</v>
      </c>
      <c r="B671" t="s">
        <v>109</v>
      </c>
      <c r="C671" t="s">
        <v>4924</v>
      </c>
      <c r="D671">
        <v>72077000</v>
      </c>
      <c r="E671">
        <v>30250000</v>
      </c>
    </row>
    <row r="672" spans="1:5" x14ac:dyDescent="0.3">
      <c r="A672">
        <f t="shared" si="14"/>
        <v>41793567</v>
      </c>
      <c r="B672" t="s">
        <v>1897</v>
      </c>
      <c r="C672" t="s">
        <v>1899</v>
      </c>
      <c r="D672">
        <v>119793567</v>
      </c>
      <c r="E672">
        <v>78000000</v>
      </c>
    </row>
    <row r="673" spans="1:5" x14ac:dyDescent="0.3">
      <c r="A673">
        <f t="shared" si="14"/>
        <v>41634485.666666664</v>
      </c>
      <c r="B673" t="s">
        <v>999</v>
      </c>
      <c r="C673" t="s">
        <v>8429</v>
      </c>
      <c r="D673">
        <f>VLOOKUP(B673,'AVG budget &amp; Gross'!$X$4:$Y$2401,2,0)</f>
        <v>53634485.666666664</v>
      </c>
      <c r="E673">
        <v>12000000</v>
      </c>
    </row>
    <row r="674" spans="1:5" x14ac:dyDescent="0.3">
      <c r="A674">
        <f t="shared" si="14"/>
        <v>41593527</v>
      </c>
      <c r="B674" t="s">
        <v>3189</v>
      </c>
      <c r="C674" t="s">
        <v>3924</v>
      </c>
      <c r="D674">
        <v>81593527</v>
      </c>
      <c r="E674">
        <v>40000000</v>
      </c>
    </row>
    <row r="675" spans="1:5" x14ac:dyDescent="0.3">
      <c r="A675">
        <f t="shared" si="14"/>
        <v>41573085</v>
      </c>
      <c r="B675" t="s">
        <v>4375</v>
      </c>
      <c r="C675" t="s">
        <v>7007</v>
      </c>
      <c r="D675">
        <v>59573085</v>
      </c>
      <c r="E675">
        <v>18000000</v>
      </c>
    </row>
    <row r="676" spans="1:5" x14ac:dyDescent="0.3">
      <c r="A676">
        <f t="shared" si="14"/>
        <v>41489425</v>
      </c>
      <c r="B676" t="s">
        <v>2447</v>
      </c>
      <c r="C676" t="s">
        <v>5754</v>
      </c>
      <c r="D676">
        <v>66489425</v>
      </c>
      <c r="E676">
        <v>25000000</v>
      </c>
    </row>
    <row r="677" spans="1:5" x14ac:dyDescent="0.3">
      <c r="A677">
        <f t="shared" si="14"/>
        <v>41439400</v>
      </c>
      <c r="B677" t="s">
        <v>3210</v>
      </c>
      <c r="C677" t="s">
        <v>3211</v>
      </c>
      <c r="D677">
        <v>91439400</v>
      </c>
      <c r="E677">
        <v>50000000</v>
      </c>
    </row>
    <row r="678" spans="1:5" x14ac:dyDescent="0.3">
      <c r="A678">
        <f t="shared" si="14"/>
        <v>41292135</v>
      </c>
      <c r="B678" t="s">
        <v>1716</v>
      </c>
      <c r="C678" t="s">
        <v>3922</v>
      </c>
      <c r="D678">
        <v>81292135</v>
      </c>
      <c r="E678">
        <v>40000000</v>
      </c>
    </row>
    <row r="679" spans="1:5" x14ac:dyDescent="0.3">
      <c r="A679">
        <f t="shared" si="14"/>
        <v>41253340</v>
      </c>
      <c r="B679" t="s">
        <v>3483</v>
      </c>
      <c r="C679" t="s">
        <v>3484</v>
      </c>
      <c r="D679">
        <v>89253340</v>
      </c>
      <c r="E679">
        <v>48000000</v>
      </c>
    </row>
    <row r="680" spans="1:5" x14ac:dyDescent="0.3">
      <c r="A680">
        <f t="shared" si="14"/>
        <v>41182182</v>
      </c>
      <c r="B680" t="s">
        <v>894</v>
      </c>
      <c r="C680" t="s">
        <v>6065</v>
      </c>
      <c r="D680">
        <v>65182182</v>
      </c>
      <c r="E680">
        <v>24000000</v>
      </c>
    </row>
    <row r="681" spans="1:5" x14ac:dyDescent="0.3">
      <c r="A681">
        <f t="shared" si="14"/>
        <v>41149655</v>
      </c>
      <c r="B681" t="s">
        <v>1538</v>
      </c>
      <c r="C681" t="s">
        <v>1539</v>
      </c>
      <c r="D681">
        <v>126149655</v>
      </c>
      <c r="E681">
        <v>85000000</v>
      </c>
    </row>
    <row r="682" spans="1:5" x14ac:dyDescent="0.3">
      <c r="A682">
        <f t="shared" si="14"/>
        <v>41038190</v>
      </c>
      <c r="B682" t="s">
        <v>3213</v>
      </c>
      <c r="C682" t="s">
        <v>4315</v>
      </c>
      <c r="D682">
        <v>71038190</v>
      </c>
      <c r="E682">
        <v>30000000</v>
      </c>
    </row>
    <row r="683" spans="1:5" x14ac:dyDescent="0.3">
      <c r="A683">
        <f t="shared" si="14"/>
        <v>41030827</v>
      </c>
      <c r="B683" t="s">
        <v>832</v>
      </c>
      <c r="C683" t="s">
        <v>3176</v>
      </c>
      <c r="D683">
        <v>91030827</v>
      </c>
      <c r="E683">
        <v>50000000</v>
      </c>
    </row>
    <row r="684" spans="1:5" x14ac:dyDescent="0.3">
      <c r="A684">
        <f t="shared" si="14"/>
        <v>41011965.857142851</v>
      </c>
      <c r="B684" t="s">
        <v>1172</v>
      </c>
      <c r="C684" t="s">
        <v>5282</v>
      </c>
      <c r="D684">
        <f>VLOOKUP(B684,'AVG budget &amp; Gross'!$X$4:$Y$2401,2,0)</f>
        <v>71011965.857142851</v>
      </c>
      <c r="E684">
        <v>30000000</v>
      </c>
    </row>
    <row r="685" spans="1:5" x14ac:dyDescent="0.3">
      <c r="A685">
        <f t="shared" si="14"/>
        <v>41000000</v>
      </c>
      <c r="B685" t="s">
        <v>4307</v>
      </c>
      <c r="C685" t="s">
        <v>9157</v>
      </c>
      <c r="D685">
        <v>50000000</v>
      </c>
      <c r="E685">
        <v>9000000</v>
      </c>
    </row>
    <row r="686" spans="1:5" x14ac:dyDescent="0.3">
      <c r="A686">
        <f t="shared" si="14"/>
        <v>40950721</v>
      </c>
      <c r="B686" t="s">
        <v>2082</v>
      </c>
      <c r="C686" t="s">
        <v>2084</v>
      </c>
      <c r="D686">
        <v>112950721</v>
      </c>
      <c r="E686">
        <v>72000000</v>
      </c>
    </row>
    <row r="687" spans="1:5" x14ac:dyDescent="0.3">
      <c r="A687">
        <f t="shared" si="14"/>
        <v>40752337</v>
      </c>
      <c r="B687" t="s">
        <v>2810</v>
      </c>
      <c r="C687" t="s">
        <v>8722</v>
      </c>
      <c r="D687">
        <v>50752337</v>
      </c>
      <c r="E687">
        <v>10000000</v>
      </c>
    </row>
    <row r="688" spans="1:5" x14ac:dyDescent="0.3">
      <c r="A688">
        <f t="shared" si="14"/>
        <v>40668868</v>
      </c>
      <c r="B688" t="s">
        <v>4292</v>
      </c>
      <c r="C688" t="s">
        <v>4293</v>
      </c>
      <c r="D688">
        <v>75668868</v>
      </c>
      <c r="E688">
        <v>35000000</v>
      </c>
    </row>
    <row r="689" spans="1:5" x14ac:dyDescent="0.3">
      <c r="A689">
        <f t="shared" si="14"/>
        <v>40566004</v>
      </c>
      <c r="B689" t="s">
        <v>4145</v>
      </c>
      <c r="C689" t="s">
        <v>10819</v>
      </c>
      <c r="D689">
        <v>44566004</v>
      </c>
      <c r="E689">
        <v>4000000</v>
      </c>
    </row>
    <row r="690" spans="1:5" x14ac:dyDescent="0.3">
      <c r="A690">
        <f t="shared" si="14"/>
        <v>40400000</v>
      </c>
      <c r="B690" t="s">
        <v>3811</v>
      </c>
      <c r="C690" t="s">
        <v>5472</v>
      </c>
      <c r="D690">
        <v>67900000</v>
      </c>
      <c r="E690">
        <v>27500000</v>
      </c>
    </row>
    <row r="691" spans="1:5" x14ac:dyDescent="0.3">
      <c r="A691">
        <f t="shared" si="14"/>
        <v>40367693</v>
      </c>
      <c r="B691" t="s">
        <v>3201</v>
      </c>
      <c r="C691" t="s">
        <v>3203</v>
      </c>
      <c r="D691">
        <v>75367693</v>
      </c>
      <c r="E691">
        <v>35000000</v>
      </c>
    </row>
    <row r="692" spans="1:5" x14ac:dyDescent="0.3">
      <c r="A692">
        <f t="shared" si="14"/>
        <v>40293200</v>
      </c>
      <c r="B692" t="s">
        <v>1154</v>
      </c>
      <c r="C692" t="s">
        <v>10291</v>
      </c>
      <c r="D692">
        <v>44793200</v>
      </c>
      <c r="E692">
        <v>4500000</v>
      </c>
    </row>
    <row r="693" spans="1:5" x14ac:dyDescent="0.3">
      <c r="A693">
        <f t="shared" si="14"/>
        <v>40274748</v>
      </c>
      <c r="B693" t="s">
        <v>1545</v>
      </c>
      <c r="C693" t="s">
        <v>3926</v>
      </c>
      <c r="D693">
        <v>75274748</v>
      </c>
      <c r="E693">
        <v>35000000</v>
      </c>
    </row>
    <row r="694" spans="1:5" x14ac:dyDescent="0.3">
      <c r="A694">
        <f t="shared" si="14"/>
        <v>40184721</v>
      </c>
      <c r="B694" t="s">
        <v>5734</v>
      </c>
      <c r="C694" t="s">
        <v>7558</v>
      </c>
      <c r="D694">
        <v>55184721</v>
      </c>
      <c r="E694">
        <v>15000000</v>
      </c>
    </row>
    <row r="695" spans="1:5" x14ac:dyDescent="0.3">
      <c r="A695">
        <f t="shared" si="14"/>
        <v>40136047</v>
      </c>
      <c r="B695" t="s">
        <v>1687</v>
      </c>
      <c r="C695" t="s">
        <v>1688</v>
      </c>
      <c r="D695">
        <v>120136047</v>
      </c>
      <c r="E695">
        <v>80000000</v>
      </c>
    </row>
    <row r="696" spans="1:5" x14ac:dyDescent="0.3">
      <c r="A696">
        <f t="shared" si="14"/>
        <v>40098138</v>
      </c>
      <c r="B696" t="s">
        <v>1159</v>
      </c>
      <c r="C696" t="s">
        <v>2936</v>
      </c>
      <c r="D696">
        <v>70098138</v>
      </c>
      <c r="E696">
        <v>30000000</v>
      </c>
    </row>
    <row r="697" spans="1:5" x14ac:dyDescent="0.3">
      <c r="A697">
        <f t="shared" si="14"/>
        <v>40084026.700000003</v>
      </c>
      <c r="B697" t="s">
        <v>1470</v>
      </c>
      <c r="C697" t="s">
        <v>8856</v>
      </c>
      <c r="D697">
        <f>VLOOKUP(B697,'AVG budget &amp; Gross'!$X$4:$Y$2401,2,0)</f>
        <v>50084026.700000003</v>
      </c>
      <c r="E697">
        <v>10000000</v>
      </c>
    </row>
    <row r="698" spans="1:5" x14ac:dyDescent="0.3">
      <c r="A698">
        <f t="shared" si="14"/>
        <v>40072596</v>
      </c>
      <c r="B698" t="s">
        <v>5734</v>
      </c>
      <c r="C698" t="s">
        <v>6413</v>
      </c>
      <c r="D698">
        <v>60072596</v>
      </c>
      <c r="E698">
        <v>20000000</v>
      </c>
    </row>
    <row r="699" spans="1:5" x14ac:dyDescent="0.3">
      <c r="A699">
        <f t="shared" si="14"/>
        <v>40007440.166666664</v>
      </c>
      <c r="B699" t="s">
        <v>1843</v>
      </c>
      <c r="C699" t="s">
        <v>9632</v>
      </c>
      <c r="D699">
        <f>VLOOKUP(B699,'AVG budget &amp; Gross'!$X$4:$Y$2401,2,0)</f>
        <v>52007440.166666664</v>
      </c>
      <c r="E699">
        <v>12000000</v>
      </c>
    </row>
    <row r="700" spans="1:5" x14ac:dyDescent="0.3">
      <c r="A700">
        <f t="shared" si="14"/>
        <v>39816662</v>
      </c>
      <c r="B700" t="s">
        <v>2548</v>
      </c>
      <c r="C700" t="s">
        <v>5016</v>
      </c>
      <c r="D700">
        <v>56816662</v>
      </c>
      <c r="E700">
        <v>17000000</v>
      </c>
    </row>
    <row r="701" spans="1:5" x14ac:dyDescent="0.3">
      <c r="A701">
        <f t="shared" si="14"/>
        <v>39812796</v>
      </c>
      <c r="B701" t="s">
        <v>247</v>
      </c>
      <c r="C701" t="s">
        <v>249</v>
      </c>
      <c r="D701">
        <v>144812796</v>
      </c>
      <c r="E701">
        <v>105000000</v>
      </c>
    </row>
    <row r="702" spans="1:5" x14ac:dyDescent="0.3">
      <c r="A702">
        <f t="shared" si="14"/>
        <v>39703412</v>
      </c>
      <c r="B702" t="s">
        <v>2023</v>
      </c>
      <c r="C702" t="s">
        <v>5579</v>
      </c>
      <c r="D702">
        <v>65703412</v>
      </c>
      <c r="E702">
        <v>26000000</v>
      </c>
    </row>
    <row r="703" spans="1:5" x14ac:dyDescent="0.3">
      <c r="A703">
        <f t="shared" si="14"/>
        <v>39571513</v>
      </c>
      <c r="B703" t="s">
        <v>2718</v>
      </c>
      <c r="C703" t="s">
        <v>6886</v>
      </c>
      <c r="D703">
        <v>58571513</v>
      </c>
      <c r="E703">
        <v>19000000</v>
      </c>
    </row>
    <row r="704" spans="1:5" x14ac:dyDescent="0.3">
      <c r="A704">
        <f t="shared" si="14"/>
        <v>39567722</v>
      </c>
      <c r="B704" t="s">
        <v>2243</v>
      </c>
      <c r="C704" t="s">
        <v>3130</v>
      </c>
      <c r="D704">
        <v>90567722</v>
      </c>
      <c r="E704">
        <v>51000000</v>
      </c>
    </row>
    <row r="705" spans="1:5" x14ac:dyDescent="0.3">
      <c r="A705">
        <f t="shared" si="14"/>
        <v>39461335</v>
      </c>
      <c r="B705" t="s">
        <v>8551</v>
      </c>
      <c r="C705" t="s">
        <v>8553</v>
      </c>
      <c r="D705">
        <v>50461335</v>
      </c>
      <c r="E705">
        <v>11000000</v>
      </c>
    </row>
    <row r="706" spans="1:5" x14ac:dyDescent="0.3">
      <c r="A706">
        <f t="shared" ref="A706:A769" si="15">D706-E706</f>
        <v>39456509</v>
      </c>
      <c r="B706" t="s">
        <v>10293</v>
      </c>
      <c r="C706" t="s">
        <v>10295</v>
      </c>
      <c r="D706">
        <v>44456509</v>
      </c>
      <c r="E706">
        <v>5000000</v>
      </c>
    </row>
    <row r="707" spans="1:5" x14ac:dyDescent="0.3">
      <c r="A707">
        <f t="shared" si="15"/>
        <v>39343632</v>
      </c>
      <c r="B707" t="s">
        <v>8109</v>
      </c>
      <c r="C707" t="s">
        <v>8111</v>
      </c>
      <c r="D707">
        <v>52543632</v>
      </c>
      <c r="E707">
        <v>13200000</v>
      </c>
    </row>
    <row r="708" spans="1:5" x14ac:dyDescent="0.3">
      <c r="A708">
        <f t="shared" si="15"/>
        <v>39266300</v>
      </c>
      <c r="B708" t="s">
        <v>4818</v>
      </c>
      <c r="C708" t="s">
        <v>5364</v>
      </c>
      <c r="D708">
        <v>67266300</v>
      </c>
      <c r="E708">
        <v>28000000</v>
      </c>
    </row>
    <row r="709" spans="1:5" x14ac:dyDescent="0.3">
      <c r="A709">
        <f t="shared" si="15"/>
        <v>39190055</v>
      </c>
      <c r="B709" t="s">
        <v>12170</v>
      </c>
      <c r="C709" t="s">
        <v>12171</v>
      </c>
      <c r="D709">
        <v>40990055</v>
      </c>
      <c r="E709">
        <v>1800000</v>
      </c>
    </row>
    <row r="710" spans="1:5" x14ac:dyDescent="0.3">
      <c r="A710">
        <f t="shared" si="15"/>
        <v>39156435</v>
      </c>
      <c r="B710" t="s">
        <v>1805</v>
      </c>
      <c r="C710" t="s">
        <v>5011</v>
      </c>
      <c r="D710">
        <v>58156435</v>
      </c>
      <c r="E710">
        <v>19000000</v>
      </c>
    </row>
    <row r="711" spans="1:5" x14ac:dyDescent="0.3">
      <c r="A711">
        <f t="shared" si="15"/>
        <v>39052600</v>
      </c>
      <c r="B711" t="s">
        <v>13331</v>
      </c>
      <c r="C711" t="s">
        <v>13335</v>
      </c>
      <c r="D711">
        <v>39552600</v>
      </c>
      <c r="E711">
        <v>500000</v>
      </c>
    </row>
    <row r="712" spans="1:5" x14ac:dyDescent="0.3">
      <c r="A712">
        <f t="shared" si="15"/>
        <v>38950483</v>
      </c>
      <c r="B712" t="s">
        <v>5413</v>
      </c>
      <c r="C712" t="s">
        <v>5414</v>
      </c>
      <c r="D712">
        <v>66950483</v>
      </c>
      <c r="E712">
        <v>28000000</v>
      </c>
    </row>
    <row r="713" spans="1:5" x14ac:dyDescent="0.3">
      <c r="A713">
        <f t="shared" si="15"/>
        <v>38872378</v>
      </c>
      <c r="B713" t="s">
        <v>7794</v>
      </c>
      <c r="C713" t="s">
        <v>8196</v>
      </c>
      <c r="D713">
        <v>51872378</v>
      </c>
      <c r="E713">
        <v>13000000</v>
      </c>
    </row>
    <row r="714" spans="1:5" x14ac:dyDescent="0.3">
      <c r="A714">
        <f t="shared" si="15"/>
        <v>38815117</v>
      </c>
      <c r="B714" t="s">
        <v>2920</v>
      </c>
      <c r="C714" t="s">
        <v>2921</v>
      </c>
      <c r="D714">
        <v>93815117</v>
      </c>
      <c r="E714">
        <v>55000000</v>
      </c>
    </row>
    <row r="715" spans="1:5" x14ac:dyDescent="0.3">
      <c r="A715">
        <f t="shared" si="15"/>
        <v>38797148</v>
      </c>
      <c r="B715" t="s">
        <v>8557</v>
      </c>
      <c r="C715" t="s">
        <v>8558</v>
      </c>
      <c r="D715">
        <v>49797148</v>
      </c>
      <c r="E715">
        <v>11000000</v>
      </c>
    </row>
    <row r="716" spans="1:5" x14ac:dyDescent="0.3">
      <c r="A716">
        <f t="shared" si="15"/>
        <v>38771291</v>
      </c>
      <c r="B716" t="s">
        <v>8840</v>
      </c>
      <c r="C716" t="s">
        <v>8841</v>
      </c>
      <c r="D716">
        <v>43771291</v>
      </c>
      <c r="E716">
        <v>5000000</v>
      </c>
    </row>
    <row r="717" spans="1:5" x14ac:dyDescent="0.3">
      <c r="A717">
        <f t="shared" si="15"/>
        <v>38756232</v>
      </c>
      <c r="B717" t="s">
        <v>238</v>
      </c>
      <c r="C717" t="s">
        <v>241</v>
      </c>
      <c r="D717">
        <v>228756232</v>
      </c>
      <c r="E717">
        <v>190000000</v>
      </c>
    </row>
    <row r="718" spans="1:5" x14ac:dyDescent="0.3">
      <c r="A718">
        <f t="shared" si="15"/>
        <v>38697449</v>
      </c>
      <c r="B718" t="s">
        <v>5734</v>
      </c>
      <c r="C718" t="s">
        <v>6903</v>
      </c>
      <c r="D718">
        <v>51697449</v>
      </c>
      <c r="E718">
        <v>13000000</v>
      </c>
    </row>
    <row r="719" spans="1:5" x14ac:dyDescent="0.3">
      <c r="A719">
        <f t="shared" si="15"/>
        <v>38658172</v>
      </c>
      <c r="B719" t="s">
        <v>2950</v>
      </c>
      <c r="C719" t="s">
        <v>3195</v>
      </c>
      <c r="D719">
        <v>88658172</v>
      </c>
      <c r="E719">
        <v>50000000</v>
      </c>
    </row>
    <row r="720" spans="1:5" x14ac:dyDescent="0.3">
      <c r="A720">
        <f t="shared" si="15"/>
        <v>38543795</v>
      </c>
      <c r="B720" t="s">
        <v>387</v>
      </c>
      <c r="C720" t="s">
        <v>389</v>
      </c>
      <c r="D720">
        <v>208543795</v>
      </c>
      <c r="E720">
        <v>170000000</v>
      </c>
    </row>
    <row r="721" spans="1:5" x14ac:dyDescent="0.3">
      <c r="A721">
        <f t="shared" si="15"/>
        <v>38493982</v>
      </c>
      <c r="B721" t="s">
        <v>330</v>
      </c>
      <c r="C721" t="s">
        <v>8717</v>
      </c>
      <c r="D721">
        <v>52293982</v>
      </c>
      <c r="E721">
        <v>13800000</v>
      </c>
    </row>
    <row r="722" spans="1:5" x14ac:dyDescent="0.3">
      <c r="A722">
        <f t="shared" si="15"/>
        <v>38400000</v>
      </c>
      <c r="B722" t="s">
        <v>1142</v>
      </c>
      <c r="C722" t="s">
        <v>2923</v>
      </c>
      <c r="D722">
        <v>91400000</v>
      </c>
      <c r="E722">
        <v>53000000</v>
      </c>
    </row>
    <row r="723" spans="1:5" x14ac:dyDescent="0.3">
      <c r="A723">
        <f t="shared" si="15"/>
        <v>38287363</v>
      </c>
      <c r="B723" t="s">
        <v>798</v>
      </c>
      <c r="C723" t="s">
        <v>3571</v>
      </c>
      <c r="D723">
        <v>83287363</v>
      </c>
      <c r="E723">
        <v>45000000</v>
      </c>
    </row>
    <row r="724" spans="1:5" x14ac:dyDescent="0.3">
      <c r="A724">
        <f t="shared" si="15"/>
        <v>38192114</v>
      </c>
      <c r="B724" t="s">
        <v>745</v>
      </c>
      <c r="C724" t="s">
        <v>861</v>
      </c>
      <c r="D724">
        <v>163192114</v>
      </c>
      <c r="E724">
        <v>125000000</v>
      </c>
    </row>
    <row r="725" spans="1:5" x14ac:dyDescent="0.3">
      <c r="A725">
        <f t="shared" si="15"/>
        <v>38127162</v>
      </c>
      <c r="B725" t="s">
        <v>546</v>
      </c>
      <c r="C725" t="s">
        <v>6913</v>
      </c>
      <c r="D725">
        <v>56127162</v>
      </c>
      <c r="E725">
        <v>18000000</v>
      </c>
    </row>
    <row r="726" spans="1:5" x14ac:dyDescent="0.3">
      <c r="A726">
        <f t="shared" si="15"/>
        <v>38023275</v>
      </c>
      <c r="B726" t="s">
        <v>1456</v>
      </c>
      <c r="C726" t="s">
        <v>1975</v>
      </c>
      <c r="D726">
        <v>73023275</v>
      </c>
      <c r="E726">
        <v>35000000</v>
      </c>
    </row>
    <row r="727" spans="1:5" x14ac:dyDescent="0.3">
      <c r="A727">
        <f t="shared" si="15"/>
        <v>38000000</v>
      </c>
      <c r="B727" t="s">
        <v>6090</v>
      </c>
      <c r="C727" t="s">
        <v>7361</v>
      </c>
      <c r="D727">
        <v>54000000</v>
      </c>
      <c r="E727">
        <v>16000000</v>
      </c>
    </row>
    <row r="728" spans="1:5" x14ac:dyDescent="0.3">
      <c r="A728">
        <f t="shared" si="15"/>
        <v>37837368.25</v>
      </c>
      <c r="B728" t="s">
        <v>1296</v>
      </c>
      <c r="C728" t="s">
        <v>11980</v>
      </c>
      <c r="D728">
        <f>VLOOKUP(B728,'AVG budget &amp; Gross'!$X$4:$Y$2401,2,0)</f>
        <v>54837368.25</v>
      </c>
      <c r="E728">
        <v>17000000</v>
      </c>
    </row>
    <row r="729" spans="1:5" x14ac:dyDescent="0.3">
      <c r="A729">
        <f t="shared" si="15"/>
        <v>37744720</v>
      </c>
      <c r="B729" t="s">
        <v>4839</v>
      </c>
      <c r="C729" t="s">
        <v>4840</v>
      </c>
      <c r="D729">
        <v>57744720</v>
      </c>
      <c r="E729">
        <v>20000000</v>
      </c>
    </row>
    <row r="730" spans="1:5" x14ac:dyDescent="0.3">
      <c r="A730">
        <f t="shared" si="15"/>
        <v>37696176</v>
      </c>
      <c r="B730" t="s">
        <v>6223</v>
      </c>
      <c r="C730" t="s">
        <v>6225</v>
      </c>
      <c r="D730">
        <v>59696176</v>
      </c>
      <c r="E730">
        <v>22000000</v>
      </c>
    </row>
    <row r="731" spans="1:5" x14ac:dyDescent="0.3">
      <c r="A731">
        <f t="shared" si="15"/>
        <v>37650000</v>
      </c>
      <c r="B731" t="s">
        <v>9970</v>
      </c>
      <c r="C731" t="s">
        <v>9973</v>
      </c>
      <c r="D731">
        <v>43650000</v>
      </c>
      <c r="E731">
        <v>6000000</v>
      </c>
    </row>
    <row r="732" spans="1:5" x14ac:dyDescent="0.3">
      <c r="A732">
        <f t="shared" si="15"/>
        <v>37541683</v>
      </c>
      <c r="B732" t="s">
        <v>10423</v>
      </c>
      <c r="C732" t="s">
        <v>11634</v>
      </c>
      <c r="D732">
        <v>40041683</v>
      </c>
      <c r="E732">
        <v>2500000</v>
      </c>
    </row>
    <row r="733" spans="1:5" x14ac:dyDescent="0.3">
      <c r="A733">
        <f t="shared" si="15"/>
        <v>37536959</v>
      </c>
      <c r="B733" t="s">
        <v>4329</v>
      </c>
      <c r="C733" t="s">
        <v>4330</v>
      </c>
      <c r="D733">
        <v>47536959</v>
      </c>
      <c r="E733">
        <v>10000000</v>
      </c>
    </row>
    <row r="734" spans="1:5" x14ac:dyDescent="0.3">
      <c r="A734">
        <f t="shared" si="15"/>
        <v>37365600</v>
      </c>
      <c r="B734" t="s">
        <v>1809</v>
      </c>
      <c r="C734" t="s">
        <v>8304</v>
      </c>
      <c r="D734">
        <v>42365600</v>
      </c>
      <c r="E734">
        <v>5000000</v>
      </c>
    </row>
    <row r="735" spans="1:5" x14ac:dyDescent="0.3">
      <c r="A735">
        <f t="shared" si="15"/>
        <v>37322273</v>
      </c>
      <c r="B735" t="s">
        <v>7562</v>
      </c>
      <c r="C735" t="s">
        <v>7563</v>
      </c>
      <c r="D735">
        <v>54322273</v>
      </c>
      <c r="E735">
        <v>17000000</v>
      </c>
    </row>
    <row r="736" spans="1:5" x14ac:dyDescent="0.3">
      <c r="A736">
        <f t="shared" si="15"/>
        <v>37257433</v>
      </c>
      <c r="B736" t="s">
        <v>3210</v>
      </c>
      <c r="C736" t="s">
        <v>8090</v>
      </c>
      <c r="D736">
        <v>54257433</v>
      </c>
      <c r="E736">
        <v>17000000</v>
      </c>
    </row>
    <row r="737" spans="1:5" x14ac:dyDescent="0.3">
      <c r="A737">
        <f t="shared" si="15"/>
        <v>37253092</v>
      </c>
      <c r="B737" t="s">
        <v>3589</v>
      </c>
      <c r="C737" t="s">
        <v>3590</v>
      </c>
      <c r="D737">
        <v>67253092</v>
      </c>
      <c r="E737">
        <v>30000000</v>
      </c>
    </row>
    <row r="738" spans="1:5" x14ac:dyDescent="0.3">
      <c r="A738">
        <f t="shared" si="15"/>
        <v>37239856</v>
      </c>
      <c r="B738" t="s">
        <v>7287</v>
      </c>
      <c r="C738" t="s">
        <v>7289</v>
      </c>
      <c r="D738">
        <v>54239856</v>
      </c>
      <c r="E738">
        <v>17000000</v>
      </c>
    </row>
    <row r="739" spans="1:5" x14ac:dyDescent="0.3">
      <c r="A739">
        <f t="shared" si="15"/>
        <v>37176525.5</v>
      </c>
      <c r="B739" t="s">
        <v>2382</v>
      </c>
      <c r="C739" t="s">
        <v>6896</v>
      </c>
      <c r="D739">
        <f>VLOOKUP(B739,'AVG budget &amp; Gross'!$X$4:$Y$2401,2,0)</f>
        <v>56176525.5</v>
      </c>
      <c r="E739">
        <v>19000000</v>
      </c>
    </row>
    <row r="740" spans="1:5" x14ac:dyDescent="0.3">
      <c r="A740">
        <f t="shared" si="15"/>
        <v>37127062.666666664</v>
      </c>
      <c r="B740" t="s">
        <v>330</v>
      </c>
      <c r="C740" t="s">
        <v>7963</v>
      </c>
      <c r="D740">
        <f>VLOOKUP(B740,'AVG budget &amp; Gross'!$X$4:$Y$2401,2,0)</f>
        <v>51127062.666666664</v>
      </c>
      <c r="E740">
        <v>14000000</v>
      </c>
    </row>
    <row r="741" spans="1:5" x14ac:dyDescent="0.3">
      <c r="A741">
        <f t="shared" si="15"/>
        <v>37063889</v>
      </c>
      <c r="B741" t="s">
        <v>3308</v>
      </c>
      <c r="C741" t="s">
        <v>9386</v>
      </c>
      <c r="D741">
        <v>45063889</v>
      </c>
      <c r="E741">
        <v>8000000</v>
      </c>
    </row>
    <row r="742" spans="1:5" x14ac:dyDescent="0.3">
      <c r="A742">
        <f t="shared" si="15"/>
        <v>36900000</v>
      </c>
      <c r="B742" t="s">
        <v>9117</v>
      </c>
      <c r="C742" t="s">
        <v>9118</v>
      </c>
      <c r="D742">
        <v>46300000</v>
      </c>
      <c r="E742">
        <v>9400000</v>
      </c>
    </row>
    <row r="743" spans="1:5" x14ac:dyDescent="0.3">
      <c r="A743">
        <f t="shared" si="15"/>
        <v>36885587</v>
      </c>
      <c r="B743" t="s">
        <v>2602</v>
      </c>
      <c r="C743" t="s">
        <v>7365</v>
      </c>
      <c r="D743">
        <v>52885587</v>
      </c>
      <c r="E743">
        <v>16000000</v>
      </c>
    </row>
    <row r="744" spans="1:5" x14ac:dyDescent="0.3">
      <c r="A744">
        <f t="shared" si="15"/>
        <v>36868030</v>
      </c>
      <c r="B744" t="s">
        <v>1292</v>
      </c>
      <c r="C744" t="s">
        <v>7005</v>
      </c>
      <c r="D744">
        <v>53868030</v>
      </c>
      <c r="E744">
        <v>17000000</v>
      </c>
    </row>
    <row r="745" spans="1:5" x14ac:dyDescent="0.3">
      <c r="A745">
        <f t="shared" si="15"/>
        <v>36667870</v>
      </c>
      <c r="B745" t="s">
        <v>6408</v>
      </c>
      <c r="C745" t="s">
        <v>6409</v>
      </c>
      <c r="D745">
        <v>56667870</v>
      </c>
      <c r="E745">
        <v>20000000</v>
      </c>
    </row>
    <row r="746" spans="1:5" x14ac:dyDescent="0.3">
      <c r="A746">
        <f t="shared" si="15"/>
        <v>36643346</v>
      </c>
      <c r="B746" t="s">
        <v>2145</v>
      </c>
      <c r="C746" t="s">
        <v>2148</v>
      </c>
      <c r="D746">
        <v>116643346</v>
      </c>
      <c r="E746">
        <v>80000000</v>
      </c>
    </row>
    <row r="747" spans="1:5" x14ac:dyDescent="0.3">
      <c r="A747">
        <f t="shared" si="15"/>
        <v>36636816</v>
      </c>
      <c r="B747" t="s">
        <v>602</v>
      </c>
      <c r="C747" t="s">
        <v>729</v>
      </c>
      <c r="D747">
        <v>176636816</v>
      </c>
      <c r="E747">
        <v>140000000</v>
      </c>
    </row>
    <row r="748" spans="1:5" x14ac:dyDescent="0.3">
      <c r="A748">
        <f t="shared" si="15"/>
        <v>36600000</v>
      </c>
      <c r="B748" t="s">
        <v>4992</v>
      </c>
      <c r="C748" t="s">
        <v>4994</v>
      </c>
      <c r="D748">
        <v>66600000</v>
      </c>
      <c r="E748">
        <v>30000000</v>
      </c>
    </row>
    <row r="749" spans="1:5" x14ac:dyDescent="0.3">
      <c r="A749">
        <f t="shared" si="15"/>
        <v>36600000</v>
      </c>
      <c r="B749" t="s">
        <v>9651</v>
      </c>
      <c r="C749" t="s">
        <v>9652</v>
      </c>
      <c r="D749">
        <v>43800000</v>
      </c>
      <c r="E749">
        <v>7200000</v>
      </c>
    </row>
    <row r="750" spans="1:5" x14ac:dyDescent="0.3">
      <c r="A750">
        <f t="shared" si="15"/>
        <v>36528842</v>
      </c>
      <c r="B750" t="s">
        <v>682</v>
      </c>
      <c r="C750" t="s">
        <v>4974</v>
      </c>
      <c r="D750">
        <v>66528842</v>
      </c>
      <c r="E750">
        <v>30000000</v>
      </c>
    </row>
    <row r="751" spans="1:5" x14ac:dyDescent="0.3">
      <c r="A751">
        <f t="shared" si="15"/>
        <v>36527787</v>
      </c>
      <c r="B751" t="s">
        <v>3422</v>
      </c>
      <c r="C751" t="s">
        <v>7919</v>
      </c>
      <c r="D751">
        <v>51527787</v>
      </c>
      <c r="E751">
        <v>15000000</v>
      </c>
    </row>
    <row r="752" spans="1:5" x14ac:dyDescent="0.3">
      <c r="A752">
        <f t="shared" si="15"/>
        <v>36468315</v>
      </c>
      <c r="B752" t="s">
        <v>4988</v>
      </c>
      <c r="C752" t="s">
        <v>4989</v>
      </c>
      <c r="D752">
        <v>66468315</v>
      </c>
      <c r="E752">
        <v>30000000</v>
      </c>
    </row>
    <row r="753" spans="1:5" x14ac:dyDescent="0.3">
      <c r="A753">
        <f t="shared" si="15"/>
        <v>36398162</v>
      </c>
      <c r="B753" t="s">
        <v>5155</v>
      </c>
      <c r="C753" t="s">
        <v>6411</v>
      </c>
      <c r="D753">
        <v>56398162</v>
      </c>
      <c r="E753">
        <v>20000000</v>
      </c>
    </row>
    <row r="754" spans="1:5" x14ac:dyDescent="0.3">
      <c r="A754">
        <f t="shared" si="15"/>
        <v>36377022</v>
      </c>
      <c r="B754" t="s">
        <v>2872</v>
      </c>
      <c r="C754" t="s">
        <v>8737</v>
      </c>
      <c r="D754">
        <v>46377022</v>
      </c>
      <c r="E754">
        <v>10000000</v>
      </c>
    </row>
    <row r="755" spans="1:5" x14ac:dyDescent="0.3">
      <c r="A755">
        <f t="shared" si="15"/>
        <v>36371181</v>
      </c>
      <c r="B755" t="s">
        <v>5190</v>
      </c>
      <c r="C755" t="s">
        <v>5370</v>
      </c>
      <c r="D755">
        <v>64371181</v>
      </c>
      <c r="E755">
        <v>28000000</v>
      </c>
    </row>
    <row r="756" spans="1:5" x14ac:dyDescent="0.3">
      <c r="A756">
        <f t="shared" si="15"/>
        <v>36362352</v>
      </c>
      <c r="B756" t="s">
        <v>173</v>
      </c>
      <c r="C756" t="s">
        <v>6415</v>
      </c>
      <c r="D756">
        <v>56362352</v>
      </c>
      <c r="E756">
        <v>20000000</v>
      </c>
    </row>
    <row r="757" spans="1:5" x14ac:dyDescent="0.3">
      <c r="A757">
        <f t="shared" si="15"/>
        <v>36360018</v>
      </c>
      <c r="B757" t="s">
        <v>499</v>
      </c>
      <c r="C757" t="s">
        <v>569</v>
      </c>
      <c r="D757">
        <v>206360018</v>
      </c>
      <c r="E757">
        <v>170000000</v>
      </c>
    </row>
    <row r="758" spans="1:5" x14ac:dyDescent="0.3">
      <c r="A758">
        <f t="shared" si="15"/>
        <v>36328680</v>
      </c>
      <c r="B758" t="s">
        <v>1853</v>
      </c>
      <c r="C758" t="s">
        <v>5581</v>
      </c>
      <c r="D758">
        <v>58328680</v>
      </c>
      <c r="E758">
        <v>22000000</v>
      </c>
    </row>
    <row r="759" spans="1:5" x14ac:dyDescent="0.3">
      <c r="A759">
        <f t="shared" si="15"/>
        <v>36207920</v>
      </c>
      <c r="B759" t="s">
        <v>1159</v>
      </c>
      <c r="C759" t="s">
        <v>2945</v>
      </c>
      <c r="D759">
        <v>66207920</v>
      </c>
      <c r="E759">
        <v>30000000</v>
      </c>
    </row>
    <row r="760" spans="1:5" x14ac:dyDescent="0.3">
      <c r="A760">
        <f t="shared" si="15"/>
        <v>36154094</v>
      </c>
      <c r="B760" t="s">
        <v>6416</v>
      </c>
      <c r="C760" t="s">
        <v>6417</v>
      </c>
      <c r="D760">
        <v>56154094</v>
      </c>
      <c r="E760">
        <v>20000000</v>
      </c>
    </row>
    <row r="761" spans="1:5" x14ac:dyDescent="0.3">
      <c r="A761">
        <f t="shared" si="15"/>
        <v>36137684</v>
      </c>
      <c r="B761" t="s">
        <v>4417</v>
      </c>
      <c r="C761" t="s">
        <v>8082</v>
      </c>
      <c r="D761">
        <v>48637684</v>
      </c>
      <c r="E761">
        <v>12500000</v>
      </c>
    </row>
    <row r="762" spans="1:5" x14ac:dyDescent="0.3">
      <c r="A762">
        <f t="shared" si="15"/>
        <v>36121934</v>
      </c>
      <c r="B762" t="s">
        <v>8095</v>
      </c>
      <c r="C762" t="s">
        <v>8096</v>
      </c>
      <c r="D762">
        <v>49121934</v>
      </c>
      <c r="E762">
        <v>13000000</v>
      </c>
    </row>
    <row r="763" spans="1:5" x14ac:dyDescent="0.3">
      <c r="A763">
        <f t="shared" si="15"/>
        <v>36066497</v>
      </c>
      <c r="B763" t="s">
        <v>9388</v>
      </c>
      <c r="C763" t="s">
        <v>11012</v>
      </c>
      <c r="D763">
        <f>VLOOKUP(B763,'AVG budget &amp; Gross'!$X$4:$Y$2401,2,0)</f>
        <v>40066497</v>
      </c>
      <c r="E763">
        <v>4000000</v>
      </c>
    </row>
    <row r="764" spans="1:5" x14ac:dyDescent="0.3">
      <c r="A764">
        <f t="shared" si="15"/>
        <v>35990057</v>
      </c>
      <c r="B764" t="s">
        <v>4759</v>
      </c>
      <c r="C764" t="s">
        <v>9574</v>
      </c>
      <c r="D764">
        <v>43490057</v>
      </c>
      <c r="E764">
        <v>7500000</v>
      </c>
    </row>
    <row r="765" spans="1:5" x14ac:dyDescent="0.3">
      <c r="A765">
        <f t="shared" si="15"/>
        <v>35960517</v>
      </c>
      <c r="B765" t="s">
        <v>2363</v>
      </c>
      <c r="C765" t="s">
        <v>6209</v>
      </c>
      <c r="D765">
        <v>70960517</v>
      </c>
      <c r="E765">
        <v>35000000</v>
      </c>
    </row>
    <row r="766" spans="1:5" x14ac:dyDescent="0.3">
      <c r="A766">
        <f t="shared" si="15"/>
        <v>35910583</v>
      </c>
      <c r="B766" t="s">
        <v>477</v>
      </c>
      <c r="C766" t="s">
        <v>5384</v>
      </c>
      <c r="D766">
        <v>63910583</v>
      </c>
      <c r="E766">
        <v>28000000</v>
      </c>
    </row>
    <row r="767" spans="1:5" x14ac:dyDescent="0.3">
      <c r="A767">
        <f t="shared" si="15"/>
        <v>35592846</v>
      </c>
      <c r="B767" t="s">
        <v>2035</v>
      </c>
      <c r="C767" t="s">
        <v>8255</v>
      </c>
      <c r="D767">
        <v>48092846</v>
      </c>
      <c r="E767">
        <v>12500000</v>
      </c>
    </row>
    <row r="768" spans="1:5" x14ac:dyDescent="0.3">
      <c r="A768">
        <f t="shared" si="15"/>
        <v>35490000</v>
      </c>
      <c r="B768" t="s">
        <v>877</v>
      </c>
      <c r="C768" t="s">
        <v>5582</v>
      </c>
      <c r="D768">
        <v>61490000</v>
      </c>
      <c r="E768">
        <v>26000000</v>
      </c>
    </row>
    <row r="769" spans="1:5" x14ac:dyDescent="0.3">
      <c r="A769">
        <f t="shared" si="15"/>
        <v>35468793</v>
      </c>
      <c r="B769" t="s">
        <v>1150</v>
      </c>
      <c r="C769" t="s">
        <v>2350</v>
      </c>
      <c r="D769">
        <v>100468793</v>
      </c>
      <c r="E769">
        <v>65000000</v>
      </c>
    </row>
    <row r="770" spans="1:5" x14ac:dyDescent="0.3">
      <c r="A770">
        <f t="shared" ref="A770:A833" si="16">D770-E770</f>
        <v>35461307</v>
      </c>
      <c r="B770" t="s">
        <v>6424</v>
      </c>
      <c r="C770" t="s">
        <v>6425</v>
      </c>
      <c r="D770">
        <v>55461307</v>
      </c>
      <c r="E770">
        <v>20000000</v>
      </c>
    </row>
    <row r="771" spans="1:5" x14ac:dyDescent="0.3">
      <c r="A771">
        <f t="shared" si="16"/>
        <v>35448498</v>
      </c>
      <c r="B771" t="s">
        <v>1656</v>
      </c>
      <c r="C771" t="s">
        <v>2356</v>
      </c>
      <c r="D771">
        <v>100448498</v>
      </c>
      <c r="E771">
        <v>65000000</v>
      </c>
    </row>
    <row r="772" spans="1:5" x14ac:dyDescent="0.3">
      <c r="A772">
        <f t="shared" si="16"/>
        <v>35443237</v>
      </c>
      <c r="B772" t="s">
        <v>4428</v>
      </c>
      <c r="C772" t="s">
        <v>5728</v>
      </c>
      <c r="D772">
        <v>60443237</v>
      </c>
      <c r="E772">
        <v>25000000</v>
      </c>
    </row>
    <row r="773" spans="1:5" x14ac:dyDescent="0.3">
      <c r="A773">
        <f t="shared" si="16"/>
        <v>35428137</v>
      </c>
      <c r="B773" t="s">
        <v>189</v>
      </c>
      <c r="C773" t="s">
        <v>196</v>
      </c>
      <c r="D773">
        <v>245428137</v>
      </c>
      <c r="E773">
        <v>210000000</v>
      </c>
    </row>
    <row r="774" spans="1:5" x14ac:dyDescent="0.3">
      <c r="A774">
        <f t="shared" si="16"/>
        <v>35305995</v>
      </c>
      <c r="B774" t="s">
        <v>2413</v>
      </c>
      <c r="C774" t="s">
        <v>3934</v>
      </c>
      <c r="D774">
        <v>75305995</v>
      </c>
      <c r="E774">
        <v>40000000</v>
      </c>
    </row>
    <row r="775" spans="1:5" x14ac:dyDescent="0.3">
      <c r="A775">
        <f t="shared" si="16"/>
        <v>35279690</v>
      </c>
      <c r="B775" t="s">
        <v>4394</v>
      </c>
      <c r="C775" t="s">
        <v>4397</v>
      </c>
      <c r="D775">
        <v>72279690</v>
      </c>
      <c r="E775">
        <v>37000000</v>
      </c>
    </row>
    <row r="776" spans="1:5" x14ac:dyDescent="0.3">
      <c r="A776">
        <f t="shared" si="16"/>
        <v>35200000</v>
      </c>
      <c r="B776" t="s">
        <v>2548</v>
      </c>
      <c r="C776" t="s">
        <v>10821</v>
      </c>
      <c r="D776">
        <v>39200000</v>
      </c>
      <c r="E776">
        <v>4000000</v>
      </c>
    </row>
    <row r="777" spans="1:5" x14ac:dyDescent="0.3">
      <c r="A777">
        <f t="shared" si="16"/>
        <v>35183996</v>
      </c>
      <c r="B777" t="s">
        <v>2429</v>
      </c>
      <c r="C777" t="s">
        <v>12116</v>
      </c>
      <c r="D777">
        <f>VLOOKUP(B777,'AVG budget &amp; Gross'!$X$4:$Y$2401,2,0)</f>
        <v>37183996</v>
      </c>
      <c r="E777">
        <v>2000000</v>
      </c>
    </row>
    <row r="778" spans="1:5" x14ac:dyDescent="0.3">
      <c r="A778">
        <f t="shared" si="16"/>
        <v>35168022</v>
      </c>
      <c r="B778" t="s">
        <v>3182</v>
      </c>
      <c r="C778" t="s">
        <v>11257</v>
      </c>
      <c r="D778">
        <v>38168022</v>
      </c>
      <c r="E778">
        <v>3000000</v>
      </c>
    </row>
    <row r="779" spans="1:5" x14ac:dyDescent="0.3">
      <c r="A779">
        <f t="shared" si="16"/>
        <v>35122319</v>
      </c>
      <c r="B779" t="s">
        <v>5968</v>
      </c>
      <c r="C779" t="s">
        <v>5970</v>
      </c>
      <c r="D779">
        <v>49122319</v>
      </c>
      <c r="E779">
        <v>14000000</v>
      </c>
    </row>
    <row r="780" spans="1:5" x14ac:dyDescent="0.3">
      <c r="A780">
        <f t="shared" si="16"/>
        <v>35026631</v>
      </c>
      <c r="B780" t="s">
        <v>3955</v>
      </c>
      <c r="C780" t="s">
        <v>4400</v>
      </c>
      <c r="D780">
        <v>71026631</v>
      </c>
      <c r="E780">
        <v>36000000</v>
      </c>
    </row>
    <row r="781" spans="1:5" x14ac:dyDescent="0.3">
      <c r="A781">
        <f t="shared" si="16"/>
        <v>35010106</v>
      </c>
      <c r="B781" t="s">
        <v>4978</v>
      </c>
      <c r="C781" t="s">
        <v>4980</v>
      </c>
      <c r="D781">
        <v>65010106</v>
      </c>
      <c r="E781">
        <v>30000000</v>
      </c>
    </row>
    <row r="782" spans="1:5" x14ac:dyDescent="0.3">
      <c r="A782">
        <f t="shared" si="16"/>
        <v>35006147</v>
      </c>
      <c r="B782" t="s">
        <v>718</v>
      </c>
      <c r="C782" t="s">
        <v>7196</v>
      </c>
      <c r="D782">
        <v>58006147</v>
      </c>
      <c r="E782">
        <v>23000000</v>
      </c>
    </row>
    <row r="783" spans="1:5" x14ac:dyDescent="0.3">
      <c r="A783">
        <f t="shared" si="16"/>
        <v>35003492</v>
      </c>
      <c r="B783" t="s">
        <v>1075</v>
      </c>
      <c r="C783" t="s">
        <v>2572</v>
      </c>
      <c r="D783">
        <v>100003492</v>
      </c>
      <c r="E783">
        <v>65000000</v>
      </c>
    </row>
    <row r="784" spans="1:5" x14ac:dyDescent="0.3">
      <c r="A784">
        <f t="shared" si="16"/>
        <v>35003300</v>
      </c>
      <c r="B784" t="s">
        <v>7559</v>
      </c>
      <c r="C784" t="s">
        <v>7561</v>
      </c>
      <c r="D784">
        <v>50003300</v>
      </c>
      <c r="E784">
        <v>15000000</v>
      </c>
    </row>
    <row r="785" spans="1:5" x14ac:dyDescent="0.3">
      <c r="A785">
        <f t="shared" si="16"/>
        <v>34886089</v>
      </c>
      <c r="B785" t="s">
        <v>940</v>
      </c>
      <c r="C785" t="s">
        <v>7586</v>
      </c>
      <c r="D785">
        <v>44886089</v>
      </c>
      <c r="E785">
        <v>10000000</v>
      </c>
    </row>
    <row r="786" spans="1:5" x14ac:dyDescent="0.3">
      <c r="A786">
        <f t="shared" si="16"/>
        <v>34706988</v>
      </c>
      <c r="B786" t="s">
        <v>835</v>
      </c>
      <c r="C786" t="s">
        <v>2930</v>
      </c>
      <c r="D786">
        <v>89706988</v>
      </c>
      <c r="E786">
        <v>55000000</v>
      </c>
    </row>
    <row r="787" spans="1:5" x14ac:dyDescent="0.3">
      <c r="A787">
        <f t="shared" si="16"/>
        <v>34700000</v>
      </c>
      <c r="B787" t="s">
        <v>6357</v>
      </c>
      <c r="C787" t="s">
        <v>6358</v>
      </c>
      <c r="D787">
        <v>69700000</v>
      </c>
      <c r="E787">
        <v>35000000</v>
      </c>
    </row>
    <row r="788" spans="1:5" x14ac:dyDescent="0.3">
      <c r="A788">
        <f t="shared" si="16"/>
        <v>34500000</v>
      </c>
      <c r="B788" t="s">
        <v>2363</v>
      </c>
      <c r="C788" t="s">
        <v>9826</v>
      </c>
      <c r="D788">
        <v>41400000</v>
      </c>
      <c r="E788">
        <v>6900000</v>
      </c>
    </row>
    <row r="789" spans="1:5" x14ac:dyDescent="0.3">
      <c r="A789">
        <f t="shared" si="16"/>
        <v>34432823</v>
      </c>
      <c r="B789" t="s">
        <v>5113</v>
      </c>
      <c r="C789" t="s">
        <v>11003</v>
      </c>
      <c r="D789">
        <f>VLOOKUP(B789,'AVG budget &amp; Gross'!$X$4:$Y$2401,2,0)</f>
        <v>38432823</v>
      </c>
      <c r="E789">
        <v>4000000</v>
      </c>
    </row>
    <row r="790" spans="1:5" x14ac:dyDescent="0.3">
      <c r="A790">
        <f t="shared" si="16"/>
        <v>34300000</v>
      </c>
      <c r="B790" t="s">
        <v>3811</v>
      </c>
      <c r="C790" t="s">
        <v>5386</v>
      </c>
      <c r="D790">
        <v>62300000</v>
      </c>
      <c r="E790">
        <v>28000000</v>
      </c>
    </row>
    <row r="791" spans="1:5" x14ac:dyDescent="0.3">
      <c r="A791">
        <f t="shared" si="16"/>
        <v>34244877</v>
      </c>
      <c r="B791" t="s">
        <v>2390</v>
      </c>
      <c r="C791" t="s">
        <v>3200</v>
      </c>
      <c r="D791">
        <v>84244877</v>
      </c>
      <c r="E791">
        <v>50000000</v>
      </c>
    </row>
    <row r="792" spans="1:5" x14ac:dyDescent="0.3">
      <c r="A792">
        <f t="shared" si="16"/>
        <v>34225164</v>
      </c>
      <c r="B792" t="s">
        <v>2066</v>
      </c>
      <c r="C792" t="s">
        <v>2068</v>
      </c>
      <c r="D792">
        <v>107225164</v>
      </c>
      <c r="E792">
        <v>73000000</v>
      </c>
    </row>
    <row r="793" spans="1:5" x14ac:dyDescent="0.3">
      <c r="A793">
        <f t="shared" si="16"/>
        <v>34218429</v>
      </c>
      <c r="B793" t="s">
        <v>7983</v>
      </c>
      <c r="C793" t="s">
        <v>12246</v>
      </c>
      <c r="D793">
        <v>35918429</v>
      </c>
      <c r="E793">
        <v>1700000</v>
      </c>
    </row>
    <row r="794" spans="1:5" x14ac:dyDescent="0.3">
      <c r="A794">
        <f t="shared" si="16"/>
        <v>34172251</v>
      </c>
      <c r="B794" t="s">
        <v>134</v>
      </c>
      <c r="C794" t="s">
        <v>4991</v>
      </c>
      <c r="D794">
        <v>64172251</v>
      </c>
      <c r="E794">
        <v>30000000</v>
      </c>
    </row>
    <row r="795" spans="1:5" x14ac:dyDescent="0.3">
      <c r="A795">
        <f t="shared" si="16"/>
        <v>34098862</v>
      </c>
      <c r="B795" t="s">
        <v>2442</v>
      </c>
      <c r="C795" t="s">
        <v>3936</v>
      </c>
      <c r="D795">
        <v>74098862</v>
      </c>
      <c r="E795">
        <v>40000000</v>
      </c>
    </row>
    <row r="796" spans="1:5" x14ac:dyDescent="0.3">
      <c r="A796">
        <f t="shared" si="16"/>
        <v>34073773</v>
      </c>
      <c r="B796" t="s">
        <v>3364</v>
      </c>
      <c r="C796" t="s">
        <v>4912</v>
      </c>
      <c r="D796">
        <v>59073773</v>
      </c>
      <c r="E796">
        <v>25000000</v>
      </c>
    </row>
    <row r="797" spans="1:5" x14ac:dyDescent="0.3">
      <c r="A797">
        <f t="shared" si="16"/>
        <v>34034755</v>
      </c>
      <c r="B797" t="s">
        <v>2728</v>
      </c>
      <c r="C797" t="s">
        <v>5333</v>
      </c>
      <c r="D797">
        <v>63034755</v>
      </c>
      <c r="E797">
        <v>29000000</v>
      </c>
    </row>
    <row r="798" spans="1:5" x14ac:dyDescent="0.3">
      <c r="A798">
        <f t="shared" si="16"/>
        <v>33983001</v>
      </c>
      <c r="B798" t="s">
        <v>344</v>
      </c>
      <c r="C798" t="s">
        <v>7590</v>
      </c>
      <c r="D798">
        <v>40983001</v>
      </c>
      <c r="E798">
        <v>7000000</v>
      </c>
    </row>
    <row r="799" spans="1:5" x14ac:dyDescent="0.3">
      <c r="A799">
        <f t="shared" si="16"/>
        <v>33914986</v>
      </c>
      <c r="B799" t="s">
        <v>80</v>
      </c>
      <c r="C799" t="s">
        <v>237</v>
      </c>
      <c r="D799">
        <v>233914986</v>
      </c>
      <c r="E799">
        <v>200000000</v>
      </c>
    </row>
    <row r="800" spans="1:5" x14ac:dyDescent="0.3">
      <c r="A800">
        <f t="shared" si="16"/>
        <v>33800000</v>
      </c>
      <c r="B800" t="s">
        <v>2673</v>
      </c>
      <c r="C800" t="s">
        <v>9975</v>
      </c>
      <c r="D800">
        <v>39800000</v>
      </c>
      <c r="E800">
        <v>6000000</v>
      </c>
    </row>
    <row r="801" spans="1:5" x14ac:dyDescent="0.3">
      <c r="A801">
        <f t="shared" si="16"/>
        <v>33762229</v>
      </c>
      <c r="B801" t="s">
        <v>4547</v>
      </c>
      <c r="C801" t="s">
        <v>6212</v>
      </c>
      <c r="D801">
        <v>55762229</v>
      </c>
      <c r="E801">
        <v>22000000</v>
      </c>
    </row>
    <row r="802" spans="1:5" x14ac:dyDescent="0.3">
      <c r="A802">
        <f t="shared" si="16"/>
        <v>33729374</v>
      </c>
      <c r="B802" t="s">
        <v>8075</v>
      </c>
      <c r="C802" t="s">
        <v>8076</v>
      </c>
      <c r="D802">
        <v>46729374</v>
      </c>
      <c r="E802">
        <v>13000000</v>
      </c>
    </row>
    <row r="803" spans="1:5" x14ac:dyDescent="0.3">
      <c r="A803">
        <f t="shared" si="16"/>
        <v>33716990.666666664</v>
      </c>
      <c r="B803" t="s">
        <v>4982</v>
      </c>
      <c r="C803" t="s">
        <v>13189</v>
      </c>
      <c r="D803">
        <f>VLOOKUP(B803,'AVG budget &amp; Gross'!$X$4:$Y$2401,2,0)</f>
        <v>34466990.666666664</v>
      </c>
      <c r="E803">
        <v>750000</v>
      </c>
    </row>
    <row r="804" spans="1:5" x14ac:dyDescent="0.3">
      <c r="A804">
        <f t="shared" si="16"/>
        <v>33600000</v>
      </c>
      <c r="B804" t="s">
        <v>3115</v>
      </c>
      <c r="C804" t="s">
        <v>7014</v>
      </c>
      <c r="D804">
        <v>51600000</v>
      </c>
      <c r="E804">
        <v>18000000</v>
      </c>
    </row>
    <row r="805" spans="1:5" x14ac:dyDescent="0.3">
      <c r="A805">
        <f t="shared" si="16"/>
        <v>33600000</v>
      </c>
      <c r="B805" t="s">
        <v>4909</v>
      </c>
      <c r="C805" t="s">
        <v>9106</v>
      </c>
      <c r="D805">
        <v>43100000</v>
      </c>
      <c r="E805">
        <v>9500000</v>
      </c>
    </row>
    <row r="806" spans="1:5" x14ac:dyDescent="0.3">
      <c r="A806">
        <f t="shared" si="16"/>
        <v>33563158</v>
      </c>
      <c r="B806" t="s">
        <v>877</v>
      </c>
      <c r="C806" t="s">
        <v>8561</v>
      </c>
      <c r="D806">
        <v>46563158</v>
      </c>
      <c r="E806">
        <v>13000000</v>
      </c>
    </row>
    <row r="807" spans="1:5" x14ac:dyDescent="0.3">
      <c r="A807">
        <f t="shared" si="16"/>
        <v>33553787</v>
      </c>
      <c r="B807" t="s">
        <v>7198</v>
      </c>
      <c r="C807" t="s">
        <v>7200</v>
      </c>
      <c r="D807">
        <v>51053787</v>
      </c>
      <c r="E807">
        <v>17500000</v>
      </c>
    </row>
    <row r="808" spans="1:5" x14ac:dyDescent="0.3">
      <c r="A808">
        <f t="shared" si="16"/>
        <v>33536011</v>
      </c>
      <c r="B808" t="s">
        <v>2505</v>
      </c>
      <c r="C808" t="s">
        <v>4995</v>
      </c>
      <c r="D808">
        <v>63536011</v>
      </c>
      <c r="E808">
        <v>30000000</v>
      </c>
    </row>
    <row r="809" spans="1:5" x14ac:dyDescent="0.3">
      <c r="A809">
        <f t="shared" si="16"/>
        <v>33491560</v>
      </c>
      <c r="B809" t="s">
        <v>3233</v>
      </c>
      <c r="C809" t="s">
        <v>5497</v>
      </c>
      <c r="D809">
        <v>60491560</v>
      </c>
      <c r="E809">
        <v>27000000</v>
      </c>
    </row>
    <row r="810" spans="1:5" x14ac:dyDescent="0.3">
      <c r="A810">
        <f t="shared" si="16"/>
        <v>33375151</v>
      </c>
      <c r="B810" t="s">
        <v>1240</v>
      </c>
      <c r="C810" t="s">
        <v>2541</v>
      </c>
      <c r="D810">
        <v>93375151</v>
      </c>
      <c r="E810">
        <v>60000000</v>
      </c>
    </row>
    <row r="811" spans="1:5" x14ac:dyDescent="0.3">
      <c r="A811">
        <f t="shared" si="16"/>
        <v>33355354</v>
      </c>
      <c r="B811" t="s">
        <v>115</v>
      </c>
      <c r="C811" t="s">
        <v>133</v>
      </c>
      <c r="D811">
        <v>258355354</v>
      </c>
      <c r="E811">
        <v>225000000</v>
      </c>
    </row>
    <row r="812" spans="1:5" x14ac:dyDescent="0.3">
      <c r="A812">
        <f t="shared" si="16"/>
        <v>33338338</v>
      </c>
      <c r="B812" t="s">
        <v>739</v>
      </c>
      <c r="C812" t="s">
        <v>1987</v>
      </c>
      <c r="D812">
        <v>103338338</v>
      </c>
      <c r="E812">
        <v>70000000</v>
      </c>
    </row>
    <row r="813" spans="1:5" x14ac:dyDescent="0.3">
      <c r="A813">
        <f t="shared" si="16"/>
        <v>33307796</v>
      </c>
      <c r="B813" t="s">
        <v>2545</v>
      </c>
      <c r="C813" t="s">
        <v>2547</v>
      </c>
      <c r="D813">
        <v>93307796</v>
      </c>
      <c r="E813">
        <v>60000000</v>
      </c>
    </row>
    <row r="814" spans="1:5" x14ac:dyDescent="0.3">
      <c r="A814">
        <f t="shared" si="16"/>
        <v>33305545</v>
      </c>
      <c r="B814" t="s">
        <v>222</v>
      </c>
      <c r="C814" t="s">
        <v>1390</v>
      </c>
      <c r="D814">
        <v>125305545</v>
      </c>
      <c r="E814">
        <v>92000000</v>
      </c>
    </row>
    <row r="815" spans="1:5" x14ac:dyDescent="0.3">
      <c r="A815">
        <f t="shared" si="16"/>
        <v>33262492</v>
      </c>
      <c r="B815" t="s">
        <v>4286</v>
      </c>
      <c r="C815" t="s">
        <v>6066</v>
      </c>
      <c r="D815">
        <v>57262492</v>
      </c>
      <c r="E815">
        <v>24000000</v>
      </c>
    </row>
    <row r="816" spans="1:5" x14ac:dyDescent="0.3">
      <c r="A816">
        <f t="shared" si="16"/>
        <v>33158000</v>
      </c>
      <c r="B816" t="s">
        <v>8417</v>
      </c>
      <c r="C816" t="s">
        <v>9660</v>
      </c>
      <c r="D816">
        <v>40158000</v>
      </c>
      <c r="E816">
        <v>7000000</v>
      </c>
    </row>
    <row r="817" spans="1:5" x14ac:dyDescent="0.3">
      <c r="A817">
        <f t="shared" si="16"/>
        <v>33147445</v>
      </c>
      <c r="B817" t="s">
        <v>1502</v>
      </c>
      <c r="C817" t="s">
        <v>1505</v>
      </c>
      <c r="D817">
        <v>120147445</v>
      </c>
      <c r="E817">
        <v>87000000</v>
      </c>
    </row>
    <row r="818" spans="1:5" x14ac:dyDescent="0.3">
      <c r="A818">
        <f t="shared" si="16"/>
        <v>33146000</v>
      </c>
      <c r="B818" t="s">
        <v>5907</v>
      </c>
      <c r="C818" t="s">
        <v>6531</v>
      </c>
      <c r="D818">
        <v>53146000</v>
      </c>
      <c r="E818">
        <v>20000000</v>
      </c>
    </row>
    <row r="819" spans="1:5" x14ac:dyDescent="0.3">
      <c r="A819">
        <f t="shared" si="16"/>
        <v>32962333</v>
      </c>
      <c r="B819" t="s">
        <v>4481</v>
      </c>
      <c r="C819" t="s">
        <v>4483</v>
      </c>
      <c r="D819">
        <v>67962333</v>
      </c>
      <c r="E819">
        <v>35000000</v>
      </c>
    </row>
    <row r="820" spans="1:5" x14ac:dyDescent="0.3">
      <c r="A820">
        <f t="shared" si="16"/>
        <v>32951479</v>
      </c>
      <c r="B820" t="s">
        <v>10718</v>
      </c>
      <c r="C820" t="s">
        <v>13323</v>
      </c>
      <c r="D820">
        <v>33451479</v>
      </c>
      <c r="E820">
        <v>500000</v>
      </c>
    </row>
    <row r="821" spans="1:5" x14ac:dyDescent="0.3">
      <c r="A821">
        <f t="shared" si="16"/>
        <v>32885635</v>
      </c>
      <c r="B821" t="s">
        <v>75</v>
      </c>
      <c r="C821" t="s">
        <v>5372</v>
      </c>
      <c r="D821">
        <v>58885635</v>
      </c>
      <c r="E821">
        <v>26000000</v>
      </c>
    </row>
    <row r="822" spans="1:5" x14ac:dyDescent="0.3">
      <c r="A822">
        <f t="shared" si="16"/>
        <v>32877175</v>
      </c>
      <c r="B822" t="s">
        <v>3968</v>
      </c>
      <c r="C822" t="s">
        <v>4997</v>
      </c>
      <c r="D822">
        <v>62877175</v>
      </c>
      <c r="E822">
        <v>30000000</v>
      </c>
    </row>
    <row r="823" spans="1:5" x14ac:dyDescent="0.3">
      <c r="A823">
        <f t="shared" si="16"/>
        <v>32860214</v>
      </c>
      <c r="B823" t="s">
        <v>1172</v>
      </c>
      <c r="C823" t="s">
        <v>7566</v>
      </c>
      <c r="D823">
        <v>47860214</v>
      </c>
      <c r="E823">
        <v>15000000</v>
      </c>
    </row>
    <row r="824" spans="1:5" x14ac:dyDescent="0.3">
      <c r="A824">
        <f t="shared" si="16"/>
        <v>32825000</v>
      </c>
      <c r="B824" t="s">
        <v>9651</v>
      </c>
      <c r="C824" t="s">
        <v>10448</v>
      </c>
      <c r="D824">
        <f>VLOOKUP(B824,'AVG budget &amp; Gross'!$X$4:$Y$2401,2,0)</f>
        <v>37825000</v>
      </c>
      <c r="E824">
        <v>5000000</v>
      </c>
    </row>
    <row r="825" spans="1:5" x14ac:dyDescent="0.3">
      <c r="A825">
        <f t="shared" si="16"/>
        <v>32811275</v>
      </c>
      <c r="B825" t="s">
        <v>546</v>
      </c>
      <c r="C825" t="s">
        <v>7567</v>
      </c>
      <c r="D825">
        <v>47811275</v>
      </c>
      <c r="E825">
        <v>15000000</v>
      </c>
    </row>
    <row r="826" spans="1:5" x14ac:dyDescent="0.3">
      <c r="A826">
        <f t="shared" si="16"/>
        <v>32808615</v>
      </c>
      <c r="B826" t="s">
        <v>22</v>
      </c>
      <c r="C826" t="s">
        <v>3951</v>
      </c>
      <c r="D826">
        <v>66808615</v>
      </c>
      <c r="E826">
        <v>34000000</v>
      </c>
    </row>
    <row r="827" spans="1:5" x14ac:dyDescent="0.3">
      <c r="A827">
        <f t="shared" si="16"/>
        <v>32800000</v>
      </c>
      <c r="B827" t="s">
        <v>4909</v>
      </c>
      <c r="C827" t="s">
        <v>7922</v>
      </c>
      <c r="D827">
        <v>46800000</v>
      </c>
      <c r="E827">
        <v>14000000</v>
      </c>
    </row>
    <row r="828" spans="1:5" x14ac:dyDescent="0.3">
      <c r="A828">
        <f t="shared" si="16"/>
        <v>32673325</v>
      </c>
      <c r="B828" t="s">
        <v>3968</v>
      </c>
      <c r="C828" t="s">
        <v>3972</v>
      </c>
      <c r="D828">
        <v>60923325</v>
      </c>
      <c r="E828">
        <f>VLOOKUP(B828,'AVG budget &amp; Gross'!$S$4:$T$2401,2,0)</f>
        <v>28250000</v>
      </c>
    </row>
    <row r="829" spans="1:5" x14ac:dyDescent="0.3">
      <c r="A829">
        <f t="shared" si="16"/>
        <v>32614858</v>
      </c>
      <c r="B829" t="s">
        <v>2154</v>
      </c>
      <c r="C829" t="s">
        <v>2156</v>
      </c>
      <c r="D829">
        <v>100614858</v>
      </c>
      <c r="E829">
        <v>68000000</v>
      </c>
    </row>
    <row r="830" spans="1:5" x14ac:dyDescent="0.3">
      <c r="A830">
        <f t="shared" si="16"/>
        <v>32614158</v>
      </c>
      <c r="B830" t="s">
        <v>1037</v>
      </c>
      <c r="C830" t="s">
        <v>1040</v>
      </c>
      <c r="D830">
        <v>142614158</v>
      </c>
      <c r="E830">
        <v>110000000</v>
      </c>
    </row>
    <row r="831" spans="1:5" x14ac:dyDescent="0.3">
      <c r="A831">
        <f t="shared" si="16"/>
        <v>32523385</v>
      </c>
      <c r="B831" t="s">
        <v>2073</v>
      </c>
      <c r="C831" t="s">
        <v>4518</v>
      </c>
      <c r="D831">
        <v>67523385</v>
      </c>
      <c r="E831">
        <v>35000000</v>
      </c>
    </row>
    <row r="832" spans="1:5" x14ac:dyDescent="0.3">
      <c r="A832">
        <f t="shared" si="16"/>
        <v>32522221</v>
      </c>
      <c r="B832" t="s">
        <v>10718</v>
      </c>
      <c r="C832" t="s">
        <v>11871</v>
      </c>
      <c r="D832">
        <v>34522221</v>
      </c>
      <c r="E832">
        <v>2000000</v>
      </c>
    </row>
    <row r="833" spans="1:5" x14ac:dyDescent="0.3">
      <c r="A833">
        <f t="shared" si="16"/>
        <v>32462438</v>
      </c>
      <c r="B833" t="s">
        <v>3081</v>
      </c>
      <c r="C833" t="s">
        <v>9292</v>
      </c>
      <c r="D833">
        <v>39462438</v>
      </c>
      <c r="E833">
        <v>7000000</v>
      </c>
    </row>
    <row r="834" spans="1:5" x14ac:dyDescent="0.3">
      <c r="A834">
        <f t="shared" ref="A834:A897" si="17">D834-E834</f>
        <v>32455275</v>
      </c>
      <c r="B834" t="s">
        <v>1075</v>
      </c>
      <c r="C834" t="s">
        <v>3931</v>
      </c>
      <c r="D834">
        <v>72455275</v>
      </c>
      <c r="E834">
        <v>40000000</v>
      </c>
    </row>
    <row r="835" spans="1:5" x14ac:dyDescent="0.3">
      <c r="A835">
        <f t="shared" si="17"/>
        <v>32356857</v>
      </c>
      <c r="B835" t="s">
        <v>835</v>
      </c>
      <c r="C835" t="s">
        <v>2565</v>
      </c>
      <c r="D835">
        <v>90356857</v>
      </c>
      <c r="E835">
        <v>58000000</v>
      </c>
    </row>
    <row r="836" spans="1:5" x14ac:dyDescent="0.3">
      <c r="A836">
        <f t="shared" si="17"/>
        <v>32306065</v>
      </c>
      <c r="B836" t="s">
        <v>264</v>
      </c>
      <c r="C836" t="s">
        <v>3964</v>
      </c>
      <c r="D836">
        <v>72306065</v>
      </c>
      <c r="E836">
        <v>40000000</v>
      </c>
    </row>
    <row r="837" spans="1:5" x14ac:dyDescent="0.3">
      <c r="A837">
        <f t="shared" si="17"/>
        <v>32266306</v>
      </c>
      <c r="B837" t="s">
        <v>1620</v>
      </c>
      <c r="C837" t="s">
        <v>3938</v>
      </c>
      <c r="D837">
        <v>72266306</v>
      </c>
      <c r="E837">
        <v>40000000</v>
      </c>
    </row>
    <row r="838" spans="1:5" x14ac:dyDescent="0.3">
      <c r="A838">
        <f t="shared" si="17"/>
        <v>32235441</v>
      </c>
      <c r="B838" t="s">
        <v>4671</v>
      </c>
      <c r="C838" t="s">
        <v>6217</v>
      </c>
      <c r="D838">
        <v>54235441</v>
      </c>
      <c r="E838">
        <v>22000000</v>
      </c>
    </row>
    <row r="839" spans="1:5" x14ac:dyDescent="0.3">
      <c r="A839">
        <f t="shared" si="17"/>
        <v>32225777</v>
      </c>
      <c r="B839" t="s">
        <v>887</v>
      </c>
      <c r="C839" t="s">
        <v>1693</v>
      </c>
      <c r="D839">
        <v>112225777</v>
      </c>
      <c r="E839">
        <v>80000000</v>
      </c>
    </row>
    <row r="840" spans="1:5" x14ac:dyDescent="0.3">
      <c r="A840">
        <f t="shared" si="17"/>
        <v>32200000</v>
      </c>
      <c r="B840" t="s">
        <v>4346</v>
      </c>
      <c r="C840" t="s">
        <v>11766</v>
      </c>
      <c r="D840">
        <v>36200000</v>
      </c>
      <c r="E840">
        <v>4000000</v>
      </c>
    </row>
    <row r="841" spans="1:5" x14ac:dyDescent="0.3">
      <c r="A841">
        <f t="shared" si="17"/>
        <v>32148997</v>
      </c>
      <c r="B841" t="s">
        <v>2475</v>
      </c>
      <c r="C841" t="s">
        <v>6396</v>
      </c>
      <c r="D841">
        <v>69148997</v>
      </c>
      <c r="E841">
        <v>37000000</v>
      </c>
    </row>
    <row r="842" spans="1:5" x14ac:dyDescent="0.3">
      <c r="A842">
        <f t="shared" si="17"/>
        <v>32144465</v>
      </c>
      <c r="B842" t="s">
        <v>1005</v>
      </c>
      <c r="C842" t="s">
        <v>1555</v>
      </c>
      <c r="D842">
        <v>117144465</v>
      </c>
      <c r="E842">
        <v>85000000</v>
      </c>
    </row>
    <row r="843" spans="1:5" x14ac:dyDescent="0.3">
      <c r="A843">
        <f t="shared" si="17"/>
        <v>32084026.700000003</v>
      </c>
      <c r="B843" t="s">
        <v>1470</v>
      </c>
      <c r="C843" t="s">
        <v>7090</v>
      </c>
      <c r="D843">
        <f>VLOOKUP(B843,'AVG budget &amp; Gross'!$X$4:$Y$2401,2,0)</f>
        <v>50084026.700000003</v>
      </c>
      <c r="E843">
        <v>18000000</v>
      </c>
    </row>
    <row r="844" spans="1:5" x14ac:dyDescent="0.3">
      <c r="A844">
        <f t="shared" si="17"/>
        <v>32066497</v>
      </c>
      <c r="B844" t="s">
        <v>9388</v>
      </c>
      <c r="C844" t="s">
        <v>9391</v>
      </c>
      <c r="D844">
        <v>40066497</v>
      </c>
      <c r="E844">
        <v>8000000</v>
      </c>
    </row>
    <row r="845" spans="1:5" x14ac:dyDescent="0.3">
      <c r="A845">
        <f t="shared" si="17"/>
        <v>32066000</v>
      </c>
      <c r="B845" t="s">
        <v>6430</v>
      </c>
      <c r="C845" t="s">
        <v>6431</v>
      </c>
      <c r="D845">
        <v>52066000</v>
      </c>
      <c r="E845">
        <v>20000000</v>
      </c>
    </row>
    <row r="846" spans="1:5" x14ac:dyDescent="0.3">
      <c r="A846">
        <f t="shared" si="17"/>
        <v>32030663</v>
      </c>
      <c r="B846" t="s">
        <v>122</v>
      </c>
      <c r="C846" t="s">
        <v>125</v>
      </c>
      <c r="D846">
        <v>262030663</v>
      </c>
      <c r="E846">
        <v>230000000</v>
      </c>
    </row>
    <row r="847" spans="1:5" x14ac:dyDescent="0.3">
      <c r="A847">
        <f t="shared" si="17"/>
        <v>32000000</v>
      </c>
      <c r="B847" t="s">
        <v>10822</v>
      </c>
      <c r="C847" t="s">
        <v>10825</v>
      </c>
      <c r="D847">
        <v>36000000</v>
      </c>
      <c r="E847">
        <v>4000000</v>
      </c>
    </row>
    <row r="848" spans="1:5" x14ac:dyDescent="0.3">
      <c r="A848">
        <f t="shared" si="17"/>
        <v>31997107</v>
      </c>
      <c r="B848" t="s">
        <v>435</v>
      </c>
      <c r="C848" t="s">
        <v>695</v>
      </c>
      <c r="D848">
        <v>176997107</v>
      </c>
      <c r="E848">
        <v>145000000</v>
      </c>
    </row>
    <row r="849" spans="1:5" x14ac:dyDescent="0.3">
      <c r="A849">
        <f t="shared" si="17"/>
        <v>31900000</v>
      </c>
      <c r="B849" t="s">
        <v>14</v>
      </c>
      <c r="C849" t="s">
        <v>9930</v>
      </c>
      <c r="D849">
        <v>38400000</v>
      </c>
      <c r="E849">
        <v>6500000</v>
      </c>
    </row>
    <row r="850" spans="1:5" x14ac:dyDescent="0.3">
      <c r="A850">
        <f t="shared" si="17"/>
        <v>31859105</v>
      </c>
      <c r="B850" t="s">
        <v>3909</v>
      </c>
      <c r="C850" t="s">
        <v>5593</v>
      </c>
      <c r="D850">
        <v>57859105</v>
      </c>
      <c r="E850">
        <v>26000000</v>
      </c>
    </row>
    <row r="851" spans="1:5" x14ac:dyDescent="0.3">
      <c r="A851">
        <f t="shared" si="17"/>
        <v>31838728</v>
      </c>
      <c r="B851" t="s">
        <v>247</v>
      </c>
      <c r="C851" t="s">
        <v>7885</v>
      </c>
      <c r="D851">
        <v>46338728</v>
      </c>
      <c r="E851">
        <v>14500000</v>
      </c>
    </row>
    <row r="852" spans="1:5" x14ac:dyDescent="0.3">
      <c r="A852">
        <f t="shared" si="17"/>
        <v>31726644</v>
      </c>
      <c r="B852" t="s">
        <v>8077</v>
      </c>
      <c r="C852" t="s">
        <v>8079</v>
      </c>
      <c r="D852">
        <v>44726644</v>
      </c>
      <c r="E852">
        <v>13000000</v>
      </c>
    </row>
    <row r="853" spans="1:5" x14ac:dyDescent="0.3">
      <c r="A853">
        <f t="shared" si="17"/>
        <v>31691009</v>
      </c>
      <c r="B853" t="s">
        <v>630</v>
      </c>
      <c r="C853" t="s">
        <v>7009</v>
      </c>
      <c r="D853">
        <v>52691009</v>
      </c>
      <c r="E853">
        <v>21000000</v>
      </c>
    </row>
    <row r="854" spans="1:5" x14ac:dyDescent="0.3">
      <c r="A854">
        <f t="shared" si="17"/>
        <v>31517441</v>
      </c>
      <c r="B854" t="s">
        <v>3185</v>
      </c>
      <c r="C854" t="s">
        <v>3188</v>
      </c>
      <c r="D854">
        <v>81517441</v>
      </c>
      <c r="E854">
        <v>50000000</v>
      </c>
    </row>
    <row r="855" spans="1:5" x14ac:dyDescent="0.3">
      <c r="A855">
        <f t="shared" si="17"/>
        <v>31505065</v>
      </c>
      <c r="B855" t="s">
        <v>3719</v>
      </c>
      <c r="C855" t="s">
        <v>5717</v>
      </c>
      <c r="D855">
        <v>56505065</v>
      </c>
      <c r="E855">
        <v>25000000</v>
      </c>
    </row>
    <row r="856" spans="1:5" x14ac:dyDescent="0.3">
      <c r="A856">
        <f t="shared" si="17"/>
        <v>31431160</v>
      </c>
      <c r="B856" t="s">
        <v>6887</v>
      </c>
      <c r="C856" t="s">
        <v>6889</v>
      </c>
      <c r="D856">
        <v>51431160</v>
      </c>
      <c r="E856">
        <v>20000000</v>
      </c>
    </row>
    <row r="857" spans="1:5" x14ac:dyDescent="0.3">
      <c r="A857">
        <f t="shared" si="17"/>
        <v>31385560</v>
      </c>
      <c r="B857" t="s">
        <v>338</v>
      </c>
      <c r="C857" t="s">
        <v>10839</v>
      </c>
      <c r="D857">
        <v>35385560</v>
      </c>
      <c r="E857">
        <v>4000000</v>
      </c>
    </row>
    <row r="858" spans="1:5" x14ac:dyDescent="0.3">
      <c r="A858">
        <f t="shared" si="17"/>
        <v>31359959</v>
      </c>
      <c r="B858" t="s">
        <v>4982</v>
      </c>
      <c r="C858" t="s">
        <v>4986</v>
      </c>
      <c r="D858">
        <v>66359959</v>
      </c>
      <c r="E858">
        <v>35000000</v>
      </c>
    </row>
    <row r="859" spans="1:5" x14ac:dyDescent="0.3">
      <c r="A859">
        <f t="shared" si="17"/>
        <v>31353636</v>
      </c>
      <c r="B859" t="s">
        <v>3364</v>
      </c>
      <c r="C859" t="s">
        <v>5381</v>
      </c>
      <c r="D859">
        <v>52353636</v>
      </c>
      <c r="E859">
        <v>21000000</v>
      </c>
    </row>
    <row r="860" spans="1:5" x14ac:dyDescent="0.3">
      <c r="A860">
        <f t="shared" si="17"/>
        <v>31347010</v>
      </c>
      <c r="B860" t="s">
        <v>3784</v>
      </c>
      <c r="C860" t="s">
        <v>3939</v>
      </c>
      <c r="D860">
        <v>71347010</v>
      </c>
      <c r="E860">
        <v>40000000</v>
      </c>
    </row>
    <row r="861" spans="1:5" x14ac:dyDescent="0.3">
      <c r="A861">
        <f t="shared" si="17"/>
        <v>31282411</v>
      </c>
      <c r="B861" t="s">
        <v>14</v>
      </c>
      <c r="C861" t="s">
        <v>1140</v>
      </c>
      <c r="D861">
        <v>146282411</v>
      </c>
      <c r="E861">
        <v>115000000</v>
      </c>
    </row>
    <row r="862" spans="1:5" x14ac:dyDescent="0.3">
      <c r="A862">
        <f t="shared" si="17"/>
        <v>31261036</v>
      </c>
      <c r="B862" t="s">
        <v>1999</v>
      </c>
      <c r="C862" t="s">
        <v>3577</v>
      </c>
      <c r="D862">
        <v>76261036</v>
      </c>
      <c r="E862">
        <v>45000000</v>
      </c>
    </row>
    <row r="863" spans="1:5" x14ac:dyDescent="0.3">
      <c r="A863">
        <f t="shared" si="17"/>
        <v>31217900</v>
      </c>
      <c r="B863" t="s">
        <v>2530</v>
      </c>
      <c r="C863" t="s">
        <v>2533</v>
      </c>
      <c r="D863">
        <v>101217900</v>
      </c>
      <c r="E863">
        <v>70000000</v>
      </c>
    </row>
    <row r="864" spans="1:5" x14ac:dyDescent="0.3">
      <c r="A864">
        <f t="shared" si="17"/>
        <v>31193053</v>
      </c>
      <c r="B864" t="s">
        <v>6584</v>
      </c>
      <c r="C864" t="s">
        <v>6587</v>
      </c>
      <c r="D864">
        <v>32000000</v>
      </c>
      <c r="E864">
        <v>806947</v>
      </c>
    </row>
    <row r="865" spans="1:5" x14ac:dyDescent="0.3">
      <c r="A865">
        <f t="shared" si="17"/>
        <v>31174897</v>
      </c>
      <c r="B865" t="s">
        <v>1258</v>
      </c>
      <c r="C865" t="s">
        <v>1261</v>
      </c>
      <c r="D865">
        <v>130174897</v>
      </c>
      <c r="E865">
        <v>99000000</v>
      </c>
    </row>
    <row r="866" spans="1:5" x14ac:dyDescent="0.3">
      <c r="A866">
        <f t="shared" si="17"/>
        <v>31134898</v>
      </c>
      <c r="B866" t="s">
        <v>8080</v>
      </c>
      <c r="C866" t="s">
        <v>8081</v>
      </c>
      <c r="D866">
        <v>44134898</v>
      </c>
      <c r="E866">
        <v>13000000</v>
      </c>
    </row>
    <row r="867" spans="1:5" x14ac:dyDescent="0.3">
      <c r="A867">
        <f t="shared" si="17"/>
        <v>31094903</v>
      </c>
      <c r="B867" t="s">
        <v>3210</v>
      </c>
      <c r="C867" t="s">
        <v>3984</v>
      </c>
      <c r="D867">
        <v>61094903</v>
      </c>
      <c r="E867">
        <v>30000000</v>
      </c>
    </row>
    <row r="868" spans="1:5" x14ac:dyDescent="0.3">
      <c r="A868">
        <f t="shared" si="17"/>
        <v>31022333</v>
      </c>
      <c r="B868" t="s">
        <v>3189</v>
      </c>
      <c r="C868" t="s">
        <v>3191</v>
      </c>
      <c r="D868">
        <v>81022333</v>
      </c>
      <c r="E868">
        <v>50000000</v>
      </c>
    </row>
    <row r="869" spans="1:5" x14ac:dyDescent="0.3">
      <c r="A869">
        <f t="shared" si="17"/>
        <v>31015141</v>
      </c>
      <c r="B869" t="s">
        <v>578</v>
      </c>
      <c r="C869" t="s">
        <v>579</v>
      </c>
      <c r="D869">
        <v>181015141</v>
      </c>
      <c r="E869">
        <v>150000000</v>
      </c>
    </row>
    <row r="870" spans="1:5" x14ac:dyDescent="0.3">
      <c r="A870">
        <f t="shared" si="17"/>
        <v>31008288</v>
      </c>
      <c r="B870" t="s">
        <v>6322</v>
      </c>
      <c r="C870" t="s">
        <v>6324</v>
      </c>
      <c r="D870">
        <v>52008288</v>
      </c>
      <c r="E870">
        <v>21000000</v>
      </c>
    </row>
    <row r="871" spans="1:5" x14ac:dyDescent="0.3">
      <c r="A871">
        <f t="shared" si="17"/>
        <v>31000000</v>
      </c>
      <c r="B871" t="s">
        <v>10301</v>
      </c>
      <c r="C871" t="s">
        <v>10302</v>
      </c>
      <c r="D871">
        <v>36000000</v>
      </c>
      <c r="E871">
        <v>5000000</v>
      </c>
    </row>
    <row r="872" spans="1:5" x14ac:dyDescent="0.3">
      <c r="A872">
        <f t="shared" si="17"/>
        <v>30973336</v>
      </c>
      <c r="B872" t="s">
        <v>2211</v>
      </c>
      <c r="C872" t="s">
        <v>5718</v>
      </c>
      <c r="D872">
        <v>55973336</v>
      </c>
      <c r="E872">
        <v>25000000</v>
      </c>
    </row>
    <row r="873" spans="1:5" x14ac:dyDescent="0.3">
      <c r="A873">
        <f t="shared" si="17"/>
        <v>30965395</v>
      </c>
      <c r="B873" t="s">
        <v>2680</v>
      </c>
      <c r="C873" t="s">
        <v>2681</v>
      </c>
      <c r="D873">
        <v>36965395</v>
      </c>
      <c r="E873">
        <f>VLOOKUP(B873,'AVG budget &amp; Gross'!$S$4:$T$2401,2,0)</f>
        <v>6000000</v>
      </c>
    </row>
    <row r="874" spans="1:5" x14ac:dyDescent="0.3">
      <c r="A874">
        <f t="shared" si="17"/>
        <v>30849949</v>
      </c>
      <c r="B874" t="s">
        <v>11635</v>
      </c>
      <c r="C874" t="s">
        <v>11638</v>
      </c>
      <c r="D874">
        <v>33349949</v>
      </c>
      <c r="E874">
        <v>2500000</v>
      </c>
    </row>
    <row r="875" spans="1:5" x14ac:dyDescent="0.3">
      <c r="A875">
        <f t="shared" si="17"/>
        <v>30836296</v>
      </c>
      <c r="B875" t="s">
        <v>2243</v>
      </c>
      <c r="C875" t="s">
        <v>3941</v>
      </c>
      <c r="D875">
        <v>70836296</v>
      </c>
      <c r="E875">
        <v>40000000</v>
      </c>
    </row>
    <row r="876" spans="1:5" x14ac:dyDescent="0.3">
      <c r="A876">
        <f t="shared" si="17"/>
        <v>30800000</v>
      </c>
      <c r="B876" t="s">
        <v>8795</v>
      </c>
      <c r="C876" t="s">
        <v>11600</v>
      </c>
      <c r="D876">
        <v>32600000</v>
      </c>
      <c r="E876">
        <v>1800000</v>
      </c>
    </row>
    <row r="877" spans="1:5" x14ac:dyDescent="0.3">
      <c r="A877">
        <f t="shared" si="17"/>
        <v>30800000</v>
      </c>
      <c r="B877" t="s">
        <v>6584</v>
      </c>
      <c r="C877" t="s">
        <v>12575</v>
      </c>
      <c r="D877">
        <f>VLOOKUP(B877,'AVG budget &amp; Gross'!$X$4:$Y$2401,2,0)</f>
        <v>32000000</v>
      </c>
      <c r="E877">
        <v>1200000</v>
      </c>
    </row>
    <row r="878" spans="1:5" x14ac:dyDescent="0.3">
      <c r="A878">
        <f t="shared" si="17"/>
        <v>30785000</v>
      </c>
      <c r="B878" t="s">
        <v>9651</v>
      </c>
      <c r="C878" t="s">
        <v>12961</v>
      </c>
      <c r="D878">
        <f>VLOOKUP(B878,'AVG budget &amp; Gross'!$X$4:$Y$2401,2,0)</f>
        <v>37825000</v>
      </c>
      <c r="E878">
        <f>VLOOKUP(B878,'AVG budget &amp; Gross'!$S$4:$T$2401,2,0)</f>
        <v>7040000</v>
      </c>
    </row>
    <row r="879" spans="1:5" x14ac:dyDescent="0.3">
      <c r="A879">
        <f t="shared" si="17"/>
        <v>30775468</v>
      </c>
      <c r="B879" t="s">
        <v>4534</v>
      </c>
      <c r="C879" t="s">
        <v>9153</v>
      </c>
      <c r="D879">
        <v>30859000</v>
      </c>
      <c r="E879">
        <v>83532</v>
      </c>
    </row>
    <row r="880" spans="1:5" x14ac:dyDescent="0.3">
      <c r="A880">
        <f t="shared" si="17"/>
        <v>30712000</v>
      </c>
      <c r="B880" t="s">
        <v>6584</v>
      </c>
      <c r="C880" t="s">
        <v>12527</v>
      </c>
      <c r="D880">
        <f>VLOOKUP(B880,'AVG budget &amp; Gross'!$X$4:$Y$2401,2,0)</f>
        <v>32000000</v>
      </c>
      <c r="E880">
        <v>1288000</v>
      </c>
    </row>
    <row r="881" spans="1:5" x14ac:dyDescent="0.3">
      <c r="A881">
        <f t="shared" si="17"/>
        <v>30695394</v>
      </c>
      <c r="B881" t="s">
        <v>8786</v>
      </c>
      <c r="C881" t="s">
        <v>9674</v>
      </c>
      <c r="D881">
        <v>37295394</v>
      </c>
      <c r="E881">
        <v>6600000</v>
      </c>
    </row>
    <row r="882" spans="1:5" x14ac:dyDescent="0.3">
      <c r="A882">
        <f t="shared" si="17"/>
        <v>30618403</v>
      </c>
      <c r="B882" t="s">
        <v>1394</v>
      </c>
      <c r="C882" t="s">
        <v>1397</v>
      </c>
      <c r="D882">
        <v>120618403</v>
      </c>
      <c r="E882">
        <v>90000000</v>
      </c>
    </row>
    <row r="883" spans="1:5" x14ac:dyDescent="0.3">
      <c r="A883">
        <f t="shared" si="17"/>
        <v>30537320</v>
      </c>
      <c r="B883" t="s">
        <v>12711</v>
      </c>
      <c r="C883" t="s">
        <v>12713</v>
      </c>
      <c r="D883">
        <v>31537320</v>
      </c>
      <c r="E883">
        <v>1000000</v>
      </c>
    </row>
    <row r="884" spans="1:5" x14ac:dyDescent="0.3">
      <c r="A884">
        <f t="shared" si="17"/>
        <v>30485039</v>
      </c>
      <c r="B884" t="s">
        <v>2810</v>
      </c>
      <c r="C884" t="s">
        <v>8730</v>
      </c>
      <c r="D884">
        <v>40485039</v>
      </c>
      <c r="E884">
        <v>10000000</v>
      </c>
    </row>
    <row r="885" spans="1:5" x14ac:dyDescent="0.3">
      <c r="A885">
        <f t="shared" si="17"/>
        <v>30464786</v>
      </c>
      <c r="B885" t="s">
        <v>5907</v>
      </c>
      <c r="C885" t="s">
        <v>11069</v>
      </c>
      <c r="D885">
        <f>VLOOKUP(B885,'AVG budget &amp; Gross'!$X$4:$Y$2401,2,0)</f>
        <v>34064786</v>
      </c>
      <c r="E885">
        <v>3600000</v>
      </c>
    </row>
    <row r="886" spans="1:5" x14ac:dyDescent="0.3">
      <c r="A886">
        <f t="shared" si="17"/>
        <v>30405498</v>
      </c>
      <c r="B886" t="s">
        <v>515</v>
      </c>
      <c r="C886" t="s">
        <v>3945</v>
      </c>
      <c r="D886">
        <v>70405498</v>
      </c>
      <c r="E886">
        <v>40000000</v>
      </c>
    </row>
    <row r="887" spans="1:5" x14ac:dyDescent="0.3">
      <c r="A887">
        <f t="shared" si="17"/>
        <v>30341670</v>
      </c>
      <c r="B887" t="s">
        <v>1154</v>
      </c>
      <c r="C887" t="s">
        <v>2573</v>
      </c>
      <c r="D887">
        <v>90341670</v>
      </c>
      <c r="E887">
        <v>60000000</v>
      </c>
    </row>
    <row r="888" spans="1:5" x14ac:dyDescent="0.3">
      <c r="A888">
        <f t="shared" si="17"/>
        <v>30311509</v>
      </c>
      <c r="B888" t="s">
        <v>4428</v>
      </c>
      <c r="C888" t="s">
        <v>10195</v>
      </c>
      <c r="D888">
        <v>35811509</v>
      </c>
      <c r="E888">
        <v>5500000</v>
      </c>
    </row>
    <row r="889" spans="1:5" x14ac:dyDescent="0.3">
      <c r="A889">
        <f t="shared" si="17"/>
        <v>30303623</v>
      </c>
      <c r="B889" t="s">
        <v>6584</v>
      </c>
      <c r="C889" t="s">
        <v>12331</v>
      </c>
      <c r="D889">
        <f>VLOOKUP(B889,'AVG budget &amp; Gross'!$X$4:$Y$2401,2,0)</f>
        <v>32000000</v>
      </c>
      <c r="E889">
        <v>1696377</v>
      </c>
    </row>
    <row r="890" spans="1:5" x14ac:dyDescent="0.3">
      <c r="A890">
        <f t="shared" si="17"/>
        <v>30302314</v>
      </c>
      <c r="B890" t="s">
        <v>3427</v>
      </c>
      <c r="C890" t="s">
        <v>6128</v>
      </c>
      <c r="D890">
        <v>53302314</v>
      </c>
      <c r="E890">
        <v>23000000</v>
      </c>
    </row>
    <row r="891" spans="1:5" x14ac:dyDescent="0.3">
      <c r="A891">
        <f t="shared" si="17"/>
        <v>30270227</v>
      </c>
      <c r="B891" t="s">
        <v>3105</v>
      </c>
      <c r="C891" t="s">
        <v>3108</v>
      </c>
      <c r="D891">
        <v>80270227</v>
      </c>
      <c r="E891">
        <v>50000000</v>
      </c>
    </row>
    <row r="892" spans="1:5" x14ac:dyDescent="0.3">
      <c r="A892">
        <f t="shared" si="17"/>
        <v>30269340</v>
      </c>
      <c r="B892" t="s">
        <v>5004</v>
      </c>
      <c r="C892" t="s">
        <v>5005</v>
      </c>
      <c r="D892">
        <v>60269340</v>
      </c>
      <c r="E892">
        <v>30000000</v>
      </c>
    </row>
    <row r="893" spans="1:5" x14ac:dyDescent="0.3">
      <c r="A893">
        <f t="shared" si="17"/>
        <v>30227069</v>
      </c>
      <c r="B893" t="s">
        <v>1694</v>
      </c>
      <c r="C893" t="s">
        <v>8563</v>
      </c>
      <c r="D893">
        <v>41227069</v>
      </c>
      <c r="E893">
        <v>11000000</v>
      </c>
    </row>
    <row r="894" spans="1:5" x14ac:dyDescent="0.3">
      <c r="A894">
        <f t="shared" si="17"/>
        <v>30163652</v>
      </c>
      <c r="B894" t="s">
        <v>3135</v>
      </c>
      <c r="C894" t="s">
        <v>3948</v>
      </c>
      <c r="D894">
        <v>70163652</v>
      </c>
      <c r="E894">
        <v>40000000</v>
      </c>
    </row>
    <row r="895" spans="1:5" x14ac:dyDescent="0.3">
      <c r="A895">
        <f t="shared" si="17"/>
        <v>30132280</v>
      </c>
      <c r="B895" t="s">
        <v>1105</v>
      </c>
      <c r="C895" t="s">
        <v>4775</v>
      </c>
      <c r="D895">
        <f>VLOOKUP(B895,'AVG budget &amp; Gross'!$X$4:$Y$2401,2,0)</f>
        <v>65132280</v>
      </c>
      <c r="E895">
        <v>35000000</v>
      </c>
    </row>
    <row r="896" spans="1:5" x14ac:dyDescent="0.3">
      <c r="A896">
        <f t="shared" si="17"/>
        <v>30127620</v>
      </c>
      <c r="B896" t="s">
        <v>127</v>
      </c>
      <c r="C896" t="s">
        <v>1135</v>
      </c>
      <c r="D896">
        <v>130127620</v>
      </c>
      <c r="E896">
        <v>100000000</v>
      </c>
    </row>
    <row r="897" spans="1:5" x14ac:dyDescent="0.3">
      <c r="A897">
        <f t="shared" si="17"/>
        <v>30100000</v>
      </c>
      <c r="B897" t="s">
        <v>3787</v>
      </c>
      <c r="C897" t="s">
        <v>3788</v>
      </c>
      <c r="D897">
        <v>70100000</v>
      </c>
      <c r="E897">
        <v>40000000</v>
      </c>
    </row>
    <row r="898" spans="1:5" x14ac:dyDescent="0.3">
      <c r="A898">
        <f t="shared" ref="A898:A961" si="18">D898-E898</f>
        <v>30033780</v>
      </c>
      <c r="B898" t="s">
        <v>5006</v>
      </c>
      <c r="C898" t="s">
        <v>5007</v>
      </c>
      <c r="D898">
        <v>60033780</v>
      </c>
      <c r="E898">
        <v>30000000</v>
      </c>
    </row>
    <row r="899" spans="1:5" x14ac:dyDescent="0.3">
      <c r="A899">
        <f t="shared" si="18"/>
        <v>30014112</v>
      </c>
      <c r="B899" t="s">
        <v>264</v>
      </c>
      <c r="C899" t="s">
        <v>1118</v>
      </c>
      <c r="D899">
        <v>132014112</v>
      </c>
      <c r="E899">
        <v>102000000</v>
      </c>
    </row>
    <row r="900" spans="1:5" x14ac:dyDescent="0.3">
      <c r="A900">
        <f t="shared" si="18"/>
        <v>30000882</v>
      </c>
      <c r="B900" t="s">
        <v>11864</v>
      </c>
      <c r="C900" t="s">
        <v>13340</v>
      </c>
      <c r="D900">
        <v>30500882</v>
      </c>
      <c r="E900">
        <v>500000</v>
      </c>
    </row>
    <row r="901" spans="1:5" x14ac:dyDescent="0.3">
      <c r="A901">
        <f t="shared" si="18"/>
        <v>30000000</v>
      </c>
      <c r="B901" t="s">
        <v>6584</v>
      </c>
      <c r="C901" t="s">
        <v>11099</v>
      </c>
      <c r="D901">
        <f>VLOOKUP(B901,'AVG budget &amp; Gross'!$X$4:$Y$2401,2,0)</f>
        <v>32000000</v>
      </c>
      <c r="E901">
        <v>2000000</v>
      </c>
    </row>
    <row r="902" spans="1:5" x14ac:dyDescent="0.3">
      <c r="A902">
        <f t="shared" si="18"/>
        <v>29993847</v>
      </c>
      <c r="B902" t="s">
        <v>1694</v>
      </c>
      <c r="C902" t="s">
        <v>1697</v>
      </c>
      <c r="D902">
        <v>109993847</v>
      </c>
      <c r="E902">
        <v>80000000</v>
      </c>
    </row>
    <row r="903" spans="1:5" x14ac:dyDescent="0.3">
      <c r="A903">
        <f t="shared" si="18"/>
        <v>29982968</v>
      </c>
      <c r="B903" t="s">
        <v>540</v>
      </c>
      <c r="C903" t="s">
        <v>544</v>
      </c>
      <c r="D903">
        <v>179982968</v>
      </c>
      <c r="E903">
        <v>150000000</v>
      </c>
    </row>
    <row r="904" spans="1:5" x14ac:dyDescent="0.3">
      <c r="A904">
        <f t="shared" si="18"/>
        <v>29968224</v>
      </c>
      <c r="B904" t="s">
        <v>10307</v>
      </c>
      <c r="C904" t="s">
        <v>10308</v>
      </c>
      <c r="D904">
        <v>34468224</v>
      </c>
      <c r="E904">
        <v>4500000</v>
      </c>
    </row>
    <row r="905" spans="1:5" x14ac:dyDescent="0.3">
      <c r="A905">
        <f t="shared" si="18"/>
        <v>29948113</v>
      </c>
      <c r="B905" t="s">
        <v>696</v>
      </c>
      <c r="C905" t="s">
        <v>3193</v>
      </c>
      <c r="D905">
        <v>79948113</v>
      </c>
      <c r="E905">
        <v>50000000</v>
      </c>
    </row>
    <row r="906" spans="1:5" x14ac:dyDescent="0.3">
      <c r="A906">
        <f t="shared" si="18"/>
        <v>29883016</v>
      </c>
      <c r="B906" t="s">
        <v>551</v>
      </c>
      <c r="C906" t="s">
        <v>552</v>
      </c>
      <c r="D906">
        <v>179883016</v>
      </c>
      <c r="E906">
        <v>150000000</v>
      </c>
    </row>
    <row r="907" spans="1:5" x14ac:dyDescent="0.3">
      <c r="A907">
        <f t="shared" si="18"/>
        <v>29837036</v>
      </c>
      <c r="B907" t="s">
        <v>1196</v>
      </c>
      <c r="C907" t="s">
        <v>10603</v>
      </c>
      <c r="D907">
        <f>VLOOKUP(B907,'AVG budget &amp; Gross'!$X$4:$Y$2401,2,0)</f>
        <v>34837036</v>
      </c>
      <c r="E907">
        <v>5000000</v>
      </c>
    </row>
    <row r="908" spans="1:5" x14ac:dyDescent="0.3">
      <c r="A908">
        <f t="shared" si="18"/>
        <v>29730907</v>
      </c>
      <c r="B908" t="s">
        <v>11649</v>
      </c>
      <c r="C908" t="s">
        <v>11652</v>
      </c>
      <c r="D908">
        <v>32230907</v>
      </c>
      <c r="E908">
        <v>2500000</v>
      </c>
    </row>
    <row r="909" spans="1:5" x14ac:dyDescent="0.3">
      <c r="A909">
        <f t="shared" si="18"/>
        <v>29667095</v>
      </c>
      <c r="B909" t="s">
        <v>7367</v>
      </c>
      <c r="C909" t="s">
        <v>7368</v>
      </c>
      <c r="D909">
        <v>44667095</v>
      </c>
      <c r="E909">
        <v>15000000</v>
      </c>
    </row>
    <row r="910" spans="1:5" x14ac:dyDescent="0.3">
      <c r="A910">
        <f t="shared" si="18"/>
        <v>29604977</v>
      </c>
      <c r="B910" t="s">
        <v>3092</v>
      </c>
      <c r="C910" t="s">
        <v>4487</v>
      </c>
      <c r="D910">
        <v>64604977</v>
      </c>
      <c r="E910">
        <v>35000000</v>
      </c>
    </row>
    <row r="911" spans="1:5" x14ac:dyDescent="0.3">
      <c r="A911">
        <f t="shared" si="18"/>
        <v>29507053</v>
      </c>
      <c r="B911" t="s">
        <v>3364</v>
      </c>
      <c r="C911" t="s">
        <v>7371</v>
      </c>
      <c r="D911">
        <v>45507053</v>
      </c>
      <c r="E911">
        <v>16000000</v>
      </c>
    </row>
    <row r="912" spans="1:5" x14ac:dyDescent="0.3">
      <c r="A912">
        <f t="shared" si="18"/>
        <v>29484168</v>
      </c>
      <c r="B912" t="s">
        <v>1906</v>
      </c>
      <c r="C912" t="s">
        <v>5002</v>
      </c>
      <c r="D912">
        <v>74484168</v>
      </c>
      <c r="E912">
        <v>45000000</v>
      </c>
    </row>
    <row r="913" spans="1:5" x14ac:dyDescent="0.3">
      <c r="A913">
        <f t="shared" si="18"/>
        <v>29483949</v>
      </c>
      <c r="B913" t="s">
        <v>1065</v>
      </c>
      <c r="C913" t="s">
        <v>6227</v>
      </c>
      <c r="D913">
        <v>51483949</v>
      </c>
      <c r="E913">
        <v>22000000</v>
      </c>
    </row>
    <row r="914" spans="1:5" x14ac:dyDescent="0.3">
      <c r="A914">
        <f t="shared" si="18"/>
        <v>29099640</v>
      </c>
      <c r="B914" t="s">
        <v>2574</v>
      </c>
      <c r="C914" t="s">
        <v>9668</v>
      </c>
      <c r="D914">
        <v>34099640</v>
      </c>
      <c r="E914">
        <v>5000000</v>
      </c>
    </row>
    <row r="915" spans="1:5" x14ac:dyDescent="0.3">
      <c r="A915">
        <f t="shared" si="18"/>
        <v>29098051</v>
      </c>
      <c r="B915" t="s">
        <v>3427</v>
      </c>
      <c r="C915" t="s">
        <v>5726</v>
      </c>
      <c r="D915">
        <v>54098051</v>
      </c>
      <c r="E915">
        <v>25000000</v>
      </c>
    </row>
    <row r="916" spans="1:5" x14ac:dyDescent="0.3">
      <c r="A916">
        <f t="shared" si="18"/>
        <v>29041560</v>
      </c>
      <c r="B916" t="s">
        <v>9077</v>
      </c>
      <c r="C916" t="s">
        <v>10169</v>
      </c>
      <c r="D916">
        <v>32541719</v>
      </c>
      <c r="E916">
        <v>3500159</v>
      </c>
    </row>
    <row r="917" spans="1:5" x14ac:dyDescent="0.3">
      <c r="A917">
        <f t="shared" si="18"/>
        <v>28939454</v>
      </c>
      <c r="B917" t="s">
        <v>405</v>
      </c>
      <c r="C917" t="s">
        <v>4489</v>
      </c>
      <c r="D917">
        <v>63939454</v>
      </c>
      <c r="E917">
        <v>35000000</v>
      </c>
    </row>
    <row r="918" spans="1:5" x14ac:dyDescent="0.3">
      <c r="A918">
        <f t="shared" si="18"/>
        <v>28895417</v>
      </c>
      <c r="B918" t="s">
        <v>1999</v>
      </c>
      <c r="C918" t="s">
        <v>2169</v>
      </c>
      <c r="D918">
        <v>98895417</v>
      </c>
      <c r="E918">
        <v>70000000</v>
      </c>
    </row>
    <row r="919" spans="1:5" x14ac:dyDescent="0.3">
      <c r="A919">
        <f t="shared" si="18"/>
        <v>28848100</v>
      </c>
      <c r="B919" t="s">
        <v>515</v>
      </c>
      <c r="C919" t="s">
        <v>7343</v>
      </c>
      <c r="D919">
        <v>43848100</v>
      </c>
      <c r="E919">
        <v>15000000</v>
      </c>
    </row>
    <row r="920" spans="1:5" x14ac:dyDescent="0.3">
      <c r="A920">
        <f t="shared" si="18"/>
        <v>28826569</v>
      </c>
      <c r="B920" t="s">
        <v>1285</v>
      </c>
      <c r="C920" t="s">
        <v>4490</v>
      </c>
      <c r="D920">
        <v>63826569</v>
      </c>
      <c r="E920">
        <v>35000000</v>
      </c>
    </row>
    <row r="921" spans="1:5" x14ac:dyDescent="0.3">
      <c r="A921">
        <f t="shared" si="18"/>
        <v>28771072</v>
      </c>
      <c r="B921" t="s">
        <v>212</v>
      </c>
      <c r="C921" t="s">
        <v>2354</v>
      </c>
      <c r="D921">
        <v>93771072</v>
      </c>
      <c r="E921">
        <v>65000000</v>
      </c>
    </row>
    <row r="922" spans="1:5" x14ac:dyDescent="0.3">
      <c r="A922">
        <f t="shared" si="18"/>
        <v>28770028</v>
      </c>
      <c r="B922" t="s">
        <v>2810</v>
      </c>
      <c r="C922" t="s">
        <v>10577</v>
      </c>
      <c r="D922">
        <f>VLOOKUP(B922,'AVG budget &amp; Gross'!$X$4:$Y$2401,2,0)</f>
        <v>33770028</v>
      </c>
      <c r="E922">
        <v>5000000</v>
      </c>
    </row>
    <row r="923" spans="1:5" x14ac:dyDescent="0.3">
      <c r="A923">
        <f t="shared" si="18"/>
        <v>28728000</v>
      </c>
      <c r="B923" t="s">
        <v>4134</v>
      </c>
      <c r="C923" t="s">
        <v>6219</v>
      </c>
      <c r="D923">
        <v>50728000</v>
      </c>
      <c r="E923">
        <v>22000000</v>
      </c>
    </row>
    <row r="924" spans="1:5" x14ac:dyDescent="0.3">
      <c r="A924">
        <f t="shared" si="18"/>
        <v>28715510</v>
      </c>
      <c r="B924" t="s">
        <v>1667</v>
      </c>
      <c r="C924" t="s">
        <v>5008</v>
      </c>
      <c r="D924">
        <v>58715510</v>
      </c>
      <c r="E924">
        <v>30000000</v>
      </c>
    </row>
    <row r="925" spans="1:5" x14ac:dyDescent="0.3">
      <c r="A925">
        <f t="shared" si="18"/>
        <v>28700000</v>
      </c>
      <c r="B925" t="s">
        <v>4909</v>
      </c>
      <c r="C925" t="s">
        <v>4910</v>
      </c>
      <c r="D925">
        <v>62700000</v>
      </c>
      <c r="E925">
        <v>34000000</v>
      </c>
    </row>
    <row r="926" spans="1:5" x14ac:dyDescent="0.3">
      <c r="A926">
        <f t="shared" si="18"/>
        <v>28546578</v>
      </c>
      <c r="B926" t="s">
        <v>6426</v>
      </c>
      <c r="C926" t="s">
        <v>6427</v>
      </c>
      <c r="D926">
        <v>48546578</v>
      </c>
      <c r="E926">
        <v>20000000</v>
      </c>
    </row>
    <row r="927" spans="1:5" x14ac:dyDescent="0.3">
      <c r="A927">
        <f t="shared" si="18"/>
        <v>28536019</v>
      </c>
      <c r="B927" t="s">
        <v>847</v>
      </c>
      <c r="C927" t="s">
        <v>851</v>
      </c>
      <c r="D927">
        <v>131536019</v>
      </c>
      <c r="E927">
        <v>103000000</v>
      </c>
    </row>
    <row r="928" spans="1:5" x14ac:dyDescent="0.3">
      <c r="A928">
        <f t="shared" si="18"/>
        <v>28500000</v>
      </c>
      <c r="B928" t="s">
        <v>9393</v>
      </c>
      <c r="C928" t="s">
        <v>9394</v>
      </c>
      <c r="D928">
        <v>36500000</v>
      </c>
      <c r="E928">
        <v>8000000</v>
      </c>
    </row>
    <row r="929" spans="1:5" x14ac:dyDescent="0.3">
      <c r="A929">
        <f t="shared" si="18"/>
        <v>28462534</v>
      </c>
      <c r="B929" t="s">
        <v>2186</v>
      </c>
      <c r="C929" t="s">
        <v>6130</v>
      </c>
      <c r="D929">
        <v>40962534</v>
      </c>
      <c r="E929">
        <v>12500000</v>
      </c>
    </row>
    <row r="930" spans="1:5" x14ac:dyDescent="0.3">
      <c r="A930">
        <f t="shared" si="18"/>
        <v>28423368</v>
      </c>
      <c r="B930" t="s">
        <v>6428</v>
      </c>
      <c r="C930" t="s">
        <v>6429</v>
      </c>
      <c r="D930">
        <v>48423368</v>
      </c>
      <c r="E930">
        <v>20000000</v>
      </c>
    </row>
    <row r="931" spans="1:5" x14ac:dyDescent="0.3">
      <c r="A931">
        <f t="shared" si="18"/>
        <v>28400000</v>
      </c>
      <c r="B931" t="s">
        <v>9651</v>
      </c>
      <c r="C931" t="s">
        <v>9666</v>
      </c>
      <c r="D931">
        <v>35400000</v>
      </c>
      <c r="E931">
        <v>7000000</v>
      </c>
    </row>
    <row r="932" spans="1:5" x14ac:dyDescent="0.3">
      <c r="A932">
        <f t="shared" si="18"/>
        <v>28368347</v>
      </c>
      <c r="B932" t="s">
        <v>10832</v>
      </c>
      <c r="C932" t="s">
        <v>10833</v>
      </c>
      <c r="D932">
        <v>31968347</v>
      </c>
      <c r="E932">
        <v>3600000</v>
      </c>
    </row>
    <row r="933" spans="1:5" x14ac:dyDescent="0.3">
      <c r="A933">
        <f t="shared" si="18"/>
        <v>28328558</v>
      </c>
      <c r="B933" t="s">
        <v>709</v>
      </c>
      <c r="C933" t="s">
        <v>4827</v>
      </c>
      <c r="D933">
        <v>60328558</v>
      </c>
      <c r="E933">
        <v>32000000</v>
      </c>
    </row>
    <row r="934" spans="1:5" x14ac:dyDescent="0.3">
      <c r="A934">
        <f t="shared" si="18"/>
        <v>28280963</v>
      </c>
      <c r="B934" t="s">
        <v>1596</v>
      </c>
      <c r="C934" t="s">
        <v>4499</v>
      </c>
      <c r="D934">
        <v>61280963</v>
      </c>
      <c r="E934">
        <v>33000000</v>
      </c>
    </row>
    <row r="935" spans="1:5" x14ac:dyDescent="0.3">
      <c r="A935">
        <f t="shared" si="18"/>
        <v>28200225</v>
      </c>
      <c r="B935" t="s">
        <v>1656</v>
      </c>
      <c r="C935" t="s">
        <v>2604</v>
      </c>
      <c r="D935">
        <v>88200225</v>
      </c>
      <c r="E935">
        <v>60000000</v>
      </c>
    </row>
    <row r="936" spans="1:5" x14ac:dyDescent="0.3">
      <c r="A936">
        <f t="shared" si="18"/>
        <v>28025000</v>
      </c>
      <c r="B936" t="s">
        <v>4890</v>
      </c>
      <c r="C936" t="s">
        <v>8564</v>
      </c>
      <c r="D936">
        <v>39025000</v>
      </c>
      <c r="E936">
        <v>11000000</v>
      </c>
    </row>
    <row r="937" spans="1:5" x14ac:dyDescent="0.3">
      <c r="A937">
        <f t="shared" si="18"/>
        <v>28022524</v>
      </c>
      <c r="B937" t="s">
        <v>2013</v>
      </c>
      <c r="C937" t="s">
        <v>7570</v>
      </c>
      <c r="D937">
        <v>43022524</v>
      </c>
      <c r="E937">
        <v>15000000</v>
      </c>
    </row>
    <row r="938" spans="1:5" x14ac:dyDescent="0.3">
      <c r="A938">
        <f t="shared" si="18"/>
        <v>28000000</v>
      </c>
      <c r="B938" t="s">
        <v>2013</v>
      </c>
      <c r="C938" t="s">
        <v>2933</v>
      </c>
      <c r="D938">
        <v>83000000</v>
      </c>
      <c r="E938">
        <v>55000000</v>
      </c>
    </row>
    <row r="939" spans="1:5" x14ac:dyDescent="0.3">
      <c r="A939">
        <f t="shared" si="18"/>
        <v>28000000</v>
      </c>
      <c r="B939" t="s">
        <v>6584</v>
      </c>
      <c r="C939" t="s">
        <v>10888</v>
      </c>
      <c r="D939">
        <f>VLOOKUP(B939,'AVG budget &amp; Gross'!$X$4:$Y$2401,2,0)</f>
        <v>32000000</v>
      </c>
      <c r="E939">
        <v>4000000</v>
      </c>
    </row>
    <row r="940" spans="1:5" x14ac:dyDescent="0.3">
      <c r="A940">
        <f t="shared" si="18"/>
        <v>27919096</v>
      </c>
      <c r="B940" t="s">
        <v>7576</v>
      </c>
      <c r="C940" t="s">
        <v>7577</v>
      </c>
      <c r="D940">
        <v>42919096</v>
      </c>
      <c r="E940">
        <v>15000000</v>
      </c>
    </row>
    <row r="941" spans="1:5" x14ac:dyDescent="0.3">
      <c r="A941">
        <f t="shared" si="18"/>
        <v>27887943</v>
      </c>
      <c r="B941" t="s">
        <v>6432</v>
      </c>
      <c r="C941" t="s">
        <v>6435</v>
      </c>
      <c r="D941">
        <v>47887943</v>
      </c>
      <c r="E941">
        <v>20000000</v>
      </c>
    </row>
    <row r="942" spans="1:5" x14ac:dyDescent="0.3">
      <c r="A942">
        <f t="shared" si="18"/>
        <v>27879132</v>
      </c>
      <c r="B942" t="s">
        <v>4922</v>
      </c>
      <c r="C942" t="s">
        <v>4923</v>
      </c>
      <c r="D942">
        <v>58879132</v>
      </c>
      <c r="E942">
        <v>31000000</v>
      </c>
    </row>
    <row r="943" spans="1:5" x14ac:dyDescent="0.3">
      <c r="A943">
        <f t="shared" si="18"/>
        <v>27852604</v>
      </c>
      <c r="B943" t="s">
        <v>6441</v>
      </c>
      <c r="C943" t="s">
        <v>6442</v>
      </c>
      <c r="D943">
        <v>47852604</v>
      </c>
      <c r="E943">
        <v>20000000</v>
      </c>
    </row>
    <row r="944" spans="1:5" x14ac:dyDescent="0.3">
      <c r="A944">
        <f t="shared" si="18"/>
        <v>27800000</v>
      </c>
      <c r="B944" t="s">
        <v>11266</v>
      </c>
      <c r="C944" t="s">
        <v>11268</v>
      </c>
      <c r="D944">
        <v>30000000</v>
      </c>
      <c r="E944">
        <v>2200000</v>
      </c>
    </row>
    <row r="945" spans="1:5" x14ac:dyDescent="0.3">
      <c r="A945">
        <f t="shared" si="18"/>
        <v>27703470</v>
      </c>
      <c r="B945" t="s">
        <v>1545</v>
      </c>
      <c r="C945" t="s">
        <v>1552</v>
      </c>
      <c r="D945">
        <v>112703470</v>
      </c>
      <c r="E945">
        <v>85000000</v>
      </c>
    </row>
    <row r="946" spans="1:5" x14ac:dyDescent="0.3">
      <c r="A946">
        <f t="shared" si="18"/>
        <v>27701895</v>
      </c>
      <c r="B946" t="s">
        <v>3764</v>
      </c>
      <c r="C946" t="s">
        <v>8566</v>
      </c>
      <c r="D946">
        <v>38201895</v>
      </c>
      <c r="E946">
        <v>10500000</v>
      </c>
    </row>
    <row r="947" spans="1:5" x14ac:dyDescent="0.3">
      <c r="A947">
        <f t="shared" si="18"/>
        <v>27693162</v>
      </c>
      <c r="B947" t="s">
        <v>696</v>
      </c>
      <c r="C947" t="s">
        <v>4253</v>
      </c>
      <c r="D947">
        <v>50693162</v>
      </c>
      <c r="E947">
        <v>23000000</v>
      </c>
    </row>
    <row r="948" spans="1:5" x14ac:dyDescent="0.3">
      <c r="A948">
        <f t="shared" si="18"/>
        <v>27680195</v>
      </c>
      <c r="B948" t="s">
        <v>777</v>
      </c>
      <c r="C948" t="s">
        <v>3171</v>
      </c>
      <c r="D948">
        <v>97680195</v>
      </c>
      <c r="E948">
        <v>70000000</v>
      </c>
    </row>
    <row r="949" spans="1:5" x14ac:dyDescent="0.3">
      <c r="A949">
        <f t="shared" si="18"/>
        <v>27647595</v>
      </c>
      <c r="B949" t="s">
        <v>1159</v>
      </c>
      <c r="C949" t="s">
        <v>8296</v>
      </c>
      <c r="D949">
        <v>39647595</v>
      </c>
      <c r="E949">
        <v>12000000</v>
      </c>
    </row>
    <row r="950" spans="1:5" x14ac:dyDescent="0.3">
      <c r="A950">
        <f t="shared" si="18"/>
        <v>27645152</v>
      </c>
      <c r="B950" t="s">
        <v>257</v>
      </c>
      <c r="C950" t="s">
        <v>3052</v>
      </c>
      <c r="D950">
        <v>81645152</v>
      </c>
      <c r="E950">
        <v>54000000</v>
      </c>
    </row>
    <row r="951" spans="1:5" x14ac:dyDescent="0.3">
      <c r="A951">
        <f t="shared" si="18"/>
        <v>27619474</v>
      </c>
      <c r="B951" t="s">
        <v>10324</v>
      </c>
      <c r="C951" t="s">
        <v>14226</v>
      </c>
      <c r="D951">
        <f>VLOOKUP(B951,'AVG budget &amp; Gross'!$X$4:$Y$2401,2,0)</f>
        <v>27689474</v>
      </c>
      <c r="E951">
        <v>70000</v>
      </c>
    </row>
    <row r="952" spans="1:5" x14ac:dyDescent="0.3">
      <c r="A952">
        <f t="shared" si="18"/>
        <v>27592530</v>
      </c>
      <c r="B952" t="s">
        <v>7578</v>
      </c>
      <c r="C952" t="s">
        <v>7579</v>
      </c>
      <c r="D952">
        <v>42592530</v>
      </c>
      <c r="E952">
        <v>15000000</v>
      </c>
    </row>
    <row r="953" spans="1:5" x14ac:dyDescent="0.3">
      <c r="A953">
        <f t="shared" si="18"/>
        <v>27528330</v>
      </c>
      <c r="B953" t="s">
        <v>5734</v>
      </c>
      <c r="C953" t="s">
        <v>5735</v>
      </c>
      <c r="D953">
        <v>52528330</v>
      </c>
      <c r="E953">
        <v>25000000</v>
      </c>
    </row>
    <row r="954" spans="1:5" x14ac:dyDescent="0.3">
      <c r="A954">
        <f t="shared" si="18"/>
        <v>27509625</v>
      </c>
      <c r="B954" t="s">
        <v>6584</v>
      </c>
      <c r="C954" t="s">
        <v>11302</v>
      </c>
      <c r="D954">
        <f>VLOOKUP(B954,'AVG budget &amp; Gross'!$X$4:$Y$2401,2,0)</f>
        <v>32000000</v>
      </c>
      <c r="E954">
        <v>4490375</v>
      </c>
    </row>
    <row r="955" spans="1:5" x14ac:dyDescent="0.3">
      <c r="A955">
        <f t="shared" si="18"/>
        <v>27470017</v>
      </c>
      <c r="B955" t="s">
        <v>5782</v>
      </c>
      <c r="C955" t="s">
        <v>8728</v>
      </c>
      <c r="D955">
        <v>37470017</v>
      </c>
      <c r="E955">
        <v>10000000</v>
      </c>
    </row>
    <row r="956" spans="1:5" x14ac:dyDescent="0.3">
      <c r="A956">
        <f t="shared" si="18"/>
        <v>27469602</v>
      </c>
      <c r="B956" t="s">
        <v>5179</v>
      </c>
      <c r="C956" t="s">
        <v>7256</v>
      </c>
      <c r="D956">
        <v>44469602</v>
      </c>
      <c r="E956">
        <v>17000000</v>
      </c>
    </row>
    <row r="957" spans="1:5" x14ac:dyDescent="0.3">
      <c r="A957">
        <f t="shared" si="18"/>
        <v>27453345</v>
      </c>
      <c r="B957" t="s">
        <v>10313</v>
      </c>
      <c r="C957" t="s">
        <v>10316</v>
      </c>
      <c r="D957">
        <v>32453345</v>
      </c>
      <c r="E957">
        <v>5000000</v>
      </c>
    </row>
    <row r="958" spans="1:5" x14ac:dyDescent="0.3">
      <c r="A958">
        <f t="shared" si="18"/>
        <v>27410049</v>
      </c>
      <c r="B958" t="s">
        <v>5025</v>
      </c>
      <c r="C958" t="s">
        <v>5026</v>
      </c>
      <c r="D958">
        <v>55210049</v>
      </c>
      <c r="E958">
        <v>27800000</v>
      </c>
    </row>
    <row r="959" spans="1:5" x14ac:dyDescent="0.3">
      <c r="A959">
        <f t="shared" si="18"/>
        <v>27317535</v>
      </c>
      <c r="B959" t="s">
        <v>8584</v>
      </c>
      <c r="C959" t="s">
        <v>8586</v>
      </c>
      <c r="D959">
        <v>38317535</v>
      </c>
      <c r="E959">
        <v>11000000</v>
      </c>
    </row>
    <row r="960" spans="1:5" x14ac:dyDescent="0.3">
      <c r="A960">
        <f t="shared" si="18"/>
        <v>27252964</v>
      </c>
      <c r="B960" t="s">
        <v>85</v>
      </c>
      <c r="C960" t="s">
        <v>10827</v>
      </c>
      <c r="D960">
        <v>31252964</v>
      </c>
      <c r="E960">
        <v>4000000</v>
      </c>
    </row>
    <row r="961" spans="1:5" x14ac:dyDescent="0.3">
      <c r="A961">
        <f t="shared" si="18"/>
        <v>27243721</v>
      </c>
      <c r="B961" t="s">
        <v>546</v>
      </c>
      <c r="C961" t="s">
        <v>549</v>
      </c>
      <c r="D961">
        <v>177243721</v>
      </c>
      <c r="E961">
        <v>150000000</v>
      </c>
    </row>
    <row r="962" spans="1:5" x14ac:dyDescent="0.3">
      <c r="A962">
        <f t="shared" ref="A962:A1025" si="19">D962-E962</f>
        <v>27200000</v>
      </c>
      <c r="B962" t="s">
        <v>3282</v>
      </c>
      <c r="C962" t="s">
        <v>5501</v>
      </c>
      <c r="D962">
        <v>54200000</v>
      </c>
      <c r="E962">
        <v>27000000</v>
      </c>
    </row>
    <row r="963" spans="1:5" x14ac:dyDescent="0.3">
      <c r="A963">
        <f t="shared" si="19"/>
        <v>27061228</v>
      </c>
      <c r="B963" t="s">
        <v>2023</v>
      </c>
      <c r="C963" t="s">
        <v>3737</v>
      </c>
      <c r="D963">
        <v>67061228</v>
      </c>
      <c r="E963">
        <v>40000000</v>
      </c>
    </row>
    <row r="964" spans="1:5" x14ac:dyDescent="0.3">
      <c r="A964">
        <f t="shared" si="19"/>
        <v>27049108</v>
      </c>
      <c r="B964" t="s">
        <v>1993</v>
      </c>
      <c r="C964" t="s">
        <v>9168</v>
      </c>
      <c r="D964">
        <v>36049108</v>
      </c>
      <c r="E964">
        <v>9000000</v>
      </c>
    </row>
    <row r="965" spans="1:5" x14ac:dyDescent="0.3">
      <c r="A965">
        <f t="shared" si="19"/>
        <v>27002815</v>
      </c>
      <c r="B965" t="s">
        <v>630</v>
      </c>
      <c r="C965" t="s">
        <v>6249</v>
      </c>
      <c r="D965">
        <v>49002815</v>
      </c>
      <c r="E965">
        <v>22000000</v>
      </c>
    </row>
    <row r="966" spans="1:5" x14ac:dyDescent="0.3">
      <c r="A966">
        <f t="shared" si="19"/>
        <v>26963967</v>
      </c>
      <c r="B966" t="s">
        <v>4982</v>
      </c>
      <c r="C966" t="s">
        <v>9399</v>
      </c>
      <c r="D966">
        <v>34963967</v>
      </c>
      <c r="E966">
        <v>8000000</v>
      </c>
    </row>
    <row r="967" spans="1:5" x14ac:dyDescent="0.3">
      <c r="A967">
        <f t="shared" si="19"/>
        <v>26853450</v>
      </c>
      <c r="B967" t="s">
        <v>4013</v>
      </c>
      <c r="C967" t="s">
        <v>4014</v>
      </c>
      <c r="D967">
        <v>51853450</v>
      </c>
      <c r="E967">
        <v>25000000</v>
      </c>
    </row>
    <row r="968" spans="1:5" x14ac:dyDescent="0.3">
      <c r="A968">
        <f t="shared" si="19"/>
        <v>26845943</v>
      </c>
      <c r="B968" t="s">
        <v>3085</v>
      </c>
      <c r="C968" t="s">
        <v>5360</v>
      </c>
      <c r="D968">
        <v>55845943</v>
      </c>
      <c r="E968">
        <v>29000000</v>
      </c>
    </row>
    <row r="969" spans="1:5" x14ac:dyDescent="0.3">
      <c r="A969">
        <f t="shared" si="19"/>
        <v>26777564</v>
      </c>
      <c r="B969" t="s">
        <v>4580</v>
      </c>
      <c r="C969" t="s">
        <v>7252</v>
      </c>
      <c r="D969">
        <v>41777564</v>
      </c>
      <c r="E969">
        <v>15000000</v>
      </c>
    </row>
    <row r="970" spans="1:5" x14ac:dyDescent="0.3">
      <c r="A970">
        <f t="shared" si="19"/>
        <v>26766350</v>
      </c>
      <c r="B970" t="s">
        <v>7628</v>
      </c>
      <c r="C970" t="s">
        <v>8574</v>
      </c>
      <c r="D970">
        <v>37766350</v>
      </c>
      <c r="E970">
        <v>11000000</v>
      </c>
    </row>
    <row r="971" spans="1:5" x14ac:dyDescent="0.3">
      <c r="A971">
        <f t="shared" si="19"/>
        <v>26746109</v>
      </c>
      <c r="B971" t="s">
        <v>9396</v>
      </c>
      <c r="C971" t="s">
        <v>9398</v>
      </c>
      <c r="D971">
        <v>34746109</v>
      </c>
      <c r="E971">
        <v>8000000</v>
      </c>
    </row>
    <row r="972" spans="1:5" x14ac:dyDescent="0.3">
      <c r="A972">
        <f t="shared" si="19"/>
        <v>26676606</v>
      </c>
      <c r="B972" t="s">
        <v>85</v>
      </c>
      <c r="C972" t="s">
        <v>5733</v>
      </c>
      <c r="D972">
        <v>51676606</v>
      </c>
      <c r="E972">
        <v>25000000</v>
      </c>
    </row>
    <row r="973" spans="1:5" x14ac:dyDescent="0.3">
      <c r="A973">
        <f t="shared" si="19"/>
        <v>26638165</v>
      </c>
      <c r="B973" t="s">
        <v>2396</v>
      </c>
      <c r="C973" t="s">
        <v>7369</v>
      </c>
      <c r="D973">
        <v>42638165</v>
      </c>
      <c r="E973">
        <v>16000000</v>
      </c>
    </row>
    <row r="974" spans="1:5" x14ac:dyDescent="0.3">
      <c r="A974">
        <f t="shared" si="19"/>
        <v>26635000</v>
      </c>
      <c r="B974" t="s">
        <v>3792</v>
      </c>
      <c r="C974" t="s">
        <v>3795</v>
      </c>
      <c r="D974">
        <v>57750000</v>
      </c>
      <c r="E974">
        <v>31115000</v>
      </c>
    </row>
    <row r="975" spans="1:5" x14ac:dyDescent="0.3">
      <c r="A975">
        <f t="shared" si="19"/>
        <v>26624000</v>
      </c>
      <c r="B975" t="s">
        <v>1426</v>
      </c>
      <c r="C975" t="s">
        <v>8725</v>
      </c>
      <c r="D975">
        <v>38624000</v>
      </c>
      <c r="E975">
        <v>12000000</v>
      </c>
    </row>
    <row r="976" spans="1:5" x14ac:dyDescent="0.3">
      <c r="A976">
        <f t="shared" si="19"/>
        <v>26533608</v>
      </c>
      <c r="B976" t="s">
        <v>5737</v>
      </c>
      <c r="C976" t="s">
        <v>5738</v>
      </c>
      <c r="D976">
        <v>51533608</v>
      </c>
      <c r="E976">
        <v>25000000</v>
      </c>
    </row>
    <row r="977" spans="1:5" x14ac:dyDescent="0.3">
      <c r="A977">
        <f t="shared" si="19"/>
        <v>26466372</v>
      </c>
      <c r="B977" t="s">
        <v>3643</v>
      </c>
      <c r="C977" t="s">
        <v>3962</v>
      </c>
      <c r="D977">
        <v>66466372</v>
      </c>
      <c r="E977">
        <v>40000000</v>
      </c>
    </row>
    <row r="978" spans="1:5" x14ac:dyDescent="0.3">
      <c r="A978">
        <f t="shared" si="19"/>
        <v>26423726</v>
      </c>
      <c r="B978" t="s">
        <v>676</v>
      </c>
      <c r="C978" t="s">
        <v>3579</v>
      </c>
      <c r="D978">
        <v>71423726</v>
      </c>
      <c r="E978">
        <v>45000000</v>
      </c>
    </row>
    <row r="979" spans="1:5" x14ac:dyDescent="0.3">
      <c r="A979">
        <f t="shared" si="19"/>
        <v>26372293</v>
      </c>
      <c r="B979" t="s">
        <v>5997</v>
      </c>
      <c r="C979" t="s">
        <v>10306</v>
      </c>
      <c r="D979">
        <v>34872293</v>
      </c>
      <c r="E979">
        <v>8500000</v>
      </c>
    </row>
    <row r="980" spans="1:5" x14ac:dyDescent="0.3">
      <c r="A980">
        <f t="shared" si="19"/>
        <v>26363118</v>
      </c>
      <c r="B980" t="s">
        <v>4148</v>
      </c>
      <c r="C980" t="s">
        <v>6439</v>
      </c>
      <c r="D980">
        <v>46363118</v>
      </c>
      <c r="E980">
        <v>20000000</v>
      </c>
    </row>
    <row r="981" spans="1:5" x14ac:dyDescent="0.3">
      <c r="A981">
        <f t="shared" si="19"/>
        <v>26277420</v>
      </c>
      <c r="B981" t="s">
        <v>2475</v>
      </c>
      <c r="C981" t="s">
        <v>3581</v>
      </c>
      <c r="D981">
        <v>71277420</v>
      </c>
      <c r="E981">
        <v>45000000</v>
      </c>
    </row>
    <row r="982" spans="1:5" x14ac:dyDescent="0.3">
      <c r="A982">
        <f t="shared" si="19"/>
        <v>26200000</v>
      </c>
      <c r="B982" t="s">
        <v>713</v>
      </c>
      <c r="C982" t="s">
        <v>7344</v>
      </c>
      <c r="D982">
        <v>42700000</v>
      </c>
      <c r="E982">
        <v>16500000</v>
      </c>
    </row>
    <row r="983" spans="1:5" x14ac:dyDescent="0.3">
      <c r="A983">
        <f t="shared" si="19"/>
        <v>26087366</v>
      </c>
      <c r="B983" t="s">
        <v>3273</v>
      </c>
      <c r="C983" t="s">
        <v>8297</v>
      </c>
      <c r="D983">
        <v>38087366</v>
      </c>
      <c r="E983">
        <v>12000000</v>
      </c>
    </row>
    <row r="984" spans="1:5" x14ac:dyDescent="0.3">
      <c r="A984">
        <f t="shared" si="19"/>
        <v>26087161</v>
      </c>
      <c r="B984" t="s">
        <v>1172</v>
      </c>
      <c r="C984" t="s">
        <v>1710</v>
      </c>
      <c r="D984">
        <v>101087161</v>
      </c>
      <c r="E984">
        <v>75000000</v>
      </c>
    </row>
    <row r="985" spans="1:5" x14ac:dyDescent="0.3">
      <c r="A985">
        <f t="shared" si="19"/>
        <v>26068547</v>
      </c>
      <c r="B985" t="s">
        <v>5036</v>
      </c>
      <c r="C985" t="s">
        <v>5040</v>
      </c>
      <c r="D985">
        <v>56068547</v>
      </c>
      <c r="E985">
        <v>30000000</v>
      </c>
    </row>
    <row r="986" spans="1:5" x14ac:dyDescent="0.3">
      <c r="A986">
        <f t="shared" si="19"/>
        <v>26029454.333333332</v>
      </c>
      <c r="B986" t="s">
        <v>10718</v>
      </c>
      <c r="C986" t="s">
        <v>14342</v>
      </c>
      <c r="D986">
        <f>VLOOKUP(B986,'AVG budget &amp; Gross'!$X$4:$Y$2401,2,0)</f>
        <v>26049454.333333332</v>
      </c>
      <c r="E986">
        <v>20000</v>
      </c>
    </row>
    <row r="987" spans="1:5" x14ac:dyDescent="0.3">
      <c r="A987">
        <f t="shared" si="19"/>
        <v>26000000</v>
      </c>
      <c r="B987" t="s">
        <v>6584</v>
      </c>
      <c r="C987" t="s">
        <v>11312</v>
      </c>
      <c r="D987">
        <f>VLOOKUP(B987,'AVG budget &amp; Gross'!$X$4:$Y$2401,2,0)</f>
        <v>32000000</v>
      </c>
      <c r="E987">
        <v>6000000</v>
      </c>
    </row>
    <row r="988" spans="1:5" x14ac:dyDescent="0.3">
      <c r="A988">
        <f t="shared" si="19"/>
        <v>25916903</v>
      </c>
      <c r="B988" t="s">
        <v>986</v>
      </c>
      <c r="C988" t="s">
        <v>8126</v>
      </c>
      <c r="D988">
        <v>38916903</v>
      </c>
      <c r="E988">
        <v>13000000</v>
      </c>
    </row>
    <row r="989" spans="1:5" x14ac:dyDescent="0.3">
      <c r="A989">
        <f t="shared" si="19"/>
        <v>25853424</v>
      </c>
      <c r="B989" t="s">
        <v>7041</v>
      </c>
      <c r="C989" t="s">
        <v>7044</v>
      </c>
      <c r="D989">
        <v>43853424</v>
      </c>
      <c r="E989">
        <v>18000000</v>
      </c>
    </row>
    <row r="990" spans="1:5" x14ac:dyDescent="0.3">
      <c r="A990">
        <f t="shared" si="19"/>
        <v>25794166</v>
      </c>
      <c r="B990" t="s">
        <v>6557</v>
      </c>
      <c r="C990" t="s">
        <v>8747</v>
      </c>
      <c r="D990">
        <v>35794166</v>
      </c>
      <c r="E990">
        <v>10000000</v>
      </c>
    </row>
    <row r="991" spans="1:5" x14ac:dyDescent="0.3">
      <c r="A991">
        <f t="shared" si="19"/>
        <v>25707719</v>
      </c>
      <c r="B991" t="s">
        <v>3520</v>
      </c>
      <c r="C991" t="s">
        <v>8352</v>
      </c>
      <c r="D991">
        <v>37707719</v>
      </c>
      <c r="E991">
        <v>12000000</v>
      </c>
    </row>
    <row r="992" spans="1:5" x14ac:dyDescent="0.3">
      <c r="A992">
        <f t="shared" si="19"/>
        <v>25700000</v>
      </c>
      <c r="B992" t="s">
        <v>2363</v>
      </c>
      <c r="C992" t="s">
        <v>6320</v>
      </c>
      <c r="D992">
        <v>46700000</v>
      </c>
      <c r="E992">
        <v>21000000</v>
      </c>
    </row>
    <row r="993" spans="1:5" x14ac:dyDescent="0.3">
      <c r="A993">
        <f t="shared" si="19"/>
        <v>25672630</v>
      </c>
      <c r="B993" t="s">
        <v>7571</v>
      </c>
      <c r="C993" t="s">
        <v>7575</v>
      </c>
      <c r="D993">
        <v>42672630</v>
      </c>
      <c r="E993">
        <v>17000000</v>
      </c>
    </row>
    <row r="994" spans="1:5" x14ac:dyDescent="0.3">
      <c r="A994">
        <f t="shared" si="19"/>
        <v>25670855</v>
      </c>
      <c r="B994" t="s">
        <v>7243</v>
      </c>
      <c r="C994" t="s">
        <v>7244</v>
      </c>
      <c r="D994">
        <v>45670855</v>
      </c>
      <c r="E994">
        <v>20000000</v>
      </c>
    </row>
    <row r="995" spans="1:5" x14ac:dyDescent="0.3">
      <c r="A995">
        <f t="shared" si="19"/>
        <v>25660000</v>
      </c>
      <c r="B995" t="s">
        <v>6326</v>
      </c>
      <c r="C995" t="s">
        <v>6327</v>
      </c>
      <c r="D995">
        <v>42660000</v>
      </c>
      <c r="E995">
        <v>17000000</v>
      </c>
    </row>
    <row r="996" spans="1:5" x14ac:dyDescent="0.3">
      <c r="A996">
        <f t="shared" si="19"/>
        <v>25605492</v>
      </c>
      <c r="B996" t="s">
        <v>3207</v>
      </c>
      <c r="C996" t="s">
        <v>3208</v>
      </c>
      <c r="D996">
        <v>75605492</v>
      </c>
      <c r="E996">
        <v>50000000</v>
      </c>
    </row>
    <row r="997" spans="1:5" x14ac:dyDescent="0.3">
      <c r="A997">
        <f t="shared" si="19"/>
        <v>25601508</v>
      </c>
      <c r="B997" t="s">
        <v>7018</v>
      </c>
      <c r="C997" t="s">
        <v>7020</v>
      </c>
      <c r="D997">
        <v>43601508</v>
      </c>
      <c r="E997">
        <v>18000000</v>
      </c>
    </row>
    <row r="998" spans="1:5" x14ac:dyDescent="0.3">
      <c r="A998">
        <f t="shared" si="19"/>
        <v>25517854</v>
      </c>
      <c r="B998" t="s">
        <v>9312</v>
      </c>
      <c r="C998" t="s">
        <v>9313</v>
      </c>
      <c r="D998">
        <v>34017854</v>
      </c>
      <c r="E998">
        <v>8500000</v>
      </c>
    </row>
    <row r="999" spans="1:5" x14ac:dyDescent="0.3">
      <c r="A999">
        <f t="shared" si="19"/>
        <v>25454043</v>
      </c>
      <c r="B999" t="s">
        <v>2363</v>
      </c>
      <c r="C999" t="s">
        <v>2365</v>
      </c>
      <c r="D999">
        <v>90454043</v>
      </c>
      <c r="E999">
        <v>65000000</v>
      </c>
    </row>
    <row r="1000" spans="1:5" x14ac:dyDescent="0.3">
      <c r="A1000">
        <f t="shared" si="19"/>
        <v>25400856</v>
      </c>
      <c r="B1000" t="s">
        <v>1694</v>
      </c>
      <c r="C1000" t="s">
        <v>5373</v>
      </c>
      <c r="D1000">
        <v>60400856</v>
      </c>
      <c r="E1000">
        <v>35000000</v>
      </c>
    </row>
    <row r="1001" spans="1:5" x14ac:dyDescent="0.3">
      <c r="A1001">
        <f t="shared" si="19"/>
        <v>25399000</v>
      </c>
      <c r="B1001" t="s">
        <v>1470</v>
      </c>
      <c r="C1001" t="s">
        <v>9894</v>
      </c>
      <c r="D1001">
        <v>31899000</v>
      </c>
      <c r="E1001">
        <v>6500000</v>
      </c>
    </row>
    <row r="1002" spans="1:5" x14ac:dyDescent="0.3">
      <c r="A1002">
        <f t="shared" si="19"/>
        <v>25188667</v>
      </c>
      <c r="B1002" t="s">
        <v>8305</v>
      </c>
      <c r="C1002" t="s">
        <v>8308</v>
      </c>
      <c r="D1002">
        <v>37188667</v>
      </c>
      <c r="E1002">
        <v>12000000</v>
      </c>
    </row>
    <row r="1003" spans="1:5" x14ac:dyDescent="0.3">
      <c r="A1003">
        <f t="shared" si="19"/>
        <v>25074895</v>
      </c>
      <c r="B1003" t="s">
        <v>4189</v>
      </c>
      <c r="C1003" t="s">
        <v>9169</v>
      </c>
      <c r="D1003">
        <v>34074895</v>
      </c>
      <c r="E1003">
        <v>9000000</v>
      </c>
    </row>
    <row r="1004" spans="1:5" x14ac:dyDescent="0.3">
      <c r="A1004">
        <f t="shared" si="19"/>
        <v>25064955</v>
      </c>
      <c r="B1004" t="s">
        <v>3085</v>
      </c>
      <c r="C1004" t="s">
        <v>7581</v>
      </c>
      <c r="D1004">
        <v>40064955</v>
      </c>
      <c r="E1004">
        <v>15000000</v>
      </c>
    </row>
    <row r="1005" spans="1:5" x14ac:dyDescent="0.3">
      <c r="A1005">
        <f t="shared" si="19"/>
        <v>25054449</v>
      </c>
      <c r="B1005" t="s">
        <v>982</v>
      </c>
      <c r="C1005" t="s">
        <v>4494</v>
      </c>
      <c r="D1005">
        <v>60054449</v>
      </c>
      <c r="E1005">
        <v>35000000</v>
      </c>
    </row>
    <row r="1006" spans="1:5" x14ac:dyDescent="0.3">
      <c r="A1006">
        <f t="shared" si="19"/>
        <v>25001065</v>
      </c>
      <c r="B1006" t="s">
        <v>1924</v>
      </c>
      <c r="C1006" t="s">
        <v>3588</v>
      </c>
      <c r="D1006">
        <v>70001065</v>
      </c>
      <c r="E1006">
        <v>45000000</v>
      </c>
    </row>
    <row r="1007" spans="1:5" x14ac:dyDescent="0.3">
      <c r="A1007">
        <f t="shared" si="19"/>
        <v>24988180</v>
      </c>
      <c r="B1007" t="s">
        <v>295</v>
      </c>
      <c r="C1007" t="s">
        <v>6460</v>
      </c>
      <c r="D1007">
        <v>44988180</v>
      </c>
      <c r="E1007">
        <v>20000000</v>
      </c>
    </row>
    <row r="1008" spans="1:5" x14ac:dyDescent="0.3">
      <c r="A1008">
        <f t="shared" si="19"/>
        <v>24891374</v>
      </c>
      <c r="B1008" t="s">
        <v>122</v>
      </c>
      <c r="C1008" t="s">
        <v>9658</v>
      </c>
      <c r="D1008">
        <v>32391374</v>
      </c>
      <c r="E1008">
        <v>7500000</v>
      </c>
    </row>
    <row r="1009" spans="1:5" x14ac:dyDescent="0.3">
      <c r="A1009">
        <f t="shared" si="19"/>
        <v>24870275</v>
      </c>
      <c r="B1009" t="s">
        <v>1374</v>
      </c>
      <c r="C1009" t="s">
        <v>1377</v>
      </c>
      <c r="D1009">
        <v>124870275</v>
      </c>
      <c r="E1009">
        <v>100000000</v>
      </c>
    </row>
    <row r="1010" spans="1:5" x14ac:dyDescent="0.3">
      <c r="A1010">
        <f t="shared" si="19"/>
        <v>24833860</v>
      </c>
      <c r="B1010" t="s">
        <v>9575</v>
      </c>
      <c r="C1010" t="s">
        <v>9578</v>
      </c>
      <c r="D1010">
        <v>32333860</v>
      </c>
      <c r="E1010">
        <v>7500000</v>
      </c>
    </row>
    <row r="1011" spans="1:5" x14ac:dyDescent="0.3">
      <c r="A1011">
        <f t="shared" si="19"/>
        <v>24812241</v>
      </c>
      <c r="B1011" t="s">
        <v>996</v>
      </c>
      <c r="C1011" t="s">
        <v>1896</v>
      </c>
      <c r="D1011">
        <v>103812241</v>
      </c>
      <c r="E1011">
        <v>79000000</v>
      </c>
    </row>
    <row r="1012" spans="1:5" x14ac:dyDescent="0.3">
      <c r="A1012">
        <f t="shared" si="19"/>
        <v>24800000</v>
      </c>
      <c r="B1012" t="s">
        <v>5334</v>
      </c>
      <c r="C1012" t="s">
        <v>5589</v>
      </c>
      <c r="D1012">
        <v>50800000</v>
      </c>
      <c r="E1012">
        <v>26000000</v>
      </c>
    </row>
    <row r="1013" spans="1:5" x14ac:dyDescent="0.3">
      <c r="A1013">
        <f t="shared" si="19"/>
        <v>24795350</v>
      </c>
      <c r="B1013" t="s">
        <v>696</v>
      </c>
      <c r="C1013" t="s">
        <v>1083</v>
      </c>
      <c r="D1013">
        <v>144795350</v>
      </c>
      <c r="E1013">
        <v>120000000</v>
      </c>
    </row>
    <row r="1014" spans="1:5" x14ac:dyDescent="0.3">
      <c r="A1014">
        <f t="shared" si="19"/>
        <v>24707598</v>
      </c>
      <c r="B1014" t="s">
        <v>9855</v>
      </c>
      <c r="C1014" t="s">
        <v>9856</v>
      </c>
      <c r="D1014">
        <v>31607598</v>
      </c>
      <c r="E1014">
        <v>6900000</v>
      </c>
    </row>
    <row r="1015" spans="1:5" x14ac:dyDescent="0.3">
      <c r="A1015">
        <f t="shared" si="19"/>
        <v>24705000</v>
      </c>
      <c r="B1015" t="s">
        <v>3909</v>
      </c>
      <c r="C1015" t="s">
        <v>4497</v>
      </c>
      <c r="D1015">
        <v>26505000</v>
      </c>
      <c r="E1015">
        <v>1800000</v>
      </c>
    </row>
    <row r="1016" spans="1:5" x14ac:dyDescent="0.3">
      <c r="A1016">
        <f t="shared" si="19"/>
        <v>24699513</v>
      </c>
      <c r="B1016" t="s">
        <v>2166</v>
      </c>
      <c r="C1016" t="s">
        <v>4505</v>
      </c>
      <c r="D1016">
        <v>59699513</v>
      </c>
      <c r="E1016">
        <v>35000000</v>
      </c>
    </row>
    <row r="1017" spans="1:5" x14ac:dyDescent="0.3">
      <c r="A1017">
        <f t="shared" si="19"/>
        <v>24651794</v>
      </c>
      <c r="B1017" t="s">
        <v>1426</v>
      </c>
      <c r="C1017" t="s">
        <v>4527</v>
      </c>
      <c r="D1017">
        <v>57651794</v>
      </c>
      <c r="E1017">
        <v>33000000</v>
      </c>
    </row>
    <row r="1018" spans="1:5" x14ac:dyDescent="0.3">
      <c r="A1018">
        <f t="shared" si="19"/>
        <v>24643451.333333336</v>
      </c>
      <c r="B1018" t="s">
        <v>5773</v>
      </c>
      <c r="C1018" t="s">
        <v>5775</v>
      </c>
      <c r="D1018">
        <v>36310118</v>
      </c>
      <c r="E1018">
        <f>VLOOKUP(B1018,'AVG budget &amp; Gross'!$S$4:$T$2401,2,0)</f>
        <v>11666666.666666666</v>
      </c>
    </row>
    <row r="1019" spans="1:5" x14ac:dyDescent="0.3">
      <c r="A1019">
        <f t="shared" si="19"/>
        <v>24520804</v>
      </c>
      <c r="B1019" t="s">
        <v>1065</v>
      </c>
      <c r="C1019" t="s">
        <v>1067</v>
      </c>
      <c r="D1019">
        <v>134520804</v>
      </c>
      <c r="E1019">
        <v>110000000</v>
      </c>
    </row>
    <row r="1020" spans="1:5" x14ac:dyDescent="0.3">
      <c r="A1020">
        <f t="shared" si="19"/>
        <v>24412677</v>
      </c>
      <c r="B1020" t="s">
        <v>421</v>
      </c>
      <c r="C1020" t="s">
        <v>425</v>
      </c>
      <c r="D1020">
        <v>189412677</v>
      </c>
      <c r="E1020">
        <v>165000000</v>
      </c>
    </row>
    <row r="1021" spans="1:5" x14ac:dyDescent="0.3">
      <c r="A1021">
        <f t="shared" si="19"/>
        <v>24411478</v>
      </c>
      <c r="B1021" t="s">
        <v>835</v>
      </c>
      <c r="C1021" t="s">
        <v>4264</v>
      </c>
      <c r="D1021">
        <v>63411478</v>
      </c>
      <c r="E1021">
        <v>39000000</v>
      </c>
    </row>
    <row r="1022" spans="1:5" x14ac:dyDescent="0.3">
      <c r="A1022">
        <f t="shared" si="19"/>
        <v>24400000</v>
      </c>
      <c r="B1022" t="s">
        <v>1993</v>
      </c>
      <c r="C1022" t="s">
        <v>11081</v>
      </c>
      <c r="D1022">
        <v>27900000</v>
      </c>
      <c r="E1022">
        <v>3500000</v>
      </c>
    </row>
    <row r="1023" spans="1:5" x14ac:dyDescent="0.3">
      <c r="A1023">
        <f t="shared" si="19"/>
        <v>24400000</v>
      </c>
      <c r="B1023" t="s">
        <v>1719</v>
      </c>
      <c r="C1023" t="s">
        <v>11082</v>
      </c>
      <c r="D1023">
        <v>27900000</v>
      </c>
      <c r="E1023">
        <v>3500000</v>
      </c>
    </row>
    <row r="1024" spans="1:5" x14ac:dyDescent="0.3">
      <c r="A1024">
        <f t="shared" si="19"/>
        <v>24363530</v>
      </c>
      <c r="B1024" t="s">
        <v>7377</v>
      </c>
      <c r="C1024" t="s">
        <v>7378</v>
      </c>
      <c r="D1024">
        <v>40363530</v>
      </c>
      <c r="E1024">
        <v>16000000</v>
      </c>
    </row>
    <row r="1025" spans="1:5" x14ac:dyDescent="0.3">
      <c r="A1025">
        <f t="shared" si="19"/>
        <v>24360014</v>
      </c>
      <c r="B1025" t="s">
        <v>176</v>
      </c>
      <c r="C1025" t="s">
        <v>180</v>
      </c>
      <c r="D1025">
        <v>234360014</v>
      </c>
      <c r="E1025">
        <v>210000000</v>
      </c>
    </row>
    <row r="1026" spans="1:5" x14ac:dyDescent="0.3">
      <c r="A1026">
        <f t="shared" ref="A1026:A1089" si="20">D1026-E1026</f>
        <v>24335698</v>
      </c>
      <c r="B1026" t="s">
        <v>757</v>
      </c>
      <c r="C1026" t="s">
        <v>7026</v>
      </c>
      <c r="D1026">
        <v>42335698</v>
      </c>
      <c r="E1026">
        <v>18000000</v>
      </c>
    </row>
    <row r="1027" spans="1:5" x14ac:dyDescent="0.3">
      <c r="A1027">
        <f t="shared" si="20"/>
        <v>24327868</v>
      </c>
      <c r="B1027" t="s">
        <v>1906</v>
      </c>
      <c r="C1027" t="s">
        <v>3073</v>
      </c>
      <c r="D1027">
        <v>70327868</v>
      </c>
      <c r="E1027">
        <v>46000000</v>
      </c>
    </row>
    <row r="1028" spans="1:5" x14ac:dyDescent="0.3">
      <c r="A1028">
        <f t="shared" si="20"/>
        <v>24281723</v>
      </c>
      <c r="B1028" t="s">
        <v>10049</v>
      </c>
      <c r="C1028" t="s">
        <v>11655</v>
      </c>
      <c r="D1028">
        <v>26781723</v>
      </c>
      <c r="E1028">
        <v>2500000</v>
      </c>
    </row>
    <row r="1029" spans="1:5" x14ac:dyDescent="0.3">
      <c r="A1029">
        <f t="shared" si="20"/>
        <v>24244684</v>
      </c>
      <c r="B1029" t="s">
        <v>7960</v>
      </c>
      <c r="C1029" t="s">
        <v>9173</v>
      </c>
      <c r="D1029">
        <v>33244684</v>
      </c>
      <c r="E1029">
        <v>9000000</v>
      </c>
    </row>
    <row r="1030" spans="1:5" x14ac:dyDescent="0.3">
      <c r="A1030">
        <f t="shared" si="20"/>
        <v>24200000</v>
      </c>
      <c r="B1030" t="s">
        <v>5480</v>
      </c>
      <c r="C1030" t="s">
        <v>11298</v>
      </c>
      <c r="D1030">
        <v>27200000</v>
      </c>
      <c r="E1030">
        <v>3000000</v>
      </c>
    </row>
    <row r="1031" spans="1:5" x14ac:dyDescent="0.3">
      <c r="A1031">
        <f t="shared" si="20"/>
        <v>24178760.200000003</v>
      </c>
      <c r="B1031" t="s">
        <v>1979</v>
      </c>
      <c r="C1031" t="s">
        <v>7046</v>
      </c>
      <c r="D1031">
        <f>VLOOKUP(B1031,'AVG budget &amp; Gross'!$X$4:$Y$2401,2,0)</f>
        <v>42178760.200000003</v>
      </c>
      <c r="E1031">
        <v>18000000</v>
      </c>
    </row>
    <row r="1032" spans="1:5" x14ac:dyDescent="0.3">
      <c r="A1032">
        <f t="shared" si="20"/>
        <v>24178118</v>
      </c>
      <c r="B1032" t="s">
        <v>2975</v>
      </c>
      <c r="C1032" t="s">
        <v>10153</v>
      </c>
      <c r="D1032">
        <f>VLOOKUP(B1032,'AVG budget &amp; Gross'!$X$4:$Y$2401,2,0)</f>
        <v>30878118</v>
      </c>
      <c r="E1032">
        <v>6700000</v>
      </c>
    </row>
    <row r="1033" spans="1:5" x14ac:dyDescent="0.3">
      <c r="A1033">
        <f t="shared" si="20"/>
        <v>24123143</v>
      </c>
      <c r="B1033" t="s">
        <v>257</v>
      </c>
      <c r="C1033" t="s">
        <v>7382</v>
      </c>
      <c r="D1033">
        <v>37623143</v>
      </c>
      <c r="E1033">
        <v>13500000</v>
      </c>
    </row>
    <row r="1034" spans="1:5" x14ac:dyDescent="0.3">
      <c r="A1034">
        <f t="shared" si="20"/>
        <v>24093107</v>
      </c>
      <c r="B1034" t="s">
        <v>857</v>
      </c>
      <c r="C1034" t="s">
        <v>8509</v>
      </c>
      <c r="D1034">
        <v>30093107</v>
      </c>
      <c r="E1034">
        <v>6000000</v>
      </c>
    </row>
    <row r="1035" spans="1:5" x14ac:dyDescent="0.3">
      <c r="A1035">
        <f t="shared" si="20"/>
        <v>24054514</v>
      </c>
      <c r="B1035" t="s">
        <v>28</v>
      </c>
      <c r="C1035" t="s">
        <v>1700</v>
      </c>
      <c r="D1035">
        <v>104054514</v>
      </c>
      <c r="E1035">
        <v>80000000</v>
      </c>
    </row>
    <row r="1036" spans="1:5" x14ac:dyDescent="0.3">
      <c r="A1036">
        <f t="shared" si="20"/>
        <v>24048637</v>
      </c>
      <c r="B1036" t="s">
        <v>7928</v>
      </c>
      <c r="C1036" t="s">
        <v>7929</v>
      </c>
      <c r="D1036">
        <v>38048637</v>
      </c>
      <c r="E1036">
        <v>14000000</v>
      </c>
    </row>
    <row r="1037" spans="1:5" x14ac:dyDescent="0.3">
      <c r="A1037">
        <f t="shared" si="20"/>
        <v>24037564</v>
      </c>
      <c r="B1037" t="s">
        <v>8534</v>
      </c>
      <c r="C1037" t="s">
        <v>8535</v>
      </c>
      <c r="D1037">
        <v>35537564</v>
      </c>
      <c r="E1037">
        <v>11500000</v>
      </c>
    </row>
    <row r="1038" spans="1:5" x14ac:dyDescent="0.3">
      <c r="A1038">
        <f t="shared" si="20"/>
        <v>24024969</v>
      </c>
      <c r="B1038" t="s">
        <v>873</v>
      </c>
      <c r="C1038" t="s">
        <v>6307</v>
      </c>
      <c r="D1038">
        <v>49024969</v>
      </c>
      <c r="E1038">
        <v>25000000</v>
      </c>
    </row>
    <row r="1039" spans="1:5" x14ac:dyDescent="0.3">
      <c r="A1039">
        <f t="shared" si="20"/>
        <v>24001218</v>
      </c>
      <c r="B1039" t="s">
        <v>2186</v>
      </c>
      <c r="C1039" t="s">
        <v>9675</v>
      </c>
      <c r="D1039">
        <v>31501218</v>
      </c>
      <c r="E1039">
        <v>7500000</v>
      </c>
    </row>
    <row r="1040" spans="1:5" x14ac:dyDescent="0.3">
      <c r="A1040">
        <f t="shared" si="20"/>
        <v>23894477</v>
      </c>
      <c r="B1040" t="s">
        <v>570</v>
      </c>
      <c r="C1040" t="s">
        <v>8743</v>
      </c>
      <c r="D1040">
        <v>36200000</v>
      </c>
      <c r="E1040">
        <v>12305523</v>
      </c>
    </row>
    <row r="1041" spans="1:5" x14ac:dyDescent="0.3">
      <c r="A1041">
        <f t="shared" si="20"/>
        <v>23874933</v>
      </c>
      <c r="B1041" t="s">
        <v>189</v>
      </c>
      <c r="C1041" t="s">
        <v>5603</v>
      </c>
      <c r="D1041">
        <v>49874933</v>
      </c>
      <c r="E1041">
        <v>26000000</v>
      </c>
    </row>
    <row r="1042" spans="1:5" x14ac:dyDescent="0.3">
      <c r="A1042">
        <f t="shared" si="20"/>
        <v>23825798</v>
      </c>
      <c r="B1042" t="s">
        <v>1560</v>
      </c>
      <c r="C1042" t="s">
        <v>7310</v>
      </c>
      <c r="D1042">
        <v>39825798</v>
      </c>
      <c r="E1042">
        <v>16000000</v>
      </c>
    </row>
    <row r="1043" spans="1:5" x14ac:dyDescent="0.3">
      <c r="A1043">
        <f t="shared" si="20"/>
        <v>23818159</v>
      </c>
      <c r="B1043" t="s">
        <v>6520</v>
      </c>
      <c r="C1043" t="s">
        <v>7015</v>
      </c>
      <c r="D1043">
        <v>43818159</v>
      </c>
      <c r="E1043">
        <v>20000000</v>
      </c>
    </row>
    <row r="1044" spans="1:5" x14ac:dyDescent="0.3">
      <c r="A1044">
        <f t="shared" si="20"/>
        <v>23779955</v>
      </c>
      <c r="B1044" t="s">
        <v>9365</v>
      </c>
      <c r="C1044" t="s">
        <v>9366</v>
      </c>
      <c r="D1044">
        <v>32279955</v>
      </c>
      <c r="E1044">
        <v>8500000</v>
      </c>
    </row>
    <row r="1045" spans="1:5" x14ac:dyDescent="0.3">
      <c r="A1045">
        <f t="shared" si="20"/>
        <v>23750000</v>
      </c>
      <c r="B1045" t="s">
        <v>10836</v>
      </c>
      <c r="C1045" t="s">
        <v>12535</v>
      </c>
      <c r="D1045">
        <f>VLOOKUP(B1045,'AVG budget &amp; Gross'!$X$4:$Y$2401,2,0)</f>
        <v>25000000</v>
      </c>
      <c r="E1045">
        <v>1250000</v>
      </c>
    </row>
    <row r="1046" spans="1:5" x14ac:dyDescent="0.3">
      <c r="A1046">
        <f t="shared" si="20"/>
        <v>23745923</v>
      </c>
      <c r="B1046" t="s">
        <v>1230</v>
      </c>
      <c r="C1046" t="s">
        <v>2934</v>
      </c>
      <c r="D1046">
        <v>78745923</v>
      </c>
      <c r="E1046">
        <v>55000000</v>
      </c>
    </row>
    <row r="1047" spans="1:5" x14ac:dyDescent="0.3">
      <c r="A1047">
        <f t="shared" si="20"/>
        <v>23680848</v>
      </c>
      <c r="B1047" t="s">
        <v>3408</v>
      </c>
      <c r="C1047" t="s">
        <v>5042</v>
      </c>
      <c r="D1047">
        <v>53680848</v>
      </c>
      <c r="E1047">
        <v>30000000</v>
      </c>
    </row>
    <row r="1048" spans="1:5" x14ac:dyDescent="0.3">
      <c r="A1048">
        <f t="shared" si="20"/>
        <v>23585416</v>
      </c>
      <c r="B1048" t="s">
        <v>3689</v>
      </c>
      <c r="C1048" t="s">
        <v>10627</v>
      </c>
      <c r="D1048">
        <v>24475416</v>
      </c>
      <c r="E1048">
        <v>890000</v>
      </c>
    </row>
    <row r="1049" spans="1:5" x14ac:dyDescent="0.3">
      <c r="A1049">
        <f t="shared" si="20"/>
        <v>23583175</v>
      </c>
      <c r="B1049" t="s">
        <v>8318</v>
      </c>
      <c r="C1049" t="s">
        <v>8749</v>
      </c>
      <c r="D1049">
        <v>33583175</v>
      </c>
      <c r="E1049">
        <v>10000000</v>
      </c>
    </row>
    <row r="1050" spans="1:5" x14ac:dyDescent="0.3">
      <c r="A1050">
        <f t="shared" si="20"/>
        <v>23581973.333333336</v>
      </c>
      <c r="B1050" t="s">
        <v>1562</v>
      </c>
      <c r="C1050" t="s">
        <v>8211</v>
      </c>
      <c r="D1050">
        <f>VLOOKUP(B1050,'AVG budget &amp; Gross'!$X$4:$Y$2401,2,0)</f>
        <v>36081973.333333336</v>
      </c>
      <c r="E1050">
        <v>12500000</v>
      </c>
    </row>
    <row r="1051" spans="1:5" x14ac:dyDescent="0.3">
      <c r="A1051">
        <f t="shared" si="20"/>
        <v>23541700</v>
      </c>
      <c r="B1051" t="s">
        <v>1005</v>
      </c>
      <c r="C1051" t="s">
        <v>12559</v>
      </c>
      <c r="D1051">
        <v>24741700</v>
      </c>
      <c r="E1051">
        <v>1200000</v>
      </c>
    </row>
    <row r="1052" spans="1:5" x14ac:dyDescent="0.3">
      <c r="A1052">
        <f t="shared" si="20"/>
        <v>23511038</v>
      </c>
      <c r="B1052" t="s">
        <v>591</v>
      </c>
      <c r="C1052" t="s">
        <v>7372</v>
      </c>
      <c r="D1052">
        <v>39511038</v>
      </c>
      <c r="E1052">
        <v>16000000</v>
      </c>
    </row>
    <row r="1053" spans="1:5" x14ac:dyDescent="0.3">
      <c r="A1053">
        <f t="shared" si="20"/>
        <v>23382841</v>
      </c>
      <c r="B1053" t="s">
        <v>3058</v>
      </c>
      <c r="C1053" t="s">
        <v>7025</v>
      </c>
      <c r="D1053">
        <v>41382841</v>
      </c>
      <c r="E1053">
        <v>18000000</v>
      </c>
    </row>
    <row r="1054" spans="1:5" x14ac:dyDescent="0.3">
      <c r="A1054">
        <f t="shared" si="20"/>
        <v>23343413</v>
      </c>
      <c r="B1054" t="s">
        <v>1993</v>
      </c>
      <c r="C1054" t="s">
        <v>3084</v>
      </c>
      <c r="D1054">
        <v>73343413</v>
      </c>
      <c r="E1054">
        <v>50000000</v>
      </c>
    </row>
    <row r="1055" spans="1:5" x14ac:dyDescent="0.3">
      <c r="A1055">
        <f t="shared" si="20"/>
        <v>23338891</v>
      </c>
      <c r="B1055" t="s">
        <v>4377</v>
      </c>
      <c r="C1055" t="s">
        <v>4378</v>
      </c>
      <c r="D1055">
        <v>60338891</v>
      </c>
      <c r="E1055">
        <v>37000000</v>
      </c>
    </row>
    <row r="1056" spans="1:5" x14ac:dyDescent="0.3">
      <c r="A1056">
        <f t="shared" si="20"/>
        <v>23334256</v>
      </c>
      <c r="B1056" t="s">
        <v>4839</v>
      </c>
      <c r="C1056" t="s">
        <v>6495</v>
      </c>
      <c r="D1056">
        <v>34334256</v>
      </c>
      <c r="E1056">
        <v>11000000</v>
      </c>
    </row>
    <row r="1057" spans="1:5" x14ac:dyDescent="0.3">
      <c r="A1057">
        <f t="shared" si="20"/>
        <v>23332128</v>
      </c>
      <c r="B1057" t="s">
        <v>323</v>
      </c>
      <c r="C1057" t="s">
        <v>327</v>
      </c>
      <c r="D1057">
        <v>198332128</v>
      </c>
      <c r="E1057">
        <v>175000000</v>
      </c>
    </row>
    <row r="1058" spans="1:5" x14ac:dyDescent="0.3">
      <c r="A1058">
        <f t="shared" si="20"/>
        <v>23237389</v>
      </c>
      <c r="B1058" t="s">
        <v>5770</v>
      </c>
      <c r="C1058" t="s">
        <v>5772</v>
      </c>
      <c r="D1058">
        <v>48237389</v>
      </c>
      <c r="E1058">
        <v>25000000</v>
      </c>
    </row>
    <row r="1059" spans="1:5" x14ac:dyDescent="0.3">
      <c r="A1059">
        <f t="shared" si="20"/>
        <v>23146940</v>
      </c>
      <c r="B1059" t="s">
        <v>4671</v>
      </c>
      <c r="C1059" t="s">
        <v>7476</v>
      </c>
      <c r="D1059">
        <f>VLOOKUP(B1059,'AVG budget &amp; Gross'!$X$4:$Y$2401,2,0)</f>
        <v>39146940</v>
      </c>
      <c r="E1059">
        <v>16000000</v>
      </c>
    </row>
    <row r="1060" spans="1:5" x14ac:dyDescent="0.3">
      <c r="A1060">
        <f t="shared" si="20"/>
        <v>23071558</v>
      </c>
      <c r="B1060" t="s">
        <v>2872</v>
      </c>
      <c r="C1060" t="s">
        <v>8803</v>
      </c>
      <c r="D1060">
        <v>33071558</v>
      </c>
      <c r="E1060">
        <v>10000000</v>
      </c>
    </row>
    <row r="1061" spans="1:5" x14ac:dyDescent="0.3">
      <c r="A1061">
        <f t="shared" si="20"/>
        <v>23028109</v>
      </c>
      <c r="B1061" t="s">
        <v>1426</v>
      </c>
      <c r="C1061" t="s">
        <v>1703</v>
      </c>
      <c r="D1061">
        <v>103028109</v>
      </c>
      <c r="E1061">
        <v>80000000</v>
      </c>
    </row>
    <row r="1062" spans="1:5" x14ac:dyDescent="0.3">
      <c r="A1062">
        <f t="shared" si="20"/>
        <v>23021560</v>
      </c>
      <c r="B1062" t="s">
        <v>1667</v>
      </c>
      <c r="C1062" t="s">
        <v>5051</v>
      </c>
      <c r="D1062">
        <v>53021560</v>
      </c>
      <c r="E1062">
        <v>30000000</v>
      </c>
    </row>
    <row r="1063" spans="1:5" x14ac:dyDescent="0.3">
      <c r="A1063">
        <f t="shared" si="20"/>
        <v>23000000</v>
      </c>
      <c r="B1063" t="s">
        <v>8754</v>
      </c>
      <c r="C1063" t="s">
        <v>8757</v>
      </c>
      <c r="D1063">
        <v>33000000</v>
      </c>
      <c r="E1063">
        <v>10000000</v>
      </c>
    </row>
    <row r="1064" spans="1:5" x14ac:dyDescent="0.3">
      <c r="A1064">
        <f t="shared" si="20"/>
        <v>22991439</v>
      </c>
      <c r="B1064" t="s">
        <v>35</v>
      </c>
      <c r="C1064" t="s">
        <v>451</v>
      </c>
      <c r="D1064">
        <v>187991439</v>
      </c>
      <c r="E1064">
        <v>165000000</v>
      </c>
    </row>
    <row r="1065" spans="1:5" x14ac:dyDescent="0.3">
      <c r="A1065">
        <f t="shared" si="20"/>
        <v>22981571</v>
      </c>
      <c r="B1065" t="s">
        <v>1173</v>
      </c>
      <c r="C1065" t="s">
        <v>1651</v>
      </c>
      <c r="D1065">
        <v>102981571</v>
      </c>
      <c r="E1065">
        <v>80000000</v>
      </c>
    </row>
    <row r="1066" spans="1:5" x14ac:dyDescent="0.3">
      <c r="A1066">
        <f t="shared" si="20"/>
        <v>22937130</v>
      </c>
      <c r="B1066" t="s">
        <v>5020</v>
      </c>
      <c r="C1066" t="s">
        <v>5021</v>
      </c>
      <c r="D1066">
        <v>52937130</v>
      </c>
      <c r="E1066">
        <v>30000000</v>
      </c>
    </row>
    <row r="1067" spans="1:5" x14ac:dyDescent="0.3">
      <c r="A1067">
        <f t="shared" si="20"/>
        <v>22931301</v>
      </c>
      <c r="B1067" t="s">
        <v>2001</v>
      </c>
      <c r="C1067" t="s">
        <v>3574</v>
      </c>
      <c r="D1067">
        <v>82931301</v>
      </c>
      <c r="E1067">
        <v>60000000</v>
      </c>
    </row>
    <row r="1068" spans="1:5" x14ac:dyDescent="0.3">
      <c r="A1068">
        <f t="shared" si="20"/>
        <v>22877959</v>
      </c>
      <c r="B1068" t="s">
        <v>4676</v>
      </c>
      <c r="C1068" t="s">
        <v>7602</v>
      </c>
      <c r="D1068">
        <v>37877959</v>
      </c>
      <c r="E1068">
        <v>15000000</v>
      </c>
    </row>
    <row r="1069" spans="1:5" x14ac:dyDescent="0.3">
      <c r="A1069">
        <f t="shared" si="20"/>
        <v>22800000</v>
      </c>
      <c r="B1069" t="s">
        <v>3545</v>
      </c>
      <c r="C1069" t="s">
        <v>11833</v>
      </c>
      <c r="D1069">
        <v>24800000</v>
      </c>
      <c r="E1069">
        <v>2000000</v>
      </c>
    </row>
    <row r="1070" spans="1:5" x14ac:dyDescent="0.3">
      <c r="A1070">
        <f t="shared" si="20"/>
        <v>22696902</v>
      </c>
      <c r="B1070" t="s">
        <v>494</v>
      </c>
      <c r="C1070" t="s">
        <v>4846</v>
      </c>
      <c r="D1070">
        <v>54696902</v>
      </c>
      <c r="E1070">
        <v>32000000</v>
      </c>
    </row>
    <row r="1071" spans="1:5" x14ac:dyDescent="0.3">
      <c r="A1071">
        <f t="shared" si="20"/>
        <v>22689474</v>
      </c>
      <c r="B1071" t="s">
        <v>10324</v>
      </c>
      <c r="C1071" t="s">
        <v>10326</v>
      </c>
      <c r="D1071">
        <v>27689474</v>
      </c>
      <c r="E1071">
        <v>5000000</v>
      </c>
    </row>
    <row r="1072" spans="1:5" x14ac:dyDescent="0.3">
      <c r="A1072">
        <f t="shared" si="20"/>
        <v>22670733</v>
      </c>
      <c r="B1072" t="s">
        <v>1142</v>
      </c>
      <c r="C1072" t="s">
        <v>2554</v>
      </c>
      <c r="D1072">
        <v>82670733</v>
      </c>
      <c r="E1072">
        <v>60000000</v>
      </c>
    </row>
    <row r="1073" spans="1:5" x14ac:dyDescent="0.3">
      <c r="A1073">
        <f t="shared" si="20"/>
        <v>22657819</v>
      </c>
      <c r="B1073" t="s">
        <v>14123</v>
      </c>
      <c r="C1073" t="s">
        <v>14126</v>
      </c>
      <c r="D1073">
        <v>22757819</v>
      </c>
      <c r="E1073">
        <v>100000</v>
      </c>
    </row>
    <row r="1074" spans="1:5" x14ac:dyDescent="0.3">
      <c r="A1074">
        <f t="shared" si="20"/>
        <v>22652003</v>
      </c>
      <c r="B1074" t="s">
        <v>4805</v>
      </c>
      <c r="C1074" t="s">
        <v>6452</v>
      </c>
      <c r="D1074">
        <v>42652003</v>
      </c>
      <c r="E1074">
        <v>20000000</v>
      </c>
    </row>
    <row r="1075" spans="1:5" x14ac:dyDescent="0.3">
      <c r="A1075">
        <f t="shared" si="20"/>
        <v>22600000</v>
      </c>
      <c r="B1075" t="s">
        <v>8795</v>
      </c>
      <c r="C1075" t="s">
        <v>8797</v>
      </c>
      <c r="D1075">
        <f>VLOOKUP(B1075,'AVG budget &amp; Gross'!$X$4:$Y$2401,2,0)</f>
        <v>32600000</v>
      </c>
      <c r="E1075">
        <v>10000000</v>
      </c>
    </row>
    <row r="1076" spans="1:5" x14ac:dyDescent="0.3">
      <c r="A1076">
        <f t="shared" si="20"/>
        <v>22569532</v>
      </c>
      <c r="B1076" t="s">
        <v>1694</v>
      </c>
      <c r="C1076" t="s">
        <v>2556</v>
      </c>
      <c r="D1076">
        <v>82569532</v>
      </c>
      <c r="E1076">
        <v>60000000</v>
      </c>
    </row>
    <row r="1077" spans="1:5" x14ac:dyDescent="0.3">
      <c r="A1077">
        <f t="shared" si="20"/>
        <v>22505908</v>
      </c>
      <c r="B1077" t="s">
        <v>4812</v>
      </c>
      <c r="C1077" t="s">
        <v>9688</v>
      </c>
      <c r="D1077">
        <v>26005908</v>
      </c>
      <c r="E1077">
        <v>3500000</v>
      </c>
    </row>
    <row r="1078" spans="1:5" x14ac:dyDescent="0.3">
      <c r="A1078">
        <f t="shared" si="20"/>
        <v>22499043</v>
      </c>
      <c r="B1078" t="s">
        <v>10320</v>
      </c>
      <c r="C1078" t="s">
        <v>10321</v>
      </c>
      <c r="D1078">
        <v>25799043</v>
      </c>
      <c r="E1078">
        <v>3300000</v>
      </c>
    </row>
    <row r="1079" spans="1:5" x14ac:dyDescent="0.3">
      <c r="A1079">
        <f t="shared" si="20"/>
        <v>22487293</v>
      </c>
      <c r="B1079" t="s">
        <v>8761</v>
      </c>
      <c r="C1079" t="s">
        <v>8762</v>
      </c>
      <c r="D1079">
        <v>31487293</v>
      </c>
      <c r="E1079">
        <v>9000000</v>
      </c>
    </row>
    <row r="1080" spans="1:5" x14ac:dyDescent="0.3">
      <c r="A1080">
        <f t="shared" si="20"/>
        <v>22418902</v>
      </c>
      <c r="B1080" t="s">
        <v>1999</v>
      </c>
      <c r="C1080" t="s">
        <v>5067</v>
      </c>
      <c r="D1080">
        <v>52418902</v>
      </c>
      <c r="E1080">
        <v>30000000</v>
      </c>
    </row>
    <row r="1081" spans="1:5" x14ac:dyDescent="0.3">
      <c r="A1081">
        <f t="shared" si="20"/>
        <v>22360069</v>
      </c>
      <c r="B1081" t="s">
        <v>1962</v>
      </c>
      <c r="C1081" t="s">
        <v>1964</v>
      </c>
      <c r="D1081">
        <v>97360069</v>
      </c>
      <c r="E1081">
        <v>75000000</v>
      </c>
    </row>
    <row r="1082" spans="1:5" x14ac:dyDescent="0.3">
      <c r="A1082">
        <f t="shared" si="20"/>
        <v>22305037</v>
      </c>
      <c r="B1082" t="s">
        <v>8601</v>
      </c>
      <c r="C1082" t="s">
        <v>8602</v>
      </c>
      <c r="D1082">
        <v>33305037</v>
      </c>
      <c r="E1082">
        <v>11000000</v>
      </c>
    </row>
    <row r="1083" spans="1:5" x14ac:dyDescent="0.3">
      <c r="A1083">
        <f t="shared" si="20"/>
        <v>22297088.125</v>
      </c>
      <c r="B1083" t="s">
        <v>3520</v>
      </c>
      <c r="C1083" t="s">
        <v>13607</v>
      </c>
      <c r="D1083">
        <f>VLOOKUP(B1083,'AVG budget &amp; Gross'!$X$4:$Y$2401,2,0)</f>
        <v>22947088.125</v>
      </c>
      <c r="E1083">
        <v>650000</v>
      </c>
    </row>
    <row r="1084" spans="1:5" x14ac:dyDescent="0.3">
      <c r="A1084">
        <f t="shared" si="20"/>
        <v>22296514</v>
      </c>
      <c r="B1084" t="s">
        <v>4676</v>
      </c>
      <c r="C1084" t="s">
        <v>10319</v>
      </c>
      <c r="D1084">
        <v>27296514</v>
      </c>
      <c r="E1084">
        <v>5000000</v>
      </c>
    </row>
    <row r="1085" spans="1:5" x14ac:dyDescent="0.3">
      <c r="A1085">
        <f t="shared" si="20"/>
        <v>22285953</v>
      </c>
      <c r="B1085" t="s">
        <v>8318</v>
      </c>
      <c r="C1085" t="s">
        <v>10414</v>
      </c>
      <c r="D1085">
        <v>27285953</v>
      </c>
      <c r="E1085">
        <v>5000000</v>
      </c>
    </row>
    <row r="1086" spans="1:5" x14ac:dyDescent="0.3">
      <c r="A1086">
        <f t="shared" si="20"/>
        <v>22238770</v>
      </c>
      <c r="B1086" t="s">
        <v>5018</v>
      </c>
      <c r="C1086" t="s">
        <v>5019</v>
      </c>
      <c r="D1086">
        <v>64238770</v>
      </c>
      <c r="E1086">
        <v>42000000</v>
      </c>
    </row>
    <row r="1087" spans="1:5" x14ac:dyDescent="0.3">
      <c r="A1087">
        <f t="shared" si="20"/>
        <v>22176108</v>
      </c>
      <c r="B1087" t="s">
        <v>4555</v>
      </c>
      <c r="C1087" t="s">
        <v>8083</v>
      </c>
      <c r="D1087">
        <v>38176108</v>
      </c>
      <c r="E1087">
        <v>16000000</v>
      </c>
    </row>
    <row r="1088" spans="1:5" x14ac:dyDescent="0.3">
      <c r="A1088">
        <f t="shared" si="20"/>
        <v>22133888</v>
      </c>
      <c r="B1088" t="s">
        <v>3189</v>
      </c>
      <c r="C1088" t="s">
        <v>4918</v>
      </c>
      <c r="D1088">
        <v>53133888</v>
      </c>
      <c r="E1088">
        <v>31000000</v>
      </c>
    </row>
    <row r="1089" spans="1:5" x14ac:dyDescent="0.3">
      <c r="A1089">
        <f t="shared" si="20"/>
        <v>22127207.999999993</v>
      </c>
      <c r="B1089" t="s">
        <v>1071</v>
      </c>
      <c r="C1089" t="s">
        <v>2843</v>
      </c>
      <c r="D1089">
        <f>VLOOKUP(B1089,'AVG budget &amp; Gross'!$X$4:$Y$2401,2,0)</f>
        <v>82460541.333333328</v>
      </c>
      <c r="E1089">
        <f>VLOOKUP(B1089,'AVG budget &amp; Gross'!$S$4:$T$2401,2,0)</f>
        <v>60333333.333333336</v>
      </c>
    </row>
    <row r="1090" spans="1:5" x14ac:dyDescent="0.3">
      <c r="A1090">
        <f t="shared" ref="A1090:A1153" si="21">D1090-E1090</f>
        <v>22124400</v>
      </c>
      <c r="B1090" t="s">
        <v>4375</v>
      </c>
      <c r="C1090" t="s">
        <v>5747</v>
      </c>
      <c r="D1090">
        <v>47124400</v>
      </c>
      <c r="E1090">
        <v>25000000</v>
      </c>
    </row>
    <row r="1091" spans="1:5" x14ac:dyDescent="0.3">
      <c r="A1091">
        <f t="shared" si="21"/>
        <v>22116152</v>
      </c>
      <c r="B1091" t="s">
        <v>10836</v>
      </c>
      <c r="C1091" t="s">
        <v>11550</v>
      </c>
      <c r="D1091">
        <v>25000000</v>
      </c>
      <c r="E1091">
        <v>2883848</v>
      </c>
    </row>
    <row r="1092" spans="1:5" x14ac:dyDescent="0.3">
      <c r="A1092">
        <f t="shared" si="21"/>
        <v>22114556</v>
      </c>
      <c r="B1092" t="s">
        <v>3625</v>
      </c>
      <c r="C1092" t="s">
        <v>3627</v>
      </c>
      <c r="D1092">
        <v>48114556</v>
      </c>
      <c r="E1092">
        <v>26000000</v>
      </c>
    </row>
    <row r="1093" spans="1:5" x14ac:dyDescent="0.3">
      <c r="A1093">
        <f t="shared" si="21"/>
        <v>22101000</v>
      </c>
      <c r="B1093" t="s">
        <v>5143</v>
      </c>
      <c r="C1093" t="s">
        <v>8760</v>
      </c>
      <c r="D1093">
        <v>32101000</v>
      </c>
      <c r="E1093">
        <v>10000000</v>
      </c>
    </row>
    <row r="1094" spans="1:5" x14ac:dyDescent="0.3">
      <c r="A1094">
        <f t="shared" si="21"/>
        <v>22021740</v>
      </c>
      <c r="B1094" t="s">
        <v>323</v>
      </c>
      <c r="C1094" t="s">
        <v>2821</v>
      </c>
      <c r="D1094">
        <v>80021740</v>
      </c>
      <c r="E1094">
        <v>58000000</v>
      </c>
    </row>
    <row r="1095" spans="1:5" x14ac:dyDescent="0.3">
      <c r="A1095">
        <f t="shared" si="21"/>
        <v>22000000</v>
      </c>
      <c r="B1095" t="s">
        <v>10836</v>
      </c>
      <c r="C1095" t="s">
        <v>11304</v>
      </c>
      <c r="D1095">
        <f>VLOOKUP(B1095,'AVG budget &amp; Gross'!$X$4:$Y$2401,2,0)</f>
        <v>25000000</v>
      </c>
      <c r="E1095">
        <v>3000000</v>
      </c>
    </row>
    <row r="1096" spans="1:5" x14ac:dyDescent="0.3">
      <c r="A1096">
        <f t="shared" si="21"/>
        <v>21968653</v>
      </c>
      <c r="B1096" t="s">
        <v>1104</v>
      </c>
      <c r="C1096" t="s">
        <v>5389</v>
      </c>
      <c r="D1096">
        <v>49968653</v>
      </c>
      <c r="E1096">
        <v>28000000</v>
      </c>
    </row>
    <row r="1097" spans="1:5" x14ac:dyDescent="0.3">
      <c r="A1097">
        <f t="shared" si="21"/>
        <v>21882551</v>
      </c>
      <c r="B1097" t="s">
        <v>7587</v>
      </c>
      <c r="C1097" t="s">
        <v>7589</v>
      </c>
      <c r="D1097">
        <v>37882551</v>
      </c>
      <c r="E1097">
        <v>16000000</v>
      </c>
    </row>
    <row r="1098" spans="1:5" x14ac:dyDescent="0.3">
      <c r="A1098">
        <f t="shared" si="21"/>
        <v>21876365</v>
      </c>
      <c r="B1098" t="s">
        <v>2166</v>
      </c>
      <c r="C1098" t="s">
        <v>4501</v>
      </c>
      <c r="D1098">
        <v>56876365</v>
      </c>
      <c r="E1098">
        <v>35000000</v>
      </c>
    </row>
    <row r="1099" spans="1:5" x14ac:dyDescent="0.3">
      <c r="A1099">
        <f t="shared" si="21"/>
        <v>21867960</v>
      </c>
      <c r="B1099" t="s">
        <v>6511</v>
      </c>
      <c r="C1099" t="s">
        <v>6892</v>
      </c>
      <c r="D1099">
        <v>41867960</v>
      </c>
      <c r="E1099">
        <v>20000000</v>
      </c>
    </row>
    <row r="1100" spans="1:5" x14ac:dyDescent="0.3">
      <c r="A1100">
        <f t="shared" si="21"/>
        <v>21846082</v>
      </c>
      <c r="B1100" t="s">
        <v>4183</v>
      </c>
      <c r="C1100" t="s">
        <v>6900</v>
      </c>
      <c r="D1100">
        <v>40846082</v>
      </c>
      <c r="E1100">
        <v>19000000</v>
      </c>
    </row>
    <row r="1101" spans="1:5" x14ac:dyDescent="0.3">
      <c r="A1101">
        <f t="shared" si="21"/>
        <v>21836394</v>
      </c>
      <c r="B1101" t="s">
        <v>330</v>
      </c>
      <c r="C1101" t="s">
        <v>5743</v>
      </c>
      <c r="D1101">
        <v>46836394</v>
      </c>
      <c r="E1101">
        <v>25000000</v>
      </c>
    </row>
    <row r="1102" spans="1:5" x14ac:dyDescent="0.3">
      <c r="A1102">
        <f t="shared" si="21"/>
        <v>21790248</v>
      </c>
      <c r="B1102" t="s">
        <v>3592</v>
      </c>
      <c r="C1102" t="s">
        <v>3594</v>
      </c>
      <c r="D1102">
        <v>66790248</v>
      </c>
      <c r="E1102">
        <v>45000000</v>
      </c>
    </row>
    <row r="1103" spans="1:5" x14ac:dyDescent="0.3">
      <c r="A1103">
        <f t="shared" si="21"/>
        <v>21788807</v>
      </c>
      <c r="B1103" t="s">
        <v>4375</v>
      </c>
      <c r="C1103" t="s">
        <v>11261</v>
      </c>
      <c r="D1103">
        <v>24788807</v>
      </c>
      <c r="E1103">
        <v>3000000</v>
      </c>
    </row>
    <row r="1104" spans="1:5" x14ac:dyDescent="0.3">
      <c r="A1104">
        <f t="shared" si="21"/>
        <v>21747570</v>
      </c>
      <c r="B1104" t="s">
        <v>3207</v>
      </c>
      <c r="C1104" t="s">
        <v>9677</v>
      </c>
      <c r="D1104">
        <v>28747570</v>
      </c>
      <c r="E1104">
        <v>7000000</v>
      </c>
    </row>
    <row r="1105" spans="1:5" x14ac:dyDescent="0.3">
      <c r="A1105">
        <f t="shared" si="21"/>
        <v>21744983.333333332</v>
      </c>
      <c r="B1105" t="s">
        <v>3422</v>
      </c>
      <c r="C1105" t="s">
        <v>9057</v>
      </c>
      <c r="D1105">
        <f>VLOOKUP(B1105,'AVG budget &amp; Gross'!$X$4:$Y$2401,2,0)</f>
        <v>31744983.333333332</v>
      </c>
      <c r="E1105">
        <v>10000000</v>
      </c>
    </row>
    <row r="1106" spans="1:5" x14ac:dyDescent="0.3">
      <c r="A1106">
        <f t="shared" si="21"/>
        <v>21704396</v>
      </c>
      <c r="B1106" t="s">
        <v>1605</v>
      </c>
      <c r="C1106" t="s">
        <v>2311</v>
      </c>
      <c r="D1106">
        <v>87704396</v>
      </c>
      <c r="E1106">
        <v>66000000</v>
      </c>
    </row>
    <row r="1107" spans="1:5" x14ac:dyDescent="0.3">
      <c r="A1107">
        <f t="shared" si="21"/>
        <v>21638292</v>
      </c>
      <c r="B1107" t="s">
        <v>11101</v>
      </c>
      <c r="C1107" t="s">
        <v>11103</v>
      </c>
      <c r="D1107">
        <v>25138292</v>
      </c>
      <c r="E1107">
        <v>3500000</v>
      </c>
    </row>
    <row r="1108" spans="1:5" x14ac:dyDescent="0.3">
      <c r="A1108">
        <f t="shared" si="21"/>
        <v>21629916</v>
      </c>
      <c r="B1108" t="s">
        <v>4394</v>
      </c>
      <c r="C1108" t="s">
        <v>11287</v>
      </c>
      <c r="D1108">
        <v>24629916</v>
      </c>
      <c r="E1108">
        <v>3000000</v>
      </c>
    </row>
    <row r="1109" spans="1:5" x14ac:dyDescent="0.3">
      <c r="A1109">
        <f t="shared" si="21"/>
        <v>21604320</v>
      </c>
      <c r="B1109" t="s">
        <v>150</v>
      </c>
      <c r="C1109" t="s">
        <v>3063</v>
      </c>
      <c r="D1109">
        <v>75604320</v>
      </c>
      <c r="E1109">
        <v>54000000</v>
      </c>
    </row>
    <row r="1110" spans="1:5" x14ac:dyDescent="0.3">
      <c r="A1110">
        <f t="shared" si="21"/>
        <v>21601713</v>
      </c>
      <c r="B1110" t="s">
        <v>3132</v>
      </c>
      <c r="C1110" t="s">
        <v>3134</v>
      </c>
      <c r="D1110">
        <v>72601713</v>
      </c>
      <c r="E1110">
        <v>51000000</v>
      </c>
    </row>
    <row r="1111" spans="1:5" x14ac:dyDescent="0.3">
      <c r="A1111">
        <f t="shared" si="21"/>
        <v>21550000</v>
      </c>
      <c r="B1111" t="s">
        <v>11798</v>
      </c>
      <c r="C1111" t="s">
        <v>11800</v>
      </c>
      <c r="D1111">
        <v>23650000</v>
      </c>
      <c r="E1111">
        <v>2100000</v>
      </c>
    </row>
    <row r="1112" spans="1:5" x14ac:dyDescent="0.3">
      <c r="A1112">
        <f t="shared" si="21"/>
        <v>21544445</v>
      </c>
      <c r="B1112" t="s">
        <v>1142</v>
      </c>
      <c r="C1112" t="s">
        <v>1548</v>
      </c>
      <c r="D1112">
        <v>111544445</v>
      </c>
      <c r="E1112">
        <v>90000000</v>
      </c>
    </row>
    <row r="1113" spans="1:5" x14ac:dyDescent="0.3">
      <c r="A1113">
        <f t="shared" si="21"/>
        <v>21535952.333333336</v>
      </c>
      <c r="B1113" t="s">
        <v>3217</v>
      </c>
      <c r="C1113" t="s">
        <v>6876</v>
      </c>
      <c r="D1113">
        <f>VLOOKUP(B1113,'AVG budget &amp; Gross'!$X$4:$Y$2401,2,0)</f>
        <v>41535952.333333336</v>
      </c>
      <c r="E1113">
        <v>20000000</v>
      </c>
    </row>
    <row r="1114" spans="1:5" x14ac:dyDescent="0.3">
      <c r="A1114">
        <f t="shared" si="21"/>
        <v>21500105</v>
      </c>
      <c r="B1114" t="s">
        <v>6959</v>
      </c>
      <c r="C1114" t="s">
        <v>7022</v>
      </c>
      <c r="D1114">
        <v>41300105</v>
      </c>
      <c r="E1114">
        <v>19800000</v>
      </c>
    </row>
    <row r="1115" spans="1:5" x14ac:dyDescent="0.3">
      <c r="A1115">
        <f t="shared" si="21"/>
        <v>21475962</v>
      </c>
      <c r="B1115" t="s">
        <v>940</v>
      </c>
      <c r="C1115" t="s">
        <v>5383</v>
      </c>
      <c r="D1115">
        <v>51475962</v>
      </c>
      <c r="E1115">
        <v>30000000</v>
      </c>
    </row>
    <row r="1116" spans="1:5" x14ac:dyDescent="0.3">
      <c r="A1116">
        <f t="shared" si="21"/>
        <v>21475193</v>
      </c>
      <c r="B1116" t="s">
        <v>40</v>
      </c>
      <c r="C1116" t="s">
        <v>10197</v>
      </c>
      <c r="D1116">
        <v>24475193</v>
      </c>
      <c r="E1116">
        <v>3000000</v>
      </c>
    </row>
    <row r="1117" spans="1:5" x14ac:dyDescent="0.3">
      <c r="A1117">
        <f t="shared" si="21"/>
        <v>21457409</v>
      </c>
      <c r="B1117" t="s">
        <v>9976</v>
      </c>
      <c r="C1117" t="s">
        <v>9977</v>
      </c>
      <c r="D1117">
        <v>27457409</v>
      </c>
      <c r="E1117">
        <v>6000000</v>
      </c>
    </row>
    <row r="1118" spans="1:5" x14ac:dyDescent="0.3">
      <c r="A1118">
        <f t="shared" si="21"/>
        <v>21432423</v>
      </c>
      <c r="B1118" t="s">
        <v>3673</v>
      </c>
      <c r="C1118" t="s">
        <v>5029</v>
      </c>
      <c r="D1118">
        <v>51432423</v>
      </c>
      <c r="E1118">
        <v>30000000</v>
      </c>
    </row>
    <row r="1119" spans="1:5" x14ac:dyDescent="0.3">
      <c r="A1119">
        <f t="shared" si="21"/>
        <v>21359200</v>
      </c>
      <c r="B1119" t="s">
        <v>5537</v>
      </c>
      <c r="C1119" t="s">
        <v>10863</v>
      </c>
      <c r="D1119">
        <v>25359200</v>
      </c>
      <c r="E1119">
        <v>4000000</v>
      </c>
    </row>
    <row r="1120" spans="1:5" x14ac:dyDescent="0.3">
      <c r="A1120">
        <f t="shared" si="21"/>
        <v>21304264</v>
      </c>
      <c r="B1120" t="s">
        <v>868</v>
      </c>
      <c r="C1120" t="s">
        <v>3504</v>
      </c>
      <c r="D1120">
        <v>69304264</v>
      </c>
      <c r="E1120">
        <v>48000000</v>
      </c>
    </row>
    <row r="1121" spans="1:5" x14ac:dyDescent="0.3">
      <c r="A1121">
        <f t="shared" si="21"/>
        <v>21300107</v>
      </c>
      <c r="B1121" t="s">
        <v>7390</v>
      </c>
      <c r="C1121" t="s">
        <v>7391</v>
      </c>
      <c r="D1121">
        <v>37300107</v>
      </c>
      <c r="E1121">
        <v>16000000</v>
      </c>
    </row>
    <row r="1122" spans="1:5" x14ac:dyDescent="0.3">
      <c r="A1122">
        <f t="shared" si="21"/>
        <v>21285499</v>
      </c>
      <c r="B1122" t="s">
        <v>2767</v>
      </c>
      <c r="C1122" t="s">
        <v>5745</v>
      </c>
      <c r="D1122">
        <v>47285499</v>
      </c>
      <c r="E1122">
        <v>26000000</v>
      </c>
    </row>
    <row r="1123" spans="1:5" x14ac:dyDescent="0.3">
      <c r="A1123">
        <f t="shared" si="21"/>
        <v>21263182</v>
      </c>
      <c r="B1123" t="s">
        <v>35</v>
      </c>
      <c r="C1123" t="s">
        <v>3527</v>
      </c>
      <c r="D1123">
        <v>67263182</v>
      </c>
      <c r="E1123">
        <v>46000000</v>
      </c>
    </row>
    <row r="1124" spans="1:5" x14ac:dyDescent="0.3">
      <c r="A1124">
        <f t="shared" si="21"/>
        <v>21221949</v>
      </c>
      <c r="B1124" t="s">
        <v>5734</v>
      </c>
      <c r="C1124" t="s">
        <v>6333</v>
      </c>
      <c r="D1124">
        <v>37721949</v>
      </c>
      <c r="E1124">
        <f>VLOOKUP(B1124,'AVG budget &amp; Gross'!$S$4:$T$2401,2,0)</f>
        <v>16500000</v>
      </c>
    </row>
    <row r="1125" spans="1:5" x14ac:dyDescent="0.3">
      <c r="A1125">
        <f t="shared" si="21"/>
        <v>21221915</v>
      </c>
      <c r="B1125" t="s">
        <v>2154</v>
      </c>
      <c r="C1125" t="s">
        <v>3192</v>
      </c>
      <c r="D1125">
        <v>75621915</v>
      </c>
      <c r="E1125">
        <f>VLOOKUP(B1125,'AVG budget &amp; Gross'!$S$4:$T$2401,2,0)</f>
        <v>54400000</v>
      </c>
    </row>
    <row r="1126" spans="1:5" x14ac:dyDescent="0.3">
      <c r="A1126">
        <f t="shared" si="21"/>
        <v>21185897</v>
      </c>
      <c r="B1126" t="s">
        <v>3811</v>
      </c>
      <c r="C1126" t="s">
        <v>3998</v>
      </c>
      <c r="D1126">
        <v>51185897</v>
      </c>
      <c r="E1126">
        <v>30000000</v>
      </c>
    </row>
    <row r="1127" spans="1:5" x14ac:dyDescent="0.3">
      <c r="A1127">
        <f t="shared" si="21"/>
        <v>21137505</v>
      </c>
      <c r="B1127" t="s">
        <v>2981</v>
      </c>
      <c r="C1127" t="s">
        <v>2983</v>
      </c>
      <c r="D1127">
        <v>76137505</v>
      </c>
      <c r="E1127">
        <v>55000000</v>
      </c>
    </row>
    <row r="1128" spans="1:5" x14ac:dyDescent="0.3">
      <c r="A1128">
        <f t="shared" si="21"/>
        <v>21131483</v>
      </c>
      <c r="B1128" t="s">
        <v>591</v>
      </c>
      <c r="C1128" t="s">
        <v>9664</v>
      </c>
      <c r="D1128">
        <v>32131483</v>
      </c>
      <c r="E1128">
        <v>11000000</v>
      </c>
    </row>
    <row r="1129" spans="1:5" x14ac:dyDescent="0.3">
      <c r="A1129">
        <f t="shared" si="21"/>
        <v>21111837</v>
      </c>
      <c r="B1129" t="s">
        <v>1712</v>
      </c>
      <c r="C1129" t="s">
        <v>1714</v>
      </c>
      <c r="D1129">
        <v>101111837</v>
      </c>
      <c r="E1129">
        <v>80000000</v>
      </c>
    </row>
    <row r="1130" spans="1:5" x14ac:dyDescent="0.3">
      <c r="A1130">
        <f t="shared" si="21"/>
        <v>21109400</v>
      </c>
      <c r="B1130" t="s">
        <v>1609</v>
      </c>
      <c r="C1130" t="s">
        <v>5031</v>
      </c>
      <c r="D1130">
        <v>51109400</v>
      </c>
      <c r="E1130">
        <v>30000000</v>
      </c>
    </row>
    <row r="1131" spans="1:5" x14ac:dyDescent="0.3">
      <c r="A1131">
        <f t="shared" si="21"/>
        <v>21097664</v>
      </c>
      <c r="B1131" t="s">
        <v>5739</v>
      </c>
      <c r="C1131" t="s">
        <v>5740</v>
      </c>
      <c r="D1131">
        <v>51097664</v>
      </c>
      <c r="E1131">
        <v>30000000</v>
      </c>
    </row>
    <row r="1132" spans="1:5" x14ac:dyDescent="0.3">
      <c r="A1132">
        <f t="shared" si="21"/>
        <v>21045445</v>
      </c>
      <c r="B1132" t="s">
        <v>3182</v>
      </c>
      <c r="C1132" t="s">
        <v>10220</v>
      </c>
      <c r="D1132">
        <v>27545445</v>
      </c>
      <c r="E1132">
        <v>6500000</v>
      </c>
    </row>
    <row r="1133" spans="1:5" x14ac:dyDescent="0.3">
      <c r="A1133">
        <f t="shared" si="21"/>
        <v>21041732</v>
      </c>
      <c r="B1133" t="s">
        <v>4836</v>
      </c>
      <c r="C1133" t="s">
        <v>4837</v>
      </c>
      <c r="D1133">
        <v>50041732</v>
      </c>
      <c r="E1133">
        <v>29000000</v>
      </c>
    </row>
    <row r="1134" spans="1:5" x14ac:dyDescent="0.3">
      <c r="A1134">
        <f t="shared" si="21"/>
        <v>21000000</v>
      </c>
      <c r="B1134" t="s">
        <v>3065</v>
      </c>
      <c r="C1134" t="s">
        <v>4277</v>
      </c>
      <c r="D1134">
        <v>60000000</v>
      </c>
      <c r="E1134">
        <v>39000000</v>
      </c>
    </row>
    <row r="1135" spans="1:5" x14ac:dyDescent="0.3">
      <c r="A1135">
        <f t="shared" si="21"/>
        <v>21000000</v>
      </c>
      <c r="B1135" t="s">
        <v>10836</v>
      </c>
      <c r="C1135" t="s">
        <v>10838</v>
      </c>
      <c r="D1135">
        <f>VLOOKUP(B1135,'AVG budget &amp; Gross'!$X$4:$Y$2401,2,0)</f>
        <v>25000000</v>
      </c>
      <c r="E1135">
        <v>4000000</v>
      </c>
    </row>
    <row r="1136" spans="1:5" x14ac:dyDescent="0.3">
      <c r="A1136">
        <f t="shared" si="21"/>
        <v>20984230</v>
      </c>
      <c r="B1136" t="s">
        <v>5751</v>
      </c>
      <c r="C1136" t="s">
        <v>5752</v>
      </c>
      <c r="D1136">
        <v>43984230</v>
      </c>
      <c r="E1136">
        <v>23000000</v>
      </c>
    </row>
    <row r="1137" spans="1:5" x14ac:dyDescent="0.3">
      <c r="A1137">
        <f t="shared" si="21"/>
        <v>20939782</v>
      </c>
      <c r="B1137" t="s">
        <v>2427</v>
      </c>
      <c r="C1137" t="s">
        <v>7246</v>
      </c>
      <c r="D1137">
        <v>37939782</v>
      </c>
      <c r="E1137">
        <v>17000000</v>
      </c>
    </row>
    <row r="1138" spans="1:5" x14ac:dyDescent="0.3">
      <c r="A1138">
        <f t="shared" si="21"/>
        <v>20921738</v>
      </c>
      <c r="B1138" t="s">
        <v>633</v>
      </c>
      <c r="C1138" t="s">
        <v>5048</v>
      </c>
      <c r="D1138">
        <v>50921738</v>
      </c>
      <c r="E1138">
        <v>30000000</v>
      </c>
    </row>
    <row r="1139" spans="1:5" x14ac:dyDescent="0.3">
      <c r="A1139">
        <f t="shared" si="21"/>
        <v>20911262</v>
      </c>
      <c r="B1139" t="s">
        <v>2385</v>
      </c>
      <c r="C1139" t="s">
        <v>2388</v>
      </c>
      <c r="D1139">
        <v>85911262</v>
      </c>
      <c r="E1139">
        <v>65000000</v>
      </c>
    </row>
    <row r="1140" spans="1:5" x14ac:dyDescent="0.3">
      <c r="A1140">
        <f t="shared" si="21"/>
        <v>20887263</v>
      </c>
      <c r="B1140" t="s">
        <v>7593</v>
      </c>
      <c r="C1140" t="s">
        <v>7594</v>
      </c>
      <c r="D1140">
        <v>35887263</v>
      </c>
      <c r="E1140">
        <v>15000000</v>
      </c>
    </row>
    <row r="1141" spans="1:5" x14ac:dyDescent="0.3">
      <c r="A1141">
        <f t="shared" si="21"/>
        <v>20802754</v>
      </c>
      <c r="B1141" t="s">
        <v>2385</v>
      </c>
      <c r="C1141" t="s">
        <v>4510</v>
      </c>
      <c r="D1141">
        <v>55802754</v>
      </c>
      <c r="E1141">
        <v>35000000</v>
      </c>
    </row>
    <row r="1142" spans="1:5" x14ac:dyDescent="0.3">
      <c r="A1142">
        <f t="shared" si="21"/>
        <v>20793160</v>
      </c>
      <c r="B1142" t="s">
        <v>7931</v>
      </c>
      <c r="C1142" t="s">
        <v>7932</v>
      </c>
      <c r="D1142">
        <v>34793160</v>
      </c>
      <c r="E1142">
        <v>14000000</v>
      </c>
    </row>
    <row r="1143" spans="1:5" x14ac:dyDescent="0.3">
      <c r="A1143">
        <f t="shared" si="21"/>
        <v>20700247</v>
      </c>
      <c r="B1143" t="s">
        <v>472</v>
      </c>
      <c r="C1143" t="s">
        <v>4299</v>
      </c>
      <c r="D1143">
        <v>58700247</v>
      </c>
      <c r="E1143">
        <v>38000000</v>
      </c>
    </row>
    <row r="1144" spans="1:5" x14ac:dyDescent="0.3">
      <c r="A1144">
        <f t="shared" si="21"/>
        <v>20700000</v>
      </c>
      <c r="B1144" t="s">
        <v>3520</v>
      </c>
      <c r="C1144" t="s">
        <v>6057</v>
      </c>
      <c r="D1144">
        <v>34700000</v>
      </c>
      <c r="E1144">
        <v>14000000</v>
      </c>
    </row>
    <row r="1145" spans="1:5" x14ac:dyDescent="0.3">
      <c r="A1145">
        <f t="shared" si="21"/>
        <v>20700000</v>
      </c>
      <c r="B1145" t="s">
        <v>9294</v>
      </c>
      <c r="C1145" t="s">
        <v>9296</v>
      </c>
      <c r="D1145">
        <v>29200000</v>
      </c>
      <c r="E1145">
        <v>8500000</v>
      </c>
    </row>
    <row r="1146" spans="1:5" x14ac:dyDescent="0.3">
      <c r="A1146">
        <f t="shared" si="21"/>
        <v>20687587</v>
      </c>
      <c r="B1146" t="s">
        <v>2558</v>
      </c>
      <c r="C1146" t="s">
        <v>2560</v>
      </c>
      <c r="D1146">
        <v>81687587</v>
      </c>
      <c r="E1146">
        <v>61000000</v>
      </c>
    </row>
    <row r="1147" spans="1:5" x14ac:dyDescent="0.3">
      <c r="A1147">
        <f t="shared" si="21"/>
        <v>20651422</v>
      </c>
      <c r="B1147" t="s">
        <v>4390</v>
      </c>
      <c r="C1147" t="s">
        <v>8763</v>
      </c>
      <c r="D1147">
        <v>30651422</v>
      </c>
      <c r="E1147">
        <v>10000000</v>
      </c>
    </row>
    <row r="1148" spans="1:5" x14ac:dyDescent="0.3">
      <c r="A1148">
        <f t="shared" si="21"/>
        <v>20574010</v>
      </c>
      <c r="B1148" t="s">
        <v>2562</v>
      </c>
      <c r="C1148" t="s">
        <v>2563</v>
      </c>
      <c r="D1148">
        <v>80574010</v>
      </c>
      <c r="E1148">
        <v>60000000</v>
      </c>
    </row>
    <row r="1149" spans="1:5" x14ac:dyDescent="0.3">
      <c r="A1149">
        <f t="shared" si="21"/>
        <v>20566230</v>
      </c>
      <c r="B1149" t="s">
        <v>7238</v>
      </c>
      <c r="C1149" t="s">
        <v>7240</v>
      </c>
      <c r="D1149">
        <v>37566230</v>
      </c>
      <c r="E1149">
        <v>17000000</v>
      </c>
    </row>
    <row r="1150" spans="1:5" x14ac:dyDescent="0.3">
      <c r="A1150">
        <f t="shared" si="21"/>
        <v>20557989</v>
      </c>
      <c r="B1150" t="s">
        <v>3596</v>
      </c>
      <c r="C1150" t="s">
        <v>3599</v>
      </c>
      <c r="D1150">
        <v>65557989</v>
      </c>
      <c r="E1150">
        <v>45000000</v>
      </c>
    </row>
    <row r="1151" spans="1:5" x14ac:dyDescent="0.3">
      <c r="A1151">
        <f t="shared" si="21"/>
        <v>20534642.333333332</v>
      </c>
      <c r="B1151" t="s">
        <v>3628</v>
      </c>
      <c r="C1151" t="s">
        <v>7839</v>
      </c>
      <c r="D1151">
        <f>VLOOKUP(B1151,'AVG budget &amp; Gross'!$X$4:$Y$2401,2,0)</f>
        <v>29534642.333333332</v>
      </c>
      <c r="E1151">
        <v>9000000</v>
      </c>
    </row>
    <row r="1152" spans="1:5" x14ac:dyDescent="0.3">
      <c r="A1152">
        <f t="shared" si="21"/>
        <v>20530832</v>
      </c>
      <c r="B1152" t="s">
        <v>515</v>
      </c>
      <c r="C1152" t="s">
        <v>2567</v>
      </c>
      <c r="D1152">
        <v>75530832</v>
      </c>
      <c r="E1152">
        <v>55000000</v>
      </c>
    </row>
    <row r="1153" spans="1:5" x14ac:dyDescent="0.3">
      <c r="A1153">
        <f t="shared" si="21"/>
        <v>20480028.466666665</v>
      </c>
      <c r="B1153" t="s">
        <v>3182</v>
      </c>
      <c r="C1153" t="s">
        <v>12556</v>
      </c>
      <c r="D1153">
        <f>VLOOKUP(B1153,'AVG budget &amp; Gross'!$X$4:$Y$2401,2,0)</f>
        <v>21900028.466666665</v>
      </c>
      <c r="E1153">
        <v>1420000</v>
      </c>
    </row>
    <row r="1154" spans="1:5" x14ac:dyDescent="0.3">
      <c r="A1154">
        <f t="shared" ref="A1154:A1217" si="22">D1154-E1154</f>
        <v>20455802</v>
      </c>
      <c r="B1154" t="s">
        <v>3643</v>
      </c>
      <c r="C1154" t="s">
        <v>5596</v>
      </c>
      <c r="D1154">
        <v>46455802</v>
      </c>
      <c r="E1154">
        <v>26000000</v>
      </c>
    </row>
    <row r="1155" spans="1:5" x14ac:dyDescent="0.3">
      <c r="A1155">
        <f t="shared" si="22"/>
        <v>20450000</v>
      </c>
      <c r="B1155" t="s">
        <v>887</v>
      </c>
      <c r="C1155" t="s">
        <v>2371</v>
      </c>
      <c r="D1155">
        <v>70450000</v>
      </c>
      <c r="E1155">
        <v>50000000</v>
      </c>
    </row>
    <row r="1156" spans="1:5" x14ac:dyDescent="0.3">
      <c r="A1156">
        <f t="shared" si="22"/>
        <v>20378000</v>
      </c>
      <c r="B1156" t="s">
        <v>3354</v>
      </c>
      <c r="C1156" t="s">
        <v>7040</v>
      </c>
      <c r="D1156">
        <v>21378000</v>
      </c>
      <c r="E1156">
        <v>1000000</v>
      </c>
    </row>
    <row r="1157" spans="1:5" x14ac:dyDescent="0.3">
      <c r="A1157">
        <f t="shared" si="22"/>
        <v>20306281</v>
      </c>
      <c r="B1157" t="s">
        <v>8764</v>
      </c>
      <c r="C1157" t="s">
        <v>8765</v>
      </c>
      <c r="D1157">
        <v>30306281</v>
      </c>
      <c r="E1157">
        <v>10000000</v>
      </c>
    </row>
    <row r="1158" spans="1:5" x14ac:dyDescent="0.3">
      <c r="A1158">
        <f t="shared" si="22"/>
        <v>20300000</v>
      </c>
      <c r="B1158" t="s">
        <v>3811</v>
      </c>
      <c r="C1158" t="s">
        <v>5034</v>
      </c>
      <c r="D1158">
        <v>50300000</v>
      </c>
      <c r="E1158">
        <v>30000000</v>
      </c>
    </row>
    <row r="1159" spans="1:5" x14ac:dyDescent="0.3">
      <c r="A1159">
        <f t="shared" si="22"/>
        <v>20291815</v>
      </c>
      <c r="B1159" t="s">
        <v>3968</v>
      </c>
      <c r="C1159" t="s">
        <v>4511</v>
      </c>
      <c r="D1159">
        <v>55291815</v>
      </c>
      <c r="E1159">
        <v>35000000</v>
      </c>
    </row>
    <row r="1160" spans="1:5" x14ac:dyDescent="0.3">
      <c r="A1160">
        <f t="shared" si="22"/>
        <v>20281096</v>
      </c>
      <c r="B1160" t="s">
        <v>1523</v>
      </c>
      <c r="C1160" t="s">
        <v>2161</v>
      </c>
      <c r="D1160">
        <v>80281096</v>
      </c>
      <c r="E1160">
        <v>60000000</v>
      </c>
    </row>
    <row r="1161" spans="1:5" x14ac:dyDescent="0.3">
      <c r="A1161">
        <f t="shared" si="22"/>
        <v>20236603</v>
      </c>
      <c r="B1161" t="s">
        <v>802</v>
      </c>
      <c r="C1161" t="s">
        <v>9988</v>
      </c>
      <c r="D1161">
        <v>26236603</v>
      </c>
      <c r="E1161">
        <v>6000000</v>
      </c>
    </row>
    <row r="1162" spans="1:5" x14ac:dyDescent="0.3">
      <c r="A1162">
        <f t="shared" si="22"/>
        <v>20169068</v>
      </c>
      <c r="B1162" t="s">
        <v>1752</v>
      </c>
      <c r="C1162" t="s">
        <v>1754</v>
      </c>
      <c r="D1162">
        <v>100169068</v>
      </c>
      <c r="E1162">
        <v>80000000</v>
      </c>
    </row>
    <row r="1163" spans="1:5" x14ac:dyDescent="0.3">
      <c r="A1163">
        <f t="shared" si="22"/>
        <v>20155000</v>
      </c>
      <c r="B1163" t="s">
        <v>9990</v>
      </c>
      <c r="C1163" t="s">
        <v>13873</v>
      </c>
      <c r="D1163">
        <f>VLOOKUP(B1163,'AVG budget &amp; Gross'!$X$4:$Y$2401,2,0)</f>
        <v>20400000</v>
      </c>
      <c r="E1163">
        <v>245000</v>
      </c>
    </row>
    <row r="1164" spans="1:5" x14ac:dyDescent="0.3">
      <c r="A1164">
        <f t="shared" si="22"/>
        <v>20132596</v>
      </c>
      <c r="B1164" t="s">
        <v>4506</v>
      </c>
      <c r="C1164" t="s">
        <v>4507</v>
      </c>
      <c r="D1164">
        <v>54132596</v>
      </c>
      <c r="E1164">
        <v>34000000</v>
      </c>
    </row>
    <row r="1165" spans="1:5" x14ac:dyDescent="0.3">
      <c r="A1165">
        <f t="shared" si="22"/>
        <v>20089048</v>
      </c>
      <c r="B1165" t="s">
        <v>798</v>
      </c>
      <c r="C1165" t="s">
        <v>5779</v>
      </c>
      <c r="D1165">
        <v>45089048</v>
      </c>
      <c r="E1165">
        <v>25000000</v>
      </c>
    </row>
    <row r="1166" spans="1:5" x14ac:dyDescent="0.3">
      <c r="A1166">
        <f t="shared" si="22"/>
        <v>20063926</v>
      </c>
      <c r="B1166" t="s">
        <v>5739</v>
      </c>
      <c r="C1166" t="s">
        <v>8772</v>
      </c>
      <c r="D1166">
        <v>28563926</v>
      </c>
      <c r="E1166">
        <v>8500000</v>
      </c>
    </row>
    <row r="1167" spans="1:5" x14ac:dyDescent="0.3">
      <c r="A1167">
        <f t="shared" si="22"/>
        <v>20054909</v>
      </c>
      <c r="B1167" t="s">
        <v>7613</v>
      </c>
      <c r="C1167" t="s">
        <v>7614</v>
      </c>
      <c r="D1167">
        <v>35054909</v>
      </c>
      <c r="E1167">
        <v>15000000</v>
      </c>
    </row>
    <row r="1168" spans="1:5" x14ac:dyDescent="0.3">
      <c r="A1168">
        <f t="shared" si="22"/>
        <v>20033643</v>
      </c>
      <c r="B1168" t="s">
        <v>597</v>
      </c>
      <c r="C1168" t="s">
        <v>2578</v>
      </c>
      <c r="D1168">
        <v>80033643</v>
      </c>
      <c r="E1168">
        <v>60000000</v>
      </c>
    </row>
    <row r="1169" spans="1:5" x14ac:dyDescent="0.3">
      <c r="A1169">
        <f t="shared" si="22"/>
        <v>20007180</v>
      </c>
      <c r="B1169" t="s">
        <v>338</v>
      </c>
      <c r="C1169" t="s">
        <v>7591</v>
      </c>
      <c r="D1169">
        <v>35007180</v>
      </c>
      <c r="E1169">
        <v>15000000</v>
      </c>
    </row>
    <row r="1170" spans="1:5" x14ac:dyDescent="0.3">
      <c r="A1170">
        <f t="shared" si="22"/>
        <v>19999143</v>
      </c>
      <c r="B1170" t="s">
        <v>615</v>
      </c>
      <c r="C1170" t="s">
        <v>2055</v>
      </c>
      <c r="D1170">
        <v>94999143</v>
      </c>
      <c r="E1170">
        <v>75000000</v>
      </c>
    </row>
    <row r="1171" spans="1:5" x14ac:dyDescent="0.3">
      <c r="A1171">
        <f t="shared" si="22"/>
        <v>19995817</v>
      </c>
      <c r="B1171" t="s">
        <v>835</v>
      </c>
      <c r="C1171" t="s">
        <v>1014</v>
      </c>
      <c r="D1171">
        <v>129995817</v>
      </c>
      <c r="E1171">
        <v>110000000</v>
      </c>
    </row>
    <row r="1172" spans="1:5" x14ac:dyDescent="0.3">
      <c r="A1172">
        <f t="shared" si="22"/>
        <v>19990064</v>
      </c>
      <c r="B1172" t="s">
        <v>8360</v>
      </c>
      <c r="C1172" t="s">
        <v>8361</v>
      </c>
      <c r="D1172">
        <v>31990064</v>
      </c>
      <c r="E1172">
        <v>12000000</v>
      </c>
    </row>
    <row r="1173" spans="1:5" x14ac:dyDescent="0.3">
      <c r="A1173">
        <f t="shared" si="22"/>
        <v>19980108</v>
      </c>
      <c r="B1173" t="s">
        <v>1292</v>
      </c>
      <c r="C1173" t="s">
        <v>2308</v>
      </c>
      <c r="D1173">
        <v>72980108</v>
      </c>
      <c r="E1173">
        <f>VLOOKUP(B1173,'AVG budget &amp; Gross'!$S$4:$T$2401,2,0)</f>
        <v>53000000</v>
      </c>
    </row>
    <row r="1174" spans="1:5" x14ac:dyDescent="0.3">
      <c r="A1174">
        <f t="shared" si="22"/>
        <v>19903076</v>
      </c>
      <c r="B1174" t="s">
        <v>52</v>
      </c>
      <c r="C1174" t="s">
        <v>199</v>
      </c>
      <c r="D1174">
        <v>234903076</v>
      </c>
      <c r="E1174">
        <v>215000000</v>
      </c>
    </row>
    <row r="1175" spans="1:5" x14ac:dyDescent="0.3">
      <c r="A1175">
        <f t="shared" si="22"/>
        <v>19809547</v>
      </c>
      <c r="B1175" t="s">
        <v>10351</v>
      </c>
      <c r="C1175" t="s">
        <v>10352</v>
      </c>
      <c r="D1175">
        <v>24809547</v>
      </c>
      <c r="E1175">
        <v>5000000</v>
      </c>
    </row>
    <row r="1176" spans="1:5" x14ac:dyDescent="0.3">
      <c r="A1176">
        <f t="shared" si="22"/>
        <v>19779400</v>
      </c>
      <c r="B1176" t="s">
        <v>8088</v>
      </c>
      <c r="C1176" t="s">
        <v>8089</v>
      </c>
      <c r="D1176">
        <v>27979400</v>
      </c>
      <c r="E1176">
        <v>8200000</v>
      </c>
    </row>
    <row r="1177" spans="1:5" x14ac:dyDescent="0.3">
      <c r="A1177">
        <f t="shared" si="22"/>
        <v>19737645</v>
      </c>
      <c r="B1177" t="s">
        <v>5087</v>
      </c>
      <c r="C1177" t="s">
        <v>6457</v>
      </c>
      <c r="D1177">
        <v>39737645</v>
      </c>
      <c r="E1177">
        <v>20000000</v>
      </c>
    </row>
    <row r="1178" spans="1:5" x14ac:dyDescent="0.3">
      <c r="A1178">
        <f t="shared" si="22"/>
        <v>19700000</v>
      </c>
      <c r="B1178" t="s">
        <v>1470</v>
      </c>
      <c r="C1178" t="s">
        <v>5748</v>
      </c>
      <c r="D1178">
        <v>44700000</v>
      </c>
      <c r="E1178">
        <v>25000000</v>
      </c>
    </row>
    <row r="1179" spans="1:5" x14ac:dyDescent="0.3">
      <c r="A1179">
        <f t="shared" si="22"/>
        <v>19691811</v>
      </c>
      <c r="B1179" t="s">
        <v>8318</v>
      </c>
      <c r="C1179" t="s">
        <v>8319</v>
      </c>
      <c r="D1179">
        <v>31691811</v>
      </c>
      <c r="E1179">
        <v>12000000</v>
      </c>
    </row>
    <row r="1180" spans="1:5" x14ac:dyDescent="0.3">
      <c r="A1180">
        <f t="shared" si="22"/>
        <v>19597131</v>
      </c>
      <c r="B1180" t="s">
        <v>7790</v>
      </c>
      <c r="C1180" t="s">
        <v>8317</v>
      </c>
      <c r="D1180">
        <v>31597131</v>
      </c>
      <c r="E1180">
        <v>12000000</v>
      </c>
    </row>
    <row r="1181" spans="1:5" x14ac:dyDescent="0.3">
      <c r="A1181">
        <f t="shared" si="22"/>
        <v>19588068</v>
      </c>
      <c r="B1181" t="s">
        <v>3664</v>
      </c>
      <c r="C1181" t="s">
        <v>4025</v>
      </c>
      <c r="D1181">
        <v>59588068</v>
      </c>
      <c r="E1181">
        <v>40000000</v>
      </c>
    </row>
    <row r="1182" spans="1:5" x14ac:dyDescent="0.3">
      <c r="A1182">
        <f t="shared" si="22"/>
        <v>19540762</v>
      </c>
      <c r="B1182" t="s">
        <v>2574</v>
      </c>
      <c r="C1182" t="s">
        <v>2576</v>
      </c>
      <c r="D1182">
        <v>74540762</v>
      </c>
      <c r="E1182">
        <v>55000000</v>
      </c>
    </row>
    <row r="1183" spans="1:5" x14ac:dyDescent="0.3">
      <c r="A1183">
        <f t="shared" si="22"/>
        <v>19532854</v>
      </c>
      <c r="B1183" t="s">
        <v>6641</v>
      </c>
      <c r="C1183" t="s">
        <v>10689</v>
      </c>
      <c r="D1183">
        <f>VLOOKUP(B1183,'AVG budget &amp; Gross'!$X$4:$Y$2401,2,0)</f>
        <v>24032854</v>
      </c>
      <c r="E1183">
        <v>4500000</v>
      </c>
    </row>
    <row r="1184" spans="1:5" x14ac:dyDescent="0.3">
      <c r="A1184">
        <f t="shared" si="22"/>
        <v>19506619</v>
      </c>
      <c r="B1184" t="s">
        <v>2699</v>
      </c>
      <c r="C1184" t="s">
        <v>5599</v>
      </c>
      <c r="D1184">
        <v>45506619</v>
      </c>
      <c r="E1184">
        <v>26000000</v>
      </c>
    </row>
    <row r="1185" spans="1:5" x14ac:dyDescent="0.3">
      <c r="A1185">
        <f t="shared" si="22"/>
        <v>19500000</v>
      </c>
      <c r="B1185" t="s">
        <v>4412</v>
      </c>
      <c r="C1185" t="s">
        <v>4415</v>
      </c>
      <c r="D1185">
        <v>55500000</v>
      </c>
      <c r="E1185">
        <v>36000000</v>
      </c>
    </row>
    <row r="1186" spans="1:5" x14ac:dyDescent="0.3">
      <c r="A1186">
        <f t="shared" si="22"/>
        <v>19500000</v>
      </c>
      <c r="B1186" t="s">
        <v>1843</v>
      </c>
      <c r="C1186" t="s">
        <v>8768</v>
      </c>
      <c r="D1186">
        <v>29500000</v>
      </c>
      <c r="E1186">
        <v>10000000</v>
      </c>
    </row>
    <row r="1187" spans="1:5" x14ac:dyDescent="0.3">
      <c r="A1187">
        <f t="shared" si="22"/>
        <v>19489752</v>
      </c>
      <c r="B1187" t="s">
        <v>1145</v>
      </c>
      <c r="C1187" t="s">
        <v>5604</v>
      </c>
      <c r="D1187">
        <v>45489752</v>
      </c>
      <c r="E1187">
        <v>26000000</v>
      </c>
    </row>
    <row r="1188" spans="1:5" x14ac:dyDescent="0.3">
      <c r="A1188">
        <f t="shared" si="22"/>
        <v>19455658</v>
      </c>
      <c r="B1188" t="s">
        <v>3132</v>
      </c>
      <c r="C1188" t="s">
        <v>5749</v>
      </c>
      <c r="D1188">
        <v>44455658</v>
      </c>
      <c r="E1188">
        <v>25000000</v>
      </c>
    </row>
    <row r="1189" spans="1:5" x14ac:dyDescent="0.3">
      <c r="A1189">
        <f t="shared" si="22"/>
        <v>19402612</v>
      </c>
      <c r="B1189" t="s">
        <v>11025</v>
      </c>
      <c r="C1189" t="s">
        <v>11558</v>
      </c>
      <c r="D1189">
        <v>22202612</v>
      </c>
      <c r="E1189">
        <v>2800000</v>
      </c>
    </row>
    <row r="1190" spans="1:5" x14ac:dyDescent="0.3">
      <c r="A1190">
        <f t="shared" si="22"/>
        <v>19397498</v>
      </c>
      <c r="B1190" t="s">
        <v>8320</v>
      </c>
      <c r="C1190" t="s">
        <v>8321</v>
      </c>
      <c r="D1190">
        <v>31397498</v>
      </c>
      <c r="E1190">
        <v>12000000</v>
      </c>
    </row>
    <row r="1191" spans="1:5" x14ac:dyDescent="0.3">
      <c r="A1191">
        <f t="shared" si="22"/>
        <v>19392418</v>
      </c>
      <c r="B1191" t="s">
        <v>2475</v>
      </c>
      <c r="C1191" t="s">
        <v>8770</v>
      </c>
      <c r="D1191">
        <v>29392418</v>
      </c>
      <c r="E1191">
        <v>10000000</v>
      </c>
    </row>
    <row r="1192" spans="1:5" x14ac:dyDescent="0.3">
      <c r="A1192">
        <f t="shared" si="22"/>
        <v>19362712</v>
      </c>
      <c r="B1192" t="s">
        <v>7952</v>
      </c>
      <c r="C1192" t="s">
        <v>9395</v>
      </c>
      <c r="D1192">
        <v>27362712</v>
      </c>
      <c r="E1192">
        <v>8000000</v>
      </c>
    </row>
    <row r="1193" spans="1:5" x14ac:dyDescent="0.3">
      <c r="A1193">
        <f t="shared" si="22"/>
        <v>19244700</v>
      </c>
      <c r="B1193" t="s">
        <v>3354</v>
      </c>
      <c r="C1193" t="s">
        <v>9995</v>
      </c>
      <c r="D1193">
        <v>25244700</v>
      </c>
      <c r="E1193">
        <v>6000000</v>
      </c>
    </row>
    <row r="1194" spans="1:5" x14ac:dyDescent="0.3">
      <c r="A1194">
        <f t="shared" si="22"/>
        <v>19234747</v>
      </c>
      <c r="B1194" t="s">
        <v>489</v>
      </c>
      <c r="C1194" t="s">
        <v>796</v>
      </c>
      <c r="D1194">
        <v>149234747</v>
      </c>
      <c r="E1194">
        <v>130000000</v>
      </c>
    </row>
    <row r="1195" spans="1:5" x14ac:dyDescent="0.3">
      <c r="A1195">
        <f t="shared" si="22"/>
        <v>19228104</v>
      </c>
      <c r="B1195" t="s">
        <v>359</v>
      </c>
      <c r="C1195" t="s">
        <v>3981</v>
      </c>
      <c r="D1195">
        <v>54228104</v>
      </c>
      <c r="E1195">
        <v>35000000</v>
      </c>
    </row>
    <row r="1196" spans="1:5" x14ac:dyDescent="0.3">
      <c r="A1196">
        <f t="shared" si="22"/>
        <v>19219978</v>
      </c>
      <c r="B1196" t="s">
        <v>1150</v>
      </c>
      <c r="C1196" t="s">
        <v>1152</v>
      </c>
      <c r="D1196">
        <v>119219978</v>
      </c>
      <c r="E1196">
        <v>100000000</v>
      </c>
    </row>
    <row r="1197" spans="1:5" x14ac:dyDescent="0.3">
      <c r="A1197">
        <f t="shared" si="22"/>
        <v>19219708</v>
      </c>
      <c r="B1197" t="s">
        <v>2602</v>
      </c>
      <c r="C1197" t="s">
        <v>6329</v>
      </c>
      <c r="D1197">
        <v>40219708</v>
      </c>
      <c r="E1197">
        <v>21000000</v>
      </c>
    </row>
    <row r="1198" spans="1:5" x14ac:dyDescent="0.3">
      <c r="A1198">
        <f t="shared" si="22"/>
        <v>19185998</v>
      </c>
      <c r="B1198" t="s">
        <v>3955</v>
      </c>
      <c r="C1198" t="s">
        <v>5477</v>
      </c>
      <c r="D1198">
        <v>49185998</v>
      </c>
      <c r="E1198">
        <v>30000000</v>
      </c>
    </row>
    <row r="1199" spans="1:5" x14ac:dyDescent="0.3">
      <c r="A1199">
        <f t="shared" si="22"/>
        <v>19179516</v>
      </c>
      <c r="B1199" t="s">
        <v>8322</v>
      </c>
      <c r="C1199" t="s">
        <v>8323</v>
      </c>
      <c r="D1199">
        <v>31179516</v>
      </c>
      <c r="E1199">
        <v>12000000</v>
      </c>
    </row>
    <row r="1200" spans="1:5" x14ac:dyDescent="0.3">
      <c r="A1200">
        <f t="shared" si="22"/>
        <v>19155435</v>
      </c>
      <c r="B1200" t="s">
        <v>2908</v>
      </c>
      <c r="C1200" t="s">
        <v>8324</v>
      </c>
      <c r="D1200">
        <v>31155435</v>
      </c>
      <c r="E1200">
        <v>12000000</v>
      </c>
    </row>
    <row r="1201" spans="1:5" x14ac:dyDescent="0.3">
      <c r="A1201">
        <f t="shared" si="22"/>
        <v>19143839</v>
      </c>
      <c r="B1201" t="s">
        <v>6463</v>
      </c>
      <c r="C1201" t="s">
        <v>6464</v>
      </c>
      <c r="D1201">
        <v>39143839</v>
      </c>
      <c r="E1201">
        <v>20000000</v>
      </c>
    </row>
    <row r="1202" spans="1:5" x14ac:dyDescent="0.3">
      <c r="A1202">
        <f t="shared" si="22"/>
        <v>19138847</v>
      </c>
      <c r="B1202" t="s">
        <v>4390</v>
      </c>
      <c r="C1202" t="s">
        <v>10328</v>
      </c>
      <c r="D1202">
        <v>24138847</v>
      </c>
      <c r="E1202">
        <v>5000000</v>
      </c>
    </row>
    <row r="1203" spans="1:5" x14ac:dyDescent="0.3">
      <c r="A1203">
        <f t="shared" si="22"/>
        <v>19103378</v>
      </c>
      <c r="B1203" t="s">
        <v>721</v>
      </c>
      <c r="C1203" t="s">
        <v>6924</v>
      </c>
      <c r="D1203">
        <v>39103378</v>
      </c>
      <c r="E1203">
        <v>20000000</v>
      </c>
    </row>
    <row r="1204" spans="1:5" x14ac:dyDescent="0.3">
      <c r="A1204">
        <f t="shared" si="22"/>
        <v>19100000</v>
      </c>
      <c r="B1204" t="s">
        <v>11768</v>
      </c>
      <c r="C1204" t="s">
        <v>11771</v>
      </c>
      <c r="D1204">
        <v>21300000</v>
      </c>
      <c r="E1204">
        <v>2200000</v>
      </c>
    </row>
    <row r="1205" spans="1:5" x14ac:dyDescent="0.3">
      <c r="A1205">
        <f t="shared" si="22"/>
        <v>19068786</v>
      </c>
      <c r="B1205" t="s">
        <v>1343</v>
      </c>
      <c r="C1205" t="s">
        <v>3966</v>
      </c>
      <c r="D1205">
        <v>59068786</v>
      </c>
      <c r="E1205">
        <v>40000000</v>
      </c>
    </row>
    <row r="1206" spans="1:5" x14ac:dyDescent="0.3">
      <c r="A1206">
        <f t="shared" si="22"/>
        <v>19047631</v>
      </c>
      <c r="B1206" t="s">
        <v>7952</v>
      </c>
      <c r="C1206" t="s">
        <v>9978</v>
      </c>
      <c r="D1206">
        <v>25047631</v>
      </c>
      <c r="E1206">
        <v>6000000</v>
      </c>
    </row>
    <row r="1207" spans="1:5" x14ac:dyDescent="0.3">
      <c r="A1207">
        <f t="shared" si="22"/>
        <v>19044241</v>
      </c>
      <c r="B1207" t="s">
        <v>1667</v>
      </c>
      <c r="C1207" t="s">
        <v>5013</v>
      </c>
      <c r="D1207">
        <v>56044241</v>
      </c>
      <c r="E1207">
        <v>37000000</v>
      </c>
    </row>
    <row r="1208" spans="1:5" x14ac:dyDescent="0.3">
      <c r="A1208">
        <f t="shared" si="22"/>
        <v>18878118</v>
      </c>
      <c r="B1208" t="s">
        <v>2975</v>
      </c>
      <c r="C1208" t="s">
        <v>8342</v>
      </c>
      <c r="D1208">
        <f>VLOOKUP(B1208,'AVG budget &amp; Gross'!$X$4:$Y$2401,2,0)</f>
        <v>30878118</v>
      </c>
      <c r="E1208">
        <v>12000000</v>
      </c>
    </row>
    <row r="1209" spans="1:5" x14ac:dyDescent="0.3">
      <c r="A1209">
        <f t="shared" si="22"/>
        <v>18873374</v>
      </c>
      <c r="B1209" t="s">
        <v>8827</v>
      </c>
      <c r="C1209" t="s">
        <v>8830</v>
      </c>
      <c r="D1209">
        <v>28873374</v>
      </c>
      <c r="E1209">
        <v>10000000</v>
      </c>
    </row>
    <row r="1210" spans="1:5" x14ac:dyDescent="0.3">
      <c r="A1210">
        <f t="shared" si="22"/>
        <v>18860010</v>
      </c>
      <c r="B1210" t="s">
        <v>7632</v>
      </c>
      <c r="C1210" t="s">
        <v>7633</v>
      </c>
      <c r="D1210">
        <v>33860010</v>
      </c>
      <c r="E1210">
        <v>15000000</v>
      </c>
    </row>
    <row r="1211" spans="1:5" x14ac:dyDescent="0.3">
      <c r="A1211">
        <f t="shared" si="22"/>
        <v>18771174</v>
      </c>
      <c r="B1211" t="s">
        <v>7596</v>
      </c>
      <c r="C1211" t="s">
        <v>7597</v>
      </c>
      <c r="D1211">
        <v>33771174</v>
      </c>
      <c r="E1211">
        <v>15000000</v>
      </c>
    </row>
    <row r="1212" spans="1:5" x14ac:dyDescent="0.3">
      <c r="A1212">
        <f t="shared" si="22"/>
        <v>18758599</v>
      </c>
      <c r="B1212" t="s">
        <v>2211</v>
      </c>
      <c r="C1212" t="s">
        <v>4777</v>
      </c>
      <c r="D1212">
        <v>51758599</v>
      </c>
      <c r="E1212">
        <v>33000000</v>
      </c>
    </row>
    <row r="1213" spans="1:5" x14ac:dyDescent="0.3">
      <c r="A1213">
        <f t="shared" si="22"/>
        <v>18645546</v>
      </c>
      <c r="B1213" t="s">
        <v>2920</v>
      </c>
      <c r="C1213" t="s">
        <v>7627</v>
      </c>
      <c r="D1213">
        <v>32645546</v>
      </c>
      <c r="E1213">
        <v>14000000</v>
      </c>
    </row>
    <row r="1214" spans="1:5" x14ac:dyDescent="0.3">
      <c r="A1214">
        <f t="shared" si="22"/>
        <v>18635046</v>
      </c>
      <c r="B1214" t="s">
        <v>5737</v>
      </c>
      <c r="C1214" t="s">
        <v>7242</v>
      </c>
      <c r="D1214">
        <v>35635046</v>
      </c>
      <c r="E1214">
        <v>17000000</v>
      </c>
    </row>
    <row r="1215" spans="1:5" x14ac:dyDescent="0.3">
      <c r="A1215">
        <f t="shared" si="22"/>
        <v>18625110</v>
      </c>
      <c r="B1215" t="s">
        <v>3085</v>
      </c>
      <c r="C1215" t="s">
        <v>9679</v>
      </c>
      <c r="D1215">
        <v>25625110</v>
      </c>
      <c r="E1215">
        <v>7000000</v>
      </c>
    </row>
    <row r="1216" spans="1:5" x14ac:dyDescent="0.3">
      <c r="A1216">
        <f t="shared" si="22"/>
        <v>18565375</v>
      </c>
      <c r="B1216" t="s">
        <v>5647</v>
      </c>
      <c r="C1216" t="s">
        <v>5648</v>
      </c>
      <c r="D1216">
        <v>33565375</v>
      </c>
      <c r="E1216">
        <v>15000000</v>
      </c>
    </row>
    <row r="1217" spans="1:5" x14ac:dyDescent="0.3">
      <c r="A1217">
        <f t="shared" si="22"/>
        <v>18531390</v>
      </c>
      <c r="B1217" t="s">
        <v>10354</v>
      </c>
      <c r="C1217" t="s">
        <v>10356</v>
      </c>
      <c r="D1217">
        <v>23031390</v>
      </c>
      <c r="E1217">
        <v>4500000</v>
      </c>
    </row>
    <row r="1218" spans="1:5" x14ac:dyDescent="0.3">
      <c r="A1218">
        <f t="shared" ref="A1218:A1281" si="23">D1218-E1218</f>
        <v>18510192</v>
      </c>
      <c r="B1218" t="s">
        <v>5734</v>
      </c>
      <c r="C1218" t="s">
        <v>7930</v>
      </c>
      <c r="D1218">
        <v>35010192</v>
      </c>
      <c r="E1218">
        <f>VLOOKUP(B1218,'AVG budget &amp; Gross'!$S$4:$T$2401,2,0)</f>
        <v>16500000</v>
      </c>
    </row>
    <row r="1219" spans="1:5" x14ac:dyDescent="0.3">
      <c r="A1219">
        <f t="shared" si="23"/>
        <v>18488090</v>
      </c>
      <c r="B1219" t="s">
        <v>798</v>
      </c>
      <c r="C1219" t="s">
        <v>3449</v>
      </c>
      <c r="D1219">
        <v>66488090</v>
      </c>
      <c r="E1219">
        <v>48000000</v>
      </c>
    </row>
    <row r="1220" spans="1:5" x14ac:dyDescent="0.3">
      <c r="A1220">
        <f t="shared" si="23"/>
        <v>18416702</v>
      </c>
      <c r="B1220" t="s">
        <v>1383</v>
      </c>
      <c r="C1220" t="s">
        <v>1400</v>
      </c>
      <c r="D1220">
        <v>110416702</v>
      </c>
      <c r="E1220">
        <v>92000000</v>
      </c>
    </row>
    <row r="1221" spans="1:5" x14ac:dyDescent="0.3">
      <c r="A1221">
        <f t="shared" si="23"/>
        <v>18400000</v>
      </c>
      <c r="B1221" t="s">
        <v>3801</v>
      </c>
      <c r="C1221" t="s">
        <v>8301</v>
      </c>
      <c r="D1221">
        <v>30400000</v>
      </c>
      <c r="E1221">
        <v>12000000</v>
      </c>
    </row>
    <row r="1222" spans="1:5" x14ac:dyDescent="0.3">
      <c r="A1222">
        <f t="shared" si="23"/>
        <v>18386128</v>
      </c>
      <c r="B1222" t="s">
        <v>7600</v>
      </c>
      <c r="C1222" t="s">
        <v>7601</v>
      </c>
      <c r="D1222">
        <v>33386128</v>
      </c>
      <c r="E1222">
        <v>15000000</v>
      </c>
    </row>
    <row r="1223" spans="1:5" x14ac:dyDescent="0.3">
      <c r="A1223">
        <f t="shared" si="23"/>
        <v>18337537</v>
      </c>
      <c r="B1223" t="s">
        <v>828</v>
      </c>
      <c r="C1223" t="s">
        <v>830</v>
      </c>
      <c r="D1223">
        <v>148337537</v>
      </c>
      <c r="E1223">
        <v>130000000</v>
      </c>
    </row>
    <row r="1224" spans="1:5" x14ac:dyDescent="0.3">
      <c r="A1224">
        <f t="shared" si="23"/>
        <v>18308901</v>
      </c>
      <c r="B1224" t="s">
        <v>3135</v>
      </c>
      <c r="C1224" t="s">
        <v>7595</v>
      </c>
      <c r="D1224">
        <v>34308901</v>
      </c>
      <c r="E1224">
        <v>16000000</v>
      </c>
    </row>
    <row r="1225" spans="1:5" x14ac:dyDescent="0.3">
      <c r="A1225">
        <f t="shared" si="23"/>
        <v>18292061</v>
      </c>
      <c r="B1225" t="s">
        <v>4975</v>
      </c>
      <c r="C1225" t="s">
        <v>9585</v>
      </c>
      <c r="D1225">
        <v>24792061</v>
      </c>
      <c r="E1225">
        <v>6500000</v>
      </c>
    </row>
    <row r="1226" spans="1:5" x14ac:dyDescent="0.3">
      <c r="A1226">
        <f t="shared" si="23"/>
        <v>18270895</v>
      </c>
      <c r="B1226" t="s">
        <v>6221</v>
      </c>
      <c r="C1226" t="s">
        <v>6222</v>
      </c>
      <c r="D1226">
        <v>40270895</v>
      </c>
      <c r="E1226">
        <v>22000000</v>
      </c>
    </row>
    <row r="1227" spans="1:5" x14ac:dyDescent="0.3">
      <c r="A1227">
        <f t="shared" si="23"/>
        <v>18201106</v>
      </c>
      <c r="B1227" t="s">
        <v>647</v>
      </c>
      <c r="C1227" t="s">
        <v>650</v>
      </c>
      <c r="D1227">
        <v>160201106</v>
      </c>
      <c r="E1227">
        <v>142000000</v>
      </c>
    </row>
    <row r="1228" spans="1:5" x14ac:dyDescent="0.3">
      <c r="A1228">
        <f t="shared" si="23"/>
        <v>18167424</v>
      </c>
      <c r="B1228" t="s">
        <v>6310</v>
      </c>
      <c r="C1228" t="s">
        <v>11114</v>
      </c>
      <c r="D1228">
        <v>20167424</v>
      </c>
      <c r="E1228">
        <v>2000000</v>
      </c>
    </row>
    <row r="1229" spans="1:5" x14ac:dyDescent="0.3">
      <c r="A1229">
        <f t="shared" si="23"/>
        <v>18143332</v>
      </c>
      <c r="B1229" t="s">
        <v>5782</v>
      </c>
      <c r="C1229" t="s">
        <v>5784</v>
      </c>
      <c r="D1229">
        <v>35143332</v>
      </c>
      <c r="E1229">
        <v>17000000</v>
      </c>
    </row>
    <row r="1230" spans="1:5" x14ac:dyDescent="0.3">
      <c r="A1230">
        <f t="shared" si="23"/>
        <v>18049082</v>
      </c>
      <c r="B1230" t="s">
        <v>9405</v>
      </c>
      <c r="C1230" t="s">
        <v>9408</v>
      </c>
      <c r="D1230">
        <v>26049082</v>
      </c>
      <c r="E1230">
        <v>8000000</v>
      </c>
    </row>
    <row r="1231" spans="1:5" x14ac:dyDescent="0.3">
      <c r="A1231">
        <f t="shared" si="23"/>
        <v>18043505</v>
      </c>
      <c r="B1231" t="s">
        <v>470</v>
      </c>
      <c r="C1231" t="s">
        <v>5407</v>
      </c>
      <c r="D1231">
        <v>48043505</v>
      </c>
      <c r="E1231">
        <v>30000000</v>
      </c>
    </row>
    <row r="1232" spans="1:5" x14ac:dyDescent="0.3">
      <c r="A1232">
        <f t="shared" si="23"/>
        <v>18037513</v>
      </c>
      <c r="B1232" t="s">
        <v>3201</v>
      </c>
      <c r="C1232" t="s">
        <v>6468</v>
      </c>
      <c r="D1232">
        <v>38037513</v>
      </c>
      <c r="E1232">
        <v>20000000</v>
      </c>
    </row>
    <row r="1233" spans="1:5" x14ac:dyDescent="0.3">
      <c r="A1233">
        <f t="shared" si="23"/>
        <v>17992760</v>
      </c>
      <c r="B1233" t="s">
        <v>2379</v>
      </c>
      <c r="C1233" t="s">
        <v>3809</v>
      </c>
      <c r="D1233">
        <v>59992760</v>
      </c>
      <c r="E1233">
        <v>42000000</v>
      </c>
    </row>
    <row r="1234" spans="1:5" x14ac:dyDescent="0.3">
      <c r="A1234">
        <f t="shared" si="23"/>
        <v>17981889</v>
      </c>
      <c r="B1234" t="s">
        <v>3540</v>
      </c>
      <c r="C1234" t="s">
        <v>3983</v>
      </c>
      <c r="D1234">
        <v>57981889</v>
      </c>
      <c r="E1234">
        <v>40000000</v>
      </c>
    </row>
    <row r="1235" spans="1:5" x14ac:dyDescent="0.3">
      <c r="A1235">
        <f t="shared" si="23"/>
        <v>17966644</v>
      </c>
      <c r="B1235" t="s">
        <v>7457</v>
      </c>
      <c r="C1235" t="s">
        <v>11269</v>
      </c>
      <c r="D1235">
        <v>20966644</v>
      </c>
      <c r="E1235">
        <v>3000000</v>
      </c>
    </row>
    <row r="1236" spans="1:5" x14ac:dyDescent="0.3">
      <c r="A1236">
        <f t="shared" si="23"/>
        <v>17926543</v>
      </c>
      <c r="B1236" t="s">
        <v>9400</v>
      </c>
      <c r="C1236" t="s">
        <v>9403</v>
      </c>
      <c r="D1236">
        <v>25926543</v>
      </c>
      <c r="E1236">
        <v>8000000</v>
      </c>
    </row>
    <row r="1237" spans="1:5" x14ac:dyDescent="0.3">
      <c r="A1237">
        <f t="shared" si="23"/>
        <v>17895491</v>
      </c>
      <c r="B1237" t="s">
        <v>1809</v>
      </c>
      <c r="C1237" t="s">
        <v>6072</v>
      </c>
      <c r="D1237">
        <v>41895491</v>
      </c>
      <c r="E1237">
        <v>24000000</v>
      </c>
    </row>
    <row r="1238" spans="1:5" x14ac:dyDescent="0.3">
      <c r="A1238">
        <f t="shared" si="23"/>
        <v>17892374</v>
      </c>
      <c r="B1238" t="s">
        <v>2316</v>
      </c>
      <c r="C1238" t="s">
        <v>2318</v>
      </c>
      <c r="D1238">
        <v>83892374</v>
      </c>
      <c r="E1238">
        <v>66000000</v>
      </c>
    </row>
    <row r="1239" spans="1:5" x14ac:dyDescent="0.3">
      <c r="A1239">
        <f t="shared" si="23"/>
        <v>17850000</v>
      </c>
      <c r="B1239" t="s">
        <v>4346</v>
      </c>
      <c r="C1239" t="s">
        <v>12530</v>
      </c>
      <c r="D1239">
        <v>19100000</v>
      </c>
      <c r="E1239">
        <v>1250000</v>
      </c>
    </row>
    <row r="1240" spans="1:5" x14ac:dyDescent="0.3">
      <c r="A1240">
        <f t="shared" si="23"/>
        <v>17823573</v>
      </c>
      <c r="B1240" t="s">
        <v>482</v>
      </c>
      <c r="C1240" t="s">
        <v>3209</v>
      </c>
      <c r="D1240">
        <v>67823573</v>
      </c>
      <c r="E1240">
        <v>50000000</v>
      </c>
    </row>
    <row r="1241" spans="1:5" x14ac:dyDescent="0.3">
      <c r="A1241">
        <f t="shared" si="23"/>
        <v>17800391.666666668</v>
      </c>
      <c r="B1241" t="s">
        <v>3109</v>
      </c>
      <c r="C1241" t="s">
        <v>11385</v>
      </c>
      <c r="D1241">
        <f>VLOOKUP(B1241,'AVG budget &amp; Gross'!$X$4:$Y$2401,2,0)</f>
        <v>20800391.666666668</v>
      </c>
      <c r="E1241">
        <v>3000000</v>
      </c>
    </row>
    <row r="1242" spans="1:5" x14ac:dyDescent="0.3">
      <c r="A1242">
        <f t="shared" si="23"/>
        <v>17736779</v>
      </c>
      <c r="B1242" t="s">
        <v>8782</v>
      </c>
      <c r="C1242" t="s">
        <v>8784</v>
      </c>
      <c r="D1242">
        <v>27736779</v>
      </c>
      <c r="E1242">
        <v>10000000</v>
      </c>
    </row>
    <row r="1243" spans="1:5" x14ac:dyDescent="0.3">
      <c r="A1243">
        <f t="shared" si="23"/>
        <v>17721635</v>
      </c>
      <c r="B1243" t="s">
        <v>7603</v>
      </c>
      <c r="C1243" t="s">
        <v>7604</v>
      </c>
      <c r="D1243">
        <v>32721635</v>
      </c>
      <c r="E1243">
        <v>15000000</v>
      </c>
    </row>
    <row r="1244" spans="1:5" x14ac:dyDescent="0.3">
      <c r="A1244">
        <f t="shared" si="23"/>
        <v>17707116</v>
      </c>
      <c r="B1244" t="s">
        <v>344</v>
      </c>
      <c r="C1244" t="s">
        <v>1747</v>
      </c>
      <c r="D1244">
        <v>85707116</v>
      </c>
      <c r="E1244">
        <v>68000000</v>
      </c>
    </row>
    <row r="1245" spans="1:5" x14ac:dyDescent="0.3">
      <c r="A1245">
        <f t="shared" si="23"/>
        <v>17672350</v>
      </c>
      <c r="B1245" t="s">
        <v>4481</v>
      </c>
      <c r="C1245" t="s">
        <v>6466</v>
      </c>
      <c r="D1245">
        <v>37672350</v>
      </c>
      <c r="E1245">
        <v>20000000</v>
      </c>
    </row>
    <row r="1246" spans="1:5" x14ac:dyDescent="0.3">
      <c r="A1246">
        <f t="shared" si="23"/>
        <v>17603594</v>
      </c>
      <c r="B1246" t="s">
        <v>364</v>
      </c>
      <c r="C1246" t="s">
        <v>9896</v>
      </c>
      <c r="D1246">
        <v>24103594</v>
      </c>
      <c r="E1246">
        <v>6500000</v>
      </c>
    </row>
    <row r="1247" spans="1:5" x14ac:dyDescent="0.3">
      <c r="A1247">
        <f t="shared" si="23"/>
        <v>17567440</v>
      </c>
      <c r="B1247" t="s">
        <v>1489</v>
      </c>
      <c r="C1247" t="s">
        <v>1491</v>
      </c>
      <c r="D1247">
        <v>37567440</v>
      </c>
      <c r="E1247">
        <v>20000000</v>
      </c>
    </row>
    <row r="1248" spans="1:5" x14ac:dyDescent="0.3">
      <c r="A1248">
        <f t="shared" si="23"/>
        <v>17478175</v>
      </c>
      <c r="B1248" t="s">
        <v>5070</v>
      </c>
      <c r="C1248" t="s">
        <v>5071</v>
      </c>
      <c r="D1248">
        <v>42478175</v>
      </c>
      <c r="E1248">
        <v>25000000</v>
      </c>
    </row>
    <row r="1249" spans="1:5" x14ac:dyDescent="0.3">
      <c r="A1249">
        <f t="shared" si="23"/>
        <v>17468571</v>
      </c>
      <c r="B1249" t="s">
        <v>4557</v>
      </c>
      <c r="C1249" t="s">
        <v>4561</v>
      </c>
      <c r="D1249">
        <f>VLOOKUP(B1249,'AVG budget &amp; Gross'!$X$4:$Y$2401,2,0)</f>
        <v>43968571</v>
      </c>
      <c r="E1249">
        <f>VLOOKUP(B1249,'AVG budget &amp; Gross'!$S$4:$T$2401,2,0)</f>
        <v>26500000</v>
      </c>
    </row>
    <row r="1250" spans="1:5" x14ac:dyDescent="0.3">
      <c r="A1250">
        <f t="shared" si="23"/>
        <v>17450000</v>
      </c>
      <c r="B1250" t="s">
        <v>1196</v>
      </c>
      <c r="C1250" t="s">
        <v>5392</v>
      </c>
      <c r="D1250">
        <v>44450000</v>
      </c>
      <c r="E1250">
        <v>27000000</v>
      </c>
    </row>
    <row r="1251" spans="1:5" x14ac:dyDescent="0.3">
      <c r="A1251">
        <f t="shared" si="23"/>
        <v>17442180</v>
      </c>
      <c r="B1251" t="s">
        <v>2013</v>
      </c>
      <c r="C1251" t="s">
        <v>6470</v>
      </c>
      <c r="D1251">
        <v>37442180</v>
      </c>
      <c r="E1251">
        <v>20000000</v>
      </c>
    </row>
    <row r="1252" spans="1:5" x14ac:dyDescent="0.3">
      <c r="A1252">
        <f t="shared" si="23"/>
        <v>17303237</v>
      </c>
      <c r="B1252" t="s">
        <v>10844</v>
      </c>
      <c r="C1252" t="s">
        <v>10845</v>
      </c>
      <c r="D1252">
        <v>20803237</v>
      </c>
      <c r="E1252">
        <v>3500000</v>
      </c>
    </row>
    <row r="1253" spans="1:5" x14ac:dyDescent="0.3">
      <c r="A1253">
        <f t="shared" si="23"/>
        <v>17288314</v>
      </c>
      <c r="B1253" t="s">
        <v>3105</v>
      </c>
      <c r="C1253" t="s">
        <v>12561</v>
      </c>
      <c r="D1253">
        <v>18488314</v>
      </c>
      <c r="E1253">
        <v>1200000</v>
      </c>
    </row>
    <row r="1254" spans="1:5" x14ac:dyDescent="0.3">
      <c r="A1254">
        <f t="shared" si="23"/>
        <v>17277485</v>
      </c>
      <c r="B1254" t="s">
        <v>4508</v>
      </c>
      <c r="C1254" t="s">
        <v>4509</v>
      </c>
      <c r="D1254">
        <v>52277485</v>
      </c>
      <c r="E1254">
        <v>35000000</v>
      </c>
    </row>
    <row r="1255" spans="1:5" x14ac:dyDescent="0.3">
      <c r="A1255">
        <f t="shared" si="23"/>
        <v>17272306</v>
      </c>
      <c r="B1255" t="s">
        <v>80</v>
      </c>
      <c r="C1255" t="s">
        <v>9979</v>
      </c>
      <c r="D1255">
        <v>23272306</v>
      </c>
      <c r="E1255">
        <v>6000000</v>
      </c>
    </row>
    <row r="1256" spans="1:5" x14ac:dyDescent="0.3">
      <c r="A1256">
        <f t="shared" si="23"/>
        <v>17263506</v>
      </c>
      <c r="B1256" t="s">
        <v>6079</v>
      </c>
      <c r="C1256" t="s">
        <v>6462</v>
      </c>
      <c r="D1256">
        <v>39263506</v>
      </c>
      <c r="E1256">
        <v>22000000</v>
      </c>
    </row>
    <row r="1257" spans="1:5" x14ac:dyDescent="0.3">
      <c r="A1257">
        <f t="shared" si="23"/>
        <v>17244913</v>
      </c>
      <c r="B1257" t="s">
        <v>2429</v>
      </c>
      <c r="C1257" t="s">
        <v>11263</v>
      </c>
      <c r="D1257">
        <v>21244913</v>
      </c>
      <c r="E1257">
        <v>4000000</v>
      </c>
    </row>
    <row r="1258" spans="1:5" x14ac:dyDescent="0.3">
      <c r="A1258">
        <f t="shared" si="23"/>
        <v>17226474</v>
      </c>
      <c r="B1258" t="s">
        <v>546</v>
      </c>
      <c r="C1258" t="s">
        <v>1737</v>
      </c>
      <c r="D1258">
        <v>82226474</v>
      </c>
      <c r="E1258">
        <v>65000000</v>
      </c>
    </row>
    <row r="1259" spans="1:5" x14ac:dyDescent="0.3">
      <c r="A1259">
        <f t="shared" si="23"/>
        <v>17219395</v>
      </c>
      <c r="B1259" t="s">
        <v>3047</v>
      </c>
      <c r="C1259" t="s">
        <v>3050</v>
      </c>
      <c r="D1259">
        <f>VLOOKUP(B1259,'AVG budget &amp; Gross'!$X$4:$Y$2401,2,0)</f>
        <v>72219395</v>
      </c>
      <c r="E1259">
        <v>55000000</v>
      </c>
    </row>
    <row r="1260" spans="1:5" x14ac:dyDescent="0.3">
      <c r="A1260">
        <f t="shared" si="23"/>
        <v>17162741</v>
      </c>
      <c r="B1260" t="s">
        <v>1383</v>
      </c>
      <c r="C1260" t="s">
        <v>5394</v>
      </c>
      <c r="D1260">
        <v>45162741</v>
      </c>
      <c r="E1260">
        <v>28000000</v>
      </c>
    </row>
    <row r="1261" spans="1:5" x14ac:dyDescent="0.3">
      <c r="A1261">
        <f t="shared" si="23"/>
        <v>17112929</v>
      </c>
      <c r="B1261" t="s">
        <v>12720</v>
      </c>
      <c r="C1261" t="s">
        <v>12721</v>
      </c>
      <c r="D1261">
        <v>18112929</v>
      </c>
      <c r="E1261">
        <v>1000000</v>
      </c>
    </row>
    <row r="1262" spans="1:5" x14ac:dyDescent="0.3">
      <c r="A1262">
        <f t="shared" si="23"/>
        <v>17067631</v>
      </c>
      <c r="B1262" t="s">
        <v>12306</v>
      </c>
      <c r="C1262" t="s">
        <v>12307</v>
      </c>
      <c r="D1262">
        <v>19067631</v>
      </c>
      <c r="E1262">
        <v>2000000</v>
      </c>
    </row>
    <row r="1263" spans="1:5" x14ac:dyDescent="0.3">
      <c r="A1263">
        <f t="shared" si="23"/>
        <v>17032279</v>
      </c>
      <c r="B1263" t="s">
        <v>264</v>
      </c>
      <c r="C1263" t="s">
        <v>1968</v>
      </c>
      <c r="D1263">
        <v>77032279</v>
      </c>
      <c r="E1263">
        <v>60000000</v>
      </c>
    </row>
    <row r="1264" spans="1:5" x14ac:dyDescent="0.3">
      <c r="A1264">
        <f t="shared" si="23"/>
        <v>17011847</v>
      </c>
      <c r="B1264" t="s">
        <v>3989</v>
      </c>
      <c r="C1264" t="s">
        <v>3991</v>
      </c>
      <c r="D1264">
        <v>57011847</v>
      </c>
      <c r="E1264">
        <v>40000000</v>
      </c>
    </row>
    <row r="1265" spans="1:5" x14ac:dyDescent="0.3">
      <c r="A1265">
        <f t="shared" si="23"/>
        <v>17007184</v>
      </c>
      <c r="B1265" t="s">
        <v>212</v>
      </c>
      <c r="C1265" t="s">
        <v>1122</v>
      </c>
      <c r="D1265">
        <v>167007184</v>
      </c>
      <c r="E1265">
        <v>150000000</v>
      </c>
    </row>
    <row r="1266" spans="1:5" x14ac:dyDescent="0.3">
      <c r="A1266">
        <f t="shared" si="23"/>
        <v>16994911</v>
      </c>
      <c r="B1266" t="s">
        <v>4084</v>
      </c>
      <c r="C1266" t="s">
        <v>10330</v>
      </c>
      <c r="D1266">
        <v>21994911</v>
      </c>
      <c r="E1266">
        <v>5000000</v>
      </c>
    </row>
    <row r="1267" spans="1:5" x14ac:dyDescent="0.3">
      <c r="A1267">
        <f t="shared" si="23"/>
        <v>16986000</v>
      </c>
      <c r="B1267" t="s">
        <v>1843</v>
      </c>
      <c r="C1267" t="s">
        <v>12716</v>
      </c>
      <c r="D1267">
        <v>17986000</v>
      </c>
      <c r="E1267">
        <v>1000000</v>
      </c>
    </row>
    <row r="1268" spans="1:5" x14ac:dyDescent="0.3">
      <c r="A1268">
        <f t="shared" si="23"/>
        <v>16959436</v>
      </c>
      <c r="B1268" t="s">
        <v>3101</v>
      </c>
      <c r="C1268" t="s">
        <v>7935</v>
      </c>
      <c r="D1268">
        <v>29959436</v>
      </c>
      <c r="E1268">
        <v>13000000</v>
      </c>
    </row>
    <row r="1269" spans="1:5" x14ac:dyDescent="0.3">
      <c r="A1269">
        <f t="shared" si="23"/>
        <v>16939865</v>
      </c>
      <c r="B1269" t="s">
        <v>8754</v>
      </c>
      <c r="C1269" t="s">
        <v>11320</v>
      </c>
      <c r="D1269">
        <f>VLOOKUP(B1269,'AVG budget &amp; Gross'!$X$4:$Y$2401,2,0)</f>
        <v>19939865</v>
      </c>
      <c r="E1269">
        <v>3000000</v>
      </c>
    </row>
    <row r="1270" spans="1:5" x14ac:dyDescent="0.3">
      <c r="A1270">
        <f t="shared" si="23"/>
        <v>16875468</v>
      </c>
      <c r="B1270" t="s">
        <v>3575</v>
      </c>
      <c r="C1270" t="s">
        <v>5066</v>
      </c>
      <c r="D1270">
        <v>46875468</v>
      </c>
      <c r="E1270">
        <v>30000000</v>
      </c>
    </row>
    <row r="1271" spans="1:5" x14ac:dyDescent="0.3">
      <c r="A1271">
        <f t="shared" si="23"/>
        <v>16874745</v>
      </c>
      <c r="B1271" t="s">
        <v>359</v>
      </c>
      <c r="C1271" t="s">
        <v>6509</v>
      </c>
      <c r="D1271">
        <v>36874745</v>
      </c>
      <c r="E1271">
        <v>20000000</v>
      </c>
    </row>
    <row r="1272" spans="1:5" x14ac:dyDescent="0.3">
      <c r="A1272">
        <f t="shared" si="23"/>
        <v>16866727</v>
      </c>
      <c r="B1272" t="s">
        <v>330</v>
      </c>
      <c r="C1272" t="s">
        <v>1205</v>
      </c>
      <c r="D1272">
        <v>116866727</v>
      </c>
      <c r="E1272">
        <v>100000000</v>
      </c>
    </row>
    <row r="1273" spans="1:5" x14ac:dyDescent="0.3">
      <c r="A1273">
        <f t="shared" si="23"/>
        <v>16814909</v>
      </c>
      <c r="B1273" t="s">
        <v>4759</v>
      </c>
      <c r="C1273" t="s">
        <v>4838</v>
      </c>
      <c r="D1273">
        <v>48814909</v>
      </c>
      <c r="E1273">
        <v>32000000</v>
      </c>
    </row>
    <row r="1274" spans="1:5" x14ac:dyDescent="0.3">
      <c r="A1274">
        <f t="shared" si="23"/>
        <v>16733666.666666666</v>
      </c>
      <c r="B1274" t="s">
        <v>7457</v>
      </c>
      <c r="C1274" t="s">
        <v>9462</v>
      </c>
      <c r="D1274">
        <v>25967000</v>
      </c>
      <c r="E1274">
        <f>VLOOKUP(B1274,'AVG budget &amp; Gross'!$S$4:$T$2401,2,0)</f>
        <v>9233333.333333334</v>
      </c>
    </row>
    <row r="1275" spans="1:5" x14ac:dyDescent="0.3">
      <c r="A1275">
        <f t="shared" si="23"/>
        <v>16728655.5</v>
      </c>
      <c r="B1275" t="s">
        <v>6090</v>
      </c>
      <c r="C1275" t="s">
        <v>13663</v>
      </c>
      <c r="D1275">
        <f>VLOOKUP(B1275,'AVG budget &amp; Gross'!$X$4:$Y$2401,2,0)</f>
        <v>17078655.5</v>
      </c>
      <c r="E1275">
        <v>350000</v>
      </c>
    </row>
    <row r="1276" spans="1:5" x14ac:dyDescent="0.3">
      <c r="A1276">
        <f t="shared" si="23"/>
        <v>16669413</v>
      </c>
      <c r="B1276" t="s">
        <v>7243</v>
      </c>
      <c r="C1276" t="s">
        <v>8569</v>
      </c>
      <c r="D1276">
        <v>27669413</v>
      </c>
      <c r="E1276">
        <v>11000000</v>
      </c>
    </row>
    <row r="1277" spans="1:5" x14ac:dyDescent="0.3">
      <c r="A1277">
        <f t="shared" si="23"/>
        <v>16658108</v>
      </c>
      <c r="B1277" t="s">
        <v>5087</v>
      </c>
      <c r="C1277" t="s">
        <v>6483</v>
      </c>
      <c r="D1277">
        <v>36658108</v>
      </c>
      <c r="E1277">
        <v>20000000</v>
      </c>
    </row>
    <row r="1278" spans="1:5" x14ac:dyDescent="0.3">
      <c r="A1278">
        <f t="shared" si="23"/>
        <v>16638745</v>
      </c>
      <c r="B1278" t="s">
        <v>127</v>
      </c>
      <c r="C1278" t="s">
        <v>1291</v>
      </c>
      <c r="D1278">
        <v>108638745</v>
      </c>
      <c r="E1278">
        <v>92000000</v>
      </c>
    </row>
    <row r="1279" spans="1:5" x14ac:dyDescent="0.3">
      <c r="A1279">
        <f t="shared" si="23"/>
        <v>16632614</v>
      </c>
      <c r="B1279" t="s">
        <v>1716</v>
      </c>
      <c r="C1279" t="s">
        <v>1718</v>
      </c>
      <c r="D1279">
        <v>95632614</v>
      </c>
      <c r="E1279">
        <v>79000000</v>
      </c>
    </row>
    <row r="1280" spans="1:5" x14ac:dyDescent="0.3">
      <c r="A1280">
        <f t="shared" si="23"/>
        <v>16628981</v>
      </c>
      <c r="B1280" t="s">
        <v>5920</v>
      </c>
      <c r="C1280" t="s">
        <v>7934</v>
      </c>
      <c r="D1280">
        <v>30628981</v>
      </c>
      <c r="E1280">
        <v>14000000</v>
      </c>
    </row>
    <row r="1281" spans="1:5" x14ac:dyDescent="0.3">
      <c r="A1281">
        <f t="shared" si="23"/>
        <v>16597830</v>
      </c>
      <c r="B1281" t="s">
        <v>4084</v>
      </c>
      <c r="C1281" t="s">
        <v>5790</v>
      </c>
      <c r="D1281">
        <v>41597830</v>
      </c>
      <c r="E1281">
        <v>25000000</v>
      </c>
    </row>
    <row r="1282" spans="1:5" x14ac:dyDescent="0.3">
      <c r="A1282">
        <f t="shared" ref="A1282:A1345" si="24">D1282-E1282</f>
        <v>16585300</v>
      </c>
      <c r="B1282" t="s">
        <v>7425</v>
      </c>
      <c r="C1282" t="s">
        <v>7606</v>
      </c>
      <c r="D1282">
        <v>31585300</v>
      </c>
      <c r="E1282">
        <v>15000000</v>
      </c>
    </row>
    <row r="1283" spans="1:5" x14ac:dyDescent="0.3">
      <c r="A1283">
        <f t="shared" si="24"/>
        <v>16583369</v>
      </c>
      <c r="B1283" t="s">
        <v>8932</v>
      </c>
      <c r="C1283" t="s">
        <v>8935</v>
      </c>
      <c r="D1283">
        <v>26583369</v>
      </c>
      <c r="E1283">
        <v>10000000</v>
      </c>
    </row>
    <row r="1284" spans="1:5" x14ac:dyDescent="0.3">
      <c r="A1284">
        <f t="shared" si="24"/>
        <v>16553808.600000001</v>
      </c>
      <c r="B1284" t="s">
        <v>4390</v>
      </c>
      <c r="C1284" t="s">
        <v>10908</v>
      </c>
      <c r="D1284">
        <f>VLOOKUP(B1284,'AVG budget &amp; Gross'!$X$4:$Y$2401,2,0)</f>
        <v>20553808.600000001</v>
      </c>
      <c r="E1284">
        <v>4000000</v>
      </c>
    </row>
    <row r="1285" spans="1:5" x14ac:dyDescent="0.3">
      <c r="A1285">
        <f t="shared" si="24"/>
        <v>16530884</v>
      </c>
      <c r="B1285" t="s">
        <v>35</v>
      </c>
      <c r="C1285" t="s">
        <v>10322</v>
      </c>
      <c r="D1285">
        <v>25530884</v>
      </c>
      <c r="E1285">
        <v>9000000</v>
      </c>
    </row>
    <row r="1286" spans="1:5" x14ac:dyDescent="0.3">
      <c r="A1286">
        <f t="shared" si="24"/>
        <v>16505912</v>
      </c>
      <c r="B1286" t="s">
        <v>615</v>
      </c>
      <c r="C1286" t="s">
        <v>2599</v>
      </c>
      <c r="D1286">
        <v>64505912</v>
      </c>
      <c r="E1286">
        <v>48000000</v>
      </c>
    </row>
    <row r="1287" spans="1:5" x14ac:dyDescent="0.3">
      <c r="A1287">
        <f t="shared" si="24"/>
        <v>16501098</v>
      </c>
      <c r="B1287" t="s">
        <v>4060</v>
      </c>
      <c r="C1287" t="s">
        <v>10332</v>
      </c>
      <c r="D1287">
        <v>21501098</v>
      </c>
      <c r="E1287">
        <v>5000000</v>
      </c>
    </row>
    <row r="1288" spans="1:5" x14ac:dyDescent="0.3">
      <c r="A1288">
        <f t="shared" si="24"/>
        <v>16500000</v>
      </c>
      <c r="B1288" t="s">
        <v>13344</v>
      </c>
      <c r="C1288" t="s">
        <v>13346</v>
      </c>
      <c r="D1288">
        <v>17000000</v>
      </c>
      <c r="E1288">
        <v>500000</v>
      </c>
    </row>
    <row r="1289" spans="1:5" x14ac:dyDescent="0.3">
      <c r="A1289">
        <f t="shared" si="24"/>
        <v>16496802</v>
      </c>
      <c r="B1289" t="s">
        <v>3217</v>
      </c>
      <c r="C1289" t="s">
        <v>3218</v>
      </c>
      <c r="D1289">
        <v>70496802</v>
      </c>
      <c r="E1289">
        <v>54000000</v>
      </c>
    </row>
    <row r="1290" spans="1:5" x14ac:dyDescent="0.3">
      <c r="A1290">
        <f t="shared" si="24"/>
        <v>16472057</v>
      </c>
      <c r="B1290" t="s">
        <v>11293</v>
      </c>
      <c r="C1290" t="s">
        <v>11295</v>
      </c>
      <c r="D1290">
        <v>19472057</v>
      </c>
      <c r="E1290">
        <v>3000000</v>
      </c>
    </row>
    <row r="1291" spans="1:5" x14ac:dyDescent="0.3">
      <c r="A1291">
        <f t="shared" si="24"/>
        <v>16471430</v>
      </c>
      <c r="B1291" t="s">
        <v>771</v>
      </c>
      <c r="C1291" t="s">
        <v>7031</v>
      </c>
      <c r="D1291">
        <v>31471430</v>
      </c>
      <c r="E1291">
        <v>15000000</v>
      </c>
    </row>
    <row r="1292" spans="1:5" x14ac:dyDescent="0.3">
      <c r="A1292">
        <f t="shared" si="24"/>
        <v>16435406</v>
      </c>
      <c r="B1292" t="s">
        <v>8773</v>
      </c>
      <c r="C1292" t="s">
        <v>8774</v>
      </c>
      <c r="D1292">
        <v>28435406</v>
      </c>
      <c r="E1292">
        <v>12000000</v>
      </c>
    </row>
    <row r="1293" spans="1:5" x14ac:dyDescent="0.3">
      <c r="A1293">
        <f t="shared" si="24"/>
        <v>16423646.75</v>
      </c>
      <c r="B1293" t="s">
        <v>2186</v>
      </c>
      <c r="C1293" t="s">
        <v>5330</v>
      </c>
      <c r="D1293">
        <f>VLOOKUP(B1293,'AVG budget &amp; Gross'!$X$4:$Y$2401,2,0)</f>
        <v>45423646.75</v>
      </c>
      <c r="E1293">
        <v>29000000</v>
      </c>
    </row>
    <row r="1294" spans="1:5" x14ac:dyDescent="0.3">
      <c r="A1294">
        <f t="shared" si="24"/>
        <v>16370001</v>
      </c>
      <c r="B1294" t="s">
        <v>11552</v>
      </c>
      <c r="C1294" t="s">
        <v>11554</v>
      </c>
      <c r="D1294">
        <v>19170001</v>
      </c>
      <c r="E1294">
        <v>2800000</v>
      </c>
    </row>
    <row r="1295" spans="1:5" x14ac:dyDescent="0.3">
      <c r="A1295">
        <f t="shared" si="24"/>
        <v>16235901</v>
      </c>
      <c r="B1295" t="s">
        <v>8121</v>
      </c>
      <c r="C1295" t="s">
        <v>8122</v>
      </c>
      <c r="D1295">
        <v>22235901</v>
      </c>
      <c r="E1295">
        <v>6000000</v>
      </c>
    </row>
    <row r="1296" spans="1:5" x14ac:dyDescent="0.3">
      <c r="A1296">
        <f t="shared" si="24"/>
        <v>16235088</v>
      </c>
      <c r="B1296" t="s">
        <v>921</v>
      </c>
      <c r="C1296" t="s">
        <v>6132</v>
      </c>
      <c r="D1296">
        <v>39235088</v>
      </c>
      <c r="E1296">
        <v>23000000</v>
      </c>
    </row>
    <row r="1297" spans="1:5" x14ac:dyDescent="0.3">
      <c r="A1297">
        <f t="shared" si="24"/>
        <v>16197315</v>
      </c>
      <c r="B1297" t="s">
        <v>8318</v>
      </c>
      <c r="C1297" t="s">
        <v>10359</v>
      </c>
      <c r="D1297">
        <v>21197315</v>
      </c>
      <c r="E1297">
        <v>5000000</v>
      </c>
    </row>
    <row r="1298" spans="1:5" x14ac:dyDescent="0.3">
      <c r="A1298">
        <f t="shared" si="24"/>
        <v>16184015</v>
      </c>
      <c r="B1298" t="s">
        <v>7747</v>
      </c>
      <c r="C1298" t="s">
        <v>11277</v>
      </c>
      <c r="D1298">
        <v>19184015</v>
      </c>
      <c r="E1298">
        <v>3000000</v>
      </c>
    </row>
    <row r="1299" spans="1:5" x14ac:dyDescent="0.3">
      <c r="A1299">
        <f t="shared" si="24"/>
        <v>16144183</v>
      </c>
      <c r="B1299" t="s">
        <v>1172</v>
      </c>
      <c r="C1299" t="s">
        <v>1327</v>
      </c>
      <c r="D1299">
        <v>131144183</v>
      </c>
      <c r="E1299">
        <v>115000000</v>
      </c>
    </row>
    <row r="1300" spans="1:5" x14ac:dyDescent="0.3">
      <c r="A1300">
        <f t="shared" si="24"/>
        <v>16089953</v>
      </c>
      <c r="B1300" t="s">
        <v>8249</v>
      </c>
      <c r="C1300" t="s">
        <v>8250</v>
      </c>
      <c r="D1300">
        <v>26589953</v>
      </c>
      <c r="E1300">
        <v>10500000</v>
      </c>
    </row>
    <row r="1301" spans="1:5" x14ac:dyDescent="0.3">
      <c r="A1301">
        <f t="shared" si="24"/>
        <v>16067398</v>
      </c>
      <c r="B1301" t="s">
        <v>176</v>
      </c>
      <c r="C1301" t="s">
        <v>5755</v>
      </c>
      <c r="D1301">
        <v>41067398</v>
      </c>
      <c r="E1301">
        <v>25000000</v>
      </c>
    </row>
    <row r="1302" spans="1:5" x14ac:dyDescent="0.3">
      <c r="A1302">
        <f t="shared" si="24"/>
        <v>16033759</v>
      </c>
      <c r="B1302" t="s">
        <v>6515</v>
      </c>
      <c r="C1302" t="s">
        <v>6516</v>
      </c>
      <c r="D1302">
        <v>35033759</v>
      </c>
      <c r="E1302">
        <v>19000000</v>
      </c>
    </row>
    <row r="1303" spans="1:5" x14ac:dyDescent="0.3">
      <c r="A1303">
        <f t="shared" si="24"/>
        <v>16002004</v>
      </c>
      <c r="B1303" t="s">
        <v>3229</v>
      </c>
      <c r="C1303" t="s">
        <v>3231</v>
      </c>
      <c r="D1303">
        <v>66002004</v>
      </c>
      <c r="E1303">
        <v>50000000</v>
      </c>
    </row>
    <row r="1304" spans="1:5" x14ac:dyDescent="0.3">
      <c r="A1304">
        <f t="shared" si="24"/>
        <v>16000000</v>
      </c>
      <c r="B1304" t="s">
        <v>9681</v>
      </c>
      <c r="C1304" t="s">
        <v>9682</v>
      </c>
      <c r="D1304">
        <v>25000000</v>
      </c>
      <c r="E1304">
        <v>9000000</v>
      </c>
    </row>
    <row r="1305" spans="1:5" x14ac:dyDescent="0.3">
      <c r="A1305">
        <f t="shared" si="24"/>
        <v>15990505</v>
      </c>
      <c r="B1305" t="s">
        <v>4170</v>
      </c>
      <c r="C1305" t="s">
        <v>5781</v>
      </c>
      <c r="D1305">
        <v>35990505</v>
      </c>
      <c r="E1305">
        <v>20000000</v>
      </c>
    </row>
    <row r="1306" spans="1:5" x14ac:dyDescent="0.3">
      <c r="A1306">
        <f t="shared" si="24"/>
        <v>15989008</v>
      </c>
      <c r="B1306" t="s">
        <v>4803</v>
      </c>
      <c r="C1306" t="s">
        <v>6074</v>
      </c>
      <c r="D1306">
        <v>39989008</v>
      </c>
      <c r="E1306">
        <v>24000000</v>
      </c>
    </row>
    <row r="1307" spans="1:5" x14ac:dyDescent="0.3">
      <c r="A1307">
        <f t="shared" si="24"/>
        <v>15972187</v>
      </c>
      <c r="B1307" t="s">
        <v>8085</v>
      </c>
      <c r="C1307" t="s">
        <v>8086</v>
      </c>
      <c r="D1307">
        <v>28972187</v>
      </c>
      <c r="E1307">
        <v>13000000</v>
      </c>
    </row>
    <row r="1308" spans="1:5" x14ac:dyDescent="0.3">
      <c r="A1308">
        <f t="shared" si="24"/>
        <v>15829874</v>
      </c>
      <c r="B1308" t="s">
        <v>2868</v>
      </c>
      <c r="C1308" t="s">
        <v>8371</v>
      </c>
      <c r="D1308">
        <v>27829874</v>
      </c>
      <c r="E1308">
        <v>12000000</v>
      </c>
    </row>
    <row r="1309" spans="1:5" x14ac:dyDescent="0.3">
      <c r="A1309">
        <f t="shared" si="24"/>
        <v>15800000</v>
      </c>
      <c r="B1309" t="s">
        <v>9418</v>
      </c>
      <c r="C1309" t="s">
        <v>9421</v>
      </c>
      <c r="D1309">
        <v>22800000</v>
      </c>
      <c r="E1309">
        <v>7000000</v>
      </c>
    </row>
    <row r="1310" spans="1:5" x14ac:dyDescent="0.3">
      <c r="A1310">
        <f t="shared" si="24"/>
        <v>15786269</v>
      </c>
      <c r="B1310" t="s">
        <v>2591</v>
      </c>
      <c r="C1310" t="s">
        <v>3603</v>
      </c>
      <c r="D1310">
        <v>60786269</v>
      </c>
      <c r="E1310">
        <v>45000000</v>
      </c>
    </row>
    <row r="1311" spans="1:5" x14ac:dyDescent="0.3">
      <c r="A1311">
        <f t="shared" si="24"/>
        <v>15773070</v>
      </c>
      <c r="B1311" t="s">
        <v>12727</v>
      </c>
      <c r="C1311" t="s">
        <v>12730</v>
      </c>
      <c r="D1311">
        <v>20773070</v>
      </c>
      <c r="E1311">
        <v>5000000</v>
      </c>
    </row>
    <row r="1312" spans="1:5" x14ac:dyDescent="0.3">
      <c r="A1312">
        <f t="shared" si="24"/>
        <v>15764085</v>
      </c>
      <c r="B1312" t="s">
        <v>176</v>
      </c>
      <c r="C1312" t="s">
        <v>2564</v>
      </c>
      <c r="D1312">
        <v>75764085</v>
      </c>
      <c r="E1312">
        <v>60000000</v>
      </c>
    </row>
    <row r="1313" spans="1:5" x14ac:dyDescent="0.3">
      <c r="A1313">
        <f t="shared" si="24"/>
        <v>15733485</v>
      </c>
      <c r="B1313" t="s">
        <v>1112</v>
      </c>
      <c r="C1313" t="s">
        <v>10346</v>
      </c>
      <c r="D1313">
        <v>20733485</v>
      </c>
      <c r="E1313">
        <v>5000000</v>
      </c>
    </row>
    <row r="1314" spans="1:5" x14ac:dyDescent="0.3">
      <c r="A1314">
        <f t="shared" si="24"/>
        <v>15687528</v>
      </c>
      <c r="B1314" t="s">
        <v>7204</v>
      </c>
      <c r="C1314" t="s">
        <v>7206</v>
      </c>
      <c r="D1314">
        <v>39687528</v>
      </c>
      <c r="E1314">
        <v>24000000</v>
      </c>
    </row>
    <row r="1315" spans="1:5" x14ac:dyDescent="0.3">
      <c r="A1315">
        <f t="shared" si="24"/>
        <v>15645204</v>
      </c>
      <c r="B1315" t="s">
        <v>127</v>
      </c>
      <c r="C1315" t="s">
        <v>5054</v>
      </c>
      <c r="D1315">
        <v>45645204</v>
      </c>
      <c r="E1315">
        <v>30000000</v>
      </c>
    </row>
    <row r="1316" spans="1:5" x14ac:dyDescent="0.3">
      <c r="A1316">
        <f t="shared" si="24"/>
        <v>15638743</v>
      </c>
      <c r="B1316" t="s">
        <v>1005</v>
      </c>
      <c r="C1316" t="s">
        <v>2589</v>
      </c>
      <c r="D1316">
        <v>75638743</v>
      </c>
      <c r="E1316">
        <v>60000000</v>
      </c>
    </row>
    <row r="1317" spans="1:5" x14ac:dyDescent="0.3">
      <c r="A1317">
        <f t="shared" si="24"/>
        <v>15618786</v>
      </c>
      <c r="B1317" t="s">
        <v>1599</v>
      </c>
      <c r="C1317" t="s">
        <v>7400</v>
      </c>
      <c r="D1317">
        <v>23618786</v>
      </c>
      <c r="E1317">
        <v>8000000</v>
      </c>
    </row>
    <row r="1318" spans="1:5" x14ac:dyDescent="0.3">
      <c r="A1318">
        <f t="shared" si="24"/>
        <v>15600000</v>
      </c>
      <c r="B1318" t="s">
        <v>3058</v>
      </c>
      <c r="C1318" t="s">
        <v>8776</v>
      </c>
      <c r="D1318">
        <v>25600000</v>
      </c>
      <c r="E1318">
        <v>10000000</v>
      </c>
    </row>
    <row r="1319" spans="1:5" x14ac:dyDescent="0.3">
      <c r="A1319">
        <f t="shared" si="24"/>
        <v>15596227</v>
      </c>
      <c r="B1319" t="s">
        <v>6475</v>
      </c>
      <c r="C1319" t="s">
        <v>6478</v>
      </c>
      <c r="D1319">
        <v>35596227</v>
      </c>
      <c r="E1319">
        <v>20000000</v>
      </c>
    </row>
    <row r="1320" spans="1:5" x14ac:dyDescent="0.3">
      <c r="A1320">
        <f t="shared" si="24"/>
        <v>15581633</v>
      </c>
      <c r="B1320" t="s">
        <v>3408</v>
      </c>
      <c r="C1320" t="s">
        <v>6332</v>
      </c>
      <c r="D1320">
        <v>36581633</v>
      </c>
      <c r="E1320">
        <v>21000000</v>
      </c>
    </row>
    <row r="1321" spans="1:5" x14ac:dyDescent="0.3">
      <c r="A1321">
        <f t="shared" si="24"/>
        <v>15553808.600000001</v>
      </c>
      <c r="B1321" t="s">
        <v>4390</v>
      </c>
      <c r="C1321" t="s">
        <v>10611</v>
      </c>
      <c r="D1321">
        <f>VLOOKUP(B1321,'AVG budget &amp; Gross'!$X$4:$Y$2401,2,0)</f>
        <v>20553808.600000001</v>
      </c>
      <c r="E1321">
        <v>5000000</v>
      </c>
    </row>
    <row r="1322" spans="1:5" x14ac:dyDescent="0.3">
      <c r="A1322">
        <f t="shared" si="24"/>
        <v>15542421</v>
      </c>
      <c r="B1322" t="s">
        <v>6444</v>
      </c>
      <c r="C1322" t="s">
        <v>6447</v>
      </c>
      <c r="D1322">
        <v>45542421</v>
      </c>
      <c r="E1322">
        <v>30000000</v>
      </c>
    </row>
    <row r="1323" spans="1:5" x14ac:dyDescent="0.3">
      <c r="A1323">
        <f t="shared" si="24"/>
        <v>15531634</v>
      </c>
      <c r="B1323" t="s">
        <v>1005</v>
      </c>
      <c r="C1323" t="s">
        <v>1008</v>
      </c>
      <c r="D1323">
        <v>125531634</v>
      </c>
      <c r="E1323">
        <v>110000000</v>
      </c>
    </row>
    <row r="1324" spans="1:5" x14ac:dyDescent="0.3">
      <c r="A1324">
        <f t="shared" si="24"/>
        <v>15530513</v>
      </c>
      <c r="B1324" t="s">
        <v>2429</v>
      </c>
      <c r="C1324" t="s">
        <v>9176</v>
      </c>
      <c r="D1324">
        <v>24530513</v>
      </c>
      <c r="E1324">
        <v>9000000</v>
      </c>
    </row>
    <row r="1325" spans="1:5" x14ac:dyDescent="0.3">
      <c r="A1325">
        <f t="shared" si="24"/>
        <v>15501605</v>
      </c>
      <c r="B1325" t="s">
        <v>8105</v>
      </c>
      <c r="C1325" t="s">
        <v>8107</v>
      </c>
      <c r="D1325">
        <v>28501605</v>
      </c>
      <c r="E1325">
        <v>13000000</v>
      </c>
    </row>
    <row r="1326" spans="1:5" x14ac:dyDescent="0.3">
      <c r="A1326">
        <f t="shared" si="24"/>
        <v>15464480</v>
      </c>
      <c r="B1326" t="s">
        <v>8790</v>
      </c>
      <c r="C1326" t="s">
        <v>8791</v>
      </c>
      <c r="D1326">
        <v>25464480</v>
      </c>
      <c r="E1326">
        <v>10000000</v>
      </c>
    </row>
    <row r="1327" spans="1:5" x14ac:dyDescent="0.3">
      <c r="A1327">
        <f t="shared" si="24"/>
        <v>15450000</v>
      </c>
      <c r="B1327" t="s">
        <v>5817</v>
      </c>
      <c r="C1327" t="s">
        <v>10311</v>
      </c>
      <c r="D1327">
        <f>VLOOKUP(B1327,'AVG budget &amp; Gross'!$X$4:$Y$2401,2,0)</f>
        <v>20450000</v>
      </c>
      <c r="E1327">
        <v>5000000</v>
      </c>
    </row>
    <row r="1328" spans="1:5" x14ac:dyDescent="0.3">
      <c r="A1328">
        <f t="shared" si="24"/>
        <v>15447237.5</v>
      </c>
      <c r="B1328" t="s">
        <v>4307</v>
      </c>
      <c r="C1328" t="s">
        <v>8580</v>
      </c>
      <c r="D1328">
        <f>VLOOKUP(B1328,'AVG budget &amp; Gross'!$X$4:$Y$2401,2,0)</f>
        <v>26447237.5</v>
      </c>
      <c r="E1328">
        <v>11000000</v>
      </c>
    </row>
    <row r="1329" spans="1:5" x14ac:dyDescent="0.3">
      <c r="A1329">
        <f t="shared" si="24"/>
        <v>15422828</v>
      </c>
      <c r="B1329" t="s">
        <v>6480</v>
      </c>
      <c r="C1329" t="s">
        <v>6481</v>
      </c>
      <c r="D1329">
        <v>35422828</v>
      </c>
      <c r="E1329">
        <v>20000000</v>
      </c>
    </row>
    <row r="1330" spans="1:5" x14ac:dyDescent="0.3">
      <c r="A1330">
        <f t="shared" si="24"/>
        <v>15419483</v>
      </c>
      <c r="B1330" t="s">
        <v>6193</v>
      </c>
      <c r="C1330" t="s">
        <v>6196</v>
      </c>
      <c r="D1330">
        <v>38119483</v>
      </c>
      <c r="E1330">
        <v>22700000</v>
      </c>
    </row>
    <row r="1331" spans="1:5" x14ac:dyDescent="0.3">
      <c r="A1331">
        <f t="shared" si="24"/>
        <v>15404871</v>
      </c>
      <c r="B1331" t="s">
        <v>2548</v>
      </c>
      <c r="C1331" t="s">
        <v>7027</v>
      </c>
      <c r="D1331">
        <v>33404871</v>
      </c>
      <c r="E1331">
        <v>18000000</v>
      </c>
    </row>
    <row r="1332" spans="1:5" x14ac:dyDescent="0.3">
      <c r="A1332">
        <f t="shared" si="24"/>
        <v>15400000</v>
      </c>
      <c r="B1332" t="s">
        <v>9990</v>
      </c>
      <c r="C1332" t="s">
        <v>10421</v>
      </c>
      <c r="D1332">
        <f>VLOOKUP(B1332,'AVG budget &amp; Gross'!$X$4:$Y$2401,2,0)</f>
        <v>20400000</v>
      </c>
      <c r="E1332">
        <v>5000000</v>
      </c>
    </row>
    <row r="1333" spans="1:5" x14ac:dyDescent="0.3">
      <c r="A1333">
        <f t="shared" si="24"/>
        <v>15399192</v>
      </c>
      <c r="B1333" t="s">
        <v>8201</v>
      </c>
      <c r="C1333" t="s">
        <v>8204</v>
      </c>
      <c r="D1333">
        <v>28399192</v>
      </c>
      <c r="E1333">
        <v>13000000</v>
      </c>
    </row>
    <row r="1334" spans="1:5" x14ac:dyDescent="0.3">
      <c r="A1334">
        <f t="shared" si="24"/>
        <v>15370763</v>
      </c>
      <c r="B1334" t="s">
        <v>2568</v>
      </c>
      <c r="C1334" t="s">
        <v>2570</v>
      </c>
      <c r="D1334">
        <v>75370763</v>
      </c>
      <c r="E1334">
        <v>60000000</v>
      </c>
    </row>
    <row r="1335" spans="1:5" x14ac:dyDescent="0.3">
      <c r="A1335">
        <f t="shared" si="24"/>
        <v>15339117</v>
      </c>
      <c r="B1335" t="s">
        <v>6258</v>
      </c>
      <c r="C1335" t="s">
        <v>8775</v>
      </c>
      <c r="D1335">
        <v>25339117</v>
      </c>
      <c r="E1335">
        <v>10000000</v>
      </c>
    </row>
    <row r="1336" spans="1:5" x14ac:dyDescent="0.3">
      <c r="A1336">
        <f t="shared" si="24"/>
        <v>15332007</v>
      </c>
      <c r="B1336" t="s">
        <v>999</v>
      </c>
      <c r="C1336" t="s">
        <v>1001</v>
      </c>
      <c r="D1336">
        <v>125332007</v>
      </c>
      <c r="E1336">
        <v>110000000</v>
      </c>
    </row>
    <row r="1337" spans="1:5" x14ac:dyDescent="0.3">
      <c r="A1337">
        <f t="shared" si="24"/>
        <v>15281507</v>
      </c>
      <c r="B1337" t="s">
        <v>8325</v>
      </c>
      <c r="C1337" t="s">
        <v>8328</v>
      </c>
      <c r="D1337">
        <v>27281507</v>
      </c>
      <c r="E1337">
        <v>12000000</v>
      </c>
    </row>
    <row r="1338" spans="1:5" x14ac:dyDescent="0.3">
      <c r="A1338">
        <f t="shared" si="24"/>
        <v>15280058</v>
      </c>
      <c r="B1338" t="s">
        <v>2049</v>
      </c>
      <c r="C1338" t="s">
        <v>2597</v>
      </c>
      <c r="D1338">
        <v>75280058</v>
      </c>
      <c r="E1338">
        <v>60000000</v>
      </c>
    </row>
    <row r="1339" spans="1:5" x14ac:dyDescent="0.3">
      <c r="A1339">
        <f t="shared" si="24"/>
        <v>15259652</v>
      </c>
      <c r="B1339" t="s">
        <v>7607</v>
      </c>
      <c r="C1339" t="s">
        <v>7609</v>
      </c>
      <c r="D1339">
        <v>30259652</v>
      </c>
      <c r="E1339">
        <v>15000000</v>
      </c>
    </row>
    <row r="1340" spans="1:5" x14ac:dyDescent="0.3">
      <c r="A1340">
        <f t="shared" si="24"/>
        <v>15230261</v>
      </c>
      <c r="B1340" t="s">
        <v>612</v>
      </c>
      <c r="C1340" t="s">
        <v>613</v>
      </c>
      <c r="D1340">
        <v>165230261</v>
      </c>
      <c r="E1340">
        <v>150000000</v>
      </c>
    </row>
    <row r="1341" spans="1:5" x14ac:dyDescent="0.3">
      <c r="A1341">
        <f t="shared" si="24"/>
        <v>15226144</v>
      </c>
      <c r="B1341" t="s">
        <v>1134</v>
      </c>
      <c r="C1341" t="s">
        <v>7612</v>
      </c>
      <c r="D1341">
        <v>30226144</v>
      </c>
      <c r="E1341">
        <v>15000000</v>
      </c>
    </row>
    <row r="1342" spans="1:5" x14ac:dyDescent="0.3">
      <c r="A1342">
        <f t="shared" si="24"/>
        <v>15218903</v>
      </c>
      <c r="B1342" t="s">
        <v>4354</v>
      </c>
      <c r="C1342" t="s">
        <v>5757</v>
      </c>
      <c r="D1342">
        <v>40218903</v>
      </c>
      <c r="E1342">
        <v>25000000</v>
      </c>
    </row>
    <row r="1343" spans="1:5" x14ac:dyDescent="0.3">
      <c r="A1343">
        <f t="shared" si="24"/>
        <v>15197842</v>
      </c>
      <c r="B1343" t="s">
        <v>4370</v>
      </c>
      <c r="C1343" t="s">
        <v>13065</v>
      </c>
      <c r="D1343">
        <v>16097842</v>
      </c>
      <c r="E1343">
        <v>900000</v>
      </c>
    </row>
    <row r="1344" spans="1:5" x14ac:dyDescent="0.3">
      <c r="A1344">
        <f t="shared" si="24"/>
        <v>15169908</v>
      </c>
      <c r="B1344" t="s">
        <v>3182</v>
      </c>
      <c r="C1344" t="s">
        <v>4515</v>
      </c>
      <c r="D1344">
        <v>48169908</v>
      </c>
      <c r="E1344">
        <v>33000000</v>
      </c>
    </row>
    <row r="1345" spans="1:5" x14ac:dyDescent="0.3">
      <c r="A1345">
        <f t="shared" si="24"/>
        <v>15127963</v>
      </c>
      <c r="B1345" t="s">
        <v>3589</v>
      </c>
      <c r="C1345" t="s">
        <v>7624</v>
      </c>
      <c r="D1345">
        <v>30127963</v>
      </c>
      <c r="E1345">
        <v>15000000</v>
      </c>
    </row>
    <row r="1346" spans="1:5" x14ac:dyDescent="0.3">
      <c r="A1346">
        <f t="shared" ref="A1346:A1409" si="25">D1346-E1346</f>
        <v>15102717</v>
      </c>
      <c r="B1346" t="s">
        <v>7393</v>
      </c>
      <c r="C1346" t="s">
        <v>7396</v>
      </c>
      <c r="D1346">
        <v>30102717</v>
      </c>
      <c r="E1346">
        <v>15000000</v>
      </c>
    </row>
    <row r="1347" spans="1:5" x14ac:dyDescent="0.3">
      <c r="A1347">
        <f t="shared" si="25"/>
        <v>15097652</v>
      </c>
      <c r="B1347" t="s">
        <v>4428</v>
      </c>
      <c r="C1347" t="s">
        <v>5404</v>
      </c>
      <c r="D1347">
        <v>43097652</v>
      </c>
      <c r="E1347">
        <v>28000000</v>
      </c>
    </row>
    <row r="1348" spans="1:5" x14ac:dyDescent="0.3">
      <c r="A1348">
        <f t="shared" si="25"/>
        <v>15086030</v>
      </c>
      <c r="B1348" t="s">
        <v>440</v>
      </c>
      <c r="C1348" t="s">
        <v>2480</v>
      </c>
      <c r="D1348">
        <v>77086030</v>
      </c>
      <c r="E1348">
        <v>62000000</v>
      </c>
    </row>
    <row r="1349" spans="1:5" x14ac:dyDescent="0.3">
      <c r="A1349">
        <f t="shared" si="25"/>
        <v>15005329</v>
      </c>
      <c r="B1349" t="s">
        <v>1418</v>
      </c>
      <c r="C1349" t="s">
        <v>9985</v>
      </c>
      <c r="D1349">
        <v>21005329</v>
      </c>
      <c r="E1349">
        <v>6000000</v>
      </c>
    </row>
    <row r="1350" spans="1:5" x14ac:dyDescent="0.3">
      <c r="A1350">
        <f t="shared" si="25"/>
        <v>14967359</v>
      </c>
      <c r="B1350" t="s">
        <v>3977</v>
      </c>
      <c r="C1350" t="s">
        <v>3979</v>
      </c>
      <c r="D1350">
        <v>54967359</v>
      </c>
      <c r="E1350">
        <v>40000000</v>
      </c>
    </row>
    <row r="1351" spans="1:5" x14ac:dyDescent="0.3">
      <c r="A1351">
        <f t="shared" si="25"/>
        <v>14967035</v>
      </c>
      <c r="B1351" t="s">
        <v>3545</v>
      </c>
      <c r="C1351" t="s">
        <v>12719</v>
      </c>
      <c r="D1351">
        <v>16067035</v>
      </c>
      <c r="E1351">
        <v>1100000</v>
      </c>
    </row>
    <row r="1352" spans="1:5" x14ac:dyDescent="0.3">
      <c r="A1352">
        <f t="shared" si="25"/>
        <v>14962878</v>
      </c>
      <c r="B1352" t="s">
        <v>3575</v>
      </c>
      <c r="C1352" t="s">
        <v>3576</v>
      </c>
      <c r="D1352">
        <v>60962878</v>
      </c>
      <c r="E1352">
        <v>46000000</v>
      </c>
    </row>
    <row r="1353" spans="1:5" x14ac:dyDescent="0.3">
      <c r="A1353">
        <f t="shared" si="25"/>
        <v>14951824</v>
      </c>
      <c r="B1353" t="s">
        <v>2925</v>
      </c>
      <c r="C1353" t="s">
        <v>3053</v>
      </c>
      <c r="D1353">
        <v>69951824</v>
      </c>
      <c r="E1353">
        <v>55000000</v>
      </c>
    </row>
    <row r="1354" spans="1:5" x14ac:dyDescent="0.3">
      <c r="A1354">
        <f t="shared" si="25"/>
        <v>14930005</v>
      </c>
      <c r="B1354" t="s">
        <v>176</v>
      </c>
      <c r="C1354" t="s">
        <v>1901</v>
      </c>
      <c r="D1354">
        <v>92930005</v>
      </c>
      <c r="E1354">
        <v>78000000</v>
      </c>
    </row>
    <row r="1355" spans="1:5" x14ac:dyDescent="0.3">
      <c r="A1355">
        <f t="shared" si="25"/>
        <v>14880476</v>
      </c>
      <c r="B1355" t="s">
        <v>5759</v>
      </c>
      <c r="C1355" t="s">
        <v>5761</v>
      </c>
      <c r="D1355">
        <v>39880476</v>
      </c>
      <c r="E1355">
        <v>25000000</v>
      </c>
    </row>
    <row r="1356" spans="1:5" x14ac:dyDescent="0.3">
      <c r="A1356">
        <f t="shared" si="25"/>
        <v>14870880.75</v>
      </c>
      <c r="B1356" t="s">
        <v>2436</v>
      </c>
      <c r="C1356" t="s">
        <v>11228</v>
      </c>
      <c r="D1356">
        <f>VLOOKUP(B1356,'AVG budget &amp; Gross'!$X$4:$Y$2401,2,0)</f>
        <v>17170880.75</v>
      </c>
      <c r="E1356">
        <v>2300000</v>
      </c>
    </row>
    <row r="1357" spans="1:5" x14ac:dyDescent="0.3">
      <c r="A1357">
        <f t="shared" si="25"/>
        <v>14857814</v>
      </c>
      <c r="B1357" t="s">
        <v>2482</v>
      </c>
      <c r="C1357" t="s">
        <v>7610</v>
      </c>
      <c r="D1357">
        <v>30857814</v>
      </c>
      <c r="E1357">
        <v>16000000</v>
      </c>
    </row>
    <row r="1358" spans="1:5" x14ac:dyDescent="0.3">
      <c r="A1358">
        <f t="shared" si="25"/>
        <v>14822707</v>
      </c>
      <c r="B1358" t="s">
        <v>1719</v>
      </c>
      <c r="C1358" t="s">
        <v>1720</v>
      </c>
      <c r="D1358">
        <v>94822707</v>
      </c>
      <c r="E1358">
        <v>80000000</v>
      </c>
    </row>
    <row r="1359" spans="1:5" x14ac:dyDescent="0.3">
      <c r="A1359">
        <f t="shared" si="25"/>
        <v>14772796</v>
      </c>
      <c r="B1359" t="s">
        <v>5179</v>
      </c>
      <c r="C1359" t="s">
        <v>10789</v>
      </c>
      <c r="D1359">
        <v>20772796</v>
      </c>
      <c r="E1359">
        <v>6000000</v>
      </c>
    </row>
    <row r="1360" spans="1:5" x14ac:dyDescent="0.3">
      <c r="A1360">
        <f t="shared" si="25"/>
        <v>14680000</v>
      </c>
      <c r="B1360" t="s">
        <v>14037</v>
      </c>
      <c r="C1360" t="s">
        <v>14038</v>
      </c>
      <c r="D1360">
        <v>15180000</v>
      </c>
      <c r="E1360">
        <v>500000</v>
      </c>
    </row>
    <row r="1361" spans="1:5" x14ac:dyDescent="0.3">
      <c r="A1361">
        <f t="shared" si="25"/>
        <v>14573300</v>
      </c>
      <c r="B1361" t="s">
        <v>2447</v>
      </c>
      <c r="C1361" t="s">
        <v>2538</v>
      </c>
      <c r="D1361">
        <v>75573300</v>
      </c>
      <c r="E1361">
        <v>61000000</v>
      </c>
    </row>
    <row r="1362" spans="1:5" x14ac:dyDescent="0.3">
      <c r="A1362">
        <f t="shared" si="25"/>
        <v>14551000</v>
      </c>
      <c r="B1362" t="s">
        <v>578</v>
      </c>
      <c r="C1362" t="s">
        <v>9417</v>
      </c>
      <c r="D1362">
        <v>22551000</v>
      </c>
      <c r="E1362">
        <v>8000000</v>
      </c>
    </row>
    <row r="1363" spans="1:5" x14ac:dyDescent="0.3">
      <c r="A1363">
        <f t="shared" si="25"/>
        <v>14490142</v>
      </c>
      <c r="B1363" t="s">
        <v>546</v>
      </c>
      <c r="C1363" t="s">
        <v>6488</v>
      </c>
      <c r="D1363">
        <v>34290142</v>
      </c>
      <c r="E1363">
        <v>19800000</v>
      </c>
    </row>
    <row r="1364" spans="1:5" x14ac:dyDescent="0.3">
      <c r="A1364">
        <f t="shared" si="25"/>
        <v>14474048</v>
      </c>
      <c r="B1364" t="s">
        <v>1418</v>
      </c>
      <c r="C1364" t="s">
        <v>4520</v>
      </c>
      <c r="D1364">
        <v>49474048</v>
      </c>
      <c r="E1364">
        <v>35000000</v>
      </c>
    </row>
    <row r="1365" spans="1:5" x14ac:dyDescent="0.3">
      <c r="A1365">
        <f t="shared" si="25"/>
        <v>14421271</v>
      </c>
      <c r="B1365" t="s">
        <v>10341</v>
      </c>
      <c r="C1365" t="s">
        <v>10343</v>
      </c>
      <c r="D1365">
        <v>19421271</v>
      </c>
      <c r="E1365">
        <v>5000000</v>
      </c>
    </row>
    <row r="1366" spans="1:5" x14ac:dyDescent="0.3">
      <c r="A1366">
        <f t="shared" si="25"/>
        <v>14399750</v>
      </c>
      <c r="B1366" t="s">
        <v>5762</v>
      </c>
      <c r="C1366" t="s">
        <v>5763</v>
      </c>
      <c r="D1366">
        <v>39399750</v>
      </c>
      <c r="E1366">
        <v>25000000</v>
      </c>
    </row>
    <row r="1367" spans="1:5" x14ac:dyDescent="0.3">
      <c r="A1367">
        <f t="shared" si="25"/>
        <v>14365105</v>
      </c>
      <c r="B1367" t="s">
        <v>3435</v>
      </c>
      <c r="C1367" t="s">
        <v>3605</v>
      </c>
      <c r="D1367">
        <v>59365105</v>
      </c>
      <c r="E1367">
        <v>45000000</v>
      </c>
    </row>
    <row r="1368" spans="1:5" x14ac:dyDescent="0.3">
      <c r="A1368">
        <f t="shared" si="25"/>
        <v>14302097</v>
      </c>
      <c r="B1368" t="s">
        <v>7616</v>
      </c>
      <c r="C1368" t="s">
        <v>7618</v>
      </c>
      <c r="D1368">
        <v>29302097</v>
      </c>
      <c r="E1368">
        <v>15000000</v>
      </c>
    </row>
    <row r="1369" spans="1:5" x14ac:dyDescent="0.3">
      <c r="A1369">
        <f t="shared" si="25"/>
        <v>14281235</v>
      </c>
      <c r="B1369" t="s">
        <v>10333</v>
      </c>
      <c r="C1369" t="s">
        <v>10335</v>
      </c>
      <c r="D1369">
        <v>19281235</v>
      </c>
      <c r="E1369">
        <v>5000000</v>
      </c>
    </row>
    <row r="1370" spans="1:5" x14ac:dyDescent="0.3">
      <c r="A1370">
        <f t="shared" si="25"/>
        <v>14228707.52631579</v>
      </c>
      <c r="B1370" t="s">
        <v>2548</v>
      </c>
      <c r="C1370" t="s">
        <v>11844</v>
      </c>
      <c r="D1370">
        <f>VLOOKUP(B1370,'AVG budget &amp; Gross'!$X$4:$Y$2401,2,0)</f>
        <v>16228707.52631579</v>
      </c>
      <c r="E1370">
        <v>2000000</v>
      </c>
    </row>
    <row r="1371" spans="1:5" x14ac:dyDescent="0.3">
      <c r="A1371">
        <f t="shared" si="25"/>
        <v>14228707.52631579</v>
      </c>
      <c r="B1371" t="s">
        <v>2548</v>
      </c>
      <c r="C1371" t="s">
        <v>11851</v>
      </c>
      <c r="D1371">
        <f>VLOOKUP(B1371,'AVG budget &amp; Gross'!$X$4:$Y$2401,2,0)</f>
        <v>16228707.52631579</v>
      </c>
      <c r="E1371">
        <v>2000000</v>
      </c>
    </row>
    <row r="1372" spans="1:5" x14ac:dyDescent="0.3">
      <c r="A1372">
        <f t="shared" si="25"/>
        <v>14228707.52631579</v>
      </c>
      <c r="B1372" t="s">
        <v>2548</v>
      </c>
      <c r="C1372" t="s">
        <v>12073</v>
      </c>
      <c r="D1372">
        <f>VLOOKUP(B1372,'AVG budget &amp; Gross'!$X$4:$Y$2401,2,0)</f>
        <v>16228707.52631579</v>
      </c>
      <c r="E1372">
        <v>2000000</v>
      </c>
    </row>
    <row r="1373" spans="1:5" x14ac:dyDescent="0.3">
      <c r="A1373">
        <f t="shared" si="25"/>
        <v>14213619</v>
      </c>
      <c r="B1373" t="s">
        <v>4417</v>
      </c>
      <c r="C1373" t="s">
        <v>4420</v>
      </c>
      <c r="D1373">
        <v>50213619</v>
      </c>
      <c r="E1373">
        <v>36000000</v>
      </c>
    </row>
    <row r="1374" spans="1:5" x14ac:dyDescent="0.3">
      <c r="A1374">
        <f t="shared" si="25"/>
        <v>14207003</v>
      </c>
      <c r="B1374" t="s">
        <v>6576</v>
      </c>
      <c r="C1374" t="s">
        <v>6578</v>
      </c>
      <c r="D1374">
        <v>20207003</v>
      </c>
      <c r="E1374">
        <f>VLOOKUP(B1374,'AVG budget &amp; Gross'!$S$4:$T$2401,2,0)</f>
        <v>6000000</v>
      </c>
    </row>
    <row r="1375" spans="1:5" x14ac:dyDescent="0.3">
      <c r="A1375">
        <f t="shared" si="25"/>
        <v>14201636</v>
      </c>
      <c r="B1375" t="s">
        <v>7739</v>
      </c>
      <c r="C1375" t="s">
        <v>11546</v>
      </c>
      <c r="D1375">
        <v>22201636</v>
      </c>
      <c r="E1375">
        <v>8000000</v>
      </c>
    </row>
    <row r="1376" spans="1:5" x14ac:dyDescent="0.3">
      <c r="A1376">
        <f t="shared" si="25"/>
        <v>14168359</v>
      </c>
      <c r="B1376" t="s">
        <v>1765</v>
      </c>
      <c r="C1376" t="s">
        <v>9983</v>
      </c>
      <c r="D1376">
        <v>22168359</v>
      </c>
      <c r="E1376">
        <v>8000000</v>
      </c>
    </row>
    <row r="1377" spans="1:5" x14ac:dyDescent="0.3">
      <c r="A1377">
        <f t="shared" si="25"/>
        <v>14168080</v>
      </c>
      <c r="B1377" t="s">
        <v>2732</v>
      </c>
      <c r="C1377" t="s">
        <v>5601</v>
      </c>
      <c r="D1377">
        <v>40168080</v>
      </c>
      <c r="E1377">
        <v>26000000</v>
      </c>
    </row>
    <row r="1378" spans="1:5" x14ac:dyDescent="0.3">
      <c r="A1378">
        <f t="shared" si="25"/>
        <v>14129186</v>
      </c>
      <c r="B1378" t="s">
        <v>440</v>
      </c>
      <c r="C1378" t="s">
        <v>4411</v>
      </c>
      <c r="D1378">
        <v>50129186</v>
      </c>
      <c r="E1378">
        <v>36000000</v>
      </c>
    </row>
    <row r="1379" spans="1:5" x14ac:dyDescent="0.3">
      <c r="A1379">
        <f t="shared" si="25"/>
        <v>14126138</v>
      </c>
      <c r="B1379" t="s">
        <v>1024</v>
      </c>
      <c r="C1379" t="s">
        <v>6533</v>
      </c>
      <c r="D1379">
        <v>34126138</v>
      </c>
      <c r="E1379">
        <v>20000000</v>
      </c>
    </row>
    <row r="1380" spans="1:5" x14ac:dyDescent="0.3">
      <c r="A1380">
        <f t="shared" si="25"/>
        <v>14106737</v>
      </c>
      <c r="B1380" t="s">
        <v>7067</v>
      </c>
      <c r="C1380" t="s">
        <v>7619</v>
      </c>
      <c r="D1380">
        <v>29106737</v>
      </c>
      <c r="E1380">
        <v>15000000</v>
      </c>
    </row>
    <row r="1381" spans="1:5" x14ac:dyDescent="0.3">
      <c r="A1381">
        <f t="shared" si="25"/>
        <v>14078294</v>
      </c>
      <c r="B1381" t="s">
        <v>6557</v>
      </c>
      <c r="C1381" t="s">
        <v>6558</v>
      </c>
      <c r="D1381">
        <v>23078294</v>
      </c>
      <c r="E1381">
        <v>9000000</v>
      </c>
    </row>
    <row r="1382" spans="1:5" x14ac:dyDescent="0.3">
      <c r="A1382">
        <f t="shared" si="25"/>
        <v>14058698</v>
      </c>
      <c r="B1382" t="s">
        <v>647</v>
      </c>
      <c r="C1382" t="s">
        <v>5356</v>
      </c>
      <c r="D1382">
        <v>74058698</v>
      </c>
      <c r="E1382">
        <v>60000000</v>
      </c>
    </row>
    <row r="1383" spans="1:5" x14ac:dyDescent="0.3">
      <c r="A1383">
        <f t="shared" si="25"/>
        <v>14052167</v>
      </c>
      <c r="B1383" t="s">
        <v>8099</v>
      </c>
      <c r="C1383" t="s">
        <v>8100</v>
      </c>
      <c r="D1383">
        <v>27052167</v>
      </c>
      <c r="E1383">
        <v>13000000</v>
      </c>
    </row>
    <row r="1384" spans="1:5" x14ac:dyDescent="0.3">
      <c r="A1384">
        <f t="shared" si="25"/>
        <v>14049211</v>
      </c>
      <c r="B1384" t="s">
        <v>1355</v>
      </c>
      <c r="C1384" t="s">
        <v>2368</v>
      </c>
      <c r="D1384">
        <v>84049211</v>
      </c>
      <c r="E1384">
        <v>70000000</v>
      </c>
    </row>
    <row r="1385" spans="1:5" x14ac:dyDescent="0.3">
      <c r="A1385">
        <f t="shared" si="25"/>
        <v>14020063</v>
      </c>
      <c r="B1385" t="s">
        <v>2262</v>
      </c>
      <c r="C1385" t="s">
        <v>6229</v>
      </c>
      <c r="D1385">
        <v>36020063</v>
      </c>
      <c r="E1385">
        <v>22000000</v>
      </c>
    </row>
    <row r="1386" spans="1:5" x14ac:dyDescent="0.3">
      <c r="A1386">
        <f t="shared" si="25"/>
        <v>14008741</v>
      </c>
      <c r="B1386" t="s">
        <v>3902</v>
      </c>
      <c r="C1386" t="s">
        <v>5767</v>
      </c>
      <c r="D1386">
        <v>39008741</v>
      </c>
      <c r="E1386">
        <v>25000000</v>
      </c>
    </row>
    <row r="1387" spans="1:5" x14ac:dyDescent="0.3">
      <c r="A1387">
        <f t="shared" si="25"/>
        <v>14008532</v>
      </c>
      <c r="B1387" t="s">
        <v>5549</v>
      </c>
      <c r="C1387" t="s">
        <v>5550</v>
      </c>
      <c r="D1387">
        <v>41008532</v>
      </c>
      <c r="E1387">
        <v>27000000</v>
      </c>
    </row>
    <row r="1388" spans="1:5" x14ac:dyDescent="0.3">
      <c r="A1388">
        <f t="shared" si="25"/>
        <v>13983704</v>
      </c>
      <c r="B1388" t="s">
        <v>2229</v>
      </c>
      <c r="C1388" t="s">
        <v>4921</v>
      </c>
      <c r="D1388">
        <v>44983704</v>
      </c>
      <c r="E1388">
        <v>31000000</v>
      </c>
    </row>
    <row r="1389" spans="1:5" x14ac:dyDescent="0.3">
      <c r="A1389">
        <f t="shared" si="25"/>
        <v>13955614</v>
      </c>
      <c r="B1389" t="s">
        <v>1843</v>
      </c>
      <c r="C1389" t="s">
        <v>3976</v>
      </c>
      <c r="D1389">
        <v>53955614</v>
      </c>
      <c r="E1389">
        <v>40000000</v>
      </c>
    </row>
    <row r="1390" spans="1:5" x14ac:dyDescent="0.3">
      <c r="A1390">
        <f t="shared" si="25"/>
        <v>13894863</v>
      </c>
      <c r="B1390" t="s">
        <v>4528</v>
      </c>
      <c r="C1390" t="s">
        <v>4530</v>
      </c>
      <c r="D1390">
        <v>43894863</v>
      </c>
      <c r="E1390">
        <v>30000000</v>
      </c>
    </row>
    <row r="1391" spans="1:5" x14ac:dyDescent="0.3">
      <c r="A1391">
        <f t="shared" si="25"/>
        <v>13883359</v>
      </c>
      <c r="B1391" t="s">
        <v>264</v>
      </c>
      <c r="C1391" t="s">
        <v>2185</v>
      </c>
      <c r="D1391">
        <v>79883359</v>
      </c>
      <c r="E1391">
        <v>66000000</v>
      </c>
    </row>
    <row r="1392" spans="1:5" x14ac:dyDescent="0.3">
      <c r="A1392">
        <f t="shared" si="25"/>
        <v>13876529</v>
      </c>
      <c r="B1392" t="s">
        <v>6527</v>
      </c>
      <c r="C1392" t="s">
        <v>13961</v>
      </c>
      <c r="D1392">
        <f>VLOOKUP(B1392,'AVG budget &amp; Gross'!$X$4:$Y$2401,2,0)</f>
        <v>26876529</v>
      </c>
      <c r="E1392">
        <v>13000000</v>
      </c>
    </row>
    <row r="1393" spans="1:5" x14ac:dyDescent="0.3">
      <c r="A1393">
        <f t="shared" si="25"/>
        <v>13776062</v>
      </c>
      <c r="B1393" t="s">
        <v>3656</v>
      </c>
      <c r="C1393" t="s">
        <v>8329</v>
      </c>
      <c r="D1393">
        <v>25776062</v>
      </c>
      <c r="E1393">
        <v>12000000</v>
      </c>
    </row>
    <row r="1394" spans="1:5" x14ac:dyDescent="0.3">
      <c r="A1394">
        <f t="shared" si="25"/>
        <v>13750000</v>
      </c>
      <c r="B1394" t="s">
        <v>2697</v>
      </c>
      <c r="C1394" t="s">
        <v>2955</v>
      </c>
      <c r="D1394">
        <v>68750000</v>
      </c>
      <c r="E1394">
        <v>55000000</v>
      </c>
    </row>
    <row r="1395" spans="1:5" x14ac:dyDescent="0.3">
      <c r="A1395">
        <f t="shared" si="25"/>
        <v>13747385</v>
      </c>
      <c r="B1395" t="s">
        <v>1285</v>
      </c>
      <c r="C1395" t="s">
        <v>5096</v>
      </c>
      <c r="D1395">
        <v>38747385</v>
      </c>
      <c r="E1395">
        <v>25000000</v>
      </c>
    </row>
    <row r="1396" spans="1:5" x14ac:dyDescent="0.3">
      <c r="A1396">
        <f t="shared" si="25"/>
        <v>13701902</v>
      </c>
      <c r="B1396" t="s">
        <v>3205</v>
      </c>
      <c r="C1396" t="s">
        <v>3206</v>
      </c>
      <c r="D1396">
        <v>73701902</v>
      </c>
      <c r="E1396">
        <v>60000000</v>
      </c>
    </row>
    <row r="1397" spans="1:5" x14ac:dyDescent="0.3">
      <c r="A1397">
        <f t="shared" si="25"/>
        <v>13696761</v>
      </c>
      <c r="B1397" t="s">
        <v>8738</v>
      </c>
      <c r="C1397" t="s">
        <v>8740</v>
      </c>
      <c r="D1397">
        <v>36696761</v>
      </c>
      <c r="E1397">
        <v>23000000</v>
      </c>
    </row>
    <row r="1398" spans="1:5" x14ac:dyDescent="0.3">
      <c r="A1398">
        <f t="shared" si="25"/>
        <v>13687630</v>
      </c>
      <c r="B1398" t="s">
        <v>3213</v>
      </c>
      <c r="C1398" t="s">
        <v>5792</v>
      </c>
      <c r="D1398">
        <v>33687630</v>
      </c>
      <c r="E1398">
        <v>20000000</v>
      </c>
    </row>
    <row r="1399" spans="1:5" x14ac:dyDescent="0.3">
      <c r="A1399">
        <f t="shared" si="25"/>
        <v>13656400</v>
      </c>
      <c r="B1399" t="s">
        <v>10364</v>
      </c>
      <c r="C1399" t="s">
        <v>10365</v>
      </c>
      <c r="D1399">
        <v>18656400</v>
      </c>
      <c r="E1399">
        <v>5000000</v>
      </c>
    </row>
    <row r="1400" spans="1:5" x14ac:dyDescent="0.3">
      <c r="A1400">
        <f t="shared" si="25"/>
        <v>13648142</v>
      </c>
      <c r="B1400" t="s">
        <v>1355</v>
      </c>
      <c r="C1400" t="s">
        <v>2579</v>
      </c>
      <c r="D1400">
        <v>73648142</v>
      </c>
      <c r="E1400">
        <v>60000000</v>
      </c>
    </row>
    <row r="1401" spans="1:5" x14ac:dyDescent="0.3">
      <c r="A1401">
        <f t="shared" si="25"/>
        <v>13637507</v>
      </c>
      <c r="B1401" t="s">
        <v>7621</v>
      </c>
      <c r="C1401" t="s">
        <v>7622</v>
      </c>
      <c r="D1401">
        <v>28637507</v>
      </c>
      <c r="E1401">
        <v>15000000</v>
      </c>
    </row>
    <row r="1402" spans="1:5" x14ac:dyDescent="0.3">
      <c r="A1402">
        <f t="shared" si="25"/>
        <v>13585814.666666666</v>
      </c>
      <c r="B1402" t="s">
        <v>3653</v>
      </c>
      <c r="C1402" t="s">
        <v>14129</v>
      </c>
      <c r="D1402">
        <f>VLOOKUP(B1402,'AVG budget &amp; Gross'!$X$4:$Y$2401,2,0)</f>
        <v>13605814.666666666</v>
      </c>
      <c r="E1402">
        <v>20000</v>
      </c>
    </row>
    <row r="1403" spans="1:5" x14ac:dyDescent="0.3">
      <c r="A1403">
        <f t="shared" si="25"/>
        <v>13564027</v>
      </c>
      <c r="B1403" t="s">
        <v>12722</v>
      </c>
      <c r="C1403" t="s">
        <v>12725</v>
      </c>
      <c r="D1403">
        <v>14564027</v>
      </c>
      <c r="E1403">
        <v>1000000</v>
      </c>
    </row>
    <row r="1404" spans="1:5" x14ac:dyDescent="0.3">
      <c r="A1404">
        <f t="shared" si="25"/>
        <v>13552429</v>
      </c>
      <c r="B1404" t="s">
        <v>591</v>
      </c>
      <c r="C1404" t="s">
        <v>2175</v>
      </c>
      <c r="D1404">
        <v>83552429</v>
      </c>
      <c r="E1404">
        <v>70000000</v>
      </c>
    </row>
    <row r="1405" spans="1:5" x14ac:dyDescent="0.3">
      <c r="A1405">
        <f t="shared" si="25"/>
        <v>13539321</v>
      </c>
      <c r="B1405" t="s">
        <v>8102</v>
      </c>
      <c r="C1405" t="s">
        <v>8103</v>
      </c>
      <c r="D1405">
        <v>26539321</v>
      </c>
      <c r="E1405">
        <v>13000000</v>
      </c>
    </row>
    <row r="1406" spans="1:5" x14ac:dyDescent="0.3">
      <c r="A1406">
        <f t="shared" si="25"/>
        <v>13515786</v>
      </c>
      <c r="B1406" t="s">
        <v>1906</v>
      </c>
      <c r="C1406" t="s">
        <v>7939</v>
      </c>
      <c r="D1406">
        <v>27515786</v>
      </c>
      <c r="E1406">
        <v>14000000</v>
      </c>
    </row>
    <row r="1407" spans="1:5" x14ac:dyDescent="0.3">
      <c r="A1407">
        <f t="shared" si="25"/>
        <v>13435068</v>
      </c>
      <c r="B1407" t="s">
        <v>11306</v>
      </c>
      <c r="C1407" t="s">
        <v>11308</v>
      </c>
      <c r="D1407">
        <v>15935068</v>
      </c>
      <c r="E1407">
        <v>2500000</v>
      </c>
    </row>
    <row r="1408" spans="1:5" x14ac:dyDescent="0.3">
      <c r="A1408">
        <f t="shared" si="25"/>
        <v>13422556</v>
      </c>
      <c r="B1408" t="s">
        <v>6489</v>
      </c>
      <c r="C1408" t="s">
        <v>6490</v>
      </c>
      <c r="D1408">
        <v>33422556</v>
      </c>
      <c r="E1408">
        <v>20000000</v>
      </c>
    </row>
    <row r="1409" spans="1:5" x14ac:dyDescent="0.3">
      <c r="A1409">
        <f t="shared" si="25"/>
        <v>13337608</v>
      </c>
      <c r="B1409" t="s">
        <v>173</v>
      </c>
      <c r="C1409" t="s">
        <v>5059</v>
      </c>
      <c r="D1409">
        <v>53337608</v>
      </c>
      <c r="E1409">
        <v>40000000</v>
      </c>
    </row>
    <row r="1410" spans="1:5" x14ac:dyDescent="0.3">
      <c r="A1410">
        <f t="shared" ref="A1410:A1473" si="26">D1410-E1410</f>
        <v>13324946</v>
      </c>
      <c r="B1410" t="s">
        <v>7247</v>
      </c>
      <c r="C1410" t="s">
        <v>7249</v>
      </c>
      <c r="D1410">
        <v>30324946</v>
      </c>
      <c r="E1410">
        <v>17000000</v>
      </c>
    </row>
    <row r="1411" spans="1:5" x14ac:dyDescent="0.3">
      <c r="A1411">
        <f t="shared" si="26"/>
        <v>13314483</v>
      </c>
      <c r="B1411" t="s">
        <v>10423</v>
      </c>
      <c r="C1411" t="s">
        <v>10884</v>
      </c>
      <c r="D1411">
        <v>17314483</v>
      </c>
      <c r="E1411">
        <v>4000000</v>
      </c>
    </row>
    <row r="1412" spans="1:5" x14ac:dyDescent="0.3">
      <c r="A1412">
        <f t="shared" si="26"/>
        <v>13278655.5</v>
      </c>
      <c r="B1412" t="s">
        <v>6090</v>
      </c>
      <c r="C1412" t="s">
        <v>11024</v>
      </c>
      <c r="D1412">
        <f>VLOOKUP(B1412,'AVG budget &amp; Gross'!$X$4:$Y$2401,2,0)</f>
        <v>17078655.5</v>
      </c>
      <c r="E1412">
        <v>3800000</v>
      </c>
    </row>
    <row r="1413" spans="1:5" x14ac:dyDescent="0.3">
      <c r="A1413">
        <f t="shared" si="26"/>
        <v>13277561</v>
      </c>
      <c r="B1413" t="s">
        <v>4441</v>
      </c>
      <c r="C1413" t="s">
        <v>8339</v>
      </c>
      <c r="D1413">
        <v>25277561</v>
      </c>
      <c r="E1413">
        <v>12000000</v>
      </c>
    </row>
    <row r="1414" spans="1:5" x14ac:dyDescent="0.3">
      <c r="A1414">
        <f t="shared" si="26"/>
        <v>13257500</v>
      </c>
      <c r="B1414" t="s">
        <v>1641</v>
      </c>
      <c r="C1414" t="s">
        <v>2285</v>
      </c>
      <c r="D1414">
        <v>81257500</v>
      </c>
      <c r="E1414">
        <v>68000000</v>
      </c>
    </row>
    <row r="1415" spans="1:5" x14ac:dyDescent="0.3">
      <c r="A1415">
        <f t="shared" si="26"/>
        <v>13257000</v>
      </c>
      <c r="B1415" t="s">
        <v>5979</v>
      </c>
      <c r="C1415" t="s">
        <v>9685</v>
      </c>
      <c r="D1415">
        <v>20257000</v>
      </c>
      <c r="E1415">
        <v>7000000</v>
      </c>
    </row>
    <row r="1416" spans="1:5" x14ac:dyDescent="0.3">
      <c r="A1416">
        <f t="shared" si="26"/>
        <v>13240988</v>
      </c>
      <c r="B1416" t="s">
        <v>8330</v>
      </c>
      <c r="C1416" t="s">
        <v>8333</v>
      </c>
      <c r="D1416">
        <v>25240988</v>
      </c>
      <c r="E1416">
        <v>12000000</v>
      </c>
    </row>
    <row r="1417" spans="1:5" x14ac:dyDescent="0.3">
      <c r="A1417">
        <f t="shared" si="26"/>
        <v>13230435</v>
      </c>
      <c r="B1417" t="s">
        <v>4189</v>
      </c>
      <c r="C1417" t="s">
        <v>5766</v>
      </c>
      <c r="D1417">
        <v>38230435</v>
      </c>
      <c r="E1417">
        <v>25000000</v>
      </c>
    </row>
    <row r="1418" spans="1:5" x14ac:dyDescent="0.3">
      <c r="A1418">
        <f t="shared" si="26"/>
        <v>13218041</v>
      </c>
      <c r="B1418" t="s">
        <v>1339</v>
      </c>
      <c r="C1418" t="s">
        <v>2959</v>
      </c>
      <c r="D1418">
        <v>68218041</v>
      </c>
      <c r="E1418">
        <v>55000000</v>
      </c>
    </row>
    <row r="1419" spans="1:5" x14ac:dyDescent="0.3">
      <c r="A1419">
        <f t="shared" si="26"/>
        <v>13154431</v>
      </c>
      <c r="B1419" t="s">
        <v>1383</v>
      </c>
      <c r="C1419" t="s">
        <v>3489</v>
      </c>
      <c r="D1419">
        <v>60154431</v>
      </c>
      <c r="E1419">
        <v>47000000</v>
      </c>
    </row>
    <row r="1420" spans="1:5" x14ac:dyDescent="0.3">
      <c r="A1420">
        <f t="shared" si="26"/>
        <v>13101109</v>
      </c>
      <c r="B1420" t="s">
        <v>12649</v>
      </c>
      <c r="C1420" t="s">
        <v>12650</v>
      </c>
      <c r="D1420">
        <v>16101109</v>
      </c>
      <c r="E1420">
        <v>3000000</v>
      </c>
    </row>
    <row r="1421" spans="1:5" x14ac:dyDescent="0.3">
      <c r="A1421">
        <f t="shared" si="26"/>
        <v>13082743</v>
      </c>
      <c r="B1421" t="s">
        <v>35</v>
      </c>
      <c r="C1421" t="s">
        <v>3986</v>
      </c>
      <c r="D1421">
        <v>53082743</v>
      </c>
      <c r="E1421">
        <v>40000000</v>
      </c>
    </row>
    <row r="1422" spans="1:5" x14ac:dyDescent="0.3">
      <c r="A1422">
        <f t="shared" si="26"/>
        <v>13064616</v>
      </c>
      <c r="B1422" t="s">
        <v>9298</v>
      </c>
      <c r="C1422" t="s">
        <v>9299</v>
      </c>
      <c r="D1422">
        <v>21564616</v>
      </c>
      <c r="E1422">
        <v>8500000</v>
      </c>
    </row>
    <row r="1423" spans="1:5" x14ac:dyDescent="0.3">
      <c r="A1423">
        <f t="shared" si="26"/>
        <v>13050028</v>
      </c>
      <c r="B1423" t="s">
        <v>7304</v>
      </c>
      <c r="C1423" t="s">
        <v>8769</v>
      </c>
      <c r="D1423">
        <v>30050028</v>
      </c>
      <c r="E1423">
        <v>17000000</v>
      </c>
    </row>
    <row r="1424" spans="1:5" x14ac:dyDescent="0.3">
      <c r="A1424">
        <f t="shared" si="26"/>
        <v>13014536</v>
      </c>
      <c r="B1424" t="s">
        <v>3416</v>
      </c>
      <c r="C1424" t="s">
        <v>7630</v>
      </c>
      <c r="D1424">
        <v>28014536</v>
      </c>
      <c r="E1424">
        <v>15000000</v>
      </c>
    </row>
    <row r="1425" spans="1:5" x14ac:dyDescent="0.3">
      <c r="A1425">
        <f t="shared" si="26"/>
        <v>13001785</v>
      </c>
      <c r="B1425" t="s">
        <v>3308</v>
      </c>
      <c r="C1425" t="s">
        <v>11256</v>
      </c>
      <c r="D1425">
        <v>16501785</v>
      </c>
      <c r="E1425">
        <v>3500000</v>
      </c>
    </row>
    <row r="1426" spans="1:5" x14ac:dyDescent="0.3">
      <c r="A1426">
        <f t="shared" si="26"/>
        <v>12983713</v>
      </c>
      <c r="B1426" t="s">
        <v>8750</v>
      </c>
      <c r="C1426" t="s">
        <v>8751</v>
      </c>
      <c r="D1426">
        <v>32983713</v>
      </c>
      <c r="E1426">
        <v>20000000</v>
      </c>
    </row>
    <row r="1427" spans="1:5" x14ac:dyDescent="0.3">
      <c r="A1427">
        <f t="shared" si="26"/>
        <v>12983713</v>
      </c>
      <c r="B1427" t="s">
        <v>8750</v>
      </c>
      <c r="C1427" t="s">
        <v>9038</v>
      </c>
      <c r="D1427">
        <f>VLOOKUP(B1427,'AVG budget &amp; Gross'!$X$4:$Y$2401,2,0)</f>
        <v>32983713</v>
      </c>
      <c r="E1427">
        <f>VLOOKUP(B1427,'AVG budget &amp; Gross'!$S$4:$T$2401,2,0)</f>
        <v>20000000</v>
      </c>
    </row>
    <row r="1428" spans="1:5" x14ac:dyDescent="0.3">
      <c r="A1428">
        <f t="shared" si="26"/>
        <v>12978402</v>
      </c>
      <c r="B1428" t="s">
        <v>8575</v>
      </c>
      <c r="C1428" t="s">
        <v>8576</v>
      </c>
      <c r="D1428">
        <v>23978402</v>
      </c>
      <c r="E1428">
        <v>11000000</v>
      </c>
    </row>
    <row r="1429" spans="1:5" x14ac:dyDescent="0.3">
      <c r="A1429">
        <f t="shared" si="26"/>
        <v>12969824</v>
      </c>
      <c r="B1429" t="s">
        <v>1721</v>
      </c>
      <c r="C1429" t="s">
        <v>1724</v>
      </c>
      <c r="D1429">
        <v>92969824</v>
      </c>
      <c r="E1429">
        <v>80000000</v>
      </c>
    </row>
    <row r="1430" spans="1:5" x14ac:dyDescent="0.3">
      <c r="A1430">
        <f t="shared" si="26"/>
        <v>12918501</v>
      </c>
      <c r="B1430" t="s">
        <v>682</v>
      </c>
      <c r="C1430" t="s">
        <v>3536</v>
      </c>
      <c r="D1430">
        <v>58918501</v>
      </c>
      <c r="E1430">
        <v>46000000</v>
      </c>
    </row>
    <row r="1431" spans="1:5" x14ac:dyDescent="0.3">
      <c r="A1431">
        <f t="shared" si="26"/>
        <v>12800000</v>
      </c>
      <c r="B1431" t="s">
        <v>8732</v>
      </c>
      <c r="C1431" t="s">
        <v>10842</v>
      </c>
      <c r="D1431">
        <f>VLOOKUP(B1431,'AVG budget &amp; Gross'!$X$4:$Y$2401,2,0)</f>
        <v>16800000</v>
      </c>
      <c r="E1431">
        <v>4000000</v>
      </c>
    </row>
    <row r="1432" spans="1:5" x14ac:dyDescent="0.3">
      <c r="A1432">
        <f t="shared" si="26"/>
        <v>12768000</v>
      </c>
      <c r="B1432" t="s">
        <v>5799</v>
      </c>
      <c r="C1432" t="s">
        <v>10395</v>
      </c>
      <c r="D1432">
        <v>17768000</v>
      </c>
      <c r="E1432">
        <v>5000000</v>
      </c>
    </row>
    <row r="1433" spans="1:5" x14ac:dyDescent="0.3">
      <c r="A1433">
        <f t="shared" si="26"/>
        <v>12738400</v>
      </c>
      <c r="B1433" t="s">
        <v>5844</v>
      </c>
      <c r="C1433" t="s">
        <v>5845</v>
      </c>
      <c r="D1433">
        <v>37738400</v>
      </c>
      <c r="E1433">
        <v>25000000</v>
      </c>
    </row>
    <row r="1434" spans="1:5" x14ac:dyDescent="0.3">
      <c r="A1434">
        <f t="shared" si="26"/>
        <v>12734552</v>
      </c>
      <c r="B1434" t="s">
        <v>1906</v>
      </c>
      <c r="C1434" t="s">
        <v>7388</v>
      </c>
      <c r="D1434">
        <v>28734552</v>
      </c>
      <c r="E1434">
        <v>16000000</v>
      </c>
    </row>
    <row r="1435" spans="1:5" x14ac:dyDescent="0.3">
      <c r="A1435">
        <f t="shared" si="26"/>
        <v>12700000</v>
      </c>
      <c r="B1435" t="s">
        <v>13262</v>
      </c>
      <c r="C1435" t="s">
        <v>13266</v>
      </c>
      <c r="D1435">
        <v>13300000</v>
      </c>
      <c r="E1435">
        <v>600000</v>
      </c>
    </row>
    <row r="1436" spans="1:5" x14ac:dyDescent="0.3">
      <c r="A1436">
        <f t="shared" si="26"/>
        <v>12683670</v>
      </c>
      <c r="B1436" t="s">
        <v>10406</v>
      </c>
      <c r="C1436" t="s">
        <v>10408</v>
      </c>
      <c r="D1436">
        <v>17683670</v>
      </c>
      <c r="E1436">
        <v>5000000</v>
      </c>
    </row>
    <row r="1437" spans="1:5" x14ac:dyDescent="0.3">
      <c r="A1437">
        <f t="shared" si="26"/>
        <v>12676062</v>
      </c>
      <c r="B1437" t="s">
        <v>3058</v>
      </c>
      <c r="C1437" t="s">
        <v>3059</v>
      </c>
      <c r="D1437">
        <v>66676062</v>
      </c>
      <c r="E1437">
        <v>54000000</v>
      </c>
    </row>
    <row r="1438" spans="1:5" x14ac:dyDescent="0.3">
      <c r="A1438">
        <f t="shared" si="26"/>
        <v>12675765</v>
      </c>
      <c r="B1438" t="s">
        <v>6424</v>
      </c>
      <c r="C1438" t="s">
        <v>8158</v>
      </c>
      <c r="D1438">
        <v>25675765</v>
      </c>
      <c r="E1438">
        <v>13000000</v>
      </c>
    </row>
    <row r="1439" spans="1:5" x14ac:dyDescent="0.3">
      <c r="A1439">
        <f t="shared" si="26"/>
        <v>12673301</v>
      </c>
      <c r="B1439" t="s">
        <v>11846</v>
      </c>
      <c r="C1439" t="s">
        <v>11849</v>
      </c>
      <c r="D1439">
        <v>14673301</v>
      </c>
      <c r="E1439">
        <v>2000000</v>
      </c>
    </row>
    <row r="1440" spans="1:5" x14ac:dyDescent="0.3">
      <c r="A1440">
        <f t="shared" si="26"/>
        <v>12668906</v>
      </c>
      <c r="B1440" t="s">
        <v>4307</v>
      </c>
      <c r="C1440" t="s">
        <v>4308</v>
      </c>
      <c r="D1440">
        <v>50668906</v>
      </c>
      <c r="E1440">
        <v>38000000</v>
      </c>
    </row>
    <row r="1441" spans="1:5" x14ac:dyDescent="0.3">
      <c r="A1441">
        <f t="shared" si="26"/>
        <v>12652036</v>
      </c>
      <c r="B1441" t="s">
        <v>2641</v>
      </c>
      <c r="C1441" t="s">
        <v>3461</v>
      </c>
      <c r="D1441">
        <v>60652036</v>
      </c>
      <c r="E1441">
        <v>48000000</v>
      </c>
    </row>
    <row r="1442" spans="1:5" x14ac:dyDescent="0.3">
      <c r="A1442">
        <f t="shared" si="26"/>
        <v>12621249</v>
      </c>
      <c r="B1442" t="s">
        <v>6692</v>
      </c>
      <c r="C1442" t="s">
        <v>9994</v>
      </c>
      <c r="D1442">
        <v>18621249</v>
      </c>
      <c r="E1442">
        <v>6000000</v>
      </c>
    </row>
    <row r="1443" spans="1:5" x14ac:dyDescent="0.3">
      <c r="A1443">
        <f t="shared" si="26"/>
        <v>12569041</v>
      </c>
      <c r="B1443" t="s">
        <v>6603</v>
      </c>
      <c r="C1443" t="s">
        <v>8896</v>
      </c>
      <c r="D1443">
        <v>21569041</v>
      </c>
      <c r="E1443">
        <v>9000000</v>
      </c>
    </row>
    <row r="1444" spans="1:5" x14ac:dyDescent="0.3">
      <c r="A1444">
        <f t="shared" si="26"/>
        <v>12550960</v>
      </c>
      <c r="B1444" t="s">
        <v>940</v>
      </c>
      <c r="C1444" t="s">
        <v>954</v>
      </c>
      <c r="D1444">
        <v>132550960</v>
      </c>
      <c r="E1444">
        <v>120000000</v>
      </c>
    </row>
    <row r="1445" spans="1:5" x14ac:dyDescent="0.3">
      <c r="A1445">
        <f t="shared" si="26"/>
        <v>12515793</v>
      </c>
      <c r="B1445" t="s">
        <v>465</v>
      </c>
      <c r="C1445" t="s">
        <v>1404</v>
      </c>
      <c r="D1445">
        <v>102515793</v>
      </c>
      <c r="E1445">
        <v>90000000</v>
      </c>
    </row>
    <row r="1446" spans="1:5" x14ac:dyDescent="0.3">
      <c r="A1446">
        <f t="shared" si="26"/>
        <v>12441122</v>
      </c>
      <c r="B1446" t="s">
        <v>7628</v>
      </c>
      <c r="C1446" t="s">
        <v>7629</v>
      </c>
      <c r="D1446">
        <v>27441122</v>
      </c>
      <c r="E1446">
        <v>15000000</v>
      </c>
    </row>
    <row r="1447" spans="1:5" x14ac:dyDescent="0.3">
      <c r="A1447">
        <f t="shared" si="26"/>
        <v>12414716</v>
      </c>
      <c r="B1447" t="s">
        <v>2859</v>
      </c>
      <c r="C1447" t="s">
        <v>3987</v>
      </c>
      <c r="D1447">
        <v>54414716</v>
      </c>
      <c r="E1447">
        <v>42000000</v>
      </c>
    </row>
    <row r="1448" spans="1:5" x14ac:dyDescent="0.3">
      <c r="A1448">
        <f t="shared" si="26"/>
        <v>12400000</v>
      </c>
      <c r="B1448" t="s">
        <v>9990</v>
      </c>
      <c r="C1448" t="s">
        <v>9992</v>
      </c>
      <c r="D1448">
        <v>20400000</v>
      </c>
      <c r="E1448">
        <v>8000000</v>
      </c>
    </row>
    <row r="1449" spans="1:5" x14ac:dyDescent="0.3">
      <c r="A1449">
        <f t="shared" si="26"/>
        <v>12385520</v>
      </c>
      <c r="B1449" t="s">
        <v>718</v>
      </c>
      <c r="C1449" t="s">
        <v>5075</v>
      </c>
      <c r="D1449">
        <v>42385520</v>
      </c>
      <c r="E1449">
        <v>30000000</v>
      </c>
    </row>
    <row r="1450" spans="1:5" x14ac:dyDescent="0.3">
      <c r="A1450">
        <f t="shared" si="26"/>
        <v>12382982</v>
      </c>
      <c r="B1450" t="s">
        <v>5773</v>
      </c>
      <c r="C1450" t="s">
        <v>10362</v>
      </c>
      <c r="D1450">
        <v>17382982</v>
      </c>
      <c r="E1450">
        <v>5000000</v>
      </c>
    </row>
    <row r="1451" spans="1:5" x14ac:dyDescent="0.3">
      <c r="A1451">
        <f t="shared" si="26"/>
        <v>12369573</v>
      </c>
      <c r="B1451" t="s">
        <v>3393</v>
      </c>
      <c r="C1451" t="s">
        <v>11299</v>
      </c>
      <c r="D1451">
        <v>15369573</v>
      </c>
      <c r="E1451">
        <v>3000000</v>
      </c>
    </row>
    <row r="1452" spans="1:5" x14ac:dyDescent="0.3">
      <c r="A1452">
        <f t="shared" si="26"/>
        <v>12362581</v>
      </c>
      <c r="B1452" t="s">
        <v>3596</v>
      </c>
      <c r="C1452" t="s">
        <v>3613</v>
      </c>
      <c r="D1452">
        <v>57362581</v>
      </c>
      <c r="E1452">
        <v>45000000</v>
      </c>
    </row>
    <row r="1453" spans="1:5" x14ac:dyDescent="0.3">
      <c r="A1453">
        <f t="shared" si="26"/>
        <v>12351611</v>
      </c>
      <c r="B1453" t="s">
        <v>85</v>
      </c>
      <c r="C1453" t="s">
        <v>234</v>
      </c>
      <c r="D1453">
        <v>202351611</v>
      </c>
      <c r="E1453">
        <v>190000000</v>
      </c>
    </row>
    <row r="1454" spans="1:5" x14ac:dyDescent="0.3">
      <c r="A1454">
        <f t="shared" si="26"/>
        <v>12320979</v>
      </c>
      <c r="B1454" t="s">
        <v>4006</v>
      </c>
      <c r="C1454" t="s">
        <v>4007</v>
      </c>
      <c r="D1454">
        <v>52320979</v>
      </c>
      <c r="E1454">
        <v>40000000</v>
      </c>
    </row>
    <row r="1455" spans="1:5" x14ac:dyDescent="0.3">
      <c r="A1455">
        <f t="shared" si="26"/>
        <v>12318875</v>
      </c>
      <c r="B1455" t="s">
        <v>1065</v>
      </c>
      <c r="C1455" t="s">
        <v>3754</v>
      </c>
      <c r="D1455">
        <v>62318875</v>
      </c>
      <c r="E1455">
        <v>50000000</v>
      </c>
    </row>
    <row r="1456" spans="1:5" x14ac:dyDescent="0.3">
      <c r="A1456">
        <f t="shared" si="26"/>
        <v>12313582</v>
      </c>
      <c r="B1456" t="s">
        <v>1005</v>
      </c>
      <c r="C1456" t="s">
        <v>6230</v>
      </c>
      <c r="D1456">
        <v>33313582</v>
      </c>
      <c r="E1456">
        <v>21000000</v>
      </c>
    </row>
    <row r="1457" spans="1:5" x14ac:dyDescent="0.3">
      <c r="A1457">
        <f t="shared" si="26"/>
        <v>12253315</v>
      </c>
      <c r="B1457" t="s">
        <v>3143</v>
      </c>
      <c r="C1457" t="s">
        <v>3145</v>
      </c>
      <c r="D1457">
        <v>62453315</v>
      </c>
      <c r="E1457">
        <v>50200000</v>
      </c>
    </row>
    <row r="1458" spans="1:5" x14ac:dyDescent="0.3">
      <c r="A1458">
        <f t="shared" si="26"/>
        <v>12117571</v>
      </c>
      <c r="B1458" t="s">
        <v>2171</v>
      </c>
      <c r="C1458" t="s">
        <v>2173</v>
      </c>
      <c r="D1458">
        <v>70117571</v>
      </c>
      <c r="E1458">
        <v>58000000</v>
      </c>
    </row>
    <row r="1459" spans="1:5" x14ac:dyDescent="0.3">
      <c r="A1459">
        <f t="shared" si="26"/>
        <v>12071069</v>
      </c>
      <c r="B1459" t="s">
        <v>2243</v>
      </c>
      <c r="C1459" t="s">
        <v>4073</v>
      </c>
      <c r="D1459">
        <v>42071069</v>
      </c>
      <c r="E1459">
        <v>30000000</v>
      </c>
    </row>
    <row r="1460" spans="1:5" x14ac:dyDescent="0.3">
      <c r="A1460">
        <f t="shared" si="26"/>
        <v>12057340</v>
      </c>
      <c r="B1460" t="s">
        <v>52</v>
      </c>
      <c r="C1460" t="s">
        <v>5069</v>
      </c>
      <c r="D1460">
        <v>42057340</v>
      </c>
      <c r="E1460">
        <v>30000000</v>
      </c>
    </row>
    <row r="1461" spans="1:5" x14ac:dyDescent="0.3">
      <c r="A1461">
        <f t="shared" si="26"/>
        <v>12051917</v>
      </c>
      <c r="B1461" t="s">
        <v>1605</v>
      </c>
      <c r="C1461" t="s">
        <v>6498</v>
      </c>
      <c r="D1461">
        <v>32051917</v>
      </c>
      <c r="E1461">
        <v>20000000</v>
      </c>
    </row>
    <row r="1462" spans="1:5" x14ac:dyDescent="0.3">
      <c r="A1462">
        <f t="shared" si="26"/>
        <v>12043633</v>
      </c>
      <c r="B1462" t="s">
        <v>5085</v>
      </c>
      <c r="C1462" t="s">
        <v>5086</v>
      </c>
      <c r="D1462">
        <v>42043633</v>
      </c>
      <c r="E1462">
        <v>30000000</v>
      </c>
    </row>
    <row r="1463" spans="1:5" x14ac:dyDescent="0.3">
      <c r="A1463">
        <f t="shared" si="26"/>
        <v>12014289</v>
      </c>
      <c r="B1463" t="s">
        <v>4189</v>
      </c>
      <c r="C1463" t="s">
        <v>6500</v>
      </c>
      <c r="D1463">
        <v>32014289</v>
      </c>
      <c r="E1463">
        <v>20000000</v>
      </c>
    </row>
    <row r="1464" spans="1:5" x14ac:dyDescent="0.3">
      <c r="A1464">
        <f t="shared" si="26"/>
        <v>12000688</v>
      </c>
      <c r="B1464" t="s">
        <v>3999</v>
      </c>
      <c r="C1464" t="s">
        <v>4001</v>
      </c>
      <c r="D1464">
        <v>52000688</v>
      </c>
      <c r="E1464">
        <v>40000000</v>
      </c>
    </row>
    <row r="1465" spans="1:5" x14ac:dyDescent="0.3">
      <c r="A1465">
        <f t="shared" si="26"/>
        <v>11965002.333333332</v>
      </c>
      <c r="B1465" t="s">
        <v>3384</v>
      </c>
      <c r="C1465" t="s">
        <v>5829</v>
      </c>
      <c r="D1465">
        <v>30538669</v>
      </c>
      <c r="E1465">
        <f>VLOOKUP(B1465,'AVG budget &amp; Gross'!$S$4:$T$2401,2,0)</f>
        <v>18573666.666666668</v>
      </c>
    </row>
    <row r="1466" spans="1:5" x14ac:dyDescent="0.3">
      <c r="A1466">
        <f t="shared" si="26"/>
        <v>11900000</v>
      </c>
      <c r="B1466" t="s">
        <v>11640</v>
      </c>
      <c r="C1466" t="s">
        <v>11641</v>
      </c>
      <c r="D1466">
        <v>14400000</v>
      </c>
      <c r="E1466">
        <v>2500000</v>
      </c>
    </row>
    <row r="1467" spans="1:5" x14ac:dyDescent="0.3">
      <c r="A1467">
        <f t="shared" si="26"/>
        <v>11844424</v>
      </c>
      <c r="B1467" t="s">
        <v>2581</v>
      </c>
      <c r="C1467" t="s">
        <v>2585</v>
      </c>
      <c r="D1467">
        <v>71844424</v>
      </c>
      <c r="E1467">
        <v>60000000</v>
      </c>
    </row>
    <row r="1468" spans="1:5" x14ac:dyDescent="0.3">
      <c r="A1468">
        <f t="shared" si="26"/>
        <v>11838002</v>
      </c>
      <c r="B1468" t="s">
        <v>3758</v>
      </c>
      <c r="C1468" t="s">
        <v>6505</v>
      </c>
      <c r="D1468">
        <v>31838002</v>
      </c>
      <c r="E1468">
        <v>20000000</v>
      </c>
    </row>
    <row r="1469" spans="1:5" x14ac:dyDescent="0.3">
      <c r="A1469">
        <f t="shared" si="26"/>
        <v>11833473</v>
      </c>
      <c r="B1469" t="s">
        <v>5768</v>
      </c>
      <c r="C1469" t="s">
        <v>5769</v>
      </c>
      <c r="D1469">
        <v>36833473</v>
      </c>
      <c r="E1469">
        <v>25000000</v>
      </c>
    </row>
    <row r="1470" spans="1:5" x14ac:dyDescent="0.3">
      <c r="A1470">
        <f t="shared" si="26"/>
        <v>11794487.333333332</v>
      </c>
      <c r="B1470" t="s">
        <v>4818</v>
      </c>
      <c r="C1470" t="s">
        <v>11478</v>
      </c>
      <c r="D1470">
        <f>VLOOKUP(B1470,'AVG budget &amp; Gross'!$X$4:$Y$2401,2,0)</f>
        <v>28419487.333333332</v>
      </c>
      <c r="E1470">
        <f>VLOOKUP(B1470,'AVG budget &amp; Gross'!$S$4:$T$2401,2,0)</f>
        <v>16625000</v>
      </c>
    </row>
    <row r="1471" spans="1:5" x14ac:dyDescent="0.3">
      <c r="A1471">
        <f t="shared" si="26"/>
        <v>11756514</v>
      </c>
      <c r="B1471" t="s">
        <v>4390</v>
      </c>
      <c r="C1471" t="s">
        <v>13757</v>
      </c>
      <c r="D1471">
        <v>12006514</v>
      </c>
      <c r="E1471">
        <v>250000</v>
      </c>
    </row>
    <row r="1472" spans="1:5" x14ac:dyDescent="0.3">
      <c r="A1472">
        <f t="shared" si="26"/>
        <v>11746550</v>
      </c>
      <c r="B1472" t="s">
        <v>6287</v>
      </c>
      <c r="C1472" t="s">
        <v>6288</v>
      </c>
      <c r="D1472">
        <v>13746550</v>
      </c>
      <c r="E1472">
        <v>2000000</v>
      </c>
    </row>
    <row r="1473" spans="1:5" x14ac:dyDescent="0.3">
      <c r="A1473">
        <f t="shared" si="26"/>
        <v>11655665</v>
      </c>
      <c r="B1473" t="s">
        <v>7273</v>
      </c>
      <c r="C1473" t="s">
        <v>7274</v>
      </c>
      <c r="D1473">
        <v>15655665</v>
      </c>
      <c r="E1473">
        <v>4000000</v>
      </c>
    </row>
    <row r="1474" spans="1:5" x14ac:dyDescent="0.3">
      <c r="A1474">
        <f t="shared" ref="A1474:A1537" si="27">D1474-E1474</f>
        <v>11643008</v>
      </c>
      <c r="B1474" t="s">
        <v>1110</v>
      </c>
      <c r="C1474" t="s">
        <v>1111</v>
      </c>
      <c r="D1474">
        <v>101643008</v>
      </c>
      <c r="E1474">
        <v>90000000</v>
      </c>
    </row>
    <row r="1475" spans="1:5" x14ac:dyDescent="0.3">
      <c r="A1475">
        <f t="shared" si="27"/>
        <v>11622333</v>
      </c>
      <c r="B1475" t="s">
        <v>811</v>
      </c>
      <c r="C1475" t="s">
        <v>10385</v>
      </c>
      <c r="D1475">
        <v>13622333</v>
      </c>
      <c r="E1475">
        <v>2000000</v>
      </c>
    </row>
    <row r="1476" spans="1:5" x14ac:dyDescent="0.3">
      <c r="A1476">
        <f t="shared" si="27"/>
        <v>11605861</v>
      </c>
      <c r="B1476" t="s">
        <v>2680</v>
      </c>
      <c r="C1476" t="s">
        <v>10012</v>
      </c>
      <c r="D1476">
        <v>17605861</v>
      </c>
      <c r="E1476">
        <v>6000000</v>
      </c>
    </row>
    <row r="1477" spans="1:5" x14ac:dyDescent="0.3">
      <c r="A1477">
        <f t="shared" si="27"/>
        <v>11589307</v>
      </c>
      <c r="B1477" t="s">
        <v>7135</v>
      </c>
      <c r="C1477" t="s">
        <v>8823</v>
      </c>
      <c r="D1477">
        <v>21589307</v>
      </c>
      <c r="E1477">
        <v>10000000</v>
      </c>
    </row>
    <row r="1478" spans="1:5" x14ac:dyDescent="0.3">
      <c r="A1478">
        <f t="shared" si="27"/>
        <v>11584722</v>
      </c>
      <c r="B1478" t="s">
        <v>6550</v>
      </c>
      <c r="C1478" t="s">
        <v>6551</v>
      </c>
      <c r="D1478">
        <v>31584722</v>
      </c>
      <c r="E1478">
        <v>20000000</v>
      </c>
    </row>
    <row r="1479" spans="1:5" x14ac:dyDescent="0.3">
      <c r="A1479">
        <f t="shared" si="27"/>
        <v>11571351</v>
      </c>
      <c r="B1479" t="s">
        <v>7693</v>
      </c>
      <c r="C1479" t="s">
        <v>7937</v>
      </c>
      <c r="D1479">
        <v>25571351</v>
      </c>
      <c r="E1479">
        <v>14000000</v>
      </c>
    </row>
    <row r="1480" spans="1:5" x14ac:dyDescent="0.3">
      <c r="A1480">
        <f t="shared" si="27"/>
        <v>11560085</v>
      </c>
      <c r="B1480" t="s">
        <v>8663</v>
      </c>
      <c r="C1480" t="s">
        <v>8664</v>
      </c>
      <c r="D1480">
        <v>22160085</v>
      </c>
      <c r="E1480">
        <v>10600000</v>
      </c>
    </row>
    <row r="1481" spans="1:5" x14ac:dyDescent="0.3">
      <c r="A1481">
        <f t="shared" si="27"/>
        <v>11536376</v>
      </c>
      <c r="B1481" t="s">
        <v>3085</v>
      </c>
      <c r="C1481" t="s">
        <v>5548</v>
      </c>
      <c r="D1481">
        <v>38536376</v>
      </c>
      <c r="E1481">
        <v>27000000</v>
      </c>
    </row>
    <row r="1482" spans="1:5" x14ac:dyDescent="0.3">
      <c r="A1482">
        <f t="shared" si="27"/>
        <v>11514713</v>
      </c>
      <c r="B1482" t="s">
        <v>2581</v>
      </c>
      <c r="C1482" t="s">
        <v>5401</v>
      </c>
      <c r="D1482">
        <v>39514713</v>
      </c>
      <c r="E1482">
        <v>28000000</v>
      </c>
    </row>
    <row r="1483" spans="1:5" x14ac:dyDescent="0.3">
      <c r="A1483">
        <f t="shared" si="27"/>
        <v>11482931</v>
      </c>
      <c r="B1483" t="s">
        <v>2883</v>
      </c>
      <c r="C1483" t="s">
        <v>7942</v>
      </c>
      <c r="D1483">
        <v>25482931</v>
      </c>
      <c r="E1483">
        <v>14000000</v>
      </c>
    </row>
    <row r="1484" spans="1:5" x14ac:dyDescent="0.3">
      <c r="A1484">
        <f t="shared" si="27"/>
        <v>11464368</v>
      </c>
      <c r="B1484" t="s">
        <v>8827</v>
      </c>
      <c r="C1484" t="s">
        <v>14205</v>
      </c>
      <c r="D1484">
        <v>11529368</v>
      </c>
      <c r="E1484">
        <v>65000</v>
      </c>
    </row>
    <row r="1485" spans="1:5" x14ac:dyDescent="0.3">
      <c r="A1485">
        <f t="shared" si="27"/>
        <v>11454968</v>
      </c>
      <c r="B1485" t="s">
        <v>7457</v>
      </c>
      <c r="C1485" t="s">
        <v>7649</v>
      </c>
      <c r="D1485">
        <v>22954968</v>
      </c>
      <c r="E1485">
        <v>11500000</v>
      </c>
    </row>
    <row r="1486" spans="1:5" x14ac:dyDescent="0.3">
      <c r="A1486">
        <f t="shared" si="27"/>
        <v>11447959</v>
      </c>
      <c r="B1486" t="s">
        <v>2300</v>
      </c>
      <c r="C1486" t="s">
        <v>5777</v>
      </c>
      <c r="D1486">
        <v>36447959</v>
      </c>
      <c r="E1486">
        <v>25000000</v>
      </c>
    </row>
    <row r="1487" spans="1:5" x14ac:dyDescent="0.3">
      <c r="A1487">
        <f t="shared" si="27"/>
        <v>11421314</v>
      </c>
      <c r="B1487" t="s">
        <v>7634</v>
      </c>
      <c r="C1487" t="s">
        <v>7638</v>
      </c>
      <c r="D1487">
        <v>26421314</v>
      </c>
      <c r="E1487">
        <v>15000000</v>
      </c>
    </row>
    <row r="1488" spans="1:5" x14ac:dyDescent="0.3">
      <c r="A1488">
        <f t="shared" si="27"/>
        <v>11407470</v>
      </c>
      <c r="B1488" t="s">
        <v>5072</v>
      </c>
      <c r="C1488" t="s">
        <v>5073</v>
      </c>
      <c r="D1488">
        <v>41407470</v>
      </c>
      <c r="E1488">
        <v>30000000</v>
      </c>
    </row>
    <row r="1489" spans="1:5" x14ac:dyDescent="0.3">
      <c r="A1489">
        <f t="shared" si="27"/>
        <v>11384919</v>
      </c>
      <c r="B1489" t="s">
        <v>4354</v>
      </c>
      <c r="C1489" t="s">
        <v>7651</v>
      </c>
      <c r="D1489">
        <v>26384919</v>
      </c>
      <c r="E1489">
        <v>15000000</v>
      </c>
    </row>
    <row r="1490" spans="1:5" x14ac:dyDescent="0.3">
      <c r="A1490">
        <f t="shared" si="27"/>
        <v>11371425</v>
      </c>
      <c r="B1490" t="s">
        <v>4032</v>
      </c>
      <c r="C1490" t="s">
        <v>8801</v>
      </c>
      <c r="D1490">
        <v>21371425</v>
      </c>
      <c r="E1490">
        <v>10000000</v>
      </c>
    </row>
    <row r="1491" spans="1:5" x14ac:dyDescent="0.3">
      <c r="A1491">
        <f t="shared" si="27"/>
        <v>11365290</v>
      </c>
      <c r="B1491" t="s">
        <v>1285</v>
      </c>
      <c r="C1491" t="s">
        <v>2939</v>
      </c>
      <c r="D1491">
        <v>66365290</v>
      </c>
      <c r="E1491">
        <v>55000000</v>
      </c>
    </row>
    <row r="1492" spans="1:5" x14ac:dyDescent="0.3">
      <c r="A1492">
        <f t="shared" si="27"/>
        <v>11188905</v>
      </c>
      <c r="B1492" t="s">
        <v>1057</v>
      </c>
      <c r="C1492" t="s">
        <v>1728</v>
      </c>
      <c r="D1492">
        <v>91188905</v>
      </c>
      <c r="E1492">
        <v>80000000</v>
      </c>
    </row>
    <row r="1493" spans="1:5" x14ac:dyDescent="0.3">
      <c r="A1493">
        <f t="shared" si="27"/>
        <v>11176322</v>
      </c>
      <c r="B1493" t="s">
        <v>4138</v>
      </c>
      <c r="C1493" t="s">
        <v>9162</v>
      </c>
      <c r="D1493">
        <f>VLOOKUP(B1493,'AVG budget &amp; Gross'!$X$4:$Y$2401,2,0)</f>
        <v>21176322</v>
      </c>
      <c r="E1493">
        <v>10000000</v>
      </c>
    </row>
    <row r="1494" spans="1:5" x14ac:dyDescent="0.3">
      <c r="A1494">
        <f t="shared" si="27"/>
        <v>11161406</v>
      </c>
      <c r="B1494" t="s">
        <v>7644</v>
      </c>
      <c r="C1494" t="s">
        <v>7647</v>
      </c>
      <c r="D1494">
        <v>26161406</v>
      </c>
      <c r="E1494">
        <v>15000000</v>
      </c>
    </row>
    <row r="1495" spans="1:5" x14ac:dyDescent="0.3">
      <c r="A1495">
        <f t="shared" si="27"/>
        <v>11146570</v>
      </c>
      <c r="B1495" t="s">
        <v>2872</v>
      </c>
      <c r="C1495" t="s">
        <v>6524</v>
      </c>
      <c r="D1495">
        <v>31146570</v>
      </c>
      <c r="E1495">
        <v>20000000</v>
      </c>
    </row>
    <row r="1496" spans="1:5" x14ac:dyDescent="0.3">
      <c r="A1496">
        <f t="shared" si="27"/>
        <v>11122105</v>
      </c>
      <c r="B1496" t="s">
        <v>1683</v>
      </c>
      <c r="C1496" t="s">
        <v>5093</v>
      </c>
      <c r="D1496">
        <v>38122105</v>
      </c>
      <c r="E1496">
        <v>27000000</v>
      </c>
    </row>
    <row r="1497" spans="1:5" x14ac:dyDescent="0.3">
      <c r="A1497">
        <f t="shared" si="27"/>
        <v>11112916</v>
      </c>
      <c r="B1497" t="s">
        <v>2602</v>
      </c>
      <c r="C1497" t="s">
        <v>2603</v>
      </c>
      <c r="D1497">
        <v>61112916</v>
      </c>
      <c r="E1497">
        <v>50000000</v>
      </c>
    </row>
    <row r="1498" spans="1:5" x14ac:dyDescent="0.3">
      <c r="A1498">
        <f t="shared" si="27"/>
        <v>11095600</v>
      </c>
      <c r="B1498" t="s">
        <v>745</v>
      </c>
      <c r="C1498" t="s">
        <v>4866</v>
      </c>
      <c r="D1498">
        <v>43095600</v>
      </c>
      <c r="E1498">
        <v>32000000</v>
      </c>
    </row>
    <row r="1499" spans="1:5" x14ac:dyDescent="0.3">
      <c r="A1499">
        <f t="shared" si="27"/>
        <v>11051260</v>
      </c>
      <c r="B1499" t="s">
        <v>115</v>
      </c>
      <c r="C1499" t="s">
        <v>143</v>
      </c>
      <c r="D1499">
        <v>218051260</v>
      </c>
      <c r="E1499">
        <v>207000000</v>
      </c>
    </row>
    <row r="1500" spans="1:5" x14ac:dyDescent="0.3">
      <c r="A1500">
        <f t="shared" si="27"/>
        <v>11035310</v>
      </c>
      <c r="B1500" t="s">
        <v>9180</v>
      </c>
      <c r="C1500" t="s">
        <v>9181</v>
      </c>
      <c r="D1500">
        <v>20035310</v>
      </c>
      <c r="E1500">
        <v>9000000</v>
      </c>
    </row>
    <row r="1501" spans="1:5" x14ac:dyDescent="0.3">
      <c r="A1501">
        <f t="shared" si="27"/>
        <v>11017403</v>
      </c>
      <c r="B1501" t="s">
        <v>991</v>
      </c>
      <c r="C1501" t="s">
        <v>8621</v>
      </c>
      <c r="D1501">
        <v>16017403</v>
      </c>
      <c r="E1501">
        <v>5000000</v>
      </c>
    </row>
    <row r="1502" spans="1:5" x14ac:dyDescent="0.3">
      <c r="A1502">
        <f t="shared" si="27"/>
        <v>11006503</v>
      </c>
      <c r="B1502" t="s">
        <v>4379</v>
      </c>
      <c r="C1502" t="s">
        <v>4381</v>
      </c>
      <c r="D1502">
        <v>48006503</v>
      </c>
      <c r="E1502">
        <v>37000000</v>
      </c>
    </row>
    <row r="1503" spans="1:5" x14ac:dyDescent="0.3">
      <c r="A1503">
        <f t="shared" si="27"/>
        <v>10985501</v>
      </c>
      <c r="B1503" t="s">
        <v>2171</v>
      </c>
      <c r="C1503" t="s">
        <v>5607</v>
      </c>
      <c r="D1503">
        <v>36985501</v>
      </c>
      <c r="E1503">
        <v>26000000</v>
      </c>
    </row>
    <row r="1504" spans="1:5" x14ac:dyDescent="0.3">
      <c r="A1504">
        <f t="shared" si="27"/>
        <v>10984397</v>
      </c>
      <c r="B1504" t="s">
        <v>12180</v>
      </c>
      <c r="C1504" t="s">
        <v>12182</v>
      </c>
      <c r="D1504">
        <v>12784397</v>
      </c>
      <c r="E1504">
        <v>1800000</v>
      </c>
    </row>
    <row r="1505" spans="1:5" x14ac:dyDescent="0.3">
      <c r="A1505">
        <f t="shared" si="27"/>
        <v>10905674</v>
      </c>
      <c r="B1505" t="s">
        <v>2800</v>
      </c>
      <c r="C1505" t="s">
        <v>8338</v>
      </c>
      <c r="D1505">
        <v>22905674</v>
      </c>
      <c r="E1505">
        <v>12000000</v>
      </c>
    </row>
    <row r="1506" spans="1:5" x14ac:dyDescent="0.3">
      <c r="A1506">
        <f t="shared" si="27"/>
        <v>10859889</v>
      </c>
      <c r="B1506" t="s">
        <v>2086</v>
      </c>
      <c r="C1506" t="s">
        <v>3995</v>
      </c>
      <c r="D1506">
        <v>50859889</v>
      </c>
      <c r="E1506">
        <v>40000000</v>
      </c>
    </row>
    <row r="1507" spans="1:5" x14ac:dyDescent="0.3">
      <c r="A1507">
        <f t="shared" si="27"/>
        <v>10854896</v>
      </c>
      <c r="B1507" t="s">
        <v>6950</v>
      </c>
      <c r="C1507" t="s">
        <v>7250</v>
      </c>
      <c r="D1507">
        <v>27854896</v>
      </c>
      <c r="E1507">
        <v>17000000</v>
      </c>
    </row>
    <row r="1508" spans="1:5" x14ac:dyDescent="0.3">
      <c r="A1508">
        <f t="shared" si="27"/>
        <v>10853835</v>
      </c>
      <c r="B1508" t="s">
        <v>296</v>
      </c>
      <c r="C1508" t="s">
        <v>1443</v>
      </c>
      <c r="D1508">
        <v>100853835</v>
      </c>
      <c r="E1508">
        <v>90000000</v>
      </c>
    </row>
    <row r="1509" spans="1:5" x14ac:dyDescent="0.3">
      <c r="A1509">
        <f t="shared" si="27"/>
        <v>10802315</v>
      </c>
      <c r="B1509" t="s">
        <v>4521</v>
      </c>
      <c r="C1509" t="s">
        <v>4523</v>
      </c>
      <c r="D1509">
        <v>45802315</v>
      </c>
      <c r="E1509">
        <v>35000000</v>
      </c>
    </row>
    <row r="1510" spans="1:5" x14ac:dyDescent="0.3">
      <c r="A1510">
        <f t="shared" si="27"/>
        <v>10706119</v>
      </c>
      <c r="B1510" t="s">
        <v>12308</v>
      </c>
      <c r="C1510" t="s">
        <v>12310</v>
      </c>
      <c r="D1510">
        <v>11806119</v>
      </c>
      <c r="E1510">
        <v>1100000</v>
      </c>
    </row>
    <row r="1511" spans="1:5" x14ac:dyDescent="0.3">
      <c r="A1511">
        <f t="shared" si="27"/>
        <v>10685267</v>
      </c>
      <c r="B1511" t="s">
        <v>11774</v>
      </c>
      <c r="C1511" t="s">
        <v>11775</v>
      </c>
      <c r="D1511">
        <v>12985267</v>
      </c>
      <c r="E1511">
        <v>2300000</v>
      </c>
    </row>
    <row r="1512" spans="1:5" x14ac:dyDescent="0.3">
      <c r="A1512">
        <f t="shared" si="27"/>
        <v>10684949</v>
      </c>
      <c r="B1512" t="s">
        <v>8834</v>
      </c>
      <c r="C1512" t="s">
        <v>8835</v>
      </c>
      <c r="D1512">
        <v>13684949</v>
      </c>
      <c r="E1512">
        <v>3000000</v>
      </c>
    </row>
    <row r="1513" spans="1:5" x14ac:dyDescent="0.3">
      <c r="A1513">
        <f t="shared" si="27"/>
        <v>10566655</v>
      </c>
      <c r="B1513" t="s">
        <v>134</v>
      </c>
      <c r="C1513" t="s">
        <v>5512</v>
      </c>
      <c r="D1513">
        <v>40566655</v>
      </c>
      <c r="E1513">
        <v>30000000</v>
      </c>
    </row>
    <row r="1514" spans="1:5" x14ac:dyDescent="0.3">
      <c r="A1514">
        <f t="shared" si="27"/>
        <v>10555230</v>
      </c>
      <c r="B1514" t="s">
        <v>11864</v>
      </c>
      <c r="C1514" t="s">
        <v>11867</v>
      </c>
      <c r="D1514">
        <v>12555230</v>
      </c>
      <c r="E1514">
        <v>2000000</v>
      </c>
    </row>
    <row r="1515" spans="1:5" x14ac:dyDescent="0.3">
      <c r="A1515">
        <f t="shared" si="27"/>
        <v>10500000</v>
      </c>
      <c r="B1515" t="s">
        <v>11085</v>
      </c>
      <c r="C1515" t="s">
        <v>11086</v>
      </c>
      <c r="D1515">
        <v>14000000</v>
      </c>
      <c r="E1515">
        <v>3500000</v>
      </c>
    </row>
    <row r="1516" spans="1:5" x14ac:dyDescent="0.3">
      <c r="A1516">
        <f t="shared" si="27"/>
        <v>10495673</v>
      </c>
      <c r="B1516" t="s">
        <v>2379</v>
      </c>
      <c r="C1516" t="s">
        <v>11693</v>
      </c>
      <c r="D1516">
        <v>12995673</v>
      </c>
      <c r="E1516">
        <v>2500000</v>
      </c>
    </row>
    <row r="1517" spans="1:5" x14ac:dyDescent="0.3">
      <c r="A1517">
        <f t="shared" si="27"/>
        <v>10491653</v>
      </c>
      <c r="B1517" t="s">
        <v>7086</v>
      </c>
      <c r="C1517" t="s">
        <v>11487</v>
      </c>
      <c r="D1517">
        <f>VLOOKUP(B1517,'AVG budget &amp; Gross'!$X$4:$Y$2401,2,0)</f>
        <v>13491653</v>
      </c>
      <c r="E1517">
        <v>3000000</v>
      </c>
    </row>
    <row r="1518" spans="1:5" x14ac:dyDescent="0.3">
      <c r="A1518">
        <f t="shared" si="27"/>
        <v>10474107</v>
      </c>
      <c r="B1518" t="s">
        <v>7952</v>
      </c>
      <c r="C1518" t="s">
        <v>9705</v>
      </c>
      <c r="D1518">
        <v>17474107</v>
      </c>
      <c r="E1518">
        <v>7000000</v>
      </c>
    </row>
    <row r="1519" spans="1:5" x14ac:dyDescent="0.3">
      <c r="A1519">
        <f t="shared" si="27"/>
        <v>10470220</v>
      </c>
      <c r="B1519" t="s">
        <v>3112</v>
      </c>
      <c r="C1519" t="s">
        <v>3222</v>
      </c>
      <c r="D1519">
        <v>60470220</v>
      </c>
      <c r="E1519">
        <v>50000000</v>
      </c>
    </row>
    <row r="1520" spans="1:5" x14ac:dyDescent="0.3">
      <c r="A1520">
        <f t="shared" si="27"/>
        <v>10443603</v>
      </c>
      <c r="B1520" t="s">
        <v>1730</v>
      </c>
      <c r="C1520" t="s">
        <v>1732</v>
      </c>
      <c r="D1520">
        <v>90443603</v>
      </c>
      <c r="E1520">
        <v>80000000</v>
      </c>
    </row>
    <row r="1521" spans="1:5" x14ac:dyDescent="0.3">
      <c r="A1521">
        <f t="shared" si="27"/>
        <v>10440971</v>
      </c>
      <c r="B1521" t="s">
        <v>8114</v>
      </c>
      <c r="C1521" t="s">
        <v>8117</v>
      </c>
      <c r="D1521">
        <v>25440971</v>
      </c>
      <c r="E1521">
        <v>15000000</v>
      </c>
    </row>
    <row r="1522" spans="1:5" x14ac:dyDescent="0.3">
      <c r="A1522">
        <f t="shared" si="27"/>
        <v>10400000</v>
      </c>
      <c r="B1522" t="s">
        <v>5480</v>
      </c>
      <c r="C1522" t="s">
        <v>5482</v>
      </c>
      <c r="D1522">
        <v>26400000</v>
      </c>
      <c r="E1522">
        <v>16000000</v>
      </c>
    </row>
    <row r="1523" spans="1:5" x14ac:dyDescent="0.3">
      <c r="A1523">
        <f t="shared" si="27"/>
        <v>10396744</v>
      </c>
      <c r="B1523" t="s">
        <v>7401</v>
      </c>
      <c r="C1523" t="s">
        <v>7402</v>
      </c>
      <c r="D1523">
        <v>26896744</v>
      </c>
      <c r="E1523">
        <v>16500000</v>
      </c>
    </row>
    <row r="1524" spans="1:5" x14ac:dyDescent="0.3">
      <c r="A1524">
        <f t="shared" si="27"/>
        <v>10384136</v>
      </c>
      <c r="B1524" t="s">
        <v>7928</v>
      </c>
      <c r="C1524" t="s">
        <v>8788</v>
      </c>
      <c r="D1524">
        <v>20384136</v>
      </c>
      <c r="E1524">
        <v>10000000</v>
      </c>
    </row>
    <row r="1525" spans="1:5" x14ac:dyDescent="0.3">
      <c r="A1525">
        <f t="shared" si="27"/>
        <v>10372662</v>
      </c>
      <c r="B1525" t="s">
        <v>633</v>
      </c>
      <c r="C1525" t="s">
        <v>5416</v>
      </c>
      <c r="D1525">
        <v>38372662</v>
      </c>
      <c r="E1525">
        <v>28000000</v>
      </c>
    </row>
    <row r="1526" spans="1:5" x14ac:dyDescent="0.3">
      <c r="A1526">
        <f t="shared" si="27"/>
        <v>10342303</v>
      </c>
      <c r="B1526" t="s">
        <v>354</v>
      </c>
      <c r="C1526" t="s">
        <v>9897</v>
      </c>
      <c r="D1526">
        <v>16842303</v>
      </c>
      <c r="E1526">
        <v>6500000</v>
      </c>
    </row>
    <row r="1527" spans="1:5" x14ac:dyDescent="0.3">
      <c r="A1527">
        <f t="shared" si="27"/>
        <v>10339754</v>
      </c>
      <c r="B1527" t="s">
        <v>8824</v>
      </c>
      <c r="C1527" t="s">
        <v>8825</v>
      </c>
      <c r="D1527">
        <v>20339754</v>
      </c>
      <c r="E1527">
        <v>10000000</v>
      </c>
    </row>
    <row r="1528" spans="1:5" x14ac:dyDescent="0.3">
      <c r="A1528">
        <f t="shared" si="27"/>
        <v>10338609</v>
      </c>
      <c r="B1528" t="s">
        <v>6959</v>
      </c>
      <c r="C1528" t="s">
        <v>8792</v>
      </c>
      <c r="D1528">
        <v>20338609</v>
      </c>
      <c r="E1528">
        <v>10000000</v>
      </c>
    </row>
    <row r="1529" spans="1:5" x14ac:dyDescent="0.3">
      <c r="A1529">
        <f t="shared" si="27"/>
        <v>10332737</v>
      </c>
      <c r="B1529" t="s">
        <v>676</v>
      </c>
      <c r="C1529" t="s">
        <v>680</v>
      </c>
      <c r="D1529">
        <v>110332737</v>
      </c>
      <c r="E1529">
        <v>100000000</v>
      </c>
    </row>
    <row r="1530" spans="1:5" x14ac:dyDescent="0.3">
      <c r="A1530">
        <f t="shared" si="27"/>
        <v>10331028</v>
      </c>
      <c r="B1530" t="s">
        <v>8394</v>
      </c>
      <c r="C1530" t="s">
        <v>8397</v>
      </c>
      <c r="D1530">
        <v>22331028</v>
      </c>
      <c r="E1530">
        <v>12000000</v>
      </c>
    </row>
    <row r="1531" spans="1:5" x14ac:dyDescent="0.3">
      <c r="A1531">
        <f t="shared" si="27"/>
        <v>10248063</v>
      </c>
      <c r="B1531" t="s">
        <v>816</v>
      </c>
      <c r="C1531" t="s">
        <v>820</v>
      </c>
      <c r="D1531">
        <v>137748063</v>
      </c>
      <c r="E1531">
        <v>127500000</v>
      </c>
    </row>
    <row r="1532" spans="1:5" x14ac:dyDescent="0.3">
      <c r="A1532">
        <f t="shared" si="27"/>
        <v>10247512</v>
      </c>
      <c r="B1532" t="s">
        <v>633</v>
      </c>
      <c r="C1532" t="s">
        <v>5100</v>
      </c>
      <c r="D1532">
        <v>40247512</v>
      </c>
      <c r="E1532">
        <v>30000000</v>
      </c>
    </row>
    <row r="1533" spans="1:5" x14ac:dyDescent="0.3">
      <c r="A1533">
        <f t="shared" si="27"/>
        <v>10221600</v>
      </c>
      <c r="B1533" t="s">
        <v>10999</v>
      </c>
      <c r="C1533" t="s">
        <v>14229</v>
      </c>
      <c r="D1533">
        <v>10246600</v>
      </c>
      <c r="E1533">
        <v>25000</v>
      </c>
    </row>
    <row r="1534" spans="1:5" x14ac:dyDescent="0.3">
      <c r="A1534">
        <f t="shared" si="27"/>
        <v>10175602.666666668</v>
      </c>
      <c r="B1534" t="s">
        <v>6692</v>
      </c>
      <c r="C1534" t="s">
        <v>10004</v>
      </c>
      <c r="D1534">
        <v>17508936</v>
      </c>
      <c r="E1534">
        <f>VLOOKUP(B1534,'AVG budget &amp; Gross'!$S$4:$T$2401,2,0)</f>
        <v>7333333.333333333</v>
      </c>
    </row>
    <row r="1535" spans="1:5" x14ac:dyDescent="0.3">
      <c r="A1535">
        <f t="shared" si="27"/>
        <v>10154426</v>
      </c>
      <c r="B1535" t="s">
        <v>1999</v>
      </c>
      <c r="C1535" t="s">
        <v>7281</v>
      </c>
      <c r="D1535">
        <v>27154426</v>
      </c>
      <c r="E1535">
        <v>17000000</v>
      </c>
    </row>
    <row r="1536" spans="1:5" x14ac:dyDescent="0.3">
      <c r="A1536">
        <f t="shared" si="27"/>
        <v>10152879</v>
      </c>
      <c r="B1536" t="s">
        <v>10858</v>
      </c>
      <c r="C1536" t="s">
        <v>10859</v>
      </c>
      <c r="D1536">
        <v>15152879</v>
      </c>
      <c r="E1536">
        <v>5000000</v>
      </c>
    </row>
    <row r="1537" spans="1:5" x14ac:dyDescent="0.3">
      <c r="A1537">
        <f t="shared" si="27"/>
        <v>10127793</v>
      </c>
      <c r="B1537" t="s">
        <v>2429</v>
      </c>
      <c r="C1537" t="s">
        <v>6647</v>
      </c>
      <c r="D1537">
        <v>14359793</v>
      </c>
      <c r="E1537">
        <f>VLOOKUP(B1537,'AVG budget &amp; Gross'!$S$4:$T$2401,2,0)</f>
        <v>4232000</v>
      </c>
    </row>
    <row r="1538" spans="1:5" x14ac:dyDescent="0.3">
      <c r="A1538">
        <f t="shared" ref="A1538:A1601" si="28">D1538-E1538</f>
        <v>10126948</v>
      </c>
      <c r="B1538" t="s">
        <v>10381</v>
      </c>
      <c r="C1538" t="s">
        <v>10383</v>
      </c>
      <c r="D1538">
        <v>15126948</v>
      </c>
      <c r="E1538">
        <v>5000000</v>
      </c>
    </row>
    <row r="1539" spans="1:5" x14ac:dyDescent="0.3">
      <c r="A1539">
        <f t="shared" si="28"/>
        <v>10118420</v>
      </c>
      <c r="B1539" t="s">
        <v>3378</v>
      </c>
      <c r="C1539" t="s">
        <v>5077</v>
      </c>
      <c r="D1539">
        <v>40118420</v>
      </c>
      <c r="E1539">
        <v>30000000</v>
      </c>
    </row>
    <row r="1540" spans="1:5" x14ac:dyDescent="0.3">
      <c r="A1540">
        <f t="shared" si="28"/>
        <v>10116191</v>
      </c>
      <c r="B1540" t="s">
        <v>1159</v>
      </c>
      <c r="C1540" t="s">
        <v>2494</v>
      </c>
      <c r="D1540">
        <v>54116191</v>
      </c>
      <c r="E1540">
        <v>44000000</v>
      </c>
    </row>
    <row r="1541" spans="1:5" x14ac:dyDescent="0.3">
      <c r="A1541">
        <f t="shared" si="28"/>
        <v>10090181</v>
      </c>
      <c r="B1541" t="s">
        <v>3909</v>
      </c>
      <c r="C1541" t="s">
        <v>9426</v>
      </c>
      <c r="D1541">
        <v>18090181</v>
      </c>
      <c r="E1541">
        <v>8000000</v>
      </c>
    </row>
    <row r="1542" spans="1:5" x14ac:dyDescent="0.3">
      <c r="A1542">
        <f t="shared" si="28"/>
        <v>10074663</v>
      </c>
      <c r="B1542" t="s">
        <v>10718</v>
      </c>
      <c r="C1542" t="s">
        <v>14121</v>
      </c>
      <c r="D1542">
        <v>10174663</v>
      </c>
      <c r="E1542">
        <v>100000</v>
      </c>
    </row>
    <row r="1543" spans="1:5" x14ac:dyDescent="0.3">
      <c r="A1543">
        <f t="shared" si="28"/>
        <v>10028592</v>
      </c>
      <c r="B1543" t="s">
        <v>982</v>
      </c>
      <c r="C1543" t="s">
        <v>6532</v>
      </c>
      <c r="D1543">
        <v>30028592</v>
      </c>
      <c r="E1543">
        <v>20000000</v>
      </c>
    </row>
    <row r="1544" spans="1:5" x14ac:dyDescent="0.3">
      <c r="A1544">
        <f t="shared" si="28"/>
        <v>10018837</v>
      </c>
      <c r="B1544" t="s">
        <v>1426</v>
      </c>
      <c r="C1544" t="s">
        <v>1429</v>
      </c>
      <c r="D1544">
        <v>100018837</v>
      </c>
      <c r="E1544">
        <v>90000000</v>
      </c>
    </row>
    <row r="1545" spans="1:5" x14ac:dyDescent="0.3">
      <c r="A1545">
        <f t="shared" si="28"/>
        <v>10012500</v>
      </c>
      <c r="B1545" t="s">
        <v>868</v>
      </c>
      <c r="C1545" t="s">
        <v>1407</v>
      </c>
      <c r="D1545">
        <v>100012500</v>
      </c>
      <c r="E1545">
        <v>90000000</v>
      </c>
    </row>
    <row r="1546" spans="1:5" x14ac:dyDescent="0.3">
      <c r="A1546">
        <f t="shared" si="28"/>
        <v>10000629</v>
      </c>
      <c r="B1546" t="s">
        <v>5786</v>
      </c>
      <c r="C1546" t="s">
        <v>5787</v>
      </c>
      <c r="D1546">
        <v>35000629</v>
      </c>
      <c r="E1546">
        <v>25000000</v>
      </c>
    </row>
    <row r="1547" spans="1:5" x14ac:dyDescent="0.3">
      <c r="A1547">
        <f t="shared" si="28"/>
        <v>9984868</v>
      </c>
      <c r="B1547" t="s">
        <v>982</v>
      </c>
      <c r="C1547" t="s">
        <v>7678</v>
      </c>
      <c r="D1547">
        <v>24984868</v>
      </c>
      <c r="E1547">
        <v>15000000</v>
      </c>
    </row>
    <row r="1548" spans="1:5" x14ac:dyDescent="0.3">
      <c r="A1548">
        <f t="shared" si="28"/>
        <v>9975979</v>
      </c>
      <c r="B1548" t="s">
        <v>6545</v>
      </c>
      <c r="C1548" t="s">
        <v>6548</v>
      </c>
      <c r="D1548">
        <v>29975979</v>
      </c>
      <c r="E1548">
        <v>20000000</v>
      </c>
    </row>
    <row r="1549" spans="1:5" x14ac:dyDescent="0.3">
      <c r="A1549">
        <f t="shared" si="28"/>
        <v>9901126</v>
      </c>
      <c r="B1549" t="s">
        <v>7600</v>
      </c>
      <c r="C1549" t="s">
        <v>9702</v>
      </c>
      <c r="D1549">
        <v>16901126</v>
      </c>
      <c r="E1549">
        <v>7000000</v>
      </c>
    </row>
    <row r="1550" spans="1:5" x14ac:dyDescent="0.3">
      <c r="A1550">
        <f t="shared" si="28"/>
        <v>9881000</v>
      </c>
      <c r="B1550" t="s">
        <v>6541</v>
      </c>
      <c r="C1550" t="s">
        <v>7641</v>
      </c>
      <c r="D1550">
        <v>24881000</v>
      </c>
      <c r="E1550">
        <v>15000000</v>
      </c>
    </row>
    <row r="1551" spans="1:5" x14ac:dyDescent="0.3">
      <c r="A1551">
        <f t="shared" si="28"/>
        <v>9858926</v>
      </c>
      <c r="B1551" t="s">
        <v>1183</v>
      </c>
      <c r="C1551" t="s">
        <v>8120</v>
      </c>
      <c r="D1551">
        <v>22858926</v>
      </c>
      <c r="E1551">
        <v>13000000</v>
      </c>
    </row>
    <row r="1552" spans="1:5" x14ac:dyDescent="0.3">
      <c r="A1552">
        <f t="shared" si="28"/>
        <v>9851591</v>
      </c>
      <c r="B1552" t="s">
        <v>1749</v>
      </c>
      <c r="C1552" t="s">
        <v>4003</v>
      </c>
      <c r="D1552">
        <v>49851591</v>
      </c>
      <c r="E1552">
        <v>40000000</v>
      </c>
    </row>
    <row r="1553" spans="1:5" x14ac:dyDescent="0.3">
      <c r="A1553">
        <f t="shared" si="28"/>
        <v>9843379</v>
      </c>
      <c r="B1553" t="s">
        <v>3673</v>
      </c>
      <c r="C1553" t="s">
        <v>9428</v>
      </c>
      <c r="D1553">
        <v>17843379</v>
      </c>
      <c r="E1553">
        <v>8000000</v>
      </c>
    </row>
    <row r="1554" spans="1:5" x14ac:dyDescent="0.3">
      <c r="A1554">
        <f t="shared" si="28"/>
        <v>9792000</v>
      </c>
      <c r="B1554" t="s">
        <v>11195</v>
      </c>
      <c r="C1554" t="s">
        <v>11196</v>
      </c>
      <c r="D1554">
        <v>13092000</v>
      </c>
      <c r="E1554">
        <v>3300000</v>
      </c>
    </row>
    <row r="1555" spans="1:5" x14ac:dyDescent="0.3">
      <c r="A1555">
        <f t="shared" si="28"/>
        <v>9761993</v>
      </c>
      <c r="B1555" t="s">
        <v>6603</v>
      </c>
      <c r="C1555" t="s">
        <v>8354</v>
      </c>
      <c r="D1555">
        <v>18761993</v>
      </c>
      <c r="E1555">
        <v>9000000</v>
      </c>
    </row>
    <row r="1556" spans="1:5" x14ac:dyDescent="0.3">
      <c r="A1556">
        <f t="shared" si="28"/>
        <v>9753944</v>
      </c>
      <c r="B1556" t="s">
        <v>6517</v>
      </c>
      <c r="C1556" t="s">
        <v>6518</v>
      </c>
      <c r="D1556">
        <v>29753944</v>
      </c>
      <c r="E1556">
        <v>20000000</v>
      </c>
    </row>
    <row r="1557" spans="1:5" x14ac:dyDescent="0.3">
      <c r="A1557">
        <f t="shared" si="28"/>
        <v>9688384</v>
      </c>
      <c r="B1557" t="s">
        <v>477</v>
      </c>
      <c r="C1557" t="s">
        <v>2373</v>
      </c>
      <c r="D1557">
        <v>69688384</v>
      </c>
      <c r="E1557">
        <v>60000000</v>
      </c>
    </row>
    <row r="1558" spans="1:5" x14ac:dyDescent="0.3">
      <c r="A1558">
        <f t="shared" si="28"/>
        <v>9593554.5</v>
      </c>
      <c r="B1558" t="s">
        <v>8663</v>
      </c>
      <c r="C1558" t="s">
        <v>11814</v>
      </c>
      <c r="D1558">
        <f>VLOOKUP(B1558,'AVG budget &amp; Gross'!$X$4:$Y$2401,2,0)</f>
        <v>11093554.5</v>
      </c>
      <c r="E1558">
        <v>1500000</v>
      </c>
    </row>
    <row r="1559" spans="1:5" x14ac:dyDescent="0.3">
      <c r="A1559">
        <f t="shared" si="28"/>
        <v>9571399</v>
      </c>
      <c r="B1559" t="s">
        <v>9077</v>
      </c>
      <c r="C1559" t="s">
        <v>9080</v>
      </c>
      <c r="D1559">
        <f>VLOOKUP(B1559,'AVG budget &amp; Gross'!$X$4:$Y$2401,2,0)</f>
        <v>19571399</v>
      </c>
      <c r="E1559">
        <v>10000000</v>
      </c>
    </row>
    <row r="1560" spans="1:5" x14ac:dyDescent="0.3">
      <c r="A1560">
        <f t="shared" si="28"/>
        <v>9563543</v>
      </c>
      <c r="B1560" t="s">
        <v>3081</v>
      </c>
      <c r="C1560" t="s">
        <v>3082</v>
      </c>
      <c r="D1560">
        <v>62563543</v>
      </c>
      <c r="E1560">
        <v>53000000</v>
      </c>
    </row>
    <row r="1561" spans="1:5" x14ac:dyDescent="0.3">
      <c r="A1561">
        <f t="shared" si="28"/>
        <v>9546543</v>
      </c>
      <c r="B1561" t="s">
        <v>11858</v>
      </c>
      <c r="C1561" t="s">
        <v>11859</v>
      </c>
      <c r="D1561">
        <v>11546543</v>
      </c>
      <c r="E1561">
        <v>2000000</v>
      </c>
    </row>
    <row r="1562" spans="1:5" x14ac:dyDescent="0.3">
      <c r="A1562">
        <f t="shared" si="28"/>
        <v>9536788</v>
      </c>
      <c r="B1562" t="s">
        <v>9448</v>
      </c>
      <c r="C1562" t="s">
        <v>9450</v>
      </c>
      <c r="D1562">
        <v>17536788</v>
      </c>
      <c r="E1562">
        <v>8000000</v>
      </c>
    </row>
    <row r="1563" spans="1:5" x14ac:dyDescent="0.3">
      <c r="A1563">
        <f t="shared" si="28"/>
        <v>9533945</v>
      </c>
      <c r="B1563" t="s">
        <v>5106</v>
      </c>
      <c r="C1563" t="s">
        <v>11862</v>
      </c>
      <c r="D1563">
        <v>11533945</v>
      </c>
      <c r="E1563">
        <v>2000000</v>
      </c>
    </row>
    <row r="1564" spans="1:5" x14ac:dyDescent="0.3">
      <c r="A1564">
        <f t="shared" si="28"/>
        <v>9464388</v>
      </c>
      <c r="B1564" t="s">
        <v>1599</v>
      </c>
      <c r="C1564" t="s">
        <v>10388</v>
      </c>
      <c r="D1564">
        <v>13464388</v>
      </c>
      <c r="E1564">
        <v>4000000</v>
      </c>
    </row>
    <row r="1565" spans="1:5" x14ac:dyDescent="0.3">
      <c r="A1565">
        <f t="shared" si="28"/>
        <v>9427926</v>
      </c>
      <c r="B1565" t="s">
        <v>5903</v>
      </c>
      <c r="C1565" t="s">
        <v>5905</v>
      </c>
      <c r="D1565">
        <v>17427926</v>
      </c>
      <c r="E1565">
        <v>8000000</v>
      </c>
    </row>
    <row r="1566" spans="1:5" x14ac:dyDescent="0.3">
      <c r="A1566">
        <f t="shared" si="28"/>
        <v>9404152</v>
      </c>
      <c r="B1566" t="s">
        <v>22</v>
      </c>
      <c r="C1566" t="s">
        <v>26</v>
      </c>
      <c r="D1566">
        <v>309404152</v>
      </c>
      <c r="E1566">
        <v>300000000</v>
      </c>
    </row>
    <row r="1567" spans="1:5" x14ac:dyDescent="0.3">
      <c r="A1567">
        <f t="shared" si="28"/>
        <v>9387695</v>
      </c>
      <c r="B1567" t="s">
        <v>4170</v>
      </c>
      <c r="C1567" t="s">
        <v>7392</v>
      </c>
      <c r="D1567">
        <v>27087695</v>
      </c>
      <c r="E1567">
        <v>17700000</v>
      </c>
    </row>
    <row r="1568" spans="1:5" x14ac:dyDescent="0.3">
      <c r="A1568">
        <f t="shared" si="28"/>
        <v>9370057</v>
      </c>
      <c r="B1568" t="s">
        <v>1470</v>
      </c>
      <c r="C1568" t="s">
        <v>8579</v>
      </c>
      <c r="D1568">
        <v>21370057</v>
      </c>
      <c r="E1568">
        <v>12000000</v>
      </c>
    </row>
    <row r="1569" spans="1:5" x14ac:dyDescent="0.3">
      <c r="A1569">
        <f t="shared" si="28"/>
        <v>9343976</v>
      </c>
      <c r="B1569" t="s">
        <v>10373</v>
      </c>
      <c r="C1569" t="s">
        <v>10376</v>
      </c>
      <c r="D1569">
        <v>14343976</v>
      </c>
      <c r="E1569">
        <v>5000000</v>
      </c>
    </row>
    <row r="1570" spans="1:5" x14ac:dyDescent="0.3">
      <c r="A1570">
        <f t="shared" si="28"/>
        <v>9300852</v>
      </c>
      <c r="B1570" t="s">
        <v>2013</v>
      </c>
      <c r="C1570" t="s">
        <v>3738</v>
      </c>
      <c r="D1570">
        <v>53300852</v>
      </c>
      <c r="E1570">
        <v>44000000</v>
      </c>
    </row>
    <row r="1571" spans="1:5" x14ac:dyDescent="0.3">
      <c r="A1571">
        <f t="shared" si="28"/>
        <v>9300771</v>
      </c>
      <c r="B1571" t="s">
        <v>757</v>
      </c>
      <c r="C1571" t="s">
        <v>6486</v>
      </c>
      <c r="D1571">
        <v>34300771</v>
      </c>
      <c r="E1571">
        <v>25000000</v>
      </c>
    </row>
    <row r="1572" spans="1:5" x14ac:dyDescent="0.3">
      <c r="A1572">
        <f t="shared" si="28"/>
        <v>9284657</v>
      </c>
      <c r="B1572" t="s">
        <v>1192</v>
      </c>
      <c r="C1572" t="s">
        <v>11869</v>
      </c>
      <c r="D1572">
        <v>11284657</v>
      </c>
      <c r="E1572">
        <v>2000000</v>
      </c>
    </row>
    <row r="1573" spans="1:5" x14ac:dyDescent="0.3">
      <c r="A1573">
        <f t="shared" si="28"/>
        <v>9284475</v>
      </c>
      <c r="B1573" t="s">
        <v>6221</v>
      </c>
      <c r="C1573" t="s">
        <v>7071</v>
      </c>
      <c r="D1573">
        <v>26284475</v>
      </c>
      <c r="E1573">
        <v>17000000</v>
      </c>
    </row>
    <row r="1574" spans="1:5" x14ac:dyDescent="0.3">
      <c r="A1574">
        <f t="shared" si="28"/>
        <v>9278980</v>
      </c>
      <c r="B1574" t="s">
        <v>8305</v>
      </c>
      <c r="C1574" t="s">
        <v>9433</v>
      </c>
      <c r="D1574">
        <v>17278980</v>
      </c>
      <c r="E1574">
        <v>8000000</v>
      </c>
    </row>
    <row r="1575" spans="1:5" x14ac:dyDescent="0.3">
      <c r="A1575">
        <f t="shared" si="28"/>
        <v>9257933</v>
      </c>
      <c r="B1575" t="s">
        <v>9497</v>
      </c>
      <c r="C1575" t="s">
        <v>14047</v>
      </c>
      <c r="D1575">
        <v>9437933</v>
      </c>
      <c r="E1575">
        <v>180000</v>
      </c>
    </row>
    <row r="1576" spans="1:5" x14ac:dyDescent="0.3">
      <c r="A1576">
        <f t="shared" si="28"/>
        <v>9225165</v>
      </c>
      <c r="B1576" t="s">
        <v>8075</v>
      </c>
      <c r="C1576" t="s">
        <v>9182</v>
      </c>
      <c r="D1576">
        <v>18225165</v>
      </c>
      <c r="E1576">
        <v>9000000</v>
      </c>
    </row>
    <row r="1577" spans="1:5" x14ac:dyDescent="0.3">
      <c r="A1577">
        <f t="shared" si="28"/>
        <v>9186871</v>
      </c>
      <c r="B1577" t="s">
        <v>4128</v>
      </c>
      <c r="C1577" t="s">
        <v>5046</v>
      </c>
      <c r="D1577">
        <v>49186871</v>
      </c>
      <c r="E1577">
        <f>VLOOKUP(B1577,'AVG budget &amp; Gross'!$S$4:$T$2401,2,0)</f>
        <v>40000000</v>
      </c>
    </row>
    <row r="1578" spans="1:5" x14ac:dyDescent="0.3">
      <c r="A1578">
        <f t="shared" si="28"/>
        <v>9177586</v>
      </c>
      <c r="B1578" t="s">
        <v>1489</v>
      </c>
      <c r="C1578" t="s">
        <v>2402</v>
      </c>
      <c r="D1578">
        <f>VLOOKUP(B1578,'AVG budget &amp; Gross'!$X$4:$Y$2401,2,0)</f>
        <v>26077586</v>
      </c>
      <c r="E1578">
        <v>16900000</v>
      </c>
    </row>
    <row r="1579" spans="1:5" x14ac:dyDescent="0.3">
      <c r="A1579">
        <f t="shared" si="28"/>
        <v>9141959</v>
      </c>
      <c r="B1579" t="s">
        <v>6713</v>
      </c>
      <c r="C1579" t="s">
        <v>8098</v>
      </c>
      <c r="D1579">
        <v>27141959</v>
      </c>
      <c r="E1579">
        <v>18000000</v>
      </c>
    </row>
    <row r="1580" spans="1:5" x14ac:dyDescent="0.3">
      <c r="A1580">
        <f t="shared" si="28"/>
        <v>9133087</v>
      </c>
      <c r="B1580" t="s">
        <v>2786</v>
      </c>
      <c r="C1580" t="s">
        <v>8345</v>
      </c>
      <c r="D1580">
        <v>21133087</v>
      </c>
      <c r="E1580">
        <v>12000000</v>
      </c>
    </row>
    <row r="1581" spans="1:5" x14ac:dyDescent="0.3">
      <c r="A1581">
        <f t="shared" si="28"/>
        <v>9123773</v>
      </c>
      <c r="B1581" t="s">
        <v>8447</v>
      </c>
      <c r="C1581" t="s">
        <v>10379</v>
      </c>
      <c r="D1581">
        <v>14123773</v>
      </c>
      <c r="E1581">
        <v>5000000</v>
      </c>
    </row>
    <row r="1582" spans="1:5" x14ac:dyDescent="0.3">
      <c r="A1582">
        <f t="shared" si="28"/>
        <v>9100000</v>
      </c>
      <c r="B1582" t="s">
        <v>2013</v>
      </c>
      <c r="C1582" t="s">
        <v>10401</v>
      </c>
      <c r="D1582">
        <v>14100000</v>
      </c>
      <c r="E1582">
        <v>5000000</v>
      </c>
    </row>
    <row r="1583" spans="1:5" x14ac:dyDescent="0.3">
      <c r="A1583">
        <f t="shared" si="28"/>
        <v>9062561</v>
      </c>
      <c r="B1583" t="s">
        <v>6520</v>
      </c>
      <c r="C1583" t="s">
        <v>6521</v>
      </c>
      <c r="D1583">
        <v>29062561</v>
      </c>
      <c r="E1583">
        <f>VLOOKUP(B1583,'AVG budget &amp; Gross'!$S$4:$T$2401,2,0)</f>
        <v>20000000</v>
      </c>
    </row>
    <row r="1584" spans="1:5" x14ac:dyDescent="0.3">
      <c r="A1584">
        <f t="shared" si="28"/>
        <v>9053924</v>
      </c>
      <c r="B1584" t="s">
        <v>2669</v>
      </c>
      <c r="C1584" t="s">
        <v>5409</v>
      </c>
      <c r="D1584">
        <v>37053924</v>
      </c>
      <c r="E1584">
        <v>28000000</v>
      </c>
    </row>
    <row r="1585" spans="1:5" x14ac:dyDescent="0.3">
      <c r="A1585">
        <f t="shared" si="28"/>
        <v>9045037</v>
      </c>
      <c r="B1585" t="s">
        <v>2243</v>
      </c>
      <c r="C1585" t="s">
        <v>2296</v>
      </c>
      <c r="D1585">
        <v>45045037</v>
      </c>
      <c r="E1585">
        <v>36000000</v>
      </c>
    </row>
    <row r="1586" spans="1:5" x14ac:dyDescent="0.3">
      <c r="A1586">
        <f t="shared" si="28"/>
        <v>9042266</v>
      </c>
      <c r="B1586" t="s">
        <v>5460</v>
      </c>
      <c r="C1586" t="s">
        <v>12732</v>
      </c>
      <c r="D1586">
        <v>10042266</v>
      </c>
      <c r="E1586">
        <v>1000000</v>
      </c>
    </row>
    <row r="1587" spans="1:5" x14ac:dyDescent="0.3">
      <c r="A1587">
        <f t="shared" si="28"/>
        <v>9015786</v>
      </c>
      <c r="B1587" t="s">
        <v>5413</v>
      </c>
      <c r="C1587" t="s">
        <v>9438</v>
      </c>
      <c r="D1587">
        <v>14015786</v>
      </c>
      <c r="E1587">
        <v>5000000</v>
      </c>
    </row>
    <row r="1588" spans="1:5" x14ac:dyDescent="0.3">
      <c r="A1588">
        <f t="shared" si="28"/>
        <v>9008928</v>
      </c>
      <c r="B1588" t="s">
        <v>3354</v>
      </c>
      <c r="C1588" t="s">
        <v>10847</v>
      </c>
      <c r="D1588">
        <v>13008928</v>
      </c>
      <c r="E1588">
        <v>4000000</v>
      </c>
    </row>
    <row r="1589" spans="1:5" x14ac:dyDescent="0.3">
      <c r="A1589">
        <f t="shared" si="28"/>
        <v>8938179</v>
      </c>
      <c r="B1589" t="s">
        <v>9184</v>
      </c>
      <c r="C1589" t="s">
        <v>9185</v>
      </c>
      <c r="D1589">
        <v>16938179</v>
      </c>
      <c r="E1589">
        <v>8000000</v>
      </c>
    </row>
    <row r="1590" spans="1:5" x14ac:dyDescent="0.3">
      <c r="A1590">
        <f t="shared" si="28"/>
        <v>8906039</v>
      </c>
      <c r="B1590" t="s">
        <v>7035</v>
      </c>
      <c r="C1590" t="s">
        <v>7038</v>
      </c>
      <c r="D1590">
        <v>26906039</v>
      </c>
      <c r="E1590">
        <v>18000000</v>
      </c>
    </row>
    <row r="1591" spans="1:5" x14ac:dyDescent="0.3">
      <c r="A1591">
        <f t="shared" si="28"/>
        <v>8876924</v>
      </c>
      <c r="B1591" t="s">
        <v>6572</v>
      </c>
      <c r="C1591" t="s">
        <v>6575</v>
      </c>
      <c r="D1591">
        <v>28876924</v>
      </c>
      <c r="E1591">
        <v>20000000</v>
      </c>
    </row>
    <row r="1592" spans="1:5" x14ac:dyDescent="0.3">
      <c r="A1592">
        <f t="shared" si="28"/>
        <v>8854588</v>
      </c>
      <c r="B1592" t="s">
        <v>2038</v>
      </c>
      <c r="C1592" t="s">
        <v>3616</v>
      </c>
      <c r="D1592">
        <v>53854588</v>
      </c>
      <c r="E1592">
        <v>45000000</v>
      </c>
    </row>
    <row r="1593" spans="1:5" x14ac:dyDescent="0.3">
      <c r="A1593">
        <f t="shared" si="28"/>
        <v>8830000</v>
      </c>
      <c r="B1593" t="s">
        <v>682</v>
      </c>
      <c r="C1593" t="s">
        <v>5246</v>
      </c>
      <c r="D1593">
        <v>26830000</v>
      </c>
      <c r="E1593">
        <v>18000000</v>
      </c>
    </row>
    <row r="1594" spans="1:5" x14ac:dyDescent="0.3">
      <c r="A1594">
        <f t="shared" si="28"/>
        <v>8821531</v>
      </c>
      <c r="B1594" t="s">
        <v>7207</v>
      </c>
      <c r="C1594" t="s">
        <v>10363</v>
      </c>
      <c r="D1594">
        <v>14821531</v>
      </c>
      <c r="E1594">
        <v>6000000</v>
      </c>
    </row>
    <row r="1595" spans="1:5" x14ac:dyDescent="0.3">
      <c r="A1595">
        <f t="shared" si="28"/>
        <v>8818967</v>
      </c>
      <c r="B1595" t="s">
        <v>9694</v>
      </c>
      <c r="C1595" t="s">
        <v>9696</v>
      </c>
      <c r="D1595">
        <v>15818967</v>
      </c>
      <c r="E1595">
        <v>7000000</v>
      </c>
    </row>
    <row r="1596" spans="1:5" x14ac:dyDescent="0.3">
      <c r="A1596">
        <f t="shared" si="28"/>
        <v>8813366</v>
      </c>
      <c r="B1596" t="s">
        <v>4392</v>
      </c>
      <c r="C1596" t="s">
        <v>4393</v>
      </c>
      <c r="D1596">
        <v>46813366</v>
      </c>
      <c r="E1596">
        <v>38000000</v>
      </c>
    </row>
    <row r="1597" spans="1:5" x14ac:dyDescent="0.3">
      <c r="A1597">
        <f t="shared" si="28"/>
        <v>8792641</v>
      </c>
      <c r="B1597" t="s">
        <v>3902</v>
      </c>
      <c r="C1597" t="s">
        <v>4526</v>
      </c>
      <c r="D1597">
        <v>43792641</v>
      </c>
      <c r="E1597">
        <v>35000000</v>
      </c>
    </row>
    <row r="1598" spans="1:5" x14ac:dyDescent="0.3">
      <c r="A1598">
        <f t="shared" si="28"/>
        <v>8768623</v>
      </c>
      <c r="B1598" t="s">
        <v>3758</v>
      </c>
      <c r="C1598" t="s">
        <v>3760</v>
      </c>
      <c r="D1598">
        <v>51768623</v>
      </c>
      <c r="E1598">
        <v>43000000</v>
      </c>
    </row>
    <row r="1599" spans="1:5" x14ac:dyDescent="0.3">
      <c r="A1599">
        <f t="shared" si="28"/>
        <v>8758465</v>
      </c>
      <c r="B1599" t="s">
        <v>2495</v>
      </c>
      <c r="C1599" t="s">
        <v>6910</v>
      </c>
      <c r="D1599">
        <v>27758465</v>
      </c>
      <c r="E1599">
        <v>19000000</v>
      </c>
    </row>
    <row r="1600" spans="1:5" x14ac:dyDescent="0.3">
      <c r="A1600">
        <f t="shared" si="28"/>
        <v>8699684</v>
      </c>
      <c r="B1600" t="s">
        <v>9434</v>
      </c>
      <c r="C1600" t="s">
        <v>9435</v>
      </c>
      <c r="D1600">
        <v>16699684</v>
      </c>
      <c r="E1600">
        <v>8000000</v>
      </c>
    </row>
    <row r="1601" spans="1:5" x14ac:dyDescent="0.3">
      <c r="A1601">
        <f t="shared" si="28"/>
        <v>8694528</v>
      </c>
      <c r="B1601" t="s">
        <v>1024</v>
      </c>
      <c r="C1601" t="s">
        <v>11315</v>
      </c>
      <c r="D1601">
        <v>11694528</v>
      </c>
      <c r="E1601">
        <v>3000000</v>
      </c>
    </row>
    <row r="1602" spans="1:5" x14ac:dyDescent="0.3">
      <c r="A1602">
        <f t="shared" ref="A1602:A1665" si="29">D1602-E1602</f>
        <v>8690000</v>
      </c>
      <c r="B1602" t="s">
        <v>11899</v>
      </c>
      <c r="C1602" t="s">
        <v>13042</v>
      </c>
      <c r="D1602">
        <v>9600000</v>
      </c>
      <c r="E1602">
        <v>910000</v>
      </c>
    </row>
    <row r="1603" spans="1:5" x14ac:dyDescent="0.3">
      <c r="A1603">
        <f t="shared" si="29"/>
        <v>8662299</v>
      </c>
      <c r="B1603" t="s">
        <v>3149</v>
      </c>
      <c r="C1603" t="s">
        <v>6075</v>
      </c>
      <c r="D1603">
        <v>32662299</v>
      </c>
      <c r="E1603">
        <v>24000000</v>
      </c>
    </row>
    <row r="1604" spans="1:5" x14ac:dyDescent="0.3">
      <c r="A1604">
        <f t="shared" si="29"/>
        <v>8642254</v>
      </c>
      <c r="B1604" t="s">
        <v>10014</v>
      </c>
      <c r="C1604" t="s">
        <v>10016</v>
      </c>
      <c r="D1604">
        <v>11642254</v>
      </c>
      <c r="E1604">
        <v>3000000</v>
      </c>
    </row>
    <row r="1605" spans="1:5" x14ac:dyDescent="0.3">
      <c r="A1605">
        <f t="shared" si="29"/>
        <v>8631221</v>
      </c>
      <c r="B1605" t="s">
        <v>1336</v>
      </c>
      <c r="C1605" t="s">
        <v>5842</v>
      </c>
      <c r="D1605">
        <v>33631221</v>
      </c>
      <c r="E1605">
        <v>25000000</v>
      </c>
    </row>
    <row r="1606" spans="1:5" x14ac:dyDescent="0.3">
      <c r="A1606">
        <f t="shared" si="29"/>
        <v>8607223</v>
      </c>
      <c r="B1606" t="s">
        <v>2018</v>
      </c>
      <c r="C1606" t="s">
        <v>3469</v>
      </c>
      <c r="D1606">
        <v>56607223</v>
      </c>
      <c r="E1606">
        <v>48000000</v>
      </c>
    </row>
    <row r="1607" spans="1:5" x14ac:dyDescent="0.3">
      <c r="A1607">
        <f t="shared" si="29"/>
        <v>8605814.666666666</v>
      </c>
      <c r="B1607" t="s">
        <v>3653</v>
      </c>
      <c r="C1607" t="s">
        <v>10318</v>
      </c>
      <c r="D1607">
        <f>VLOOKUP(B1607,'AVG budget &amp; Gross'!$X$4:$Y$2401,2,0)</f>
        <v>13605814.666666666</v>
      </c>
      <c r="E1607">
        <v>5000000</v>
      </c>
    </row>
    <row r="1608" spans="1:5" x14ac:dyDescent="0.3">
      <c r="A1608">
        <f t="shared" si="29"/>
        <v>8578145</v>
      </c>
      <c r="B1608" t="s">
        <v>1134</v>
      </c>
      <c r="C1608" t="s">
        <v>8214</v>
      </c>
      <c r="D1608">
        <v>21078145</v>
      </c>
      <c r="E1608">
        <v>12500000</v>
      </c>
    </row>
    <row r="1609" spans="1:5" x14ac:dyDescent="0.3">
      <c r="A1609">
        <f t="shared" si="29"/>
        <v>8503161</v>
      </c>
      <c r="B1609" t="s">
        <v>1596</v>
      </c>
      <c r="C1609" t="s">
        <v>2030</v>
      </c>
      <c r="D1609">
        <v>83503161</v>
      </c>
      <c r="E1609">
        <v>75000000</v>
      </c>
    </row>
    <row r="1610" spans="1:5" x14ac:dyDescent="0.3">
      <c r="A1610">
        <f t="shared" si="29"/>
        <v>8457445</v>
      </c>
      <c r="B1610" t="s">
        <v>1411</v>
      </c>
      <c r="C1610" t="s">
        <v>1413</v>
      </c>
      <c r="D1610">
        <f>VLOOKUP(B1610,'AVG budget &amp; Gross'!$X$4:$Y$2401,2,0)</f>
        <v>57857445</v>
      </c>
      <c r="E1610">
        <f>VLOOKUP(B1610,'AVG budget &amp; Gross'!$S$4:$T$2401,2,0)</f>
        <v>49400000</v>
      </c>
    </row>
    <row r="1611" spans="1:5" x14ac:dyDescent="0.3">
      <c r="A1611">
        <f t="shared" si="29"/>
        <v>8432823</v>
      </c>
      <c r="B1611" t="s">
        <v>5113</v>
      </c>
      <c r="C1611" t="s">
        <v>5116</v>
      </c>
      <c r="D1611">
        <v>38432823</v>
      </c>
      <c r="E1611">
        <v>30000000</v>
      </c>
    </row>
    <row r="1612" spans="1:5" x14ac:dyDescent="0.3">
      <c r="A1612">
        <f t="shared" si="29"/>
        <v>8430705</v>
      </c>
      <c r="B1612" t="s">
        <v>9454</v>
      </c>
      <c r="C1612" t="s">
        <v>9455</v>
      </c>
      <c r="D1612">
        <v>8880705</v>
      </c>
      <c r="E1612">
        <f>VLOOKUP(B1612,'AVG budget &amp; Gross'!$S$4:$T$2401,2,0)</f>
        <v>450000</v>
      </c>
    </row>
    <row r="1613" spans="1:5" x14ac:dyDescent="0.3">
      <c r="A1613">
        <f t="shared" si="29"/>
        <v>8413606</v>
      </c>
      <c r="B1613" t="s">
        <v>1583</v>
      </c>
      <c r="C1613" t="s">
        <v>5091</v>
      </c>
      <c r="D1613">
        <v>38413606</v>
      </c>
      <c r="E1613">
        <v>30000000</v>
      </c>
    </row>
    <row r="1614" spans="1:5" x14ac:dyDescent="0.3">
      <c r="A1614">
        <f t="shared" si="29"/>
        <v>8408614</v>
      </c>
      <c r="B1614" t="s">
        <v>1497</v>
      </c>
      <c r="C1614" t="s">
        <v>2947</v>
      </c>
      <c r="D1614">
        <v>63408614</v>
      </c>
      <c r="E1614">
        <v>55000000</v>
      </c>
    </row>
    <row r="1615" spans="1:5" x14ac:dyDescent="0.3">
      <c r="A1615">
        <f t="shared" si="29"/>
        <v>8400000</v>
      </c>
      <c r="B1615" t="s">
        <v>5817</v>
      </c>
      <c r="C1615" t="s">
        <v>7052</v>
      </c>
      <c r="D1615">
        <v>26400000</v>
      </c>
      <c r="E1615">
        <v>18000000</v>
      </c>
    </row>
    <row r="1616" spans="1:5" x14ac:dyDescent="0.3">
      <c r="A1616">
        <f t="shared" si="29"/>
        <v>8396624</v>
      </c>
      <c r="B1616" t="s">
        <v>189</v>
      </c>
      <c r="C1616" t="s">
        <v>793</v>
      </c>
      <c r="D1616">
        <v>138396624</v>
      </c>
      <c r="E1616">
        <v>130000000</v>
      </c>
    </row>
    <row r="1617" spans="1:5" x14ac:dyDescent="0.3">
      <c r="A1617">
        <f t="shared" si="29"/>
        <v>8350177</v>
      </c>
      <c r="B1617" t="s">
        <v>10389</v>
      </c>
      <c r="C1617" t="s">
        <v>10391</v>
      </c>
      <c r="D1617">
        <v>13350177</v>
      </c>
      <c r="E1617">
        <v>5000000</v>
      </c>
    </row>
    <row r="1618" spans="1:5" x14ac:dyDescent="0.3">
      <c r="A1618">
        <f t="shared" si="29"/>
        <v>8336565</v>
      </c>
      <c r="B1618" t="s">
        <v>3227</v>
      </c>
      <c r="C1618" t="s">
        <v>3228</v>
      </c>
      <c r="D1618">
        <v>58336565</v>
      </c>
      <c r="E1618">
        <v>50000000</v>
      </c>
    </row>
    <row r="1619" spans="1:5" x14ac:dyDescent="0.3">
      <c r="A1619">
        <f t="shared" si="29"/>
        <v>8311368</v>
      </c>
      <c r="B1619" t="s">
        <v>798</v>
      </c>
      <c r="C1619" t="s">
        <v>800</v>
      </c>
      <c r="D1619">
        <v>118311368</v>
      </c>
      <c r="E1619">
        <v>110000000</v>
      </c>
    </row>
    <row r="1620" spans="1:5" x14ac:dyDescent="0.3">
      <c r="A1620">
        <f t="shared" si="29"/>
        <v>8297830</v>
      </c>
      <c r="B1620" t="s">
        <v>2035</v>
      </c>
      <c r="C1620" t="s">
        <v>3075</v>
      </c>
      <c r="D1620">
        <v>58297830</v>
      </c>
      <c r="E1620">
        <v>50000000</v>
      </c>
    </row>
    <row r="1621" spans="1:5" x14ac:dyDescent="0.3">
      <c r="A1621">
        <f t="shared" si="29"/>
        <v>8272447</v>
      </c>
      <c r="B1621" t="s">
        <v>8793</v>
      </c>
      <c r="C1621" t="s">
        <v>8794</v>
      </c>
      <c r="D1621">
        <v>18272447</v>
      </c>
      <c r="E1621">
        <v>10000000</v>
      </c>
    </row>
    <row r="1622" spans="1:5" x14ac:dyDescent="0.3">
      <c r="A1622">
        <f t="shared" si="29"/>
        <v>8269963</v>
      </c>
      <c r="B1622" t="s">
        <v>9330</v>
      </c>
      <c r="C1622" t="s">
        <v>10392</v>
      </c>
      <c r="D1622">
        <v>13269963</v>
      </c>
      <c r="E1622">
        <v>5000000</v>
      </c>
    </row>
    <row r="1623" spans="1:5" x14ac:dyDescent="0.3">
      <c r="A1623">
        <f t="shared" si="29"/>
        <v>8232624</v>
      </c>
      <c r="B1623" t="s">
        <v>5087</v>
      </c>
      <c r="C1623" t="s">
        <v>5088</v>
      </c>
      <c r="D1623">
        <v>38232624</v>
      </c>
      <c r="E1623">
        <v>30000000</v>
      </c>
    </row>
    <row r="1624" spans="1:5" x14ac:dyDescent="0.3">
      <c r="A1624">
        <f t="shared" si="29"/>
        <v>8197405</v>
      </c>
      <c r="B1624" t="s">
        <v>8601</v>
      </c>
      <c r="C1624" t="s">
        <v>8836</v>
      </c>
      <c r="D1624">
        <v>14597405</v>
      </c>
      <c r="E1624">
        <v>6400000</v>
      </c>
    </row>
    <row r="1625" spans="1:5" x14ac:dyDescent="0.3">
      <c r="A1625">
        <f t="shared" si="29"/>
        <v>8175394</v>
      </c>
      <c r="B1625" t="s">
        <v>264</v>
      </c>
      <c r="C1625" t="s">
        <v>4027</v>
      </c>
      <c r="D1625">
        <v>44175394</v>
      </c>
      <c r="E1625">
        <v>36000000</v>
      </c>
    </row>
    <row r="1626" spans="1:5" x14ac:dyDescent="0.3">
      <c r="A1626">
        <f t="shared" si="29"/>
        <v>8173302</v>
      </c>
      <c r="B1626" t="s">
        <v>3378</v>
      </c>
      <c r="C1626" t="s">
        <v>12326</v>
      </c>
      <c r="D1626">
        <f>VLOOKUP(B1626,'AVG budget &amp; Gross'!$X$4:$Y$2401,2,0)</f>
        <v>25173302</v>
      </c>
      <c r="E1626">
        <v>17000000</v>
      </c>
    </row>
    <row r="1627" spans="1:5" x14ac:dyDescent="0.3">
      <c r="A1627">
        <f t="shared" si="29"/>
        <v>8168741</v>
      </c>
      <c r="B1627" t="s">
        <v>9497</v>
      </c>
      <c r="C1627" t="s">
        <v>9499</v>
      </c>
      <c r="D1627">
        <v>16168741</v>
      </c>
      <c r="E1627">
        <v>8000000</v>
      </c>
    </row>
    <row r="1628" spans="1:5" x14ac:dyDescent="0.3">
      <c r="A1628">
        <f t="shared" si="29"/>
        <v>8115878</v>
      </c>
      <c r="B1628" t="s">
        <v>13681</v>
      </c>
      <c r="C1628" t="s">
        <v>13683</v>
      </c>
      <c r="D1628">
        <v>16115878</v>
      </c>
      <c r="E1628">
        <v>8000000</v>
      </c>
    </row>
    <row r="1629" spans="1:5" x14ac:dyDescent="0.3">
      <c r="A1629">
        <f t="shared" si="29"/>
        <v>8100000</v>
      </c>
      <c r="B1629" t="s">
        <v>12745</v>
      </c>
      <c r="C1629" t="s">
        <v>12747</v>
      </c>
      <c r="D1629">
        <v>9000000</v>
      </c>
      <c r="E1629">
        <v>900000</v>
      </c>
    </row>
    <row r="1630" spans="1:5" x14ac:dyDescent="0.3">
      <c r="A1630">
        <f t="shared" si="29"/>
        <v>8096053</v>
      </c>
      <c r="B1630" t="s">
        <v>3364</v>
      </c>
      <c r="C1630" t="s">
        <v>8800</v>
      </c>
      <c r="D1630">
        <v>17096053</v>
      </c>
      <c r="E1630">
        <v>9000000</v>
      </c>
    </row>
    <row r="1631" spans="1:5" x14ac:dyDescent="0.3">
      <c r="A1631">
        <f t="shared" si="29"/>
        <v>8089926</v>
      </c>
      <c r="B1631" t="s">
        <v>2548</v>
      </c>
      <c r="C1631" t="s">
        <v>7643</v>
      </c>
      <c r="D1631">
        <v>23089926</v>
      </c>
      <c r="E1631">
        <v>15000000</v>
      </c>
    </row>
    <row r="1632" spans="1:5" x14ac:dyDescent="0.3">
      <c r="A1632">
        <f t="shared" si="29"/>
        <v>8088568</v>
      </c>
      <c r="B1632" t="s">
        <v>8366</v>
      </c>
      <c r="C1632" t="s">
        <v>8367</v>
      </c>
      <c r="D1632">
        <v>21088568</v>
      </c>
      <c r="E1632">
        <v>13000000</v>
      </c>
    </row>
    <row r="1633" spans="1:5" x14ac:dyDescent="0.3">
      <c r="A1633">
        <f t="shared" si="29"/>
        <v>8077470</v>
      </c>
      <c r="B1633" t="s">
        <v>80</v>
      </c>
      <c r="C1633" t="s">
        <v>1425</v>
      </c>
      <c r="D1633">
        <v>83077470</v>
      </c>
      <c r="E1633">
        <v>75000000</v>
      </c>
    </row>
    <row r="1634" spans="1:5" x14ac:dyDescent="0.3">
      <c r="A1634">
        <f t="shared" si="29"/>
        <v>8074715</v>
      </c>
      <c r="B1634" t="s">
        <v>7708</v>
      </c>
      <c r="C1634" t="s">
        <v>9590</v>
      </c>
      <c r="D1634">
        <v>12574715</v>
      </c>
      <c r="E1634">
        <v>4500000</v>
      </c>
    </row>
    <row r="1635" spans="1:5" x14ac:dyDescent="0.3">
      <c r="A1635">
        <f t="shared" si="29"/>
        <v>8059386</v>
      </c>
      <c r="B1635" t="s">
        <v>4390</v>
      </c>
      <c r="C1635" t="s">
        <v>6251</v>
      </c>
      <c r="D1635">
        <v>30059386</v>
      </c>
      <c r="E1635">
        <v>22000000</v>
      </c>
    </row>
    <row r="1636" spans="1:5" x14ac:dyDescent="0.3">
      <c r="A1636">
        <f t="shared" si="29"/>
        <v>8047419</v>
      </c>
      <c r="B1636" t="s">
        <v>9436</v>
      </c>
      <c r="C1636" t="s">
        <v>9437</v>
      </c>
      <c r="D1636">
        <v>15047419</v>
      </c>
      <c r="E1636">
        <v>7000000</v>
      </c>
    </row>
    <row r="1637" spans="1:5" x14ac:dyDescent="0.3">
      <c r="A1637">
        <f t="shared" si="29"/>
        <v>8045844</v>
      </c>
      <c r="B1637" t="s">
        <v>3182</v>
      </c>
      <c r="C1637" t="s">
        <v>9998</v>
      </c>
      <c r="D1637">
        <v>14545844</v>
      </c>
      <c r="E1637">
        <v>6500000</v>
      </c>
    </row>
    <row r="1638" spans="1:5" x14ac:dyDescent="0.3">
      <c r="A1638">
        <f t="shared" si="29"/>
        <v>8031620</v>
      </c>
      <c r="B1638" t="s">
        <v>2186</v>
      </c>
      <c r="C1638" t="s">
        <v>2187</v>
      </c>
      <c r="D1638">
        <v>78031620</v>
      </c>
      <c r="E1638">
        <v>70000000</v>
      </c>
    </row>
    <row r="1639" spans="1:5" x14ac:dyDescent="0.3">
      <c r="A1639">
        <f t="shared" si="29"/>
        <v>8013113</v>
      </c>
      <c r="B1639" t="s">
        <v>12739</v>
      </c>
      <c r="C1639" t="s">
        <v>12740</v>
      </c>
      <c r="D1639">
        <v>9013113</v>
      </c>
      <c r="E1639">
        <v>1000000</v>
      </c>
    </row>
    <row r="1640" spans="1:5" x14ac:dyDescent="0.3">
      <c r="A1640">
        <f t="shared" si="29"/>
        <v>8000000</v>
      </c>
      <c r="B1640" t="s">
        <v>9651</v>
      </c>
      <c r="C1640" t="s">
        <v>9684</v>
      </c>
      <c r="D1640">
        <v>21000000</v>
      </c>
      <c r="E1640">
        <v>13000000</v>
      </c>
    </row>
    <row r="1641" spans="1:5" x14ac:dyDescent="0.3">
      <c r="A1641">
        <f t="shared" si="29"/>
        <v>7997095</v>
      </c>
      <c r="B1641" t="s">
        <v>4377</v>
      </c>
      <c r="C1641" t="s">
        <v>6257</v>
      </c>
      <c r="D1641">
        <v>29997095</v>
      </c>
      <c r="E1641">
        <v>22000000</v>
      </c>
    </row>
    <row r="1642" spans="1:5" x14ac:dyDescent="0.3">
      <c r="A1642">
        <f t="shared" si="29"/>
        <v>7980275</v>
      </c>
      <c r="B1642" t="s">
        <v>8021</v>
      </c>
      <c r="C1642" t="s">
        <v>12573</v>
      </c>
      <c r="D1642">
        <v>9180275</v>
      </c>
      <c r="E1642">
        <v>1200000</v>
      </c>
    </row>
    <row r="1643" spans="1:5" x14ac:dyDescent="0.3">
      <c r="A1643">
        <f t="shared" si="29"/>
        <v>7947763</v>
      </c>
      <c r="B1643" t="s">
        <v>10397</v>
      </c>
      <c r="C1643" t="s">
        <v>10399</v>
      </c>
      <c r="D1643">
        <v>12947763</v>
      </c>
      <c r="E1643">
        <v>5000000</v>
      </c>
    </row>
    <row r="1644" spans="1:5" x14ac:dyDescent="0.3">
      <c r="A1644">
        <f t="shared" si="29"/>
        <v>7891000</v>
      </c>
      <c r="B1644" t="s">
        <v>2641</v>
      </c>
      <c r="C1644" t="s">
        <v>9699</v>
      </c>
      <c r="D1644">
        <v>14891000</v>
      </c>
      <c r="E1644">
        <v>7000000</v>
      </c>
    </row>
    <row r="1645" spans="1:5" x14ac:dyDescent="0.3">
      <c r="A1645">
        <f t="shared" si="29"/>
        <v>7887882</v>
      </c>
      <c r="B1645" t="s">
        <v>1104</v>
      </c>
      <c r="C1645" t="s">
        <v>3975</v>
      </c>
      <c r="D1645">
        <v>57887882</v>
      </c>
      <c r="E1645">
        <v>50000000</v>
      </c>
    </row>
    <row r="1646" spans="1:5" x14ac:dyDescent="0.3">
      <c r="A1646">
        <f t="shared" si="29"/>
        <v>7867349</v>
      </c>
      <c r="B1646" t="s">
        <v>4390</v>
      </c>
      <c r="C1646" t="s">
        <v>4391</v>
      </c>
      <c r="D1646">
        <v>44867349</v>
      </c>
      <c r="E1646">
        <v>37000000</v>
      </c>
    </row>
    <row r="1647" spans="1:5" x14ac:dyDescent="0.3">
      <c r="A1647">
        <f t="shared" si="29"/>
        <v>7862546</v>
      </c>
      <c r="B1647" t="s">
        <v>1142</v>
      </c>
      <c r="C1647" t="s">
        <v>2601</v>
      </c>
      <c r="D1647">
        <v>77862546</v>
      </c>
      <c r="E1647">
        <v>70000000</v>
      </c>
    </row>
    <row r="1648" spans="1:5" x14ac:dyDescent="0.3">
      <c r="A1648">
        <f t="shared" si="29"/>
        <v>7800000</v>
      </c>
      <c r="B1648" t="s">
        <v>11899</v>
      </c>
      <c r="C1648" t="s">
        <v>12174</v>
      </c>
      <c r="D1648">
        <f>VLOOKUP(B1648,'AVG budget &amp; Gross'!$X$4:$Y$2401,2,0)</f>
        <v>9600000</v>
      </c>
      <c r="E1648">
        <v>1800000</v>
      </c>
    </row>
    <row r="1649" spans="1:5" x14ac:dyDescent="0.3">
      <c r="A1649">
        <f t="shared" si="29"/>
        <v>7781388</v>
      </c>
      <c r="B1649" t="s">
        <v>2786</v>
      </c>
      <c r="C1649" t="s">
        <v>4005</v>
      </c>
      <c r="D1649">
        <v>47781388</v>
      </c>
      <c r="E1649">
        <v>40000000</v>
      </c>
    </row>
    <row r="1650" spans="1:5" x14ac:dyDescent="0.3">
      <c r="A1650">
        <f t="shared" si="29"/>
        <v>7713577</v>
      </c>
      <c r="B1650" t="s">
        <v>2548</v>
      </c>
      <c r="C1650" t="s">
        <v>7403</v>
      </c>
      <c r="D1650">
        <v>23213577</v>
      </c>
      <c r="E1650">
        <v>15500000</v>
      </c>
    </row>
    <row r="1651" spans="1:5" x14ac:dyDescent="0.3">
      <c r="A1651">
        <f t="shared" si="29"/>
        <v>7678089</v>
      </c>
      <c r="B1651" t="s">
        <v>1172</v>
      </c>
      <c r="C1651" t="s">
        <v>2526</v>
      </c>
      <c r="D1651">
        <v>102678089</v>
      </c>
      <c r="E1651">
        <v>95000000</v>
      </c>
    </row>
    <row r="1652" spans="1:5" x14ac:dyDescent="0.3">
      <c r="A1652">
        <f t="shared" si="29"/>
        <v>7655201</v>
      </c>
      <c r="B1652" t="s">
        <v>8805</v>
      </c>
      <c r="C1652" t="s">
        <v>8806</v>
      </c>
      <c r="D1652">
        <v>17655201</v>
      </c>
      <c r="E1652">
        <v>10000000</v>
      </c>
    </row>
    <row r="1653" spans="1:5" x14ac:dyDescent="0.3">
      <c r="A1653">
        <f t="shared" si="29"/>
        <v>7617947</v>
      </c>
      <c r="B1653" t="s">
        <v>3815</v>
      </c>
      <c r="C1653" t="s">
        <v>4572</v>
      </c>
      <c r="D1653">
        <v>37617947</v>
      </c>
      <c r="E1653">
        <v>30000000</v>
      </c>
    </row>
    <row r="1654" spans="1:5" x14ac:dyDescent="0.3">
      <c r="A1654">
        <f t="shared" si="29"/>
        <v>7612840</v>
      </c>
      <c r="B1654" t="s">
        <v>7628</v>
      </c>
      <c r="C1654" t="s">
        <v>9721</v>
      </c>
      <c r="D1654">
        <v>14612840</v>
      </c>
      <c r="E1654">
        <v>7000000</v>
      </c>
    </row>
    <row r="1655" spans="1:5" x14ac:dyDescent="0.3">
      <c r="A1655">
        <f t="shared" si="29"/>
        <v>7600000</v>
      </c>
      <c r="B1655" t="s">
        <v>11899</v>
      </c>
      <c r="C1655" t="s">
        <v>11901</v>
      </c>
      <c r="D1655">
        <f>VLOOKUP(B1655,'AVG budget &amp; Gross'!$X$4:$Y$2401,2,0)</f>
        <v>9600000</v>
      </c>
      <c r="E1655">
        <v>2000000</v>
      </c>
    </row>
    <row r="1656" spans="1:5" x14ac:dyDescent="0.3">
      <c r="A1656">
        <f t="shared" si="29"/>
        <v>7592632</v>
      </c>
      <c r="B1656" t="s">
        <v>2100</v>
      </c>
      <c r="C1656" t="s">
        <v>8113</v>
      </c>
      <c r="D1656">
        <v>25592632</v>
      </c>
      <c r="E1656">
        <v>18000000</v>
      </c>
    </row>
    <row r="1657" spans="1:5" x14ac:dyDescent="0.3">
      <c r="A1657">
        <f t="shared" si="29"/>
        <v>7580895</v>
      </c>
      <c r="B1657" t="s">
        <v>2908</v>
      </c>
      <c r="C1657" t="s">
        <v>3622</v>
      </c>
      <c r="D1657">
        <v>52580895</v>
      </c>
      <c r="E1657">
        <v>45000000</v>
      </c>
    </row>
    <row r="1658" spans="1:5" x14ac:dyDescent="0.3">
      <c r="A1658">
        <f t="shared" si="29"/>
        <v>7568996</v>
      </c>
      <c r="B1658" t="s">
        <v>2274</v>
      </c>
      <c r="C1658" t="s">
        <v>5083</v>
      </c>
      <c r="D1658">
        <v>39568996</v>
      </c>
      <c r="E1658">
        <v>32000000</v>
      </c>
    </row>
    <row r="1659" spans="1:5" x14ac:dyDescent="0.3">
      <c r="A1659">
        <f t="shared" si="29"/>
        <v>7563179</v>
      </c>
      <c r="B1659" t="s">
        <v>5425</v>
      </c>
      <c r="C1659" t="s">
        <v>5427</v>
      </c>
      <c r="D1659">
        <v>28563179</v>
      </c>
      <c r="E1659">
        <v>21000000</v>
      </c>
    </row>
    <row r="1660" spans="1:5" x14ac:dyDescent="0.3">
      <c r="A1660">
        <f t="shared" si="29"/>
        <v>7553210</v>
      </c>
      <c r="B1660" t="s">
        <v>5794</v>
      </c>
      <c r="C1660" t="s">
        <v>5797</v>
      </c>
      <c r="D1660">
        <v>32553210</v>
      </c>
      <c r="E1660">
        <v>25000000</v>
      </c>
    </row>
    <row r="1661" spans="1:5" x14ac:dyDescent="0.3">
      <c r="A1661">
        <f t="shared" si="29"/>
        <v>7544812</v>
      </c>
      <c r="B1661" t="s">
        <v>9587</v>
      </c>
      <c r="C1661" t="s">
        <v>9588</v>
      </c>
      <c r="D1661">
        <v>17544812</v>
      </c>
      <c r="E1661">
        <v>10000000</v>
      </c>
    </row>
    <row r="1662" spans="1:5" x14ac:dyDescent="0.3">
      <c r="A1662">
        <f t="shared" si="29"/>
        <v>7515297</v>
      </c>
      <c r="B1662" t="s">
        <v>1188</v>
      </c>
      <c r="C1662" t="s">
        <v>1190</v>
      </c>
      <c r="D1662">
        <v>107515297</v>
      </c>
      <c r="E1662">
        <v>100000000</v>
      </c>
    </row>
    <row r="1663" spans="1:5" x14ac:dyDescent="0.3">
      <c r="A1663">
        <f t="shared" si="29"/>
        <v>7468807</v>
      </c>
      <c r="B1663" t="s">
        <v>7660</v>
      </c>
      <c r="C1663" t="s">
        <v>7662</v>
      </c>
      <c r="D1663">
        <v>21468807</v>
      </c>
      <c r="E1663">
        <v>14000000</v>
      </c>
    </row>
    <row r="1664" spans="1:5" x14ac:dyDescent="0.3">
      <c r="A1664">
        <f t="shared" si="29"/>
        <v>7452765</v>
      </c>
      <c r="B1664" t="s">
        <v>4390</v>
      </c>
      <c r="C1664" t="s">
        <v>6077</v>
      </c>
      <c r="D1664">
        <v>31452765</v>
      </c>
      <c r="E1664">
        <v>24000000</v>
      </c>
    </row>
    <row r="1665" spans="1:5" x14ac:dyDescent="0.3">
      <c r="A1665">
        <f t="shared" si="29"/>
        <v>7416109</v>
      </c>
      <c r="B1665" t="s">
        <v>983</v>
      </c>
      <c r="C1665" t="s">
        <v>6082</v>
      </c>
      <c r="D1665">
        <v>32416109</v>
      </c>
      <c r="E1665">
        <v>25000000</v>
      </c>
    </row>
    <row r="1666" spans="1:5" x14ac:dyDescent="0.3">
      <c r="A1666">
        <f t="shared" ref="A1666:A1729" si="30">D1666-E1666</f>
        <v>7397469</v>
      </c>
      <c r="B1666" t="s">
        <v>8786</v>
      </c>
      <c r="C1666" t="s">
        <v>8787</v>
      </c>
      <c r="D1666">
        <v>24397469</v>
      </c>
      <c r="E1666">
        <v>17000000</v>
      </c>
    </row>
    <row r="1667" spans="1:5" x14ac:dyDescent="0.3">
      <c r="A1667">
        <f t="shared" si="30"/>
        <v>7381787</v>
      </c>
      <c r="B1667" t="s">
        <v>8594</v>
      </c>
      <c r="C1667" t="s">
        <v>8596</v>
      </c>
      <c r="D1667">
        <v>18381787</v>
      </c>
      <c r="E1667">
        <v>11000000</v>
      </c>
    </row>
    <row r="1668" spans="1:5" x14ac:dyDescent="0.3">
      <c r="A1668">
        <f t="shared" si="30"/>
        <v>7368960</v>
      </c>
      <c r="B1668" t="s">
        <v>4701</v>
      </c>
      <c r="C1668" t="s">
        <v>5815</v>
      </c>
      <c r="D1668">
        <v>32368960</v>
      </c>
      <c r="E1668">
        <v>25000000</v>
      </c>
    </row>
    <row r="1669" spans="1:5" x14ac:dyDescent="0.3">
      <c r="A1669">
        <f t="shared" si="30"/>
        <v>7308111</v>
      </c>
      <c r="B1669" t="s">
        <v>7986</v>
      </c>
      <c r="C1669" t="s">
        <v>12755</v>
      </c>
      <c r="D1669">
        <v>23808111</v>
      </c>
      <c r="E1669">
        <f>VLOOKUP(B1669,'AVG budget &amp; Gross'!$S$4:$T$2401,2,0)</f>
        <v>16500000</v>
      </c>
    </row>
    <row r="1670" spans="1:5" x14ac:dyDescent="0.3">
      <c r="A1670">
        <f t="shared" si="30"/>
        <v>7277055</v>
      </c>
      <c r="B1670" t="s">
        <v>3520</v>
      </c>
      <c r="C1670" t="s">
        <v>6526</v>
      </c>
      <c r="D1670">
        <v>27277055</v>
      </c>
      <c r="E1670">
        <v>20000000</v>
      </c>
    </row>
    <row r="1671" spans="1:5" x14ac:dyDescent="0.3">
      <c r="A1671">
        <f t="shared" si="30"/>
        <v>7236496</v>
      </c>
      <c r="B1671" t="s">
        <v>515</v>
      </c>
      <c r="C1671" t="s">
        <v>2376</v>
      </c>
      <c r="D1671">
        <v>70236496</v>
      </c>
      <c r="E1671">
        <v>63000000</v>
      </c>
    </row>
    <row r="1672" spans="1:5" x14ac:dyDescent="0.3">
      <c r="A1672">
        <f t="shared" si="30"/>
        <v>7235293</v>
      </c>
      <c r="B1672" t="s">
        <v>6747</v>
      </c>
      <c r="C1672" t="s">
        <v>9190</v>
      </c>
      <c r="D1672">
        <v>16235293</v>
      </c>
      <c r="E1672">
        <v>9000000</v>
      </c>
    </row>
    <row r="1673" spans="1:5" x14ac:dyDescent="0.3">
      <c r="A1673">
        <f t="shared" si="30"/>
        <v>7235267</v>
      </c>
      <c r="B1673" t="s">
        <v>9999</v>
      </c>
      <c r="C1673" t="s">
        <v>10000</v>
      </c>
      <c r="D1673">
        <v>13235267</v>
      </c>
      <c r="E1673">
        <v>6000000</v>
      </c>
    </row>
    <row r="1674" spans="1:5" x14ac:dyDescent="0.3">
      <c r="A1674">
        <f t="shared" si="30"/>
        <v>7200000</v>
      </c>
      <c r="B1674" t="s">
        <v>2330</v>
      </c>
      <c r="C1674" t="s">
        <v>5611</v>
      </c>
      <c r="D1674">
        <v>33200000</v>
      </c>
      <c r="E1674">
        <v>26000000</v>
      </c>
    </row>
    <row r="1675" spans="1:5" x14ac:dyDescent="0.3">
      <c r="A1675">
        <f t="shared" si="30"/>
        <v>7200000</v>
      </c>
      <c r="B1675" t="s">
        <v>10402</v>
      </c>
      <c r="C1675" t="s">
        <v>10404</v>
      </c>
      <c r="D1675">
        <v>12200000</v>
      </c>
      <c r="E1675">
        <v>5000000</v>
      </c>
    </row>
    <row r="1676" spans="1:5" x14ac:dyDescent="0.3">
      <c r="A1676">
        <f t="shared" si="30"/>
        <v>7189039</v>
      </c>
      <c r="B1676" t="s">
        <v>7271</v>
      </c>
      <c r="C1676" t="s">
        <v>7653</v>
      </c>
      <c r="D1676">
        <v>22189039</v>
      </c>
      <c r="E1676">
        <v>15000000</v>
      </c>
    </row>
    <row r="1677" spans="1:5" x14ac:dyDescent="0.3">
      <c r="A1677">
        <f t="shared" si="30"/>
        <v>7168445</v>
      </c>
      <c r="B1677" t="s">
        <v>4189</v>
      </c>
      <c r="C1677" t="s">
        <v>5479</v>
      </c>
      <c r="D1677">
        <v>42168445</v>
      </c>
      <c r="E1677">
        <v>35000000</v>
      </c>
    </row>
    <row r="1678" spans="1:5" x14ac:dyDescent="0.3">
      <c r="A1678">
        <f t="shared" si="30"/>
        <v>7130611</v>
      </c>
      <c r="B1678" t="s">
        <v>9485</v>
      </c>
      <c r="C1678" t="s">
        <v>13201</v>
      </c>
      <c r="D1678">
        <v>7830611</v>
      </c>
      <c r="E1678">
        <v>700000</v>
      </c>
    </row>
    <row r="1679" spans="1:5" x14ac:dyDescent="0.3">
      <c r="A1679">
        <f t="shared" si="30"/>
        <v>7096584</v>
      </c>
      <c r="B1679" t="s">
        <v>5132</v>
      </c>
      <c r="C1679" t="s">
        <v>5133</v>
      </c>
      <c r="D1679">
        <v>26096584</v>
      </c>
      <c r="E1679">
        <v>19000000</v>
      </c>
    </row>
    <row r="1680" spans="1:5" x14ac:dyDescent="0.3">
      <c r="A1680">
        <f t="shared" si="30"/>
        <v>7055248</v>
      </c>
      <c r="B1680" t="s">
        <v>3628</v>
      </c>
      <c r="C1680" t="s">
        <v>4083</v>
      </c>
      <c r="D1680">
        <v>32055248</v>
      </c>
      <c r="E1680">
        <v>25000000</v>
      </c>
    </row>
    <row r="1681" spans="1:5" x14ac:dyDescent="0.3">
      <c r="A1681">
        <f t="shared" si="30"/>
        <v>7048538.333333333</v>
      </c>
      <c r="B1681" t="s">
        <v>1629</v>
      </c>
      <c r="C1681" t="s">
        <v>10817</v>
      </c>
      <c r="D1681">
        <f>VLOOKUP(B1681,'AVG budget &amp; Gross'!$X$4:$Y$2401,2,0)</f>
        <v>7162538.333333333</v>
      </c>
      <c r="E1681">
        <v>114000</v>
      </c>
    </row>
    <row r="1682" spans="1:5" x14ac:dyDescent="0.3">
      <c r="A1682">
        <f t="shared" si="30"/>
        <v>7036404</v>
      </c>
      <c r="B1682" t="s">
        <v>5321</v>
      </c>
      <c r="C1682" t="s">
        <v>5322</v>
      </c>
      <c r="D1682">
        <v>37036404</v>
      </c>
      <c r="E1682">
        <v>30000000</v>
      </c>
    </row>
    <row r="1683" spans="1:5" x14ac:dyDescent="0.3">
      <c r="A1683">
        <f t="shared" si="30"/>
        <v>7034272</v>
      </c>
      <c r="B1683" t="s">
        <v>2363</v>
      </c>
      <c r="C1683" t="s">
        <v>4022</v>
      </c>
      <c r="D1683">
        <v>47034272</v>
      </c>
      <c r="E1683">
        <v>40000000</v>
      </c>
    </row>
    <row r="1684" spans="1:5" x14ac:dyDescent="0.3">
      <c r="A1684">
        <f t="shared" si="30"/>
        <v>7017041</v>
      </c>
      <c r="B1684" t="s">
        <v>11322</v>
      </c>
      <c r="C1684" t="s">
        <v>11323</v>
      </c>
      <c r="D1684">
        <v>10017041</v>
      </c>
      <c r="E1684">
        <v>3000000</v>
      </c>
    </row>
    <row r="1685" spans="1:5" x14ac:dyDescent="0.3">
      <c r="A1685">
        <f t="shared" si="30"/>
        <v>7015224</v>
      </c>
      <c r="B1685" t="s">
        <v>637</v>
      </c>
      <c r="C1685" t="s">
        <v>1088</v>
      </c>
      <c r="D1685">
        <v>140015224</v>
      </c>
      <c r="E1685">
        <v>133000000</v>
      </c>
    </row>
    <row r="1686" spans="1:5" x14ac:dyDescent="0.3">
      <c r="A1686">
        <f t="shared" si="30"/>
        <v>7003620</v>
      </c>
      <c r="B1686" t="s">
        <v>3643</v>
      </c>
      <c r="C1686" t="s">
        <v>3645</v>
      </c>
      <c r="D1686">
        <v>32003620</v>
      </c>
      <c r="E1686">
        <v>25000000</v>
      </c>
    </row>
    <row r="1687" spans="1:5" x14ac:dyDescent="0.3">
      <c r="A1687">
        <f t="shared" si="30"/>
        <v>7003141</v>
      </c>
      <c r="B1687" t="s">
        <v>4582</v>
      </c>
      <c r="C1687" t="s">
        <v>9706</v>
      </c>
      <c r="D1687">
        <v>14003141</v>
      </c>
      <c r="E1687">
        <v>7000000</v>
      </c>
    </row>
    <row r="1688" spans="1:5" x14ac:dyDescent="0.3">
      <c r="A1688">
        <f t="shared" si="30"/>
        <v>7003011</v>
      </c>
      <c r="B1688" t="s">
        <v>570</v>
      </c>
      <c r="C1688" t="s">
        <v>11856</v>
      </c>
      <c r="D1688">
        <v>9003011</v>
      </c>
      <c r="E1688">
        <v>2000000</v>
      </c>
    </row>
    <row r="1689" spans="1:5" x14ac:dyDescent="0.3">
      <c r="A1689">
        <f t="shared" si="30"/>
        <v>6987757</v>
      </c>
      <c r="B1689" t="s">
        <v>1979</v>
      </c>
      <c r="C1689" t="s">
        <v>4577</v>
      </c>
      <c r="D1689">
        <v>33987757</v>
      </c>
      <c r="E1689">
        <v>27000000</v>
      </c>
    </row>
    <row r="1690" spans="1:5" x14ac:dyDescent="0.3">
      <c r="A1690">
        <f t="shared" si="30"/>
        <v>6962502</v>
      </c>
      <c r="B1690" t="s">
        <v>3182</v>
      </c>
      <c r="C1690" t="s">
        <v>14022</v>
      </c>
      <c r="D1690">
        <v>7137502</v>
      </c>
      <c r="E1690">
        <v>175000</v>
      </c>
    </row>
    <row r="1691" spans="1:5" x14ac:dyDescent="0.3">
      <c r="A1691">
        <f t="shared" si="30"/>
        <v>6954997</v>
      </c>
      <c r="B1691" t="s">
        <v>252</v>
      </c>
      <c r="C1691" t="s">
        <v>4531</v>
      </c>
      <c r="D1691">
        <v>41954997</v>
      </c>
      <c r="E1691">
        <v>35000000</v>
      </c>
    </row>
    <row r="1692" spans="1:5" x14ac:dyDescent="0.3">
      <c r="A1692">
        <f t="shared" si="30"/>
        <v>6879556</v>
      </c>
      <c r="B1692" t="s">
        <v>4978</v>
      </c>
      <c r="C1692" t="s">
        <v>9309</v>
      </c>
      <c r="D1692">
        <v>14879556</v>
      </c>
      <c r="E1692">
        <v>8000000</v>
      </c>
    </row>
    <row r="1693" spans="1:5" x14ac:dyDescent="0.3">
      <c r="A1693">
        <f t="shared" si="30"/>
        <v>6876974</v>
      </c>
      <c r="B1693" t="s">
        <v>6180</v>
      </c>
      <c r="C1693" t="s">
        <v>12572</v>
      </c>
      <c r="D1693">
        <v>13876974</v>
      </c>
      <c r="E1693">
        <v>7000000</v>
      </c>
    </row>
    <row r="1694" spans="1:5" x14ac:dyDescent="0.3">
      <c r="A1694">
        <f t="shared" si="30"/>
        <v>6867101</v>
      </c>
      <c r="B1694" t="s">
        <v>9448</v>
      </c>
      <c r="C1694" t="s">
        <v>9899</v>
      </c>
      <c r="D1694">
        <v>13367101</v>
      </c>
      <c r="E1694">
        <v>6500000</v>
      </c>
    </row>
    <row r="1695" spans="1:5" x14ac:dyDescent="0.3">
      <c r="A1695">
        <f t="shared" si="30"/>
        <v>6805534</v>
      </c>
      <c r="B1695" t="s">
        <v>11104</v>
      </c>
      <c r="C1695" t="s">
        <v>11107</v>
      </c>
      <c r="D1695">
        <v>10305534</v>
      </c>
      <c r="E1695">
        <v>3500000</v>
      </c>
    </row>
    <row r="1696" spans="1:5" x14ac:dyDescent="0.3">
      <c r="A1696">
        <f t="shared" si="30"/>
        <v>6800000</v>
      </c>
      <c r="B1696" t="s">
        <v>8732</v>
      </c>
      <c r="C1696" t="s">
        <v>8735</v>
      </c>
      <c r="D1696">
        <v>16800000</v>
      </c>
      <c r="E1696">
        <v>10000000</v>
      </c>
    </row>
    <row r="1697" spans="1:5" x14ac:dyDescent="0.3">
      <c r="A1697">
        <f t="shared" si="30"/>
        <v>6793213</v>
      </c>
      <c r="B1697" t="s">
        <v>2686</v>
      </c>
      <c r="C1697" t="s">
        <v>10005</v>
      </c>
      <c r="D1697">
        <v>12793213</v>
      </c>
      <c r="E1697">
        <v>6000000</v>
      </c>
    </row>
    <row r="1698" spans="1:5" x14ac:dyDescent="0.3">
      <c r="A1698">
        <f t="shared" si="30"/>
        <v>6753840</v>
      </c>
      <c r="B1698" t="s">
        <v>3085</v>
      </c>
      <c r="C1698" t="s">
        <v>6612</v>
      </c>
      <c r="D1698">
        <v>25753840</v>
      </c>
      <c r="E1698">
        <v>19000000</v>
      </c>
    </row>
    <row r="1699" spans="1:5" x14ac:dyDescent="0.3">
      <c r="A1699">
        <f t="shared" si="30"/>
        <v>6734992</v>
      </c>
      <c r="B1699" t="s">
        <v>2591</v>
      </c>
      <c r="C1699" t="s">
        <v>2593</v>
      </c>
      <c r="D1699">
        <v>66734992</v>
      </c>
      <c r="E1699">
        <v>60000000</v>
      </c>
    </row>
    <row r="1700" spans="1:5" x14ac:dyDescent="0.3">
      <c r="A1700">
        <f t="shared" si="30"/>
        <v>6724080</v>
      </c>
      <c r="B1700" t="s">
        <v>3273</v>
      </c>
      <c r="C1700" t="s">
        <v>3275</v>
      </c>
      <c r="D1700">
        <v>56724080</v>
      </c>
      <c r="E1700">
        <v>50000000</v>
      </c>
    </row>
    <row r="1701" spans="1:5" x14ac:dyDescent="0.3">
      <c r="A1701">
        <f t="shared" si="30"/>
        <v>6675178</v>
      </c>
      <c r="B1701" t="s">
        <v>10423</v>
      </c>
      <c r="C1701" t="s">
        <v>10424</v>
      </c>
      <c r="D1701">
        <v>11675178</v>
      </c>
      <c r="E1701">
        <v>5000000</v>
      </c>
    </row>
    <row r="1702" spans="1:5" x14ac:dyDescent="0.3">
      <c r="A1702">
        <f t="shared" si="30"/>
        <v>6671475</v>
      </c>
      <c r="B1702" t="s">
        <v>7960</v>
      </c>
      <c r="C1702" t="s">
        <v>7962</v>
      </c>
      <c r="D1702">
        <v>15171475</v>
      </c>
      <c r="E1702">
        <v>8500000</v>
      </c>
    </row>
    <row r="1703" spans="1:5" x14ac:dyDescent="0.3">
      <c r="A1703">
        <f t="shared" si="30"/>
        <v>6598492</v>
      </c>
      <c r="B1703" t="s">
        <v>13104</v>
      </c>
      <c r="C1703" t="s">
        <v>13107</v>
      </c>
      <c r="D1703">
        <v>7098492</v>
      </c>
      <c r="E1703">
        <v>500000</v>
      </c>
    </row>
    <row r="1704" spans="1:5" x14ac:dyDescent="0.3">
      <c r="A1704">
        <f t="shared" si="30"/>
        <v>6595716</v>
      </c>
      <c r="B1704" t="s">
        <v>7644</v>
      </c>
      <c r="C1704" t="s">
        <v>8358</v>
      </c>
      <c r="D1704">
        <v>18595716</v>
      </c>
      <c r="E1704">
        <v>12000000</v>
      </c>
    </row>
    <row r="1705" spans="1:5" x14ac:dyDescent="0.3">
      <c r="A1705">
        <f t="shared" si="30"/>
        <v>6546368</v>
      </c>
      <c r="B1705" t="s">
        <v>2429</v>
      </c>
      <c r="C1705" t="s">
        <v>14089</v>
      </c>
      <c r="D1705">
        <v>6706368</v>
      </c>
      <c r="E1705">
        <v>160000</v>
      </c>
    </row>
    <row r="1706" spans="1:5" x14ac:dyDescent="0.3">
      <c r="A1706">
        <f t="shared" si="30"/>
        <v>6532308</v>
      </c>
      <c r="B1706" t="s">
        <v>1523</v>
      </c>
      <c r="C1706" t="s">
        <v>4533</v>
      </c>
      <c r="D1706">
        <v>39532308</v>
      </c>
      <c r="E1706">
        <v>33000000</v>
      </c>
    </row>
    <row r="1707" spans="1:5" x14ac:dyDescent="0.3">
      <c r="A1707">
        <f t="shared" si="30"/>
        <v>6526393</v>
      </c>
      <c r="B1707" t="s">
        <v>5799</v>
      </c>
      <c r="C1707" t="s">
        <v>5802</v>
      </c>
      <c r="D1707">
        <v>31526393</v>
      </c>
      <c r="E1707">
        <v>25000000</v>
      </c>
    </row>
    <row r="1708" spans="1:5" x14ac:dyDescent="0.3">
      <c r="A1708">
        <f t="shared" si="30"/>
        <v>6515579</v>
      </c>
      <c r="B1708" t="s">
        <v>2548</v>
      </c>
      <c r="C1708" t="s">
        <v>10865</v>
      </c>
      <c r="D1708">
        <v>10515579</v>
      </c>
      <c r="E1708">
        <v>4000000</v>
      </c>
    </row>
    <row r="1709" spans="1:5" x14ac:dyDescent="0.3">
      <c r="A1709">
        <f t="shared" si="30"/>
        <v>6415649</v>
      </c>
      <c r="B1709" t="s">
        <v>344</v>
      </c>
      <c r="C1709" t="s">
        <v>6537</v>
      </c>
      <c r="D1709">
        <v>26415649</v>
      </c>
      <c r="E1709">
        <v>20000000</v>
      </c>
    </row>
    <row r="1710" spans="1:5" x14ac:dyDescent="0.3">
      <c r="A1710">
        <f t="shared" si="30"/>
        <v>6383298</v>
      </c>
      <c r="B1710" t="s">
        <v>7674</v>
      </c>
      <c r="C1710" t="s">
        <v>7675</v>
      </c>
      <c r="D1710">
        <v>21383298</v>
      </c>
      <c r="E1710">
        <v>15000000</v>
      </c>
    </row>
    <row r="1711" spans="1:5" x14ac:dyDescent="0.3">
      <c r="A1711">
        <f t="shared" si="30"/>
        <v>6354736</v>
      </c>
      <c r="B1711" t="s">
        <v>11566</v>
      </c>
      <c r="C1711" t="s">
        <v>11568</v>
      </c>
      <c r="D1711">
        <v>9054736</v>
      </c>
      <c r="E1711">
        <v>2700000</v>
      </c>
    </row>
    <row r="1712" spans="1:5" x14ac:dyDescent="0.3">
      <c r="A1712">
        <f t="shared" si="30"/>
        <v>6282851</v>
      </c>
      <c r="B1712" t="s">
        <v>10416</v>
      </c>
      <c r="C1712" t="s">
        <v>12814</v>
      </c>
      <c r="D1712">
        <f>VLOOKUP(B1712,'AVG budget &amp; Gross'!$X$4:$Y$2401,2,0)</f>
        <v>7282851</v>
      </c>
      <c r="E1712">
        <v>1000000</v>
      </c>
    </row>
    <row r="1713" spans="1:5" x14ac:dyDescent="0.3">
      <c r="A1713">
        <f t="shared" si="30"/>
        <v>6280507</v>
      </c>
      <c r="B1713" t="s">
        <v>1071</v>
      </c>
      <c r="C1713" t="s">
        <v>3631</v>
      </c>
      <c r="D1713">
        <v>46280507</v>
      </c>
      <c r="E1713">
        <v>40000000</v>
      </c>
    </row>
    <row r="1714" spans="1:5" x14ac:dyDescent="0.3">
      <c r="A1714">
        <f t="shared" si="30"/>
        <v>6246959</v>
      </c>
      <c r="B1714" t="s">
        <v>7952</v>
      </c>
      <c r="C1714" t="s">
        <v>7954</v>
      </c>
      <c r="D1714">
        <v>20246959</v>
      </c>
      <c r="E1714">
        <v>14000000</v>
      </c>
    </row>
    <row r="1715" spans="1:5" x14ac:dyDescent="0.3">
      <c r="A1715">
        <f t="shared" si="30"/>
        <v>6201559</v>
      </c>
      <c r="B1715" t="s">
        <v>7674</v>
      </c>
      <c r="C1715" t="s">
        <v>12738</v>
      </c>
      <c r="D1715">
        <v>9701559</v>
      </c>
      <c r="E1715">
        <v>3500000</v>
      </c>
    </row>
    <row r="1716" spans="1:5" x14ac:dyDescent="0.3">
      <c r="A1716">
        <f t="shared" si="30"/>
        <v>6173740</v>
      </c>
      <c r="B1716" t="s">
        <v>3210</v>
      </c>
      <c r="C1716" t="s">
        <v>6449</v>
      </c>
      <c r="D1716">
        <v>41573740</v>
      </c>
      <c r="E1716">
        <f>VLOOKUP(B1716,'AVG budget &amp; Gross'!$S$4:$T$2401,2,0)</f>
        <v>35400000</v>
      </c>
    </row>
    <row r="1717" spans="1:5" x14ac:dyDescent="0.3">
      <c r="A1717">
        <f t="shared" si="30"/>
        <v>6153600</v>
      </c>
      <c r="B1717" t="s">
        <v>3182</v>
      </c>
      <c r="C1717" t="s">
        <v>8808</v>
      </c>
      <c r="D1717">
        <v>16153600</v>
      </c>
      <c r="E1717">
        <v>10000000</v>
      </c>
    </row>
    <row r="1718" spans="1:5" x14ac:dyDescent="0.3">
      <c r="A1718">
        <f t="shared" si="30"/>
        <v>6097096</v>
      </c>
      <c r="B1718" t="s">
        <v>10866</v>
      </c>
      <c r="C1718" t="s">
        <v>10868</v>
      </c>
      <c r="D1718">
        <v>10097096</v>
      </c>
      <c r="E1718">
        <v>4000000</v>
      </c>
    </row>
    <row r="1719" spans="1:5" x14ac:dyDescent="0.3">
      <c r="A1719">
        <f t="shared" si="30"/>
        <v>6093554.5</v>
      </c>
      <c r="B1719" t="s">
        <v>8663</v>
      </c>
      <c r="C1719" t="s">
        <v>10570</v>
      </c>
      <c r="D1719">
        <f>VLOOKUP(B1719,'AVG budget &amp; Gross'!$X$4:$Y$2401,2,0)</f>
        <v>11093554.5</v>
      </c>
      <c r="E1719">
        <v>5000000</v>
      </c>
    </row>
    <row r="1720" spans="1:5" x14ac:dyDescent="0.3">
      <c r="A1720">
        <f t="shared" si="30"/>
        <v>6033556</v>
      </c>
      <c r="B1720" t="s">
        <v>3132</v>
      </c>
      <c r="C1720" t="s">
        <v>8811</v>
      </c>
      <c r="D1720">
        <v>16033556</v>
      </c>
      <c r="E1720">
        <v>10000000</v>
      </c>
    </row>
    <row r="1721" spans="1:5" x14ac:dyDescent="0.3">
      <c r="A1721">
        <f t="shared" si="30"/>
        <v>6022940</v>
      </c>
      <c r="B1721" t="s">
        <v>5708</v>
      </c>
      <c r="C1721" t="s">
        <v>12322</v>
      </c>
      <c r="D1721">
        <v>7022940</v>
      </c>
      <c r="E1721">
        <v>1000000</v>
      </c>
    </row>
    <row r="1722" spans="1:5" x14ac:dyDescent="0.3">
      <c r="A1722">
        <f t="shared" si="30"/>
        <v>6019483</v>
      </c>
      <c r="B1722" t="s">
        <v>4394</v>
      </c>
      <c r="C1722" t="s">
        <v>4422</v>
      </c>
      <c r="D1722">
        <v>42019483</v>
      </c>
      <c r="E1722">
        <v>36000000</v>
      </c>
    </row>
    <row r="1723" spans="1:5" x14ac:dyDescent="0.3">
      <c r="A1723">
        <f t="shared" si="30"/>
        <v>6012734</v>
      </c>
      <c r="B1723" t="s">
        <v>4015</v>
      </c>
      <c r="C1723" t="s">
        <v>4018</v>
      </c>
      <c r="D1723">
        <v>46012734</v>
      </c>
      <c r="E1723">
        <v>40000000</v>
      </c>
    </row>
    <row r="1724" spans="1:5" x14ac:dyDescent="0.3">
      <c r="A1724">
        <f t="shared" si="30"/>
        <v>6003149</v>
      </c>
      <c r="B1724" t="s">
        <v>1599</v>
      </c>
      <c r="C1724" t="s">
        <v>6539</v>
      </c>
      <c r="D1724">
        <v>26003149</v>
      </c>
      <c r="E1724">
        <v>20000000</v>
      </c>
    </row>
    <row r="1725" spans="1:5" x14ac:dyDescent="0.3">
      <c r="A1725">
        <f t="shared" si="30"/>
        <v>5998709</v>
      </c>
      <c r="B1725" t="s">
        <v>7655</v>
      </c>
      <c r="C1725" t="s">
        <v>7657</v>
      </c>
      <c r="D1725">
        <v>20998709</v>
      </c>
      <c r="E1725">
        <v>15000000</v>
      </c>
    </row>
    <row r="1726" spans="1:5" x14ac:dyDescent="0.3">
      <c r="A1726">
        <f t="shared" si="30"/>
        <v>5993605</v>
      </c>
      <c r="B1726" t="s">
        <v>7048</v>
      </c>
      <c r="C1726" t="s">
        <v>7049</v>
      </c>
      <c r="D1726">
        <v>23993605</v>
      </c>
      <c r="E1726">
        <v>18000000</v>
      </c>
    </row>
    <row r="1727" spans="1:5" x14ac:dyDescent="0.3">
      <c r="A1727">
        <f t="shared" si="30"/>
        <v>5972900</v>
      </c>
      <c r="B1727" t="s">
        <v>7201</v>
      </c>
      <c r="C1727" t="s">
        <v>7202</v>
      </c>
      <c r="D1727">
        <v>23472900</v>
      </c>
      <c r="E1727">
        <v>17500000</v>
      </c>
    </row>
    <row r="1728" spans="1:5" x14ac:dyDescent="0.3">
      <c r="A1728">
        <f t="shared" si="30"/>
        <v>5949219</v>
      </c>
      <c r="B1728" t="s">
        <v>10999</v>
      </c>
      <c r="C1728" t="s">
        <v>11109</v>
      </c>
      <c r="D1728">
        <v>9449219</v>
      </c>
      <c r="E1728">
        <v>3500000</v>
      </c>
    </row>
    <row r="1729" spans="1:5" x14ac:dyDescent="0.3">
      <c r="A1729">
        <f t="shared" si="30"/>
        <v>5927406</v>
      </c>
      <c r="B1729" t="s">
        <v>5103</v>
      </c>
      <c r="C1729" t="s">
        <v>5104</v>
      </c>
      <c r="D1729">
        <v>35927406</v>
      </c>
      <c r="E1729">
        <v>30000000</v>
      </c>
    </row>
    <row r="1730" spans="1:5" x14ac:dyDescent="0.3">
      <c r="A1730">
        <f t="shared" ref="A1730:A1793" si="31">D1730-E1730</f>
        <v>5920167</v>
      </c>
      <c r="B1730" t="s">
        <v>2188</v>
      </c>
      <c r="C1730" t="s">
        <v>5509</v>
      </c>
      <c r="D1730">
        <v>30920167</v>
      </c>
      <c r="E1730">
        <v>25000000</v>
      </c>
    </row>
    <row r="1731" spans="1:5" x14ac:dyDescent="0.3">
      <c r="A1731">
        <f t="shared" si="31"/>
        <v>5917210</v>
      </c>
      <c r="B1731" t="s">
        <v>11801</v>
      </c>
      <c r="C1731" t="s">
        <v>12314</v>
      </c>
      <c r="D1731">
        <v>7417210</v>
      </c>
      <c r="E1731">
        <v>1500000</v>
      </c>
    </row>
    <row r="1732" spans="1:5" x14ac:dyDescent="0.3">
      <c r="A1732">
        <f t="shared" si="31"/>
        <v>5911876</v>
      </c>
      <c r="B1732" t="s">
        <v>3135</v>
      </c>
      <c r="C1732" t="s">
        <v>4843</v>
      </c>
      <c r="D1732">
        <v>37911876</v>
      </c>
      <c r="E1732">
        <v>32000000</v>
      </c>
    </row>
    <row r="1733" spans="1:5" x14ac:dyDescent="0.3">
      <c r="A1733">
        <f t="shared" si="31"/>
        <v>5862100</v>
      </c>
      <c r="B1733" t="s">
        <v>8938</v>
      </c>
      <c r="C1733" t="s">
        <v>12318</v>
      </c>
      <c r="D1733">
        <v>7362100</v>
      </c>
      <c r="E1733">
        <v>1500000</v>
      </c>
    </row>
    <row r="1734" spans="1:5" x14ac:dyDescent="0.3">
      <c r="A1734">
        <f t="shared" si="31"/>
        <v>5856732</v>
      </c>
      <c r="B1734" t="s">
        <v>3058</v>
      </c>
      <c r="C1734" t="s">
        <v>4024</v>
      </c>
      <c r="D1734">
        <v>45856732</v>
      </c>
      <c r="E1734">
        <v>40000000</v>
      </c>
    </row>
    <row r="1735" spans="1:5" x14ac:dyDescent="0.3">
      <c r="A1735">
        <f t="shared" si="31"/>
        <v>5806590.4000000004</v>
      </c>
      <c r="B1735" t="s">
        <v>3375</v>
      </c>
      <c r="C1735" t="s">
        <v>10136</v>
      </c>
      <c r="D1735">
        <f>VLOOKUP(B1735,'AVG budget &amp; Gross'!$X$4:$Y$2401,2,0)</f>
        <v>11758590.4</v>
      </c>
      <c r="E1735">
        <v>5952000</v>
      </c>
    </row>
    <row r="1736" spans="1:5" x14ac:dyDescent="0.3">
      <c r="A1736">
        <f t="shared" si="31"/>
        <v>5802596</v>
      </c>
      <c r="B1736" t="s">
        <v>901</v>
      </c>
      <c r="C1736" t="s">
        <v>904</v>
      </c>
      <c r="D1736">
        <v>115802596</v>
      </c>
      <c r="E1736">
        <v>110000000</v>
      </c>
    </row>
    <row r="1737" spans="1:5" x14ac:dyDescent="0.3">
      <c r="A1737">
        <f t="shared" si="31"/>
        <v>5801344</v>
      </c>
      <c r="B1737" t="s">
        <v>7658</v>
      </c>
      <c r="C1737" t="s">
        <v>7659</v>
      </c>
      <c r="D1737">
        <v>20801344</v>
      </c>
      <c r="E1737">
        <v>15000000</v>
      </c>
    </row>
    <row r="1738" spans="1:5" x14ac:dyDescent="0.3">
      <c r="A1738">
        <f t="shared" si="31"/>
        <v>5797927</v>
      </c>
      <c r="B1738" t="s">
        <v>10009</v>
      </c>
      <c r="C1738" t="s">
        <v>10010</v>
      </c>
      <c r="D1738">
        <v>11797927</v>
      </c>
      <c r="E1738">
        <v>6000000</v>
      </c>
    </row>
    <row r="1739" spans="1:5" x14ac:dyDescent="0.3">
      <c r="A1739">
        <f t="shared" si="31"/>
        <v>5773825</v>
      </c>
      <c r="B1739" t="s">
        <v>9283</v>
      </c>
      <c r="C1739" t="s">
        <v>9284</v>
      </c>
      <c r="D1739">
        <v>14373825</v>
      </c>
      <c r="E1739">
        <v>8600000</v>
      </c>
    </row>
    <row r="1740" spans="1:5" x14ac:dyDescent="0.3">
      <c r="A1740">
        <f t="shared" si="31"/>
        <v>5740078</v>
      </c>
      <c r="B1740" t="s">
        <v>3292</v>
      </c>
      <c r="C1740" t="s">
        <v>3293</v>
      </c>
      <c r="D1740">
        <v>50740078</v>
      </c>
      <c r="E1740">
        <v>45000000</v>
      </c>
    </row>
    <row r="1741" spans="1:5" x14ac:dyDescent="0.3">
      <c r="A1741">
        <f t="shared" si="31"/>
        <v>5734486</v>
      </c>
      <c r="B1741" t="s">
        <v>2904</v>
      </c>
      <c r="C1741" t="s">
        <v>7253</v>
      </c>
      <c r="D1741">
        <v>22734486</v>
      </c>
      <c r="E1741">
        <v>17000000</v>
      </c>
    </row>
    <row r="1742" spans="1:5" x14ac:dyDescent="0.3">
      <c r="A1742">
        <f t="shared" si="31"/>
        <v>5704571</v>
      </c>
      <c r="B1742" t="s">
        <v>11038</v>
      </c>
      <c r="C1742" t="s">
        <v>11749</v>
      </c>
      <c r="D1742">
        <f>VLOOKUP(B1742,'AVG budget &amp; Gross'!$X$4:$Y$2401,2,0)</f>
        <v>8000000</v>
      </c>
      <c r="E1742">
        <v>2295429</v>
      </c>
    </row>
    <row r="1743" spans="1:5" x14ac:dyDescent="0.3">
      <c r="A1743">
        <f t="shared" si="31"/>
        <v>5687294</v>
      </c>
      <c r="B1743" t="s">
        <v>1343</v>
      </c>
      <c r="C1743" t="s">
        <v>4541</v>
      </c>
      <c r="D1743">
        <v>40687294</v>
      </c>
      <c r="E1743">
        <v>35000000</v>
      </c>
    </row>
    <row r="1744" spans="1:5" x14ac:dyDescent="0.3">
      <c r="A1744">
        <f t="shared" si="31"/>
        <v>5682070</v>
      </c>
      <c r="B1744" t="s">
        <v>3237</v>
      </c>
      <c r="C1744" t="s">
        <v>3239</v>
      </c>
      <c r="D1744">
        <v>55682070</v>
      </c>
      <c r="E1744">
        <v>50000000</v>
      </c>
    </row>
    <row r="1745" spans="1:5" x14ac:dyDescent="0.3">
      <c r="A1745">
        <f t="shared" si="31"/>
        <v>5677801</v>
      </c>
      <c r="B1745" t="s">
        <v>3213</v>
      </c>
      <c r="C1745" t="s">
        <v>6535</v>
      </c>
      <c r="D1745">
        <v>25677801</v>
      </c>
      <c r="E1745">
        <v>20000000</v>
      </c>
    </row>
    <row r="1746" spans="1:5" x14ac:dyDescent="0.3">
      <c r="A1746">
        <f t="shared" si="31"/>
        <v>5667084</v>
      </c>
      <c r="B1746" t="s">
        <v>1249</v>
      </c>
      <c r="C1746" t="s">
        <v>8814</v>
      </c>
      <c r="D1746">
        <v>16667084</v>
      </c>
      <c r="E1746">
        <v>11000000</v>
      </c>
    </row>
    <row r="1747" spans="1:5" x14ac:dyDescent="0.3">
      <c r="A1747">
        <f t="shared" si="31"/>
        <v>5648679</v>
      </c>
      <c r="B1747" t="s">
        <v>3628</v>
      </c>
      <c r="C1747" t="s">
        <v>3629</v>
      </c>
      <c r="D1747">
        <v>50648679</v>
      </c>
      <c r="E1747">
        <v>45000000</v>
      </c>
    </row>
    <row r="1748" spans="1:5" x14ac:dyDescent="0.3">
      <c r="A1748">
        <f t="shared" si="31"/>
        <v>5639000</v>
      </c>
      <c r="B1748" t="s">
        <v>11038</v>
      </c>
      <c r="C1748" t="s">
        <v>11742</v>
      </c>
      <c r="D1748">
        <f>VLOOKUP(B1748,'AVG budget &amp; Gross'!$X$4:$Y$2401,2,0)</f>
        <v>8000000</v>
      </c>
      <c r="E1748">
        <v>2361000</v>
      </c>
    </row>
    <row r="1749" spans="1:5" x14ac:dyDescent="0.3">
      <c r="A1749">
        <f t="shared" si="31"/>
        <v>5613460</v>
      </c>
      <c r="B1749" t="s">
        <v>4978</v>
      </c>
      <c r="C1749" t="s">
        <v>8365</v>
      </c>
      <c r="D1749">
        <v>17613460</v>
      </c>
      <c r="E1749">
        <v>12000000</v>
      </c>
    </row>
    <row r="1750" spans="1:5" x14ac:dyDescent="0.3">
      <c r="A1750">
        <f t="shared" si="31"/>
        <v>5584685</v>
      </c>
      <c r="B1750" t="s">
        <v>6541</v>
      </c>
      <c r="C1750" t="s">
        <v>6544</v>
      </c>
      <c r="D1750">
        <v>25584685</v>
      </c>
      <c r="E1750">
        <v>20000000</v>
      </c>
    </row>
    <row r="1751" spans="1:5" x14ac:dyDescent="0.3">
      <c r="A1751">
        <f t="shared" si="31"/>
        <v>5583510</v>
      </c>
      <c r="B1751" t="s">
        <v>7600</v>
      </c>
      <c r="C1751" t="s">
        <v>9708</v>
      </c>
      <c r="D1751">
        <v>12583510</v>
      </c>
      <c r="E1751">
        <v>7000000</v>
      </c>
    </row>
    <row r="1752" spans="1:5" x14ac:dyDescent="0.3">
      <c r="A1752">
        <f t="shared" si="31"/>
        <v>5566327</v>
      </c>
      <c r="B1752" t="s">
        <v>7667</v>
      </c>
      <c r="C1752" t="s">
        <v>7668</v>
      </c>
      <c r="D1752">
        <v>20566327</v>
      </c>
      <c r="E1752">
        <v>15000000</v>
      </c>
    </row>
    <row r="1753" spans="1:5" x14ac:dyDescent="0.3">
      <c r="A1753">
        <f t="shared" si="31"/>
        <v>5565975</v>
      </c>
      <c r="B1753" t="s">
        <v>219</v>
      </c>
      <c r="C1753" t="s">
        <v>5105</v>
      </c>
      <c r="D1753">
        <v>35565975</v>
      </c>
      <c r="E1753">
        <v>30000000</v>
      </c>
    </row>
    <row r="1754" spans="1:5" x14ac:dyDescent="0.3">
      <c r="A1754">
        <f t="shared" si="31"/>
        <v>5513932.3333333321</v>
      </c>
      <c r="B1754" t="s">
        <v>5334</v>
      </c>
      <c r="C1754" t="s">
        <v>6214</v>
      </c>
      <c r="D1754">
        <f>VLOOKUP(B1754,'AVG budget &amp; Gross'!$X$4:$Y$2401,2,0)</f>
        <v>27513932.333333332</v>
      </c>
      <c r="E1754">
        <v>22000000</v>
      </c>
    </row>
    <row r="1755" spans="1:5" x14ac:dyDescent="0.3">
      <c r="A1755">
        <f t="shared" si="31"/>
        <v>5500797</v>
      </c>
      <c r="B1755" t="s">
        <v>868</v>
      </c>
      <c r="C1755" t="s">
        <v>4030</v>
      </c>
      <c r="D1755">
        <v>45500797</v>
      </c>
      <c r="E1755">
        <v>40000000</v>
      </c>
    </row>
    <row r="1756" spans="1:5" x14ac:dyDescent="0.3">
      <c r="A1756">
        <f t="shared" si="31"/>
        <v>5473600</v>
      </c>
      <c r="B1756" t="s">
        <v>465</v>
      </c>
      <c r="C1756" t="s">
        <v>2967</v>
      </c>
      <c r="D1756">
        <v>55473600</v>
      </c>
      <c r="E1756">
        <v>50000000</v>
      </c>
    </row>
    <row r="1757" spans="1:5" x14ac:dyDescent="0.3">
      <c r="A1757">
        <f t="shared" si="31"/>
        <v>5434867</v>
      </c>
      <c r="B1757" t="s">
        <v>10028</v>
      </c>
      <c r="C1757" t="s">
        <v>10029</v>
      </c>
      <c r="D1757">
        <v>11434867</v>
      </c>
      <c r="E1757">
        <v>6000000</v>
      </c>
    </row>
    <row r="1758" spans="1:5" x14ac:dyDescent="0.3">
      <c r="A1758">
        <f t="shared" si="31"/>
        <v>5433940</v>
      </c>
      <c r="B1758" t="s">
        <v>1629</v>
      </c>
      <c r="C1758" t="s">
        <v>6969</v>
      </c>
      <c r="D1758">
        <v>20433940</v>
      </c>
      <c r="E1758">
        <v>15000000</v>
      </c>
    </row>
    <row r="1759" spans="1:5" x14ac:dyDescent="0.3">
      <c r="A1759">
        <f t="shared" si="31"/>
        <v>5429707</v>
      </c>
      <c r="B1759" t="s">
        <v>10716</v>
      </c>
      <c r="C1759" t="s">
        <v>10719</v>
      </c>
      <c r="D1759">
        <v>10429707</v>
      </c>
      <c r="E1759">
        <v>5000000</v>
      </c>
    </row>
    <row r="1760" spans="1:5" x14ac:dyDescent="0.3">
      <c r="A1760">
        <f t="shared" si="31"/>
        <v>5369373</v>
      </c>
      <c r="B1760" t="s">
        <v>11931</v>
      </c>
      <c r="C1760" t="s">
        <v>11933</v>
      </c>
      <c r="D1760">
        <v>7369373</v>
      </c>
      <c r="E1760">
        <v>2000000</v>
      </c>
    </row>
    <row r="1761" spans="1:5" x14ac:dyDescent="0.3">
      <c r="A1761">
        <f t="shared" si="31"/>
        <v>5334024</v>
      </c>
      <c r="B1761" t="s">
        <v>4311</v>
      </c>
      <c r="C1761" t="s">
        <v>4312</v>
      </c>
      <c r="D1761">
        <v>40334024</v>
      </c>
      <c r="E1761">
        <v>35000000</v>
      </c>
    </row>
    <row r="1762" spans="1:5" x14ac:dyDescent="0.3">
      <c r="A1762">
        <f t="shared" si="31"/>
        <v>5292381</v>
      </c>
      <c r="B1762" t="s">
        <v>2498</v>
      </c>
      <c r="C1762" t="s">
        <v>8369</v>
      </c>
      <c r="D1762">
        <v>17292381</v>
      </c>
      <c r="E1762">
        <v>12000000</v>
      </c>
    </row>
    <row r="1763" spans="1:5" x14ac:dyDescent="0.3">
      <c r="A1763">
        <f t="shared" si="31"/>
        <v>5266619</v>
      </c>
      <c r="B1763" t="s">
        <v>5106</v>
      </c>
      <c r="C1763" t="s">
        <v>5107</v>
      </c>
      <c r="D1763">
        <v>35266619</v>
      </c>
      <c r="E1763">
        <v>30000000</v>
      </c>
    </row>
    <row r="1764" spans="1:5" x14ac:dyDescent="0.3">
      <c r="A1764">
        <f t="shared" si="31"/>
        <v>5239376</v>
      </c>
      <c r="B1764" t="s">
        <v>295</v>
      </c>
      <c r="C1764" t="s">
        <v>13354</v>
      </c>
      <c r="D1764">
        <v>5739376</v>
      </c>
      <c r="E1764">
        <v>500000</v>
      </c>
    </row>
    <row r="1765" spans="1:5" x14ac:dyDescent="0.3">
      <c r="A1765">
        <f t="shared" si="31"/>
        <v>5222640</v>
      </c>
      <c r="B1765" t="s">
        <v>5773</v>
      </c>
      <c r="C1765" t="s">
        <v>7034</v>
      </c>
      <c r="D1765">
        <v>30222640</v>
      </c>
      <c r="E1765">
        <v>25000000</v>
      </c>
    </row>
    <row r="1766" spans="1:5" x14ac:dyDescent="0.3">
      <c r="A1766">
        <f t="shared" si="31"/>
        <v>5218921</v>
      </c>
      <c r="B1766" t="s">
        <v>6591</v>
      </c>
      <c r="C1766" t="s">
        <v>7670</v>
      </c>
      <c r="D1766">
        <v>20218921</v>
      </c>
      <c r="E1766">
        <v>15000000</v>
      </c>
    </row>
    <row r="1767" spans="1:5" x14ac:dyDescent="0.3">
      <c r="A1767">
        <f t="shared" si="31"/>
        <v>5217401.6666666679</v>
      </c>
      <c r="B1767" t="s">
        <v>2300</v>
      </c>
      <c r="C1767" t="s">
        <v>2303</v>
      </c>
      <c r="D1767">
        <v>27550735</v>
      </c>
      <c r="E1767">
        <f>VLOOKUP(B1767,'AVG budget &amp; Gross'!$S$4:$T$2401,2,0)</f>
        <v>22333333.333333332</v>
      </c>
    </row>
    <row r="1768" spans="1:5" x14ac:dyDescent="0.3">
      <c r="A1768">
        <f t="shared" si="31"/>
        <v>5205974</v>
      </c>
      <c r="B1768" t="s">
        <v>11649</v>
      </c>
      <c r="C1768" t="s">
        <v>13172</v>
      </c>
      <c r="D1768">
        <v>7705974</v>
      </c>
      <c r="E1768">
        <f>VLOOKUP(B1768,'AVG budget &amp; Gross'!$S$4:$T$2401,2,0)</f>
        <v>2500000</v>
      </c>
    </row>
    <row r="1769" spans="1:5" x14ac:dyDescent="0.3">
      <c r="A1769">
        <f t="shared" si="31"/>
        <v>5128617</v>
      </c>
      <c r="B1769" t="s">
        <v>11157</v>
      </c>
      <c r="C1769" t="s">
        <v>14136</v>
      </c>
      <c r="D1769">
        <v>5228617</v>
      </c>
      <c r="E1769">
        <v>100000</v>
      </c>
    </row>
    <row r="1770" spans="1:5" x14ac:dyDescent="0.3">
      <c r="A1770">
        <f t="shared" si="31"/>
        <v>5114507</v>
      </c>
      <c r="B1770" t="s">
        <v>5537</v>
      </c>
      <c r="C1770" t="s">
        <v>11343</v>
      </c>
      <c r="D1770">
        <v>8114507</v>
      </c>
      <c r="E1770">
        <v>3000000</v>
      </c>
    </row>
    <row r="1771" spans="1:5" x14ac:dyDescent="0.3">
      <c r="A1771">
        <f t="shared" si="31"/>
        <v>5110552</v>
      </c>
      <c r="B1771" t="s">
        <v>9642</v>
      </c>
      <c r="C1771" t="s">
        <v>9644</v>
      </c>
      <c r="D1771">
        <v>12610552</v>
      </c>
      <c r="E1771">
        <v>7500000</v>
      </c>
    </row>
    <row r="1772" spans="1:5" x14ac:dyDescent="0.3">
      <c r="A1772">
        <f t="shared" si="31"/>
        <v>5108370</v>
      </c>
      <c r="B1772" t="s">
        <v>115</v>
      </c>
      <c r="C1772" t="s">
        <v>119</v>
      </c>
      <c r="D1772">
        <v>255108370</v>
      </c>
      <c r="E1772">
        <v>250000000</v>
      </c>
    </row>
    <row r="1773" spans="1:5" x14ac:dyDescent="0.3">
      <c r="A1773">
        <f t="shared" si="31"/>
        <v>5092383.75</v>
      </c>
      <c r="B1773" t="s">
        <v>4534</v>
      </c>
      <c r="C1773" t="s">
        <v>5935</v>
      </c>
      <c r="D1773">
        <f>VLOOKUP(B1773,'AVG budget &amp; Gross'!$X$4:$Y$2401,2,0)</f>
        <v>30092383.75</v>
      </c>
      <c r="E1773">
        <v>25000000</v>
      </c>
    </row>
    <row r="1774" spans="1:5" x14ac:dyDescent="0.3">
      <c r="A1774">
        <f t="shared" si="31"/>
        <v>5077977</v>
      </c>
      <c r="B1774" t="s">
        <v>6561</v>
      </c>
      <c r="C1774" t="s">
        <v>6562</v>
      </c>
      <c r="D1774">
        <v>25077977</v>
      </c>
      <c r="E1774">
        <v>20000000</v>
      </c>
    </row>
    <row r="1775" spans="1:5" x14ac:dyDescent="0.3">
      <c r="A1775">
        <f t="shared" si="31"/>
        <v>5043880</v>
      </c>
      <c r="B1775" t="s">
        <v>7302</v>
      </c>
      <c r="C1775" t="s">
        <v>10871</v>
      </c>
      <c r="D1775">
        <v>8243880</v>
      </c>
      <c r="E1775">
        <v>3200000</v>
      </c>
    </row>
    <row r="1776" spans="1:5" x14ac:dyDescent="0.3">
      <c r="A1776">
        <f t="shared" si="31"/>
        <v>5016190</v>
      </c>
      <c r="B1776" t="s">
        <v>5337</v>
      </c>
      <c r="C1776" t="s">
        <v>5338</v>
      </c>
      <c r="D1776">
        <v>17016190</v>
      </c>
      <c r="E1776">
        <v>12000000</v>
      </c>
    </row>
    <row r="1777" spans="1:5" x14ac:dyDescent="0.3">
      <c r="A1777">
        <f t="shared" si="31"/>
        <v>5012990</v>
      </c>
      <c r="B1777" t="s">
        <v>3010</v>
      </c>
      <c r="C1777" t="s">
        <v>5810</v>
      </c>
      <c r="D1777">
        <v>30012990</v>
      </c>
      <c r="E1777">
        <v>25000000</v>
      </c>
    </row>
    <row r="1778" spans="1:5" x14ac:dyDescent="0.3">
      <c r="A1778">
        <f t="shared" si="31"/>
        <v>5004225</v>
      </c>
      <c r="B1778" t="s">
        <v>1145</v>
      </c>
      <c r="C1778" t="s">
        <v>8166</v>
      </c>
      <c r="D1778">
        <v>18004225</v>
      </c>
      <c r="E1778">
        <v>13000000</v>
      </c>
    </row>
    <row r="1779" spans="1:5" x14ac:dyDescent="0.3">
      <c r="A1779">
        <f t="shared" si="31"/>
        <v>5000377</v>
      </c>
      <c r="B1779" t="s">
        <v>3422</v>
      </c>
      <c r="C1779" t="s">
        <v>5411</v>
      </c>
      <c r="D1779">
        <v>33000377</v>
      </c>
      <c r="E1779">
        <v>28000000</v>
      </c>
    </row>
    <row r="1780" spans="1:5" x14ac:dyDescent="0.3">
      <c r="A1780">
        <f t="shared" si="31"/>
        <v>4997476</v>
      </c>
      <c r="B1780" t="s">
        <v>3233</v>
      </c>
      <c r="C1780" t="s">
        <v>3235</v>
      </c>
      <c r="D1780">
        <v>54997476</v>
      </c>
      <c r="E1780">
        <v>50000000</v>
      </c>
    </row>
    <row r="1781" spans="1:5" x14ac:dyDescent="0.3">
      <c r="A1781">
        <f t="shared" si="31"/>
        <v>4997134</v>
      </c>
      <c r="B1781" t="s">
        <v>12773</v>
      </c>
      <c r="C1781" t="s">
        <v>12774</v>
      </c>
      <c r="D1781">
        <v>5997134</v>
      </c>
      <c r="E1781">
        <v>1000000</v>
      </c>
    </row>
    <row r="1782" spans="1:5" x14ac:dyDescent="0.3">
      <c r="A1782">
        <f t="shared" si="31"/>
        <v>4976634</v>
      </c>
      <c r="B1782" t="s">
        <v>713</v>
      </c>
      <c r="C1782" t="s">
        <v>899</v>
      </c>
      <c r="D1782">
        <v>124976634</v>
      </c>
      <c r="E1782">
        <v>120000000</v>
      </c>
    </row>
    <row r="1783" spans="1:5" x14ac:dyDescent="0.3">
      <c r="A1783">
        <f t="shared" si="31"/>
        <v>4927390</v>
      </c>
      <c r="B1783" t="s">
        <v>7056</v>
      </c>
      <c r="C1783" t="s">
        <v>7058</v>
      </c>
      <c r="D1783">
        <v>22927390</v>
      </c>
      <c r="E1783">
        <v>18000000</v>
      </c>
    </row>
    <row r="1784" spans="1:5" x14ac:dyDescent="0.3">
      <c r="A1784">
        <f t="shared" si="31"/>
        <v>4900000</v>
      </c>
      <c r="B1784" t="s">
        <v>5247</v>
      </c>
      <c r="C1784" t="s">
        <v>12586</v>
      </c>
      <c r="D1784">
        <v>6100000</v>
      </c>
      <c r="E1784">
        <v>1200000</v>
      </c>
    </row>
    <row r="1785" spans="1:5" x14ac:dyDescent="0.3">
      <c r="A1785">
        <f t="shared" si="31"/>
        <v>4888703</v>
      </c>
      <c r="B1785" t="s">
        <v>11345</v>
      </c>
      <c r="C1785" t="s">
        <v>11348</v>
      </c>
      <c r="D1785">
        <v>7888703</v>
      </c>
      <c r="E1785">
        <v>3000000</v>
      </c>
    </row>
    <row r="1786" spans="1:5" x14ac:dyDescent="0.3">
      <c r="A1786">
        <f t="shared" si="31"/>
        <v>4886369</v>
      </c>
      <c r="B1786" t="s">
        <v>247</v>
      </c>
      <c r="C1786" t="s">
        <v>3078</v>
      </c>
      <c r="D1786">
        <v>57386369</v>
      </c>
      <c r="E1786">
        <v>52500000</v>
      </c>
    </row>
    <row r="1787" spans="1:5" x14ac:dyDescent="0.3">
      <c r="A1787">
        <f t="shared" si="31"/>
        <v>4871190</v>
      </c>
      <c r="B1787" t="s">
        <v>940</v>
      </c>
      <c r="C1787" t="s">
        <v>6085</v>
      </c>
      <c r="D1787">
        <v>28871190</v>
      </c>
      <c r="E1787">
        <v>24000000</v>
      </c>
    </row>
    <row r="1788" spans="1:5" x14ac:dyDescent="0.3">
      <c r="A1788">
        <f t="shared" si="31"/>
        <v>4848292</v>
      </c>
      <c r="B1788" t="s">
        <v>5460</v>
      </c>
      <c r="C1788" t="s">
        <v>6337</v>
      </c>
      <c r="D1788">
        <v>24848292</v>
      </c>
      <c r="E1788">
        <v>20000000</v>
      </c>
    </row>
    <row r="1789" spans="1:5" x14ac:dyDescent="0.3">
      <c r="A1789">
        <f t="shared" si="31"/>
        <v>4808247</v>
      </c>
      <c r="B1789" t="s">
        <v>6756</v>
      </c>
      <c r="C1789" t="s">
        <v>11215</v>
      </c>
      <c r="D1789">
        <v>8108247</v>
      </c>
      <c r="E1789">
        <v>3300000</v>
      </c>
    </row>
    <row r="1790" spans="1:5" x14ac:dyDescent="0.3">
      <c r="A1790">
        <f t="shared" si="31"/>
        <v>4806295</v>
      </c>
      <c r="B1790" t="s">
        <v>2781</v>
      </c>
      <c r="C1790" t="s">
        <v>4011</v>
      </c>
      <c r="D1790">
        <v>47806295</v>
      </c>
      <c r="E1790">
        <v>43000000</v>
      </c>
    </row>
    <row r="1791" spans="1:5" x14ac:dyDescent="0.3">
      <c r="A1791">
        <f t="shared" si="31"/>
        <v>4790000</v>
      </c>
      <c r="B1791" t="s">
        <v>13906</v>
      </c>
      <c r="C1791" t="s">
        <v>13910</v>
      </c>
      <c r="D1791">
        <v>5000000</v>
      </c>
      <c r="E1791">
        <v>210000</v>
      </c>
    </row>
    <row r="1792" spans="1:5" x14ac:dyDescent="0.3">
      <c r="A1792">
        <f t="shared" si="31"/>
        <v>4768918</v>
      </c>
      <c r="B1792" t="s">
        <v>13167</v>
      </c>
      <c r="C1792" t="s">
        <v>13169</v>
      </c>
      <c r="D1792">
        <v>5518918</v>
      </c>
      <c r="E1792">
        <v>750000</v>
      </c>
    </row>
    <row r="1793" spans="1:5" x14ac:dyDescent="0.3">
      <c r="A1793">
        <f t="shared" si="31"/>
        <v>4768374</v>
      </c>
      <c r="B1793" t="s">
        <v>4346</v>
      </c>
      <c r="C1793" t="s">
        <v>5514</v>
      </c>
      <c r="D1793">
        <v>31768374</v>
      </c>
      <c r="E1793">
        <v>27000000</v>
      </c>
    </row>
    <row r="1794" spans="1:5" x14ac:dyDescent="0.3">
      <c r="A1794">
        <f t="shared" ref="A1794:A1857" si="32">D1794-E1794</f>
        <v>4738570</v>
      </c>
      <c r="B1794" t="s">
        <v>8177</v>
      </c>
      <c r="C1794" t="s">
        <v>8179</v>
      </c>
      <c r="D1794">
        <v>17738570</v>
      </c>
      <c r="E1794">
        <v>13000000</v>
      </c>
    </row>
    <row r="1795" spans="1:5" x14ac:dyDescent="0.3">
      <c r="A1795">
        <f t="shared" si="32"/>
        <v>4733909</v>
      </c>
      <c r="B1795" t="s">
        <v>3189</v>
      </c>
      <c r="C1795" t="s">
        <v>4850</v>
      </c>
      <c r="D1795">
        <v>36733909</v>
      </c>
      <c r="E1795">
        <v>32000000</v>
      </c>
    </row>
    <row r="1796" spans="1:5" x14ac:dyDescent="0.3">
      <c r="A1796">
        <f t="shared" si="32"/>
        <v>4719300</v>
      </c>
      <c r="B1796" t="s">
        <v>11886</v>
      </c>
      <c r="C1796" t="s">
        <v>11887</v>
      </c>
      <c r="D1796">
        <v>6719300</v>
      </c>
      <c r="E1796">
        <v>2000000</v>
      </c>
    </row>
    <row r="1797" spans="1:5" x14ac:dyDescent="0.3">
      <c r="A1797">
        <f t="shared" si="32"/>
        <v>4703228</v>
      </c>
      <c r="B1797" t="s">
        <v>5108</v>
      </c>
      <c r="C1797" t="s">
        <v>5110</v>
      </c>
      <c r="D1797">
        <v>34703228</v>
      </c>
      <c r="E1797">
        <v>30000000</v>
      </c>
    </row>
    <row r="1798" spans="1:5" x14ac:dyDescent="0.3">
      <c r="A1798">
        <f t="shared" si="32"/>
        <v>4692139</v>
      </c>
      <c r="B1798" t="s">
        <v>4377</v>
      </c>
      <c r="C1798" t="s">
        <v>4539</v>
      </c>
      <c r="D1798">
        <v>39692139</v>
      </c>
      <c r="E1798">
        <v>35000000</v>
      </c>
    </row>
    <row r="1799" spans="1:5" x14ac:dyDescent="0.3">
      <c r="A1799">
        <f t="shared" si="32"/>
        <v>4659817</v>
      </c>
      <c r="B1799" t="s">
        <v>4740</v>
      </c>
      <c r="C1799" t="s">
        <v>6238</v>
      </c>
      <c r="D1799">
        <v>30659817</v>
      </c>
      <c r="E1799">
        <v>26000000</v>
      </c>
    </row>
    <row r="1800" spans="1:5" x14ac:dyDescent="0.3">
      <c r="A1800">
        <f t="shared" si="32"/>
        <v>4658370</v>
      </c>
      <c r="B1800" t="s">
        <v>5773</v>
      </c>
      <c r="C1800" t="s">
        <v>10431</v>
      </c>
      <c r="D1800">
        <v>9658370</v>
      </c>
      <c r="E1800">
        <v>5000000</v>
      </c>
    </row>
    <row r="1801" spans="1:5" x14ac:dyDescent="0.3">
      <c r="A1801">
        <f t="shared" si="32"/>
        <v>4628751</v>
      </c>
      <c r="B1801" t="s">
        <v>10433</v>
      </c>
      <c r="C1801" t="s">
        <v>10436</v>
      </c>
      <c r="D1801">
        <v>9628751</v>
      </c>
      <c r="E1801">
        <v>5000000</v>
      </c>
    </row>
    <row r="1802" spans="1:5" x14ac:dyDescent="0.3">
      <c r="A1802">
        <f t="shared" si="32"/>
        <v>4627372</v>
      </c>
      <c r="B1802" t="s">
        <v>7409</v>
      </c>
      <c r="C1802" t="s">
        <v>7410</v>
      </c>
      <c r="D1802">
        <v>20627372</v>
      </c>
      <c r="E1802">
        <v>16000000</v>
      </c>
    </row>
    <row r="1803" spans="1:5" x14ac:dyDescent="0.3">
      <c r="A1803">
        <f t="shared" si="32"/>
        <v>4604054</v>
      </c>
      <c r="B1803" t="s">
        <v>2211</v>
      </c>
      <c r="C1803" t="s">
        <v>5788</v>
      </c>
      <c r="D1803">
        <v>34604054</v>
      </c>
      <c r="E1803">
        <v>30000000</v>
      </c>
    </row>
    <row r="1804" spans="1:5" x14ac:dyDescent="0.3">
      <c r="A1804">
        <f t="shared" si="32"/>
        <v>4559911</v>
      </c>
      <c r="B1804" t="s">
        <v>7457</v>
      </c>
      <c r="C1804" t="s">
        <v>9446</v>
      </c>
      <c r="D1804">
        <f>VLOOKUP(B1804,'AVG budget &amp; Gross'!$X$4:$Y$2401,2,0)</f>
        <v>12859911</v>
      </c>
      <c r="E1804">
        <v>8300000</v>
      </c>
    </row>
    <row r="1805" spans="1:5" x14ac:dyDescent="0.3">
      <c r="A1805">
        <f t="shared" si="32"/>
        <v>4535191</v>
      </c>
      <c r="B1805" t="s">
        <v>3722</v>
      </c>
      <c r="C1805" t="s">
        <v>8659</v>
      </c>
      <c r="D1805">
        <v>18535191</v>
      </c>
      <c r="E1805">
        <v>14000000</v>
      </c>
    </row>
    <row r="1806" spans="1:5" x14ac:dyDescent="0.3">
      <c r="A1806">
        <f t="shared" si="32"/>
        <v>4531491</v>
      </c>
      <c r="B1806" t="s">
        <v>11903</v>
      </c>
      <c r="C1806" t="s">
        <v>11905</v>
      </c>
      <c r="D1806">
        <v>6531491</v>
      </c>
      <c r="E1806">
        <v>2000000</v>
      </c>
    </row>
    <row r="1807" spans="1:5" x14ac:dyDescent="0.3">
      <c r="A1807">
        <f t="shared" si="32"/>
        <v>4479776</v>
      </c>
      <c r="B1807" t="s">
        <v>173</v>
      </c>
      <c r="C1807" t="s">
        <v>8853</v>
      </c>
      <c r="D1807">
        <v>14479776</v>
      </c>
      <c r="E1807">
        <v>10000000</v>
      </c>
    </row>
    <row r="1808" spans="1:5" x14ac:dyDescent="0.3">
      <c r="A1808">
        <f t="shared" si="32"/>
        <v>4452209</v>
      </c>
      <c r="B1808" t="s">
        <v>7063</v>
      </c>
      <c r="C1808" t="s">
        <v>7064</v>
      </c>
      <c r="D1808">
        <v>22452209</v>
      </c>
      <c r="E1808">
        <v>18000000</v>
      </c>
    </row>
    <row r="1809" spans="1:5" x14ac:dyDescent="0.3">
      <c r="A1809">
        <f t="shared" si="32"/>
        <v>4440119</v>
      </c>
      <c r="B1809" t="s">
        <v>3686</v>
      </c>
      <c r="C1809" t="s">
        <v>5838</v>
      </c>
      <c r="D1809">
        <v>25590119</v>
      </c>
      <c r="E1809">
        <v>21150000</v>
      </c>
    </row>
    <row r="1810" spans="1:5" x14ac:dyDescent="0.3">
      <c r="A1810">
        <f t="shared" si="32"/>
        <v>4387778.5</v>
      </c>
      <c r="B1810" t="s">
        <v>7684</v>
      </c>
      <c r="C1810" t="s">
        <v>11217</v>
      </c>
      <c r="D1810">
        <f>VLOOKUP(B1810,'AVG budget &amp; Gross'!$X$4:$Y$2401,2,0)</f>
        <v>8687778.5</v>
      </c>
      <c r="E1810">
        <v>4300000</v>
      </c>
    </row>
    <row r="1811" spans="1:5" x14ac:dyDescent="0.3">
      <c r="A1811">
        <f t="shared" si="32"/>
        <v>4351969</v>
      </c>
      <c r="B1811" t="s">
        <v>11684</v>
      </c>
      <c r="C1811" t="s">
        <v>11685</v>
      </c>
      <c r="D1811">
        <v>6851969</v>
      </c>
      <c r="E1811">
        <v>2500000</v>
      </c>
    </row>
    <row r="1812" spans="1:5" x14ac:dyDescent="0.3">
      <c r="A1812">
        <f t="shared" si="32"/>
        <v>4342918</v>
      </c>
      <c r="B1812" t="s">
        <v>3135</v>
      </c>
      <c r="C1812" t="s">
        <v>3137</v>
      </c>
      <c r="D1812">
        <v>35092918</v>
      </c>
      <c r="E1812">
        <f>VLOOKUP(B1812,'AVG budget &amp; Gross'!$S$4:$T$2401,2,0)</f>
        <v>30750000</v>
      </c>
    </row>
    <row r="1813" spans="1:5" x14ac:dyDescent="0.3">
      <c r="A1813">
        <f t="shared" si="32"/>
        <v>4338033</v>
      </c>
      <c r="B1813" t="s">
        <v>683</v>
      </c>
      <c r="C1813" t="s">
        <v>6133</v>
      </c>
      <c r="D1813">
        <v>27338033</v>
      </c>
      <c r="E1813">
        <v>23000000</v>
      </c>
    </row>
    <row r="1814" spans="1:5" x14ac:dyDescent="0.3">
      <c r="A1814">
        <f t="shared" si="32"/>
        <v>4331289</v>
      </c>
      <c r="B1814" t="s">
        <v>5896</v>
      </c>
      <c r="C1814" t="s">
        <v>5898</v>
      </c>
      <c r="D1814">
        <v>15331289</v>
      </c>
      <c r="E1814">
        <f>VLOOKUP(B1814,'AVG budget &amp; Gross'!$S$4:$T$2401,2,0)</f>
        <v>11000000</v>
      </c>
    </row>
    <row r="1815" spans="1:5" x14ac:dyDescent="0.3">
      <c r="A1815">
        <f t="shared" si="32"/>
        <v>4329966</v>
      </c>
      <c r="B1815" t="s">
        <v>1749</v>
      </c>
      <c r="C1815" t="s">
        <v>1751</v>
      </c>
      <c r="D1815">
        <v>74329966</v>
      </c>
      <c r="E1815">
        <v>70000000</v>
      </c>
    </row>
    <row r="1816" spans="1:5" x14ac:dyDescent="0.3">
      <c r="A1816">
        <f t="shared" si="32"/>
        <v>4305922</v>
      </c>
      <c r="B1816" t="s">
        <v>354</v>
      </c>
      <c r="C1816" t="s">
        <v>13916</v>
      </c>
      <c r="D1816">
        <v>4505922</v>
      </c>
      <c r="E1816">
        <v>200000</v>
      </c>
    </row>
    <row r="1817" spans="1:5" x14ac:dyDescent="0.3">
      <c r="A1817">
        <f t="shared" si="32"/>
        <v>4300302</v>
      </c>
      <c r="B1817" t="s">
        <v>4975</v>
      </c>
      <c r="C1817" t="s">
        <v>8370</v>
      </c>
      <c r="D1817">
        <v>16300302</v>
      </c>
      <c r="E1817">
        <v>12000000</v>
      </c>
    </row>
    <row r="1818" spans="1:5" x14ac:dyDescent="0.3">
      <c r="A1818">
        <f t="shared" si="32"/>
        <v>4296447</v>
      </c>
      <c r="B1818" t="s">
        <v>745</v>
      </c>
      <c r="C1818" t="s">
        <v>6335</v>
      </c>
      <c r="D1818">
        <v>25296447</v>
      </c>
      <c r="E1818">
        <v>21000000</v>
      </c>
    </row>
    <row r="1819" spans="1:5" x14ac:dyDescent="0.3">
      <c r="A1819">
        <f t="shared" si="32"/>
        <v>4282851</v>
      </c>
      <c r="B1819" t="s">
        <v>10416</v>
      </c>
      <c r="C1819" t="s">
        <v>11351</v>
      </c>
      <c r="D1819">
        <v>7282851</v>
      </c>
      <c r="E1819">
        <v>3000000</v>
      </c>
    </row>
    <row r="1820" spans="1:5" x14ac:dyDescent="0.3">
      <c r="A1820">
        <f t="shared" si="32"/>
        <v>4263397</v>
      </c>
      <c r="B1820" t="s">
        <v>5647</v>
      </c>
      <c r="C1820" t="s">
        <v>11197</v>
      </c>
      <c r="D1820">
        <v>7563397</v>
      </c>
      <c r="E1820">
        <v>3300000</v>
      </c>
    </row>
    <row r="1821" spans="1:5" x14ac:dyDescent="0.3">
      <c r="A1821">
        <f t="shared" si="32"/>
        <v>4247405</v>
      </c>
      <c r="B1821" t="s">
        <v>5822</v>
      </c>
      <c r="C1821" t="s">
        <v>5825</v>
      </c>
      <c r="D1821">
        <v>29247405</v>
      </c>
      <c r="E1821">
        <v>25000000</v>
      </c>
    </row>
    <row r="1822" spans="1:5" x14ac:dyDescent="0.3">
      <c r="A1822">
        <f t="shared" si="32"/>
        <v>4231215</v>
      </c>
      <c r="B1822" t="s">
        <v>11038</v>
      </c>
      <c r="C1822" t="s">
        <v>11042</v>
      </c>
      <c r="D1822">
        <v>8000000</v>
      </c>
      <c r="E1822">
        <v>3768785</v>
      </c>
    </row>
    <row r="1823" spans="1:5" x14ac:dyDescent="0.3">
      <c r="A1823">
        <f t="shared" si="32"/>
        <v>4203192</v>
      </c>
      <c r="B1823" t="s">
        <v>5537</v>
      </c>
      <c r="C1823" t="s">
        <v>10018</v>
      </c>
      <c r="D1823">
        <v>9203192</v>
      </c>
      <c r="E1823">
        <v>5000000</v>
      </c>
    </row>
    <row r="1824" spans="1:5" x14ac:dyDescent="0.3">
      <c r="A1824">
        <f t="shared" si="32"/>
        <v>4185387</v>
      </c>
      <c r="B1824" t="s">
        <v>1037</v>
      </c>
      <c r="C1824" t="s">
        <v>5676</v>
      </c>
      <c r="D1824">
        <v>84185387</v>
      </c>
      <c r="E1824">
        <v>80000000</v>
      </c>
    </row>
    <row r="1825" spans="1:5" x14ac:dyDescent="0.3">
      <c r="A1825">
        <f t="shared" si="32"/>
        <v>4158074</v>
      </c>
      <c r="B1825" t="s">
        <v>2574</v>
      </c>
      <c r="C1825" t="s">
        <v>7663</v>
      </c>
      <c r="D1825">
        <v>19158074</v>
      </c>
      <c r="E1825">
        <v>15000000</v>
      </c>
    </row>
    <row r="1826" spans="1:5" x14ac:dyDescent="0.3">
      <c r="A1826">
        <f t="shared" si="32"/>
        <v>4104113</v>
      </c>
      <c r="B1826" t="s">
        <v>6350</v>
      </c>
      <c r="C1826" t="s">
        <v>6351</v>
      </c>
      <c r="D1826">
        <v>24104113</v>
      </c>
      <c r="E1826">
        <v>20000000</v>
      </c>
    </row>
    <row r="1827" spans="1:5" x14ac:dyDescent="0.3">
      <c r="A1827">
        <f t="shared" si="32"/>
        <v>4100000</v>
      </c>
      <c r="B1827" t="s">
        <v>9593</v>
      </c>
      <c r="C1827" t="s">
        <v>12709</v>
      </c>
      <c r="D1827">
        <f>VLOOKUP(B1827,'AVG budget &amp; Gross'!$X$4:$Y$2401,2,0)</f>
        <v>5100000</v>
      </c>
      <c r="E1827">
        <v>1000000</v>
      </c>
    </row>
    <row r="1828" spans="1:5" x14ac:dyDescent="0.3">
      <c r="A1828">
        <f t="shared" si="32"/>
        <v>4059537</v>
      </c>
      <c r="B1828" t="s">
        <v>11338</v>
      </c>
      <c r="C1828" t="s">
        <v>11339</v>
      </c>
      <c r="D1828">
        <v>7059537</v>
      </c>
      <c r="E1828">
        <v>3000000</v>
      </c>
    </row>
    <row r="1829" spans="1:5" x14ac:dyDescent="0.3">
      <c r="A1829">
        <f t="shared" si="32"/>
        <v>4055108</v>
      </c>
      <c r="B1829" t="s">
        <v>10410</v>
      </c>
      <c r="C1829" t="s">
        <v>10411</v>
      </c>
      <c r="D1829">
        <v>12055108</v>
      </c>
      <c r="E1829">
        <v>8000000</v>
      </c>
    </row>
    <row r="1830" spans="1:5" x14ac:dyDescent="0.3">
      <c r="A1830">
        <f t="shared" si="32"/>
        <v>4026908</v>
      </c>
      <c r="B1830" t="s">
        <v>12272</v>
      </c>
      <c r="C1830" t="s">
        <v>12273</v>
      </c>
      <c r="D1830">
        <v>6026908</v>
      </c>
      <c r="E1830">
        <v>2000000</v>
      </c>
    </row>
    <row r="1831" spans="1:5" x14ac:dyDescent="0.3">
      <c r="A1831">
        <f t="shared" si="32"/>
        <v>4026186</v>
      </c>
      <c r="B1831" t="s">
        <v>4547</v>
      </c>
      <c r="C1831" t="s">
        <v>4550</v>
      </c>
      <c r="D1831">
        <v>39026186</v>
      </c>
      <c r="E1831">
        <v>35000000</v>
      </c>
    </row>
    <row r="1832" spans="1:5" x14ac:dyDescent="0.3">
      <c r="A1832">
        <f t="shared" si="32"/>
        <v>3997790</v>
      </c>
      <c r="B1832" t="s">
        <v>921</v>
      </c>
      <c r="C1832" t="s">
        <v>4340</v>
      </c>
      <c r="D1832">
        <v>41997790</v>
      </c>
      <c r="E1832">
        <v>38000000</v>
      </c>
    </row>
    <row r="1833" spans="1:5" x14ac:dyDescent="0.3">
      <c r="A1833">
        <f t="shared" si="32"/>
        <v>3984028</v>
      </c>
      <c r="B1833" t="s">
        <v>2413</v>
      </c>
      <c r="C1833" t="s">
        <v>2858</v>
      </c>
      <c r="D1833">
        <v>60984028</v>
      </c>
      <c r="E1833">
        <v>57000000</v>
      </c>
    </row>
    <row r="1834" spans="1:5" x14ac:dyDescent="0.3">
      <c r="A1834">
        <f t="shared" si="32"/>
        <v>3971000</v>
      </c>
      <c r="B1834" t="s">
        <v>10735</v>
      </c>
      <c r="C1834" t="s">
        <v>13115</v>
      </c>
      <c r="D1834">
        <v>4771000</v>
      </c>
      <c r="E1834">
        <v>800000</v>
      </c>
    </row>
    <row r="1835" spans="1:5" x14ac:dyDescent="0.3">
      <c r="A1835">
        <f t="shared" si="32"/>
        <v>3946250</v>
      </c>
      <c r="B1835" t="s">
        <v>12799</v>
      </c>
      <c r="C1835" t="s">
        <v>12801</v>
      </c>
      <c r="D1835">
        <v>4946250</v>
      </c>
      <c r="E1835">
        <v>1000000</v>
      </c>
    </row>
    <row r="1836" spans="1:5" x14ac:dyDescent="0.3">
      <c r="A1836">
        <f t="shared" si="32"/>
        <v>3943025</v>
      </c>
      <c r="B1836" t="s">
        <v>7444</v>
      </c>
      <c r="C1836" t="s">
        <v>13957</v>
      </c>
      <c r="D1836">
        <f>VLOOKUP(B1836,'AVG budget &amp; Gross'!$X$4:$Y$2401,2,0)</f>
        <v>4193025</v>
      </c>
      <c r="E1836">
        <v>250000</v>
      </c>
    </row>
    <row r="1837" spans="1:5" x14ac:dyDescent="0.3">
      <c r="A1837">
        <f t="shared" si="32"/>
        <v>3936931</v>
      </c>
      <c r="B1837" t="s">
        <v>9448</v>
      </c>
      <c r="C1837" t="s">
        <v>13758</v>
      </c>
      <c r="D1837">
        <v>4186931</v>
      </c>
      <c r="E1837">
        <v>250000</v>
      </c>
    </row>
    <row r="1838" spans="1:5" x14ac:dyDescent="0.3">
      <c r="A1838">
        <f t="shared" si="32"/>
        <v>3909616</v>
      </c>
      <c r="B1838" t="s">
        <v>12177</v>
      </c>
      <c r="C1838" t="s">
        <v>12179</v>
      </c>
      <c r="D1838">
        <v>5709616</v>
      </c>
      <c r="E1838">
        <v>1800000</v>
      </c>
    </row>
    <row r="1839" spans="1:5" x14ac:dyDescent="0.3">
      <c r="A1839">
        <f t="shared" si="32"/>
        <v>3901336</v>
      </c>
      <c r="B1839" t="s">
        <v>3758</v>
      </c>
      <c r="C1839" t="s">
        <v>11654</v>
      </c>
      <c r="D1839">
        <v>6401336</v>
      </c>
      <c r="E1839">
        <v>2500000</v>
      </c>
    </row>
    <row r="1840" spans="1:5" x14ac:dyDescent="0.3">
      <c r="A1840">
        <f t="shared" si="32"/>
        <v>3842000</v>
      </c>
      <c r="B1840" t="s">
        <v>5334</v>
      </c>
      <c r="C1840" t="s">
        <v>6231</v>
      </c>
      <c r="D1840">
        <v>25842000</v>
      </c>
      <c r="E1840">
        <v>22000000</v>
      </c>
    </row>
    <row r="1841" spans="1:5" x14ac:dyDescent="0.3">
      <c r="A1841">
        <f t="shared" si="32"/>
        <v>3831145</v>
      </c>
      <c r="B1841" t="s">
        <v>1749</v>
      </c>
      <c r="C1841" t="s">
        <v>5932</v>
      </c>
      <c r="D1841">
        <v>28831145</v>
      </c>
      <c r="E1841">
        <v>25000000</v>
      </c>
    </row>
    <row r="1842" spans="1:5" x14ac:dyDescent="0.3">
      <c r="A1842">
        <f t="shared" si="32"/>
        <v>3825820</v>
      </c>
      <c r="B1842" t="s">
        <v>10072</v>
      </c>
      <c r="C1842" t="s">
        <v>10876</v>
      </c>
      <c r="D1842">
        <v>7825820</v>
      </c>
      <c r="E1842">
        <v>4000000</v>
      </c>
    </row>
    <row r="1843" spans="1:5" x14ac:dyDescent="0.3">
      <c r="A1843">
        <f t="shared" si="32"/>
        <v>3821335</v>
      </c>
      <c r="B1843" t="s">
        <v>10866</v>
      </c>
      <c r="C1843" t="s">
        <v>10869</v>
      </c>
      <c r="D1843">
        <v>9821335</v>
      </c>
      <c r="E1843">
        <v>6000000</v>
      </c>
    </row>
    <row r="1844" spans="1:5" x14ac:dyDescent="0.3">
      <c r="A1844">
        <f t="shared" si="32"/>
        <v>3786715</v>
      </c>
      <c r="B1844" t="s">
        <v>10438</v>
      </c>
      <c r="C1844" t="s">
        <v>10439</v>
      </c>
      <c r="D1844">
        <v>8786715</v>
      </c>
      <c r="E1844">
        <v>5000000</v>
      </c>
    </row>
    <row r="1845" spans="1:5" x14ac:dyDescent="0.3">
      <c r="A1845">
        <f t="shared" si="32"/>
        <v>3767324</v>
      </c>
      <c r="B1845" t="s">
        <v>1214</v>
      </c>
      <c r="C1845" t="s">
        <v>12228</v>
      </c>
      <c r="D1845">
        <v>7267324</v>
      </c>
      <c r="E1845">
        <v>3500000</v>
      </c>
    </row>
    <row r="1846" spans="1:5" x14ac:dyDescent="0.3">
      <c r="A1846">
        <f t="shared" si="32"/>
        <v>3759147</v>
      </c>
      <c r="B1846" t="s">
        <v>4151</v>
      </c>
      <c r="C1846" t="s">
        <v>10881</v>
      </c>
      <c r="D1846">
        <v>7159147</v>
      </c>
      <c r="E1846">
        <v>3400000</v>
      </c>
    </row>
    <row r="1847" spans="1:5" x14ac:dyDescent="0.3">
      <c r="A1847">
        <f t="shared" si="32"/>
        <v>3746915</v>
      </c>
      <c r="B1847" t="s">
        <v>2390</v>
      </c>
      <c r="C1847" t="s">
        <v>2391</v>
      </c>
      <c r="D1847">
        <v>53846915</v>
      </c>
      <c r="E1847">
        <v>50100000</v>
      </c>
    </row>
    <row r="1848" spans="1:5" x14ac:dyDescent="0.3">
      <c r="A1848">
        <f t="shared" si="32"/>
        <v>3744929</v>
      </c>
      <c r="B1848" t="s">
        <v>11355</v>
      </c>
      <c r="C1848" t="s">
        <v>11817</v>
      </c>
      <c r="D1848">
        <f>VLOOKUP(B1848,'AVG budget &amp; Gross'!$X$4:$Y$2401,2,0)</f>
        <v>5844929</v>
      </c>
      <c r="E1848">
        <v>2100000</v>
      </c>
    </row>
    <row r="1849" spans="1:5" x14ac:dyDescent="0.3">
      <c r="A1849">
        <f t="shared" si="32"/>
        <v>3738726</v>
      </c>
      <c r="B1849" t="s">
        <v>1105</v>
      </c>
      <c r="C1849" t="s">
        <v>3501</v>
      </c>
      <c r="D1849">
        <v>103738726</v>
      </c>
      <c r="E1849">
        <v>100000000</v>
      </c>
    </row>
    <row r="1850" spans="1:5" x14ac:dyDescent="0.3">
      <c r="A1850">
        <f t="shared" si="32"/>
        <v>3662538.333333333</v>
      </c>
      <c r="B1850" t="s">
        <v>1629</v>
      </c>
      <c r="C1850" t="s">
        <v>7179</v>
      </c>
      <c r="D1850">
        <f>VLOOKUP(B1850,'AVG budget &amp; Gross'!$X$4:$Y$2401,2,0)</f>
        <v>7162538.333333333</v>
      </c>
      <c r="E1850">
        <v>3500000</v>
      </c>
    </row>
    <row r="1851" spans="1:5" x14ac:dyDescent="0.3">
      <c r="A1851">
        <f t="shared" si="32"/>
        <v>3650000</v>
      </c>
      <c r="B1851" t="s">
        <v>13648</v>
      </c>
      <c r="C1851" t="s">
        <v>13649</v>
      </c>
      <c r="D1851">
        <v>4000000</v>
      </c>
      <c r="E1851">
        <v>350000</v>
      </c>
    </row>
    <row r="1852" spans="1:5" x14ac:dyDescent="0.3">
      <c r="A1852">
        <f t="shared" si="32"/>
        <v>3649779</v>
      </c>
      <c r="B1852" t="s">
        <v>9905</v>
      </c>
      <c r="C1852" t="s">
        <v>9906</v>
      </c>
      <c r="D1852">
        <v>10149779</v>
      </c>
      <c r="E1852">
        <v>6500000</v>
      </c>
    </row>
    <row r="1853" spans="1:5" x14ac:dyDescent="0.3">
      <c r="A1853">
        <f t="shared" si="32"/>
        <v>3629485</v>
      </c>
      <c r="B1853" t="s">
        <v>570</v>
      </c>
      <c r="C1853" t="s">
        <v>571</v>
      </c>
      <c r="D1853">
        <v>153629485</v>
      </c>
      <c r="E1853">
        <v>150000000</v>
      </c>
    </row>
    <row r="1854" spans="1:5" x14ac:dyDescent="0.3">
      <c r="A1854">
        <f t="shared" si="32"/>
        <v>3614488</v>
      </c>
      <c r="B1854" t="s">
        <v>9112</v>
      </c>
      <c r="C1854" t="s">
        <v>9113</v>
      </c>
      <c r="D1854">
        <v>14114488</v>
      </c>
      <c r="E1854">
        <v>10500000</v>
      </c>
    </row>
    <row r="1855" spans="1:5" x14ac:dyDescent="0.3">
      <c r="A1855">
        <f t="shared" si="32"/>
        <v>3600000</v>
      </c>
      <c r="B1855" t="s">
        <v>2086</v>
      </c>
      <c r="C1855" t="s">
        <v>2090</v>
      </c>
      <c r="D1855">
        <v>75600000</v>
      </c>
      <c r="E1855">
        <v>72000000</v>
      </c>
    </row>
    <row r="1856" spans="1:5" x14ac:dyDescent="0.3">
      <c r="A1856">
        <f t="shared" si="32"/>
        <v>3600000</v>
      </c>
      <c r="B1856" t="s">
        <v>2257</v>
      </c>
      <c r="C1856" t="s">
        <v>5421</v>
      </c>
      <c r="D1856">
        <v>31600000</v>
      </c>
      <c r="E1856">
        <v>28000000</v>
      </c>
    </row>
    <row r="1857" spans="1:5" x14ac:dyDescent="0.3">
      <c r="A1857">
        <f t="shared" si="32"/>
        <v>3574731</v>
      </c>
      <c r="B1857" t="s">
        <v>8149</v>
      </c>
      <c r="C1857" t="s">
        <v>8150</v>
      </c>
      <c r="D1857">
        <v>16574731</v>
      </c>
      <c r="E1857">
        <v>13000000</v>
      </c>
    </row>
    <row r="1858" spans="1:5" x14ac:dyDescent="0.3">
      <c r="A1858">
        <f t="shared" ref="A1858:A1921" si="33">D1858-E1858</f>
        <v>3550460.2222222239</v>
      </c>
      <c r="B1858" t="s">
        <v>2243</v>
      </c>
      <c r="C1858" t="s">
        <v>5057</v>
      </c>
      <c r="D1858">
        <v>44328238</v>
      </c>
      <c r="E1858">
        <f>VLOOKUP(B1858,'AVG budget &amp; Gross'!$S$4:$T$2401,2,0)</f>
        <v>40777777.777777776</v>
      </c>
    </row>
    <row r="1859" spans="1:5" x14ac:dyDescent="0.3">
      <c r="A1859">
        <f t="shared" si="33"/>
        <v>3549339</v>
      </c>
      <c r="B1859" t="s">
        <v>277</v>
      </c>
      <c r="C1859" t="s">
        <v>13767</v>
      </c>
      <c r="D1859">
        <v>3799339</v>
      </c>
      <c r="E1859">
        <v>250000</v>
      </c>
    </row>
    <row r="1860" spans="1:5" x14ac:dyDescent="0.3">
      <c r="A1860">
        <f t="shared" si="33"/>
        <v>3517198</v>
      </c>
      <c r="B1860" t="s">
        <v>11235</v>
      </c>
      <c r="C1860" t="s">
        <v>11237</v>
      </c>
      <c r="D1860">
        <v>6517198</v>
      </c>
      <c r="E1860">
        <v>3000000</v>
      </c>
    </row>
    <row r="1861" spans="1:5" x14ac:dyDescent="0.3">
      <c r="A1861">
        <f t="shared" si="33"/>
        <v>3472213</v>
      </c>
      <c r="B1861" t="s">
        <v>2664</v>
      </c>
      <c r="C1861" t="s">
        <v>2666</v>
      </c>
      <c r="D1861">
        <v>48472213</v>
      </c>
      <c r="E1861">
        <v>45000000</v>
      </c>
    </row>
    <row r="1862" spans="1:5" x14ac:dyDescent="0.3">
      <c r="A1862">
        <f t="shared" si="33"/>
        <v>3432299</v>
      </c>
      <c r="B1862" t="s">
        <v>4759</v>
      </c>
      <c r="C1862" t="s">
        <v>4762</v>
      </c>
      <c r="D1862">
        <v>37432299</v>
      </c>
      <c r="E1862">
        <v>34000000</v>
      </c>
    </row>
    <row r="1863" spans="1:5" x14ac:dyDescent="0.3">
      <c r="A1863">
        <f t="shared" si="33"/>
        <v>3422650</v>
      </c>
      <c r="B1863" t="s">
        <v>296</v>
      </c>
      <c r="C1863" t="s">
        <v>2949</v>
      </c>
      <c r="D1863">
        <v>58422650</v>
      </c>
      <c r="E1863">
        <v>55000000</v>
      </c>
    </row>
    <row r="1864" spans="1:5" x14ac:dyDescent="0.3">
      <c r="A1864">
        <f t="shared" si="33"/>
        <v>3393765</v>
      </c>
      <c r="B1864" t="s">
        <v>6591</v>
      </c>
      <c r="C1864" t="s">
        <v>6592</v>
      </c>
      <c r="D1864">
        <v>23393765</v>
      </c>
      <c r="E1864">
        <v>20000000</v>
      </c>
    </row>
    <row r="1865" spans="1:5" x14ac:dyDescent="0.3">
      <c r="A1865">
        <f t="shared" si="33"/>
        <v>3383834</v>
      </c>
      <c r="B1865" t="s">
        <v>757</v>
      </c>
      <c r="C1865" t="s">
        <v>11895</v>
      </c>
      <c r="D1865">
        <v>5383834</v>
      </c>
      <c r="E1865">
        <v>2000000</v>
      </c>
    </row>
    <row r="1866" spans="1:5" x14ac:dyDescent="0.3">
      <c r="A1866">
        <f t="shared" si="33"/>
        <v>3352454</v>
      </c>
      <c r="B1866" t="s">
        <v>3678</v>
      </c>
      <c r="C1866" t="s">
        <v>6606</v>
      </c>
      <c r="D1866">
        <v>18352454</v>
      </c>
      <c r="E1866">
        <v>15000000</v>
      </c>
    </row>
    <row r="1867" spans="1:5" x14ac:dyDescent="0.3">
      <c r="A1867">
        <f t="shared" si="33"/>
        <v>3341469</v>
      </c>
      <c r="B1867" t="s">
        <v>2100</v>
      </c>
      <c r="C1867" t="s">
        <v>5835</v>
      </c>
      <c r="D1867">
        <v>28341469</v>
      </c>
      <c r="E1867">
        <v>25000000</v>
      </c>
    </row>
    <row r="1868" spans="1:5" x14ac:dyDescent="0.3">
      <c r="A1868">
        <f t="shared" si="33"/>
        <v>3331103</v>
      </c>
      <c r="B1868" t="s">
        <v>3182</v>
      </c>
      <c r="C1868" t="s">
        <v>11727</v>
      </c>
      <c r="D1868">
        <v>5731103</v>
      </c>
      <c r="E1868">
        <v>2400000</v>
      </c>
    </row>
    <row r="1869" spans="1:5" x14ac:dyDescent="0.3">
      <c r="A1869">
        <f t="shared" si="33"/>
        <v>3330342</v>
      </c>
      <c r="B1869" t="s">
        <v>291</v>
      </c>
      <c r="C1869" t="s">
        <v>1004</v>
      </c>
      <c r="D1869">
        <v>113330342</v>
      </c>
      <c r="E1869">
        <v>110000000</v>
      </c>
    </row>
    <row r="1870" spans="1:5" x14ac:dyDescent="0.3">
      <c r="A1870">
        <f t="shared" si="33"/>
        <v>3325872</v>
      </c>
      <c r="B1870" t="s">
        <v>4534</v>
      </c>
      <c r="C1870" t="s">
        <v>10645</v>
      </c>
      <c r="D1870">
        <v>8025872</v>
      </c>
      <c r="E1870">
        <v>4700000</v>
      </c>
    </row>
    <row r="1871" spans="1:5" x14ac:dyDescent="0.3">
      <c r="A1871">
        <f t="shared" si="33"/>
        <v>3300000</v>
      </c>
      <c r="B1871" t="s">
        <v>5247</v>
      </c>
      <c r="C1871" t="s">
        <v>13919</v>
      </c>
      <c r="D1871">
        <v>3500000</v>
      </c>
      <c r="E1871">
        <v>200000</v>
      </c>
    </row>
    <row r="1872" spans="1:5" x14ac:dyDescent="0.3">
      <c r="A1872">
        <f t="shared" si="33"/>
        <v>3294553</v>
      </c>
      <c r="B1872" t="s">
        <v>3435</v>
      </c>
      <c r="C1872" t="s">
        <v>8389</v>
      </c>
      <c r="D1872">
        <v>15294553</v>
      </c>
      <c r="E1872">
        <v>12000000</v>
      </c>
    </row>
    <row r="1873" spans="1:5" x14ac:dyDescent="0.3">
      <c r="A1873">
        <f t="shared" si="33"/>
        <v>3292105</v>
      </c>
      <c r="B1873" t="s">
        <v>1355</v>
      </c>
      <c r="C1873" t="s">
        <v>6563</v>
      </c>
      <c r="D1873">
        <v>23292105</v>
      </c>
      <c r="E1873">
        <v>20000000</v>
      </c>
    </row>
    <row r="1874" spans="1:5" x14ac:dyDescent="0.3">
      <c r="A1874">
        <f t="shared" si="33"/>
        <v>3290318</v>
      </c>
      <c r="B1874" t="s">
        <v>1071</v>
      </c>
      <c r="C1874" t="s">
        <v>3798</v>
      </c>
      <c r="D1874">
        <v>45290318</v>
      </c>
      <c r="E1874">
        <v>42000000</v>
      </c>
    </row>
    <row r="1875" spans="1:5" x14ac:dyDescent="0.3">
      <c r="A1875">
        <f t="shared" si="33"/>
        <v>3269307</v>
      </c>
      <c r="B1875" t="s">
        <v>9443</v>
      </c>
      <c r="C1875" t="s">
        <v>9808</v>
      </c>
      <c r="D1875">
        <f>VLOOKUP(B1875,'AVG budget &amp; Gross'!$X$4:$Y$2401,2,0)</f>
        <v>10269307</v>
      </c>
      <c r="E1875">
        <v>7000000</v>
      </c>
    </row>
    <row r="1876" spans="1:5" x14ac:dyDescent="0.3">
      <c r="A1876">
        <f t="shared" si="33"/>
        <v>3257792</v>
      </c>
      <c r="B1876" t="s">
        <v>159</v>
      </c>
      <c r="C1876" t="s">
        <v>13170</v>
      </c>
      <c r="D1876">
        <v>4007792</v>
      </c>
      <c r="E1876">
        <v>750000</v>
      </c>
    </row>
    <row r="1877" spans="1:5" x14ac:dyDescent="0.3">
      <c r="A1877">
        <f t="shared" si="33"/>
        <v>3245861</v>
      </c>
      <c r="B1877" t="s">
        <v>1183</v>
      </c>
      <c r="C1877" t="s">
        <v>6968</v>
      </c>
      <c r="D1877">
        <v>22245861</v>
      </c>
      <c r="E1877">
        <v>19000000</v>
      </c>
    </row>
    <row r="1878" spans="1:5" x14ac:dyDescent="0.3">
      <c r="A1878">
        <f t="shared" si="33"/>
        <v>3231500</v>
      </c>
      <c r="B1878" t="s">
        <v>12257</v>
      </c>
      <c r="C1878" t="s">
        <v>12259</v>
      </c>
      <c r="D1878">
        <v>4231500</v>
      </c>
      <c r="E1878">
        <v>1000000</v>
      </c>
    </row>
    <row r="1879" spans="1:5" x14ac:dyDescent="0.3">
      <c r="A1879">
        <f t="shared" si="33"/>
        <v>3228696</v>
      </c>
      <c r="B1879" t="s">
        <v>3804</v>
      </c>
      <c r="C1879" t="s">
        <v>3806</v>
      </c>
      <c r="D1879">
        <v>35228696</v>
      </c>
      <c r="E1879">
        <v>32000000</v>
      </c>
    </row>
    <row r="1880" spans="1:5" x14ac:dyDescent="0.3">
      <c r="A1880">
        <f t="shared" si="33"/>
        <v>3208190</v>
      </c>
      <c r="B1880" t="s">
        <v>1721</v>
      </c>
      <c r="C1880" t="s">
        <v>4401</v>
      </c>
      <c r="D1880">
        <v>68208190</v>
      </c>
      <c r="E1880">
        <v>65000000</v>
      </c>
    </row>
    <row r="1881" spans="1:5" x14ac:dyDescent="0.3">
      <c r="A1881">
        <f t="shared" si="33"/>
        <v>3179303</v>
      </c>
      <c r="B1881" t="s">
        <v>6553</v>
      </c>
      <c r="C1881" t="s">
        <v>6554</v>
      </c>
      <c r="D1881">
        <v>23179303</v>
      </c>
      <c r="E1881">
        <v>20000000</v>
      </c>
    </row>
    <row r="1882" spans="1:5" x14ac:dyDescent="0.3">
      <c r="A1882">
        <f t="shared" si="33"/>
        <v>3156970</v>
      </c>
      <c r="B1882" t="s">
        <v>802</v>
      </c>
      <c r="C1882" t="s">
        <v>14187</v>
      </c>
      <c r="D1882">
        <v>3216970</v>
      </c>
      <c r="E1882">
        <v>60000</v>
      </c>
    </row>
    <row r="1883" spans="1:5" x14ac:dyDescent="0.3">
      <c r="A1883">
        <f t="shared" si="33"/>
        <v>3138210</v>
      </c>
      <c r="B1883" t="s">
        <v>13795</v>
      </c>
      <c r="C1883" t="s">
        <v>13797</v>
      </c>
      <c r="D1883">
        <v>3388210</v>
      </c>
      <c r="E1883">
        <v>250000</v>
      </c>
    </row>
    <row r="1884" spans="1:5" x14ac:dyDescent="0.3">
      <c r="A1884">
        <f t="shared" si="33"/>
        <v>3132222</v>
      </c>
      <c r="B1884" t="s">
        <v>5233</v>
      </c>
      <c r="C1884" t="s">
        <v>12333</v>
      </c>
      <c r="D1884">
        <v>5132222</v>
      </c>
      <c r="E1884">
        <v>2000000</v>
      </c>
    </row>
    <row r="1885" spans="1:5" x14ac:dyDescent="0.3">
      <c r="A1885">
        <f t="shared" si="33"/>
        <v>3120196</v>
      </c>
      <c r="B1885" t="s">
        <v>2166</v>
      </c>
      <c r="C1885" t="s">
        <v>2167</v>
      </c>
      <c r="D1885">
        <v>78120196</v>
      </c>
      <c r="E1885">
        <v>75000000</v>
      </c>
    </row>
    <row r="1886" spans="1:5" x14ac:dyDescent="0.3">
      <c r="A1886">
        <f t="shared" si="33"/>
        <v>3099680</v>
      </c>
      <c r="B1886" t="s">
        <v>3815</v>
      </c>
      <c r="C1886" t="s">
        <v>11898</v>
      </c>
      <c r="D1886">
        <v>4599680</v>
      </c>
      <c r="E1886">
        <v>1500000</v>
      </c>
    </row>
    <row r="1887" spans="1:5" x14ac:dyDescent="0.3">
      <c r="A1887">
        <f t="shared" si="33"/>
        <v>3092822</v>
      </c>
      <c r="B1887" t="s">
        <v>5537</v>
      </c>
      <c r="C1887" t="s">
        <v>11892</v>
      </c>
      <c r="D1887">
        <v>5792822</v>
      </c>
      <c r="E1887">
        <v>2700000</v>
      </c>
    </row>
    <row r="1888" spans="1:5" x14ac:dyDescent="0.3">
      <c r="A1888">
        <f t="shared" si="33"/>
        <v>3069884</v>
      </c>
      <c r="B1888" t="s">
        <v>1285</v>
      </c>
      <c r="C1888" t="s">
        <v>2276</v>
      </c>
      <c r="D1888">
        <v>71069884</v>
      </c>
      <c r="E1888">
        <v>68000000</v>
      </c>
    </row>
    <row r="1889" spans="1:5" x14ac:dyDescent="0.3">
      <c r="A1889">
        <f t="shared" si="33"/>
        <v>3063732</v>
      </c>
      <c r="B1889" t="s">
        <v>877</v>
      </c>
      <c r="C1889" t="s">
        <v>4852</v>
      </c>
      <c r="D1889">
        <v>35063732</v>
      </c>
      <c r="E1889">
        <v>32000000</v>
      </c>
    </row>
    <row r="1890" spans="1:5" x14ac:dyDescent="0.3">
      <c r="A1890">
        <f t="shared" si="33"/>
        <v>3057024</v>
      </c>
      <c r="B1890" t="s">
        <v>7422</v>
      </c>
      <c r="C1890" t="s">
        <v>7423</v>
      </c>
      <c r="D1890">
        <v>19057024</v>
      </c>
      <c r="E1890">
        <v>16000000</v>
      </c>
    </row>
    <row r="1891" spans="1:5" x14ac:dyDescent="0.3">
      <c r="A1891">
        <f t="shared" si="33"/>
        <v>3009155</v>
      </c>
      <c r="B1891" t="s">
        <v>176</v>
      </c>
      <c r="C1891" t="s">
        <v>1544</v>
      </c>
      <c r="D1891">
        <v>78009155</v>
      </c>
      <c r="E1891">
        <v>75000000</v>
      </c>
    </row>
    <row r="1892" spans="1:5" x14ac:dyDescent="0.3">
      <c r="A1892">
        <f t="shared" si="33"/>
        <v>3005123</v>
      </c>
      <c r="B1892" t="s">
        <v>12676</v>
      </c>
      <c r="C1892" t="s">
        <v>12679</v>
      </c>
      <c r="D1892">
        <v>4105123</v>
      </c>
      <c r="E1892">
        <v>1100000</v>
      </c>
    </row>
    <row r="1893" spans="1:5" x14ac:dyDescent="0.3">
      <c r="A1893">
        <f t="shared" si="33"/>
        <v>3000000</v>
      </c>
      <c r="B1893" t="s">
        <v>2482</v>
      </c>
      <c r="C1893" t="s">
        <v>2484</v>
      </c>
      <c r="D1893">
        <v>65000000</v>
      </c>
      <c r="E1893">
        <v>62000000</v>
      </c>
    </row>
    <row r="1894" spans="1:5" x14ac:dyDescent="0.3">
      <c r="A1894">
        <f t="shared" si="33"/>
        <v>2960089</v>
      </c>
      <c r="B1894" t="s">
        <v>5737</v>
      </c>
      <c r="C1894" t="s">
        <v>9596</v>
      </c>
      <c r="D1894">
        <v>10460089</v>
      </c>
      <c r="E1894">
        <v>7500000</v>
      </c>
    </row>
    <row r="1895" spans="1:5" x14ac:dyDescent="0.3">
      <c r="A1895">
        <f t="shared" si="33"/>
        <v>2929123</v>
      </c>
      <c r="B1895" t="s">
        <v>3378</v>
      </c>
      <c r="C1895" t="s">
        <v>8128</v>
      </c>
      <c r="D1895">
        <v>16929123</v>
      </c>
      <c r="E1895">
        <v>14000000</v>
      </c>
    </row>
    <row r="1896" spans="1:5" x14ac:dyDescent="0.3">
      <c r="A1896">
        <f t="shared" si="33"/>
        <v>2921130</v>
      </c>
      <c r="B1896" t="s">
        <v>4390</v>
      </c>
      <c r="C1896" t="s">
        <v>14316</v>
      </c>
      <c r="D1896">
        <v>3151130</v>
      </c>
      <c r="E1896">
        <v>230000</v>
      </c>
    </row>
    <row r="1897" spans="1:5" x14ac:dyDescent="0.3">
      <c r="A1897">
        <f t="shared" si="33"/>
        <v>2903262</v>
      </c>
      <c r="B1897" t="s">
        <v>8591</v>
      </c>
      <c r="C1897" t="s">
        <v>8592</v>
      </c>
      <c r="D1897">
        <v>13903262</v>
      </c>
      <c r="E1897">
        <v>11000000</v>
      </c>
    </row>
    <row r="1898" spans="1:5" x14ac:dyDescent="0.3">
      <c r="A1898">
        <f t="shared" si="33"/>
        <v>2900000</v>
      </c>
      <c r="B1898" t="s">
        <v>5537</v>
      </c>
      <c r="C1898" t="s">
        <v>11659</v>
      </c>
      <c r="D1898">
        <v>5400000</v>
      </c>
      <c r="E1898">
        <v>2500000</v>
      </c>
    </row>
    <row r="1899" spans="1:5" x14ac:dyDescent="0.3">
      <c r="A1899">
        <f t="shared" si="33"/>
        <v>2900000</v>
      </c>
      <c r="B1899" t="s">
        <v>14131</v>
      </c>
      <c r="C1899" t="s">
        <v>14134</v>
      </c>
      <c r="D1899">
        <v>3000000</v>
      </c>
      <c r="E1899">
        <v>100000</v>
      </c>
    </row>
    <row r="1900" spans="1:5" x14ac:dyDescent="0.3">
      <c r="A1900">
        <f t="shared" si="33"/>
        <v>2890032</v>
      </c>
      <c r="B1900" t="s">
        <v>739</v>
      </c>
      <c r="C1900" t="s">
        <v>11111</v>
      </c>
      <c r="D1900">
        <v>6390032</v>
      </c>
      <c r="E1900">
        <v>3500000</v>
      </c>
    </row>
    <row r="1901" spans="1:5" x14ac:dyDescent="0.3">
      <c r="A1901">
        <f t="shared" si="33"/>
        <v>2883495</v>
      </c>
      <c r="B1901" t="s">
        <v>3647</v>
      </c>
      <c r="C1901" t="s">
        <v>10007</v>
      </c>
      <c r="D1901">
        <v>11883495</v>
      </c>
      <c r="E1901">
        <v>9000000</v>
      </c>
    </row>
    <row r="1902" spans="1:5" x14ac:dyDescent="0.3">
      <c r="A1902">
        <f t="shared" si="33"/>
        <v>2862501</v>
      </c>
      <c r="B1902" t="s">
        <v>3804</v>
      </c>
      <c r="C1902" t="s">
        <v>6309</v>
      </c>
      <c r="D1902">
        <v>24362501</v>
      </c>
      <c r="E1902">
        <v>21500000</v>
      </c>
    </row>
    <row r="1903" spans="1:5" x14ac:dyDescent="0.3">
      <c r="A1903">
        <f t="shared" si="33"/>
        <v>2860839</v>
      </c>
      <c r="B1903" t="s">
        <v>7063</v>
      </c>
      <c r="C1903" t="s">
        <v>9231</v>
      </c>
      <c r="D1903">
        <v>11860839</v>
      </c>
      <c r="E1903">
        <v>9000000</v>
      </c>
    </row>
    <row r="1904" spans="1:5" x14ac:dyDescent="0.3">
      <c r="A1904">
        <f t="shared" si="33"/>
        <v>2853933</v>
      </c>
      <c r="B1904" t="s">
        <v>122</v>
      </c>
      <c r="C1904" t="s">
        <v>200</v>
      </c>
      <c r="D1904">
        <v>202853933</v>
      </c>
      <c r="E1904">
        <v>200000000</v>
      </c>
    </row>
    <row r="1905" spans="1:5" x14ac:dyDescent="0.3">
      <c r="A1905">
        <f t="shared" si="33"/>
        <v>2844929</v>
      </c>
      <c r="B1905" t="s">
        <v>11355</v>
      </c>
      <c r="C1905" t="s">
        <v>11356</v>
      </c>
      <c r="D1905">
        <v>5844929</v>
      </c>
      <c r="E1905">
        <v>3000000</v>
      </c>
    </row>
    <row r="1906" spans="1:5" x14ac:dyDescent="0.3">
      <c r="A1906">
        <f t="shared" si="33"/>
        <v>2831622</v>
      </c>
      <c r="B1906" t="s">
        <v>6079</v>
      </c>
      <c r="C1906" t="s">
        <v>14323</v>
      </c>
      <c r="D1906">
        <v>2856622</v>
      </c>
      <c r="E1906">
        <v>25000</v>
      </c>
    </row>
    <row r="1907" spans="1:5" x14ac:dyDescent="0.3">
      <c r="A1907">
        <f t="shared" si="33"/>
        <v>2828771</v>
      </c>
      <c r="B1907" t="s">
        <v>5309</v>
      </c>
      <c r="C1907" t="s">
        <v>8860</v>
      </c>
      <c r="D1907">
        <v>8828771</v>
      </c>
      <c r="E1907">
        <v>6000000</v>
      </c>
    </row>
    <row r="1908" spans="1:5" x14ac:dyDescent="0.3">
      <c r="A1908">
        <f t="shared" si="33"/>
        <v>2822418</v>
      </c>
      <c r="B1908" t="s">
        <v>189</v>
      </c>
      <c r="C1908" t="s">
        <v>3254</v>
      </c>
      <c r="D1908">
        <v>52822418</v>
      </c>
      <c r="E1908">
        <v>50000000</v>
      </c>
    </row>
    <row r="1909" spans="1:5" x14ac:dyDescent="0.3">
      <c r="A1909">
        <f t="shared" si="33"/>
        <v>2817771</v>
      </c>
      <c r="B1909" t="s">
        <v>8816</v>
      </c>
      <c r="C1909" t="s">
        <v>8818</v>
      </c>
      <c r="D1909">
        <v>15417771</v>
      </c>
      <c r="E1909">
        <v>12600000</v>
      </c>
    </row>
    <row r="1910" spans="1:5" x14ac:dyDescent="0.3">
      <c r="A1910">
        <f t="shared" si="33"/>
        <v>2814185</v>
      </c>
      <c r="B1910" t="s">
        <v>8292</v>
      </c>
      <c r="C1910" t="s">
        <v>9605</v>
      </c>
      <c r="D1910">
        <v>10814185</v>
      </c>
      <c r="E1910">
        <v>8000000</v>
      </c>
    </row>
    <row r="1911" spans="1:5" x14ac:dyDescent="0.3">
      <c r="A1911">
        <f t="shared" si="33"/>
        <v>2808744</v>
      </c>
      <c r="B1911" t="s">
        <v>1993</v>
      </c>
      <c r="C1911" t="s">
        <v>1996</v>
      </c>
      <c r="D1911">
        <v>55808744</v>
      </c>
      <c r="E1911">
        <v>53000000</v>
      </c>
    </row>
    <row r="1912" spans="1:5" x14ac:dyDescent="0.3">
      <c r="A1912">
        <f t="shared" si="33"/>
        <v>2801190</v>
      </c>
      <c r="B1912" t="s">
        <v>7701</v>
      </c>
      <c r="C1912" t="s">
        <v>9092</v>
      </c>
      <c r="D1912">
        <f>VLOOKUP(B1912,'AVG budget &amp; Gross'!$X$4:$Y$2401,2,0)</f>
        <v>12801190</v>
      </c>
      <c r="E1912">
        <v>10000000</v>
      </c>
    </row>
    <row r="1913" spans="1:5" x14ac:dyDescent="0.3">
      <c r="A1913">
        <f t="shared" si="33"/>
        <v>2774834</v>
      </c>
      <c r="B1913" t="s">
        <v>6322</v>
      </c>
      <c r="C1913" t="s">
        <v>6492</v>
      </c>
      <c r="D1913">
        <v>32774834</v>
      </c>
      <c r="E1913">
        <v>30000000</v>
      </c>
    </row>
    <row r="1914" spans="1:5" x14ac:dyDescent="0.3">
      <c r="A1914">
        <f t="shared" si="33"/>
        <v>2773863</v>
      </c>
      <c r="B1914" t="s">
        <v>13355</v>
      </c>
      <c r="C1914" t="s">
        <v>13356</v>
      </c>
      <c r="D1914">
        <v>3773863</v>
      </c>
      <c r="E1914">
        <v>1000000</v>
      </c>
    </row>
    <row r="1915" spans="1:5" x14ac:dyDescent="0.3">
      <c r="A1915">
        <f t="shared" si="33"/>
        <v>2752475</v>
      </c>
      <c r="B1915" t="s">
        <v>3240</v>
      </c>
      <c r="C1915" t="s">
        <v>3243</v>
      </c>
      <c r="D1915">
        <v>52752475</v>
      </c>
      <c r="E1915">
        <v>50000000</v>
      </c>
    </row>
    <row r="1916" spans="1:5" x14ac:dyDescent="0.3">
      <c r="A1916">
        <f t="shared" si="33"/>
        <v>2732062</v>
      </c>
      <c r="B1916" t="s">
        <v>1667</v>
      </c>
      <c r="C1916" t="s">
        <v>14044</v>
      </c>
      <c r="D1916">
        <v>2882062</v>
      </c>
      <c r="E1916">
        <v>150000</v>
      </c>
    </row>
    <row r="1917" spans="1:5" x14ac:dyDescent="0.3">
      <c r="A1917">
        <f t="shared" si="33"/>
        <v>2713208</v>
      </c>
      <c r="B1917" t="s">
        <v>11428</v>
      </c>
      <c r="C1917" t="s">
        <v>13543</v>
      </c>
      <c r="D1917">
        <v>2938208</v>
      </c>
      <c r="E1917">
        <v>225000</v>
      </c>
    </row>
    <row r="1918" spans="1:5" x14ac:dyDescent="0.3">
      <c r="A1918">
        <f t="shared" si="33"/>
        <v>2700000</v>
      </c>
      <c r="B1918" t="s">
        <v>503</v>
      </c>
      <c r="C1918" t="s">
        <v>7542</v>
      </c>
      <c r="D1918">
        <v>79900000</v>
      </c>
      <c r="E1918">
        <f>VLOOKUP(B1918,'AVG budget &amp; Gross'!$S$4:$T$2401,2,0)</f>
        <v>77200000</v>
      </c>
    </row>
    <row r="1919" spans="1:5" x14ac:dyDescent="0.3">
      <c r="A1919">
        <f t="shared" si="33"/>
        <v>2700000</v>
      </c>
      <c r="B1919" t="s">
        <v>12133</v>
      </c>
      <c r="C1919" t="s">
        <v>12134</v>
      </c>
      <c r="D1919">
        <v>4600000</v>
      </c>
      <c r="E1919">
        <v>1900000</v>
      </c>
    </row>
    <row r="1920" spans="1:5" x14ac:dyDescent="0.3">
      <c r="A1920">
        <f t="shared" si="33"/>
        <v>2695428</v>
      </c>
      <c r="B1920" t="s">
        <v>2775</v>
      </c>
      <c r="C1920" t="s">
        <v>11515</v>
      </c>
      <c r="D1920">
        <v>5595428</v>
      </c>
      <c r="E1920">
        <v>2900000</v>
      </c>
    </row>
    <row r="1921" spans="1:5" x14ac:dyDescent="0.3">
      <c r="A1921">
        <f t="shared" si="33"/>
        <v>2690677</v>
      </c>
      <c r="B1921" t="s">
        <v>857</v>
      </c>
      <c r="C1921" t="s">
        <v>12480</v>
      </c>
      <c r="D1921">
        <v>3650677</v>
      </c>
      <c r="E1921">
        <v>960000</v>
      </c>
    </row>
    <row r="1922" spans="1:5" x14ac:dyDescent="0.3">
      <c r="A1922">
        <f t="shared" ref="A1922:A1985" si="34">D1922-E1922</f>
        <v>2690075</v>
      </c>
      <c r="B1922" t="s">
        <v>7979</v>
      </c>
      <c r="C1922" t="s">
        <v>7981</v>
      </c>
      <c r="D1922">
        <v>5990075</v>
      </c>
      <c r="E1922">
        <f>VLOOKUP(B1922,'AVG budget &amp; Gross'!$S$4:$T$2401,2,0)</f>
        <v>3300000</v>
      </c>
    </row>
    <row r="1923" spans="1:5" x14ac:dyDescent="0.3">
      <c r="A1923">
        <f t="shared" si="34"/>
        <v>2688364</v>
      </c>
      <c r="B1923" t="s">
        <v>222</v>
      </c>
      <c r="C1923" t="s">
        <v>5423</v>
      </c>
      <c r="D1923">
        <v>30688364</v>
      </c>
      <c r="E1923">
        <v>28000000</v>
      </c>
    </row>
    <row r="1924" spans="1:5" x14ac:dyDescent="0.3">
      <c r="A1924">
        <f t="shared" si="34"/>
        <v>2667015</v>
      </c>
      <c r="B1924" t="s">
        <v>3811</v>
      </c>
      <c r="C1924" t="s">
        <v>3813</v>
      </c>
      <c r="D1924">
        <v>34667015</v>
      </c>
      <c r="E1924">
        <v>32000000</v>
      </c>
    </row>
    <row r="1925" spans="1:5" x14ac:dyDescent="0.3">
      <c r="A1925">
        <f t="shared" si="34"/>
        <v>2615685</v>
      </c>
      <c r="B1925" t="s">
        <v>1641</v>
      </c>
      <c r="C1925" t="s">
        <v>4081</v>
      </c>
      <c r="D1925">
        <v>42615685</v>
      </c>
      <c r="E1925">
        <v>40000000</v>
      </c>
    </row>
    <row r="1926" spans="1:5" x14ac:dyDescent="0.3">
      <c r="A1926">
        <f t="shared" si="34"/>
        <v>2596914</v>
      </c>
      <c r="B1926" t="s">
        <v>6576</v>
      </c>
      <c r="C1926" t="s">
        <v>10024</v>
      </c>
      <c r="D1926">
        <v>8596914</v>
      </c>
      <c r="E1926">
        <v>6000000</v>
      </c>
    </row>
    <row r="1927" spans="1:5" x14ac:dyDescent="0.3">
      <c r="A1927">
        <f t="shared" si="34"/>
        <v>2592872</v>
      </c>
      <c r="B1927" t="s">
        <v>3787</v>
      </c>
      <c r="C1927" t="s">
        <v>8593</v>
      </c>
      <c r="D1927">
        <v>13592872</v>
      </c>
      <c r="E1927">
        <v>11000000</v>
      </c>
    </row>
    <row r="1928" spans="1:5" x14ac:dyDescent="0.3">
      <c r="A1928">
        <f t="shared" si="34"/>
        <v>2588228</v>
      </c>
      <c r="B1928" t="s">
        <v>4441</v>
      </c>
      <c r="C1928" t="s">
        <v>4442</v>
      </c>
      <c r="D1928">
        <v>37788228</v>
      </c>
      <c r="E1928">
        <v>35200000</v>
      </c>
    </row>
    <row r="1929" spans="1:5" x14ac:dyDescent="0.3">
      <c r="A1929">
        <f t="shared" si="34"/>
        <v>2576314</v>
      </c>
      <c r="B1929" t="s">
        <v>10904</v>
      </c>
      <c r="C1929" t="s">
        <v>11240</v>
      </c>
      <c r="D1929">
        <v>5776314</v>
      </c>
      <c r="E1929">
        <v>3200000</v>
      </c>
    </row>
    <row r="1930" spans="1:5" x14ac:dyDescent="0.3">
      <c r="A1930">
        <f t="shared" si="34"/>
        <v>2575718</v>
      </c>
      <c r="B1930" t="s">
        <v>3278</v>
      </c>
      <c r="C1930" t="s">
        <v>4066</v>
      </c>
      <c r="D1930">
        <v>42575718</v>
      </c>
      <c r="E1930">
        <v>40000000</v>
      </c>
    </row>
    <row r="1931" spans="1:5" x14ac:dyDescent="0.3">
      <c r="A1931">
        <f t="shared" si="34"/>
        <v>2572742</v>
      </c>
      <c r="B1931" t="s">
        <v>3187</v>
      </c>
      <c r="C1931" t="s">
        <v>10425</v>
      </c>
      <c r="D1931">
        <v>10572742</v>
      </c>
      <c r="E1931">
        <v>8000000</v>
      </c>
    </row>
    <row r="1932" spans="1:5" x14ac:dyDescent="0.3">
      <c r="A1932">
        <f t="shared" si="34"/>
        <v>2570442</v>
      </c>
      <c r="B1932" t="s">
        <v>4229</v>
      </c>
      <c r="C1932" t="s">
        <v>8837</v>
      </c>
      <c r="D1932">
        <v>12570442</v>
      </c>
      <c r="E1932">
        <v>10000000</v>
      </c>
    </row>
    <row r="1933" spans="1:5" x14ac:dyDescent="0.3">
      <c r="A1933">
        <f t="shared" si="34"/>
        <v>2569248</v>
      </c>
      <c r="B1933" t="s">
        <v>6180</v>
      </c>
      <c r="C1933" t="s">
        <v>9311</v>
      </c>
      <c r="D1933">
        <v>13569248</v>
      </c>
      <c r="E1933">
        <f>VLOOKUP(B1933,'AVG budget &amp; Gross'!$S$4:$T$2401,2,0)</f>
        <v>11000000</v>
      </c>
    </row>
    <row r="1934" spans="1:5" x14ac:dyDescent="0.3">
      <c r="A1934">
        <f t="shared" si="34"/>
        <v>2566801</v>
      </c>
      <c r="B1934" t="s">
        <v>10999</v>
      </c>
      <c r="C1934" t="s">
        <v>11000</v>
      </c>
      <c r="D1934">
        <f>VLOOKUP(B1934,'AVG budget &amp; Gross'!$X$4:$Y$2401,2,0)</f>
        <v>6566801</v>
      </c>
      <c r="E1934">
        <v>4000000</v>
      </c>
    </row>
    <row r="1935" spans="1:5" x14ac:dyDescent="0.3">
      <c r="A1935">
        <f t="shared" si="34"/>
        <v>2558739</v>
      </c>
      <c r="B1935" t="s">
        <v>8598</v>
      </c>
      <c r="C1935" t="s">
        <v>8599</v>
      </c>
      <c r="D1935">
        <v>13558739</v>
      </c>
      <c r="E1935">
        <v>11000000</v>
      </c>
    </row>
    <row r="1936" spans="1:5" x14ac:dyDescent="0.3">
      <c r="A1936">
        <f t="shared" si="34"/>
        <v>2556065</v>
      </c>
      <c r="B1936" t="s">
        <v>1183</v>
      </c>
      <c r="C1936" t="s">
        <v>6136</v>
      </c>
      <c r="D1936">
        <v>25556065</v>
      </c>
      <c r="E1936">
        <v>23000000</v>
      </c>
    </row>
    <row r="1937" spans="1:5" x14ac:dyDescent="0.3">
      <c r="A1937">
        <f t="shared" si="34"/>
        <v>2550000</v>
      </c>
      <c r="B1937" t="s">
        <v>5817</v>
      </c>
      <c r="C1937" t="s">
        <v>7187</v>
      </c>
      <c r="D1937">
        <f>VLOOKUP(B1937,'AVG budget &amp; Gross'!$X$4:$Y$2401,2,0)</f>
        <v>20450000</v>
      </c>
      <c r="E1937">
        <v>17900000</v>
      </c>
    </row>
    <row r="1938" spans="1:5" x14ac:dyDescent="0.3">
      <c r="A1938">
        <f t="shared" si="34"/>
        <v>2525762</v>
      </c>
      <c r="B1938" t="s">
        <v>10886</v>
      </c>
      <c r="C1938" t="s">
        <v>10887</v>
      </c>
      <c r="D1938">
        <v>6525762</v>
      </c>
      <c r="E1938">
        <v>4000000</v>
      </c>
    </row>
    <row r="1939" spans="1:5" x14ac:dyDescent="0.3">
      <c r="A1939">
        <f t="shared" si="34"/>
        <v>2514138</v>
      </c>
      <c r="B1939" t="s">
        <v>8838</v>
      </c>
      <c r="C1939" t="s">
        <v>8839</v>
      </c>
      <c r="D1939">
        <v>12514138</v>
      </c>
      <c r="E1939">
        <v>10000000</v>
      </c>
    </row>
    <row r="1940" spans="1:5" x14ac:dyDescent="0.3">
      <c r="A1940">
        <f t="shared" si="34"/>
        <v>2508670</v>
      </c>
      <c r="B1940" t="s">
        <v>5483</v>
      </c>
      <c r="C1940" t="s">
        <v>5486</v>
      </c>
      <c r="D1940">
        <v>17508670</v>
      </c>
      <c r="E1940">
        <v>15000000</v>
      </c>
    </row>
    <row r="1941" spans="1:5" x14ac:dyDescent="0.3">
      <c r="A1941">
        <f t="shared" si="34"/>
        <v>2501651</v>
      </c>
      <c r="B1941" t="s">
        <v>3387</v>
      </c>
      <c r="C1941" t="s">
        <v>5613</v>
      </c>
      <c r="D1941">
        <v>28501651</v>
      </c>
      <c r="E1941">
        <v>26000000</v>
      </c>
    </row>
    <row r="1942" spans="1:5" x14ac:dyDescent="0.3">
      <c r="A1942">
        <f t="shared" si="34"/>
        <v>2483154</v>
      </c>
      <c r="B1942" t="s">
        <v>6934</v>
      </c>
      <c r="C1942" t="s">
        <v>6936</v>
      </c>
      <c r="D1942">
        <v>21483154</v>
      </c>
      <c r="E1942">
        <v>19000000</v>
      </c>
    </row>
    <row r="1943" spans="1:5" x14ac:dyDescent="0.3">
      <c r="A1943">
        <f t="shared" si="34"/>
        <v>2481242</v>
      </c>
      <c r="B1943" t="s">
        <v>4544</v>
      </c>
      <c r="C1943" t="s">
        <v>4546</v>
      </c>
      <c r="D1943">
        <v>37481242</v>
      </c>
      <c r="E1943">
        <v>35000000</v>
      </c>
    </row>
    <row r="1944" spans="1:5" x14ac:dyDescent="0.3">
      <c r="A1944">
        <f t="shared" si="34"/>
        <v>2439163</v>
      </c>
      <c r="B1944" t="s">
        <v>2699</v>
      </c>
      <c r="C1944" t="s">
        <v>7738</v>
      </c>
      <c r="D1944">
        <v>17439163</v>
      </c>
      <c r="E1944">
        <v>15000000</v>
      </c>
    </row>
    <row r="1945" spans="1:5" x14ac:dyDescent="0.3">
      <c r="A1945">
        <f t="shared" si="34"/>
        <v>2429000</v>
      </c>
      <c r="B1945" t="s">
        <v>13628</v>
      </c>
      <c r="C1945" t="s">
        <v>13631</v>
      </c>
      <c r="D1945">
        <v>2808000</v>
      </c>
      <c r="E1945">
        <v>379000</v>
      </c>
    </row>
    <row r="1946" spans="1:5" x14ac:dyDescent="0.3">
      <c r="A1946">
        <f t="shared" si="34"/>
        <v>2411331</v>
      </c>
      <c r="B1946" t="s">
        <v>7672</v>
      </c>
      <c r="C1946" t="s">
        <v>7673</v>
      </c>
      <c r="D1946">
        <v>17411331</v>
      </c>
      <c r="E1946">
        <v>15000000</v>
      </c>
    </row>
    <row r="1947" spans="1:5" x14ac:dyDescent="0.3">
      <c r="A1947">
        <f t="shared" si="34"/>
        <v>2406383</v>
      </c>
      <c r="B1947" t="s">
        <v>11493</v>
      </c>
      <c r="C1947" t="s">
        <v>12540</v>
      </c>
      <c r="D1947">
        <v>2833383</v>
      </c>
      <c r="E1947">
        <v>427000</v>
      </c>
    </row>
    <row r="1948" spans="1:5" x14ac:dyDescent="0.3">
      <c r="A1948">
        <f t="shared" si="34"/>
        <v>2401264</v>
      </c>
      <c r="B1948" t="s">
        <v>2644</v>
      </c>
      <c r="C1948" t="s">
        <v>2645</v>
      </c>
      <c r="D1948">
        <v>62401264</v>
      </c>
      <c r="E1948">
        <v>60000000</v>
      </c>
    </row>
    <row r="1949" spans="1:5" x14ac:dyDescent="0.3">
      <c r="A1949">
        <f t="shared" si="34"/>
        <v>2391000</v>
      </c>
      <c r="B1949" t="s">
        <v>13252</v>
      </c>
      <c r="C1949" t="s">
        <v>13255</v>
      </c>
      <c r="D1949">
        <v>3000000</v>
      </c>
      <c r="E1949">
        <v>609000</v>
      </c>
    </row>
    <row r="1950" spans="1:5" x14ac:dyDescent="0.3">
      <c r="A1950">
        <f t="shared" si="34"/>
        <v>2386698</v>
      </c>
      <c r="B1950" t="s">
        <v>7794</v>
      </c>
      <c r="C1950" t="s">
        <v>12784</v>
      </c>
      <c r="D1950">
        <v>3386698</v>
      </c>
      <c r="E1950">
        <v>1000000</v>
      </c>
    </row>
    <row r="1951" spans="1:5" x14ac:dyDescent="0.3">
      <c r="A1951">
        <f t="shared" si="34"/>
        <v>2375436</v>
      </c>
      <c r="B1951" t="s">
        <v>3817</v>
      </c>
      <c r="C1951" t="s">
        <v>9538</v>
      </c>
      <c r="D1951">
        <f>VLOOKUP(B1951,'AVG budget &amp; Gross'!$X$4:$Y$2401,2,0)</f>
        <v>24375436</v>
      </c>
      <c r="E1951">
        <v>22000000</v>
      </c>
    </row>
    <row r="1952" spans="1:5" x14ac:dyDescent="0.3">
      <c r="A1952">
        <f t="shared" si="34"/>
        <v>2361537</v>
      </c>
      <c r="B1952" t="s">
        <v>5881</v>
      </c>
      <c r="C1952" t="s">
        <v>5884</v>
      </c>
      <c r="D1952">
        <v>15361537</v>
      </c>
      <c r="E1952">
        <v>13000000</v>
      </c>
    </row>
    <row r="1953" spans="1:5" x14ac:dyDescent="0.3">
      <c r="A1953">
        <f t="shared" si="34"/>
        <v>2357532</v>
      </c>
      <c r="B1953" t="s">
        <v>682</v>
      </c>
      <c r="C1953" t="s">
        <v>5177</v>
      </c>
      <c r="D1953">
        <v>32357532</v>
      </c>
      <c r="E1953">
        <v>30000000</v>
      </c>
    </row>
    <row r="1954" spans="1:5" x14ac:dyDescent="0.3">
      <c r="A1954">
        <f t="shared" si="34"/>
        <v>2354988</v>
      </c>
      <c r="B1954" t="s">
        <v>6779</v>
      </c>
      <c r="C1954" t="s">
        <v>8031</v>
      </c>
      <c r="D1954">
        <v>15854988</v>
      </c>
      <c r="E1954">
        <v>13500000</v>
      </c>
    </row>
    <row r="1955" spans="1:5" x14ac:dyDescent="0.3">
      <c r="A1955">
        <f t="shared" si="34"/>
        <v>2348123</v>
      </c>
      <c r="B1955" t="s">
        <v>7957</v>
      </c>
      <c r="C1955" t="s">
        <v>7958</v>
      </c>
      <c r="D1955">
        <v>14348123</v>
      </c>
      <c r="E1955">
        <v>12000000</v>
      </c>
    </row>
    <row r="1956" spans="1:5" x14ac:dyDescent="0.3">
      <c r="A1956">
        <f t="shared" si="34"/>
        <v>2323044</v>
      </c>
      <c r="B1956" t="s">
        <v>52</v>
      </c>
      <c r="C1956" t="s">
        <v>11123</v>
      </c>
      <c r="D1956">
        <v>5923044</v>
      </c>
      <c r="E1956">
        <v>3600000</v>
      </c>
    </row>
    <row r="1957" spans="1:5" x14ac:dyDescent="0.3">
      <c r="A1957">
        <f t="shared" si="34"/>
        <v>2307550</v>
      </c>
      <c r="B1957" t="s">
        <v>515</v>
      </c>
      <c r="C1957" t="s">
        <v>3641</v>
      </c>
      <c r="D1957">
        <v>47307550</v>
      </c>
      <c r="E1957">
        <v>45000000</v>
      </c>
    </row>
    <row r="1958" spans="1:5" x14ac:dyDescent="0.3">
      <c r="A1958">
        <f t="shared" si="34"/>
        <v>2304950</v>
      </c>
      <c r="B1958" t="s">
        <v>2363</v>
      </c>
      <c r="C1958" t="s">
        <v>4579</v>
      </c>
      <c r="D1958">
        <v>37304950</v>
      </c>
      <c r="E1958">
        <v>35000000</v>
      </c>
    </row>
    <row r="1959" spans="1:5" x14ac:dyDescent="0.3">
      <c r="A1959">
        <f t="shared" si="34"/>
        <v>2298046</v>
      </c>
      <c r="B1959" t="s">
        <v>7092</v>
      </c>
      <c r="C1959" t="s">
        <v>7948</v>
      </c>
      <c r="D1959">
        <v>16298046</v>
      </c>
      <c r="E1959">
        <v>14000000</v>
      </c>
    </row>
    <row r="1960" spans="1:5" x14ac:dyDescent="0.3">
      <c r="A1960">
        <f t="shared" si="34"/>
        <v>2270647</v>
      </c>
      <c r="B1960" t="s">
        <v>11362</v>
      </c>
      <c r="C1960" t="s">
        <v>11363</v>
      </c>
      <c r="D1960">
        <v>4170647</v>
      </c>
      <c r="E1960">
        <v>1900000</v>
      </c>
    </row>
    <row r="1961" spans="1:5" x14ac:dyDescent="0.3">
      <c r="A1961">
        <f t="shared" si="34"/>
        <v>2269307</v>
      </c>
      <c r="B1961" t="s">
        <v>9443</v>
      </c>
      <c r="C1961" t="s">
        <v>9444</v>
      </c>
      <c r="D1961">
        <v>10269307</v>
      </c>
      <c r="E1961">
        <v>8000000</v>
      </c>
    </row>
    <row r="1962" spans="1:5" x14ac:dyDescent="0.3">
      <c r="A1962">
        <f t="shared" si="34"/>
        <v>2262293</v>
      </c>
      <c r="B1962" t="s">
        <v>9454</v>
      </c>
      <c r="C1962" t="s">
        <v>13513</v>
      </c>
      <c r="D1962">
        <v>2712293</v>
      </c>
      <c r="E1962">
        <v>450000</v>
      </c>
    </row>
    <row r="1963" spans="1:5" x14ac:dyDescent="0.3">
      <c r="A1963">
        <f t="shared" si="34"/>
        <v>2237244</v>
      </c>
      <c r="B1963" t="s">
        <v>6475</v>
      </c>
      <c r="C1963" t="s">
        <v>7689</v>
      </c>
      <c r="D1963">
        <v>17237244</v>
      </c>
      <c r="E1963">
        <v>15000000</v>
      </c>
    </row>
    <row r="1964" spans="1:5" x14ac:dyDescent="0.3">
      <c r="A1964">
        <f t="shared" si="34"/>
        <v>2228241</v>
      </c>
      <c r="B1964" t="s">
        <v>13932</v>
      </c>
      <c r="C1964" t="s">
        <v>13935</v>
      </c>
      <c r="D1964">
        <v>2428241</v>
      </c>
      <c r="E1964">
        <v>200000</v>
      </c>
    </row>
    <row r="1965" spans="1:5" x14ac:dyDescent="0.3">
      <c r="A1965">
        <f t="shared" si="34"/>
        <v>2214255</v>
      </c>
      <c r="B1965" t="s">
        <v>4377</v>
      </c>
      <c r="C1965" t="s">
        <v>8619</v>
      </c>
      <c r="D1965">
        <v>13214255</v>
      </c>
      <c r="E1965">
        <v>11000000</v>
      </c>
    </row>
    <row r="1966" spans="1:5" x14ac:dyDescent="0.3">
      <c r="A1966">
        <f t="shared" si="34"/>
        <v>2190525</v>
      </c>
      <c r="B1966" t="s">
        <v>4377</v>
      </c>
      <c r="C1966" t="s">
        <v>9716</v>
      </c>
      <c r="D1966">
        <v>9190525</v>
      </c>
      <c r="E1966">
        <v>7000000</v>
      </c>
    </row>
    <row r="1967" spans="1:5" x14ac:dyDescent="0.3">
      <c r="A1967">
        <f t="shared" si="34"/>
        <v>2180954</v>
      </c>
      <c r="B1967" t="s">
        <v>4084</v>
      </c>
      <c r="C1967" t="s">
        <v>4816</v>
      </c>
      <c r="D1967">
        <v>34180954</v>
      </c>
      <c r="E1967">
        <v>32000000</v>
      </c>
    </row>
    <row r="1968" spans="1:5" x14ac:dyDescent="0.3">
      <c r="A1968">
        <f t="shared" si="34"/>
        <v>2173190</v>
      </c>
      <c r="B1968" t="s">
        <v>2781</v>
      </c>
      <c r="C1968" t="s">
        <v>3472</v>
      </c>
      <c r="D1968">
        <v>50173190</v>
      </c>
      <c r="E1968">
        <v>48000000</v>
      </c>
    </row>
    <row r="1969" spans="1:5" x14ac:dyDescent="0.3">
      <c r="A1969">
        <f t="shared" si="34"/>
        <v>2166863</v>
      </c>
      <c r="B1969" t="s">
        <v>9723</v>
      </c>
      <c r="C1969" t="s">
        <v>9725</v>
      </c>
      <c r="D1969">
        <v>9166863</v>
      </c>
      <c r="E1969">
        <v>7000000</v>
      </c>
    </row>
    <row r="1970" spans="1:5" x14ac:dyDescent="0.3">
      <c r="A1970">
        <f t="shared" si="34"/>
        <v>2163911</v>
      </c>
      <c r="B1970" t="s">
        <v>7345</v>
      </c>
      <c r="C1970" t="s">
        <v>7346</v>
      </c>
      <c r="D1970">
        <v>18663911</v>
      </c>
      <c r="E1970">
        <v>16500000</v>
      </c>
    </row>
    <row r="1971" spans="1:5" x14ac:dyDescent="0.3">
      <c r="A1971">
        <f t="shared" si="34"/>
        <v>2163911</v>
      </c>
      <c r="B1971" t="s">
        <v>7345</v>
      </c>
      <c r="C1971" t="s">
        <v>9260</v>
      </c>
      <c r="D1971">
        <f>VLOOKUP(B1971,'AVG budget &amp; Gross'!$X$4:$Y$2401,2,0)</f>
        <v>18663911</v>
      </c>
      <c r="E1971">
        <f>VLOOKUP(B1971,'AVG budget &amp; Gross'!$S$4:$T$2401,2,0)</f>
        <v>16500000</v>
      </c>
    </row>
    <row r="1972" spans="1:5" x14ac:dyDescent="0.3">
      <c r="A1972">
        <f t="shared" si="34"/>
        <v>2154410</v>
      </c>
      <c r="B1972" t="s">
        <v>1005</v>
      </c>
      <c r="C1972" t="s">
        <v>5123</v>
      </c>
      <c r="D1972">
        <v>32154410</v>
      </c>
      <c r="E1972">
        <v>30000000</v>
      </c>
    </row>
    <row r="1973" spans="1:5" x14ac:dyDescent="0.3">
      <c r="A1973">
        <f t="shared" si="34"/>
        <v>2137776</v>
      </c>
      <c r="B1973" t="s">
        <v>85</v>
      </c>
      <c r="C1973" t="s">
        <v>5080</v>
      </c>
      <c r="D1973">
        <v>40137776</v>
      </c>
      <c r="E1973">
        <v>38000000</v>
      </c>
    </row>
    <row r="1974" spans="1:5" x14ac:dyDescent="0.3">
      <c r="A1974">
        <f t="shared" si="34"/>
        <v>2128202</v>
      </c>
      <c r="B1974" t="s">
        <v>3213</v>
      </c>
      <c r="C1974" t="s">
        <v>3216</v>
      </c>
      <c r="D1974">
        <v>67128202</v>
      </c>
      <c r="E1974">
        <v>65000000</v>
      </c>
    </row>
    <row r="1975" spans="1:5" x14ac:dyDescent="0.3">
      <c r="A1975">
        <f t="shared" si="34"/>
        <v>2126455</v>
      </c>
      <c r="B1975" t="s">
        <v>11602</v>
      </c>
      <c r="C1975" t="s">
        <v>11605</v>
      </c>
      <c r="D1975">
        <v>3826455</v>
      </c>
      <c r="E1975">
        <f>VLOOKUP(B1975,'AVG budget &amp; Gross'!$S$4:$T$2401,2,0)</f>
        <v>1700000</v>
      </c>
    </row>
    <row r="1976" spans="1:5" x14ac:dyDescent="0.3">
      <c r="A1976">
        <f t="shared" si="34"/>
        <v>2106233</v>
      </c>
      <c r="B1976" t="s">
        <v>7348</v>
      </c>
      <c r="C1976" t="s">
        <v>9457</v>
      </c>
      <c r="D1976">
        <v>10106233</v>
      </c>
      <c r="E1976">
        <v>8000000</v>
      </c>
    </row>
    <row r="1977" spans="1:5" x14ac:dyDescent="0.3">
      <c r="A1977">
        <f t="shared" si="34"/>
        <v>2105505</v>
      </c>
      <c r="B1977" t="s">
        <v>9471</v>
      </c>
      <c r="C1977" t="s">
        <v>9557</v>
      </c>
      <c r="D1977">
        <v>10105505</v>
      </c>
      <c r="E1977">
        <f>VLOOKUP(B1977,'AVG budget &amp; Gross'!$S$4:$T$2401,2,0)</f>
        <v>8000000</v>
      </c>
    </row>
    <row r="1978" spans="1:5" x14ac:dyDescent="0.3">
      <c r="A1978">
        <f t="shared" si="34"/>
        <v>2103828</v>
      </c>
      <c r="B1978" t="s">
        <v>5896</v>
      </c>
      <c r="C1978" t="s">
        <v>8600</v>
      </c>
      <c r="D1978">
        <v>13103828</v>
      </c>
      <c r="E1978">
        <v>11000000</v>
      </c>
    </row>
    <row r="1979" spans="1:5" x14ac:dyDescent="0.3">
      <c r="A1979">
        <f t="shared" si="34"/>
        <v>2094451</v>
      </c>
      <c r="B1979" t="s">
        <v>4346</v>
      </c>
      <c r="C1979" t="s">
        <v>9720</v>
      </c>
      <c r="D1979">
        <v>9094451</v>
      </c>
      <c r="E1979">
        <v>7000000</v>
      </c>
    </row>
    <row r="1980" spans="1:5" x14ac:dyDescent="0.3">
      <c r="A1980">
        <f t="shared" si="34"/>
        <v>2060184</v>
      </c>
      <c r="B1980" t="s">
        <v>4013</v>
      </c>
      <c r="C1980" t="s">
        <v>13687</v>
      </c>
      <c r="D1980">
        <v>2360184</v>
      </c>
      <c r="E1980">
        <v>300000</v>
      </c>
    </row>
    <row r="1981" spans="1:5" x14ac:dyDescent="0.3">
      <c r="A1981">
        <f t="shared" si="34"/>
        <v>2057332</v>
      </c>
      <c r="B1981" t="s">
        <v>4788</v>
      </c>
      <c r="C1981" t="s">
        <v>4792</v>
      </c>
      <c r="D1981">
        <v>35057332</v>
      </c>
      <c r="E1981">
        <v>33000000</v>
      </c>
    </row>
    <row r="1982" spans="1:5" x14ac:dyDescent="0.3">
      <c r="A1982">
        <f t="shared" si="34"/>
        <v>2051787</v>
      </c>
      <c r="B1982" t="s">
        <v>202</v>
      </c>
      <c r="C1982" t="s">
        <v>205</v>
      </c>
      <c r="D1982">
        <v>172051787</v>
      </c>
      <c r="E1982">
        <v>170000000</v>
      </c>
    </row>
    <row r="1983" spans="1:5" x14ac:dyDescent="0.3">
      <c r="A1983">
        <f t="shared" si="34"/>
        <v>2048809</v>
      </c>
      <c r="B1983" t="s">
        <v>3210</v>
      </c>
      <c r="C1983" t="s">
        <v>4575</v>
      </c>
      <c r="D1983">
        <v>32048809</v>
      </c>
      <c r="E1983">
        <v>30000000</v>
      </c>
    </row>
    <row r="1984" spans="1:5" x14ac:dyDescent="0.3">
      <c r="A1984">
        <f t="shared" si="34"/>
        <v>2033920</v>
      </c>
      <c r="B1984" t="s">
        <v>3085</v>
      </c>
      <c r="C1984" t="s">
        <v>14414</v>
      </c>
      <c r="D1984">
        <v>2040920</v>
      </c>
      <c r="E1984">
        <v>7000</v>
      </c>
    </row>
    <row r="1985" spans="1:5" x14ac:dyDescent="0.3">
      <c r="A1985">
        <f t="shared" si="34"/>
        <v>2033772.333333334</v>
      </c>
      <c r="B1985" t="s">
        <v>2757</v>
      </c>
      <c r="C1985" t="s">
        <v>8820</v>
      </c>
      <c r="D1985">
        <f>VLOOKUP(B1985,'AVG budget &amp; Gross'!$X$4:$Y$2401,2,0)</f>
        <v>12033772.333333334</v>
      </c>
      <c r="E1985">
        <v>10000000</v>
      </c>
    </row>
    <row r="1986" spans="1:5" x14ac:dyDescent="0.3">
      <c r="A1986">
        <f t="shared" ref="A1986:A2049" si="35">D1986-E1986</f>
        <v>2033383</v>
      </c>
      <c r="B1986" t="s">
        <v>11493</v>
      </c>
      <c r="C1986" t="s">
        <v>11495</v>
      </c>
      <c r="D1986">
        <f>VLOOKUP(B1986,'AVG budget &amp; Gross'!$X$4:$Y$2401,2,0)</f>
        <v>2833383</v>
      </c>
      <c r="E1986">
        <v>800000</v>
      </c>
    </row>
    <row r="1987" spans="1:5" x14ac:dyDescent="0.3">
      <c r="A1987">
        <f t="shared" si="35"/>
        <v>2000000</v>
      </c>
      <c r="B1987" t="s">
        <v>330</v>
      </c>
      <c r="C1987" t="s">
        <v>4744</v>
      </c>
      <c r="D1987">
        <v>32000000</v>
      </c>
      <c r="E1987">
        <v>30000000</v>
      </c>
    </row>
    <row r="1988" spans="1:5" x14ac:dyDescent="0.3">
      <c r="A1988">
        <f t="shared" si="35"/>
        <v>1994973</v>
      </c>
      <c r="B1988" t="s">
        <v>13218</v>
      </c>
      <c r="C1988" t="s">
        <v>13219</v>
      </c>
      <c r="D1988">
        <v>2694973</v>
      </c>
      <c r="E1988">
        <v>700000</v>
      </c>
    </row>
    <row r="1989" spans="1:5" x14ac:dyDescent="0.3">
      <c r="A1989">
        <f t="shared" si="35"/>
        <v>1957978</v>
      </c>
      <c r="B1989" t="s">
        <v>7593</v>
      </c>
      <c r="C1989" t="s">
        <v>12160</v>
      </c>
      <c r="D1989">
        <v>2957978</v>
      </c>
      <c r="E1989">
        <v>1000000</v>
      </c>
    </row>
    <row r="1990" spans="1:5" x14ac:dyDescent="0.3">
      <c r="A1990">
        <f t="shared" si="35"/>
        <v>1947339</v>
      </c>
      <c r="B1990" t="s">
        <v>12353</v>
      </c>
      <c r="C1990" t="s">
        <v>12354</v>
      </c>
      <c r="D1990">
        <v>3447339</v>
      </c>
      <c r="E1990">
        <v>1500000</v>
      </c>
    </row>
    <row r="1991" spans="1:5" x14ac:dyDescent="0.3">
      <c r="A1991">
        <f t="shared" si="35"/>
        <v>1932305</v>
      </c>
      <c r="B1991" t="s">
        <v>2950</v>
      </c>
      <c r="C1991" t="s">
        <v>2953</v>
      </c>
      <c r="D1991">
        <v>56932305</v>
      </c>
      <c r="E1991">
        <v>55000000</v>
      </c>
    </row>
    <row r="1992" spans="1:5" x14ac:dyDescent="0.3">
      <c r="A1992">
        <f t="shared" si="35"/>
        <v>1920333</v>
      </c>
      <c r="B1992" t="s">
        <v>894</v>
      </c>
      <c r="C1992" t="s">
        <v>896</v>
      </c>
      <c r="D1992">
        <v>131920333</v>
      </c>
      <c r="E1992">
        <v>130000000</v>
      </c>
    </row>
    <row r="1993" spans="1:5" x14ac:dyDescent="0.3">
      <c r="A1993">
        <f t="shared" si="35"/>
        <v>1885134</v>
      </c>
      <c r="B1993" t="s">
        <v>11915</v>
      </c>
      <c r="C1993" t="s">
        <v>11917</v>
      </c>
      <c r="D1993">
        <v>3885134</v>
      </c>
      <c r="E1993">
        <v>2000000</v>
      </c>
    </row>
    <row r="1994" spans="1:5" x14ac:dyDescent="0.3">
      <c r="A1994">
        <f t="shared" si="35"/>
        <v>1861000</v>
      </c>
      <c r="B1994" t="s">
        <v>13532</v>
      </c>
      <c r="C1994" t="s">
        <v>13534</v>
      </c>
      <c r="D1994">
        <v>2300000</v>
      </c>
      <c r="E1994">
        <v>439000</v>
      </c>
    </row>
    <row r="1995" spans="1:5" x14ac:dyDescent="0.3">
      <c r="A1995">
        <f t="shared" si="35"/>
        <v>1854039</v>
      </c>
      <c r="B1995" t="s">
        <v>6771</v>
      </c>
      <c r="C1995" t="s">
        <v>11187</v>
      </c>
      <c r="D1995">
        <v>5354039</v>
      </c>
      <c r="E1995">
        <v>3500000</v>
      </c>
    </row>
    <row r="1996" spans="1:5" x14ac:dyDescent="0.3">
      <c r="A1996">
        <f t="shared" si="35"/>
        <v>1815748</v>
      </c>
      <c r="B1996" t="s">
        <v>3092</v>
      </c>
      <c r="C1996" t="s">
        <v>3634</v>
      </c>
      <c r="D1996">
        <v>46815748</v>
      </c>
      <c r="E1996">
        <v>45000000</v>
      </c>
    </row>
    <row r="1997" spans="1:5" x14ac:dyDescent="0.3">
      <c r="A1997">
        <f t="shared" si="35"/>
        <v>1797066</v>
      </c>
      <c r="B1997" t="s">
        <v>4032</v>
      </c>
      <c r="C1997" t="s">
        <v>4035</v>
      </c>
      <c r="D1997">
        <v>41797066</v>
      </c>
      <c r="E1997">
        <v>40000000</v>
      </c>
    </row>
    <row r="1998" spans="1:5" x14ac:dyDescent="0.3">
      <c r="A1998">
        <f t="shared" si="35"/>
        <v>1758590.4000000004</v>
      </c>
      <c r="B1998" t="s">
        <v>3375</v>
      </c>
      <c r="C1998" t="s">
        <v>7736</v>
      </c>
      <c r="D1998">
        <f>VLOOKUP(B1998,'AVG budget &amp; Gross'!$X$4:$Y$2401,2,0)</f>
        <v>11758590.4</v>
      </c>
      <c r="E1998">
        <v>10000000</v>
      </c>
    </row>
    <row r="1999" spans="1:5" x14ac:dyDescent="0.3">
      <c r="A1999">
        <f t="shared" si="35"/>
        <v>1755271</v>
      </c>
      <c r="B1999" t="s">
        <v>10446</v>
      </c>
      <c r="C1999" t="s">
        <v>10447</v>
      </c>
      <c r="D1999">
        <v>6755271</v>
      </c>
      <c r="E1999">
        <v>5000000</v>
      </c>
    </row>
    <row r="2000" spans="1:5" x14ac:dyDescent="0.3">
      <c r="A2000">
        <f t="shared" si="35"/>
        <v>1743332</v>
      </c>
      <c r="B2000" t="s">
        <v>5118</v>
      </c>
      <c r="C2000" t="s">
        <v>5121</v>
      </c>
      <c r="D2000">
        <v>31743332</v>
      </c>
      <c r="E2000">
        <v>30000000</v>
      </c>
    </row>
    <row r="2001" spans="1:5" x14ac:dyDescent="0.3">
      <c r="A2001">
        <f t="shared" si="35"/>
        <v>1727544</v>
      </c>
      <c r="B2001" t="s">
        <v>13769</v>
      </c>
      <c r="C2001" t="s">
        <v>13770</v>
      </c>
      <c r="D2001">
        <v>1977544</v>
      </c>
      <c r="E2001">
        <v>250000</v>
      </c>
    </row>
    <row r="2002" spans="1:5" x14ac:dyDescent="0.3">
      <c r="A2002">
        <f t="shared" si="35"/>
        <v>1703287</v>
      </c>
      <c r="B2002" t="s">
        <v>8842</v>
      </c>
      <c r="C2002" t="s">
        <v>8845</v>
      </c>
      <c r="D2002">
        <v>11703287</v>
      </c>
      <c r="E2002">
        <v>10000000</v>
      </c>
    </row>
    <row r="2003" spans="1:5" x14ac:dyDescent="0.3">
      <c r="A2003">
        <f t="shared" si="35"/>
        <v>1679969</v>
      </c>
      <c r="B2003" t="s">
        <v>3105</v>
      </c>
      <c r="C2003" t="s">
        <v>7236</v>
      </c>
      <c r="D2003">
        <v>19179969</v>
      </c>
      <c r="E2003">
        <v>17500000</v>
      </c>
    </row>
    <row r="2004" spans="1:5" x14ac:dyDescent="0.3">
      <c r="A2004">
        <f t="shared" si="35"/>
        <v>1677654</v>
      </c>
      <c r="B2004" t="s">
        <v>8138</v>
      </c>
      <c r="C2004" t="s">
        <v>8139</v>
      </c>
      <c r="D2004">
        <v>14677654</v>
      </c>
      <c r="E2004">
        <v>13000000</v>
      </c>
    </row>
    <row r="2005" spans="1:5" x14ac:dyDescent="0.3">
      <c r="A2005">
        <f t="shared" si="35"/>
        <v>1676553</v>
      </c>
      <c r="B2005" t="s">
        <v>9718</v>
      </c>
      <c r="C2005" t="s">
        <v>9719</v>
      </c>
      <c r="D2005">
        <v>9176553</v>
      </c>
      <c r="E2005">
        <v>7500000</v>
      </c>
    </row>
    <row r="2006" spans="1:5" x14ac:dyDescent="0.3">
      <c r="A2006">
        <f t="shared" si="35"/>
        <v>1659955</v>
      </c>
      <c r="B2006" t="s">
        <v>12578</v>
      </c>
      <c r="C2006" t="s">
        <v>12579</v>
      </c>
      <c r="D2006">
        <v>2859955</v>
      </c>
      <c r="E2006">
        <v>1200000</v>
      </c>
    </row>
    <row r="2007" spans="1:5" x14ac:dyDescent="0.3">
      <c r="A2007">
        <f t="shared" si="35"/>
        <v>1655091</v>
      </c>
      <c r="B2007" t="s">
        <v>5806</v>
      </c>
      <c r="C2007" t="s">
        <v>5808</v>
      </c>
      <c r="D2007">
        <v>31655091</v>
      </c>
      <c r="E2007">
        <v>30000000</v>
      </c>
    </row>
    <row r="2008" spans="1:5" x14ac:dyDescent="0.3">
      <c r="A2008">
        <f t="shared" si="35"/>
        <v>1651777</v>
      </c>
      <c r="B2008" t="s">
        <v>13225</v>
      </c>
      <c r="C2008" t="s">
        <v>13227</v>
      </c>
      <c r="D2008">
        <v>2301777</v>
      </c>
      <c r="E2008">
        <v>650000</v>
      </c>
    </row>
    <row r="2009" spans="1:5" x14ac:dyDescent="0.3">
      <c r="A2009">
        <f t="shared" si="35"/>
        <v>1623749</v>
      </c>
      <c r="B2009" t="s">
        <v>11523</v>
      </c>
      <c r="C2009" t="s">
        <v>11524</v>
      </c>
      <c r="D2009">
        <v>3123749</v>
      </c>
      <c r="E2009">
        <v>1500000</v>
      </c>
    </row>
    <row r="2010" spans="1:5" x14ac:dyDescent="0.3">
      <c r="A2010">
        <f t="shared" si="35"/>
        <v>1612029</v>
      </c>
      <c r="B2010" t="s">
        <v>1159</v>
      </c>
      <c r="C2010" t="s">
        <v>12580</v>
      </c>
      <c r="D2010">
        <v>2812029</v>
      </c>
      <c r="E2010">
        <v>1200000</v>
      </c>
    </row>
    <row r="2011" spans="1:5" x14ac:dyDescent="0.3">
      <c r="A2011">
        <f t="shared" si="35"/>
        <v>1610731</v>
      </c>
      <c r="B2011" t="s">
        <v>7967</v>
      </c>
      <c r="C2011" t="s">
        <v>7969</v>
      </c>
      <c r="D2011">
        <v>12610731</v>
      </c>
      <c r="E2011">
        <v>11000000</v>
      </c>
    </row>
    <row r="2012" spans="1:5" x14ac:dyDescent="0.3">
      <c r="A2012">
        <f t="shared" si="35"/>
        <v>1610326</v>
      </c>
      <c r="B2012" t="s">
        <v>9197</v>
      </c>
      <c r="C2012" t="s">
        <v>9198</v>
      </c>
      <c r="D2012">
        <v>6610326</v>
      </c>
      <c r="E2012">
        <f>VLOOKUP(B2012,'AVG budget &amp; Gross'!$S$4:$T$2401,2,0)</f>
        <v>5000000</v>
      </c>
    </row>
    <row r="2013" spans="1:5" x14ac:dyDescent="0.3">
      <c r="A2013">
        <f t="shared" si="35"/>
        <v>1590010</v>
      </c>
      <c r="B2013" t="s">
        <v>11921</v>
      </c>
      <c r="C2013" t="s">
        <v>11922</v>
      </c>
      <c r="D2013">
        <v>3590010</v>
      </c>
      <c r="E2013">
        <v>2000000</v>
      </c>
    </row>
    <row r="2014" spans="1:5" x14ac:dyDescent="0.3">
      <c r="A2014">
        <f t="shared" si="35"/>
        <v>1561834</v>
      </c>
      <c r="B2014" t="s">
        <v>11167</v>
      </c>
      <c r="C2014" t="s">
        <v>11919</v>
      </c>
      <c r="D2014">
        <v>4311834</v>
      </c>
      <c r="E2014">
        <f>VLOOKUP(B2014,'AVG budget &amp; Gross'!$S$4:$T$2401,2,0)</f>
        <v>2750000</v>
      </c>
    </row>
    <row r="2015" spans="1:5" x14ac:dyDescent="0.3">
      <c r="A2015">
        <f t="shared" si="35"/>
        <v>1560950</v>
      </c>
      <c r="B2015" t="s">
        <v>5663</v>
      </c>
      <c r="C2015" t="s">
        <v>8216</v>
      </c>
      <c r="D2015">
        <v>14060950</v>
      </c>
      <c r="E2015">
        <v>12500000</v>
      </c>
    </row>
    <row r="2016" spans="1:5" x14ac:dyDescent="0.3">
      <c r="A2016">
        <f t="shared" si="35"/>
        <v>1549702</v>
      </c>
      <c r="B2016" t="s">
        <v>3552</v>
      </c>
      <c r="C2016" t="s">
        <v>7949</v>
      </c>
      <c r="D2016">
        <v>15549702</v>
      </c>
      <c r="E2016">
        <v>14000000</v>
      </c>
    </row>
    <row r="2017" spans="1:5" x14ac:dyDescent="0.3">
      <c r="A2017">
        <f t="shared" si="35"/>
        <v>1547570</v>
      </c>
      <c r="B2017" t="s">
        <v>13361</v>
      </c>
      <c r="C2017" t="s">
        <v>13365</v>
      </c>
      <c r="D2017">
        <v>2047570</v>
      </c>
      <c r="E2017">
        <v>500000</v>
      </c>
    </row>
    <row r="2018" spans="1:5" x14ac:dyDescent="0.3">
      <c r="A2018">
        <f t="shared" si="35"/>
        <v>1525680</v>
      </c>
      <c r="B2018" t="s">
        <v>8134</v>
      </c>
      <c r="C2018" t="s">
        <v>11527</v>
      </c>
      <c r="D2018">
        <f>VLOOKUP(B2018,'AVG budget &amp; Gross'!$X$4:$Y$2401,2,0)</f>
        <v>4525680</v>
      </c>
      <c r="E2018">
        <v>3000000</v>
      </c>
    </row>
    <row r="2019" spans="1:5" x14ac:dyDescent="0.3">
      <c r="A2019">
        <f t="shared" si="35"/>
        <v>1518876</v>
      </c>
      <c r="B2019" t="s">
        <v>10020</v>
      </c>
      <c r="C2019" t="s">
        <v>10023</v>
      </c>
      <c r="D2019">
        <v>7518876</v>
      </c>
      <c r="E2019">
        <v>6000000</v>
      </c>
    </row>
    <row r="2020" spans="1:5" x14ac:dyDescent="0.3">
      <c r="A2020">
        <f t="shared" si="35"/>
        <v>1508841</v>
      </c>
      <c r="B2020" t="s">
        <v>12795</v>
      </c>
      <c r="C2020" t="s">
        <v>12797</v>
      </c>
      <c r="D2020">
        <v>2508841</v>
      </c>
      <c r="E2020">
        <v>1000000</v>
      </c>
    </row>
    <row r="2021" spans="1:5" x14ac:dyDescent="0.3">
      <c r="A2021">
        <f t="shared" si="35"/>
        <v>1483540</v>
      </c>
      <c r="B2021" t="s">
        <v>921</v>
      </c>
      <c r="C2021" t="s">
        <v>7951</v>
      </c>
      <c r="D2021">
        <v>15483540</v>
      </c>
      <c r="E2021">
        <v>14000000</v>
      </c>
    </row>
    <row r="2022" spans="1:5" x14ac:dyDescent="0.3">
      <c r="A2022">
        <f t="shared" si="35"/>
        <v>1459004</v>
      </c>
      <c r="B2022" t="s">
        <v>7679</v>
      </c>
      <c r="C2022" t="s">
        <v>7681</v>
      </c>
      <c r="D2022">
        <v>16459004</v>
      </c>
      <c r="E2022">
        <v>15000000</v>
      </c>
    </row>
    <row r="2023" spans="1:5" x14ac:dyDescent="0.3">
      <c r="A2023">
        <f t="shared" si="35"/>
        <v>1448712</v>
      </c>
      <c r="B2023" t="s">
        <v>14104</v>
      </c>
      <c r="C2023" t="s">
        <v>14106</v>
      </c>
      <c r="D2023">
        <v>1573712</v>
      </c>
      <c r="E2023">
        <v>125000</v>
      </c>
    </row>
    <row r="2024" spans="1:5" x14ac:dyDescent="0.3">
      <c r="A2024">
        <f t="shared" si="35"/>
        <v>1445438</v>
      </c>
      <c r="B2024" t="s">
        <v>4580</v>
      </c>
      <c r="C2024" t="s">
        <v>11533</v>
      </c>
      <c r="D2024">
        <v>3645438</v>
      </c>
      <c r="E2024">
        <v>2200000</v>
      </c>
    </row>
    <row r="2025" spans="1:5" x14ac:dyDescent="0.3">
      <c r="A2025">
        <f t="shared" si="35"/>
        <v>1413105</v>
      </c>
      <c r="B2025" t="s">
        <v>3686</v>
      </c>
      <c r="C2025" t="s">
        <v>6560</v>
      </c>
      <c r="D2025">
        <v>21413105</v>
      </c>
      <c r="E2025">
        <v>20000000</v>
      </c>
    </row>
    <row r="2026" spans="1:5" x14ac:dyDescent="0.3">
      <c r="A2026">
        <f t="shared" si="35"/>
        <v>1409668</v>
      </c>
      <c r="B2026" t="s">
        <v>8095</v>
      </c>
      <c r="C2026" t="s">
        <v>10175</v>
      </c>
      <c r="D2026">
        <v>7009668</v>
      </c>
      <c r="E2026">
        <v>5600000</v>
      </c>
    </row>
    <row r="2027" spans="1:5" x14ac:dyDescent="0.3">
      <c r="A2027">
        <f t="shared" si="35"/>
        <v>1373585</v>
      </c>
      <c r="B2027" t="s">
        <v>330</v>
      </c>
      <c r="C2027" t="s">
        <v>9727</v>
      </c>
      <c r="D2027">
        <v>8373585</v>
      </c>
      <c r="E2027">
        <v>7000000</v>
      </c>
    </row>
    <row r="2028" spans="1:5" x14ac:dyDescent="0.3">
      <c r="A2028">
        <f t="shared" si="35"/>
        <v>1352472</v>
      </c>
      <c r="B2028" t="s">
        <v>10138</v>
      </c>
      <c r="C2028" t="s">
        <v>13685</v>
      </c>
      <c r="D2028">
        <v>1652472</v>
      </c>
      <c r="E2028">
        <v>300000</v>
      </c>
    </row>
    <row r="2029" spans="1:5" x14ac:dyDescent="0.3">
      <c r="A2029">
        <f t="shared" si="35"/>
        <v>1335839</v>
      </c>
      <c r="B2029" t="s">
        <v>344</v>
      </c>
      <c r="C2029" t="s">
        <v>11927</v>
      </c>
      <c r="D2029">
        <v>3335839</v>
      </c>
      <c r="E2029">
        <v>2000000</v>
      </c>
    </row>
    <row r="2030" spans="1:5" x14ac:dyDescent="0.3">
      <c r="A2030">
        <f t="shared" si="35"/>
        <v>1289999</v>
      </c>
      <c r="B2030" t="s">
        <v>10364</v>
      </c>
      <c r="C2030" t="s">
        <v>13567</v>
      </c>
      <c r="D2030">
        <v>1689999</v>
      </c>
      <c r="E2030">
        <v>400000</v>
      </c>
    </row>
    <row r="2031" spans="1:5" x14ac:dyDescent="0.3">
      <c r="A2031">
        <f t="shared" si="35"/>
        <v>1273984</v>
      </c>
      <c r="B2031" t="s">
        <v>8761</v>
      </c>
      <c r="C2031" t="s">
        <v>13121</v>
      </c>
      <c r="D2031">
        <v>2073984</v>
      </c>
      <c r="E2031">
        <v>800000</v>
      </c>
    </row>
    <row r="2032" spans="1:5" x14ac:dyDescent="0.3">
      <c r="A2032">
        <f t="shared" si="35"/>
        <v>1250934</v>
      </c>
      <c r="B2032" t="s">
        <v>12187</v>
      </c>
      <c r="C2032" t="s">
        <v>12188</v>
      </c>
      <c r="D2032">
        <v>3050934</v>
      </c>
      <c r="E2032">
        <v>1800000</v>
      </c>
    </row>
    <row r="2033" spans="1:5" x14ac:dyDescent="0.3">
      <c r="A2033">
        <f t="shared" si="35"/>
        <v>1244133</v>
      </c>
      <c r="B2033" t="s">
        <v>5182</v>
      </c>
      <c r="C2033" t="s">
        <v>8481</v>
      </c>
      <c r="D2033">
        <f>VLOOKUP(B2033,'AVG budget &amp; Gross'!$X$4:$Y$2401,2,0)</f>
        <v>8744133</v>
      </c>
      <c r="E2033">
        <v>7500000</v>
      </c>
    </row>
    <row r="2034" spans="1:5" x14ac:dyDescent="0.3">
      <c r="A2034">
        <f t="shared" si="35"/>
        <v>1239558</v>
      </c>
      <c r="B2034" t="s">
        <v>14465</v>
      </c>
      <c r="C2034" t="s">
        <v>10215</v>
      </c>
      <c r="D2034">
        <v>6239558</v>
      </c>
      <c r="E2034">
        <v>5000000</v>
      </c>
    </row>
    <row r="2035" spans="1:5" x14ac:dyDescent="0.3">
      <c r="A2035">
        <f t="shared" si="35"/>
        <v>1228120</v>
      </c>
      <c r="B2035" t="s">
        <v>1154</v>
      </c>
      <c r="C2035" t="s">
        <v>1157</v>
      </c>
      <c r="D2035">
        <v>101228120</v>
      </c>
      <c r="E2035">
        <v>100000000</v>
      </c>
    </row>
    <row r="2036" spans="1:5" x14ac:dyDescent="0.3">
      <c r="A2036">
        <f t="shared" si="35"/>
        <v>1216074</v>
      </c>
      <c r="B2036" t="s">
        <v>12846</v>
      </c>
      <c r="C2036" t="s">
        <v>14035</v>
      </c>
      <c r="D2036">
        <v>1316074</v>
      </c>
      <c r="E2036">
        <v>100000</v>
      </c>
    </row>
    <row r="2037" spans="1:5" x14ac:dyDescent="0.3">
      <c r="A2037">
        <f t="shared" si="35"/>
        <v>1204508</v>
      </c>
      <c r="B2037" t="s">
        <v>5537</v>
      </c>
      <c r="C2037" t="s">
        <v>14331</v>
      </c>
      <c r="D2037">
        <v>1227508</v>
      </c>
      <c r="E2037">
        <v>23000</v>
      </c>
    </row>
    <row r="2038" spans="1:5" x14ac:dyDescent="0.3">
      <c r="A2038">
        <f t="shared" si="35"/>
        <v>1200000</v>
      </c>
      <c r="B2038" t="s">
        <v>3758</v>
      </c>
      <c r="C2038" t="s">
        <v>6571</v>
      </c>
      <c r="D2038">
        <v>21200000</v>
      </c>
      <c r="E2038">
        <v>20000000</v>
      </c>
    </row>
    <row r="2039" spans="1:5" x14ac:dyDescent="0.3">
      <c r="A2039">
        <f t="shared" si="35"/>
        <v>1186670</v>
      </c>
      <c r="B2039" t="s">
        <v>9587</v>
      </c>
      <c r="C2039" t="s">
        <v>12767</v>
      </c>
      <c r="D2039">
        <v>7186670</v>
      </c>
      <c r="E2039">
        <v>6000000</v>
      </c>
    </row>
    <row r="2040" spans="1:5" x14ac:dyDescent="0.3">
      <c r="A2040">
        <f t="shared" si="35"/>
        <v>1178893</v>
      </c>
      <c r="B2040" t="s">
        <v>487</v>
      </c>
      <c r="C2040" t="s">
        <v>3028</v>
      </c>
      <c r="D2040">
        <v>51178893</v>
      </c>
      <c r="E2040">
        <v>50000000</v>
      </c>
    </row>
    <row r="2041" spans="1:5" x14ac:dyDescent="0.3">
      <c r="A2041">
        <f t="shared" si="35"/>
        <v>1177215</v>
      </c>
      <c r="B2041" t="s">
        <v>503</v>
      </c>
      <c r="C2041" t="s">
        <v>4310</v>
      </c>
      <c r="D2041">
        <v>39177215</v>
      </c>
      <c r="E2041">
        <v>38000000</v>
      </c>
    </row>
    <row r="2042" spans="1:5" x14ac:dyDescent="0.3">
      <c r="A2042">
        <f t="shared" si="35"/>
        <v>1167270</v>
      </c>
      <c r="B2042" t="s">
        <v>6079</v>
      </c>
      <c r="C2042" t="s">
        <v>6080</v>
      </c>
      <c r="D2042">
        <v>25167270</v>
      </c>
      <c r="E2042">
        <v>24000000</v>
      </c>
    </row>
    <row r="2043" spans="1:5" x14ac:dyDescent="0.3">
      <c r="A2043">
        <f t="shared" si="35"/>
        <v>1161099</v>
      </c>
      <c r="B2043" t="s">
        <v>578</v>
      </c>
      <c r="C2043" t="s">
        <v>9195</v>
      </c>
      <c r="D2043">
        <v>10161099</v>
      </c>
      <c r="E2043">
        <v>9000000</v>
      </c>
    </row>
    <row r="2044" spans="1:5" x14ac:dyDescent="0.3">
      <c r="A2044">
        <f t="shared" si="35"/>
        <v>1157157</v>
      </c>
      <c r="B2044" t="s">
        <v>10449</v>
      </c>
      <c r="C2044" t="s">
        <v>10450</v>
      </c>
      <c r="D2044">
        <v>6157157</v>
      </c>
      <c r="E2044">
        <v>5000000</v>
      </c>
    </row>
    <row r="2045" spans="1:5" x14ac:dyDescent="0.3">
      <c r="A2045">
        <f t="shared" si="35"/>
        <v>1142507</v>
      </c>
      <c r="B2045" t="s">
        <v>11364</v>
      </c>
      <c r="C2045" t="s">
        <v>11366</v>
      </c>
      <c r="D2045">
        <v>4142507</v>
      </c>
      <c r="E2045">
        <v>3000000</v>
      </c>
    </row>
    <row r="2046" spans="1:5" x14ac:dyDescent="0.3">
      <c r="A2046">
        <f t="shared" si="35"/>
        <v>1109095</v>
      </c>
      <c r="B2046" t="s">
        <v>6180</v>
      </c>
      <c r="C2046" t="s">
        <v>11369</v>
      </c>
      <c r="D2046">
        <v>4109095</v>
      </c>
      <c r="E2046">
        <v>3000000</v>
      </c>
    </row>
    <row r="2047" spans="1:5" x14ac:dyDescent="0.3">
      <c r="A2047">
        <f t="shared" si="35"/>
        <v>1102171</v>
      </c>
      <c r="B2047" t="s">
        <v>4375</v>
      </c>
      <c r="C2047" t="s">
        <v>4376</v>
      </c>
      <c r="D2047">
        <v>41102171</v>
      </c>
      <c r="E2047">
        <v>40000000</v>
      </c>
    </row>
    <row r="2048" spans="1:5" x14ac:dyDescent="0.3">
      <c r="A2048">
        <f t="shared" si="35"/>
        <v>1093039</v>
      </c>
      <c r="B2048" t="s">
        <v>5537</v>
      </c>
      <c r="C2048" t="s">
        <v>9832</v>
      </c>
      <c r="D2048">
        <v>7993039</v>
      </c>
      <c r="E2048">
        <v>6900000</v>
      </c>
    </row>
    <row r="2049" spans="1:5" x14ac:dyDescent="0.3">
      <c r="A2049">
        <f t="shared" si="35"/>
        <v>1081498</v>
      </c>
      <c r="B2049" t="s">
        <v>709</v>
      </c>
      <c r="C2049" t="s">
        <v>1745</v>
      </c>
      <c r="D2049">
        <v>76081498</v>
      </c>
      <c r="E2049">
        <v>75000000</v>
      </c>
    </row>
    <row r="2050" spans="1:5" x14ac:dyDescent="0.3">
      <c r="A2050">
        <f t="shared" ref="A2050:A2113" si="36">D2050-E2050</f>
        <v>1081331</v>
      </c>
      <c r="B2050" t="s">
        <v>13371</v>
      </c>
      <c r="C2050" t="s">
        <v>13374</v>
      </c>
      <c r="D2050">
        <v>1127331</v>
      </c>
      <c r="E2050">
        <v>46000</v>
      </c>
    </row>
    <row r="2051" spans="1:5" x14ac:dyDescent="0.3">
      <c r="A2051">
        <f t="shared" si="36"/>
        <v>1062898</v>
      </c>
      <c r="B2051" t="s">
        <v>7955</v>
      </c>
      <c r="C2051" t="s">
        <v>7956</v>
      </c>
      <c r="D2051">
        <v>15062898</v>
      </c>
      <c r="E2051">
        <v>14000000</v>
      </c>
    </row>
    <row r="2052" spans="1:5" x14ac:dyDescent="0.3">
      <c r="A2052">
        <f t="shared" si="36"/>
        <v>1043445</v>
      </c>
      <c r="B2052" t="s">
        <v>8673</v>
      </c>
      <c r="C2052" t="s">
        <v>8674</v>
      </c>
      <c r="D2052">
        <v>11043445</v>
      </c>
      <c r="E2052">
        <v>10000000</v>
      </c>
    </row>
    <row r="2053" spans="1:5" x14ac:dyDescent="0.3">
      <c r="A2053">
        <f t="shared" si="36"/>
        <v>1019112</v>
      </c>
      <c r="B2053" t="s">
        <v>3623</v>
      </c>
      <c r="C2053" t="s">
        <v>3624</v>
      </c>
      <c r="D2053">
        <v>51019112</v>
      </c>
      <c r="E2053">
        <v>50000000</v>
      </c>
    </row>
    <row r="2054" spans="1:5" x14ac:dyDescent="0.3">
      <c r="A2054">
        <f t="shared" si="36"/>
        <v>1014398</v>
      </c>
      <c r="B2054" t="s">
        <v>3643</v>
      </c>
      <c r="C2054" t="s">
        <v>4794</v>
      </c>
      <c r="D2054">
        <v>34014398</v>
      </c>
      <c r="E2054">
        <v>33000000</v>
      </c>
    </row>
    <row r="2055" spans="1:5" x14ac:dyDescent="0.3">
      <c r="A2055">
        <f t="shared" si="36"/>
        <v>1003072</v>
      </c>
      <c r="B2055" t="s">
        <v>4580</v>
      </c>
      <c r="C2055" t="s">
        <v>6103</v>
      </c>
      <c r="D2055">
        <v>25003072</v>
      </c>
      <c r="E2055">
        <v>24000000</v>
      </c>
    </row>
    <row r="2056" spans="1:5" x14ac:dyDescent="0.3">
      <c r="A2056">
        <f t="shared" si="36"/>
        <v>999853</v>
      </c>
      <c r="B2056" t="s">
        <v>12576</v>
      </c>
      <c r="C2056" t="s">
        <v>12577</v>
      </c>
      <c r="D2056">
        <v>2199853</v>
      </c>
      <c r="E2056">
        <v>1200000</v>
      </c>
    </row>
    <row r="2057" spans="1:5" x14ac:dyDescent="0.3">
      <c r="A2057">
        <f t="shared" si="36"/>
        <v>999622</v>
      </c>
      <c r="B2057" t="s">
        <v>1809</v>
      </c>
      <c r="C2057" t="s">
        <v>13564</v>
      </c>
      <c r="D2057">
        <v>1229197</v>
      </c>
      <c r="E2057">
        <v>229575</v>
      </c>
    </row>
    <row r="2058" spans="1:5" x14ac:dyDescent="0.3">
      <c r="A2058">
        <f t="shared" si="36"/>
        <v>969176</v>
      </c>
      <c r="B2058" t="s">
        <v>5190</v>
      </c>
      <c r="C2058" t="s">
        <v>13680</v>
      </c>
      <c r="D2058">
        <v>1281176</v>
      </c>
      <c r="E2058">
        <v>312000</v>
      </c>
    </row>
    <row r="2059" spans="1:5" x14ac:dyDescent="0.3">
      <c r="A2059">
        <f t="shared" si="36"/>
        <v>950218</v>
      </c>
      <c r="B2059" t="s">
        <v>10222</v>
      </c>
      <c r="C2059" t="s">
        <v>12804</v>
      </c>
      <c r="D2059">
        <v>1950218</v>
      </c>
      <c r="E2059">
        <v>1000000</v>
      </c>
    </row>
    <row r="2060" spans="1:5" x14ac:dyDescent="0.3">
      <c r="A2060">
        <f t="shared" si="36"/>
        <v>902790</v>
      </c>
      <c r="B2060" t="s">
        <v>3408</v>
      </c>
      <c r="C2060" t="s">
        <v>8375</v>
      </c>
      <c r="D2060">
        <v>12902790</v>
      </c>
      <c r="E2060">
        <v>12000000</v>
      </c>
    </row>
    <row r="2061" spans="1:5" x14ac:dyDescent="0.3">
      <c r="A2061">
        <f t="shared" si="36"/>
        <v>902679</v>
      </c>
      <c r="B2061" t="s">
        <v>11378</v>
      </c>
      <c r="C2061" t="s">
        <v>11379</v>
      </c>
      <c r="D2061">
        <v>3902679</v>
      </c>
      <c r="E2061">
        <v>3000000</v>
      </c>
    </row>
    <row r="2062" spans="1:5" x14ac:dyDescent="0.3">
      <c r="A2062">
        <f t="shared" si="36"/>
        <v>865931</v>
      </c>
      <c r="B2062" t="s">
        <v>8246</v>
      </c>
      <c r="C2062" t="s">
        <v>12334</v>
      </c>
      <c r="D2062">
        <v>2365931</v>
      </c>
      <c r="E2062">
        <v>1500000</v>
      </c>
    </row>
    <row r="2063" spans="1:5" x14ac:dyDescent="0.3">
      <c r="A2063">
        <f t="shared" si="36"/>
        <v>851636</v>
      </c>
      <c r="B2063" t="s">
        <v>10026</v>
      </c>
      <c r="C2063" t="s">
        <v>10027</v>
      </c>
      <c r="D2063">
        <v>6851636</v>
      </c>
      <c r="E2063">
        <v>6000000</v>
      </c>
    </row>
    <row r="2064" spans="1:5" x14ac:dyDescent="0.3">
      <c r="A2064">
        <f t="shared" si="36"/>
        <v>834712</v>
      </c>
      <c r="B2064" t="s">
        <v>3742</v>
      </c>
      <c r="C2064" t="s">
        <v>3743</v>
      </c>
      <c r="D2064">
        <v>44834712</v>
      </c>
      <c r="E2064">
        <v>44000000</v>
      </c>
    </row>
    <row r="2065" spans="1:5" x14ac:dyDescent="0.3">
      <c r="A2065">
        <f t="shared" si="36"/>
        <v>825638</v>
      </c>
      <c r="B2065" t="s">
        <v>8360</v>
      </c>
      <c r="C2065" t="s">
        <v>11679</v>
      </c>
      <c r="D2065">
        <v>3325638</v>
      </c>
      <c r="E2065">
        <v>2500000</v>
      </c>
    </row>
    <row r="2066" spans="1:5" x14ac:dyDescent="0.3">
      <c r="A2066">
        <f t="shared" si="36"/>
        <v>824921</v>
      </c>
      <c r="B2066" t="s">
        <v>8292</v>
      </c>
      <c r="C2066" t="s">
        <v>8848</v>
      </c>
      <c r="D2066">
        <v>10824921</v>
      </c>
      <c r="E2066">
        <v>10000000</v>
      </c>
    </row>
    <row r="2067" spans="1:5" x14ac:dyDescent="0.3">
      <c r="A2067">
        <f t="shared" si="36"/>
        <v>815288</v>
      </c>
      <c r="B2067" t="s">
        <v>3249</v>
      </c>
      <c r="C2067" t="s">
        <v>3251</v>
      </c>
      <c r="D2067">
        <v>50815288</v>
      </c>
      <c r="E2067">
        <v>50000000</v>
      </c>
    </row>
    <row r="2068" spans="1:5" x14ac:dyDescent="0.3">
      <c r="A2068">
        <f t="shared" si="36"/>
        <v>802119</v>
      </c>
      <c r="B2068" t="s">
        <v>13898</v>
      </c>
      <c r="C2068" t="s">
        <v>13899</v>
      </c>
      <c r="D2068">
        <v>1027119</v>
      </c>
      <c r="E2068">
        <v>225000</v>
      </c>
    </row>
    <row r="2069" spans="1:5" x14ac:dyDescent="0.3">
      <c r="A2069">
        <f t="shared" si="36"/>
        <v>800600</v>
      </c>
      <c r="B2069" t="s">
        <v>5413</v>
      </c>
      <c r="C2069" t="s">
        <v>13772</v>
      </c>
      <c r="D2069">
        <v>1050600</v>
      </c>
      <c r="E2069">
        <v>250000</v>
      </c>
    </row>
    <row r="2070" spans="1:5" x14ac:dyDescent="0.3">
      <c r="A2070">
        <f t="shared" si="36"/>
        <v>800000</v>
      </c>
      <c r="B2070" t="s">
        <v>7154</v>
      </c>
      <c r="C2070" t="s">
        <v>7156</v>
      </c>
      <c r="D2070">
        <v>3500000</v>
      </c>
      <c r="E2070">
        <v>2700000</v>
      </c>
    </row>
    <row r="2071" spans="1:5" x14ac:dyDescent="0.3">
      <c r="A2071">
        <f t="shared" si="36"/>
        <v>794341</v>
      </c>
      <c r="B2071" t="s">
        <v>1609</v>
      </c>
      <c r="C2071" t="s">
        <v>6308</v>
      </c>
      <c r="D2071">
        <v>22294341</v>
      </c>
      <c r="E2071">
        <v>21500000</v>
      </c>
    </row>
    <row r="2072" spans="1:5" x14ac:dyDescent="0.3">
      <c r="A2072">
        <f t="shared" si="36"/>
        <v>783276</v>
      </c>
      <c r="B2072" t="s">
        <v>11940</v>
      </c>
      <c r="C2072" t="s">
        <v>11943</v>
      </c>
      <c r="D2072">
        <v>2283276</v>
      </c>
      <c r="E2072">
        <v>1500000</v>
      </c>
    </row>
    <row r="2073" spans="1:5" x14ac:dyDescent="0.3">
      <c r="A2073">
        <f t="shared" si="36"/>
        <v>782535</v>
      </c>
      <c r="B2073" t="s">
        <v>11428</v>
      </c>
      <c r="C2073" t="s">
        <v>11429</v>
      </c>
      <c r="D2073">
        <v>1007535</v>
      </c>
      <c r="E2073">
        <f>VLOOKUP(B2073,'AVG budget &amp; Gross'!$S$4:$T$2401,2,0)</f>
        <v>225000</v>
      </c>
    </row>
    <row r="2074" spans="1:5" x14ac:dyDescent="0.3">
      <c r="A2074">
        <f t="shared" si="36"/>
        <v>761283</v>
      </c>
      <c r="B2074" t="s">
        <v>5663</v>
      </c>
      <c r="C2074" t="s">
        <v>5665</v>
      </c>
      <c r="D2074">
        <v>26761283</v>
      </c>
      <c r="E2074">
        <v>26000000</v>
      </c>
    </row>
    <row r="2075" spans="1:5" x14ac:dyDescent="0.3">
      <c r="A2075">
        <f t="shared" si="36"/>
        <v>751715</v>
      </c>
      <c r="B2075" t="s">
        <v>5460</v>
      </c>
      <c r="C2075" t="s">
        <v>5462</v>
      </c>
      <c r="D2075">
        <v>28751715</v>
      </c>
      <c r="E2075">
        <v>28000000</v>
      </c>
    </row>
    <row r="2076" spans="1:5" x14ac:dyDescent="0.3">
      <c r="A2076">
        <f t="shared" si="36"/>
        <v>750798</v>
      </c>
      <c r="B2076" t="s">
        <v>13367</v>
      </c>
      <c r="C2076" t="s">
        <v>13369</v>
      </c>
      <c r="D2076">
        <v>1250798</v>
      </c>
      <c r="E2076">
        <v>500000</v>
      </c>
    </row>
    <row r="2077" spans="1:5" x14ac:dyDescent="0.3">
      <c r="A2077">
        <f t="shared" si="36"/>
        <v>747724</v>
      </c>
      <c r="B2077" t="s">
        <v>2962</v>
      </c>
      <c r="C2077" t="s">
        <v>2964</v>
      </c>
      <c r="D2077">
        <v>55747724</v>
      </c>
      <c r="E2077">
        <v>55000000</v>
      </c>
    </row>
    <row r="2078" spans="1:5" x14ac:dyDescent="0.3">
      <c r="A2078">
        <f t="shared" si="36"/>
        <v>745402</v>
      </c>
      <c r="B2078" t="s">
        <v>14012</v>
      </c>
      <c r="C2078" t="s">
        <v>14015</v>
      </c>
      <c r="D2078">
        <v>925402</v>
      </c>
      <c r="E2078">
        <v>180000</v>
      </c>
    </row>
    <row r="2079" spans="1:5" x14ac:dyDescent="0.3">
      <c r="A2079">
        <f t="shared" si="36"/>
        <v>744858</v>
      </c>
      <c r="B2079" t="s">
        <v>12811</v>
      </c>
      <c r="C2079" t="s">
        <v>12812</v>
      </c>
      <c r="D2079">
        <v>1744858</v>
      </c>
      <c r="E2079">
        <v>1000000</v>
      </c>
    </row>
    <row r="2080" spans="1:5" x14ac:dyDescent="0.3">
      <c r="A2080">
        <f t="shared" si="36"/>
        <v>727600</v>
      </c>
      <c r="B2080" t="s">
        <v>11966</v>
      </c>
      <c r="C2080" t="s">
        <v>11967</v>
      </c>
      <c r="D2080">
        <v>977600</v>
      </c>
      <c r="E2080">
        <f>VLOOKUP(B2080,'AVG budget &amp; Gross'!$S$4:$T$2401,2,0)</f>
        <v>250000</v>
      </c>
    </row>
    <row r="2081" spans="1:5" x14ac:dyDescent="0.3">
      <c r="A2081">
        <f t="shared" si="36"/>
        <v>706659</v>
      </c>
      <c r="B2081" t="s">
        <v>7067</v>
      </c>
      <c r="C2081" t="s">
        <v>11063</v>
      </c>
      <c r="D2081">
        <v>2706659</v>
      </c>
      <c r="E2081">
        <v>2000000</v>
      </c>
    </row>
    <row r="2082" spans="1:5" x14ac:dyDescent="0.3">
      <c r="A2082">
        <f t="shared" si="36"/>
        <v>701088</v>
      </c>
      <c r="B2082" t="s">
        <v>4212</v>
      </c>
      <c r="C2082" t="s">
        <v>4862</v>
      </c>
      <c r="D2082">
        <v>32701088</v>
      </c>
      <c r="E2082">
        <v>32000000</v>
      </c>
    </row>
    <row r="2083" spans="1:5" x14ac:dyDescent="0.3">
      <c r="A2083">
        <f t="shared" si="36"/>
        <v>700000</v>
      </c>
      <c r="B2083" t="s">
        <v>1485</v>
      </c>
      <c r="C2083" t="s">
        <v>7683</v>
      </c>
      <c r="D2083">
        <v>15700000</v>
      </c>
      <c r="E2083">
        <v>15000000</v>
      </c>
    </row>
    <row r="2084" spans="1:5" x14ac:dyDescent="0.3">
      <c r="A2084">
        <f t="shared" si="36"/>
        <v>682273</v>
      </c>
      <c r="B2084" t="s">
        <v>4799</v>
      </c>
      <c r="C2084" t="s">
        <v>4801</v>
      </c>
      <c r="D2084">
        <v>33682273</v>
      </c>
      <c r="E2084">
        <v>33000000</v>
      </c>
    </row>
    <row r="2085" spans="1:5" x14ac:dyDescent="0.3">
      <c r="A2085">
        <f t="shared" si="36"/>
        <v>677838</v>
      </c>
      <c r="B2085" t="s">
        <v>12807</v>
      </c>
      <c r="C2085" t="s">
        <v>12809</v>
      </c>
      <c r="D2085">
        <v>1677838</v>
      </c>
      <c r="E2085">
        <v>1000000</v>
      </c>
    </row>
    <row r="2086" spans="1:5" x14ac:dyDescent="0.3">
      <c r="A2086">
        <f t="shared" si="36"/>
        <v>670712</v>
      </c>
      <c r="B2086" t="s">
        <v>10033</v>
      </c>
      <c r="C2086" t="s">
        <v>10034</v>
      </c>
      <c r="D2086">
        <v>6670712</v>
      </c>
      <c r="E2086">
        <v>6000000</v>
      </c>
    </row>
    <row r="2087" spans="1:5" x14ac:dyDescent="0.3">
      <c r="A2087">
        <f t="shared" si="36"/>
        <v>663780</v>
      </c>
      <c r="B2087" t="s">
        <v>14374</v>
      </c>
      <c r="C2087" t="s">
        <v>14377</v>
      </c>
      <c r="D2087">
        <v>673780</v>
      </c>
      <c r="E2087">
        <v>10000</v>
      </c>
    </row>
    <row r="2088" spans="1:5" x14ac:dyDescent="0.3">
      <c r="A2088">
        <f t="shared" si="36"/>
        <v>656942</v>
      </c>
      <c r="B2088" t="s">
        <v>11966</v>
      </c>
      <c r="C2088" t="s">
        <v>13696</v>
      </c>
      <c r="D2088">
        <v>856942</v>
      </c>
      <c r="E2088">
        <v>200000</v>
      </c>
    </row>
    <row r="2089" spans="1:5" x14ac:dyDescent="0.3">
      <c r="A2089">
        <f t="shared" si="36"/>
        <v>652835</v>
      </c>
      <c r="B2089" t="s">
        <v>13773</v>
      </c>
      <c r="C2089" t="s">
        <v>13776</v>
      </c>
      <c r="D2089">
        <v>902835</v>
      </c>
      <c r="E2089">
        <v>250000</v>
      </c>
    </row>
    <row r="2090" spans="1:5" x14ac:dyDescent="0.3">
      <c r="A2090">
        <f t="shared" si="36"/>
        <v>615792</v>
      </c>
      <c r="B2090" t="s">
        <v>5831</v>
      </c>
      <c r="C2090" t="s">
        <v>5834</v>
      </c>
      <c r="D2090">
        <v>25615792</v>
      </c>
      <c r="E2090">
        <v>25000000</v>
      </c>
    </row>
    <row r="2091" spans="1:5" x14ac:dyDescent="0.3">
      <c r="A2091">
        <f t="shared" si="36"/>
        <v>614943</v>
      </c>
      <c r="B2091" t="s">
        <v>13381</v>
      </c>
      <c r="C2091" t="s">
        <v>13383</v>
      </c>
      <c r="D2091">
        <v>1114943</v>
      </c>
      <c r="E2091">
        <v>500000</v>
      </c>
    </row>
    <row r="2092" spans="1:5" x14ac:dyDescent="0.3">
      <c r="A2092">
        <f t="shared" si="36"/>
        <v>611615</v>
      </c>
      <c r="B2092" t="s">
        <v>13367</v>
      </c>
      <c r="C2092" t="s">
        <v>13386</v>
      </c>
      <c r="D2092">
        <v>1111615</v>
      </c>
      <c r="E2092">
        <v>500000</v>
      </c>
    </row>
    <row r="2093" spans="1:5" x14ac:dyDescent="0.3">
      <c r="A2093">
        <f t="shared" si="36"/>
        <v>608545</v>
      </c>
      <c r="B2093" t="s">
        <v>1136</v>
      </c>
      <c r="C2093" t="s">
        <v>7726</v>
      </c>
      <c r="D2093">
        <v>15608545</v>
      </c>
      <c r="E2093">
        <v>15000000</v>
      </c>
    </row>
    <row r="2094" spans="1:5" x14ac:dyDescent="0.3">
      <c r="A2094">
        <f t="shared" si="36"/>
        <v>600675</v>
      </c>
      <c r="B2094" t="s">
        <v>4818</v>
      </c>
      <c r="C2094" t="s">
        <v>4819</v>
      </c>
      <c r="D2094">
        <v>17225675</v>
      </c>
      <c r="E2094">
        <f>VLOOKUP(B2094,'AVG budget &amp; Gross'!$S$4:$T$2401,2,0)</f>
        <v>16625000</v>
      </c>
    </row>
    <row r="2095" spans="1:5" x14ac:dyDescent="0.3">
      <c r="A2095">
        <f t="shared" si="36"/>
        <v>595783</v>
      </c>
      <c r="B2095" t="s">
        <v>13045</v>
      </c>
      <c r="C2095" t="s">
        <v>13048</v>
      </c>
      <c r="D2095">
        <v>1185783</v>
      </c>
      <c r="E2095">
        <v>590000</v>
      </c>
    </row>
    <row r="2096" spans="1:5" x14ac:dyDescent="0.3">
      <c r="A2096">
        <f t="shared" si="36"/>
        <v>591796</v>
      </c>
      <c r="B2096" t="s">
        <v>13576</v>
      </c>
      <c r="C2096" t="s">
        <v>13579</v>
      </c>
      <c r="D2096">
        <v>592014</v>
      </c>
      <c r="E2096">
        <v>218</v>
      </c>
    </row>
    <row r="2097" spans="1:5" x14ac:dyDescent="0.3">
      <c r="A2097">
        <f t="shared" si="36"/>
        <v>573641</v>
      </c>
      <c r="B2097" t="s">
        <v>2606</v>
      </c>
      <c r="C2097" t="s">
        <v>2608</v>
      </c>
      <c r="D2097">
        <v>60573641</v>
      </c>
      <c r="E2097">
        <v>60000000</v>
      </c>
    </row>
    <row r="2098" spans="1:5" x14ac:dyDescent="0.3">
      <c r="A2098">
        <f t="shared" si="36"/>
        <v>561238</v>
      </c>
      <c r="B2098" t="s">
        <v>8849</v>
      </c>
      <c r="C2098" t="s">
        <v>8851</v>
      </c>
      <c r="D2098">
        <v>10561238</v>
      </c>
      <c r="E2098">
        <v>10000000</v>
      </c>
    </row>
    <row r="2099" spans="1:5" x14ac:dyDescent="0.3">
      <c r="A2099">
        <f t="shared" si="36"/>
        <v>559990</v>
      </c>
      <c r="B2099" t="s">
        <v>11381</v>
      </c>
      <c r="C2099" t="s">
        <v>11383</v>
      </c>
      <c r="D2099">
        <v>3559990</v>
      </c>
      <c r="E2099">
        <v>3000000</v>
      </c>
    </row>
    <row r="2100" spans="1:5" x14ac:dyDescent="0.3">
      <c r="A2100">
        <f t="shared" si="36"/>
        <v>557668</v>
      </c>
      <c r="B2100" t="s">
        <v>4191</v>
      </c>
      <c r="C2100" t="s">
        <v>11928</v>
      </c>
      <c r="D2100">
        <v>2557668</v>
      </c>
      <c r="E2100">
        <v>2000000</v>
      </c>
    </row>
    <row r="2101" spans="1:5" x14ac:dyDescent="0.3">
      <c r="A2101">
        <f t="shared" si="36"/>
        <v>530592</v>
      </c>
      <c r="B2101" t="s">
        <v>7457</v>
      </c>
      <c r="C2101" t="s">
        <v>11607</v>
      </c>
      <c r="D2101">
        <v>3130592</v>
      </c>
      <c r="E2101">
        <v>2600000</v>
      </c>
    </row>
    <row r="2102" spans="1:5" x14ac:dyDescent="0.3">
      <c r="A2102">
        <f t="shared" si="36"/>
        <v>530270</v>
      </c>
      <c r="B2102" t="s">
        <v>13151</v>
      </c>
      <c r="C2102" t="s">
        <v>13154</v>
      </c>
      <c r="D2102">
        <v>1310270</v>
      </c>
      <c r="E2102">
        <v>780000</v>
      </c>
    </row>
    <row r="2103" spans="1:5" x14ac:dyDescent="0.3">
      <c r="A2103">
        <f t="shared" si="36"/>
        <v>523568</v>
      </c>
      <c r="B2103" t="s">
        <v>1739</v>
      </c>
      <c r="C2103" t="s">
        <v>5146</v>
      </c>
      <c r="D2103">
        <v>30523568</v>
      </c>
      <c r="E2103">
        <v>30000000</v>
      </c>
    </row>
    <row r="2104" spans="1:5" x14ac:dyDescent="0.3">
      <c r="A2104">
        <f t="shared" si="36"/>
        <v>513940</v>
      </c>
      <c r="B2104" t="s">
        <v>2218</v>
      </c>
      <c r="C2104" t="s">
        <v>5140</v>
      </c>
      <c r="D2104">
        <v>30513940</v>
      </c>
      <c r="E2104">
        <v>30000000</v>
      </c>
    </row>
    <row r="2105" spans="1:5" x14ac:dyDescent="0.3">
      <c r="A2105">
        <f t="shared" si="36"/>
        <v>506446</v>
      </c>
      <c r="B2105" t="s">
        <v>1005</v>
      </c>
      <c r="C2105" t="s">
        <v>11930</v>
      </c>
      <c r="D2105">
        <v>2506446</v>
      </c>
      <c r="E2105">
        <v>2000000</v>
      </c>
    </row>
    <row r="2106" spans="1:5" x14ac:dyDescent="0.3">
      <c r="A2106">
        <f t="shared" si="36"/>
        <v>485341</v>
      </c>
      <c r="B2106" t="s">
        <v>8134</v>
      </c>
      <c r="C2106" t="s">
        <v>13389</v>
      </c>
      <c r="D2106">
        <v>985341</v>
      </c>
      <c r="E2106">
        <v>500000</v>
      </c>
    </row>
    <row r="2107" spans="1:5" x14ac:dyDescent="0.3">
      <c r="A2107">
        <f t="shared" si="36"/>
        <v>480318</v>
      </c>
      <c r="B2107" t="s">
        <v>9197</v>
      </c>
      <c r="C2107" t="s">
        <v>10455</v>
      </c>
      <c r="D2107">
        <v>5480318</v>
      </c>
      <c r="E2107">
        <v>5000000</v>
      </c>
    </row>
    <row r="2108" spans="1:5" x14ac:dyDescent="0.3">
      <c r="A2108">
        <f t="shared" si="36"/>
        <v>476767</v>
      </c>
      <c r="B2108" t="s">
        <v>14193</v>
      </c>
      <c r="C2108" t="s">
        <v>14195</v>
      </c>
      <c r="D2108">
        <v>536767</v>
      </c>
      <c r="E2108">
        <v>60000</v>
      </c>
    </row>
    <row r="2109" spans="1:5" x14ac:dyDescent="0.3">
      <c r="A2109">
        <f t="shared" si="36"/>
        <v>455447</v>
      </c>
      <c r="B2109" t="s">
        <v>8906</v>
      </c>
      <c r="C2109" t="s">
        <v>9753</v>
      </c>
      <c r="D2109">
        <v>7455447</v>
      </c>
      <c r="E2109">
        <v>7000000</v>
      </c>
    </row>
    <row r="2110" spans="1:5" x14ac:dyDescent="0.3">
      <c r="A2110">
        <f t="shared" si="36"/>
        <v>441829</v>
      </c>
      <c r="B2110" t="s">
        <v>10496</v>
      </c>
      <c r="C2110" t="s">
        <v>13209</v>
      </c>
      <c r="D2110">
        <v>1141829</v>
      </c>
      <c r="E2110">
        <v>700000</v>
      </c>
    </row>
    <row r="2111" spans="1:5" x14ac:dyDescent="0.3">
      <c r="A2111">
        <f t="shared" si="36"/>
        <v>417760</v>
      </c>
      <c r="B2111" t="s">
        <v>14402</v>
      </c>
      <c r="C2111" t="s">
        <v>14404</v>
      </c>
      <c r="D2111">
        <v>424760</v>
      </c>
      <c r="E2111">
        <v>7000</v>
      </c>
    </row>
    <row r="2112" spans="1:5" x14ac:dyDescent="0.3">
      <c r="A2112">
        <f t="shared" si="36"/>
        <v>417500</v>
      </c>
      <c r="B2112" t="s">
        <v>515</v>
      </c>
      <c r="C2112" t="s">
        <v>5661</v>
      </c>
      <c r="D2112">
        <v>25517500</v>
      </c>
      <c r="E2112">
        <v>25100000</v>
      </c>
    </row>
    <row r="2113" spans="1:5" x14ac:dyDescent="0.3">
      <c r="A2113">
        <f t="shared" si="36"/>
        <v>406666</v>
      </c>
      <c r="B2113" t="s">
        <v>13377</v>
      </c>
      <c r="C2113" t="s">
        <v>13379</v>
      </c>
      <c r="D2113">
        <v>906666</v>
      </c>
      <c r="E2113">
        <v>500000</v>
      </c>
    </row>
    <row r="2114" spans="1:5" x14ac:dyDescent="0.3">
      <c r="A2114">
        <f t="shared" ref="A2114:A2177" si="37">D2114-E2114</f>
        <v>393961</v>
      </c>
      <c r="B2114" t="s">
        <v>13086</v>
      </c>
      <c r="C2114" t="s">
        <v>13087</v>
      </c>
      <c r="D2114">
        <v>1243961</v>
      </c>
      <c r="E2114">
        <v>850000</v>
      </c>
    </row>
    <row r="2115" spans="1:5" x14ac:dyDescent="0.3">
      <c r="A2115">
        <f t="shared" si="37"/>
        <v>379730</v>
      </c>
      <c r="B2115" t="s">
        <v>8754</v>
      </c>
      <c r="C2115" t="s">
        <v>11353</v>
      </c>
      <c r="D2115">
        <v>6879730</v>
      </c>
      <c r="E2115">
        <f>VLOOKUP(B2115,'AVG budget &amp; Gross'!$S$4:$T$2401,2,0)</f>
        <v>6500000</v>
      </c>
    </row>
    <row r="2116" spans="1:5" x14ac:dyDescent="0.3">
      <c r="A2116">
        <f t="shared" si="37"/>
        <v>360866</v>
      </c>
      <c r="B2116" t="s">
        <v>1071</v>
      </c>
      <c r="C2116" t="s">
        <v>1763</v>
      </c>
      <c r="D2116">
        <v>80360866</v>
      </c>
      <c r="E2116">
        <v>80000000</v>
      </c>
    </row>
    <row r="2117" spans="1:5" x14ac:dyDescent="0.3">
      <c r="A2117">
        <f t="shared" si="37"/>
        <v>355847</v>
      </c>
      <c r="B2117" t="s">
        <v>10716</v>
      </c>
      <c r="C2117" t="s">
        <v>12782</v>
      </c>
      <c r="D2117">
        <v>5355847</v>
      </c>
      <c r="E2117">
        <f>VLOOKUP(B2117,'AVG budget &amp; Gross'!$S$4:$T$2401,2,0)</f>
        <v>5000000</v>
      </c>
    </row>
    <row r="2118" spans="1:5" x14ac:dyDescent="0.3">
      <c r="A2118">
        <f t="shared" si="37"/>
        <v>349947</v>
      </c>
      <c r="B2118" t="s">
        <v>14017</v>
      </c>
      <c r="C2118" t="s">
        <v>14019</v>
      </c>
      <c r="D2118">
        <v>469947</v>
      </c>
      <c r="E2118">
        <v>120000</v>
      </c>
    </row>
    <row r="2119" spans="1:5" x14ac:dyDescent="0.3">
      <c r="A2119">
        <f t="shared" si="37"/>
        <v>347780</v>
      </c>
      <c r="B2119" t="s">
        <v>9525</v>
      </c>
      <c r="C2119" t="s">
        <v>12487</v>
      </c>
      <c r="D2119">
        <v>1647780</v>
      </c>
      <c r="E2119">
        <v>1300000</v>
      </c>
    </row>
    <row r="2120" spans="1:5" x14ac:dyDescent="0.3">
      <c r="A2120">
        <f t="shared" si="37"/>
        <v>346122</v>
      </c>
      <c r="B2120" t="s">
        <v>7412</v>
      </c>
      <c r="C2120" t="s">
        <v>7413</v>
      </c>
      <c r="D2120">
        <v>16346122</v>
      </c>
      <c r="E2120">
        <v>16000000</v>
      </c>
    </row>
    <row r="2121" spans="1:5" x14ac:dyDescent="0.3">
      <c r="A2121">
        <f t="shared" si="37"/>
        <v>329466</v>
      </c>
      <c r="B2121" t="s">
        <v>3308</v>
      </c>
      <c r="C2121" t="s">
        <v>7065</v>
      </c>
      <c r="D2121">
        <v>18329466</v>
      </c>
      <c r="E2121">
        <v>18000000</v>
      </c>
    </row>
    <row r="2122" spans="1:5" x14ac:dyDescent="0.3">
      <c r="A2122">
        <f t="shared" si="37"/>
        <v>324804</v>
      </c>
      <c r="B2122" t="s">
        <v>12890</v>
      </c>
      <c r="C2122" t="s">
        <v>14239</v>
      </c>
      <c r="D2122">
        <v>389804</v>
      </c>
      <c r="E2122">
        <v>65000</v>
      </c>
    </row>
    <row r="2123" spans="1:5" x14ac:dyDescent="0.3">
      <c r="A2123">
        <f t="shared" si="37"/>
        <v>323741</v>
      </c>
      <c r="B2123" t="s">
        <v>5525</v>
      </c>
      <c r="C2123" t="s">
        <v>5526</v>
      </c>
      <c r="D2123">
        <v>13823741</v>
      </c>
      <c r="E2123">
        <v>13500000</v>
      </c>
    </row>
    <row r="2124" spans="1:5" x14ac:dyDescent="0.3">
      <c r="A2124">
        <f t="shared" si="37"/>
        <v>317966</v>
      </c>
      <c r="B2124" t="s">
        <v>11834</v>
      </c>
      <c r="C2124" t="s">
        <v>13510</v>
      </c>
      <c r="D2124">
        <f>VLOOKUP(B2124,'AVG budget &amp; Gross'!$X$4:$Y$2401,2,0)</f>
        <v>792966</v>
      </c>
      <c r="E2124">
        <v>475000</v>
      </c>
    </row>
    <row r="2125" spans="1:5" x14ac:dyDescent="0.3">
      <c r="A2125">
        <f t="shared" si="37"/>
        <v>308707</v>
      </c>
      <c r="B2125" t="s">
        <v>170</v>
      </c>
      <c r="C2125" t="s">
        <v>10461</v>
      </c>
      <c r="D2125">
        <v>5308707</v>
      </c>
      <c r="E2125">
        <v>5000000</v>
      </c>
    </row>
    <row r="2126" spans="1:5" x14ac:dyDescent="0.3">
      <c r="A2126">
        <f t="shared" si="37"/>
        <v>301331</v>
      </c>
      <c r="B2126" t="s">
        <v>10892</v>
      </c>
      <c r="C2126" t="s">
        <v>10893</v>
      </c>
      <c r="D2126">
        <v>4301331</v>
      </c>
      <c r="E2126">
        <v>4000000</v>
      </c>
    </row>
    <row r="2127" spans="1:5" x14ac:dyDescent="0.3">
      <c r="A2127">
        <f t="shared" si="37"/>
        <v>300000</v>
      </c>
      <c r="B2127" t="s">
        <v>12656</v>
      </c>
      <c r="C2127" t="s">
        <v>12657</v>
      </c>
      <c r="D2127">
        <v>1400000</v>
      </c>
      <c r="E2127">
        <v>1100000</v>
      </c>
    </row>
    <row r="2128" spans="1:5" x14ac:dyDescent="0.3">
      <c r="A2128">
        <f t="shared" si="37"/>
        <v>299658</v>
      </c>
      <c r="B2128" t="s">
        <v>10476</v>
      </c>
      <c r="C2128" t="s">
        <v>11688</v>
      </c>
      <c r="D2128">
        <v>333658</v>
      </c>
      <c r="E2128">
        <v>34000</v>
      </c>
    </row>
    <row r="2129" spans="1:5" x14ac:dyDescent="0.3">
      <c r="A2129">
        <f t="shared" si="37"/>
        <v>293258</v>
      </c>
      <c r="B2129" t="s">
        <v>11125</v>
      </c>
      <c r="C2129" t="s">
        <v>11127</v>
      </c>
      <c r="D2129">
        <v>3293258</v>
      </c>
      <c r="E2129">
        <v>3000000</v>
      </c>
    </row>
    <row r="2130" spans="1:5" x14ac:dyDescent="0.3">
      <c r="A2130">
        <f t="shared" si="37"/>
        <v>292175</v>
      </c>
      <c r="B2130" t="s">
        <v>9503</v>
      </c>
      <c r="C2130" t="s">
        <v>9730</v>
      </c>
      <c r="D2130">
        <v>7292175</v>
      </c>
      <c r="E2130">
        <v>7000000</v>
      </c>
    </row>
    <row r="2131" spans="1:5" x14ac:dyDescent="0.3">
      <c r="A2131">
        <f t="shared" si="37"/>
        <v>279017</v>
      </c>
      <c r="B2131" t="s">
        <v>5543</v>
      </c>
      <c r="C2131" t="s">
        <v>9456</v>
      </c>
      <c r="D2131">
        <v>8279017</v>
      </c>
      <c r="E2131">
        <v>8000000</v>
      </c>
    </row>
    <row r="2132" spans="1:5" x14ac:dyDescent="0.3">
      <c r="A2132">
        <f t="shared" si="37"/>
        <v>277257</v>
      </c>
      <c r="B2132" t="s">
        <v>9448</v>
      </c>
      <c r="C2132" t="s">
        <v>12806</v>
      </c>
      <c r="D2132">
        <v>1277257</v>
      </c>
      <c r="E2132">
        <v>1000000</v>
      </c>
    </row>
    <row r="2133" spans="1:5" x14ac:dyDescent="0.3">
      <c r="A2133">
        <f t="shared" si="37"/>
        <v>272936</v>
      </c>
      <c r="B2133" t="s">
        <v>13398</v>
      </c>
      <c r="C2133" t="s">
        <v>13399</v>
      </c>
      <c r="D2133">
        <v>342936</v>
      </c>
      <c r="E2133">
        <f>VLOOKUP(B2133,'AVG budget &amp; Gross'!$S$4:$T$2401,2,0)</f>
        <v>70000</v>
      </c>
    </row>
    <row r="2134" spans="1:5" x14ac:dyDescent="0.3">
      <c r="A2134">
        <f t="shared" si="37"/>
        <v>264487</v>
      </c>
      <c r="B2134" t="s">
        <v>6233</v>
      </c>
      <c r="C2134" t="s">
        <v>6234</v>
      </c>
      <c r="D2134">
        <v>22264487</v>
      </c>
      <c r="E2134">
        <v>22000000</v>
      </c>
    </row>
    <row r="2135" spans="1:5" x14ac:dyDescent="0.3">
      <c r="A2135">
        <f t="shared" si="37"/>
        <v>259297</v>
      </c>
      <c r="B2135" t="s">
        <v>6365</v>
      </c>
      <c r="C2135" t="s">
        <v>6367</v>
      </c>
      <c r="D2135">
        <v>20259297</v>
      </c>
      <c r="E2135">
        <v>20000000</v>
      </c>
    </row>
    <row r="2136" spans="1:5" x14ac:dyDescent="0.3">
      <c r="A2136">
        <f t="shared" si="37"/>
        <v>250263</v>
      </c>
      <c r="B2136" t="s">
        <v>2316</v>
      </c>
      <c r="C2136" t="s">
        <v>12635</v>
      </c>
      <c r="D2136">
        <v>2850263</v>
      </c>
      <c r="E2136">
        <v>2600000</v>
      </c>
    </row>
    <row r="2137" spans="1:5" x14ac:dyDescent="0.3">
      <c r="A2137">
        <f t="shared" si="37"/>
        <v>243649</v>
      </c>
      <c r="B2137" t="s">
        <v>12251</v>
      </c>
      <c r="C2137" t="s">
        <v>12253</v>
      </c>
      <c r="D2137">
        <v>1943649</v>
      </c>
      <c r="E2137">
        <v>1700000</v>
      </c>
    </row>
    <row r="2138" spans="1:5" x14ac:dyDescent="0.3">
      <c r="A2138">
        <f t="shared" si="37"/>
        <v>242172</v>
      </c>
      <c r="B2138" t="s">
        <v>13624</v>
      </c>
      <c r="C2138" t="s">
        <v>13626</v>
      </c>
      <c r="D2138">
        <v>617172</v>
      </c>
      <c r="E2138">
        <v>375000</v>
      </c>
    </row>
    <row r="2139" spans="1:5" x14ac:dyDescent="0.3">
      <c r="A2139">
        <f t="shared" si="37"/>
        <v>241395</v>
      </c>
      <c r="B2139" t="s">
        <v>3354</v>
      </c>
      <c r="C2139" t="s">
        <v>6581</v>
      </c>
      <c r="D2139">
        <v>20241395</v>
      </c>
      <c r="E2139">
        <v>20000000</v>
      </c>
    </row>
    <row r="2140" spans="1:5" x14ac:dyDescent="0.3">
      <c r="A2140">
        <f t="shared" si="37"/>
        <v>239257.33333333349</v>
      </c>
      <c r="B2140" t="s">
        <v>2791</v>
      </c>
      <c r="C2140" t="s">
        <v>11173</v>
      </c>
      <c r="D2140">
        <f>VLOOKUP(B2140,'AVG budget &amp; Gross'!$X$4:$Y$2401,2,0)</f>
        <v>3739257.3333333335</v>
      </c>
      <c r="E2140">
        <v>3500000</v>
      </c>
    </row>
    <row r="2141" spans="1:5" x14ac:dyDescent="0.3">
      <c r="A2141">
        <f t="shared" si="37"/>
        <v>237233</v>
      </c>
      <c r="B2141" t="s">
        <v>14278</v>
      </c>
      <c r="C2141" t="s">
        <v>14280</v>
      </c>
      <c r="D2141">
        <v>277233</v>
      </c>
      <c r="E2141">
        <v>40000</v>
      </c>
    </row>
    <row r="2142" spans="1:5" x14ac:dyDescent="0.3">
      <c r="A2142">
        <f t="shared" si="37"/>
        <v>234658</v>
      </c>
      <c r="B2142" t="s">
        <v>12846</v>
      </c>
      <c r="C2142" t="s">
        <v>12848</v>
      </c>
      <c r="D2142">
        <v>334658</v>
      </c>
      <c r="E2142">
        <f>VLOOKUP(B2142,'AVG budget &amp; Gross'!$S$4:$T$2401,2,0)</f>
        <v>100000</v>
      </c>
    </row>
    <row r="2143" spans="1:5" x14ac:dyDescent="0.3">
      <c r="A2143">
        <f t="shared" si="37"/>
        <v>224196</v>
      </c>
      <c r="B2143" t="s">
        <v>2023</v>
      </c>
      <c r="C2143" t="s">
        <v>2071</v>
      </c>
      <c r="D2143">
        <v>70224196</v>
      </c>
      <c r="E2143">
        <v>70000000</v>
      </c>
    </row>
    <row r="2144" spans="1:5" x14ac:dyDescent="0.3">
      <c r="A2144">
        <f t="shared" si="37"/>
        <v>213768</v>
      </c>
      <c r="B2144" t="s">
        <v>14299</v>
      </c>
      <c r="C2144" t="s">
        <v>14302</v>
      </c>
      <c r="D2144">
        <v>243768</v>
      </c>
      <c r="E2144">
        <v>30000</v>
      </c>
    </row>
    <row r="2145" spans="1:5" x14ac:dyDescent="0.3">
      <c r="A2145">
        <f t="shared" si="37"/>
        <v>204793</v>
      </c>
      <c r="B2145" t="s">
        <v>3012</v>
      </c>
      <c r="C2145" t="s">
        <v>7415</v>
      </c>
      <c r="D2145">
        <v>16204793</v>
      </c>
      <c r="E2145">
        <v>16000000</v>
      </c>
    </row>
    <row r="2146" spans="1:5" x14ac:dyDescent="0.3">
      <c r="A2146">
        <f t="shared" si="37"/>
        <v>203020</v>
      </c>
      <c r="B2146" t="s">
        <v>3295</v>
      </c>
      <c r="C2146" t="s">
        <v>3296</v>
      </c>
      <c r="D2146">
        <v>40203020</v>
      </c>
      <c r="E2146">
        <v>40000000</v>
      </c>
    </row>
    <row r="2147" spans="1:5" x14ac:dyDescent="0.3">
      <c r="A2147">
        <f t="shared" si="37"/>
        <v>201437</v>
      </c>
      <c r="B2147" t="s">
        <v>11566</v>
      </c>
      <c r="C2147" t="s">
        <v>13118</v>
      </c>
      <c r="D2147">
        <v>1001437</v>
      </c>
      <c r="E2147">
        <v>800000</v>
      </c>
    </row>
    <row r="2148" spans="1:5" x14ac:dyDescent="0.3">
      <c r="A2148">
        <f t="shared" si="37"/>
        <v>200000</v>
      </c>
      <c r="B2148" t="s">
        <v>1263</v>
      </c>
      <c r="C2148" t="s">
        <v>1267</v>
      </c>
      <c r="D2148">
        <v>10200000</v>
      </c>
      <c r="E2148">
        <v>10000000</v>
      </c>
    </row>
    <row r="2149" spans="1:5" x14ac:dyDescent="0.3">
      <c r="A2149">
        <f t="shared" si="37"/>
        <v>199816</v>
      </c>
      <c r="B2149" t="s">
        <v>3384</v>
      </c>
      <c r="C2149" t="s">
        <v>14276</v>
      </c>
      <c r="D2149">
        <v>241816</v>
      </c>
      <c r="E2149">
        <v>42000</v>
      </c>
    </row>
    <row r="2150" spans="1:5" x14ac:dyDescent="0.3">
      <c r="A2150">
        <f t="shared" si="37"/>
        <v>181225</v>
      </c>
      <c r="B2150" t="s">
        <v>13927</v>
      </c>
      <c r="C2150" t="s">
        <v>13930</v>
      </c>
      <c r="D2150">
        <v>381225</v>
      </c>
      <c r="E2150">
        <v>200000</v>
      </c>
    </row>
    <row r="2151" spans="1:5" x14ac:dyDescent="0.3">
      <c r="A2151">
        <f t="shared" si="37"/>
        <v>177467</v>
      </c>
      <c r="B2151" t="s">
        <v>8906</v>
      </c>
      <c r="C2151" t="s">
        <v>14352</v>
      </c>
      <c r="D2151">
        <v>192467</v>
      </c>
      <c r="E2151">
        <v>15000</v>
      </c>
    </row>
    <row r="2152" spans="1:5" x14ac:dyDescent="0.3">
      <c r="A2152">
        <f t="shared" si="37"/>
        <v>170483</v>
      </c>
      <c r="B2152" t="s">
        <v>8141</v>
      </c>
      <c r="C2152" t="s">
        <v>14370</v>
      </c>
      <c r="D2152">
        <v>180483</v>
      </c>
      <c r="E2152">
        <v>10000</v>
      </c>
    </row>
    <row r="2153" spans="1:5" x14ac:dyDescent="0.3">
      <c r="A2153">
        <f t="shared" si="37"/>
        <v>165429</v>
      </c>
      <c r="B2153" t="s">
        <v>798</v>
      </c>
      <c r="C2153" t="s">
        <v>9735</v>
      </c>
      <c r="D2153">
        <v>6165429</v>
      </c>
      <c r="E2153">
        <v>6000000</v>
      </c>
    </row>
    <row r="2154" spans="1:5" x14ac:dyDescent="0.3">
      <c r="A2154">
        <f t="shared" si="37"/>
        <v>150619</v>
      </c>
      <c r="B2154" t="s">
        <v>3256</v>
      </c>
      <c r="C2154" t="s">
        <v>3257</v>
      </c>
      <c r="D2154">
        <v>50150619</v>
      </c>
      <c r="E2154">
        <v>50000000</v>
      </c>
    </row>
    <row r="2155" spans="1:5" x14ac:dyDescent="0.3">
      <c r="A2155">
        <f t="shared" si="37"/>
        <v>131507</v>
      </c>
      <c r="B2155" t="s">
        <v>8160</v>
      </c>
      <c r="C2155" t="s">
        <v>14373</v>
      </c>
      <c r="D2155">
        <v>136007</v>
      </c>
      <c r="E2155">
        <v>4500</v>
      </c>
    </row>
    <row r="2156" spans="1:5" x14ac:dyDescent="0.3">
      <c r="A2156">
        <f t="shared" si="37"/>
        <v>128566</v>
      </c>
      <c r="B2156" t="s">
        <v>1523</v>
      </c>
      <c r="C2156" t="s">
        <v>2850</v>
      </c>
      <c r="D2156">
        <v>60128566</v>
      </c>
      <c r="E2156">
        <v>60000000</v>
      </c>
    </row>
    <row r="2157" spans="1:5" x14ac:dyDescent="0.3">
      <c r="A2157">
        <f t="shared" si="37"/>
        <v>124220</v>
      </c>
      <c r="B2157" t="s">
        <v>5182</v>
      </c>
      <c r="C2157" t="s">
        <v>13783</v>
      </c>
      <c r="D2157">
        <v>489220</v>
      </c>
      <c r="E2157">
        <v>365000</v>
      </c>
    </row>
    <row r="2158" spans="1:5" x14ac:dyDescent="0.3">
      <c r="A2158">
        <f t="shared" si="37"/>
        <v>117603</v>
      </c>
      <c r="B2158" t="s">
        <v>1162</v>
      </c>
      <c r="C2158" t="s">
        <v>1165</v>
      </c>
      <c r="D2158">
        <v>100117603</v>
      </c>
      <c r="E2158">
        <v>100000000</v>
      </c>
    </row>
    <row r="2159" spans="1:5" x14ac:dyDescent="0.3">
      <c r="A2159">
        <f t="shared" si="37"/>
        <v>105269</v>
      </c>
      <c r="B2159" t="s">
        <v>11416</v>
      </c>
      <c r="C2159" t="s">
        <v>11417</v>
      </c>
      <c r="D2159">
        <v>3105269</v>
      </c>
      <c r="E2159">
        <v>3000000</v>
      </c>
    </row>
    <row r="2160" spans="1:5" x14ac:dyDescent="0.3">
      <c r="A2160">
        <f t="shared" si="37"/>
        <v>103943</v>
      </c>
      <c r="B2160" t="s">
        <v>13390</v>
      </c>
      <c r="C2160" t="s">
        <v>13391</v>
      </c>
      <c r="D2160">
        <v>603943</v>
      </c>
      <c r="E2160">
        <v>500000</v>
      </c>
    </row>
    <row r="2161" spans="1:5" x14ac:dyDescent="0.3">
      <c r="A2161">
        <f t="shared" si="37"/>
        <v>100000</v>
      </c>
      <c r="B2161" t="s">
        <v>7684</v>
      </c>
      <c r="C2161" t="s">
        <v>7686</v>
      </c>
      <c r="D2161">
        <v>15100000</v>
      </c>
      <c r="E2161">
        <v>15000000</v>
      </c>
    </row>
    <row r="2162" spans="1:5" x14ac:dyDescent="0.3">
      <c r="A2162">
        <f t="shared" si="37"/>
        <v>95768</v>
      </c>
      <c r="B2162" t="s">
        <v>9448</v>
      </c>
      <c r="C2162" t="s">
        <v>11370</v>
      </c>
      <c r="D2162">
        <v>4033268</v>
      </c>
      <c r="E2162">
        <f>VLOOKUP(B2162,'AVG budget &amp; Gross'!$S$4:$T$2401,2,0)</f>
        <v>3937500</v>
      </c>
    </row>
    <row r="2163" spans="1:5" x14ac:dyDescent="0.3">
      <c r="A2163">
        <f t="shared" si="37"/>
        <v>84122</v>
      </c>
      <c r="B2163" t="s">
        <v>11774</v>
      </c>
      <c r="C2163" t="s">
        <v>14441</v>
      </c>
      <c r="D2163">
        <v>85222</v>
      </c>
      <c r="E2163">
        <v>1100</v>
      </c>
    </row>
    <row r="2164" spans="1:5" x14ac:dyDescent="0.3">
      <c r="A2164">
        <f t="shared" si="37"/>
        <v>80850</v>
      </c>
      <c r="B2164" t="s">
        <v>176</v>
      </c>
      <c r="C2164" t="s">
        <v>289</v>
      </c>
      <c r="D2164">
        <v>140080850</v>
      </c>
      <c r="E2164">
        <v>140000000</v>
      </c>
    </row>
    <row r="2165" spans="1:5" x14ac:dyDescent="0.3">
      <c r="A2165">
        <f t="shared" si="37"/>
        <v>70536</v>
      </c>
      <c r="B2165" t="s">
        <v>14143</v>
      </c>
      <c r="C2165" t="s">
        <v>14146</v>
      </c>
      <c r="D2165">
        <v>110536</v>
      </c>
      <c r="E2165">
        <v>40000</v>
      </c>
    </row>
    <row r="2166" spans="1:5" x14ac:dyDescent="0.3">
      <c r="A2166">
        <f t="shared" si="37"/>
        <v>63071</v>
      </c>
      <c r="B2166" t="s">
        <v>14406</v>
      </c>
      <c r="C2166" t="s">
        <v>14409</v>
      </c>
      <c r="D2166">
        <v>70071</v>
      </c>
      <c r="E2166">
        <v>7000</v>
      </c>
    </row>
    <row r="2167" spans="1:5" x14ac:dyDescent="0.3">
      <c r="A2167">
        <f t="shared" si="37"/>
        <v>61382</v>
      </c>
      <c r="B2167" t="s">
        <v>14361</v>
      </c>
      <c r="C2167" t="s">
        <v>14363</v>
      </c>
      <c r="D2167">
        <v>76382</v>
      </c>
      <c r="E2167">
        <v>15000</v>
      </c>
    </row>
    <row r="2168" spans="1:5" x14ac:dyDescent="0.3">
      <c r="A2168">
        <f t="shared" si="37"/>
        <v>57962</v>
      </c>
      <c r="B2168" t="s">
        <v>2274</v>
      </c>
      <c r="C2168" t="s">
        <v>13055</v>
      </c>
      <c r="D2168">
        <v>1007962</v>
      </c>
      <c r="E2168">
        <v>950000</v>
      </c>
    </row>
    <row r="2169" spans="1:5" x14ac:dyDescent="0.3">
      <c r="A2169">
        <f t="shared" si="37"/>
        <v>57096</v>
      </c>
      <c r="B2169" t="s">
        <v>3575</v>
      </c>
      <c r="C2169" t="s">
        <v>9860</v>
      </c>
      <c r="D2169">
        <v>6857096</v>
      </c>
      <c r="E2169">
        <v>6800000</v>
      </c>
    </row>
    <row r="2170" spans="1:5" x14ac:dyDescent="0.3">
      <c r="A2170">
        <f t="shared" si="37"/>
        <v>48622</v>
      </c>
      <c r="B2170" t="s">
        <v>13754</v>
      </c>
      <c r="C2170" t="s">
        <v>13755</v>
      </c>
      <c r="D2170">
        <v>318622</v>
      </c>
      <c r="E2170">
        <v>270000</v>
      </c>
    </row>
    <row r="2171" spans="1:5" x14ac:dyDescent="0.3">
      <c r="A2171">
        <f t="shared" si="37"/>
        <v>46737</v>
      </c>
      <c r="B2171" t="s">
        <v>7339</v>
      </c>
      <c r="C2171" t="s">
        <v>10894</v>
      </c>
      <c r="D2171">
        <v>4046737</v>
      </c>
      <c r="E2171">
        <v>4000000</v>
      </c>
    </row>
    <row r="2172" spans="1:5" x14ac:dyDescent="0.3">
      <c r="A2172">
        <f t="shared" si="37"/>
        <v>41309</v>
      </c>
      <c r="B2172" t="s">
        <v>13381</v>
      </c>
      <c r="C2172" t="s">
        <v>13794</v>
      </c>
      <c r="D2172">
        <v>191309</v>
      </c>
      <c r="E2172">
        <v>150000</v>
      </c>
    </row>
    <row r="2173" spans="1:5" x14ac:dyDescent="0.3">
      <c r="A2173">
        <f t="shared" si="37"/>
        <v>25899</v>
      </c>
      <c r="B2173" t="s">
        <v>13581</v>
      </c>
      <c r="C2173" t="s">
        <v>13584</v>
      </c>
      <c r="D2173">
        <v>425899</v>
      </c>
      <c r="E2173">
        <v>400000</v>
      </c>
    </row>
    <row r="2174" spans="1:5" x14ac:dyDescent="0.3">
      <c r="A2174">
        <f t="shared" si="37"/>
        <v>16377</v>
      </c>
      <c r="B2174" t="s">
        <v>7747</v>
      </c>
      <c r="C2174" t="s">
        <v>11328</v>
      </c>
      <c r="D2174">
        <v>9016377</v>
      </c>
      <c r="E2174">
        <f>VLOOKUP(B2174,'AVG budget &amp; Gross'!$S$4:$T$2401,2,0)</f>
        <v>9000000</v>
      </c>
    </row>
    <row r="2175" spans="1:5" x14ac:dyDescent="0.3">
      <c r="A2175">
        <f t="shared" si="37"/>
        <v>15185</v>
      </c>
      <c r="B2175" t="s">
        <v>13948</v>
      </c>
      <c r="C2175" t="s">
        <v>13951</v>
      </c>
      <c r="D2175">
        <v>215185</v>
      </c>
      <c r="E2175">
        <v>200000</v>
      </c>
    </row>
    <row r="2176" spans="1:5" x14ac:dyDescent="0.3">
      <c r="A2176">
        <f t="shared" si="37"/>
        <v>9677</v>
      </c>
      <c r="B2176" t="s">
        <v>494</v>
      </c>
      <c r="C2176" t="s">
        <v>10464</v>
      </c>
      <c r="D2176">
        <v>5009677</v>
      </c>
      <c r="E2176">
        <v>5000000</v>
      </c>
    </row>
    <row r="2177" spans="1:5" x14ac:dyDescent="0.3">
      <c r="A2177">
        <f t="shared" si="37"/>
        <v>7168</v>
      </c>
      <c r="B2177" t="s">
        <v>2363</v>
      </c>
      <c r="C2177" t="s">
        <v>3262</v>
      </c>
      <c r="D2177">
        <v>50007168</v>
      </c>
      <c r="E2177">
        <v>50000000</v>
      </c>
    </row>
    <row r="2178" spans="1:5" x14ac:dyDescent="0.3">
      <c r="A2178">
        <f t="shared" ref="A2178:A2241" si="38">D2178-E2178</f>
        <v>6998</v>
      </c>
      <c r="B2178" t="s">
        <v>8449</v>
      </c>
      <c r="C2178" t="s">
        <v>12389</v>
      </c>
      <c r="D2178">
        <f>VLOOKUP(B2178,'AVG budget &amp; Gross'!$X$4:$Y$2401,2,0)</f>
        <v>1506998</v>
      </c>
      <c r="E2178">
        <v>1500000</v>
      </c>
    </row>
    <row r="2179" spans="1:5" x14ac:dyDescent="0.3">
      <c r="A2179">
        <f t="shared" si="38"/>
        <v>0</v>
      </c>
      <c r="B2179" t="s">
        <v>6270</v>
      </c>
      <c r="C2179" t="s">
        <v>10304</v>
      </c>
      <c r="D2179">
        <f>VLOOKUP(B2179,'AVG budget &amp; Gross'!$X$4:$Y$2401,2,0)</f>
        <v>5000000</v>
      </c>
      <c r="E2179">
        <v>5000000</v>
      </c>
    </row>
    <row r="2180" spans="1:5" x14ac:dyDescent="0.3">
      <c r="A2180">
        <f t="shared" si="38"/>
        <v>0</v>
      </c>
      <c r="B2180" t="s">
        <v>10735</v>
      </c>
      <c r="C2180" t="s">
        <v>11399</v>
      </c>
      <c r="D2180">
        <v>3000000</v>
      </c>
      <c r="E2180">
        <v>3000000</v>
      </c>
    </row>
    <row r="2181" spans="1:5" x14ac:dyDescent="0.3">
      <c r="A2181">
        <f t="shared" si="38"/>
        <v>-1333</v>
      </c>
      <c r="B2181" t="s">
        <v>12030</v>
      </c>
      <c r="C2181" t="s">
        <v>12031</v>
      </c>
      <c r="D2181">
        <v>12667</v>
      </c>
      <c r="E2181">
        <v>14000</v>
      </c>
    </row>
    <row r="2182" spans="1:5" x14ac:dyDescent="0.3">
      <c r="A2182">
        <f t="shared" si="38"/>
        <v>-4016</v>
      </c>
      <c r="B2182" t="s">
        <v>14054</v>
      </c>
      <c r="C2182" t="s">
        <v>14057</v>
      </c>
      <c r="D2182">
        <v>155984</v>
      </c>
      <c r="E2182">
        <v>160000</v>
      </c>
    </row>
    <row r="2183" spans="1:5" x14ac:dyDescent="0.3">
      <c r="A2183">
        <f t="shared" si="38"/>
        <v>-4416</v>
      </c>
      <c r="B2183" t="s">
        <v>10999</v>
      </c>
      <c r="C2183" t="s">
        <v>14423</v>
      </c>
      <c r="D2183">
        <v>4584</v>
      </c>
      <c r="E2183">
        <v>9000</v>
      </c>
    </row>
    <row r="2184" spans="1:5" x14ac:dyDescent="0.3">
      <c r="A2184">
        <f t="shared" si="38"/>
        <v>-10239</v>
      </c>
      <c r="B2184" t="s">
        <v>7758</v>
      </c>
      <c r="C2184" t="s">
        <v>8042</v>
      </c>
      <c r="D2184">
        <v>14989761</v>
      </c>
      <c r="E2184">
        <v>15000000</v>
      </c>
    </row>
    <row r="2185" spans="1:5" x14ac:dyDescent="0.3">
      <c r="A2185">
        <f t="shared" si="38"/>
        <v>-15622</v>
      </c>
      <c r="B2185" t="s">
        <v>10056</v>
      </c>
      <c r="C2185" t="s">
        <v>11938</v>
      </c>
      <c r="D2185">
        <v>1984378</v>
      </c>
      <c r="E2185">
        <v>2000000</v>
      </c>
    </row>
    <row r="2186" spans="1:5" x14ac:dyDescent="0.3">
      <c r="A2186">
        <f t="shared" si="38"/>
        <v>-17786</v>
      </c>
      <c r="B2186" t="s">
        <v>12816</v>
      </c>
      <c r="C2186" t="s">
        <v>12818</v>
      </c>
      <c r="D2186">
        <v>982214</v>
      </c>
      <c r="E2186">
        <v>1000000</v>
      </c>
    </row>
    <row r="2187" spans="1:5" x14ac:dyDescent="0.3">
      <c r="A2187">
        <f t="shared" si="38"/>
        <v>-18769</v>
      </c>
      <c r="B2187" t="s">
        <v>14317</v>
      </c>
      <c r="C2187" t="s">
        <v>14320</v>
      </c>
      <c r="D2187">
        <v>8231</v>
      </c>
      <c r="E2187">
        <v>27000</v>
      </c>
    </row>
    <row r="2188" spans="1:5" x14ac:dyDescent="0.3">
      <c r="A2188">
        <f t="shared" si="38"/>
        <v>-19443</v>
      </c>
      <c r="B2188" t="s">
        <v>14207</v>
      </c>
      <c r="C2188" t="s">
        <v>14209</v>
      </c>
      <c r="D2188">
        <v>40557</v>
      </c>
      <c r="E2188">
        <v>60000</v>
      </c>
    </row>
    <row r="2189" spans="1:5" x14ac:dyDescent="0.3">
      <c r="A2189">
        <f t="shared" si="38"/>
        <v>-23927</v>
      </c>
      <c r="B2189" t="s">
        <v>5164</v>
      </c>
      <c r="C2189" t="s">
        <v>5166</v>
      </c>
      <c r="D2189">
        <v>19976073</v>
      </c>
      <c r="E2189">
        <v>20000000</v>
      </c>
    </row>
    <row r="2190" spans="1:5" x14ac:dyDescent="0.3">
      <c r="A2190">
        <f t="shared" si="38"/>
        <v>-25318</v>
      </c>
      <c r="B2190" t="s">
        <v>13943</v>
      </c>
      <c r="C2190" t="s">
        <v>13946</v>
      </c>
      <c r="D2190">
        <v>174682</v>
      </c>
      <c r="E2190">
        <v>200000</v>
      </c>
    </row>
    <row r="2191" spans="1:5" x14ac:dyDescent="0.3">
      <c r="A2191">
        <f t="shared" si="38"/>
        <v>-30061</v>
      </c>
      <c r="B2191" t="s">
        <v>13077</v>
      </c>
      <c r="C2191" t="s">
        <v>13078</v>
      </c>
      <c r="D2191">
        <v>819939</v>
      </c>
      <c r="E2191">
        <v>850000</v>
      </c>
    </row>
    <row r="2192" spans="1:5" x14ac:dyDescent="0.3">
      <c r="A2192">
        <f t="shared" si="38"/>
        <v>-33333.333333333023</v>
      </c>
      <c r="B2192" t="s">
        <v>5247</v>
      </c>
      <c r="C2192" t="s">
        <v>10459</v>
      </c>
      <c r="D2192">
        <f>VLOOKUP(B2192,'AVG budget &amp; Gross'!$X$4:$Y$2401,2,0)</f>
        <v>4966666.666666667</v>
      </c>
      <c r="E2192">
        <v>5000000</v>
      </c>
    </row>
    <row r="2193" spans="1:5" x14ac:dyDescent="0.3">
      <c r="A2193">
        <f t="shared" si="38"/>
        <v>-37715</v>
      </c>
      <c r="B2193" t="s">
        <v>13784</v>
      </c>
      <c r="C2193" t="s">
        <v>13785</v>
      </c>
      <c r="D2193">
        <v>212285</v>
      </c>
      <c r="E2193">
        <v>250000</v>
      </c>
    </row>
    <row r="2194" spans="1:5" x14ac:dyDescent="0.3">
      <c r="A2194">
        <f t="shared" si="38"/>
        <v>-39916</v>
      </c>
      <c r="B2194" t="s">
        <v>13398</v>
      </c>
      <c r="C2194" t="s">
        <v>14211</v>
      </c>
      <c r="D2194">
        <v>30084</v>
      </c>
      <c r="E2194">
        <v>70000</v>
      </c>
    </row>
    <row r="2195" spans="1:5" x14ac:dyDescent="0.3">
      <c r="A2195">
        <f t="shared" si="38"/>
        <v>-44648</v>
      </c>
      <c r="B2195" t="s">
        <v>11966</v>
      </c>
      <c r="C2195" t="s">
        <v>13694</v>
      </c>
      <c r="D2195">
        <v>255352</v>
      </c>
      <c r="E2195">
        <v>300000</v>
      </c>
    </row>
    <row r="2196" spans="1:5" x14ac:dyDescent="0.3">
      <c r="A2196">
        <f t="shared" si="38"/>
        <v>-44995</v>
      </c>
      <c r="B2196" t="s">
        <v>3065</v>
      </c>
      <c r="C2196" t="s">
        <v>13308</v>
      </c>
      <c r="D2196">
        <v>515005</v>
      </c>
      <c r="E2196">
        <v>560000</v>
      </c>
    </row>
    <row r="2197" spans="1:5" x14ac:dyDescent="0.3">
      <c r="A2197">
        <f t="shared" si="38"/>
        <v>-46866</v>
      </c>
      <c r="B2197" t="s">
        <v>13787</v>
      </c>
      <c r="C2197" t="s">
        <v>13791</v>
      </c>
      <c r="D2197">
        <v>203134</v>
      </c>
      <c r="E2197">
        <v>250000</v>
      </c>
    </row>
    <row r="2198" spans="1:5" x14ac:dyDescent="0.3">
      <c r="A2198">
        <f t="shared" si="38"/>
        <v>-49971</v>
      </c>
      <c r="B2198" t="s">
        <v>10473</v>
      </c>
      <c r="C2198" t="s">
        <v>10474</v>
      </c>
      <c r="D2198">
        <v>3950029</v>
      </c>
      <c r="E2198">
        <v>4000000</v>
      </c>
    </row>
    <row r="2199" spans="1:5" x14ac:dyDescent="0.3">
      <c r="A2199">
        <f t="shared" si="38"/>
        <v>-60918</v>
      </c>
      <c r="B2199" t="s">
        <v>6977</v>
      </c>
      <c r="C2199" t="s">
        <v>6978</v>
      </c>
      <c r="D2199">
        <v>18439082</v>
      </c>
      <c r="E2199">
        <v>18500000</v>
      </c>
    </row>
    <row r="2200" spans="1:5" x14ac:dyDescent="0.3">
      <c r="A2200">
        <f t="shared" si="38"/>
        <v>-61430</v>
      </c>
      <c r="B2200" t="s">
        <v>5271</v>
      </c>
      <c r="C2200" t="s">
        <v>7687</v>
      </c>
      <c r="D2200">
        <v>14938570</v>
      </c>
      <c r="E2200">
        <v>15000000</v>
      </c>
    </row>
    <row r="2201" spans="1:5" x14ac:dyDescent="0.3">
      <c r="A2201">
        <f t="shared" si="38"/>
        <v>-70878</v>
      </c>
      <c r="B2201" t="s">
        <v>13521</v>
      </c>
      <c r="C2201" t="s">
        <v>13522</v>
      </c>
      <c r="D2201">
        <v>379122</v>
      </c>
      <c r="E2201">
        <v>450000</v>
      </c>
    </row>
    <row r="2202" spans="1:5" x14ac:dyDescent="0.3">
      <c r="A2202">
        <f t="shared" si="38"/>
        <v>-72160</v>
      </c>
      <c r="B2202" t="s">
        <v>10892</v>
      </c>
      <c r="C2202" t="s">
        <v>13803</v>
      </c>
      <c r="D2202">
        <v>177840</v>
      </c>
      <c r="E2202">
        <v>250000</v>
      </c>
    </row>
    <row r="2203" spans="1:5" x14ac:dyDescent="0.3">
      <c r="A2203">
        <f t="shared" si="38"/>
        <v>-73435</v>
      </c>
      <c r="B2203" t="s">
        <v>11193</v>
      </c>
      <c r="C2203" t="s">
        <v>11194</v>
      </c>
      <c r="D2203">
        <v>2926565</v>
      </c>
      <c r="E2203">
        <v>3000000</v>
      </c>
    </row>
    <row r="2204" spans="1:5" x14ac:dyDescent="0.3">
      <c r="A2204">
        <f t="shared" si="38"/>
        <v>-87637</v>
      </c>
      <c r="B2204" t="s">
        <v>551</v>
      </c>
      <c r="C2204" t="s">
        <v>11397</v>
      </c>
      <c r="D2204">
        <v>2912363</v>
      </c>
      <c r="E2204">
        <v>3000000</v>
      </c>
    </row>
    <row r="2205" spans="1:5" x14ac:dyDescent="0.3">
      <c r="A2205">
        <f t="shared" si="38"/>
        <v>-88202</v>
      </c>
      <c r="B2205" t="s">
        <v>13569</v>
      </c>
      <c r="C2205" t="s">
        <v>13572</v>
      </c>
      <c r="D2205">
        <v>11798</v>
      </c>
      <c r="E2205">
        <v>100000</v>
      </c>
    </row>
    <row r="2206" spans="1:5" x14ac:dyDescent="0.3">
      <c r="A2206">
        <f t="shared" si="38"/>
        <v>-99275</v>
      </c>
      <c r="B2206" t="s">
        <v>5984</v>
      </c>
      <c r="C2206" t="s">
        <v>6797</v>
      </c>
      <c r="D2206">
        <v>1900725</v>
      </c>
      <c r="E2206">
        <v>2000000</v>
      </c>
    </row>
    <row r="2207" spans="1:5" x14ac:dyDescent="0.3">
      <c r="A2207">
        <f t="shared" si="38"/>
        <v>-100000</v>
      </c>
      <c r="B2207" t="s">
        <v>3909</v>
      </c>
      <c r="C2207" t="s">
        <v>7944</v>
      </c>
      <c r="D2207">
        <v>19900000</v>
      </c>
      <c r="E2207">
        <v>20000000</v>
      </c>
    </row>
    <row r="2208" spans="1:5" x14ac:dyDescent="0.3">
      <c r="A2208">
        <f t="shared" si="38"/>
        <v>-104762</v>
      </c>
      <c r="B2208" t="s">
        <v>10030</v>
      </c>
      <c r="C2208" t="s">
        <v>10031</v>
      </c>
      <c r="D2208">
        <v>5895238</v>
      </c>
      <c r="E2208">
        <v>6000000</v>
      </c>
    </row>
    <row r="2209" spans="1:5" x14ac:dyDescent="0.3">
      <c r="A2209">
        <f t="shared" si="38"/>
        <v>-113700</v>
      </c>
      <c r="B2209" t="s">
        <v>13893</v>
      </c>
      <c r="C2209" t="s">
        <v>13896</v>
      </c>
      <c r="D2209">
        <v>111300</v>
      </c>
      <c r="E2209">
        <v>225000</v>
      </c>
    </row>
    <row r="2210" spans="1:5" x14ac:dyDescent="0.3">
      <c r="A2210">
        <f t="shared" si="38"/>
        <v>-121970</v>
      </c>
      <c r="B2210" t="s">
        <v>6430</v>
      </c>
      <c r="C2210" t="s">
        <v>13937</v>
      </c>
      <c r="D2210">
        <v>78030</v>
      </c>
      <c r="E2210">
        <v>200000</v>
      </c>
    </row>
    <row r="2211" spans="1:5" x14ac:dyDescent="0.3">
      <c r="A2211">
        <f t="shared" si="38"/>
        <v>-123471</v>
      </c>
      <c r="B2211" t="s">
        <v>6527</v>
      </c>
      <c r="C2211" t="s">
        <v>6529</v>
      </c>
      <c r="D2211">
        <v>26876529</v>
      </c>
      <c r="E2211">
        <v>27000000</v>
      </c>
    </row>
    <row r="2212" spans="1:5" x14ac:dyDescent="0.3">
      <c r="A2212">
        <f t="shared" si="38"/>
        <v>-140621</v>
      </c>
      <c r="B2212" t="s">
        <v>14152</v>
      </c>
      <c r="C2212" t="s">
        <v>14154</v>
      </c>
      <c r="D2212">
        <v>59379</v>
      </c>
      <c r="E2212">
        <v>200000</v>
      </c>
    </row>
    <row r="2213" spans="1:5" x14ac:dyDescent="0.3">
      <c r="A2213">
        <f t="shared" si="38"/>
        <v>-144142</v>
      </c>
      <c r="B2213" t="s">
        <v>14083</v>
      </c>
      <c r="C2213" t="s">
        <v>14086</v>
      </c>
      <c r="D2213">
        <v>5858</v>
      </c>
      <c r="E2213">
        <v>150000</v>
      </c>
    </row>
    <row r="2214" spans="1:5" x14ac:dyDescent="0.3">
      <c r="A2214">
        <f t="shared" si="38"/>
        <v>-145086</v>
      </c>
      <c r="B2214" t="s">
        <v>14072</v>
      </c>
      <c r="C2214" t="s">
        <v>14076</v>
      </c>
      <c r="D2214">
        <v>4914</v>
      </c>
      <c r="E2214">
        <v>150000</v>
      </c>
    </row>
    <row r="2215" spans="1:5" x14ac:dyDescent="0.3">
      <c r="A2215">
        <f t="shared" si="38"/>
        <v>-147562</v>
      </c>
      <c r="B2215" t="s">
        <v>13709</v>
      </c>
      <c r="C2215" t="s">
        <v>13710</v>
      </c>
      <c r="D2215">
        <v>12438</v>
      </c>
      <c r="E2215">
        <v>160000</v>
      </c>
    </row>
    <row r="2216" spans="1:5" x14ac:dyDescent="0.3">
      <c r="A2216">
        <f t="shared" si="38"/>
        <v>-165959</v>
      </c>
      <c r="B2216" t="s">
        <v>10542</v>
      </c>
      <c r="C2216" t="s">
        <v>13392</v>
      </c>
      <c r="D2216">
        <v>334041</v>
      </c>
      <c r="E2216">
        <v>500000</v>
      </c>
    </row>
    <row r="2217" spans="1:5" x14ac:dyDescent="0.3">
      <c r="A2217">
        <f t="shared" si="38"/>
        <v>-190187</v>
      </c>
      <c r="B2217" t="s">
        <v>219</v>
      </c>
      <c r="C2217" t="s">
        <v>11639</v>
      </c>
      <c r="D2217">
        <v>25809813</v>
      </c>
      <c r="E2217">
        <v>26000000</v>
      </c>
    </row>
    <row r="2218" spans="1:5" x14ac:dyDescent="0.3">
      <c r="A2218">
        <f t="shared" si="38"/>
        <v>-194801</v>
      </c>
      <c r="B2218" t="s">
        <v>13714</v>
      </c>
      <c r="C2218" t="s">
        <v>13716</v>
      </c>
      <c r="D2218">
        <v>5199</v>
      </c>
      <c r="E2218">
        <v>200000</v>
      </c>
    </row>
    <row r="2219" spans="1:5" x14ac:dyDescent="0.3">
      <c r="A2219">
        <f t="shared" si="38"/>
        <v>-198218</v>
      </c>
      <c r="B2219" t="s">
        <v>153</v>
      </c>
      <c r="C2219" t="s">
        <v>8854</v>
      </c>
      <c r="D2219">
        <v>9801782</v>
      </c>
      <c r="E2219">
        <v>10000000</v>
      </c>
    </row>
    <row r="2220" spans="1:5" x14ac:dyDescent="0.3">
      <c r="A2220">
        <f t="shared" si="38"/>
        <v>-198889</v>
      </c>
      <c r="B2220" t="s">
        <v>13985</v>
      </c>
      <c r="C2220" t="s">
        <v>13988</v>
      </c>
      <c r="D2220">
        <v>1111</v>
      </c>
      <c r="E2220">
        <v>200000</v>
      </c>
    </row>
    <row r="2221" spans="1:5" x14ac:dyDescent="0.3">
      <c r="A2221">
        <f t="shared" si="38"/>
        <v>-200506</v>
      </c>
      <c r="B2221" t="s">
        <v>8225</v>
      </c>
      <c r="C2221" t="s">
        <v>13809</v>
      </c>
      <c r="D2221">
        <v>49494</v>
      </c>
      <c r="E2221">
        <v>250000</v>
      </c>
    </row>
    <row r="2222" spans="1:5" x14ac:dyDescent="0.3">
      <c r="A2222">
        <f t="shared" si="38"/>
        <v>-201659</v>
      </c>
      <c r="B2222" t="s">
        <v>12820</v>
      </c>
      <c r="C2222" t="s">
        <v>12822</v>
      </c>
      <c r="D2222">
        <v>798341</v>
      </c>
      <c r="E2222">
        <v>1000000</v>
      </c>
    </row>
    <row r="2223" spans="1:5" x14ac:dyDescent="0.3">
      <c r="A2223">
        <f t="shared" si="38"/>
        <v>-204532</v>
      </c>
      <c r="B2223" t="s">
        <v>13393</v>
      </c>
      <c r="C2223" t="s">
        <v>13394</v>
      </c>
      <c r="D2223">
        <v>295468</v>
      </c>
      <c r="E2223">
        <v>500000</v>
      </c>
    </row>
    <row r="2224" spans="1:5" x14ac:dyDescent="0.3">
      <c r="A2224">
        <f t="shared" si="38"/>
        <v>-226328</v>
      </c>
      <c r="B2224" t="s">
        <v>13643</v>
      </c>
      <c r="C2224" t="s">
        <v>13646</v>
      </c>
      <c r="D2224">
        <v>1523883</v>
      </c>
      <c r="E2224">
        <v>1750211</v>
      </c>
    </row>
    <row r="2225" spans="1:5" x14ac:dyDescent="0.3">
      <c r="A2225">
        <f t="shared" si="38"/>
        <v>-231805</v>
      </c>
      <c r="B2225" t="s">
        <v>13825</v>
      </c>
      <c r="C2225" t="s">
        <v>13827</v>
      </c>
      <c r="D2225">
        <v>18195</v>
      </c>
      <c r="E2225">
        <v>250000</v>
      </c>
    </row>
    <row r="2226" spans="1:5" x14ac:dyDescent="0.3">
      <c r="A2226">
        <f t="shared" si="38"/>
        <v>-239409</v>
      </c>
      <c r="B2226" t="s">
        <v>12277</v>
      </c>
      <c r="C2226" t="s">
        <v>12280</v>
      </c>
      <c r="D2226">
        <v>1060591</v>
      </c>
      <c r="E2226">
        <v>1300000</v>
      </c>
    </row>
    <row r="2227" spans="1:5" x14ac:dyDescent="0.3">
      <c r="A2227">
        <f t="shared" si="38"/>
        <v>-256653</v>
      </c>
      <c r="B2227" t="s">
        <v>13395</v>
      </c>
      <c r="C2227" t="s">
        <v>13396</v>
      </c>
      <c r="D2227">
        <v>243347</v>
      </c>
      <c r="E2227">
        <v>500000</v>
      </c>
    </row>
    <row r="2228" spans="1:5" x14ac:dyDescent="0.3">
      <c r="A2228">
        <f t="shared" si="38"/>
        <v>-259458</v>
      </c>
      <c r="B2228" t="s">
        <v>10351</v>
      </c>
      <c r="C2228" t="s">
        <v>13713</v>
      </c>
      <c r="D2228">
        <v>40542</v>
      </c>
      <c r="E2228">
        <v>300000</v>
      </c>
    </row>
    <row r="2229" spans="1:5" x14ac:dyDescent="0.3">
      <c r="A2229">
        <f t="shared" si="38"/>
        <v>-262699</v>
      </c>
      <c r="B2229" t="s">
        <v>13430</v>
      </c>
      <c r="C2229" t="s">
        <v>13431</v>
      </c>
      <c r="D2229">
        <v>237301</v>
      </c>
      <c r="E2229">
        <v>500000</v>
      </c>
    </row>
    <row r="2230" spans="1:5" x14ac:dyDescent="0.3">
      <c r="A2230">
        <f t="shared" si="38"/>
        <v>-273613</v>
      </c>
      <c r="B2230" t="s">
        <v>13590</v>
      </c>
      <c r="C2230" t="s">
        <v>13593</v>
      </c>
      <c r="D2230">
        <v>126387</v>
      </c>
      <c r="E2230">
        <v>400000</v>
      </c>
    </row>
    <row r="2231" spans="1:5" x14ac:dyDescent="0.3">
      <c r="A2231">
        <f t="shared" si="38"/>
        <v>-278739</v>
      </c>
      <c r="B2231" t="s">
        <v>12341</v>
      </c>
      <c r="C2231" t="s">
        <v>12343</v>
      </c>
      <c r="D2231">
        <v>1221261</v>
      </c>
      <c r="E2231">
        <v>1500000</v>
      </c>
    </row>
    <row r="2232" spans="1:5" x14ac:dyDescent="0.3">
      <c r="A2232">
        <f t="shared" si="38"/>
        <v>-283108</v>
      </c>
      <c r="B2232" t="s">
        <v>13325</v>
      </c>
      <c r="C2232" t="s">
        <v>13708</v>
      </c>
      <c r="D2232">
        <v>16892</v>
      </c>
      <c r="E2232">
        <v>300000</v>
      </c>
    </row>
    <row r="2233" spans="1:5" x14ac:dyDescent="0.3">
      <c r="A2233">
        <f t="shared" si="38"/>
        <v>-297532</v>
      </c>
      <c r="B2233" t="s">
        <v>13731</v>
      </c>
      <c r="C2233" t="s">
        <v>13732</v>
      </c>
      <c r="D2233">
        <v>2468</v>
      </c>
      <c r="E2233">
        <v>300000</v>
      </c>
    </row>
    <row r="2234" spans="1:5" x14ac:dyDescent="0.3">
      <c r="A2234">
        <f t="shared" si="38"/>
        <v>-299639</v>
      </c>
      <c r="B2234" t="s">
        <v>8134</v>
      </c>
      <c r="C2234" t="s">
        <v>10488</v>
      </c>
      <c r="D2234">
        <v>4700361</v>
      </c>
      <c r="E2234">
        <v>5000000</v>
      </c>
    </row>
    <row r="2235" spans="1:5" x14ac:dyDescent="0.3">
      <c r="A2235">
        <f t="shared" si="38"/>
        <v>-315648</v>
      </c>
      <c r="B2235" t="s">
        <v>2548</v>
      </c>
      <c r="C2235" t="s">
        <v>6317</v>
      </c>
      <c r="D2235">
        <v>16684352</v>
      </c>
      <c r="E2235">
        <v>17000000</v>
      </c>
    </row>
    <row r="2236" spans="1:5" x14ac:dyDescent="0.3">
      <c r="A2236">
        <f t="shared" si="38"/>
        <v>-338009</v>
      </c>
      <c r="B2236" t="s">
        <v>7979</v>
      </c>
      <c r="C2236" t="s">
        <v>11392</v>
      </c>
      <c r="D2236">
        <v>2961991</v>
      </c>
      <c r="E2236">
        <v>3300000</v>
      </c>
    </row>
    <row r="2237" spans="1:5" x14ac:dyDescent="0.3">
      <c r="A2237">
        <f t="shared" si="38"/>
        <v>-338013</v>
      </c>
      <c r="B2237" t="s">
        <v>6603</v>
      </c>
      <c r="C2237" t="s">
        <v>6604</v>
      </c>
      <c r="D2237">
        <v>19661987</v>
      </c>
      <c r="E2237">
        <v>20000000</v>
      </c>
    </row>
    <row r="2238" spans="1:5" x14ac:dyDescent="0.3">
      <c r="A2238">
        <f t="shared" si="38"/>
        <v>-345923</v>
      </c>
      <c r="B2238" t="s">
        <v>186</v>
      </c>
      <c r="C2238" t="s">
        <v>13397</v>
      </c>
      <c r="D2238">
        <v>154077</v>
      </c>
      <c r="E2238">
        <v>500000</v>
      </c>
    </row>
    <row r="2239" spans="1:5" x14ac:dyDescent="0.3">
      <c r="A2239">
        <f t="shared" si="38"/>
        <v>-348611</v>
      </c>
      <c r="B2239" t="s">
        <v>13400</v>
      </c>
      <c r="C2239" t="s">
        <v>13402</v>
      </c>
      <c r="D2239">
        <v>151389</v>
      </c>
      <c r="E2239">
        <v>500000</v>
      </c>
    </row>
    <row r="2240" spans="1:5" x14ac:dyDescent="0.3">
      <c r="A2240">
        <f t="shared" si="38"/>
        <v>-354460</v>
      </c>
      <c r="B2240" t="s">
        <v>12230</v>
      </c>
      <c r="C2240" t="s">
        <v>12232</v>
      </c>
      <c r="D2240">
        <v>145540</v>
      </c>
      <c r="E2240">
        <v>500000</v>
      </c>
    </row>
    <row r="2241" spans="1:5" x14ac:dyDescent="0.3">
      <c r="A2241">
        <f t="shared" si="38"/>
        <v>-360000</v>
      </c>
      <c r="B2241" t="s">
        <v>3182</v>
      </c>
      <c r="C2241" t="s">
        <v>7964</v>
      </c>
      <c r="D2241">
        <v>13640000</v>
      </c>
      <c r="E2241">
        <v>14000000</v>
      </c>
    </row>
    <row r="2242" spans="1:5" x14ac:dyDescent="0.3">
      <c r="A2242">
        <f t="shared" ref="A2242:A2305" si="39">D2242-E2242</f>
        <v>-366222</v>
      </c>
      <c r="B2242" t="s">
        <v>13408</v>
      </c>
      <c r="C2242" t="s">
        <v>13411</v>
      </c>
      <c r="D2242">
        <v>133778</v>
      </c>
      <c r="E2242">
        <v>500000</v>
      </c>
    </row>
    <row r="2243" spans="1:5" x14ac:dyDescent="0.3">
      <c r="A2243">
        <f t="shared" si="39"/>
        <v>-389009</v>
      </c>
      <c r="B2243" t="s">
        <v>12824</v>
      </c>
      <c r="C2243" t="s">
        <v>12826</v>
      </c>
      <c r="D2243">
        <v>610991</v>
      </c>
      <c r="E2243">
        <v>1000000</v>
      </c>
    </row>
    <row r="2244" spans="1:5" x14ac:dyDescent="0.3">
      <c r="A2244">
        <f t="shared" si="39"/>
        <v>-398921</v>
      </c>
      <c r="B2244" t="s">
        <v>9077</v>
      </c>
      <c r="C2244" t="s">
        <v>9731</v>
      </c>
      <c r="D2244">
        <v>6601079</v>
      </c>
      <c r="E2244">
        <v>7000000</v>
      </c>
    </row>
    <row r="2245" spans="1:5" x14ac:dyDescent="0.3">
      <c r="A2245">
        <f t="shared" si="39"/>
        <v>-401983</v>
      </c>
      <c r="B2245" t="s">
        <v>13420</v>
      </c>
      <c r="C2245" t="s">
        <v>13421</v>
      </c>
      <c r="D2245">
        <v>98017</v>
      </c>
      <c r="E2245">
        <v>500000</v>
      </c>
    </row>
    <row r="2246" spans="1:5" x14ac:dyDescent="0.3">
      <c r="A2246">
        <f t="shared" si="39"/>
        <v>-407362</v>
      </c>
      <c r="B2246" t="s">
        <v>5708</v>
      </c>
      <c r="C2246" t="s">
        <v>13076</v>
      </c>
      <c r="D2246">
        <v>442638</v>
      </c>
      <c r="E2246">
        <v>850000</v>
      </c>
    </row>
    <row r="2247" spans="1:5" x14ac:dyDescent="0.3">
      <c r="A2247">
        <f t="shared" si="39"/>
        <v>-415849</v>
      </c>
      <c r="B2247" t="s">
        <v>13640</v>
      </c>
      <c r="C2247" t="s">
        <v>13642</v>
      </c>
      <c r="D2247">
        <v>34151</v>
      </c>
      <c r="E2247">
        <v>450000</v>
      </c>
    </row>
    <row r="2248" spans="1:5" x14ac:dyDescent="0.3">
      <c r="A2248">
        <f t="shared" si="39"/>
        <v>-417976</v>
      </c>
      <c r="B2248" t="s">
        <v>6322</v>
      </c>
      <c r="C2248" t="s">
        <v>12829</v>
      </c>
      <c r="D2248">
        <v>582024</v>
      </c>
      <c r="E2248">
        <v>1000000</v>
      </c>
    </row>
    <row r="2249" spans="1:5" x14ac:dyDescent="0.3">
      <c r="A2249">
        <f t="shared" si="39"/>
        <v>-420316</v>
      </c>
      <c r="B2249" t="s">
        <v>1285</v>
      </c>
      <c r="C2249" t="s">
        <v>6325</v>
      </c>
      <c r="D2249">
        <v>8579684</v>
      </c>
      <c r="E2249">
        <v>9000000</v>
      </c>
    </row>
    <row r="2250" spans="1:5" x14ac:dyDescent="0.3">
      <c r="A2250">
        <f t="shared" si="39"/>
        <v>-428012</v>
      </c>
      <c r="B2250" t="s">
        <v>11774</v>
      </c>
      <c r="C2250" t="s">
        <v>13272</v>
      </c>
      <c r="D2250">
        <v>171988</v>
      </c>
      <c r="E2250">
        <v>600000</v>
      </c>
    </row>
    <row r="2251" spans="1:5" x14ac:dyDescent="0.3">
      <c r="A2251">
        <f t="shared" si="39"/>
        <v>-428053</v>
      </c>
      <c r="B2251" t="s">
        <v>11389</v>
      </c>
      <c r="C2251" t="s">
        <v>11390</v>
      </c>
      <c r="D2251">
        <v>3071947</v>
      </c>
      <c r="E2251">
        <v>3500000</v>
      </c>
    </row>
    <row r="2252" spans="1:5" x14ac:dyDescent="0.3">
      <c r="A2252">
        <f t="shared" si="39"/>
        <v>-447150</v>
      </c>
      <c r="B2252" t="s">
        <v>277</v>
      </c>
      <c r="C2252" t="s">
        <v>13418</v>
      </c>
      <c r="D2252">
        <v>52850</v>
      </c>
      <c r="E2252">
        <v>500000</v>
      </c>
    </row>
    <row r="2253" spans="1:5" x14ac:dyDescent="0.3">
      <c r="A2253">
        <f t="shared" si="39"/>
        <v>-451570</v>
      </c>
      <c r="B2253" t="s">
        <v>12892</v>
      </c>
      <c r="C2253" t="s">
        <v>12893</v>
      </c>
      <c r="D2253">
        <v>48430</v>
      </c>
      <c r="E2253">
        <v>500000</v>
      </c>
    </row>
    <row r="2254" spans="1:5" x14ac:dyDescent="0.3">
      <c r="A2254">
        <f t="shared" si="39"/>
        <v>-456793</v>
      </c>
      <c r="B2254" t="s">
        <v>3298</v>
      </c>
      <c r="C2254" t="s">
        <v>3800</v>
      </c>
      <c r="D2254">
        <v>41543207</v>
      </c>
      <c r="E2254">
        <v>42000000</v>
      </c>
    </row>
    <row r="2255" spans="1:5" x14ac:dyDescent="0.3">
      <c r="A2255">
        <f t="shared" si="39"/>
        <v>-467355</v>
      </c>
      <c r="B2255" t="s">
        <v>330</v>
      </c>
      <c r="C2255" t="s">
        <v>4120</v>
      </c>
      <c r="D2255">
        <v>32645</v>
      </c>
      <c r="E2255">
        <v>500000</v>
      </c>
    </row>
    <row r="2256" spans="1:5" x14ac:dyDescent="0.3">
      <c r="A2256">
        <f t="shared" si="39"/>
        <v>-468063</v>
      </c>
      <c r="B2256" t="s">
        <v>13077</v>
      </c>
      <c r="C2256" t="s">
        <v>13425</v>
      </c>
      <c r="D2256">
        <v>31937</v>
      </c>
      <c r="E2256">
        <v>500000</v>
      </c>
    </row>
    <row r="2257" spans="1:5" x14ac:dyDescent="0.3">
      <c r="A2257">
        <f t="shared" si="39"/>
        <v>-468168</v>
      </c>
      <c r="B2257" t="s">
        <v>4617</v>
      </c>
      <c r="C2257" t="s">
        <v>4618</v>
      </c>
      <c r="D2257">
        <v>34531832</v>
      </c>
      <c r="E2257">
        <v>35000000</v>
      </c>
    </row>
    <row r="2258" spans="1:5" x14ac:dyDescent="0.3">
      <c r="A2258">
        <f t="shared" si="39"/>
        <v>-473703</v>
      </c>
      <c r="B2258" t="s">
        <v>13174</v>
      </c>
      <c r="C2258" t="s">
        <v>13175</v>
      </c>
      <c r="D2258">
        <v>26297</v>
      </c>
      <c r="E2258">
        <v>500000</v>
      </c>
    </row>
    <row r="2259" spans="1:5" x14ac:dyDescent="0.3">
      <c r="A2259">
        <f t="shared" si="39"/>
        <v>-477000</v>
      </c>
      <c r="B2259" t="s">
        <v>13523</v>
      </c>
      <c r="C2259" t="s">
        <v>13525</v>
      </c>
      <c r="D2259">
        <v>23000</v>
      </c>
      <c r="E2259">
        <v>500000</v>
      </c>
    </row>
    <row r="2260" spans="1:5" x14ac:dyDescent="0.3">
      <c r="A2260">
        <f t="shared" si="39"/>
        <v>-478801</v>
      </c>
      <c r="B2260" t="s">
        <v>13498</v>
      </c>
      <c r="C2260" t="s">
        <v>13502</v>
      </c>
      <c r="D2260">
        <v>21199</v>
      </c>
      <c r="E2260">
        <v>500000</v>
      </c>
    </row>
    <row r="2261" spans="1:5" x14ac:dyDescent="0.3">
      <c r="A2261">
        <f t="shared" si="39"/>
        <v>-479422</v>
      </c>
      <c r="B2261" t="s">
        <v>8134</v>
      </c>
      <c r="C2261" t="s">
        <v>12135</v>
      </c>
      <c r="D2261">
        <v>1420578</v>
      </c>
      <c r="E2261">
        <v>1900000</v>
      </c>
    </row>
    <row r="2262" spans="1:5" x14ac:dyDescent="0.3">
      <c r="A2262">
        <f t="shared" si="39"/>
        <v>-486866</v>
      </c>
      <c r="B2262" t="s">
        <v>13427</v>
      </c>
      <c r="C2262" t="s">
        <v>13428</v>
      </c>
      <c r="D2262">
        <v>13134</v>
      </c>
      <c r="E2262">
        <v>500000</v>
      </c>
    </row>
    <row r="2263" spans="1:5" x14ac:dyDescent="0.3">
      <c r="A2263">
        <f t="shared" si="39"/>
        <v>-487945</v>
      </c>
      <c r="B2263" t="s">
        <v>13435</v>
      </c>
      <c r="C2263" t="s">
        <v>13437</v>
      </c>
      <c r="D2263">
        <v>12055</v>
      </c>
      <c r="E2263">
        <v>500000</v>
      </c>
    </row>
    <row r="2264" spans="1:5" x14ac:dyDescent="0.3">
      <c r="A2264">
        <f t="shared" si="39"/>
        <v>-490391</v>
      </c>
      <c r="B2264" t="s">
        <v>13174</v>
      </c>
      <c r="C2264" t="s">
        <v>14314</v>
      </c>
      <c r="D2264">
        <v>9609</v>
      </c>
      <c r="E2264">
        <f>VLOOKUP(B2264,'AVG budget &amp; Gross'!$S$4:$T$2401,2,0)</f>
        <v>500000</v>
      </c>
    </row>
    <row r="2265" spans="1:5" x14ac:dyDescent="0.3">
      <c r="A2265">
        <f t="shared" si="39"/>
        <v>-492921</v>
      </c>
      <c r="B2265" t="s">
        <v>3873</v>
      </c>
      <c r="C2265" t="s">
        <v>4645</v>
      </c>
      <c r="D2265">
        <v>34507079</v>
      </c>
      <c r="E2265">
        <v>35000000</v>
      </c>
    </row>
    <row r="2266" spans="1:5" x14ac:dyDescent="0.3">
      <c r="A2266">
        <f t="shared" si="39"/>
        <v>-498668</v>
      </c>
      <c r="B2266" t="s">
        <v>13439</v>
      </c>
      <c r="C2266" t="s">
        <v>13440</v>
      </c>
      <c r="D2266">
        <v>1332</v>
      </c>
      <c r="E2266">
        <v>500000</v>
      </c>
    </row>
    <row r="2267" spans="1:5" x14ac:dyDescent="0.3">
      <c r="A2267">
        <f t="shared" si="39"/>
        <v>-500000</v>
      </c>
      <c r="B2267" t="s">
        <v>7431</v>
      </c>
      <c r="C2267" t="s">
        <v>7432</v>
      </c>
      <c r="D2267">
        <v>15500000</v>
      </c>
      <c r="E2267">
        <v>16000000</v>
      </c>
    </row>
    <row r="2268" spans="1:5" x14ac:dyDescent="0.3">
      <c r="A2268">
        <f t="shared" si="39"/>
        <v>-506218</v>
      </c>
      <c r="B2268" t="s">
        <v>3375</v>
      </c>
      <c r="C2268" t="s">
        <v>4865</v>
      </c>
      <c r="D2268">
        <v>31493782</v>
      </c>
      <c r="E2268">
        <v>32000000</v>
      </c>
    </row>
    <row r="2269" spans="1:5" x14ac:dyDescent="0.3">
      <c r="A2269">
        <f t="shared" si="39"/>
        <v>-508347</v>
      </c>
      <c r="B2269" t="s">
        <v>7086</v>
      </c>
      <c r="C2269" t="s">
        <v>7947</v>
      </c>
      <c r="D2269">
        <f>VLOOKUP(B2269,'AVG budget &amp; Gross'!$X$4:$Y$2401,2,0)</f>
        <v>13491653</v>
      </c>
      <c r="E2269">
        <v>14000000</v>
      </c>
    </row>
    <row r="2270" spans="1:5" x14ac:dyDescent="0.3">
      <c r="A2270">
        <f t="shared" si="39"/>
        <v>-515779</v>
      </c>
      <c r="B2270" t="s">
        <v>12852</v>
      </c>
      <c r="C2270" t="s">
        <v>12856</v>
      </c>
      <c r="D2270">
        <v>484221</v>
      </c>
      <c r="E2270">
        <v>1000000</v>
      </c>
    </row>
    <row r="2271" spans="1:5" x14ac:dyDescent="0.3">
      <c r="A2271">
        <f t="shared" si="39"/>
        <v>-518814</v>
      </c>
      <c r="B2271" t="s">
        <v>12576</v>
      </c>
      <c r="C2271" t="s">
        <v>13057</v>
      </c>
      <c r="D2271">
        <v>381186</v>
      </c>
      <c r="E2271">
        <v>900000</v>
      </c>
    </row>
    <row r="2272" spans="1:5" x14ac:dyDescent="0.3">
      <c r="A2272">
        <f t="shared" si="39"/>
        <v>-522998</v>
      </c>
      <c r="B2272" t="s">
        <v>11955</v>
      </c>
      <c r="C2272" t="s">
        <v>11956</v>
      </c>
      <c r="D2272">
        <v>1477002</v>
      </c>
      <c r="E2272">
        <v>2000000</v>
      </c>
    </row>
    <row r="2273" spans="1:5" x14ac:dyDescent="0.3">
      <c r="A2273">
        <f t="shared" si="39"/>
        <v>-526618</v>
      </c>
      <c r="B2273" t="s">
        <v>8878</v>
      </c>
      <c r="C2273" t="s">
        <v>8882</v>
      </c>
      <c r="D2273">
        <v>9473382</v>
      </c>
      <c r="E2273">
        <v>10000000</v>
      </c>
    </row>
    <row r="2274" spans="1:5" x14ac:dyDescent="0.3">
      <c r="A2274">
        <f t="shared" si="39"/>
        <v>-531428</v>
      </c>
      <c r="B2274" t="s">
        <v>515</v>
      </c>
      <c r="C2274" t="s">
        <v>10898</v>
      </c>
      <c r="D2274">
        <v>3468572</v>
      </c>
      <c r="E2274">
        <v>4000000</v>
      </c>
    </row>
    <row r="2275" spans="1:5" x14ac:dyDescent="0.3">
      <c r="A2275">
        <f t="shared" si="39"/>
        <v>-533108</v>
      </c>
      <c r="B2275" t="s">
        <v>13325</v>
      </c>
      <c r="C2275" t="s">
        <v>13329</v>
      </c>
      <c r="D2275">
        <f>VLOOKUP(B2275,'AVG budget &amp; Gross'!$X$4:$Y$2401,2,0)</f>
        <v>16892</v>
      </c>
      <c r="E2275">
        <v>550000</v>
      </c>
    </row>
    <row r="2276" spans="1:5" x14ac:dyDescent="0.3">
      <c r="A2276">
        <f t="shared" si="39"/>
        <v>-535345</v>
      </c>
      <c r="B2276" t="s">
        <v>12832</v>
      </c>
      <c r="C2276" t="s">
        <v>12833</v>
      </c>
      <c r="D2276">
        <v>464655</v>
      </c>
      <c r="E2276">
        <v>1000000</v>
      </c>
    </row>
    <row r="2277" spans="1:5" x14ac:dyDescent="0.3">
      <c r="A2277">
        <f t="shared" si="39"/>
        <v>-535874</v>
      </c>
      <c r="B2277" t="s">
        <v>11206</v>
      </c>
      <c r="C2277" t="s">
        <v>12834</v>
      </c>
      <c r="D2277">
        <v>464126</v>
      </c>
      <c r="E2277">
        <v>1000000</v>
      </c>
    </row>
    <row r="2278" spans="1:5" x14ac:dyDescent="0.3">
      <c r="A2278">
        <f t="shared" si="39"/>
        <v>-557755</v>
      </c>
      <c r="B2278" t="s">
        <v>13310</v>
      </c>
      <c r="C2278" t="s">
        <v>13311</v>
      </c>
      <c r="D2278">
        <v>2245</v>
      </c>
      <c r="E2278">
        <v>560000</v>
      </c>
    </row>
    <row r="2279" spans="1:5" x14ac:dyDescent="0.3">
      <c r="A2279">
        <f t="shared" si="39"/>
        <v>-564312</v>
      </c>
      <c r="B2279" t="s">
        <v>13144</v>
      </c>
      <c r="C2279" t="s">
        <v>13146</v>
      </c>
      <c r="D2279">
        <v>35688</v>
      </c>
      <c r="E2279">
        <v>600000</v>
      </c>
    </row>
    <row r="2280" spans="1:5" x14ac:dyDescent="0.3">
      <c r="A2280">
        <f t="shared" si="39"/>
        <v>-569815</v>
      </c>
      <c r="B2280" t="s">
        <v>11167</v>
      </c>
      <c r="C2280" t="s">
        <v>11953</v>
      </c>
      <c r="D2280">
        <v>1430185</v>
      </c>
      <c r="E2280">
        <v>2000000</v>
      </c>
    </row>
    <row r="2281" spans="1:5" x14ac:dyDescent="0.3">
      <c r="A2281">
        <f t="shared" si="39"/>
        <v>-571465</v>
      </c>
      <c r="B2281" t="s">
        <v>12835</v>
      </c>
      <c r="C2281" t="s">
        <v>12836</v>
      </c>
      <c r="D2281">
        <v>428535</v>
      </c>
      <c r="E2281">
        <v>1000000</v>
      </c>
    </row>
    <row r="2282" spans="1:5" x14ac:dyDescent="0.3">
      <c r="A2282">
        <f t="shared" si="39"/>
        <v>-572808</v>
      </c>
      <c r="B2282" t="s">
        <v>6684</v>
      </c>
      <c r="C2282" t="s">
        <v>7418</v>
      </c>
      <c r="D2282">
        <v>15427192</v>
      </c>
      <c r="E2282">
        <v>16000000</v>
      </c>
    </row>
    <row r="2283" spans="1:5" x14ac:dyDescent="0.3">
      <c r="A2283">
        <f t="shared" si="39"/>
        <v>-576384</v>
      </c>
      <c r="B2283" t="s">
        <v>13274</v>
      </c>
      <c r="C2283" t="s">
        <v>13277</v>
      </c>
      <c r="D2283">
        <v>23616</v>
      </c>
      <c r="E2283">
        <v>600000</v>
      </c>
    </row>
    <row r="2284" spans="1:5" x14ac:dyDescent="0.3">
      <c r="A2284">
        <f t="shared" si="39"/>
        <v>-586507</v>
      </c>
      <c r="B2284" t="s">
        <v>13279</v>
      </c>
      <c r="C2284" t="s">
        <v>13280</v>
      </c>
      <c r="D2284">
        <v>13493</v>
      </c>
      <c r="E2284">
        <v>600000</v>
      </c>
    </row>
    <row r="2285" spans="1:5" x14ac:dyDescent="0.3">
      <c r="A2285">
        <f t="shared" si="39"/>
        <v>-603965</v>
      </c>
      <c r="B2285" t="s">
        <v>12260</v>
      </c>
      <c r="C2285" t="s">
        <v>12261</v>
      </c>
      <c r="D2285">
        <v>396035</v>
      </c>
      <c r="E2285">
        <v>1000000</v>
      </c>
    </row>
    <row r="2286" spans="1:5" x14ac:dyDescent="0.3">
      <c r="A2286">
        <f t="shared" si="39"/>
        <v>-604771</v>
      </c>
      <c r="B2286" t="s">
        <v>186</v>
      </c>
      <c r="C2286" t="s">
        <v>12489</v>
      </c>
      <c r="D2286">
        <v>695229</v>
      </c>
      <c r="E2286">
        <v>1300000</v>
      </c>
    </row>
    <row r="2287" spans="1:5" x14ac:dyDescent="0.3">
      <c r="A2287">
        <f t="shared" si="39"/>
        <v>-605096</v>
      </c>
      <c r="B2287" t="s">
        <v>12593</v>
      </c>
      <c r="C2287" t="s">
        <v>12595</v>
      </c>
      <c r="D2287">
        <v>594904</v>
      </c>
      <c r="E2287">
        <v>1200000</v>
      </c>
    </row>
    <row r="2288" spans="1:5" x14ac:dyDescent="0.3">
      <c r="A2288">
        <f t="shared" si="39"/>
        <v>-625893</v>
      </c>
      <c r="B2288" t="s">
        <v>1090</v>
      </c>
      <c r="C2288" t="s">
        <v>1093</v>
      </c>
      <c r="D2288">
        <v>104374107</v>
      </c>
      <c r="E2288">
        <v>105000000</v>
      </c>
    </row>
    <row r="2289" spans="1:5" x14ac:dyDescent="0.3">
      <c r="A2289">
        <f t="shared" si="39"/>
        <v>-631531</v>
      </c>
      <c r="B2289" t="s">
        <v>10964</v>
      </c>
      <c r="C2289" t="s">
        <v>10967</v>
      </c>
      <c r="D2289">
        <v>18469</v>
      </c>
      <c r="E2289">
        <v>650000</v>
      </c>
    </row>
    <row r="2290" spans="1:5" x14ac:dyDescent="0.3">
      <c r="A2290">
        <f t="shared" si="39"/>
        <v>-636215</v>
      </c>
      <c r="B2290" t="s">
        <v>1739</v>
      </c>
      <c r="C2290" t="s">
        <v>1741</v>
      </c>
      <c r="D2290">
        <v>79363785</v>
      </c>
      <c r="E2290">
        <v>80000000</v>
      </c>
    </row>
    <row r="2291" spans="1:5" x14ac:dyDescent="0.3">
      <c r="A2291">
        <f t="shared" si="39"/>
        <v>-640226</v>
      </c>
      <c r="B2291" t="s">
        <v>10036</v>
      </c>
      <c r="C2291" t="s">
        <v>10037</v>
      </c>
      <c r="D2291">
        <v>5359774</v>
      </c>
      <c r="E2291">
        <v>6000000</v>
      </c>
    </row>
    <row r="2292" spans="1:5" x14ac:dyDescent="0.3">
      <c r="A2292">
        <f t="shared" si="39"/>
        <v>-643257</v>
      </c>
      <c r="B2292" t="s">
        <v>8898</v>
      </c>
      <c r="C2292" t="s">
        <v>10594</v>
      </c>
      <c r="D2292">
        <f>VLOOKUP(B2292,'AVG budget &amp; Gross'!$X$4:$Y$2401,2,0)</f>
        <v>4356743</v>
      </c>
      <c r="E2292">
        <v>5000000</v>
      </c>
    </row>
    <row r="2293" spans="1:5" x14ac:dyDescent="0.3">
      <c r="A2293">
        <f t="shared" si="39"/>
        <v>-651422</v>
      </c>
      <c r="B2293" t="s">
        <v>11407</v>
      </c>
      <c r="C2293" t="s">
        <v>11410</v>
      </c>
      <c r="D2293">
        <v>2848578</v>
      </c>
      <c r="E2293">
        <v>3500000</v>
      </c>
    </row>
    <row r="2294" spans="1:5" x14ac:dyDescent="0.3">
      <c r="A2294">
        <f t="shared" si="39"/>
        <v>-655417</v>
      </c>
      <c r="B2294" t="s">
        <v>2754</v>
      </c>
      <c r="C2294" t="s">
        <v>13137</v>
      </c>
      <c r="D2294">
        <v>144583</v>
      </c>
      <c r="E2294">
        <v>800000</v>
      </c>
    </row>
    <row r="2295" spans="1:5" x14ac:dyDescent="0.3">
      <c r="A2295">
        <f t="shared" si="39"/>
        <v>-672499</v>
      </c>
      <c r="B2295" t="s">
        <v>12889</v>
      </c>
      <c r="C2295" t="s">
        <v>13177</v>
      </c>
      <c r="D2295">
        <v>77501</v>
      </c>
      <c r="E2295">
        <v>750000</v>
      </c>
    </row>
    <row r="2296" spans="1:5" x14ac:dyDescent="0.3">
      <c r="A2296">
        <f t="shared" si="39"/>
        <v>-688237</v>
      </c>
      <c r="B2296" t="s">
        <v>52</v>
      </c>
      <c r="C2296" t="s">
        <v>7270</v>
      </c>
      <c r="D2296">
        <v>16311763</v>
      </c>
      <c r="E2296">
        <v>17000000</v>
      </c>
    </row>
    <row r="2297" spans="1:5" x14ac:dyDescent="0.3">
      <c r="A2297">
        <f t="shared" si="39"/>
        <v>-689380</v>
      </c>
      <c r="B2297" t="s">
        <v>10249</v>
      </c>
      <c r="C2297" t="s">
        <v>12651</v>
      </c>
      <c r="D2297">
        <v>6013</v>
      </c>
      <c r="E2297">
        <v>695393</v>
      </c>
    </row>
    <row r="2298" spans="1:5" x14ac:dyDescent="0.3">
      <c r="A2298">
        <f t="shared" si="39"/>
        <v>-689492</v>
      </c>
      <c r="B2298" t="s">
        <v>13221</v>
      </c>
      <c r="C2298" t="s">
        <v>13223</v>
      </c>
      <c r="D2298">
        <v>10508</v>
      </c>
      <c r="E2298">
        <v>700000</v>
      </c>
    </row>
    <row r="2299" spans="1:5" x14ac:dyDescent="0.3">
      <c r="A2299">
        <f t="shared" si="39"/>
        <v>-690958</v>
      </c>
      <c r="B2299" t="s">
        <v>12496</v>
      </c>
      <c r="C2299" t="s">
        <v>12497</v>
      </c>
      <c r="D2299">
        <v>609042</v>
      </c>
      <c r="E2299">
        <v>1300000</v>
      </c>
    </row>
    <row r="2300" spans="1:5" x14ac:dyDescent="0.3">
      <c r="A2300">
        <f t="shared" si="39"/>
        <v>-693303</v>
      </c>
      <c r="B2300" t="s">
        <v>5233</v>
      </c>
      <c r="C2300" t="s">
        <v>10471</v>
      </c>
      <c r="D2300">
        <v>4306697</v>
      </c>
      <c r="E2300">
        <v>5000000</v>
      </c>
    </row>
    <row r="2301" spans="1:5" x14ac:dyDescent="0.3">
      <c r="A2301">
        <f t="shared" si="39"/>
        <v>-696442</v>
      </c>
      <c r="B2301" t="s">
        <v>1556</v>
      </c>
      <c r="C2301" t="s">
        <v>1558</v>
      </c>
      <c r="D2301">
        <v>84303558</v>
      </c>
      <c r="E2301">
        <v>85000000</v>
      </c>
    </row>
    <row r="2302" spans="1:5" x14ac:dyDescent="0.3">
      <c r="A2302">
        <f t="shared" si="39"/>
        <v>-701468</v>
      </c>
      <c r="B2302" t="s">
        <v>302</v>
      </c>
      <c r="C2302" t="s">
        <v>10699</v>
      </c>
      <c r="D2302">
        <v>3798532</v>
      </c>
      <c r="E2302">
        <v>4500000</v>
      </c>
    </row>
    <row r="2303" spans="1:5" x14ac:dyDescent="0.3">
      <c r="A2303">
        <f t="shared" si="39"/>
        <v>-702671</v>
      </c>
      <c r="B2303" t="s">
        <v>1560</v>
      </c>
      <c r="C2303" t="s">
        <v>13184</v>
      </c>
      <c r="D2303">
        <v>47329</v>
      </c>
      <c r="E2303">
        <v>750000</v>
      </c>
    </row>
    <row r="2304" spans="1:5" x14ac:dyDescent="0.3">
      <c r="A2304">
        <f t="shared" si="39"/>
        <v>-707762</v>
      </c>
      <c r="B2304" t="s">
        <v>11602</v>
      </c>
      <c r="C2304" t="s">
        <v>12255</v>
      </c>
      <c r="D2304">
        <v>992238</v>
      </c>
      <c r="E2304">
        <v>1700000</v>
      </c>
    </row>
    <row r="2305" spans="1:5" x14ac:dyDescent="0.3">
      <c r="A2305">
        <f t="shared" si="39"/>
        <v>-712239</v>
      </c>
      <c r="B2305" t="s">
        <v>12873</v>
      </c>
      <c r="C2305" t="s">
        <v>12877</v>
      </c>
      <c r="D2305">
        <v>287761</v>
      </c>
      <c r="E2305">
        <v>1000000</v>
      </c>
    </row>
    <row r="2306" spans="1:5" x14ac:dyDescent="0.3">
      <c r="A2306">
        <f t="shared" ref="A2306:A2369" si="40">D2306-E2306</f>
        <v>-717149</v>
      </c>
      <c r="B2306" t="s">
        <v>10416</v>
      </c>
      <c r="C2306" t="s">
        <v>10418</v>
      </c>
      <c r="D2306">
        <f>VLOOKUP(B2306,'AVG budget &amp; Gross'!$X$4:$Y$2401,2,0)</f>
        <v>7282851</v>
      </c>
      <c r="E2306">
        <v>8000000</v>
      </c>
    </row>
    <row r="2307" spans="1:5" x14ac:dyDescent="0.3">
      <c r="A2307">
        <f t="shared" si="40"/>
        <v>-718500</v>
      </c>
      <c r="B2307" t="s">
        <v>1142</v>
      </c>
      <c r="C2307" t="s">
        <v>8218</v>
      </c>
      <c r="D2307">
        <v>12281500</v>
      </c>
      <c r="E2307">
        <v>13000000</v>
      </c>
    </row>
    <row r="2308" spans="1:5" x14ac:dyDescent="0.3">
      <c r="A2308">
        <f t="shared" si="40"/>
        <v>-720718</v>
      </c>
      <c r="B2308" t="s">
        <v>12850</v>
      </c>
      <c r="C2308" t="s">
        <v>12851</v>
      </c>
      <c r="D2308">
        <v>279282</v>
      </c>
      <c r="E2308">
        <v>1000000</v>
      </c>
    </row>
    <row r="2309" spans="1:5" x14ac:dyDescent="0.3">
      <c r="A2309">
        <f t="shared" si="40"/>
        <v>-725339</v>
      </c>
      <c r="B2309" t="s">
        <v>12858</v>
      </c>
      <c r="C2309" t="s">
        <v>12859</v>
      </c>
      <c r="D2309">
        <v>274661</v>
      </c>
      <c r="E2309">
        <v>1000000</v>
      </c>
    </row>
    <row r="2310" spans="1:5" x14ac:dyDescent="0.3">
      <c r="A2310">
        <f t="shared" si="40"/>
        <v>-736141</v>
      </c>
      <c r="B2310" t="s">
        <v>9931</v>
      </c>
      <c r="C2310" t="s">
        <v>9934</v>
      </c>
      <c r="D2310">
        <v>4063859</v>
      </c>
      <c r="E2310">
        <v>4800000</v>
      </c>
    </row>
    <row r="2311" spans="1:5" x14ac:dyDescent="0.3">
      <c r="A2311">
        <f t="shared" si="40"/>
        <v>-744000</v>
      </c>
      <c r="B2311" t="s">
        <v>11054</v>
      </c>
      <c r="C2311" t="s">
        <v>11058</v>
      </c>
      <c r="D2311">
        <v>2956000</v>
      </c>
      <c r="E2311">
        <v>3700000</v>
      </c>
    </row>
    <row r="2312" spans="1:5" x14ac:dyDescent="0.3">
      <c r="A2312">
        <f t="shared" si="40"/>
        <v>-747572</v>
      </c>
      <c r="B2312" t="s">
        <v>3801</v>
      </c>
      <c r="C2312" t="s">
        <v>3802</v>
      </c>
      <c r="D2312">
        <v>41252428</v>
      </c>
      <c r="E2312">
        <v>42000000</v>
      </c>
    </row>
    <row r="2313" spans="1:5" x14ac:dyDescent="0.3">
      <c r="A2313">
        <f t="shared" si="40"/>
        <v>-750995</v>
      </c>
      <c r="B2313" t="s">
        <v>7691</v>
      </c>
      <c r="C2313" t="s">
        <v>7692</v>
      </c>
      <c r="D2313">
        <v>14249005</v>
      </c>
      <c r="E2313">
        <v>15000000</v>
      </c>
    </row>
    <row r="2314" spans="1:5" x14ac:dyDescent="0.3">
      <c r="A2314">
        <f t="shared" si="40"/>
        <v>-758291</v>
      </c>
      <c r="B2314" t="s">
        <v>3237</v>
      </c>
      <c r="C2314" t="s">
        <v>13149</v>
      </c>
      <c r="D2314">
        <v>41709</v>
      </c>
      <c r="E2314">
        <v>800000</v>
      </c>
    </row>
    <row r="2315" spans="1:5" x14ac:dyDescent="0.3">
      <c r="A2315">
        <f t="shared" si="40"/>
        <v>-774089</v>
      </c>
      <c r="B2315" t="s">
        <v>4759</v>
      </c>
      <c r="C2315" t="s">
        <v>6115</v>
      </c>
      <c r="D2315">
        <v>23225911</v>
      </c>
      <c r="E2315">
        <v>24000000</v>
      </c>
    </row>
    <row r="2316" spans="1:5" x14ac:dyDescent="0.3">
      <c r="A2316">
        <f t="shared" si="40"/>
        <v>-776010</v>
      </c>
      <c r="B2316" t="s">
        <v>6083</v>
      </c>
      <c r="C2316" t="s">
        <v>11401</v>
      </c>
      <c r="D2316">
        <v>2223990</v>
      </c>
      <c r="E2316">
        <v>3000000</v>
      </c>
    </row>
    <row r="2317" spans="1:5" x14ac:dyDescent="0.3">
      <c r="A2317">
        <f t="shared" si="40"/>
        <v>-785353</v>
      </c>
      <c r="B2317" t="s">
        <v>739</v>
      </c>
      <c r="C2317" t="s">
        <v>8603</v>
      </c>
      <c r="D2317">
        <v>10214647</v>
      </c>
      <c r="E2317">
        <v>11000000</v>
      </c>
    </row>
    <row r="2318" spans="1:5" x14ac:dyDescent="0.3">
      <c r="A2318">
        <f t="shared" si="40"/>
        <v>-787706</v>
      </c>
      <c r="B2318" t="s">
        <v>12350</v>
      </c>
      <c r="C2318" t="s">
        <v>12351</v>
      </c>
      <c r="D2318">
        <v>712294</v>
      </c>
      <c r="E2318">
        <v>1500000</v>
      </c>
    </row>
    <row r="2319" spans="1:5" x14ac:dyDescent="0.3">
      <c r="A2319">
        <f t="shared" si="40"/>
        <v>-787759</v>
      </c>
      <c r="B2319" t="s">
        <v>4734</v>
      </c>
      <c r="C2319" t="s">
        <v>8871</v>
      </c>
      <c r="D2319">
        <v>6712241</v>
      </c>
      <c r="E2319">
        <v>7500000</v>
      </c>
    </row>
    <row r="2320" spans="1:5" x14ac:dyDescent="0.3">
      <c r="A2320">
        <f t="shared" si="40"/>
        <v>-799244</v>
      </c>
      <c r="B2320" t="s">
        <v>7003</v>
      </c>
      <c r="C2320" t="s">
        <v>10202</v>
      </c>
      <c r="D2320">
        <v>6200756</v>
      </c>
      <c r="E2320">
        <v>7000000</v>
      </c>
    </row>
    <row r="2321" spans="1:5" x14ac:dyDescent="0.3">
      <c r="A2321">
        <f t="shared" si="40"/>
        <v>-799341</v>
      </c>
      <c r="B2321" t="s">
        <v>12889</v>
      </c>
      <c r="C2321" t="s">
        <v>12891</v>
      </c>
      <c r="D2321">
        <v>100659</v>
      </c>
      <c r="E2321">
        <v>900000</v>
      </c>
    </row>
    <row r="2322" spans="1:5" x14ac:dyDescent="0.3">
      <c r="A2322">
        <f t="shared" si="40"/>
        <v>-808054</v>
      </c>
      <c r="B2322" t="s">
        <v>10503</v>
      </c>
      <c r="C2322" t="s">
        <v>13555</v>
      </c>
      <c r="D2322">
        <v>258113</v>
      </c>
      <c r="E2322">
        <v>1066167</v>
      </c>
    </row>
    <row r="2323" spans="1:5" x14ac:dyDescent="0.3">
      <c r="A2323">
        <f t="shared" si="40"/>
        <v>-809722</v>
      </c>
      <c r="B2323" t="s">
        <v>13090</v>
      </c>
      <c r="C2323" t="s">
        <v>13093</v>
      </c>
      <c r="D2323">
        <v>15278</v>
      </c>
      <c r="E2323">
        <v>825000</v>
      </c>
    </row>
    <row r="2324" spans="1:5" x14ac:dyDescent="0.3">
      <c r="A2324">
        <f t="shared" si="40"/>
        <v>-818710</v>
      </c>
      <c r="B2324" t="s">
        <v>8444</v>
      </c>
      <c r="C2324" t="s">
        <v>11406</v>
      </c>
      <c r="D2324">
        <v>2181290</v>
      </c>
      <c r="E2324">
        <v>3000000</v>
      </c>
    </row>
    <row r="2325" spans="1:5" x14ac:dyDescent="0.3">
      <c r="A2325">
        <f t="shared" si="40"/>
        <v>-825130</v>
      </c>
      <c r="B2325" t="s">
        <v>7067</v>
      </c>
      <c r="C2325" t="s">
        <v>7069</v>
      </c>
      <c r="D2325">
        <v>17174870</v>
      </c>
      <c r="E2325">
        <v>18000000</v>
      </c>
    </row>
    <row r="2326" spans="1:5" x14ac:dyDescent="0.3">
      <c r="A2326">
        <f t="shared" si="40"/>
        <v>-826515</v>
      </c>
      <c r="B2326" t="s">
        <v>9907</v>
      </c>
      <c r="C2326" t="s">
        <v>9910</v>
      </c>
      <c r="D2326">
        <v>6173485</v>
      </c>
      <c r="E2326">
        <v>7000000</v>
      </c>
    </row>
    <row r="2327" spans="1:5" x14ac:dyDescent="0.3">
      <c r="A2327">
        <f t="shared" si="40"/>
        <v>-837461.66666666698</v>
      </c>
      <c r="B2327" t="s">
        <v>1629</v>
      </c>
      <c r="C2327" t="s">
        <v>1632</v>
      </c>
      <c r="D2327">
        <f>VLOOKUP(B2327,'AVG budget &amp; Gross'!$X$4:$Y$2401,2,0)</f>
        <v>7162538.333333333</v>
      </c>
      <c r="E2327">
        <v>8000000</v>
      </c>
    </row>
    <row r="2328" spans="1:5" x14ac:dyDescent="0.3">
      <c r="A2328">
        <f t="shared" si="40"/>
        <v>-855569</v>
      </c>
      <c r="B2328" t="s">
        <v>12861</v>
      </c>
      <c r="C2328" t="s">
        <v>12864</v>
      </c>
      <c r="D2328">
        <v>144431</v>
      </c>
      <c r="E2328">
        <v>1000000</v>
      </c>
    </row>
    <row r="2329" spans="1:5" x14ac:dyDescent="0.3">
      <c r="A2329">
        <f t="shared" si="40"/>
        <v>-859110</v>
      </c>
      <c r="B2329" t="s">
        <v>2427</v>
      </c>
      <c r="C2329" t="s">
        <v>4267</v>
      </c>
      <c r="D2329">
        <v>42640890</v>
      </c>
      <c r="E2329">
        <f>VLOOKUP(B2329,'AVG budget &amp; Gross'!$S$4:$T$2401,2,0)</f>
        <v>43500000</v>
      </c>
    </row>
    <row r="2330" spans="1:5" x14ac:dyDescent="0.3">
      <c r="A2330">
        <f t="shared" si="40"/>
        <v>-861524</v>
      </c>
      <c r="B2330" t="s">
        <v>8827</v>
      </c>
      <c r="C2330" t="s">
        <v>12197</v>
      </c>
      <c r="D2330">
        <v>638476</v>
      </c>
      <c r="E2330">
        <v>1500000</v>
      </c>
    </row>
    <row r="2331" spans="1:5" x14ac:dyDescent="0.3">
      <c r="A2331">
        <f t="shared" si="40"/>
        <v>-865951</v>
      </c>
      <c r="B2331" t="s">
        <v>11960</v>
      </c>
      <c r="C2331" t="s">
        <v>11964</v>
      </c>
      <c r="D2331">
        <v>1134049</v>
      </c>
      <c r="E2331">
        <v>2000000</v>
      </c>
    </row>
    <row r="2332" spans="1:5" x14ac:dyDescent="0.3">
      <c r="A2332">
        <f t="shared" si="40"/>
        <v>-881622</v>
      </c>
      <c r="B2332" t="s">
        <v>13186</v>
      </c>
      <c r="C2332" t="s">
        <v>13188</v>
      </c>
      <c r="D2332">
        <v>18378</v>
      </c>
      <c r="E2332">
        <v>900000</v>
      </c>
    </row>
    <row r="2333" spans="1:5" x14ac:dyDescent="0.3">
      <c r="A2333">
        <f t="shared" si="40"/>
        <v>-890722</v>
      </c>
      <c r="B2333" t="s">
        <v>802</v>
      </c>
      <c r="C2333" t="s">
        <v>10701</v>
      </c>
      <c r="D2333">
        <v>3609278</v>
      </c>
      <c r="E2333">
        <v>4500000</v>
      </c>
    </row>
    <row r="2334" spans="1:5" x14ac:dyDescent="0.3">
      <c r="A2334">
        <f t="shared" si="40"/>
        <v>-893357</v>
      </c>
      <c r="B2334" t="s">
        <v>13067</v>
      </c>
      <c r="C2334" t="s">
        <v>13069</v>
      </c>
      <c r="D2334">
        <v>6643</v>
      </c>
      <c r="E2334">
        <v>900000</v>
      </c>
    </row>
    <row r="2335" spans="1:5" x14ac:dyDescent="0.3">
      <c r="A2335">
        <f t="shared" si="40"/>
        <v>-895923</v>
      </c>
      <c r="B2335" t="s">
        <v>12844</v>
      </c>
      <c r="C2335" t="s">
        <v>12845</v>
      </c>
      <c r="D2335">
        <v>104077</v>
      </c>
      <c r="E2335">
        <v>1000000</v>
      </c>
    </row>
    <row r="2336" spans="1:5" x14ac:dyDescent="0.3">
      <c r="A2336">
        <f t="shared" si="40"/>
        <v>-899760</v>
      </c>
      <c r="B2336" t="s">
        <v>12878</v>
      </c>
      <c r="C2336" t="s">
        <v>12881</v>
      </c>
      <c r="D2336">
        <v>100240</v>
      </c>
      <c r="E2336">
        <v>1000000</v>
      </c>
    </row>
    <row r="2337" spans="1:5" x14ac:dyDescent="0.3">
      <c r="A2337">
        <f t="shared" si="40"/>
        <v>-901776</v>
      </c>
      <c r="B2337" t="s">
        <v>11946</v>
      </c>
      <c r="C2337" t="s">
        <v>11949</v>
      </c>
      <c r="D2337">
        <v>1098224</v>
      </c>
      <c r="E2337">
        <v>2000000</v>
      </c>
    </row>
    <row r="2338" spans="1:5" x14ac:dyDescent="0.3">
      <c r="A2338">
        <f t="shared" si="40"/>
        <v>-903266</v>
      </c>
      <c r="B2338" t="s">
        <v>12882</v>
      </c>
      <c r="C2338" t="s">
        <v>12883</v>
      </c>
      <c r="D2338">
        <v>96734</v>
      </c>
      <c r="E2338">
        <v>1000000</v>
      </c>
    </row>
    <row r="2339" spans="1:5" x14ac:dyDescent="0.3">
      <c r="A2339">
        <f t="shared" si="40"/>
        <v>-904547</v>
      </c>
      <c r="B2339" t="s">
        <v>940</v>
      </c>
      <c r="C2339" t="s">
        <v>3473</v>
      </c>
      <c r="D2339">
        <v>47095453</v>
      </c>
      <c r="E2339">
        <v>48000000</v>
      </c>
    </row>
    <row r="2340" spans="1:5" x14ac:dyDescent="0.3">
      <c r="A2340">
        <f t="shared" si="40"/>
        <v>-905404</v>
      </c>
      <c r="B2340" t="s">
        <v>14384</v>
      </c>
      <c r="C2340" t="s">
        <v>14387</v>
      </c>
      <c r="D2340">
        <v>94596</v>
      </c>
      <c r="E2340">
        <v>1000000</v>
      </c>
    </row>
    <row r="2341" spans="1:5" x14ac:dyDescent="0.3">
      <c r="A2341">
        <f t="shared" si="40"/>
        <v>-909814</v>
      </c>
      <c r="B2341" t="s">
        <v>13043</v>
      </c>
      <c r="C2341" t="s">
        <v>13044</v>
      </c>
      <c r="D2341">
        <v>20186</v>
      </c>
      <c r="E2341">
        <v>930000</v>
      </c>
    </row>
    <row r="2342" spans="1:5" x14ac:dyDescent="0.3">
      <c r="A2342">
        <f t="shared" si="40"/>
        <v>-925977</v>
      </c>
      <c r="B2342" t="s">
        <v>10466</v>
      </c>
      <c r="C2342" t="s">
        <v>10469</v>
      </c>
      <c r="D2342">
        <v>4074023</v>
      </c>
      <c r="E2342">
        <v>5000000</v>
      </c>
    </row>
    <row r="2343" spans="1:5" x14ac:dyDescent="0.3">
      <c r="A2343">
        <f t="shared" si="40"/>
        <v>-928770</v>
      </c>
      <c r="B2343" t="s">
        <v>2548</v>
      </c>
      <c r="C2343" t="s">
        <v>7066</v>
      </c>
      <c r="D2343">
        <v>17071230</v>
      </c>
      <c r="E2343">
        <v>18000000</v>
      </c>
    </row>
    <row r="2344" spans="1:5" x14ac:dyDescent="0.3">
      <c r="A2344">
        <f t="shared" si="40"/>
        <v>-937520</v>
      </c>
      <c r="B2344" t="s">
        <v>12915</v>
      </c>
      <c r="C2344" t="s">
        <v>12917</v>
      </c>
      <c r="D2344">
        <v>62480</v>
      </c>
      <c r="E2344">
        <v>1000000</v>
      </c>
    </row>
    <row r="2345" spans="1:5" x14ac:dyDescent="0.3">
      <c r="A2345">
        <f t="shared" si="40"/>
        <v>-943898</v>
      </c>
      <c r="B2345" t="s">
        <v>10217</v>
      </c>
      <c r="C2345" t="s">
        <v>12109</v>
      </c>
      <c r="D2345">
        <f>VLOOKUP(B2345,'AVG budget &amp; Gross'!$X$4:$Y$2401,2,0)</f>
        <v>1056102</v>
      </c>
      <c r="E2345">
        <v>2000000</v>
      </c>
    </row>
    <row r="2346" spans="1:5" x14ac:dyDescent="0.3">
      <c r="A2346">
        <f t="shared" si="40"/>
        <v>-945296</v>
      </c>
      <c r="B2346" t="s">
        <v>1355</v>
      </c>
      <c r="C2346" t="s">
        <v>10935</v>
      </c>
      <c r="D2346">
        <v>354704</v>
      </c>
      <c r="E2346">
        <v>1300000</v>
      </c>
    </row>
    <row r="2347" spans="1:5" x14ac:dyDescent="0.3">
      <c r="A2347">
        <f t="shared" si="40"/>
        <v>-953049</v>
      </c>
      <c r="B2347" t="s">
        <v>12490</v>
      </c>
      <c r="C2347" t="s">
        <v>12493</v>
      </c>
      <c r="D2347">
        <v>638951</v>
      </c>
      <c r="E2347">
        <v>1592000</v>
      </c>
    </row>
    <row r="2348" spans="1:5" x14ac:dyDescent="0.3">
      <c r="A2348">
        <f t="shared" si="40"/>
        <v>-954324</v>
      </c>
      <c r="B2348" t="s">
        <v>5900</v>
      </c>
      <c r="C2348" t="s">
        <v>5902</v>
      </c>
      <c r="D2348">
        <v>15045676</v>
      </c>
      <c r="E2348">
        <v>16000000</v>
      </c>
    </row>
    <row r="2349" spans="1:5" x14ac:dyDescent="0.3">
      <c r="A2349">
        <f t="shared" si="40"/>
        <v>-957510</v>
      </c>
      <c r="B2349" t="s">
        <v>5869</v>
      </c>
      <c r="C2349" t="s">
        <v>5871</v>
      </c>
      <c r="D2349">
        <v>24042490</v>
      </c>
      <c r="E2349">
        <v>25000000</v>
      </c>
    </row>
    <row r="2350" spans="1:5" x14ac:dyDescent="0.3">
      <c r="A2350">
        <f t="shared" si="40"/>
        <v>-959412</v>
      </c>
      <c r="B2350" t="s">
        <v>10476</v>
      </c>
      <c r="C2350" t="s">
        <v>10477</v>
      </c>
      <c r="D2350">
        <v>4040588</v>
      </c>
      <c r="E2350">
        <v>5000000</v>
      </c>
    </row>
    <row r="2351" spans="1:5" x14ac:dyDescent="0.3">
      <c r="A2351">
        <f t="shared" si="40"/>
        <v>-963655</v>
      </c>
      <c r="B2351" t="s">
        <v>10780</v>
      </c>
      <c r="C2351" t="s">
        <v>13099</v>
      </c>
      <c r="D2351">
        <f>VLOOKUP(B2351,'AVG budget &amp; Gross'!$X$4:$Y$2401,2,0)</f>
        <v>26345</v>
      </c>
      <c r="E2351">
        <v>990000</v>
      </c>
    </row>
    <row r="2352" spans="1:5" x14ac:dyDescent="0.3">
      <c r="A2352">
        <f t="shared" si="40"/>
        <v>-978790</v>
      </c>
      <c r="B2352" t="s">
        <v>3784</v>
      </c>
      <c r="C2352" t="s">
        <v>12894</v>
      </c>
      <c r="D2352">
        <v>21210</v>
      </c>
      <c r="E2352">
        <v>1000000</v>
      </c>
    </row>
    <row r="2353" spans="1:5" x14ac:dyDescent="0.3">
      <c r="A2353">
        <f t="shared" si="40"/>
        <v>-980241.16666666663</v>
      </c>
      <c r="B2353" t="s">
        <v>10249</v>
      </c>
      <c r="C2353" t="s">
        <v>12006</v>
      </c>
      <c r="D2353">
        <f>VLOOKUP(B2353,'AVG budget &amp; Gross'!$X$4:$Y$2401,2,0)</f>
        <v>117455.33333333333</v>
      </c>
      <c r="E2353">
        <f>VLOOKUP(B2353,'AVG budget &amp; Gross'!$S$4:$T$2401,2,0)</f>
        <v>1097696.5</v>
      </c>
    </row>
    <row r="2354" spans="1:5" x14ac:dyDescent="0.3">
      <c r="A2354">
        <f t="shared" si="40"/>
        <v>-980461</v>
      </c>
      <c r="B2354" t="s">
        <v>12513</v>
      </c>
      <c r="C2354" t="s">
        <v>12514</v>
      </c>
      <c r="D2354">
        <v>19539</v>
      </c>
      <c r="E2354">
        <v>1000000</v>
      </c>
    </row>
    <row r="2355" spans="1:5" x14ac:dyDescent="0.3">
      <c r="A2355">
        <f t="shared" si="40"/>
        <v>-982689</v>
      </c>
      <c r="B2355" t="s">
        <v>11206</v>
      </c>
      <c r="C2355" t="s">
        <v>11207</v>
      </c>
      <c r="D2355">
        <v>17311</v>
      </c>
      <c r="E2355">
        <f>VLOOKUP(B2355,'AVG budget &amp; Gross'!$S$4:$T$2401,2,0)</f>
        <v>1000000</v>
      </c>
    </row>
    <row r="2356" spans="1:5" x14ac:dyDescent="0.3">
      <c r="A2356">
        <f t="shared" si="40"/>
        <v>-987004</v>
      </c>
      <c r="B2356" t="s">
        <v>4629</v>
      </c>
      <c r="C2356" t="s">
        <v>12905</v>
      </c>
      <c r="D2356">
        <v>12996</v>
      </c>
      <c r="E2356">
        <v>1000000</v>
      </c>
    </row>
    <row r="2357" spans="1:5" x14ac:dyDescent="0.3">
      <c r="A2357">
        <f t="shared" si="40"/>
        <v>-989908</v>
      </c>
      <c r="B2357" t="s">
        <v>11801</v>
      </c>
      <c r="C2357" t="s">
        <v>11802</v>
      </c>
      <c r="D2357">
        <v>510092</v>
      </c>
      <c r="E2357">
        <f>VLOOKUP(B2357,'AVG budget &amp; Gross'!$S$4:$T$2401,2,0)</f>
        <v>1500000</v>
      </c>
    </row>
    <row r="2358" spans="1:5" x14ac:dyDescent="0.3">
      <c r="A2358">
        <f t="shared" si="40"/>
        <v>-989982</v>
      </c>
      <c r="B2358" t="s">
        <v>12911</v>
      </c>
      <c r="C2358" t="s">
        <v>12913</v>
      </c>
      <c r="D2358">
        <v>10018</v>
      </c>
      <c r="E2358">
        <v>1000000</v>
      </c>
    </row>
    <row r="2359" spans="1:5" x14ac:dyDescent="0.3">
      <c r="A2359">
        <f t="shared" si="40"/>
        <v>-993613</v>
      </c>
      <c r="B2359" t="s">
        <v>12919</v>
      </c>
      <c r="C2359" t="s">
        <v>12921</v>
      </c>
      <c r="D2359">
        <v>6387</v>
      </c>
      <c r="E2359">
        <v>1000000</v>
      </c>
    </row>
    <row r="2360" spans="1:5" x14ac:dyDescent="0.3">
      <c r="A2360">
        <f t="shared" si="40"/>
        <v>-996413</v>
      </c>
      <c r="B2360" t="s">
        <v>9797</v>
      </c>
      <c r="C2360" t="s">
        <v>11889</v>
      </c>
      <c r="D2360">
        <v>6003587</v>
      </c>
      <c r="E2360">
        <f>VLOOKUP(B2360,'AVG budget &amp; Gross'!$S$4:$T$2401,2,0)</f>
        <v>7000000</v>
      </c>
    </row>
    <row r="2361" spans="1:5" x14ac:dyDescent="0.3">
      <c r="A2361">
        <f t="shared" si="40"/>
        <v>-999279</v>
      </c>
      <c r="B2361" t="s">
        <v>6268</v>
      </c>
      <c r="C2361" t="s">
        <v>12931</v>
      </c>
      <c r="D2361">
        <v>721</v>
      </c>
      <c r="E2361">
        <v>1000000</v>
      </c>
    </row>
    <row r="2362" spans="1:5" x14ac:dyDescent="0.3">
      <c r="A2362">
        <f t="shared" si="40"/>
        <v>-1000000</v>
      </c>
      <c r="B2362" t="s">
        <v>127</v>
      </c>
      <c r="C2362" t="s">
        <v>5419</v>
      </c>
      <c r="D2362">
        <v>27000000</v>
      </c>
      <c r="E2362">
        <v>28000000</v>
      </c>
    </row>
    <row r="2363" spans="1:5" x14ac:dyDescent="0.3">
      <c r="A2363">
        <f t="shared" si="40"/>
        <v>-1026818</v>
      </c>
      <c r="B2363" t="s">
        <v>2800</v>
      </c>
      <c r="C2363" t="s">
        <v>6139</v>
      </c>
      <c r="D2363">
        <v>21973182</v>
      </c>
      <c r="E2363">
        <v>23000000</v>
      </c>
    </row>
    <row r="2364" spans="1:5" x14ac:dyDescent="0.3">
      <c r="A2364">
        <f t="shared" si="40"/>
        <v>-1043871</v>
      </c>
      <c r="B2364" t="s">
        <v>12672</v>
      </c>
      <c r="C2364" t="s">
        <v>12674</v>
      </c>
      <c r="D2364">
        <v>56129</v>
      </c>
      <c r="E2364">
        <v>1100000</v>
      </c>
    </row>
    <row r="2365" spans="1:5" x14ac:dyDescent="0.3">
      <c r="A2365">
        <f t="shared" si="40"/>
        <v>-1047380</v>
      </c>
      <c r="B2365" t="s">
        <v>1629</v>
      </c>
      <c r="C2365" t="s">
        <v>11561</v>
      </c>
      <c r="D2365">
        <v>952620</v>
      </c>
      <c r="E2365">
        <v>2000000</v>
      </c>
    </row>
    <row r="2366" spans="1:5" x14ac:dyDescent="0.3">
      <c r="A2366">
        <f t="shared" si="40"/>
        <v>-1079262.5</v>
      </c>
      <c r="B2366" t="s">
        <v>10249</v>
      </c>
      <c r="C2366" t="s">
        <v>10250</v>
      </c>
      <c r="D2366">
        <v>18434</v>
      </c>
      <c r="E2366">
        <f>VLOOKUP(B2366,'AVG budget &amp; Gross'!$S$4:$T$2401,2,0)</f>
        <v>1097696.5</v>
      </c>
    </row>
    <row r="2367" spans="1:5" x14ac:dyDescent="0.3">
      <c r="A2367">
        <f t="shared" si="40"/>
        <v>-1081047</v>
      </c>
      <c r="B2367" t="s">
        <v>10886</v>
      </c>
      <c r="C2367" t="s">
        <v>12356</v>
      </c>
      <c r="D2367">
        <v>418953</v>
      </c>
      <c r="E2367">
        <v>1500000</v>
      </c>
    </row>
    <row r="2368" spans="1:5" x14ac:dyDescent="0.3">
      <c r="A2368">
        <f t="shared" si="40"/>
        <v>-1089280</v>
      </c>
      <c r="B2368" t="s">
        <v>14049</v>
      </c>
      <c r="C2368" t="s">
        <v>14052</v>
      </c>
      <c r="D2368">
        <v>110720</v>
      </c>
      <c r="E2368">
        <v>1200000</v>
      </c>
    </row>
    <row r="2369" spans="1:5" x14ac:dyDescent="0.3">
      <c r="A2369">
        <f t="shared" si="40"/>
        <v>-1093965</v>
      </c>
      <c r="B2369" t="s">
        <v>12357</v>
      </c>
      <c r="C2369" t="s">
        <v>12359</v>
      </c>
      <c r="D2369">
        <v>406035</v>
      </c>
      <c r="E2369">
        <v>1500000</v>
      </c>
    </row>
    <row r="2370" spans="1:5" x14ac:dyDescent="0.3">
      <c r="A2370">
        <f t="shared" ref="A2370:A2433" si="41">D2370-E2370</f>
        <v>-1095876</v>
      </c>
      <c r="B2370" t="s">
        <v>12449</v>
      </c>
      <c r="C2370" t="s">
        <v>12451</v>
      </c>
      <c r="D2370">
        <v>304124</v>
      </c>
      <c r="E2370">
        <v>1400000</v>
      </c>
    </row>
    <row r="2371" spans="1:5" x14ac:dyDescent="0.3">
      <c r="A2371">
        <f t="shared" si="41"/>
        <v>-1107418</v>
      </c>
      <c r="B2371" t="s">
        <v>6692</v>
      </c>
      <c r="C2371" t="s">
        <v>10899</v>
      </c>
      <c r="D2371">
        <v>2892582</v>
      </c>
      <c r="E2371">
        <v>4000000</v>
      </c>
    </row>
    <row r="2372" spans="1:5" x14ac:dyDescent="0.3">
      <c r="A2372">
        <f t="shared" si="41"/>
        <v>-1117120</v>
      </c>
      <c r="B2372" t="s">
        <v>2128</v>
      </c>
      <c r="C2372" t="s">
        <v>6593</v>
      </c>
      <c r="D2372">
        <v>18882880</v>
      </c>
      <c r="E2372">
        <v>20000000</v>
      </c>
    </row>
    <row r="2373" spans="1:5" x14ac:dyDescent="0.3">
      <c r="A2373">
        <f t="shared" si="41"/>
        <v>-1126033</v>
      </c>
      <c r="B2373" t="s">
        <v>7794</v>
      </c>
      <c r="C2373" t="s">
        <v>12367</v>
      </c>
      <c r="D2373">
        <v>373967</v>
      </c>
      <c r="E2373">
        <v>1500000</v>
      </c>
    </row>
    <row r="2374" spans="1:5" x14ac:dyDescent="0.3">
      <c r="A2374">
        <f t="shared" si="41"/>
        <v>-1140525</v>
      </c>
      <c r="B2374" t="s">
        <v>4145</v>
      </c>
      <c r="C2374" t="s">
        <v>10041</v>
      </c>
      <c r="D2374">
        <v>4859475</v>
      </c>
      <c r="E2374">
        <v>6000000</v>
      </c>
    </row>
    <row r="2375" spans="1:5" x14ac:dyDescent="0.3">
      <c r="A2375">
        <f t="shared" si="41"/>
        <v>-1141064</v>
      </c>
      <c r="B2375" t="s">
        <v>12597</v>
      </c>
      <c r="C2375" t="s">
        <v>12600</v>
      </c>
      <c r="D2375">
        <v>58936</v>
      </c>
      <c r="E2375">
        <v>1200000</v>
      </c>
    </row>
    <row r="2376" spans="1:5" x14ac:dyDescent="0.3">
      <c r="A2376">
        <f t="shared" si="41"/>
        <v>-1156686</v>
      </c>
      <c r="B2376" t="s">
        <v>7664</v>
      </c>
      <c r="C2376" t="s">
        <v>7666</v>
      </c>
      <c r="D2376">
        <v>18843314</v>
      </c>
      <c r="E2376">
        <v>20000000</v>
      </c>
    </row>
    <row r="2377" spans="1:5" x14ac:dyDescent="0.3">
      <c r="A2377">
        <f t="shared" si="41"/>
        <v>-1172081</v>
      </c>
      <c r="B2377" t="s">
        <v>10249</v>
      </c>
      <c r="C2377" t="s">
        <v>11737</v>
      </c>
      <c r="D2377">
        <v>327919</v>
      </c>
      <c r="E2377">
        <v>1500000</v>
      </c>
    </row>
    <row r="2378" spans="1:5" x14ac:dyDescent="0.3">
      <c r="A2378">
        <f t="shared" si="41"/>
        <v>-1175216</v>
      </c>
      <c r="B2378" t="s">
        <v>8675</v>
      </c>
      <c r="C2378" t="s">
        <v>12602</v>
      </c>
      <c r="D2378">
        <v>24784</v>
      </c>
      <c r="E2378">
        <v>1200000</v>
      </c>
    </row>
    <row r="2379" spans="1:5" x14ac:dyDescent="0.3">
      <c r="A2379">
        <f t="shared" si="41"/>
        <v>-1178017</v>
      </c>
      <c r="B2379" t="s">
        <v>4390</v>
      </c>
      <c r="C2379" t="s">
        <v>11404</v>
      </c>
      <c r="D2379">
        <v>1821983</v>
      </c>
      <c r="E2379">
        <v>3000000</v>
      </c>
    </row>
    <row r="2380" spans="1:5" x14ac:dyDescent="0.3">
      <c r="A2380">
        <f t="shared" si="41"/>
        <v>-1192174</v>
      </c>
      <c r="B2380" t="s">
        <v>12603</v>
      </c>
      <c r="C2380" t="s">
        <v>12604</v>
      </c>
      <c r="D2380">
        <v>7826</v>
      </c>
      <c r="E2380">
        <v>1200000</v>
      </c>
    </row>
    <row r="2381" spans="1:5" x14ac:dyDescent="0.3">
      <c r="A2381">
        <f t="shared" si="41"/>
        <v>-1196170</v>
      </c>
      <c r="B2381" t="s">
        <v>12610</v>
      </c>
      <c r="C2381" t="s">
        <v>12613</v>
      </c>
      <c r="D2381">
        <v>3830</v>
      </c>
      <c r="E2381">
        <v>1200000</v>
      </c>
    </row>
    <row r="2382" spans="1:5" x14ac:dyDescent="0.3">
      <c r="A2382">
        <f t="shared" si="41"/>
        <v>-1200000</v>
      </c>
      <c r="B2382" t="s">
        <v>10900</v>
      </c>
      <c r="C2382" t="s">
        <v>10901</v>
      </c>
      <c r="D2382">
        <v>2800000</v>
      </c>
      <c r="E2382">
        <v>4000000</v>
      </c>
    </row>
    <row r="2383" spans="1:5" x14ac:dyDescent="0.3">
      <c r="A2383">
        <f t="shared" si="41"/>
        <v>-1207221</v>
      </c>
      <c r="B2383" t="s">
        <v>2548</v>
      </c>
      <c r="C2383" t="s">
        <v>7421</v>
      </c>
      <c r="D2383">
        <v>14792779</v>
      </c>
      <c r="E2383">
        <v>16000000</v>
      </c>
    </row>
    <row r="2384" spans="1:5" x14ac:dyDescent="0.3">
      <c r="A2384">
        <f t="shared" si="41"/>
        <v>-1212565</v>
      </c>
      <c r="B2384" t="s">
        <v>11387</v>
      </c>
      <c r="C2384" t="s">
        <v>11388</v>
      </c>
      <c r="D2384">
        <v>3287435</v>
      </c>
      <c r="E2384">
        <v>4500000</v>
      </c>
    </row>
    <row r="2385" spans="1:5" x14ac:dyDescent="0.3">
      <c r="A2385">
        <f t="shared" si="41"/>
        <v>-1217162</v>
      </c>
      <c r="B2385" t="s">
        <v>3354</v>
      </c>
      <c r="C2385" t="s">
        <v>4337</v>
      </c>
      <c r="D2385">
        <v>13782838</v>
      </c>
      <c r="E2385">
        <v>15000000</v>
      </c>
    </row>
    <row r="2386" spans="1:5" x14ac:dyDescent="0.3">
      <c r="A2386">
        <f t="shared" si="41"/>
        <v>-1217916</v>
      </c>
      <c r="B2386" t="s">
        <v>11667</v>
      </c>
      <c r="C2386" t="s">
        <v>11668</v>
      </c>
      <c r="D2386">
        <v>1282084</v>
      </c>
      <c r="E2386">
        <v>2500000</v>
      </c>
    </row>
    <row r="2387" spans="1:5" x14ac:dyDescent="0.3">
      <c r="A2387">
        <f t="shared" si="41"/>
        <v>-1231955</v>
      </c>
      <c r="B2387" t="s">
        <v>771</v>
      </c>
      <c r="C2387" t="s">
        <v>13515</v>
      </c>
      <c r="D2387">
        <v>768045</v>
      </c>
      <c r="E2387">
        <v>2000000</v>
      </c>
    </row>
    <row r="2388" spans="1:5" x14ac:dyDescent="0.3">
      <c r="A2388">
        <f t="shared" si="41"/>
        <v>-1233986</v>
      </c>
      <c r="B2388" t="s">
        <v>7708</v>
      </c>
      <c r="C2388" t="s">
        <v>7709</v>
      </c>
      <c r="D2388">
        <v>13766014</v>
      </c>
      <c r="E2388">
        <v>15000000</v>
      </c>
    </row>
    <row r="2389" spans="1:5" x14ac:dyDescent="0.3">
      <c r="A2389">
        <f t="shared" si="41"/>
        <v>-1234893</v>
      </c>
      <c r="B2389" t="s">
        <v>10937</v>
      </c>
      <c r="C2389" t="s">
        <v>10940</v>
      </c>
      <c r="D2389">
        <v>265107</v>
      </c>
      <c r="E2389">
        <v>1500000</v>
      </c>
    </row>
    <row r="2390" spans="1:5" x14ac:dyDescent="0.3">
      <c r="A2390">
        <f t="shared" si="41"/>
        <v>-1254850</v>
      </c>
      <c r="B2390" t="s">
        <v>3259</v>
      </c>
      <c r="C2390" t="s">
        <v>3260</v>
      </c>
      <c r="D2390">
        <v>48745150</v>
      </c>
      <c r="E2390">
        <v>50000000</v>
      </c>
    </row>
    <row r="2391" spans="1:5" x14ac:dyDescent="0.3">
      <c r="A2391">
        <f t="shared" si="41"/>
        <v>-1260859</v>
      </c>
      <c r="B2391" t="s">
        <v>8406</v>
      </c>
      <c r="C2391" t="s">
        <v>8407</v>
      </c>
      <c r="D2391">
        <v>6739141</v>
      </c>
      <c r="E2391">
        <v>8000000</v>
      </c>
    </row>
    <row r="2392" spans="1:5" x14ac:dyDescent="0.3">
      <c r="A2392">
        <f t="shared" si="41"/>
        <v>-1288722</v>
      </c>
      <c r="B2392" t="s">
        <v>12566</v>
      </c>
      <c r="C2392" t="s">
        <v>12569</v>
      </c>
      <c r="D2392">
        <v>11278</v>
      </c>
      <c r="E2392">
        <v>1300000</v>
      </c>
    </row>
    <row r="2393" spans="1:5" x14ac:dyDescent="0.3">
      <c r="A2393">
        <f t="shared" si="41"/>
        <v>-1294705</v>
      </c>
      <c r="B2393" t="s">
        <v>12201</v>
      </c>
      <c r="C2393" t="s">
        <v>12204</v>
      </c>
      <c r="D2393">
        <v>505295</v>
      </c>
      <c r="E2393">
        <v>1800000</v>
      </c>
    </row>
    <row r="2394" spans="1:5" x14ac:dyDescent="0.3">
      <c r="A2394">
        <f t="shared" si="41"/>
        <v>-1297136</v>
      </c>
      <c r="B2394" t="s">
        <v>7073</v>
      </c>
      <c r="C2394" t="s">
        <v>7075</v>
      </c>
      <c r="D2394">
        <v>16702864</v>
      </c>
      <c r="E2394">
        <v>18000000</v>
      </c>
    </row>
    <row r="2395" spans="1:5" x14ac:dyDescent="0.3">
      <c r="A2395">
        <f t="shared" si="41"/>
        <v>-1304240</v>
      </c>
      <c r="B2395" t="s">
        <v>252</v>
      </c>
      <c r="C2395" t="s">
        <v>2377</v>
      </c>
      <c r="D2395">
        <v>63695760</v>
      </c>
      <c r="E2395">
        <v>65000000</v>
      </c>
    </row>
    <row r="2396" spans="1:5" x14ac:dyDescent="0.3">
      <c r="A2396">
        <f t="shared" si="41"/>
        <v>-1305432</v>
      </c>
      <c r="B2396" t="s">
        <v>285</v>
      </c>
      <c r="C2396" t="s">
        <v>12369</v>
      </c>
      <c r="D2396">
        <v>194568</v>
      </c>
      <c r="E2396">
        <v>1500000</v>
      </c>
    </row>
    <row r="2397" spans="1:5" x14ac:dyDescent="0.3">
      <c r="A2397">
        <f t="shared" si="41"/>
        <v>-1305692</v>
      </c>
      <c r="B2397" t="s">
        <v>5881</v>
      </c>
      <c r="C2397" t="s">
        <v>9737</v>
      </c>
      <c r="D2397">
        <v>5694308</v>
      </c>
      <c r="E2397">
        <v>7000000</v>
      </c>
    </row>
    <row r="2398" spans="1:5" x14ac:dyDescent="0.3">
      <c r="A2398">
        <f t="shared" si="41"/>
        <v>-1312221.5</v>
      </c>
      <c r="B2398" t="s">
        <v>7684</v>
      </c>
      <c r="C2398" t="s">
        <v>8746</v>
      </c>
      <c r="D2398">
        <f>VLOOKUP(B2398,'AVG budget &amp; Gross'!$X$4:$Y$2401,2,0)</f>
        <v>8687778.5</v>
      </c>
      <c r="E2398">
        <v>10000000</v>
      </c>
    </row>
    <row r="2399" spans="1:5" x14ac:dyDescent="0.3">
      <c r="A2399">
        <f t="shared" si="41"/>
        <v>-1318980</v>
      </c>
      <c r="B2399" t="s">
        <v>7295</v>
      </c>
      <c r="C2399" t="s">
        <v>7296</v>
      </c>
      <c r="D2399">
        <v>15681020</v>
      </c>
      <c r="E2399">
        <v>17000000</v>
      </c>
    </row>
    <row r="2400" spans="1:5" x14ac:dyDescent="0.3">
      <c r="A2400">
        <f t="shared" si="41"/>
        <v>-1326934</v>
      </c>
      <c r="B2400" t="s">
        <v>3878</v>
      </c>
      <c r="C2400" t="s">
        <v>12382</v>
      </c>
      <c r="D2400">
        <v>173066</v>
      </c>
      <c r="E2400">
        <v>1500000</v>
      </c>
    </row>
    <row r="2401" spans="1:5" x14ac:dyDescent="0.3">
      <c r="A2401">
        <f t="shared" si="41"/>
        <v>-1331157</v>
      </c>
      <c r="B2401" t="s">
        <v>5494</v>
      </c>
      <c r="C2401" t="s">
        <v>6289</v>
      </c>
      <c r="D2401">
        <v>20668843</v>
      </c>
      <c r="E2401">
        <v>22000000</v>
      </c>
    </row>
    <row r="2402" spans="1:5" x14ac:dyDescent="0.3">
      <c r="A2402">
        <f t="shared" si="41"/>
        <v>-1336492</v>
      </c>
      <c r="B2402" t="s">
        <v>7600</v>
      </c>
      <c r="C2402" t="s">
        <v>12404</v>
      </c>
      <c r="D2402">
        <v>1163508</v>
      </c>
      <c r="E2402">
        <v>2500000</v>
      </c>
    </row>
    <row r="2403" spans="1:5" x14ac:dyDescent="0.3">
      <c r="A2403">
        <f t="shared" si="41"/>
        <v>-1336755</v>
      </c>
      <c r="B2403" t="s">
        <v>12375</v>
      </c>
      <c r="C2403" t="s">
        <v>12378</v>
      </c>
      <c r="D2403">
        <v>163245</v>
      </c>
      <c r="E2403">
        <v>1500000</v>
      </c>
    </row>
    <row r="2404" spans="1:5" x14ac:dyDescent="0.3">
      <c r="A2404">
        <f t="shared" si="41"/>
        <v>-1338990</v>
      </c>
      <c r="B2404" t="s">
        <v>2010</v>
      </c>
      <c r="C2404" t="s">
        <v>2012</v>
      </c>
      <c r="D2404">
        <v>73661010</v>
      </c>
      <c r="E2404">
        <v>75000000</v>
      </c>
    </row>
    <row r="2405" spans="1:5" x14ac:dyDescent="0.3">
      <c r="A2405">
        <f t="shared" si="41"/>
        <v>-1344028</v>
      </c>
      <c r="B2405" t="s">
        <v>12285</v>
      </c>
      <c r="C2405" t="s">
        <v>12288</v>
      </c>
      <c r="D2405">
        <v>155972</v>
      </c>
      <c r="E2405">
        <v>1500000</v>
      </c>
    </row>
    <row r="2406" spans="1:5" x14ac:dyDescent="0.3">
      <c r="A2406">
        <f t="shared" si="41"/>
        <v>-1346379</v>
      </c>
      <c r="B2406" t="s">
        <v>10500</v>
      </c>
      <c r="C2406" t="s">
        <v>11969</v>
      </c>
      <c r="D2406">
        <v>653621</v>
      </c>
      <c r="E2406">
        <v>2000000</v>
      </c>
    </row>
    <row r="2407" spans="1:5" x14ac:dyDescent="0.3">
      <c r="A2407">
        <f t="shared" si="41"/>
        <v>-1355230</v>
      </c>
      <c r="B2407" t="s">
        <v>3968</v>
      </c>
      <c r="C2407" t="s">
        <v>5154</v>
      </c>
      <c r="D2407">
        <v>28644770</v>
      </c>
      <c r="E2407">
        <v>30000000</v>
      </c>
    </row>
    <row r="2408" spans="1:5" x14ac:dyDescent="0.3">
      <c r="A2408">
        <f t="shared" si="41"/>
        <v>-1363170</v>
      </c>
      <c r="B2408" t="s">
        <v>12456</v>
      </c>
      <c r="C2408" t="s">
        <v>12459</v>
      </c>
      <c r="D2408">
        <v>36830</v>
      </c>
      <c r="E2408">
        <v>1400000</v>
      </c>
    </row>
    <row r="2409" spans="1:5" x14ac:dyDescent="0.3">
      <c r="A2409">
        <f t="shared" si="41"/>
        <v>-1380159</v>
      </c>
      <c r="B2409" t="s">
        <v>12380</v>
      </c>
      <c r="C2409" t="s">
        <v>12381</v>
      </c>
      <c r="D2409">
        <v>119841</v>
      </c>
      <c r="E2409">
        <v>1500000</v>
      </c>
    </row>
    <row r="2410" spans="1:5" x14ac:dyDescent="0.3">
      <c r="A2410">
        <f t="shared" si="41"/>
        <v>-1381565</v>
      </c>
      <c r="B2410" t="s">
        <v>12150</v>
      </c>
      <c r="C2410" t="s">
        <v>12153</v>
      </c>
      <c r="D2410">
        <v>18435</v>
      </c>
      <c r="E2410">
        <v>1400000</v>
      </c>
    </row>
    <row r="2411" spans="1:5" x14ac:dyDescent="0.3">
      <c r="A2411">
        <f t="shared" si="41"/>
        <v>-1388796</v>
      </c>
      <c r="B2411" t="s">
        <v>2659</v>
      </c>
      <c r="C2411" t="s">
        <v>2661</v>
      </c>
      <c r="D2411">
        <v>46611204</v>
      </c>
      <c r="E2411">
        <v>48000000</v>
      </c>
    </row>
    <row r="2412" spans="1:5" x14ac:dyDescent="0.3">
      <c r="A2412">
        <f t="shared" si="41"/>
        <v>-1394057</v>
      </c>
      <c r="B2412" t="s">
        <v>12385</v>
      </c>
      <c r="C2412" t="s">
        <v>12387</v>
      </c>
      <c r="D2412">
        <v>105943</v>
      </c>
      <c r="E2412">
        <v>1500000</v>
      </c>
    </row>
    <row r="2413" spans="1:5" x14ac:dyDescent="0.3">
      <c r="A2413">
        <f t="shared" si="41"/>
        <v>-1398153</v>
      </c>
      <c r="B2413" t="s">
        <v>10913</v>
      </c>
      <c r="C2413" t="s">
        <v>10916</v>
      </c>
      <c r="D2413">
        <v>2601847</v>
      </c>
      <c r="E2413">
        <v>4000000</v>
      </c>
    </row>
    <row r="2414" spans="1:5" x14ac:dyDescent="0.3">
      <c r="A2414">
        <f t="shared" si="41"/>
        <v>-1399642</v>
      </c>
      <c r="B2414" t="s">
        <v>12515</v>
      </c>
      <c r="C2414" t="s">
        <v>12517</v>
      </c>
      <c r="D2414">
        <v>100358</v>
      </c>
      <c r="E2414">
        <v>1500000</v>
      </c>
    </row>
    <row r="2415" spans="1:5" x14ac:dyDescent="0.3">
      <c r="A2415">
        <f t="shared" si="41"/>
        <v>-1404336</v>
      </c>
      <c r="B2415" t="s">
        <v>10138</v>
      </c>
      <c r="C2415" t="s">
        <v>10139</v>
      </c>
      <c r="D2415">
        <v>3895664</v>
      </c>
      <c r="E2415">
        <v>5300000</v>
      </c>
    </row>
    <row r="2416" spans="1:5" x14ac:dyDescent="0.3">
      <c r="A2416">
        <f t="shared" si="41"/>
        <v>-1407638</v>
      </c>
      <c r="B2416" t="s">
        <v>8121</v>
      </c>
      <c r="C2416" t="s">
        <v>12384</v>
      </c>
      <c r="D2416">
        <v>92362</v>
      </c>
      <c r="E2416">
        <v>1500000</v>
      </c>
    </row>
    <row r="2417" spans="1:5" x14ac:dyDescent="0.3">
      <c r="A2417">
        <f t="shared" si="41"/>
        <v>-1418778</v>
      </c>
      <c r="B2417" t="s">
        <v>2680</v>
      </c>
      <c r="C2417" t="s">
        <v>11910</v>
      </c>
      <c r="D2417">
        <v>4581222</v>
      </c>
      <c r="E2417">
        <f>VLOOKUP(B2417,'AVG budget &amp; Gross'!$S$4:$T$2401,2,0)</f>
        <v>6000000</v>
      </c>
    </row>
    <row r="2418" spans="1:5" x14ac:dyDescent="0.3">
      <c r="A2418">
        <f t="shared" si="41"/>
        <v>-1421092</v>
      </c>
      <c r="B2418" t="s">
        <v>11728</v>
      </c>
      <c r="C2418" t="s">
        <v>11729</v>
      </c>
      <c r="D2418">
        <v>978908</v>
      </c>
      <c r="E2418">
        <v>2400000</v>
      </c>
    </row>
    <row r="2419" spans="1:5" x14ac:dyDescent="0.3">
      <c r="A2419">
        <f t="shared" si="41"/>
        <v>-1425912</v>
      </c>
      <c r="B2419" t="s">
        <v>940</v>
      </c>
      <c r="C2419" t="s">
        <v>3481</v>
      </c>
      <c r="D2419">
        <v>53574088</v>
      </c>
      <c r="E2419">
        <v>55000000</v>
      </c>
    </row>
    <row r="2420" spans="1:5" x14ac:dyDescent="0.3">
      <c r="A2420">
        <f t="shared" si="41"/>
        <v>-1451000</v>
      </c>
      <c r="B2420" t="s">
        <v>12885</v>
      </c>
      <c r="C2420" t="s">
        <v>12887</v>
      </c>
      <c r="D2420">
        <v>49000</v>
      </c>
      <c r="E2420">
        <v>1500000</v>
      </c>
    </row>
    <row r="2421" spans="1:5" x14ac:dyDescent="0.3">
      <c r="A2421">
        <f t="shared" si="41"/>
        <v>-1455956</v>
      </c>
      <c r="B2421" t="s">
        <v>12167</v>
      </c>
      <c r="C2421" t="s">
        <v>12169</v>
      </c>
      <c r="D2421">
        <v>444044</v>
      </c>
      <c r="E2421">
        <v>1900000</v>
      </c>
    </row>
    <row r="2422" spans="1:5" x14ac:dyDescent="0.3">
      <c r="A2422">
        <f t="shared" si="41"/>
        <v>-1456527</v>
      </c>
      <c r="B2422" t="s">
        <v>4058</v>
      </c>
      <c r="C2422" t="s">
        <v>4059</v>
      </c>
      <c r="D2422">
        <v>38543473</v>
      </c>
      <c r="E2422">
        <v>40000000</v>
      </c>
    </row>
    <row r="2423" spans="1:5" x14ac:dyDescent="0.3">
      <c r="A2423">
        <f t="shared" si="41"/>
        <v>-1457225</v>
      </c>
      <c r="B2423" t="s">
        <v>10044</v>
      </c>
      <c r="C2423" t="s">
        <v>10047</v>
      </c>
      <c r="D2423">
        <v>4542775</v>
      </c>
      <c r="E2423">
        <v>6000000</v>
      </c>
    </row>
    <row r="2424" spans="1:5" x14ac:dyDescent="0.3">
      <c r="A2424">
        <f t="shared" si="41"/>
        <v>-1459475</v>
      </c>
      <c r="B2424" t="s">
        <v>2128</v>
      </c>
      <c r="C2424" t="s">
        <v>5617</v>
      </c>
      <c r="D2424">
        <v>54540525</v>
      </c>
      <c r="E2424">
        <v>56000000</v>
      </c>
    </row>
    <row r="2425" spans="1:5" x14ac:dyDescent="0.3">
      <c r="A2425">
        <f t="shared" si="41"/>
        <v>-1472045</v>
      </c>
      <c r="B2425" t="s">
        <v>5866</v>
      </c>
      <c r="C2425" t="s">
        <v>5867</v>
      </c>
      <c r="D2425">
        <v>23527955</v>
      </c>
      <c r="E2425">
        <v>25000000</v>
      </c>
    </row>
    <row r="2426" spans="1:5" x14ac:dyDescent="0.3">
      <c r="A2426">
        <f t="shared" si="41"/>
        <v>-1476537</v>
      </c>
      <c r="B2426" t="s">
        <v>667</v>
      </c>
      <c r="C2426" t="s">
        <v>668</v>
      </c>
      <c r="D2426">
        <v>143523463</v>
      </c>
      <c r="E2426">
        <v>145000000</v>
      </c>
    </row>
    <row r="2427" spans="1:5" x14ac:dyDescent="0.3">
      <c r="A2427">
        <f t="shared" si="41"/>
        <v>-1482420</v>
      </c>
      <c r="B2427" t="s">
        <v>12023</v>
      </c>
      <c r="C2427" t="s">
        <v>12024</v>
      </c>
      <c r="D2427">
        <v>17580</v>
      </c>
      <c r="E2427">
        <v>1500000</v>
      </c>
    </row>
    <row r="2428" spans="1:5" x14ac:dyDescent="0.3">
      <c r="A2428">
        <f t="shared" si="41"/>
        <v>-1496522</v>
      </c>
      <c r="B2428" t="s">
        <v>12395</v>
      </c>
      <c r="C2428" t="s">
        <v>12397</v>
      </c>
      <c r="D2428">
        <v>3478</v>
      </c>
      <c r="E2428">
        <v>1500000</v>
      </c>
    </row>
    <row r="2429" spans="1:5" x14ac:dyDescent="0.3">
      <c r="A2429">
        <f t="shared" si="41"/>
        <v>-1498479</v>
      </c>
      <c r="B2429" t="s">
        <v>12498</v>
      </c>
      <c r="C2429" t="s">
        <v>12499</v>
      </c>
      <c r="D2429">
        <v>1521</v>
      </c>
      <c r="E2429">
        <v>1500000</v>
      </c>
    </row>
    <row r="2430" spans="1:5" x14ac:dyDescent="0.3">
      <c r="A2430">
        <f t="shared" si="41"/>
        <v>-1498907</v>
      </c>
      <c r="B2430" t="s">
        <v>52</v>
      </c>
      <c r="C2430" t="s">
        <v>8605</v>
      </c>
      <c r="D2430">
        <v>11501093</v>
      </c>
      <c r="E2430">
        <v>13000000</v>
      </c>
    </row>
    <row r="2431" spans="1:5" x14ac:dyDescent="0.3">
      <c r="A2431">
        <f t="shared" si="41"/>
        <v>-1499297</v>
      </c>
      <c r="B2431" t="s">
        <v>4609</v>
      </c>
      <c r="C2431" t="s">
        <v>12933</v>
      </c>
      <c r="D2431">
        <v>703</v>
      </c>
      <c r="E2431">
        <v>1500000</v>
      </c>
    </row>
    <row r="2432" spans="1:5" x14ac:dyDescent="0.3">
      <c r="A2432">
        <f t="shared" si="41"/>
        <v>-1507034</v>
      </c>
      <c r="B2432" t="s">
        <v>11834</v>
      </c>
      <c r="C2432" t="s">
        <v>11838</v>
      </c>
      <c r="D2432">
        <v>792966</v>
      </c>
      <c r="E2432">
        <v>2300000</v>
      </c>
    </row>
    <row r="2433" spans="1:5" x14ac:dyDescent="0.3">
      <c r="A2433">
        <f t="shared" si="41"/>
        <v>-1516510</v>
      </c>
      <c r="B2433" t="s">
        <v>9330</v>
      </c>
      <c r="C2433" t="s">
        <v>12393</v>
      </c>
      <c r="D2433">
        <v>183490</v>
      </c>
      <c r="E2433">
        <v>1700000</v>
      </c>
    </row>
    <row r="2434" spans="1:5" x14ac:dyDescent="0.3">
      <c r="A2434">
        <f t="shared" ref="A2434:A2497" si="42">D2434-E2434</f>
        <v>-1539005</v>
      </c>
      <c r="B2434" t="s">
        <v>5925</v>
      </c>
      <c r="C2434" t="s">
        <v>8858</v>
      </c>
      <c r="D2434">
        <v>8460995</v>
      </c>
      <c r="E2434">
        <v>10000000</v>
      </c>
    </row>
    <row r="2435" spans="1:5" x14ac:dyDescent="0.3">
      <c r="A2435">
        <f t="shared" si="42"/>
        <v>-1552547</v>
      </c>
      <c r="B2435" t="s">
        <v>5685</v>
      </c>
      <c r="C2435" t="s">
        <v>10633</v>
      </c>
      <c r="D2435">
        <v>1247453</v>
      </c>
      <c r="E2435">
        <v>2800000</v>
      </c>
    </row>
    <row r="2436" spans="1:5" x14ac:dyDescent="0.3">
      <c r="A2436">
        <f t="shared" si="42"/>
        <v>-1560341</v>
      </c>
      <c r="B2436" t="s">
        <v>12661</v>
      </c>
      <c r="C2436" t="s">
        <v>12665</v>
      </c>
      <c r="D2436">
        <v>39659</v>
      </c>
      <c r="E2436">
        <v>1600000</v>
      </c>
    </row>
    <row r="2437" spans="1:5" x14ac:dyDescent="0.3">
      <c r="A2437">
        <f t="shared" si="42"/>
        <v>-1569178</v>
      </c>
      <c r="B2437" t="s">
        <v>9739</v>
      </c>
      <c r="C2437" t="s">
        <v>9742</v>
      </c>
      <c r="D2437">
        <v>5430822</v>
      </c>
      <c r="E2437">
        <v>7000000</v>
      </c>
    </row>
    <row r="2438" spans="1:5" x14ac:dyDescent="0.3">
      <c r="A2438">
        <f t="shared" si="42"/>
        <v>-1573107</v>
      </c>
      <c r="B2438" t="s">
        <v>12295</v>
      </c>
      <c r="C2438" t="s">
        <v>12297</v>
      </c>
      <c r="D2438">
        <v>26893</v>
      </c>
      <c r="E2438">
        <v>1600000</v>
      </c>
    </row>
    <row r="2439" spans="1:5" x14ac:dyDescent="0.3">
      <c r="A2439">
        <f t="shared" si="42"/>
        <v>-1573149</v>
      </c>
      <c r="B2439" t="s">
        <v>2800</v>
      </c>
      <c r="C2439" t="s">
        <v>10903</v>
      </c>
      <c r="D2439">
        <v>2426851</v>
      </c>
      <c r="E2439">
        <v>4000000</v>
      </c>
    </row>
    <row r="2440" spans="1:5" x14ac:dyDescent="0.3">
      <c r="A2440">
        <f t="shared" si="42"/>
        <v>-1576479</v>
      </c>
      <c r="B2440" t="s">
        <v>4563</v>
      </c>
      <c r="C2440" t="s">
        <v>4565</v>
      </c>
      <c r="D2440">
        <v>33423521</v>
      </c>
      <c r="E2440">
        <v>35000000</v>
      </c>
    </row>
    <row r="2441" spans="1:5" x14ac:dyDescent="0.3">
      <c r="A2441">
        <f t="shared" si="42"/>
        <v>-1589759</v>
      </c>
      <c r="B2441" t="s">
        <v>10733</v>
      </c>
      <c r="C2441" t="s">
        <v>10734</v>
      </c>
      <c r="D2441">
        <v>410241</v>
      </c>
      <c r="E2441">
        <v>2000000</v>
      </c>
    </row>
    <row r="2442" spans="1:5" x14ac:dyDescent="0.3">
      <c r="A2442">
        <f t="shared" si="42"/>
        <v>-1589759</v>
      </c>
      <c r="B2442" t="s">
        <v>10733</v>
      </c>
      <c r="C2442" t="s">
        <v>12093</v>
      </c>
      <c r="D2442">
        <f>VLOOKUP(B2442,'AVG budget &amp; Gross'!$X$4:$Y$2401,2,0)</f>
        <v>410241</v>
      </c>
      <c r="E2442">
        <v>2000000</v>
      </c>
    </row>
    <row r="2443" spans="1:5" x14ac:dyDescent="0.3">
      <c r="A2443">
        <f t="shared" si="42"/>
        <v>-1604408</v>
      </c>
      <c r="B2443" t="s">
        <v>11681</v>
      </c>
      <c r="C2443" t="s">
        <v>11682</v>
      </c>
      <c r="D2443">
        <v>395592</v>
      </c>
      <c r="E2443">
        <v>2000000</v>
      </c>
    </row>
    <row r="2444" spans="1:5" x14ac:dyDescent="0.3">
      <c r="A2444">
        <f t="shared" si="42"/>
        <v>-1605064</v>
      </c>
      <c r="B2444" t="s">
        <v>10051</v>
      </c>
      <c r="C2444" t="s">
        <v>10052</v>
      </c>
      <c r="D2444">
        <v>4394936</v>
      </c>
      <c r="E2444">
        <v>6000000</v>
      </c>
    </row>
    <row r="2445" spans="1:5" x14ac:dyDescent="0.3">
      <c r="A2445">
        <f t="shared" si="42"/>
        <v>-1621179</v>
      </c>
      <c r="B2445" t="s">
        <v>10735</v>
      </c>
      <c r="C2445" t="s">
        <v>10737</v>
      </c>
      <c r="D2445">
        <v>278821</v>
      </c>
      <c r="E2445">
        <f>VLOOKUP(B2445,'AVG budget &amp; Gross'!$S$4:$T$2401,2,0)</f>
        <v>1900000</v>
      </c>
    </row>
    <row r="2446" spans="1:5" x14ac:dyDescent="0.3">
      <c r="A2446">
        <f t="shared" si="42"/>
        <v>-1642524</v>
      </c>
      <c r="B2446" t="s">
        <v>3135</v>
      </c>
      <c r="C2446" t="s">
        <v>7387</v>
      </c>
      <c r="D2446">
        <v>33357476</v>
      </c>
      <c r="E2446">
        <v>35000000</v>
      </c>
    </row>
    <row r="2447" spans="1:5" x14ac:dyDescent="0.3">
      <c r="A2447">
        <f t="shared" si="42"/>
        <v>-1647420</v>
      </c>
      <c r="B2447" t="s">
        <v>1857</v>
      </c>
      <c r="C2447" t="s">
        <v>12300</v>
      </c>
      <c r="D2447">
        <v>2580</v>
      </c>
      <c r="E2447">
        <v>1650000</v>
      </c>
    </row>
    <row r="2448" spans="1:5" x14ac:dyDescent="0.3">
      <c r="A2448">
        <f t="shared" si="42"/>
        <v>-1649942</v>
      </c>
      <c r="B2448" t="s">
        <v>9479</v>
      </c>
      <c r="C2448" t="s">
        <v>9480</v>
      </c>
      <c r="D2448">
        <v>6350058</v>
      </c>
      <c r="E2448">
        <v>8000000</v>
      </c>
    </row>
    <row r="2449" spans="1:5" x14ac:dyDescent="0.3">
      <c r="A2449">
        <f t="shared" si="42"/>
        <v>-1661305</v>
      </c>
      <c r="B2449" t="s">
        <v>470</v>
      </c>
      <c r="C2449" t="s">
        <v>9913</v>
      </c>
      <c r="D2449">
        <v>2338695</v>
      </c>
      <c r="E2449">
        <v>4000000</v>
      </c>
    </row>
    <row r="2450" spans="1:5" x14ac:dyDescent="0.3">
      <c r="A2450">
        <f t="shared" si="42"/>
        <v>-1686762</v>
      </c>
      <c r="B2450" t="s">
        <v>8938</v>
      </c>
      <c r="C2450" t="s">
        <v>11395</v>
      </c>
      <c r="D2450">
        <v>4063238</v>
      </c>
      <c r="E2450">
        <f>VLOOKUP(B2450,'AVG budget &amp; Gross'!$S$4:$T$2401,2,0)</f>
        <v>5750000</v>
      </c>
    </row>
    <row r="2451" spans="1:5" x14ac:dyDescent="0.3">
      <c r="A2451">
        <f t="shared" si="42"/>
        <v>-1717323</v>
      </c>
      <c r="B2451" t="s">
        <v>4417</v>
      </c>
      <c r="C2451" t="s">
        <v>8032</v>
      </c>
      <c r="D2451">
        <v>12282677</v>
      </c>
      <c r="E2451">
        <v>14000000</v>
      </c>
    </row>
    <row r="2452" spans="1:5" x14ac:dyDescent="0.3">
      <c r="A2452">
        <f t="shared" si="42"/>
        <v>-1730939</v>
      </c>
      <c r="B2452" t="s">
        <v>8518</v>
      </c>
      <c r="C2452" t="s">
        <v>13406</v>
      </c>
      <c r="D2452">
        <v>269061</v>
      </c>
      <c r="E2452">
        <v>2000000</v>
      </c>
    </row>
    <row r="2453" spans="1:5" x14ac:dyDescent="0.3">
      <c r="A2453">
        <f t="shared" si="42"/>
        <v>-1734419</v>
      </c>
      <c r="B2453" t="s">
        <v>465</v>
      </c>
      <c r="C2453" t="s">
        <v>3264</v>
      </c>
      <c r="D2453">
        <v>48265581</v>
      </c>
      <c r="E2453">
        <v>50000000</v>
      </c>
    </row>
    <row r="2454" spans="1:5" x14ac:dyDescent="0.3">
      <c r="A2454">
        <f t="shared" si="42"/>
        <v>-1774772</v>
      </c>
      <c r="B2454" t="s">
        <v>7715</v>
      </c>
      <c r="C2454" t="s">
        <v>8222</v>
      </c>
      <c r="D2454">
        <v>10725228</v>
      </c>
      <c r="E2454">
        <v>12500000</v>
      </c>
    </row>
    <row r="2455" spans="1:5" x14ac:dyDescent="0.3">
      <c r="A2455">
        <f t="shared" si="42"/>
        <v>-1780971</v>
      </c>
      <c r="B2455" t="s">
        <v>10503</v>
      </c>
      <c r="C2455" t="s">
        <v>10505</v>
      </c>
      <c r="D2455">
        <v>3219029</v>
      </c>
      <c r="E2455">
        <v>5000000</v>
      </c>
    </row>
    <row r="2456" spans="1:5" x14ac:dyDescent="0.3">
      <c r="A2456">
        <f t="shared" si="42"/>
        <v>-1800000</v>
      </c>
      <c r="B2456" t="s">
        <v>8180</v>
      </c>
      <c r="C2456" t="s">
        <v>8182</v>
      </c>
      <c r="D2456">
        <v>1200000</v>
      </c>
      <c r="E2456">
        <v>3000000</v>
      </c>
    </row>
    <row r="2457" spans="1:5" x14ac:dyDescent="0.3">
      <c r="A2457">
        <f t="shared" si="42"/>
        <v>-1801234</v>
      </c>
      <c r="B2457" t="s">
        <v>8386</v>
      </c>
      <c r="C2457" t="s">
        <v>8387</v>
      </c>
      <c r="D2457">
        <v>10198766</v>
      </c>
      <c r="E2457">
        <v>12000000</v>
      </c>
    </row>
    <row r="2458" spans="1:5" x14ac:dyDescent="0.3">
      <c r="A2458">
        <f t="shared" si="42"/>
        <v>-1801593</v>
      </c>
      <c r="B2458" t="s">
        <v>12032</v>
      </c>
      <c r="C2458" t="s">
        <v>12033</v>
      </c>
      <c r="D2458">
        <v>198407</v>
      </c>
      <c r="E2458">
        <v>2000000</v>
      </c>
    </row>
    <row r="2459" spans="1:5" x14ac:dyDescent="0.3">
      <c r="A2459">
        <f t="shared" si="42"/>
        <v>-1806081</v>
      </c>
      <c r="B2459" t="s">
        <v>10039</v>
      </c>
      <c r="C2459" t="s">
        <v>10040</v>
      </c>
      <c r="D2459">
        <v>4693919</v>
      </c>
      <c r="E2459">
        <v>6500000</v>
      </c>
    </row>
    <row r="2460" spans="1:5" x14ac:dyDescent="0.3">
      <c r="A2460">
        <f t="shared" si="42"/>
        <v>-1819071</v>
      </c>
      <c r="B2460" t="s">
        <v>3722</v>
      </c>
      <c r="C2460" t="s">
        <v>8559</v>
      </c>
      <c r="D2460">
        <f>VLOOKUP(B2460,'AVG budget &amp; Gross'!$X$4:$Y$2401,2,0)</f>
        <v>11680929</v>
      </c>
      <c r="E2460">
        <v>13500000</v>
      </c>
    </row>
    <row r="2461" spans="1:5" x14ac:dyDescent="0.3">
      <c r="A2461">
        <f t="shared" si="42"/>
        <v>-1820357</v>
      </c>
      <c r="B2461" t="s">
        <v>11421</v>
      </c>
      <c r="C2461" t="s">
        <v>11773</v>
      </c>
      <c r="D2461">
        <v>379643</v>
      </c>
      <c r="E2461">
        <v>2200000</v>
      </c>
    </row>
    <row r="2462" spans="1:5" x14ac:dyDescent="0.3">
      <c r="A2462">
        <f t="shared" si="42"/>
        <v>-1823108</v>
      </c>
      <c r="B2462" t="s">
        <v>3909</v>
      </c>
      <c r="C2462" t="s">
        <v>4053</v>
      </c>
      <c r="D2462">
        <v>38176892</v>
      </c>
      <c r="E2462">
        <v>40000000</v>
      </c>
    </row>
    <row r="2463" spans="1:5" x14ac:dyDescent="0.3">
      <c r="A2463">
        <f t="shared" si="42"/>
        <v>-1829786</v>
      </c>
      <c r="B2463" t="s">
        <v>4671</v>
      </c>
      <c r="C2463" t="s">
        <v>8609</v>
      </c>
      <c r="D2463">
        <v>9170214</v>
      </c>
      <c r="E2463">
        <v>11000000</v>
      </c>
    </row>
    <row r="2464" spans="1:5" x14ac:dyDescent="0.3">
      <c r="A2464">
        <f t="shared" si="42"/>
        <v>-1832576</v>
      </c>
      <c r="B2464" t="s">
        <v>6310</v>
      </c>
      <c r="C2464" t="s">
        <v>6314</v>
      </c>
      <c r="D2464">
        <f>VLOOKUP(B2464,'AVG budget &amp; Gross'!$X$4:$Y$2401,2,0)</f>
        <v>20167424</v>
      </c>
      <c r="E2464">
        <v>22000000</v>
      </c>
    </row>
    <row r="2465" spans="1:5" x14ac:dyDescent="0.3">
      <c r="A2465">
        <f t="shared" si="42"/>
        <v>-1839998</v>
      </c>
      <c r="B2465" t="s">
        <v>8454</v>
      </c>
      <c r="C2465" t="s">
        <v>11572</v>
      </c>
      <c r="D2465">
        <f>VLOOKUP(B2465,'AVG budget &amp; Gross'!$X$4:$Y$2401,2,0)</f>
        <v>860002</v>
      </c>
      <c r="E2465">
        <v>2700000</v>
      </c>
    </row>
    <row r="2466" spans="1:5" x14ac:dyDescent="0.3">
      <c r="A2466">
        <f t="shared" si="42"/>
        <v>-1845268</v>
      </c>
      <c r="B2466" t="s">
        <v>127</v>
      </c>
      <c r="C2466" t="s">
        <v>3263</v>
      </c>
      <c r="D2466">
        <v>48154732</v>
      </c>
      <c r="E2466">
        <v>50000000</v>
      </c>
    </row>
    <row r="2467" spans="1:5" x14ac:dyDescent="0.3">
      <c r="A2467">
        <f t="shared" si="42"/>
        <v>-1870242</v>
      </c>
      <c r="B2467" t="s">
        <v>10208</v>
      </c>
      <c r="C2467" t="s">
        <v>10211</v>
      </c>
      <c r="D2467">
        <v>3629758</v>
      </c>
      <c r="E2467">
        <v>5500000</v>
      </c>
    </row>
    <row r="2468" spans="1:5" x14ac:dyDescent="0.3">
      <c r="A2468">
        <f t="shared" si="42"/>
        <v>-1875506</v>
      </c>
      <c r="B2468" t="s">
        <v>11989</v>
      </c>
      <c r="C2468" t="s">
        <v>11993</v>
      </c>
      <c r="D2468">
        <v>124494</v>
      </c>
      <c r="E2468">
        <v>2000000</v>
      </c>
    </row>
    <row r="2469" spans="1:5" x14ac:dyDescent="0.3">
      <c r="A2469">
        <f t="shared" si="42"/>
        <v>-1888640</v>
      </c>
      <c r="B2469" t="s">
        <v>3520</v>
      </c>
      <c r="C2469" t="s">
        <v>8859</v>
      </c>
      <c r="D2469">
        <v>8111360</v>
      </c>
      <c r="E2469">
        <v>10000000</v>
      </c>
    </row>
    <row r="2470" spans="1:5" x14ac:dyDescent="0.3">
      <c r="A2470">
        <f t="shared" si="42"/>
        <v>-1891482</v>
      </c>
      <c r="B2470" t="s">
        <v>7425</v>
      </c>
      <c r="C2470" t="s">
        <v>7427</v>
      </c>
      <c r="D2470">
        <v>14108518</v>
      </c>
      <c r="E2470">
        <v>16000000</v>
      </c>
    </row>
    <row r="2471" spans="1:5" x14ac:dyDescent="0.3">
      <c r="A2471">
        <f t="shared" si="42"/>
        <v>-1894923</v>
      </c>
      <c r="B2471" t="s">
        <v>3217</v>
      </c>
      <c r="C2471" t="s">
        <v>3315</v>
      </c>
      <c r="D2471">
        <v>38105077</v>
      </c>
      <c r="E2471">
        <v>40000000</v>
      </c>
    </row>
    <row r="2472" spans="1:5" x14ac:dyDescent="0.3">
      <c r="A2472">
        <f t="shared" si="42"/>
        <v>-1900853</v>
      </c>
      <c r="B2472" t="s">
        <v>10542</v>
      </c>
      <c r="C2472" t="s">
        <v>10543</v>
      </c>
      <c r="D2472">
        <v>99147</v>
      </c>
      <c r="E2472">
        <v>2000000</v>
      </c>
    </row>
    <row r="2473" spans="1:5" x14ac:dyDescent="0.3">
      <c r="A2473">
        <f t="shared" si="42"/>
        <v>-1906509</v>
      </c>
      <c r="B2473" t="s">
        <v>3146</v>
      </c>
      <c r="C2473" t="s">
        <v>8985</v>
      </c>
      <c r="D2473">
        <v>3093491</v>
      </c>
      <c r="E2473">
        <v>5000000</v>
      </c>
    </row>
    <row r="2474" spans="1:5" x14ac:dyDescent="0.3">
      <c r="A2474">
        <f t="shared" si="42"/>
        <v>-1907599</v>
      </c>
      <c r="B2474" t="s">
        <v>12247</v>
      </c>
      <c r="C2474" t="s">
        <v>12249</v>
      </c>
      <c r="D2474">
        <v>92401</v>
      </c>
      <c r="E2474">
        <v>2000000</v>
      </c>
    </row>
    <row r="2475" spans="1:5" x14ac:dyDescent="0.3">
      <c r="A2475">
        <f t="shared" si="42"/>
        <v>-1912244</v>
      </c>
      <c r="B2475" t="s">
        <v>2686</v>
      </c>
      <c r="C2475" t="s">
        <v>4039</v>
      </c>
      <c r="D2475">
        <v>38087756</v>
      </c>
      <c r="E2475">
        <v>40000000</v>
      </c>
    </row>
    <row r="2476" spans="1:5" x14ac:dyDescent="0.3">
      <c r="A2476">
        <f t="shared" si="42"/>
        <v>-1918374</v>
      </c>
      <c r="B2476" t="s">
        <v>6613</v>
      </c>
      <c r="C2476" t="s">
        <v>6615</v>
      </c>
      <c r="D2476">
        <v>18081626</v>
      </c>
      <c r="E2476">
        <v>20000000</v>
      </c>
    </row>
    <row r="2477" spans="1:5" x14ac:dyDescent="0.3">
      <c r="A2477">
        <f t="shared" si="42"/>
        <v>-1929689</v>
      </c>
      <c r="B2477" t="s">
        <v>7348</v>
      </c>
      <c r="C2477" t="s">
        <v>8855</v>
      </c>
      <c r="D2477">
        <v>8070311</v>
      </c>
      <c r="E2477">
        <v>10000000</v>
      </c>
    </row>
    <row r="2478" spans="1:5" x14ac:dyDescent="0.3">
      <c r="A2478">
        <f t="shared" si="42"/>
        <v>-1939157</v>
      </c>
      <c r="B2478" t="s">
        <v>3182</v>
      </c>
      <c r="C2478" t="s">
        <v>10695</v>
      </c>
      <c r="D2478">
        <v>13060843</v>
      </c>
      <c r="E2478">
        <v>15000000</v>
      </c>
    </row>
    <row r="2479" spans="1:5" x14ac:dyDescent="0.3">
      <c r="A2479">
        <f t="shared" si="42"/>
        <v>-1947834</v>
      </c>
      <c r="B2479" t="s">
        <v>12399</v>
      </c>
      <c r="C2479" t="s">
        <v>12400</v>
      </c>
      <c r="D2479">
        <v>52166</v>
      </c>
      <c r="E2479">
        <v>2000000</v>
      </c>
    </row>
    <row r="2480" spans="1:5" x14ac:dyDescent="0.3">
      <c r="A2480">
        <f t="shared" si="42"/>
        <v>-1950865</v>
      </c>
      <c r="B2480" t="s">
        <v>115</v>
      </c>
      <c r="C2480" t="s">
        <v>10485</v>
      </c>
      <c r="D2480">
        <v>3049135</v>
      </c>
      <c r="E2480">
        <v>5000000</v>
      </c>
    </row>
    <row r="2481" spans="1:5" x14ac:dyDescent="0.3">
      <c r="A2481">
        <f t="shared" si="42"/>
        <v>-1951288</v>
      </c>
      <c r="B2481" t="s">
        <v>3384</v>
      </c>
      <c r="C2481" t="s">
        <v>12831</v>
      </c>
      <c r="D2481">
        <v>548712</v>
      </c>
      <c r="E2481">
        <v>2500000</v>
      </c>
    </row>
    <row r="2482" spans="1:5" x14ac:dyDescent="0.3">
      <c r="A2482">
        <f t="shared" si="42"/>
        <v>-1965583</v>
      </c>
      <c r="B2482" t="s">
        <v>7710</v>
      </c>
      <c r="C2482" t="s">
        <v>7711</v>
      </c>
      <c r="D2482">
        <v>13034417</v>
      </c>
      <c r="E2482">
        <v>15000000</v>
      </c>
    </row>
    <row r="2483" spans="1:5" x14ac:dyDescent="0.3">
      <c r="A2483">
        <f t="shared" si="42"/>
        <v>-1971342</v>
      </c>
      <c r="B2483" t="s">
        <v>7188</v>
      </c>
      <c r="C2483" t="s">
        <v>12140</v>
      </c>
      <c r="D2483">
        <v>1028658</v>
      </c>
      <c r="E2483">
        <v>3000000</v>
      </c>
    </row>
    <row r="2484" spans="1:5" x14ac:dyDescent="0.3">
      <c r="A2484">
        <f t="shared" si="42"/>
        <v>-1992320</v>
      </c>
      <c r="B2484" t="s">
        <v>11221</v>
      </c>
      <c r="C2484" t="s">
        <v>11222</v>
      </c>
      <c r="D2484">
        <v>7680</v>
      </c>
      <c r="E2484">
        <v>2000000</v>
      </c>
    </row>
    <row r="2485" spans="1:5" x14ac:dyDescent="0.3">
      <c r="A2485">
        <f t="shared" si="42"/>
        <v>-1994515</v>
      </c>
      <c r="B2485" t="s">
        <v>7352</v>
      </c>
      <c r="C2485" t="s">
        <v>7353</v>
      </c>
      <c r="D2485">
        <v>13005485</v>
      </c>
      <c r="E2485">
        <v>15000000</v>
      </c>
    </row>
    <row r="2486" spans="1:5" x14ac:dyDescent="0.3">
      <c r="A2486">
        <f t="shared" si="42"/>
        <v>-1995042</v>
      </c>
      <c r="B2486" t="s">
        <v>12048</v>
      </c>
      <c r="C2486" t="s">
        <v>12050</v>
      </c>
      <c r="D2486">
        <v>4958</v>
      </c>
      <c r="E2486">
        <v>2000000</v>
      </c>
    </row>
    <row r="2487" spans="1:5" x14ac:dyDescent="0.3">
      <c r="A2487">
        <f t="shared" si="42"/>
        <v>-1997564</v>
      </c>
      <c r="B2487" t="s">
        <v>12097</v>
      </c>
      <c r="C2487" t="s">
        <v>12100</v>
      </c>
      <c r="D2487">
        <v>2436</v>
      </c>
      <c r="E2487">
        <v>2000000</v>
      </c>
    </row>
    <row r="2488" spans="1:5" x14ac:dyDescent="0.3">
      <c r="A2488">
        <f t="shared" si="42"/>
        <v>-2001718</v>
      </c>
      <c r="B2488" t="s">
        <v>6996</v>
      </c>
      <c r="C2488" t="s">
        <v>6998</v>
      </c>
      <c r="D2488">
        <v>13998282</v>
      </c>
      <c r="E2488">
        <v>16000000</v>
      </c>
    </row>
    <row r="2489" spans="1:5" x14ac:dyDescent="0.3">
      <c r="A2489">
        <f t="shared" si="42"/>
        <v>-2003560</v>
      </c>
      <c r="B2489" t="s">
        <v>8134</v>
      </c>
      <c r="C2489" t="s">
        <v>8135</v>
      </c>
      <c r="D2489">
        <v>10996440</v>
      </c>
      <c r="E2489">
        <v>13000000</v>
      </c>
    </row>
    <row r="2490" spans="1:5" x14ac:dyDescent="0.3">
      <c r="A2490">
        <f t="shared" si="42"/>
        <v>-2022635</v>
      </c>
      <c r="B2490" t="s">
        <v>5573</v>
      </c>
      <c r="C2490" t="s">
        <v>5575</v>
      </c>
      <c r="D2490">
        <v>25977365</v>
      </c>
      <c r="E2490">
        <v>28000000</v>
      </c>
    </row>
    <row r="2491" spans="1:5" x14ac:dyDescent="0.3">
      <c r="A2491">
        <f t="shared" si="42"/>
        <v>-2028183</v>
      </c>
      <c r="B2491" t="s">
        <v>7483</v>
      </c>
      <c r="C2491" t="s">
        <v>7484</v>
      </c>
      <c r="D2491">
        <v>13571817</v>
      </c>
      <c r="E2491">
        <v>15600000</v>
      </c>
    </row>
    <row r="2492" spans="1:5" x14ac:dyDescent="0.3">
      <c r="A2492">
        <f t="shared" si="42"/>
        <v>-2055787</v>
      </c>
      <c r="B2492" t="s">
        <v>2243</v>
      </c>
      <c r="C2492" t="s">
        <v>5840</v>
      </c>
      <c r="D2492">
        <v>24944213</v>
      </c>
      <c r="E2492">
        <v>27000000</v>
      </c>
    </row>
    <row r="2493" spans="1:5" x14ac:dyDescent="0.3">
      <c r="A2493">
        <f t="shared" si="42"/>
        <v>-2077789</v>
      </c>
      <c r="B2493" t="s">
        <v>7462</v>
      </c>
      <c r="C2493" t="s">
        <v>7463</v>
      </c>
      <c r="D2493">
        <v>13922211</v>
      </c>
      <c r="E2493">
        <v>16000000</v>
      </c>
    </row>
    <row r="2494" spans="1:5" x14ac:dyDescent="0.3">
      <c r="A2494">
        <f t="shared" si="42"/>
        <v>-2095743</v>
      </c>
      <c r="B2494" t="s">
        <v>11199</v>
      </c>
      <c r="C2494" t="s">
        <v>11201</v>
      </c>
      <c r="D2494">
        <v>104257</v>
      </c>
      <c r="E2494">
        <v>2200000</v>
      </c>
    </row>
    <row r="2495" spans="1:5" x14ac:dyDescent="0.3">
      <c r="A2495">
        <f t="shared" si="42"/>
        <v>-2096670</v>
      </c>
      <c r="B2495" t="s">
        <v>11808</v>
      </c>
      <c r="C2495" t="s">
        <v>11811</v>
      </c>
      <c r="D2495">
        <v>3330</v>
      </c>
      <c r="E2495">
        <v>2100000</v>
      </c>
    </row>
    <row r="2496" spans="1:5" x14ac:dyDescent="0.3">
      <c r="A2496">
        <f t="shared" si="42"/>
        <v>-2177843</v>
      </c>
      <c r="B2496" t="s">
        <v>445</v>
      </c>
      <c r="C2496" t="s">
        <v>11717</v>
      </c>
      <c r="D2496">
        <v>322157</v>
      </c>
      <c r="E2496">
        <v>2500000</v>
      </c>
    </row>
    <row r="2497" spans="1:5" x14ac:dyDescent="0.3">
      <c r="A2497">
        <f t="shared" si="42"/>
        <v>-2195727</v>
      </c>
      <c r="B2497" t="s">
        <v>2754</v>
      </c>
      <c r="C2497" t="s">
        <v>9183</v>
      </c>
      <c r="D2497">
        <v>17804273</v>
      </c>
      <c r="E2497">
        <v>20000000</v>
      </c>
    </row>
    <row r="2498" spans="1:5" x14ac:dyDescent="0.3">
      <c r="A2498">
        <f t="shared" ref="A2498:A2561" si="43">D2498-E2498</f>
        <v>-2196204</v>
      </c>
      <c r="B2498" t="s">
        <v>1656</v>
      </c>
      <c r="C2498" t="s">
        <v>6607</v>
      </c>
      <c r="D2498">
        <v>17803796</v>
      </c>
      <c r="E2498">
        <v>20000000</v>
      </c>
    </row>
    <row r="2499" spans="1:5" x14ac:dyDescent="0.3">
      <c r="A2499">
        <f t="shared" si="43"/>
        <v>-2198810</v>
      </c>
      <c r="B2499" t="s">
        <v>7701</v>
      </c>
      <c r="C2499" t="s">
        <v>7703</v>
      </c>
      <c r="D2499">
        <v>12801190</v>
      </c>
      <c r="E2499">
        <v>15000000</v>
      </c>
    </row>
    <row r="2500" spans="1:5" x14ac:dyDescent="0.3">
      <c r="A2500">
        <f t="shared" si="43"/>
        <v>-2200996</v>
      </c>
      <c r="B2500" t="s">
        <v>4317</v>
      </c>
      <c r="C2500" t="s">
        <v>5023</v>
      </c>
      <c r="D2500">
        <v>52799004</v>
      </c>
      <c r="E2500">
        <v>55000000</v>
      </c>
    </row>
    <row r="2501" spans="1:5" x14ac:dyDescent="0.3">
      <c r="A2501">
        <f t="shared" si="43"/>
        <v>-2216223</v>
      </c>
      <c r="B2501" t="s">
        <v>3233</v>
      </c>
      <c r="C2501" t="s">
        <v>6262</v>
      </c>
      <c r="D2501">
        <v>19783777</v>
      </c>
      <c r="E2501">
        <v>22000000</v>
      </c>
    </row>
    <row r="2502" spans="1:5" x14ac:dyDescent="0.3">
      <c r="A2502">
        <f t="shared" si="43"/>
        <v>-2235973</v>
      </c>
      <c r="B2502" t="s">
        <v>8888</v>
      </c>
      <c r="C2502" t="s">
        <v>8889</v>
      </c>
      <c r="D2502">
        <v>7764027</v>
      </c>
      <c r="E2502">
        <v>10000000</v>
      </c>
    </row>
    <row r="2503" spans="1:5" x14ac:dyDescent="0.3">
      <c r="A2503">
        <f t="shared" si="43"/>
        <v>-2236987</v>
      </c>
      <c r="B2503" t="s">
        <v>6152</v>
      </c>
      <c r="C2503" t="s">
        <v>6154</v>
      </c>
      <c r="D2503">
        <v>20763013</v>
      </c>
      <c r="E2503">
        <v>23000000</v>
      </c>
    </row>
    <row r="2504" spans="1:5" x14ac:dyDescent="0.3">
      <c r="A2504">
        <f t="shared" si="43"/>
        <v>-2247069</v>
      </c>
      <c r="B2504" t="s">
        <v>3303</v>
      </c>
      <c r="C2504" t="s">
        <v>4041</v>
      </c>
      <c r="D2504">
        <v>37752931</v>
      </c>
      <c r="E2504">
        <v>40000000</v>
      </c>
    </row>
    <row r="2505" spans="1:5" x14ac:dyDescent="0.3">
      <c r="A2505">
        <f t="shared" si="43"/>
        <v>-2271261</v>
      </c>
      <c r="B2505" t="s">
        <v>11744</v>
      </c>
      <c r="C2505" t="s">
        <v>11746</v>
      </c>
      <c r="D2505">
        <v>178739</v>
      </c>
      <c r="E2505">
        <v>2450000</v>
      </c>
    </row>
    <row r="2506" spans="1:5" x14ac:dyDescent="0.3">
      <c r="A2506">
        <f t="shared" si="43"/>
        <v>-2279629</v>
      </c>
      <c r="B2506" t="s">
        <v>9745</v>
      </c>
      <c r="C2506" t="s">
        <v>9747</v>
      </c>
      <c r="D2506">
        <v>4720371</v>
      </c>
      <c r="E2506">
        <v>7000000</v>
      </c>
    </row>
    <row r="2507" spans="1:5" x14ac:dyDescent="0.3">
      <c r="A2507">
        <f t="shared" si="43"/>
        <v>-2279629</v>
      </c>
      <c r="B2507" t="s">
        <v>9745</v>
      </c>
      <c r="C2507" t="s">
        <v>10593</v>
      </c>
      <c r="D2507">
        <f>VLOOKUP(B2507,'AVG budget &amp; Gross'!$X$4:$Y$2401,2,0)</f>
        <v>4720371</v>
      </c>
      <c r="E2507">
        <f>VLOOKUP(B2507,'AVG budget &amp; Gross'!$S$4:$T$2401,2,0)</f>
        <v>7000000</v>
      </c>
    </row>
    <row r="2508" spans="1:5" x14ac:dyDescent="0.3">
      <c r="A2508">
        <f t="shared" si="43"/>
        <v>-2288790</v>
      </c>
      <c r="B2508" t="s">
        <v>10490</v>
      </c>
      <c r="C2508" t="s">
        <v>10491</v>
      </c>
      <c r="D2508">
        <v>2711210</v>
      </c>
      <c r="E2508">
        <v>5000000</v>
      </c>
    </row>
    <row r="2509" spans="1:5" x14ac:dyDescent="0.3">
      <c r="A2509">
        <f t="shared" si="43"/>
        <v>-2292073</v>
      </c>
      <c r="B2509" t="s">
        <v>12083</v>
      </c>
      <c r="C2509" t="s">
        <v>12087</v>
      </c>
      <c r="D2509">
        <v>7927</v>
      </c>
      <c r="E2509">
        <v>2300000</v>
      </c>
    </row>
    <row r="2510" spans="1:5" x14ac:dyDescent="0.3">
      <c r="A2510">
        <f t="shared" si="43"/>
        <v>-2296998</v>
      </c>
      <c r="B2510" t="s">
        <v>11412</v>
      </c>
      <c r="C2510" t="s">
        <v>11414</v>
      </c>
      <c r="D2510">
        <v>703002</v>
      </c>
      <c r="E2510">
        <v>3000000</v>
      </c>
    </row>
    <row r="2511" spans="1:5" x14ac:dyDescent="0.3">
      <c r="A2511">
        <f t="shared" si="43"/>
        <v>-2298120</v>
      </c>
      <c r="B2511" t="s">
        <v>7693</v>
      </c>
      <c r="C2511" t="s">
        <v>7696</v>
      </c>
      <c r="D2511">
        <v>12701880</v>
      </c>
      <c r="E2511">
        <v>15000000</v>
      </c>
    </row>
    <row r="2512" spans="1:5" x14ac:dyDescent="0.3">
      <c r="A2512">
        <f t="shared" si="43"/>
        <v>-2308300</v>
      </c>
      <c r="B2512" t="s">
        <v>7886</v>
      </c>
      <c r="C2512" t="s">
        <v>7887</v>
      </c>
      <c r="D2512">
        <v>7691700</v>
      </c>
      <c r="E2512">
        <v>10000000</v>
      </c>
    </row>
    <row r="2513" spans="1:5" x14ac:dyDescent="0.3">
      <c r="A2513">
        <f t="shared" si="43"/>
        <v>-2325000</v>
      </c>
      <c r="B2513" t="s">
        <v>11608</v>
      </c>
      <c r="C2513" t="s">
        <v>11610</v>
      </c>
      <c r="D2513">
        <v>475000</v>
      </c>
      <c r="E2513">
        <v>2800000</v>
      </c>
    </row>
    <row r="2514" spans="1:5" x14ac:dyDescent="0.3">
      <c r="A2514">
        <f t="shared" si="43"/>
        <v>-2326217</v>
      </c>
      <c r="B2514" t="s">
        <v>11695</v>
      </c>
      <c r="C2514" t="s">
        <v>11697</v>
      </c>
      <c r="D2514">
        <v>173783</v>
      </c>
      <c r="E2514">
        <v>2500000</v>
      </c>
    </row>
    <row r="2515" spans="1:5" x14ac:dyDescent="0.3">
      <c r="A2515">
        <f t="shared" si="43"/>
        <v>-2381334</v>
      </c>
      <c r="B2515" t="s">
        <v>11699</v>
      </c>
      <c r="C2515" t="s">
        <v>11700</v>
      </c>
      <c r="D2515">
        <v>118666</v>
      </c>
      <c r="E2515">
        <v>2500000</v>
      </c>
    </row>
    <row r="2516" spans="1:5" x14ac:dyDescent="0.3">
      <c r="A2516">
        <f t="shared" si="43"/>
        <v>-2400000</v>
      </c>
      <c r="B2516" t="s">
        <v>9593</v>
      </c>
      <c r="C2516" t="s">
        <v>9594</v>
      </c>
      <c r="D2516">
        <v>5100000</v>
      </c>
      <c r="E2516">
        <v>7500000</v>
      </c>
    </row>
    <row r="2517" spans="1:5" x14ac:dyDescent="0.3">
      <c r="A2517">
        <f t="shared" si="43"/>
        <v>-2400149</v>
      </c>
      <c r="B2517" t="s">
        <v>11703</v>
      </c>
      <c r="C2517" t="s">
        <v>11706</v>
      </c>
      <c r="D2517">
        <v>99851</v>
      </c>
      <c r="E2517">
        <v>2500000</v>
      </c>
    </row>
    <row r="2518" spans="1:5" x14ac:dyDescent="0.3">
      <c r="A2518">
        <f t="shared" si="43"/>
        <v>-2407809</v>
      </c>
      <c r="B2518" t="s">
        <v>10746</v>
      </c>
      <c r="C2518" t="s">
        <v>10747</v>
      </c>
      <c r="D2518">
        <v>92191</v>
      </c>
      <c r="E2518">
        <v>2500000</v>
      </c>
    </row>
    <row r="2519" spans="1:5" x14ac:dyDescent="0.3">
      <c r="A2519">
        <f t="shared" si="43"/>
        <v>-2411568</v>
      </c>
      <c r="B2519" t="s">
        <v>10049</v>
      </c>
      <c r="C2519" t="s">
        <v>10050</v>
      </c>
      <c r="D2519">
        <v>3588432</v>
      </c>
      <c r="E2519">
        <v>6000000</v>
      </c>
    </row>
    <row r="2520" spans="1:5" x14ac:dyDescent="0.3">
      <c r="A2520">
        <f t="shared" si="43"/>
        <v>-2424273</v>
      </c>
      <c r="B2520" t="s">
        <v>11714</v>
      </c>
      <c r="C2520" t="s">
        <v>11715</v>
      </c>
      <c r="D2520">
        <v>75727</v>
      </c>
      <c r="E2520">
        <v>2500000</v>
      </c>
    </row>
    <row r="2521" spans="1:5" x14ac:dyDescent="0.3">
      <c r="A2521">
        <f t="shared" si="43"/>
        <v>-2425934</v>
      </c>
      <c r="B2521" t="s">
        <v>8938</v>
      </c>
      <c r="C2521" t="s">
        <v>8940</v>
      </c>
      <c r="D2521">
        <v>7574066</v>
      </c>
      <c r="E2521">
        <v>10000000</v>
      </c>
    </row>
    <row r="2522" spans="1:5" x14ac:dyDescent="0.3">
      <c r="A2522">
        <f t="shared" si="43"/>
        <v>-2428096</v>
      </c>
      <c r="B2522" t="s">
        <v>11701</v>
      </c>
      <c r="C2522" t="s">
        <v>11702</v>
      </c>
      <c r="D2522">
        <v>71904</v>
      </c>
      <c r="E2522">
        <v>2500000</v>
      </c>
    </row>
    <row r="2523" spans="1:5" x14ac:dyDescent="0.3">
      <c r="A2523">
        <f t="shared" si="43"/>
        <v>-2435641</v>
      </c>
      <c r="B2523" t="s">
        <v>8109</v>
      </c>
      <c r="C2523" t="s">
        <v>10954</v>
      </c>
      <c r="D2523">
        <v>64359</v>
      </c>
      <c r="E2523">
        <v>2500000</v>
      </c>
    </row>
    <row r="2524" spans="1:5" x14ac:dyDescent="0.3">
      <c r="A2524">
        <f t="shared" si="43"/>
        <v>-2436330</v>
      </c>
      <c r="B2524" t="s">
        <v>8861</v>
      </c>
      <c r="C2524" t="s">
        <v>8862</v>
      </c>
      <c r="D2524">
        <v>7563670</v>
      </c>
      <c r="E2524">
        <v>10000000</v>
      </c>
    </row>
    <row r="2525" spans="1:5" x14ac:dyDescent="0.3">
      <c r="A2525">
        <f t="shared" si="43"/>
        <v>-2438373</v>
      </c>
      <c r="B2525" t="s">
        <v>4134</v>
      </c>
      <c r="C2525" t="s">
        <v>7077</v>
      </c>
      <c r="D2525">
        <v>15561627</v>
      </c>
      <c r="E2525">
        <v>18000000</v>
      </c>
    </row>
    <row r="2526" spans="1:5" x14ac:dyDescent="0.3">
      <c r="A2526">
        <f t="shared" si="43"/>
        <v>-2446068</v>
      </c>
      <c r="B2526" t="s">
        <v>3344</v>
      </c>
      <c r="C2526" t="s">
        <v>4543</v>
      </c>
      <c r="D2526">
        <v>37553932</v>
      </c>
      <c r="E2526">
        <v>40000000</v>
      </c>
    </row>
    <row r="2527" spans="1:5" x14ac:dyDescent="0.3">
      <c r="A2527">
        <f t="shared" si="43"/>
        <v>-2446488</v>
      </c>
      <c r="B2527" t="s">
        <v>3278</v>
      </c>
      <c r="C2527" t="s">
        <v>3280</v>
      </c>
      <c r="D2527">
        <v>47553512</v>
      </c>
      <c r="E2527">
        <v>50000000</v>
      </c>
    </row>
    <row r="2528" spans="1:5" x14ac:dyDescent="0.3">
      <c r="A2528">
        <f t="shared" si="43"/>
        <v>-2450515</v>
      </c>
      <c r="B2528" t="s">
        <v>7705</v>
      </c>
      <c r="C2528" t="s">
        <v>7707</v>
      </c>
      <c r="D2528">
        <v>12549485</v>
      </c>
      <c r="E2528">
        <v>15000000</v>
      </c>
    </row>
    <row r="2529" spans="1:5" x14ac:dyDescent="0.3">
      <c r="A2529">
        <f t="shared" si="43"/>
        <v>-2452144</v>
      </c>
      <c r="B2529" t="s">
        <v>597</v>
      </c>
      <c r="C2529" t="s">
        <v>9204</v>
      </c>
      <c r="D2529">
        <v>6047856</v>
      </c>
      <c r="E2529">
        <v>8500000</v>
      </c>
    </row>
    <row r="2530" spans="1:5" x14ac:dyDescent="0.3">
      <c r="A2530">
        <f t="shared" si="43"/>
        <v>-2470843</v>
      </c>
      <c r="B2530" t="s">
        <v>6608</v>
      </c>
      <c r="C2530" t="s">
        <v>6610</v>
      </c>
      <c r="D2530">
        <v>17529157</v>
      </c>
      <c r="E2530">
        <v>20000000</v>
      </c>
    </row>
    <row r="2531" spans="1:5" x14ac:dyDescent="0.3">
      <c r="A2531">
        <f t="shared" si="43"/>
        <v>-2480678</v>
      </c>
      <c r="B2531" t="s">
        <v>2436</v>
      </c>
      <c r="C2531" t="s">
        <v>4568</v>
      </c>
      <c r="D2531">
        <v>32519322</v>
      </c>
      <c r="E2531">
        <v>35000000</v>
      </c>
    </row>
    <row r="2532" spans="1:5" x14ac:dyDescent="0.3">
      <c r="A2532">
        <f t="shared" si="43"/>
        <v>-2481780</v>
      </c>
      <c r="B2532" t="s">
        <v>5549</v>
      </c>
      <c r="C2532" t="s">
        <v>6616</v>
      </c>
      <c r="D2532">
        <v>17518220</v>
      </c>
      <c r="E2532">
        <v>20000000</v>
      </c>
    </row>
    <row r="2533" spans="1:5" x14ac:dyDescent="0.3">
      <c r="A2533">
        <f t="shared" si="43"/>
        <v>-2497745</v>
      </c>
      <c r="B2533" t="s">
        <v>11880</v>
      </c>
      <c r="C2533" t="s">
        <v>11884</v>
      </c>
      <c r="D2533">
        <v>7002255</v>
      </c>
      <c r="E2533">
        <v>9500000</v>
      </c>
    </row>
    <row r="2534" spans="1:5" x14ac:dyDescent="0.3">
      <c r="A2534">
        <f t="shared" si="43"/>
        <v>-2499696</v>
      </c>
      <c r="B2534" t="s">
        <v>6408</v>
      </c>
      <c r="C2534" t="s">
        <v>9912</v>
      </c>
      <c r="D2534">
        <v>4000304</v>
      </c>
      <c r="E2534">
        <v>6500000</v>
      </c>
    </row>
    <row r="2535" spans="1:5" x14ac:dyDescent="0.3">
      <c r="A2535">
        <f t="shared" si="43"/>
        <v>-2533006</v>
      </c>
      <c r="B2535" t="s">
        <v>5872</v>
      </c>
      <c r="C2535" t="s">
        <v>5873</v>
      </c>
      <c r="D2535">
        <v>22466994</v>
      </c>
      <c r="E2535">
        <v>25000000</v>
      </c>
    </row>
    <row r="2536" spans="1:5" x14ac:dyDescent="0.3">
      <c r="A2536">
        <f t="shared" si="43"/>
        <v>-2535644</v>
      </c>
      <c r="B2536" t="s">
        <v>9330</v>
      </c>
      <c r="C2536" t="s">
        <v>10171</v>
      </c>
      <c r="D2536">
        <v>3064356</v>
      </c>
      <c r="E2536">
        <v>5600000</v>
      </c>
    </row>
    <row r="2537" spans="1:5" x14ac:dyDescent="0.3">
      <c r="A2537">
        <f t="shared" si="43"/>
        <v>-2544200.333333334</v>
      </c>
      <c r="B2537" t="s">
        <v>5182</v>
      </c>
      <c r="C2537" t="s">
        <v>10980</v>
      </c>
      <c r="D2537">
        <f>VLOOKUP(B2537,'AVG budget &amp; Gross'!$X$4:$Y$2401,2,0)</f>
        <v>8744133</v>
      </c>
      <c r="E2537">
        <f>VLOOKUP(B2537,'AVG budget &amp; Gross'!$S$4:$T$2401,2,0)</f>
        <v>11288333.333333334</v>
      </c>
    </row>
    <row r="2538" spans="1:5" x14ac:dyDescent="0.3">
      <c r="A2538">
        <f t="shared" si="43"/>
        <v>-2554354</v>
      </c>
      <c r="B2538" t="s">
        <v>10496</v>
      </c>
      <c r="C2538" t="s">
        <v>10498</v>
      </c>
      <c r="D2538">
        <v>2445646</v>
      </c>
      <c r="E2538">
        <v>5000000</v>
      </c>
    </row>
    <row r="2539" spans="1:5" x14ac:dyDescent="0.3">
      <c r="A2539">
        <f t="shared" si="43"/>
        <v>-2561892</v>
      </c>
      <c r="B2539" t="s">
        <v>11617</v>
      </c>
      <c r="C2539" t="s">
        <v>11619</v>
      </c>
      <c r="D2539">
        <v>38108</v>
      </c>
      <c r="E2539">
        <v>2600000</v>
      </c>
    </row>
    <row r="2540" spans="1:5" x14ac:dyDescent="0.3">
      <c r="A2540">
        <f t="shared" si="43"/>
        <v>-2566866</v>
      </c>
      <c r="B2540" t="s">
        <v>482</v>
      </c>
      <c r="C2540" t="s">
        <v>8384</v>
      </c>
      <c r="D2540">
        <v>11433134</v>
      </c>
      <c r="E2540">
        <v>14000000</v>
      </c>
    </row>
    <row r="2541" spans="1:5" x14ac:dyDescent="0.3">
      <c r="A2541">
        <f t="shared" si="43"/>
        <v>-2567658</v>
      </c>
      <c r="B2541" t="s">
        <v>10440</v>
      </c>
      <c r="C2541" t="s">
        <v>10442</v>
      </c>
      <c r="D2541">
        <v>3432342</v>
      </c>
      <c r="E2541">
        <v>6000000</v>
      </c>
    </row>
    <row r="2542" spans="1:5" x14ac:dyDescent="0.3">
      <c r="A2542">
        <f t="shared" si="43"/>
        <v>-2581732</v>
      </c>
      <c r="B2542" t="s">
        <v>11431</v>
      </c>
      <c r="C2542" t="s">
        <v>11432</v>
      </c>
      <c r="D2542">
        <v>418268</v>
      </c>
      <c r="E2542">
        <v>3000000</v>
      </c>
    </row>
    <row r="2543" spans="1:5" x14ac:dyDescent="0.3">
      <c r="A2543">
        <f t="shared" si="43"/>
        <v>-2604984</v>
      </c>
      <c r="B2543" t="s">
        <v>8467</v>
      </c>
      <c r="C2543" t="s">
        <v>11447</v>
      </c>
      <c r="D2543">
        <v>95016</v>
      </c>
      <c r="E2543">
        <v>2700000</v>
      </c>
    </row>
    <row r="2544" spans="1:5" x14ac:dyDescent="0.3">
      <c r="A2544">
        <f t="shared" si="43"/>
        <v>-2613590</v>
      </c>
      <c r="B2544" t="s">
        <v>11131</v>
      </c>
      <c r="C2544" t="s">
        <v>11134</v>
      </c>
      <c r="D2544">
        <v>886410</v>
      </c>
      <c r="E2544">
        <v>3500000</v>
      </c>
    </row>
    <row r="2545" spans="1:5" x14ac:dyDescent="0.3">
      <c r="A2545">
        <f t="shared" si="43"/>
        <v>-2628615</v>
      </c>
      <c r="B2545" t="s">
        <v>4044</v>
      </c>
      <c r="C2545" t="s">
        <v>4047</v>
      </c>
      <c r="D2545">
        <v>37371385</v>
      </c>
      <c r="E2545">
        <v>40000000</v>
      </c>
    </row>
    <row r="2546" spans="1:5" x14ac:dyDescent="0.3">
      <c r="A2546">
        <f t="shared" si="43"/>
        <v>-2648431</v>
      </c>
      <c r="B2546" t="s">
        <v>1426</v>
      </c>
      <c r="C2546" t="s">
        <v>6246</v>
      </c>
      <c r="D2546">
        <v>19351569</v>
      </c>
      <c r="E2546">
        <v>22000000</v>
      </c>
    </row>
    <row r="2547" spans="1:5" x14ac:dyDescent="0.3">
      <c r="A2547">
        <f t="shared" si="43"/>
        <v>-2674927</v>
      </c>
      <c r="B2547" t="s">
        <v>10904</v>
      </c>
      <c r="C2547" t="s">
        <v>10905</v>
      </c>
      <c r="D2547">
        <v>1325073</v>
      </c>
      <c r="E2547">
        <v>4000000</v>
      </c>
    </row>
    <row r="2548" spans="1:5" x14ac:dyDescent="0.3">
      <c r="A2548">
        <f t="shared" si="43"/>
        <v>-2697796</v>
      </c>
      <c r="B2548" t="s">
        <v>10933</v>
      </c>
      <c r="C2548" t="s">
        <v>10934</v>
      </c>
      <c r="D2548">
        <v>302204</v>
      </c>
      <c r="E2548">
        <v>3000000</v>
      </c>
    </row>
    <row r="2549" spans="1:5" x14ac:dyDescent="0.3">
      <c r="A2549">
        <f t="shared" si="43"/>
        <v>-2712523</v>
      </c>
      <c r="B2549" t="s">
        <v>1411</v>
      </c>
      <c r="C2549" t="s">
        <v>10805</v>
      </c>
      <c r="D2549">
        <v>1487477</v>
      </c>
      <c r="E2549">
        <v>4200000</v>
      </c>
    </row>
    <row r="2550" spans="1:5" x14ac:dyDescent="0.3">
      <c r="A2550">
        <f t="shared" si="43"/>
        <v>-2716218</v>
      </c>
      <c r="B2550" t="s">
        <v>3182</v>
      </c>
      <c r="C2550" t="s">
        <v>6250</v>
      </c>
      <c r="D2550">
        <v>19283782</v>
      </c>
      <c r="E2550">
        <v>22000000</v>
      </c>
    </row>
    <row r="2551" spans="1:5" x14ac:dyDescent="0.3">
      <c r="A2551">
        <f t="shared" si="43"/>
        <v>-2718714</v>
      </c>
      <c r="B2551" t="s">
        <v>5413</v>
      </c>
      <c r="C2551" t="s">
        <v>7081</v>
      </c>
      <c r="D2551">
        <v>15281286</v>
      </c>
      <c r="E2551">
        <v>18000000</v>
      </c>
    </row>
    <row r="2552" spans="1:5" x14ac:dyDescent="0.3">
      <c r="A2552">
        <f t="shared" si="43"/>
        <v>-2726412</v>
      </c>
      <c r="B2552" t="s">
        <v>7393</v>
      </c>
      <c r="C2552" t="s">
        <v>10060</v>
      </c>
      <c r="D2552">
        <v>3273588</v>
      </c>
      <c r="E2552">
        <v>6000000</v>
      </c>
    </row>
    <row r="2553" spans="1:5" x14ac:dyDescent="0.3">
      <c r="A2553">
        <f t="shared" si="43"/>
        <v>-2737058</v>
      </c>
      <c r="B2553" t="s">
        <v>6771</v>
      </c>
      <c r="C2553" t="s">
        <v>9329</v>
      </c>
      <c r="D2553">
        <v>6262942</v>
      </c>
      <c r="E2553">
        <v>9000000</v>
      </c>
    </row>
    <row r="2554" spans="1:5" x14ac:dyDescent="0.3">
      <c r="A2554">
        <f t="shared" si="43"/>
        <v>-2747274</v>
      </c>
      <c r="B2554" t="s">
        <v>11421</v>
      </c>
      <c r="C2554" t="s">
        <v>11423</v>
      </c>
      <c r="D2554">
        <v>252726</v>
      </c>
      <c r="E2554">
        <v>3000000</v>
      </c>
    </row>
    <row r="2555" spans="1:5" x14ac:dyDescent="0.3">
      <c r="A2555">
        <f t="shared" si="43"/>
        <v>-2777139</v>
      </c>
      <c r="B2555" t="s">
        <v>5614</v>
      </c>
      <c r="C2555" t="s">
        <v>5616</v>
      </c>
      <c r="D2555">
        <v>23222861</v>
      </c>
      <c r="E2555">
        <v>26000000</v>
      </c>
    </row>
    <row r="2556" spans="1:5" x14ac:dyDescent="0.3">
      <c r="A2556">
        <f t="shared" si="43"/>
        <v>-2778191</v>
      </c>
      <c r="B2556" t="s">
        <v>10056</v>
      </c>
      <c r="C2556" t="s">
        <v>10499</v>
      </c>
      <c r="D2556">
        <v>2221809</v>
      </c>
      <c r="E2556">
        <v>5000000</v>
      </c>
    </row>
    <row r="2557" spans="1:5" x14ac:dyDescent="0.3">
      <c r="A2557">
        <f t="shared" si="43"/>
        <v>-2787583</v>
      </c>
      <c r="B2557" t="s">
        <v>7715</v>
      </c>
      <c r="C2557" t="s">
        <v>7716</v>
      </c>
      <c r="D2557">
        <v>12212417</v>
      </c>
      <c r="E2557">
        <v>15000000</v>
      </c>
    </row>
    <row r="2558" spans="1:5" x14ac:dyDescent="0.3">
      <c r="A2558">
        <f t="shared" si="43"/>
        <v>-2795501</v>
      </c>
      <c r="B2558" t="s">
        <v>7971</v>
      </c>
      <c r="C2558" t="s">
        <v>7972</v>
      </c>
      <c r="D2558">
        <v>11204499</v>
      </c>
      <c r="E2558">
        <v>14000000</v>
      </c>
    </row>
    <row r="2559" spans="1:5" x14ac:dyDescent="0.3">
      <c r="A2559">
        <f t="shared" si="43"/>
        <v>-2799197</v>
      </c>
      <c r="B2559" t="s">
        <v>993</v>
      </c>
      <c r="C2559" t="s">
        <v>11440</v>
      </c>
      <c r="D2559">
        <v>200803</v>
      </c>
      <c r="E2559">
        <v>3000000</v>
      </c>
    </row>
    <row r="2560" spans="1:5" x14ac:dyDescent="0.3">
      <c r="A2560">
        <f t="shared" si="43"/>
        <v>-2800000</v>
      </c>
      <c r="B2560" t="s">
        <v>5859</v>
      </c>
      <c r="C2560" t="s">
        <v>5860</v>
      </c>
      <c r="D2560">
        <v>22200000</v>
      </c>
      <c r="E2560">
        <v>25000000</v>
      </c>
    </row>
    <row r="2561" spans="1:5" x14ac:dyDescent="0.3">
      <c r="A2561">
        <f t="shared" si="43"/>
        <v>-2816208</v>
      </c>
      <c r="B2561" t="s">
        <v>515</v>
      </c>
      <c r="C2561" t="s">
        <v>4057</v>
      </c>
      <c r="D2561">
        <v>35183792</v>
      </c>
      <c r="E2561">
        <v>38000000</v>
      </c>
    </row>
    <row r="2562" spans="1:5" x14ac:dyDescent="0.3">
      <c r="A2562">
        <f t="shared" ref="A2562:A2625" si="44">D2562-E2562</f>
        <v>-2844228</v>
      </c>
      <c r="B2562" t="s">
        <v>2482</v>
      </c>
      <c r="C2562" t="s">
        <v>7098</v>
      </c>
      <c r="D2562">
        <v>15155772</v>
      </c>
      <c r="E2562">
        <v>18000000</v>
      </c>
    </row>
    <row r="2563" spans="1:5" x14ac:dyDescent="0.3">
      <c r="A2563">
        <f t="shared" si="44"/>
        <v>-2856597</v>
      </c>
      <c r="B2563" t="s">
        <v>9627</v>
      </c>
      <c r="C2563" t="s">
        <v>9629</v>
      </c>
      <c r="D2563">
        <v>4443403</v>
      </c>
      <c r="E2563">
        <v>7300000</v>
      </c>
    </row>
    <row r="2564" spans="1:5" x14ac:dyDescent="0.3">
      <c r="A2564">
        <f t="shared" si="44"/>
        <v>-2864751</v>
      </c>
      <c r="B2564" t="s">
        <v>11975</v>
      </c>
      <c r="C2564" t="s">
        <v>11978</v>
      </c>
      <c r="D2564">
        <v>535249</v>
      </c>
      <c r="E2564">
        <v>3400000</v>
      </c>
    </row>
    <row r="2565" spans="1:5" x14ac:dyDescent="0.3">
      <c r="A2565">
        <f t="shared" si="44"/>
        <v>-2894915</v>
      </c>
      <c r="B2565" t="s">
        <v>3112</v>
      </c>
      <c r="C2565" t="s">
        <v>3289</v>
      </c>
      <c r="D2565">
        <v>47105085</v>
      </c>
      <c r="E2565">
        <v>50000000</v>
      </c>
    </row>
    <row r="2566" spans="1:5" x14ac:dyDescent="0.3">
      <c r="A2566">
        <f t="shared" si="44"/>
        <v>-2895331</v>
      </c>
      <c r="B2566" t="s">
        <v>6618</v>
      </c>
      <c r="C2566" t="s">
        <v>6622</v>
      </c>
      <c r="D2566">
        <v>17104669</v>
      </c>
      <c r="E2566">
        <v>20000000</v>
      </c>
    </row>
    <row r="2567" spans="1:5" x14ac:dyDescent="0.3">
      <c r="A2567">
        <f t="shared" si="44"/>
        <v>-2898989</v>
      </c>
      <c r="B2567" t="s">
        <v>3873</v>
      </c>
      <c r="C2567" t="s">
        <v>4050</v>
      </c>
      <c r="D2567">
        <v>37101011</v>
      </c>
      <c r="E2567">
        <v>40000000</v>
      </c>
    </row>
    <row r="2568" spans="1:5" x14ac:dyDescent="0.3">
      <c r="A2568">
        <f t="shared" si="44"/>
        <v>-2899325</v>
      </c>
      <c r="B2568" t="s">
        <v>11529</v>
      </c>
      <c r="C2568" t="s">
        <v>11531</v>
      </c>
      <c r="D2568">
        <v>100675</v>
      </c>
      <c r="E2568">
        <v>3000000</v>
      </c>
    </row>
    <row r="2569" spans="1:5" x14ac:dyDescent="0.3">
      <c r="A2569">
        <f t="shared" si="44"/>
        <v>-2926322</v>
      </c>
      <c r="B2569" t="s">
        <v>11449</v>
      </c>
      <c r="C2569" t="s">
        <v>11451</v>
      </c>
      <c r="D2569">
        <v>73678</v>
      </c>
      <c r="E2569">
        <v>3000000</v>
      </c>
    </row>
    <row r="2570" spans="1:5" x14ac:dyDescent="0.3">
      <c r="A2570">
        <f t="shared" si="44"/>
        <v>-2960148</v>
      </c>
      <c r="B2570" t="s">
        <v>1163</v>
      </c>
      <c r="C2570" t="s">
        <v>11456</v>
      </c>
      <c r="D2570">
        <v>39852</v>
      </c>
      <c r="E2570">
        <v>3000000</v>
      </c>
    </row>
    <row r="2571" spans="1:5" x14ac:dyDescent="0.3">
      <c r="A2571">
        <f t="shared" si="44"/>
        <v>-2969275</v>
      </c>
      <c r="B2571" t="s">
        <v>1075</v>
      </c>
      <c r="C2571" t="s">
        <v>1131</v>
      </c>
      <c r="D2571">
        <v>97030725</v>
      </c>
      <c r="E2571">
        <v>100000000</v>
      </c>
    </row>
    <row r="2572" spans="1:5" x14ac:dyDescent="0.3">
      <c r="A2572">
        <f t="shared" si="44"/>
        <v>-2970919</v>
      </c>
      <c r="B2572" t="s">
        <v>10056</v>
      </c>
      <c r="C2572" t="s">
        <v>10058</v>
      </c>
      <c r="D2572">
        <v>3029081</v>
      </c>
      <c r="E2572">
        <v>6000000</v>
      </c>
    </row>
    <row r="2573" spans="1:5" x14ac:dyDescent="0.3">
      <c r="A2573">
        <f t="shared" si="44"/>
        <v>-2971663</v>
      </c>
      <c r="B2573" t="s">
        <v>10072</v>
      </c>
      <c r="C2573" t="s">
        <v>10073</v>
      </c>
      <c r="D2573">
        <v>1028337</v>
      </c>
      <c r="E2573">
        <f>VLOOKUP(B2573,'AVG budget &amp; Gross'!$S$4:$T$2401,2,0)</f>
        <v>4000000</v>
      </c>
    </row>
    <row r="2574" spans="1:5" x14ac:dyDescent="0.3">
      <c r="A2574">
        <f t="shared" si="44"/>
        <v>-2973655</v>
      </c>
      <c r="B2574" t="s">
        <v>10780</v>
      </c>
      <c r="C2574" t="s">
        <v>10781</v>
      </c>
      <c r="D2574">
        <v>26345</v>
      </c>
      <c r="E2574">
        <v>3000000</v>
      </c>
    </row>
    <row r="2575" spans="1:5" x14ac:dyDescent="0.3">
      <c r="A2575">
        <f t="shared" si="44"/>
        <v>-2978000</v>
      </c>
      <c r="B2575" t="s">
        <v>7204</v>
      </c>
      <c r="C2575" t="s">
        <v>11458</v>
      </c>
      <c r="D2575">
        <v>22000</v>
      </c>
      <c r="E2575">
        <v>3000000</v>
      </c>
    </row>
    <row r="2576" spans="1:5" x14ac:dyDescent="0.3">
      <c r="A2576">
        <f t="shared" si="44"/>
        <v>-2981550</v>
      </c>
      <c r="B2576" t="s">
        <v>9460</v>
      </c>
      <c r="C2576" t="s">
        <v>9461</v>
      </c>
      <c r="D2576">
        <v>5018450</v>
      </c>
      <c r="E2576">
        <v>8000000</v>
      </c>
    </row>
    <row r="2577" spans="1:5" x14ac:dyDescent="0.3">
      <c r="A2577">
        <f t="shared" si="44"/>
        <v>-2994861</v>
      </c>
      <c r="B2577" t="s">
        <v>10636</v>
      </c>
      <c r="C2577" t="s">
        <v>10637</v>
      </c>
      <c r="D2577">
        <v>1705139</v>
      </c>
      <c r="E2577">
        <v>4700000</v>
      </c>
    </row>
    <row r="2578" spans="1:5" x14ac:dyDescent="0.3">
      <c r="A2578">
        <f t="shared" si="44"/>
        <v>-2994995</v>
      </c>
      <c r="B2578" t="s">
        <v>11472</v>
      </c>
      <c r="C2578" t="s">
        <v>11473</v>
      </c>
      <c r="D2578">
        <v>5005</v>
      </c>
      <c r="E2578">
        <v>3000000</v>
      </c>
    </row>
    <row r="2579" spans="1:5" x14ac:dyDescent="0.3">
      <c r="A2579">
        <f t="shared" si="44"/>
        <v>-3017320</v>
      </c>
      <c r="B2579" t="s">
        <v>8403</v>
      </c>
      <c r="C2579" t="s">
        <v>8404</v>
      </c>
      <c r="D2579">
        <v>6982680</v>
      </c>
      <c r="E2579">
        <v>10000000</v>
      </c>
    </row>
    <row r="2580" spans="1:5" x14ac:dyDescent="0.3">
      <c r="A2580">
        <f t="shared" si="44"/>
        <v>-3017368</v>
      </c>
      <c r="B2580" t="s">
        <v>3266</v>
      </c>
      <c r="C2580" t="s">
        <v>3268</v>
      </c>
      <c r="D2580">
        <v>46982632</v>
      </c>
      <c r="E2580">
        <v>50000000</v>
      </c>
    </row>
    <row r="2581" spans="1:5" x14ac:dyDescent="0.3">
      <c r="A2581">
        <f t="shared" si="44"/>
        <v>-3019662</v>
      </c>
      <c r="B2581" t="s">
        <v>4058</v>
      </c>
      <c r="C2581" t="s">
        <v>10493</v>
      </c>
      <c r="D2581">
        <v>1980338</v>
      </c>
      <c r="E2581">
        <v>5000000</v>
      </c>
    </row>
    <row r="2582" spans="1:5" x14ac:dyDescent="0.3">
      <c r="A2582">
        <f t="shared" si="44"/>
        <v>-3024316</v>
      </c>
      <c r="B2582" t="s">
        <v>4171</v>
      </c>
      <c r="C2582" t="s">
        <v>8140</v>
      </c>
      <c r="D2582">
        <v>9975684</v>
      </c>
      <c r="E2582">
        <v>13000000</v>
      </c>
    </row>
    <row r="2583" spans="1:5" x14ac:dyDescent="0.3">
      <c r="A2583">
        <f t="shared" si="44"/>
        <v>-3024316</v>
      </c>
      <c r="B2583" t="s">
        <v>4171</v>
      </c>
      <c r="C2583" t="s">
        <v>10580</v>
      </c>
      <c r="D2583">
        <f>VLOOKUP(B2583,'AVG budget &amp; Gross'!$X$4:$Y$2401,2,0)</f>
        <v>9975684</v>
      </c>
      <c r="E2583">
        <f>VLOOKUP(B2583,'AVG budget &amp; Gross'!$S$4:$T$2401,2,0)</f>
        <v>13000000</v>
      </c>
    </row>
    <row r="2584" spans="1:5" x14ac:dyDescent="0.3">
      <c r="A2584">
        <f t="shared" si="44"/>
        <v>-3087018</v>
      </c>
      <c r="B2584" t="s">
        <v>4366</v>
      </c>
      <c r="C2584" t="s">
        <v>4368</v>
      </c>
      <c r="D2584">
        <v>34912982</v>
      </c>
      <c r="E2584">
        <v>38000000</v>
      </c>
    </row>
    <row r="2585" spans="1:5" x14ac:dyDescent="0.3">
      <c r="A2585">
        <f t="shared" si="44"/>
        <v>-3088667</v>
      </c>
      <c r="B2585" t="s">
        <v>6922</v>
      </c>
      <c r="C2585" t="s">
        <v>6923</v>
      </c>
      <c r="D2585">
        <v>15911333</v>
      </c>
      <c r="E2585">
        <v>19000000</v>
      </c>
    </row>
    <row r="2586" spans="1:5" x14ac:dyDescent="0.3">
      <c r="A2586">
        <f t="shared" si="44"/>
        <v>-3135041</v>
      </c>
      <c r="B2586" t="s">
        <v>10909</v>
      </c>
      <c r="C2586" t="s">
        <v>10911</v>
      </c>
      <c r="D2586">
        <v>864959</v>
      </c>
      <c r="E2586">
        <v>4000000</v>
      </c>
    </row>
    <row r="2587" spans="1:5" x14ac:dyDescent="0.3">
      <c r="A2587">
        <f t="shared" si="44"/>
        <v>-3157942</v>
      </c>
      <c r="B2587" t="s">
        <v>8872</v>
      </c>
      <c r="C2587" t="s">
        <v>8874</v>
      </c>
      <c r="D2587">
        <v>6842058</v>
      </c>
      <c r="E2587">
        <v>10000000</v>
      </c>
    </row>
    <row r="2588" spans="1:5" x14ac:dyDescent="0.3">
      <c r="A2588">
        <f t="shared" si="44"/>
        <v>-3189032</v>
      </c>
      <c r="B2588" t="s">
        <v>9525</v>
      </c>
      <c r="C2588" t="s">
        <v>11210</v>
      </c>
      <c r="D2588">
        <v>610968</v>
      </c>
      <c r="E2588">
        <v>3800000</v>
      </c>
    </row>
    <row r="2589" spans="1:5" x14ac:dyDescent="0.3">
      <c r="A2589">
        <f t="shared" si="44"/>
        <v>-3200000</v>
      </c>
      <c r="B2589" t="s">
        <v>10918</v>
      </c>
      <c r="C2589" t="s">
        <v>10920</v>
      </c>
      <c r="D2589">
        <v>800000</v>
      </c>
      <c r="E2589">
        <v>4000000</v>
      </c>
    </row>
    <row r="2590" spans="1:5" x14ac:dyDescent="0.3">
      <c r="A2590">
        <f t="shared" si="44"/>
        <v>-3206096</v>
      </c>
      <c r="B2590" t="s">
        <v>832</v>
      </c>
      <c r="C2590" t="s">
        <v>7080</v>
      </c>
      <c r="D2590">
        <v>14793904</v>
      </c>
      <c r="E2590">
        <v>18000000</v>
      </c>
    </row>
    <row r="2591" spans="1:5" x14ac:dyDescent="0.3">
      <c r="A2591">
        <f t="shared" si="44"/>
        <v>-3218415</v>
      </c>
      <c r="B2591" t="s">
        <v>6941</v>
      </c>
      <c r="C2591" t="s">
        <v>9592</v>
      </c>
      <c r="D2591">
        <v>10281585</v>
      </c>
      <c r="E2591">
        <f>VLOOKUP(B2591,'AVG budget &amp; Gross'!$S$4:$T$2401,2,0)</f>
        <v>13500000</v>
      </c>
    </row>
    <row r="2592" spans="1:5" x14ac:dyDescent="0.3">
      <c r="A2592">
        <f t="shared" si="44"/>
        <v>-3219004</v>
      </c>
      <c r="B2592" t="s">
        <v>5537</v>
      </c>
      <c r="C2592" t="s">
        <v>6760</v>
      </c>
      <c r="D2592">
        <v>5480996</v>
      </c>
      <c r="E2592">
        <v>8700000</v>
      </c>
    </row>
    <row r="2593" spans="1:5" x14ac:dyDescent="0.3">
      <c r="A2593">
        <f t="shared" si="44"/>
        <v>-3238291</v>
      </c>
      <c r="B2593" t="s">
        <v>10224</v>
      </c>
      <c r="C2593" t="s">
        <v>10227</v>
      </c>
      <c r="D2593">
        <v>611709</v>
      </c>
      <c r="E2593">
        <v>3850000</v>
      </c>
    </row>
    <row r="2594" spans="1:5" x14ac:dyDescent="0.3">
      <c r="A2594">
        <f t="shared" si="44"/>
        <v>-3242913</v>
      </c>
      <c r="B2594" t="s">
        <v>6339</v>
      </c>
      <c r="C2594" t="s">
        <v>6341</v>
      </c>
      <c r="D2594">
        <v>17757087</v>
      </c>
      <c r="E2594">
        <v>21000000</v>
      </c>
    </row>
    <row r="2595" spans="1:5" x14ac:dyDescent="0.3">
      <c r="A2595">
        <f t="shared" si="44"/>
        <v>-3260233</v>
      </c>
      <c r="B2595" t="s">
        <v>5235</v>
      </c>
      <c r="C2595" t="s">
        <v>9598</v>
      </c>
      <c r="D2595">
        <v>4239767</v>
      </c>
      <c r="E2595">
        <v>7500000</v>
      </c>
    </row>
    <row r="2596" spans="1:5" x14ac:dyDescent="0.3">
      <c r="A2596">
        <f t="shared" si="44"/>
        <v>-3263734</v>
      </c>
      <c r="B2596" t="s">
        <v>3758</v>
      </c>
      <c r="C2596" t="s">
        <v>9792</v>
      </c>
      <c r="D2596">
        <v>236266</v>
      </c>
      <c r="E2596">
        <v>3500000</v>
      </c>
    </row>
    <row r="2597" spans="1:5" x14ac:dyDescent="0.3">
      <c r="A2597">
        <f t="shared" si="44"/>
        <v>-3270031</v>
      </c>
      <c r="B2597" t="s">
        <v>7135</v>
      </c>
      <c r="C2597" t="s">
        <v>10634</v>
      </c>
      <c r="D2597">
        <v>1729969</v>
      </c>
      <c r="E2597">
        <v>5000000</v>
      </c>
    </row>
    <row r="2598" spans="1:5" x14ac:dyDescent="0.3">
      <c r="A2598">
        <f t="shared" si="44"/>
        <v>-3279766</v>
      </c>
      <c r="B2598" t="s">
        <v>11142</v>
      </c>
      <c r="C2598" t="s">
        <v>11143</v>
      </c>
      <c r="D2598">
        <v>220234</v>
      </c>
      <c r="E2598">
        <v>3500000</v>
      </c>
    </row>
    <row r="2599" spans="1:5" x14ac:dyDescent="0.3">
      <c r="A2599">
        <f t="shared" si="44"/>
        <v>-3297099</v>
      </c>
      <c r="B2599" t="s">
        <v>2613</v>
      </c>
      <c r="C2599" t="s">
        <v>2614</v>
      </c>
      <c r="D2599">
        <v>56702901</v>
      </c>
      <c r="E2599">
        <v>60000000</v>
      </c>
    </row>
    <row r="2600" spans="1:5" x14ac:dyDescent="0.3">
      <c r="A2600">
        <f t="shared" si="44"/>
        <v>-3307186</v>
      </c>
      <c r="B2600" t="s">
        <v>6594</v>
      </c>
      <c r="C2600" t="s">
        <v>9459</v>
      </c>
      <c r="D2600">
        <v>4692814</v>
      </c>
      <c r="E2600">
        <v>8000000</v>
      </c>
    </row>
    <row r="2601" spans="1:5" x14ac:dyDescent="0.3">
      <c r="A2601">
        <f t="shared" si="44"/>
        <v>-3312828</v>
      </c>
      <c r="B2601" t="s">
        <v>5128</v>
      </c>
      <c r="C2601" t="s">
        <v>5130</v>
      </c>
      <c r="D2601">
        <v>26687172</v>
      </c>
      <c r="E2601">
        <v>30000000</v>
      </c>
    </row>
    <row r="2602" spans="1:5" x14ac:dyDescent="0.3">
      <c r="A2602">
        <f t="shared" si="44"/>
        <v>-3334146</v>
      </c>
      <c r="B2602" t="s">
        <v>3483</v>
      </c>
      <c r="C2602" t="s">
        <v>4126</v>
      </c>
      <c r="D2602">
        <v>36665854</v>
      </c>
      <c r="E2602">
        <v>40000000</v>
      </c>
    </row>
    <row r="2603" spans="1:5" x14ac:dyDescent="0.3">
      <c r="A2603">
        <f t="shared" si="44"/>
        <v>-3367580</v>
      </c>
      <c r="B2603" t="s">
        <v>7712</v>
      </c>
      <c r="C2603" t="s">
        <v>7713</v>
      </c>
      <c r="D2603">
        <v>11632420</v>
      </c>
      <c r="E2603">
        <f>VLOOKUP(B2603,'AVG budget &amp; Gross'!$S$4:$T$2401,2,0)</f>
        <v>15000000</v>
      </c>
    </row>
    <row r="2604" spans="1:5" x14ac:dyDescent="0.3">
      <c r="A2604">
        <f t="shared" si="44"/>
        <v>-3368360</v>
      </c>
      <c r="B2604" t="s">
        <v>9599</v>
      </c>
      <c r="C2604" t="s">
        <v>9600</v>
      </c>
      <c r="D2604">
        <v>4131640</v>
      </c>
      <c r="E2604">
        <v>7500000</v>
      </c>
    </row>
    <row r="2605" spans="1:5" x14ac:dyDescent="0.3">
      <c r="A2605">
        <f t="shared" si="44"/>
        <v>-3376223</v>
      </c>
      <c r="B2605" t="s">
        <v>11147</v>
      </c>
      <c r="C2605" t="s">
        <v>11150</v>
      </c>
      <c r="D2605">
        <v>123777</v>
      </c>
      <c r="E2605">
        <v>3500000</v>
      </c>
    </row>
    <row r="2606" spans="1:5" x14ac:dyDescent="0.3">
      <c r="A2606">
        <f t="shared" si="44"/>
        <v>-3380827</v>
      </c>
      <c r="B2606" t="s">
        <v>8863</v>
      </c>
      <c r="C2606" t="s">
        <v>8865</v>
      </c>
      <c r="D2606">
        <v>6619173</v>
      </c>
      <c r="E2606">
        <v>10000000</v>
      </c>
    </row>
    <row r="2607" spans="1:5" x14ac:dyDescent="0.3">
      <c r="A2607">
        <f t="shared" si="44"/>
        <v>-3385764</v>
      </c>
      <c r="B2607" t="s">
        <v>1923</v>
      </c>
      <c r="C2607" t="s">
        <v>7717</v>
      </c>
      <c r="D2607">
        <v>11614236</v>
      </c>
      <c r="E2607">
        <v>15000000</v>
      </c>
    </row>
    <row r="2608" spans="1:5" x14ac:dyDescent="0.3">
      <c r="A2608">
        <f t="shared" si="44"/>
        <v>-3398772</v>
      </c>
      <c r="B2608" t="s">
        <v>11144</v>
      </c>
      <c r="C2608" t="s">
        <v>11145</v>
      </c>
      <c r="D2608">
        <v>101228</v>
      </c>
      <c r="E2608">
        <v>3500000</v>
      </c>
    </row>
    <row r="2609" spans="1:5" x14ac:dyDescent="0.3">
      <c r="A2609">
        <f t="shared" si="44"/>
        <v>-3400000</v>
      </c>
      <c r="B2609" t="s">
        <v>3259</v>
      </c>
      <c r="C2609" t="s">
        <v>9132</v>
      </c>
      <c r="D2609">
        <v>2600000</v>
      </c>
      <c r="E2609">
        <v>6000000</v>
      </c>
    </row>
    <row r="2610" spans="1:5" x14ac:dyDescent="0.3">
      <c r="A2610">
        <f t="shared" si="44"/>
        <v>-3401692</v>
      </c>
      <c r="B2610" t="s">
        <v>1719</v>
      </c>
      <c r="C2610" t="s">
        <v>3609</v>
      </c>
      <c r="D2610">
        <v>31598308</v>
      </c>
      <c r="E2610">
        <v>35000000</v>
      </c>
    </row>
    <row r="2611" spans="1:5" x14ac:dyDescent="0.3">
      <c r="A2611">
        <f t="shared" si="44"/>
        <v>-3403207</v>
      </c>
      <c r="B2611" t="s">
        <v>3229</v>
      </c>
      <c r="C2611" t="s">
        <v>11146</v>
      </c>
      <c r="D2611">
        <v>96793</v>
      </c>
      <c r="E2611">
        <v>3500000</v>
      </c>
    </row>
    <row r="2612" spans="1:5" x14ac:dyDescent="0.3">
      <c r="A2612">
        <f t="shared" si="44"/>
        <v>-3437941</v>
      </c>
      <c r="B2612" t="s">
        <v>10926</v>
      </c>
      <c r="C2612" t="s">
        <v>10927</v>
      </c>
      <c r="D2612">
        <v>562059</v>
      </c>
      <c r="E2612">
        <v>4000000</v>
      </c>
    </row>
    <row r="2613" spans="1:5" x14ac:dyDescent="0.3">
      <c r="A2613">
        <f t="shared" si="44"/>
        <v>-3445415</v>
      </c>
      <c r="B2613" t="s">
        <v>3182</v>
      </c>
      <c r="C2613" t="s">
        <v>5858</v>
      </c>
      <c r="D2613">
        <v>21554585</v>
      </c>
      <c r="E2613">
        <v>25000000</v>
      </c>
    </row>
    <row r="2614" spans="1:5" x14ac:dyDescent="0.3">
      <c r="A2614">
        <f t="shared" si="44"/>
        <v>-3457140</v>
      </c>
      <c r="B2614" t="s">
        <v>10144</v>
      </c>
      <c r="C2614" t="s">
        <v>10147</v>
      </c>
      <c r="D2614">
        <v>542860</v>
      </c>
      <c r="E2614">
        <v>4000000</v>
      </c>
    </row>
    <row r="2615" spans="1:5" x14ac:dyDescent="0.3">
      <c r="A2615">
        <f t="shared" si="44"/>
        <v>-3462394</v>
      </c>
      <c r="B2615" t="s">
        <v>11052</v>
      </c>
      <c r="C2615" t="s">
        <v>11053</v>
      </c>
      <c r="D2615">
        <v>37606</v>
      </c>
      <c r="E2615">
        <v>3500000</v>
      </c>
    </row>
    <row r="2616" spans="1:5" x14ac:dyDescent="0.3">
      <c r="A2616">
        <f t="shared" si="44"/>
        <v>-3469419</v>
      </c>
      <c r="B2616" t="s">
        <v>8236</v>
      </c>
      <c r="C2616" t="s">
        <v>8239</v>
      </c>
      <c r="D2616">
        <v>9030581</v>
      </c>
      <c r="E2616">
        <v>12500000</v>
      </c>
    </row>
    <row r="2617" spans="1:5" x14ac:dyDescent="0.3">
      <c r="A2617">
        <f t="shared" si="44"/>
        <v>-3470767</v>
      </c>
      <c r="B2617" t="s">
        <v>11167</v>
      </c>
      <c r="C2617" t="s">
        <v>11170</v>
      </c>
      <c r="D2617">
        <v>29233</v>
      </c>
      <c r="E2617">
        <v>3500000</v>
      </c>
    </row>
    <row r="2618" spans="1:5" x14ac:dyDescent="0.3">
      <c r="A2618">
        <f t="shared" si="44"/>
        <v>-3474166</v>
      </c>
      <c r="B2618" t="s">
        <v>1105</v>
      </c>
      <c r="C2618" t="s">
        <v>5136</v>
      </c>
      <c r="D2618">
        <v>26525834</v>
      </c>
      <c r="E2618">
        <v>30000000</v>
      </c>
    </row>
    <row r="2619" spans="1:5" x14ac:dyDescent="0.3">
      <c r="A2619">
        <f t="shared" si="44"/>
        <v>-3494506</v>
      </c>
      <c r="B2619" t="s">
        <v>11389</v>
      </c>
      <c r="C2619" t="s">
        <v>12923</v>
      </c>
      <c r="D2619">
        <v>5494</v>
      </c>
      <c r="E2619">
        <f>VLOOKUP(B2619,'AVG budget &amp; Gross'!$S$4:$T$2401,2,0)</f>
        <v>3500000</v>
      </c>
    </row>
    <row r="2620" spans="1:5" x14ac:dyDescent="0.3">
      <c r="A2620">
        <f t="shared" si="44"/>
        <v>-3501029</v>
      </c>
      <c r="B2620" t="s">
        <v>8890</v>
      </c>
      <c r="C2620" t="s">
        <v>8892</v>
      </c>
      <c r="D2620">
        <v>5998971</v>
      </c>
      <c r="E2620">
        <f>VLOOKUP(B2620,'AVG budget &amp; Gross'!$S$4:$T$2401,2,0)</f>
        <v>9500000</v>
      </c>
    </row>
    <row r="2621" spans="1:5" x14ac:dyDescent="0.3">
      <c r="A2621">
        <f t="shared" si="44"/>
        <v>-3508650</v>
      </c>
      <c r="B2621" t="s">
        <v>8876</v>
      </c>
      <c r="C2621" t="s">
        <v>8877</v>
      </c>
      <c r="D2621">
        <v>6491350</v>
      </c>
      <c r="E2621">
        <v>10000000</v>
      </c>
    </row>
    <row r="2622" spans="1:5" x14ac:dyDescent="0.3">
      <c r="A2622">
        <f t="shared" si="44"/>
        <v>-3525492</v>
      </c>
      <c r="B2622" t="s">
        <v>8959</v>
      </c>
      <c r="C2622" t="s">
        <v>8960</v>
      </c>
      <c r="D2622">
        <v>1474508</v>
      </c>
      <c r="E2622">
        <v>5000000</v>
      </c>
    </row>
    <row r="2623" spans="1:5" x14ac:dyDescent="0.3">
      <c r="A2623">
        <f t="shared" si="44"/>
        <v>-3535096</v>
      </c>
      <c r="B2623" t="s">
        <v>127</v>
      </c>
      <c r="C2623" t="s">
        <v>914</v>
      </c>
      <c r="D2623">
        <v>126464904</v>
      </c>
      <c r="E2623">
        <v>130000000</v>
      </c>
    </row>
    <row r="2624" spans="1:5" x14ac:dyDescent="0.3">
      <c r="A2624">
        <f t="shared" si="44"/>
        <v>-3556518</v>
      </c>
      <c r="B2624" t="s">
        <v>2641</v>
      </c>
      <c r="C2624" t="s">
        <v>2643</v>
      </c>
      <c r="D2624">
        <v>56443482</v>
      </c>
      <c r="E2624">
        <v>60000000</v>
      </c>
    </row>
    <row r="2625" spans="1:5" x14ac:dyDescent="0.3">
      <c r="A2625">
        <f t="shared" si="44"/>
        <v>-3557841</v>
      </c>
      <c r="B2625" t="s">
        <v>3105</v>
      </c>
      <c r="C2625" t="s">
        <v>9369</v>
      </c>
      <c r="D2625">
        <v>4992159</v>
      </c>
      <c r="E2625">
        <v>8550000</v>
      </c>
    </row>
    <row r="2626" spans="1:5" x14ac:dyDescent="0.3">
      <c r="A2626">
        <f t="shared" ref="A2626:A2689" si="45">D2626-E2626</f>
        <v>-3600207</v>
      </c>
      <c r="B2626" t="s">
        <v>10832</v>
      </c>
      <c r="C2626" t="s">
        <v>10928</v>
      </c>
      <c r="D2626">
        <v>399793</v>
      </c>
      <c r="E2626">
        <v>4000000</v>
      </c>
    </row>
    <row r="2627" spans="1:5" x14ac:dyDescent="0.3">
      <c r="A2627">
        <f t="shared" si="45"/>
        <v>-3602635</v>
      </c>
      <c r="B2627" t="s">
        <v>1339</v>
      </c>
      <c r="C2627" t="s">
        <v>7974</v>
      </c>
      <c r="D2627">
        <v>10397365</v>
      </c>
      <c r="E2627">
        <v>14000000</v>
      </c>
    </row>
    <row r="2628" spans="1:5" x14ac:dyDescent="0.3">
      <c r="A2628">
        <f t="shared" si="45"/>
        <v>-3624277</v>
      </c>
      <c r="B2628" t="s">
        <v>12588</v>
      </c>
      <c r="C2628" t="s">
        <v>12591</v>
      </c>
      <c r="D2628">
        <v>375723</v>
      </c>
      <c r="E2628">
        <v>4000000</v>
      </c>
    </row>
    <row r="2629" spans="1:5" x14ac:dyDescent="0.3">
      <c r="A2629">
        <f t="shared" si="45"/>
        <v>-3628103</v>
      </c>
      <c r="B2629" t="s">
        <v>3384</v>
      </c>
      <c r="C2629" t="s">
        <v>10931</v>
      </c>
      <c r="D2629">
        <v>371897</v>
      </c>
      <c r="E2629">
        <v>4000000</v>
      </c>
    </row>
    <row r="2630" spans="1:5" x14ac:dyDescent="0.3">
      <c r="A2630">
        <f t="shared" si="45"/>
        <v>-3628423</v>
      </c>
      <c r="B2630" t="s">
        <v>6475</v>
      </c>
      <c r="C2630" t="s">
        <v>9929</v>
      </c>
      <c r="D2630">
        <v>871577</v>
      </c>
      <c r="E2630">
        <v>4500000</v>
      </c>
    </row>
    <row r="2631" spans="1:5" x14ac:dyDescent="0.3">
      <c r="A2631">
        <f t="shared" si="45"/>
        <v>-3630883</v>
      </c>
      <c r="B2631" t="s">
        <v>1033</v>
      </c>
      <c r="C2631" t="s">
        <v>1036</v>
      </c>
      <c r="D2631">
        <v>106369117</v>
      </c>
      <c r="E2631">
        <v>110000000</v>
      </c>
    </row>
    <row r="2632" spans="1:5" x14ac:dyDescent="0.3">
      <c r="A2632">
        <f t="shared" si="45"/>
        <v>-3649226</v>
      </c>
      <c r="B2632" t="s">
        <v>9207</v>
      </c>
      <c r="C2632" t="s">
        <v>9208</v>
      </c>
      <c r="D2632">
        <v>4350774</v>
      </c>
      <c r="E2632">
        <v>8000000</v>
      </c>
    </row>
    <row r="2633" spans="1:5" x14ac:dyDescent="0.3">
      <c r="A2633">
        <f t="shared" si="45"/>
        <v>-3699331</v>
      </c>
      <c r="B2633" t="s">
        <v>12004</v>
      </c>
      <c r="C2633" t="s">
        <v>12005</v>
      </c>
      <c r="D2633">
        <v>100669</v>
      </c>
      <c r="E2633">
        <v>3800000</v>
      </c>
    </row>
    <row r="2634" spans="1:5" x14ac:dyDescent="0.3">
      <c r="A2634">
        <f t="shared" si="45"/>
        <v>-3702073</v>
      </c>
      <c r="B2634" t="s">
        <v>10075</v>
      </c>
      <c r="C2634" t="s">
        <v>11088</v>
      </c>
      <c r="D2634">
        <f>VLOOKUP(B2634,'AVG budget &amp; Gross'!$X$4:$Y$2401,2,0)</f>
        <v>14873</v>
      </c>
      <c r="E2634">
        <v>3716946</v>
      </c>
    </row>
    <row r="2635" spans="1:5" x14ac:dyDescent="0.3">
      <c r="A2635">
        <f t="shared" si="45"/>
        <v>-3712212</v>
      </c>
      <c r="B2635" t="s">
        <v>173</v>
      </c>
      <c r="C2635" t="s">
        <v>4269</v>
      </c>
      <c r="D2635">
        <v>35287788</v>
      </c>
      <c r="E2635">
        <v>39000000</v>
      </c>
    </row>
    <row r="2636" spans="1:5" x14ac:dyDescent="0.3">
      <c r="A2636">
        <f t="shared" si="45"/>
        <v>-3714714</v>
      </c>
      <c r="B2636" t="s">
        <v>9615</v>
      </c>
      <c r="C2636" t="s">
        <v>9771</v>
      </c>
      <c r="D2636">
        <v>1110286</v>
      </c>
      <c r="E2636">
        <v>4825000</v>
      </c>
    </row>
    <row r="2637" spans="1:5" x14ac:dyDescent="0.3">
      <c r="A2637">
        <f t="shared" si="45"/>
        <v>-3716496</v>
      </c>
      <c r="B2637" t="s">
        <v>877</v>
      </c>
      <c r="C2637" t="s">
        <v>4055</v>
      </c>
      <c r="D2637">
        <v>36283504</v>
      </c>
      <c r="E2637">
        <v>40000000</v>
      </c>
    </row>
    <row r="2638" spans="1:5" x14ac:dyDescent="0.3">
      <c r="A2638">
        <f t="shared" si="45"/>
        <v>-3725615</v>
      </c>
      <c r="B2638" t="s">
        <v>10624</v>
      </c>
      <c r="C2638" t="s">
        <v>10625</v>
      </c>
      <c r="D2638">
        <v>274385</v>
      </c>
      <c r="E2638">
        <v>4000000</v>
      </c>
    </row>
    <row r="2639" spans="1:5" x14ac:dyDescent="0.3">
      <c r="A2639">
        <f t="shared" si="45"/>
        <v>-3731172</v>
      </c>
      <c r="B2639" t="s">
        <v>2606</v>
      </c>
      <c r="C2639" t="s">
        <v>5441</v>
      </c>
      <c r="D2639">
        <v>24268828</v>
      </c>
      <c r="E2639">
        <v>28000000</v>
      </c>
    </row>
    <row r="2640" spans="1:5" x14ac:dyDescent="0.3">
      <c r="A2640">
        <f t="shared" si="45"/>
        <v>-3742998</v>
      </c>
      <c r="B2640" t="s">
        <v>173</v>
      </c>
      <c r="C2640" t="s">
        <v>2177</v>
      </c>
      <c r="D2640">
        <v>66257002</v>
      </c>
      <c r="E2640">
        <v>70000000</v>
      </c>
    </row>
    <row r="2641" spans="1:5" x14ac:dyDescent="0.3">
      <c r="A2641">
        <f t="shared" si="45"/>
        <v>-3751299</v>
      </c>
      <c r="B2641" t="s">
        <v>757</v>
      </c>
      <c r="C2641" t="s">
        <v>6634</v>
      </c>
      <c r="D2641">
        <v>16248701</v>
      </c>
      <c r="E2641">
        <v>20000000</v>
      </c>
    </row>
    <row r="2642" spans="1:5" x14ac:dyDescent="0.3">
      <c r="A2642">
        <f t="shared" si="45"/>
        <v>-3771476</v>
      </c>
      <c r="B2642" t="s">
        <v>8994</v>
      </c>
      <c r="C2642" t="s">
        <v>8996</v>
      </c>
      <c r="D2642">
        <v>228524</v>
      </c>
      <c r="E2642">
        <v>4000000</v>
      </c>
    </row>
    <row r="2643" spans="1:5" x14ac:dyDescent="0.3">
      <c r="A2643">
        <f t="shared" si="45"/>
        <v>-3772117</v>
      </c>
      <c r="B2643" t="s">
        <v>5900</v>
      </c>
      <c r="C2643" t="s">
        <v>10720</v>
      </c>
      <c r="D2643">
        <v>727883</v>
      </c>
      <c r="E2643">
        <v>4500000</v>
      </c>
    </row>
    <row r="2644" spans="1:5" x14ac:dyDescent="0.3">
      <c r="A2644">
        <f t="shared" si="45"/>
        <v>-3780041</v>
      </c>
      <c r="B2644" t="s">
        <v>11060</v>
      </c>
      <c r="C2644" t="s">
        <v>11062</v>
      </c>
      <c r="D2644">
        <v>19959</v>
      </c>
      <c r="E2644">
        <v>3800000</v>
      </c>
    </row>
    <row r="2645" spans="1:5" x14ac:dyDescent="0.3">
      <c r="A2645">
        <f t="shared" si="45"/>
        <v>-3785127</v>
      </c>
      <c r="B2645" t="s">
        <v>10075</v>
      </c>
      <c r="C2645" t="s">
        <v>11035</v>
      </c>
      <c r="D2645">
        <v>14873</v>
      </c>
      <c r="E2645">
        <v>3800000</v>
      </c>
    </row>
    <row r="2646" spans="1:5" x14ac:dyDescent="0.3">
      <c r="A2646">
        <f t="shared" si="45"/>
        <v>-3786587</v>
      </c>
      <c r="B2646" t="s">
        <v>10728</v>
      </c>
      <c r="C2646" t="s">
        <v>10731</v>
      </c>
      <c r="D2646">
        <v>713413</v>
      </c>
      <c r="E2646">
        <v>4500000</v>
      </c>
    </row>
    <row r="2647" spans="1:5" x14ac:dyDescent="0.3">
      <c r="A2647">
        <f t="shared" si="45"/>
        <v>-3792025</v>
      </c>
      <c r="B2647" t="s">
        <v>6652</v>
      </c>
      <c r="C2647" t="s">
        <v>10067</v>
      </c>
      <c r="D2647">
        <v>2207975</v>
      </c>
      <c r="E2647">
        <v>6000000</v>
      </c>
    </row>
    <row r="2648" spans="1:5" x14ac:dyDescent="0.3">
      <c r="A2648">
        <f t="shared" si="45"/>
        <v>-3798243</v>
      </c>
      <c r="B2648" t="s">
        <v>6752</v>
      </c>
      <c r="C2648" t="s">
        <v>6754</v>
      </c>
      <c r="D2648">
        <v>6201757</v>
      </c>
      <c r="E2648">
        <v>10000000</v>
      </c>
    </row>
    <row r="2649" spans="1:5" x14ac:dyDescent="0.3">
      <c r="A2649">
        <f t="shared" si="45"/>
        <v>-3802134</v>
      </c>
      <c r="B2649" t="s">
        <v>3653</v>
      </c>
      <c r="C2649" t="s">
        <v>8884</v>
      </c>
      <c r="D2649">
        <v>6197866</v>
      </c>
      <c r="E2649">
        <v>10000000</v>
      </c>
    </row>
    <row r="2650" spans="1:5" x14ac:dyDescent="0.3">
      <c r="A2650">
        <f t="shared" si="45"/>
        <v>-3814423</v>
      </c>
      <c r="B2650" t="s">
        <v>5614</v>
      </c>
      <c r="C2650" t="s">
        <v>10942</v>
      </c>
      <c r="D2650">
        <v>185577</v>
      </c>
      <c r="E2650">
        <v>4000000</v>
      </c>
    </row>
    <row r="2651" spans="1:5" x14ac:dyDescent="0.3">
      <c r="A2651">
        <f t="shared" si="45"/>
        <v>-3821023</v>
      </c>
      <c r="B2651" t="s">
        <v>4189</v>
      </c>
      <c r="C2651" t="s">
        <v>8799</v>
      </c>
      <c r="D2651">
        <v>17378977</v>
      </c>
      <c r="E2651">
        <f>VLOOKUP(B2651,'AVG budget &amp; Gross'!$S$4:$T$2401,2,0)</f>
        <v>21200000</v>
      </c>
    </row>
    <row r="2652" spans="1:5" x14ac:dyDescent="0.3">
      <c r="A2652">
        <f t="shared" si="45"/>
        <v>-3853598</v>
      </c>
      <c r="B2652" t="s">
        <v>10960</v>
      </c>
      <c r="C2652" t="s">
        <v>10962</v>
      </c>
      <c r="D2652">
        <v>146402</v>
      </c>
      <c r="E2652">
        <v>4000000</v>
      </c>
    </row>
    <row r="2653" spans="1:5" x14ac:dyDescent="0.3">
      <c r="A2653">
        <f t="shared" si="45"/>
        <v>-3855482</v>
      </c>
      <c r="B2653" t="s">
        <v>7722</v>
      </c>
      <c r="C2653" t="s">
        <v>7724</v>
      </c>
      <c r="D2653">
        <v>11144518</v>
      </c>
      <c r="E2653">
        <v>15000000</v>
      </c>
    </row>
    <row r="2654" spans="1:5" x14ac:dyDescent="0.3">
      <c r="A2654">
        <f t="shared" si="45"/>
        <v>-3856347</v>
      </c>
      <c r="B2654" t="s">
        <v>11030</v>
      </c>
      <c r="C2654" t="s">
        <v>11031</v>
      </c>
      <c r="D2654">
        <v>143653</v>
      </c>
      <c r="E2654">
        <v>4000000</v>
      </c>
    </row>
    <row r="2655" spans="1:5" x14ac:dyDescent="0.3">
      <c r="A2655">
        <f t="shared" si="45"/>
        <v>-3865783</v>
      </c>
      <c r="B2655" t="s">
        <v>8399</v>
      </c>
      <c r="C2655" t="s">
        <v>8401</v>
      </c>
      <c r="D2655">
        <v>8134217</v>
      </c>
      <c r="E2655">
        <v>12000000</v>
      </c>
    </row>
    <row r="2656" spans="1:5" x14ac:dyDescent="0.3">
      <c r="A2656">
        <f t="shared" si="45"/>
        <v>-3877439</v>
      </c>
      <c r="B2656" t="s">
        <v>4390</v>
      </c>
      <c r="C2656" t="s">
        <v>9947</v>
      </c>
      <c r="D2656">
        <v>2122561</v>
      </c>
      <c r="E2656">
        <v>6000000</v>
      </c>
    </row>
    <row r="2657" spans="1:5" x14ac:dyDescent="0.3">
      <c r="A2657">
        <f t="shared" si="45"/>
        <v>-3898945</v>
      </c>
      <c r="B2657" t="s">
        <v>1629</v>
      </c>
      <c r="C2657" t="s">
        <v>10812</v>
      </c>
      <c r="D2657">
        <v>101055</v>
      </c>
      <c r="E2657">
        <v>4000000</v>
      </c>
    </row>
    <row r="2658" spans="1:5" x14ac:dyDescent="0.3">
      <c r="A2658">
        <f t="shared" si="45"/>
        <v>-3899588</v>
      </c>
      <c r="B2658" t="s">
        <v>10943</v>
      </c>
      <c r="C2658" t="s">
        <v>10946</v>
      </c>
      <c r="D2658">
        <v>100412</v>
      </c>
      <c r="E2658">
        <v>4000000</v>
      </c>
    </row>
    <row r="2659" spans="1:5" x14ac:dyDescent="0.3">
      <c r="A2659">
        <f t="shared" si="45"/>
        <v>-3900000</v>
      </c>
      <c r="B2659" t="s">
        <v>8225</v>
      </c>
      <c r="C2659" t="s">
        <v>10495</v>
      </c>
      <c r="D2659">
        <v>1100000</v>
      </c>
      <c r="E2659">
        <v>5000000</v>
      </c>
    </row>
    <row r="2660" spans="1:5" x14ac:dyDescent="0.3">
      <c r="A2660">
        <f t="shared" si="45"/>
        <v>-3917956</v>
      </c>
      <c r="B2660" t="s">
        <v>7794</v>
      </c>
      <c r="C2660" t="s">
        <v>10494</v>
      </c>
      <c r="D2660">
        <v>1082044</v>
      </c>
      <c r="E2660">
        <v>5000000</v>
      </c>
    </row>
    <row r="2661" spans="1:5" x14ac:dyDescent="0.3">
      <c r="A2661">
        <f t="shared" si="45"/>
        <v>-3922954</v>
      </c>
      <c r="B2661" t="s">
        <v>4982</v>
      </c>
      <c r="C2661" t="s">
        <v>10080</v>
      </c>
      <c r="D2661">
        <v>2077046</v>
      </c>
      <c r="E2661">
        <v>6000000</v>
      </c>
    </row>
    <row r="2662" spans="1:5" x14ac:dyDescent="0.3">
      <c r="A2662">
        <f t="shared" si="45"/>
        <v>-3929480</v>
      </c>
      <c r="B2662" t="s">
        <v>8225</v>
      </c>
      <c r="C2662" t="s">
        <v>10596</v>
      </c>
      <c r="D2662">
        <f>VLOOKUP(B2662,'AVG budget &amp; Gross'!$X$4:$Y$2401,2,0)</f>
        <v>1070520</v>
      </c>
      <c r="E2662">
        <v>5000000</v>
      </c>
    </row>
    <row r="2663" spans="1:5" x14ac:dyDescent="0.3">
      <c r="A2663">
        <f t="shared" si="45"/>
        <v>-3943898</v>
      </c>
      <c r="B2663" t="s">
        <v>10217</v>
      </c>
      <c r="C2663" t="s">
        <v>10218</v>
      </c>
      <c r="D2663">
        <v>1056102</v>
      </c>
      <c r="E2663">
        <v>5000000</v>
      </c>
    </row>
    <row r="2664" spans="1:5" x14ac:dyDescent="0.3">
      <c r="A2664">
        <f t="shared" si="45"/>
        <v>-3955382</v>
      </c>
      <c r="B2664" t="s">
        <v>8885</v>
      </c>
      <c r="C2664" t="s">
        <v>8887</v>
      </c>
      <c r="D2664">
        <v>6044618</v>
      </c>
      <c r="E2664">
        <v>10000000</v>
      </c>
    </row>
    <row r="2665" spans="1:5" x14ac:dyDescent="0.3">
      <c r="A2665">
        <f t="shared" si="45"/>
        <v>-3962246</v>
      </c>
      <c r="B2665" t="s">
        <v>2262</v>
      </c>
      <c r="C2665" t="s">
        <v>4432</v>
      </c>
      <c r="D2665">
        <v>33037754</v>
      </c>
      <c r="E2665">
        <v>37000000</v>
      </c>
    </row>
    <row r="2666" spans="1:5" x14ac:dyDescent="0.3">
      <c r="A2666">
        <f t="shared" si="45"/>
        <v>-3974762</v>
      </c>
      <c r="B2666" t="s">
        <v>10068</v>
      </c>
      <c r="C2666" t="s">
        <v>10070</v>
      </c>
      <c r="D2666">
        <v>2025238</v>
      </c>
      <c r="E2666">
        <v>6000000</v>
      </c>
    </row>
    <row r="2667" spans="1:5" x14ac:dyDescent="0.3">
      <c r="A2667">
        <f t="shared" si="45"/>
        <v>-3979738</v>
      </c>
      <c r="B2667" t="s">
        <v>10973</v>
      </c>
      <c r="C2667" t="s">
        <v>10974</v>
      </c>
      <c r="D2667">
        <v>20262</v>
      </c>
      <c r="E2667">
        <v>4000000</v>
      </c>
    </row>
    <row r="2668" spans="1:5" x14ac:dyDescent="0.3">
      <c r="A2668">
        <f t="shared" si="45"/>
        <v>-3987164</v>
      </c>
      <c r="B2668" t="s">
        <v>4148</v>
      </c>
      <c r="C2668" t="s">
        <v>10972</v>
      </c>
      <c r="D2668">
        <v>12836</v>
      </c>
      <c r="E2668">
        <v>4000000</v>
      </c>
    </row>
    <row r="2669" spans="1:5" x14ac:dyDescent="0.3">
      <c r="A2669">
        <f t="shared" si="45"/>
        <v>-3991940</v>
      </c>
      <c r="B2669" t="s">
        <v>924</v>
      </c>
      <c r="C2669" t="s">
        <v>9870</v>
      </c>
      <c r="D2669">
        <v>8060</v>
      </c>
      <c r="E2669">
        <v>4000000</v>
      </c>
    </row>
    <row r="2670" spans="1:5" x14ac:dyDescent="0.3">
      <c r="A2670">
        <f t="shared" si="45"/>
        <v>-3995937</v>
      </c>
      <c r="B2670" t="s">
        <v>10989</v>
      </c>
      <c r="C2670" t="s">
        <v>10992</v>
      </c>
      <c r="D2670">
        <v>4063</v>
      </c>
      <c r="E2670">
        <v>4000000</v>
      </c>
    </row>
    <row r="2671" spans="1:5" x14ac:dyDescent="0.3">
      <c r="A2671">
        <f t="shared" si="45"/>
        <v>-4005443</v>
      </c>
      <c r="B2671" t="s">
        <v>2615</v>
      </c>
      <c r="C2671" t="s">
        <v>2616</v>
      </c>
      <c r="D2671">
        <v>55994557</v>
      </c>
      <c r="E2671">
        <v>60000000</v>
      </c>
    </row>
    <row r="2672" spans="1:5" x14ac:dyDescent="0.3">
      <c r="A2672">
        <f t="shared" si="45"/>
        <v>-4021435</v>
      </c>
      <c r="B2672" t="s">
        <v>7613</v>
      </c>
      <c r="C2672" t="s">
        <v>10650</v>
      </c>
      <c r="D2672">
        <v>778565</v>
      </c>
      <c r="E2672">
        <v>4800000</v>
      </c>
    </row>
    <row r="2673" spans="1:5" x14ac:dyDescent="0.3">
      <c r="A2673">
        <f t="shared" si="45"/>
        <v>-4043793</v>
      </c>
      <c r="B2673" t="s">
        <v>8227</v>
      </c>
      <c r="C2673" t="s">
        <v>8230</v>
      </c>
      <c r="D2673">
        <v>11956207</v>
      </c>
      <c r="E2673">
        <v>16000000</v>
      </c>
    </row>
    <row r="2674" spans="1:5" x14ac:dyDescent="0.3">
      <c r="A2674">
        <f t="shared" si="45"/>
        <v>-4055646</v>
      </c>
      <c r="B2674" t="s">
        <v>11387</v>
      </c>
      <c r="C2674" t="s">
        <v>11974</v>
      </c>
      <c r="D2674">
        <v>444354</v>
      </c>
      <c r="E2674">
        <f>VLOOKUP(B2674,'AVG budget &amp; Gross'!$S$4:$T$2401,2,0)</f>
        <v>4500000</v>
      </c>
    </row>
    <row r="2675" spans="1:5" x14ac:dyDescent="0.3">
      <c r="A2675">
        <f t="shared" si="45"/>
        <v>-4059945</v>
      </c>
      <c r="B2675" t="s">
        <v>8417</v>
      </c>
      <c r="C2675" t="s">
        <v>9324</v>
      </c>
      <c r="D2675">
        <v>4440055</v>
      </c>
      <c r="E2675">
        <v>8500000</v>
      </c>
    </row>
    <row r="2676" spans="1:5" x14ac:dyDescent="0.3">
      <c r="A2676">
        <f t="shared" si="45"/>
        <v>-4065142</v>
      </c>
      <c r="B2676" t="s">
        <v>1005</v>
      </c>
      <c r="C2676" t="s">
        <v>6151</v>
      </c>
      <c r="D2676">
        <v>18934858</v>
      </c>
      <c r="E2676">
        <v>23000000</v>
      </c>
    </row>
    <row r="2677" spans="1:5" x14ac:dyDescent="0.3">
      <c r="A2677">
        <f t="shared" si="45"/>
        <v>-4072280</v>
      </c>
      <c r="B2677" t="s">
        <v>4796</v>
      </c>
      <c r="C2677" t="s">
        <v>4797</v>
      </c>
      <c r="D2677">
        <v>28927720</v>
      </c>
      <c r="E2677">
        <v>33000000</v>
      </c>
    </row>
    <row r="2678" spans="1:5" x14ac:dyDescent="0.3">
      <c r="A2678">
        <f t="shared" si="45"/>
        <v>-4078262</v>
      </c>
      <c r="B2678" t="s">
        <v>9146</v>
      </c>
      <c r="C2678" t="s">
        <v>9750</v>
      </c>
      <c r="D2678">
        <v>2921738</v>
      </c>
      <c r="E2678">
        <v>7000000</v>
      </c>
    </row>
    <row r="2679" spans="1:5" x14ac:dyDescent="0.3">
      <c r="A2679">
        <f t="shared" si="45"/>
        <v>-4081717</v>
      </c>
      <c r="B2679" t="s">
        <v>8392</v>
      </c>
      <c r="C2679" t="s">
        <v>8393</v>
      </c>
      <c r="D2679">
        <v>7918283</v>
      </c>
      <c r="E2679">
        <v>12000000</v>
      </c>
    </row>
    <row r="2680" spans="1:5" x14ac:dyDescent="0.3">
      <c r="A2680">
        <f t="shared" si="45"/>
        <v>-4086164</v>
      </c>
      <c r="B2680" t="s">
        <v>10670</v>
      </c>
      <c r="C2680" t="s">
        <v>10672</v>
      </c>
      <c r="D2680">
        <v>513836</v>
      </c>
      <c r="E2680">
        <v>4600000</v>
      </c>
    </row>
    <row r="2681" spans="1:5" x14ac:dyDescent="0.3">
      <c r="A2681">
        <f t="shared" si="45"/>
        <v>-4115185</v>
      </c>
      <c r="B2681" t="s">
        <v>1418</v>
      </c>
      <c r="C2681" t="s">
        <v>1422</v>
      </c>
      <c r="D2681">
        <v>85884815</v>
      </c>
      <c r="E2681">
        <v>90000000</v>
      </c>
    </row>
    <row r="2682" spans="1:5" x14ac:dyDescent="0.3">
      <c r="A2682">
        <f t="shared" si="45"/>
        <v>-4118133</v>
      </c>
      <c r="B2682" t="s">
        <v>6541</v>
      </c>
      <c r="C2682" t="s">
        <v>9222</v>
      </c>
      <c r="D2682">
        <v>4881867</v>
      </c>
      <c r="E2682">
        <v>9000000</v>
      </c>
    </row>
    <row r="2683" spans="1:5" x14ac:dyDescent="0.3">
      <c r="A2683">
        <f t="shared" si="45"/>
        <v>-4152561</v>
      </c>
      <c r="B2683" t="s">
        <v>9602</v>
      </c>
      <c r="C2683" t="s">
        <v>9604</v>
      </c>
      <c r="D2683">
        <v>3347439</v>
      </c>
      <c r="E2683">
        <v>7500000</v>
      </c>
    </row>
    <row r="2684" spans="1:5" x14ac:dyDescent="0.3">
      <c r="A2684">
        <f t="shared" si="45"/>
        <v>-4165583</v>
      </c>
      <c r="B2684" t="s">
        <v>10677</v>
      </c>
      <c r="C2684" t="s">
        <v>10678</v>
      </c>
      <c r="D2684">
        <v>434417</v>
      </c>
      <c r="E2684">
        <v>4600000</v>
      </c>
    </row>
    <row r="2685" spans="1:5" x14ac:dyDescent="0.3">
      <c r="A2685">
        <f t="shared" si="45"/>
        <v>-4169790</v>
      </c>
      <c r="B2685" t="s">
        <v>10510</v>
      </c>
      <c r="C2685" t="s">
        <v>10511</v>
      </c>
      <c r="D2685">
        <v>830210</v>
      </c>
      <c r="E2685">
        <v>5000000</v>
      </c>
    </row>
    <row r="2686" spans="1:5" x14ac:dyDescent="0.3">
      <c r="A2686">
        <f t="shared" si="45"/>
        <v>-4170061</v>
      </c>
      <c r="B2686" t="s">
        <v>9146</v>
      </c>
      <c r="C2686" t="s">
        <v>9148</v>
      </c>
      <c r="D2686">
        <v>3047539</v>
      </c>
      <c r="E2686">
        <v>7217600</v>
      </c>
    </row>
    <row r="2687" spans="1:5" x14ac:dyDescent="0.3">
      <c r="A2687">
        <f t="shared" si="45"/>
        <v>-4202093</v>
      </c>
      <c r="B2687" t="s">
        <v>85</v>
      </c>
      <c r="C2687" t="s">
        <v>6631</v>
      </c>
      <c r="D2687">
        <v>15797907</v>
      </c>
      <c r="E2687">
        <v>20000000</v>
      </c>
    </row>
    <row r="2688" spans="1:5" x14ac:dyDescent="0.3">
      <c r="A2688">
        <f t="shared" si="45"/>
        <v>-4207881</v>
      </c>
      <c r="B2688" t="s">
        <v>5483</v>
      </c>
      <c r="C2688" t="s">
        <v>10203</v>
      </c>
      <c r="D2688">
        <v>1292119</v>
      </c>
      <c r="E2688">
        <v>5500000</v>
      </c>
    </row>
    <row r="2689" spans="1:5" x14ac:dyDescent="0.3">
      <c r="A2689">
        <f t="shared" si="45"/>
        <v>-4231704</v>
      </c>
      <c r="B2689" t="s">
        <v>9917</v>
      </c>
      <c r="C2689" t="s">
        <v>9918</v>
      </c>
      <c r="D2689">
        <v>2268296</v>
      </c>
      <c r="E2689">
        <v>6500000</v>
      </c>
    </row>
    <row r="2690" spans="1:5" x14ac:dyDescent="0.3">
      <c r="A2690">
        <f t="shared" ref="A2690:A2753" si="46">D2690-E2690</f>
        <v>-4236531</v>
      </c>
      <c r="B2690" t="s">
        <v>2548</v>
      </c>
      <c r="C2690" t="s">
        <v>7721</v>
      </c>
      <c r="D2690">
        <v>10763469</v>
      </c>
      <c r="E2690">
        <v>15000000</v>
      </c>
    </row>
    <row r="2691" spans="1:5" x14ac:dyDescent="0.3">
      <c r="A2691">
        <f t="shared" si="46"/>
        <v>-4241500</v>
      </c>
      <c r="B2691" t="s">
        <v>6752</v>
      </c>
      <c r="C2691" t="s">
        <v>8007</v>
      </c>
      <c r="D2691">
        <v>3958500</v>
      </c>
      <c r="E2691">
        <v>8200000</v>
      </c>
    </row>
    <row r="2692" spans="1:5" x14ac:dyDescent="0.3">
      <c r="A2692">
        <f t="shared" si="46"/>
        <v>-4286998</v>
      </c>
      <c r="B2692" t="s">
        <v>10895</v>
      </c>
      <c r="C2692" t="s">
        <v>10896</v>
      </c>
      <c r="D2692">
        <v>3713002</v>
      </c>
      <c r="E2692">
        <v>8000000</v>
      </c>
    </row>
    <row r="2693" spans="1:5" x14ac:dyDescent="0.3">
      <c r="A2693">
        <f t="shared" si="46"/>
        <v>-4287928</v>
      </c>
      <c r="B2693" t="s">
        <v>6635</v>
      </c>
      <c r="C2693" t="s">
        <v>6637</v>
      </c>
      <c r="D2693">
        <v>15712072</v>
      </c>
      <c r="E2693">
        <v>20000000</v>
      </c>
    </row>
    <row r="2694" spans="1:5" x14ac:dyDescent="0.3">
      <c r="A2694">
        <f t="shared" si="46"/>
        <v>-4306379</v>
      </c>
      <c r="B2694" t="s">
        <v>7271</v>
      </c>
      <c r="C2694" t="s">
        <v>7272</v>
      </c>
      <c r="D2694">
        <v>12693621</v>
      </c>
      <c r="E2694">
        <v>17000000</v>
      </c>
    </row>
    <row r="2695" spans="1:5" x14ac:dyDescent="0.3">
      <c r="A2695">
        <f t="shared" si="46"/>
        <v>-4308561</v>
      </c>
      <c r="B2695" t="s">
        <v>4580</v>
      </c>
      <c r="C2695" t="s">
        <v>4581</v>
      </c>
      <c r="D2695">
        <v>30691439</v>
      </c>
      <c r="E2695">
        <v>35000000</v>
      </c>
    </row>
    <row r="2696" spans="1:5" x14ac:dyDescent="0.3">
      <c r="A2696">
        <f t="shared" si="46"/>
        <v>-4318497</v>
      </c>
      <c r="B2696" t="s">
        <v>3771</v>
      </c>
      <c r="C2696" t="s">
        <v>9206</v>
      </c>
      <c r="D2696">
        <v>4681503</v>
      </c>
      <c r="E2696">
        <v>9000000</v>
      </c>
    </row>
    <row r="2697" spans="1:5" x14ac:dyDescent="0.3">
      <c r="A2697">
        <f t="shared" si="46"/>
        <v>-4330587</v>
      </c>
      <c r="B2697" t="s">
        <v>1765</v>
      </c>
      <c r="C2697" t="s">
        <v>4585</v>
      </c>
      <c r="D2697">
        <v>30669413</v>
      </c>
      <c r="E2697">
        <v>35000000</v>
      </c>
    </row>
    <row r="2698" spans="1:5" x14ac:dyDescent="0.3">
      <c r="A2698">
        <f t="shared" si="46"/>
        <v>-4346385</v>
      </c>
      <c r="B2698" t="s">
        <v>2920</v>
      </c>
      <c r="C2698" t="s">
        <v>6146</v>
      </c>
      <c r="D2698">
        <v>18653615</v>
      </c>
      <c r="E2698">
        <v>23000000</v>
      </c>
    </row>
    <row r="2699" spans="1:5" x14ac:dyDescent="0.3">
      <c r="A2699">
        <f t="shared" si="46"/>
        <v>-4347435</v>
      </c>
      <c r="B2699" t="s">
        <v>3815</v>
      </c>
      <c r="C2699" t="s">
        <v>3816</v>
      </c>
      <c r="D2699">
        <v>37652565</v>
      </c>
      <c r="E2699">
        <v>42000000</v>
      </c>
    </row>
    <row r="2700" spans="1:5" x14ac:dyDescent="0.3">
      <c r="A2700">
        <f t="shared" si="46"/>
        <v>-4370130</v>
      </c>
      <c r="B2700" t="s">
        <v>7895</v>
      </c>
      <c r="C2700" t="s">
        <v>9141</v>
      </c>
      <c r="D2700">
        <v>3029870</v>
      </c>
      <c r="E2700">
        <v>7400000</v>
      </c>
    </row>
    <row r="2701" spans="1:5" x14ac:dyDescent="0.3">
      <c r="A2701">
        <f t="shared" si="46"/>
        <v>-4391771</v>
      </c>
      <c r="B2701" t="s">
        <v>10756</v>
      </c>
      <c r="C2701" t="s">
        <v>10757</v>
      </c>
      <c r="D2701">
        <v>108229</v>
      </c>
      <c r="E2701">
        <v>4500000</v>
      </c>
    </row>
    <row r="2702" spans="1:5" x14ac:dyDescent="0.3">
      <c r="A2702">
        <f t="shared" si="46"/>
        <v>-4475146</v>
      </c>
      <c r="B2702" t="s">
        <v>9914</v>
      </c>
      <c r="C2702" t="s">
        <v>9916</v>
      </c>
      <c r="D2702">
        <v>2024854</v>
      </c>
      <c r="E2702">
        <v>6500000</v>
      </c>
    </row>
    <row r="2703" spans="1:5" x14ac:dyDescent="0.3">
      <c r="A2703">
        <f t="shared" si="46"/>
        <v>-4483513</v>
      </c>
      <c r="B2703" t="s">
        <v>4818</v>
      </c>
      <c r="C2703" t="s">
        <v>10247</v>
      </c>
      <c r="D2703">
        <v>766487</v>
      </c>
      <c r="E2703">
        <v>5250000</v>
      </c>
    </row>
    <row r="2704" spans="1:5" x14ac:dyDescent="0.3">
      <c r="A2704">
        <f t="shared" si="46"/>
        <v>-4491309</v>
      </c>
      <c r="B2704" t="s">
        <v>9647</v>
      </c>
      <c r="C2704" t="s">
        <v>10778</v>
      </c>
      <c r="D2704">
        <v>8691</v>
      </c>
      <c r="E2704">
        <v>4500000</v>
      </c>
    </row>
    <row r="2705" spans="1:5" x14ac:dyDescent="0.3">
      <c r="A2705">
        <f t="shared" si="46"/>
        <v>-4505513</v>
      </c>
      <c r="B2705" t="s">
        <v>3755</v>
      </c>
      <c r="C2705" t="s">
        <v>5516</v>
      </c>
      <c r="D2705">
        <v>22494487</v>
      </c>
      <c r="E2705">
        <v>27000000</v>
      </c>
    </row>
    <row r="2706" spans="1:5" x14ac:dyDescent="0.3">
      <c r="A2706">
        <f t="shared" si="46"/>
        <v>-4505853</v>
      </c>
      <c r="B2706" t="s">
        <v>7729</v>
      </c>
      <c r="C2706" t="s">
        <v>7730</v>
      </c>
      <c r="D2706">
        <v>10494147</v>
      </c>
      <c r="E2706">
        <v>15000000</v>
      </c>
    </row>
    <row r="2707" spans="1:5" x14ac:dyDescent="0.3">
      <c r="A2707">
        <f t="shared" si="46"/>
        <v>-4508347</v>
      </c>
      <c r="B2707" t="s">
        <v>7086</v>
      </c>
      <c r="C2707" t="s">
        <v>7087</v>
      </c>
      <c r="D2707">
        <v>13491653</v>
      </c>
      <c r="E2707">
        <v>18000000</v>
      </c>
    </row>
    <row r="2708" spans="1:5" x14ac:dyDescent="0.3">
      <c r="A2708">
        <f t="shared" si="46"/>
        <v>-4515625</v>
      </c>
      <c r="B2708" t="s">
        <v>6025</v>
      </c>
      <c r="C2708" t="s">
        <v>8902</v>
      </c>
      <c r="D2708">
        <v>5484375</v>
      </c>
      <c r="E2708">
        <v>10000000</v>
      </c>
    </row>
    <row r="2709" spans="1:5" x14ac:dyDescent="0.3">
      <c r="A2709">
        <f t="shared" si="46"/>
        <v>-4527033</v>
      </c>
      <c r="B2709" t="s">
        <v>2775</v>
      </c>
      <c r="C2709" t="s">
        <v>2778</v>
      </c>
      <c r="D2709">
        <v>25472967</v>
      </c>
      <c r="E2709">
        <v>30000000</v>
      </c>
    </row>
    <row r="2710" spans="1:5" x14ac:dyDescent="0.3">
      <c r="A2710">
        <f t="shared" si="46"/>
        <v>-4535974</v>
      </c>
      <c r="B2710" t="s">
        <v>6641</v>
      </c>
      <c r="C2710" t="s">
        <v>6643</v>
      </c>
      <c r="D2710">
        <v>15464026</v>
      </c>
      <c r="E2710">
        <v>20000000</v>
      </c>
    </row>
    <row r="2711" spans="1:5" x14ac:dyDescent="0.3">
      <c r="A2711">
        <f t="shared" si="46"/>
        <v>-4556684</v>
      </c>
      <c r="B2711" t="s">
        <v>676</v>
      </c>
      <c r="C2711" t="s">
        <v>7728</v>
      </c>
      <c r="D2711">
        <v>10443316</v>
      </c>
      <c r="E2711">
        <v>15000000</v>
      </c>
    </row>
    <row r="2712" spans="1:5" x14ac:dyDescent="0.3">
      <c r="A2712">
        <f t="shared" si="46"/>
        <v>-4557180</v>
      </c>
      <c r="B2712" t="s">
        <v>9466</v>
      </c>
      <c r="C2712" t="s">
        <v>9468</v>
      </c>
      <c r="D2712">
        <v>3442820</v>
      </c>
      <c r="E2712">
        <v>8000000</v>
      </c>
    </row>
    <row r="2713" spans="1:5" x14ac:dyDescent="0.3">
      <c r="A2713">
        <f t="shared" si="46"/>
        <v>-4588020</v>
      </c>
      <c r="B2713" t="s">
        <v>7041</v>
      </c>
      <c r="C2713" t="s">
        <v>7733</v>
      </c>
      <c r="D2713">
        <v>10411980</v>
      </c>
      <c r="E2713">
        <v>15000000</v>
      </c>
    </row>
    <row r="2714" spans="1:5" x14ac:dyDescent="0.3">
      <c r="A2714">
        <f t="shared" si="46"/>
        <v>-4591178</v>
      </c>
      <c r="B2714" t="s">
        <v>6639</v>
      </c>
      <c r="C2714" t="s">
        <v>6640</v>
      </c>
      <c r="D2714">
        <v>15408822</v>
      </c>
      <c r="E2714">
        <v>20000000</v>
      </c>
    </row>
    <row r="2715" spans="1:5" x14ac:dyDescent="0.3">
      <c r="A2715">
        <f t="shared" si="46"/>
        <v>-4597590</v>
      </c>
      <c r="B2715" t="s">
        <v>7976</v>
      </c>
      <c r="C2715" t="s">
        <v>7977</v>
      </c>
      <c r="D2715">
        <v>9402410</v>
      </c>
      <c r="E2715">
        <v>14000000</v>
      </c>
    </row>
    <row r="2716" spans="1:5" x14ac:dyDescent="0.3">
      <c r="A2716">
        <f t="shared" si="46"/>
        <v>-4623910</v>
      </c>
      <c r="B2716" t="s">
        <v>10075</v>
      </c>
      <c r="C2716" t="s">
        <v>10649</v>
      </c>
      <c r="D2716">
        <f>VLOOKUP(B2716,'AVG budget &amp; Gross'!$X$4:$Y$2401,2,0)</f>
        <v>14873</v>
      </c>
      <c r="E2716">
        <v>4638783</v>
      </c>
    </row>
    <row r="2717" spans="1:5" x14ac:dyDescent="0.3">
      <c r="A2717">
        <f t="shared" si="46"/>
        <v>-4637692</v>
      </c>
      <c r="B2717" t="s">
        <v>4975</v>
      </c>
      <c r="C2717" t="s">
        <v>7120</v>
      </c>
      <c r="D2717">
        <v>13362308</v>
      </c>
      <c r="E2717">
        <v>18000000</v>
      </c>
    </row>
    <row r="2718" spans="1:5" x14ac:dyDescent="0.3">
      <c r="A2718">
        <f t="shared" si="46"/>
        <v>-4651683</v>
      </c>
      <c r="B2718" t="s">
        <v>8904</v>
      </c>
      <c r="C2718" t="s">
        <v>8905</v>
      </c>
      <c r="D2718">
        <v>5348317</v>
      </c>
      <c r="E2718">
        <v>10000000</v>
      </c>
    </row>
    <row r="2719" spans="1:5" x14ac:dyDescent="0.3">
      <c r="A2719">
        <f t="shared" si="46"/>
        <v>-4653497</v>
      </c>
      <c r="B2719" t="s">
        <v>2920</v>
      </c>
      <c r="C2719" t="s">
        <v>10103</v>
      </c>
      <c r="D2719">
        <v>1346503</v>
      </c>
      <c r="E2719">
        <v>6000000</v>
      </c>
    </row>
    <row r="2720" spans="1:5" x14ac:dyDescent="0.3">
      <c r="A2720">
        <f t="shared" si="46"/>
        <v>-4655153</v>
      </c>
      <c r="B2720" t="s">
        <v>1263</v>
      </c>
      <c r="C2720" t="s">
        <v>9752</v>
      </c>
      <c r="D2720">
        <v>2344847</v>
      </c>
      <c r="E2720">
        <v>7000000</v>
      </c>
    </row>
    <row r="2721" spans="1:5" x14ac:dyDescent="0.3">
      <c r="A2721">
        <f t="shared" si="46"/>
        <v>-4671063</v>
      </c>
      <c r="B2721" t="s">
        <v>1299</v>
      </c>
      <c r="C2721" t="s">
        <v>1302</v>
      </c>
      <c r="D2721">
        <v>95328937</v>
      </c>
      <c r="E2721">
        <v>100000000</v>
      </c>
    </row>
    <row r="2722" spans="1:5" x14ac:dyDescent="0.3">
      <c r="A2722">
        <f t="shared" si="46"/>
        <v>-4673692</v>
      </c>
      <c r="B2722" t="s">
        <v>82</v>
      </c>
      <c r="C2722" t="s">
        <v>10516</v>
      </c>
      <c r="D2722">
        <v>326308</v>
      </c>
      <c r="E2722">
        <v>5000000</v>
      </c>
    </row>
    <row r="2723" spans="1:5" x14ac:dyDescent="0.3">
      <c r="A2723">
        <f t="shared" si="46"/>
        <v>-4692196</v>
      </c>
      <c r="B2723" t="s">
        <v>4582</v>
      </c>
      <c r="C2723" t="s">
        <v>4584</v>
      </c>
      <c r="D2723">
        <v>30307804</v>
      </c>
      <c r="E2723">
        <v>35000000</v>
      </c>
    </row>
    <row r="2724" spans="1:5" x14ac:dyDescent="0.3">
      <c r="A2724">
        <f t="shared" si="46"/>
        <v>-4703335</v>
      </c>
      <c r="B2724" t="s">
        <v>10500</v>
      </c>
      <c r="C2724" t="s">
        <v>10501</v>
      </c>
      <c r="D2724">
        <v>296665</v>
      </c>
      <c r="E2724">
        <v>5000000</v>
      </c>
    </row>
    <row r="2725" spans="1:5" x14ac:dyDescent="0.3">
      <c r="A2725">
        <f t="shared" si="46"/>
        <v>-4715640</v>
      </c>
      <c r="B2725" t="s">
        <v>6347</v>
      </c>
      <c r="C2725" t="s">
        <v>6348</v>
      </c>
      <c r="D2725">
        <v>16284360</v>
      </c>
      <c r="E2725">
        <v>21000000</v>
      </c>
    </row>
    <row r="2726" spans="1:5" x14ac:dyDescent="0.3">
      <c r="A2726">
        <f t="shared" si="46"/>
        <v>-4776122</v>
      </c>
      <c r="B2726" t="s">
        <v>2925</v>
      </c>
      <c r="C2726" t="s">
        <v>9864</v>
      </c>
      <c r="D2726">
        <v>223878</v>
      </c>
      <c r="E2726">
        <v>5000000</v>
      </c>
    </row>
    <row r="2727" spans="1:5" x14ac:dyDescent="0.3">
      <c r="A2727">
        <f t="shared" si="46"/>
        <v>-4797910</v>
      </c>
      <c r="B2727" t="s">
        <v>7348</v>
      </c>
      <c r="C2727" t="s">
        <v>7350</v>
      </c>
      <c r="D2727">
        <v>11702090</v>
      </c>
      <c r="E2727">
        <v>16500000</v>
      </c>
    </row>
    <row r="2728" spans="1:5" x14ac:dyDescent="0.3">
      <c r="A2728">
        <f t="shared" si="46"/>
        <v>-4829854</v>
      </c>
      <c r="B2728" t="s">
        <v>354</v>
      </c>
      <c r="C2728" t="s">
        <v>1637</v>
      </c>
      <c r="D2728">
        <v>80170146</v>
      </c>
      <c r="E2728">
        <v>85000000</v>
      </c>
    </row>
    <row r="2729" spans="1:5" x14ac:dyDescent="0.3">
      <c r="A2729">
        <f t="shared" si="46"/>
        <v>-4841843</v>
      </c>
      <c r="B2729" t="s">
        <v>1426</v>
      </c>
      <c r="C2729" t="s">
        <v>1904</v>
      </c>
      <c r="D2729">
        <v>74158157</v>
      </c>
      <c r="E2729">
        <v>79000000</v>
      </c>
    </row>
    <row r="2730" spans="1:5" x14ac:dyDescent="0.3">
      <c r="A2730">
        <f t="shared" si="46"/>
        <v>-4851788</v>
      </c>
      <c r="B2730" t="s">
        <v>9755</v>
      </c>
      <c r="C2730" t="s">
        <v>9757</v>
      </c>
      <c r="D2730">
        <v>2148212</v>
      </c>
      <c r="E2730">
        <v>7000000</v>
      </c>
    </row>
    <row r="2731" spans="1:5" x14ac:dyDescent="0.3">
      <c r="A2731">
        <f t="shared" si="46"/>
        <v>-4857000</v>
      </c>
      <c r="B2731" t="s">
        <v>11452</v>
      </c>
      <c r="C2731" t="s">
        <v>11454</v>
      </c>
      <c r="D2731">
        <v>143000</v>
      </c>
      <c r="E2731">
        <v>5000000</v>
      </c>
    </row>
    <row r="2732" spans="1:5" x14ac:dyDescent="0.3">
      <c r="A2732">
        <f t="shared" si="46"/>
        <v>-4863568</v>
      </c>
      <c r="B2732" t="s">
        <v>8497</v>
      </c>
      <c r="C2732" t="s">
        <v>9004</v>
      </c>
      <c r="D2732">
        <v>136432</v>
      </c>
      <c r="E2732">
        <v>5000000</v>
      </c>
    </row>
    <row r="2733" spans="1:5" x14ac:dyDescent="0.3">
      <c r="A2733">
        <f t="shared" si="46"/>
        <v>-4875280</v>
      </c>
      <c r="B2733" t="s">
        <v>10535</v>
      </c>
      <c r="C2733" t="s">
        <v>10536</v>
      </c>
      <c r="D2733">
        <v>124720</v>
      </c>
      <c r="E2733">
        <v>5000000</v>
      </c>
    </row>
    <row r="2734" spans="1:5" x14ac:dyDescent="0.3">
      <c r="A2734">
        <f t="shared" si="46"/>
        <v>-4877005</v>
      </c>
      <c r="B2734" t="s">
        <v>713</v>
      </c>
      <c r="C2734" t="s">
        <v>716</v>
      </c>
      <c r="D2734">
        <v>132122995</v>
      </c>
      <c r="E2734">
        <v>137000000</v>
      </c>
    </row>
    <row r="2735" spans="1:5" x14ac:dyDescent="0.3">
      <c r="A2735">
        <f t="shared" si="46"/>
        <v>-4899044</v>
      </c>
      <c r="B2735" t="s">
        <v>3742</v>
      </c>
      <c r="C2735" t="s">
        <v>7584</v>
      </c>
      <c r="D2735">
        <v>39100956</v>
      </c>
      <c r="E2735">
        <f>VLOOKUP(B2735,'AVG budget &amp; Gross'!$S$4:$T$2401,2,0)</f>
        <v>44000000</v>
      </c>
    </row>
    <row r="2736" spans="1:5" x14ac:dyDescent="0.3">
      <c r="A2736">
        <f t="shared" si="46"/>
        <v>-4907100</v>
      </c>
      <c r="B2736" t="s">
        <v>9029</v>
      </c>
      <c r="C2736" t="s">
        <v>9030</v>
      </c>
      <c r="D2736">
        <v>92900</v>
      </c>
      <c r="E2736">
        <v>5000000</v>
      </c>
    </row>
    <row r="2737" spans="1:5" x14ac:dyDescent="0.3">
      <c r="A2737">
        <f t="shared" si="46"/>
        <v>-4907170</v>
      </c>
      <c r="B2737" t="s">
        <v>1712</v>
      </c>
      <c r="C2737" t="s">
        <v>3247</v>
      </c>
      <c r="D2737">
        <v>55092830</v>
      </c>
      <c r="E2737">
        <v>60000000</v>
      </c>
    </row>
    <row r="2738" spans="1:5" x14ac:dyDescent="0.3">
      <c r="A2738">
        <f t="shared" si="46"/>
        <v>-4920684</v>
      </c>
      <c r="B2738" t="s">
        <v>6511</v>
      </c>
      <c r="C2738" t="s">
        <v>6513</v>
      </c>
      <c r="D2738">
        <v>30079316</v>
      </c>
      <c r="E2738">
        <v>35000000</v>
      </c>
    </row>
    <row r="2739" spans="1:5" x14ac:dyDescent="0.3">
      <c r="A2739">
        <f t="shared" si="46"/>
        <v>-4921063</v>
      </c>
      <c r="B2739" t="s">
        <v>2363</v>
      </c>
      <c r="C2739" t="s">
        <v>4601</v>
      </c>
      <c r="D2739">
        <v>25078937</v>
      </c>
      <c r="E2739">
        <v>30000000</v>
      </c>
    </row>
    <row r="2740" spans="1:5" x14ac:dyDescent="0.3">
      <c r="A2740">
        <f t="shared" si="46"/>
        <v>-4923575</v>
      </c>
      <c r="B2740" t="s">
        <v>9471</v>
      </c>
      <c r="C2740" t="s">
        <v>9473</v>
      </c>
      <c r="D2740">
        <v>3076425</v>
      </c>
      <c r="E2740">
        <v>8000000</v>
      </c>
    </row>
    <row r="2741" spans="1:5" x14ac:dyDescent="0.3">
      <c r="A2741">
        <f t="shared" si="46"/>
        <v>-4934913</v>
      </c>
      <c r="B2741" t="s">
        <v>1470</v>
      </c>
      <c r="C2741" t="s">
        <v>10557</v>
      </c>
      <c r="D2741">
        <v>65087</v>
      </c>
      <c r="E2741">
        <v>5000000</v>
      </c>
    </row>
    <row r="2742" spans="1:5" x14ac:dyDescent="0.3">
      <c r="A2742">
        <f t="shared" si="46"/>
        <v>-4937934</v>
      </c>
      <c r="B2742" t="s">
        <v>8225</v>
      </c>
      <c r="C2742" t="s">
        <v>9758</v>
      </c>
      <c r="D2742">
        <v>2062066</v>
      </c>
      <c r="E2742">
        <v>7000000</v>
      </c>
    </row>
    <row r="2743" spans="1:5" x14ac:dyDescent="0.3">
      <c r="A2743">
        <f t="shared" si="46"/>
        <v>-4962560</v>
      </c>
      <c r="B2743" t="s">
        <v>10587</v>
      </c>
      <c r="C2743" t="s">
        <v>10588</v>
      </c>
      <c r="D2743">
        <v>37440</v>
      </c>
      <c r="E2743">
        <v>5000000</v>
      </c>
    </row>
    <row r="2744" spans="1:5" x14ac:dyDescent="0.3">
      <c r="A2744">
        <f t="shared" si="46"/>
        <v>-4973029</v>
      </c>
      <c r="B2744" t="s">
        <v>8136</v>
      </c>
      <c r="C2744" t="s">
        <v>8137</v>
      </c>
      <c r="D2744">
        <v>8026971</v>
      </c>
      <c r="E2744">
        <v>13000000</v>
      </c>
    </row>
    <row r="2745" spans="1:5" x14ac:dyDescent="0.3">
      <c r="A2745">
        <f t="shared" si="46"/>
        <v>-4983934</v>
      </c>
      <c r="B2745" t="s">
        <v>10559</v>
      </c>
      <c r="C2745" t="s">
        <v>10560</v>
      </c>
      <c r="D2745">
        <v>16066</v>
      </c>
      <c r="E2745">
        <v>5000000</v>
      </c>
    </row>
    <row r="2746" spans="1:5" x14ac:dyDescent="0.3">
      <c r="A2746">
        <f t="shared" si="46"/>
        <v>-4985459</v>
      </c>
      <c r="B2746" t="s">
        <v>9615</v>
      </c>
      <c r="C2746" t="s">
        <v>9616</v>
      </c>
      <c r="D2746">
        <v>3014541</v>
      </c>
      <c r="E2746">
        <v>8000000</v>
      </c>
    </row>
    <row r="2747" spans="1:5" x14ac:dyDescent="0.3">
      <c r="A2747">
        <f t="shared" si="46"/>
        <v>-4988000</v>
      </c>
      <c r="B2747" t="s">
        <v>1979</v>
      </c>
      <c r="C2747" t="s">
        <v>2181</v>
      </c>
      <c r="D2747">
        <v>65012000</v>
      </c>
      <c r="E2747">
        <v>70000000</v>
      </c>
    </row>
    <row r="2748" spans="1:5" x14ac:dyDescent="0.3">
      <c r="A2748">
        <f t="shared" si="46"/>
        <v>-4995352</v>
      </c>
      <c r="B2748" t="s">
        <v>8909</v>
      </c>
      <c r="C2748" t="s">
        <v>8912</v>
      </c>
      <c r="D2748">
        <v>5004648</v>
      </c>
      <c r="E2748">
        <v>10000000</v>
      </c>
    </row>
    <row r="2749" spans="1:5" x14ac:dyDescent="0.3">
      <c r="A2749">
        <f t="shared" si="46"/>
        <v>-4998280</v>
      </c>
      <c r="B2749" t="s">
        <v>3552</v>
      </c>
      <c r="C2749" t="s">
        <v>6743</v>
      </c>
      <c r="D2749">
        <v>7001720</v>
      </c>
      <c r="E2749">
        <v>12000000</v>
      </c>
    </row>
    <row r="2750" spans="1:5" x14ac:dyDescent="0.3">
      <c r="A2750">
        <f t="shared" si="46"/>
        <v>-5005196</v>
      </c>
      <c r="B2750" t="s">
        <v>2969</v>
      </c>
      <c r="C2750" t="s">
        <v>2973</v>
      </c>
      <c r="D2750">
        <v>49994804</v>
      </c>
      <c r="E2750">
        <v>55000000</v>
      </c>
    </row>
    <row r="2751" spans="1:5" x14ac:dyDescent="0.3">
      <c r="A2751">
        <f t="shared" si="46"/>
        <v>-5071000</v>
      </c>
      <c r="B2751" t="s">
        <v>1809</v>
      </c>
      <c r="C2751" t="s">
        <v>7731</v>
      </c>
      <c r="D2751">
        <v>9929000</v>
      </c>
      <c r="E2751">
        <v>15000000</v>
      </c>
    </row>
    <row r="2752" spans="1:5" x14ac:dyDescent="0.3">
      <c r="A2752">
        <f t="shared" si="46"/>
        <v>-5089440</v>
      </c>
      <c r="B2752" t="s">
        <v>2257</v>
      </c>
      <c r="C2752" t="s">
        <v>2618</v>
      </c>
      <c r="D2752">
        <v>54910560</v>
      </c>
      <c r="E2752">
        <v>60000000</v>
      </c>
    </row>
    <row r="2753" spans="1:5" x14ac:dyDescent="0.3">
      <c r="A2753">
        <f t="shared" si="46"/>
        <v>-5094254</v>
      </c>
      <c r="B2753" t="s">
        <v>3427</v>
      </c>
      <c r="C2753" t="s">
        <v>3428</v>
      </c>
      <c r="D2753">
        <v>43905746</v>
      </c>
      <c r="E2753">
        <v>49000000</v>
      </c>
    </row>
    <row r="2754" spans="1:5" x14ac:dyDescent="0.3">
      <c r="A2754">
        <f t="shared" ref="A2754:A2817" si="47">D2754-E2754</f>
        <v>-5110478</v>
      </c>
      <c r="B2754" t="s">
        <v>9766</v>
      </c>
      <c r="C2754" t="s">
        <v>9767</v>
      </c>
      <c r="D2754">
        <v>1889522</v>
      </c>
      <c r="E2754">
        <v>7000000</v>
      </c>
    </row>
    <row r="2755" spans="1:5" x14ac:dyDescent="0.3">
      <c r="A2755">
        <f t="shared" si="47"/>
        <v>-5118665</v>
      </c>
      <c r="B2755" t="s">
        <v>8141</v>
      </c>
      <c r="C2755" t="s">
        <v>8142</v>
      </c>
      <c r="D2755">
        <v>7881335</v>
      </c>
      <c r="E2755">
        <v>13000000</v>
      </c>
    </row>
    <row r="2756" spans="1:5" x14ac:dyDescent="0.3">
      <c r="A2756">
        <f t="shared" si="47"/>
        <v>-5127357</v>
      </c>
      <c r="B2756" t="s">
        <v>9622</v>
      </c>
      <c r="C2756" t="s">
        <v>9625</v>
      </c>
      <c r="D2756">
        <v>872643</v>
      </c>
      <c r="E2756">
        <v>6000000</v>
      </c>
    </row>
    <row r="2757" spans="1:5" x14ac:dyDescent="0.3">
      <c r="A2757">
        <f t="shared" si="47"/>
        <v>-5130675</v>
      </c>
      <c r="B2757" t="s">
        <v>10090</v>
      </c>
      <c r="C2757" t="s">
        <v>10092</v>
      </c>
      <c r="D2757">
        <v>869325</v>
      </c>
      <c r="E2757">
        <v>6000000</v>
      </c>
    </row>
    <row r="2758" spans="1:5" x14ac:dyDescent="0.3">
      <c r="A2758">
        <f t="shared" si="47"/>
        <v>-5149694</v>
      </c>
      <c r="B2758" t="s">
        <v>8693</v>
      </c>
      <c r="C2758" t="s">
        <v>8695</v>
      </c>
      <c r="D2758">
        <v>5669081</v>
      </c>
      <c r="E2758">
        <v>10818775</v>
      </c>
    </row>
    <row r="2759" spans="1:5" x14ac:dyDescent="0.3">
      <c r="A2759">
        <f t="shared" si="47"/>
        <v>-5180871</v>
      </c>
      <c r="B2759" t="s">
        <v>2082</v>
      </c>
      <c r="C2759" t="s">
        <v>5565</v>
      </c>
      <c r="D2759">
        <v>20819129</v>
      </c>
      <c r="E2759">
        <v>26000000</v>
      </c>
    </row>
    <row r="2760" spans="1:5" x14ac:dyDescent="0.3">
      <c r="A2760">
        <f t="shared" si="47"/>
        <v>-5204874</v>
      </c>
      <c r="B2760" t="s">
        <v>10259</v>
      </c>
      <c r="C2760" t="s">
        <v>10261</v>
      </c>
      <c r="D2760">
        <v>795126</v>
      </c>
      <c r="E2760">
        <v>6000000</v>
      </c>
    </row>
    <row r="2761" spans="1:5" x14ac:dyDescent="0.3">
      <c r="A2761">
        <f t="shared" si="47"/>
        <v>-5225998</v>
      </c>
      <c r="B2761" t="s">
        <v>2868</v>
      </c>
      <c r="C2761" t="s">
        <v>2870</v>
      </c>
      <c r="D2761">
        <v>51774002</v>
      </c>
      <c r="E2761">
        <v>57000000</v>
      </c>
    </row>
    <row r="2762" spans="1:5" x14ac:dyDescent="0.3">
      <c r="A2762">
        <f t="shared" si="47"/>
        <v>-5231584</v>
      </c>
      <c r="B2762" t="s">
        <v>4145</v>
      </c>
      <c r="C2762" t="s">
        <v>9779</v>
      </c>
      <c r="D2762">
        <v>1768416</v>
      </c>
      <c r="E2762">
        <v>7000000</v>
      </c>
    </row>
    <row r="2763" spans="1:5" x14ac:dyDescent="0.3">
      <c r="A2763">
        <f t="shared" si="47"/>
        <v>-5245102</v>
      </c>
      <c r="B2763" t="s">
        <v>2562</v>
      </c>
      <c r="C2763" t="s">
        <v>8412</v>
      </c>
      <c r="D2763">
        <v>6754898</v>
      </c>
      <c r="E2763">
        <v>12000000</v>
      </c>
    </row>
    <row r="2764" spans="1:5" x14ac:dyDescent="0.3">
      <c r="A2764">
        <f t="shared" si="47"/>
        <v>-5246069</v>
      </c>
      <c r="B2764" t="s">
        <v>2363</v>
      </c>
      <c r="C2764" t="s">
        <v>8132</v>
      </c>
      <c r="D2764">
        <v>13753931</v>
      </c>
      <c r="E2764">
        <v>19000000</v>
      </c>
    </row>
    <row r="2765" spans="1:5" x14ac:dyDescent="0.3">
      <c r="A2765">
        <f t="shared" si="47"/>
        <v>-5261308</v>
      </c>
      <c r="B2765" t="s">
        <v>9760</v>
      </c>
      <c r="C2765" t="s">
        <v>9761</v>
      </c>
      <c r="D2765">
        <v>1738692</v>
      </c>
      <c r="E2765">
        <v>7000000</v>
      </c>
    </row>
    <row r="2766" spans="1:5" x14ac:dyDescent="0.3">
      <c r="A2766">
        <f t="shared" si="47"/>
        <v>-5262941</v>
      </c>
      <c r="B2766" t="s">
        <v>3270</v>
      </c>
      <c r="C2766" t="s">
        <v>3271</v>
      </c>
      <c r="D2766">
        <v>44737059</v>
      </c>
      <c r="E2766">
        <v>50000000</v>
      </c>
    </row>
    <row r="2767" spans="1:5" x14ac:dyDescent="0.3">
      <c r="A2767">
        <f t="shared" si="47"/>
        <v>-5345633</v>
      </c>
      <c r="B2767" t="s">
        <v>8251</v>
      </c>
      <c r="C2767" t="s">
        <v>9759</v>
      </c>
      <c r="D2767">
        <v>1654367</v>
      </c>
      <c r="E2767">
        <v>7000000</v>
      </c>
    </row>
    <row r="2768" spans="1:5" x14ac:dyDescent="0.3">
      <c r="A2768">
        <f t="shared" si="47"/>
        <v>-5365542</v>
      </c>
      <c r="B2768" t="s">
        <v>7276</v>
      </c>
      <c r="C2768" t="s">
        <v>7279</v>
      </c>
      <c r="D2768">
        <v>11634458</v>
      </c>
      <c r="E2768">
        <v>17000000</v>
      </c>
    </row>
    <row r="2769" spans="1:5" x14ac:dyDescent="0.3">
      <c r="A2769">
        <f t="shared" si="47"/>
        <v>-5382932</v>
      </c>
      <c r="B2769" t="s">
        <v>2379</v>
      </c>
      <c r="C2769" t="s">
        <v>2380</v>
      </c>
      <c r="D2769">
        <v>59617068</v>
      </c>
      <c r="E2769">
        <v>65000000</v>
      </c>
    </row>
    <row r="2770" spans="1:5" x14ac:dyDescent="0.3">
      <c r="A2770">
        <f t="shared" si="47"/>
        <v>-5386185</v>
      </c>
      <c r="B2770" t="s">
        <v>8964</v>
      </c>
      <c r="C2770" t="s">
        <v>10890</v>
      </c>
      <c r="D2770">
        <v>4613815</v>
      </c>
      <c r="E2770">
        <f>VLOOKUP(B2770,'AVG budget &amp; Gross'!$S$4:$T$2401,2,0)</f>
        <v>10000000</v>
      </c>
    </row>
    <row r="2771" spans="1:5" x14ac:dyDescent="0.3">
      <c r="A2771">
        <f t="shared" si="47"/>
        <v>-5443993</v>
      </c>
      <c r="B2771" t="s">
        <v>10222</v>
      </c>
      <c r="C2771" t="s">
        <v>10223</v>
      </c>
      <c r="D2771">
        <v>56007</v>
      </c>
      <c r="E2771">
        <v>5500000</v>
      </c>
    </row>
    <row r="2772" spans="1:5" x14ac:dyDescent="0.3">
      <c r="A2772">
        <f t="shared" si="47"/>
        <v>-5470983</v>
      </c>
      <c r="B2772" t="s">
        <v>7655</v>
      </c>
      <c r="C2772" t="s">
        <v>9919</v>
      </c>
      <c r="D2772">
        <v>1029017</v>
      </c>
      <c r="E2772">
        <v>6500000</v>
      </c>
    </row>
    <row r="2773" spans="1:5" x14ac:dyDescent="0.3">
      <c r="A2773">
        <f t="shared" si="47"/>
        <v>-5477230</v>
      </c>
      <c r="B2773" t="s">
        <v>10232</v>
      </c>
      <c r="C2773" t="s">
        <v>10234</v>
      </c>
      <c r="D2773">
        <v>22770</v>
      </c>
      <c r="E2773">
        <v>5500000</v>
      </c>
    </row>
    <row r="2774" spans="1:5" x14ac:dyDescent="0.3">
      <c r="A2774">
        <f t="shared" si="47"/>
        <v>-5481319</v>
      </c>
      <c r="B2774" t="s">
        <v>9640</v>
      </c>
      <c r="C2774" t="s">
        <v>9641</v>
      </c>
      <c r="D2774">
        <v>1818681</v>
      </c>
      <c r="E2774">
        <v>7300000</v>
      </c>
    </row>
    <row r="2775" spans="1:5" x14ac:dyDescent="0.3">
      <c r="A2775">
        <f t="shared" si="47"/>
        <v>-5482285</v>
      </c>
      <c r="B2775" t="s">
        <v>5640</v>
      </c>
      <c r="C2775" t="s">
        <v>5644</v>
      </c>
      <c r="D2775">
        <v>20047715</v>
      </c>
      <c r="E2775">
        <v>25530000</v>
      </c>
    </row>
    <row r="2776" spans="1:5" x14ac:dyDescent="0.3">
      <c r="A2776">
        <f t="shared" si="47"/>
        <v>-5500000</v>
      </c>
      <c r="B2776" t="s">
        <v>5517</v>
      </c>
      <c r="C2776" t="s">
        <v>5518</v>
      </c>
      <c r="D2776">
        <v>21500000</v>
      </c>
      <c r="E2776">
        <v>27000000</v>
      </c>
    </row>
    <row r="2777" spans="1:5" x14ac:dyDescent="0.3">
      <c r="A2777">
        <f t="shared" si="47"/>
        <v>-5515935</v>
      </c>
      <c r="B2777" t="s">
        <v>1993</v>
      </c>
      <c r="C2777" t="s">
        <v>3277</v>
      </c>
      <c r="D2777">
        <v>44484065</v>
      </c>
      <c r="E2777">
        <v>50000000</v>
      </c>
    </row>
    <row r="2778" spans="1:5" x14ac:dyDescent="0.3">
      <c r="A2778">
        <f t="shared" si="47"/>
        <v>-5531650.666666667</v>
      </c>
      <c r="B2778" t="s">
        <v>8906</v>
      </c>
      <c r="C2778" t="s">
        <v>13963</v>
      </c>
      <c r="D2778">
        <v>140016</v>
      </c>
      <c r="E2778">
        <f>VLOOKUP(B2778,'AVG budget &amp; Gross'!$S$4:$T$2401,2,0)</f>
        <v>5671666.666666667</v>
      </c>
    </row>
    <row r="2779" spans="1:5" x14ac:dyDescent="0.3">
      <c r="A2779">
        <f t="shared" si="47"/>
        <v>-5572976</v>
      </c>
      <c r="B2779" t="s">
        <v>8663</v>
      </c>
      <c r="C2779" t="s">
        <v>10184</v>
      </c>
      <c r="D2779">
        <v>27024</v>
      </c>
      <c r="E2779">
        <v>5600000</v>
      </c>
    </row>
    <row r="2780" spans="1:5" x14ac:dyDescent="0.3">
      <c r="A2780">
        <f t="shared" si="47"/>
        <v>-5600389</v>
      </c>
      <c r="B2780" t="s">
        <v>10094</v>
      </c>
      <c r="C2780" t="s">
        <v>10096</v>
      </c>
      <c r="D2780">
        <v>399611</v>
      </c>
      <c r="E2780">
        <v>6000000</v>
      </c>
    </row>
    <row r="2781" spans="1:5" x14ac:dyDescent="0.3">
      <c r="A2781">
        <f t="shared" si="47"/>
        <v>-5603513</v>
      </c>
      <c r="B2781" t="s">
        <v>7739</v>
      </c>
      <c r="C2781" t="s">
        <v>7740</v>
      </c>
      <c r="D2781">
        <v>9396487</v>
      </c>
      <c r="E2781">
        <v>15000000</v>
      </c>
    </row>
    <row r="2782" spans="1:5" x14ac:dyDescent="0.3">
      <c r="A2782">
        <f t="shared" si="47"/>
        <v>-5628919</v>
      </c>
      <c r="B2782" t="s">
        <v>11982</v>
      </c>
      <c r="C2782" t="s">
        <v>11983</v>
      </c>
      <c r="D2782">
        <v>371081</v>
      </c>
      <c r="E2782">
        <v>6000000</v>
      </c>
    </row>
    <row r="2783" spans="1:5" x14ac:dyDescent="0.3">
      <c r="A2783">
        <f t="shared" si="47"/>
        <v>-5669173</v>
      </c>
      <c r="B2783" t="s">
        <v>7613</v>
      </c>
      <c r="C2783" t="s">
        <v>9638</v>
      </c>
      <c r="D2783">
        <v>1330827</v>
      </c>
      <c r="E2783">
        <v>7000000</v>
      </c>
    </row>
    <row r="2784" spans="1:5" x14ac:dyDescent="0.3">
      <c r="A2784">
        <f t="shared" si="47"/>
        <v>-5671706</v>
      </c>
      <c r="B2784" t="s">
        <v>9040</v>
      </c>
      <c r="C2784" t="s">
        <v>10465</v>
      </c>
      <c r="D2784">
        <v>4328294</v>
      </c>
      <c r="E2784">
        <f>VLOOKUP(B2784,'AVG budget &amp; Gross'!$S$4:$T$2401,2,0)</f>
        <v>10000000</v>
      </c>
    </row>
    <row r="2785" spans="1:5" x14ac:dyDescent="0.3">
      <c r="A2785">
        <f t="shared" si="47"/>
        <v>-5682650</v>
      </c>
      <c r="B2785" t="s">
        <v>338</v>
      </c>
      <c r="C2785" t="s">
        <v>2863</v>
      </c>
      <c r="D2785">
        <v>51317350</v>
      </c>
      <c r="E2785">
        <v>57000000</v>
      </c>
    </row>
    <row r="2786" spans="1:5" x14ac:dyDescent="0.3">
      <c r="A2786">
        <f t="shared" si="47"/>
        <v>-5708430</v>
      </c>
      <c r="B2786" t="s">
        <v>6662</v>
      </c>
      <c r="C2786" t="s">
        <v>6663</v>
      </c>
      <c r="D2786">
        <v>14291570</v>
      </c>
      <c r="E2786">
        <v>20000000</v>
      </c>
    </row>
    <row r="2787" spans="1:5" x14ac:dyDescent="0.3">
      <c r="A2787">
        <f t="shared" si="47"/>
        <v>-5719423</v>
      </c>
      <c r="B2787" t="s">
        <v>4803</v>
      </c>
      <c r="C2787" t="s">
        <v>4804</v>
      </c>
      <c r="D2787">
        <v>4280577</v>
      </c>
      <c r="E2787">
        <v>10000000</v>
      </c>
    </row>
    <row r="2788" spans="1:5" x14ac:dyDescent="0.3">
      <c r="A2788">
        <f t="shared" si="47"/>
        <v>-5724443</v>
      </c>
      <c r="B2788" t="s">
        <v>7684</v>
      </c>
      <c r="C2788" t="s">
        <v>9475</v>
      </c>
      <c r="D2788">
        <v>2275557</v>
      </c>
      <c r="E2788">
        <v>8000000</v>
      </c>
    </row>
    <row r="2789" spans="1:5" x14ac:dyDescent="0.3">
      <c r="A2789">
        <f t="shared" si="47"/>
        <v>-5744713</v>
      </c>
      <c r="B2789" t="s">
        <v>2475</v>
      </c>
      <c r="C2789" t="s">
        <v>2477</v>
      </c>
      <c r="D2789">
        <v>58255287</v>
      </c>
      <c r="E2789">
        <v>64000000</v>
      </c>
    </row>
    <row r="2790" spans="1:5" x14ac:dyDescent="0.3">
      <c r="A2790">
        <f t="shared" si="47"/>
        <v>-5755845</v>
      </c>
      <c r="B2790" t="s">
        <v>8906</v>
      </c>
      <c r="C2790" t="s">
        <v>8908</v>
      </c>
      <c r="D2790">
        <v>4244155</v>
      </c>
      <c r="E2790">
        <v>10000000</v>
      </c>
    </row>
    <row r="2791" spans="1:5" x14ac:dyDescent="0.3">
      <c r="A2791">
        <f t="shared" si="47"/>
        <v>-5806898</v>
      </c>
      <c r="B2791" t="s">
        <v>1005</v>
      </c>
      <c r="C2791" t="s">
        <v>8919</v>
      </c>
      <c r="D2791">
        <v>3193102</v>
      </c>
      <c r="E2791">
        <v>9000000</v>
      </c>
    </row>
    <row r="2792" spans="1:5" x14ac:dyDescent="0.3">
      <c r="A2792">
        <f t="shared" si="47"/>
        <v>-5813617</v>
      </c>
      <c r="B2792" t="s">
        <v>9492</v>
      </c>
      <c r="C2792" t="s">
        <v>9495</v>
      </c>
      <c r="D2792">
        <v>686383</v>
      </c>
      <c r="E2792">
        <v>6500000</v>
      </c>
    </row>
    <row r="2793" spans="1:5" x14ac:dyDescent="0.3">
      <c r="A2793">
        <f t="shared" si="47"/>
        <v>-5876166</v>
      </c>
      <c r="B2793" t="s">
        <v>7763</v>
      </c>
      <c r="C2793" t="s">
        <v>7764</v>
      </c>
      <c r="D2793">
        <v>9123834</v>
      </c>
      <c r="E2793">
        <v>15000000</v>
      </c>
    </row>
    <row r="2794" spans="1:5" x14ac:dyDescent="0.3">
      <c r="A2794">
        <f t="shared" si="47"/>
        <v>-5882440</v>
      </c>
      <c r="B2794" t="s">
        <v>4930</v>
      </c>
      <c r="C2794" t="s">
        <v>10106</v>
      </c>
      <c r="D2794">
        <v>117560</v>
      </c>
      <c r="E2794">
        <v>6000000</v>
      </c>
    </row>
    <row r="2795" spans="1:5" x14ac:dyDescent="0.3">
      <c r="A2795">
        <f t="shared" si="47"/>
        <v>-5884138</v>
      </c>
      <c r="B2795" t="s">
        <v>6591</v>
      </c>
      <c r="C2795" t="s">
        <v>10101</v>
      </c>
      <c r="D2795">
        <v>115862</v>
      </c>
      <c r="E2795">
        <v>6000000</v>
      </c>
    </row>
    <row r="2796" spans="1:5" x14ac:dyDescent="0.3">
      <c r="A2796">
        <f t="shared" si="47"/>
        <v>-5940412</v>
      </c>
      <c r="B2796" t="s">
        <v>2038</v>
      </c>
      <c r="C2796" t="s">
        <v>7742</v>
      </c>
      <c r="D2796">
        <v>9059588</v>
      </c>
      <c r="E2796">
        <v>15000000</v>
      </c>
    </row>
    <row r="2797" spans="1:5" x14ac:dyDescent="0.3">
      <c r="A2797">
        <f t="shared" si="47"/>
        <v>-5945394</v>
      </c>
      <c r="B2797" t="s">
        <v>7766</v>
      </c>
      <c r="C2797" t="s">
        <v>10108</v>
      </c>
      <c r="D2797">
        <v>54606</v>
      </c>
      <c r="E2797">
        <v>6000000</v>
      </c>
    </row>
    <row r="2798" spans="1:5" x14ac:dyDescent="0.3">
      <c r="A2798">
        <f t="shared" si="47"/>
        <v>-5952000</v>
      </c>
      <c r="B2798" t="s">
        <v>5143</v>
      </c>
      <c r="C2798" t="s">
        <v>5144</v>
      </c>
      <c r="D2798">
        <v>24048000</v>
      </c>
      <c r="E2798">
        <v>30000000</v>
      </c>
    </row>
    <row r="2799" spans="1:5" x14ac:dyDescent="0.3">
      <c r="A2799">
        <f t="shared" si="47"/>
        <v>-5954997</v>
      </c>
      <c r="B2799" t="s">
        <v>5413</v>
      </c>
      <c r="C2799" t="s">
        <v>8867</v>
      </c>
      <c r="D2799">
        <v>6857503</v>
      </c>
      <c r="E2799">
        <f>VLOOKUP(B2799,'AVG budget &amp; Gross'!$S$4:$T$2401,2,0)</f>
        <v>12812500</v>
      </c>
    </row>
    <row r="2800" spans="1:5" x14ac:dyDescent="0.3">
      <c r="A2800">
        <f t="shared" si="47"/>
        <v>-5959121</v>
      </c>
      <c r="B2800" t="s">
        <v>3364</v>
      </c>
      <c r="C2800" t="s">
        <v>10514</v>
      </c>
      <c r="D2800">
        <v>1040879</v>
      </c>
      <c r="E2800">
        <v>7000000</v>
      </c>
    </row>
    <row r="2801" spans="1:5" x14ac:dyDescent="0.3">
      <c r="A2801">
        <f t="shared" si="47"/>
        <v>-5963503</v>
      </c>
      <c r="B2801" t="s">
        <v>10112</v>
      </c>
      <c r="C2801" t="s">
        <v>10113</v>
      </c>
      <c r="D2801">
        <v>36497</v>
      </c>
      <c r="E2801">
        <v>6000000</v>
      </c>
    </row>
    <row r="2802" spans="1:5" x14ac:dyDescent="0.3">
      <c r="A2802">
        <f t="shared" si="47"/>
        <v>-5964485</v>
      </c>
      <c r="B2802" t="s">
        <v>2114</v>
      </c>
      <c r="C2802" t="s">
        <v>3762</v>
      </c>
      <c r="D2802">
        <v>37035515</v>
      </c>
      <c r="E2802">
        <v>43000000</v>
      </c>
    </row>
    <row r="2803" spans="1:5" x14ac:dyDescent="0.3">
      <c r="A2803">
        <f t="shared" si="47"/>
        <v>-5973565</v>
      </c>
      <c r="B2803" t="s">
        <v>7810</v>
      </c>
      <c r="C2803" t="s">
        <v>7813</v>
      </c>
      <c r="D2803">
        <v>26435</v>
      </c>
      <c r="E2803">
        <v>6000000</v>
      </c>
    </row>
    <row r="2804" spans="1:5" x14ac:dyDescent="0.3">
      <c r="A2804">
        <f t="shared" si="47"/>
        <v>-5979800</v>
      </c>
      <c r="B2804" t="s">
        <v>10140</v>
      </c>
      <c r="C2804" t="s">
        <v>10142</v>
      </c>
      <c r="D2804">
        <v>20200</v>
      </c>
      <c r="E2804">
        <v>6000000</v>
      </c>
    </row>
    <row r="2805" spans="1:5" x14ac:dyDescent="0.3">
      <c r="A2805">
        <f t="shared" si="47"/>
        <v>-5987157</v>
      </c>
      <c r="B2805" t="s">
        <v>13635</v>
      </c>
      <c r="C2805" t="s">
        <v>13638</v>
      </c>
      <c r="D2805">
        <v>12843</v>
      </c>
      <c r="E2805">
        <v>6000000</v>
      </c>
    </row>
    <row r="2806" spans="1:5" x14ac:dyDescent="0.3">
      <c r="A2806">
        <f t="shared" si="47"/>
        <v>-6002193</v>
      </c>
      <c r="B2806" t="s">
        <v>9330</v>
      </c>
      <c r="C2806" t="s">
        <v>9332</v>
      </c>
      <c r="D2806">
        <v>1997807</v>
      </c>
      <c r="E2806">
        <v>8000000</v>
      </c>
    </row>
    <row r="2807" spans="1:5" x14ac:dyDescent="0.3">
      <c r="A2807">
        <f t="shared" si="47"/>
        <v>-6004550</v>
      </c>
      <c r="B2807" t="s">
        <v>4605</v>
      </c>
      <c r="C2807" t="s">
        <v>4607</v>
      </c>
      <c r="D2807">
        <v>28995450</v>
      </c>
      <c r="E2807">
        <v>35000000</v>
      </c>
    </row>
    <row r="2808" spans="1:5" x14ac:dyDescent="0.3">
      <c r="A2808">
        <f t="shared" si="47"/>
        <v>-6012518</v>
      </c>
      <c r="B2808" t="s">
        <v>6660</v>
      </c>
      <c r="C2808" t="s">
        <v>6661</v>
      </c>
      <c r="D2808">
        <v>13987482</v>
      </c>
      <c r="E2808">
        <v>20000000</v>
      </c>
    </row>
    <row r="2809" spans="1:5" x14ac:dyDescent="0.3">
      <c r="A2809">
        <f t="shared" si="47"/>
        <v>-6044961</v>
      </c>
      <c r="B2809" t="s">
        <v>7986</v>
      </c>
      <c r="C2809" t="s">
        <v>9219</v>
      </c>
      <c r="D2809">
        <v>2955039</v>
      </c>
      <c r="E2809">
        <v>9000000</v>
      </c>
    </row>
    <row r="2810" spans="1:5" x14ac:dyDescent="0.3">
      <c r="A2810">
        <f t="shared" si="47"/>
        <v>-6050307</v>
      </c>
      <c r="B2810" t="s">
        <v>2300</v>
      </c>
      <c r="C2810" t="s">
        <v>8235</v>
      </c>
      <c r="D2810">
        <v>5949693</v>
      </c>
      <c r="E2810">
        <v>12000000</v>
      </c>
    </row>
    <row r="2811" spans="1:5" x14ac:dyDescent="0.3">
      <c r="A2811">
        <f t="shared" si="47"/>
        <v>-6052911.875</v>
      </c>
      <c r="B2811" t="s">
        <v>3520</v>
      </c>
      <c r="C2811" t="s">
        <v>5358</v>
      </c>
      <c r="D2811">
        <f>VLOOKUP(B2811,'AVG budget &amp; Gross'!$X$4:$Y$2401,2,0)</f>
        <v>22947088.125</v>
      </c>
      <c r="E2811">
        <v>29000000</v>
      </c>
    </row>
    <row r="2812" spans="1:5" x14ac:dyDescent="0.3">
      <c r="A2812">
        <f t="shared" si="47"/>
        <v>-6072524</v>
      </c>
      <c r="B2812" t="s">
        <v>1196</v>
      </c>
      <c r="C2812" t="s">
        <v>2712</v>
      </c>
      <c r="D2812">
        <v>33927476</v>
      </c>
      <c r="E2812">
        <v>40000000</v>
      </c>
    </row>
    <row r="2813" spans="1:5" x14ac:dyDescent="0.3">
      <c r="A2813">
        <f t="shared" si="47"/>
        <v>-6073753</v>
      </c>
      <c r="B2813" t="s">
        <v>9011</v>
      </c>
      <c r="C2813" t="s">
        <v>9012</v>
      </c>
      <c r="D2813">
        <v>126247</v>
      </c>
      <c r="E2813">
        <v>6200000</v>
      </c>
    </row>
    <row r="2814" spans="1:5" x14ac:dyDescent="0.3">
      <c r="A2814">
        <f t="shared" si="47"/>
        <v>-6094386</v>
      </c>
      <c r="B2814" t="s">
        <v>9917</v>
      </c>
      <c r="C2814" t="s">
        <v>14096</v>
      </c>
      <c r="D2814">
        <v>405614</v>
      </c>
      <c r="E2814">
        <f>VLOOKUP(B2814,'AVG budget &amp; Gross'!$S$4:$T$2401,2,0)</f>
        <v>6500000</v>
      </c>
    </row>
    <row r="2815" spans="1:5" x14ac:dyDescent="0.3">
      <c r="A2815">
        <f t="shared" si="47"/>
        <v>-6105202</v>
      </c>
      <c r="B2815" t="s">
        <v>5851</v>
      </c>
      <c r="C2815" t="s">
        <v>9482</v>
      </c>
      <c r="D2815">
        <v>1094798</v>
      </c>
      <c r="E2815">
        <v>7200000</v>
      </c>
    </row>
    <row r="2816" spans="1:5" x14ac:dyDescent="0.3">
      <c r="A2816">
        <f t="shared" si="47"/>
        <v>-6135658</v>
      </c>
      <c r="B2816" t="s">
        <v>4067</v>
      </c>
      <c r="C2816" t="s">
        <v>4068</v>
      </c>
      <c r="D2816">
        <v>33864342</v>
      </c>
      <c r="E2816">
        <v>40000000</v>
      </c>
    </row>
    <row r="2817" spans="1:5" x14ac:dyDescent="0.3">
      <c r="A2817">
        <f t="shared" si="47"/>
        <v>-6139597</v>
      </c>
      <c r="B2817" t="s">
        <v>3643</v>
      </c>
      <c r="C2817" t="s">
        <v>5928</v>
      </c>
      <c r="D2817">
        <v>18860403</v>
      </c>
      <c r="E2817">
        <v>25000000</v>
      </c>
    </row>
    <row r="2818" spans="1:5" x14ac:dyDescent="0.3">
      <c r="A2818">
        <f t="shared" ref="A2818:A2881" si="48">D2818-E2818</f>
        <v>-6146000</v>
      </c>
      <c r="B2818" t="s">
        <v>5972</v>
      </c>
      <c r="C2818" t="s">
        <v>7429</v>
      </c>
      <c r="D2818">
        <v>13854000</v>
      </c>
      <c r="E2818">
        <v>20000000</v>
      </c>
    </row>
    <row r="2819" spans="1:5" x14ac:dyDescent="0.3">
      <c r="A2819">
        <f t="shared" si="48"/>
        <v>-6185756</v>
      </c>
      <c r="B2819" t="s">
        <v>8606</v>
      </c>
      <c r="C2819" t="s">
        <v>8607</v>
      </c>
      <c r="D2819">
        <v>4814244</v>
      </c>
      <c r="E2819">
        <v>11000000</v>
      </c>
    </row>
    <row r="2820" spans="1:5" x14ac:dyDescent="0.3">
      <c r="A2820">
        <f t="shared" si="48"/>
        <v>-6198245</v>
      </c>
      <c r="B2820" t="s">
        <v>1605</v>
      </c>
      <c r="C2820" t="s">
        <v>6658</v>
      </c>
      <c r="D2820">
        <v>13801755</v>
      </c>
      <c r="E2820">
        <v>20000000</v>
      </c>
    </row>
    <row r="2821" spans="1:5" x14ac:dyDescent="0.3">
      <c r="A2821">
        <f t="shared" si="48"/>
        <v>-6210108</v>
      </c>
      <c r="B2821" t="s">
        <v>3112</v>
      </c>
      <c r="C2821" t="s">
        <v>9477</v>
      </c>
      <c r="D2821">
        <v>1789892</v>
      </c>
      <c r="E2821">
        <v>8000000</v>
      </c>
    </row>
    <row r="2822" spans="1:5" x14ac:dyDescent="0.3">
      <c r="A2822">
        <f t="shared" si="48"/>
        <v>-6210687</v>
      </c>
      <c r="B2822" t="s">
        <v>887</v>
      </c>
      <c r="C2822" t="s">
        <v>2620</v>
      </c>
      <c r="D2822">
        <v>53789313</v>
      </c>
      <c r="E2822">
        <v>60000000</v>
      </c>
    </row>
    <row r="2823" spans="1:5" x14ac:dyDescent="0.3">
      <c r="A2823">
        <f t="shared" si="48"/>
        <v>-6229214</v>
      </c>
      <c r="B2823" t="s">
        <v>10075</v>
      </c>
      <c r="C2823" t="s">
        <v>10078</v>
      </c>
      <c r="D2823">
        <f>VLOOKUP(B2823,'AVG budget &amp; Gross'!$X$4:$Y$2401,2,0)</f>
        <v>14873</v>
      </c>
      <c r="E2823">
        <v>6244087</v>
      </c>
    </row>
    <row r="2824" spans="1:5" x14ac:dyDescent="0.3">
      <c r="A2824">
        <f t="shared" si="48"/>
        <v>-6238280</v>
      </c>
      <c r="B2824" t="s">
        <v>832</v>
      </c>
      <c r="C2824" t="s">
        <v>1359</v>
      </c>
      <c r="D2824">
        <v>88761720</v>
      </c>
      <c r="E2824">
        <v>95000000</v>
      </c>
    </row>
    <row r="2825" spans="1:5" x14ac:dyDescent="0.3">
      <c r="A2825">
        <f t="shared" si="48"/>
        <v>-6247275</v>
      </c>
      <c r="B2825" t="s">
        <v>5252</v>
      </c>
      <c r="C2825" t="s">
        <v>9021</v>
      </c>
      <c r="D2825">
        <f>VLOOKUP(B2825,'AVG budget &amp; Gross'!$X$4:$Y$2401,2,0)</f>
        <v>3752725</v>
      </c>
      <c r="E2825">
        <v>10000000</v>
      </c>
    </row>
    <row r="2826" spans="1:5" x14ac:dyDescent="0.3">
      <c r="A2826">
        <f t="shared" si="48"/>
        <v>-6264471</v>
      </c>
      <c r="B2826" t="s">
        <v>7747</v>
      </c>
      <c r="C2826" t="s">
        <v>7748</v>
      </c>
      <c r="D2826">
        <v>8735529</v>
      </c>
      <c r="E2826">
        <v>15000000</v>
      </c>
    </row>
    <row r="2827" spans="1:5" x14ac:dyDescent="0.3">
      <c r="A2827">
        <f t="shared" si="48"/>
        <v>-6312165</v>
      </c>
      <c r="B2827" t="s">
        <v>2229</v>
      </c>
      <c r="C2827" t="s">
        <v>4588</v>
      </c>
      <c r="D2827">
        <v>28687835</v>
      </c>
      <c r="E2827">
        <v>35000000</v>
      </c>
    </row>
    <row r="2828" spans="1:5" x14ac:dyDescent="0.3">
      <c r="A2828">
        <f t="shared" si="48"/>
        <v>-6349262</v>
      </c>
      <c r="B2828" t="s">
        <v>5844</v>
      </c>
      <c r="C2828" t="s">
        <v>6702</v>
      </c>
      <c r="D2828">
        <v>13650738</v>
      </c>
      <c r="E2828">
        <v>20000000</v>
      </c>
    </row>
    <row r="2829" spans="1:5" x14ac:dyDescent="0.3">
      <c r="A2829">
        <f t="shared" si="48"/>
        <v>-6358212</v>
      </c>
      <c r="B2829" t="s">
        <v>3375</v>
      </c>
      <c r="C2829" t="s">
        <v>8945</v>
      </c>
      <c r="D2829">
        <v>1641788</v>
      </c>
      <c r="E2829">
        <v>8000000</v>
      </c>
    </row>
    <row r="2830" spans="1:5" x14ac:dyDescent="0.3">
      <c r="A2830">
        <f t="shared" si="48"/>
        <v>-6364114</v>
      </c>
      <c r="B2830" t="s">
        <v>8435</v>
      </c>
      <c r="C2830" t="s">
        <v>8438</v>
      </c>
      <c r="D2830">
        <v>2835886</v>
      </c>
      <c r="E2830">
        <v>9200000</v>
      </c>
    </row>
    <row r="2831" spans="1:5" x14ac:dyDescent="0.3">
      <c r="A2831">
        <f t="shared" si="48"/>
        <v>-6369774</v>
      </c>
      <c r="B2831" t="s">
        <v>2868</v>
      </c>
      <c r="C2831" t="s">
        <v>6667</v>
      </c>
      <c r="D2831">
        <v>13630226</v>
      </c>
      <c r="E2831">
        <v>20000000</v>
      </c>
    </row>
    <row r="2832" spans="1:5" x14ac:dyDescent="0.3">
      <c r="A2832">
        <f t="shared" si="48"/>
        <v>-6384422</v>
      </c>
      <c r="B2832" t="s">
        <v>5663</v>
      </c>
      <c r="C2832" t="s">
        <v>7118</v>
      </c>
      <c r="D2832">
        <v>6615578</v>
      </c>
      <c r="E2832">
        <v>13000000</v>
      </c>
    </row>
    <row r="2833" spans="1:5" x14ac:dyDescent="0.3">
      <c r="A2833">
        <f t="shared" si="48"/>
        <v>-6389971</v>
      </c>
      <c r="B2833" t="s">
        <v>9875</v>
      </c>
      <c r="C2833" t="s">
        <v>9878</v>
      </c>
      <c r="D2833">
        <v>110029</v>
      </c>
      <c r="E2833">
        <v>6500000</v>
      </c>
    </row>
    <row r="2834" spans="1:5" x14ac:dyDescent="0.3">
      <c r="A2834">
        <f t="shared" si="48"/>
        <v>-6428265</v>
      </c>
      <c r="B2834" t="s">
        <v>9155</v>
      </c>
      <c r="C2834" t="s">
        <v>9156</v>
      </c>
      <c r="D2834">
        <v>3571735</v>
      </c>
      <c r="E2834">
        <v>10000000</v>
      </c>
    </row>
    <row r="2835" spans="1:5" x14ac:dyDescent="0.3">
      <c r="A2835">
        <f t="shared" si="48"/>
        <v>-6429473</v>
      </c>
      <c r="B2835" t="s">
        <v>9053</v>
      </c>
      <c r="C2835" t="s">
        <v>9054</v>
      </c>
      <c r="D2835">
        <v>70527</v>
      </c>
      <c r="E2835">
        <v>6500000</v>
      </c>
    </row>
    <row r="2836" spans="1:5" x14ac:dyDescent="0.3">
      <c r="A2836">
        <f t="shared" si="48"/>
        <v>-6433363</v>
      </c>
      <c r="B2836" t="s">
        <v>9924</v>
      </c>
      <c r="C2836" t="s">
        <v>9925</v>
      </c>
      <c r="D2836">
        <v>66637</v>
      </c>
      <c r="E2836">
        <v>6500000</v>
      </c>
    </row>
    <row r="2837" spans="1:5" x14ac:dyDescent="0.3">
      <c r="A2837">
        <f t="shared" si="48"/>
        <v>-6435852</v>
      </c>
      <c r="B2837" t="s">
        <v>9920</v>
      </c>
      <c r="C2837" t="s">
        <v>9922</v>
      </c>
      <c r="D2837">
        <v>64148</v>
      </c>
      <c r="E2837">
        <v>6500000</v>
      </c>
    </row>
    <row r="2838" spans="1:5" x14ac:dyDescent="0.3">
      <c r="A2838">
        <f t="shared" si="48"/>
        <v>-6439124</v>
      </c>
      <c r="B2838" t="s">
        <v>5517</v>
      </c>
      <c r="C2838" t="s">
        <v>8040</v>
      </c>
      <c r="D2838">
        <v>7060876</v>
      </c>
      <c r="E2838">
        <v>13500000</v>
      </c>
    </row>
    <row r="2839" spans="1:5" x14ac:dyDescent="0.3">
      <c r="A2839">
        <f t="shared" si="48"/>
        <v>-6457975</v>
      </c>
      <c r="B2839" t="s">
        <v>6692</v>
      </c>
      <c r="C2839" t="s">
        <v>8408</v>
      </c>
      <c r="D2839">
        <v>5542025</v>
      </c>
      <c r="E2839">
        <v>12000000</v>
      </c>
    </row>
    <row r="2840" spans="1:5" x14ac:dyDescent="0.3">
      <c r="A2840">
        <f t="shared" si="48"/>
        <v>-6467012</v>
      </c>
      <c r="B2840" t="s">
        <v>8761</v>
      </c>
      <c r="C2840" t="s">
        <v>9796</v>
      </c>
      <c r="D2840">
        <v>532988</v>
      </c>
      <c r="E2840">
        <v>7000000</v>
      </c>
    </row>
    <row r="2841" spans="1:5" x14ac:dyDescent="0.3">
      <c r="A2841">
        <f t="shared" si="48"/>
        <v>-6470234</v>
      </c>
      <c r="B2841" t="s">
        <v>3233</v>
      </c>
      <c r="C2841" t="s">
        <v>7817</v>
      </c>
      <c r="D2841">
        <v>529766</v>
      </c>
      <c r="E2841">
        <v>7000000</v>
      </c>
    </row>
    <row r="2842" spans="1:5" x14ac:dyDescent="0.3">
      <c r="A2842">
        <f t="shared" si="48"/>
        <v>-6491078</v>
      </c>
      <c r="B2842" t="s">
        <v>1669</v>
      </c>
      <c r="C2842" t="s">
        <v>4069</v>
      </c>
      <c r="D2842">
        <v>33508922</v>
      </c>
      <c r="E2842">
        <v>40000000</v>
      </c>
    </row>
    <row r="2843" spans="1:5" x14ac:dyDescent="0.3">
      <c r="A2843">
        <f t="shared" si="48"/>
        <v>-6526640</v>
      </c>
      <c r="B2843" t="s">
        <v>212</v>
      </c>
      <c r="C2843" t="s">
        <v>1978</v>
      </c>
      <c r="D2843">
        <v>68473360</v>
      </c>
      <c r="E2843">
        <v>75000000</v>
      </c>
    </row>
    <row r="2844" spans="1:5" x14ac:dyDescent="0.3">
      <c r="A2844">
        <f t="shared" si="48"/>
        <v>-6546921</v>
      </c>
      <c r="B2844" t="s">
        <v>9797</v>
      </c>
      <c r="C2844" t="s">
        <v>9798</v>
      </c>
      <c r="D2844">
        <v>453079</v>
      </c>
      <c r="E2844">
        <v>7000000</v>
      </c>
    </row>
    <row r="2845" spans="1:5" x14ac:dyDescent="0.3">
      <c r="A2845">
        <f t="shared" si="48"/>
        <v>-6608826</v>
      </c>
      <c r="B2845" t="s">
        <v>6669</v>
      </c>
      <c r="C2845" t="s">
        <v>6672</v>
      </c>
      <c r="D2845">
        <v>13391174</v>
      </c>
      <c r="E2845">
        <v>20000000</v>
      </c>
    </row>
    <row r="2846" spans="1:5" x14ac:dyDescent="0.3">
      <c r="A2846">
        <f t="shared" si="48"/>
        <v>-6616263</v>
      </c>
      <c r="B2846" t="s">
        <v>2548</v>
      </c>
      <c r="C2846" t="s">
        <v>6668</v>
      </c>
      <c r="D2846">
        <v>13383737</v>
      </c>
      <c r="E2846">
        <v>20000000</v>
      </c>
    </row>
    <row r="2847" spans="1:5" x14ac:dyDescent="0.3">
      <c r="A2847">
        <f t="shared" si="48"/>
        <v>-6617054</v>
      </c>
      <c r="B2847" t="s">
        <v>9787</v>
      </c>
      <c r="C2847" t="s">
        <v>9788</v>
      </c>
      <c r="D2847">
        <v>382946</v>
      </c>
      <c r="E2847">
        <v>7000000</v>
      </c>
    </row>
    <row r="2848" spans="1:5" x14ac:dyDescent="0.3">
      <c r="A2848">
        <f t="shared" si="48"/>
        <v>-6621859</v>
      </c>
      <c r="B2848" t="s">
        <v>3722</v>
      </c>
      <c r="C2848" t="s">
        <v>7752</v>
      </c>
      <c r="D2848">
        <v>8378141</v>
      </c>
      <c r="E2848">
        <v>15000000</v>
      </c>
    </row>
    <row r="2849" spans="1:5" x14ac:dyDescent="0.3">
      <c r="A2849">
        <f t="shared" si="48"/>
        <v>-6639805</v>
      </c>
      <c r="B2849" t="s">
        <v>2920</v>
      </c>
      <c r="C2849" t="s">
        <v>3633</v>
      </c>
      <c r="D2849">
        <v>38360195</v>
      </c>
      <c r="E2849">
        <v>45000000</v>
      </c>
    </row>
    <row r="2850" spans="1:5" x14ac:dyDescent="0.3">
      <c r="A2850">
        <f t="shared" si="48"/>
        <v>-6640707</v>
      </c>
      <c r="B2850" t="s">
        <v>3201</v>
      </c>
      <c r="C2850" t="s">
        <v>5324</v>
      </c>
      <c r="D2850">
        <v>22359293</v>
      </c>
      <c r="E2850">
        <v>29000000</v>
      </c>
    </row>
    <row r="2851" spans="1:5" x14ac:dyDescent="0.3">
      <c r="A2851">
        <f t="shared" si="48"/>
        <v>-6644564</v>
      </c>
      <c r="B2851" t="s">
        <v>798</v>
      </c>
      <c r="C2851" t="s">
        <v>1465</v>
      </c>
      <c r="D2851">
        <v>61355436</v>
      </c>
      <c r="E2851">
        <v>68000000</v>
      </c>
    </row>
    <row r="2852" spans="1:5" x14ac:dyDescent="0.3">
      <c r="A2852">
        <f t="shared" si="48"/>
        <v>-6662701</v>
      </c>
      <c r="B2852" t="s">
        <v>4134</v>
      </c>
      <c r="C2852" t="s">
        <v>7719</v>
      </c>
      <c r="D2852">
        <v>13337299</v>
      </c>
      <c r="E2852">
        <v>20000000</v>
      </c>
    </row>
    <row r="2853" spans="1:5" x14ac:dyDescent="0.3">
      <c r="A2853">
        <f t="shared" si="48"/>
        <v>-6666177</v>
      </c>
      <c r="B2853" t="s">
        <v>8914</v>
      </c>
      <c r="C2853" t="s">
        <v>8915</v>
      </c>
      <c r="D2853">
        <v>3333823</v>
      </c>
      <c r="E2853">
        <v>10000000</v>
      </c>
    </row>
    <row r="2854" spans="1:5" x14ac:dyDescent="0.3">
      <c r="A2854">
        <f t="shared" si="48"/>
        <v>-6732806</v>
      </c>
      <c r="B2854" t="s">
        <v>9760</v>
      </c>
      <c r="C2854" t="s">
        <v>10088</v>
      </c>
      <c r="D2854">
        <v>267194</v>
      </c>
      <c r="E2854">
        <f>VLOOKUP(B2854,'AVG budget &amp; Gross'!$S$4:$T$2401,2,0)</f>
        <v>7000000</v>
      </c>
    </row>
    <row r="2855" spans="1:5" x14ac:dyDescent="0.3">
      <c r="A2855">
        <f t="shared" si="48"/>
        <v>-6750474</v>
      </c>
      <c r="B2855" t="s">
        <v>9849</v>
      </c>
      <c r="C2855" t="s">
        <v>9850</v>
      </c>
      <c r="D2855">
        <v>49526</v>
      </c>
      <c r="E2855">
        <v>6800000</v>
      </c>
    </row>
    <row r="2856" spans="1:5" x14ac:dyDescent="0.3">
      <c r="A2856">
        <f t="shared" si="48"/>
        <v>-6758303</v>
      </c>
      <c r="B2856" t="s">
        <v>6541</v>
      </c>
      <c r="C2856" t="s">
        <v>8143</v>
      </c>
      <c r="D2856">
        <v>6241697</v>
      </c>
      <c r="E2856">
        <v>13000000</v>
      </c>
    </row>
    <row r="2857" spans="1:5" x14ac:dyDescent="0.3">
      <c r="A2857">
        <f t="shared" si="48"/>
        <v>-6766897</v>
      </c>
      <c r="B2857" t="s">
        <v>1501</v>
      </c>
      <c r="C2857" t="s">
        <v>9806</v>
      </c>
      <c r="D2857">
        <v>233103</v>
      </c>
      <c r="E2857">
        <v>7000000</v>
      </c>
    </row>
    <row r="2858" spans="1:5" x14ac:dyDescent="0.3">
      <c r="A2858">
        <f t="shared" si="48"/>
        <v>-6782889</v>
      </c>
      <c r="B2858" t="s">
        <v>2868</v>
      </c>
      <c r="C2858" t="s">
        <v>8186</v>
      </c>
      <c r="D2858">
        <v>1712111</v>
      </c>
      <c r="E2858">
        <v>8495000</v>
      </c>
    </row>
    <row r="2859" spans="1:5" x14ac:dyDescent="0.3">
      <c r="A2859">
        <f t="shared" si="48"/>
        <v>-6784690</v>
      </c>
      <c r="B2859" t="s">
        <v>1756</v>
      </c>
      <c r="C2859" t="s">
        <v>1759</v>
      </c>
      <c r="D2859">
        <v>73215310</v>
      </c>
      <c r="E2859">
        <v>80000000</v>
      </c>
    </row>
    <row r="2860" spans="1:5" x14ac:dyDescent="0.3">
      <c r="A2860">
        <f t="shared" si="48"/>
        <v>-6785970</v>
      </c>
      <c r="B2860" t="s">
        <v>2786</v>
      </c>
      <c r="C2860" t="s">
        <v>6680</v>
      </c>
      <c r="D2860">
        <v>13214030</v>
      </c>
      <c r="E2860">
        <v>20000000</v>
      </c>
    </row>
    <row r="2861" spans="1:5" x14ac:dyDescent="0.3">
      <c r="A2861">
        <f t="shared" si="48"/>
        <v>-6789304</v>
      </c>
      <c r="B2861" t="s">
        <v>9851</v>
      </c>
      <c r="C2861" t="s">
        <v>9853</v>
      </c>
      <c r="D2861">
        <v>10696</v>
      </c>
      <c r="E2861">
        <v>6800000</v>
      </c>
    </row>
    <row r="2862" spans="1:5" x14ac:dyDescent="0.3">
      <c r="A2862">
        <f t="shared" si="48"/>
        <v>-6790560</v>
      </c>
      <c r="B2862" t="s">
        <v>3298</v>
      </c>
      <c r="C2862" t="s">
        <v>5142</v>
      </c>
      <c r="D2862">
        <v>23209440</v>
      </c>
      <c r="E2862">
        <v>30000000</v>
      </c>
    </row>
    <row r="2863" spans="1:5" x14ac:dyDescent="0.3">
      <c r="A2863">
        <f t="shared" si="48"/>
        <v>-6794756</v>
      </c>
      <c r="B2863" t="s">
        <v>6752</v>
      </c>
      <c r="C2863" t="s">
        <v>9470</v>
      </c>
      <c r="D2863">
        <v>3205244</v>
      </c>
      <c r="E2863">
        <v>10000000</v>
      </c>
    </row>
    <row r="2864" spans="1:5" x14ac:dyDescent="0.3">
      <c r="A2864">
        <f t="shared" si="48"/>
        <v>-6803933</v>
      </c>
      <c r="B2864" t="s">
        <v>9793</v>
      </c>
      <c r="C2864" t="s">
        <v>9794</v>
      </c>
      <c r="D2864">
        <v>196067</v>
      </c>
      <c r="E2864">
        <v>7000000</v>
      </c>
    </row>
    <row r="2865" spans="1:5" x14ac:dyDescent="0.3">
      <c r="A2865">
        <f t="shared" si="48"/>
        <v>-6814219</v>
      </c>
      <c r="B2865" t="s">
        <v>4428</v>
      </c>
      <c r="C2865" t="s">
        <v>4914</v>
      </c>
      <c r="D2865">
        <v>24185781</v>
      </c>
      <c r="E2865">
        <v>31000000</v>
      </c>
    </row>
    <row r="2866" spans="1:5" x14ac:dyDescent="0.3">
      <c r="A2866">
        <f t="shared" si="48"/>
        <v>-6827190</v>
      </c>
      <c r="B2866" t="s">
        <v>5685</v>
      </c>
      <c r="C2866" t="s">
        <v>7745</v>
      </c>
      <c r="D2866">
        <v>9172810</v>
      </c>
      <c r="E2866">
        <v>16000000</v>
      </c>
    </row>
    <row r="2867" spans="1:5" x14ac:dyDescent="0.3">
      <c r="A2867">
        <f t="shared" si="48"/>
        <v>-6876149</v>
      </c>
      <c r="B2867" t="s">
        <v>6180</v>
      </c>
      <c r="C2867" t="s">
        <v>6183</v>
      </c>
      <c r="D2867">
        <v>16123851</v>
      </c>
      <c r="E2867">
        <v>23000000</v>
      </c>
    </row>
    <row r="2868" spans="1:5" x14ac:dyDescent="0.3">
      <c r="A2868">
        <f t="shared" si="48"/>
        <v>-6894032</v>
      </c>
      <c r="B2868" t="s">
        <v>958</v>
      </c>
      <c r="C2868" t="s">
        <v>4439</v>
      </c>
      <c r="D2868">
        <v>30105968</v>
      </c>
      <c r="E2868">
        <v>37000000</v>
      </c>
    </row>
    <row r="2869" spans="1:5" x14ac:dyDescent="0.3">
      <c r="A2869">
        <f t="shared" si="48"/>
        <v>-6910892</v>
      </c>
      <c r="B2869" t="s">
        <v>5943</v>
      </c>
      <c r="C2869" t="s">
        <v>12242</v>
      </c>
      <c r="D2869">
        <v>12589108</v>
      </c>
      <c r="E2869">
        <f>VLOOKUP(B2869,'AVG budget &amp; Gross'!$S$4:$T$2401,2,0)</f>
        <v>19500000</v>
      </c>
    </row>
    <row r="2870" spans="1:5" x14ac:dyDescent="0.3">
      <c r="A2870">
        <f t="shared" si="48"/>
        <v>-6919884</v>
      </c>
      <c r="B2870" t="s">
        <v>7756</v>
      </c>
      <c r="C2870" t="s">
        <v>7757</v>
      </c>
      <c r="D2870">
        <v>8080116</v>
      </c>
      <c r="E2870">
        <v>15000000</v>
      </c>
    </row>
    <row r="2871" spans="1:5" x14ac:dyDescent="0.3">
      <c r="A2871">
        <f t="shared" si="48"/>
        <v>-6928760</v>
      </c>
      <c r="B2871" t="s">
        <v>6941</v>
      </c>
      <c r="C2871" t="s">
        <v>9483</v>
      </c>
      <c r="D2871">
        <v>1071240</v>
      </c>
      <c r="E2871">
        <v>8000000</v>
      </c>
    </row>
    <row r="2872" spans="1:5" x14ac:dyDescent="0.3">
      <c r="A2872">
        <f t="shared" si="48"/>
        <v>-6929955</v>
      </c>
      <c r="B2872" t="s">
        <v>5147</v>
      </c>
      <c r="C2872" t="s">
        <v>5149</v>
      </c>
      <c r="D2872">
        <v>23070045</v>
      </c>
      <c r="E2872">
        <v>30000000</v>
      </c>
    </row>
    <row r="2873" spans="1:5" x14ac:dyDescent="0.3">
      <c r="A2873">
        <f t="shared" si="48"/>
        <v>-6935774</v>
      </c>
      <c r="B2873" t="s">
        <v>1906</v>
      </c>
      <c r="C2873" t="s">
        <v>4621</v>
      </c>
      <c r="D2873">
        <v>28064226</v>
      </c>
      <c r="E2873">
        <v>35000000</v>
      </c>
    </row>
    <row r="2874" spans="1:5" x14ac:dyDescent="0.3">
      <c r="A2874">
        <f t="shared" si="48"/>
        <v>-6939142</v>
      </c>
      <c r="B2874" t="s">
        <v>8923</v>
      </c>
      <c r="C2874" t="s">
        <v>8924</v>
      </c>
      <c r="D2874">
        <v>3060858</v>
      </c>
      <c r="E2874">
        <v>10000000</v>
      </c>
    </row>
    <row r="2875" spans="1:5" x14ac:dyDescent="0.3">
      <c r="A2875">
        <f t="shared" si="48"/>
        <v>-6953549</v>
      </c>
      <c r="B2875" t="s">
        <v>9804</v>
      </c>
      <c r="C2875" t="s">
        <v>9805</v>
      </c>
      <c r="D2875">
        <v>46451</v>
      </c>
      <c r="E2875">
        <v>7000000</v>
      </c>
    </row>
    <row r="2876" spans="1:5" x14ac:dyDescent="0.3">
      <c r="A2876">
        <f t="shared" si="48"/>
        <v>-6958197</v>
      </c>
      <c r="B2876" t="s">
        <v>8921</v>
      </c>
      <c r="C2876" t="s">
        <v>8922</v>
      </c>
      <c r="D2876">
        <v>3041803</v>
      </c>
      <c r="E2876">
        <v>10000000</v>
      </c>
    </row>
    <row r="2877" spans="1:5" x14ac:dyDescent="0.3">
      <c r="A2877">
        <f t="shared" si="48"/>
        <v>-6964896</v>
      </c>
      <c r="B2877" t="s">
        <v>257</v>
      </c>
      <c r="C2877" t="s">
        <v>2612</v>
      </c>
      <c r="D2877">
        <v>59035104</v>
      </c>
      <c r="E2877">
        <v>66000000</v>
      </c>
    </row>
    <row r="2878" spans="1:5" x14ac:dyDescent="0.3">
      <c r="A2878">
        <f t="shared" si="48"/>
        <v>-6967504</v>
      </c>
      <c r="B2878" t="s">
        <v>2548</v>
      </c>
      <c r="C2878" t="s">
        <v>8410</v>
      </c>
      <c r="D2878">
        <v>5032496</v>
      </c>
      <c r="E2878">
        <v>12000000</v>
      </c>
    </row>
    <row r="2879" spans="1:5" x14ac:dyDescent="0.3">
      <c r="A2879">
        <f t="shared" si="48"/>
        <v>-6976162</v>
      </c>
      <c r="B2879" t="s">
        <v>8660</v>
      </c>
      <c r="C2879" t="s">
        <v>8661</v>
      </c>
      <c r="D2879">
        <v>23838</v>
      </c>
      <c r="E2879">
        <v>7000000</v>
      </c>
    </row>
    <row r="2880" spans="1:5" x14ac:dyDescent="0.3">
      <c r="A2880">
        <f t="shared" si="48"/>
        <v>-6982599</v>
      </c>
      <c r="B2880" t="s">
        <v>1172</v>
      </c>
      <c r="C2880" t="s">
        <v>1174</v>
      </c>
      <c r="D2880">
        <v>85017401</v>
      </c>
      <c r="E2880">
        <v>92000000</v>
      </c>
    </row>
    <row r="2881" spans="1:5" x14ac:dyDescent="0.3">
      <c r="A2881">
        <f t="shared" si="48"/>
        <v>-7027590</v>
      </c>
      <c r="B2881" t="s">
        <v>3647</v>
      </c>
      <c r="C2881" t="s">
        <v>3649</v>
      </c>
      <c r="D2881">
        <v>27972410</v>
      </c>
      <c r="E2881">
        <v>35000000</v>
      </c>
    </row>
    <row r="2882" spans="1:5" x14ac:dyDescent="0.3">
      <c r="A2882">
        <f t="shared" ref="A2882:A2945" si="49">D2882-E2882</f>
        <v>-7035257</v>
      </c>
      <c r="B2882" t="s">
        <v>2001</v>
      </c>
      <c r="C2882" t="s">
        <v>6086</v>
      </c>
      <c r="D2882">
        <v>16964743</v>
      </c>
      <c r="E2882">
        <v>24000000</v>
      </c>
    </row>
    <row r="2883" spans="1:5" x14ac:dyDescent="0.3">
      <c r="A2883">
        <f t="shared" si="49"/>
        <v>-7077834</v>
      </c>
      <c r="B2883" t="s">
        <v>7409</v>
      </c>
      <c r="C2883" t="s">
        <v>8414</v>
      </c>
      <c r="D2883">
        <v>4922166</v>
      </c>
      <c r="E2883">
        <v>12000000</v>
      </c>
    </row>
    <row r="2884" spans="1:5" x14ac:dyDescent="0.3">
      <c r="A2884">
        <f t="shared" si="49"/>
        <v>-7097000</v>
      </c>
      <c r="B2884" t="s">
        <v>3182</v>
      </c>
      <c r="C2884" t="s">
        <v>8416</v>
      </c>
      <c r="D2884">
        <v>4903000</v>
      </c>
      <c r="E2884">
        <v>12000000</v>
      </c>
    </row>
    <row r="2885" spans="1:5" x14ac:dyDescent="0.3">
      <c r="A2885">
        <f t="shared" si="49"/>
        <v>-7115337</v>
      </c>
      <c r="B2885" t="s">
        <v>4534</v>
      </c>
      <c r="C2885" t="s">
        <v>8583</v>
      </c>
      <c r="D2885">
        <v>4884663</v>
      </c>
      <c r="E2885">
        <v>12000000</v>
      </c>
    </row>
    <row r="2886" spans="1:5" x14ac:dyDescent="0.3">
      <c r="A2886">
        <f t="shared" si="49"/>
        <v>-7116045</v>
      </c>
      <c r="B2886" t="s">
        <v>9097</v>
      </c>
      <c r="C2886" t="s">
        <v>9099</v>
      </c>
      <c r="D2886">
        <v>2483955</v>
      </c>
      <c r="E2886">
        <v>9600000</v>
      </c>
    </row>
    <row r="2887" spans="1:5" x14ac:dyDescent="0.3">
      <c r="A2887">
        <f t="shared" si="49"/>
        <v>-7128397</v>
      </c>
      <c r="B2887" t="s">
        <v>8147</v>
      </c>
      <c r="C2887" t="s">
        <v>8148</v>
      </c>
      <c r="D2887">
        <v>5871603</v>
      </c>
      <c r="E2887">
        <v>13000000</v>
      </c>
    </row>
    <row r="2888" spans="1:5" x14ac:dyDescent="0.3">
      <c r="A2888">
        <f t="shared" si="49"/>
        <v>-7146360</v>
      </c>
      <c r="B2888" t="s">
        <v>1805</v>
      </c>
      <c r="C2888" t="s">
        <v>4080</v>
      </c>
      <c r="D2888">
        <v>32853640</v>
      </c>
      <c r="E2888">
        <v>40000000</v>
      </c>
    </row>
    <row r="2889" spans="1:5" x14ac:dyDescent="0.3">
      <c r="A2889">
        <f t="shared" si="49"/>
        <v>-7200000</v>
      </c>
      <c r="B2889" t="s">
        <v>3323</v>
      </c>
      <c r="C2889" t="s">
        <v>3326</v>
      </c>
      <c r="D2889">
        <v>32800000</v>
      </c>
      <c r="E2889">
        <v>40000000</v>
      </c>
    </row>
    <row r="2890" spans="1:5" x14ac:dyDescent="0.3">
      <c r="A2890">
        <f t="shared" si="49"/>
        <v>-7208969</v>
      </c>
      <c r="B2890" t="s">
        <v>4354</v>
      </c>
      <c r="C2890" t="s">
        <v>5875</v>
      </c>
      <c r="D2890">
        <v>17791031</v>
      </c>
      <c r="E2890">
        <v>25000000</v>
      </c>
    </row>
    <row r="2891" spans="1:5" x14ac:dyDescent="0.3">
      <c r="A2891">
        <f t="shared" si="49"/>
        <v>-7214368</v>
      </c>
      <c r="B2891" t="s">
        <v>2215</v>
      </c>
      <c r="C2891" t="s">
        <v>5857</v>
      </c>
      <c r="D2891">
        <v>15785632</v>
      </c>
      <c r="E2891">
        <v>23000000</v>
      </c>
    </row>
    <row r="2892" spans="1:5" x14ac:dyDescent="0.3">
      <c r="A2892">
        <f t="shared" si="49"/>
        <v>-7228760</v>
      </c>
      <c r="B2892" t="s">
        <v>9550</v>
      </c>
      <c r="C2892" t="s">
        <v>9551</v>
      </c>
      <c r="D2892">
        <v>671240</v>
      </c>
      <c r="E2892">
        <v>7900000</v>
      </c>
    </row>
    <row r="2893" spans="1:5" x14ac:dyDescent="0.3">
      <c r="A2893">
        <f t="shared" si="49"/>
        <v>-7228760</v>
      </c>
      <c r="B2893" t="s">
        <v>9550</v>
      </c>
      <c r="C2893" t="s">
        <v>13460</v>
      </c>
      <c r="D2893">
        <f>VLOOKUP(B2893,'AVG budget &amp; Gross'!$X$4:$Y$2401,2,0)</f>
        <v>671240</v>
      </c>
      <c r="E2893">
        <f>VLOOKUP(B2893,'AVG budget &amp; Gross'!$S$4:$T$2401,2,0)</f>
        <v>7900000</v>
      </c>
    </row>
    <row r="2894" spans="1:5" x14ac:dyDescent="0.3">
      <c r="A2894">
        <f t="shared" si="49"/>
        <v>-7242870</v>
      </c>
      <c r="B2894" t="s">
        <v>7758</v>
      </c>
      <c r="C2894" t="s">
        <v>7761</v>
      </c>
      <c r="D2894">
        <v>7757130</v>
      </c>
      <c r="E2894">
        <v>15000000</v>
      </c>
    </row>
    <row r="2895" spans="1:5" x14ac:dyDescent="0.3">
      <c r="A2895">
        <f t="shared" si="49"/>
        <v>-7246194</v>
      </c>
      <c r="B2895" t="s">
        <v>6752</v>
      </c>
      <c r="C2895" t="s">
        <v>8615</v>
      </c>
      <c r="D2895">
        <v>3753806</v>
      </c>
      <c r="E2895">
        <v>11000000</v>
      </c>
    </row>
    <row r="2896" spans="1:5" x14ac:dyDescent="0.3">
      <c r="A2896">
        <f t="shared" si="49"/>
        <v>-7281777</v>
      </c>
      <c r="B2896" t="s">
        <v>5877</v>
      </c>
      <c r="C2896" t="s">
        <v>5879</v>
      </c>
      <c r="D2896">
        <v>17718223</v>
      </c>
      <c r="E2896">
        <v>25000000</v>
      </c>
    </row>
    <row r="2897" spans="1:5" x14ac:dyDescent="0.3">
      <c r="A2897">
        <f t="shared" si="49"/>
        <v>-7282545</v>
      </c>
      <c r="B2897" t="s">
        <v>8417</v>
      </c>
      <c r="C2897" t="s">
        <v>8419</v>
      </c>
      <c r="D2897">
        <v>4717455</v>
      </c>
      <c r="E2897">
        <v>12000000</v>
      </c>
    </row>
    <row r="2898" spans="1:5" x14ac:dyDescent="0.3">
      <c r="A2898">
        <f t="shared" si="49"/>
        <v>-7302852</v>
      </c>
      <c r="B2898" t="s">
        <v>5685</v>
      </c>
      <c r="C2898" t="s">
        <v>9611</v>
      </c>
      <c r="D2898">
        <v>197148</v>
      </c>
      <c r="E2898">
        <v>7500000</v>
      </c>
    </row>
    <row r="2899" spans="1:5" x14ac:dyDescent="0.3">
      <c r="A2899">
        <f t="shared" si="49"/>
        <v>-7352460</v>
      </c>
      <c r="B2899" t="s">
        <v>28</v>
      </c>
      <c r="C2899" t="s">
        <v>2093</v>
      </c>
      <c r="D2899">
        <v>62647540</v>
      </c>
      <c r="E2899">
        <v>70000000</v>
      </c>
    </row>
    <row r="2900" spans="1:5" x14ac:dyDescent="0.3">
      <c r="A2900">
        <f t="shared" si="49"/>
        <v>-7373095</v>
      </c>
      <c r="B2900" t="s">
        <v>5984</v>
      </c>
      <c r="C2900" t="s">
        <v>6696</v>
      </c>
      <c r="D2900">
        <v>12626905</v>
      </c>
      <c r="E2900">
        <v>20000000</v>
      </c>
    </row>
    <row r="2901" spans="1:5" x14ac:dyDescent="0.3">
      <c r="A2901">
        <f t="shared" si="49"/>
        <v>-7391173</v>
      </c>
      <c r="B2901" t="s">
        <v>330</v>
      </c>
      <c r="C2901" t="s">
        <v>1018</v>
      </c>
      <c r="D2901">
        <v>102608827</v>
      </c>
      <c r="E2901">
        <v>110000000</v>
      </c>
    </row>
    <row r="2902" spans="1:5" x14ac:dyDescent="0.3">
      <c r="A2902">
        <f t="shared" si="49"/>
        <v>-7431305</v>
      </c>
      <c r="B2902" t="s">
        <v>9501</v>
      </c>
      <c r="C2902" t="s">
        <v>9502</v>
      </c>
      <c r="D2902">
        <v>568695</v>
      </c>
      <c r="E2902">
        <v>8000000</v>
      </c>
    </row>
    <row r="2903" spans="1:5" x14ac:dyDescent="0.3">
      <c r="A2903">
        <f t="shared" si="49"/>
        <v>-7443292</v>
      </c>
      <c r="B2903" t="s">
        <v>3758</v>
      </c>
      <c r="C2903" t="s">
        <v>7770</v>
      </c>
      <c r="D2903">
        <v>7556708</v>
      </c>
      <c r="E2903">
        <v>15000000</v>
      </c>
    </row>
    <row r="2904" spans="1:5" x14ac:dyDescent="0.3">
      <c r="A2904">
        <f t="shared" si="49"/>
        <v>-7457736</v>
      </c>
      <c r="B2904" t="s">
        <v>8962</v>
      </c>
      <c r="C2904" t="s">
        <v>10802</v>
      </c>
      <c r="D2904">
        <v>2542264</v>
      </c>
      <c r="E2904">
        <f>VLOOKUP(B2904,'AVG budget &amp; Gross'!$S$4:$T$2401,2,0)</f>
        <v>10000000</v>
      </c>
    </row>
    <row r="2905" spans="1:5" x14ac:dyDescent="0.3">
      <c r="A2905">
        <f t="shared" si="49"/>
        <v>-7467810</v>
      </c>
      <c r="B2905" t="s">
        <v>9485</v>
      </c>
      <c r="C2905" t="s">
        <v>9487</v>
      </c>
      <c r="D2905">
        <v>532190</v>
      </c>
      <c r="E2905">
        <v>8000000</v>
      </c>
    </row>
    <row r="2906" spans="1:5" x14ac:dyDescent="0.3">
      <c r="A2906">
        <f t="shared" si="49"/>
        <v>-7469465</v>
      </c>
      <c r="B2906" t="s">
        <v>7073</v>
      </c>
      <c r="C2906" t="s">
        <v>9221</v>
      </c>
      <c r="D2906">
        <v>1530535</v>
      </c>
      <c r="E2906">
        <v>9000000</v>
      </c>
    </row>
    <row r="2907" spans="1:5" x14ac:dyDescent="0.3">
      <c r="A2907">
        <f t="shared" si="49"/>
        <v>-7473856</v>
      </c>
      <c r="B2907" t="s">
        <v>1749</v>
      </c>
      <c r="C2907" t="s">
        <v>5145</v>
      </c>
      <c r="D2907">
        <v>22526144</v>
      </c>
      <c r="E2907">
        <v>30000000</v>
      </c>
    </row>
    <row r="2908" spans="1:5" x14ac:dyDescent="0.3">
      <c r="A2908">
        <f t="shared" si="49"/>
        <v>-7474079</v>
      </c>
      <c r="B2908" t="s">
        <v>4885</v>
      </c>
      <c r="C2908" t="s">
        <v>4886</v>
      </c>
      <c r="D2908">
        <v>22525921</v>
      </c>
      <c r="E2908">
        <v>30000000</v>
      </c>
    </row>
    <row r="2909" spans="1:5" x14ac:dyDescent="0.3">
      <c r="A2909">
        <f t="shared" si="49"/>
        <v>-7484640</v>
      </c>
      <c r="B2909" t="s">
        <v>1449</v>
      </c>
      <c r="C2909" t="s">
        <v>1453</v>
      </c>
      <c r="D2909">
        <v>72515360</v>
      </c>
      <c r="E2909">
        <v>80000000</v>
      </c>
    </row>
    <row r="2910" spans="1:5" x14ac:dyDescent="0.3">
      <c r="A2910">
        <f t="shared" si="49"/>
        <v>-7487948</v>
      </c>
      <c r="B2910" t="s">
        <v>718</v>
      </c>
      <c r="C2910" t="s">
        <v>720</v>
      </c>
      <c r="D2910">
        <v>122512052</v>
      </c>
      <c r="E2910">
        <v>130000000</v>
      </c>
    </row>
    <row r="2911" spans="1:5" x14ac:dyDescent="0.3">
      <c r="A2911">
        <f t="shared" si="49"/>
        <v>-7491309</v>
      </c>
      <c r="B2911" t="s">
        <v>9647</v>
      </c>
      <c r="C2911" t="s">
        <v>9649</v>
      </c>
      <c r="D2911">
        <f>VLOOKUP(B2911,'AVG budget &amp; Gross'!$X$4:$Y$2401,2,0)</f>
        <v>8691</v>
      </c>
      <c r="E2911">
        <v>7500000</v>
      </c>
    </row>
    <row r="2912" spans="1:5" x14ac:dyDescent="0.3">
      <c r="A2912">
        <f t="shared" si="49"/>
        <v>-7505506</v>
      </c>
      <c r="B2912" t="s">
        <v>7092</v>
      </c>
      <c r="C2912" t="s">
        <v>7095</v>
      </c>
      <c r="D2912">
        <v>10494494</v>
      </c>
      <c r="E2912">
        <v>18000000</v>
      </c>
    </row>
    <row r="2913" spans="1:5" x14ac:dyDescent="0.3">
      <c r="A2913">
        <f t="shared" si="49"/>
        <v>-7569012</v>
      </c>
      <c r="B2913" t="s">
        <v>28</v>
      </c>
      <c r="C2913" t="s">
        <v>6346</v>
      </c>
      <c r="D2913">
        <v>9430988</v>
      </c>
      <c r="E2913">
        <v>17000000</v>
      </c>
    </row>
    <row r="2914" spans="1:5" x14ac:dyDescent="0.3">
      <c r="A2914">
        <f t="shared" si="49"/>
        <v>-7601372</v>
      </c>
      <c r="B2914" t="s">
        <v>2757</v>
      </c>
      <c r="C2914" t="s">
        <v>6678</v>
      </c>
      <c r="D2914">
        <v>12398628</v>
      </c>
      <c r="E2914">
        <v>20000000</v>
      </c>
    </row>
    <row r="2915" spans="1:5" x14ac:dyDescent="0.3">
      <c r="A2915">
        <f t="shared" si="49"/>
        <v>-7601580</v>
      </c>
      <c r="B2915" t="s">
        <v>9503</v>
      </c>
      <c r="C2915" t="s">
        <v>9505</v>
      </c>
      <c r="D2915">
        <v>398420</v>
      </c>
      <c r="E2915">
        <v>8000000</v>
      </c>
    </row>
    <row r="2916" spans="1:5" x14ac:dyDescent="0.3">
      <c r="A2916">
        <f t="shared" si="49"/>
        <v>-7663544</v>
      </c>
      <c r="B2916" t="s">
        <v>9509</v>
      </c>
      <c r="C2916" t="s">
        <v>9511</v>
      </c>
      <c r="D2916">
        <v>336456</v>
      </c>
      <c r="E2916">
        <v>8000000</v>
      </c>
    </row>
    <row r="2917" spans="1:5" x14ac:dyDescent="0.3">
      <c r="A2917">
        <f t="shared" si="49"/>
        <v>-7668682</v>
      </c>
      <c r="B2917" t="s">
        <v>8928</v>
      </c>
      <c r="C2917" t="s">
        <v>8929</v>
      </c>
      <c r="D2917">
        <v>2331318</v>
      </c>
      <c r="E2917">
        <v>10000000</v>
      </c>
    </row>
    <row r="2918" spans="1:5" x14ac:dyDescent="0.3">
      <c r="A2918">
        <f t="shared" si="49"/>
        <v>-7678961</v>
      </c>
      <c r="B2918" t="s">
        <v>2219</v>
      </c>
      <c r="C2918" t="s">
        <v>2222</v>
      </c>
      <c r="D2918">
        <v>62321039</v>
      </c>
      <c r="E2918">
        <v>70000000</v>
      </c>
    </row>
    <row r="2919" spans="1:5" x14ac:dyDescent="0.3">
      <c r="A2919">
        <f t="shared" si="49"/>
        <v>-7696561</v>
      </c>
      <c r="B2919" t="s">
        <v>7352</v>
      </c>
      <c r="C2919" t="s">
        <v>8465</v>
      </c>
      <c r="D2919">
        <v>303439</v>
      </c>
      <c r="E2919">
        <v>8000000</v>
      </c>
    </row>
    <row r="2920" spans="1:5" x14ac:dyDescent="0.3">
      <c r="A2920">
        <f t="shared" si="49"/>
        <v>-7701890</v>
      </c>
      <c r="B2920" t="s">
        <v>9513</v>
      </c>
      <c r="C2920" t="s">
        <v>9515</v>
      </c>
      <c r="D2920">
        <v>298110</v>
      </c>
      <c r="E2920">
        <v>8000000</v>
      </c>
    </row>
    <row r="2921" spans="1:5" x14ac:dyDescent="0.3">
      <c r="A2921">
        <f t="shared" si="49"/>
        <v>-7709024</v>
      </c>
      <c r="B2921" t="s">
        <v>2498</v>
      </c>
      <c r="C2921" t="s">
        <v>6088</v>
      </c>
      <c r="D2921">
        <v>16290976</v>
      </c>
      <c r="E2921">
        <v>24000000</v>
      </c>
    </row>
    <row r="2922" spans="1:5" x14ac:dyDescent="0.3">
      <c r="A2922">
        <f t="shared" si="49"/>
        <v>-7713686</v>
      </c>
      <c r="B2922" t="s">
        <v>5979</v>
      </c>
      <c r="C2922" t="s">
        <v>5982</v>
      </c>
      <c r="D2922">
        <v>9286314</v>
      </c>
      <c r="E2922">
        <v>17000000</v>
      </c>
    </row>
    <row r="2923" spans="1:5" x14ac:dyDescent="0.3">
      <c r="A2923">
        <f t="shared" si="49"/>
        <v>-7714482</v>
      </c>
      <c r="B2923" t="s">
        <v>5468</v>
      </c>
      <c r="C2923" t="s">
        <v>5469</v>
      </c>
      <c r="D2923">
        <v>20285518</v>
      </c>
      <c r="E2923">
        <v>28000000</v>
      </c>
    </row>
    <row r="2924" spans="1:5" x14ac:dyDescent="0.3">
      <c r="A2924">
        <f t="shared" si="49"/>
        <v>-7725270</v>
      </c>
      <c r="B2924" t="s">
        <v>445</v>
      </c>
      <c r="C2924" t="s">
        <v>7506</v>
      </c>
      <c r="D2924">
        <v>7774730</v>
      </c>
      <c r="E2924">
        <v>15500000</v>
      </c>
    </row>
    <row r="2925" spans="1:5" x14ac:dyDescent="0.3">
      <c r="A2925">
        <f t="shared" si="49"/>
        <v>-7747170</v>
      </c>
      <c r="B2925" t="s">
        <v>6258</v>
      </c>
      <c r="C2925" t="s">
        <v>6260</v>
      </c>
      <c r="D2925">
        <v>14252830</v>
      </c>
      <c r="E2925">
        <v>22000000</v>
      </c>
    </row>
    <row r="2926" spans="1:5" x14ac:dyDescent="0.3">
      <c r="A2926">
        <f t="shared" si="49"/>
        <v>-7780422</v>
      </c>
      <c r="B2926" t="s">
        <v>3653</v>
      </c>
      <c r="C2926" t="s">
        <v>7784</v>
      </c>
      <c r="D2926">
        <v>7219578</v>
      </c>
      <c r="E2926">
        <v>15000000</v>
      </c>
    </row>
    <row r="2927" spans="1:5" x14ac:dyDescent="0.3">
      <c r="A2927">
        <f t="shared" si="49"/>
        <v>-7792888</v>
      </c>
      <c r="B2927" t="s">
        <v>2718</v>
      </c>
      <c r="C2927" t="s">
        <v>3079</v>
      </c>
      <c r="D2927">
        <v>45207112</v>
      </c>
      <c r="E2927">
        <v>53000000</v>
      </c>
    </row>
    <row r="2928" spans="1:5" x14ac:dyDescent="0.3">
      <c r="A2928">
        <f t="shared" si="49"/>
        <v>-7814734</v>
      </c>
      <c r="B2928" t="s">
        <v>3182</v>
      </c>
      <c r="C2928" t="s">
        <v>8931</v>
      </c>
      <c r="D2928">
        <v>2185266</v>
      </c>
      <c r="E2928">
        <v>10000000</v>
      </c>
    </row>
    <row r="2929" spans="1:5" x14ac:dyDescent="0.3">
      <c r="A2929">
        <f t="shared" si="49"/>
        <v>-7829119.25</v>
      </c>
      <c r="B2929" t="s">
        <v>2436</v>
      </c>
      <c r="C2929" t="s">
        <v>6008</v>
      </c>
      <c r="D2929">
        <f>VLOOKUP(B2929,'AVG budget &amp; Gross'!$X$4:$Y$2401,2,0)</f>
        <v>17170880.75</v>
      </c>
      <c r="E2929">
        <v>25000000</v>
      </c>
    </row>
    <row r="2930" spans="1:5" x14ac:dyDescent="0.3">
      <c r="A2930">
        <f t="shared" si="49"/>
        <v>-7865580</v>
      </c>
      <c r="B2930" t="s">
        <v>387</v>
      </c>
      <c r="C2930" t="s">
        <v>6685</v>
      </c>
      <c r="D2930">
        <v>12134420</v>
      </c>
      <c r="E2930">
        <v>20000000</v>
      </c>
    </row>
    <row r="2931" spans="1:5" x14ac:dyDescent="0.3">
      <c r="A2931">
        <f t="shared" si="49"/>
        <v>-7872856</v>
      </c>
      <c r="B2931" t="s">
        <v>3417</v>
      </c>
      <c r="C2931" t="s">
        <v>9517</v>
      </c>
      <c r="D2931">
        <v>127144</v>
      </c>
      <c r="E2931">
        <v>8000000</v>
      </c>
    </row>
    <row r="2932" spans="1:5" x14ac:dyDescent="0.3">
      <c r="A2932">
        <f t="shared" si="49"/>
        <v>-7882810</v>
      </c>
      <c r="B2932" t="s">
        <v>4286</v>
      </c>
      <c r="C2932" t="s">
        <v>9518</v>
      </c>
      <c r="D2932">
        <v>117190</v>
      </c>
      <c r="E2932">
        <v>8000000</v>
      </c>
    </row>
    <row r="2933" spans="1:5" x14ac:dyDescent="0.3">
      <c r="A2933">
        <f t="shared" si="49"/>
        <v>-7885118</v>
      </c>
      <c r="B2933" t="s">
        <v>3375</v>
      </c>
      <c r="C2933" t="s">
        <v>3376</v>
      </c>
      <c r="D2933">
        <v>17114882</v>
      </c>
      <c r="E2933">
        <v>25000000</v>
      </c>
    </row>
    <row r="2934" spans="1:5" x14ac:dyDescent="0.3">
      <c r="A2934">
        <f t="shared" si="49"/>
        <v>-7891338</v>
      </c>
      <c r="B2934" t="s">
        <v>9519</v>
      </c>
      <c r="C2934" t="s">
        <v>9521</v>
      </c>
      <c r="D2934">
        <v>108662</v>
      </c>
      <c r="E2934">
        <v>8000000</v>
      </c>
    </row>
    <row r="2935" spans="1:5" x14ac:dyDescent="0.3">
      <c r="A2935">
        <f t="shared" si="49"/>
        <v>-7899497</v>
      </c>
      <c r="B2935" t="s">
        <v>9027</v>
      </c>
      <c r="C2935" t="s">
        <v>9028</v>
      </c>
      <c r="D2935">
        <v>100503</v>
      </c>
      <c r="E2935">
        <v>8000000</v>
      </c>
    </row>
    <row r="2936" spans="1:5" x14ac:dyDescent="0.3">
      <c r="A2936">
        <f t="shared" si="49"/>
        <v>-7900000</v>
      </c>
      <c r="B2936" t="s">
        <v>5169</v>
      </c>
      <c r="C2936" t="s">
        <v>5172</v>
      </c>
      <c r="D2936">
        <v>17100000</v>
      </c>
      <c r="E2936">
        <v>25000000</v>
      </c>
    </row>
    <row r="2937" spans="1:5" x14ac:dyDescent="0.3">
      <c r="A2937">
        <f t="shared" si="49"/>
        <v>-7905000</v>
      </c>
      <c r="B2937" t="s">
        <v>8236</v>
      </c>
      <c r="C2937" t="s">
        <v>10043</v>
      </c>
      <c r="D2937">
        <v>4595000</v>
      </c>
      <c r="E2937">
        <f>VLOOKUP(B2937,'AVG budget &amp; Gross'!$S$4:$T$2401,2,0)</f>
        <v>12500000</v>
      </c>
    </row>
    <row r="2938" spans="1:5" x14ac:dyDescent="0.3">
      <c r="A2938">
        <f t="shared" si="49"/>
        <v>-7913655</v>
      </c>
      <c r="B2938" t="s">
        <v>2286</v>
      </c>
      <c r="C2938" t="s">
        <v>8053</v>
      </c>
      <c r="D2938">
        <v>2086345</v>
      </c>
      <c r="E2938">
        <v>10000000</v>
      </c>
    </row>
    <row r="2939" spans="1:5" x14ac:dyDescent="0.3">
      <c r="A2939">
        <f t="shared" si="49"/>
        <v>-7925162</v>
      </c>
      <c r="B2939" t="s">
        <v>5233</v>
      </c>
      <c r="C2939" t="s">
        <v>8172</v>
      </c>
      <c r="D2939">
        <v>3074838</v>
      </c>
      <c r="E2939">
        <v>11000000</v>
      </c>
    </row>
    <row r="2940" spans="1:5" x14ac:dyDescent="0.3">
      <c r="A2940">
        <f t="shared" si="49"/>
        <v>-7937613</v>
      </c>
      <c r="B2940" t="s">
        <v>1809</v>
      </c>
      <c r="C2940" t="s">
        <v>6976</v>
      </c>
      <c r="D2940">
        <v>10562387</v>
      </c>
      <c r="E2940">
        <v>18500000</v>
      </c>
    </row>
    <row r="2941" spans="1:5" x14ac:dyDescent="0.3">
      <c r="A2941">
        <f t="shared" si="49"/>
        <v>-7946519</v>
      </c>
      <c r="B2941" t="s">
        <v>9523</v>
      </c>
      <c r="C2941" t="s">
        <v>9524</v>
      </c>
      <c r="D2941">
        <v>53481</v>
      </c>
      <c r="E2941">
        <v>8000000</v>
      </c>
    </row>
    <row r="2942" spans="1:5" x14ac:dyDescent="0.3">
      <c r="A2942">
        <f t="shared" si="49"/>
        <v>-7947039</v>
      </c>
      <c r="B2942" t="s">
        <v>9528</v>
      </c>
      <c r="C2942" t="s">
        <v>9531</v>
      </c>
      <c r="D2942">
        <v>52961</v>
      </c>
      <c r="E2942">
        <v>8000000</v>
      </c>
    </row>
    <row r="2943" spans="1:5" x14ac:dyDescent="0.3">
      <c r="A2943">
        <f t="shared" si="49"/>
        <v>-7953834</v>
      </c>
      <c r="B2943" t="s">
        <v>9257</v>
      </c>
      <c r="C2943" t="s">
        <v>9258</v>
      </c>
      <c r="D2943">
        <v>1046166</v>
      </c>
      <c r="E2943">
        <v>9000000</v>
      </c>
    </row>
    <row r="2944" spans="1:5" x14ac:dyDescent="0.3">
      <c r="A2944">
        <f t="shared" si="49"/>
        <v>-7965819</v>
      </c>
      <c r="B2944" t="s">
        <v>8136</v>
      </c>
      <c r="C2944" t="s">
        <v>8616</v>
      </c>
      <c r="D2944">
        <v>3034181</v>
      </c>
      <c r="E2944">
        <v>11000000</v>
      </c>
    </row>
    <row r="2945" spans="1:5" x14ac:dyDescent="0.3">
      <c r="A2945">
        <f t="shared" si="49"/>
        <v>-7981305</v>
      </c>
      <c r="B2945" t="s">
        <v>8654</v>
      </c>
      <c r="C2945" t="s">
        <v>9327</v>
      </c>
      <c r="D2945">
        <v>4018695</v>
      </c>
      <c r="E2945">
        <v>12000000</v>
      </c>
    </row>
    <row r="2946" spans="1:5" x14ac:dyDescent="0.3">
      <c r="A2946">
        <f t="shared" ref="A2946:A3009" si="50">D2946-E2946</f>
        <v>-7997690</v>
      </c>
      <c r="B2946" t="s">
        <v>8151</v>
      </c>
      <c r="C2946" t="s">
        <v>8153</v>
      </c>
      <c r="D2946">
        <v>5002310</v>
      </c>
      <c r="E2946">
        <v>13000000</v>
      </c>
    </row>
    <row r="2947" spans="1:5" x14ac:dyDescent="0.3">
      <c r="A2947">
        <f t="shared" si="50"/>
        <v>-7998060</v>
      </c>
      <c r="B2947" t="s">
        <v>1911</v>
      </c>
      <c r="C2947" t="s">
        <v>8050</v>
      </c>
      <c r="D2947">
        <v>5501940</v>
      </c>
      <c r="E2947">
        <v>13500000</v>
      </c>
    </row>
    <row r="2948" spans="1:5" x14ac:dyDescent="0.3">
      <c r="A2948">
        <f t="shared" si="50"/>
        <v>-8000000</v>
      </c>
      <c r="B2948" t="s">
        <v>9772</v>
      </c>
      <c r="C2948" t="s">
        <v>9774</v>
      </c>
      <c r="D2948">
        <v>1000000</v>
      </c>
      <c r="E2948">
        <v>9000000</v>
      </c>
    </row>
    <row r="2949" spans="1:5" x14ac:dyDescent="0.3">
      <c r="A2949">
        <f t="shared" si="50"/>
        <v>-8030610</v>
      </c>
      <c r="B2949" t="s">
        <v>127</v>
      </c>
      <c r="C2949" t="s">
        <v>6044</v>
      </c>
      <c r="D2949">
        <v>16969390</v>
      </c>
      <c r="E2949">
        <v>25000000</v>
      </c>
    </row>
    <row r="2950" spans="1:5" x14ac:dyDescent="0.3">
      <c r="A2950">
        <f t="shared" si="50"/>
        <v>-8049706</v>
      </c>
      <c r="B2950" t="s">
        <v>8433</v>
      </c>
      <c r="C2950" t="s">
        <v>8434</v>
      </c>
      <c r="D2950">
        <v>3950294</v>
      </c>
      <c r="E2950">
        <v>12000000</v>
      </c>
    </row>
    <row r="2951" spans="1:5" x14ac:dyDescent="0.3">
      <c r="A2951">
        <f t="shared" si="50"/>
        <v>-8060559</v>
      </c>
      <c r="B2951" t="s">
        <v>4903</v>
      </c>
      <c r="C2951" t="s">
        <v>8949</v>
      </c>
      <c r="D2951">
        <v>1939441</v>
      </c>
      <c r="E2951">
        <v>10000000</v>
      </c>
    </row>
    <row r="2952" spans="1:5" x14ac:dyDescent="0.3">
      <c r="A2952">
        <f t="shared" si="50"/>
        <v>-8069340</v>
      </c>
      <c r="B2952" t="s">
        <v>503</v>
      </c>
      <c r="C2952" t="s">
        <v>731</v>
      </c>
      <c r="D2952">
        <v>126930660</v>
      </c>
      <c r="E2952">
        <v>135000000</v>
      </c>
    </row>
    <row r="2953" spans="1:5" x14ac:dyDescent="0.3">
      <c r="A2953">
        <f t="shared" si="50"/>
        <v>-8080104</v>
      </c>
      <c r="B2953" t="s">
        <v>8154</v>
      </c>
      <c r="C2953" t="s">
        <v>8155</v>
      </c>
      <c r="D2953">
        <v>4919896</v>
      </c>
      <c r="E2953">
        <v>13000000</v>
      </c>
    </row>
    <row r="2954" spans="1:5" x14ac:dyDescent="0.3">
      <c r="A2954">
        <f t="shared" si="50"/>
        <v>-8102818</v>
      </c>
      <c r="B2954" t="s">
        <v>1292</v>
      </c>
      <c r="C2954" t="s">
        <v>1294</v>
      </c>
      <c r="D2954">
        <v>86897182</v>
      </c>
      <c r="E2954">
        <v>95000000</v>
      </c>
    </row>
    <row r="2955" spans="1:5" x14ac:dyDescent="0.3">
      <c r="A2955">
        <f t="shared" si="50"/>
        <v>-8116113</v>
      </c>
      <c r="B2955" t="s">
        <v>9245</v>
      </c>
      <c r="C2955" t="s">
        <v>9247</v>
      </c>
      <c r="D2955">
        <v>883887</v>
      </c>
      <c r="E2955">
        <v>9000000</v>
      </c>
    </row>
    <row r="2956" spans="1:5" x14ac:dyDescent="0.3">
      <c r="A2956">
        <f t="shared" si="50"/>
        <v>-8124411</v>
      </c>
      <c r="B2956" t="s">
        <v>2852</v>
      </c>
      <c r="C2956" t="s">
        <v>2854</v>
      </c>
      <c r="D2956">
        <v>49875589</v>
      </c>
      <c r="E2956">
        <v>58000000</v>
      </c>
    </row>
    <row r="2957" spans="1:5" x14ac:dyDescent="0.3">
      <c r="A2957">
        <f t="shared" si="50"/>
        <v>-8142624</v>
      </c>
      <c r="B2957" t="s">
        <v>8160</v>
      </c>
      <c r="C2957" t="s">
        <v>8161</v>
      </c>
      <c r="D2957">
        <v>4857376</v>
      </c>
      <c r="E2957">
        <v>13000000</v>
      </c>
    </row>
    <row r="2958" spans="1:5" x14ac:dyDescent="0.3">
      <c r="A2958">
        <f t="shared" si="50"/>
        <v>-8163255</v>
      </c>
      <c r="B2958" t="s">
        <v>4084</v>
      </c>
      <c r="C2958" t="s">
        <v>4087</v>
      </c>
      <c r="D2958">
        <v>31836745</v>
      </c>
      <c r="E2958">
        <v>40000000</v>
      </c>
    </row>
    <row r="2959" spans="1:5" x14ac:dyDescent="0.3">
      <c r="A2959">
        <f t="shared" si="50"/>
        <v>-8164216</v>
      </c>
      <c r="B2959" t="s">
        <v>5851</v>
      </c>
      <c r="C2959" t="s">
        <v>5853</v>
      </c>
      <c r="D2959">
        <v>21835784</v>
      </c>
      <c r="E2959">
        <v>30000000</v>
      </c>
    </row>
    <row r="2960" spans="1:5" x14ac:dyDescent="0.3">
      <c r="A2960">
        <f t="shared" si="50"/>
        <v>-8167174</v>
      </c>
      <c r="B2960" t="s">
        <v>6180</v>
      </c>
      <c r="C2960" t="s">
        <v>8618</v>
      </c>
      <c r="D2960">
        <v>2832826</v>
      </c>
      <c r="E2960">
        <v>11000000</v>
      </c>
    </row>
    <row r="2961" spans="1:5" x14ac:dyDescent="0.3">
      <c r="A2961">
        <f t="shared" si="50"/>
        <v>-8185043</v>
      </c>
      <c r="B2961" t="s">
        <v>4113</v>
      </c>
      <c r="C2961" t="s">
        <v>4114</v>
      </c>
      <c r="D2961">
        <v>26814957</v>
      </c>
      <c r="E2961">
        <v>35000000</v>
      </c>
    </row>
    <row r="2962" spans="1:5" x14ac:dyDescent="0.3">
      <c r="A2962">
        <f t="shared" si="50"/>
        <v>-8185137</v>
      </c>
      <c r="B2962" t="s">
        <v>1355</v>
      </c>
      <c r="C2962" t="s">
        <v>1960</v>
      </c>
      <c r="D2962">
        <v>41814863</v>
      </c>
      <c r="E2962">
        <v>50000000</v>
      </c>
    </row>
    <row r="2963" spans="1:5" x14ac:dyDescent="0.3">
      <c r="A2963">
        <f t="shared" si="50"/>
        <v>-8192146</v>
      </c>
      <c r="B2963" t="s">
        <v>8622</v>
      </c>
      <c r="C2963" t="s">
        <v>8624</v>
      </c>
      <c r="D2963">
        <v>2807854</v>
      </c>
      <c r="E2963">
        <v>11000000</v>
      </c>
    </row>
    <row r="2964" spans="1:5" x14ac:dyDescent="0.3">
      <c r="A2964">
        <f t="shared" si="50"/>
        <v>-8199698</v>
      </c>
      <c r="B2964" t="s">
        <v>5155</v>
      </c>
      <c r="C2964" t="s">
        <v>5156</v>
      </c>
      <c r="D2964">
        <v>21800302</v>
      </c>
      <c r="E2964">
        <v>30000000</v>
      </c>
    </row>
    <row r="2965" spans="1:5" x14ac:dyDescent="0.3">
      <c r="A2965">
        <f t="shared" si="50"/>
        <v>-8216000</v>
      </c>
      <c r="B2965" t="s">
        <v>6686</v>
      </c>
      <c r="C2965" t="s">
        <v>6688</v>
      </c>
      <c r="D2965">
        <v>11784000</v>
      </c>
      <c r="E2965">
        <v>20000000</v>
      </c>
    </row>
    <row r="2966" spans="1:5" x14ac:dyDescent="0.3">
      <c r="A2966">
        <f t="shared" si="50"/>
        <v>-8224415</v>
      </c>
      <c r="B2966" t="s">
        <v>8916</v>
      </c>
      <c r="C2966" t="s">
        <v>8917</v>
      </c>
      <c r="D2966">
        <v>3275585</v>
      </c>
      <c r="E2966">
        <v>11500000</v>
      </c>
    </row>
    <row r="2967" spans="1:5" x14ac:dyDescent="0.3">
      <c r="A2967">
        <f t="shared" si="50"/>
        <v>-8245681</v>
      </c>
      <c r="B2967" t="s">
        <v>134</v>
      </c>
      <c r="C2967" t="s">
        <v>8943</v>
      </c>
      <c r="D2967">
        <v>1754319</v>
      </c>
      <c r="E2967">
        <v>10000000</v>
      </c>
    </row>
    <row r="2968" spans="1:5" x14ac:dyDescent="0.3">
      <c r="A2968">
        <f t="shared" si="50"/>
        <v>-8337682</v>
      </c>
      <c r="B2968" t="s">
        <v>2686</v>
      </c>
      <c r="C2968" t="s">
        <v>7292</v>
      </c>
      <c r="D2968">
        <v>8662318</v>
      </c>
      <c r="E2968">
        <v>17000000</v>
      </c>
    </row>
    <row r="2969" spans="1:5" x14ac:dyDescent="0.3">
      <c r="A2969">
        <f t="shared" si="50"/>
        <v>-8359756</v>
      </c>
      <c r="B2969" t="s">
        <v>8705</v>
      </c>
      <c r="C2969" t="s">
        <v>9353</v>
      </c>
      <c r="D2969">
        <v>140244</v>
      </c>
      <c r="E2969">
        <v>8500000</v>
      </c>
    </row>
    <row r="2970" spans="1:5" x14ac:dyDescent="0.3">
      <c r="A2970">
        <f t="shared" si="50"/>
        <v>-8363615</v>
      </c>
      <c r="B2970" t="s">
        <v>1979</v>
      </c>
      <c r="C2970" t="s">
        <v>1981</v>
      </c>
      <c r="D2970">
        <v>66636385</v>
      </c>
      <c r="E2970">
        <v>75000000</v>
      </c>
    </row>
    <row r="2971" spans="1:5" x14ac:dyDescent="0.3">
      <c r="A2971">
        <f t="shared" si="50"/>
        <v>-8368161</v>
      </c>
      <c r="B2971" t="s">
        <v>8946</v>
      </c>
      <c r="C2971" t="s">
        <v>8947</v>
      </c>
      <c r="D2971">
        <v>1631839</v>
      </c>
      <c r="E2971">
        <v>10000000</v>
      </c>
    </row>
    <row r="2972" spans="1:5" x14ac:dyDescent="0.3">
      <c r="A2972">
        <f t="shared" si="50"/>
        <v>-8368825</v>
      </c>
      <c r="B2972" t="s">
        <v>10829</v>
      </c>
      <c r="C2972" t="s">
        <v>10830</v>
      </c>
      <c r="D2972">
        <v>131175</v>
      </c>
      <c r="E2972">
        <v>8500000</v>
      </c>
    </row>
    <row r="2973" spans="1:5" x14ac:dyDescent="0.3">
      <c r="A2973">
        <f t="shared" si="50"/>
        <v>-8394275</v>
      </c>
      <c r="B2973" t="s">
        <v>7848</v>
      </c>
      <c r="C2973" t="s">
        <v>11712</v>
      </c>
      <c r="D2973">
        <v>5725</v>
      </c>
      <c r="E2973">
        <v>8400000</v>
      </c>
    </row>
    <row r="2974" spans="1:5" x14ac:dyDescent="0.3">
      <c r="A2974">
        <f t="shared" si="50"/>
        <v>-8437445</v>
      </c>
      <c r="B2974" t="s">
        <v>2545</v>
      </c>
      <c r="C2974" t="s">
        <v>4043</v>
      </c>
      <c r="D2974">
        <v>50562555</v>
      </c>
      <c r="E2974">
        <f>VLOOKUP(B2974,'AVG budget &amp; Gross'!$S$4:$T$2401,2,0)</f>
        <v>59000000</v>
      </c>
    </row>
    <row r="2975" spans="1:5" x14ac:dyDescent="0.3">
      <c r="A2975">
        <f t="shared" si="50"/>
        <v>-8444012</v>
      </c>
      <c r="B2975" t="s">
        <v>6263</v>
      </c>
      <c r="C2975" t="s">
        <v>6264</v>
      </c>
      <c r="D2975">
        <v>13555988</v>
      </c>
      <c r="E2975">
        <v>22000000</v>
      </c>
    </row>
    <row r="2976" spans="1:5" x14ac:dyDescent="0.3">
      <c r="A2976">
        <f t="shared" si="50"/>
        <v>-8468194</v>
      </c>
      <c r="B2976" t="s">
        <v>9215</v>
      </c>
      <c r="C2976" t="s">
        <v>9217</v>
      </c>
      <c r="D2976">
        <f>VLOOKUP(B2976,'AVG budget &amp; Gross'!$X$4:$Y$2401,2,0)</f>
        <v>531806</v>
      </c>
      <c r="E2976">
        <v>9000000</v>
      </c>
    </row>
    <row r="2977" spans="1:5" x14ac:dyDescent="0.3">
      <c r="A2977">
        <f t="shared" si="50"/>
        <v>-8468194</v>
      </c>
      <c r="B2977" t="s">
        <v>9215</v>
      </c>
      <c r="C2977" t="s">
        <v>10189</v>
      </c>
      <c r="D2977">
        <v>531806</v>
      </c>
      <c r="E2977">
        <f>VLOOKUP(B2977,'AVG budget &amp; Gross'!$S$4:$T$2401,2,0)</f>
        <v>9000000</v>
      </c>
    </row>
    <row r="2978" spans="1:5" x14ac:dyDescent="0.3">
      <c r="A2978">
        <f t="shared" si="50"/>
        <v>-8505389</v>
      </c>
      <c r="B2978" t="s">
        <v>4590</v>
      </c>
      <c r="C2978" t="s">
        <v>4592</v>
      </c>
      <c r="D2978">
        <v>26494611</v>
      </c>
      <c r="E2978">
        <v>35000000</v>
      </c>
    </row>
    <row r="2979" spans="1:5" x14ac:dyDescent="0.3">
      <c r="A2979">
        <f t="shared" si="50"/>
        <v>-8517793</v>
      </c>
      <c r="B2979" t="s">
        <v>1843</v>
      </c>
      <c r="C2979" t="s">
        <v>3287</v>
      </c>
      <c r="D2979">
        <v>41482207</v>
      </c>
      <c r="E2979">
        <v>50000000</v>
      </c>
    </row>
    <row r="2980" spans="1:5" x14ac:dyDescent="0.3">
      <c r="A2980">
        <f t="shared" si="50"/>
        <v>-8549125</v>
      </c>
      <c r="B2980" t="s">
        <v>207</v>
      </c>
      <c r="C2980" t="s">
        <v>210</v>
      </c>
      <c r="D2980">
        <v>191450875</v>
      </c>
      <c r="E2980">
        <v>200000000</v>
      </c>
    </row>
    <row r="2981" spans="1:5" x14ac:dyDescent="0.3">
      <c r="A2981">
        <f t="shared" si="50"/>
        <v>-8553105</v>
      </c>
      <c r="B2981" t="s">
        <v>1078</v>
      </c>
      <c r="C2981" t="s">
        <v>1080</v>
      </c>
      <c r="D2981">
        <v>100446895</v>
      </c>
      <c r="E2981">
        <v>109000000</v>
      </c>
    </row>
    <row r="2982" spans="1:5" x14ac:dyDescent="0.3">
      <c r="A2982">
        <f t="shared" si="50"/>
        <v>-8573195</v>
      </c>
      <c r="B2982" t="s">
        <v>4784</v>
      </c>
      <c r="C2982" t="s">
        <v>4786</v>
      </c>
      <c r="D2982">
        <v>21426805</v>
      </c>
      <c r="E2982">
        <v>30000000</v>
      </c>
    </row>
    <row r="2983" spans="1:5" x14ac:dyDescent="0.3">
      <c r="A2983">
        <f t="shared" si="50"/>
        <v>-8590794</v>
      </c>
      <c r="B2983" t="s">
        <v>7766</v>
      </c>
      <c r="C2983" t="s">
        <v>7767</v>
      </c>
      <c r="D2983">
        <v>6409206</v>
      </c>
      <c r="E2983">
        <v>15000000</v>
      </c>
    </row>
    <row r="2984" spans="1:5" x14ac:dyDescent="0.3">
      <c r="A2984">
        <f t="shared" si="50"/>
        <v>-8600000</v>
      </c>
      <c r="B2984" t="s">
        <v>4286</v>
      </c>
      <c r="C2984" t="s">
        <v>4288</v>
      </c>
      <c r="D2984">
        <v>30400000</v>
      </c>
      <c r="E2984">
        <v>39000000</v>
      </c>
    </row>
    <row r="2985" spans="1:5" x14ac:dyDescent="0.3">
      <c r="A2985">
        <f t="shared" si="50"/>
        <v>-8626307</v>
      </c>
      <c r="B2985" t="s">
        <v>7768</v>
      </c>
      <c r="C2985" t="s">
        <v>7769</v>
      </c>
      <c r="D2985">
        <v>6373693</v>
      </c>
      <c r="E2985">
        <v>15000000</v>
      </c>
    </row>
    <row r="2986" spans="1:5" x14ac:dyDescent="0.3">
      <c r="A2986">
        <f t="shared" si="50"/>
        <v>-8642509</v>
      </c>
      <c r="B2986" t="s">
        <v>7895</v>
      </c>
      <c r="C2986" t="s">
        <v>8242</v>
      </c>
      <c r="D2986">
        <v>4157491</v>
      </c>
      <c r="E2986">
        <v>12800000</v>
      </c>
    </row>
    <row r="2987" spans="1:5" x14ac:dyDescent="0.3">
      <c r="A2987">
        <f t="shared" si="50"/>
        <v>-8650382</v>
      </c>
      <c r="B2987" t="s">
        <v>9237</v>
      </c>
      <c r="C2987" t="s">
        <v>9238</v>
      </c>
      <c r="D2987">
        <v>349618</v>
      </c>
      <c r="E2987">
        <v>9000000</v>
      </c>
    </row>
    <row r="2988" spans="1:5" x14ac:dyDescent="0.3">
      <c r="A2988">
        <f t="shared" si="50"/>
        <v>-8674623</v>
      </c>
      <c r="B2988" t="s">
        <v>7146</v>
      </c>
      <c r="C2988" t="s">
        <v>9110</v>
      </c>
      <c r="D2988">
        <v>225377</v>
      </c>
      <c r="E2988">
        <v>8900000</v>
      </c>
    </row>
    <row r="2989" spans="1:5" x14ac:dyDescent="0.3">
      <c r="A2989">
        <f t="shared" si="50"/>
        <v>-8690151</v>
      </c>
      <c r="B2989" t="s">
        <v>6100</v>
      </c>
      <c r="C2989" t="s">
        <v>8948</v>
      </c>
      <c r="D2989">
        <v>1309849</v>
      </c>
      <c r="E2989">
        <v>10000000</v>
      </c>
    </row>
    <row r="2990" spans="1:5" x14ac:dyDescent="0.3">
      <c r="A2990">
        <f t="shared" si="50"/>
        <v>-8723016</v>
      </c>
      <c r="B2990" t="s">
        <v>8141</v>
      </c>
      <c r="C2990" t="s">
        <v>8955</v>
      </c>
      <c r="D2990">
        <v>1276984</v>
      </c>
      <c r="E2990">
        <v>10000000</v>
      </c>
    </row>
    <row r="2991" spans="1:5" x14ac:dyDescent="0.3">
      <c r="A2991">
        <f t="shared" si="50"/>
        <v>-8743723</v>
      </c>
      <c r="B2991" t="s">
        <v>1669</v>
      </c>
      <c r="C2991" t="s">
        <v>3290</v>
      </c>
      <c r="D2991">
        <v>41256277</v>
      </c>
      <c r="E2991">
        <v>50000000</v>
      </c>
    </row>
    <row r="2992" spans="1:5" x14ac:dyDescent="0.3">
      <c r="A2992">
        <f t="shared" si="50"/>
        <v>-8752225</v>
      </c>
      <c r="B2992" t="s">
        <v>6887</v>
      </c>
      <c r="C2992" t="s">
        <v>8807</v>
      </c>
      <c r="D2992">
        <v>16247775</v>
      </c>
      <c r="E2992">
        <v>25000000</v>
      </c>
    </row>
    <row r="2993" spans="1:5" x14ac:dyDescent="0.3">
      <c r="A2993">
        <f t="shared" si="50"/>
        <v>-8828541.333333334</v>
      </c>
      <c r="B2993" t="s">
        <v>7613</v>
      </c>
      <c r="C2993" t="s">
        <v>13885</v>
      </c>
      <c r="D2993">
        <v>104792</v>
      </c>
      <c r="E2993">
        <f>VLOOKUP(B2993,'AVG budget &amp; Gross'!$S$4:$T$2401,2,0)</f>
        <v>8933333.333333334</v>
      </c>
    </row>
    <row r="2994" spans="1:5" x14ac:dyDescent="0.3">
      <c r="A2994">
        <f t="shared" si="50"/>
        <v>-8830469</v>
      </c>
      <c r="B2994" t="s">
        <v>1024</v>
      </c>
      <c r="C2994" t="s">
        <v>6690</v>
      </c>
      <c r="D2994">
        <v>11169531</v>
      </c>
      <c r="E2994">
        <v>20000000</v>
      </c>
    </row>
    <row r="2995" spans="1:5" x14ac:dyDescent="0.3">
      <c r="A2995">
        <f t="shared" si="50"/>
        <v>-8851518</v>
      </c>
      <c r="B2995" t="s">
        <v>5425</v>
      </c>
      <c r="C2995" t="s">
        <v>8421</v>
      </c>
      <c r="D2995">
        <v>3148482</v>
      </c>
      <c r="E2995">
        <v>12000000</v>
      </c>
    </row>
    <row r="2996" spans="1:5" x14ac:dyDescent="0.3">
      <c r="A2996">
        <f t="shared" si="50"/>
        <v>-8881923</v>
      </c>
      <c r="B2996" t="s">
        <v>5889</v>
      </c>
      <c r="C2996" t="s">
        <v>5890</v>
      </c>
      <c r="D2996">
        <v>16118077</v>
      </c>
      <c r="E2996">
        <v>25000000</v>
      </c>
    </row>
    <row r="2997" spans="1:5" x14ac:dyDescent="0.3">
      <c r="A2997">
        <f t="shared" si="50"/>
        <v>-8887065</v>
      </c>
      <c r="B2997" t="s">
        <v>6752</v>
      </c>
      <c r="C2997" t="s">
        <v>9243</v>
      </c>
      <c r="D2997">
        <v>112935</v>
      </c>
      <c r="E2997">
        <v>9000000</v>
      </c>
    </row>
    <row r="2998" spans="1:5" x14ac:dyDescent="0.3">
      <c r="A2998">
        <f t="shared" si="50"/>
        <v>-8916034</v>
      </c>
      <c r="B2998" t="s">
        <v>3185</v>
      </c>
      <c r="C2998" t="s">
        <v>3853</v>
      </c>
      <c r="D2998">
        <v>56083966</v>
      </c>
      <c r="E2998">
        <v>65000000</v>
      </c>
    </row>
    <row r="2999" spans="1:5" x14ac:dyDescent="0.3">
      <c r="A2999">
        <f t="shared" si="50"/>
        <v>-8929480</v>
      </c>
      <c r="B2999" t="s">
        <v>8225</v>
      </c>
      <c r="C2999" t="s">
        <v>9072</v>
      </c>
      <c r="D2999">
        <f>VLOOKUP(B2999,'AVG budget &amp; Gross'!$X$4:$Y$2401,2,0)</f>
        <v>1070520</v>
      </c>
      <c r="E2999">
        <v>10000000</v>
      </c>
    </row>
    <row r="3000" spans="1:5" x14ac:dyDescent="0.3">
      <c r="A3000">
        <f t="shared" si="50"/>
        <v>-8930592</v>
      </c>
      <c r="B3000" t="s">
        <v>80</v>
      </c>
      <c r="C3000" t="s">
        <v>83</v>
      </c>
      <c r="D3000">
        <v>200069408</v>
      </c>
      <c r="E3000">
        <v>209000000</v>
      </c>
    </row>
    <row r="3001" spans="1:5" x14ac:dyDescent="0.3">
      <c r="A3001">
        <f t="shared" si="50"/>
        <v>-8935090</v>
      </c>
      <c r="B3001" t="s">
        <v>1523</v>
      </c>
      <c r="C3001" t="s">
        <v>2408</v>
      </c>
      <c r="D3001">
        <v>36064910</v>
      </c>
      <c r="E3001">
        <v>45000000</v>
      </c>
    </row>
    <row r="3002" spans="1:5" x14ac:dyDescent="0.3">
      <c r="A3002">
        <f t="shared" si="50"/>
        <v>-8936125</v>
      </c>
      <c r="B3002" t="s">
        <v>105</v>
      </c>
      <c r="C3002" t="s">
        <v>107</v>
      </c>
      <c r="D3002">
        <v>241063875</v>
      </c>
      <c r="E3002">
        <v>250000000</v>
      </c>
    </row>
    <row r="3003" spans="1:5" x14ac:dyDescent="0.3">
      <c r="A3003">
        <f t="shared" si="50"/>
        <v>-8944346</v>
      </c>
      <c r="B3003" t="s">
        <v>5782</v>
      </c>
      <c r="C3003" t="s">
        <v>8927</v>
      </c>
      <c r="D3003">
        <v>1055654</v>
      </c>
      <c r="E3003">
        <v>10000000</v>
      </c>
    </row>
    <row r="3004" spans="1:5" x14ac:dyDescent="0.3">
      <c r="A3004">
        <f t="shared" si="50"/>
        <v>-8950114</v>
      </c>
      <c r="B3004" t="s">
        <v>4754</v>
      </c>
      <c r="C3004" t="s">
        <v>6927</v>
      </c>
      <c r="D3004">
        <v>10049886</v>
      </c>
      <c r="E3004">
        <v>19000000</v>
      </c>
    </row>
    <row r="3005" spans="1:5" x14ac:dyDescent="0.3">
      <c r="A3005">
        <f t="shared" si="50"/>
        <v>-8954199</v>
      </c>
      <c r="B3005" t="s">
        <v>2621</v>
      </c>
      <c r="C3005" t="s">
        <v>2623</v>
      </c>
      <c r="D3005">
        <v>51045801</v>
      </c>
      <c r="E3005">
        <v>60000000</v>
      </c>
    </row>
    <row r="3006" spans="1:5" x14ac:dyDescent="0.3">
      <c r="A3006">
        <f t="shared" si="50"/>
        <v>-8965564</v>
      </c>
      <c r="B3006" t="s">
        <v>3520</v>
      </c>
      <c r="C3006" t="s">
        <v>6694</v>
      </c>
      <c r="D3006">
        <v>11034436</v>
      </c>
      <c r="E3006">
        <v>20000000</v>
      </c>
    </row>
    <row r="3007" spans="1:5" x14ac:dyDescent="0.3">
      <c r="A3007">
        <f t="shared" si="50"/>
        <v>-8972134</v>
      </c>
      <c r="B3007" t="s">
        <v>5468</v>
      </c>
      <c r="C3007" t="s">
        <v>6277</v>
      </c>
      <c r="D3007">
        <v>16027866</v>
      </c>
      <c r="E3007">
        <v>25000000</v>
      </c>
    </row>
    <row r="3008" spans="1:5" x14ac:dyDescent="0.3">
      <c r="A3008">
        <f t="shared" si="50"/>
        <v>-8972555</v>
      </c>
      <c r="B3008" t="s">
        <v>10243</v>
      </c>
      <c r="C3008" t="s">
        <v>10245</v>
      </c>
      <c r="D3008">
        <v>27445</v>
      </c>
      <c r="E3008">
        <v>9000000</v>
      </c>
    </row>
    <row r="3009" spans="1:5" x14ac:dyDescent="0.3">
      <c r="A3009">
        <f t="shared" si="50"/>
        <v>-8988946</v>
      </c>
      <c r="B3009" t="s">
        <v>8962</v>
      </c>
      <c r="C3009" t="s">
        <v>8963</v>
      </c>
      <c r="D3009">
        <v>1011054</v>
      </c>
      <c r="E3009">
        <v>10000000</v>
      </c>
    </row>
    <row r="3010" spans="1:5" x14ac:dyDescent="0.3">
      <c r="A3010">
        <f t="shared" ref="A3010:A3073" si="51">D3010-E3010</f>
        <v>-8999838</v>
      </c>
      <c r="B3010" t="s">
        <v>9288</v>
      </c>
      <c r="C3010" t="s">
        <v>9289</v>
      </c>
      <c r="D3010">
        <v>162</v>
      </c>
      <c r="E3010">
        <v>9000000</v>
      </c>
    </row>
    <row r="3011" spans="1:5" x14ac:dyDescent="0.3">
      <c r="A3011">
        <f t="shared" si="51"/>
        <v>-9000000</v>
      </c>
      <c r="B3011" t="s">
        <v>5480</v>
      </c>
      <c r="C3011" t="s">
        <v>7599</v>
      </c>
      <c r="D3011">
        <v>6000000</v>
      </c>
      <c r="E3011">
        <v>15000000</v>
      </c>
    </row>
    <row r="3012" spans="1:5" x14ac:dyDescent="0.3">
      <c r="A3012">
        <f t="shared" si="51"/>
        <v>-9000954</v>
      </c>
      <c r="B3012" t="s">
        <v>5182</v>
      </c>
      <c r="C3012" t="s">
        <v>5185</v>
      </c>
      <c r="D3012">
        <v>16999046</v>
      </c>
      <c r="E3012">
        <v>26000000</v>
      </c>
    </row>
    <row r="3013" spans="1:5" x14ac:dyDescent="0.3">
      <c r="A3013">
        <f t="shared" si="51"/>
        <v>-9006456</v>
      </c>
      <c r="B3013" t="s">
        <v>3592</v>
      </c>
      <c r="C3013" t="s">
        <v>4091</v>
      </c>
      <c r="D3013">
        <v>30993544</v>
      </c>
      <c r="E3013">
        <v>40000000</v>
      </c>
    </row>
    <row r="3014" spans="1:5" x14ac:dyDescent="0.3">
      <c r="A3014">
        <f t="shared" si="51"/>
        <v>-9012238</v>
      </c>
      <c r="B3014" t="s">
        <v>2988</v>
      </c>
      <c r="C3014" t="s">
        <v>8957</v>
      </c>
      <c r="D3014">
        <v>1987762</v>
      </c>
      <c r="E3014">
        <v>11000000</v>
      </c>
    </row>
    <row r="3015" spans="1:5" x14ac:dyDescent="0.3">
      <c r="A3015">
        <f t="shared" si="51"/>
        <v>-9012313</v>
      </c>
      <c r="B3015" t="s">
        <v>6268</v>
      </c>
      <c r="C3015" t="s">
        <v>8555</v>
      </c>
      <c r="D3015">
        <f>VLOOKUP(B3015,'AVG budget &amp; Gross'!$X$4:$Y$2401,2,0)</f>
        <v>2987687</v>
      </c>
      <c r="E3015">
        <v>12000000</v>
      </c>
    </row>
    <row r="3016" spans="1:5" x14ac:dyDescent="0.3">
      <c r="A3016">
        <f t="shared" si="51"/>
        <v>-9018150</v>
      </c>
      <c r="B3016" t="s">
        <v>3387</v>
      </c>
      <c r="C3016" t="s">
        <v>4094</v>
      </c>
      <c r="D3016">
        <v>30981850</v>
      </c>
      <c r="E3016">
        <v>40000000</v>
      </c>
    </row>
    <row r="3017" spans="1:5" x14ac:dyDescent="0.3">
      <c r="A3017">
        <f t="shared" si="51"/>
        <v>-9018367</v>
      </c>
      <c r="B3017" t="s">
        <v>4611</v>
      </c>
      <c r="C3017" t="s">
        <v>4612</v>
      </c>
      <c r="D3017">
        <v>20981633</v>
      </c>
      <c r="E3017">
        <v>30000000</v>
      </c>
    </row>
    <row r="3018" spans="1:5" x14ac:dyDescent="0.3">
      <c r="A3018">
        <f t="shared" si="51"/>
        <v>-9036988</v>
      </c>
      <c r="B3018" t="s">
        <v>6291</v>
      </c>
      <c r="C3018" t="s">
        <v>8636</v>
      </c>
      <c r="D3018">
        <f>VLOOKUP(B3018,'AVG budget &amp; Gross'!$X$4:$Y$2401,2,0)</f>
        <v>2963012</v>
      </c>
      <c r="E3018">
        <v>12000000</v>
      </c>
    </row>
    <row r="3019" spans="1:5" x14ac:dyDescent="0.3">
      <c r="A3019">
        <f t="shared" si="51"/>
        <v>-9094723</v>
      </c>
      <c r="B3019" t="s">
        <v>3298</v>
      </c>
      <c r="C3019" t="s">
        <v>3300</v>
      </c>
      <c r="D3019">
        <v>40905277</v>
      </c>
      <c r="E3019">
        <v>50000000</v>
      </c>
    </row>
    <row r="3020" spans="1:5" x14ac:dyDescent="0.3">
      <c r="A3020">
        <f t="shared" si="51"/>
        <v>-9099074</v>
      </c>
      <c r="B3020" t="s">
        <v>8964</v>
      </c>
      <c r="C3020" t="s">
        <v>8965</v>
      </c>
      <c r="D3020">
        <v>900926</v>
      </c>
      <c r="E3020">
        <v>10000000</v>
      </c>
    </row>
    <row r="3021" spans="1:5" x14ac:dyDescent="0.3">
      <c r="A3021">
        <f t="shared" si="51"/>
        <v>-9117710</v>
      </c>
      <c r="B3021" t="s">
        <v>9563</v>
      </c>
      <c r="C3021" t="s">
        <v>9564</v>
      </c>
      <c r="D3021">
        <v>882290</v>
      </c>
      <c r="E3021">
        <v>10000000</v>
      </c>
    </row>
    <row r="3022" spans="1:5" x14ac:dyDescent="0.3">
      <c r="A3022">
        <f t="shared" si="51"/>
        <v>-9118553</v>
      </c>
      <c r="B3022" t="s">
        <v>4189</v>
      </c>
      <c r="C3022" t="s">
        <v>4190</v>
      </c>
      <c r="D3022">
        <v>12081447</v>
      </c>
      <c r="E3022">
        <f>VLOOKUP(B3022,'AVG budget &amp; Gross'!$S$4:$T$2401,2,0)</f>
        <v>21200000</v>
      </c>
    </row>
    <row r="3023" spans="1:5" x14ac:dyDescent="0.3">
      <c r="A3023">
        <f t="shared" si="51"/>
        <v>-9128166</v>
      </c>
      <c r="B3023" t="s">
        <v>4629</v>
      </c>
      <c r="C3023" t="s">
        <v>4632</v>
      </c>
      <c r="D3023">
        <v>25871834</v>
      </c>
      <c r="E3023">
        <v>35000000</v>
      </c>
    </row>
    <row r="3024" spans="1:5" x14ac:dyDescent="0.3">
      <c r="A3024">
        <f t="shared" si="51"/>
        <v>-9133222</v>
      </c>
      <c r="B3024" t="s">
        <v>4294</v>
      </c>
      <c r="C3024" t="s">
        <v>8967</v>
      </c>
      <c r="D3024">
        <v>866778</v>
      </c>
      <c r="E3024">
        <v>10000000</v>
      </c>
    </row>
    <row r="3025" spans="1:5" x14ac:dyDescent="0.3">
      <c r="A3025">
        <f t="shared" si="51"/>
        <v>-9136085</v>
      </c>
      <c r="B3025" t="s">
        <v>338</v>
      </c>
      <c r="C3025" t="s">
        <v>4599</v>
      </c>
      <c r="D3025">
        <v>25863915</v>
      </c>
      <c r="E3025">
        <v>35000000</v>
      </c>
    </row>
    <row r="3026" spans="1:5" x14ac:dyDescent="0.3">
      <c r="A3026">
        <f t="shared" si="51"/>
        <v>-9181250</v>
      </c>
      <c r="B3026" t="s">
        <v>2624</v>
      </c>
      <c r="C3026" t="s">
        <v>2625</v>
      </c>
      <c r="D3026">
        <v>50818750</v>
      </c>
      <c r="E3026">
        <v>60000000</v>
      </c>
    </row>
    <row r="3027" spans="1:5" x14ac:dyDescent="0.3">
      <c r="A3027">
        <f t="shared" si="51"/>
        <v>-9192361</v>
      </c>
      <c r="B3027" t="s">
        <v>2655</v>
      </c>
      <c r="C3027" t="s">
        <v>2657</v>
      </c>
      <c r="D3027">
        <v>50807639</v>
      </c>
      <c r="E3027">
        <v>60000000</v>
      </c>
    </row>
    <row r="3028" spans="1:5" x14ac:dyDescent="0.3">
      <c r="A3028">
        <f t="shared" si="51"/>
        <v>-9195434</v>
      </c>
      <c r="B3028" t="s">
        <v>5233</v>
      </c>
      <c r="C3028" t="s">
        <v>7492</v>
      </c>
      <c r="D3028">
        <v>1554566</v>
      </c>
      <c r="E3028">
        <f>VLOOKUP(B3028,'AVG budget &amp; Gross'!$S$4:$T$2401,2,0)</f>
        <v>10750000</v>
      </c>
    </row>
    <row r="3029" spans="1:5" x14ac:dyDescent="0.3">
      <c r="A3029">
        <f t="shared" si="51"/>
        <v>-9215287</v>
      </c>
      <c r="B3029" t="s">
        <v>2641</v>
      </c>
      <c r="C3029" t="s">
        <v>6265</v>
      </c>
      <c r="D3029">
        <v>12784713</v>
      </c>
      <c r="E3029">
        <v>22000000</v>
      </c>
    </row>
    <row r="3030" spans="1:5" x14ac:dyDescent="0.3">
      <c r="A3030">
        <f t="shared" si="51"/>
        <v>-9245330</v>
      </c>
      <c r="B3030" t="s">
        <v>257</v>
      </c>
      <c r="C3030" t="s">
        <v>1642</v>
      </c>
      <c r="D3030">
        <v>75754670</v>
      </c>
      <c r="E3030">
        <v>85000000</v>
      </c>
    </row>
    <row r="3031" spans="1:5" x14ac:dyDescent="0.3">
      <c r="A3031">
        <f t="shared" si="51"/>
        <v>-9252415</v>
      </c>
      <c r="B3031" t="s">
        <v>832</v>
      </c>
      <c r="C3031" t="s">
        <v>1432</v>
      </c>
      <c r="D3031">
        <v>78747585</v>
      </c>
      <c r="E3031">
        <v>88000000</v>
      </c>
    </row>
    <row r="3032" spans="1:5" x14ac:dyDescent="0.3">
      <c r="A3032">
        <f t="shared" si="51"/>
        <v>-9257739</v>
      </c>
      <c r="B3032" t="s">
        <v>2211</v>
      </c>
      <c r="C3032" t="s">
        <v>3425</v>
      </c>
      <c r="D3032">
        <v>8742261</v>
      </c>
      <c r="E3032">
        <v>18000000</v>
      </c>
    </row>
    <row r="3033" spans="1:5" x14ac:dyDescent="0.3">
      <c r="A3033">
        <f t="shared" si="51"/>
        <v>-9258013</v>
      </c>
      <c r="B3033" t="s">
        <v>683</v>
      </c>
      <c r="C3033" t="s">
        <v>7989</v>
      </c>
      <c r="D3033">
        <v>4741987</v>
      </c>
      <c r="E3033">
        <v>14000000</v>
      </c>
    </row>
    <row r="3034" spans="1:5" x14ac:dyDescent="0.3">
      <c r="A3034">
        <f t="shared" si="51"/>
        <v>-9284389</v>
      </c>
      <c r="B3034" t="s">
        <v>2832</v>
      </c>
      <c r="C3034" t="s">
        <v>2835</v>
      </c>
      <c r="D3034">
        <v>53715611</v>
      </c>
      <c r="E3034">
        <v>63000000</v>
      </c>
    </row>
    <row r="3035" spans="1:5" x14ac:dyDescent="0.3">
      <c r="A3035">
        <f t="shared" si="51"/>
        <v>-9297917</v>
      </c>
      <c r="B3035" t="s">
        <v>3375</v>
      </c>
      <c r="C3035" t="s">
        <v>6758</v>
      </c>
      <c r="D3035">
        <v>5702083</v>
      </c>
      <c r="E3035">
        <v>15000000</v>
      </c>
    </row>
    <row r="3036" spans="1:5" x14ac:dyDescent="0.3">
      <c r="A3036">
        <f t="shared" si="51"/>
        <v>-9352616</v>
      </c>
      <c r="B3036" t="s">
        <v>652</v>
      </c>
      <c r="C3036" t="s">
        <v>5888</v>
      </c>
      <c r="D3036">
        <v>16647384</v>
      </c>
      <c r="E3036">
        <v>26000000</v>
      </c>
    </row>
    <row r="3037" spans="1:5" x14ac:dyDescent="0.3">
      <c r="A3037">
        <f t="shared" si="51"/>
        <v>-9362320</v>
      </c>
      <c r="B3037" t="s">
        <v>2382</v>
      </c>
      <c r="C3037" t="s">
        <v>2384</v>
      </c>
      <c r="D3037">
        <v>55637680</v>
      </c>
      <c r="E3037">
        <v>65000000</v>
      </c>
    </row>
    <row r="3038" spans="1:5" x14ac:dyDescent="0.3">
      <c r="A3038">
        <f t="shared" si="51"/>
        <v>-9382401</v>
      </c>
      <c r="B3038" t="s">
        <v>1285</v>
      </c>
      <c r="C3038" t="s">
        <v>3638</v>
      </c>
      <c r="D3038">
        <v>35617599</v>
      </c>
      <c r="E3038">
        <v>45000000</v>
      </c>
    </row>
    <row r="3039" spans="1:5" x14ac:dyDescent="0.3">
      <c r="A3039">
        <f t="shared" si="51"/>
        <v>-9401355</v>
      </c>
      <c r="B3039" t="s">
        <v>857</v>
      </c>
      <c r="C3039" t="s">
        <v>8971</v>
      </c>
      <c r="D3039">
        <v>598645</v>
      </c>
      <c r="E3039">
        <v>10000000</v>
      </c>
    </row>
    <row r="3040" spans="1:5" x14ac:dyDescent="0.3">
      <c r="A3040">
        <f t="shared" si="51"/>
        <v>-9421473</v>
      </c>
      <c r="B3040" t="s">
        <v>8972</v>
      </c>
      <c r="C3040" t="s">
        <v>8974</v>
      </c>
      <c r="D3040">
        <v>578527</v>
      </c>
      <c r="E3040">
        <v>10000000</v>
      </c>
    </row>
    <row r="3041" spans="1:5" x14ac:dyDescent="0.3">
      <c r="A3041">
        <f t="shared" si="51"/>
        <v>-9430929</v>
      </c>
      <c r="B3041" t="s">
        <v>2548</v>
      </c>
      <c r="C3041" t="s">
        <v>6698</v>
      </c>
      <c r="D3041">
        <v>10569071</v>
      </c>
      <c r="E3041">
        <v>20000000</v>
      </c>
    </row>
    <row r="3042" spans="1:5" x14ac:dyDescent="0.3">
      <c r="A3042">
        <f t="shared" si="51"/>
        <v>-9441786</v>
      </c>
      <c r="B3042" t="s">
        <v>8890</v>
      </c>
      <c r="C3042" t="s">
        <v>10949</v>
      </c>
      <c r="D3042">
        <v>58214</v>
      </c>
      <c r="E3042">
        <v>9500000</v>
      </c>
    </row>
    <row r="3043" spans="1:5" x14ac:dyDescent="0.3">
      <c r="A3043">
        <f t="shared" si="51"/>
        <v>-9444652</v>
      </c>
      <c r="B3043" t="s">
        <v>3168</v>
      </c>
      <c r="C3043" t="s">
        <v>6704</v>
      </c>
      <c r="D3043">
        <v>10555348</v>
      </c>
      <c r="E3043">
        <v>20000000</v>
      </c>
    </row>
    <row r="3044" spans="1:5" x14ac:dyDescent="0.3">
      <c r="A3044">
        <f t="shared" si="51"/>
        <v>-9450893</v>
      </c>
      <c r="B3044" t="s">
        <v>578</v>
      </c>
      <c r="C3044" t="s">
        <v>2639</v>
      </c>
      <c r="D3044">
        <v>50549107</v>
      </c>
      <c r="E3044">
        <v>60000000</v>
      </c>
    </row>
    <row r="3045" spans="1:5" x14ac:dyDescent="0.3">
      <c r="A3045">
        <f t="shared" si="51"/>
        <v>-9455857</v>
      </c>
      <c r="B3045" t="s">
        <v>6699</v>
      </c>
      <c r="C3045" t="s">
        <v>6700</v>
      </c>
      <c r="D3045">
        <v>10544143</v>
      </c>
      <c r="E3045">
        <v>20000000</v>
      </c>
    </row>
    <row r="3046" spans="1:5" x14ac:dyDescent="0.3">
      <c r="A3046">
        <f t="shared" si="51"/>
        <v>-9468991</v>
      </c>
      <c r="B3046" t="s">
        <v>384</v>
      </c>
      <c r="C3046" t="s">
        <v>6813</v>
      </c>
      <c r="D3046">
        <v>531009</v>
      </c>
      <c r="E3046">
        <v>10000000</v>
      </c>
    </row>
    <row r="3047" spans="1:5" x14ac:dyDescent="0.3">
      <c r="A3047">
        <f t="shared" si="51"/>
        <v>-9491157</v>
      </c>
      <c r="B3047" t="s">
        <v>7100</v>
      </c>
      <c r="C3047" t="s">
        <v>7102</v>
      </c>
      <c r="D3047">
        <v>8508843</v>
      </c>
      <c r="E3047">
        <v>18000000</v>
      </c>
    </row>
    <row r="3048" spans="1:5" x14ac:dyDescent="0.3">
      <c r="A3048">
        <f t="shared" si="51"/>
        <v>-9511128</v>
      </c>
      <c r="B3048" t="s">
        <v>6618</v>
      </c>
      <c r="C3048" t="s">
        <v>8976</v>
      </c>
      <c r="D3048">
        <v>488872</v>
      </c>
      <c r="E3048">
        <v>10000000</v>
      </c>
    </row>
    <row r="3049" spans="1:5" x14ac:dyDescent="0.3">
      <c r="A3049">
        <f t="shared" si="51"/>
        <v>-9528558</v>
      </c>
      <c r="B3049" t="s">
        <v>8268</v>
      </c>
      <c r="C3049" t="s">
        <v>8270</v>
      </c>
      <c r="D3049">
        <v>71442</v>
      </c>
      <c r="E3049">
        <v>9600000</v>
      </c>
    </row>
    <row r="3050" spans="1:5" x14ac:dyDescent="0.3">
      <c r="A3050">
        <f t="shared" si="51"/>
        <v>-9530189</v>
      </c>
      <c r="B3050" t="s">
        <v>22</v>
      </c>
      <c r="C3050" t="s">
        <v>6676</v>
      </c>
      <c r="D3050">
        <v>12469811</v>
      </c>
      <c r="E3050">
        <v>22000000</v>
      </c>
    </row>
    <row r="3051" spans="1:5" x14ac:dyDescent="0.3">
      <c r="A3051">
        <f t="shared" si="51"/>
        <v>-9550442</v>
      </c>
      <c r="B3051" t="s">
        <v>2345</v>
      </c>
      <c r="C3051" t="s">
        <v>9936</v>
      </c>
      <c r="D3051">
        <v>449558</v>
      </c>
      <c r="E3051">
        <v>10000000</v>
      </c>
    </row>
    <row r="3052" spans="1:5" x14ac:dyDescent="0.3">
      <c r="A3052">
        <f t="shared" si="51"/>
        <v>-9552250</v>
      </c>
      <c r="B3052" t="s">
        <v>8459</v>
      </c>
      <c r="C3052" t="s">
        <v>8460</v>
      </c>
      <c r="D3052">
        <v>447750</v>
      </c>
      <c r="E3052">
        <v>10000000</v>
      </c>
    </row>
    <row r="3053" spans="1:5" x14ac:dyDescent="0.3">
      <c r="A3053">
        <f t="shared" si="51"/>
        <v>-9561347</v>
      </c>
      <c r="B3053" t="s">
        <v>8292</v>
      </c>
      <c r="C3053" t="s">
        <v>11732</v>
      </c>
      <c r="D3053">
        <v>438653</v>
      </c>
      <c r="E3053">
        <f>VLOOKUP(B3053,'AVG budget &amp; Gross'!$S$4:$T$2401,2,0)</f>
        <v>10000000</v>
      </c>
    </row>
    <row r="3054" spans="1:5" x14ac:dyDescent="0.3">
      <c r="A3054">
        <f t="shared" si="51"/>
        <v>-9561700</v>
      </c>
      <c r="B3054" t="s">
        <v>330</v>
      </c>
      <c r="C3054" t="s">
        <v>3120</v>
      </c>
      <c r="D3054">
        <v>42438300</v>
      </c>
      <c r="E3054">
        <v>52000000</v>
      </c>
    </row>
    <row r="3055" spans="1:5" x14ac:dyDescent="0.3">
      <c r="A3055">
        <f t="shared" si="51"/>
        <v>-9612738.1999999993</v>
      </c>
      <c r="B3055" t="s">
        <v>5685</v>
      </c>
      <c r="C3055" t="s">
        <v>5687</v>
      </c>
      <c r="D3055">
        <f>VLOOKUP(B3055,'AVG budget &amp; Gross'!$X$4:$Y$2401,2,0)</f>
        <v>2247261.7999999998</v>
      </c>
      <c r="E3055">
        <f>VLOOKUP(B3055,'AVG budget &amp; Gross'!$S$4:$T$2401,2,0)</f>
        <v>11860000</v>
      </c>
    </row>
    <row r="3056" spans="1:5" x14ac:dyDescent="0.3">
      <c r="A3056">
        <f t="shared" si="51"/>
        <v>-9634266</v>
      </c>
      <c r="B3056" t="s">
        <v>8246</v>
      </c>
      <c r="C3056" t="s">
        <v>8978</v>
      </c>
      <c r="D3056">
        <v>365734</v>
      </c>
      <c r="E3056">
        <v>10000000</v>
      </c>
    </row>
    <row r="3057" spans="1:5" x14ac:dyDescent="0.3">
      <c r="A3057">
        <f t="shared" si="51"/>
        <v>-9673593</v>
      </c>
      <c r="B3057" t="s">
        <v>8423</v>
      </c>
      <c r="C3057" t="s">
        <v>8424</v>
      </c>
      <c r="D3057">
        <v>2326407</v>
      </c>
      <c r="E3057">
        <v>12000000</v>
      </c>
    </row>
    <row r="3058" spans="1:5" x14ac:dyDescent="0.3">
      <c r="A3058">
        <f t="shared" si="51"/>
        <v>-9693285</v>
      </c>
      <c r="B3058" t="s">
        <v>9785</v>
      </c>
      <c r="C3058" t="s">
        <v>9786</v>
      </c>
      <c r="D3058">
        <v>306715</v>
      </c>
      <c r="E3058">
        <v>10000000</v>
      </c>
    </row>
    <row r="3059" spans="1:5" x14ac:dyDescent="0.3">
      <c r="A3059">
        <f t="shared" si="51"/>
        <v>-9693553</v>
      </c>
      <c r="B3059" t="s">
        <v>2548</v>
      </c>
      <c r="C3059" t="s">
        <v>7771</v>
      </c>
      <c r="D3059">
        <v>5306447</v>
      </c>
      <c r="E3059">
        <v>15000000</v>
      </c>
    </row>
    <row r="3060" spans="1:5" x14ac:dyDescent="0.3">
      <c r="A3060">
        <f t="shared" si="51"/>
        <v>-9708035</v>
      </c>
      <c r="B3060" t="s">
        <v>798</v>
      </c>
      <c r="C3060" t="s">
        <v>7991</v>
      </c>
      <c r="D3060">
        <v>4291965</v>
      </c>
      <c r="E3060">
        <v>14000000</v>
      </c>
    </row>
    <row r="3061" spans="1:5" x14ac:dyDescent="0.3">
      <c r="A3061">
        <f t="shared" si="51"/>
        <v>-9708376</v>
      </c>
      <c r="B3061" t="s">
        <v>1339</v>
      </c>
      <c r="C3061" t="s">
        <v>2827</v>
      </c>
      <c r="D3061">
        <v>48291624</v>
      </c>
      <c r="E3061">
        <v>58000000</v>
      </c>
    </row>
    <row r="3062" spans="1:5" x14ac:dyDescent="0.3">
      <c r="A3062">
        <f t="shared" si="51"/>
        <v>-9733871</v>
      </c>
      <c r="B3062" t="s">
        <v>4390</v>
      </c>
      <c r="C3062" t="s">
        <v>4597</v>
      </c>
      <c r="D3062">
        <v>25266129</v>
      </c>
      <c r="E3062">
        <v>35000000</v>
      </c>
    </row>
    <row r="3063" spans="1:5" x14ac:dyDescent="0.3">
      <c r="A3063">
        <f t="shared" si="51"/>
        <v>-9767063</v>
      </c>
      <c r="B3063" t="s">
        <v>1355</v>
      </c>
      <c r="C3063" t="s">
        <v>6683</v>
      </c>
      <c r="D3063">
        <v>12232937</v>
      </c>
      <c r="E3063">
        <v>22000000</v>
      </c>
    </row>
    <row r="3064" spans="1:5" x14ac:dyDescent="0.3">
      <c r="A3064">
        <f t="shared" si="51"/>
        <v>-9773208</v>
      </c>
      <c r="B3064" t="s">
        <v>8998</v>
      </c>
      <c r="C3064" t="s">
        <v>9001</v>
      </c>
      <c r="D3064">
        <v>226792</v>
      </c>
      <c r="E3064">
        <v>10000000</v>
      </c>
    </row>
    <row r="3065" spans="1:5" x14ac:dyDescent="0.3">
      <c r="A3065">
        <f t="shared" si="51"/>
        <v>-9777353</v>
      </c>
      <c r="B3065" t="s">
        <v>7146</v>
      </c>
      <c r="C3065" t="s">
        <v>7149</v>
      </c>
      <c r="D3065">
        <v>2222647</v>
      </c>
      <c r="E3065">
        <v>12000000</v>
      </c>
    </row>
    <row r="3066" spans="1:5" x14ac:dyDescent="0.3">
      <c r="A3066">
        <f t="shared" si="51"/>
        <v>-9782502</v>
      </c>
      <c r="B3066" t="s">
        <v>7773</v>
      </c>
      <c r="C3066" t="s">
        <v>7774</v>
      </c>
      <c r="D3066">
        <v>5217498</v>
      </c>
      <c r="E3066">
        <v>15000000</v>
      </c>
    </row>
    <row r="3067" spans="1:5" x14ac:dyDescent="0.3">
      <c r="A3067">
        <f t="shared" si="51"/>
        <v>-9800895</v>
      </c>
      <c r="B3067" t="s">
        <v>4095</v>
      </c>
      <c r="C3067" t="s">
        <v>4096</v>
      </c>
      <c r="D3067">
        <v>30199105</v>
      </c>
      <c r="E3067">
        <v>40000000</v>
      </c>
    </row>
    <row r="3068" spans="1:5" x14ac:dyDescent="0.3">
      <c r="A3068">
        <f t="shared" si="51"/>
        <v>-9810821</v>
      </c>
      <c r="B3068" t="s">
        <v>2630</v>
      </c>
      <c r="C3068" t="s">
        <v>2631</v>
      </c>
      <c r="D3068">
        <v>50189179</v>
      </c>
      <c r="E3068">
        <v>60000000</v>
      </c>
    </row>
    <row r="3069" spans="1:5" x14ac:dyDescent="0.3">
      <c r="A3069">
        <f t="shared" si="51"/>
        <v>-9816803</v>
      </c>
      <c r="B3069" t="s">
        <v>1993</v>
      </c>
      <c r="C3069" t="s">
        <v>4425</v>
      </c>
      <c r="D3069">
        <v>26183197</v>
      </c>
      <c r="E3069">
        <v>36000000</v>
      </c>
    </row>
    <row r="3070" spans="1:5" x14ac:dyDescent="0.3">
      <c r="A3070">
        <f t="shared" si="51"/>
        <v>-9830576</v>
      </c>
      <c r="B3070" t="s">
        <v>2754</v>
      </c>
      <c r="C3070" t="s">
        <v>8164</v>
      </c>
      <c r="D3070">
        <v>3169424</v>
      </c>
      <c r="E3070">
        <v>13000000</v>
      </c>
    </row>
    <row r="3071" spans="1:5" x14ac:dyDescent="0.3">
      <c r="A3071">
        <f t="shared" si="51"/>
        <v>-9830621</v>
      </c>
      <c r="B3071" t="s">
        <v>9015</v>
      </c>
      <c r="C3071" t="s">
        <v>9018</v>
      </c>
      <c r="D3071">
        <v>169379</v>
      </c>
      <c r="E3071">
        <v>10000000</v>
      </c>
    </row>
    <row r="3072" spans="1:5" x14ac:dyDescent="0.3">
      <c r="A3072">
        <f t="shared" si="51"/>
        <v>-9868383</v>
      </c>
      <c r="B3072" t="s">
        <v>8406</v>
      </c>
      <c r="C3072" t="s">
        <v>9007</v>
      </c>
      <c r="D3072">
        <v>131617</v>
      </c>
      <c r="E3072">
        <v>10000000</v>
      </c>
    </row>
    <row r="3073" spans="1:5" x14ac:dyDescent="0.3">
      <c r="A3073">
        <f t="shared" si="51"/>
        <v>-9871514</v>
      </c>
      <c r="B3073" t="s">
        <v>5214</v>
      </c>
      <c r="C3073" t="s">
        <v>9090</v>
      </c>
      <c r="D3073">
        <v>128486</v>
      </c>
      <c r="E3073">
        <v>10000000</v>
      </c>
    </row>
    <row r="3074" spans="1:5" x14ac:dyDescent="0.3">
      <c r="A3074">
        <f t="shared" ref="A3074:A3137" si="52">D3074-E3074</f>
        <v>-9906393</v>
      </c>
      <c r="B3074" t="s">
        <v>2232</v>
      </c>
      <c r="C3074" t="s">
        <v>2233</v>
      </c>
      <c r="D3074">
        <v>25093607</v>
      </c>
      <c r="E3074">
        <v>35000000</v>
      </c>
    </row>
    <row r="3075" spans="1:5" x14ac:dyDescent="0.3">
      <c r="A3075">
        <f t="shared" si="52"/>
        <v>-9908458</v>
      </c>
      <c r="B3075" t="s">
        <v>5891</v>
      </c>
      <c r="C3075" t="s">
        <v>5893</v>
      </c>
      <c r="D3075">
        <v>15091542</v>
      </c>
      <c r="E3075">
        <v>25000000</v>
      </c>
    </row>
    <row r="3076" spans="1:5" x14ac:dyDescent="0.3">
      <c r="A3076">
        <f t="shared" si="52"/>
        <v>-9930148</v>
      </c>
      <c r="B3076" t="s">
        <v>5233</v>
      </c>
      <c r="C3076" t="s">
        <v>7809</v>
      </c>
      <c r="D3076">
        <v>819852</v>
      </c>
      <c r="E3076">
        <f>VLOOKUP(B3076,'AVG budget &amp; Gross'!$S$4:$T$2401,2,0)</f>
        <v>10750000</v>
      </c>
    </row>
    <row r="3077" spans="1:5" x14ac:dyDescent="0.3">
      <c r="A3077">
        <f t="shared" si="52"/>
        <v>-9933445</v>
      </c>
      <c r="B3077" t="s">
        <v>8077</v>
      </c>
      <c r="C3077" t="s">
        <v>8692</v>
      </c>
      <c r="D3077">
        <v>1066555</v>
      </c>
      <c r="E3077">
        <v>11000000</v>
      </c>
    </row>
    <row r="3078" spans="1:5" x14ac:dyDescent="0.3">
      <c r="A3078">
        <f t="shared" si="52"/>
        <v>-9939047</v>
      </c>
      <c r="B3078" t="s">
        <v>8431</v>
      </c>
      <c r="C3078" t="s">
        <v>8432</v>
      </c>
      <c r="D3078">
        <v>2060953</v>
      </c>
      <c r="E3078">
        <v>12000000</v>
      </c>
    </row>
    <row r="3079" spans="1:5" x14ac:dyDescent="0.3">
      <c r="A3079">
        <f t="shared" si="52"/>
        <v>-9975917</v>
      </c>
      <c r="B3079" t="s">
        <v>2633</v>
      </c>
      <c r="C3079" t="s">
        <v>2636</v>
      </c>
      <c r="D3079">
        <v>50024083</v>
      </c>
      <c r="E3079">
        <v>60000000</v>
      </c>
    </row>
    <row r="3080" spans="1:5" x14ac:dyDescent="0.3">
      <c r="A3080">
        <f t="shared" si="52"/>
        <v>-9976725</v>
      </c>
      <c r="B3080" t="s">
        <v>7481</v>
      </c>
      <c r="C3080" t="s">
        <v>7776</v>
      </c>
      <c r="D3080">
        <v>5023275</v>
      </c>
      <c r="E3080">
        <v>15000000</v>
      </c>
    </row>
    <row r="3081" spans="1:5" x14ac:dyDescent="0.3">
      <c r="A3081">
        <f t="shared" si="52"/>
        <v>-9980652</v>
      </c>
      <c r="B3081" t="s">
        <v>9025</v>
      </c>
      <c r="C3081" t="s">
        <v>9026</v>
      </c>
      <c r="D3081">
        <v>19348</v>
      </c>
      <c r="E3081">
        <v>10000000</v>
      </c>
    </row>
    <row r="3082" spans="1:5" x14ac:dyDescent="0.3">
      <c r="A3082">
        <f t="shared" si="52"/>
        <v>-9980747</v>
      </c>
      <c r="B3082" t="s">
        <v>6147</v>
      </c>
      <c r="C3082" t="s">
        <v>6149</v>
      </c>
      <c r="D3082">
        <v>13019253</v>
      </c>
      <c r="E3082">
        <v>23000000</v>
      </c>
    </row>
    <row r="3083" spans="1:5" x14ac:dyDescent="0.3">
      <c r="A3083">
        <f t="shared" si="52"/>
        <v>-9984553</v>
      </c>
      <c r="B3083" t="s">
        <v>9022</v>
      </c>
      <c r="C3083" t="s">
        <v>9024</v>
      </c>
      <c r="D3083">
        <v>15447</v>
      </c>
      <c r="E3083">
        <v>10000000</v>
      </c>
    </row>
    <row r="3084" spans="1:5" x14ac:dyDescent="0.3">
      <c r="A3084">
        <f t="shared" si="52"/>
        <v>-9988165</v>
      </c>
      <c r="B3084" t="s">
        <v>9073</v>
      </c>
      <c r="C3084" t="s">
        <v>9075</v>
      </c>
      <c r="D3084">
        <v>11835</v>
      </c>
      <c r="E3084">
        <v>10000000</v>
      </c>
    </row>
    <row r="3085" spans="1:5" x14ac:dyDescent="0.3">
      <c r="A3085">
        <f t="shared" si="52"/>
        <v>-9994022</v>
      </c>
      <c r="B3085" t="s">
        <v>3217</v>
      </c>
      <c r="C3085" t="s">
        <v>5624</v>
      </c>
      <c r="D3085">
        <v>16005978</v>
      </c>
      <c r="E3085">
        <v>26000000</v>
      </c>
    </row>
    <row r="3086" spans="1:5" x14ac:dyDescent="0.3">
      <c r="A3086">
        <f t="shared" si="52"/>
        <v>-9994439</v>
      </c>
      <c r="B3086" t="s">
        <v>9040</v>
      </c>
      <c r="C3086" t="s">
        <v>9043</v>
      </c>
      <c r="D3086">
        <v>5561</v>
      </c>
      <c r="E3086">
        <v>10000000</v>
      </c>
    </row>
    <row r="3087" spans="1:5" x14ac:dyDescent="0.3">
      <c r="A3087">
        <f t="shared" si="52"/>
        <v>-9996393</v>
      </c>
      <c r="B3087" t="s">
        <v>14468</v>
      </c>
      <c r="C3087" t="s">
        <v>9046</v>
      </c>
      <c r="D3087">
        <v>3607</v>
      </c>
      <c r="E3087">
        <v>10000000</v>
      </c>
    </row>
    <row r="3088" spans="1:5" x14ac:dyDescent="0.3">
      <c r="A3088">
        <f t="shared" si="52"/>
        <v>-10000000</v>
      </c>
      <c r="B3088" t="s">
        <v>7082</v>
      </c>
      <c r="C3088" t="s">
        <v>7084</v>
      </c>
      <c r="D3088">
        <v>8000000</v>
      </c>
      <c r="E3088">
        <v>18000000</v>
      </c>
    </row>
    <row r="3089" spans="1:5" x14ac:dyDescent="0.3">
      <c r="A3089">
        <f t="shared" si="52"/>
        <v>-10016428</v>
      </c>
      <c r="B3089" t="s">
        <v>5907</v>
      </c>
      <c r="C3089" t="s">
        <v>5908</v>
      </c>
      <c r="D3089">
        <v>14983572</v>
      </c>
      <c r="E3089">
        <v>25000000</v>
      </c>
    </row>
    <row r="3090" spans="1:5" x14ac:dyDescent="0.3">
      <c r="A3090">
        <f t="shared" si="52"/>
        <v>-10043599</v>
      </c>
      <c r="B3090" t="s">
        <v>7778</v>
      </c>
      <c r="C3090" t="s">
        <v>7779</v>
      </c>
      <c r="D3090">
        <v>4956401</v>
      </c>
      <c r="E3090">
        <v>15000000</v>
      </c>
    </row>
    <row r="3091" spans="1:5" x14ac:dyDescent="0.3">
      <c r="A3091">
        <f t="shared" si="52"/>
        <v>-10053771</v>
      </c>
      <c r="B3091" t="s">
        <v>3540</v>
      </c>
      <c r="C3091" t="s">
        <v>3543</v>
      </c>
      <c r="D3091">
        <v>14946229</v>
      </c>
      <c r="E3091">
        <v>25000000</v>
      </c>
    </row>
    <row r="3092" spans="1:5" x14ac:dyDescent="0.3">
      <c r="A3092">
        <f t="shared" si="52"/>
        <v>-10100000</v>
      </c>
      <c r="B3092" t="s">
        <v>3628</v>
      </c>
      <c r="C3092" t="s">
        <v>7448</v>
      </c>
      <c r="D3092">
        <v>5900000</v>
      </c>
      <c r="E3092">
        <v>16000000</v>
      </c>
    </row>
    <row r="3093" spans="1:5" x14ac:dyDescent="0.3">
      <c r="A3093">
        <f t="shared" si="52"/>
        <v>-10120004</v>
      </c>
      <c r="B3093" t="s">
        <v>2673</v>
      </c>
      <c r="C3093" t="s">
        <v>3475</v>
      </c>
      <c r="D3093">
        <v>37879996</v>
      </c>
      <c r="E3093">
        <v>48000000</v>
      </c>
    </row>
    <row r="3094" spans="1:5" x14ac:dyDescent="0.3">
      <c r="A3094">
        <f t="shared" si="52"/>
        <v>-10139961</v>
      </c>
      <c r="B3094" t="s">
        <v>2883</v>
      </c>
      <c r="C3094" t="s">
        <v>2886</v>
      </c>
      <c r="D3094">
        <v>45860039</v>
      </c>
      <c r="E3094">
        <v>56000000</v>
      </c>
    </row>
    <row r="3095" spans="1:5" x14ac:dyDescent="0.3">
      <c r="A3095">
        <f t="shared" si="52"/>
        <v>-10144863</v>
      </c>
      <c r="B3095" t="s">
        <v>7302</v>
      </c>
      <c r="C3095" t="s">
        <v>7303</v>
      </c>
      <c r="D3095">
        <v>6855137</v>
      </c>
      <c r="E3095">
        <v>17000000</v>
      </c>
    </row>
    <row r="3096" spans="1:5" x14ac:dyDescent="0.3">
      <c r="A3096">
        <f t="shared" si="52"/>
        <v>-10151678</v>
      </c>
      <c r="B3096" t="s">
        <v>3647</v>
      </c>
      <c r="C3096" t="s">
        <v>4872</v>
      </c>
      <c r="D3096">
        <v>17848322</v>
      </c>
      <c r="E3096">
        <v>28000000</v>
      </c>
    </row>
    <row r="3097" spans="1:5" x14ac:dyDescent="0.3">
      <c r="A3097">
        <f t="shared" si="52"/>
        <v>-10162368</v>
      </c>
      <c r="B3097" t="s">
        <v>713</v>
      </c>
      <c r="C3097" t="s">
        <v>7097</v>
      </c>
      <c r="D3097">
        <v>7837632</v>
      </c>
      <c r="E3097">
        <v>18000000</v>
      </c>
    </row>
    <row r="3098" spans="1:5" x14ac:dyDescent="0.3">
      <c r="A3098">
        <f t="shared" si="52"/>
        <v>-10197239</v>
      </c>
      <c r="B3098" t="s">
        <v>1609</v>
      </c>
      <c r="C3098" t="s">
        <v>4278</v>
      </c>
      <c r="D3098">
        <v>29802761</v>
      </c>
      <c r="E3098">
        <v>40000000</v>
      </c>
    </row>
    <row r="3099" spans="1:5" x14ac:dyDescent="0.3">
      <c r="A3099">
        <f t="shared" si="52"/>
        <v>-10217492</v>
      </c>
      <c r="B3099" t="s">
        <v>6156</v>
      </c>
      <c r="C3099" t="s">
        <v>6157</v>
      </c>
      <c r="D3099">
        <v>12782508</v>
      </c>
      <c r="E3099">
        <v>23000000</v>
      </c>
    </row>
    <row r="3100" spans="1:5" x14ac:dyDescent="0.3">
      <c r="A3100">
        <f t="shared" si="52"/>
        <v>-10220716</v>
      </c>
      <c r="B3100" t="s">
        <v>8440</v>
      </c>
      <c r="C3100" t="s">
        <v>8442</v>
      </c>
      <c r="D3100">
        <v>1779284</v>
      </c>
      <c r="E3100">
        <v>12000000</v>
      </c>
    </row>
    <row r="3101" spans="1:5" x14ac:dyDescent="0.3">
      <c r="A3101">
        <f t="shared" si="52"/>
        <v>-10221401</v>
      </c>
      <c r="B3101" t="s">
        <v>3308</v>
      </c>
      <c r="C3101" t="s">
        <v>3310</v>
      </c>
      <c r="D3101">
        <v>39778599</v>
      </c>
      <c r="E3101">
        <v>50000000</v>
      </c>
    </row>
    <row r="3102" spans="1:5" x14ac:dyDescent="0.3">
      <c r="A3102">
        <f t="shared" si="52"/>
        <v>-10227031</v>
      </c>
      <c r="B3102" t="s">
        <v>1110</v>
      </c>
      <c r="C3102" t="s">
        <v>1795</v>
      </c>
      <c r="D3102">
        <v>69772969</v>
      </c>
      <c r="E3102">
        <v>80000000</v>
      </c>
    </row>
    <row r="3103" spans="1:5" x14ac:dyDescent="0.3">
      <c r="A3103">
        <f t="shared" si="52"/>
        <v>-10241539</v>
      </c>
      <c r="B3103" t="s">
        <v>222</v>
      </c>
      <c r="C3103" t="s">
        <v>2394</v>
      </c>
      <c r="D3103">
        <v>54758461</v>
      </c>
      <c r="E3103">
        <v>65000000</v>
      </c>
    </row>
    <row r="3104" spans="1:5" x14ac:dyDescent="0.3">
      <c r="A3104">
        <f t="shared" si="52"/>
        <v>-10260951</v>
      </c>
      <c r="B3104" t="s">
        <v>7104</v>
      </c>
      <c r="C3104" t="s">
        <v>7106</v>
      </c>
      <c r="D3104">
        <v>7739049</v>
      </c>
      <c r="E3104">
        <v>18000000</v>
      </c>
    </row>
    <row r="3105" spans="1:5" x14ac:dyDescent="0.3">
      <c r="A3105">
        <f t="shared" si="52"/>
        <v>-10265156</v>
      </c>
      <c r="B3105" t="s">
        <v>3240</v>
      </c>
      <c r="C3105" t="s">
        <v>7110</v>
      </c>
      <c r="D3105">
        <v>6734844</v>
      </c>
      <c r="E3105">
        <v>17000000</v>
      </c>
    </row>
    <row r="3106" spans="1:5" x14ac:dyDescent="0.3">
      <c r="A3106">
        <f t="shared" si="52"/>
        <v>-10265197</v>
      </c>
      <c r="B3106" t="s">
        <v>709</v>
      </c>
      <c r="C3106" t="s">
        <v>711</v>
      </c>
      <c r="D3106">
        <v>129734803</v>
      </c>
      <c r="E3106">
        <v>140000000</v>
      </c>
    </row>
    <row r="3107" spans="1:5" x14ac:dyDescent="0.3">
      <c r="A3107">
        <f t="shared" si="52"/>
        <v>-10265765</v>
      </c>
      <c r="B3107" t="s">
        <v>7441</v>
      </c>
      <c r="C3107" t="s">
        <v>7442</v>
      </c>
      <c r="D3107">
        <v>4734235</v>
      </c>
      <c r="E3107">
        <v>15000000</v>
      </c>
    </row>
    <row r="3108" spans="1:5" x14ac:dyDescent="0.3">
      <c r="A3108">
        <f t="shared" si="52"/>
        <v>-10285518</v>
      </c>
      <c r="B3108" t="s">
        <v>2548</v>
      </c>
      <c r="C3108" t="s">
        <v>6707</v>
      </c>
      <c r="D3108">
        <v>9714482</v>
      </c>
      <c r="E3108">
        <v>20000000</v>
      </c>
    </row>
    <row r="3109" spans="1:5" x14ac:dyDescent="0.3">
      <c r="A3109">
        <f t="shared" si="52"/>
        <v>-10297723</v>
      </c>
      <c r="B3109" t="s">
        <v>8444</v>
      </c>
      <c r="C3109" t="s">
        <v>8446</v>
      </c>
      <c r="D3109">
        <v>1702277</v>
      </c>
      <c r="E3109">
        <v>12000000</v>
      </c>
    </row>
    <row r="3110" spans="1:5" x14ac:dyDescent="0.3">
      <c r="A3110">
        <f t="shared" si="52"/>
        <v>-10362510</v>
      </c>
      <c r="B3110" t="s">
        <v>3909</v>
      </c>
      <c r="C3110" t="s">
        <v>5910</v>
      </c>
      <c r="D3110">
        <v>14637490</v>
      </c>
      <c r="E3110">
        <v>25000000</v>
      </c>
    </row>
    <row r="3111" spans="1:5" x14ac:dyDescent="0.3">
      <c r="A3111">
        <f t="shared" si="52"/>
        <v>-10374831</v>
      </c>
      <c r="B3111" t="s">
        <v>8678</v>
      </c>
      <c r="C3111" t="s">
        <v>8680</v>
      </c>
      <c r="D3111">
        <v>125169</v>
      </c>
      <c r="E3111">
        <v>10500000</v>
      </c>
    </row>
    <row r="3112" spans="1:5" x14ac:dyDescent="0.3">
      <c r="A3112">
        <f t="shared" si="52"/>
        <v>-10410556</v>
      </c>
      <c r="B3112" t="s">
        <v>4547</v>
      </c>
      <c r="C3112" t="s">
        <v>5914</v>
      </c>
      <c r="D3112">
        <v>14589444</v>
      </c>
      <c r="E3112">
        <v>25000000</v>
      </c>
    </row>
    <row r="3113" spans="1:5" x14ac:dyDescent="0.3">
      <c r="A3113">
        <f t="shared" si="52"/>
        <v>-10439741</v>
      </c>
      <c r="B3113" t="s">
        <v>4614</v>
      </c>
      <c r="C3113" t="s">
        <v>8847</v>
      </c>
      <c r="D3113">
        <v>11560259</v>
      </c>
      <c r="E3113">
        <v>22000000</v>
      </c>
    </row>
    <row r="3114" spans="1:5" x14ac:dyDescent="0.3">
      <c r="A3114">
        <f t="shared" si="52"/>
        <v>-10474724</v>
      </c>
      <c r="B3114" t="s">
        <v>225</v>
      </c>
      <c r="C3114" t="s">
        <v>6709</v>
      </c>
      <c r="D3114">
        <v>9525276</v>
      </c>
      <c r="E3114">
        <v>20000000</v>
      </c>
    </row>
    <row r="3115" spans="1:5" x14ac:dyDescent="0.3">
      <c r="A3115">
        <f t="shared" si="52"/>
        <v>-10482822</v>
      </c>
      <c r="B3115" t="s">
        <v>7207</v>
      </c>
      <c r="C3115" t="s">
        <v>7209</v>
      </c>
      <c r="D3115">
        <v>7017178</v>
      </c>
      <c r="E3115">
        <v>17500000</v>
      </c>
    </row>
    <row r="3116" spans="1:5" x14ac:dyDescent="0.3">
      <c r="A3116">
        <f t="shared" si="52"/>
        <v>-10493002</v>
      </c>
      <c r="B3116" t="s">
        <v>8449</v>
      </c>
      <c r="C3116" t="s">
        <v>8452</v>
      </c>
      <c r="D3116">
        <v>1506998</v>
      </c>
      <c r="E3116">
        <v>12000000</v>
      </c>
    </row>
    <row r="3117" spans="1:5" x14ac:dyDescent="0.3">
      <c r="A3117">
        <f t="shared" si="52"/>
        <v>-10500000</v>
      </c>
      <c r="B3117" t="s">
        <v>5817</v>
      </c>
      <c r="C3117" t="s">
        <v>5820</v>
      </c>
      <c r="D3117">
        <v>14500000</v>
      </c>
      <c r="E3117">
        <v>25000000</v>
      </c>
    </row>
    <row r="3118" spans="1:5" x14ac:dyDescent="0.3">
      <c r="A3118">
        <f t="shared" si="52"/>
        <v>-10514515</v>
      </c>
      <c r="B3118" t="s">
        <v>877</v>
      </c>
      <c r="C3118" t="s">
        <v>5555</v>
      </c>
      <c r="D3118">
        <v>4485485</v>
      </c>
      <c r="E3118">
        <v>15000000</v>
      </c>
    </row>
    <row r="3119" spans="1:5" x14ac:dyDescent="0.3">
      <c r="A3119">
        <f t="shared" si="52"/>
        <v>-10603058</v>
      </c>
      <c r="B3119" t="s">
        <v>2859</v>
      </c>
      <c r="C3119" t="s">
        <v>6940</v>
      </c>
      <c r="D3119">
        <v>8396942</v>
      </c>
      <c r="E3119">
        <v>19000000</v>
      </c>
    </row>
    <row r="3120" spans="1:5" x14ac:dyDescent="0.3">
      <c r="A3120">
        <f t="shared" si="52"/>
        <v>-10625822</v>
      </c>
      <c r="B3120" t="s">
        <v>1154</v>
      </c>
      <c r="C3120" t="s">
        <v>4103</v>
      </c>
      <c r="D3120">
        <v>29374178</v>
      </c>
      <c r="E3120">
        <v>40000000</v>
      </c>
    </row>
    <row r="3121" spans="1:5" x14ac:dyDescent="0.3">
      <c r="A3121">
        <f t="shared" si="52"/>
        <v>-10639221</v>
      </c>
      <c r="B3121" t="s">
        <v>2975</v>
      </c>
      <c r="C3121" t="s">
        <v>4424</v>
      </c>
      <c r="D3121">
        <v>23360779</v>
      </c>
      <c r="E3121">
        <v>34000000</v>
      </c>
    </row>
    <row r="3122" spans="1:5" x14ac:dyDescent="0.3">
      <c r="A3122">
        <f t="shared" si="52"/>
        <v>-10639452</v>
      </c>
      <c r="B3122" t="s">
        <v>7712</v>
      </c>
      <c r="C3122" t="s">
        <v>8248</v>
      </c>
      <c r="D3122">
        <v>4360548</v>
      </c>
      <c r="E3122">
        <v>15000000</v>
      </c>
    </row>
    <row r="3123" spans="1:5" x14ac:dyDescent="0.3">
      <c r="A3123">
        <f t="shared" si="52"/>
        <v>-10647214</v>
      </c>
      <c r="B3123" t="s">
        <v>8631</v>
      </c>
      <c r="C3123" t="s">
        <v>8634</v>
      </c>
      <c r="D3123">
        <v>352786</v>
      </c>
      <c r="E3123">
        <v>11000000</v>
      </c>
    </row>
    <row r="3124" spans="1:5" x14ac:dyDescent="0.3">
      <c r="A3124">
        <f t="shared" si="52"/>
        <v>-10660475</v>
      </c>
      <c r="B3124" t="s">
        <v>1005</v>
      </c>
      <c r="C3124" t="s">
        <v>3486</v>
      </c>
      <c r="D3124">
        <v>37339525</v>
      </c>
      <c r="E3124">
        <v>48000000</v>
      </c>
    </row>
    <row r="3125" spans="1:5" x14ac:dyDescent="0.3">
      <c r="A3125">
        <f t="shared" si="52"/>
        <v>-10665355</v>
      </c>
      <c r="B3125" t="s">
        <v>5218</v>
      </c>
      <c r="C3125" t="s">
        <v>5219</v>
      </c>
      <c r="D3125">
        <v>14334645</v>
      </c>
      <c r="E3125">
        <v>25000000</v>
      </c>
    </row>
    <row r="3126" spans="1:5" x14ac:dyDescent="0.3">
      <c r="A3126">
        <f t="shared" si="52"/>
        <v>-10673164</v>
      </c>
      <c r="B3126" t="s">
        <v>3081</v>
      </c>
      <c r="C3126" t="s">
        <v>6305</v>
      </c>
      <c r="D3126">
        <v>11326836</v>
      </c>
      <c r="E3126">
        <v>22000000</v>
      </c>
    </row>
    <row r="3127" spans="1:5" x14ac:dyDescent="0.3">
      <c r="A3127">
        <f t="shared" si="52"/>
        <v>-10675256</v>
      </c>
      <c r="B3127" t="s">
        <v>2686</v>
      </c>
      <c r="C3127" t="s">
        <v>5436</v>
      </c>
      <c r="D3127">
        <v>17324744</v>
      </c>
      <c r="E3127">
        <v>28000000</v>
      </c>
    </row>
    <row r="3128" spans="1:5" x14ac:dyDescent="0.3">
      <c r="A3128">
        <f t="shared" si="52"/>
        <v>-10683354</v>
      </c>
      <c r="B3128" t="s">
        <v>3540</v>
      </c>
      <c r="C3128" t="s">
        <v>5242</v>
      </c>
      <c r="D3128">
        <v>19316646</v>
      </c>
      <c r="E3128">
        <v>30000000</v>
      </c>
    </row>
    <row r="3129" spans="1:5" x14ac:dyDescent="0.3">
      <c r="A3129">
        <f t="shared" si="52"/>
        <v>-10703427</v>
      </c>
      <c r="B3129" t="s">
        <v>1167</v>
      </c>
      <c r="C3129" t="s">
        <v>1170</v>
      </c>
      <c r="D3129">
        <v>89296573</v>
      </c>
      <c r="E3129">
        <v>100000000</v>
      </c>
    </row>
    <row r="3130" spans="1:5" x14ac:dyDescent="0.3">
      <c r="A3130">
        <f t="shared" si="52"/>
        <v>-10723500</v>
      </c>
      <c r="B3130" t="s">
        <v>3413</v>
      </c>
      <c r="C3130" t="s">
        <v>4610</v>
      </c>
      <c r="D3130">
        <v>24276500</v>
      </c>
      <c r="E3130">
        <v>35000000</v>
      </c>
    </row>
    <row r="3131" spans="1:5" x14ac:dyDescent="0.3">
      <c r="A3131">
        <f t="shared" si="52"/>
        <v>-10740241</v>
      </c>
      <c r="B3131" t="s">
        <v>302</v>
      </c>
      <c r="C3131" t="s">
        <v>556</v>
      </c>
      <c r="D3131">
        <v>139259759</v>
      </c>
      <c r="E3131">
        <v>150000000</v>
      </c>
    </row>
    <row r="3132" spans="1:5" x14ac:dyDescent="0.3">
      <c r="A3132">
        <f t="shared" si="52"/>
        <v>-10764163</v>
      </c>
      <c r="B3132" t="s">
        <v>169</v>
      </c>
      <c r="C3132" t="s">
        <v>7781</v>
      </c>
      <c r="D3132">
        <v>4235837</v>
      </c>
      <c r="E3132">
        <v>15000000</v>
      </c>
    </row>
    <row r="3133" spans="1:5" x14ac:dyDescent="0.3">
      <c r="A3133">
        <f t="shared" si="52"/>
        <v>-10802214</v>
      </c>
      <c r="B3133" t="s">
        <v>3121</v>
      </c>
      <c r="C3133" t="s">
        <v>7815</v>
      </c>
      <c r="D3133">
        <v>1197786</v>
      </c>
      <c r="E3133">
        <v>12000000</v>
      </c>
    </row>
    <row r="3134" spans="1:5" x14ac:dyDescent="0.3">
      <c r="A3134">
        <f t="shared" si="52"/>
        <v>-10806975</v>
      </c>
      <c r="B3134" t="s">
        <v>7444</v>
      </c>
      <c r="C3134" t="s">
        <v>7445</v>
      </c>
      <c r="D3134">
        <v>4193025</v>
      </c>
      <c r="E3134">
        <v>15000000</v>
      </c>
    </row>
    <row r="3135" spans="1:5" x14ac:dyDescent="0.3">
      <c r="A3135">
        <f t="shared" si="52"/>
        <v>-10810486</v>
      </c>
      <c r="B3135" t="s">
        <v>5221</v>
      </c>
      <c r="C3135" t="s">
        <v>5223</v>
      </c>
      <c r="D3135">
        <v>12189514</v>
      </c>
      <c r="E3135">
        <v>23000000</v>
      </c>
    </row>
    <row r="3136" spans="1:5" x14ac:dyDescent="0.3">
      <c r="A3136">
        <f t="shared" si="52"/>
        <v>-10822459</v>
      </c>
      <c r="B3136" t="s">
        <v>3085</v>
      </c>
      <c r="C3136" t="s">
        <v>3306</v>
      </c>
      <c r="D3136">
        <v>39177541</v>
      </c>
      <c r="E3136">
        <v>50000000</v>
      </c>
    </row>
    <row r="3137" spans="1:5" x14ac:dyDescent="0.3">
      <c r="A3137">
        <f t="shared" si="52"/>
        <v>-10825346</v>
      </c>
      <c r="B3137" t="s">
        <v>5087</v>
      </c>
      <c r="C3137" t="s">
        <v>6655</v>
      </c>
      <c r="D3137">
        <v>14174654</v>
      </c>
      <c r="E3137">
        <v>25000000</v>
      </c>
    </row>
    <row r="3138" spans="1:5" x14ac:dyDescent="0.3">
      <c r="A3138">
        <f t="shared" ref="A3138:A3201" si="53">D3138-E3138</f>
        <v>-10886412</v>
      </c>
      <c r="B3138" t="s">
        <v>1172</v>
      </c>
      <c r="C3138" t="s">
        <v>3776</v>
      </c>
      <c r="D3138">
        <v>29113588</v>
      </c>
      <c r="E3138">
        <v>40000000</v>
      </c>
    </row>
    <row r="3139" spans="1:5" x14ac:dyDescent="0.3">
      <c r="A3139">
        <f t="shared" si="53"/>
        <v>-10890678</v>
      </c>
      <c r="B3139" t="s">
        <v>6713</v>
      </c>
      <c r="C3139" t="s">
        <v>6716</v>
      </c>
      <c r="D3139">
        <v>9109322</v>
      </c>
      <c r="E3139">
        <v>20000000</v>
      </c>
    </row>
    <row r="3140" spans="1:5" x14ac:dyDescent="0.3">
      <c r="A3140">
        <f t="shared" si="53"/>
        <v>-10896000</v>
      </c>
      <c r="B3140" t="s">
        <v>8174</v>
      </c>
      <c r="C3140" t="s">
        <v>8175</v>
      </c>
      <c r="D3140">
        <v>2104000</v>
      </c>
      <c r="E3140">
        <v>13000000</v>
      </c>
    </row>
    <row r="3141" spans="1:5" x14ac:dyDescent="0.3">
      <c r="A3141">
        <f t="shared" si="53"/>
        <v>-10897090</v>
      </c>
      <c r="B3141" t="s">
        <v>1765</v>
      </c>
      <c r="C3141" t="s">
        <v>1767</v>
      </c>
      <c r="D3141">
        <v>69102910</v>
      </c>
      <c r="E3141">
        <v>80000000</v>
      </c>
    </row>
    <row r="3142" spans="1:5" x14ac:dyDescent="0.3">
      <c r="A3142">
        <f t="shared" si="53"/>
        <v>-10899350</v>
      </c>
      <c r="B3142" t="s">
        <v>7993</v>
      </c>
      <c r="C3142" t="s">
        <v>7996</v>
      </c>
      <c r="D3142">
        <v>3100650</v>
      </c>
      <c r="E3142">
        <v>14000000</v>
      </c>
    </row>
    <row r="3143" spans="1:5" x14ac:dyDescent="0.3">
      <c r="A3143">
        <f t="shared" si="53"/>
        <v>-10904697</v>
      </c>
      <c r="B3143" t="s">
        <v>5916</v>
      </c>
      <c r="C3143" t="s">
        <v>5918</v>
      </c>
      <c r="D3143">
        <v>14095303</v>
      </c>
      <c r="E3143">
        <v>25000000</v>
      </c>
    </row>
    <row r="3144" spans="1:5" x14ac:dyDescent="0.3">
      <c r="A3144">
        <f t="shared" si="53"/>
        <v>-10922453</v>
      </c>
      <c r="B3144" t="s">
        <v>832</v>
      </c>
      <c r="C3144" t="s">
        <v>4099</v>
      </c>
      <c r="D3144">
        <v>29077547</v>
      </c>
      <c r="E3144">
        <v>40000000</v>
      </c>
    </row>
    <row r="3145" spans="1:5" x14ac:dyDescent="0.3">
      <c r="A3145">
        <f t="shared" si="53"/>
        <v>-10924712</v>
      </c>
      <c r="B3145" t="s">
        <v>5630</v>
      </c>
      <c r="C3145" t="s">
        <v>8379</v>
      </c>
      <c r="D3145">
        <f>VLOOKUP(B3145,'AVG budget &amp; Gross'!$X$4:$Y$2401,2,0)</f>
        <v>1075288</v>
      </c>
      <c r="E3145">
        <v>12000000</v>
      </c>
    </row>
    <row r="3146" spans="1:5" x14ac:dyDescent="0.3">
      <c r="A3146">
        <f t="shared" si="53"/>
        <v>-10938241</v>
      </c>
      <c r="B3146" t="s">
        <v>6553</v>
      </c>
      <c r="C3146" t="s">
        <v>7000</v>
      </c>
      <c r="D3146">
        <v>6061759</v>
      </c>
      <c r="E3146">
        <v>17000000</v>
      </c>
    </row>
    <row r="3147" spans="1:5" x14ac:dyDescent="0.3">
      <c r="A3147">
        <f t="shared" si="53"/>
        <v>-10954339</v>
      </c>
      <c r="B3147" t="s">
        <v>7135</v>
      </c>
      <c r="C3147" t="s">
        <v>13820</v>
      </c>
      <c r="D3147">
        <v>45661</v>
      </c>
      <c r="E3147">
        <f>VLOOKUP(B3147,'AVG budget &amp; Gross'!$S$4:$T$2401,2,0)</f>
        <v>11000000</v>
      </c>
    </row>
    <row r="3148" spans="1:5" x14ac:dyDescent="0.3">
      <c r="A3148">
        <f t="shared" si="53"/>
        <v>-10964434</v>
      </c>
      <c r="B3148" t="s">
        <v>2390</v>
      </c>
      <c r="C3148" t="s">
        <v>8208</v>
      </c>
      <c r="D3148">
        <v>2035566</v>
      </c>
      <c r="E3148">
        <v>13000000</v>
      </c>
    </row>
    <row r="3149" spans="1:5" x14ac:dyDescent="0.3">
      <c r="A3149">
        <f t="shared" si="53"/>
        <v>-10993094</v>
      </c>
      <c r="B3149" t="s">
        <v>5999</v>
      </c>
      <c r="C3149" t="s">
        <v>6000</v>
      </c>
      <c r="D3149">
        <v>4006906</v>
      </c>
      <c r="E3149">
        <v>15000000</v>
      </c>
    </row>
    <row r="3150" spans="1:5" x14ac:dyDescent="0.3">
      <c r="A3150">
        <f t="shared" si="53"/>
        <v>-11000000</v>
      </c>
      <c r="B3150" t="s">
        <v>6090</v>
      </c>
      <c r="C3150" t="s">
        <v>6094</v>
      </c>
      <c r="D3150">
        <v>13000000</v>
      </c>
      <c r="E3150">
        <v>24000000</v>
      </c>
    </row>
    <row r="3151" spans="1:5" x14ac:dyDescent="0.3">
      <c r="A3151">
        <f t="shared" si="53"/>
        <v>-11011124</v>
      </c>
      <c r="B3151" t="s">
        <v>3999</v>
      </c>
      <c r="C3151" t="s">
        <v>6656</v>
      </c>
      <c r="D3151">
        <v>15988876</v>
      </c>
      <c r="E3151">
        <v>27000000</v>
      </c>
    </row>
    <row r="3152" spans="1:5" x14ac:dyDescent="0.3">
      <c r="A3152">
        <f t="shared" si="53"/>
        <v>-11026468</v>
      </c>
      <c r="B3152" t="s">
        <v>5920</v>
      </c>
      <c r="C3152" t="s">
        <v>5921</v>
      </c>
      <c r="D3152">
        <v>13973532</v>
      </c>
      <c r="E3152">
        <v>25000000</v>
      </c>
    </row>
    <row r="3153" spans="1:5" x14ac:dyDescent="0.3">
      <c r="A3153">
        <f t="shared" si="53"/>
        <v>-11032429</v>
      </c>
      <c r="B3153" t="s">
        <v>1999</v>
      </c>
      <c r="C3153" t="s">
        <v>5168</v>
      </c>
      <c r="D3153">
        <v>18967571</v>
      </c>
      <c r="E3153">
        <v>30000000</v>
      </c>
    </row>
    <row r="3154" spans="1:5" x14ac:dyDescent="0.3">
      <c r="A3154">
        <f t="shared" si="53"/>
        <v>-11049758</v>
      </c>
      <c r="B3154" t="s">
        <v>4441</v>
      </c>
      <c r="C3154" t="s">
        <v>7966</v>
      </c>
      <c r="D3154">
        <v>12550242</v>
      </c>
      <c r="E3154">
        <f>VLOOKUP(B3154,'AVG budget &amp; Gross'!$S$4:$T$2401,2,0)</f>
        <v>23600000</v>
      </c>
    </row>
    <row r="3155" spans="1:5" x14ac:dyDescent="0.3">
      <c r="A3155">
        <f t="shared" si="53"/>
        <v>-11062919</v>
      </c>
      <c r="B3155" t="s">
        <v>7207</v>
      </c>
      <c r="C3155" t="s">
        <v>8044</v>
      </c>
      <c r="D3155">
        <v>687081</v>
      </c>
      <c r="E3155">
        <f>VLOOKUP(B3155,'AVG budget &amp; Gross'!$S$4:$T$2401,2,0)</f>
        <v>11750000</v>
      </c>
    </row>
    <row r="3156" spans="1:5" x14ac:dyDescent="0.3">
      <c r="A3156">
        <f t="shared" si="53"/>
        <v>-11096291</v>
      </c>
      <c r="B3156" t="s">
        <v>573</v>
      </c>
      <c r="C3156" t="s">
        <v>4384</v>
      </c>
      <c r="D3156">
        <v>26903709</v>
      </c>
      <c r="E3156">
        <v>38000000</v>
      </c>
    </row>
    <row r="3157" spans="1:5" x14ac:dyDescent="0.3">
      <c r="A3157">
        <f t="shared" si="53"/>
        <v>-11111645</v>
      </c>
      <c r="B3157" t="s">
        <v>6735</v>
      </c>
      <c r="C3157" t="s">
        <v>6738</v>
      </c>
      <c r="D3157">
        <v>8888355</v>
      </c>
      <c r="E3157">
        <v>20000000</v>
      </c>
    </row>
    <row r="3158" spans="1:5" x14ac:dyDescent="0.3">
      <c r="A3158">
        <f t="shared" si="53"/>
        <v>-11120689</v>
      </c>
      <c r="B3158" t="s">
        <v>7173</v>
      </c>
      <c r="C3158" t="s">
        <v>7175</v>
      </c>
      <c r="D3158">
        <v>229311</v>
      </c>
      <c r="E3158">
        <v>11350000</v>
      </c>
    </row>
    <row r="3159" spans="1:5" x14ac:dyDescent="0.3">
      <c r="A3159">
        <f t="shared" si="53"/>
        <v>-11139998</v>
      </c>
      <c r="B3159" t="s">
        <v>8454</v>
      </c>
      <c r="C3159" t="s">
        <v>8456</v>
      </c>
      <c r="D3159">
        <v>860002</v>
      </c>
      <c r="E3159">
        <v>12000000</v>
      </c>
    </row>
    <row r="3160" spans="1:5" x14ac:dyDescent="0.3">
      <c r="A3160">
        <f t="shared" si="53"/>
        <v>-11160617</v>
      </c>
      <c r="B3160" t="s">
        <v>2548</v>
      </c>
      <c r="C3160" t="s">
        <v>7443</v>
      </c>
      <c r="D3160">
        <v>4839383</v>
      </c>
      <c r="E3160">
        <v>16000000</v>
      </c>
    </row>
    <row r="3161" spans="1:5" x14ac:dyDescent="0.3">
      <c r="A3161">
        <f t="shared" si="53"/>
        <v>-11200000</v>
      </c>
      <c r="B3161" t="s">
        <v>8314</v>
      </c>
      <c r="C3161" t="s">
        <v>8315</v>
      </c>
      <c r="D3161">
        <f>VLOOKUP(B3161,'AVG budget &amp; Gross'!$X$4:$Y$2401,2,0)</f>
        <v>800000</v>
      </c>
      <c r="E3161">
        <v>12000000</v>
      </c>
    </row>
    <row r="3162" spans="1:5" x14ac:dyDescent="0.3">
      <c r="A3162">
        <f t="shared" si="53"/>
        <v>-11200000</v>
      </c>
      <c r="B3162" t="s">
        <v>8314</v>
      </c>
      <c r="C3162" t="s">
        <v>8355</v>
      </c>
      <c r="D3162">
        <f>VLOOKUP(B3162,'AVG budget &amp; Gross'!$X$4:$Y$2401,2,0)</f>
        <v>800000</v>
      </c>
      <c r="E3162">
        <v>12000000</v>
      </c>
    </row>
    <row r="3163" spans="1:5" x14ac:dyDescent="0.3">
      <c r="A3163">
        <f t="shared" si="53"/>
        <v>-11220364</v>
      </c>
      <c r="B3163" t="s">
        <v>5429</v>
      </c>
      <c r="C3163" t="s">
        <v>5431</v>
      </c>
      <c r="D3163">
        <v>16779636</v>
      </c>
      <c r="E3163">
        <v>28000000</v>
      </c>
    </row>
    <row r="3164" spans="1:5" x14ac:dyDescent="0.3">
      <c r="A3164">
        <f t="shared" si="53"/>
        <v>-11272676</v>
      </c>
      <c r="B3164" t="s">
        <v>8245</v>
      </c>
      <c r="C3164" t="s">
        <v>8247</v>
      </c>
      <c r="D3164">
        <v>1227324</v>
      </c>
      <c r="E3164">
        <v>12500000</v>
      </c>
    </row>
    <row r="3165" spans="1:5" x14ac:dyDescent="0.3">
      <c r="A3165">
        <f t="shared" si="53"/>
        <v>-11325790</v>
      </c>
      <c r="B3165" t="s">
        <v>2498</v>
      </c>
      <c r="C3165" t="s">
        <v>2727</v>
      </c>
      <c r="D3165">
        <v>28424210</v>
      </c>
      <c r="E3165">
        <f>VLOOKUP(B3165,'AVG budget &amp; Gross'!$S$4:$T$2401,2,0)</f>
        <v>39750000</v>
      </c>
    </row>
    <row r="3166" spans="1:5" x14ac:dyDescent="0.3">
      <c r="A3166">
        <f t="shared" si="53"/>
        <v>-11348338</v>
      </c>
      <c r="B3166" t="s">
        <v>5190</v>
      </c>
      <c r="C3166" t="s">
        <v>5954</v>
      </c>
      <c r="D3166">
        <v>13651662</v>
      </c>
      <c r="E3166">
        <v>25000000</v>
      </c>
    </row>
    <row r="3167" spans="1:5" x14ac:dyDescent="0.3">
      <c r="A3167">
        <f t="shared" si="53"/>
        <v>-11352310</v>
      </c>
      <c r="B3167" t="s">
        <v>6298</v>
      </c>
      <c r="C3167" t="s">
        <v>6879</v>
      </c>
      <c r="D3167">
        <v>8047690</v>
      </c>
      <c r="E3167">
        <v>19400000</v>
      </c>
    </row>
    <row r="3168" spans="1:5" x14ac:dyDescent="0.3">
      <c r="A3168">
        <f t="shared" si="53"/>
        <v>-11386249</v>
      </c>
      <c r="B3168" t="s">
        <v>7766</v>
      </c>
      <c r="C3168" t="s">
        <v>9250</v>
      </c>
      <c r="D3168">
        <v>13751</v>
      </c>
      <c r="E3168">
        <v>11400000</v>
      </c>
    </row>
    <row r="3169" spans="1:5" x14ac:dyDescent="0.3">
      <c r="A3169">
        <f t="shared" si="53"/>
        <v>-11409500</v>
      </c>
      <c r="B3169" t="s">
        <v>3302</v>
      </c>
      <c r="C3169" t="s">
        <v>3304</v>
      </c>
      <c r="D3169">
        <v>38590500</v>
      </c>
      <c r="E3169">
        <v>50000000</v>
      </c>
    </row>
    <row r="3170" spans="1:5" x14ac:dyDescent="0.3">
      <c r="A3170">
        <f t="shared" si="53"/>
        <v>-11410555</v>
      </c>
      <c r="B3170" t="s">
        <v>8261</v>
      </c>
      <c r="C3170" t="s">
        <v>8262</v>
      </c>
      <c r="D3170">
        <v>1089445</v>
      </c>
      <c r="E3170">
        <v>12500000</v>
      </c>
    </row>
    <row r="3171" spans="1:5" x14ac:dyDescent="0.3">
      <c r="A3171">
        <f t="shared" si="53"/>
        <v>-11413624</v>
      </c>
      <c r="B3171" t="s">
        <v>7750</v>
      </c>
      <c r="C3171" t="s">
        <v>7751</v>
      </c>
      <c r="D3171">
        <v>8586376</v>
      </c>
      <c r="E3171">
        <v>20000000</v>
      </c>
    </row>
    <row r="3172" spans="1:5" x14ac:dyDescent="0.3">
      <c r="A3172">
        <f t="shared" si="53"/>
        <v>-11451066</v>
      </c>
      <c r="B3172" t="s">
        <v>3168</v>
      </c>
      <c r="C3172" t="s">
        <v>8457</v>
      </c>
      <c r="D3172">
        <v>548934</v>
      </c>
      <c r="E3172">
        <v>12000000</v>
      </c>
    </row>
    <row r="3173" spans="1:5" x14ac:dyDescent="0.3">
      <c r="A3173">
        <f t="shared" si="53"/>
        <v>-11464232</v>
      </c>
      <c r="B3173" t="s">
        <v>2904</v>
      </c>
      <c r="C3173" t="s">
        <v>4106</v>
      </c>
      <c r="D3173">
        <v>28535768</v>
      </c>
      <c r="E3173">
        <v>40000000</v>
      </c>
    </row>
    <row r="3174" spans="1:5" x14ac:dyDescent="0.3">
      <c r="A3174">
        <f t="shared" si="53"/>
        <v>-11478165</v>
      </c>
      <c r="B3174" t="s">
        <v>771</v>
      </c>
      <c r="C3174" t="s">
        <v>907</v>
      </c>
      <c r="D3174">
        <v>108521835</v>
      </c>
      <c r="E3174">
        <v>120000000</v>
      </c>
    </row>
    <row r="3175" spans="1:5" x14ac:dyDescent="0.3">
      <c r="A3175">
        <f t="shared" si="53"/>
        <v>-11491577</v>
      </c>
      <c r="B3175" t="s">
        <v>6158</v>
      </c>
      <c r="C3175" t="s">
        <v>6160</v>
      </c>
      <c r="D3175">
        <v>11508423</v>
      </c>
      <c r="E3175">
        <v>23000000</v>
      </c>
    </row>
    <row r="3176" spans="1:5" x14ac:dyDescent="0.3">
      <c r="A3176">
        <f t="shared" si="53"/>
        <v>-11499034</v>
      </c>
      <c r="B3176" t="s">
        <v>5161</v>
      </c>
      <c r="C3176" t="s">
        <v>5163</v>
      </c>
      <c r="D3176">
        <v>18500966</v>
      </c>
      <c r="E3176">
        <v>30000000</v>
      </c>
    </row>
    <row r="3177" spans="1:5" x14ac:dyDescent="0.3">
      <c r="A3177">
        <f t="shared" si="53"/>
        <v>-11500000</v>
      </c>
      <c r="B3177" t="s">
        <v>6594</v>
      </c>
      <c r="C3177" t="s">
        <v>6595</v>
      </c>
      <c r="D3177">
        <v>8500000</v>
      </c>
      <c r="E3177">
        <v>20000000</v>
      </c>
    </row>
    <row r="3178" spans="1:5" x14ac:dyDescent="0.3">
      <c r="A3178">
        <f t="shared" si="53"/>
        <v>-11526000</v>
      </c>
      <c r="B3178" t="s">
        <v>7457</v>
      </c>
      <c r="C3178" t="s">
        <v>7999</v>
      </c>
      <c r="D3178">
        <v>2474000</v>
      </c>
      <c r="E3178">
        <v>14000000</v>
      </c>
    </row>
    <row r="3179" spans="1:5" x14ac:dyDescent="0.3">
      <c r="A3179">
        <f t="shared" si="53"/>
        <v>-11528148</v>
      </c>
      <c r="B3179" t="s">
        <v>4254</v>
      </c>
      <c r="C3179" t="s">
        <v>4258</v>
      </c>
      <c r="D3179">
        <v>6498000</v>
      </c>
      <c r="E3179">
        <v>18026148</v>
      </c>
    </row>
    <row r="3180" spans="1:5" x14ac:dyDescent="0.3">
      <c r="A3180">
        <f t="shared" si="53"/>
        <v>-11530572</v>
      </c>
      <c r="B3180" t="s">
        <v>2686</v>
      </c>
      <c r="C3180" t="s">
        <v>5625</v>
      </c>
      <c r="D3180">
        <v>14469428</v>
      </c>
      <c r="E3180">
        <v>26000000</v>
      </c>
    </row>
    <row r="3181" spans="1:5" x14ac:dyDescent="0.3">
      <c r="A3181">
        <f t="shared" si="53"/>
        <v>-11537400</v>
      </c>
      <c r="B3181" t="s">
        <v>1924</v>
      </c>
      <c r="C3181" t="s">
        <v>1926</v>
      </c>
      <c r="D3181">
        <v>66462600</v>
      </c>
      <c r="E3181">
        <v>78000000</v>
      </c>
    </row>
    <row r="3182" spans="1:5" x14ac:dyDescent="0.3">
      <c r="A3182">
        <f t="shared" si="53"/>
        <v>-11627590</v>
      </c>
      <c r="B3182" t="s">
        <v>2602</v>
      </c>
      <c r="C3182" t="s">
        <v>6097</v>
      </c>
      <c r="D3182">
        <v>12372410</v>
      </c>
      <c r="E3182">
        <v>24000000</v>
      </c>
    </row>
    <row r="3183" spans="1:5" x14ac:dyDescent="0.3">
      <c r="A3183">
        <f t="shared" si="53"/>
        <v>-11643257</v>
      </c>
      <c r="B3183" t="s">
        <v>8898</v>
      </c>
      <c r="C3183" t="s">
        <v>8899</v>
      </c>
      <c r="D3183">
        <v>4356743</v>
      </c>
      <c r="E3183">
        <v>16000000</v>
      </c>
    </row>
    <row r="3184" spans="1:5" x14ac:dyDescent="0.3">
      <c r="A3184">
        <f t="shared" si="53"/>
        <v>-11666024</v>
      </c>
      <c r="B3184" t="s">
        <v>150</v>
      </c>
      <c r="C3184" t="s">
        <v>8462</v>
      </c>
      <c r="D3184">
        <v>333976</v>
      </c>
      <c r="E3184">
        <v>12000000</v>
      </c>
    </row>
    <row r="3185" spans="1:5" x14ac:dyDescent="0.3">
      <c r="A3185">
        <f t="shared" si="53"/>
        <v>-11689814</v>
      </c>
      <c r="B3185" t="s">
        <v>8257</v>
      </c>
      <c r="C3185" t="s">
        <v>8260</v>
      </c>
      <c r="D3185">
        <v>1110186</v>
      </c>
      <c r="E3185">
        <v>12800000</v>
      </c>
    </row>
    <row r="3186" spans="1:5" x14ac:dyDescent="0.3">
      <c r="A3186">
        <f t="shared" si="53"/>
        <v>-11691447</v>
      </c>
      <c r="B3186" t="s">
        <v>6950</v>
      </c>
      <c r="C3186" t="s">
        <v>6951</v>
      </c>
      <c r="D3186">
        <v>5308553</v>
      </c>
      <c r="E3186">
        <f>VLOOKUP(B3186,'AVG budget &amp; Gross'!$S$4:$T$2401,2,0)</f>
        <v>17000000</v>
      </c>
    </row>
    <row r="3187" spans="1:5" x14ac:dyDescent="0.3">
      <c r="A3187">
        <f t="shared" si="53"/>
        <v>-11701351</v>
      </c>
      <c r="B3187" t="s">
        <v>2300</v>
      </c>
      <c r="C3187" t="s">
        <v>5205</v>
      </c>
      <c r="D3187">
        <v>18298649</v>
      </c>
      <c r="E3187">
        <v>30000000</v>
      </c>
    </row>
    <row r="3188" spans="1:5" x14ac:dyDescent="0.3">
      <c r="A3188">
        <f t="shared" si="53"/>
        <v>-11738519</v>
      </c>
      <c r="B3188" t="s">
        <v>4294</v>
      </c>
      <c r="C3188" t="s">
        <v>8448</v>
      </c>
      <c r="D3188">
        <v>261481</v>
      </c>
      <c r="E3188">
        <v>12000000</v>
      </c>
    </row>
    <row r="3189" spans="1:5" x14ac:dyDescent="0.3">
      <c r="A3189">
        <f t="shared" si="53"/>
        <v>-11747316</v>
      </c>
      <c r="B3189" t="s">
        <v>901</v>
      </c>
      <c r="C3189" t="s">
        <v>6602</v>
      </c>
      <c r="D3189">
        <v>18252684</v>
      </c>
      <c r="E3189">
        <v>30000000</v>
      </c>
    </row>
    <row r="3190" spans="1:5" x14ac:dyDescent="0.3">
      <c r="A3190">
        <f t="shared" si="53"/>
        <v>-11752860</v>
      </c>
      <c r="B3190" t="s">
        <v>2447</v>
      </c>
      <c r="C3190" t="s">
        <v>2450</v>
      </c>
      <c r="D3190">
        <v>43247140</v>
      </c>
      <c r="E3190">
        <v>55000000</v>
      </c>
    </row>
    <row r="3191" spans="1:5" x14ac:dyDescent="0.3">
      <c r="A3191">
        <f t="shared" si="53"/>
        <v>-11785798</v>
      </c>
      <c r="B3191" t="s">
        <v>8467</v>
      </c>
      <c r="C3191" t="s">
        <v>8468</v>
      </c>
      <c r="D3191">
        <v>214202</v>
      </c>
      <c r="E3191">
        <v>12000000</v>
      </c>
    </row>
    <row r="3192" spans="1:5" x14ac:dyDescent="0.3">
      <c r="A3192">
        <f t="shared" si="53"/>
        <v>-11792806</v>
      </c>
      <c r="B3192" t="s">
        <v>22</v>
      </c>
      <c r="C3192" t="s">
        <v>766</v>
      </c>
      <c r="D3192">
        <v>123207194</v>
      </c>
      <c r="E3192">
        <v>135000000</v>
      </c>
    </row>
    <row r="3193" spans="1:5" x14ac:dyDescent="0.3">
      <c r="A3193">
        <f t="shared" si="53"/>
        <v>-11824630</v>
      </c>
      <c r="B3193" t="s">
        <v>8475</v>
      </c>
      <c r="C3193" t="s">
        <v>8476</v>
      </c>
      <c r="D3193">
        <v>175370</v>
      </c>
      <c r="E3193">
        <v>12000000</v>
      </c>
    </row>
    <row r="3194" spans="1:5" x14ac:dyDescent="0.3">
      <c r="A3194">
        <f t="shared" si="53"/>
        <v>-11827231</v>
      </c>
      <c r="B3194" t="s">
        <v>6090</v>
      </c>
      <c r="C3194" t="s">
        <v>8176</v>
      </c>
      <c r="D3194">
        <v>1172769</v>
      </c>
      <c r="E3194">
        <v>13000000</v>
      </c>
    </row>
    <row r="3195" spans="1:5" x14ac:dyDescent="0.3">
      <c r="A3195">
        <f t="shared" si="53"/>
        <v>-11834365</v>
      </c>
      <c r="B3195" t="s">
        <v>873</v>
      </c>
      <c r="C3195" t="s">
        <v>875</v>
      </c>
      <c r="D3195">
        <v>113165635</v>
      </c>
      <c r="E3195">
        <v>125000000</v>
      </c>
    </row>
    <row r="3196" spans="1:5" x14ac:dyDescent="0.3">
      <c r="A3196">
        <f t="shared" si="53"/>
        <v>-11843275</v>
      </c>
      <c r="B3196" t="s">
        <v>1145</v>
      </c>
      <c r="C3196" t="s">
        <v>7294</v>
      </c>
      <c r="D3196">
        <v>7156725</v>
      </c>
      <c r="E3196">
        <v>19000000</v>
      </c>
    </row>
    <row r="3197" spans="1:5" x14ac:dyDescent="0.3">
      <c r="A3197">
        <f t="shared" si="53"/>
        <v>-11849597</v>
      </c>
      <c r="B3197" t="s">
        <v>6100</v>
      </c>
      <c r="C3197" t="s">
        <v>8184</v>
      </c>
      <c r="D3197">
        <v>1150403</v>
      </c>
      <c r="E3197">
        <v>13000000</v>
      </c>
    </row>
    <row r="3198" spans="1:5" x14ac:dyDescent="0.3">
      <c r="A3198">
        <f t="shared" si="53"/>
        <v>-11851144</v>
      </c>
      <c r="B3198" t="s">
        <v>8518</v>
      </c>
      <c r="C3198" t="s">
        <v>8521</v>
      </c>
      <c r="D3198">
        <v>48856</v>
      </c>
      <c r="E3198">
        <v>11900000</v>
      </c>
    </row>
    <row r="3199" spans="1:5" x14ac:dyDescent="0.3">
      <c r="A3199">
        <f t="shared" si="53"/>
        <v>-11858147</v>
      </c>
      <c r="B3199" t="s">
        <v>6090</v>
      </c>
      <c r="C3199" t="s">
        <v>8464</v>
      </c>
      <c r="D3199">
        <v>141853</v>
      </c>
      <c r="E3199">
        <v>12000000</v>
      </c>
    </row>
    <row r="3200" spans="1:5" x14ac:dyDescent="0.3">
      <c r="A3200">
        <f t="shared" si="53"/>
        <v>-11863568</v>
      </c>
      <c r="B3200" t="s">
        <v>8497</v>
      </c>
      <c r="C3200" t="s">
        <v>8501</v>
      </c>
      <c r="D3200">
        <f>VLOOKUP(B3200,'AVG budget &amp; Gross'!$X$4:$Y$2401,2,0)</f>
        <v>136432</v>
      </c>
      <c r="E3200">
        <v>12000000</v>
      </c>
    </row>
    <row r="3201" spans="1:5" x14ac:dyDescent="0.3">
      <c r="A3201">
        <f t="shared" si="53"/>
        <v>-11880078</v>
      </c>
      <c r="B3201" t="s">
        <v>8482</v>
      </c>
      <c r="C3201" t="s">
        <v>8484</v>
      </c>
      <c r="D3201">
        <v>119922</v>
      </c>
      <c r="E3201">
        <v>12000000</v>
      </c>
    </row>
    <row r="3202" spans="1:5" x14ac:dyDescent="0.3">
      <c r="A3202">
        <f t="shared" ref="A3202:A3265" si="54">D3202-E3202</f>
        <v>-11895931</v>
      </c>
      <c r="B3202" t="s">
        <v>1721</v>
      </c>
      <c r="C3202" t="s">
        <v>6721</v>
      </c>
      <c r="D3202">
        <v>8104069</v>
      </c>
      <c r="E3202">
        <v>20000000</v>
      </c>
    </row>
    <row r="3203" spans="1:5" x14ac:dyDescent="0.3">
      <c r="A3203">
        <f t="shared" si="54"/>
        <v>-11906682</v>
      </c>
      <c r="B3203" t="s">
        <v>4354</v>
      </c>
      <c r="C3203" t="s">
        <v>6731</v>
      </c>
      <c r="D3203">
        <v>8093318</v>
      </c>
      <c r="E3203">
        <v>20000000</v>
      </c>
    </row>
    <row r="3204" spans="1:5" x14ac:dyDescent="0.3">
      <c r="A3204">
        <f t="shared" si="54"/>
        <v>-11934196</v>
      </c>
      <c r="B3204" t="s">
        <v>7848</v>
      </c>
      <c r="C3204" t="s">
        <v>10126</v>
      </c>
      <c r="D3204">
        <v>65804</v>
      </c>
      <c r="E3204">
        <v>12000000</v>
      </c>
    </row>
    <row r="3205" spans="1:5" x14ac:dyDescent="0.3">
      <c r="A3205">
        <f t="shared" si="54"/>
        <v>-11945720</v>
      </c>
      <c r="B3205" t="s">
        <v>2340</v>
      </c>
      <c r="C3205" t="s">
        <v>6723</v>
      </c>
      <c r="D3205">
        <v>8054280</v>
      </c>
      <c r="E3205">
        <v>20000000</v>
      </c>
    </row>
    <row r="3206" spans="1:5" x14ac:dyDescent="0.3">
      <c r="A3206">
        <f t="shared" si="54"/>
        <v>-11961340</v>
      </c>
      <c r="B3206" t="s">
        <v>2969</v>
      </c>
      <c r="C3206" t="s">
        <v>5930</v>
      </c>
      <c r="D3206">
        <v>13038660</v>
      </c>
      <c r="E3206">
        <v>25000000</v>
      </c>
    </row>
    <row r="3207" spans="1:5" x14ac:dyDescent="0.3">
      <c r="A3207">
        <f t="shared" si="54"/>
        <v>-11975825</v>
      </c>
      <c r="B3207" t="s">
        <v>7398</v>
      </c>
      <c r="C3207" t="s">
        <v>8189</v>
      </c>
      <c r="D3207">
        <v>1024175</v>
      </c>
      <c r="E3207">
        <v>13000000</v>
      </c>
    </row>
    <row r="3208" spans="1:5" x14ac:dyDescent="0.3">
      <c r="A3208">
        <f t="shared" si="54"/>
        <v>-11985384</v>
      </c>
      <c r="B3208" t="s">
        <v>8503</v>
      </c>
      <c r="C3208" t="s">
        <v>8505</v>
      </c>
      <c r="D3208">
        <v>14616</v>
      </c>
      <c r="E3208">
        <v>12000000</v>
      </c>
    </row>
    <row r="3209" spans="1:5" x14ac:dyDescent="0.3">
      <c r="A3209">
        <f t="shared" si="54"/>
        <v>-12000000</v>
      </c>
      <c r="B3209" t="s">
        <v>6649</v>
      </c>
      <c r="C3209" t="s">
        <v>6651</v>
      </c>
      <c r="D3209">
        <v>8000000</v>
      </c>
      <c r="E3209">
        <v>20000000</v>
      </c>
    </row>
    <row r="3210" spans="1:5" x14ac:dyDescent="0.3">
      <c r="A3210">
        <f t="shared" si="54"/>
        <v>-12000000</v>
      </c>
      <c r="B3210" t="s">
        <v>7112</v>
      </c>
      <c r="C3210" t="s">
        <v>7114</v>
      </c>
      <c r="D3210">
        <v>6000000</v>
      </c>
      <c r="E3210">
        <v>18000000</v>
      </c>
    </row>
    <row r="3211" spans="1:5" x14ac:dyDescent="0.3">
      <c r="A3211">
        <f t="shared" si="54"/>
        <v>-12037424</v>
      </c>
      <c r="B3211" t="s">
        <v>7373</v>
      </c>
      <c r="C3211" t="s">
        <v>7375</v>
      </c>
      <c r="D3211">
        <v>6462576</v>
      </c>
      <c r="E3211">
        <v>18500000</v>
      </c>
    </row>
    <row r="3212" spans="1:5" x14ac:dyDescent="0.3">
      <c r="A3212">
        <f t="shared" si="54"/>
        <v>-12048569</v>
      </c>
      <c r="B3212" t="s">
        <v>6253</v>
      </c>
      <c r="C3212" t="s">
        <v>6255</v>
      </c>
      <c r="D3212">
        <v>17951431</v>
      </c>
      <c r="E3212">
        <v>30000000</v>
      </c>
    </row>
    <row r="3213" spans="1:5" x14ac:dyDescent="0.3">
      <c r="A3213">
        <f t="shared" si="54"/>
        <v>-12069202</v>
      </c>
      <c r="B3213" t="s">
        <v>7332</v>
      </c>
      <c r="C3213" t="s">
        <v>7335</v>
      </c>
      <c r="D3213">
        <v>4930798</v>
      </c>
      <c r="E3213">
        <v>17000000</v>
      </c>
    </row>
    <row r="3214" spans="1:5" x14ac:dyDescent="0.3">
      <c r="A3214">
        <f t="shared" si="54"/>
        <v>-12069815</v>
      </c>
      <c r="B3214" t="s">
        <v>3787</v>
      </c>
      <c r="C3214" t="s">
        <v>5332</v>
      </c>
      <c r="D3214">
        <v>16930185</v>
      </c>
      <c r="E3214">
        <v>29000000</v>
      </c>
    </row>
    <row r="3215" spans="1:5" x14ac:dyDescent="0.3">
      <c r="A3215">
        <f t="shared" si="54"/>
        <v>-12086323</v>
      </c>
      <c r="B3215" t="s">
        <v>4614</v>
      </c>
      <c r="C3215" t="s">
        <v>4615</v>
      </c>
      <c r="D3215">
        <v>22913677</v>
      </c>
      <c r="E3215">
        <v>35000000</v>
      </c>
    </row>
    <row r="3216" spans="1:5" x14ac:dyDescent="0.3">
      <c r="A3216">
        <f t="shared" si="54"/>
        <v>-12112543</v>
      </c>
      <c r="B3216" t="s">
        <v>173</v>
      </c>
      <c r="C3216" t="s">
        <v>7119</v>
      </c>
      <c r="D3216">
        <v>5887457</v>
      </c>
      <c r="E3216">
        <v>18000000</v>
      </c>
    </row>
    <row r="3217" spans="1:5" x14ac:dyDescent="0.3">
      <c r="A3217">
        <f t="shared" si="54"/>
        <v>-12122192</v>
      </c>
      <c r="B3217" t="s">
        <v>28</v>
      </c>
      <c r="C3217" t="s">
        <v>3661</v>
      </c>
      <c r="D3217">
        <v>22877808</v>
      </c>
      <c r="E3217">
        <v>35000000</v>
      </c>
    </row>
    <row r="3218" spans="1:5" x14ac:dyDescent="0.3">
      <c r="A3218">
        <f t="shared" si="54"/>
        <v>-12144354</v>
      </c>
      <c r="B3218" t="s">
        <v>4375</v>
      </c>
      <c r="C3218" t="s">
        <v>6711</v>
      </c>
      <c r="D3218">
        <v>8855646</v>
      </c>
      <c r="E3218">
        <v>21000000</v>
      </c>
    </row>
    <row r="3219" spans="1:5" x14ac:dyDescent="0.3">
      <c r="A3219">
        <f t="shared" si="54"/>
        <v>-12170266</v>
      </c>
      <c r="B3219" t="s">
        <v>5626</v>
      </c>
      <c r="C3219" t="s">
        <v>5628</v>
      </c>
      <c r="D3219">
        <v>13829734</v>
      </c>
      <c r="E3219">
        <v>26000000</v>
      </c>
    </row>
    <row r="3220" spans="1:5" x14ac:dyDescent="0.3">
      <c r="A3220">
        <f t="shared" si="54"/>
        <v>-12246499</v>
      </c>
      <c r="B3220" t="s">
        <v>7469</v>
      </c>
      <c r="C3220" t="s">
        <v>10230</v>
      </c>
      <c r="D3220">
        <v>753501</v>
      </c>
      <c r="E3220">
        <f>VLOOKUP(B3220,'AVG budget &amp; Gross'!$S$4:$T$2401,2,0)</f>
        <v>13000000</v>
      </c>
    </row>
    <row r="3221" spans="1:5" x14ac:dyDescent="0.3">
      <c r="A3221">
        <f t="shared" si="54"/>
        <v>-12247786</v>
      </c>
      <c r="B3221" t="s">
        <v>2482</v>
      </c>
      <c r="C3221" t="s">
        <v>8027</v>
      </c>
      <c r="D3221">
        <v>1752214</v>
      </c>
      <c r="E3221">
        <v>14000000</v>
      </c>
    </row>
    <row r="3222" spans="1:5" x14ac:dyDescent="0.3">
      <c r="A3222">
        <f t="shared" si="54"/>
        <v>-12249417</v>
      </c>
      <c r="B3222" t="s">
        <v>3308</v>
      </c>
      <c r="C3222" t="s">
        <v>7078</v>
      </c>
      <c r="D3222">
        <v>17750583</v>
      </c>
      <c r="E3222">
        <v>30000000</v>
      </c>
    </row>
    <row r="3223" spans="1:5" x14ac:dyDescent="0.3">
      <c r="A3223">
        <f t="shared" si="54"/>
        <v>-12305599</v>
      </c>
      <c r="B3223" t="s">
        <v>857</v>
      </c>
      <c r="C3223" t="s">
        <v>7125</v>
      </c>
      <c r="D3223">
        <v>5694401</v>
      </c>
      <c r="E3223">
        <v>18000000</v>
      </c>
    </row>
    <row r="3224" spans="1:5" x14ac:dyDescent="0.3">
      <c r="A3224">
        <f t="shared" si="54"/>
        <v>-12305895</v>
      </c>
      <c r="B3224" t="s">
        <v>4590</v>
      </c>
      <c r="C3224" t="s">
        <v>6276</v>
      </c>
      <c r="D3224">
        <v>9694105</v>
      </c>
      <c r="E3224">
        <v>22000000</v>
      </c>
    </row>
    <row r="3225" spans="1:5" x14ac:dyDescent="0.3">
      <c r="A3225">
        <f t="shared" si="54"/>
        <v>-12336018</v>
      </c>
      <c r="B3225" t="s">
        <v>2975</v>
      </c>
      <c r="C3225" t="s">
        <v>4108</v>
      </c>
      <c r="D3225">
        <v>27663982</v>
      </c>
      <c r="E3225">
        <v>40000000</v>
      </c>
    </row>
    <row r="3226" spans="1:5" x14ac:dyDescent="0.3">
      <c r="A3226">
        <f t="shared" si="54"/>
        <v>-12339853</v>
      </c>
      <c r="B3226" t="s">
        <v>3168</v>
      </c>
      <c r="C3226" t="s">
        <v>6163</v>
      </c>
      <c r="D3226">
        <v>10660147</v>
      </c>
      <c r="E3226">
        <v>23000000</v>
      </c>
    </row>
    <row r="3227" spans="1:5" x14ac:dyDescent="0.3">
      <c r="A3227">
        <f t="shared" si="54"/>
        <v>-12343676</v>
      </c>
      <c r="B3227" t="s">
        <v>7679</v>
      </c>
      <c r="C3227" t="s">
        <v>8001</v>
      </c>
      <c r="D3227">
        <v>2656324</v>
      </c>
      <c r="E3227">
        <f>VLOOKUP(B3227,'AVG budget &amp; Gross'!$S$4:$T$2401,2,0)</f>
        <v>15000000</v>
      </c>
    </row>
    <row r="3228" spans="1:5" x14ac:dyDescent="0.3">
      <c r="A3228">
        <f t="shared" si="54"/>
        <v>-12359013</v>
      </c>
      <c r="B3228" t="s">
        <v>8261</v>
      </c>
      <c r="C3228" t="s">
        <v>9031</v>
      </c>
      <c r="D3228">
        <v>140987</v>
      </c>
      <c r="E3228">
        <f>VLOOKUP(B3228,'AVG budget &amp; Gross'!$S$4:$T$2401,2,0)</f>
        <v>12500000</v>
      </c>
    </row>
    <row r="3229" spans="1:5" x14ac:dyDescent="0.3">
      <c r="A3229">
        <f t="shared" si="54"/>
        <v>-12390000</v>
      </c>
      <c r="B3229" t="s">
        <v>3282</v>
      </c>
      <c r="C3229" t="s">
        <v>3284</v>
      </c>
      <c r="D3229">
        <v>42610000</v>
      </c>
      <c r="E3229">
        <v>55000000</v>
      </c>
    </row>
    <row r="3230" spans="1:5" x14ac:dyDescent="0.3">
      <c r="A3230">
        <f t="shared" si="54"/>
        <v>-12436000</v>
      </c>
      <c r="B3230" t="s">
        <v>2781</v>
      </c>
      <c r="C3230" t="s">
        <v>4228</v>
      </c>
      <c r="D3230">
        <v>7564000</v>
      </c>
      <c r="E3230">
        <v>20000000</v>
      </c>
    </row>
    <row r="3231" spans="1:5" x14ac:dyDescent="0.3">
      <c r="A3231">
        <f t="shared" si="54"/>
        <v>-12471908</v>
      </c>
      <c r="B3231" t="s">
        <v>354</v>
      </c>
      <c r="C3231" t="s">
        <v>3398</v>
      </c>
      <c r="D3231">
        <v>9528092</v>
      </c>
      <c r="E3231">
        <v>22000000</v>
      </c>
    </row>
    <row r="3232" spans="1:5" x14ac:dyDescent="0.3">
      <c r="A3232">
        <f t="shared" si="54"/>
        <v>-12475216</v>
      </c>
      <c r="B3232" t="s">
        <v>8675</v>
      </c>
      <c r="C3232" t="s">
        <v>8676</v>
      </c>
      <c r="D3232">
        <f>VLOOKUP(B3232,'AVG budget &amp; Gross'!$X$4:$Y$2401,2,0)</f>
        <v>24784</v>
      </c>
      <c r="E3232">
        <v>12500000</v>
      </c>
    </row>
    <row r="3233" spans="1:5" x14ac:dyDescent="0.3">
      <c r="A3233">
        <f t="shared" si="54"/>
        <v>-12513862</v>
      </c>
      <c r="B3233" t="s">
        <v>2128</v>
      </c>
      <c r="C3233" t="s">
        <v>3312</v>
      </c>
      <c r="D3233">
        <v>37486138</v>
      </c>
      <c r="E3233">
        <v>50000000</v>
      </c>
    </row>
    <row r="3234" spans="1:5" x14ac:dyDescent="0.3">
      <c r="A3234">
        <f t="shared" si="54"/>
        <v>-12587955</v>
      </c>
      <c r="B3234" t="s">
        <v>7790</v>
      </c>
      <c r="C3234" t="s">
        <v>7791</v>
      </c>
      <c r="D3234">
        <v>2412045</v>
      </c>
      <c r="E3234">
        <v>15000000</v>
      </c>
    </row>
    <row r="3235" spans="1:5" x14ac:dyDescent="0.3">
      <c r="A3235">
        <f t="shared" si="54"/>
        <v>-12588338</v>
      </c>
      <c r="B3235" t="s">
        <v>8197</v>
      </c>
      <c r="C3235" t="s">
        <v>8199</v>
      </c>
      <c r="D3235">
        <v>31662</v>
      </c>
      <c r="E3235">
        <v>12620000</v>
      </c>
    </row>
    <row r="3236" spans="1:5" x14ac:dyDescent="0.3">
      <c r="A3236">
        <f t="shared" si="54"/>
        <v>-12600000</v>
      </c>
      <c r="B3236" t="s">
        <v>3653</v>
      </c>
      <c r="C3236" t="s">
        <v>3654</v>
      </c>
      <c r="D3236">
        <v>27400000</v>
      </c>
      <c r="E3236">
        <v>40000000</v>
      </c>
    </row>
    <row r="3237" spans="1:5" x14ac:dyDescent="0.3">
      <c r="A3237">
        <f t="shared" si="54"/>
        <v>-12602611</v>
      </c>
      <c r="B3237" t="s">
        <v>2396</v>
      </c>
      <c r="C3237" t="s">
        <v>2399</v>
      </c>
      <c r="D3237">
        <v>52397389</v>
      </c>
      <c r="E3237">
        <v>65000000</v>
      </c>
    </row>
    <row r="3238" spans="1:5" x14ac:dyDescent="0.3">
      <c r="A3238">
        <f t="shared" si="54"/>
        <v>-12617007</v>
      </c>
      <c r="B3238" t="s">
        <v>6733</v>
      </c>
      <c r="C3238" t="s">
        <v>6734</v>
      </c>
      <c r="D3238">
        <v>7382993</v>
      </c>
      <c r="E3238">
        <v>20000000</v>
      </c>
    </row>
    <row r="3239" spans="1:5" x14ac:dyDescent="0.3">
      <c r="A3239">
        <f t="shared" si="54"/>
        <v>-12662421</v>
      </c>
      <c r="B3239" t="s">
        <v>696</v>
      </c>
      <c r="C3239" t="s">
        <v>5524</v>
      </c>
      <c r="D3239">
        <v>14337579</v>
      </c>
      <c r="E3239">
        <v>27000000</v>
      </c>
    </row>
    <row r="3240" spans="1:5" x14ac:dyDescent="0.3">
      <c r="A3240">
        <f t="shared" si="54"/>
        <v>-12663533</v>
      </c>
      <c r="B3240" t="s">
        <v>7469</v>
      </c>
      <c r="C3240" t="s">
        <v>7472</v>
      </c>
      <c r="D3240">
        <v>336467</v>
      </c>
      <c r="E3240">
        <v>13000000</v>
      </c>
    </row>
    <row r="3241" spans="1:5" x14ac:dyDescent="0.3">
      <c r="A3241">
        <f t="shared" si="54"/>
        <v>-12698695</v>
      </c>
      <c r="B3241" t="s">
        <v>384</v>
      </c>
      <c r="C3241" t="s">
        <v>8192</v>
      </c>
      <c r="D3241">
        <v>301305</v>
      </c>
      <c r="E3241">
        <v>13000000</v>
      </c>
    </row>
    <row r="3242" spans="1:5" x14ac:dyDescent="0.3">
      <c r="A3242">
        <f t="shared" si="54"/>
        <v>-12731341</v>
      </c>
      <c r="B3242" t="s">
        <v>3085</v>
      </c>
      <c r="C3242" t="s">
        <v>6745</v>
      </c>
      <c r="D3242">
        <v>7268659</v>
      </c>
      <c r="E3242">
        <v>20000000</v>
      </c>
    </row>
    <row r="3243" spans="1:5" x14ac:dyDescent="0.3">
      <c r="A3243">
        <f t="shared" si="54"/>
        <v>-12733495</v>
      </c>
      <c r="B3243" t="s">
        <v>5173</v>
      </c>
      <c r="C3243" t="s">
        <v>5176</v>
      </c>
      <c r="D3243">
        <v>17266505</v>
      </c>
      <c r="E3243">
        <v>30000000</v>
      </c>
    </row>
    <row r="3244" spans="1:5" x14ac:dyDescent="0.3">
      <c r="A3244">
        <f t="shared" si="54"/>
        <v>-12785034</v>
      </c>
      <c r="B3244" t="s">
        <v>5685</v>
      </c>
      <c r="C3244" t="s">
        <v>8224</v>
      </c>
      <c r="D3244">
        <v>214966</v>
      </c>
      <c r="E3244">
        <v>13000000</v>
      </c>
    </row>
    <row r="3245" spans="1:5" x14ac:dyDescent="0.3">
      <c r="A3245">
        <f t="shared" si="54"/>
        <v>-12796359</v>
      </c>
      <c r="B3245" t="s">
        <v>7794</v>
      </c>
      <c r="C3245" t="s">
        <v>7795</v>
      </c>
      <c r="D3245">
        <v>2203641</v>
      </c>
      <c r="E3245">
        <v>15000000</v>
      </c>
    </row>
    <row r="3246" spans="1:5" x14ac:dyDescent="0.3">
      <c r="A3246">
        <f t="shared" si="54"/>
        <v>-12803790</v>
      </c>
      <c r="B3246" t="s">
        <v>6266</v>
      </c>
      <c r="C3246" t="s">
        <v>6267</v>
      </c>
      <c r="D3246">
        <v>10696210</v>
      </c>
      <c r="E3246">
        <v>23500000</v>
      </c>
    </row>
    <row r="3247" spans="1:5" x14ac:dyDescent="0.3">
      <c r="A3247">
        <f t="shared" si="54"/>
        <v>-12863050</v>
      </c>
      <c r="B3247" t="s">
        <v>3771</v>
      </c>
      <c r="C3247" t="s">
        <v>3774</v>
      </c>
      <c r="D3247">
        <v>31136950</v>
      </c>
      <c r="E3247">
        <v>44000000</v>
      </c>
    </row>
    <row r="3248" spans="1:5" x14ac:dyDescent="0.3">
      <c r="A3248">
        <f t="shared" si="54"/>
        <v>-12879981</v>
      </c>
      <c r="B3248" t="s">
        <v>4805</v>
      </c>
      <c r="C3248" t="s">
        <v>4806</v>
      </c>
      <c r="D3248">
        <v>17120019</v>
      </c>
      <c r="E3248">
        <v>30000000</v>
      </c>
    </row>
    <row r="3249" spans="1:5" x14ac:dyDescent="0.3">
      <c r="A3249">
        <f t="shared" si="54"/>
        <v>-12904682</v>
      </c>
      <c r="B3249" t="s">
        <v>2904</v>
      </c>
      <c r="C3249" t="s">
        <v>5117</v>
      </c>
      <c r="D3249">
        <v>32095318</v>
      </c>
      <c r="E3249">
        <v>45000000</v>
      </c>
    </row>
    <row r="3250" spans="1:5" x14ac:dyDescent="0.3">
      <c r="A3250">
        <f t="shared" si="54"/>
        <v>-12931913</v>
      </c>
      <c r="B3250" t="s">
        <v>8611</v>
      </c>
      <c r="C3250" t="s">
        <v>8613</v>
      </c>
      <c r="D3250">
        <v>4068087</v>
      </c>
      <c r="E3250">
        <v>17000000</v>
      </c>
    </row>
    <row r="3251" spans="1:5" x14ac:dyDescent="0.3">
      <c r="A3251">
        <f t="shared" si="54"/>
        <v>-12943898</v>
      </c>
      <c r="B3251" t="s">
        <v>10217</v>
      </c>
      <c r="C3251" t="s">
        <v>12091</v>
      </c>
      <c r="D3251">
        <f>VLOOKUP(B3251,'AVG budget &amp; Gross'!$X$4:$Y$2401,2,0)</f>
        <v>1056102</v>
      </c>
      <c r="E3251">
        <v>14000000</v>
      </c>
    </row>
    <row r="3252" spans="1:5" x14ac:dyDescent="0.3">
      <c r="A3252">
        <f t="shared" si="54"/>
        <v>-12946185</v>
      </c>
      <c r="B3252" t="s">
        <v>1196</v>
      </c>
      <c r="C3252" t="s">
        <v>4112</v>
      </c>
      <c r="D3252">
        <v>27053815</v>
      </c>
      <c r="E3252">
        <v>40000000</v>
      </c>
    </row>
    <row r="3253" spans="1:5" x14ac:dyDescent="0.3">
      <c r="A3253">
        <f t="shared" si="54"/>
        <v>-12971342</v>
      </c>
      <c r="B3253" t="s">
        <v>7188</v>
      </c>
      <c r="C3253" t="s">
        <v>7189</v>
      </c>
      <c r="D3253">
        <f>VLOOKUP(B3253,'AVG budget &amp; Gross'!$X$4:$Y$2401,2,0)</f>
        <v>1028658</v>
      </c>
      <c r="E3253">
        <v>14000000</v>
      </c>
    </row>
    <row r="3254" spans="1:5" x14ac:dyDescent="0.3">
      <c r="A3254">
        <f t="shared" si="54"/>
        <v>-12976053</v>
      </c>
      <c r="B3254" t="s">
        <v>8092</v>
      </c>
      <c r="C3254" t="s">
        <v>8093</v>
      </c>
      <c r="D3254">
        <v>23947</v>
      </c>
      <c r="E3254">
        <v>13000000</v>
      </c>
    </row>
    <row r="3255" spans="1:5" x14ac:dyDescent="0.3">
      <c r="A3255">
        <f t="shared" si="54"/>
        <v>-13000000</v>
      </c>
      <c r="B3255" t="s">
        <v>8002</v>
      </c>
      <c r="C3255" t="s">
        <v>8003</v>
      </c>
      <c r="D3255">
        <v>1000000</v>
      </c>
      <c r="E3255">
        <v>14000000</v>
      </c>
    </row>
    <row r="3256" spans="1:5" x14ac:dyDescent="0.3">
      <c r="A3256">
        <f t="shared" si="54"/>
        <v>-13045798</v>
      </c>
      <c r="B3256" t="s">
        <v>7800</v>
      </c>
      <c r="C3256" t="s">
        <v>7801</v>
      </c>
      <c r="D3256">
        <v>1954202</v>
      </c>
      <c r="E3256">
        <v>15000000</v>
      </c>
    </row>
    <row r="3257" spans="1:5" x14ac:dyDescent="0.3">
      <c r="A3257">
        <f t="shared" si="54"/>
        <v>-13046268</v>
      </c>
      <c r="B3257" t="s">
        <v>7797</v>
      </c>
      <c r="C3257" t="s">
        <v>7798</v>
      </c>
      <c r="D3257">
        <v>1953732</v>
      </c>
      <c r="E3257">
        <v>15000000</v>
      </c>
    </row>
    <row r="3258" spans="1:5" x14ac:dyDescent="0.3">
      <c r="A3258">
        <f t="shared" si="54"/>
        <v>-13059719</v>
      </c>
      <c r="B3258" t="s">
        <v>6769</v>
      </c>
      <c r="C3258" t="s">
        <v>10783</v>
      </c>
      <c r="D3258">
        <v>6940281</v>
      </c>
      <c r="E3258">
        <f>VLOOKUP(B3258,'AVG budget &amp; Gross'!$S$4:$T$2401,2,0)</f>
        <v>20000000</v>
      </c>
    </row>
    <row r="3259" spans="1:5" x14ac:dyDescent="0.3">
      <c r="A3259">
        <f t="shared" si="54"/>
        <v>-13069116</v>
      </c>
      <c r="B3259" t="s">
        <v>2621</v>
      </c>
      <c r="C3259" t="s">
        <v>5178</v>
      </c>
      <c r="D3259">
        <v>16930884</v>
      </c>
      <c r="E3259">
        <v>30000000</v>
      </c>
    </row>
    <row r="3260" spans="1:5" x14ac:dyDescent="0.3">
      <c r="A3260">
        <f t="shared" si="54"/>
        <v>-13150858</v>
      </c>
      <c r="B3260" t="s">
        <v>7449</v>
      </c>
      <c r="C3260" t="s">
        <v>7450</v>
      </c>
      <c r="D3260">
        <v>2849142</v>
      </c>
      <c r="E3260">
        <v>16000000</v>
      </c>
    </row>
    <row r="3261" spans="1:5" x14ac:dyDescent="0.3">
      <c r="A3261">
        <f t="shared" si="54"/>
        <v>-13177655</v>
      </c>
      <c r="B3261" t="s">
        <v>3545</v>
      </c>
      <c r="C3261" t="s">
        <v>3546</v>
      </c>
      <c r="D3261">
        <f>VLOOKUP(B3261,'AVG budget &amp; Gross'!$X$4:$Y$2401,2,0)</f>
        <v>34822345</v>
      </c>
      <c r="E3261">
        <v>48000000</v>
      </c>
    </row>
    <row r="3262" spans="1:5" x14ac:dyDescent="0.3">
      <c r="A3262">
        <f t="shared" si="54"/>
        <v>-13200000</v>
      </c>
      <c r="B3262" t="s">
        <v>8314</v>
      </c>
      <c r="C3262" t="s">
        <v>8937</v>
      </c>
      <c r="D3262">
        <v>800000</v>
      </c>
      <c r="E3262">
        <v>14000000</v>
      </c>
    </row>
    <row r="3263" spans="1:5" x14ac:dyDescent="0.3">
      <c r="A3263">
        <f t="shared" si="54"/>
        <v>-13215568</v>
      </c>
      <c r="B3263" t="s">
        <v>4841</v>
      </c>
      <c r="C3263" t="s">
        <v>4842</v>
      </c>
      <c r="D3263">
        <v>21784432</v>
      </c>
      <c r="E3263">
        <v>35000000</v>
      </c>
    </row>
    <row r="3264" spans="1:5" x14ac:dyDescent="0.3">
      <c r="A3264">
        <f t="shared" si="54"/>
        <v>-13236409</v>
      </c>
      <c r="B3264" t="s">
        <v>4880</v>
      </c>
      <c r="C3264" t="s">
        <v>8061</v>
      </c>
      <c r="D3264">
        <v>163591</v>
      </c>
      <c r="E3264">
        <v>13400000</v>
      </c>
    </row>
    <row r="3265" spans="1:5" x14ac:dyDescent="0.3">
      <c r="A3265">
        <f t="shared" si="54"/>
        <v>-13266274</v>
      </c>
      <c r="B3265" t="s">
        <v>546</v>
      </c>
      <c r="C3265" t="s">
        <v>827</v>
      </c>
      <c r="D3265">
        <v>113733726</v>
      </c>
      <c r="E3265">
        <v>127000000</v>
      </c>
    </row>
    <row r="3266" spans="1:5" x14ac:dyDescent="0.3">
      <c r="A3266">
        <f t="shared" ref="A3266:A3329" si="55">D3266-E3266</f>
        <v>-13313646</v>
      </c>
      <c r="B3266" t="s">
        <v>291</v>
      </c>
      <c r="C3266" t="s">
        <v>12008</v>
      </c>
      <c r="D3266">
        <v>186354</v>
      </c>
      <c r="E3266">
        <v>13500000</v>
      </c>
    </row>
    <row r="3267" spans="1:5" x14ac:dyDescent="0.3">
      <c r="A3267">
        <f t="shared" si="55"/>
        <v>-13320925</v>
      </c>
      <c r="B3267" t="s">
        <v>6168</v>
      </c>
      <c r="C3267" t="s">
        <v>6170</v>
      </c>
      <c r="D3267">
        <v>6109075</v>
      </c>
      <c r="E3267">
        <v>19430000</v>
      </c>
    </row>
    <row r="3268" spans="1:5" x14ac:dyDescent="0.3">
      <c r="A3268">
        <f t="shared" si="55"/>
        <v>-13334037</v>
      </c>
      <c r="B3268" t="s">
        <v>546</v>
      </c>
      <c r="C3268" t="s">
        <v>2848</v>
      </c>
      <c r="D3268">
        <v>44665963</v>
      </c>
      <c r="E3268">
        <v>58000000</v>
      </c>
    </row>
    <row r="3269" spans="1:5" x14ac:dyDescent="0.3">
      <c r="A3269">
        <f t="shared" si="55"/>
        <v>-13363463</v>
      </c>
      <c r="B3269" t="s">
        <v>52</v>
      </c>
      <c r="C3269" t="s">
        <v>4869</v>
      </c>
      <c r="D3269">
        <v>18636537</v>
      </c>
      <c r="E3269">
        <v>32000000</v>
      </c>
    </row>
    <row r="3270" spans="1:5" x14ac:dyDescent="0.3">
      <c r="A3270">
        <f t="shared" si="55"/>
        <v>-13383001</v>
      </c>
      <c r="B3270" t="s">
        <v>3344</v>
      </c>
      <c r="C3270" t="s">
        <v>3346</v>
      </c>
      <c r="D3270">
        <v>26616999</v>
      </c>
      <c r="E3270">
        <v>40000000</v>
      </c>
    </row>
    <row r="3271" spans="1:5" x14ac:dyDescent="0.3">
      <c r="A3271">
        <f t="shared" si="55"/>
        <v>-13390407</v>
      </c>
      <c r="B3271" t="s">
        <v>2975</v>
      </c>
      <c r="C3271" t="s">
        <v>2976</v>
      </c>
      <c r="D3271">
        <v>41609593</v>
      </c>
      <c r="E3271">
        <v>55000000</v>
      </c>
    </row>
    <row r="3272" spans="1:5" x14ac:dyDescent="0.3">
      <c r="A3272">
        <f t="shared" si="55"/>
        <v>-13414567</v>
      </c>
      <c r="B3272" t="s">
        <v>6020</v>
      </c>
      <c r="C3272" t="s">
        <v>6023</v>
      </c>
      <c r="D3272">
        <v>85433</v>
      </c>
      <c r="E3272">
        <v>13500000</v>
      </c>
    </row>
    <row r="3273" spans="1:5" x14ac:dyDescent="0.3">
      <c r="A3273">
        <f t="shared" si="55"/>
        <v>-13414611</v>
      </c>
      <c r="B3273" t="s">
        <v>1470</v>
      </c>
      <c r="C3273" t="s">
        <v>2060</v>
      </c>
      <c r="D3273">
        <v>55585389</v>
      </c>
      <c r="E3273">
        <v>69000000</v>
      </c>
    </row>
    <row r="3274" spans="1:5" x14ac:dyDescent="0.3">
      <c r="A3274">
        <f t="shared" si="55"/>
        <v>-13436643</v>
      </c>
      <c r="B3274" t="s">
        <v>5770</v>
      </c>
      <c r="C3274" t="s">
        <v>6751</v>
      </c>
      <c r="D3274">
        <v>6563357</v>
      </c>
      <c r="E3274">
        <v>20000000</v>
      </c>
    </row>
    <row r="3275" spans="1:5" x14ac:dyDescent="0.3">
      <c r="A3275">
        <f t="shared" si="55"/>
        <v>-13461796</v>
      </c>
      <c r="B3275" t="s">
        <v>2568</v>
      </c>
      <c r="C3275" t="s">
        <v>5941</v>
      </c>
      <c r="D3275">
        <v>11538204</v>
      </c>
      <c r="E3275">
        <v>25000000</v>
      </c>
    </row>
    <row r="3276" spans="1:5" x14ac:dyDescent="0.3">
      <c r="A3276">
        <f t="shared" si="55"/>
        <v>-13500000</v>
      </c>
      <c r="B3276" t="s">
        <v>3750</v>
      </c>
      <c r="C3276" t="s">
        <v>7569</v>
      </c>
      <c r="D3276">
        <f>VLOOKUP(B3276,'AVG budget &amp; Gross'!$X$4:$Y$2401,2,0)</f>
        <v>1500000</v>
      </c>
      <c r="E3276">
        <v>15000000</v>
      </c>
    </row>
    <row r="3277" spans="1:5" x14ac:dyDescent="0.3">
      <c r="A3277">
        <f t="shared" si="55"/>
        <v>-13564917</v>
      </c>
      <c r="B3277" t="s">
        <v>7140</v>
      </c>
      <c r="C3277" t="s">
        <v>7142</v>
      </c>
      <c r="D3277">
        <v>4435083</v>
      </c>
      <c r="E3277">
        <v>18000000</v>
      </c>
    </row>
    <row r="3278" spans="1:5" x14ac:dyDescent="0.3">
      <c r="A3278">
        <f t="shared" si="55"/>
        <v>-13568780</v>
      </c>
      <c r="B3278" t="s">
        <v>4194</v>
      </c>
      <c r="C3278" t="s">
        <v>4195</v>
      </c>
      <c r="D3278">
        <v>10431220</v>
      </c>
      <c r="E3278">
        <v>24000000</v>
      </c>
    </row>
    <row r="3279" spans="1:5" x14ac:dyDescent="0.3">
      <c r="A3279">
        <f t="shared" si="55"/>
        <v>-13571117</v>
      </c>
      <c r="B3279" t="s">
        <v>7481</v>
      </c>
      <c r="C3279" t="s">
        <v>7482</v>
      </c>
      <c r="D3279">
        <v>2428883</v>
      </c>
      <c r="E3279">
        <v>16000000</v>
      </c>
    </row>
    <row r="3280" spans="1:5" x14ac:dyDescent="0.3">
      <c r="A3280">
        <f t="shared" si="55"/>
        <v>-13579681</v>
      </c>
      <c r="B3280" t="s">
        <v>6756</v>
      </c>
      <c r="C3280" t="s">
        <v>6757</v>
      </c>
      <c r="D3280">
        <v>6420319</v>
      </c>
      <c r="E3280">
        <v>20000000</v>
      </c>
    </row>
    <row r="3281" spans="1:5" x14ac:dyDescent="0.3">
      <c r="A3281">
        <f t="shared" si="55"/>
        <v>-13585465</v>
      </c>
      <c r="B3281" t="s">
        <v>578</v>
      </c>
      <c r="C3281" t="s">
        <v>7131</v>
      </c>
      <c r="D3281">
        <v>4414535</v>
      </c>
      <c r="E3281">
        <v>18000000</v>
      </c>
    </row>
    <row r="3282" spans="1:5" x14ac:dyDescent="0.3">
      <c r="A3282">
        <f t="shared" si="55"/>
        <v>-13594629</v>
      </c>
      <c r="B3282" t="s">
        <v>470</v>
      </c>
      <c r="C3282" t="s">
        <v>471</v>
      </c>
      <c r="D3282">
        <v>146405371</v>
      </c>
      <c r="E3282">
        <v>160000000</v>
      </c>
    </row>
    <row r="3283" spans="1:5" x14ac:dyDescent="0.3">
      <c r="A3283">
        <f t="shared" si="55"/>
        <v>-13595247</v>
      </c>
      <c r="B3283" t="s">
        <v>3828</v>
      </c>
      <c r="C3283" t="s">
        <v>3830</v>
      </c>
      <c r="D3283">
        <v>26404753</v>
      </c>
      <c r="E3283">
        <v>40000000</v>
      </c>
    </row>
    <row r="3284" spans="1:5" x14ac:dyDescent="0.3">
      <c r="A3284">
        <f t="shared" si="55"/>
        <v>-13642958</v>
      </c>
      <c r="B3284" t="s">
        <v>647</v>
      </c>
      <c r="C3284" t="s">
        <v>6916</v>
      </c>
      <c r="D3284">
        <v>1357042</v>
      </c>
      <c r="E3284">
        <v>15000000</v>
      </c>
    </row>
    <row r="3285" spans="1:5" x14ac:dyDescent="0.3">
      <c r="A3285">
        <f t="shared" si="55"/>
        <v>-13705360</v>
      </c>
      <c r="B3285" t="s">
        <v>7146</v>
      </c>
      <c r="C3285" t="s">
        <v>7802</v>
      </c>
      <c r="D3285">
        <v>1294640</v>
      </c>
      <c r="E3285">
        <v>15000000</v>
      </c>
    </row>
    <row r="3286" spans="1:5" x14ac:dyDescent="0.3">
      <c r="A3286">
        <f t="shared" si="55"/>
        <v>-13723190</v>
      </c>
      <c r="B3286" t="s">
        <v>1596</v>
      </c>
      <c r="C3286" t="s">
        <v>5646</v>
      </c>
      <c r="D3286">
        <v>12276810</v>
      </c>
      <c r="E3286">
        <v>26000000</v>
      </c>
    </row>
    <row r="3287" spans="1:5" x14ac:dyDescent="0.3">
      <c r="A3287">
        <f t="shared" si="55"/>
        <v>-13749680</v>
      </c>
      <c r="B3287" t="s">
        <v>2013</v>
      </c>
      <c r="C3287" t="s">
        <v>7061</v>
      </c>
      <c r="D3287">
        <v>4250320</v>
      </c>
      <c r="E3287">
        <v>18000000</v>
      </c>
    </row>
    <row r="3288" spans="1:5" x14ac:dyDescent="0.3">
      <c r="A3288">
        <f t="shared" si="55"/>
        <v>-13751523</v>
      </c>
      <c r="B3288" t="s">
        <v>4196</v>
      </c>
      <c r="C3288" t="s">
        <v>5541</v>
      </c>
      <c r="D3288">
        <v>13248477</v>
      </c>
      <c r="E3288">
        <v>27000000</v>
      </c>
    </row>
    <row r="3289" spans="1:5" x14ac:dyDescent="0.3">
      <c r="A3289">
        <f t="shared" si="55"/>
        <v>-13811358</v>
      </c>
      <c r="B3289" t="s">
        <v>5943</v>
      </c>
      <c r="C3289" t="s">
        <v>5945</v>
      </c>
      <c r="D3289">
        <v>12188642</v>
      </c>
      <c r="E3289">
        <v>26000000</v>
      </c>
    </row>
    <row r="3290" spans="1:5" x14ac:dyDescent="0.3">
      <c r="A3290">
        <f t="shared" si="55"/>
        <v>-13870652</v>
      </c>
      <c r="B3290" t="s">
        <v>5157</v>
      </c>
      <c r="C3290" t="s">
        <v>5159</v>
      </c>
      <c r="D3290">
        <v>21129348</v>
      </c>
      <c r="E3290">
        <v>35000000</v>
      </c>
    </row>
    <row r="3291" spans="1:5" x14ac:dyDescent="0.3">
      <c r="A3291">
        <f t="shared" si="55"/>
        <v>-13884496</v>
      </c>
      <c r="B3291" t="s">
        <v>11708</v>
      </c>
      <c r="C3291" t="s">
        <v>11709</v>
      </c>
      <c r="D3291">
        <v>115504</v>
      </c>
      <c r="E3291">
        <v>14000000</v>
      </c>
    </row>
    <row r="3292" spans="1:5" x14ac:dyDescent="0.3">
      <c r="A3292">
        <f t="shared" si="55"/>
        <v>-13900000</v>
      </c>
      <c r="B3292" t="s">
        <v>3354</v>
      </c>
      <c r="C3292" t="s">
        <v>5948</v>
      </c>
      <c r="D3292">
        <v>11100000</v>
      </c>
      <c r="E3292">
        <v>25000000</v>
      </c>
    </row>
    <row r="3293" spans="1:5" x14ac:dyDescent="0.3">
      <c r="A3293">
        <f t="shared" si="55"/>
        <v>-13912817</v>
      </c>
      <c r="B3293" t="s">
        <v>344</v>
      </c>
      <c r="C3293" t="s">
        <v>347</v>
      </c>
      <c r="D3293">
        <v>161087183</v>
      </c>
      <c r="E3293">
        <v>175000000</v>
      </c>
    </row>
    <row r="3294" spans="1:5" x14ac:dyDescent="0.3">
      <c r="A3294">
        <f t="shared" si="55"/>
        <v>-13924922</v>
      </c>
      <c r="B3294" t="s">
        <v>2013</v>
      </c>
      <c r="C3294" t="s">
        <v>10951</v>
      </c>
      <c r="D3294">
        <v>75078</v>
      </c>
      <c r="E3294">
        <v>14000000</v>
      </c>
    </row>
    <row r="3295" spans="1:5" x14ac:dyDescent="0.3">
      <c r="A3295">
        <f t="shared" si="55"/>
        <v>-13936740</v>
      </c>
      <c r="B3295" t="s">
        <v>7182</v>
      </c>
      <c r="C3295" t="s">
        <v>7184</v>
      </c>
      <c r="D3295">
        <v>63260</v>
      </c>
      <c r="E3295">
        <v>14000000</v>
      </c>
    </row>
    <row r="3296" spans="1:5" x14ac:dyDescent="0.3">
      <c r="A3296">
        <f t="shared" si="55"/>
        <v>-13953505</v>
      </c>
      <c r="B3296" t="s">
        <v>8021</v>
      </c>
      <c r="C3296" t="s">
        <v>8022</v>
      </c>
      <c r="D3296">
        <v>46495</v>
      </c>
      <c r="E3296">
        <v>14000000</v>
      </c>
    </row>
    <row r="3297" spans="1:5" x14ac:dyDescent="0.3">
      <c r="A3297">
        <f t="shared" si="55"/>
        <v>-13955468</v>
      </c>
      <c r="B3297" t="s">
        <v>4317</v>
      </c>
      <c r="C3297" t="s">
        <v>4319</v>
      </c>
      <c r="D3297">
        <v>24044532</v>
      </c>
      <c r="E3297">
        <v>38000000</v>
      </c>
    </row>
    <row r="3298" spans="1:5" x14ac:dyDescent="0.3">
      <c r="A3298">
        <f t="shared" si="55"/>
        <v>-13960131</v>
      </c>
      <c r="B3298" t="s">
        <v>8251</v>
      </c>
      <c r="C3298" t="s">
        <v>8252</v>
      </c>
      <c r="D3298">
        <v>1039869</v>
      </c>
      <c r="E3298">
        <v>15000000</v>
      </c>
    </row>
    <row r="3299" spans="1:5" x14ac:dyDescent="0.3">
      <c r="A3299">
        <f t="shared" si="55"/>
        <v>-13972411</v>
      </c>
      <c r="B3299" t="s">
        <v>5157</v>
      </c>
      <c r="C3299" t="s">
        <v>6167</v>
      </c>
      <c r="D3299">
        <v>6777589</v>
      </c>
      <c r="E3299">
        <f>VLOOKUP(B3299,'AVG budget &amp; Gross'!$S$4:$T$2401,2,0)</f>
        <v>20750000</v>
      </c>
    </row>
    <row r="3300" spans="1:5" x14ac:dyDescent="0.3">
      <c r="A3300">
        <f t="shared" si="55"/>
        <v>-13974606</v>
      </c>
      <c r="B3300" t="s">
        <v>4044</v>
      </c>
      <c r="C3300" t="s">
        <v>9096</v>
      </c>
      <c r="D3300">
        <v>16025394</v>
      </c>
      <c r="E3300">
        <f>VLOOKUP(B3300,'AVG budget &amp; Gross'!$S$4:$T$2401,2,0)</f>
        <v>30000000</v>
      </c>
    </row>
    <row r="3301" spans="1:5" x14ac:dyDescent="0.3">
      <c r="A3301">
        <f t="shared" si="55"/>
        <v>-13991568</v>
      </c>
      <c r="B3301" t="s">
        <v>3815</v>
      </c>
      <c r="C3301" t="s">
        <v>5942</v>
      </c>
      <c r="D3301">
        <v>11008432</v>
      </c>
      <c r="E3301">
        <v>25000000</v>
      </c>
    </row>
    <row r="3302" spans="1:5" x14ac:dyDescent="0.3">
      <c r="A3302">
        <f t="shared" si="55"/>
        <v>-13997244</v>
      </c>
      <c r="B3302" t="s">
        <v>503</v>
      </c>
      <c r="C3302" t="s">
        <v>6761</v>
      </c>
      <c r="D3302">
        <v>6002756</v>
      </c>
      <c r="E3302">
        <v>20000000</v>
      </c>
    </row>
    <row r="3303" spans="1:5" x14ac:dyDescent="0.3">
      <c r="A3303">
        <f t="shared" si="55"/>
        <v>-14003282</v>
      </c>
      <c r="B3303" t="s">
        <v>2669</v>
      </c>
      <c r="C3303" t="s">
        <v>2671</v>
      </c>
      <c r="D3303">
        <v>45996718</v>
      </c>
      <c r="E3303">
        <v>60000000</v>
      </c>
    </row>
    <row r="3304" spans="1:5" x14ac:dyDescent="0.3">
      <c r="A3304">
        <f t="shared" si="55"/>
        <v>-14015257</v>
      </c>
      <c r="B3304" t="s">
        <v>5425</v>
      </c>
      <c r="C3304" t="s">
        <v>7455</v>
      </c>
      <c r="D3304">
        <v>1984743</v>
      </c>
      <c r="E3304">
        <v>16000000</v>
      </c>
    </row>
    <row r="3305" spans="1:5" x14ac:dyDescent="0.3">
      <c r="A3305">
        <f t="shared" si="55"/>
        <v>-14024817</v>
      </c>
      <c r="B3305" t="s">
        <v>1999</v>
      </c>
      <c r="C3305" t="s">
        <v>2653</v>
      </c>
      <c r="D3305">
        <v>46975183</v>
      </c>
      <c r="E3305">
        <v>61000000</v>
      </c>
    </row>
    <row r="3306" spans="1:5" x14ac:dyDescent="0.3">
      <c r="A3306">
        <f t="shared" si="55"/>
        <v>-14051289</v>
      </c>
      <c r="B3306" t="s">
        <v>1769</v>
      </c>
      <c r="C3306" t="s">
        <v>1771</v>
      </c>
      <c r="D3306">
        <v>65948711</v>
      </c>
      <c r="E3306">
        <v>80000000</v>
      </c>
    </row>
    <row r="3307" spans="1:5" x14ac:dyDescent="0.3">
      <c r="A3307">
        <f t="shared" si="55"/>
        <v>-14057170</v>
      </c>
      <c r="B3307" t="s">
        <v>2193</v>
      </c>
      <c r="C3307" t="s">
        <v>2196</v>
      </c>
      <c r="D3307">
        <v>55942830</v>
      </c>
      <c r="E3307">
        <v>70000000</v>
      </c>
    </row>
    <row r="3308" spans="1:5" x14ac:dyDescent="0.3">
      <c r="A3308">
        <f t="shared" si="55"/>
        <v>-14072893</v>
      </c>
      <c r="B3308" t="s">
        <v>9844</v>
      </c>
      <c r="C3308" t="s">
        <v>9847</v>
      </c>
      <c r="D3308">
        <v>927107</v>
      </c>
      <c r="E3308">
        <v>15000000</v>
      </c>
    </row>
    <row r="3309" spans="1:5" x14ac:dyDescent="0.3">
      <c r="A3309">
        <f t="shared" si="55"/>
        <v>-14088250</v>
      </c>
      <c r="B3309" t="s">
        <v>5106</v>
      </c>
      <c r="C3309" t="s">
        <v>5960</v>
      </c>
      <c r="D3309">
        <v>10911750</v>
      </c>
      <c r="E3309">
        <v>25000000</v>
      </c>
    </row>
    <row r="3310" spans="1:5" x14ac:dyDescent="0.3">
      <c r="A3310">
        <f t="shared" si="55"/>
        <v>-14125795</v>
      </c>
      <c r="B3310" t="s">
        <v>7895</v>
      </c>
      <c r="C3310" t="s">
        <v>7897</v>
      </c>
      <c r="D3310">
        <v>74205</v>
      </c>
      <c r="E3310">
        <v>14200000</v>
      </c>
    </row>
    <row r="3311" spans="1:5" x14ac:dyDescent="0.3">
      <c r="A3311">
        <f t="shared" si="55"/>
        <v>-14168495</v>
      </c>
      <c r="B3311" t="s">
        <v>3259</v>
      </c>
      <c r="C3311" t="s">
        <v>4652</v>
      </c>
      <c r="D3311">
        <v>16831505</v>
      </c>
      <c r="E3311">
        <v>31000000</v>
      </c>
    </row>
    <row r="3312" spans="1:5" x14ac:dyDescent="0.3">
      <c r="A3312">
        <f t="shared" si="55"/>
        <v>-14169043</v>
      </c>
      <c r="B3312" t="s">
        <v>1230</v>
      </c>
      <c r="C3312" t="s">
        <v>6349</v>
      </c>
      <c r="D3312">
        <v>6830957</v>
      </c>
      <c r="E3312">
        <v>21000000</v>
      </c>
    </row>
    <row r="3313" spans="1:5" x14ac:dyDescent="0.3">
      <c r="A3313">
        <f t="shared" si="55"/>
        <v>-14182006</v>
      </c>
      <c r="B3313" t="s">
        <v>637</v>
      </c>
      <c r="C3313" t="s">
        <v>1439</v>
      </c>
      <c r="D3313">
        <v>75817994</v>
      </c>
      <c r="E3313">
        <v>90000000</v>
      </c>
    </row>
    <row r="3314" spans="1:5" x14ac:dyDescent="0.3">
      <c r="A3314">
        <f t="shared" si="55"/>
        <v>-14202684</v>
      </c>
      <c r="B3314" t="s">
        <v>4899</v>
      </c>
      <c r="C3314" t="s">
        <v>4900</v>
      </c>
      <c r="D3314">
        <v>17797316</v>
      </c>
      <c r="E3314">
        <v>32000000</v>
      </c>
    </row>
    <row r="3315" spans="1:5" x14ac:dyDescent="0.3">
      <c r="A3315">
        <f t="shared" si="55"/>
        <v>-14230040</v>
      </c>
      <c r="B3315" t="s">
        <v>3015</v>
      </c>
      <c r="C3315" t="s">
        <v>5958</v>
      </c>
      <c r="D3315">
        <v>10769960</v>
      </c>
      <c r="E3315">
        <v>25000000</v>
      </c>
    </row>
    <row r="3316" spans="1:5" x14ac:dyDescent="0.3">
      <c r="A3316">
        <f t="shared" si="55"/>
        <v>-14247275</v>
      </c>
      <c r="B3316" t="s">
        <v>5252</v>
      </c>
      <c r="C3316" t="s">
        <v>5253</v>
      </c>
      <c r="D3316">
        <v>3752725</v>
      </c>
      <c r="E3316">
        <v>18000000</v>
      </c>
    </row>
    <row r="3317" spans="1:5" x14ac:dyDescent="0.3">
      <c r="A3317">
        <f t="shared" si="55"/>
        <v>-14250866</v>
      </c>
      <c r="B3317" t="s">
        <v>6771</v>
      </c>
      <c r="C3317" t="s">
        <v>6772</v>
      </c>
      <c r="D3317">
        <v>5749134</v>
      </c>
      <c r="E3317">
        <v>20000000</v>
      </c>
    </row>
    <row r="3318" spans="1:5" x14ac:dyDescent="0.3">
      <c r="A3318">
        <f t="shared" si="55"/>
        <v>-14280633</v>
      </c>
      <c r="B3318" t="s">
        <v>3249</v>
      </c>
      <c r="C3318" t="s">
        <v>5962</v>
      </c>
      <c r="D3318">
        <v>10719367</v>
      </c>
      <c r="E3318">
        <v>25000000</v>
      </c>
    </row>
    <row r="3319" spans="1:5" x14ac:dyDescent="0.3">
      <c r="A3319">
        <f t="shared" si="55"/>
        <v>-14290615</v>
      </c>
      <c r="B3319" t="s">
        <v>5190</v>
      </c>
      <c r="C3319" t="s">
        <v>5191</v>
      </c>
      <c r="D3319">
        <v>15709385</v>
      </c>
      <c r="E3319">
        <v>30000000</v>
      </c>
    </row>
    <row r="3320" spans="1:5" x14ac:dyDescent="0.3">
      <c r="A3320">
        <f t="shared" si="55"/>
        <v>-14292206</v>
      </c>
      <c r="B3320" t="s">
        <v>7135</v>
      </c>
      <c r="C3320" t="s">
        <v>7136</v>
      </c>
      <c r="D3320">
        <v>3707794</v>
      </c>
      <c r="E3320">
        <v>18000000</v>
      </c>
    </row>
    <row r="3321" spans="1:5" x14ac:dyDescent="0.3">
      <c r="A3321">
        <f t="shared" si="55"/>
        <v>-14298357</v>
      </c>
      <c r="B3321" t="s">
        <v>1324</v>
      </c>
      <c r="C3321" t="s">
        <v>7122</v>
      </c>
      <c r="D3321">
        <v>5701643</v>
      </c>
      <c r="E3321">
        <v>20000000</v>
      </c>
    </row>
    <row r="3322" spans="1:5" x14ac:dyDescent="0.3">
      <c r="A3322">
        <f t="shared" si="55"/>
        <v>-14305929</v>
      </c>
      <c r="B3322" t="s">
        <v>7304</v>
      </c>
      <c r="C3322" t="s">
        <v>7305</v>
      </c>
      <c r="D3322">
        <v>2694071</v>
      </c>
      <c r="E3322">
        <f>VLOOKUP(B3322,'AVG budget &amp; Gross'!$S$4:$T$2401,2,0)</f>
        <v>17000000</v>
      </c>
    </row>
    <row r="3323" spans="1:5" x14ac:dyDescent="0.3">
      <c r="A3323">
        <f t="shared" si="55"/>
        <v>-14306109</v>
      </c>
      <c r="B3323" t="s">
        <v>4508</v>
      </c>
      <c r="C3323" t="s">
        <v>7269</v>
      </c>
      <c r="D3323">
        <v>19693891</v>
      </c>
      <c r="E3323">
        <v>34000000</v>
      </c>
    </row>
    <row r="3324" spans="1:5" x14ac:dyDescent="0.3">
      <c r="A3324">
        <f t="shared" si="55"/>
        <v>-14313571</v>
      </c>
      <c r="B3324" t="s">
        <v>7452</v>
      </c>
      <c r="C3324" t="s">
        <v>7454</v>
      </c>
      <c r="D3324">
        <v>1686429</v>
      </c>
      <c r="E3324">
        <v>16000000</v>
      </c>
    </row>
    <row r="3325" spans="1:5" x14ac:dyDescent="0.3">
      <c r="A3325">
        <f t="shared" si="55"/>
        <v>-14318803</v>
      </c>
      <c r="B3325" t="s">
        <v>7497</v>
      </c>
      <c r="C3325" t="s">
        <v>7498</v>
      </c>
      <c r="D3325">
        <v>1181197</v>
      </c>
      <c r="E3325">
        <v>15500000</v>
      </c>
    </row>
    <row r="3326" spans="1:5" x14ac:dyDescent="0.3">
      <c r="A3326">
        <f t="shared" si="55"/>
        <v>-14333738</v>
      </c>
      <c r="B3326" t="s">
        <v>7457</v>
      </c>
      <c r="C3326" t="s">
        <v>7458</v>
      </c>
      <c r="D3326">
        <v>1666262</v>
      </c>
      <c r="E3326">
        <v>16000000</v>
      </c>
    </row>
    <row r="3327" spans="1:5" x14ac:dyDescent="0.3">
      <c r="A3327">
        <f t="shared" si="55"/>
        <v>-14353446</v>
      </c>
      <c r="B3327" t="s">
        <v>540</v>
      </c>
      <c r="C3327" t="s">
        <v>2549</v>
      </c>
      <c r="D3327">
        <v>90646554</v>
      </c>
      <c r="E3327">
        <v>105000000</v>
      </c>
    </row>
    <row r="3328" spans="1:5" x14ac:dyDescent="0.3">
      <c r="A3328">
        <f t="shared" si="55"/>
        <v>-14360758</v>
      </c>
      <c r="B3328" t="s">
        <v>6100</v>
      </c>
      <c r="C3328" t="s">
        <v>6101</v>
      </c>
      <c r="D3328">
        <v>9639242</v>
      </c>
      <c r="E3328">
        <v>24000000</v>
      </c>
    </row>
    <row r="3329" spans="1:5" x14ac:dyDescent="0.3">
      <c r="A3329">
        <f t="shared" si="55"/>
        <v>-14386444</v>
      </c>
      <c r="B3329" t="s">
        <v>7818</v>
      </c>
      <c r="C3329" t="s">
        <v>7819</v>
      </c>
      <c r="D3329">
        <v>613556</v>
      </c>
      <c r="E3329">
        <v>15000000</v>
      </c>
    </row>
    <row r="3330" spans="1:5" x14ac:dyDescent="0.3">
      <c r="A3330">
        <f t="shared" ref="A3330:A3393" si="56">D3330-E3330</f>
        <v>-14463239</v>
      </c>
      <c r="B3330" t="s">
        <v>202</v>
      </c>
      <c r="C3330" t="s">
        <v>13208</v>
      </c>
      <c r="D3330">
        <f>VLOOKUP(B3330,'AVG budget &amp; Gross'!$X$4:$Y$2401,2,0)</f>
        <v>130536761</v>
      </c>
      <c r="E3330">
        <f>VLOOKUP(B3330,'AVG budget &amp; Gross'!$S$4:$T$2401,2,0)</f>
        <v>145000000</v>
      </c>
    </row>
    <row r="3331" spans="1:5" x14ac:dyDescent="0.3">
      <c r="A3331">
        <f t="shared" si="56"/>
        <v>-14491311</v>
      </c>
      <c r="B3331" t="s">
        <v>7559</v>
      </c>
      <c r="C3331" t="s">
        <v>8244</v>
      </c>
      <c r="D3331">
        <v>1508689</v>
      </c>
      <c r="E3331">
        <v>16000000</v>
      </c>
    </row>
    <row r="3332" spans="1:5" x14ac:dyDescent="0.3">
      <c r="A3332">
        <f t="shared" si="56"/>
        <v>-14549025</v>
      </c>
      <c r="B3332" t="s">
        <v>4354</v>
      </c>
      <c r="C3332" t="s">
        <v>4388</v>
      </c>
      <c r="D3332">
        <v>22450975</v>
      </c>
      <c r="E3332">
        <v>37000000</v>
      </c>
    </row>
    <row r="3333" spans="1:5" x14ac:dyDescent="0.3">
      <c r="A3333">
        <f t="shared" si="56"/>
        <v>-14577793</v>
      </c>
      <c r="B3333" t="s">
        <v>5150</v>
      </c>
      <c r="C3333" t="s">
        <v>5151</v>
      </c>
      <c r="D3333">
        <v>20422207</v>
      </c>
      <c r="E3333">
        <v>35000000</v>
      </c>
    </row>
    <row r="3334" spans="1:5" x14ac:dyDescent="0.3">
      <c r="A3334">
        <f t="shared" si="56"/>
        <v>-14600121</v>
      </c>
      <c r="B3334" t="s">
        <v>8649</v>
      </c>
      <c r="C3334" t="s">
        <v>8652</v>
      </c>
      <c r="D3334">
        <v>399879</v>
      </c>
      <c r="E3334">
        <v>15000000</v>
      </c>
    </row>
    <row r="3335" spans="1:5" x14ac:dyDescent="0.3">
      <c r="A3335">
        <f t="shared" si="56"/>
        <v>-14618493</v>
      </c>
      <c r="B3335" t="s">
        <v>1167</v>
      </c>
      <c r="C3335" t="s">
        <v>2517</v>
      </c>
      <c r="D3335">
        <v>135381507</v>
      </c>
      <c r="E3335">
        <v>150000000</v>
      </c>
    </row>
    <row r="3336" spans="1:5" x14ac:dyDescent="0.3">
      <c r="A3336">
        <f t="shared" si="56"/>
        <v>-14646257</v>
      </c>
      <c r="B3336" t="s">
        <v>7163</v>
      </c>
      <c r="C3336" t="s">
        <v>7822</v>
      </c>
      <c r="D3336">
        <v>353743</v>
      </c>
      <c r="E3336">
        <v>15000000</v>
      </c>
    </row>
    <row r="3337" spans="1:5" x14ac:dyDescent="0.3">
      <c r="A3337">
        <f t="shared" si="56"/>
        <v>-14664065</v>
      </c>
      <c r="B3337" t="s">
        <v>64</v>
      </c>
      <c r="C3337" t="s">
        <v>4272</v>
      </c>
      <c r="D3337">
        <v>25335935</v>
      </c>
      <c r="E3337">
        <v>40000000</v>
      </c>
    </row>
    <row r="3338" spans="1:5" x14ac:dyDescent="0.3">
      <c r="A3338">
        <f t="shared" si="56"/>
        <v>-14666342</v>
      </c>
      <c r="B3338" t="s">
        <v>7126</v>
      </c>
      <c r="C3338" t="s">
        <v>7128</v>
      </c>
      <c r="D3338">
        <v>5333658</v>
      </c>
      <c r="E3338">
        <v>20000000</v>
      </c>
    </row>
    <row r="3339" spans="1:5" x14ac:dyDescent="0.3">
      <c r="A3339">
        <f t="shared" si="56"/>
        <v>-14675559</v>
      </c>
      <c r="B3339" t="s">
        <v>2754</v>
      </c>
      <c r="C3339" t="s">
        <v>5975</v>
      </c>
      <c r="D3339">
        <v>10324441</v>
      </c>
      <c r="E3339">
        <v>25000000</v>
      </c>
    </row>
    <row r="3340" spans="1:5" x14ac:dyDescent="0.3">
      <c r="A3340">
        <f t="shared" si="56"/>
        <v>-14684317</v>
      </c>
      <c r="B3340" t="s">
        <v>7306</v>
      </c>
      <c r="C3340" t="s">
        <v>7308</v>
      </c>
      <c r="D3340">
        <v>2315683</v>
      </c>
      <c r="E3340">
        <v>17000000</v>
      </c>
    </row>
    <row r="3341" spans="1:5" x14ac:dyDescent="0.3">
      <c r="A3341">
        <f t="shared" si="56"/>
        <v>-14724554</v>
      </c>
      <c r="B3341" t="s">
        <v>2786</v>
      </c>
      <c r="C3341" t="s">
        <v>4642</v>
      </c>
      <c r="D3341">
        <v>20275446</v>
      </c>
      <c r="E3341">
        <v>35000000</v>
      </c>
    </row>
    <row r="3342" spans="1:5" x14ac:dyDescent="0.3">
      <c r="A3342">
        <f t="shared" si="56"/>
        <v>-14793322</v>
      </c>
      <c r="B3342" t="s">
        <v>6618</v>
      </c>
      <c r="C3342" t="s">
        <v>6828</v>
      </c>
      <c r="D3342">
        <v>206678</v>
      </c>
      <c r="E3342">
        <f>VLOOKUP(B3342,'AVG budget &amp; Gross'!$S$4:$T$2401,2,0)</f>
        <v>15000000</v>
      </c>
    </row>
    <row r="3343" spans="1:5" x14ac:dyDescent="0.3">
      <c r="A3343">
        <f t="shared" si="56"/>
        <v>-14794657</v>
      </c>
      <c r="B3343" t="s">
        <v>2188</v>
      </c>
      <c r="C3343" t="s">
        <v>6767</v>
      </c>
      <c r="D3343">
        <v>5205343</v>
      </c>
      <c r="E3343">
        <v>20000000</v>
      </c>
    </row>
    <row r="3344" spans="1:5" x14ac:dyDescent="0.3">
      <c r="A3344">
        <f t="shared" si="56"/>
        <v>-14796956</v>
      </c>
      <c r="B3344" t="s">
        <v>2548</v>
      </c>
      <c r="C3344" t="s">
        <v>7139</v>
      </c>
      <c r="D3344">
        <v>3203044</v>
      </c>
      <c r="E3344">
        <v>18000000</v>
      </c>
    </row>
    <row r="3345" spans="1:5" x14ac:dyDescent="0.3">
      <c r="A3345">
        <f t="shared" si="56"/>
        <v>-14816912</v>
      </c>
      <c r="B3345" t="s">
        <v>1560</v>
      </c>
      <c r="C3345" t="s">
        <v>8020</v>
      </c>
      <c r="D3345">
        <v>183088</v>
      </c>
      <c r="E3345">
        <v>15000000</v>
      </c>
    </row>
    <row r="3346" spans="1:5" x14ac:dyDescent="0.3">
      <c r="A3346">
        <f t="shared" si="56"/>
        <v>-14821835</v>
      </c>
      <c r="B3346" t="s">
        <v>4115</v>
      </c>
      <c r="C3346" t="s">
        <v>4116</v>
      </c>
      <c r="D3346">
        <v>25178165</v>
      </c>
      <c r="E3346">
        <v>40000000</v>
      </c>
    </row>
    <row r="3347" spans="1:5" x14ac:dyDescent="0.3">
      <c r="A3347">
        <f t="shared" si="56"/>
        <v>-14831605</v>
      </c>
      <c r="B3347" t="s">
        <v>52</v>
      </c>
      <c r="C3347" t="s">
        <v>3317</v>
      </c>
      <c r="D3347">
        <v>35168395</v>
      </c>
      <c r="E3347">
        <v>50000000</v>
      </c>
    </row>
    <row r="3348" spans="1:5" x14ac:dyDescent="0.3">
      <c r="A3348">
        <f t="shared" si="56"/>
        <v>-14843800</v>
      </c>
      <c r="B3348" t="s">
        <v>7715</v>
      </c>
      <c r="C3348" t="s">
        <v>8822</v>
      </c>
      <c r="D3348">
        <v>15156200</v>
      </c>
      <c r="E3348">
        <v>30000000</v>
      </c>
    </row>
    <row r="3349" spans="1:5" x14ac:dyDescent="0.3">
      <c r="A3349">
        <f t="shared" si="56"/>
        <v>-14867345</v>
      </c>
      <c r="B3349" t="s">
        <v>2791</v>
      </c>
      <c r="C3349" t="s">
        <v>6764</v>
      </c>
      <c r="D3349">
        <v>5132655</v>
      </c>
      <c r="E3349">
        <v>20000000</v>
      </c>
    </row>
    <row r="3350" spans="1:5" x14ac:dyDescent="0.3">
      <c r="A3350">
        <f t="shared" si="56"/>
        <v>-14882502</v>
      </c>
      <c r="B3350" t="s">
        <v>1765</v>
      </c>
      <c r="C3350" t="s">
        <v>4118</v>
      </c>
      <c r="D3350">
        <v>25117498</v>
      </c>
      <c r="E3350">
        <v>40000000</v>
      </c>
    </row>
    <row r="3351" spans="1:5" x14ac:dyDescent="0.3">
      <c r="A3351">
        <f t="shared" si="56"/>
        <v>-14885685</v>
      </c>
      <c r="B3351" t="s">
        <v>5963</v>
      </c>
      <c r="C3351" t="s">
        <v>5966</v>
      </c>
      <c r="D3351">
        <v>10114315</v>
      </c>
      <c r="E3351">
        <v>25000000</v>
      </c>
    </row>
    <row r="3352" spans="1:5" x14ac:dyDescent="0.3">
      <c r="A3352">
        <f t="shared" si="56"/>
        <v>-14888185</v>
      </c>
      <c r="B3352" t="s">
        <v>377</v>
      </c>
      <c r="C3352" t="s">
        <v>380</v>
      </c>
      <c r="D3352">
        <v>155111815</v>
      </c>
      <c r="E3352">
        <v>170000000</v>
      </c>
    </row>
    <row r="3353" spans="1:5" x14ac:dyDescent="0.3">
      <c r="A3353">
        <f t="shared" si="56"/>
        <v>-14926452</v>
      </c>
      <c r="B3353" t="s">
        <v>7841</v>
      </c>
      <c r="C3353" t="s">
        <v>7842</v>
      </c>
      <c r="D3353">
        <v>73548</v>
      </c>
      <c r="E3353">
        <v>15000000</v>
      </c>
    </row>
    <row r="3354" spans="1:5" x14ac:dyDescent="0.3">
      <c r="A3354">
        <f t="shared" si="56"/>
        <v>-14930000</v>
      </c>
      <c r="B3354" t="s">
        <v>5972</v>
      </c>
      <c r="C3354" t="s">
        <v>5973</v>
      </c>
      <c r="D3354">
        <v>10070000</v>
      </c>
      <c r="E3354">
        <v>25000000</v>
      </c>
    </row>
    <row r="3355" spans="1:5" x14ac:dyDescent="0.3">
      <c r="A3355">
        <f t="shared" si="56"/>
        <v>-14964155</v>
      </c>
      <c r="B3355" t="s">
        <v>3112</v>
      </c>
      <c r="C3355" t="s">
        <v>3113</v>
      </c>
      <c r="D3355">
        <v>37035845</v>
      </c>
      <c r="E3355">
        <v>52000000</v>
      </c>
    </row>
    <row r="3356" spans="1:5" x14ac:dyDescent="0.3">
      <c r="A3356">
        <f t="shared" si="56"/>
        <v>-14971130</v>
      </c>
      <c r="B3356" t="s">
        <v>7846</v>
      </c>
      <c r="C3356" t="s">
        <v>7847</v>
      </c>
      <c r="D3356">
        <v>28870</v>
      </c>
      <c r="E3356">
        <v>15000000</v>
      </c>
    </row>
    <row r="3357" spans="1:5" x14ac:dyDescent="0.3">
      <c r="A3357">
        <f t="shared" si="56"/>
        <v>-14976909</v>
      </c>
      <c r="B3357" t="s">
        <v>7466</v>
      </c>
      <c r="C3357" t="s">
        <v>7468</v>
      </c>
      <c r="D3357">
        <v>23091</v>
      </c>
      <c r="E3357">
        <v>15000000</v>
      </c>
    </row>
    <row r="3358" spans="1:5" x14ac:dyDescent="0.3">
      <c r="A3358">
        <f t="shared" si="56"/>
        <v>-14979620</v>
      </c>
      <c r="B3358" t="s">
        <v>7852</v>
      </c>
      <c r="C3358" t="s">
        <v>7855</v>
      </c>
      <c r="D3358">
        <v>20380</v>
      </c>
      <c r="E3358">
        <v>15000000</v>
      </c>
    </row>
    <row r="3359" spans="1:5" x14ac:dyDescent="0.3">
      <c r="A3359">
        <f t="shared" si="56"/>
        <v>-14994117</v>
      </c>
      <c r="B3359" t="s">
        <v>6769</v>
      </c>
      <c r="C3359" t="s">
        <v>6770</v>
      </c>
      <c r="D3359">
        <v>5005883</v>
      </c>
      <c r="E3359">
        <v>20000000</v>
      </c>
    </row>
    <row r="3360" spans="1:5" x14ac:dyDescent="0.3">
      <c r="A3360">
        <f t="shared" si="56"/>
        <v>-15000000</v>
      </c>
      <c r="B3360" t="s">
        <v>7312</v>
      </c>
      <c r="C3360" t="s">
        <v>7314</v>
      </c>
      <c r="D3360">
        <v>2000000</v>
      </c>
      <c r="E3360">
        <v>17000000</v>
      </c>
    </row>
    <row r="3361" spans="1:5" x14ac:dyDescent="0.3">
      <c r="A3361">
        <f t="shared" si="56"/>
        <v>-15111972</v>
      </c>
      <c r="B3361" t="s">
        <v>5192</v>
      </c>
      <c r="C3361" t="s">
        <v>5195</v>
      </c>
      <c r="D3361">
        <v>14888028</v>
      </c>
      <c r="E3361">
        <v>30000000</v>
      </c>
    </row>
    <row r="3362" spans="1:5" x14ac:dyDescent="0.3">
      <c r="A3362">
        <f t="shared" si="56"/>
        <v>-15116461</v>
      </c>
      <c r="B3362" t="s">
        <v>709</v>
      </c>
      <c r="C3362" t="s">
        <v>3663</v>
      </c>
      <c r="D3362">
        <v>36883539</v>
      </c>
      <c r="E3362">
        <v>52000000</v>
      </c>
    </row>
    <row r="3363" spans="1:5" x14ac:dyDescent="0.3">
      <c r="A3363">
        <f t="shared" si="56"/>
        <v>-15147856</v>
      </c>
      <c r="B3363" t="s">
        <v>6747</v>
      </c>
      <c r="C3363" t="s">
        <v>6748</v>
      </c>
      <c r="D3363">
        <v>6852144</v>
      </c>
      <c r="E3363">
        <v>22000000</v>
      </c>
    </row>
    <row r="3364" spans="1:5" x14ac:dyDescent="0.3">
      <c r="A3364">
        <f t="shared" si="56"/>
        <v>-15182960</v>
      </c>
      <c r="B3364" t="s">
        <v>7527</v>
      </c>
      <c r="C3364" t="s">
        <v>7528</v>
      </c>
      <c r="D3364">
        <v>317040</v>
      </c>
      <c r="E3364">
        <v>15500000</v>
      </c>
    </row>
    <row r="3365" spans="1:5" x14ac:dyDescent="0.3">
      <c r="A3365">
        <f t="shared" si="56"/>
        <v>-15186564</v>
      </c>
      <c r="B3365" t="s">
        <v>11803</v>
      </c>
      <c r="C3365" t="s">
        <v>11806</v>
      </c>
      <c r="D3365">
        <v>313436</v>
      </c>
      <c r="E3365">
        <v>15500000</v>
      </c>
    </row>
    <row r="3366" spans="1:5" x14ac:dyDescent="0.3">
      <c r="A3366">
        <f t="shared" si="56"/>
        <v>-15218475</v>
      </c>
      <c r="B3366" t="s">
        <v>7499</v>
      </c>
      <c r="C3366" t="s">
        <v>7502</v>
      </c>
      <c r="D3366">
        <v>81525</v>
      </c>
      <c r="E3366">
        <v>15300000</v>
      </c>
    </row>
    <row r="3367" spans="1:5" x14ac:dyDescent="0.3">
      <c r="A3367">
        <f t="shared" si="56"/>
        <v>-15226193</v>
      </c>
      <c r="B3367" t="s">
        <v>4734</v>
      </c>
      <c r="C3367" t="s">
        <v>10116</v>
      </c>
      <c r="D3367">
        <v>23807</v>
      </c>
      <c r="E3367">
        <f>VLOOKUP(B3367,'AVG budget &amp; Gross'!$S$4:$T$2401,2,0)</f>
        <v>15250000</v>
      </c>
    </row>
    <row r="3368" spans="1:5" x14ac:dyDescent="0.3">
      <c r="A3368">
        <f t="shared" si="56"/>
        <v>-15229136</v>
      </c>
      <c r="B3368" t="s">
        <v>2664</v>
      </c>
      <c r="C3368" t="s">
        <v>4321</v>
      </c>
      <c r="D3368">
        <v>22770864</v>
      </c>
      <c r="E3368">
        <v>38000000</v>
      </c>
    </row>
    <row r="3369" spans="1:5" x14ac:dyDescent="0.3">
      <c r="A3369">
        <f t="shared" si="56"/>
        <v>-15278000</v>
      </c>
      <c r="B3369" t="s">
        <v>14</v>
      </c>
      <c r="C3369" t="s">
        <v>2189</v>
      </c>
      <c r="D3369">
        <v>54222000</v>
      </c>
      <c r="E3369">
        <v>69500000</v>
      </c>
    </row>
    <row r="3370" spans="1:5" x14ac:dyDescent="0.3">
      <c r="A3370">
        <f t="shared" si="56"/>
        <v>-15307392</v>
      </c>
      <c r="B3370" t="s">
        <v>4634</v>
      </c>
      <c r="C3370" t="s">
        <v>4636</v>
      </c>
      <c r="D3370">
        <v>19692608</v>
      </c>
      <c r="E3370">
        <v>35000000</v>
      </c>
    </row>
    <row r="3371" spans="1:5" x14ac:dyDescent="0.3">
      <c r="A3371">
        <f t="shared" si="56"/>
        <v>-15365723</v>
      </c>
      <c r="B3371" t="s">
        <v>5277</v>
      </c>
      <c r="C3371" t="s">
        <v>5280</v>
      </c>
      <c r="D3371">
        <f>VLOOKUP(B3371,'AVG budget &amp; Gross'!$X$4:$Y$2401,2,0)</f>
        <v>634277</v>
      </c>
      <c r="E3371">
        <f>VLOOKUP(B3371,'AVG budget &amp; Gross'!$S$4:$T$2401,2,0)</f>
        <v>16000000</v>
      </c>
    </row>
    <row r="3372" spans="1:5" x14ac:dyDescent="0.3">
      <c r="A3372">
        <f t="shared" si="56"/>
        <v>-15365723</v>
      </c>
      <c r="B3372" t="s">
        <v>5277</v>
      </c>
      <c r="C3372" t="s">
        <v>6303</v>
      </c>
      <c r="D3372">
        <v>634277</v>
      </c>
      <c r="E3372">
        <v>16000000</v>
      </c>
    </row>
    <row r="3373" spans="1:5" x14ac:dyDescent="0.3">
      <c r="A3373">
        <f t="shared" si="56"/>
        <v>-15430082</v>
      </c>
      <c r="B3373" t="s">
        <v>877</v>
      </c>
      <c r="C3373" t="s">
        <v>7317</v>
      </c>
      <c r="D3373">
        <v>1569918</v>
      </c>
      <c r="E3373">
        <v>17000000</v>
      </c>
    </row>
    <row r="3374" spans="1:5" x14ac:dyDescent="0.3">
      <c r="A3374">
        <f t="shared" si="56"/>
        <v>-15481610</v>
      </c>
      <c r="B3374" t="s">
        <v>745</v>
      </c>
      <c r="C3374" t="s">
        <v>747</v>
      </c>
      <c r="D3374">
        <v>134518390</v>
      </c>
      <c r="E3374">
        <v>150000000</v>
      </c>
    </row>
    <row r="3375" spans="1:5" x14ac:dyDescent="0.3">
      <c r="A3375">
        <f t="shared" si="56"/>
        <v>-15552522</v>
      </c>
      <c r="B3375" t="s">
        <v>4623</v>
      </c>
      <c r="C3375" t="s">
        <v>4625</v>
      </c>
      <c r="D3375">
        <v>19447478</v>
      </c>
      <c r="E3375">
        <v>35000000</v>
      </c>
    </row>
    <row r="3376" spans="1:5" x14ac:dyDescent="0.3">
      <c r="A3376">
        <f t="shared" si="56"/>
        <v>-15559345</v>
      </c>
      <c r="B3376" t="s">
        <v>3032</v>
      </c>
      <c r="C3376" t="s">
        <v>3035</v>
      </c>
      <c r="D3376">
        <v>39440655</v>
      </c>
      <c r="E3376">
        <v>55000000</v>
      </c>
    </row>
    <row r="3377" spans="1:5" x14ac:dyDescent="0.3">
      <c r="A3377">
        <f t="shared" si="56"/>
        <v>-15565274</v>
      </c>
      <c r="B3377" t="s">
        <v>3686</v>
      </c>
      <c r="C3377" t="s">
        <v>6166</v>
      </c>
      <c r="D3377">
        <v>7434726</v>
      </c>
      <c r="E3377">
        <v>23000000</v>
      </c>
    </row>
    <row r="3378" spans="1:5" x14ac:dyDescent="0.3">
      <c r="A3378">
        <f t="shared" si="56"/>
        <v>-15572796</v>
      </c>
      <c r="B3378" t="s">
        <v>2038</v>
      </c>
      <c r="C3378" t="s">
        <v>6098</v>
      </c>
      <c r="D3378">
        <v>8427204</v>
      </c>
      <c r="E3378">
        <v>24000000</v>
      </c>
    </row>
    <row r="3379" spans="1:5" x14ac:dyDescent="0.3">
      <c r="A3379">
        <f t="shared" si="56"/>
        <v>-15614237</v>
      </c>
      <c r="B3379" t="s">
        <v>3109</v>
      </c>
      <c r="C3379" t="s">
        <v>3110</v>
      </c>
      <c r="D3379">
        <v>36385763</v>
      </c>
      <c r="E3379">
        <v>52000000</v>
      </c>
    </row>
    <row r="3380" spans="1:5" x14ac:dyDescent="0.3">
      <c r="A3380">
        <f t="shared" si="56"/>
        <v>-15622726</v>
      </c>
      <c r="B3380" t="s">
        <v>4354</v>
      </c>
      <c r="C3380" t="s">
        <v>4357</v>
      </c>
      <c r="D3380">
        <v>16377274</v>
      </c>
      <c r="E3380">
        <v>32000000</v>
      </c>
    </row>
    <row r="3381" spans="1:5" x14ac:dyDescent="0.3">
      <c r="A3381">
        <f t="shared" si="56"/>
        <v>-15667676</v>
      </c>
      <c r="B3381" t="s">
        <v>3505</v>
      </c>
      <c r="C3381" t="s">
        <v>4123</v>
      </c>
      <c r="D3381">
        <v>24332324</v>
      </c>
      <c r="E3381">
        <v>40000000</v>
      </c>
    </row>
    <row r="3382" spans="1:5" x14ac:dyDescent="0.3">
      <c r="A3382">
        <f t="shared" si="56"/>
        <v>-15682875</v>
      </c>
      <c r="B3382" t="s">
        <v>6168</v>
      </c>
      <c r="C3382" t="s">
        <v>10956</v>
      </c>
      <c r="D3382">
        <v>317125</v>
      </c>
      <c r="E3382">
        <v>16000000</v>
      </c>
    </row>
    <row r="3383" spans="1:5" x14ac:dyDescent="0.3">
      <c r="A3383">
        <f t="shared" si="56"/>
        <v>-15705099</v>
      </c>
      <c r="B3383" t="s">
        <v>3909</v>
      </c>
      <c r="C3383" t="s">
        <v>4641</v>
      </c>
      <c r="D3383">
        <v>19294901</v>
      </c>
      <c r="E3383">
        <v>35000000</v>
      </c>
    </row>
    <row r="3384" spans="1:5" x14ac:dyDescent="0.3">
      <c r="A3384">
        <f t="shared" si="56"/>
        <v>-15706513</v>
      </c>
      <c r="B3384" t="s">
        <v>6779</v>
      </c>
      <c r="C3384" t="s">
        <v>9223</v>
      </c>
      <c r="D3384">
        <v>1043487</v>
      </c>
      <c r="E3384">
        <f>VLOOKUP(B3384,'AVG budget &amp; Gross'!$S$4:$T$2401,2,0)</f>
        <v>16750000</v>
      </c>
    </row>
    <row r="3385" spans="1:5" x14ac:dyDescent="0.3">
      <c r="A3385">
        <f t="shared" si="56"/>
        <v>-15760233</v>
      </c>
      <c r="B3385" t="s">
        <v>5235</v>
      </c>
      <c r="C3385" t="s">
        <v>6773</v>
      </c>
      <c r="D3385">
        <f>VLOOKUP(B3385,'AVG budget &amp; Gross'!$X$4:$Y$2401,2,0)</f>
        <v>4239767</v>
      </c>
      <c r="E3385">
        <v>20000000</v>
      </c>
    </row>
    <row r="3386" spans="1:5" x14ac:dyDescent="0.3">
      <c r="A3386">
        <f t="shared" si="56"/>
        <v>-15765960</v>
      </c>
      <c r="B3386" t="s">
        <v>6774</v>
      </c>
      <c r="C3386" t="s">
        <v>6777</v>
      </c>
      <c r="D3386">
        <v>4234040</v>
      </c>
      <c r="E3386">
        <v>20000000</v>
      </c>
    </row>
    <row r="3387" spans="1:5" x14ac:dyDescent="0.3">
      <c r="A3387">
        <f t="shared" si="56"/>
        <v>-15791616</v>
      </c>
      <c r="B3387" t="s">
        <v>2482</v>
      </c>
      <c r="C3387" t="s">
        <v>5197</v>
      </c>
      <c r="D3387">
        <v>14208384</v>
      </c>
      <c r="E3387">
        <v>30000000</v>
      </c>
    </row>
    <row r="3388" spans="1:5" x14ac:dyDescent="0.3">
      <c r="A3388">
        <f t="shared" si="56"/>
        <v>-15981636</v>
      </c>
      <c r="B3388" t="s">
        <v>4170</v>
      </c>
      <c r="C3388" t="s">
        <v>4174</v>
      </c>
      <c r="D3388">
        <v>14018364</v>
      </c>
      <c r="E3388">
        <v>30000000</v>
      </c>
    </row>
    <row r="3389" spans="1:5" x14ac:dyDescent="0.3">
      <c r="A3389">
        <f t="shared" si="56"/>
        <v>-15997036</v>
      </c>
      <c r="B3389" t="s">
        <v>6641</v>
      </c>
      <c r="C3389" t="s">
        <v>7474</v>
      </c>
      <c r="D3389">
        <v>2964</v>
      </c>
      <c r="E3389">
        <v>16000000</v>
      </c>
    </row>
    <row r="3390" spans="1:5" x14ac:dyDescent="0.3">
      <c r="A3390">
        <f t="shared" si="56"/>
        <v>-15997045</v>
      </c>
      <c r="B3390" t="s">
        <v>7782</v>
      </c>
      <c r="C3390" t="s">
        <v>7783</v>
      </c>
      <c r="D3390">
        <v>4002955</v>
      </c>
      <c r="E3390">
        <v>20000000</v>
      </c>
    </row>
    <row r="3391" spans="1:5" x14ac:dyDescent="0.3">
      <c r="A3391">
        <f t="shared" si="56"/>
        <v>-15998879</v>
      </c>
      <c r="B3391" t="s">
        <v>6779</v>
      </c>
      <c r="C3391" t="s">
        <v>6780</v>
      </c>
      <c r="D3391">
        <v>4001121</v>
      </c>
      <c r="E3391">
        <v>20000000</v>
      </c>
    </row>
    <row r="3392" spans="1:5" x14ac:dyDescent="0.3">
      <c r="A3392">
        <f t="shared" si="56"/>
        <v>-16008503</v>
      </c>
      <c r="B3392" t="s">
        <v>2154</v>
      </c>
      <c r="C3392" t="s">
        <v>4426</v>
      </c>
      <c r="D3392">
        <v>20991497</v>
      </c>
      <c r="E3392">
        <v>37000000</v>
      </c>
    </row>
    <row r="3393" spans="1:5" x14ac:dyDescent="0.3">
      <c r="A3393">
        <f t="shared" si="56"/>
        <v>-16025347</v>
      </c>
      <c r="B3393" t="s">
        <v>6268</v>
      </c>
      <c r="C3393" t="s">
        <v>6269</v>
      </c>
      <c r="D3393">
        <v>5974653</v>
      </c>
      <c r="E3393">
        <v>22000000</v>
      </c>
    </row>
    <row r="3394" spans="1:5" x14ac:dyDescent="0.3">
      <c r="A3394">
        <f t="shared" ref="A3394:A3457" si="57">D3394-E3394</f>
        <v>-16076109</v>
      </c>
      <c r="B3394" t="s">
        <v>6948</v>
      </c>
      <c r="C3394" t="s">
        <v>6949</v>
      </c>
      <c r="D3394">
        <v>6923891</v>
      </c>
      <c r="E3394">
        <v>23000000</v>
      </c>
    </row>
    <row r="3395" spans="1:5" x14ac:dyDescent="0.3">
      <c r="A3395">
        <f t="shared" si="57"/>
        <v>-16086845</v>
      </c>
      <c r="B3395" t="s">
        <v>4828</v>
      </c>
      <c r="C3395" t="s">
        <v>9131</v>
      </c>
      <c r="D3395">
        <v>113155</v>
      </c>
      <c r="E3395">
        <f>VLOOKUP(B3395,'AVG budget &amp; Gross'!$S$4:$T$2401,2,0)</f>
        <v>16200000</v>
      </c>
    </row>
    <row r="3396" spans="1:5" x14ac:dyDescent="0.3">
      <c r="A3396">
        <f t="shared" si="57"/>
        <v>-16137932</v>
      </c>
      <c r="B3396" t="s">
        <v>1196</v>
      </c>
      <c r="C3396" t="s">
        <v>1199</v>
      </c>
      <c r="D3396">
        <v>66862068</v>
      </c>
      <c r="E3396">
        <v>83000000</v>
      </c>
    </row>
    <row r="3397" spans="1:5" x14ac:dyDescent="0.3">
      <c r="A3397">
        <f t="shared" si="57"/>
        <v>-16250939</v>
      </c>
      <c r="B3397" t="s">
        <v>6782</v>
      </c>
      <c r="C3397" t="s">
        <v>6783</v>
      </c>
      <c r="D3397">
        <v>3749061</v>
      </c>
      <c r="E3397">
        <v>20000000</v>
      </c>
    </row>
    <row r="3398" spans="1:5" x14ac:dyDescent="0.3">
      <c r="A3398">
        <f t="shared" si="57"/>
        <v>-16356539</v>
      </c>
      <c r="B3398" t="s">
        <v>2950</v>
      </c>
      <c r="C3398" t="s">
        <v>3327</v>
      </c>
      <c r="D3398">
        <v>33643461</v>
      </c>
      <c r="E3398">
        <v>50000000</v>
      </c>
    </row>
    <row r="3399" spans="1:5" x14ac:dyDescent="0.3">
      <c r="A3399">
        <f t="shared" si="57"/>
        <v>-16400000</v>
      </c>
      <c r="B3399" t="s">
        <v>982</v>
      </c>
      <c r="C3399" t="s">
        <v>6933</v>
      </c>
      <c r="D3399">
        <v>8600000</v>
      </c>
      <c r="E3399">
        <v>25000000</v>
      </c>
    </row>
    <row r="3400" spans="1:5" x14ac:dyDescent="0.3">
      <c r="A3400">
        <f t="shared" si="57"/>
        <v>-16406844</v>
      </c>
      <c r="B3400" t="s">
        <v>573</v>
      </c>
      <c r="C3400" t="s">
        <v>5326</v>
      </c>
      <c r="D3400">
        <v>18593156</v>
      </c>
      <c r="E3400">
        <v>35000000</v>
      </c>
    </row>
    <row r="3401" spans="1:5" x14ac:dyDescent="0.3">
      <c r="A3401">
        <f t="shared" si="57"/>
        <v>-16446167</v>
      </c>
      <c r="B3401" t="s">
        <v>1765</v>
      </c>
      <c r="C3401" t="s">
        <v>2979</v>
      </c>
      <c r="D3401">
        <v>38553833</v>
      </c>
      <c r="E3401">
        <v>55000000</v>
      </c>
    </row>
    <row r="3402" spans="1:5" x14ac:dyDescent="0.3">
      <c r="A3402">
        <f t="shared" si="57"/>
        <v>-16480373</v>
      </c>
      <c r="B3402" t="s">
        <v>4988</v>
      </c>
      <c r="C3402" t="s">
        <v>6785</v>
      </c>
      <c r="D3402">
        <v>3519627</v>
      </c>
      <c r="E3402">
        <v>20000000</v>
      </c>
    </row>
    <row r="3403" spans="1:5" x14ac:dyDescent="0.3">
      <c r="A3403">
        <f t="shared" si="57"/>
        <v>-16577194</v>
      </c>
      <c r="B3403" t="s">
        <v>4555</v>
      </c>
      <c r="C3403" t="s">
        <v>4556</v>
      </c>
      <c r="D3403">
        <v>33422806</v>
      </c>
      <c r="E3403">
        <v>50000000</v>
      </c>
    </row>
    <row r="3404" spans="1:5" x14ac:dyDescent="0.3">
      <c r="A3404">
        <f t="shared" si="57"/>
        <v>-16579086</v>
      </c>
      <c r="B3404" t="s">
        <v>7339</v>
      </c>
      <c r="C3404" t="s">
        <v>7340</v>
      </c>
      <c r="D3404">
        <v>220914</v>
      </c>
      <c r="E3404">
        <v>16800000</v>
      </c>
    </row>
    <row r="3405" spans="1:5" x14ac:dyDescent="0.3">
      <c r="A3405">
        <f t="shared" si="57"/>
        <v>-16579129</v>
      </c>
      <c r="B3405" t="s">
        <v>6669</v>
      </c>
      <c r="C3405" t="s">
        <v>9210</v>
      </c>
      <c r="D3405">
        <v>3420871</v>
      </c>
      <c r="E3405">
        <f>VLOOKUP(B3405,'AVG budget &amp; Gross'!$S$4:$T$2401,2,0)</f>
        <v>20000000</v>
      </c>
    </row>
    <row r="3406" spans="1:5" x14ac:dyDescent="0.3">
      <c r="A3406">
        <f t="shared" si="57"/>
        <v>-16601608</v>
      </c>
      <c r="B3406" t="s">
        <v>863</v>
      </c>
      <c r="C3406" t="s">
        <v>6281</v>
      </c>
      <c r="D3406">
        <v>4398392</v>
      </c>
      <c r="E3406">
        <v>21000000</v>
      </c>
    </row>
    <row r="3407" spans="1:5" x14ac:dyDescent="0.3">
      <c r="A3407">
        <f t="shared" si="57"/>
        <v>-16603219</v>
      </c>
      <c r="B3407" t="s">
        <v>1562</v>
      </c>
      <c r="C3407" t="s">
        <v>1565</v>
      </c>
      <c r="D3407">
        <v>51396781</v>
      </c>
      <c r="E3407">
        <v>68000000</v>
      </c>
    </row>
    <row r="3408" spans="1:5" x14ac:dyDescent="0.3">
      <c r="A3408">
        <f t="shared" si="57"/>
        <v>-16617691</v>
      </c>
      <c r="B3408" t="s">
        <v>238</v>
      </c>
      <c r="C3408" t="s">
        <v>620</v>
      </c>
      <c r="D3408">
        <v>133382309</v>
      </c>
      <c r="E3408">
        <v>150000000</v>
      </c>
    </row>
    <row r="3409" spans="1:5" x14ac:dyDescent="0.3">
      <c r="A3409">
        <f t="shared" si="57"/>
        <v>-16624154</v>
      </c>
      <c r="B3409" t="s">
        <v>573</v>
      </c>
      <c r="C3409" t="s">
        <v>576</v>
      </c>
      <c r="D3409">
        <v>133375846</v>
      </c>
      <c r="E3409">
        <v>150000000</v>
      </c>
    </row>
    <row r="3410" spans="1:5" x14ac:dyDescent="0.3">
      <c r="A3410">
        <f t="shared" si="57"/>
        <v>-16627712</v>
      </c>
      <c r="B3410" t="s">
        <v>4812</v>
      </c>
      <c r="C3410" t="s">
        <v>7837</v>
      </c>
      <c r="D3410">
        <v>122288</v>
      </c>
      <c r="E3410">
        <f>VLOOKUP(B3410,'AVG budget &amp; Gross'!$S$4:$T$2401,2,0)</f>
        <v>16750000</v>
      </c>
    </row>
    <row r="3411" spans="1:5" x14ac:dyDescent="0.3">
      <c r="A3411">
        <f t="shared" si="57"/>
        <v>-16662721</v>
      </c>
      <c r="B3411" t="s">
        <v>2673</v>
      </c>
      <c r="C3411" t="s">
        <v>2675</v>
      </c>
      <c r="D3411">
        <v>43337279</v>
      </c>
      <c r="E3411">
        <v>60000000</v>
      </c>
    </row>
    <row r="3412" spans="1:5" x14ac:dyDescent="0.3">
      <c r="A3412">
        <f t="shared" si="57"/>
        <v>-16675758</v>
      </c>
      <c r="B3412" t="s">
        <v>5179</v>
      </c>
      <c r="C3412" t="s">
        <v>5180</v>
      </c>
      <c r="D3412">
        <v>18324242</v>
      </c>
      <c r="E3412">
        <v>35000000</v>
      </c>
    </row>
    <row r="3413" spans="1:5" x14ac:dyDescent="0.3">
      <c r="A3413">
        <f t="shared" si="57"/>
        <v>-16682849</v>
      </c>
      <c r="B3413" t="s">
        <v>4058</v>
      </c>
      <c r="C3413" t="s">
        <v>4670</v>
      </c>
      <c r="D3413">
        <v>18317151</v>
      </c>
      <c r="E3413">
        <v>35000000</v>
      </c>
    </row>
    <row r="3414" spans="1:5" x14ac:dyDescent="0.3">
      <c r="A3414">
        <f t="shared" si="57"/>
        <v>-16693834</v>
      </c>
      <c r="B3414" t="s">
        <v>3010</v>
      </c>
      <c r="C3414" t="s">
        <v>4648</v>
      </c>
      <c r="D3414">
        <v>18306166</v>
      </c>
      <c r="E3414">
        <v>35000000</v>
      </c>
    </row>
    <row r="3415" spans="1:5" x14ac:dyDescent="0.3">
      <c r="A3415">
        <f t="shared" si="57"/>
        <v>-16702103</v>
      </c>
      <c r="B3415" t="s">
        <v>5537</v>
      </c>
      <c r="C3415" t="s">
        <v>5540</v>
      </c>
      <c r="D3415">
        <v>10297897</v>
      </c>
      <c r="E3415">
        <v>27000000</v>
      </c>
    </row>
    <row r="3416" spans="1:5" x14ac:dyDescent="0.3">
      <c r="A3416">
        <f t="shared" si="57"/>
        <v>-16726580</v>
      </c>
      <c r="B3416" t="s">
        <v>5900</v>
      </c>
      <c r="C3416" t="s">
        <v>7322</v>
      </c>
      <c r="D3416">
        <v>273420</v>
      </c>
      <c r="E3416">
        <v>17000000</v>
      </c>
    </row>
    <row r="3417" spans="1:5" x14ac:dyDescent="0.3">
      <c r="A3417">
        <f t="shared" si="57"/>
        <v>-16855194</v>
      </c>
      <c r="B3417" t="s">
        <v>82</v>
      </c>
      <c r="C3417" t="s">
        <v>6104</v>
      </c>
      <c r="D3417">
        <v>6144806</v>
      </c>
      <c r="E3417">
        <v>23000000</v>
      </c>
    </row>
    <row r="3418" spans="1:5" x14ac:dyDescent="0.3">
      <c r="A3418">
        <f t="shared" si="57"/>
        <v>-16880006</v>
      </c>
      <c r="B3418" t="s">
        <v>6953</v>
      </c>
      <c r="C3418" t="s">
        <v>6957</v>
      </c>
      <c r="D3418">
        <v>2119994</v>
      </c>
      <c r="E3418">
        <v>19000000</v>
      </c>
    </row>
    <row r="3419" spans="1:5" x14ac:dyDescent="0.3">
      <c r="A3419">
        <f t="shared" si="57"/>
        <v>-16880121</v>
      </c>
      <c r="B3419" t="s">
        <v>2697</v>
      </c>
      <c r="C3419" t="s">
        <v>2698</v>
      </c>
      <c r="D3419">
        <v>43119879</v>
      </c>
      <c r="E3419">
        <v>60000000</v>
      </c>
    </row>
    <row r="3420" spans="1:5" x14ac:dyDescent="0.3">
      <c r="A3420">
        <f t="shared" si="57"/>
        <v>-16893131</v>
      </c>
      <c r="B3420" t="s">
        <v>1851</v>
      </c>
      <c r="C3420" t="s">
        <v>7319</v>
      </c>
      <c r="D3420">
        <v>106869</v>
      </c>
      <c r="E3420">
        <v>17000000</v>
      </c>
    </row>
    <row r="3421" spans="1:5" x14ac:dyDescent="0.3">
      <c r="A3421">
        <f t="shared" si="57"/>
        <v>-16929480</v>
      </c>
      <c r="B3421" t="s">
        <v>8225</v>
      </c>
      <c r="C3421" t="s">
        <v>8226</v>
      </c>
      <c r="D3421">
        <f>VLOOKUP(B3421,'AVG budget &amp; Gross'!$X$4:$Y$2401,2,0)</f>
        <v>1070520</v>
      </c>
      <c r="E3421">
        <v>18000000</v>
      </c>
    </row>
    <row r="3422" spans="1:5" x14ac:dyDescent="0.3">
      <c r="A3422">
        <f t="shared" si="57"/>
        <v>-16939434</v>
      </c>
      <c r="B3422" t="s">
        <v>2316</v>
      </c>
      <c r="C3422" t="s">
        <v>2668</v>
      </c>
      <c r="D3422">
        <v>43060566</v>
      </c>
      <c r="E3422">
        <v>60000000</v>
      </c>
    </row>
    <row r="3423" spans="1:5" x14ac:dyDescent="0.3">
      <c r="A3423">
        <f t="shared" si="57"/>
        <v>-16969037</v>
      </c>
      <c r="B3423" t="s">
        <v>3168</v>
      </c>
      <c r="C3423" t="s">
        <v>5956</v>
      </c>
      <c r="D3423">
        <v>11030963</v>
      </c>
      <c r="E3423">
        <v>28000000</v>
      </c>
    </row>
    <row r="3424" spans="1:5" x14ac:dyDescent="0.3">
      <c r="A3424">
        <f t="shared" si="57"/>
        <v>-16981866</v>
      </c>
      <c r="B3424" t="s">
        <v>4229</v>
      </c>
      <c r="C3424" t="s">
        <v>9789</v>
      </c>
      <c r="D3424">
        <v>518134</v>
      </c>
      <c r="E3424">
        <f>VLOOKUP(B3424,'AVG budget &amp; Gross'!$S$4:$T$2401,2,0)</f>
        <v>17500000</v>
      </c>
    </row>
    <row r="3425" spans="1:5" x14ac:dyDescent="0.3">
      <c r="A3425">
        <f t="shared" si="57"/>
        <v>-16994176</v>
      </c>
      <c r="B3425" t="s">
        <v>7562</v>
      </c>
      <c r="C3425" t="s">
        <v>12040</v>
      </c>
      <c r="D3425">
        <v>5824</v>
      </c>
      <c r="E3425">
        <f>VLOOKUP(B3425,'AVG budget &amp; Gross'!$S$4:$T$2401,2,0)</f>
        <v>17000000</v>
      </c>
    </row>
    <row r="3426" spans="1:5" x14ac:dyDescent="0.3">
      <c r="A3426">
        <f t="shared" si="57"/>
        <v>-17012353</v>
      </c>
      <c r="B3426" t="s">
        <v>798</v>
      </c>
      <c r="C3426" t="s">
        <v>6675</v>
      </c>
      <c r="D3426">
        <v>12987647</v>
      </c>
      <c r="E3426">
        <v>30000000</v>
      </c>
    </row>
    <row r="3427" spans="1:5" x14ac:dyDescent="0.3">
      <c r="A3427">
        <f t="shared" si="57"/>
        <v>-17092709</v>
      </c>
      <c r="B3427" t="s">
        <v>3771</v>
      </c>
      <c r="C3427" t="s">
        <v>5451</v>
      </c>
      <c r="D3427">
        <v>10907291</v>
      </c>
      <c r="E3427">
        <v>28000000</v>
      </c>
    </row>
    <row r="3428" spans="1:5" x14ac:dyDescent="0.3">
      <c r="A3428">
        <f t="shared" si="57"/>
        <v>-17168879</v>
      </c>
      <c r="B3428" t="s">
        <v>3755</v>
      </c>
      <c r="C3428" t="s">
        <v>5201</v>
      </c>
      <c r="D3428">
        <v>12831121</v>
      </c>
      <c r="E3428">
        <v>30000000</v>
      </c>
    </row>
    <row r="3429" spans="1:5" x14ac:dyDescent="0.3">
      <c r="A3429">
        <f t="shared" si="57"/>
        <v>-17174509</v>
      </c>
      <c r="B3429" t="s">
        <v>7214</v>
      </c>
      <c r="C3429" t="s">
        <v>7217</v>
      </c>
      <c r="D3429">
        <v>325491</v>
      </c>
      <c r="E3429">
        <v>17500000</v>
      </c>
    </row>
    <row r="3430" spans="1:5" x14ac:dyDescent="0.3">
      <c r="A3430">
        <f t="shared" si="57"/>
        <v>-17194099.666666664</v>
      </c>
      <c r="B3430" t="s">
        <v>877</v>
      </c>
      <c r="C3430" t="s">
        <v>9291</v>
      </c>
      <c r="D3430">
        <v>32222567</v>
      </c>
      <c r="E3430">
        <f>VLOOKUP(B3430,'AVG budget &amp; Gross'!$S$4:$T$2401,2,0)</f>
        <v>49416666.666666664</v>
      </c>
    </row>
    <row r="3431" spans="1:5" x14ac:dyDescent="0.3">
      <c r="A3431">
        <f t="shared" si="57"/>
        <v>-17231467</v>
      </c>
      <c r="B3431" t="s">
        <v>4903</v>
      </c>
      <c r="C3431" t="s">
        <v>4905</v>
      </c>
      <c r="D3431">
        <v>14268533</v>
      </c>
      <c r="E3431">
        <v>31500000</v>
      </c>
    </row>
    <row r="3432" spans="1:5" x14ac:dyDescent="0.3">
      <c r="A3432">
        <f t="shared" si="57"/>
        <v>-17258404</v>
      </c>
      <c r="B3432" t="s">
        <v>2363</v>
      </c>
      <c r="C3432" t="s">
        <v>3330</v>
      </c>
      <c r="D3432">
        <v>32741596</v>
      </c>
      <c r="E3432">
        <v>50000000</v>
      </c>
    </row>
    <row r="3433" spans="1:5" x14ac:dyDescent="0.3">
      <c r="A3433">
        <f t="shared" si="57"/>
        <v>-17282242</v>
      </c>
      <c r="B3433" t="s">
        <v>4128</v>
      </c>
      <c r="C3433" t="s">
        <v>4131</v>
      </c>
      <c r="D3433">
        <v>22717758</v>
      </c>
      <c r="E3433">
        <v>40000000</v>
      </c>
    </row>
    <row r="3434" spans="1:5" x14ac:dyDescent="0.3">
      <c r="A3434">
        <f t="shared" si="57"/>
        <v>-17287907</v>
      </c>
      <c r="B3434" t="s">
        <v>3109</v>
      </c>
      <c r="C3434" t="s">
        <v>5208</v>
      </c>
      <c r="D3434">
        <v>12712093</v>
      </c>
      <c r="E3434">
        <v>30000000</v>
      </c>
    </row>
    <row r="3435" spans="1:5" x14ac:dyDescent="0.3">
      <c r="A3435">
        <f t="shared" si="57"/>
        <v>-17292025</v>
      </c>
      <c r="B3435" t="s">
        <v>6652</v>
      </c>
      <c r="C3435" t="s">
        <v>6653</v>
      </c>
      <c r="D3435">
        <f>VLOOKUP(B3435,'AVG budget &amp; Gross'!$X$4:$Y$2401,2,0)</f>
        <v>2207975</v>
      </c>
      <c r="E3435">
        <v>19500000</v>
      </c>
    </row>
    <row r="3436" spans="1:5" x14ac:dyDescent="0.3">
      <c r="A3436">
        <f t="shared" si="57"/>
        <v>-17323302</v>
      </c>
      <c r="B3436" t="s">
        <v>1712</v>
      </c>
      <c r="C3436" t="s">
        <v>7157</v>
      </c>
      <c r="D3436">
        <v>676698</v>
      </c>
      <c r="E3436">
        <v>18000000</v>
      </c>
    </row>
    <row r="3437" spans="1:5" x14ac:dyDescent="0.3">
      <c r="A3437">
        <f t="shared" si="57"/>
        <v>-17363557</v>
      </c>
      <c r="B3437" t="s">
        <v>2032</v>
      </c>
      <c r="C3437" t="s">
        <v>2033</v>
      </c>
      <c r="D3437">
        <v>34636443</v>
      </c>
      <c r="E3437">
        <v>52000000</v>
      </c>
    </row>
    <row r="3438" spans="1:5" x14ac:dyDescent="0.3">
      <c r="A3438">
        <f t="shared" si="57"/>
        <v>-17390018</v>
      </c>
      <c r="B3438" t="s">
        <v>2413</v>
      </c>
      <c r="C3438" t="s">
        <v>4650</v>
      </c>
      <c r="D3438">
        <v>17609982</v>
      </c>
      <c r="E3438">
        <v>35000000</v>
      </c>
    </row>
    <row r="3439" spans="1:5" x14ac:dyDescent="0.3">
      <c r="A3439">
        <f t="shared" si="57"/>
        <v>-17394961</v>
      </c>
      <c r="B3439" t="s">
        <v>6769</v>
      </c>
      <c r="C3439" t="s">
        <v>8056</v>
      </c>
      <c r="D3439">
        <v>2605039</v>
      </c>
      <c r="E3439">
        <f>VLOOKUP(B3439,'AVG budget &amp; Gross'!$S$4:$T$2401,2,0)</f>
        <v>20000000</v>
      </c>
    </row>
    <row r="3440" spans="1:5" x14ac:dyDescent="0.3">
      <c r="A3440">
        <f t="shared" si="57"/>
        <v>-17399565</v>
      </c>
      <c r="B3440" t="s">
        <v>2018</v>
      </c>
      <c r="C3440" t="s">
        <v>2021</v>
      </c>
      <c r="D3440">
        <v>37600435</v>
      </c>
      <c r="E3440">
        <v>55000000</v>
      </c>
    </row>
    <row r="3441" spans="1:5" x14ac:dyDescent="0.3">
      <c r="A3441">
        <f t="shared" si="57"/>
        <v>-17403744</v>
      </c>
      <c r="B3441" t="s">
        <v>3764</v>
      </c>
      <c r="C3441" t="s">
        <v>4655</v>
      </c>
      <c r="D3441">
        <v>17596256</v>
      </c>
      <c r="E3441">
        <v>35000000</v>
      </c>
    </row>
    <row r="3442" spans="1:5" x14ac:dyDescent="0.3">
      <c r="A3442">
        <f t="shared" si="57"/>
        <v>-17419365</v>
      </c>
      <c r="B3442" t="s">
        <v>3115</v>
      </c>
      <c r="C3442" t="s">
        <v>3118</v>
      </c>
      <c r="D3442">
        <v>34580635</v>
      </c>
      <c r="E3442">
        <v>52000000</v>
      </c>
    </row>
    <row r="3443" spans="1:5" x14ac:dyDescent="0.3">
      <c r="A3443">
        <f t="shared" si="57"/>
        <v>-17430732</v>
      </c>
      <c r="B3443" t="s">
        <v>918</v>
      </c>
      <c r="C3443" t="s">
        <v>3448</v>
      </c>
      <c r="D3443">
        <v>31569268</v>
      </c>
      <c r="E3443">
        <v>49000000</v>
      </c>
    </row>
    <row r="3444" spans="1:5" x14ac:dyDescent="0.3">
      <c r="A3444">
        <f t="shared" si="57"/>
        <v>-17525384</v>
      </c>
      <c r="B3444" t="s">
        <v>515</v>
      </c>
      <c r="C3444" t="s">
        <v>2191</v>
      </c>
      <c r="D3444">
        <v>52474616</v>
      </c>
      <c r="E3444">
        <v>70000000</v>
      </c>
    </row>
    <row r="3445" spans="1:5" x14ac:dyDescent="0.3">
      <c r="A3445">
        <f t="shared" si="57"/>
        <v>-17624564</v>
      </c>
      <c r="B3445" t="s">
        <v>3817</v>
      </c>
      <c r="C3445" t="s">
        <v>3818</v>
      </c>
      <c r="D3445">
        <v>24375436</v>
      </c>
      <c r="E3445">
        <v>42000000</v>
      </c>
    </row>
    <row r="3446" spans="1:5" x14ac:dyDescent="0.3">
      <c r="A3446">
        <f t="shared" si="57"/>
        <v>-17646257</v>
      </c>
      <c r="B3446" t="s">
        <v>7163</v>
      </c>
      <c r="C3446" t="s">
        <v>7164</v>
      </c>
      <c r="D3446">
        <f>VLOOKUP(B3446,'AVG budget &amp; Gross'!$X$4:$Y$2401,2,0)</f>
        <v>353743</v>
      </c>
      <c r="E3446">
        <v>18000000</v>
      </c>
    </row>
    <row r="3447" spans="1:5" x14ac:dyDescent="0.3">
      <c r="A3447">
        <f t="shared" si="57"/>
        <v>-17646272</v>
      </c>
      <c r="B3447" t="s">
        <v>4719</v>
      </c>
      <c r="C3447" t="s">
        <v>6791</v>
      </c>
      <c r="D3447">
        <v>2353728</v>
      </c>
      <c r="E3447">
        <v>20000000</v>
      </c>
    </row>
    <row r="3448" spans="1:5" x14ac:dyDescent="0.3">
      <c r="A3448">
        <f t="shared" si="57"/>
        <v>-17680813</v>
      </c>
      <c r="B3448" t="s">
        <v>3308</v>
      </c>
      <c r="C3448" t="s">
        <v>7460</v>
      </c>
      <c r="D3448">
        <v>2319187</v>
      </c>
      <c r="E3448">
        <v>20000000</v>
      </c>
    </row>
    <row r="3449" spans="1:5" x14ac:dyDescent="0.3">
      <c r="A3449">
        <f t="shared" si="57"/>
        <v>-17707473</v>
      </c>
      <c r="B3449" t="s">
        <v>6959</v>
      </c>
      <c r="C3449" t="s">
        <v>6961</v>
      </c>
      <c r="D3449">
        <v>1292527</v>
      </c>
      <c r="E3449">
        <v>19000000</v>
      </c>
    </row>
    <row r="3450" spans="1:5" x14ac:dyDescent="0.3">
      <c r="A3450">
        <f t="shared" si="57"/>
        <v>-17714996</v>
      </c>
      <c r="B3450" t="s">
        <v>877</v>
      </c>
      <c r="C3450" t="s">
        <v>880</v>
      </c>
      <c r="D3450">
        <v>107285004</v>
      </c>
      <c r="E3450">
        <v>125000000</v>
      </c>
    </row>
    <row r="3451" spans="1:5" x14ac:dyDescent="0.3">
      <c r="A3451">
        <f t="shared" si="57"/>
        <v>-17726628</v>
      </c>
      <c r="B3451" t="s">
        <v>7210</v>
      </c>
      <c r="C3451" t="s">
        <v>9315</v>
      </c>
      <c r="D3451">
        <v>4273372</v>
      </c>
      <c r="E3451">
        <v>22000000</v>
      </c>
    </row>
    <row r="3452" spans="1:5" x14ac:dyDescent="0.3">
      <c r="A3452">
        <f t="shared" si="57"/>
        <v>-17754000</v>
      </c>
      <c r="B3452" t="s">
        <v>6798</v>
      </c>
      <c r="C3452" t="s">
        <v>6800</v>
      </c>
      <c r="D3452">
        <v>2246000</v>
      </c>
      <c r="E3452">
        <v>20000000</v>
      </c>
    </row>
    <row r="3453" spans="1:5" x14ac:dyDescent="0.3">
      <c r="A3453">
        <f t="shared" si="57"/>
        <v>-17835684</v>
      </c>
      <c r="B3453" t="s">
        <v>551</v>
      </c>
      <c r="C3453" t="s">
        <v>5488</v>
      </c>
      <c r="D3453">
        <v>9664316</v>
      </c>
      <c r="E3453">
        <v>27500000</v>
      </c>
    </row>
    <row r="3454" spans="1:5" x14ac:dyDescent="0.3">
      <c r="A3454">
        <f t="shared" si="57"/>
        <v>-17843067</v>
      </c>
      <c r="B3454" t="s">
        <v>4671</v>
      </c>
      <c r="C3454" t="s">
        <v>5978</v>
      </c>
      <c r="D3454">
        <v>7156933</v>
      </c>
      <c r="E3454">
        <v>25000000</v>
      </c>
    </row>
    <row r="3455" spans="1:5" x14ac:dyDescent="0.3">
      <c r="A3455">
        <f t="shared" si="57"/>
        <v>-17872563</v>
      </c>
      <c r="B3455" t="s">
        <v>5274</v>
      </c>
      <c r="C3455" t="s">
        <v>5275</v>
      </c>
      <c r="D3455">
        <v>127437</v>
      </c>
      <c r="E3455">
        <v>18000000</v>
      </c>
    </row>
    <row r="3456" spans="1:5" x14ac:dyDescent="0.3">
      <c r="A3456">
        <f t="shared" si="57"/>
        <v>-17918075</v>
      </c>
      <c r="B3456" t="s">
        <v>6787</v>
      </c>
      <c r="C3456" t="s">
        <v>6788</v>
      </c>
      <c r="D3456">
        <v>3081925</v>
      </c>
      <c r="E3456">
        <v>21000000</v>
      </c>
    </row>
    <row r="3457" spans="1:5" x14ac:dyDescent="0.3">
      <c r="A3457">
        <f t="shared" si="57"/>
        <v>-17954750</v>
      </c>
      <c r="B3457" t="s">
        <v>330</v>
      </c>
      <c r="C3457" t="s">
        <v>7054</v>
      </c>
      <c r="D3457">
        <v>45250</v>
      </c>
      <c r="E3457">
        <v>18000000</v>
      </c>
    </row>
    <row r="3458" spans="1:5" x14ac:dyDescent="0.3">
      <c r="A3458">
        <f t="shared" ref="A3458:A3521" si="58">D3458-E3458</f>
        <v>-18000000</v>
      </c>
      <c r="B3458" t="s">
        <v>6792</v>
      </c>
      <c r="C3458" t="s">
        <v>6795</v>
      </c>
      <c r="D3458">
        <v>2000000</v>
      </c>
      <c r="E3458">
        <v>20000000</v>
      </c>
    </row>
    <row r="3459" spans="1:5" x14ac:dyDescent="0.3">
      <c r="A3459">
        <f t="shared" si="58"/>
        <v>-18011004</v>
      </c>
      <c r="B3459" t="s">
        <v>6627</v>
      </c>
      <c r="C3459" t="s">
        <v>6629</v>
      </c>
      <c r="D3459">
        <v>16988996</v>
      </c>
      <c r="E3459">
        <v>35000000</v>
      </c>
    </row>
    <row r="3460" spans="1:5" x14ac:dyDescent="0.3">
      <c r="A3460">
        <f t="shared" si="58"/>
        <v>-18058441</v>
      </c>
      <c r="B3460" t="s">
        <v>1527</v>
      </c>
      <c r="C3460" t="s">
        <v>1541</v>
      </c>
      <c r="D3460">
        <v>66941559</v>
      </c>
      <c r="E3460">
        <v>85000000</v>
      </c>
    </row>
    <row r="3461" spans="1:5" x14ac:dyDescent="0.3">
      <c r="A3461">
        <f t="shared" si="58"/>
        <v>-18100000</v>
      </c>
      <c r="B3461" t="s">
        <v>3168</v>
      </c>
      <c r="C3461" t="s">
        <v>5211</v>
      </c>
      <c r="D3461">
        <v>11900000</v>
      </c>
      <c r="E3461">
        <v>30000000</v>
      </c>
    </row>
    <row r="3462" spans="1:5" x14ac:dyDescent="0.3">
      <c r="A3462">
        <f t="shared" si="58"/>
        <v>-18122821</v>
      </c>
      <c r="B3462" t="s">
        <v>4719</v>
      </c>
      <c r="C3462" t="s">
        <v>4720</v>
      </c>
      <c r="D3462">
        <v>1877179</v>
      </c>
      <c r="E3462">
        <f>VLOOKUP(B3462,'AVG budget &amp; Gross'!$S$4:$T$2401,2,0)</f>
        <v>20000000</v>
      </c>
    </row>
    <row r="3463" spans="1:5" x14ac:dyDescent="0.3">
      <c r="A3463">
        <f t="shared" si="58"/>
        <v>-18125131</v>
      </c>
      <c r="B3463" t="s">
        <v>3331</v>
      </c>
      <c r="C3463" t="s">
        <v>3332</v>
      </c>
      <c r="D3463">
        <v>31874869</v>
      </c>
      <c r="E3463">
        <v>50000000</v>
      </c>
    </row>
    <row r="3464" spans="1:5" x14ac:dyDescent="0.3">
      <c r="A3464">
        <f t="shared" si="58"/>
        <v>-18170846.666666668</v>
      </c>
      <c r="B3464" t="s">
        <v>3384</v>
      </c>
      <c r="C3464" t="s">
        <v>12361</v>
      </c>
      <c r="D3464">
        <v>402820</v>
      </c>
      <c r="E3464">
        <f>VLOOKUP(B3464,'AVG budget &amp; Gross'!$S$4:$T$2401,2,0)</f>
        <v>18573666.666666668</v>
      </c>
    </row>
    <row r="3465" spans="1:5" x14ac:dyDescent="0.3">
      <c r="A3465">
        <f t="shared" si="58"/>
        <v>-18218547</v>
      </c>
      <c r="B3465" t="s">
        <v>3505</v>
      </c>
      <c r="C3465" t="s">
        <v>3507</v>
      </c>
      <c r="D3465">
        <v>29781453</v>
      </c>
      <c r="E3465">
        <v>48000000</v>
      </c>
    </row>
    <row r="3466" spans="1:5" x14ac:dyDescent="0.3">
      <c r="A3466">
        <f t="shared" si="58"/>
        <v>-18236870</v>
      </c>
      <c r="B3466" t="s">
        <v>4878</v>
      </c>
      <c r="C3466" t="s">
        <v>4879</v>
      </c>
      <c r="D3466">
        <v>13763130</v>
      </c>
      <c r="E3466">
        <v>32000000</v>
      </c>
    </row>
    <row r="3467" spans="1:5" x14ac:dyDescent="0.3">
      <c r="A3467">
        <f t="shared" si="58"/>
        <v>-18287436</v>
      </c>
      <c r="B3467" t="s">
        <v>5543</v>
      </c>
      <c r="C3467" t="s">
        <v>5544</v>
      </c>
      <c r="D3467">
        <v>8712564</v>
      </c>
      <c r="E3467">
        <v>27000000</v>
      </c>
    </row>
    <row r="3468" spans="1:5" x14ac:dyDescent="0.3">
      <c r="A3468">
        <f t="shared" si="58"/>
        <v>-18302044</v>
      </c>
      <c r="B3468" t="s">
        <v>6025</v>
      </c>
      <c r="C3468" t="s">
        <v>6026</v>
      </c>
      <c r="D3468">
        <v>1697956</v>
      </c>
      <c r="E3468">
        <v>20000000</v>
      </c>
    </row>
    <row r="3469" spans="1:5" x14ac:dyDescent="0.3">
      <c r="A3469">
        <f t="shared" si="58"/>
        <v>-18309470</v>
      </c>
      <c r="B3469" t="s">
        <v>6198</v>
      </c>
      <c r="C3469" t="s">
        <v>6200</v>
      </c>
      <c r="D3469">
        <v>4190530</v>
      </c>
      <c r="E3469">
        <v>22500000</v>
      </c>
    </row>
    <row r="3470" spans="1:5" x14ac:dyDescent="0.3">
      <c r="A3470">
        <f t="shared" si="58"/>
        <v>-18353336</v>
      </c>
      <c r="B3470" t="s">
        <v>5972</v>
      </c>
      <c r="C3470" t="s">
        <v>6803</v>
      </c>
      <c r="D3470">
        <v>1646664</v>
      </c>
      <c r="E3470">
        <v>20000000</v>
      </c>
    </row>
    <row r="3471" spans="1:5" x14ac:dyDescent="0.3">
      <c r="A3471">
        <f t="shared" si="58"/>
        <v>-18423913</v>
      </c>
      <c r="B3471" t="s">
        <v>5209</v>
      </c>
      <c r="C3471" t="s">
        <v>5210</v>
      </c>
      <c r="D3471">
        <v>11576087</v>
      </c>
      <c r="E3471">
        <v>30000000</v>
      </c>
    </row>
    <row r="3472" spans="1:5" x14ac:dyDescent="0.3">
      <c r="A3472">
        <f t="shared" si="58"/>
        <v>-18435269</v>
      </c>
      <c r="B3472" t="s">
        <v>615</v>
      </c>
      <c r="C3472" t="s">
        <v>618</v>
      </c>
      <c r="D3472">
        <v>131564731</v>
      </c>
      <c r="E3472">
        <v>150000000</v>
      </c>
    </row>
    <row r="3473" spans="1:5" x14ac:dyDescent="0.3">
      <c r="A3473">
        <f t="shared" si="58"/>
        <v>-18442521</v>
      </c>
      <c r="B3473" t="s">
        <v>1142</v>
      </c>
      <c r="C3473" t="s">
        <v>1364</v>
      </c>
      <c r="D3473">
        <v>81557479</v>
      </c>
      <c r="E3473">
        <v>100000000</v>
      </c>
    </row>
    <row r="3474" spans="1:5" x14ac:dyDescent="0.3">
      <c r="A3474">
        <f t="shared" si="58"/>
        <v>-18503478</v>
      </c>
      <c r="B3474" t="s">
        <v>2548</v>
      </c>
      <c r="C3474" t="s">
        <v>5637</v>
      </c>
      <c r="D3474">
        <v>7496522</v>
      </c>
      <c r="E3474">
        <v>26000000</v>
      </c>
    </row>
    <row r="3475" spans="1:5" x14ac:dyDescent="0.3">
      <c r="A3475">
        <f t="shared" si="58"/>
        <v>-18569728</v>
      </c>
      <c r="B3475" t="s">
        <v>3764</v>
      </c>
      <c r="C3475" t="s">
        <v>3767</v>
      </c>
      <c r="D3475">
        <v>24430272</v>
      </c>
      <c r="E3475">
        <v>43000000</v>
      </c>
    </row>
    <row r="3476" spans="1:5" x14ac:dyDescent="0.3">
      <c r="A3476">
        <f t="shared" si="58"/>
        <v>-18586498</v>
      </c>
      <c r="B3476" t="s">
        <v>1355</v>
      </c>
      <c r="C3476" t="s">
        <v>3433</v>
      </c>
      <c r="D3476">
        <v>21413502</v>
      </c>
      <c r="E3476">
        <v>40000000</v>
      </c>
    </row>
    <row r="3477" spans="1:5" x14ac:dyDescent="0.3">
      <c r="A3477">
        <f t="shared" si="58"/>
        <v>-18592056</v>
      </c>
      <c r="B3477" t="s">
        <v>2316</v>
      </c>
      <c r="C3477" t="s">
        <v>2441</v>
      </c>
      <c r="D3477">
        <v>24407944</v>
      </c>
      <c r="E3477">
        <v>43000000</v>
      </c>
    </row>
    <row r="3478" spans="1:5" x14ac:dyDescent="0.3">
      <c r="A3478">
        <f t="shared" si="58"/>
        <v>-18696681</v>
      </c>
      <c r="B3478" t="s">
        <v>3109</v>
      </c>
      <c r="C3478" t="s">
        <v>4682</v>
      </c>
      <c r="D3478">
        <v>13303319</v>
      </c>
      <c r="E3478">
        <v>32000000</v>
      </c>
    </row>
    <row r="3479" spans="1:5" x14ac:dyDescent="0.3">
      <c r="A3479">
        <f t="shared" si="58"/>
        <v>-18704226</v>
      </c>
      <c r="B3479" t="s">
        <v>5187</v>
      </c>
      <c r="C3479" t="s">
        <v>5188</v>
      </c>
      <c r="D3479">
        <v>16295774</v>
      </c>
      <c r="E3479">
        <v>35000000</v>
      </c>
    </row>
    <row r="3480" spans="1:5" x14ac:dyDescent="0.3">
      <c r="A3480">
        <f t="shared" si="58"/>
        <v>-18752184</v>
      </c>
      <c r="B3480" t="s">
        <v>2548</v>
      </c>
      <c r="C3480" t="s">
        <v>7789</v>
      </c>
      <c r="D3480">
        <v>3247816</v>
      </c>
      <c r="E3480">
        <v>22000000</v>
      </c>
    </row>
    <row r="3481" spans="1:5" x14ac:dyDescent="0.3">
      <c r="A3481">
        <f t="shared" si="58"/>
        <v>-18774204</v>
      </c>
      <c r="B3481" t="s">
        <v>877</v>
      </c>
      <c r="C3481" t="s">
        <v>3008</v>
      </c>
      <c r="D3481">
        <v>51225796</v>
      </c>
      <c r="E3481">
        <v>70000000</v>
      </c>
    </row>
    <row r="3482" spans="1:5" x14ac:dyDescent="0.3">
      <c r="A3482">
        <f t="shared" si="58"/>
        <v>-18809982</v>
      </c>
      <c r="B3482" t="s">
        <v>5161</v>
      </c>
      <c r="C3482" t="s">
        <v>6804</v>
      </c>
      <c r="D3482">
        <v>1190018</v>
      </c>
      <c r="E3482">
        <v>20000000</v>
      </c>
    </row>
    <row r="3483" spans="1:5" x14ac:dyDescent="0.3">
      <c r="A3483">
        <f t="shared" si="58"/>
        <v>-18816646</v>
      </c>
      <c r="B3483" t="s">
        <v>4506</v>
      </c>
      <c r="C3483" t="s">
        <v>6837</v>
      </c>
      <c r="D3483">
        <v>1183354</v>
      </c>
      <c r="E3483">
        <v>20000000</v>
      </c>
    </row>
    <row r="3484" spans="1:5" x14ac:dyDescent="0.3">
      <c r="A3484">
        <f t="shared" si="58"/>
        <v>-18823678</v>
      </c>
      <c r="B3484" t="s">
        <v>4138</v>
      </c>
      <c r="C3484" t="s">
        <v>4140</v>
      </c>
      <c r="D3484">
        <v>21176322</v>
      </c>
      <c r="E3484">
        <v>40000000</v>
      </c>
    </row>
    <row r="3485" spans="1:5" x14ac:dyDescent="0.3">
      <c r="A3485">
        <f t="shared" si="58"/>
        <v>-18851301</v>
      </c>
      <c r="B3485" t="s">
        <v>1339</v>
      </c>
      <c r="C3485" t="s">
        <v>1341</v>
      </c>
      <c r="D3485">
        <v>71148699</v>
      </c>
      <c r="E3485">
        <v>90000000</v>
      </c>
    </row>
    <row r="3486" spans="1:5" x14ac:dyDescent="0.3">
      <c r="A3486">
        <f t="shared" si="58"/>
        <v>-18891023</v>
      </c>
      <c r="B3486" t="s">
        <v>3855</v>
      </c>
      <c r="C3486" t="s">
        <v>3858</v>
      </c>
      <c r="D3486">
        <v>22108977</v>
      </c>
      <c r="E3486">
        <v>41000000</v>
      </c>
    </row>
    <row r="3487" spans="1:5" x14ac:dyDescent="0.3">
      <c r="A3487">
        <f t="shared" si="58"/>
        <v>-18891180</v>
      </c>
      <c r="B3487" t="s">
        <v>7986</v>
      </c>
      <c r="C3487" t="s">
        <v>7987</v>
      </c>
      <c r="D3487">
        <v>5108820</v>
      </c>
      <c r="E3487">
        <v>24000000</v>
      </c>
    </row>
    <row r="3488" spans="1:5" x14ac:dyDescent="0.3">
      <c r="A3488">
        <f t="shared" si="58"/>
        <v>-18918217</v>
      </c>
      <c r="B3488" t="s">
        <v>4754</v>
      </c>
      <c r="C3488" t="s">
        <v>4757</v>
      </c>
      <c r="D3488">
        <v>15081783</v>
      </c>
      <c r="E3488">
        <v>34000000</v>
      </c>
    </row>
    <row r="3489" spans="1:5" x14ac:dyDescent="0.3">
      <c r="A3489">
        <f t="shared" si="58"/>
        <v>-18935723</v>
      </c>
      <c r="B3489" t="s">
        <v>6809</v>
      </c>
      <c r="C3489" t="s">
        <v>6811</v>
      </c>
      <c r="D3489">
        <v>1064277</v>
      </c>
      <c r="E3489">
        <v>20000000</v>
      </c>
    </row>
    <row r="3490" spans="1:5" x14ac:dyDescent="0.3">
      <c r="A3490">
        <f t="shared" si="58"/>
        <v>-18987439</v>
      </c>
      <c r="B3490" t="s">
        <v>6941</v>
      </c>
      <c r="C3490" t="s">
        <v>6942</v>
      </c>
      <c r="D3490">
        <v>12561</v>
      </c>
      <c r="E3490">
        <v>19000000</v>
      </c>
    </row>
    <row r="3491" spans="1:5" x14ac:dyDescent="0.3">
      <c r="A3491">
        <f t="shared" si="58"/>
        <v>-19000897</v>
      </c>
      <c r="B3491" t="s">
        <v>3364</v>
      </c>
      <c r="C3491" t="s">
        <v>4161</v>
      </c>
      <c r="D3491">
        <v>20999103</v>
      </c>
      <c r="E3491">
        <v>40000000</v>
      </c>
    </row>
    <row r="3492" spans="1:5" x14ac:dyDescent="0.3">
      <c r="A3492">
        <f t="shared" si="58"/>
        <v>-19034791</v>
      </c>
      <c r="B3492" t="s">
        <v>3647</v>
      </c>
      <c r="C3492" t="s">
        <v>5244</v>
      </c>
      <c r="D3492">
        <v>10965209</v>
      </c>
      <c r="E3492">
        <v>30000000</v>
      </c>
    </row>
    <row r="3493" spans="1:5" x14ac:dyDescent="0.3">
      <c r="A3493">
        <f t="shared" si="58"/>
        <v>-19036988</v>
      </c>
      <c r="B3493" t="s">
        <v>6291</v>
      </c>
      <c r="C3493" t="s">
        <v>6293</v>
      </c>
      <c r="D3493">
        <v>2963012</v>
      </c>
      <c r="E3493">
        <v>22000000</v>
      </c>
    </row>
    <row r="3494" spans="1:5" x14ac:dyDescent="0.3">
      <c r="A3494">
        <f t="shared" si="58"/>
        <v>-19044575</v>
      </c>
      <c r="B3494" t="s">
        <v>4812</v>
      </c>
      <c r="C3494" t="s">
        <v>4814</v>
      </c>
      <c r="D3494">
        <v>10955425</v>
      </c>
      <c r="E3494">
        <v>30000000</v>
      </c>
    </row>
    <row r="3495" spans="1:5" x14ac:dyDescent="0.3">
      <c r="A3495">
        <f t="shared" si="58"/>
        <v>-19083691</v>
      </c>
      <c r="B3495" t="s">
        <v>3085</v>
      </c>
      <c r="C3495" t="s">
        <v>6569</v>
      </c>
      <c r="D3495">
        <v>20916309</v>
      </c>
      <c r="E3495">
        <v>40000000</v>
      </c>
    </row>
    <row r="3496" spans="1:5" x14ac:dyDescent="0.3">
      <c r="A3496">
        <f t="shared" si="58"/>
        <v>-19111857</v>
      </c>
      <c r="B3496" t="s">
        <v>1292</v>
      </c>
      <c r="C3496" t="s">
        <v>5438</v>
      </c>
      <c r="D3496">
        <v>8888143</v>
      </c>
      <c r="E3496">
        <v>28000000</v>
      </c>
    </row>
    <row r="3497" spans="1:5" x14ac:dyDescent="0.3">
      <c r="A3497">
        <f t="shared" si="58"/>
        <v>-19119074</v>
      </c>
      <c r="B3497" t="s">
        <v>5249</v>
      </c>
      <c r="C3497" t="s">
        <v>5250</v>
      </c>
      <c r="D3497">
        <v>10880926</v>
      </c>
      <c r="E3497">
        <v>30000000</v>
      </c>
    </row>
    <row r="3498" spans="1:5" x14ac:dyDescent="0.3">
      <c r="A3498">
        <f t="shared" si="58"/>
        <v>-19119074</v>
      </c>
      <c r="B3498" t="s">
        <v>5249</v>
      </c>
      <c r="C3498" t="s">
        <v>8145</v>
      </c>
      <c r="D3498">
        <f>VLOOKUP(B3498,'AVG budget &amp; Gross'!$X$4:$Y$2401,2,0)</f>
        <v>10880926</v>
      </c>
      <c r="E3498">
        <f>VLOOKUP(B3498,'AVG budget &amp; Gross'!$S$4:$T$2401,2,0)</f>
        <v>30000000</v>
      </c>
    </row>
    <row r="3499" spans="1:5" x14ac:dyDescent="0.3">
      <c r="A3499">
        <f t="shared" si="58"/>
        <v>-19145306</v>
      </c>
      <c r="B3499" t="s">
        <v>4939</v>
      </c>
      <c r="C3499" t="s">
        <v>4940</v>
      </c>
      <c r="D3499">
        <v>11854694</v>
      </c>
      <c r="E3499">
        <v>31000000</v>
      </c>
    </row>
    <row r="3500" spans="1:5" x14ac:dyDescent="0.3">
      <c r="A3500">
        <f t="shared" si="58"/>
        <v>-19289545</v>
      </c>
      <c r="B3500" t="s">
        <v>4754</v>
      </c>
      <c r="C3500" t="s">
        <v>6116</v>
      </c>
      <c r="D3500">
        <v>4710455</v>
      </c>
      <c r="E3500">
        <v>24000000</v>
      </c>
    </row>
    <row r="3501" spans="1:5" x14ac:dyDescent="0.3">
      <c r="A3501">
        <f t="shared" si="58"/>
        <v>-19292673</v>
      </c>
      <c r="B3501" t="s">
        <v>2363</v>
      </c>
      <c r="C3501" t="s">
        <v>3002</v>
      </c>
      <c r="D3501">
        <v>35707327</v>
      </c>
      <c r="E3501">
        <v>55000000</v>
      </c>
    </row>
    <row r="3502" spans="1:5" x14ac:dyDescent="0.3">
      <c r="A3502">
        <f t="shared" si="58"/>
        <v>-19314120</v>
      </c>
      <c r="B3502" t="s">
        <v>222</v>
      </c>
      <c r="C3502" t="s">
        <v>911</v>
      </c>
      <c r="D3502">
        <v>100685880</v>
      </c>
      <c r="E3502">
        <v>120000000</v>
      </c>
    </row>
    <row r="3503" spans="1:5" x14ac:dyDescent="0.3">
      <c r="A3503">
        <f t="shared" si="58"/>
        <v>-19345223</v>
      </c>
      <c r="B3503" t="s">
        <v>5990</v>
      </c>
      <c r="C3503" t="s">
        <v>5991</v>
      </c>
      <c r="D3503">
        <v>5654777</v>
      </c>
      <c r="E3503">
        <v>25000000</v>
      </c>
    </row>
    <row r="3504" spans="1:5" x14ac:dyDescent="0.3">
      <c r="A3504">
        <f t="shared" si="58"/>
        <v>-19346254</v>
      </c>
      <c r="B3504" t="s">
        <v>2436</v>
      </c>
      <c r="C3504" t="s">
        <v>4322</v>
      </c>
      <c r="D3504">
        <v>18653746</v>
      </c>
      <c r="E3504">
        <v>38000000</v>
      </c>
    </row>
    <row r="3505" spans="1:5" x14ac:dyDescent="0.3">
      <c r="A3505">
        <f t="shared" si="58"/>
        <v>-19440070</v>
      </c>
      <c r="B3505" t="s">
        <v>873</v>
      </c>
      <c r="C3505" t="s">
        <v>2684</v>
      </c>
      <c r="D3505">
        <v>40559930</v>
      </c>
      <c r="E3505">
        <v>60000000</v>
      </c>
    </row>
    <row r="3506" spans="1:5" x14ac:dyDescent="0.3">
      <c r="A3506">
        <f t="shared" si="58"/>
        <v>-19483292</v>
      </c>
      <c r="B3506" t="s">
        <v>4931</v>
      </c>
      <c r="C3506" t="s">
        <v>5993</v>
      </c>
      <c r="D3506">
        <v>5516708</v>
      </c>
      <c r="E3506">
        <v>25000000</v>
      </c>
    </row>
    <row r="3507" spans="1:5" x14ac:dyDescent="0.3">
      <c r="A3507">
        <f t="shared" si="58"/>
        <v>-19492772</v>
      </c>
      <c r="B3507" t="s">
        <v>1782</v>
      </c>
      <c r="C3507" t="s">
        <v>1786</v>
      </c>
      <c r="D3507">
        <v>60507228</v>
      </c>
      <c r="E3507">
        <v>80000000</v>
      </c>
    </row>
    <row r="3508" spans="1:5" x14ac:dyDescent="0.3">
      <c r="A3508">
        <f t="shared" si="58"/>
        <v>-19513094</v>
      </c>
      <c r="B3508" t="s">
        <v>5546</v>
      </c>
      <c r="C3508" t="s">
        <v>5547</v>
      </c>
      <c r="D3508">
        <v>7486906</v>
      </c>
      <c r="E3508">
        <v>27000000</v>
      </c>
    </row>
    <row r="3509" spans="1:5" x14ac:dyDescent="0.3">
      <c r="A3509">
        <f t="shared" si="58"/>
        <v>-19523730</v>
      </c>
      <c r="B3509" t="s">
        <v>6263</v>
      </c>
      <c r="C3509" t="s">
        <v>6881</v>
      </c>
      <c r="D3509">
        <v>476270</v>
      </c>
      <c r="E3509">
        <v>20000000</v>
      </c>
    </row>
    <row r="3510" spans="1:5" x14ac:dyDescent="0.3">
      <c r="A3510">
        <f t="shared" si="58"/>
        <v>-19565399</v>
      </c>
      <c r="B3510" t="s">
        <v>3354</v>
      </c>
      <c r="C3510" t="s">
        <v>5446</v>
      </c>
      <c r="D3510">
        <v>8434601</v>
      </c>
      <c r="E3510">
        <v>28000000</v>
      </c>
    </row>
    <row r="3511" spans="1:5" x14ac:dyDescent="0.3">
      <c r="A3511">
        <f t="shared" si="58"/>
        <v>-19596068</v>
      </c>
      <c r="B3511" t="s">
        <v>5685</v>
      </c>
      <c r="C3511" t="s">
        <v>8185</v>
      </c>
      <c r="D3511">
        <v>403932</v>
      </c>
      <c r="E3511">
        <v>20000000</v>
      </c>
    </row>
    <row r="3512" spans="1:5" x14ac:dyDescent="0.3">
      <c r="A3512">
        <f t="shared" si="58"/>
        <v>-19624526</v>
      </c>
      <c r="B3512" t="s">
        <v>6819</v>
      </c>
      <c r="C3512" t="s">
        <v>6820</v>
      </c>
      <c r="D3512">
        <v>375474</v>
      </c>
      <c r="E3512">
        <v>20000000</v>
      </c>
    </row>
    <row r="3513" spans="1:5" x14ac:dyDescent="0.3">
      <c r="A3513">
        <f t="shared" si="58"/>
        <v>-19631976</v>
      </c>
      <c r="B3513" t="s">
        <v>4734</v>
      </c>
      <c r="C3513" t="s">
        <v>4735</v>
      </c>
      <c r="D3513">
        <f>VLOOKUP(B3513,'AVG budget &amp; Gross'!$X$4:$Y$2401,2,0)</f>
        <v>3368024</v>
      </c>
      <c r="E3513">
        <v>23000000</v>
      </c>
    </row>
    <row r="3514" spans="1:5" x14ac:dyDescent="0.3">
      <c r="A3514">
        <f t="shared" si="58"/>
        <v>-19647348</v>
      </c>
      <c r="B3514" t="s">
        <v>11136</v>
      </c>
      <c r="C3514" t="s">
        <v>11140</v>
      </c>
      <c r="D3514">
        <v>252652</v>
      </c>
      <c r="E3514">
        <v>19900000</v>
      </c>
    </row>
    <row r="3515" spans="1:5" x14ac:dyDescent="0.3">
      <c r="A3515">
        <f t="shared" si="58"/>
        <v>-19691019</v>
      </c>
      <c r="B3515" t="s">
        <v>5257</v>
      </c>
      <c r="C3515" t="s">
        <v>6105</v>
      </c>
      <c r="D3515">
        <v>4308981</v>
      </c>
      <c r="E3515">
        <v>24000000</v>
      </c>
    </row>
    <row r="3516" spans="1:5" x14ac:dyDescent="0.3">
      <c r="A3516">
        <f t="shared" si="58"/>
        <v>-19693732</v>
      </c>
      <c r="B3516" t="s">
        <v>709</v>
      </c>
      <c r="C3516" t="s">
        <v>3335</v>
      </c>
      <c r="D3516">
        <v>30306268</v>
      </c>
      <c r="E3516">
        <v>50000000</v>
      </c>
    </row>
    <row r="3517" spans="1:5" x14ac:dyDescent="0.3">
      <c r="A3517">
        <f t="shared" si="58"/>
        <v>-19694930</v>
      </c>
      <c r="B3517" t="s">
        <v>359</v>
      </c>
      <c r="C3517" t="s">
        <v>6826</v>
      </c>
      <c r="D3517">
        <v>305070</v>
      </c>
      <c r="E3517">
        <v>20000000</v>
      </c>
    </row>
    <row r="3518" spans="1:5" x14ac:dyDescent="0.3">
      <c r="A3518">
        <f t="shared" si="58"/>
        <v>-19700000</v>
      </c>
      <c r="B3518" t="s">
        <v>2718</v>
      </c>
      <c r="C3518" t="s">
        <v>4141</v>
      </c>
      <c r="D3518">
        <v>20300000</v>
      </c>
      <c r="E3518">
        <v>40000000</v>
      </c>
    </row>
    <row r="3519" spans="1:5" x14ac:dyDescent="0.3">
      <c r="A3519">
        <f t="shared" si="58"/>
        <v>-19736635</v>
      </c>
      <c r="B3519" t="s">
        <v>3656</v>
      </c>
      <c r="C3519" t="s">
        <v>6845</v>
      </c>
      <c r="D3519">
        <v>263365</v>
      </c>
      <c r="E3519">
        <v>20000000</v>
      </c>
    </row>
    <row r="3520" spans="1:5" x14ac:dyDescent="0.3">
      <c r="A3520">
        <f t="shared" si="58"/>
        <v>-19799588</v>
      </c>
      <c r="B3520" t="s">
        <v>3673</v>
      </c>
      <c r="C3520" t="s">
        <v>3677</v>
      </c>
      <c r="D3520">
        <v>25200412</v>
      </c>
      <c r="E3520">
        <v>45000000</v>
      </c>
    </row>
    <row r="3521" spans="1:5" x14ac:dyDescent="0.3">
      <c r="A3521">
        <f t="shared" si="58"/>
        <v>-19865246</v>
      </c>
      <c r="B3521" t="s">
        <v>5225</v>
      </c>
      <c r="C3521" t="s">
        <v>5227</v>
      </c>
      <c r="D3521">
        <v>10134754</v>
      </c>
      <c r="E3521">
        <v>30000000</v>
      </c>
    </row>
    <row r="3522" spans="1:5" x14ac:dyDescent="0.3">
      <c r="A3522">
        <f t="shared" ref="A3522:A3585" si="59">D3522-E3522</f>
        <v>-19871876</v>
      </c>
      <c r="B3522" t="s">
        <v>982</v>
      </c>
      <c r="C3522" t="s">
        <v>5995</v>
      </c>
      <c r="D3522">
        <v>5128124</v>
      </c>
      <c r="E3522">
        <v>25000000</v>
      </c>
    </row>
    <row r="3523" spans="1:5" x14ac:dyDescent="0.3">
      <c r="A3523">
        <f t="shared" si="59"/>
        <v>-19880795</v>
      </c>
      <c r="B3523" t="s">
        <v>4557</v>
      </c>
      <c r="C3523" t="s">
        <v>5445</v>
      </c>
      <c r="D3523">
        <v>8119205</v>
      </c>
      <c r="E3523">
        <v>28000000</v>
      </c>
    </row>
    <row r="3524" spans="1:5" x14ac:dyDescent="0.3">
      <c r="A3524">
        <f t="shared" si="59"/>
        <v>-19886035</v>
      </c>
      <c r="B3524" t="s">
        <v>3902</v>
      </c>
      <c r="C3524" t="s">
        <v>4178</v>
      </c>
      <c r="D3524">
        <v>20113965</v>
      </c>
      <c r="E3524">
        <v>40000000</v>
      </c>
    </row>
    <row r="3525" spans="1:5" x14ac:dyDescent="0.3">
      <c r="A3525">
        <f t="shared" si="59"/>
        <v>-19923562</v>
      </c>
      <c r="B3525" t="s">
        <v>2621</v>
      </c>
      <c r="C3525" t="s">
        <v>2717</v>
      </c>
      <c r="D3525">
        <v>40076438</v>
      </c>
      <c r="E3525">
        <v>60000000</v>
      </c>
    </row>
    <row r="3526" spans="1:5" x14ac:dyDescent="0.3">
      <c r="A3526">
        <f t="shared" si="59"/>
        <v>-19982851</v>
      </c>
      <c r="B3526" t="s">
        <v>1355</v>
      </c>
      <c r="C3526" t="s">
        <v>8494</v>
      </c>
      <c r="D3526">
        <v>17149</v>
      </c>
      <c r="E3526">
        <v>20000000</v>
      </c>
    </row>
    <row r="3527" spans="1:5" x14ac:dyDescent="0.3">
      <c r="A3527">
        <f t="shared" si="59"/>
        <v>-19983606</v>
      </c>
      <c r="B3527" t="s">
        <v>868</v>
      </c>
      <c r="C3527" t="s">
        <v>1571</v>
      </c>
      <c r="D3527">
        <v>50016394</v>
      </c>
      <c r="E3527">
        <v>70000000</v>
      </c>
    </row>
    <row r="3528" spans="1:5" x14ac:dyDescent="0.3">
      <c r="A3528">
        <f t="shared" si="59"/>
        <v>-20000000</v>
      </c>
      <c r="B3528" t="s">
        <v>6270</v>
      </c>
      <c r="C3528" t="s">
        <v>6274</v>
      </c>
      <c r="D3528">
        <v>5000000</v>
      </c>
      <c r="E3528">
        <v>25000000</v>
      </c>
    </row>
    <row r="3529" spans="1:5" x14ac:dyDescent="0.3">
      <c r="A3529">
        <f t="shared" si="59"/>
        <v>-20001930</v>
      </c>
      <c r="B3529" t="s">
        <v>2568</v>
      </c>
      <c r="C3529" t="s">
        <v>4665</v>
      </c>
      <c r="D3529">
        <v>14998070</v>
      </c>
      <c r="E3529">
        <v>35000000</v>
      </c>
    </row>
    <row r="3530" spans="1:5" x14ac:dyDescent="0.3">
      <c r="A3530">
        <f t="shared" si="59"/>
        <v>-20041681</v>
      </c>
      <c r="B3530" t="s">
        <v>5549</v>
      </c>
      <c r="C3530" t="s">
        <v>6356</v>
      </c>
      <c r="D3530">
        <v>958319</v>
      </c>
      <c r="E3530">
        <v>21000000</v>
      </c>
    </row>
    <row r="3531" spans="1:5" x14ac:dyDescent="0.3">
      <c r="A3531">
        <f t="shared" si="59"/>
        <v>-20066330</v>
      </c>
      <c r="B3531" t="s">
        <v>1596</v>
      </c>
      <c r="C3531" t="s">
        <v>1598</v>
      </c>
      <c r="D3531">
        <v>64933670</v>
      </c>
      <c r="E3531">
        <v>85000000</v>
      </c>
    </row>
    <row r="3532" spans="1:5" x14ac:dyDescent="0.3">
      <c r="A3532">
        <f t="shared" si="59"/>
        <v>-20203976</v>
      </c>
      <c r="B3532" t="s">
        <v>6298</v>
      </c>
      <c r="C3532" t="s">
        <v>6299</v>
      </c>
      <c r="D3532">
        <v>1796024</v>
      </c>
      <c r="E3532">
        <v>22000000</v>
      </c>
    </row>
    <row r="3533" spans="1:5" x14ac:dyDescent="0.3">
      <c r="A3533">
        <f t="shared" si="59"/>
        <v>-20288322</v>
      </c>
      <c r="B3533" t="s">
        <v>173</v>
      </c>
      <c r="C3533" t="s">
        <v>596</v>
      </c>
      <c r="D3533">
        <v>79711678</v>
      </c>
      <c r="E3533">
        <v>100000000</v>
      </c>
    </row>
    <row r="3534" spans="1:5" x14ac:dyDescent="0.3">
      <c r="A3534">
        <f t="shared" si="59"/>
        <v>-20291812</v>
      </c>
      <c r="B3534" t="s">
        <v>3520</v>
      </c>
      <c r="C3534" t="s">
        <v>6177</v>
      </c>
      <c r="D3534">
        <v>2708188</v>
      </c>
      <c r="E3534">
        <v>23000000</v>
      </c>
    </row>
    <row r="3535" spans="1:5" x14ac:dyDescent="0.3">
      <c r="A3535">
        <f t="shared" si="59"/>
        <v>-20412268</v>
      </c>
      <c r="B3535" t="s">
        <v>1489</v>
      </c>
      <c r="C3535" t="s">
        <v>4668</v>
      </c>
      <c r="D3535">
        <v>14587732</v>
      </c>
      <c r="E3535">
        <v>35000000</v>
      </c>
    </row>
    <row r="3536" spans="1:5" x14ac:dyDescent="0.3">
      <c r="A3536">
        <f t="shared" si="59"/>
        <v>-20479108</v>
      </c>
      <c r="B3536" t="s">
        <v>745</v>
      </c>
      <c r="C3536" t="s">
        <v>3763</v>
      </c>
      <c r="D3536">
        <v>24520892</v>
      </c>
      <c r="E3536">
        <v>45000000</v>
      </c>
    </row>
    <row r="3537" spans="1:5" x14ac:dyDescent="0.3">
      <c r="A3537">
        <f t="shared" si="59"/>
        <v>-20505885</v>
      </c>
      <c r="B3537" t="s">
        <v>3435</v>
      </c>
      <c r="C3537" t="s">
        <v>3437</v>
      </c>
      <c r="D3537">
        <v>7994115</v>
      </c>
      <c r="E3537">
        <f>VLOOKUP(B3537,'AVG budget &amp; Gross'!$S$4:$T$2401,2,0)</f>
        <v>28500000</v>
      </c>
    </row>
    <row r="3538" spans="1:5" x14ac:dyDescent="0.3">
      <c r="A3538">
        <f t="shared" si="59"/>
        <v>-20519686</v>
      </c>
      <c r="B3538" t="s">
        <v>5267</v>
      </c>
      <c r="C3538" t="s">
        <v>5269</v>
      </c>
      <c r="D3538">
        <v>480314</v>
      </c>
      <c r="E3538">
        <v>21000000</v>
      </c>
    </row>
    <row r="3539" spans="1:5" x14ac:dyDescent="0.3">
      <c r="A3539">
        <f t="shared" si="59"/>
        <v>-20540176</v>
      </c>
      <c r="B3539" t="s">
        <v>7983</v>
      </c>
      <c r="C3539" t="s">
        <v>7984</v>
      </c>
      <c r="D3539">
        <v>5459824</v>
      </c>
      <c r="E3539">
        <v>26000000</v>
      </c>
    </row>
    <row r="3540" spans="1:5" x14ac:dyDescent="0.3">
      <c r="A3540">
        <f t="shared" si="59"/>
        <v>-20593594</v>
      </c>
      <c r="B3540" t="s">
        <v>1872</v>
      </c>
      <c r="C3540" t="s">
        <v>1875</v>
      </c>
      <c r="D3540">
        <v>19406406</v>
      </c>
      <c r="E3540">
        <v>40000000</v>
      </c>
    </row>
    <row r="3541" spans="1:5" x14ac:dyDescent="0.3">
      <c r="A3541">
        <f t="shared" si="59"/>
        <v>-20656327</v>
      </c>
      <c r="B3541" t="s">
        <v>3656</v>
      </c>
      <c r="C3541" t="s">
        <v>3659</v>
      </c>
      <c r="D3541">
        <v>24343673</v>
      </c>
      <c r="E3541">
        <v>45000000</v>
      </c>
    </row>
    <row r="3542" spans="1:5" x14ac:dyDescent="0.3">
      <c r="A3542">
        <f t="shared" si="59"/>
        <v>-20694789</v>
      </c>
      <c r="B3542" t="s">
        <v>503</v>
      </c>
      <c r="C3542" t="s">
        <v>4323</v>
      </c>
      <c r="D3542">
        <v>17305211</v>
      </c>
      <c r="E3542">
        <v>38000000</v>
      </c>
    </row>
    <row r="3543" spans="1:5" x14ac:dyDescent="0.3">
      <c r="A3543">
        <f t="shared" si="59"/>
        <v>-20761389</v>
      </c>
      <c r="B3543" t="s">
        <v>2988</v>
      </c>
      <c r="C3543" t="s">
        <v>2990</v>
      </c>
      <c r="D3543">
        <v>34238611</v>
      </c>
      <c r="E3543">
        <v>55000000</v>
      </c>
    </row>
    <row r="3544" spans="1:5" x14ac:dyDescent="0.3">
      <c r="A3544">
        <f t="shared" si="59"/>
        <v>-20848136</v>
      </c>
      <c r="B3544" t="s">
        <v>3270</v>
      </c>
      <c r="C3544" t="s">
        <v>6589</v>
      </c>
      <c r="D3544">
        <v>19151864</v>
      </c>
      <c r="E3544">
        <v>40000000</v>
      </c>
    </row>
    <row r="3545" spans="1:5" x14ac:dyDescent="0.3">
      <c r="A3545">
        <f t="shared" si="59"/>
        <v>-20881753</v>
      </c>
      <c r="B3545" t="s">
        <v>2810</v>
      </c>
      <c r="C3545" t="s">
        <v>3373</v>
      </c>
      <c r="D3545">
        <v>19118247</v>
      </c>
      <c r="E3545">
        <v>40000000</v>
      </c>
    </row>
    <row r="3546" spans="1:5" x14ac:dyDescent="0.3">
      <c r="A3546">
        <f t="shared" si="59"/>
        <v>-20898699</v>
      </c>
      <c r="B3546" t="s">
        <v>5257</v>
      </c>
      <c r="C3546" t="s">
        <v>5259</v>
      </c>
      <c r="D3546">
        <v>3101301</v>
      </c>
      <c r="E3546">
        <f>VLOOKUP(B3546,'AVG budget &amp; Gross'!$S$4:$T$2401,2,0)</f>
        <v>24000000</v>
      </c>
    </row>
    <row r="3547" spans="1:5" x14ac:dyDescent="0.3">
      <c r="A3547">
        <f t="shared" si="59"/>
        <v>-20901437</v>
      </c>
      <c r="B3547" t="s">
        <v>477</v>
      </c>
      <c r="C3547" t="s">
        <v>2992</v>
      </c>
      <c r="D3547">
        <v>34098563</v>
      </c>
      <c r="E3547">
        <v>55000000</v>
      </c>
    </row>
    <row r="3548" spans="1:5" x14ac:dyDescent="0.3">
      <c r="A3548">
        <f t="shared" si="59"/>
        <v>-20924712</v>
      </c>
      <c r="B3548" t="s">
        <v>5630</v>
      </c>
      <c r="C3548" t="s">
        <v>5631</v>
      </c>
      <c r="D3548">
        <v>1075288</v>
      </c>
      <c r="E3548">
        <v>22000000</v>
      </c>
    </row>
    <row r="3549" spans="1:5" x14ac:dyDescent="0.3">
      <c r="A3549">
        <f t="shared" si="59"/>
        <v>-20935667</v>
      </c>
      <c r="B3549" t="s">
        <v>5997</v>
      </c>
      <c r="C3549" t="s">
        <v>5998</v>
      </c>
      <c r="D3549">
        <v>4064333</v>
      </c>
      <c r="E3549">
        <v>25000000</v>
      </c>
    </row>
    <row r="3550" spans="1:5" x14ac:dyDescent="0.3">
      <c r="A3550">
        <f t="shared" si="59"/>
        <v>-20949555</v>
      </c>
      <c r="B3550" t="s">
        <v>6284</v>
      </c>
      <c r="C3550" t="s">
        <v>6286</v>
      </c>
      <c r="D3550">
        <v>1050445</v>
      </c>
      <c r="E3550">
        <v>22000000</v>
      </c>
    </row>
    <row r="3551" spans="1:5" x14ac:dyDescent="0.3">
      <c r="A3551">
        <f t="shared" si="59"/>
        <v>-20984407</v>
      </c>
      <c r="B3551" t="s">
        <v>6352</v>
      </c>
      <c r="C3551" t="s">
        <v>6354</v>
      </c>
      <c r="D3551">
        <v>15593</v>
      </c>
      <c r="E3551">
        <v>21000000</v>
      </c>
    </row>
    <row r="3552" spans="1:5" x14ac:dyDescent="0.3">
      <c r="A3552">
        <f t="shared" si="59"/>
        <v>-21001676</v>
      </c>
      <c r="B3552" t="s">
        <v>3384</v>
      </c>
      <c r="C3552" t="s">
        <v>5448</v>
      </c>
      <c r="D3552">
        <v>6998324</v>
      </c>
      <c r="E3552">
        <v>28000000</v>
      </c>
    </row>
    <row r="3553" spans="1:5" x14ac:dyDescent="0.3">
      <c r="A3553">
        <f t="shared" si="59"/>
        <v>-21017158</v>
      </c>
      <c r="B3553" t="s">
        <v>115</v>
      </c>
      <c r="C3553" t="s">
        <v>1318</v>
      </c>
      <c r="D3553">
        <v>43982842</v>
      </c>
      <c r="E3553">
        <v>65000000</v>
      </c>
    </row>
    <row r="3554" spans="1:5" x14ac:dyDescent="0.3">
      <c r="A3554">
        <f t="shared" si="59"/>
        <v>-21084535</v>
      </c>
      <c r="B3554" t="s">
        <v>3819</v>
      </c>
      <c r="C3554" t="s">
        <v>3821</v>
      </c>
      <c r="D3554">
        <v>20915465</v>
      </c>
      <c r="E3554">
        <v>42000000</v>
      </c>
    </row>
    <row r="3555" spans="1:5" x14ac:dyDescent="0.3">
      <c r="A3555">
        <f t="shared" si="59"/>
        <v>-21162885</v>
      </c>
      <c r="B3555" t="s">
        <v>1383</v>
      </c>
      <c r="C3555" t="s">
        <v>3415</v>
      </c>
      <c r="D3555">
        <v>28837115</v>
      </c>
      <c r="E3555">
        <v>50000000</v>
      </c>
    </row>
    <row r="3556" spans="1:5" x14ac:dyDescent="0.3">
      <c r="A3556">
        <f t="shared" si="59"/>
        <v>-21171682</v>
      </c>
      <c r="B3556" t="s">
        <v>2243</v>
      </c>
      <c r="C3556" t="s">
        <v>2995</v>
      </c>
      <c r="D3556">
        <v>33828318</v>
      </c>
      <c r="E3556">
        <v>55000000</v>
      </c>
    </row>
    <row r="3557" spans="1:5" x14ac:dyDescent="0.3">
      <c r="A3557">
        <f t="shared" si="59"/>
        <v>-21219958</v>
      </c>
      <c r="B3557" t="s">
        <v>1024</v>
      </c>
      <c r="C3557" t="s">
        <v>1026</v>
      </c>
      <c r="D3557">
        <v>98780042</v>
      </c>
      <c r="E3557">
        <v>120000000</v>
      </c>
    </row>
    <row r="3558" spans="1:5" x14ac:dyDescent="0.3">
      <c r="A3558">
        <f t="shared" si="59"/>
        <v>-21383311</v>
      </c>
      <c r="B3558" t="s">
        <v>264</v>
      </c>
      <c r="C3558" t="s">
        <v>1434</v>
      </c>
      <c r="D3558">
        <v>78616689</v>
      </c>
      <c r="E3558">
        <v>100000000</v>
      </c>
    </row>
    <row r="3559" spans="1:5" x14ac:dyDescent="0.3">
      <c r="A3559">
        <f t="shared" si="59"/>
        <v>-21441338</v>
      </c>
      <c r="B3559" t="s">
        <v>1456</v>
      </c>
      <c r="C3559" t="s">
        <v>1458</v>
      </c>
      <c r="D3559">
        <v>68558662</v>
      </c>
      <c r="E3559">
        <v>90000000</v>
      </c>
    </row>
    <row r="3560" spans="1:5" x14ac:dyDescent="0.3">
      <c r="A3560">
        <f t="shared" si="59"/>
        <v>-21464425</v>
      </c>
      <c r="B3560" t="s">
        <v>4671</v>
      </c>
      <c r="C3560" t="s">
        <v>5228</v>
      </c>
      <c r="D3560">
        <v>8535575</v>
      </c>
      <c r="E3560">
        <v>30000000</v>
      </c>
    </row>
    <row r="3561" spans="1:5" x14ac:dyDescent="0.3">
      <c r="A3561">
        <f t="shared" si="59"/>
        <v>-21467706</v>
      </c>
      <c r="B3561" t="s">
        <v>222</v>
      </c>
      <c r="C3561" t="s">
        <v>2424</v>
      </c>
      <c r="D3561">
        <v>43532294</v>
      </c>
      <c r="E3561">
        <v>65000000</v>
      </c>
    </row>
    <row r="3562" spans="1:5" x14ac:dyDescent="0.3">
      <c r="A3562">
        <f t="shared" si="59"/>
        <v>-21482203</v>
      </c>
      <c r="B3562" t="s">
        <v>3168</v>
      </c>
      <c r="C3562" t="s">
        <v>5256</v>
      </c>
      <c r="D3562">
        <v>3517797</v>
      </c>
      <c r="E3562">
        <v>25000000</v>
      </c>
    </row>
    <row r="3563" spans="1:5" x14ac:dyDescent="0.3">
      <c r="A3563">
        <f t="shared" si="59"/>
        <v>-21527150</v>
      </c>
      <c r="B3563" t="s">
        <v>2997</v>
      </c>
      <c r="C3563" t="s">
        <v>2998</v>
      </c>
      <c r="D3563">
        <v>33472850</v>
      </c>
      <c r="E3563">
        <v>55000000</v>
      </c>
    </row>
    <row r="3564" spans="1:5" x14ac:dyDescent="0.3">
      <c r="A3564">
        <f t="shared" si="59"/>
        <v>-21561851</v>
      </c>
      <c r="B3564" t="s">
        <v>2602</v>
      </c>
      <c r="C3564" t="s">
        <v>4213</v>
      </c>
      <c r="D3564">
        <v>18438149</v>
      </c>
      <c r="E3564">
        <v>40000000</v>
      </c>
    </row>
    <row r="3565" spans="1:5" x14ac:dyDescent="0.3">
      <c r="A3565">
        <f t="shared" si="59"/>
        <v>-21569645</v>
      </c>
      <c r="B3565" t="s">
        <v>573</v>
      </c>
      <c r="C3565" t="s">
        <v>2206</v>
      </c>
      <c r="D3565">
        <v>48430355</v>
      </c>
      <c r="E3565">
        <v>70000000</v>
      </c>
    </row>
    <row r="3566" spans="1:5" x14ac:dyDescent="0.3">
      <c r="A3566">
        <f t="shared" si="59"/>
        <v>-21598317</v>
      </c>
      <c r="B3566" t="s">
        <v>1620</v>
      </c>
      <c r="C3566" t="s">
        <v>1623</v>
      </c>
      <c r="D3566">
        <v>13401683</v>
      </c>
      <c r="E3566">
        <v>35000000</v>
      </c>
    </row>
    <row r="3567" spans="1:5" x14ac:dyDescent="0.3">
      <c r="A3567">
        <f t="shared" si="59"/>
        <v>-21621647</v>
      </c>
      <c r="B3567" t="s">
        <v>4428</v>
      </c>
      <c r="C3567" t="s">
        <v>4430</v>
      </c>
      <c r="D3567">
        <v>14378353</v>
      </c>
      <c r="E3567">
        <v>36000000</v>
      </c>
    </row>
    <row r="3568" spans="1:5" x14ac:dyDescent="0.3">
      <c r="A3568">
        <f t="shared" si="59"/>
        <v>-21735014</v>
      </c>
      <c r="B3568" t="s">
        <v>1721</v>
      </c>
      <c r="C3568" t="s">
        <v>4675</v>
      </c>
      <c r="D3568">
        <v>13264986</v>
      </c>
      <c r="E3568">
        <v>35000000</v>
      </c>
    </row>
    <row r="3569" spans="1:5" x14ac:dyDescent="0.3">
      <c r="A3569">
        <f t="shared" si="59"/>
        <v>-21775151</v>
      </c>
      <c r="B3569" t="s">
        <v>1545</v>
      </c>
      <c r="C3569" t="s">
        <v>1546</v>
      </c>
      <c r="D3569">
        <v>63224849</v>
      </c>
      <c r="E3569">
        <v>85000000</v>
      </c>
    </row>
    <row r="3570" spans="1:5" x14ac:dyDescent="0.3">
      <c r="A3570">
        <f t="shared" si="59"/>
        <v>-21790660</v>
      </c>
      <c r="B3570" t="s">
        <v>863</v>
      </c>
      <c r="C3570" t="s">
        <v>1448</v>
      </c>
      <c r="D3570">
        <v>73209340</v>
      </c>
      <c r="E3570">
        <v>95000000</v>
      </c>
    </row>
    <row r="3571" spans="1:5" x14ac:dyDescent="0.3">
      <c r="A3571">
        <f t="shared" si="59"/>
        <v>-21866841</v>
      </c>
      <c r="B3571" t="s">
        <v>3651</v>
      </c>
      <c r="C3571" t="s">
        <v>3652</v>
      </c>
      <c r="D3571">
        <v>28133159</v>
      </c>
      <c r="E3571">
        <v>50000000</v>
      </c>
    </row>
    <row r="3572" spans="1:5" x14ac:dyDescent="0.3">
      <c r="A3572">
        <f t="shared" si="59"/>
        <v>-21878028</v>
      </c>
      <c r="B3572" t="s">
        <v>6838</v>
      </c>
      <c r="C3572" t="s">
        <v>6839</v>
      </c>
      <c r="D3572">
        <v>121972</v>
      </c>
      <c r="E3572">
        <v>22000000</v>
      </c>
    </row>
    <row r="3573" spans="1:5" x14ac:dyDescent="0.3">
      <c r="A3573">
        <f t="shared" si="59"/>
        <v>-21898858</v>
      </c>
      <c r="B3573" t="s">
        <v>2925</v>
      </c>
      <c r="C3573" t="s">
        <v>4770</v>
      </c>
      <c r="D3573">
        <v>13101142</v>
      </c>
      <c r="E3573">
        <v>35000000</v>
      </c>
    </row>
    <row r="3574" spans="1:5" x14ac:dyDescent="0.3">
      <c r="A3574">
        <f t="shared" si="59"/>
        <v>-21905313</v>
      </c>
      <c r="B3574" t="s">
        <v>5070</v>
      </c>
      <c r="C3574" t="s">
        <v>13089</v>
      </c>
      <c r="D3574">
        <v>3094687</v>
      </c>
      <c r="E3574">
        <f>VLOOKUP(B3574,'AVG budget &amp; Gross'!$S$4:$T$2401,2,0)</f>
        <v>25000000</v>
      </c>
    </row>
    <row r="3575" spans="1:5" x14ac:dyDescent="0.3">
      <c r="A3575">
        <f t="shared" si="59"/>
        <v>-21926608</v>
      </c>
      <c r="B3575" t="s">
        <v>5647</v>
      </c>
      <c r="C3575" t="s">
        <v>6003</v>
      </c>
      <c r="D3575">
        <v>3073392</v>
      </c>
      <c r="E3575">
        <v>25000000</v>
      </c>
    </row>
    <row r="3576" spans="1:5" x14ac:dyDescent="0.3">
      <c r="A3576">
        <f t="shared" si="59"/>
        <v>-21949883</v>
      </c>
      <c r="B3576" t="s">
        <v>918</v>
      </c>
      <c r="C3576" t="s">
        <v>920</v>
      </c>
      <c r="D3576">
        <v>93050117</v>
      </c>
      <c r="E3576">
        <v>115000000</v>
      </c>
    </row>
    <row r="3577" spans="1:5" x14ac:dyDescent="0.3">
      <c r="A3577">
        <f t="shared" si="59"/>
        <v>-22236956</v>
      </c>
      <c r="B3577" t="s">
        <v>4307</v>
      </c>
      <c r="C3577" t="s">
        <v>5559</v>
      </c>
      <c r="D3577">
        <v>763044</v>
      </c>
      <c r="E3577">
        <v>23000000</v>
      </c>
    </row>
    <row r="3578" spans="1:5" x14ac:dyDescent="0.3">
      <c r="A3578">
        <f t="shared" si="59"/>
        <v>-22320362</v>
      </c>
      <c r="B3578" t="s">
        <v>330</v>
      </c>
      <c r="C3578" t="s">
        <v>1273</v>
      </c>
      <c r="D3578">
        <v>77679638</v>
      </c>
      <c r="E3578">
        <v>100000000</v>
      </c>
    </row>
    <row r="3579" spans="1:5" x14ac:dyDescent="0.3">
      <c r="A3579">
        <f t="shared" si="59"/>
        <v>-22324928</v>
      </c>
      <c r="B3579" t="s">
        <v>3308</v>
      </c>
      <c r="C3579" t="s">
        <v>4209</v>
      </c>
      <c r="D3579">
        <v>3675072</v>
      </c>
      <c r="E3579">
        <v>26000000</v>
      </c>
    </row>
    <row r="3580" spans="1:5" x14ac:dyDescent="0.3">
      <c r="A3580">
        <f t="shared" si="59"/>
        <v>-22332053</v>
      </c>
      <c r="B3580" t="s">
        <v>3337</v>
      </c>
      <c r="C3580" t="s">
        <v>3339</v>
      </c>
      <c r="D3580">
        <v>27667947</v>
      </c>
      <c r="E3580">
        <v>50000000</v>
      </c>
    </row>
    <row r="3581" spans="1:5" x14ac:dyDescent="0.3">
      <c r="A3581">
        <f t="shared" si="59"/>
        <v>-22431493</v>
      </c>
      <c r="B3581" t="s">
        <v>2324</v>
      </c>
      <c r="C3581" t="s">
        <v>2325</v>
      </c>
      <c r="D3581">
        <v>43568507</v>
      </c>
      <c r="E3581">
        <v>66000000</v>
      </c>
    </row>
    <row r="3582" spans="1:5" x14ac:dyDescent="0.3">
      <c r="A3582">
        <f t="shared" si="59"/>
        <v>-22467699</v>
      </c>
      <c r="B3582" t="s">
        <v>330</v>
      </c>
      <c r="C3582" t="s">
        <v>5454</v>
      </c>
      <c r="D3582">
        <v>5532301</v>
      </c>
      <c r="E3582">
        <v>28000000</v>
      </c>
    </row>
    <row r="3583" spans="1:5" x14ac:dyDescent="0.3">
      <c r="A3583">
        <f t="shared" si="59"/>
        <v>-22496684</v>
      </c>
      <c r="B3583" t="s">
        <v>75</v>
      </c>
      <c r="C3583" t="s">
        <v>707</v>
      </c>
      <c r="D3583">
        <v>107503316</v>
      </c>
      <c r="E3583">
        <v>130000000</v>
      </c>
    </row>
    <row r="3584" spans="1:5" x14ac:dyDescent="0.3">
      <c r="A3584">
        <f t="shared" si="59"/>
        <v>-22505025</v>
      </c>
      <c r="B3584" t="s">
        <v>277</v>
      </c>
      <c r="C3584" t="s">
        <v>1577</v>
      </c>
      <c r="D3584">
        <v>62494975</v>
      </c>
      <c r="E3584">
        <v>85000000</v>
      </c>
    </row>
    <row r="3585" spans="1:5" x14ac:dyDescent="0.3">
      <c r="A3585">
        <f t="shared" si="59"/>
        <v>-22509198</v>
      </c>
      <c r="B3585" t="s">
        <v>465</v>
      </c>
      <c r="C3585" t="s">
        <v>468</v>
      </c>
      <c r="D3585">
        <v>127490802</v>
      </c>
      <c r="E3585">
        <v>150000000</v>
      </c>
    </row>
    <row r="3586" spans="1:5" x14ac:dyDescent="0.3">
      <c r="A3586">
        <f t="shared" ref="A3586:A3649" si="60">D3586-E3586</f>
        <v>-22516666.666666668</v>
      </c>
      <c r="B3586" t="s">
        <v>4170</v>
      </c>
      <c r="C3586" t="s">
        <v>9548</v>
      </c>
      <c r="D3586">
        <v>50000</v>
      </c>
      <c r="E3586">
        <f>VLOOKUP(B3586,'AVG budget &amp; Gross'!$S$4:$T$2401,2,0)</f>
        <v>22566666.666666668</v>
      </c>
    </row>
    <row r="3587" spans="1:5" x14ac:dyDescent="0.3">
      <c r="A3587">
        <f t="shared" si="60"/>
        <v>-22520222</v>
      </c>
      <c r="B3587" t="s">
        <v>2363</v>
      </c>
      <c r="C3587" t="s">
        <v>2678</v>
      </c>
      <c r="D3587">
        <v>37479778</v>
      </c>
      <c r="E3587">
        <v>60000000</v>
      </c>
    </row>
    <row r="3588" spans="1:5" x14ac:dyDescent="0.3">
      <c r="A3588">
        <f t="shared" si="60"/>
        <v>-22523765</v>
      </c>
      <c r="B3588" t="s">
        <v>1355</v>
      </c>
      <c r="C3588" t="s">
        <v>5556</v>
      </c>
      <c r="D3588">
        <v>4476235</v>
      </c>
      <c r="E3588">
        <v>27000000</v>
      </c>
    </row>
    <row r="3589" spans="1:5" x14ac:dyDescent="0.3">
      <c r="A3589">
        <f t="shared" si="60"/>
        <v>-22528315</v>
      </c>
      <c r="B3589" t="s">
        <v>1839</v>
      </c>
      <c r="C3589" t="s">
        <v>1841</v>
      </c>
      <c r="D3589">
        <v>21471685</v>
      </c>
      <c r="E3589">
        <v>44000000</v>
      </c>
    </row>
    <row r="3590" spans="1:5" x14ac:dyDescent="0.3">
      <c r="A3590">
        <f t="shared" si="60"/>
        <v>-22543550</v>
      </c>
      <c r="B3590" t="s">
        <v>153</v>
      </c>
      <c r="C3590" t="s">
        <v>2077</v>
      </c>
      <c r="D3590">
        <v>47456450</v>
      </c>
      <c r="E3590">
        <v>70000000</v>
      </c>
    </row>
    <row r="3591" spans="1:5" x14ac:dyDescent="0.3">
      <c r="A3591">
        <f t="shared" si="60"/>
        <v>-22556993</v>
      </c>
      <c r="B3591" t="s">
        <v>713</v>
      </c>
      <c r="C3591" t="s">
        <v>5367</v>
      </c>
      <c r="D3591">
        <v>7443007</v>
      </c>
      <c r="E3591">
        <v>30000000</v>
      </c>
    </row>
    <row r="3592" spans="1:5" x14ac:dyDescent="0.3">
      <c r="A3592">
        <f t="shared" si="60"/>
        <v>-22620910</v>
      </c>
      <c r="B3592" t="s">
        <v>264</v>
      </c>
      <c r="C3592" t="s">
        <v>1998</v>
      </c>
      <c r="D3592">
        <v>47379090</v>
      </c>
      <c r="E3592">
        <v>70000000</v>
      </c>
    </row>
    <row r="3593" spans="1:5" x14ac:dyDescent="0.3">
      <c r="A3593">
        <f t="shared" si="60"/>
        <v>-22654469</v>
      </c>
      <c r="B3593" t="s">
        <v>1523</v>
      </c>
      <c r="C3593" t="s">
        <v>2407</v>
      </c>
      <c r="D3593">
        <v>42345531</v>
      </c>
      <c r="E3593">
        <v>65000000</v>
      </c>
    </row>
    <row r="3594" spans="1:5" x14ac:dyDescent="0.3">
      <c r="A3594">
        <f t="shared" si="60"/>
        <v>-22673938</v>
      </c>
      <c r="B3594" t="s">
        <v>4196</v>
      </c>
      <c r="C3594" t="s">
        <v>4198</v>
      </c>
      <c r="D3594">
        <v>10326062</v>
      </c>
      <c r="E3594">
        <v>33000000</v>
      </c>
    </row>
    <row r="3595" spans="1:5" x14ac:dyDescent="0.3">
      <c r="A3595">
        <f t="shared" si="60"/>
        <v>-22698869</v>
      </c>
      <c r="B3595" t="s">
        <v>5341</v>
      </c>
      <c r="C3595" t="s">
        <v>5343</v>
      </c>
      <c r="D3595">
        <v>6301131</v>
      </c>
      <c r="E3595">
        <v>29000000</v>
      </c>
    </row>
    <row r="3596" spans="1:5" x14ac:dyDescent="0.3">
      <c r="A3596">
        <f t="shared" si="60"/>
        <v>-22772060</v>
      </c>
      <c r="B3596" t="s">
        <v>4747</v>
      </c>
      <c r="C3596" t="s">
        <v>4750</v>
      </c>
      <c r="D3596">
        <v>11227940</v>
      </c>
      <c r="E3596">
        <v>34000000</v>
      </c>
    </row>
    <row r="3597" spans="1:5" x14ac:dyDescent="0.3">
      <c r="A3597">
        <f t="shared" si="60"/>
        <v>-22777816</v>
      </c>
      <c r="B3597" t="s">
        <v>1183</v>
      </c>
      <c r="C3597" t="s">
        <v>1186</v>
      </c>
      <c r="D3597">
        <v>77222184</v>
      </c>
      <c r="E3597">
        <v>100000000</v>
      </c>
    </row>
    <row r="3598" spans="1:5" x14ac:dyDescent="0.3">
      <c r="A3598">
        <f t="shared" si="60"/>
        <v>-22795993</v>
      </c>
      <c r="B3598" t="s">
        <v>4701</v>
      </c>
      <c r="C3598" t="s">
        <v>5552</v>
      </c>
      <c r="D3598">
        <v>5204007</v>
      </c>
      <c r="E3598">
        <v>28000000</v>
      </c>
    </row>
    <row r="3599" spans="1:5" x14ac:dyDescent="0.3">
      <c r="A3599">
        <f t="shared" si="60"/>
        <v>-22870885</v>
      </c>
      <c r="B3599" t="s">
        <v>6052</v>
      </c>
      <c r="C3599" t="s">
        <v>6188</v>
      </c>
      <c r="D3599">
        <f>VLOOKUP(B3599,'AVG budget &amp; Gross'!$X$4:$Y$2401,2,0)</f>
        <v>129115</v>
      </c>
      <c r="E3599">
        <v>23000000</v>
      </c>
    </row>
    <row r="3600" spans="1:5" x14ac:dyDescent="0.3">
      <c r="A3600">
        <f t="shared" si="60"/>
        <v>-22879380</v>
      </c>
      <c r="B3600" t="s">
        <v>6948</v>
      </c>
      <c r="C3600" t="s">
        <v>12002</v>
      </c>
      <c r="D3600">
        <v>120620</v>
      </c>
      <c r="E3600">
        <f>VLOOKUP(B3600,'AVG budget &amp; Gross'!$S$4:$T$2401,2,0)</f>
        <v>23000000</v>
      </c>
    </row>
    <row r="3601" spans="1:5" x14ac:dyDescent="0.3">
      <c r="A3601">
        <f t="shared" si="60"/>
        <v>-22932840</v>
      </c>
      <c r="B3601" t="s">
        <v>2482</v>
      </c>
      <c r="C3601" t="s">
        <v>3342</v>
      </c>
      <c r="D3601">
        <v>27067160</v>
      </c>
      <c r="E3601">
        <v>50000000</v>
      </c>
    </row>
    <row r="3602" spans="1:5" x14ac:dyDescent="0.3">
      <c r="A3602">
        <f t="shared" si="60"/>
        <v>-22947259</v>
      </c>
      <c r="B3602" t="s">
        <v>2482</v>
      </c>
      <c r="C3602" t="s">
        <v>4427</v>
      </c>
      <c r="D3602">
        <v>13052741</v>
      </c>
      <c r="E3602">
        <v>36000000</v>
      </c>
    </row>
    <row r="3603" spans="1:5" x14ac:dyDescent="0.3">
      <c r="A3603">
        <f t="shared" si="60"/>
        <v>-23014913</v>
      </c>
      <c r="B3603" t="s">
        <v>80</v>
      </c>
      <c r="C3603" t="s">
        <v>312</v>
      </c>
      <c r="D3603">
        <v>154985087</v>
      </c>
      <c r="E3603">
        <v>178000000</v>
      </c>
    </row>
    <row r="3604" spans="1:5" x14ac:dyDescent="0.3">
      <c r="A3604">
        <f t="shared" si="60"/>
        <v>-23100203</v>
      </c>
      <c r="B3604" t="s">
        <v>5334</v>
      </c>
      <c r="C3604" t="s">
        <v>5335</v>
      </c>
      <c r="D3604">
        <v>5899797</v>
      </c>
      <c r="E3604">
        <v>29000000</v>
      </c>
    </row>
    <row r="3605" spans="1:5" x14ac:dyDescent="0.3">
      <c r="A3605">
        <f t="shared" si="60"/>
        <v>-23117290</v>
      </c>
      <c r="B3605" t="s">
        <v>5425</v>
      </c>
      <c r="C3605" t="s">
        <v>6808</v>
      </c>
      <c r="D3605">
        <v>882710</v>
      </c>
      <c r="E3605">
        <v>24000000</v>
      </c>
    </row>
    <row r="3606" spans="1:5" x14ac:dyDescent="0.3">
      <c r="A3606">
        <f t="shared" si="60"/>
        <v>-23185810</v>
      </c>
      <c r="B3606" t="s">
        <v>2073</v>
      </c>
      <c r="C3606" t="s">
        <v>2074</v>
      </c>
      <c r="D3606">
        <v>51814190</v>
      </c>
      <c r="E3606">
        <v>75000000</v>
      </c>
    </row>
    <row r="3607" spans="1:5" x14ac:dyDescent="0.3">
      <c r="A3607">
        <f t="shared" si="60"/>
        <v>-23315181</v>
      </c>
      <c r="B3607" t="s">
        <v>625</v>
      </c>
      <c r="C3607" t="s">
        <v>1789</v>
      </c>
      <c r="D3607">
        <v>56684819</v>
      </c>
      <c r="E3607">
        <v>80000000</v>
      </c>
    </row>
    <row r="3608" spans="1:5" x14ac:dyDescent="0.3">
      <c r="A3608">
        <f t="shared" si="60"/>
        <v>-23345419</v>
      </c>
      <c r="B3608" t="s">
        <v>4764</v>
      </c>
      <c r="C3608" t="s">
        <v>4765</v>
      </c>
      <c r="D3608">
        <v>10654581</v>
      </c>
      <c r="E3608">
        <v>34000000</v>
      </c>
    </row>
    <row r="3609" spans="1:5" x14ac:dyDescent="0.3">
      <c r="A3609">
        <f t="shared" si="60"/>
        <v>-23368755</v>
      </c>
      <c r="B3609" t="s">
        <v>3201</v>
      </c>
      <c r="C3609" t="s">
        <v>4696</v>
      </c>
      <c r="D3609">
        <v>11631245</v>
      </c>
      <c r="E3609">
        <v>35000000</v>
      </c>
    </row>
    <row r="3610" spans="1:5" x14ac:dyDescent="0.3">
      <c r="A3610">
        <f t="shared" si="60"/>
        <v>-23385742.666666668</v>
      </c>
      <c r="B3610" t="s">
        <v>2791</v>
      </c>
      <c r="C3610" t="s">
        <v>14329</v>
      </c>
      <c r="D3610">
        <f>VLOOKUP(B3610,'AVG budget &amp; Gross'!$X$4:$Y$2401,2,0)</f>
        <v>3739257.3333333335</v>
      </c>
      <c r="E3610">
        <f>VLOOKUP(B3610,'AVG budget &amp; Gross'!$S$4:$T$2401,2,0)</f>
        <v>27125000</v>
      </c>
    </row>
    <row r="3611" spans="1:5" x14ac:dyDescent="0.3">
      <c r="A3611">
        <f t="shared" si="60"/>
        <v>-23399089</v>
      </c>
      <c r="B3611" t="s">
        <v>3861</v>
      </c>
      <c r="C3611" t="s">
        <v>3863</v>
      </c>
      <c r="D3611">
        <v>18600911</v>
      </c>
      <c r="E3611">
        <v>42000000</v>
      </c>
    </row>
    <row r="3612" spans="1:5" x14ac:dyDescent="0.3">
      <c r="A3612">
        <f t="shared" si="60"/>
        <v>-23402879</v>
      </c>
      <c r="B3612" t="s">
        <v>607</v>
      </c>
      <c r="C3612" t="s">
        <v>610</v>
      </c>
      <c r="D3612">
        <v>126597121</v>
      </c>
      <c r="E3612">
        <v>150000000</v>
      </c>
    </row>
    <row r="3613" spans="1:5" x14ac:dyDescent="0.3">
      <c r="A3613">
        <f t="shared" si="60"/>
        <v>-23445431</v>
      </c>
      <c r="B3613" t="s">
        <v>2330</v>
      </c>
      <c r="C3613" t="s">
        <v>5336</v>
      </c>
      <c r="D3613">
        <v>4554569</v>
      </c>
      <c r="E3613">
        <v>28000000</v>
      </c>
    </row>
    <row r="3614" spans="1:5" x14ac:dyDescent="0.3">
      <c r="A3614">
        <f t="shared" si="60"/>
        <v>-23450000</v>
      </c>
      <c r="B3614" t="s">
        <v>2791</v>
      </c>
      <c r="C3614" t="s">
        <v>6006</v>
      </c>
      <c r="D3614">
        <v>1550000</v>
      </c>
      <c r="E3614">
        <v>25000000</v>
      </c>
    </row>
    <row r="3615" spans="1:5" x14ac:dyDescent="0.3">
      <c r="A3615">
        <f t="shared" si="60"/>
        <v>-23463880</v>
      </c>
      <c r="B3615" t="s">
        <v>868</v>
      </c>
      <c r="C3615" t="s">
        <v>3349</v>
      </c>
      <c r="D3615">
        <v>26536120</v>
      </c>
      <c r="E3615">
        <v>50000000</v>
      </c>
    </row>
    <row r="3616" spans="1:5" x14ac:dyDescent="0.3">
      <c r="A3616">
        <f t="shared" si="60"/>
        <v>-23487185</v>
      </c>
      <c r="B3616" t="s">
        <v>5190</v>
      </c>
      <c r="C3616" t="s">
        <v>6064</v>
      </c>
      <c r="D3616">
        <v>1512815</v>
      </c>
      <c r="E3616">
        <v>25000000</v>
      </c>
    </row>
    <row r="3617" spans="1:5" x14ac:dyDescent="0.3">
      <c r="A3617">
        <f t="shared" si="60"/>
        <v>-23557749</v>
      </c>
      <c r="B3617" t="s">
        <v>3210</v>
      </c>
      <c r="C3617" t="s">
        <v>3374</v>
      </c>
      <c r="D3617">
        <v>26442251</v>
      </c>
      <c r="E3617">
        <v>50000000</v>
      </c>
    </row>
    <row r="3618" spans="1:5" x14ac:dyDescent="0.3">
      <c r="A3618">
        <f t="shared" si="60"/>
        <v>-23594175</v>
      </c>
      <c r="B3618" t="s">
        <v>4671</v>
      </c>
      <c r="C3618" t="s">
        <v>4672</v>
      </c>
      <c r="D3618">
        <v>11405825</v>
      </c>
      <c r="E3618">
        <v>35000000</v>
      </c>
    </row>
    <row r="3619" spans="1:5" x14ac:dyDescent="0.3">
      <c r="A3619">
        <f t="shared" si="60"/>
        <v>-23660367</v>
      </c>
      <c r="B3619" t="s">
        <v>3344</v>
      </c>
      <c r="C3619" t="s">
        <v>4434</v>
      </c>
      <c r="D3619">
        <v>12339633</v>
      </c>
      <c r="E3619">
        <v>36000000</v>
      </c>
    </row>
    <row r="3620" spans="1:5" x14ac:dyDescent="0.3">
      <c r="A3620">
        <f t="shared" si="60"/>
        <v>-23676031</v>
      </c>
      <c r="B3620" t="s">
        <v>3270</v>
      </c>
      <c r="C3620" t="s">
        <v>5181</v>
      </c>
      <c r="D3620">
        <v>16323969</v>
      </c>
      <c r="E3620">
        <v>40000000</v>
      </c>
    </row>
    <row r="3621" spans="1:5" x14ac:dyDescent="0.3">
      <c r="A3621">
        <f t="shared" si="60"/>
        <v>-23693250</v>
      </c>
      <c r="B3621" t="s">
        <v>3875</v>
      </c>
      <c r="C3621" t="s">
        <v>7133</v>
      </c>
      <c r="D3621">
        <v>4806750</v>
      </c>
      <c r="E3621">
        <f>VLOOKUP(B3621,'AVG budget &amp; Gross'!$S$4:$T$2401,2,0)</f>
        <v>28500000</v>
      </c>
    </row>
    <row r="3622" spans="1:5" x14ac:dyDescent="0.3">
      <c r="A3622">
        <f t="shared" si="60"/>
        <v>-23720770</v>
      </c>
      <c r="B3622" t="s">
        <v>2145</v>
      </c>
      <c r="C3622" t="s">
        <v>2693</v>
      </c>
      <c r="D3622">
        <v>36279230</v>
      </c>
      <c r="E3622">
        <v>60000000</v>
      </c>
    </row>
    <row r="3623" spans="1:5" x14ac:dyDescent="0.3">
      <c r="A3623">
        <f t="shared" si="60"/>
        <v>-23800483</v>
      </c>
      <c r="B3623" t="s">
        <v>2363</v>
      </c>
      <c r="C3623" t="s">
        <v>3351</v>
      </c>
      <c r="D3623">
        <v>26199517</v>
      </c>
      <c r="E3623">
        <v>50000000</v>
      </c>
    </row>
    <row r="3624" spans="1:5" x14ac:dyDescent="0.3">
      <c r="A3624">
        <f t="shared" si="60"/>
        <v>-23813043</v>
      </c>
      <c r="B3624" t="s">
        <v>5537</v>
      </c>
      <c r="C3624" t="s">
        <v>6018</v>
      </c>
      <c r="D3624">
        <v>1186957</v>
      </c>
      <c r="E3624">
        <v>25000000</v>
      </c>
    </row>
    <row r="3625" spans="1:5" x14ac:dyDescent="0.3">
      <c r="A3625">
        <f t="shared" si="60"/>
        <v>-23839471</v>
      </c>
      <c r="B3625" t="s">
        <v>802</v>
      </c>
      <c r="C3625" t="s">
        <v>804</v>
      </c>
      <c r="D3625">
        <v>101160529</v>
      </c>
      <c r="E3625">
        <v>125000000</v>
      </c>
    </row>
    <row r="3626" spans="1:5" x14ac:dyDescent="0.3">
      <c r="A3626">
        <f t="shared" si="60"/>
        <v>-23910635</v>
      </c>
      <c r="B3626" t="s">
        <v>2013</v>
      </c>
      <c r="C3626" t="s">
        <v>5558</v>
      </c>
      <c r="D3626">
        <v>1089365</v>
      </c>
      <c r="E3626">
        <v>25000000</v>
      </c>
    </row>
    <row r="3627" spans="1:5" x14ac:dyDescent="0.3">
      <c r="A3627">
        <f t="shared" si="60"/>
        <v>-23948874</v>
      </c>
      <c r="B3627" t="s">
        <v>2999</v>
      </c>
      <c r="C3627" t="s">
        <v>3001</v>
      </c>
      <c r="D3627">
        <v>31051126</v>
      </c>
      <c r="E3627">
        <v>55000000</v>
      </c>
    </row>
    <row r="3628" spans="1:5" x14ac:dyDescent="0.3">
      <c r="A3628">
        <f t="shared" si="60"/>
        <v>-23957120</v>
      </c>
      <c r="B3628" t="s">
        <v>6113</v>
      </c>
      <c r="C3628" t="s">
        <v>6114</v>
      </c>
      <c r="D3628">
        <v>42880</v>
      </c>
      <c r="E3628">
        <v>24000000</v>
      </c>
    </row>
    <row r="3629" spans="1:5" x14ac:dyDescent="0.3">
      <c r="A3629">
        <f t="shared" si="60"/>
        <v>-23962091</v>
      </c>
      <c r="B3629" t="s">
        <v>4061</v>
      </c>
      <c r="C3629" t="s">
        <v>4062</v>
      </c>
      <c r="D3629">
        <v>36037909</v>
      </c>
      <c r="E3629">
        <v>60000000</v>
      </c>
    </row>
    <row r="3630" spans="1:5" x14ac:dyDescent="0.3">
      <c r="A3630">
        <f t="shared" si="60"/>
        <v>-23979782</v>
      </c>
      <c r="B3630" t="s">
        <v>6083</v>
      </c>
      <c r="C3630" t="s">
        <v>6084</v>
      </c>
      <c r="D3630">
        <v>20218</v>
      </c>
      <c r="E3630">
        <v>24000000</v>
      </c>
    </row>
    <row r="3631" spans="1:5" x14ac:dyDescent="0.3">
      <c r="A3631">
        <f t="shared" si="60"/>
        <v>-23990820</v>
      </c>
      <c r="B3631" t="s">
        <v>1343</v>
      </c>
      <c r="C3631" t="s">
        <v>2054</v>
      </c>
      <c r="D3631">
        <v>21009180</v>
      </c>
      <c r="E3631">
        <v>45000000</v>
      </c>
    </row>
    <row r="3632" spans="1:5" x14ac:dyDescent="0.3">
      <c r="A3632">
        <f t="shared" si="60"/>
        <v>-24008619</v>
      </c>
      <c r="B3632" t="s">
        <v>4676</v>
      </c>
      <c r="C3632" t="s">
        <v>4678</v>
      </c>
      <c r="D3632">
        <v>10991381</v>
      </c>
      <c r="E3632">
        <v>35000000</v>
      </c>
    </row>
    <row r="3633" spans="1:5" x14ac:dyDescent="0.3">
      <c r="A3633">
        <f t="shared" si="60"/>
        <v>-24037529</v>
      </c>
      <c r="B3633" t="s">
        <v>4145</v>
      </c>
      <c r="C3633" t="s">
        <v>4146</v>
      </c>
      <c r="D3633">
        <v>15962471</v>
      </c>
      <c r="E3633">
        <v>40000000</v>
      </c>
    </row>
    <row r="3634" spans="1:5" x14ac:dyDescent="0.3">
      <c r="A3634">
        <f t="shared" si="60"/>
        <v>-24043621</v>
      </c>
      <c r="B3634" t="s">
        <v>4880</v>
      </c>
      <c r="C3634" t="s">
        <v>4882</v>
      </c>
      <c r="D3634">
        <v>10956379</v>
      </c>
      <c r="E3634">
        <v>35000000</v>
      </c>
    </row>
    <row r="3635" spans="1:5" x14ac:dyDescent="0.3">
      <c r="A3635">
        <f t="shared" si="60"/>
        <v>-24123329</v>
      </c>
      <c r="B3635" t="s">
        <v>4229</v>
      </c>
      <c r="C3635" t="s">
        <v>4233</v>
      </c>
      <c r="D3635">
        <v>876671</v>
      </c>
      <c r="E3635">
        <v>25000000</v>
      </c>
    </row>
    <row r="3636" spans="1:5" x14ac:dyDescent="0.3">
      <c r="A3636">
        <f t="shared" si="60"/>
        <v>-24128473</v>
      </c>
      <c r="B3636" t="s">
        <v>5233</v>
      </c>
      <c r="C3636" t="s">
        <v>6010</v>
      </c>
      <c r="D3636">
        <v>871527</v>
      </c>
      <c r="E3636">
        <v>25000000</v>
      </c>
    </row>
    <row r="3637" spans="1:5" x14ac:dyDescent="0.3">
      <c r="A3637">
        <f t="shared" si="60"/>
        <v>-24222577</v>
      </c>
      <c r="B3637" t="s">
        <v>6015</v>
      </c>
      <c r="C3637" t="s">
        <v>6016</v>
      </c>
      <c r="D3637">
        <v>777423</v>
      </c>
      <c r="E3637">
        <v>25000000</v>
      </c>
    </row>
    <row r="3638" spans="1:5" x14ac:dyDescent="0.3">
      <c r="A3638">
        <f t="shared" si="60"/>
        <v>-24224407</v>
      </c>
      <c r="B3638" t="s">
        <v>5456</v>
      </c>
      <c r="C3638" t="s">
        <v>5458</v>
      </c>
      <c r="D3638">
        <v>2775593</v>
      </c>
      <c r="E3638">
        <v>27000000</v>
      </c>
    </row>
    <row r="3639" spans="1:5" x14ac:dyDescent="0.3">
      <c r="A3639">
        <f t="shared" si="60"/>
        <v>-24282247</v>
      </c>
      <c r="B3639" t="s">
        <v>2775</v>
      </c>
      <c r="C3639" t="s">
        <v>6058</v>
      </c>
      <c r="D3639">
        <v>717753</v>
      </c>
      <c r="E3639">
        <v>25000000</v>
      </c>
    </row>
    <row r="3640" spans="1:5" x14ac:dyDescent="0.3">
      <c r="A3640">
        <f t="shared" si="60"/>
        <v>-24326667</v>
      </c>
      <c r="B3640" t="s">
        <v>75</v>
      </c>
      <c r="C3640" t="s">
        <v>1219</v>
      </c>
      <c r="D3640">
        <v>55673333</v>
      </c>
      <c r="E3640">
        <v>80000000</v>
      </c>
    </row>
    <row r="3641" spans="1:5" x14ac:dyDescent="0.3">
      <c r="A3641">
        <f t="shared" si="60"/>
        <v>-24500032</v>
      </c>
      <c r="B3641" t="s">
        <v>344</v>
      </c>
      <c r="C3641" t="s">
        <v>4689</v>
      </c>
      <c r="D3641">
        <v>10499968</v>
      </c>
      <c r="E3641">
        <v>35000000</v>
      </c>
    </row>
    <row r="3642" spans="1:5" x14ac:dyDescent="0.3">
      <c r="A3642">
        <f t="shared" si="60"/>
        <v>-24502006</v>
      </c>
      <c r="B3642" t="s">
        <v>1765</v>
      </c>
      <c r="C3642" t="s">
        <v>10353</v>
      </c>
      <c r="D3642">
        <v>19097994</v>
      </c>
      <c r="E3642">
        <f>VLOOKUP(B3642,'AVG budget &amp; Gross'!$S$4:$T$2401,2,0)</f>
        <v>43600000</v>
      </c>
    </row>
    <row r="3643" spans="1:5" x14ac:dyDescent="0.3">
      <c r="A3643">
        <f t="shared" si="60"/>
        <v>-24536691</v>
      </c>
      <c r="B3643" t="s">
        <v>546</v>
      </c>
      <c r="C3643" t="s">
        <v>1051</v>
      </c>
      <c r="D3643">
        <v>85463309</v>
      </c>
      <c r="E3643">
        <v>110000000</v>
      </c>
    </row>
    <row r="3644" spans="1:5" x14ac:dyDescent="0.3">
      <c r="A3644">
        <f t="shared" si="60"/>
        <v>-24549473</v>
      </c>
      <c r="B3644" t="s">
        <v>1214</v>
      </c>
      <c r="C3644" t="s">
        <v>3353</v>
      </c>
      <c r="D3644">
        <v>25450527</v>
      </c>
      <c r="E3644">
        <v>50000000</v>
      </c>
    </row>
    <row r="3645" spans="1:5" x14ac:dyDescent="0.3">
      <c r="A3645">
        <f t="shared" si="60"/>
        <v>-24592750</v>
      </c>
      <c r="B3645" t="s">
        <v>3354</v>
      </c>
      <c r="C3645" t="s">
        <v>3356</v>
      </c>
      <c r="D3645">
        <v>25407250</v>
      </c>
      <c r="E3645">
        <v>50000000</v>
      </c>
    </row>
    <row r="3646" spans="1:5" x14ac:dyDescent="0.3">
      <c r="A3646">
        <f t="shared" si="60"/>
        <v>-24599087</v>
      </c>
      <c r="B3646" t="s">
        <v>3667</v>
      </c>
      <c r="C3646" t="s">
        <v>3669</v>
      </c>
      <c r="D3646">
        <v>20400913</v>
      </c>
      <c r="E3646">
        <v>45000000</v>
      </c>
    </row>
    <row r="3647" spans="1:5" x14ac:dyDescent="0.3">
      <c r="A3647">
        <f t="shared" si="60"/>
        <v>-24655608</v>
      </c>
      <c r="B3647" t="s">
        <v>1343</v>
      </c>
      <c r="C3647" t="s">
        <v>1345</v>
      </c>
      <c r="D3647">
        <v>67344392</v>
      </c>
      <c r="E3647">
        <v>92000000</v>
      </c>
    </row>
    <row r="3648" spans="1:5" x14ac:dyDescent="0.3">
      <c r="A3648">
        <f t="shared" si="60"/>
        <v>-24673965</v>
      </c>
      <c r="B3648" t="s">
        <v>1721</v>
      </c>
      <c r="C3648" t="s">
        <v>6719</v>
      </c>
      <c r="D3648">
        <v>8326035</v>
      </c>
      <c r="E3648">
        <v>33000000</v>
      </c>
    </row>
    <row r="3649" spans="1:5" x14ac:dyDescent="0.3">
      <c r="A3649">
        <f t="shared" si="60"/>
        <v>-24697039</v>
      </c>
      <c r="B3649" t="s">
        <v>863</v>
      </c>
      <c r="C3649" t="s">
        <v>4144</v>
      </c>
      <c r="D3649">
        <v>20302961</v>
      </c>
      <c r="E3649">
        <v>45000000</v>
      </c>
    </row>
    <row r="3650" spans="1:5" x14ac:dyDescent="0.3">
      <c r="A3650">
        <f t="shared" ref="A3650:A3713" si="61">D3650-E3650</f>
        <v>-24700000</v>
      </c>
      <c r="B3650" t="s">
        <v>5247</v>
      </c>
      <c r="C3650" t="s">
        <v>5248</v>
      </c>
      <c r="D3650">
        <v>5300000</v>
      </c>
      <c r="E3650">
        <v>30000000</v>
      </c>
    </row>
    <row r="3651" spans="1:5" x14ac:dyDescent="0.3">
      <c r="A3651">
        <f t="shared" si="61"/>
        <v>-24720320</v>
      </c>
      <c r="B3651" t="s">
        <v>3703</v>
      </c>
      <c r="C3651" t="s">
        <v>3705</v>
      </c>
      <c r="D3651">
        <v>15279680</v>
      </c>
      <c r="E3651">
        <v>40000000</v>
      </c>
    </row>
    <row r="3652" spans="1:5" x14ac:dyDescent="0.3">
      <c r="A3652">
        <f t="shared" si="61"/>
        <v>-24720320</v>
      </c>
      <c r="B3652" t="s">
        <v>3703</v>
      </c>
      <c r="C3652" t="s">
        <v>6973</v>
      </c>
      <c r="D3652">
        <f>VLOOKUP(B3652,'AVG budget &amp; Gross'!$X$4:$Y$2401,2,0)</f>
        <v>15279680</v>
      </c>
      <c r="E3652">
        <f>VLOOKUP(B3652,'AVG budget &amp; Gross'!$S$4:$T$2401,2,0)</f>
        <v>40000000</v>
      </c>
    </row>
    <row r="3653" spans="1:5" x14ac:dyDescent="0.3">
      <c r="A3653">
        <f t="shared" si="61"/>
        <v>-24731154</v>
      </c>
      <c r="B3653" t="s">
        <v>1110</v>
      </c>
      <c r="C3653" t="s">
        <v>4680</v>
      </c>
      <c r="D3653">
        <v>10268846</v>
      </c>
      <c r="E3653">
        <v>35000000</v>
      </c>
    </row>
    <row r="3654" spans="1:5" x14ac:dyDescent="0.3">
      <c r="A3654">
        <f t="shared" si="61"/>
        <v>-24745828</v>
      </c>
      <c r="B3654" t="s">
        <v>739</v>
      </c>
      <c r="C3654" t="s">
        <v>5673</v>
      </c>
      <c r="D3654">
        <v>3254172</v>
      </c>
      <c r="E3654">
        <v>28000000</v>
      </c>
    </row>
    <row r="3655" spans="1:5" x14ac:dyDescent="0.3">
      <c r="A3655">
        <f t="shared" si="61"/>
        <v>-24768635</v>
      </c>
      <c r="B3655" t="s">
        <v>2606</v>
      </c>
      <c r="C3655" t="s">
        <v>2831</v>
      </c>
      <c r="D3655">
        <v>35231365</v>
      </c>
      <c r="E3655">
        <v>60000000</v>
      </c>
    </row>
    <row r="3656" spans="1:5" x14ac:dyDescent="0.3">
      <c r="A3656">
        <f t="shared" si="61"/>
        <v>-24785987</v>
      </c>
      <c r="B3656" t="s">
        <v>4740</v>
      </c>
      <c r="C3656" t="s">
        <v>4742</v>
      </c>
      <c r="D3656">
        <v>10214013</v>
      </c>
      <c r="E3656">
        <v>35000000</v>
      </c>
    </row>
    <row r="3657" spans="1:5" x14ac:dyDescent="0.3">
      <c r="A3657">
        <f t="shared" si="61"/>
        <v>-24816338</v>
      </c>
      <c r="B3657" t="s">
        <v>5804</v>
      </c>
      <c r="C3657" t="s">
        <v>6031</v>
      </c>
      <c r="D3657">
        <v>183662</v>
      </c>
      <c r="E3657">
        <v>25000000</v>
      </c>
    </row>
    <row r="3658" spans="1:5" x14ac:dyDescent="0.3">
      <c r="A3658">
        <f t="shared" si="61"/>
        <v>-24832370</v>
      </c>
      <c r="B3658" t="s">
        <v>364</v>
      </c>
      <c r="C3658" t="s">
        <v>366</v>
      </c>
      <c r="D3658">
        <v>150167630</v>
      </c>
      <c r="E3658">
        <v>175000000</v>
      </c>
    </row>
    <row r="3659" spans="1:5" x14ac:dyDescent="0.3">
      <c r="A3659">
        <f t="shared" si="61"/>
        <v>-24860746</v>
      </c>
      <c r="B3659" t="s">
        <v>802</v>
      </c>
      <c r="C3659" t="s">
        <v>4746</v>
      </c>
      <c r="D3659">
        <v>10139254</v>
      </c>
      <c r="E3659">
        <v>35000000</v>
      </c>
    </row>
    <row r="3660" spans="1:5" x14ac:dyDescent="0.3">
      <c r="A3660">
        <f t="shared" si="61"/>
        <v>-24862498</v>
      </c>
      <c r="B3660" t="s">
        <v>296</v>
      </c>
      <c r="C3660" t="s">
        <v>4699</v>
      </c>
      <c r="D3660">
        <v>10137502</v>
      </c>
      <c r="E3660">
        <v>35000000</v>
      </c>
    </row>
    <row r="3661" spans="1:5" x14ac:dyDescent="0.3">
      <c r="A3661">
        <f t="shared" si="61"/>
        <v>-24865096</v>
      </c>
      <c r="B3661" t="s">
        <v>2413</v>
      </c>
      <c r="C3661" t="s">
        <v>6034</v>
      </c>
      <c r="D3661">
        <v>134904</v>
      </c>
      <c r="E3661">
        <v>25000000</v>
      </c>
    </row>
    <row r="3662" spans="1:5" x14ac:dyDescent="0.3">
      <c r="A3662">
        <f t="shared" si="61"/>
        <v>-24870885</v>
      </c>
      <c r="B3662" t="s">
        <v>6052</v>
      </c>
      <c r="C3662" t="s">
        <v>6054</v>
      </c>
      <c r="D3662">
        <v>129115</v>
      </c>
      <c r="E3662">
        <v>25000000</v>
      </c>
    </row>
    <row r="3663" spans="1:5" x14ac:dyDescent="0.3">
      <c r="A3663">
        <f t="shared" si="61"/>
        <v>-24878709</v>
      </c>
      <c r="B3663" t="s">
        <v>2262</v>
      </c>
      <c r="C3663" t="s">
        <v>2265</v>
      </c>
      <c r="D3663">
        <v>25121291</v>
      </c>
      <c r="E3663">
        <v>50000000</v>
      </c>
    </row>
    <row r="3664" spans="1:5" x14ac:dyDescent="0.3">
      <c r="A3664">
        <f t="shared" si="61"/>
        <v>-24898139</v>
      </c>
      <c r="B3664" t="s">
        <v>2673</v>
      </c>
      <c r="C3664" t="s">
        <v>3671</v>
      </c>
      <c r="D3664">
        <v>20101861</v>
      </c>
      <c r="E3664">
        <v>45000000</v>
      </c>
    </row>
    <row r="3665" spans="1:5" x14ac:dyDescent="0.3">
      <c r="A3665">
        <f t="shared" si="61"/>
        <v>-24903810</v>
      </c>
      <c r="B3665" t="s">
        <v>2699</v>
      </c>
      <c r="C3665" t="s">
        <v>2702</v>
      </c>
      <c r="D3665">
        <v>35096190</v>
      </c>
      <c r="E3665">
        <v>60000000</v>
      </c>
    </row>
    <row r="3666" spans="1:5" x14ac:dyDescent="0.3">
      <c r="A3666">
        <f t="shared" si="61"/>
        <v>-24922769</v>
      </c>
      <c r="B3666" t="s">
        <v>1324</v>
      </c>
      <c r="C3666" t="s">
        <v>4242</v>
      </c>
      <c r="D3666">
        <v>77231</v>
      </c>
      <c r="E3666">
        <v>25000000</v>
      </c>
    </row>
    <row r="3667" spans="1:5" x14ac:dyDescent="0.3">
      <c r="A3667">
        <f t="shared" si="61"/>
        <v>-24923864</v>
      </c>
      <c r="B3667" t="s">
        <v>4683</v>
      </c>
      <c r="C3667" t="s">
        <v>4686</v>
      </c>
      <c r="D3667">
        <v>10076136</v>
      </c>
      <c r="E3667">
        <v>35000000</v>
      </c>
    </row>
    <row r="3668" spans="1:5" x14ac:dyDescent="0.3">
      <c r="A3668">
        <f t="shared" si="61"/>
        <v>-24927587</v>
      </c>
      <c r="B3668" t="s">
        <v>2470</v>
      </c>
      <c r="C3668" t="s">
        <v>6856</v>
      </c>
      <c r="D3668">
        <f>VLOOKUP(B3668,'AVG budget &amp; Gross'!$X$4:$Y$2401,2,0)</f>
        <v>72413</v>
      </c>
      <c r="E3668">
        <v>25000000</v>
      </c>
    </row>
    <row r="3669" spans="1:5" x14ac:dyDescent="0.3">
      <c r="A3669">
        <f t="shared" si="61"/>
        <v>-24943308</v>
      </c>
      <c r="B3669" t="s">
        <v>5984</v>
      </c>
      <c r="C3669" t="s">
        <v>5985</v>
      </c>
      <c r="D3669">
        <v>56692</v>
      </c>
      <c r="E3669">
        <v>25000000</v>
      </c>
    </row>
    <row r="3670" spans="1:5" x14ac:dyDescent="0.3">
      <c r="A3670">
        <f t="shared" si="61"/>
        <v>-24969837</v>
      </c>
      <c r="B3670" t="s">
        <v>1179</v>
      </c>
      <c r="C3670" t="s">
        <v>1181</v>
      </c>
      <c r="D3670">
        <v>75030163</v>
      </c>
      <c r="E3670">
        <v>100000000</v>
      </c>
    </row>
    <row r="3671" spans="1:5" x14ac:dyDescent="0.3">
      <c r="A3671">
        <f t="shared" si="61"/>
        <v>-24972988</v>
      </c>
      <c r="B3671" t="s">
        <v>5629</v>
      </c>
      <c r="C3671" t="s">
        <v>6056</v>
      </c>
      <c r="D3671">
        <f>VLOOKUP(B3671,'AVG budget &amp; Gross'!$X$4:$Y$2401,2,0)</f>
        <v>27012</v>
      </c>
      <c r="E3671">
        <v>25000000</v>
      </c>
    </row>
    <row r="3672" spans="1:5" x14ac:dyDescent="0.3">
      <c r="A3672">
        <f t="shared" si="61"/>
        <v>-24972988</v>
      </c>
      <c r="B3672" t="s">
        <v>5629</v>
      </c>
      <c r="C3672" t="s">
        <v>11750</v>
      </c>
      <c r="D3672">
        <v>27012</v>
      </c>
      <c r="E3672">
        <f>VLOOKUP(B3672,'AVG budget &amp; Gross'!$S$4:$T$2401,2,0)</f>
        <v>25000000</v>
      </c>
    </row>
    <row r="3673" spans="1:5" x14ac:dyDescent="0.3">
      <c r="A3673">
        <f t="shared" si="61"/>
        <v>-24977277</v>
      </c>
      <c r="B3673" t="s">
        <v>7848</v>
      </c>
      <c r="C3673" t="s">
        <v>7850</v>
      </c>
      <c r="D3673">
        <v>22723</v>
      </c>
      <c r="E3673">
        <v>25000000</v>
      </c>
    </row>
    <row r="3674" spans="1:5" x14ac:dyDescent="0.3">
      <c r="A3674">
        <f t="shared" si="61"/>
        <v>-24990090</v>
      </c>
      <c r="B3674" t="s">
        <v>13545</v>
      </c>
      <c r="C3674" t="s">
        <v>13547</v>
      </c>
      <c r="D3674">
        <v>9910</v>
      </c>
      <c r="E3674">
        <v>25000000</v>
      </c>
    </row>
    <row r="3675" spans="1:5" x14ac:dyDescent="0.3">
      <c r="A3675">
        <f t="shared" si="61"/>
        <v>-24995244</v>
      </c>
      <c r="B3675" t="s">
        <v>6141</v>
      </c>
      <c r="C3675" t="s">
        <v>6143</v>
      </c>
      <c r="D3675">
        <v>4756</v>
      </c>
      <c r="E3675">
        <v>25000000</v>
      </c>
    </row>
    <row r="3676" spans="1:5" x14ac:dyDescent="0.3">
      <c r="A3676">
        <f t="shared" si="61"/>
        <v>-25032818</v>
      </c>
      <c r="B3676" t="s">
        <v>4148</v>
      </c>
      <c r="C3676" t="s">
        <v>4149</v>
      </c>
      <c r="D3676">
        <v>14967182</v>
      </c>
      <c r="E3676">
        <v>40000000</v>
      </c>
    </row>
    <row r="3677" spans="1:5" x14ac:dyDescent="0.3">
      <c r="A3677">
        <f t="shared" si="61"/>
        <v>-25057578</v>
      </c>
      <c r="B3677" t="s">
        <v>3331</v>
      </c>
      <c r="C3677" t="s">
        <v>4147</v>
      </c>
      <c r="D3677">
        <v>14942422</v>
      </c>
      <c r="E3677">
        <v>40000000</v>
      </c>
    </row>
    <row r="3678" spans="1:5" x14ac:dyDescent="0.3">
      <c r="A3678">
        <f t="shared" si="61"/>
        <v>-25280070</v>
      </c>
      <c r="B3678" t="s">
        <v>3678</v>
      </c>
      <c r="C3678" t="s">
        <v>3681</v>
      </c>
      <c r="D3678">
        <v>19719930</v>
      </c>
      <c r="E3678">
        <v>45000000</v>
      </c>
    </row>
    <row r="3679" spans="1:5" x14ac:dyDescent="0.3">
      <c r="A3679">
        <f t="shared" si="61"/>
        <v>-25314641</v>
      </c>
      <c r="B3679" t="s">
        <v>718</v>
      </c>
      <c r="C3679" t="s">
        <v>1461</v>
      </c>
      <c r="D3679">
        <v>64685359</v>
      </c>
      <c r="E3679">
        <v>90000000</v>
      </c>
    </row>
    <row r="3680" spans="1:5" x14ac:dyDescent="0.3">
      <c r="A3680">
        <f t="shared" si="61"/>
        <v>-25458771</v>
      </c>
      <c r="B3680" t="s">
        <v>5804</v>
      </c>
      <c r="C3680" t="s">
        <v>5805</v>
      </c>
      <c r="D3680">
        <v>41229</v>
      </c>
      <c r="E3680">
        <v>25500000</v>
      </c>
    </row>
    <row r="3681" spans="1:5" x14ac:dyDescent="0.3">
      <c r="A3681">
        <f t="shared" si="61"/>
        <v>-25489770</v>
      </c>
      <c r="B3681" t="s">
        <v>4084</v>
      </c>
      <c r="C3681" t="s">
        <v>8542</v>
      </c>
      <c r="D3681">
        <v>10230</v>
      </c>
      <c r="E3681">
        <f>VLOOKUP(B3681,'AVG budget &amp; Gross'!$S$4:$T$2401,2,0)</f>
        <v>25500000</v>
      </c>
    </row>
    <row r="3682" spans="1:5" x14ac:dyDescent="0.3">
      <c r="A3682">
        <f t="shared" si="61"/>
        <v>-25536708</v>
      </c>
      <c r="B3682" t="s">
        <v>291</v>
      </c>
      <c r="C3682" t="s">
        <v>5519</v>
      </c>
      <c r="D3682">
        <v>4463292</v>
      </c>
      <c r="E3682">
        <v>30000000</v>
      </c>
    </row>
    <row r="3683" spans="1:5" x14ac:dyDescent="0.3">
      <c r="A3683">
        <f t="shared" si="61"/>
        <v>-25551411</v>
      </c>
      <c r="B3683" t="s">
        <v>2810</v>
      </c>
      <c r="C3683" t="s">
        <v>4162</v>
      </c>
      <c r="D3683">
        <v>14448589</v>
      </c>
      <c r="E3683">
        <v>40000000</v>
      </c>
    </row>
    <row r="3684" spans="1:5" x14ac:dyDescent="0.3">
      <c r="A3684">
        <f t="shared" si="61"/>
        <v>-25622273</v>
      </c>
      <c r="B3684" t="s">
        <v>3683</v>
      </c>
      <c r="C3684" t="s">
        <v>3685</v>
      </c>
      <c r="D3684">
        <v>19377727</v>
      </c>
      <c r="E3684">
        <v>45000000</v>
      </c>
    </row>
    <row r="3685" spans="1:5" x14ac:dyDescent="0.3">
      <c r="A3685">
        <f t="shared" si="61"/>
        <v>-25641967</v>
      </c>
      <c r="B3685" t="s">
        <v>3354</v>
      </c>
      <c r="C3685" t="s">
        <v>4166</v>
      </c>
      <c r="D3685">
        <v>14358033</v>
      </c>
      <c r="E3685">
        <v>40000000</v>
      </c>
    </row>
    <row r="3686" spans="1:5" x14ac:dyDescent="0.3">
      <c r="A3686">
        <f t="shared" si="61"/>
        <v>-25643000</v>
      </c>
      <c r="B3686" t="s">
        <v>4307</v>
      </c>
      <c r="C3686" t="s">
        <v>4883</v>
      </c>
      <c r="D3686">
        <v>4357000</v>
      </c>
      <c r="E3686">
        <v>30000000</v>
      </c>
    </row>
    <row r="3687" spans="1:5" x14ac:dyDescent="0.3">
      <c r="A3687">
        <f t="shared" si="61"/>
        <v>-25739083</v>
      </c>
      <c r="B3687" t="s">
        <v>2647</v>
      </c>
      <c r="C3687" t="s">
        <v>3845</v>
      </c>
      <c r="D3687">
        <v>1260917</v>
      </c>
      <c r="E3687">
        <v>27000000</v>
      </c>
    </row>
    <row r="3688" spans="1:5" x14ac:dyDescent="0.3">
      <c r="A3688">
        <f t="shared" si="61"/>
        <v>-25747235</v>
      </c>
      <c r="B3688" t="s">
        <v>5619</v>
      </c>
      <c r="C3688" t="s">
        <v>5621</v>
      </c>
      <c r="D3688">
        <v>16252765</v>
      </c>
      <c r="E3688">
        <v>42000000</v>
      </c>
    </row>
    <row r="3689" spans="1:5" x14ac:dyDescent="0.3">
      <c r="A3689">
        <f t="shared" si="61"/>
        <v>-25872105</v>
      </c>
      <c r="B3689" t="s">
        <v>3344</v>
      </c>
      <c r="C3689" t="s">
        <v>3823</v>
      </c>
      <c r="D3689">
        <v>24127895</v>
      </c>
      <c r="E3689">
        <v>50000000</v>
      </c>
    </row>
    <row r="3690" spans="1:5" x14ac:dyDescent="0.3">
      <c r="A3690">
        <f t="shared" si="61"/>
        <v>-25900341</v>
      </c>
      <c r="B3690" t="s">
        <v>652</v>
      </c>
      <c r="C3690" t="s">
        <v>656</v>
      </c>
      <c r="D3690">
        <v>118099659</v>
      </c>
      <c r="E3690">
        <v>144000000</v>
      </c>
    </row>
    <row r="3691" spans="1:5" x14ac:dyDescent="0.3">
      <c r="A3691">
        <f t="shared" si="61"/>
        <v>-25976605</v>
      </c>
      <c r="B3691" t="s">
        <v>465</v>
      </c>
      <c r="C3691" t="s">
        <v>2420</v>
      </c>
      <c r="D3691">
        <v>37023395</v>
      </c>
      <c r="E3691">
        <v>63000000</v>
      </c>
    </row>
    <row r="3692" spans="1:5" x14ac:dyDescent="0.3">
      <c r="A3692">
        <f t="shared" si="61"/>
        <v>-25993274</v>
      </c>
      <c r="B3692" t="s">
        <v>3364</v>
      </c>
      <c r="C3692" t="s">
        <v>3366</v>
      </c>
      <c r="D3692">
        <v>24006726</v>
      </c>
      <c r="E3692">
        <v>50000000</v>
      </c>
    </row>
    <row r="3693" spans="1:5" x14ac:dyDescent="0.3">
      <c r="A3693">
        <f t="shared" si="61"/>
        <v>-26003245</v>
      </c>
      <c r="B3693" t="s">
        <v>4151</v>
      </c>
      <c r="C3693" t="s">
        <v>4153</v>
      </c>
      <c r="D3693">
        <v>18996755</v>
      </c>
      <c r="E3693">
        <v>45000000</v>
      </c>
    </row>
    <row r="3694" spans="1:5" x14ac:dyDescent="0.3">
      <c r="A3694">
        <f t="shared" si="61"/>
        <v>-26033943</v>
      </c>
      <c r="B3694" t="s">
        <v>1979</v>
      </c>
      <c r="C3694" t="s">
        <v>2405</v>
      </c>
      <c r="D3694">
        <v>38966057</v>
      </c>
      <c r="E3694">
        <v>65000000</v>
      </c>
    </row>
    <row r="3695" spans="1:5" x14ac:dyDescent="0.3">
      <c r="A3695">
        <f t="shared" si="61"/>
        <v>-26095018</v>
      </c>
      <c r="B3695" t="s">
        <v>5271</v>
      </c>
      <c r="C3695" t="s">
        <v>5273</v>
      </c>
      <c r="D3695">
        <v>3904982</v>
      </c>
      <c r="E3695">
        <v>30000000</v>
      </c>
    </row>
    <row r="3696" spans="1:5" x14ac:dyDescent="0.3">
      <c r="A3696">
        <f t="shared" si="61"/>
        <v>-26161870</v>
      </c>
      <c r="B3696" t="s">
        <v>1145</v>
      </c>
      <c r="C3696" t="s">
        <v>4187</v>
      </c>
      <c r="D3696">
        <v>13838130</v>
      </c>
      <c r="E3696">
        <v>40000000</v>
      </c>
    </row>
    <row r="3697" spans="1:5" x14ac:dyDescent="0.3">
      <c r="A3697">
        <f t="shared" si="61"/>
        <v>-26261368</v>
      </c>
      <c r="B3697" t="s">
        <v>2489</v>
      </c>
      <c r="C3697" t="s">
        <v>2490</v>
      </c>
      <c r="D3697">
        <v>15738632</v>
      </c>
      <c r="E3697">
        <v>42000000</v>
      </c>
    </row>
    <row r="3698" spans="1:5" x14ac:dyDescent="0.3">
      <c r="A3698">
        <f t="shared" si="61"/>
        <v>-26355679</v>
      </c>
      <c r="B3698" t="s">
        <v>573</v>
      </c>
      <c r="C3698" t="s">
        <v>1495</v>
      </c>
      <c r="D3698">
        <v>61644321</v>
      </c>
      <c r="E3698">
        <v>88000000</v>
      </c>
    </row>
    <row r="3699" spans="1:5" x14ac:dyDescent="0.3">
      <c r="A3699">
        <f t="shared" si="61"/>
        <v>-26573039</v>
      </c>
      <c r="B3699" t="s">
        <v>1999</v>
      </c>
      <c r="C3699" t="s">
        <v>2000</v>
      </c>
      <c r="D3699">
        <v>43426961</v>
      </c>
      <c r="E3699">
        <v>70000000</v>
      </c>
    </row>
    <row r="3700" spans="1:5" x14ac:dyDescent="0.3">
      <c r="A3700">
        <f t="shared" si="61"/>
        <v>-26623494</v>
      </c>
      <c r="B3700" t="s">
        <v>4180</v>
      </c>
      <c r="C3700" t="s">
        <v>4181</v>
      </c>
      <c r="D3700">
        <v>13376506</v>
      </c>
      <c r="E3700">
        <v>40000000</v>
      </c>
    </row>
    <row r="3701" spans="1:5" x14ac:dyDescent="0.3">
      <c r="A3701">
        <f t="shared" si="61"/>
        <v>-26675252</v>
      </c>
      <c r="B3701" t="s">
        <v>4113</v>
      </c>
      <c r="C3701" t="s">
        <v>4773</v>
      </c>
      <c r="D3701">
        <v>8324748</v>
      </c>
      <c r="E3701">
        <v>35000000</v>
      </c>
    </row>
    <row r="3702" spans="1:5" x14ac:dyDescent="0.3">
      <c r="A3702">
        <f t="shared" si="61"/>
        <v>-26800785</v>
      </c>
      <c r="B3702" t="s">
        <v>2186</v>
      </c>
      <c r="C3702" t="s">
        <v>2840</v>
      </c>
      <c r="D3702">
        <v>31199215</v>
      </c>
      <c r="E3702">
        <v>58000000</v>
      </c>
    </row>
    <row r="3703" spans="1:5" x14ac:dyDescent="0.3">
      <c r="A3703">
        <f t="shared" si="61"/>
        <v>-27024351</v>
      </c>
      <c r="B3703" t="s">
        <v>4992</v>
      </c>
      <c r="C3703" t="s">
        <v>5261</v>
      </c>
      <c r="D3703">
        <v>2975649</v>
      </c>
      <c r="E3703">
        <v>30000000</v>
      </c>
    </row>
    <row r="3704" spans="1:5" x14ac:dyDescent="0.3">
      <c r="A3704">
        <f t="shared" si="61"/>
        <v>-27051841</v>
      </c>
      <c r="B3704" t="s">
        <v>4693</v>
      </c>
      <c r="C3704" t="s">
        <v>4694</v>
      </c>
      <c r="D3704">
        <v>7948159</v>
      </c>
      <c r="E3704">
        <v>35000000</v>
      </c>
    </row>
    <row r="3705" spans="1:5" x14ac:dyDescent="0.3">
      <c r="A3705">
        <f t="shared" si="61"/>
        <v>-27059493</v>
      </c>
      <c r="B3705" t="s">
        <v>2718</v>
      </c>
      <c r="C3705" t="s">
        <v>2719</v>
      </c>
      <c r="D3705">
        <v>32940507</v>
      </c>
      <c r="E3705">
        <v>60000000</v>
      </c>
    </row>
    <row r="3706" spans="1:5" x14ac:dyDescent="0.3">
      <c r="A3706">
        <f t="shared" si="61"/>
        <v>-27097157</v>
      </c>
      <c r="B3706" t="s">
        <v>3815</v>
      </c>
      <c r="C3706" t="s">
        <v>12042</v>
      </c>
      <c r="D3706">
        <v>2843</v>
      </c>
      <c r="E3706">
        <f>VLOOKUP(B3706,'AVG budget &amp; Gross'!$S$4:$T$2401,2,0)</f>
        <v>27100000</v>
      </c>
    </row>
    <row r="3707" spans="1:5" x14ac:dyDescent="0.3">
      <c r="A3707">
        <f t="shared" si="61"/>
        <v>-27130631</v>
      </c>
      <c r="B3707" t="s">
        <v>2699</v>
      </c>
      <c r="C3707" t="s">
        <v>4235</v>
      </c>
      <c r="D3707">
        <v>2869369</v>
      </c>
      <c r="E3707">
        <v>30000000</v>
      </c>
    </row>
    <row r="3708" spans="1:5" x14ac:dyDescent="0.3">
      <c r="A3708">
        <f t="shared" si="61"/>
        <v>-27251390</v>
      </c>
      <c r="B3708" t="s">
        <v>2647</v>
      </c>
      <c r="C3708" t="s">
        <v>2650</v>
      </c>
      <c r="D3708">
        <v>47748610</v>
      </c>
      <c r="E3708">
        <v>75000000</v>
      </c>
    </row>
    <row r="3709" spans="1:5" x14ac:dyDescent="0.3">
      <c r="A3709">
        <f t="shared" si="61"/>
        <v>-27330724</v>
      </c>
      <c r="B3709" t="s">
        <v>6107</v>
      </c>
      <c r="C3709" t="s">
        <v>6111</v>
      </c>
      <c r="D3709">
        <v>669276</v>
      </c>
      <c r="E3709">
        <v>28000000</v>
      </c>
    </row>
    <row r="3710" spans="1:5" x14ac:dyDescent="0.3">
      <c r="A3710">
        <f t="shared" si="61"/>
        <v>-27339971</v>
      </c>
      <c r="B3710" t="s">
        <v>176</v>
      </c>
      <c r="C3710" t="s">
        <v>1226</v>
      </c>
      <c r="D3710">
        <v>72660029</v>
      </c>
      <c r="E3710">
        <v>100000000</v>
      </c>
    </row>
    <row r="3711" spans="1:5" x14ac:dyDescent="0.3">
      <c r="A3711">
        <f t="shared" si="61"/>
        <v>-27456806</v>
      </c>
      <c r="B3711" t="s">
        <v>4766</v>
      </c>
      <c r="C3711" t="s">
        <v>4768</v>
      </c>
      <c r="D3711">
        <v>6543194</v>
      </c>
      <c r="E3711">
        <v>34000000</v>
      </c>
    </row>
    <row r="3712" spans="1:5" x14ac:dyDescent="0.3">
      <c r="A3712">
        <f t="shared" si="61"/>
        <v>-27477648</v>
      </c>
      <c r="B3712" t="s">
        <v>2154</v>
      </c>
      <c r="C3712" t="s">
        <v>2726</v>
      </c>
      <c r="D3712">
        <v>32522352</v>
      </c>
      <c r="E3712">
        <v>60000000</v>
      </c>
    </row>
    <row r="3713" spans="1:5" x14ac:dyDescent="0.3">
      <c r="A3713">
        <f t="shared" si="61"/>
        <v>-27481675</v>
      </c>
      <c r="B3713" t="s">
        <v>1470</v>
      </c>
      <c r="C3713" t="s">
        <v>2749</v>
      </c>
      <c r="D3713">
        <v>22518325</v>
      </c>
      <c r="E3713">
        <v>50000000</v>
      </c>
    </row>
    <row r="3714" spans="1:5" x14ac:dyDescent="0.3">
      <c r="A3714">
        <f t="shared" ref="A3714:A3777" si="62">D3714-E3714</f>
        <v>-27541731</v>
      </c>
      <c r="B3714" t="s">
        <v>127</v>
      </c>
      <c r="C3714" t="s">
        <v>4706</v>
      </c>
      <c r="D3714">
        <v>7458269</v>
      </c>
      <c r="E3714">
        <v>35000000</v>
      </c>
    </row>
    <row r="3715" spans="1:5" x14ac:dyDescent="0.3">
      <c r="A3715">
        <f t="shared" si="62"/>
        <v>-27699111</v>
      </c>
      <c r="B3715" t="s">
        <v>3686</v>
      </c>
      <c r="C3715" t="s">
        <v>3687</v>
      </c>
      <c r="D3715">
        <v>17300889</v>
      </c>
      <c r="E3715">
        <v>45000000</v>
      </c>
    </row>
    <row r="3716" spans="1:5" x14ac:dyDescent="0.3">
      <c r="A3716">
        <f t="shared" si="62"/>
        <v>-27700000</v>
      </c>
      <c r="B3716" t="s">
        <v>127</v>
      </c>
      <c r="C3716" t="s">
        <v>4334</v>
      </c>
      <c r="D3716">
        <v>10300000</v>
      </c>
      <c r="E3716">
        <v>38000000</v>
      </c>
    </row>
    <row r="3717" spans="1:5" x14ac:dyDescent="0.3">
      <c r="A3717">
        <f t="shared" si="62"/>
        <v>-27727253</v>
      </c>
      <c r="B3717" t="s">
        <v>615</v>
      </c>
      <c r="C3717" t="s">
        <v>2159</v>
      </c>
      <c r="D3717">
        <v>42272747</v>
      </c>
      <c r="E3717">
        <v>70000000</v>
      </c>
    </row>
    <row r="3718" spans="1:5" x14ac:dyDescent="0.3">
      <c r="A3718">
        <f t="shared" si="62"/>
        <v>-27778006</v>
      </c>
      <c r="B3718" t="s">
        <v>4711</v>
      </c>
      <c r="C3718" t="s">
        <v>5290</v>
      </c>
      <c r="D3718">
        <f>VLOOKUP(B3718,'AVG budget &amp; Gross'!$X$4:$Y$2401,2,0)</f>
        <v>2221994</v>
      </c>
      <c r="E3718">
        <v>30000000</v>
      </c>
    </row>
    <row r="3719" spans="1:5" x14ac:dyDescent="0.3">
      <c r="A3719">
        <f t="shared" si="62"/>
        <v>-27805940</v>
      </c>
      <c r="B3719" t="s">
        <v>2695</v>
      </c>
      <c r="C3719" t="s">
        <v>2696</v>
      </c>
      <c r="D3719">
        <v>42194060</v>
      </c>
      <c r="E3719">
        <v>70000000</v>
      </c>
    </row>
    <row r="3720" spans="1:5" x14ac:dyDescent="0.3">
      <c r="A3720">
        <f t="shared" si="62"/>
        <v>-27818516</v>
      </c>
      <c r="B3720" t="s">
        <v>2013</v>
      </c>
      <c r="C3720" t="s">
        <v>6665</v>
      </c>
      <c r="D3720">
        <v>12181484</v>
      </c>
      <c r="E3720">
        <v>40000000</v>
      </c>
    </row>
    <row r="3721" spans="1:5" x14ac:dyDescent="0.3">
      <c r="A3721">
        <f t="shared" si="62"/>
        <v>-27877751</v>
      </c>
      <c r="B3721" t="s">
        <v>2673</v>
      </c>
      <c r="C3721" t="s">
        <v>2715</v>
      </c>
      <c r="D3721">
        <v>32122249</v>
      </c>
      <c r="E3721">
        <v>60000000</v>
      </c>
    </row>
    <row r="3722" spans="1:5" x14ac:dyDescent="0.3">
      <c r="A3722">
        <f t="shared" si="62"/>
        <v>-27968963</v>
      </c>
      <c r="B3722" t="s">
        <v>3085</v>
      </c>
      <c r="C3722" t="s">
        <v>3087</v>
      </c>
      <c r="D3722">
        <v>25031037</v>
      </c>
      <c r="E3722">
        <v>53000000</v>
      </c>
    </row>
    <row r="3723" spans="1:5" x14ac:dyDescent="0.3">
      <c r="A3723">
        <f t="shared" si="62"/>
        <v>-27989147</v>
      </c>
      <c r="B3723" t="s">
        <v>105</v>
      </c>
      <c r="C3723" t="s">
        <v>1573</v>
      </c>
      <c r="D3723">
        <v>57010853</v>
      </c>
      <c r="E3723">
        <v>85000000</v>
      </c>
    </row>
    <row r="3724" spans="1:5" x14ac:dyDescent="0.3">
      <c r="A3724">
        <f t="shared" si="62"/>
        <v>-27999515</v>
      </c>
      <c r="B3724" t="s">
        <v>2001</v>
      </c>
      <c r="C3724" t="s">
        <v>2004</v>
      </c>
      <c r="D3724">
        <v>47000485</v>
      </c>
      <c r="E3724">
        <v>75000000</v>
      </c>
    </row>
    <row r="3725" spans="1:5" x14ac:dyDescent="0.3">
      <c r="A3725">
        <f t="shared" si="62"/>
        <v>-28134226</v>
      </c>
      <c r="B3725" t="s">
        <v>3185</v>
      </c>
      <c r="C3725" t="s">
        <v>5923</v>
      </c>
      <c r="D3725">
        <v>1865774</v>
      </c>
      <c r="E3725">
        <v>30000000</v>
      </c>
    </row>
    <row r="3726" spans="1:5" x14ac:dyDescent="0.3">
      <c r="A3726">
        <f t="shared" si="62"/>
        <v>-28159583</v>
      </c>
      <c r="B3726" t="s">
        <v>3375</v>
      </c>
      <c r="C3726" t="s">
        <v>6360</v>
      </c>
      <c r="D3726">
        <v>2840417</v>
      </c>
      <c r="E3726">
        <v>31000000</v>
      </c>
    </row>
    <row r="3727" spans="1:5" x14ac:dyDescent="0.3">
      <c r="A3727">
        <f t="shared" si="62"/>
        <v>-28169943</v>
      </c>
      <c r="B3727" t="s">
        <v>2686</v>
      </c>
      <c r="C3727" t="s">
        <v>2689</v>
      </c>
      <c r="D3727">
        <v>36830057</v>
      </c>
      <c r="E3727">
        <v>65000000</v>
      </c>
    </row>
    <row r="3728" spans="1:5" x14ac:dyDescent="0.3">
      <c r="A3728">
        <f t="shared" si="62"/>
        <v>-28329069</v>
      </c>
      <c r="B3728" t="s">
        <v>633</v>
      </c>
      <c r="C3728" t="s">
        <v>2722</v>
      </c>
      <c r="D3728">
        <v>31670931</v>
      </c>
      <c r="E3728">
        <v>60000000</v>
      </c>
    </row>
    <row r="3729" spans="1:5" x14ac:dyDescent="0.3">
      <c r="A3729">
        <f t="shared" si="62"/>
        <v>-28342760</v>
      </c>
      <c r="B3729" t="s">
        <v>3384</v>
      </c>
      <c r="C3729" t="s">
        <v>3386</v>
      </c>
      <c r="D3729">
        <v>21557240</v>
      </c>
      <c r="E3729">
        <v>49900000</v>
      </c>
    </row>
    <row r="3730" spans="1:5" x14ac:dyDescent="0.3">
      <c r="A3730">
        <f t="shared" si="62"/>
        <v>-28407897</v>
      </c>
      <c r="B3730" t="s">
        <v>1470</v>
      </c>
      <c r="C3730" t="s">
        <v>4714</v>
      </c>
      <c r="D3730">
        <v>6592103</v>
      </c>
      <c r="E3730">
        <v>35000000</v>
      </c>
    </row>
    <row r="3731" spans="1:5" x14ac:dyDescent="0.3">
      <c r="A3731">
        <f t="shared" si="62"/>
        <v>-28419913</v>
      </c>
      <c r="B3731" t="s">
        <v>2545</v>
      </c>
      <c r="C3731" t="s">
        <v>2845</v>
      </c>
      <c r="D3731">
        <v>29580087</v>
      </c>
      <c r="E3731">
        <v>58000000</v>
      </c>
    </row>
    <row r="3732" spans="1:5" x14ac:dyDescent="0.3">
      <c r="A3732">
        <f t="shared" si="62"/>
        <v>-28437251</v>
      </c>
      <c r="B3732" t="s">
        <v>1167</v>
      </c>
      <c r="C3732" t="s">
        <v>4889</v>
      </c>
      <c r="D3732">
        <v>3562749</v>
      </c>
      <c r="E3732">
        <v>32000000</v>
      </c>
    </row>
    <row r="3733" spans="1:5" x14ac:dyDescent="0.3">
      <c r="A3733">
        <f t="shared" si="62"/>
        <v>-28505730</v>
      </c>
      <c r="B3733" t="s">
        <v>1599</v>
      </c>
      <c r="C3733" t="s">
        <v>1603</v>
      </c>
      <c r="D3733">
        <v>31494270</v>
      </c>
      <c r="E3733">
        <v>60000000</v>
      </c>
    </row>
    <row r="3734" spans="1:5" x14ac:dyDescent="0.3">
      <c r="A3734">
        <f t="shared" si="62"/>
        <v>-28551183</v>
      </c>
      <c r="B3734" t="s">
        <v>4701</v>
      </c>
      <c r="C3734" t="s">
        <v>4704</v>
      </c>
      <c r="D3734">
        <v>6448817</v>
      </c>
      <c r="E3734">
        <v>35000000</v>
      </c>
    </row>
    <row r="3735" spans="1:5" x14ac:dyDescent="0.3">
      <c r="A3735">
        <f t="shared" si="62"/>
        <v>-28675334</v>
      </c>
      <c r="B3735" t="s">
        <v>3121</v>
      </c>
      <c r="C3735" t="s">
        <v>3124</v>
      </c>
      <c r="D3735">
        <v>23324666</v>
      </c>
      <c r="E3735">
        <v>52000000</v>
      </c>
    </row>
    <row r="3736" spans="1:5" x14ac:dyDescent="0.3">
      <c r="A3736">
        <f t="shared" si="62"/>
        <v>-28791977</v>
      </c>
      <c r="B3736" t="s">
        <v>4183</v>
      </c>
      <c r="C3736" t="s">
        <v>4186</v>
      </c>
      <c r="D3736">
        <v>13208023</v>
      </c>
      <c r="E3736">
        <v>42000000</v>
      </c>
    </row>
    <row r="3737" spans="1:5" x14ac:dyDescent="0.3">
      <c r="A3737">
        <f t="shared" si="62"/>
        <v>-28834579</v>
      </c>
      <c r="B3737" t="s">
        <v>2767</v>
      </c>
      <c r="C3737" t="s">
        <v>2770</v>
      </c>
      <c r="D3737">
        <v>31165421</v>
      </c>
      <c r="E3737">
        <v>60000000</v>
      </c>
    </row>
    <row r="3738" spans="1:5" x14ac:dyDescent="0.3">
      <c r="A3738">
        <f t="shared" si="62"/>
        <v>-28888740</v>
      </c>
      <c r="B3738" t="s">
        <v>1605</v>
      </c>
      <c r="C3738" t="s">
        <v>1607</v>
      </c>
      <c r="D3738">
        <v>31111260</v>
      </c>
      <c r="E3738">
        <v>60000000</v>
      </c>
    </row>
    <row r="3739" spans="1:5" x14ac:dyDescent="0.3">
      <c r="A3739">
        <f t="shared" si="62"/>
        <v>-28889425</v>
      </c>
      <c r="B3739" t="s">
        <v>682</v>
      </c>
      <c r="C3739" t="s">
        <v>685</v>
      </c>
      <c r="D3739">
        <v>111110575</v>
      </c>
      <c r="E3739">
        <v>140000000</v>
      </c>
    </row>
    <row r="3740" spans="1:5" x14ac:dyDescent="0.3">
      <c r="A3740">
        <f t="shared" si="62"/>
        <v>-28935714</v>
      </c>
      <c r="B3740" t="s">
        <v>3955</v>
      </c>
      <c r="C3740" t="s">
        <v>4963</v>
      </c>
      <c r="D3740">
        <v>64286</v>
      </c>
      <c r="E3740">
        <v>29000000</v>
      </c>
    </row>
    <row r="3741" spans="1:5" x14ac:dyDescent="0.3">
      <c r="A3741">
        <f t="shared" si="62"/>
        <v>-28979512</v>
      </c>
      <c r="B3741" t="s">
        <v>3126</v>
      </c>
      <c r="C3741" t="s">
        <v>3127</v>
      </c>
      <c r="D3741">
        <v>23020488</v>
      </c>
      <c r="E3741">
        <v>52000000</v>
      </c>
    </row>
    <row r="3742" spans="1:5" x14ac:dyDescent="0.3">
      <c r="A3742">
        <f t="shared" si="62"/>
        <v>-29000000</v>
      </c>
      <c r="B3742" t="s">
        <v>4191</v>
      </c>
      <c r="C3742" t="s">
        <v>4193</v>
      </c>
      <c r="D3742">
        <v>7000000</v>
      </c>
      <c r="E3742">
        <v>36000000</v>
      </c>
    </row>
    <row r="3743" spans="1:5" x14ac:dyDescent="0.3">
      <c r="A3743">
        <f t="shared" si="62"/>
        <v>-29067628</v>
      </c>
      <c r="B3743" t="s">
        <v>682</v>
      </c>
      <c r="C3743" t="s">
        <v>2198</v>
      </c>
      <c r="D3743">
        <v>40932372</v>
      </c>
      <c r="E3743">
        <v>70000000</v>
      </c>
    </row>
    <row r="3744" spans="1:5" x14ac:dyDescent="0.3">
      <c r="A3744">
        <f t="shared" si="62"/>
        <v>-29067940</v>
      </c>
      <c r="B3744" t="s">
        <v>2319</v>
      </c>
      <c r="C3744" t="s">
        <v>2321</v>
      </c>
      <c r="D3744">
        <v>5932060</v>
      </c>
      <c r="E3744">
        <v>35000000</v>
      </c>
    </row>
    <row r="3745" spans="1:5" x14ac:dyDescent="0.3">
      <c r="A3745">
        <f t="shared" si="62"/>
        <v>-29100030</v>
      </c>
      <c r="B3745" t="s">
        <v>4890</v>
      </c>
      <c r="C3745" t="s">
        <v>4891</v>
      </c>
      <c r="D3745">
        <v>2899970</v>
      </c>
      <c r="E3745">
        <v>32000000</v>
      </c>
    </row>
    <row r="3746" spans="1:5" x14ac:dyDescent="0.3">
      <c r="A3746">
        <f t="shared" si="62"/>
        <v>-29103248</v>
      </c>
      <c r="B3746" t="s">
        <v>7538</v>
      </c>
      <c r="C3746" t="s">
        <v>10253</v>
      </c>
      <c r="D3746">
        <v>1196752</v>
      </c>
      <c r="E3746">
        <v>30300000</v>
      </c>
    </row>
    <row r="3747" spans="1:5" x14ac:dyDescent="0.3">
      <c r="A3747">
        <f t="shared" si="62"/>
        <v>-29125385</v>
      </c>
      <c r="B3747" t="s">
        <v>1470</v>
      </c>
      <c r="C3747" t="s">
        <v>1471</v>
      </c>
      <c r="D3747">
        <v>60874615</v>
      </c>
      <c r="E3747">
        <v>90000000</v>
      </c>
    </row>
    <row r="3748" spans="1:5" x14ac:dyDescent="0.3">
      <c r="A3748">
        <f t="shared" si="62"/>
        <v>-29304773</v>
      </c>
      <c r="B3748" t="s">
        <v>2568</v>
      </c>
      <c r="C3748" t="s">
        <v>2724</v>
      </c>
      <c r="D3748">
        <v>30695227</v>
      </c>
      <c r="E3748">
        <v>60000000</v>
      </c>
    </row>
    <row r="3749" spans="1:5" x14ac:dyDescent="0.3">
      <c r="A3749">
        <f t="shared" si="62"/>
        <v>-29346242</v>
      </c>
      <c r="B3749" t="s">
        <v>1057</v>
      </c>
      <c r="C3749" t="s">
        <v>1459</v>
      </c>
      <c r="D3749">
        <v>65653758</v>
      </c>
      <c r="E3749">
        <v>95000000</v>
      </c>
    </row>
    <row r="3750" spans="1:5" x14ac:dyDescent="0.3">
      <c r="A3750">
        <f t="shared" si="62"/>
        <v>-29359355</v>
      </c>
      <c r="B3750" t="s">
        <v>3121</v>
      </c>
      <c r="C3750" t="s">
        <v>4219</v>
      </c>
      <c r="D3750">
        <v>10640645</v>
      </c>
      <c r="E3750">
        <v>40000000</v>
      </c>
    </row>
    <row r="3751" spans="1:5" x14ac:dyDescent="0.3">
      <c r="A3751">
        <f t="shared" si="62"/>
        <v>-29434408</v>
      </c>
      <c r="B3751" t="s">
        <v>5072</v>
      </c>
      <c r="C3751" t="s">
        <v>11748</v>
      </c>
      <c r="D3751">
        <v>565592</v>
      </c>
      <c r="E3751">
        <f>VLOOKUP(B3751,'AVG budget &amp; Gross'!$S$4:$T$2401,2,0)</f>
        <v>30000000</v>
      </c>
    </row>
    <row r="3752" spans="1:5" x14ac:dyDescent="0.3">
      <c r="A3752">
        <f t="shared" si="62"/>
        <v>-29449288</v>
      </c>
      <c r="B3752" t="s">
        <v>1585</v>
      </c>
      <c r="C3752" t="s">
        <v>3003</v>
      </c>
      <c r="D3752">
        <v>20550712</v>
      </c>
      <c r="E3752">
        <v>50000000</v>
      </c>
    </row>
    <row r="3753" spans="1:5" x14ac:dyDescent="0.3">
      <c r="A3753">
        <f t="shared" si="62"/>
        <v>-29459980</v>
      </c>
      <c r="B3753" t="s">
        <v>1296</v>
      </c>
      <c r="C3753" t="s">
        <v>1298</v>
      </c>
      <c r="D3753">
        <v>63540020</v>
      </c>
      <c r="E3753">
        <v>93000000</v>
      </c>
    </row>
    <row r="3754" spans="1:5" x14ac:dyDescent="0.3">
      <c r="A3754">
        <f t="shared" si="62"/>
        <v>-29462420</v>
      </c>
      <c r="B3754" t="s">
        <v>85</v>
      </c>
      <c r="C3754" t="s">
        <v>5284</v>
      </c>
      <c r="D3754">
        <v>537580</v>
      </c>
      <c r="E3754">
        <v>30000000</v>
      </c>
    </row>
    <row r="3755" spans="1:5" x14ac:dyDescent="0.3">
      <c r="A3755">
        <f t="shared" si="62"/>
        <v>-29476832</v>
      </c>
      <c r="B3755" t="s">
        <v>2436</v>
      </c>
      <c r="C3755" t="s">
        <v>3694</v>
      </c>
      <c r="D3755">
        <v>15523168</v>
      </c>
      <c r="E3755">
        <v>45000000</v>
      </c>
    </row>
    <row r="3756" spans="1:5" x14ac:dyDescent="0.3">
      <c r="A3756">
        <f t="shared" si="62"/>
        <v>-29500737</v>
      </c>
      <c r="B3756" t="s">
        <v>2086</v>
      </c>
      <c r="C3756" t="s">
        <v>5652</v>
      </c>
      <c r="D3756">
        <v>499263</v>
      </c>
      <c r="E3756">
        <v>30000000</v>
      </c>
    </row>
    <row r="3757" spans="1:5" x14ac:dyDescent="0.3">
      <c r="A3757">
        <f t="shared" si="62"/>
        <v>-29511421</v>
      </c>
      <c r="B3757" t="s">
        <v>2868</v>
      </c>
      <c r="C3757" t="s">
        <v>3407</v>
      </c>
      <c r="D3757">
        <v>20488579</v>
      </c>
      <c r="E3757">
        <v>50000000</v>
      </c>
    </row>
    <row r="3758" spans="1:5" x14ac:dyDescent="0.3">
      <c r="A3758">
        <f t="shared" si="62"/>
        <v>-29565557</v>
      </c>
      <c r="B3758" t="s">
        <v>857</v>
      </c>
      <c r="C3758" t="s">
        <v>2005</v>
      </c>
      <c r="D3758">
        <v>45434443</v>
      </c>
      <c r="E3758">
        <v>75000000</v>
      </c>
    </row>
    <row r="3759" spans="1:5" x14ac:dyDescent="0.3">
      <c r="A3759">
        <f t="shared" si="62"/>
        <v>-29593736</v>
      </c>
      <c r="B3759" t="s">
        <v>252</v>
      </c>
      <c r="C3759" t="s">
        <v>4808</v>
      </c>
      <c r="D3759">
        <v>8406264</v>
      </c>
      <c r="E3759">
        <v>38000000</v>
      </c>
    </row>
    <row r="3760" spans="1:5" x14ac:dyDescent="0.3">
      <c r="A3760">
        <f t="shared" si="62"/>
        <v>-29610033</v>
      </c>
      <c r="B3760" t="s">
        <v>1502</v>
      </c>
      <c r="C3760" t="s">
        <v>3369</v>
      </c>
      <c r="D3760">
        <v>20389967</v>
      </c>
      <c r="E3760">
        <v>50000000</v>
      </c>
    </row>
    <row r="3761" spans="1:5" x14ac:dyDescent="0.3">
      <c r="A3761">
        <f t="shared" si="62"/>
        <v>-29643614</v>
      </c>
      <c r="B3761" t="s">
        <v>212</v>
      </c>
      <c r="C3761" t="s">
        <v>1798</v>
      </c>
      <c r="D3761">
        <v>45356386</v>
      </c>
      <c r="E3761">
        <v>75000000</v>
      </c>
    </row>
    <row r="3762" spans="1:5" x14ac:dyDescent="0.3">
      <c r="A3762">
        <f t="shared" si="62"/>
        <v>-29649103</v>
      </c>
      <c r="B3762" t="s">
        <v>1801</v>
      </c>
      <c r="C3762" t="s">
        <v>1803</v>
      </c>
      <c r="D3762">
        <v>55350897</v>
      </c>
      <c r="E3762">
        <v>85000000</v>
      </c>
    </row>
    <row r="3763" spans="1:5" x14ac:dyDescent="0.3">
      <c r="A3763">
        <f t="shared" si="62"/>
        <v>-29671868</v>
      </c>
      <c r="B3763" t="s">
        <v>176</v>
      </c>
      <c r="C3763" t="s">
        <v>2866</v>
      </c>
      <c r="D3763">
        <v>28328132</v>
      </c>
      <c r="E3763">
        <v>58000000</v>
      </c>
    </row>
    <row r="3764" spans="1:5" x14ac:dyDescent="0.3">
      <c r="A3764">
        <f t="shared" si="62"/>
        <v>-29821223</v>
      </c>
      <c r="B3764" t="s">
        <v>2485</v>
      </c>
      <c r="C3764" t="s">
        <v>2488</v>
      </c>
      <c r="D3764">
        <v>32178777</v>
      </c>
      <c r="E3764">
        <v>62000000</v>
      </c>
    </row>
    <row r="3765" spans="1:5" x14ac:dyDescent="0.3">
      <c r="A3765">
        <f t="shared" si="62"/>
        <v>-29936195</v>
      </c>
      <c r="B3765" t="s">
        <v>349</v>
      </c>
      <c r="C3765" t="s">
        <v>2747</v>
      </c>
      <c r="D3765">
        <v>30063805</v>
      </c>
      <c r="E3765">
        <v>60000000</v>
      </c>
    </row>
    <row r="3766" spans="1:5" x14ac:dyDescent="0.3">
      <c r="A3766">
        <f t="shared" si="62"/>
        <v>-29959707</v>
      </c>
      <c r="B3766" t="s">
        <v>637</v>
      </c>
      <c r="C3766" t="s">
        <v>2961</v>
      </c>
      <c r="D3766">
        <v>25040293</v>
      </c>
      <c r="E3766">
        <v>55000000</v>
      </c>
    </row>
    <row r="3767" spans="1:5" x14ac:dyDescent="0.3">
      <c r="A3767">
        <f t="shared" si="62"/>
        <v>-30080033</v>
      </c>
      <c r="B3767" t="s">
        <v>3999</v>
      </c>
      <c r="C3767" t="s">
        <v>7161</v>
      </c>
      <c r="D3767">
        <v>3419967</v>
      </c>
      <c r="E3767">
        <f>VLOOKUP(B3767,'AVG budget &amp; Gross'!$S$4:$T$2401,2,0)</f>
        <v>33500000</v>
      </c>
    </row>
    <row r="3768" spans="1:5" x14ac:dyDescent="0.3">
      <c r="A3768">
        <f t="shared" si="62"/>
        <v>-30161611</v>
      </c>
      <c r="B3768" t="s">
        <v>2154</v>
      </c>
      <c r="C3768" t="s">
        <v>3060</v>
      </c>
      <c r="D3768">
        <v>26838389</v>
      </c>
      <c r="E3768">
        <v>57000000</v>
      </c>
    </row>
    <row r="3769" spans="1:5" x14ac:dyDescent="0.3">
      <c r="A3769">
        <f t="shared" si="62"/>
        <v>-30340253</v>
      </c>
      <c r="B3769" t="s">
        <v>3185</v>
      </c>
      <c r="C3769" t="s">
        <v>4691</v>
      </c>
      <c r="D3769">
        <v>7659747</v>
      </c>
      <c r="E3769">
        <v>38000000</v>
      </c>
    </row>
    <row r="3770" spans="1:5" x14ac:dyDescent="0.3">
      <c r="A3770">
        <f t="shared" si="62"/>
        <v>-30348000</v>
      </c>
      <c r="B3770" t="s">
        <v>3413</v>
      </c>
      <c r="C3770" t="s">
        <v>4188</v>
      </c>
      <c r="D3770">
        <v>9652000</v>
      </c>
      <c r="E3770">
        <v>40000000</v>
      </c>
    </row>
    <row r="3771" spans="1:5" x14ac:dyDescent="0.3">
      <c r="A3771">
        <f t="shared" si="62"/>
        <v>-30348023</v>
      </c>
      <c r="B3771" t="s">
        <v>709</v>
      </c>
      <c r="C3771" t="s">
        <v>4709</v>
      </c>
      <c r="D3771">
        <v>4651977</v>
      </c>
      <c r="E3771">
        <v>35000000</v>
      </c>
    </row>
    <row r="3772" spans="1:5" x14ac:dyDescent="0.3">
      <c r="A3772">
        <f t="shared" si="62"/>
        <v>-30406260</v>
      </c>
      <c r="B3772" t="s">
        <v>2969</v>
      </c>
      <c r="C3772" t="s">
        <v>3371</v>
      </c>
      <c r="D3772">
        <v>19593740</v>
      </c>
      <c r="E3772">
        <v>50000000</v>
      </c>
    </row>
    <row r="3773" spans="1:5" x14ac:dyDescent="0.3">
      <c r="A3773">
        <f t="shared" si="62"/>
        <v>-30410125</v>
      </c>
      <c r="B3773" t="s">
        <v>3233</v>
      </c>
      <c r="C3773" t="s">
        <v>4365</v>
      </c>
      <c r="D3773">
        <v>9589875</v>
      </c>
      <c r="E3773">
        <v>40000000</v>
      </c>
    </row>
    <row r="3774" spans="1:5" x14ac:dyDescent="0.3">
      <c r="A3774">
        <f t="shared" si="62"/>
        <v>-30503417</v>
      </c>
      <c r="B3774" t="s">
        <v>2413</v>
      </c>
      <c r="C3774" t="s">
        <v>4710</v>
      </c>
      <c r="D3774">
        <v>4496583</v>
      </c>
      <c r="E3774">
        <v>35000000</v>
      </c>
    </row>
    <row r="3775" spans="1:5" x14ac:dyDescent="0.3">
      <c r="A3775">
        <f t="shared" si="62"/>
        <v>-30517805</v>
      </c>
      <c r="B3775" t="s">
        <v>4341</v>
      </c>
      <c r="C3775" t="s">
        <v>4344</v>
      </c>
      <c r="D3775">
        <v>6482195</v>
      </c>
      <c r="E3775">
        <v>37000000</v>
      </c>
    </row>
    <row r="3776" spans="1:5" x14ac:dyDescent="0.3">
      <c r="A3776">
        <f t="shared" si="62"/>
        <v>-30524377</v>
      </c>
      <c r="B3776" t="s">
        <v>1285</v>
      </c>
      <c r="C3776" t="s">
        <v>1288</v>
      </c>
      <c r="D3776">
        <v>59475623</v>
      </c>
      <c r="E3776">
        <v>90000000</v>
      </c>
    </row>
    <row r="3777" spans="1:5" x14ac:dyDescent="0.3">
      <c r="A3777">
        <f t="shared" si="62"/>
        <v>-30573703</v>
      </c>
      <c r="B3777" t="s">
        <v>212</v>
      </c>
      <c r="C3777" t="s">
        <v>2795</v>
      </c>
      <c r="D3777">
        <v>4426297</v>
      </c>
      <c r="E3777">
        <v>35000000</v>
      </c>
    </row>
    <row r="3778" spans="1:5" x14ac:dyDescent="0.3">
      <c r="A3778">
        <f t="shared" ref="A3778:A3841" si="63">D3778-E3778</f>
        <v>-30579748</v>
      </c>
      <c r="B3778" t="s">
        <v>585</v>
      </c>
      <c r="C3778" t="s">
        <v>589</v>
      </c>
      <c r="D3778">
        <v>119420252</v>
      </c>
      <c r="E3778">
        <v>150000000</v>
      </c>
    </row>
    <row r="3779" spans="1:5" x14ac:dyDescent="0.3">
      <c r="A3779">
        <f t="shared" si="63"/>
        <v>-30612055</v>
      </c>
      <c r="B3779" t="s">
        <v>3408</v>
      </c>
      <c r="C3779" t="s">
        <v>12021</v>
      </c>
      <c r="D3779">
        <v>137945</v>
      </c>
      <c r="E3779">
        <f>VLOOKUP(B3779,'AVG budget &amp; Gross'!$S$4:$T$2401,2,0)</f>
        <v>30750000</v>
      </c>
    </row>
    <row r="3780" spans="1:5" x14ac:dyDescent="0.3">
      <c r="A3780">
        <f t="shared" si="63"/>
        <v>-30619558</v>
      </c>
      <c r="B3780" t="s">
        <v>127</v>
      </c>
      <c r="C3780" t="s">
        <v>2306</v>
      </c>
      <c r="D3780">
        <v>39380442</v>
      </c>
      <c r="E3780">
        <v>70000000</v>
      </c>
    </row>
    <row r="3781" spans="1:5" x14ac:dyDescent="0.3">
      <c r="A3781">
        <f t="shared" si="63"/>
        <v>-30695163</v>
      </c>
      <c r="B3781" t="s">
        <v>1005</v>
      </c>
      <c r="C3781" t="s">
        <v>4892</v>
      </c>
      <c r="D3781">
        <v>1304837</v>
      </c>
      <c r="E3781">
        <v>32000000</v>
      </c>
    </row>
    <row r="3782" spans="1:5" x14ac:dyDescent="0.3">
      <c r="A3782">
        <f t="shared" si="63"/>
        <v>-30784021</v>
      </c>
      <c r="B3782" t="s">
        <v>676</v>
      </c>
      <c r="C3782" t="s">
        <v>1672</v>
      </c>
      <c r="D3782">
        <v>53215979</v>
      </c>
      <c r="E3782">
        <v>84000000</v>
      </c>
    </row>
    <row r="3783" spans="1:5" x14ac:dyDescent="0.3">
      <c r="A3783">
        <f t="shared" si="63"/>
        <v>-30863374</v>
      </c>
      <c r="B3783" t="s">
        <v>2732</v>
      </c>
      <c r="C3783" t="s">
        <v>2736</v>
      </c>
      <c r="D3783">
        <v>29136626</v>
      </c>
      <c r="E3783">
        <v>60000000</v>
      </c>
    </row>
    <row r="3784" spans="1:5" x14ac:dyDescent="0.3">
      <c r="A3784">
        <f t="shared" si="63"/>
        <v>-30915039</v>
      </c>
      <c r="B3784" t="s">
        <v>1274</v>
      </c>
      <c r="C3784" t="s">
        <v>3826</v>
      </c>
      <c r="D3784">
        <v>84961</v>
      </c>
      <c r="E3784">
        <v>31000000</v>
      </c>
    </row>
    <row r="3785" spans="1:5" x14ac:dyDescent="0.3">
      <c r="A3785">
        <f t="shared" si="63"/>
        <v>-30978265</v>
      </c>
      <c r="B3785" t="s">
        <v>202</v>
      </c>
      <c r="C3785" t="s">
        <v>945</v>
      </c>
      <c r="D3785">
        <v>89021735</v>
      </c>
      <c r="E3785">
        <v>120000000</v>
      </c>
    </row>
    <row r="3786" spans="1:5" x14ac:dyDescent="0.3">
      <c r="A3786">
        <f t="shared" si="63"/>
        <v>-31341656</v>
      </c>
      <c r="B3786" t="s">
        <v>2379</v>
      </c>
      <c r="C3786" t="s">
        <v>9606</v>
      </c>
      <c r="D3786">
        <v>533344</v>
      </c>
      <c r="E3786">
        <f>VLOOKUP(B3786,'AVG budget &amp; Gross'!$S$4:$T$2401,2,0)</f>
        <v>31875000</v>
      </c>
    </row>
    <row r="3787" spans="1:5" x14ac:dyDescent="0.3">
      <c r="A3787">
        <f t="shared" si="63"/>
        <v>-31471505</v>
      </c>
      <c r="B3787" t="s">
        <v>2872</v>
      </c>
      <c r="C3787" t="s">
        <v>2875</v>
      </c>
      <c r="D3787">
        <v>25528495</v>
      </c>
      <c r="E3787">
        <v>57000000</v>
      </c>
    </row>
    <row r="3788" spans="1:5" x14ac:dyDescent="0.3">
      <c r="A3788">
        <f t="shared" si="63"/>
        <v>-31480159</v>
      </c>
      <c r="B3788" t="s">
        <v>3518</v>
      </c>
      <c r="C3788" t="s">
        <v>3519</v>
      </c>
      <c r="D3788">
        <v>15519841</v>
      </c>
      <c r="E3788">
        <v>47000000</v>
      </c>
    </row>
    <row r="3789" spans="1:5" x14ac:dyDescent="0.3">
      <c r="A3789">
        <f t="shared" si="63"/>
        <v>-31483987</v>
      </c>
      <c r="B3789" t="s">
        <v>1411</v>
      </c>
      <c r="C3789" t="s">
        <v>2309</v>
      </c>
      <c r="D3789">
        <v>37516013</v>
      </c>
      <c r="E3789">
        <v>69000000</v>
      </c>
    </row>
    <row r="3790" spans="1:5" x14ac:dyDescent="0.3">
      <c r="A3790">
        <f t="shared" si="63"/>
        <v>-31527637</v>
      </c>
      <c r="B3790" t="s">
        <v>3378</v>
      </c>
      <c r="C3790" t="s">
        <v>3379</v>
      </c>
      <c r="D3790">
        <v>18472363</v>
      </c>
      <c r="E3790">
        <v>50000000</v>
      </c>
    </row>
    <row r="3791" spans="1:5" x14ac:dyDescent="0.3">
      <c r="A3791">
        <f t="shared" si="63"/>
        <v>-31631573</v>
      </c>
      <c r="B3791" t="s">
        <v>85</v>
      </c>
      <c r="C3791" t="s">
        <v>89</v>
      </c>
      <c r="D3791">
        <v>168368427</v>
      </c>
      <c r="E3791">
        <v>200000000</v>
      </c>
    </row>
    <row r="3792" spans="1:5" x14ac:dyDescent="0.3">
      <c r="A3792">
        <f t="shared" si="63"/>
        <v>-31654597</v>
      </c>
      <c r="B3792" t="s">
        <v>470</v>
      </c>
      <c r="C3792" t="s">
        <v>2201</v>
      </c>
      <c r="D3792">
        <v>38345403</v>
      </c>
      <c r="E3792">
        <v>70000000</v>
      </c>
    </row>
    <row r="3793" spans="1:5" x14ac:dyDescent="0.3">
      <c r="A3793">
        <f t="shared" si="63"/>
        <v>-31671949</v>
      </c>
      <c r="B3793" t="s">
        <v>1355</v>
      </c>
      <c r="C3793" t="s">
        <v>2411</v>
      </c>
      <c r="D3793">
        <v>33328051</v>
      </c>
      <c r="E3793">
        <v>65000000</v>
      </c>
    </row>
    <row r="3794" spans="1:5" x14ac:dyDescent="0.3">
      <c r="A3794">
        <f t="shared" si="63"/>
        <v>-31770880</v>
      </c>
      <c r="B3794" t="s">
        <v>1383</v>
      </c>
      <c r="C3794" t="s">
        <v>1386</v>
      </c>
      <c r="D3794">
        <v>58229120</v>
      </c>
      <c r="E3794">
        <v>90000000</v>
      </c>
    </row>
    <row r="3795" spans="1:5" x14ac:dyDescent="0.3">
      <c r="A3795">
        <f t="shared" si="63"/>
        <v>-31891784</v>
      </c>
      <c r="B3795" t="s">
        <v>4605</v>
      </c>
      <c r="C3795" t="s">
        <v>6243</v>
      </c>
      <c r="D3795">
        <v>3108216</v>
      </c>
      <c r="E3795">
        <f>VLOOKUP(B3795,'AVG budget &amp; Gross'!$S$4:$T$2401,2,0)</f>
        <v>35000000</v>
      </c>
    </row>
    <row r="3796" spans="1:5" x14ac:dyDescent="0.3">
      <c r="A3796">
        <f t="shared" si="63"/>
        <v>-31951647</v>
      </c>
      <c r="B3796" t="s">
        <v>465</v>
      </c>
      <c r="C3796" t="s">
        <v>1645</v>
      </c>
      <c r="D3796">
        <v>33048353</v>
      </c>
      <c r="E3796">
        <v>65000000</v>
      </c>
    </row>
    <row r="3797" spans="1:5" x14ac:dyDescent="0.3">
      <c r="A3797">
        <f t="shared" si="63"/>
        <v>-31968750</v>
      </c>
      <c r="B3797" t="s">
        <v>2211</v>
      </c>
      <c r="C3797" t="s">
        <v>2214</v>
      </c>
      <c r="D3797">
        <v>28031250</v>
      </c>
      <c r="E3797">
        <v>60000000</v>
      </c>
    </row>
    <row r="3798" spans="1:5" x14ac:dyDescent="0.3">
      <c r="A3798">
        <f t="shared" si="63"/>
        <v>-32005864</v>
      </c>
      <c r="B3798" t="s">
        <v>4294</v>
      </c>
      <c r="C3798" t="s">
        <v>4297</v>
      </c>
      <c r="D3798">
        <v>6594136</v>
      </c>
      <c r="E3798">
        <v>38600000</v>
      </c>
    </row>
    <row r="3799" spans="1:5" x14ac:dyDescent="0.3">
      <c r="A3799">
        <f t="shared" si="63"/>
        <v>-32098491</v>
      </c>
      <c r="B3799" t="s">
        <v>1562</v>
      </c>
      <c r="C3799" t="s">
        <v>2204</v>
      </c>
      <c r="D3799">
        <v>37901509</v>
      </c>
      <c r="E3799">
        <v>70000000</v>
      </c>
    </row>
    <row r="3800" spans="1:5" x14ac:dyDescent="0.3">
      <c r="A3800">
        <f t="shared" si="63"/>
        <v>-32100000</v>
      </c>
      <c r="B3800" t="s">
        <v>3058</v>
      </c>
      <c r="C3800" t="s">
        <v>3478</v>
      </c>
      <c r="D3800">
        <v>25900000</v>
      </c>
      <c r="E3800">
        <v>58000000</v>
      </c>
    </row>
    <row r="3801" spans="1:5" x14ac:dyDescent="0.3">
      <c r="A3801">
        <f t="shared" si="63"/>
        <v>-32156953</v>
      </c>
      <c r="B3801" t="s">
        <v>1769</v>
      </c>
      <c r="C3801" t="s">
        <v>3090</v>
      </c>
      <c r="D3801">
        <v>22843047</v>
      </c>
      <c r="E3801">
        <v>55000000</v>
      </c>
    </row>
    <row r="3802" spans="1:5" x14ac:dyDescent="0.3">
      <c r="A3802">
        <f t="shared" si="63"/>
        <v>-32203723</v>
      </c>
      <c r="B3802" t="s">
        <v>1769</v>
      </c>
      <c r="C3802" t="s">
        <v>8377</v>
      </c>
      <c r="D3802">
        <v>12796277</v>
      </c>
      <c r="E3802">
        <f>VLOOKUP(B3802,'AVG budget &amp; Gross'!$S$4:$T$2401,2,0)</f>
        <v>45000000</v>
      </c>
    </row>
    <row r="3803" spans="1:5" x14ac:dyDescent="0.3">
      <c r="A3803">
        <f t="shared" si="63"/>
        <v>-32239920</v>
      </c>
      <c r="B3803" t="s">
        <v>2254</v>
      </c>
      <c r="C3803" t="s">
        <v>2256</v>
      </c>
      <c r="D3803">
        <v>37760080</v>
      </c>
      <c r="E3803">
        <v>70000000</v>
      </c>
    </row>
    <row r="3804" spans="1:5" x14ac:dyDescent="0.3">
      <c r="A3804">
        <f t="shared" si="63"/>
        <v>-32245792</v>
      </c>
      <c r="B3804" t="s">
        <v>173</v>
      </c>
      <c r="C3804" t="s">
        <v>1812</v>
      </c>
      <c r="D3804">
        <v>37754208</v>
      </c>
      <c r="E3804">
        <v>70000000</v>
      </c>
    </row>
    <row r="3805" spans="1:5" x14ac:dyDescent="0.3">
      <c r="A3805">
        <f t="shared" si="63"/>
        <v>-32278599.333333332</v>
      </c>
      <c r="B3805" t="s">
        <v>2286</v>
      </c>
      <c r="C3805" t="s">
        <v>6848</v>
      </c>
      <c r="D3805">
        <v>54734</v>
      </c>
      <c r="E3805">
        <f>VLOOKUP(B3805,'AVG budget &amp; Gross'!$S$4:$T$2401,2,0)</f>
        <v>32333333.333333332</v>
      </c>
    </row>
    <row r="3806" spans="1:5" x14ac:dyDescent="0.3">
      <c r="A3806">
        <f t="shared" si="63"/>
        <v>-32310542</v>
      </c>
      <c r="B3806" t="s">
        <v>1809</v>
      </c>
      <c r="C3806" t="s">
        <v>5231</v>
      </c>
      <c r="D3806">
        <v>7689458</v>
      </c>
      <c r="E3806">
        <v>40000000</v>
      </c>
    </row>
    <row r="3807" spans="1:5" x14ac:dyDescent="0.3">
      <c r="A3807">
        <f t="shared" si="63"/>
        <v>-32368843</v>
      </c>
      <c r="B3807" t="s">
        <v>1192</v>
      </c>
      <c r="C3807" t="s">
        <v>1194</v>
      </c>
      <c r="D3807">
        <v>67631157</v>
      </c>
      <c r="E3807">
        <v>100000000</v>
      </c>
    </row>
    <row r="3808" spans="1:5" x14ac:dyDescent="0.3">
      <c r="A3808">
        <f t="shared" si="63"/>
        <v>-32401069</v>
      </c>
      <c r="B3808" t="s">
        <v>2413</v>
      </c>
      <c r="C3808" t="s">
        <v>2415</v>
      </c>
      <c r="D3808">
        <v>32598931</v>
      </c>
      <c r="E3808">
        <v>65000000</v>
      </c>
    </row>
    <row r="3809" spans="1:5" x14ac:dyDescent="0.3">
      <c r="A3809">
        <f t="shared" si="63"/>
        <v>-32637500</v>
      </c>
      <c r="B3809" t="s">
        <v>573</v>
      </c>
      <c r="C3809" t="s">
        <v>2780</v>
      </c>
      <c r="D3809">
        <v>22362500</v>
      </c>
      <c r="E3809">
        <v>55000000</v>
      </c>
    </row>
    <row r="3810" spans="1:5" x14ac:dyDescent="0.3">
      <c r="A3810">
        <f t="shared" si="63"/>
        <v>-32675768</v>
      </c>
      <c r="B3810" t="s">
        <v>2279</v>
      </c>
      <c r="C3810" t="s">
        <v>2283</v>
      </c>
      <c r="D3810">
        <v>35324232</v>
      </c>
      <c r="E3810">
        <v>68000000</v>
      </c>
    </row>
    <row r="3811" spans="1:5" x14ac:dyDescent="0.3">
      <c r="A3811">
        <f t="shared" si="63"/>
        <v>-32713269</v>
      </c>
      <c r="B3811" t="s">
        <v>602</v>
      </c>
      <c r="C3811" t="s">
        <v>1903</v>
      </c>
      <c r="D3811">
        <v>67286731</v>
      </c>
      <c r="E3811">
        <v>100000000</v>
      </c>
    </row>
    <row r="3812" spans="1:5" x14ac:dyDescent="0.3">
      <c r="A3812">
        <f t="shared" si="63"/>
        <v>-32737712</v>
      </c>
      <c r="B3812" t="s">
        <v>109</v>
      </c>
      <c r="C3812" t="s">
        <v>3708</v>
      </c>
      <c r="D3812">
        <v>7262288</v>
      </c>
      <c r="E3812">
        <v>40000000</v>
      </c>
    </row>
    <row r="3813" spans="1:5" x14ac:dyDescent="0.3">
      <c r="A3813">
        <f t="shared" si="63"/>
        <v>-32778006</v>
      </c>
      <c r="B3813" t="s">
        <v>4711</v>
      </c>
      <c r="C3813" t="s">
        <v>4712</v>
      </c>
      <c r="D3813">
        <v>2221994</v>
      </c>
      <c r="E3813">
        <v>35000000</v>
      </c>
    </row>
    <row r="3814" spans="1:5" x14ac:dyDescent="0.3">
      <c r="A3814">
        <f t="shared" si="63"/>
        <v>-32900538</v>
      </c>
      <c r="B3814" t="s">
        <v>2647</v>
      </c>
      <c r="C3814" t="s">
        <v>4855</v>
      </c>
      <c r="D3814">
        <v>99462</v>
      </c>
      <c r="E3814">
        <v>33000000</v>
      </c>
    </row>
    <row r="3815" spans="1:5" x14ac:dyDescent="0.3">
      <c r="A3815">
        <f t="shared" si="63"/>
        <v>-32945076</v>
      </c>
      <c r="B3815" t="s">
        <v>1449</v>
      </c>
      <c r="C3815" t="s">
        <v>2445</v>
      </c>
      <c r="D3815">
        <v>31054924</v>
      </c>
      <c r="E3815">
        <v>64000000</v>
      </c>
    </row>
    <row r="3816" spans="1:5" x14ac:dyDescent="0.3">
      <c r="A3816">
        <f t="shared" si="63"/>
        <v>-32973330</v>
      </c>
      <c r="B3816" t="s">
        <v>5214</v>
      </c>
      <c r="C3816" t="s">
        <v>5216</v>
      </c>
      <c r="D3816">
        <v>12026670</v>
      </c>
      <c r="E3816">
        <v>45000000</v>
      </c>
    </row>
    <row r="3817" spans="1:5" x14ac:dyDescent="0.3">
      <c r="A3817">
        <f t="shared" si="63"/>
        <v>-33045595</v>
      </c>
      <c r="B3817" t="s">
        <v>3323</v>
      </c>
      <c r="C3817" t="s">
        <v>4437</v>
      </c>
      <c r="D3817">
        <v>2954405</v>
      </c>
      <c r="E3817">
        <v>36000000</v>
      </c>
    </row>
    <row r="3818" spans="1:5" x14ac:dyDescent="0.3">
      <c r="A3818">
        <f t="shared" si="63"/>
        <v>-33068911</v>
      </c>
      <c r="B3818" t="s">
        <v>2859</v>
      </c>
      <c r="C3818" t="s">
        <v>2861</v>
      </c>
      <c r="D3818">
        <v>36931089</v>
      </c>
      <c r="E3818">
        <v>70000000</v>
      </c>
    </row>
    <row r="3819" spans="1:5" x14ac:dyDescent="0.3">
      <c r="A3819">
        <f t="shared" si="63"/>
        <v>-33118496</v>
      </c>
      <c r="B3819" t="s">
        <v>2966</v>
      </c>
      <c r="C3819" t="s">
        <v>4275</v>
      </c>
      <c r="D3819">
        <v>5881504</v>
      </c>
      <c r="E3819">
        <v>39000000</v>
      </c>
    </row>
    <row r="3820" spans="1:5" x14ac:dyDescent="0.3">
      <c r="A3820">
        <f t="shared" si="63"/>
        <v>-33328495</v>
      </c>
      <c r="B3820" t="s">
        <v>3393</v>
      </c>
      <c r="C3820" t="s">
        <v>3396</v>
      </c>
      <c r="D3820">
        <v>16671505</v>
      </c>
      <c r="E3820">
        <v>50000000</v>
      </c>
    </row>
    <row r="3821" spans="1:5" x14ac:dyDescent="0.3">
      <c r="A3821">
        <f t="shared" si="63"/>
        <v>-33383410</v>
      </c>
      <c r="B3821" t="s">
        <v>1523</v>
      </c>
      <c r="C3821" t="s">
        <v>2744</v>
      </c>
      <c r="D3821">
        <v>26616590</v>
      </c>
      <c r="E3821">
        <v>60000000</v>
      </c>
    </row>
    <row r="3822" spans="1:5" x14ac:dyDescent="0.3">
      <c r="A3822">
        <f t="shared" si="63"/>
        <v>-33494358</v>
      </c>
      <c r="B3822" t="s">
        <v>637</v>
      </c>
      <c r="C3822" t="s">
        <v>640</v>
      </c>
      <c r="D3822">
        <v>111505642</v>
      </c>
      <c r="E3822">
        <v>145000000</v>
      </c>
    </row>
    <row r="3823" spans="1:5" x14ac:dyDescent="0.3">
      <c r="A3823">
        <f t="shared" si="63"/>
        <v>-33649447</v>
      </c>
      <c r="B3823" t="s">
        <v>2985</v>
      </c>
      <c r="C3823" t="s">
        <v>2987</v>
      </c>
      <c r="D3823">
        <v>34350553</v>
      </c>
      <c r="E3823">
        <v>68000000</v>
      </c>
    </row>
    <row r="3824" spans="1:5" x14ac:dyDescent="0.3">
      <c r="A3824">
        <f t="shared" si="63"/>
        <v>-33711680</v>
      </c>
      <c r="B3824" t="s">
        <v>2738</v>
      </c>
      <c r="C3824" t="s">
        <v>2741</v>
      </c>
      <c r="D3824">
        <v>26288320</v>
      </c>
      <c r="E3824">
        <v>60000000</v>
      </c>
    </row>
    <row r="3825" spans="1:5" x14ac:dyDescent="0.3">
      <c r="A3825">
        <f t="shared" si="63"/>
        <v>-33716560</v>
      </c>
      <c r="B3825" t="s">
        <v>3387</v>
      </c>
      <c r="C3825" t="s">
        <v>3389</v>
      </c>
      <c r="D3825">
        <v>21283440</v>
      </c>
      <c r="E3825">
        <v>55000000</v>
      </c>
    </row>
    <row r="3826" spans="1:5" x14ac:dyDescent="0.3">
      <c r="A3826">
        <f t="shared" si="63"/>
        <v>-33795862</v>
      </c>
      <c r="B3826" t="s">
        <v>2505</v>
      </c>
      <c r="C3826" t="s">
        <v>3865</v>
      </c>
      <c r="D3826">
        <v>7204138</v>
      </c>
      <c r="E3826">
        <v>41000000</v>
      </c>
    </row>
    <row r="3827" spans="1:5" x14ac:dyDescent="0.3">
      <c r="A3827">
        <f t="shared" si="63"/>
        <v>-33853591</v>
      </c>
      <c r="B3827" t="s">
        <v>364</v>
      </c>
      <c r="C3827" t="s">
        <v>3695</v>
      </c>
      <c r="D3827">
        <v>11146409</v>
      </c>
      <c r="E3827">
        <v>45000000</v>
      </c>
    </row>
    <row r="3828" spans="1:5" x14ac:dyDescent="0.3">
      <c r="A3828">
        <f t="shared" si="63"/>
        <v>-33873489</v>
      </c>
      <c r="B3828" t="s">
        <v>4444</v>
      </c>
      <c r="C3828" t="s">
        <v>4447</v>
      </c>
      <c r="D3828">
        <v>2126511</v>
      </c>
      <c r="E3828">
        <v>36000000</v>
      </c>
    </row>
    <row r="3829" spans="1:5" x14ac:dyDescent="0.3">
      <c r="A3829">
        <f t="shared" si="63"/>
        <v>-33885763</v>
      </c>
      <c r="B3829" t="s">
        <v>3233</v>
      </c>
      <c r="C3829" t="s">
        <v>4200</v>
      </c>
      <c r="D3829">
        <v>6114237</v>
      </c>
      <c r="E3829">
        <v>40000000</v>
      </c>
    </row>
    <row r="3830" spans="1:5" x14ac:dyDescent="0.3">
      <c r="A3830">
        <f t="shared" si="63"/>
        <v>-33887833</v>
      </c>
      <c r="B3830" t="s">
        <v>291</v>
      </c>
      <c r="C3830" t="s">
        <v>294</v>
      </c>
      <c r="D3830">
        <v>166112167</v>
      </c>
      <c r="E3830">
        <v>200000000</v>
      </c>
    </row>
    <row r="3831" spans="1:5" x14ac:dyDescent="0.3">
      <c r="A3831">
        <f t="shared" si="63"/>
        <v>-33982216</v>
      </c>
      <c r="B3831" t="s">
        <v>1037</v>
      </c>
      <c r="C3831" t="s">
        <v>1055</v>
      </c>
      <c r="D3831">
        <v>71017784</v>
      </c>
      <c r="E3831">
        <v>105000000</v>
      </c>
    </row>
    <row r="3832" spans="1:5" x14ac:dyDescent="0.3">
      <c r="A3832">
        <f t="shared" si="63"/>
        <v>-33995909</v>
      </c>
      <c r="B3832" t="s">
        <v>4779</v>
      </c>
      <c r="C3832" t="s">
        <v>4782</v>
      </c>
      <c r="D3832">
        <v>4091</v>
      </c>
      <c r="E3832">
        <v>34000000</v>
      </c>
    </row>
    <row r="3833" spans="1:5" x14ac:dyDescent="0.3">
      <c r="A3833">
        <f t="shared" si="63"/>
        <v>-34226481</v>
      </c>
      <c r="B3833" t="s">
        <v>3755</v>
      </c>
      <c r="C3833" t="s">
        <v>3756</v>
      </c>
      <c r="D3833">
        <v>5773519</v>
      </c>
      <c r="E3833">
        <v>40000000</v>
      </c>
    </row>
    <row r="3834" spans="1:5" x14ac:dyDescent="0.3">
      <c r="A3834">
        <f t="shared" si="63"/>
        <v>-34314732</v>
      </c>
      <c r="B3834" t="s">
        <v>2330</v>
      </c>
      <c r="C3834" t="s">
        <v>2331</v>
      </c>
      <c r="D3834">
        <v>33685268</v>
      </c>
      <c r="E3834">
        <v>68000000</v>
      </c>
    </row>
    <row r="3835" spans="1:5" x14ac:dyDescent="0.3">
      <c r="A3835">
        <f t="shared" si="63"/>
        <v>-34369221</v>
      </c>
      <c r="B3835" t="s">
        <v>713</v>
      </c>
      <c r="C3835" t="s">
        <v>4725</v>
      </c>
      <c r="D3835">
        <v>630779</v>
      </c>
      <c r="E3835">
        <v>35000000</v>
      </c>
    </row>
    <row r="3836" spans="1:5" x14ac:dyDescent="0.3">
      <c r="A3836">
        <f t="shared" si="63"/>
        <v>-34547688</v>
      </c>
      <c r="B3836" t="s">
        <v>1142</v>
      </c>
      <c r="C3836" t="s">
        <v>1143</v>
      </c>
      <c r="D3836">
        <v>65452312</v>
      </c>
      <c r="E3836">
        <v>100000000</v>
      </c>
    </row>
    <row r="3837" spans="1:5" x14ac:dyDescent="0.3">
      <c r="A3837">
        <f t="shared" si="63"/>
        <v>-34636971</v>
      </c>
      <c r="B3837" t="s">
        <v>4244</v>
      </c>
      <c r="C3837" t="s">
        <v>4245</v>
      </c>
      <c r="D3837">
        <v>4563029</v>
      </c>
      <c r="E3837">
        <v>39200000</v>
      </c>
    </row>
    <row r="3838" spans="1:5" x14ac:dyDescent="0.3">
      <c r="A3838">
        <f t="shared" si="63"/>
        <v>-34816875</v>
      </c>
      <c r="B3838" t="s">
        <v>1172</v>
      </c>
      <c r="C3838" t="s">
        <v>4752</v>
      </c>
      <c r="D3838">
        <v>183125</v>
      </c>
      <c r="E3838">
        <v>35000000</v>
      </c>
    </row>
    <row r="3839" spans="1:5" x14ac:dyDescent="0.3">
      <c r="A3839">
        <f t="shared" si="63"/>
        <v>-34899063</v>
      </c>
      <c r="B3839" t="s">
        <v>757</v>
      </c>
      <c r="C3839" t="s">
        <v>4729</v>
      </c>
      <c r="D3839">
        <v>5100937</v>
      </c>
      <c r="E3839">
        <f>VLOOKUP(B3839,'AVG budget &amp; Gross'!$S$4:$T$2401,2,0)</f>
        <v>40000000</v>
      </c>
    </row>
    <row r="3840" spans="1:5" x14ac:dyDescent="0.3">
      <c r="A3840">
        <f t="shared" si="63"/>
        <v>-34931608</v>
      </c>
      <c r="B3840" t="s">
        <v>391</v>
      </c>
      <c r="C3840" t="s">
        <v>4454</v>
      </c>
      <c r="D3840">
        <v>1068392</v>
      </c>
      <c r="E3840">
        <v>36000000</v>
      </c>
    </row>
    <row r="3841" spans="1:5" x14ac:dyDescent="0.3">
      <c r="A3841">
        <f t="shared" si="63"/>
        <v>-34950587</v>
      </c>
      <c r="B3841" t="s">
        <v>10748</v>
      </c>
      <c r="C3841" t="s">
        <v>10749</v>
      </c>
      <c r="D3841">
        <v>49413</v>
      </c>
      <c r="E3841">
        <v>35000000</v>
      </c>
    </row>
    <row r="3842" spans="1:5" x14ac:dyDescent="0.3">
      <c r="A3842">
        <f t="shared" ref="A3842:A3905" si="64">D3842-E3842</f>
        <v>-35164032</v>
      </c>
      <c r="B3842" t="s">
        <v>4095</v>
      </c>
      <c r="C3842" t="s">
        <v>4203</v>
      </c>
      <c r="D3842">
        <v>4835968</v>
      </c>
      <c r="E3842">
        <v>40000000</v>
      </c>
    </row>
    <row r="3843" spans="1:5" x14ac:dyDescent="0.3">
      <c r="A3843">
        <f t="shared" si="64"/>
        <v>-35222993</v>
      </c>
      <c r="B3843" t="s">
        <v>4204</v>
      </c>
      <c r="C3843" t="s">
        <v>4207</v>
      </c>
      <c r="D3843">
        <v>4777007</v>
      </c>
      <c r="E3843">
        <v>40000000</v>
      </c>
    </row>
    <row r="3844" spans="1:5" x14ac:dyDescent="0.3">
      <c r="A3844">
        <f t="shared" si="64"/>
        <v>-35344410</v>
      </c>
      <c r="B3844" t="s">
        <v>2293</v>
      </c>
      <c r="C3844" t="s">
        <v>2294</v>
      </c>
      <c r="D3844">
        <v>29655590</v>
      </c>
      <c r="E3844">
        <v>65000000</v>
      </c>
    </row>
    <row r="3845" spans="1:5" x14ac:dyDescent="0.3">
      <c r="A3845">
        <f t="shared" si="64"/>
        <v>-35610546</v>
      </c>
      <c r="B3845" t="s">
        <v>3092</v>
      </c>
      <c r="C3845" t="s">
        <v>4627</v>
      </c>
      <c r="D3845">
        <v>19389454</v>
      </c>
      <c r="E3845">
        <v>55000000</v>
      </c>
    </row>
    <row r="3846" spans="1:5" x14ac:dyDescent="0.3">
      <c r="A3846">
        <f t="shared" si="64"/>
        <v>-35646427</v>
      </c>
      <c r="B3846" t="s">
        <v>3427</v>
      </c>
      <c r="C3846" t="s">
        <v>5213</v>
      </c>
      <c r="D3846">
        <v>9353573</v>
      </c>
      <c r="E3846">
        <v>45000000</v>
      </c>
    </row>
    <row r="3847" spans="1:5" x14ac:dyDescent="0.3">
      <c r="A3847">
        <f t="shared" si="64"/>
        <v>-35748872</v>
      </c>
      <c r="B3847" t="s">
        <v>2023</v>
      </c>
      <c r="C3847" t="s">
        <v>2026</v>
      </c>
      <c r="D3847">
        <v>39251128</v>
      </c>
      <c r="E3847">
        <v>75000000</v>
      </c>
    </row>
    <row r="3848" spans="1:5" x14ac:dyDescent="0.3">
      <c r="A3848">
        <f t="shared" si="64"/>
        <v>-35946421</v>
      </c>
      <c r="B3848" t="s">
        <v>580</v>
      </c>
      <c r="C3848" t="s">
        <v>583</v>
      </c>
      <c r="D3848">
        <v>114053579</v>
      </c>
      <c r="E3848">
        <v>150000000</v>
      </c>
    </row>
    <row r="3849" spans="1:5" x14ac:dyDescent="0.3">
      <c r="A3849">
        <f t="shared" si="64"/>
        <v>-35962961</v>
      </c>
      <c r="B3849" t="s">
        <v>1162</v>
      </c>
      <c r="C3849" t="s">
        <v>1416</v>
      </c>
      <c r="D3849">
        <v>84037039</v>
      </c>
      <c r="E3849">
        <v>120000000</v>
      </c>
    </row>
    <row r="3850" spans="1:5" x14ac:dyDescent="0.3">
      <c r="A3850">
        <f t="shared" si="64"/>
        <v>-36142013</v>
      </c>
      <c r="B3850" t="s">
        <v>3012</v>
      </c>
      <c r="C3850" t="s">
        <v>3013</v>
      </c>
      <c r="D3850">
        <v>25857987</v>
      </c>
      <c r="E3850">
        <v>62000000</v>
      </c>
    </row>
    <row r="3851" spans="1:5" x14ac:dyDescent="0.3">
      <c r="A3851">
        <f t="shared" si="64"/>
        <v>-36426209</v>
      </c>
      <c r="B3851" t="s">
        <v>1142</v>
      </c>
      <c r="C3851" t="s">
        <v>3005</v>
      </c>
      <c r="D3851">
        <v>18573791</v>
      </c>
      <c r="E3851">
        <v>55000000</v>
      </c>
    </row>
    <row r="3852" spans="1:5" x14ac:dyDescent="0.3">
      <c r="A3852">
        <f t="shared" si="64"/>
        <v>-36439040</v>
      </c>
      <c r="B3852" t="s">
        <v>515</v>
      </c>
      <c r="C3852" t="s">
        <v>3693</v>
      </c>
      <c r="D3852">
        <v>13560960</v>
      </c>
      <c r="E3852">
        <v>50000000</v>
      </c>
    </row>
    <row r="3853" spans="1:5" x14ac:dyDescent="0.3">
      <c r="A3853">
        <f t="shared" si="64"/>
        <v>-36460586</v>
      </c>
      <c r="B3853" t="s">
        <v>2962</v>
      </c>
      <c r="C3853" t="s">
        <v>3533</v>
      </c>
      <c r="D3853">
        <v>10539414</v>
      </c>
      <c r="E3853">
        <v>47000000</v>
      </c>
    </row>
    <row r="3854" spans="1:5" x14ac:dyDescent="0.3">
      <c r="A3854">
        <f t="shared" si="64"/>
        <v>-36490658</v>
      </c>
      <c r="B3854" t="s">
        <v>1694</v>
      </c>
      <c r="C3854" t="s">
        <v>2227</v>
      </c>
      <c r="D3854">
        <v>38509342</v>
      </c>
      <c r="E3854">
        <v>75000000</v>
      </c>
    </row>
    <row r="3855" spans="1:5" x14ac:dyDescent="0.3">
      <c r="A3855">
        <f t="shared" si="64"/>
        <v>-36624819</v>
      </c>
      <c r="B3855" t="s">
        <v>4155</v>
      </c>
      <c r="C3855" t="s">
        <v>4158</v>
      </c>
      <c r="D3855">
        <v>14375181</v>
      </c>
      <c r="E3855">
        <v>51000000</v>
      </c>
    </row>
    <row r="3856" spans="1:5" x14ac:dyDescent="0.3">
      <c r="A3856">
        <f t="shared" si="64"/>
        <v>-36709023</v>
      </c>
      <c r="B3856" t="s">
        <v>212</v>
      </c>
      <c r="C3856" t="s">
        <v>2708</v>
      </c>
      <c r="D3856">
        <v>43290977</v>
      </c>
      <c r="E3856">
        <v>80000000</v>
      </c>
    </row>
    <row r="3857" spans="1:5" x14ac:dyDescent="0.3">
      <c r="A3857">
        <f t="shared" si="64"/>
        <v>-36870545</v>
      </c>
      <c r="B3857" t="s">
        <v>3722</v>
      </c>
      <c r="C3857" t="s">
        <v>3725</v>
      </c>
      <c r="D3857">
        <v>8129455</v>
      </c>
      <c r="E3857">
        <v>45000000</v>
      </c>
    </row>
    <row r="3858" spans="1:5" x14ac:dyDescent="0.3">
      <c r="A3858">
        <f t="shared" si="64"/>
        <v>-36894400</v>
      </c>
      <c r="B3858" t="s">
        <v>2114</v>
      </c>
      <c r="C3858" t="s">
        <v>2217</v>
      </c>
      <c r="D3858">
        <v>33105600</v>
      </c>
      <c r="E3858">
        <v>70000000</v>
      </c>
    </row>
    <row r="3859" spans="1:5" x14ac:dyDescent="0.3">
      <c r="A3859">
        <f t="shared" si="64"/>
        <v>-36917261</v>
      </c>
      <c r="B3859" t="s">
        <v>4341</v>
      </c>
      <c r="C3859" t="s">
        <v>9013</v>
      </c>
      <c r="D3859">
        <v>82739</v>
      </c>
      <c r="E3859">
        <f>VLOOKUP(B3859,'AVG budget &amp; Gross'!$S$4:$T$2401,2,0)</f>
        <v>37000000</v>
      </c>
    </row>
    <row r="3860" spans="1:5" x14ac:dyDescent="0.3">
      <c r="A3860">
        <f t="shared" si="64"/>
        <v>-36954460</v>
      </c>
      <c r="B3860" t="s">
        <v>170</v>
      </c>
      <c r="C3860" t="s">
        <v>2417</v>
      </c>
      <c r="D3860">
        <v>28045540</v>
      </c>
      <c r="E3860">
        <v>65000000</v>
      </c>
    </row>
    <row r="3861" spans="1:5" x14ac:dyDescent="0.3">
      <c r="A3861">
        <f t="shared" si="64"/>
        <v>-37083113</v>
      </c>
      <c r="B3861" t="s">
        <v>3182</v>
      </c>
      <c r="C3861" t="s">
        <v>3698</v>
      </c>
      <c r="D3861">
        <v>7916887</v>
      </c>
      <c r="E3861">
        <v>45000000</v>
      </c>
    </row>
    <row r="3862" spans="1:5" x14ac:dyDescent="0.3">
      <c r="A3862">
        <f t="shared" si="64"/>
        <v>-37265804</v>
      </c>
      <c r="B3862" t="s">
        <v>391</v>
      </c>
      <c r="C3862" t="s">
        <v>395</v>
      </c>
      <c r="D3862">
        <f>VLOOKUP(B3862,'AVG budget &amp; Gross'!$X$4:$Y$2401,2,0)</f>
        <v>5734196</v>
      </c>
      <c r="E3862">
        <f>VLOOKUP(B3862,'AVG budget &amp; Gross'!$S$4:$T$2401,2,0)</f>
        <v>43000000</v>
      </c>
    </row>
    <row r="3863" spans="1:5" x14ac:dyDescent="0.3">
      <c r="A3863">
        <f t="shared" si="64"/>
        <v>-37376626</v>
      </c>
      <c r="B3863" t="s">
        <v>4346</v>
      </c>
      <c r="C3863" t="s">
        <v>4349</v>
      </c>
      <c r="D3863">
        <v>623374</v>
      </c>
      <c r="E3863">
        <v>38000000</v>
      </c>
    </row>
    <row r="3864" spans="1:5" x14ac:dyDescent="0.3">
      <c r="A3864">
        <f t="shared" si="64"/>
        <v>-37407175</v>
      </c>
      <c r="B3864" t="s">
        <v>153</v>
      </c>
      <c r="C3864" t="s">
        <v>1567</v>
      </c>
      <c r="D3864">
        <v>47592825</v>
      </c>
      <c r="E3864">
        <v>85000000</v>
      </c>
    </row>
    <row r="3865" spans="1:5" x14ac:dyDescent="0.3">
      <c r="A3865">
        <f t="shared" si="64"/>
        <v>-37566085</v>
      </c>
      <c r="B3865" t="s">
        <v>2257</v>
      </c>
      <c r="C3865" t="s">
        <v>4132</v>
      </c>
      <c r="D3865">
        <v>22433915</v>
      </c>
      <c r="E3865">
        <v>60000000</v>
      </c>
    </row>
    <row r="3866" spans="1:5" x14ac:dyDescent="0.3">
      <c r="A3866">
        <f t="shared" si="64"/>
        <v>-37673753</v>
      </c>
      <c r="B3866" t="s">
        <v>4134</v>
      </c>
      <c r="C3866" t="s">
        <v>4136</v>
      </c>
      <c r="D3866">
        <v>22326247</v>
      </c>
      <c r="E3866">
        <v>60000000</v>
      </c>
    </row>
    <row r="3867" spans="1:5" x14ac:dyDescent="0.3">
      <c r="A3867">
        <f t="shared" si="64"/>
        <v>-37853917</v>
      </c>
      <c r="B3867" t="s">
        <v>4359</v>
      </c>
      <c r="C3867" t="s">
        <v>4362</v>
      </c>
      <c r="D3867">
        <f>VLOOKUP(B3867,'AVG budget &amp; Gross'!$X$4:$Y$2401,2,0)</f>
        <v>146083</v>
      </c>
      <c r="E3867">
        <v>38000000</v>
      </c>
    </row>
    <row r="3868" spans="1:5" x14ac:dyDescent="0.3">
      <c r="A3868">
        <f t="shared" si="64"/>
        <v>-37853917</v>
      </c>
      <c r="B3868" t="s">
        <v>4359</v>
      </c>
      <c r="C3868" t="s">
        <v>9512</v>
      </c>
      <c r="D3868">
        <v>146083</v>
      </c>
      <c r="E3868">
        <f>VLOOKUP(B3868,'AVG budget &amp; Gross'!$S$4:$T$2401,2,0)</f>
        <v>38000000</v>
      </c>
    </row>
    <row r="3869" spans="1:5" x14ac:dyDescent="0.3">
      <c r="A3869">
        <f t="shared" si="64"/>
        <v>-37894825</v>
      </c>
      <c r="B3869" t="s">
        <v>3831</v>
      </c>
      <c r="C3869" t="s">
        <v>3833</v>
      </c>
      <c r="D3869">
        <v>6105175</v>
      </c>
      <c r="E3869">
        <v>44000000</v>
      </c>
    </row>
    <row r="3870" spans="1:5" x14ac:dyDescent="0.3">
      <c r="A3870">
        <f t="shared" si="64"/>
        <v>-37948000</v>
      </c>
      <c r="B3870" t="s">
        <v>2330</v>
      </c>
      <c r="C3870" t="s">
        <v>2466</v>
      </c>
      <c r="D3870">
        <v>25052000</v>
      </c>
      <c r="E3870">
        <v>63000000</v>
      </c>
    </row>
    <row r="3871" spans="1:5" x14ac:dyDescent="0.3">
      <c r="A3871">
        <f t="shared" si="64"/>
        <v>-37955679</v>
      </c>
      <c r="B3871" t="s">
        <v>934</v>
      </c>
      <c r="C3871" t="s">
        <v>2008</v>
      </c>
      <c r="D3871">
        <v>42044321</v>
      </c>
      <c r="E3871">
        <v>80000000</v>
      </c>
    </row>
    <row r="3872" spans="1:5" x14ac:dyDescent="0.3">
      <c r="A3872">
        <f t="shared" si="64"/>
        <v>-38023633</v>
      </c>
      <c r="B3872" t="s">
        <v>2013</v>
      </c>
      <c r="C3872" t="s">
        <v>2064</v>
      </c>
      <c r="D3872">
        <v>36976367</v>
      </c>
      <c r="E3872">
        <v>75000000</v>
      </c>
    </row>
    <row r="3873" spans="1:5" x14ac:dyDescent="0.3">
      <c r="A3873">
        <f t="shared" si="64"/>
        <v>-38359790</v>
      </c>
      <c r="B3873" t="s">
        <v>330</v>
      </c>
      <c r="C3873" t="s">
        <v>4876</v>
      </c>
      <c r="D3873">
        <v>16640210</v>
      </c>
      <c r="E3873">
        <v>55000000</v>
      </c>
    </row>
    <row r="3874" spans="1:5" x14ac:dyDescent="0.3">
      <c r="A3874">
        <f t="shared" si="64"/>
        <v>-38365638</v>
      </c>
      <c r="B3874" t="s">
        <v>3337</v>
      </c>
      <c r="C3874" t="s">
        <v>8381</v>
      </c>
      <c r="D3874">
        <v>11634362</v>
      </c>
      <c r="E3874">
        <f>VLOOKUP(B3874,'AVG budget &amp; Gross'!$S$4:$T$2401,2,0)</f>
        <v>50000000</v>
      </c>
    </row>
    <row r="3875" spans="1:5" x14ac:dyDescent="0.3">
      <c r="A3875">
        <f t="shared" si="64"/>
        <v>-38434505</v>
      </c>
      <c r="B3875" t="s">
        <v>1274</v>
      </c>
      <c r="C3875" t="s">
        <v>3701</v>
      </c>
      <c r="D3875">
        <v>6565495</v>
      </c>
      <c r="E3875">
        <v>45000000</v>
      </c>
    </row>
    <row r="3876" spans="1:5" x14ac:dyDescent="0.3">
      <c r="A3876">
        <f t="shared" si="64"/>
        <v>-38476729</v>
      </c>
      <c r="B3876" t="s">
        <v>2013</v>
      </c>
      <c r="C3876" t="s">
        <v>2016</v>
      </c>
      <c r="D3876">
        <v>41523271</v>
      </c>
      <c r="E3876">
        <v>80000000</v>
      </c>
    </row>
    <row r="3877" spans="1:5" x14ac:dyDescent="0.3">
      <c r="A3877">
        <f t="shared" si="64"/>
        <v>-38554634</v>
      </c>
      <c r="B3877" t="s">
        <v>3883</v>
      </c>
      <c r="C3877" t="s">
        <v>12173</v>
      </c>
      <c r="D3877">
        <v>1445366</v>
      </c>
      <c r="E3877">
        <f>VLOOKUP(B3877,'AVG budget &amp; Gross'!$S$4:$T$2401,2,0)</f>
        <v>40000000</v>
      </c>
    </row>
    <row r="3878" spans="1:5" x14ac:dyDescent="0.3">
      <c r="A3878">
        <f t="shared" si="64"/>
        <v>-38735525</v>
      </c>
      <c r="B3878" t="s">
        <v>3010</v>
      </c>
      <c r="C3878" t="s">
        <v>3011</v>
      </c>
      <c r="D3878">
        <v>16264475</v>
      </c>
      <c r="E3878">
        <v>55000000</v>
      </c>
    </row>
    <row r="3879" spans="1:5" x14ac:dyDescent="0.3">
      <c r="A3879">
        <f t="shared" si="64"/>
        <v>-38911390</v>
      </c>
      <c r="B3879" t="s">
        <v>3023</v>
      </c>
      <c r="C3879" t="s">
        <v>3025</v>
      </c>
      <c r="D3879">
        <v>16088610</v>
      </c>
      <c r="E3879">
        <v>55000000</v>
      </c>
    </row>
    <row r="3880" spans="1:5" x14ac:dyDescent="0.3">
      <c r="A3880">
        <f t="shared" si="64"/>
        <v>-38972251</v>
      </c>
      <c r="B3880" t="s">
        <v>999</v>
      </c>
      <c r="C3880" t="s">
        <v>6806</v>
      </c>
      <c r="D3880">
        <v>1027749</v>
      </c>
      <c r="E3880">
        <v>40000000</v>
      </c>
    </row>
    <row r="3881" spans="1:5" x14ac:dyDescent="0.3">
      <c r="A3881">
        <f t="shared" si="64"/>
        <v>-39034803</v>
      </c>
      <c r="B3881" t="s">
        <v>1075</v>
      </c>
      <c r="C3881" t="s">
        <v>2299</v>
      </c>
      <c r="D3881">
        <v>28965197</v>
      </c>
      <c r="E3881">
        <v>68000000</v>
      </c>
    </row>
    <row r="3882" spans="1:5" x14ac:dyDescent="0.3">
      <c r="A3882">
        <f t="shared" si="64"/>
        <v>-39293214</v>
      </c>
      <c r="B3882" t="s">
        <v>3422</v>
      </c>
      <c r="C3882" t="s">
        <v>3423</v>
      </c>
      <c r="D3882">
        <v>10706786</v>
      </c>
      <c r="E3882">
        <v>50000000</v>
      </c>
    </row>
    <row r="3883" spans="1:5" x14ac:dyDescent="0.3">
      <c r="A3883">
        <f t="shared" si="64"/>
        <v>-39335749</v>
      </c>
      <c r="B3883" t="s">
        <v>3835</v>
      </c>
      <c r="C3883" t="s">
        <v>3838</v>
      </c>
      <c r="D3883">
        <v>5664251</v>
      </c>
      <c r="E3883">
        <v>45000000</v>
      </c>
    </row>
    <row r="3884" spans="1:5" x14ac:dyDescent="0.3">
      <c r="A3884">
        <f t="shared" si="64"/>
        <v>-39347474</v>
      </c>
      <c r="B3884" t="s">
        <v>4221</v>
      </c>
      <c r="C3884" t="s">
        <v>4223</v>
      </c>
      <c r="D3884">
        <v>652526</v>
      </c>
      <c r="E3884">
        <v>40000000</v>
      </c>
    </row>
    <row r="3885" spans="1:5" x14ac:dyDescent="0.3">
      <c r="A3885">
        <f t="shared" si="64"/>
        <v>-39371991</v>
      </c>
      <c r="B3885" t="s">
        <v>1249</v>
      </c>
      <c r="C3885" t="s">
        <v>1793</v>
      </c>
      <c r="D3885">
        <v>50628009</v>
      </c>
      <c r="E3885">
        <v>90000000</v>
      </c>
    </row>
    <row r="3886" spans="1:5" x14ac:dyDescent="0.3">
      <c r="A3886">
        <f t="shared" si="64"/>
        <v>-39383131</v>
      </c>
      <c r="B3886" t="s">
        <v>1355</v>
      </c>
      <c r="C3886" t="s">
        <v>2105</v>
      </c>
      <c r="D3886">
        <v>32616869</v>
      </c>
      <c r="E3886">
        <v>72000000</v>
      </c>
    </row>
    <row r="3887" spans="1:5" x14ac:dyDescent="0.3">
      <c r="A3887">
        <f t="shared" si="64"/>
        <v>-39443804</v>
      </c>
      <c r="B3887" t="s">
        <v>3390</v>
      </c>
      <c r="C3887" t="s">
        <v>3391</v>
      </c>
      <c r="D3887">
        <v>10556196</v>
      </c>
      <c r="E3887">
        <v>50000000</v>
      </c>
    </row>
    <row r="3888" spans="1:5" x14ac:dyDescent="0.3">
      <c r="A3888">
        <f t="shared" si="64"/>
        <v>-39488080</v>
      </c>
      <c r="B3888" t="s">
        <v>4215</v>
      </c>
      <c r="C3888" t="s">
        <v>4217</v>
      </c>
      <c r="D3888">
        <v>511920</v>
      </c>
      <c r="E3888">
        <v>40000000</v>
      </c>
    </row>
    <row r="3889" spans="1:5" x14ac:dyDescent="0.3">
      <c r="A3889">
        <f t="shared" si="64"/>
        <v>-39600000</v>
      </c>
      <c r="B3889" t="s">
        <v>391</v>
      </c>
      <c r="C3889" t="s">
        <v>3397</v>
      </c>
      <c r="D3889">
        <v>10400000</v>
      </c>
      <c r="E3889">
        <v>50000000</v>
      </c>
    </row>
    <row r="3890" spans="1:5" x14ac:dyDescent="0.3">
      <c r="A3890">
        <f t="shared" si="64"/>
        <v>-39842984</v>
      </c>
      <c r="B3890" t="s">
        <v>877</v>
      </c>
      <c r="C3890" t="s">
        <v>2209</v>
      </c>
      <c r="D3890">
        <v>30157016</v>
      </c>
      <c r="E3890">
        <v>70000000</v>
      </c>
    </row>
    <row r="3891" spans="1:5" x14ac:dyDescent="0.3">
      <c r="A3891">
        <f t="shared" si="64"/>
        <v>-39862768</v>
      </c>
      <c r="B3891" t="s">
        <v>1142</v>
      </c>
      <c r="C3891" t="s">
        <v>3405</v>
      </c>
      <c r="D3891">
        <v>10137232</v>
      </c>
      <c r="E3891">
        <v>50000000</v>
      </c>
    </row>
    <row r="3892" spans="1:5" x14ac:dyDescent="0.3">
      <c r="A3892">
        <f t="shared" si="64"/>
        <v>-39871022</v>
      </c>
      <c r="B3892" t="s">
        <v>4237</v>
      </c>
      <c r="C3892" t="s">
        <v>4239</v>
      </c>
      <c r="D3892">
        <v>128978</v>
      </c>
      <c r="E3892">
        <v>40000000</v>
      </c>
    </row>
    <row r="3893" spans="1:5" x14ac:dyDescent="0.3">
      <c r="A3893">
        <f t="shared" si="64"/>
        <v>-40008098</v>
      </c>
      <c r="B3893" t="s">
        <v>2810</v>
      </c>
      <c r="C3893" t="s">
        <v>4327</v>
      </c>
      <c r="D3893">
        <v>16991902</v>
      </c>
      <c r="E3893">
        <v>57000000</v>
      </c>
    </row>
    <row r="3894" spans="1:5" x14ac:dyDescent="0.3">
      <c r="A3894">
        <f t="shared" si="64"/>
        <v>-40204983</v>
      </c>
      <c r="B3894" t="s">
        <v>2988</v>
      </c>
      <c r="C3894" t="s">
        <v>3406</v>
      </c>
      <c r="D3894">
        <v>9795017</v>
      </c>
      <c r="E3894">
        <v>50000000</v>
      </c>
    </row>
    <row r="3895" spans="1:5" x14ac:dyDescent="0.3">
      <c r="A3895">
        <f t="shared" si="64"/>
        <v>-40218121</v>
      </c>
      <c r="B3895" t="s">
        <v>2442</v>
      </c>
      <c r="C3895" t="s">
        <v>2784</v>
      </c>
      <c r="D3895">
        <v>19781879</v>
      </c>
      <c r="E3895">
        <v>60000000</v>
      </c>
    </row>
    <row r="3896" spans="1:5" x14ac:dyDescent="0.3">
      <c r="A3896">
        <f t="shared" si="64"/>
        <v>-40415114</v>
      </c>
      <c r="B3896" t="s">
        <v>252</v>
      </c>
      <c r="C3896" t="s">
        <v>3712</v>
      </c>
      <c r="D3896">
        <v>4584886</v>
      </c>
      <c r="E3896">
        <v>45000000</v>
      </c>
    </row>
    <row r="3897" spans="1:5" x14ac:dyDescent="0.3">
      <c r="A3897">
        <f t="shared" si="64"/>
        <v>-40554783</v>
      </c>
      <c r="B3897" t="s">
        <v>3408</v>
      </c>
      <c r="C3897" t="s">
        <v>3411</v>
      </c>
      <c r="D3897">
        <v>19445217</v>
      </c>
      <c r="E3897">
        <v>60000000</v>
      </c>
    </row>
    <row r="3898" spans="1:5" x14ac:dyDescent="0.3">
      <c r="A3898">
        <f t="shared" si="64"/>
        <v>-40557129</v>
      </c>
      <c r="B3898" t="s">
        <v>1805</v>
      </c>
      <c r="C3898" t="s">
        <v>1807</v>
      </c>
      <c r="D3898">
        <v>39442871</v>
      </c>
      <c r="E3898">
        <v>80000000</v>
      </c>
    </row>
    <row r="3899" spans="1:5" x14ac:dyDescent="0.3">
      <c r="A3899">
        <f t="shared" si="64"/>
        <v>-40581346</v>
      </c>
      <c r="B3899" t="s">
        <v>940</v>
      </c>
      <c r="C3899" t="s">
        <v>943</v>
      </c>
      <c r="D3899">
        <v>76418654</v>
      </c>
      <c r="E3899">
        <v>117000000</v>
      </c>
    </row>
    <row r="3900" spans="1:5" x14ac:dyDescent="0.3">
      <c r="A3900">
        <f t="shared" si="64"/>
        <v>-40712370</v>
      </c>
      <c r="B3900" t="s">
        <v>1562</v>
      </c>
      <c r="C3900" t="s">
        <v>2110</v>
      </c>
      <c r="D3900">
        <v>18947630</v>
      </c>
      <c r="E3900">
        <v>59660000</v>
      </c>
    </row>
    <row r="3901" spans="1:5" x14ac:dyDescent="0.3">
      <c r="A3901">
        <f t="shared" si="64"/>
        <v>-40713572</v>
      </c>
      <c r="B3901" t="s">
        <v>811</v>
      </c>
      <c r="C3901" t="s">
        <v>1938</v>
      </c>
      <c r="D3901">
        <v>35286428</v>
      </c>
      <c r="E3901">
        <v>76000000</v>
      </c>
    </row>
    <row r="3902" spans="1:5" x14ac:dyDescent="0.3">
      <c r="A3902">
        <f t="shared" si="64"/>
        <v>-40832183</v>
      </c>
      <c r="B3902" t="s">
        <v>2647</v>
      </c>
      <c r="C3902" t="s">
        <v>3040</v>
      </c>
      <c r="D3902">
        <v>6167817</v>
      </c>
      <c r="E3902">
        <v>47000000</v>
      </c>
    </row>
    <row r="3903" spans="1:5" x14ac:dyDescent="0.3">
      <c r="A3903">
        <f t="shared" si="64"/>
        <v>-40923185</v>
      </c>
      <c r="B3903" t="s">
        <v>2229</v>
      </c>
      <c r="C3903" t="s">
        <v>2230</v>
      </c>
      <c r="D3903">
        <v>19076815</v>
      </c>
      <c r="E3903">
        <v>60000000</v>
      </c>
    </row>
    <row r="3904" spans="1:5" x14ac:dyDescent="0.3">
      <c r="A3904">
        <f t="shared" si="64"/>
        <v>-41132306</v>
      </c>
      <c r="B3904" t="s">
        <v>1280</v>
      </c>
      <c r="C3904" t="s">
        <v>1283</v>
      </c>
      <c r="D3904">
        <v>58867694</v>
      </c>
      <c r="E3904">
        <v>100000000</v>
      </c>
    </row>
    <row r="3905" spans="1:5" x14ac:dyDescent="0.3">
      <c r="A3905">
        <f t="shared" si="64"/>
        <v>-41183158</v>
      </c>
      <c r="B3905" t="s">
        <v>3344</v>
      </c>
      <c r="C3905" t="s">
        <v>13450</v>
      </c>
      <c r="D3905">
        <v>316842</v>
      </c>
      <c r="E3905">
        <f>VLOOKUP(B3905,'AVG budget &amp; Gross'!$S$4:$T$2401,2,0)</f>
        <v>41500000</v>
      </c>
    </row>
    <row r="3906" spans="1:5" x14ac:dyDescent="0.3">
      <c r="A3906">
        <f t="shared" ref="A3906:A3969" si="65">D3906-E3906</f>
        <v>-41392993</v>
      </c>
      <c r="B3906" t="s">
        <v>924</v>
      </c>
      <c r="C3906" t="s">
        <v>927</v>
      </c>
      <c r="D3906">
        <v>58607007</v>
      </c>
      <c r="E3906">
        <v>100000000</v>
      </c>
    </row>
    <row r="3907" spans="1:5" x14ac:dyDescent="0.3">
      <c r="A3907">
        <f t="shared" si="65"/>
        <v>-41400000</v>
      </c>
      <c r="B3907" t="s">
        <v>3520</v>
      </c>
      <c r="C3907" t="s">
        <v>3522</v>
      </c>
      <c r="D3907">
        <v>5600000</v>
      </c>
      <c r="E3907">
        <v>47000000</v>
      </c>
    </row>
    <row r="3908" spans="1:5" x14ac:dyDescent="0.3">
      <c r="A3908">
        <f t="shared" si="65"/>
        <v>-41424284</v>
      </c>
      <c r="B3908" t="s">
        <v>996</v>
      </c>
      <c r="C3908" t="s">
        <v>1635</v>
      </c>
      <c r="D3908">
        <v>43575716</v>
      </c>
      <c r="E3908">
        <v>85000000</v>
      </c>
    </row>
    <row r="3909" spans="1:5" x14ac:dyDescent="0.3">
      <c r="A3909">
        <f t="shared" si="65"/>
        <v>-41457582</v>
      </c>
      <c r="B3909" t="s">
        <v>440</v>
      </c>
      <c r="C3909" t="s">
        <v>1824</v>
      </c>
      <c r="D3909">
        <v>38542418</v>
      </c>
      <c r="E3909">
        <v>80000000</v>
      </c>
    </row>
    <row r="3910" spans="1:5" x14ac:dyDescent="0.3">
      <c r="A3910">
        <f t="shared" si="65"/>
        <v>-41472875</v>
      </c>
      <c r="B3910" t="s">
        <v>3689</v>
      </c>
      <c r="C3910" t="s">
        <v>3691</v>
      </c>
      <c r="D3910">
        <v>15527125</v>
      </c>
      <c r="E3910">
        <v>57000000</v>
      </c>
    </row>
    <row r="3911" spans="1:5" x14ac:dyDescent="0.3">
      <c r="A3911">
        <f t="shared" si="65"/>
        <v>-41599308</v>
      </c>
      <c r="B3911" t="s">
        <v>672</v>
      </c>
      <c r="C3911" t="s">
        <v>674</v>
      </c>
      <c r="D3911">
        <v>103400692</v>
      </c>
      <c r="E3911">
        <v>145000000</v>
      </c>
    </row>
    <row r="3912" spans="1:5" x14ac:dyDescent="0.3">
      <c r="A3912">
        <f t="shared" si="65"/>
        <v>-41771652</v>
      </c>
      <c r="B3912" t="s">
        <v>482</v>
      </c>
      <c r="C3912" t="s">
        <v>643</v>
      </c>
      <c r="D3912">
        <v>133228348</v>
      </c>
      <c r="E3912">
        <v>175000000</v>
      </c>
    </row>
    <row r="3913" spans="1:5" x14ac:dyDescent="0.3">
      <c r="A3913">
        <f t="shared" si="65"/>
        <v>-41779224</v>
      </c>
      <c r="B3913" t="s">
        <v>832</v>
      </c>
      <c r="C3913" t="s">
        <v>1477</v>
      </c>
      <c r="D3913">
        <v>58220776</v>
      </c>
      <c r="E3913">
        <v>100000000</v>
      </c>
    </row>
    <row r="3914" spans="1:5" x14ac:dyDescent="0.3">
      <c r="A3914">
        <f t="shared" si="65"/>
        <v>-41791922</v>
      </c>
      <c r="B3914" t="s">
        <v>2754</v>
      </c>
      <c r="C3914" t="s">
        <v>2755</v>
      </c>
      <c r="D3914">
        <v>18208078</v>
      </c>
      <c r="E3914">
        <v>60000000</v>
      </c>
    </row>
    <row r="3915" spans="1:5" x14ac:dyDescent="0.3">
      <c r="A3915">
        <f t="shared" si="65"/>
        <v>-42500000</v>
      </c>
      <c r="B3915" t="s">
        <v>3750</v>
      </c>
      <c r="C3915" t="s">
        <v>3752</v>
      </c>
      <c r="D3915">
        <v>1500000</v>
      </c>
      <c r="E3915">
        <v>44000000</v>
      </c>
    </row>
    <row r="3916" spans="1:5" x14ac:dyDescent="0.3">
      <c r="A3916">
        <f t="shared" si="65"/>
        <v>-42525888</v>
      </c>
      <c r="B3916" t="s">
        <v>1478</v>
      </c>
      <c r="C3916" t="s">
        <v>1480</v>
      </c>
      <c r="D3916">
        <v>47474112</v>
      </c>
      <c r="E3916">
        <v>90000000</v>
      </c>
    </row>
    <row r="3917" spans="1:5" x14ac:dyDescent="0.3">
      <c r="A3917">
        <f t="shared" si="65"/>
        <v>-42633738</v>
      </c>
      <c r="B3917" t="s">
        <v>682</v>
      </c>
      <c r="C3917" t="s">
        <v>1202</v>
      </c>
      <c r="D3917">
        <v>57366262</v>
      </c>
      <c r="E3917">
        <v>100000000</v>
      </c>
    </row>
    <row r="3918" spans="1:5" x14ac:dyDescent="0.3">
      <c r="A3918">
        <f t="shared" si="65"/>
        <v>-42718168</v>
      </c>
      <c r="B3918" t="s">
        <v>2781</v>
      </c>
      <c r="C3918" t="s">
        <v>2782</v>
      </c>
      <c r="D3918">
        <v>17281832</v>
      </c>
      <c r="E3918">
        <v>60000000</v>
      </c>
    </row>
    <row r="3919" spans="1:5" x14ac:dyDescent="0.3">
      <c r="A3919">
        <f t="shared" si="65"/>
        <v>-42823835</v>
      </c>
      <c r="B3919" t="s">
        <v>338</v>
      </c>
      <c r="C3919" t="s">
        <v>342</v>
      </c>
      <c r="D3919">
        <v>102176165</v>
      </c>
      <c r="E3919">
        <v>145000000</v>
      </c>
    </row>
    <row r="3920" spans="1:5" x14ac:dyDescent="0.3">
      <c r="A3920">
        <f t="shared" si="65"/>
        <v>-42845460</v>
      </c>
      <c r="B3920" t="s">
        <v>3719</v>
      </c>
      <c r="C3920" t="s">
        <v>3721</v>
      </c>
      <c r="D3920">
        <v>2154540</v>
      </c>
      <c r="E3920">
        <v>45000000</v>
      </c>
    </row>
    <row r="3921" spans="1:5" x14ac:dyDescent="0.3">
      <c r="A3921">
        <f t="shared" si="65"/>
        <v>-43122835</v>
      </c>
      <c r="B3921" t="s">
        <v>1482</v>
      </c>
      <c r="C3921" t="s">
        <v>1483</v>
      </c>
      <c r="D3921">
        <v>42877165</v>
      </c>
      <c r="E3921">
        <v>86000000</v>
      </c>
    </row>
    <row r="3922" spans="1:5" x14ac:dyDescent="0.3">
      <c r="A3922">
        <f t="shared" si="65"/>
        <v>-43129431</v>
      </c>
      <c r="B3922" t="s">
        <v>3015</v>
      </c>
      <c r="C3922" t="s">
        <v>3018</v>
      </c>
      <c r="D3922">
        <v>12870569</v>
      </c>
      <c r="E3922">
        <v>56000000</v>
      </c>
    </row>
    <row r="3923" spans="1:5" x14ac:dyDescent="0.3">
      <c r="A3923">
        <f t="shared" si="65"/>
        <v>-43528606</v>
      </c>
      <c r="B3923" t="s">
        <v>3416</v>
      </c>
      <c r="C3923" t="s">
        <v>3418</v>
      </c>
      <c r="D3923">
        <v>6471394</v>
      </c>
      <c r="E3923">
        <v>50000000</v>
      </c>
    </row>
    <row r="3924" spans="1:5" x14ac:dyDescent="0.3">
      <c r="A3924">
        <f t="shared" si="65"/>
        <v>-43708398</v>
      </c>
      <c r="B3924" t="s">
        <v>1979</v>
      </c>
      <c r="C3924" t="s">
        <v>3421</v>
      </c>
      <c r="D3924">
        <v>6291602</v>
      </c>
      <c r="E3924">
        <v>50000000</v>
      </c>
    </row>
    <row r="3925" spans="1:5" x14ac:dyDescent="0.3">
      <c r="A3925">
        <f t="shared" si="65"/>
        <v>-43798339</v>
      </c>
      <c r="B3925" t="s">
        <v>2647</v>
      </c>
      <c r="C3925" t="s">
        <v>4168</v>
      </c>
      <c r="D3925">
        <v>33201661</v>
      </c>
      <c r="E3925">
        <v>77000000</v>
      </c>
    </row>
    <row r="3926" spans="1:5" x14ac:dyDescent="0.3">
      <c r="A3926">
        <f t="shared" si="65"/>
        <v>-43926768</v>
      </c>
      <c r="B3926" t="s">
        <v>1833</v>
      </c>
      <c r="C3926" t="s">
        <v>1837</v>
      </c>
      <c r="D3926">
        <v>36073232</v>
      </c>
      <c r="E3926">
        <v>80000000</v>
      </c>
    </row>
    <row r="3927" spans="1:5" x14ac:dyDescent="0.3">
      <c r="A3927">
        <f t="shared" si="65"/>
        <v>-43997807</v>
      </c>
      <c r="B3927" t="s">
        <v>835</v>
      </c>
      <c r="C3927" t="s">
        <v>1048</v>
      </c>
      <c r="D3927">
        <v>66002193</v>
      </c>
      <c r="E3927">
        <v>110000000</v>
      </c>
    </row>
    <row r="3928" spans="1:5" x14ac:dyDescent="0.3">
      <c r="A3928">
        <f t="shared" si="65"/>
        <v>-44197339</v>
      </c>
      <c r="B3928" t="s">
        <v>1304</v>
      </c>
      <c r="C3928" t="s">
        <v>1308</v>
      </c>
      <c r="D3928">
        <v>50802661</v>
      </c>
      <c r="E3928">
        <v>95000000</v>
      </c>
    </row>
    <row r="3929" spans="1:5" x14ac:dyDescent="0.3">
      <c r="A3929">
        <f t="shared" si="65"/>
        <v>-44203958</v>
      </c>
      <c r="B3929" t="s">
        <v>2100</v>
      </c>
      <c r="C3929" t="s">
        <v>2102</v>
      </c>
      <c r="D3929">
        <v>27796042</v>
      </c>
      <c r="E3929">
        <v>72000000</v>
      </c>
    </row>
    <row r="3930" spans="1:5" x14ac:dyDescent="0.3">
      <c r="A3930">
        <f t="shared" si="65"/>
        <v>-44854891</v>
      </c>
      <c r="B3930" t="s">
        <v>9252</v>
      </c>
      <c r="C3930" t="s">
        <v>9255</v>
      </c>
      <c r="D3930">
        <v>145109</v>
      </c>
      <c r="E3930">
        <v>45000000</v>
      </c>
    </row>
    <row r="3931" spans="1:5" x14ac:dyDescent="0.3">
      <c r="A3931">
        <f t="shared" si="65"/>
        <v>-44925825</v>
      </c>
      <c r="B3931" t="s">
        <v>28</v>
      </c>
      <c r="C3931" t="s">
        <v>32</v>
      </c>
      <c r="D3931">
        <v>200074175</v>
      </c>
      <c r="E3931">
        <v>245000000</v>
      </c>
    </row>
    <row r="3932" spans="1:5" x14ac:dyDescent="0.3">
      <c r="A3932">
        <f t="shared" si="65"/>
        <v>-44951668</v>
      </c>
      <c r="B3932" t="s">
        <v>1585</v>
      </c>
      <c r="C3932" t="s">
        <v>1588</v>
      </c>
      <c r="D3932">
        <v>40048332</v>
      </c>
      <c r="E3932">
        <v>85000000</v>
      </c>
    </row>
    <row r="3933" spans="1:5" x14ac:dyDescent="0.3">
      <c r="A3933">
        <f t="shared" si="65"/>
        <v>-44986654</v>
      </c>
      <c r="B3933" t="s">
        <v>2038</v>
      </c>
      <c r="C3933" t="s">
        <v>2039</v>
      </c>
      <c r="D3933">
        <v>30013346</v>
      </c>
      <c r="E3933">
        <v>75000000</v>
      </c>
    </row>
    <row r="3934" spans="1:5" x14ac:dyDescent="0.3">
      <c r="A3934">
        <f t="shared" si="65"/>
        <v>-45393665</v>
      </c>
      <c r="B3934" t="s">
        <v>1583</v>
      </c>
      <c r="C3934" t="s">
        <v>1584</v>
      </c>
      <c r="D3934">
        <v>44606335</v>
      </c>
      <c r="E3934">
        <v>90000000</v>
      </c>
    </row>
    <row r="3935" spans="1:5" x14ac:dyDescent="0.3">
      <c r="A3935">
        <f t="shared" si="65"/>
        <v>-45433254</v>
      </c>
      <c r="B3935" t="s">
        <v>982</v>
      </c>
      <c r="C3935" t="s">
        <v>1828</v>
      </c>
      <c r="D3935">
        <v>34566746</v>
      </c>
      <c r="E3935">
        <v>80000000</v>
      </c>
    </row>
    <row r="3936" spans="1:5" x14ac:dyDescent="0.3">
      <c r="A3936">
        <f t="shared" si="65"/>
        <v>-45451936</v>
      </c>
      <c r="B3936" t="s">
        <v>630</v>
      </c>
      <c r="C3936" t="s">
        <v>2460</v>
      </c>
      <c r="D3936">
        <v>19548064</v>
      </c>
      <c r="E3936">
        <v>65000000</v>
      </c>
    </row>
    <row r="3937" spans="1:5" x14ac:dyDescent="0.3">
      <c r="A3937">
        <f t="shared" si="65"/>
        <v>-45456648</v>
      </c>
      <c r="B3937" t="s">
        <v>2330</v>
      </c>
      <c r="C3937" t="s">
        <v>8466</v>
      </c>
      <c r="D3937">
        <v>793352</v>
      </c>
      <c r="E3937">
        <f>VLOOKUP(B3937,'AVG budget &amp; Gross'!$S$4:$T$2401,2,0)</f>
        <v>46250000</v>
      </c>
    </row>
    <row r="3938" spans="1:5" x14ac:dyDescent="0.3">
      <c r="A3938">
        <f t="shared" si="65"/>
        <v>-45516179</v>
      </c>
      <c r="B3938" t="s">
        <v>2757</v>
      </c>
      <c r="C3938" t="s">
        <v>3056</v>
      </c>
      <c r="D3938">
        <v>9483821</v>
      </c>
      <c r="E3938">
        <v>55000000</v>
      </c>
    </row>
    <row r="3939" spans="1:5" x14ac:dyDescent="0.3">
      <c r="A3939">
        <f t="shared" si="65"/>
        <v>-45618284</v>
      </c>
      <c r="B3939" t="s">
        <v>75</v>
      </c>
      <c r="C3939" t="s">
        <v>2058</v>
      </c>
      <c r="D3939">
        <v>36381716</v>
      </c>
      <c r="E3939">
        <v>82000000</v>
      </c>
    </row>
    <row r="3940" spans="1:5" x14ac:dyDescent="0.3">
      <c r="A3940">
        <f t="shared" si="65"/>
        <v>-45940982</v>
      </c>
      <c r="B3940" t="s">
        <v>2431</v>
      </c>
      <c r="C3940" t="s">
        <v>2435</v>
      </c>
      <c r="D3940">
        <v>19059018</v>
      </c>
      <c r="E3940">
        <v>65000000</v>
      </c>
    </row>
    <row r="3941" spans="1:5" x14ac:dyDescent="0.3">
      <c r="A3941">
        <f t="shared" si="65"/>
        <v>-45979146</v>
      </c>
      <c r="B3941" t="s">
        <v>109</v>
      </c>
      <c r="C3941" t="s">
        <v>113</v>
      </c>
      <c r="D3941">
        <v>179020854</v>
      </c>
      <c r="E3941">
        <v>225000000</v>
      </c>
    </row>
    <row r="3942" spans="1:5" x14ac:dyDescent="0.3">
      <c r="A3942">
        <f t="shared" si="65"/>
        <v>-46289068.444444448</v>
      </c>
      <c r="B3942" t="s">
        <v>330</v>
      </c>
      <c r="C3942" t="s">
        <v>12765</v>
      </c>
      <c r="D3942">
        <v>5355376</v>
      </c>
      <c r="E3942">
        <f>VLOOKUP(B3942,'AVG budget &amp; Gross'!$S$4:$T$2401,2,0)</f>
        <v>51644444.444444448</v>
      </c>
    </row>
    <row r="3943" spans="1:5" x14ac:dyDescent="0.3">
      <c r="A3943">
        <f t="shared" si="65"/>
        <v>-46604061</v>
      </c>
      <c r="B3943" t="s">
        <v>4176</v>
      </c>
      <c r="C3943" t="s">
        <v>4177</v>
      </c>
      <c r="D3943">
        <v>13395939</v>
      </c>
      <c r="E3943">
        <v>60000000</v>
      </c>
    </row>
    <row r="3944" spans="1:5" x14ac:dyDescent="0.3">
      <c r="A3944">
        <f t="shared" si="65"/>
        <v>-46644185</v>
      </c>
      <c r="B3944" t="s">
        <v>3413</v>
      </c>
      <c r="C3944" t="s">
        <v>3414</v>
      </c>
      <c r="D3944">
        <v>8355815</v>
      </c>
      <c r="E3944">
        <v>55000000</v>
      </c>
    </row>
    <row r="3945" spans="1:5" x14ac:dyDescent="0.3">
      <c r="A3945">
        <f t="shared" si="65"/>
        <v>-46797093</v>
      </c>
      <c r="B3945" t="s">
        <v>633</v>
      </c>
      <c r="C3945" t="s">
        <v>3445</v>
      </c>
      <c r="D3945">
        <v>12802907</v>
      </c>
      <c r="E3945">
        <f>VLOOKUP(B3945,'AVG budget &amp; Gross'!$S$4:$T$2401,2,0)</f>
        <v>59600000</v>
      </c>
    </row>
    <row r="3946" spans="1:5" x14ac:dyDescent="0.3">
      <c r="A3946">
        <f t="shared" si="65"/>
        <v>-46840695</v>
      </c>
      <c r="B3946" t="s">
        <v>410</v>
      </c>
      <c r="C3946" t="s">
        <v>3362</v>
      </c>
      <c r="D3946">
        <v>23159305</v>
      </c>
      <c r="E3946">
        <v>70000000</v>
      </c>
    </row>
    <row r="3947" spans="1:5" x14ac:dyDescent="0.3">
      <c r="A3947">
        <f t="shared" si="65"/>
        <v>-46856311</v>
      </c>
      <c r="B3947" t="s">
        <v>1104</v>
      </c>
      <c r="C3947" t="s">
        <v>14137</v>
      </c>
      <c r="D3947">
        <v>2643689</v>
      </c>
      <c r="E3947">
        <f>VLOOKUP(B3947,'AVG budget &amp; Gross'!$S$4:$T$2401,2,0)</f>
        <v>49500000</v>
      </c>
    </row>
    <row r="3948" spans="1:5" x14ac:dyDescent="0.3">
      <c r="A3948">
        <f t="shared" si="65"/>
        <v>-46917712</v>
      </c>
      <c r="B3948" t="s">
        <v>2750</v>
      </c>
      <c r="C3948" t="s">
        <v>2752</v>
      </c>
      <c r="D3948">
        <v>13082288</v>
      </c>
      <c r="E3948">
        <v>60000000</v>
      </c>
    </row>
    <row r="3949" spans="1:5" x14ac:dyDescent="0.3">
      <c r="A3949">
        <f t="shared" si="65"/>
        <v>-47114435</v>
      </c>
      <c r="B3949" t="s">
        <v>338</v>
      </c>
      <c r="C3949" t="s">
        <v>1831</v>
      </c>
      <c r="D3949">
        <v>32885565</v>
      </c>
      <c r="E3949">
        <v>80000000</v>
      </c>
    </row>
    <row r="3950" spans="1:5" x14ac:dyDescent="0.3">
      <c r="A3950">
        <f t="shared" si="65"/>
        <v>-47128307</v>
      </c>
      <c r="B3950" t="s">
        <v>2010</v>
      </c>
      <c r="C3950" t="s">
        <v>4352</v>
      </c>
      <c r="D3950">
        <v>7871693</v>
      </c>
      <c r="E3950">
        <v>55000000</v>
      </c>
    </row>
    <row r="3951" spans="1:5" x14ac:dyDescent="0.3">
      <c r="A3951">
        <f t="shared" si="65"/>
        <v>-47362515</v>
      </c>
      <c r="B3951" t="s">
        <v>921</v>
      </c>
      <c r="C3951" t="s">
        <v>922</v>
      </c>
      <c r="D3951">
        <v>57637485</v>
      </c>
      <c r="E3951">
        <v>105000000</v>
      </c>
    </row>
    <row r="3952" spans="1:5" x14ac:dyDescent="0.3">
      <c r="A3952">
        <f t="shared" si="65"/>
        <v>-47456299</v>
      </c>
      <c r="B3952" t="s">
        <v>999</v>
      </c>
      <c r="C3952" t="s">
        <v>1648</v>
      </c>
      <c r="D3952">
        <v>34543701</v>
      </c>
      <c r="E3952">
        <v>82000000</v>
      </c>
    </row>
    <row r="3953" spans="1:5" x14ac:dyDescent="0.3">
      <c r="A3953">
        <f t="shared" si="65"/>
        <v>-47468302</v>
      </c>
      <c r="B3953" t="s">
        <v>3664</v>
      </c>
      <c r="C3953" t="s">
        <v>3665</v>
      </c>
      <c r="D3953">
        <v>22531698</v>
      </c>
      <c r="E3953">
        <v>70000000</v>
      </c>
    </row>
    <row r="3954" spans="1:5" x14ac:dyDescent="0.3">
      <c r="A3954">
        <f t="shared" si="65"/>
        <v>-47778542</v>
      </c>
      <c r="B3954" t="s">
        <v>2613</v>
      </c>
      <c r="C3954" t="s">
        <v>3072</v>
      </c>
      <c r="D3954">
        <v>7221458</v>
      </c>
      <c r="E3954">
        <v>55000000</v>
      </c>
    </row>
    <row r="3955" spans="1:5" x14ac:dyDescent="0.3">
      <c r="A3955">
        <f t="shared" si="65"/>
        <v>-47791061</v>
      </c>
      <c r="B3955" t="s">
        <v>1214</v>
      </c>
      <c r="C3955" t="s">
        <v>2455</v>
      </c>
      <c r="D3955">
        <v>2208939</v>
      </c>
      <c r="E3955">
        <v>50000000</v>
      </c>
    </row>
    <row r="3956" spans="1:5" x14ac:dyDescent="0.3">
      <c r="A3956">
        <f t="shared" si="65"/>
        <v>-47824688</v>
      </c>
      <c r="B3956" t="s">
        <v>1150</v>
      </c>
      <c r="C3956" t="s">
        <v>3156</v>
      </c>
      <c r="D3956">
        <v>2175312</v>
      </c>
      <c r="E3956">
        <v>50000000</v>
      </c>
    </row>
    <row r="3957" spans="1:5" x14ac:dyDescent="0.3">
      <c r="A3957">
        <f t="shared" si="65"/>
        <v>-47887479</v>
      </c>
      <c r="B3957" t="s">
        <v>2659</v>
      </c>
      <c r="C3957" t="s">
        <v>12871</v>
      </c>
      <c r="D3957">
        <v>112521</v>
      </c>
      <c r="E3957">
        <f>VLOOKUP(B3957,'AVG budget &amp; Gross'!$S$4:$T$2401,2,0)</f>
        <v>48000000</v>
      </c>
    </row>
    <row r="3958" spans="1:5" x14ac:dyDescent="0.3">
      <c r="A3958">
        <f t="shared" si="65"/>
        <v>-47934015</v>
      </c>
      <c r="B3958" t="s">
        <v>2810</v>
      </c>
      <c r="C3958" t="s">
        <v>2812</v>
      </c>
      <c r="D3958">
        <v>12065985</v>
      </c>
      <c r="E3958">
        <v>60000000</v>
      </c>
    </row>
    <row r="3959" spans="1:5" x14ac:dyDescent="0.3">
      <c r="A3959">
        <f t="shared" si="65"/>
        <v>-48012713</v>
      </c>
      <c r="B3959" t="s">
        <v>2436</v>
      </c>
      <c r="C3959" t="s">
        <v>2439</v>
      </c>
      <c r="D3959">
        <v>1987287</v>
      </c>
      <c r="E3959">
        <v>50000000</v>
      </c>
    </row>
    <row r="3960" spans="1:5" x14ac:dyDescent="0.3">
      <c r="A3960">
        <f t="shared" si="65"/>
        <v>-48197944</v>
      </c>
      <c r="B3960" t="s">
        <v>2602</v>
      </c>
      <c r="C3960" t="s">
        <v>2773</v>
      </c>
      <c r="D3960">
        <v>11802056</v>
      </c>
      <c r="E3960">
        <v>60000000</v>
      </c>
    </row>
    <row r="3961" spans="1:5" x14ac:dyDescent="0.3">
      <c r="A3961">
        <f t="shared" si="65"/>
        <v>-48220112</v>
      </c>
      <c r="B3961" t="s">
        <v>647</v>
      </c>
      <c r="C3961" t="s">
        <v>1820</v>
      </c>
      <c r="D3961">
        <v>27779888</v>
      </c>
      <c r="E3961">
        <f>VLOOKUP(B3961,'AVG budget &amp; Gross'!$S$4:$T$2401,2,0)</f>
        <v>76000000</v>
      </c>
    </row>
    <row r="3962" spans="1:5" x14ac:dyDescent="0.3">
      <c r="A3962">
        <f t="shared" si="65"/>
        <v>-48339916</v>
      </c>
      <c r="B3962" t="s">
        <v>1583</v>
      </c>
      <c r="C3962" t="s">
        <v>3070</v>
      </c>
      <c r="D3962">
        <v>5660084</v>
      </c>
      <c r="E3962">
        <v>54000000</v>
      </c>
    </row>
    <row r="3963" spans="1:5" x14ac:dyDescent="0.3">
      <c r="A3963">
        <f t="shared" si="65"/>
        <v>-48343151</v>
      </c>
      <c r="B3963" t="s">
        <v>551</v>
      </c>
      <c r="C3963" t="s">
        <v>1063</v>
      </c>
      <c r="D3963">
        <v>61656849</v>
      </c>
      <c r="E3963">
        <v>110000000</v>
      </c>
    </row>
    <row r="3964" spans="1:5" x14ac:dyDescent="0.3">
      <c r="A3964">
        <f t="shared" si="65"/>
        <v>-48651080</v>
      </c>
      <c r="B3964" t="s">
        <v>540</v>
      </c>
      <c r="C3964" t="s">
        <v>769</v>
      </c>
      <c r="D3964">
        <v>83348920</v>
      </c>
      <c r="E3964">
        <v>132000000</v>
      </c>
    </row>
    <row r="3965" spans="1:5" x14ac:dyDescent="0.3">
      <c r="A3965">
        <f t="shared" si="65"/>
        <v>-48793865</v>
      </c>
      <c r="B3965" t="s">
        <v>1538</v>
      </c>
      <c r="C3965" t="s">
        <v>3464</v>
      </c>
      <c r="D3965">
        <v>1206135</v>
      </c>
      <c r="E3965">
        <v>50000000</v>
      </c>
    </row>
    <row r="3966" spans="1:5" x14ac:dyDescent="0.3">
      <c r="A3966">
        <f t="shared" si="65"/>
        <v>-48816034</v>
      </c>
      <c r="B3966" t="s">
        <v>1075</v>
      </c>
      <c r="C3966" t="s">
        <v>1077</v>
      </c>
      <c r="D3966">
        <v>58183966</v>
      </c>
      <c r="E3966">
        <v>107000000</v>
      </c>
    </row>
    <row r="3967" spans="1:5" x14ac:dyDescent="0.3">
      <c r="A3967">
        <f t="shared" si="65"/>
        <v>-48844258</v>
      </c>
      <c r="B3967" t="s">
        <v>982</v>
      </c>
      <c r="C3967" t="s">
        <v>985</v>
      </c>
      <c r="D3967">
        <v>67155742</v>
      </c>
      <c r="E3967">
        <v>116000000</v>
      </c>
    </row>
    <row r="3968" spans="1:5" x14ac:dyDescent="0.3">
      <c r="A3968">
        <f t="shared" si="65"/>
        <v>-49244714</v>
      </c>
      <c r="B3968" t="s">
        <v>3092</v>
      </c>
      <c r="C3968" t="s">
        <v>3094</v>
      </c>
      <c r="D3968">
        <v>5755286</v>
      </c>
      <c r="E3968">
        <v>55000000</v>
      </c>
    </row>
    <row r="3969" spans="1:5" x14ac:dyDescent="0.3">
      <c r="A3969">
        <f t="shared" si="65"/>
        <v>-49300000</v>
      </c>
      <c r="B3969" t="s">
        <v>4204</v>
      </c>
      <c r="C3969" t="s">
        <v>9776</v>
      </c>
      <c r="D3969">
        <v>700000</v>
      </c>
      <c r="E3969">
        <v>50000000</v>
      </c>
    </row>
    <row r="3970" spans="1:5" x14ac:dyDescent="0.3">
      <c r="A3970">
        <f t="shared" ref="A3970:A4033" si="66">D3970-E3970</f>
        <v>-49649808</v>
      </c>
      <c r="B3970" t="s">
        <v>440</v>
      </c>
      <c r="C3970" t="s">
        <v>443</v>
      </c>
      <c r="D3970">
        <v>150350192</v>
      </c>
      <c r="E3970">
        <v>200000000</v>
      </c>
    </row>
    <row r="3971" spans="1:5" x14ac:dyDescent="0.3">
      <c r="A3971">
        <f t="shared" si="66"/>
        <v>-49793600</v>
      </c>
      <c r="B3971" t="s">
        <v>9607</v>
      </c>
      <c r="C3971" t="s">
        <v>9608</v>
      </c>
      <c r="D3971">
        <v>206400</v>
      </c>
      <c r="E3971">
        <v>50000000</v>
      </c>
    </row>
    <row r="3972" spans="1:5" x14ac:dyDescent="0.3">
      <c r="A3972">
        <f t="shared" si="66"/>
        <v>-49976894</v>
      </c>
      <c r="B3972" t="s">
        <v>9525</v>
      </c>
      <c r="C3972" t="s">
        <v>9527</v>
      </c>
      <c r="D3972">
        <v>23106</v>
      </c>
      <c r="E3972">
        <v>50000000</v>
      </c>
    </row>
    <row r="3973" spans="1:5" x14ac:dyDescent="0.3">
      <c r="A3973">
        <f t="shared" si="66"/>
        <v>-49999390</v>
      </c>
      <c r="B3973" t="s">
        <v>1916</v>
      </c>
      <c r="C3973" t="s">
        <v>1917</v>
      </c>
      <c r="D3973">
        <v>26000610</v>
      </c>
      <c r="E3973">
        <v>76000000</v>
      </c>
    </row>
    <row r="3974" spans="1:5" x14ac:dyDescent="0.3">
      <c r="A3974">
        <f t="shared" si="66"/>
        <v>-50100362</v>
      </c>
      <c r="B3974" t="s">
        <v>1809</v>
      </c>
      <c r="C3974" t="s">
        <v>1811</v>
      </c>
      <c r="D3974">
        <v>37899638</v>
      </c>
      <c r="E3974">
        <v>88000000</v>
      </c>
    </row>
    <row r="3975" spans="1:5" x14ac:dyDescent="0.3">
      <c r="A3975">
        <f t="shared" si="66"/>
        <v>-50108179</v>
      </c>
      <c r="B3975" t="s">
        <v>1196</v>
      </c>
      <c r="C3975" t="s">
        <v>1877</v>
      </c>
      <c r="D3975">
        <v>1891821</v>
      </c>
      <c r="E3975">
        <v>52000000</v>
      </c>
    </row>
    <row r="3976" spans="1:5" x14ac:dyDescent="0.3">
      <c r="A3976">
        <f t="shared" si="66"/>
        <v>-50180506</v>
      </c>
      <c r="B3976" t="s">
        <v>2240</v>
      </c>
      <c r="C3976" t="s">
        <v>2242</v>
      </c>
      <c r="D3976">
        <v>19819494</v>
      </c>
      <c r="E3976">
        <v>70000000</v>
      </c>
    </row>
    <row r="3977" spans="1:5" x14ac:dyDescent="0.3">
      <c r="A3977">
        <f t="shared" si="66"/>
        <v>-50231945</v>
      </c>
      <c r="B3977" t="s">
        <v>2171</v>
      </c>
      <c r="C3977" t="s">
        <v>3030</v>
      </c>
      <c r="D3977">
        <v>6768055</v>
      </c>
      <c r="E3977">
        <v>57000000</v>
      </c>
    </row>
    <row r="3978" spans="1:5" x14ac:dyDescent="0.3">
      <c r="A3978">
        <f t="shared" si="66"/>
        <v>-50299935</v>
      </c>
      <c r="B3978" t="s">
        <v>863</v>
      </c>
      <c r="C3978" t="s">
        <v>1212</v>
      </c>
      <c r="D3978">
        <v>54700065</v>
      </c>
      <c r="E3978">
        <v>105000000</v>
      </c>
    </row>
    <row r="3979" spans="1:5" x14ac:dyDescent="0.3">
      <c r="A3979">
        <f t="shared" si="66"/>
        <v>-50607905</v>
      </c>
      <c r="B3979" t="s">
        <v>1230</v>
      </c>
      <c r="C3979" t="s">
        <v>1233</v>
      </c>
      <c r="D3979">
        <v>49392095</v>
      </c>
      <c r="E3979">
        <v>100000000</v>
      </c>
    </row>
    <row r="3980" spans="1:5" x14ac:dyDescent="0.3">
      <c r="A3980">
        <f t="shared" si="66"/>
        <v>-50616376</v>
      </c>
      <c r="B3980" t="s">
        <v>503</v>
      </c>
      <c r="C3980" t="s">
        <v>505</v>
      </c>
      <c r="D3980">
        <v>104383624</v>
      </c>
      <c r="E3980">
        <v>155000000</v>
      </c>
    </row>
    <row r="3981" spans="1:5" x14ac:dyDescent="0.3">
      <c r="A3981">
        <f t="shared" si="66"/>
        <v>-50707978</v>
      </c>
      <c r="B3981" t="s">
        <v>1235</v>
      </c>
      <c r="C3981" t="s">
        <v>1236</v>
      </c>
      <c r="D3981">
        <v>39292022</v>
      </c>
      <c r="E3981">
        <v>90000000</v>
      </c>
    </row>
    <row r="3982" spans="1:5" x14ac:dyDescent="0.3">
      <c r="A3982">
        <f t="shared" si="66"/>
        <v>-50781132</v>
      </c>
      <c r="B3982" t="s">
        <v>2757</v>
      </c>
      <c r="C3982" t="s">
        <v>2760</v>
      </c>
      <c r="D3982">
        <v>14218868</v>
      </c>
      <c r="E3982">
        <v>65000000</v>
      </c>
    </row>
    <row r="3983" spans="1:5" x14ac:dyDescent="0.3">
      <c r="A3983">
        <f t="shared" si="66"/>
        <v>-51009458</v>
      </c>
      <c r="B3983" t="s">
        <v>868</v>
      </c>
      <c r="C3983" t="s">
        <v>2235</v>
      </c>
      <c r="D3983">
        <v>18990542</v>
      </c>
      <c r="E3983">
        <v>70000000</v>
      </c>
    </row>
    <row r="3984" spans="1:5" x14ac:dyDescent="0.3">
      <c r="A3984">
        <f t="shared" si="66"/>
        <v>-51178721</v>
      </c>
      <c r="B3984" t="s">
        <v>1355</v>
      </c>
      <c r="C3984" t="s">
        <v>2269</v>
      </c>
      <c r="D3984">
        <v>18821279</v>
      </c>
      <c r="E3984">
        <v>70000000</v>
      </c>
    </row>
    <row r="3985" spans="1:5" x14ac:dyDescent="0.3">
      <c r="A3985">
        <f t="shared" si="66"/>
        <v>-51249444</v>
      </c>
      <c r="B3985" t="s">
        <v>2442</v>
      </c>
      <c r="C3985" t="s">
        <v>2443</v>
      </c>
      <c r="D3985">
        <v>13750556</v>
      </c>
      <c r="E3985">
        <v>65000000</v>
      </c>
    </row>
    <row r="3986" spans="1:5" x14ac:dyDescent="0.3">
      <c r="A3986">
        <f t="shared" si="66"/>
        <v>-51315226</v>
      </c>
      <c r="B3986" t="s">
        <v>1214</v>
      </c>
      <c r="C3986" t="s">
        <v>13941</v>
      </c>
      <c r="D3986">
        <v>59774</v>
      </c>
      <c r="E3986">
        <f>VLOOKUP(B3986,'AVG budget &amp; Gross'!$S$4:$T$2401,2,0)</f>
        <v>51375000</v>
      </c>
    </row>
    <row r="3987" spans="1:5" x14ac:dyDescent="0.3">
      <c r="A3987">
        <f t="shared" si="66"/>
        <v>-51322492.444444448</v>
      </c>
      <c r="B3987" t="s">
        <v>330</v>
      </c>
      <c r="C3987" t="s">
        <v>14290</v>
      </c>
      <c r="D3987">
        <v>321952</v>
      </c>
      <c r="E3987">
        <f>VLOOKUP(B3987,'AVG budget &amp; Gross'!$S$4:$T$2401,2,0)</f>
        <v>51644444.444444448</v>
      </c>
    </row>
    <row r="3988" spans="1:5" x14ac:dyDescent="0.3">
      <c r="A3988">
        <f t="shared" si="66"/>
        <v>-51975100</v>
      </c>
      <c r="B3988" t="s">
        <v>761</v>
      </c>
      <c r="C3988" t="s">
        <v>763</v>
      </c>
      <c r="D3988">
        <v>83024900</v>
      </c>
      <c r="E3988">
        <v>135000000</v>
      </c>
    </row>
    <row r="3989" spans="1:5" x14ac:dyDescent="0.3">
      <c r="A3989">
        <f t="shared" si="66"/>
        <v>-52248021</v>
      </c>
      <c r="B3989" t="s">
        <v>2035</v>
      </c>
      <c r="C3989" t="s">
        <v>2037</v>
      </c>
      <c r="D3989">
        <v>22751979</v>
      </c>
      <c r="E3989">
        <v>75000000</v>
      </c>
    </row>
    <row r="3990" spans="1:5" x14ac:dyDescent="0.3">
      <c r="A3990">
        <f t="shared" si="66"/>
        <v>-52305212</v>
      </c>
      <c r="B3990" t="s">
        <v>868</v>
      </c>
      <c r="C3990" t="s">
        <v>871</v>
      </c>
      <c r="D3990">
        <v>32694788</v>
      </c>
      <c r="E3990">
        <v>85000000</v>
      </c>
    </row>
    <row r="3991" spans="1:5" x14ac:dyDescent="0.3">
      <c r="A3991">
        <f t="shared" si="66"/>
        <v>-52394332</v>
      </c>
      <c r="B3991" t="s">
        <v>2786</v>
      </c>
      <c r="C3991" t="s">
        <v>2789</v>
      </c>
      <c r="D3991">
        <v>7605668</v>
      </c>
      <c r="E3991">
        <v>60000000</v>
      </c>
    </row>
    <row r="3992" spans="1:5" x14ac:dyDescent="0.3">
      <c r="A3992">
        <f t="shared" si="66"/>
        <v>-52526755</v>
      </c>
      <c r="B3992" t="s">
        <v>1863</v>
      </c>
      <c r="C3992" t="s">
        <v>1866</v>
      </c>
      <c r="D3992">
        <v>17473245</v>
      </c>
      <c r="E3992">
        <v>70000000</v>
      </c>
    </row>
    <row r="3993" spans="1:5" x14ac:dyDescent="0.3">
      <c r="A3993">
        <f t="shared" si="66"/>
        <v>-52781920</v>
      </c>
      <c r="B3993" t="s">
        <v>2427</v>
      </c>
      <c r="C3993" t="s">
        <v>2428</v>
      </c>
      <c r="D3993">
        <v>17218080</v>
      </c>
      <c r="E3993">
        <v>70000000</v>
      </c>
    </row>
    <row r="3994" spans="1:5" x14ac:dyDescent="0.3">
      <c r="A3994">
        <f t="shared" si="66"/>
        <v>-53361326</v>
      </c>
      <c r="B3994" t="s">
        <v>986</v>
      </c>
      <c r="C3994" t="s">
        <v>988</v>
      </c>
      <c r="D3994">
        <v>81638674</v>
      </c>
      <c r="E3994">
        <v>135000000</v>
      </c>
    </row>
    <row r="3995" spans="1:5" x14ac:dyDescent="0.3">
      <c r="A3995">
        <f t="shared" si="66"/>
        <v>-53559509</v>
      </c>
      <c r="B3995" t="s">
        <v>1579</v>
      </c>
      <c r="C3995" t="s">
        <v>1581</v>
      </c>
      <c r="D3995">
        <v>46440491</v>
      </c>
      <c r="E3995">
        <v>100000000</v>
      </c>
    </row>
    <row r="3996" spans="1:5" x14ac:dyDescent="0.3">
      <c r="A3996">
        <f t="shared" si="66"/>
        <v>-54079259</v>
      </c>
      <c r="B3996" t="s">
        <v>2985</v>
      </c>
      <c r="C3996" t="s">
        <v>5926</v>
      </c>
      <c r="D3996">
        <v>13920741</v>
      </c>
      <c r="E3996">
        <f>VLOOKUP(B3996,'AVG budget &amp; Gross'!$S$4:$T$2401,2,0)</f>
        <v>68000000</v>
      </c>
    </row>
    <row r="3997" spans="1:5" x14ac:dyDescent="0.3">
      <c r="A3997">
        <f t="shared" si="66"/>
        <v>-54531374</v>
      </c>
      <c r="B3997" t="s">
        <v>277</v>
      </c>
      <c r="C3997" t="s">
        <v>280</v>
      </c>
      <c r="D3997">
        <v>130468626</v>
      </c>
      <c r="E3997">
        <v>185000000</v>
      </c>
    </row>
    <row r="3998" spans="1:5" x14ac:dyDescent="0.3">
      <c r="A3998">
        <f t="shared" si="66"/>
        <v>-54684676</v>
      </c>
      <c r="B3998" t="s">
        <v>1523</v>
      </c>
      <c r="C3998" t="s">
        <v>1524</v>
      </c>
      <c r="D3998">
        <v>20315324</v>
      </c>
      <c r="E3998">
        <v>75000000</v>
      </c>
    </row>
    <row r="3999" spans="1:5" x14ac:dyDescent="0.3">
      <c r="A3999">
        <f t="shared" si="66"/>
        <v>-54985766</v>
      </c>
      <c r="B3999" t="s">
        <v>2347</v>
      </c>
      <c r="C3999" t="s">
        <v>2430</v>
      </c>
      <c r="D3999">
        <v>10014234</v>
      </c>
      <c r="E3999">
        <v>65000000</v>
      </c>
    </row>
    <row r="4000" spans="1:5" x14ac:dyDescent="0.3">
      <c r="A4000">
        <f t="shared" si="66"/>
        <v>-55263886</v>
      </c>
      <c r="B4000" t="s">
        <v>637</v>
      </c>
      <c r="C4000" t="s">
        <v>916</v>
      </c>
      <c r="D4000">
        <v>64736114</v>
      </c>
      <c r="E4000">
        <v>120000000</v>
      </c>
    </row>
    <row r="4001" spans="1:5" x14ac:dyDescent="0.3">
      <c r="A4001">
        <f t="shared" si="66"/>
        <v>-55464883</v>
      </c>
      <c r="B4001" t="s">
        <v>2791</v>
      </c>
      <c r="C4001" t="s">
        <v>2793</v>
      </c>
      <c r="D4001">
        <v>4535117</v>
      </c>
      <c r="E4001">
        <v>60000000</v>
      </c>
    </row>
    <row r="4002" spans="1:5" x14ac:dyDescent="0.3">
      <c r="A4002">
        <f t="shared" si="66"/>
        <v>-55705158</v>
      </c>
      <c r="B4002" t="s">
        <v>2236</v>
      </c>
      <c r="C4002" t="s">
        <v>2238</v>
      </c>
      <c r="D4002">
        <v>14294842</v>
      </c>
      <c r="E4002">
        <v>70000000</v>
      </c>
    </row>
    <row r="4003" spans="1:5" x14ac:dyDescent="0.3">
      <c r="A4003">
        <f t="shared" si="66"/>
        <v>-55948241</v>
      </c>
      <c r="B4003" t="s">
        <v>69</v>
      </c>
      <c r="C4003" t="s">
        <v>306</v>
      </c>
      <c r="D4003">
        <v>124051759</v>
      </c>
      <c r="E4003">
        <v>180000000</v>
      </c>
    </row>
    <row r="4004" spans="1:5" x14ac:dyDescent="0.3">
      <c r="A4004">
        <f t="shared" si="66"/>
        <v>-56073614</v>
      </c>
      <c r="B4004" t="s">
        <v>733</v>
      </c>
      <c r="C4004" t="s">
        <v>737</v>
      </c>
      <c r="D4004">
        <v>93926386</v>
      </c>
      <c r="E4004">
        <v>150000000</v>
      </c>
    </row>
    <row r="4005" spans="1:5" x14ac:dyDescent="0.3">
      <c r="A4005">
        <f t="shared" si="66"/>
        <v>-56254592</v>
      </c>
      <c r="B4005" t="s">
        <v>109</v>
      </c>
      <c r="C4005" t="s">
        <v>336</v>
      </c>
      <c r="D4005">
        <v>113745408</v>
      </c>
      <c r="E4005">
        <v>170000000</v>
      </c>
    </row>
    <row r="4006" spans="1:5" x14ac:dyDescent="0.3">
      <c r="A4006">
        <f t="shared" si="66"/>
        <v>-56403089</v>
      </c>
      <c r="B4006" t="s">
        <v>2243</v>
      </c>
      <c r="C4006" t="s">
        <v>2246</v>
      </c>
      <c r="D4006">
        <v>13596911</v>
      </c>
      <c r="E4006">
        <v>70000000</v>
      </c>
    </row>
    <row r="4007" spans="1:5" x14ac:dyDescent="0.3">
      <c r="A4007">
        <f t="shared" si="66"/>
        <v>-56425668</v>
      </c>
      <c r="B4007" t="s">
        <v>2363</v>
      </c>
      <c r="C4007" t="s">
        <v>3083</v>
      </c>
      <c r="D4007">
        <v>33574332</v>
      </c>
      <c r="E4007">
        <v>90000000</v>
      </c>
    </row>
    <row r="4008" spans="1:5" x14ac:dyDescent="0.3">
      <c r="A4008">
        <f t="shared" si="66"/>
        <v>-56780252</v>
      </c>
      <c r="B4008" t="s">
        <v>1523</v>
      </c>
      <c r="C4008" t="s">
        <v>1882</v>
      </c>
      <c r="D4008">
        <v>23219748</v>
      </c>
      <c r="E4008">
        <v>80000000</v>
      </c>
    </row>
    <row r="4009" spans="1:5" x14ac:dyDescent="0.3">
      <c r="A4009">
        <f t="shared" si="66"/>
        <v>-57435963</v>
      </c>
      <c r="B4009" t="s">
        <v>264</v>
      </c>
      <c r="C4009" t="s">
        <v>809</v>
      </c>
      <c r="D4009">
        <v>77564037</v>
      </c>
      <c r="E4009">
        <v>135000000</v>
      </c>
    </row>
    <row r="4010" spans="1:5" x14ac:dyDescent="0.3">
      <c r="A4010">
        <f t="shared" si="66"/>
        <v>-59049180</v>
      </c>
      <c r="B4010" t="s">
        <v>1843</v>
      </c>
      <c r="C4010" t="s">
        <v>1845</v>
      </c>
      <c r="D4010">
        <v>20950820</v>
      </c>
      <c r="E4010">
        <v>80000000</v>
      </c>
    </row>
    <row r="4011" spans="1:5" x14ac:dyDescent="0.3">
      <c r="A4011">
        <f t="shared" si="66"/>
        <v>-59192738</v>
      </c>
      <c r="B4011" t="s">
        <v>58</v>
      </c>
      <c r="C4011" t="s">
        <v>62</v>
      </c>
      <c r="D4011">
        <v>200807262</v>
      </c>
      <c r="E4011">
        <v>260000000</v>
      </c>
    </row>
    <row r="4012" spans="1:5" x14ac:dyDescent="0.3">
      <c r="A4012">
        <f t="shared" si="66"/>
        <v>-59331829</v>
      </c>
      <c r="B4012" t="s">
        <v>5263</v>
      </c>
      <c r="C4012" t="s">
        <v>5265</v>
      </c>
      <c r="D4012">
        <v>668171</v>
      </c>
      <c r="E4012">
        <v>60000000</v>
      </c>
    </row>
    <row r="4013" spans="1:5" x14ac:dyDescent="0.3">
      <c r="A4013">
        <f t="shared" si="66"/>
        <v>-59533912</v>
      </c>
      <c r="B4013" t="s">
        <v>3020</v>
      </c>
      <c r="C4013" t="s">
        <v>3022</v>
      </c>
      <c r="D4013">
        <v>11466088</v>
      </c>
      <c r="E4013">
        <v>71000000</v>
      </c>
    </row>
    <row r="4014" spans="1:5" x14ac:dyDescent="0.3">
      <c r="A4014">
        <f t="shared" si="66"/>
        <v>-59768583</v>
      </c>
      <c r="B4014" t="s">
        <v>8980</v>
      </c>
      <c r="C4014" t="s">
        <v>8981</v>
      </c>
      <c r="D4014">
        <v>231417</v>
      </c>
      <c r="E4014">
        <v>60000000</v>
      </c>
    </row>
    <row r="4015" spans="1:5" x14ac:dyDescent="0.3">
      <c r="A4015">
        <f t="shared" si="66"/>
        <v>-59801290</v>
      </c>
      <c r="B4015" t="s">
        <v>1221</v>
      </c>
      <c r="C4015" t="s">
        <v>1224</v>
      </c>
      <c r="D4015">
        <v>40198710</v>
      </c>
      <c r="E4015">
        <v>100000000</v>
      </c>
    </row>
    <row r="4016" spans="1:5" x14ac:dyDescent="0.3">
      <c r="A4016">
        <f t="shared" si="66"/>
        <v>-59818202</v>
      </c>
      <c r="B4016" t="s">
        <v>8980</v>
      </c>
      <c r="C4016" t="s">
        <v>10099</v>
      </c>
      <c r="D4016">
        <v>181798</v>
      </c>
      <c r="E4016">
        <f>VLOOKUP(B4016,'AVG budget &amp; Gross'!$S$4:$T$2401,2,0)</f>
        <v>60000000</v>
      </c>
    </row>
    <row r="4017" spans="1:5" x14ac:dyDescent="0.3">
      <c r="A4017">
        <f t="shared" si="66"/>
        <v>-59973647</v>
      </c>
      <c r="B4017" t="s">
        <v>1042</v>
      </c>
      <c r="C4017" t="s">
        <v>1045</v>
      </c>
      <c r="D4017">
        <v>50026353</v>
      </c>
      <c r="E4017">
        <v>110000000</v>
      </c>
    </row>
    <row r="4018" spans="1:5" x14ac:dyDescent="0.3">
      <c r="A4018">
        <f t="shared" si="66"/>
        <v>-59977549</v>
      </c>
      <c r="B4018" t="s">
        <v>2762</v>
      </c>
      <c r="C4018" t="s">
        <v>2765</v>
      </c>
      <c r="D4018">
        <v>22451</v>
      </c>
      <c r="E4018">
        <v>60000000</v>
      </c>
    </row>
    <row r="4019" spans="1:5" x14ac:dyDescent="0.3">
      <c r="A4019">
        <f t="shared" si="66"/>
        <v>-60326576</v>
      </c>
      <c r="B4019" t="s">
        <v>105</v>
      </c>
      <c r="C4019" t="s">
        <v>1850</v>
      </c>
      <c r="D4019">
        <v>19673424</v>
      </c>
      <c r="E4019">
        <v>80000000</v>
      </c>
    </row>
    <row r="4020" spans="1:5" x14ac:dyDescent="0.3">
      <c r="A4020">
        <f t="shared" si="66"/>
        <v>-60432117</v>
      </c>
      <c r="B4020" t="s">
        <v>1523</v>
      </c>
      <c r="C4020" t="s">
        <v>2043</v>
      </c>
      <c r="D4020">
        <v>14567883</v>
      </c>
      <c r="E4020">
        <v>75000000</v>
      </c>
    </row>
    <row r="4021" spans="1:5" x14ac:dyDescent="0.3">
      <c r="A4021">
        <f t="shared" si="66"/>
        <v>-60519261</v>
      </c>
      <c r="B4021" t="s">
        <v>709</v>
      </c>
      <c r="C4021" t="s">
        <v>1852</v>
      </c>
      <c r="D4021">
        <v>19480739</v>
      </c>
      <c r="E4021">
        <v>80000000</v>
      </c>
    </row>
    <row r="4022" spans="1:5" x14ac:dyDescent="0.3">
      <c r="A4022">
        <f t="shared" si="66"/>
        <v>-60917086</v>
      </c>
      <c r="B4022" t="s">
        <v>647</v>
      </c>
      <c r="C4022" t="s">
        <v>2730</v>
      </c>
      <c r="D4022">
        <v>26082914</v>
      </c>
      <c r="E4022">
        <v>87000000</v>
      </c>
    </row>
    <row r="4023" spans="1:5" x14ac:dyDescent="0.3">
      <c r="A4023">
        <f t="shared" si="66"/>
        <v>-61357548</v>
      </c>
      <c r="B4023" t="s">
        <v>721</v>
      </c>
      <c r="C4023" t="s">
        <v>723</v>
      </c>
      <c r="D4023">
        <v>68642452</v>
      </c>
      <c r="E4023">
        <v>130000000</v>
      </c>
    </row>
    <row r="4024" spans="1:5" x14ac:dyDescent="0.3">
      <c r="A4024">
        <f t="shared" si="66"/>
        <v>-61539010</v>
      </c>
      <c r="B4024" t="s">
        <v>1042</v>
      </c>
      <c r="C4024" t="s">
        <v>2249</v>
      </c>
      <c r="D4024">
        <v>8460990</v>
      </c>
      <c r="E4024">
        <v>70000000</v>
      </c>
    </row>
    <row r="4025" spans="1:5" x14ac:dyDescent="0.3">
      <c r="A4025">
        <f t="shared" si="66"/>
        <v>-61682000</v>
      </c>
      <c r="B4025" t="s">
        <v>570</v>
      </c>
      <c r="C4025" t="s">
        <v>1858</v>
      </c>
      <c r="D4025">
        <v>18318000</v>
      </c>
      <c r="E4025">
        <v>80000000</v>
      </c>
    </row>
    <row r="4026" spans="1:5" x14ac:dyDescent="0.3">
      <c r="A4026">
        <f t="shared" si="66"/>
        <v>-62149904</v>
      </c>
      <c r="B4026" t="s">
        <v>296</v>
      </c>
      <c r="C4026" t="s">
        <v>300</v>
      </c>
      <c r="D4026">
        <v>137850096</v>
      </c>
      <c r="E4026">
        <v>200000000</v>
      </c>
    </row>
    <row r="4027" spans="1:5" x14ac:dyDescent="0.3">
      <c r="A4027">
        <f t="shared" si="66"/>
        <v>-62406609</v>
      </c>
      <c r="B4027" t="s">
        <v>1853</v>
      </c>
      <c r="C4027" t="s">
        <v>1855</v>
      </c>
      <c r="D4027">
        <v>17593391</v>
      </c>
      <c r="E4027">
        <v>80000000</v>
      </c>
    </row>
    <row r="4028" spans="1:5" x14ac:dyDescent="0.3">
      <c r="A4028">
        <f t="shared" si="66"/>
        <v>-62643910</v>
      </c>
      <c r="B4028" t="s">
        <v>721</v>
      </c>
      <c r="C4028" t="s">
        <v>1861</v>
      </c>
      <c r="D4028">
        <v>27356090</v>
      </c>
      <c r="E4028">
        <v>90000000</v>
      </c>
    </row>
    <row r="4029" spans="1:5" x14ac:dyDescent="0.3">
      <c r="A4029">
        <f t="shared" si="66"/>
        <v>-62684455</v>
      </c>
      <c r="B4029" t="s">
        <v>291</v>
      </c>
      <c r="C4029" t="s">
        <v>433</v>
      </c>
      <c r="D4029">
        <v>102315545</v>
      </c>
      <c r="E4029">
        <v>165000000</v>
      </c>
    </row>
    <row r="4030" spans="1:5" x14ac:dyDescent="0.3">
      <c r="A4030">
        <f t="shared" si="66"/>
        <v>-62902875</v>
      </c>
      <c r="B4030" t="s">
        <v>1075</v>
      </c>
      <c r="C4030" t="s">
        <v>2252</v>
      </c>
      <c r="D4030">
        <v>7097125</v>
      </c>
      <c r="E4030">
        <v>70000000</v>
      </c>
    </row>
    <row r="4031" spans="1:5" x14ac:dyDescent="0.3">
      <c r="A4031">
        <f t="shared" si="66"/>
        <v>-63885779</v>
      </c>
      <c r="B4031" t="s">
        <v>989</v>
      </c>
      <c r="C4031" t="s">
        <v>992</v>
      </c>
      <c r="D4031">
        <v>56114221</v>
      </c>
      <c r="E4031">
        <v>120000000</v>
      </c>
    </row>
    <row r="4032" spans="1:5" x14ac:dyDescent="0.3">
      <c r="A4032">
        <f t="shared" si="66"/>
        <v>-64148812</v>
      </c>
      <c r="B4032" t="s">
        <v>2257</v>
      </c>
      <c r="C4032" t="s">
        <v>2260</v>
      </c>
      <c r="D4032">
        <v>5851188</v>
      </c>
      <c r="E4032">
        <v>70000000</v>
      </c>
    </row>
    <row r="4033" spans="1:5" x14ac:dyDescent="0.3">
      <c r="A4033">
        <f t="shared" si="66"/>
        <v>-64831323</v>
      </c>
      <c r="B4033" t="s">
        <v>1485</v>
      </c>
      <c r="C4033" t="s">
        <v>1487</v>
      </c>
      <c r="D4033">
        <v>35168677</v>
      </c>
      <c r="E4033">
        <v>100000000</v>
      </c>
    </row>
    <row r="4034" spans="1:5" x14ac:dyDescent="0.3">
      <c r="A4034">
        <f t="shared" ref="A4034:A4097" si="67">D4034-E4034</f>
        <v>-64927587</v>
      </c>
      <c r="B4034" t="s">
        <v>2470</v>
      </c>
      <c r="C4034" t="s">
        <v>2473</v>
      </c>
      <c r="D4034">
        <v>72413</v>
      </c>
      <c r="E4034">
        <v>65000000</v>
      </c>
    </row>
    <row r="4035" spans="1:5" x14ac:dyDescent="0.3">
      <c r="A4035">
        <f t="shared" si="67"/>
        <v>-64928486</v>
      </c>
      <c r="B4035" t="s">
        <v>1911</v>
      </c>
      <c r="C4035" t="s">
        <v>1914</v>
      </c>
      <c r="D4035">
        <v>15071514</v>
      </c>
      <c r="E4035">
        <v>80000000</v>
      </c>
    </row>
    <row r="4036" spans="1:5" x14ac:dyDescent="0.3">
      <c r="A4036">
        <f t="shared" si="67"/>
        <v>-64975525</v>
      </c>
      <c r="B4036" t="s">
        <v>771</v>
      </c>
      <c r="C4036" t="s">
        <v>1256</v>
      </c>
      <c r="D4036">
        <v>35024475</v>
      </c>
      <c r="E4036">
        <v>100000000</v>
      </c>
    </row>
    <row r="4037" spans="1:5" x14ac:dyDescent="0.3">
      <c r="A4037">
        <f t="shared" si="67"/>
        <v>-65267965</v>
      </c>
      <c r="B4037" t="s">
        <v>499</v>
      </c>
      <c r="C4037" t="s">
        <v>501</v>
      </c>
      <c r="D4037">
        <v>89732035</v>
      </c>
      <c r="E4037">
        <v>155000000</v>
      </c>
    </row>
    <row r="4038" spans="1:5" x14ac:dyDescent="0.3">
      <c r="A4038">
        <f t="shared" si="67"/>
        <v>-66359574</v>
      </c>
      <c r="B4038" t="s">
        <v>591</v>
      </c>
      <c r="C4038" t="s">
        <v>593</v>
      </c>
      <c r="D4038">
        <v>83640426</v>
      </c>
      <c r="E4038">
        <v>150000000</v>
      </c>
    </row>
    <row r="4039" spans="1:5" x14ac:dyDescent="0.3">
      <c r="A4039">
        <f t="shared" si="67"/>
        <v>-66989354</v>
      </c>
      <c r="B4039" t="s">
        <v>1240</v>
      </c>
      <c r="C4039" t="s">
        <v>1243</v>
      </c>
      <c r="D4039">
        <v>17010646</v>
      </c>
      <c r="E4039">
        <v>84000000</v>
      </c>
    </row>
    <row r="4040" spans="1:5" x14ac:dyDescent="0.3">
      <c r="A4040">
        <f t="shared" si="67"/>
        <v>-67047980</v>
      </c>
      <c r="B4040" t="s">
        <v>971</v>
      </c>
      <c r="C4040" t="s">
        <v>972</v>
      </c>
      <c r="D4040">
        <v>47952020</v>
      </c>
      <c r="E4040">
        <v>115000000</v>
      </c>
    </row>
    <row r="4041" spans="1:5" x14ac:dyDescent="0.3">
      <c r="A4041">
        <f t="shared" si="67"/>
        <v>-67122580</v>
      </c>
      <c r="B4041" t="s">
        <v>1274</v>
      </c>
      <c r="C4041" t="s">
        <v>11265</v>
      </c>
      <c r="D4041">
        <v>377420</v>
      </c>
      <c r="E4041">
        <f>VLOOKUP(B4041,'AVG budget &amp; Gross'!$S$4:$T$2401,2,0)</f>
        <v>67500000</v>
      </c>
    </row>
    <row r="4042" spans="1:5" x14ac:dyDescent="0.3">
      <c r="A4042">
        <f t="shared" si="67"/>
        <v>-67309334</v>
      </c>
      <c r="B4042" t="s">
        <v>1274</v>
      </c>
      <c r="C4042" t="s">
        <v>8478</v>
      </c>
      <c r="D4042">
        <v>190666</v>
      </c>
      <c r="E4042">
        <f>VLOOKUP(B4042,'AVG budget &amp; Gross'!$S$4:$T$2401,2,0)</f>
        <v>67500000</v>
      </c>
    </row>
    <row r="4043" spans="1:5" x14ac:dyDescent="0.3">
      <c r="A4043">
        <f t="shared" si="67"/>
        <v>-67311130</v>
      </c>
      <c r="B4043" t="s">
        <v>1538</v>
      </c>
      <c r="C4043" t="s">
        <v>10786</v>
      </c>
      <c r="D4043">
        <v>188870</v>
      </c>
      <c r="E4043">
        <f>VLOOKUP(B4043,'AVG budget &amp; Gross'!$S$4:$T$2401,2,0)</f>
        <v>67500000</v>
      </c>
    </row>
    <row r="4044" spans="1:5" x14ac:dyDescent="0.3">
      <c r="A4044">
        <f t="shared" si="67"/>
        <v>-67838031</v>
      </c>
      <c r="B4044" t="s">
        <v>296</v>
      </c>
      <c r="C4044" t="s">
        <v>665</v>
      </c>
      <c r="D4044">
        <v>82161969</v>
      </c>
      <c r="E4044">
        <v>150000000</v>
      </c>
    </row>
    <row r="4045" spans="1:5" x14ac:dyDescent="0.3">
      <c r="A4045">
        <f t="shared" si="67"/>
        <v>-69223741</v>
      </c>
      <c r="B4045" t="s">
        <v>323</v>
      </c>
      <c r="C4045" t="s">
        <v>1022</v>
      </c>
      <c r="D4045">
        <v>42776259</v>
      </c>
      <c r="E4045">
        <v>112000000</v>
      </c>
    </row>
    <row r="4046" spans="1:5" x14ac:dyDescent="0.3">
      <c r="A4046">
        <f t="shared" si="67"/>
        <v>-69382160</v>
      </c>
      <c r="B4046" t="s">
        <v>2286</v>
      </c>
      <c r="C4046" t="s">
        <v>2290</v>
      </c>
      <c r="D4046">
        <v>617840</v>
      </c>
      <c r="E4046">
        <v>70000000</v>
      </c>
    </row>
    <row r="4047" spans="1:5" x14ac:dyDescent="0.3">
      <c r="A4047">
        <f t="shared" si="67"/>
        <v>-69477903</v>
      </c>
      <c r="B4047" t="s">
        <v>615</v>
      </c>
      <c r="C4047" t="s">
        <v>815</v>
      </c>
      <c r="D4047">
        <v>60522097</v>
      </c>
      <c r="E4047">
        <v>130000000</v>
      </c>
    </row>
    <row r="4048" spans="1:5" x14ac:dyDescent="0.3">
      <c r="A4048">
        <f t="shared" si="67"/>
        <v>-69590483</v>
      </c>
      <c r="B4048" t="s">
        <v>2049</v>
      </c>
      <c r="C4048" t="s">
        <v>2052</v>
      </c>
      <c r="D4048">
        <v>5409517</v>
      </c>
      <c r="E4048">
        <v>75000000</v>
      </c>
    </row>
    <row r="4049" spans="1:5" x14ac:dyDescent="0.3">
      <c r="A4049">
        <f t="shared" si="67"/>
        <v>-69833498</v>
      </c>
      <c r="B4049" t="s">
        <v>2800</v>
      </c>
      <c r="C4049" t="s">
        <v>2802</v>
      </c>
      <c r="D4049">
        <v>10166502</v>
      </c>
      <c r="E4049">
        <v>80000000</v>
      </c>
    </row>
    <row r="4050" spans="1:5" x14ac:dyDescent="0.3">
      <c r="A4050">
        <f t="shared" si="67"/>
        <v>-69870681</v>
      </c>
      <c r="B4050" t="s">
        <v>12292</v>
      </c>
      <c r="C4050" t="s">
        <v>12294</v>
      </c>
      <c r="D4050">
        <v>129319</v>
      </c>
      <c r="E4050">
        <v>70000000</v>
      </c>
    </row>
    <row r="4051" spans="1:5" x14ac:dyDescent="0.3">
      <c r="A4051">
        <f t="shared" si="67"/>
        <v>-70868670</v>
      </c>
      <c r="B4051" t="s">
        <v>1296</v>
      </c>
      <c r="C4051" t="s">
        <v>1870</v>
      </c>
      <c r="D4051">
        <v>15131330</v>
      </c>
      <c r="E4051">
        <v>86000000</v>
      </c>
    </row>
    <row r="4052" spans="1:5" x14ac:dyDescent="0.3">
      <c r="A4052">
        <f t="shared" si="67"/>
        <v>-71007672</v>
      </c>
      <c r="B4052" t="s">
        <v>570</v>
      </c>
      <c r="C4052" t="s">
        <v>744</v>
      </c>
      <c r="D4052">
        <v>63992328</v>
      </c>
      <c r="E4052">
        <v>135000000</v>
      </c>
    </row>
    <row r="4053" spans="1:5" x14ac:dyDescent="0.3">
      <c r="A4053">
        <f t="shared" si="67"/>
        <v>-74088170</v>
      </c>
      <c r="B4053" t="s">
        <v>887</v>
      </c>
      <c r="C4053" t="s">
        <v>969</v>
      </c>
      <c r="D4053">
        <v>40911830</v>
      </c>
      <c r="E4053">
        <v>115000000</v>
      </c>
    </row>
    <row r="4054" spans="1:5" x14ac:dyDescent="0.3">
      <c r="A4054">
        <f t="shared" si="67"/>
        <v>-74679997</v>
      </c>
      <c r="B4054" t="s">
        <v>222</v>
      </c>
      <c r="C4054" t="s">
        <v>223</v>
      </c>
      <c r="D4054">
        <v>125320003</v>
      </c>
      <c r="E4054">
        <v>200000000</v>
      </c>
    </row>
    <row r="4055" spans="1:5" x14ac:dyDescent="0.3">
      <c r="A4055">
        <f t="shared" si="67"/>
        <v>-74710310</v>
      </c>
      <c r="B4055" t="s">
        <v>349</v>
      </c>
      <c r="C4055" t="s">
        <v>352</v>
      </c>
      <c r="D4055">
        <v>100289690</v>
      </c>
      <c r="E4055">
        <v>175000000</v>
      </c>
    </row>
    <row r="4056" spans="1:5" x14ac:dyDescent="0.3">
      <c r="A4056">
        <f t="shared" si="67"/>
        <v>-74901420</v>
      </c>
      <c r="B4056" t="s">
        <v>1214</v>
      </c>
      <c r="C4056" t="s">
        <v>1217</v>
      </c>
      <c r="D4056">
        <v>27098580</v>
      </c>
      <c r="E4056">
        <v>102000000</v>
      </c>
    </row>
    <row r="4057" spans="1:5" x14ac:dyDescent="0.3">
      <c r="A4057">
        <f t="shared" si="67"/>
        <v>-74992955</v>
      </c>
      <c r="B4057" t="s">
        <v>127</v>
      </c>
      <c r="C4057" t="s">
        <v>689</v>
      </c>
      <c r="D4057">
        <v>65007045</v>
      </c>
      <c r="E4057">
        <v>140000000</v>
      </c>
    </row>
    <row r="4058" spans="1:5" x14ac:dyDescent="0.3">
      <c r="A4058">
        <f t="shared" si="67"/>
        <v>-75014388</v>
      </c>
      <c r="B4058" t="s">
        <v>573</v>
      </c>
      <c r="C4058" t="s">
        <v>1247</v>
      </c>
      <c r="D4058">
        <v>24985612</v>
      </c>
      <c r="E4058">
        <v>100000000</v>
      </c>
    </row>
    <row r="4059" spans="1:5" x14ac:dyDescent="0.3">
      <c r="A4059">
        <f t="shared" si="67"/>
        <v>-76070659</v>
      </c>
      <c r="B4059" t="s">
        <v>302</v>
      </c>
      <c r="C4059" t="s">
        <v>932</v>
      </c>
      <c r="D4059">
        <v>43929341</v>
      </c>
      <c r="E4059">
        <v>120000000</v>
      </c>
    </row>
    <row r="4060" spans="1:5" x14ac:dyDescent="0.3">
      <c r="A4060">
        <f t="shared" si="67"/>
        <v>-76227778</v>
      </c>
      <c r="B4060" t="s">
        <v>1237</v>
      </c>
      <c r="C4060" t="s">
        <v>1239</v>
      </c>
      <c r="D4060">
        <v>28772222</v>
      </c>
      <c r="E4060">
        <v>105000000</v>
      </c>
    </row>
    <row r="4061" spans="1:5" x14ac:dyDescent="0.3">
      <c r="A4061">
        <f t="shared" si="67"/>
        <v>-76896216</v>
      </c>
      <c r="B4061" t="s">
        <v>291</v>
      </c>
      <c r="C4061" t="s">
        <v>623</v>
      </c>
      <c r="D4061">
        <v>73103784</v>
      </c>
      <c r="E4061">
        <v>150000000</v>
      </c>
    </row>
    <row r="4062" spans="1:5" x14ac:dyDescent="0.3">
      <c r="A4062">
        <f t="shared" si="67"/>
        <v>-76985496</v>
      </c>
      <c r="B4062" t="s">
        <v>1329</v>
      </c>
      <c r="C4062" t="s">
        <v>1331</v>
      </c>
      <c r="D4062">
        <v>23014504</v>
      </c>
      <c r="E4062">
        <v>100000000</v>
      </c>
    </row>
    <row r="4063" spans="1:5" x14ac:dyDescent="0.3">
      <c r="A4063">
        <f t="shared" si="67"/>
        <v>-77810499</v>
      </c>
      <c r="B4063" t="s">
        <v>354</v>
      </c>
      <c r="C4063" t="s">
        <v>357</v>
      </c>
      <c r="D4063">
        <v>100189501</v>
      </c>
      <c r="E4063">
        <v>178000000</v>
      </c>
    </row>
    <row r="4064" spans="1:5" x14ac:dyDescent="0.3">
      <c r="A4064">
        <f t="shared" si="67"/>
        <v>-77823100</v>
      </c>
      <c r="B4064" t="s">
        <v>1324</v>
      </c>
      <c r="C4064" t="s">
        <v>1325</v>
      </c>
      <c r="D4064">
        <v>17176900</v>
      </c>
      <c r="E4064">
        <v>95000000</v>
      </c>
    </row>
    <row r="4065" spans="1:5" x14ac:dyDescent="0.3">
      <c r="A4065">
        <f t="shared" si="67"/>
        <v>-79860848</v>
      </c>
      <c r="B4065" t="s">
        <v>775</v>
      </c>
      <c r="C4065" t="s">
        <v>1910</v>
      </c>
      <c r="D4065">
        <v>1339152</v>
      </c>
      <c r="E4065">
        <v>81200000</v>
      </c>
    </row>
    <row r="4066" spans="1:5" x14ac:dyDescent="0.3">
      <c r="A4066">
        <f t="shared" si="67"/>
        <v>-80448338</v>
      </c>
      <c r="B4066" t="s">
        <v>247</v>
      </c>
      <c r="C4066" t="s">
        <v>251</v>
      </c>
      <c r="D4066">
        <v>49551662</v>
      </c>
      <c r="E4066">
        <v>130000000</v>
      </c>
    </row>
    <row r="4067" spans="1:5" x14ac:dyDescent="0.3">
      <c r="A4067">
        <f t="shared" si="67"/>
        <v>-82603302</v>
      </c>
      <c r="B4067" t="s">
        <v>127</v>
      </c>
      <c r="C4067" t="s">
        <v>1085</v>
      </c>
      <c r="D4067">
        <v>47396698</v>
      </c>
      <c r="E4067">
        <v>130000000</v>
      </c>
    </row>
    <row r="4068" spans="1:5" x14ac:dyDescent="0.3">
      <c r="A4068">
        <f t="shared" si="67"/>
        <v>-83287549</v>
      </c>
      <c r="B4068" t="s">
        <v>1104</v>
      </c>
      <c r="C4068" t="s">
        <v>1108</v>
      </c>
      <c r="D4068">
        <v>6712451</v>
      </c>
      <c r="E4068">
        <v>90000000</v>
      </c>
    </row>
    <row r="4069" spans="1:5" x14ac:dyDescent="0.3">
      <c r="A4069">
        <f t="shared" si="67"/>
        <v>-83385977</v>
      </c>
      <c r="B4069" t="s">
        <v>98</v>
      </c>
      <c r="C4069" t="s">
        <v>102</v>
      </c>
      <c r="D4069">
        <v>141614023</v>
      </c>
      <c r="E4069">
        <v>225000000</v>
      </c>
    </row>
    <row r="4070" spans="1:5" x14ac:dyDescent="0.3">
      <c r="A4070">
        <f t="shared" si="67"/>
        <v>-83406809</v>
      </c>
      <c r="B4070" t="s">
        <v>212</v>
      </c>
      <c r="C4070" t="s">
        <v>215</v>
      </c>
      <c r="D4070">
        <v>116593191</v>
      </c>
      <c r="E4070">
        <v>200000000</v>
      </c>
    </row>
    <row r="4071" spans="1:5" x14ac:dyDescent="0.3">
      <c r="A4071">
        <f t="shared" si="67"/>
        <v>-83832772</v>
      </c>
      <c r="B4071" t="s">
        <v>10617</v>
      </c>
      <c r="C4071" t="s">
        <v>10621</v>
      </c>
      <c r="D4071">
        <v>617228</v>
      </c>
      <c r="E4071">
        <v>84450000</v>
      </c>
    </row>
    <row r="4072" spans="1:5" x14ac:dyDescent="0.3">
      <c r="A4072">
        <f t="shared" si="67"/>
        <v>-84540684</v>
      </c>
      <c r="B4072" t="s">
        <v>630</v>
      </c>
      <c r="C4072" t="s">
        <v>631</v>
      </c>
      <c r="D4072">
        <v>64459316</v>
      </c>
      <c r="E4072">
        <v>149000000</v>
      </c>
    </row>
    <row r="4073" spans="1:5" x14ac:dyDescent="0.3">
      <c r="A4073">
        <f t="shared" si="67"/>
        <v>-84593638</v>
      </c>
      <c r="B4073" t="s">
        <v>1347</v>
      </c>
      <c r="C4073" t="s">
        <v>1349</v>
      </c>
      <c r="D4073">
        <v>22406362</v>
      </c>
      <c r="E4073">
        <v>107000000</v>
      </c>
    </row>
    <row r="4074" spans="1:5" x14ac:dyDescent="0.3">
      <c r="A4074">
        <f t="shared" si="67"/>
        <v>-85995841</v>
      </c>
      <c r="B4074" t="s">
        <v>1071</v>
      </c>
      <c r="C4074" t="s">
        <v>1073</v>
      </c>
      <c r="D4074">
        <v>24004159</v>
      </c>
      <c r="E4074">
        <v>110000000</v>
      </c>
    </row>
    <row r="4075" spans="1:5" x14ac:dyDescent="0.3">
      <c r="A4075">
        <f t="shared" si="67"/>
        <v>-86753780</v>
      </c>
      <c r="B4075" t="s">
        <v>359</v>
      </c>
      <c r="C4075" t="s">
        <v>362</v>
      </c>
      <c r="D4075">
        <v>88246220</v>
      </c>
      <c r="E4075">
        <v>175000000</v>
      </c>
    </row>
    <row r="4076" spans="1:5" x14ac:dyDescent="0.3">
      <c r="A4076">
        <f t="shared" si="67"/>
        <v>-86856188</v>
      </c>
      <c r="B4076" t="s">
        <v>477</v>
      </c>
      <c r="C4076" t="s">
        <v>480</v>
      </c>
      <c r="D4076">
        <v>63143812</v>
      </c>
      <c r="E4076">
        <v>150000000</v>
      </c>
    </row>
    <row r="4077" spans="1:5" x14ac:dyDescent="0.3">
      <c r="A4077">
        <f t="shared" si="67"/>
        <v>-87000000</v>
      </c>
      <c r="B4077" t="s">
        <v>1355</v>
      </c>
      <c r="C4077" t="s">
        <v>1357</v>
      </c>
      <c r="D4077">
        <v>11000000</v>
      </c>
      <c r="E4077">
        <v>98000000</v>
      </c>
    </row>
    <row r="4078" spans="1:5" x14ac:dyDescent="0.3">
      <c r="A4078">
        <f t="shared" si="67"/>
        <v>-87207693</v>
      </c>
      <c r="B4078" t="s">
        <v>264</v>
      </c>
      <c r="C4078" t="s">
        <v>755</v>
      </c>
      <c r="D4078">
        <v>52792307</v>
      </c>
      <c r="E4078">
        <v>140000000</v>
      </c>
    </row>
    <row r="4079" spans="1:5" x14ac:dyDescent="0.3">
      <c r="A4079">
        <f t="shared" si="67"/>
        <v>-88062505</v>
      </c>
      <c r="B4079" t="s">
        <v>602</v>
      </c>
      <c r="C4079" t="s">
        <v>605</v>
      </c>
      <c r="D4079">
        <v>61937495</v>
      </c>
      <c r="E4079">
        <v>150000000</v>
      </c>
    </row>
    <row r="4080" spans="1:5" x14ac:dyDescent="0.3">
      <c r="A4080">
        <f t="shared" si="67"/>
        <v>-88214518</v>
      </c>
      <c r="B4080" t="s">
        <v>257</v>
      </c>
      <c r="C4080" t="s">
        <v>260</v>
      </c>
      <c r="D4080">
        <v>101785482</v>
      </c>
      <c r="E4080">
        <v>190000000</v>
      </c>
    </row>
    <row r="4081" spans="1:5" x14ac:dyDescent="0.3">
      <c r="A4081">
        <f t="shared" si="67"/>
        <v>-88958772</v>
      </c>
      <c r="B4081" t="s">
        <v>1274</v>
      </c>
      <c r="C4081" t="s">
        <v>8390</v>
      </c>
      <c r="D4081">
        <v>11041228</v>
      </c>
      <c r="E4081">
        <v>100000000</v>
      </c>
    </row>
    <row r="4082" spans="1:5" x14ac:dyDescent="0.3">
      <c r="A4082">
        <f t="shared" si="67"/>
        <v>-89787380</v>
      </c>
      <c r="B4082" t="s">
        <v>934</v>
      </c>
      <c r="C4082" t="s">
        <v>938</v>
      </c>
      <c r="D4082">
        <v>30212620</v>
      </c>
      <c r="E4082">
        <v>120000000</v>
      </c>
    </row>
    <row r="4083" spans="1:5" x14ac:dyDescent="0.3">
      <c r="A4083">
        <f t="shared" si="67"/>
        <v>-89809438</v>
      </c>
      <c r="B4083" t="s">
        <v>1497</v>
      </c>
      <c r="C4083" t="s">
        <v>1500</v>
      </c>
      <c r="D4083">
        <v>190562</v>
      </c>
      <c r="E4083">
        <v>90000000</v>
      </c>
    </row>
    <row r="4084" spans="1:5" x14ac:dyDescent="0.3">
      <c r="A4084">
        <f t="shared" si="67"/>
        <v>-90200974</v>
      </c>
      <c r="B4084" t="s">
        <v>189</v>
      </c>
      <c r="C4084" t="s">
        <v>1103</v>
      </c>
      <c r="D4084">
        <v>35799026</v>
      </c>
      <c r="E4084">
        <v>126000000</v>
      </c>
    </row>
    <row r="4085" spans="1:5" x14ac:dyDescent="0.3">
      <c r="A4085">
        <f t="shared" si="67"/>
        <v>-91973129</v>
      </c>
      <c r="B4085" t="s">
        <v>1142</v>
      </c>
      <c r="C4085" t="s">
        <v>1468</v>
      </c>
      <c r="D4085">
        <v>26871</v>
      </c>
      <c r="E4085">
        <v>92000000</v>
      </c>
    </row>
    <row r="4086" spans="1:5" x14ac:dyDescent="0.3">
      <c r="A4086">
        <f t="shared" si="67"/>
        <v>-93153376</v>
      </c>
      <c r="B4086" t="s">
        <v>487</v>
      </c>
      <c r="C4086" t="s">
        <v>488</v>
      </c>
      <c r="D4086">
        <v>76846624</v>
      </c>
      <c r="E4086">
        <v>170000000</v>
      </c>
    </row>
    <row r="4087" spans="1:5" x14ac:dyDescent="0.3">
      <c r="A4087">
        <f t="shared" si="67"/>
        <v>-93990787</v>
      </c>
      <c r="B4087" t="s">
        <v>1274</v>
      </c>
      <c r="C4087" t="s">
        <v>1277</v>
      </c>
      <c r="D4087">
        <v>9213</v>
      </c>
      <c r="E4087">
        <v>94000000</v>
      </c>
    </row>
    <row r="4088" spans="1:5" x14ac:dyDescent="0.3">
      <c r="A4088">
        <f t="shared" si="67"/>
        <v>-94780265</v>
      </c>
      <c r="B4088" t="s">
        <v>127</v>
      </c>
      <c r="C4088" t="s">
        <v>131</v>
      </c>
      <c r="D4088">
        <v>105219735</v>
      </c>
      <c r="E4088">
        <v>200000000</v>
      </c>
    </row>
    <row r="4089" spans="1:5" x14ac:dyDescent="0.3">
      <c r="A4089">
        <f t="shared" si="67"/>
        <v>-95588898</v>
      </c>
      <c r="B4089" t="s">
        <v>1249</v>
      </c>
      <c r="C4089" t="s">
        <v>1252</v>
      </c>
      <c r="D4089">
        <v>4411102</v>
      </c>
      <c r="E4089">
        <v>100000000</v>
      </c>
    </row>
    <row r="4090" spans="1:5" x14ac:dyDescent="0.3">
      <c r="A4090">
        <f t="shared" si="67"/>
        <v>-96179906</v>
      </c>
      <c r="B4090" t="s">
        <v>330</v>
      </c>
      <c r="C4090" t="s">
        <v>333</v>
      </c>
      <c r="D4090">
        <v>73820094</v>
      </c>
      <c r="E4090">
        <v>170000000</v>
      </c>
    </row>
    <row r="4091" spans="1:5" x14ac:dyDescent="0.3">
      <c r="A4091">
        <f t="shared" si="67"/>
        <v>-96407585</v>
      </c>
      <c r="B4091" t="s">
        <v>835</v>
      </c>
      <c r="C4091" t="s">
        <v>837</v>
      </c>
      <c r="D4091">
        <v>33592415</v>
      </c>
      <c r="E4091">
        <v>130000000</v>
      </c>
    </row>
    <row r="4092" spans="1:5" x14ac:dyDescent="0.3">
      <c r="A4092">
        <f t="shared" si="67"/>
        <v>-96582135</v>
      </c>
      <c r="B4092" t="s">
        <v>410</v>
      </c>
      <c r="C4092" t="s">
        <v>413</v>
      </c>
      <c r="D4092">
        <v>93417865</v>
      </c>
      <c r="E4092">
        <v>190000000</v>
      </c>
    </row>
    <row r="4093" spans="1:5" x14ac:dyDescent="0.3">
      <c r="A4093">
        <f t="shared" si="67"/>
        <v>-96941620</v>
      </c>
      <c r="B4093" t="s">
        <v>8167</v>
      </c>
      <c r="C4093" t="s">
        <v>8169</v>
      </c>
      <c r="D4093">
        <v>3058380</v>
      </c>
      <c r="E4093">
        <v>100000000</v>
      </c>
    </row>
    <row r="4094" spans="1:5" x14ac:dyDescent="0.3">
      <c r="A4094">
        <f t="shared" si="67"/>
        <v>-99344497</v>
      </c>
      <c r="B4094" t="s">
        <v>482</v>
      </c>
      <c r="C4094" t="s">
        <v>485</v>
      </c>
      <c r="D4094">
        <v>60655503</v>
      </c>
      <c r="E4094">
        <v>160000000</v>
      </c>
    </row>
    <row r="4095" spans="1:5" x14ac:dyDescent="0.3">
      <c r="A4095">
        <f t="shared" si="67"/>
        <v>-101879446</v>
      </c>
      <c r="B4095" t="s">
        <v>1090</v>
      </c>
      <c r="C4095" t="s">
        <v>1228</v>
      </c>
      <c r="D4095">
        <v>38120554</v>
      </c>
      <c r="E4095">
        <v>140000000</v>
      </c>
    </row>
    <row r="4096" spans="1:5" x14ac:dyDescent="0.3">
      <c r="A4096">
        <f t="shared" si="67"/>
        <v>-102725701</v>
      </c>
      <c r="B4096" t="s">
        <v>3390</v>
      </c>
      <c r="C4096" t="s">
        <v>8014</v>
      </c>
      <c r="D4096">
        <v>274299</v>
      </c>
      <c r="E4096">
        <v>103000000</v>
      </c>
    </row>
    <row r="4097" spans="1:5" x14ac:dyDescent="0.3">
      <c r="A4097">
        <f t="shared" si="67"/>
        <v>-103295584</v>
      </c>
      <c r="B4097" t="s">
        <v>338</v>
      </c>
      <c r="C4097" t="s">
        <v>702</v>
      </c>
      <c r="D4097">
        <v>31704416</v>
      </c>
      <c r="E4097">
        <v>135000000</v>
      </c>
    </row>
    <row r="4098" spans="1:5" x14ac:dyDescent="0.3">
      <c r="A4098">
        <f t="shared" ref="A4098:A4132" si="68">D4098-E4098</f>
        <v>-104868170</v>
      </c>
      <c r="B4098" t="s">
        <v>724</v>
      </c>
      <c r="C4098" t="s">
        <v>727</v>
      </c>
      <c r="D4098">
        <v>32131830</v>
      </c>
      <c r="E4098">
        <v>137000000</v>
      </c>
    </row>
    <row r="4099" spans="1:5" x14ac:dyDescent="0.3">
      <c r="A4099">
        <f t="shared" si="68"/>
        <v>-108858926</v>
      </c>
      <c r="B4099" t="s">
        <v>696</v>
      </c>
      <c r="C4099" t="s">
        <v>698</v>
      </c>
      <c r="D4099">
        <v>31141074</v>
      </c>
      <c r="E4099">
        <v>140000000</v>
      </c>
    </row>
    <row r="4100" spans="1:5" x14ac:dyDescent="0.3">
      <c r="A4100">
        <f t="shared" si="68"/>
        <v>-109244357</v>
      </c>
      <c r="B4100" t="s">
        <v>252</v>
      </c>
      <c r="C4100" t="s">
        <v>255</v>
      </c>
      <c r="D4100">
        <v>90755643</v>
      </c>
      <c r="E4100">
        <v>200000000</v>
      </c>
    </row>
    <row r="4101" spans="1:5" x14ac:dyDescent="0.3">
      <c r="A4101">
        <f t="shared" si="68"/>
        <v>-109916481</v>
      </c>
      <c r="B4101" t="s">
        <v>134</v>
      </c>
      <c r="C4101" t="s">
        <v>138</v>
      </c>
      <c r="D4101">
        <v>70083519</v>
      </c>
      <c r="E4101">
        <v>180000000</v>
      </c>
    </row>
    <row r="4102" spans="1:5" x14ac:dyDescent="0.3">
      <c r="A4102">
        <f t="shared" si="68"/>
        <v>-111931604</v>
      </c>
      <c r="B4102" t="s">
        <v>1057</v>
      </c>
      <c r="C4102" t="s">
        <v>1060</v>
      </c>
      <c r="D4102">
        <v>48068396</v>
      </c>
      <c r="E4102">
        <v>160000000</v>
      </c>
    </row>
    <row r="4103" spans="1:5" x14ac:dyDescent="0.3">
      <c r="A4103">
        <f t="shared" si="68"/>
        <v>-113021005</v>
      </c>
      <c r="B4103" t="s">
        <v>494</v>
      </c>
      <c r="C4103" t="s">
        <v>497</v>
      </c>
      <c r="D4103">
        <v>46978995</v>
      </c>
      <c r="E4103">
        <v>160000000</v>
      </c>
    </row>
    <row r="4104" spans="1:5" x14ac:dyDescent="0.3">
      <c r="A4104">
        <f t="shared" si="68"/>
        <v>-115035182</v>
      </c>
      <c r="B4104" t="s">
        <v>633</v>
      </c>
      <c r="C4104" t="s">
        <v>635</v>
      </c>
      <c r="D4104">
        <v>34964818</v>
      </c>
      <c r="E4104">
        <v>150000000</v>
      </c>
    </row>
    <row r="4105" spans="1:5" x14ac:dyDescent="0.3">
      <c r="A4105">
        <f t="shared" si="68"/>
        <v>-120706229</v>
      </c>
      <c r="B4105" t="s">
        <v>515</v>
      </c>
      <c r="C4105" t="s">
        <v>518</v>
      </c>
      <c r="D4105">
        <v>34293771</v>
      </c>
      <c r="E4105">
        <v>155000000</v>
      </c>
    </row>
    <row r="4106" spans="1:5" x14ac:dyDescent="0.3">
      <c r="A4106">
        <f t="shared" si="68"/>
        <v>-125710090</v>
      </c>
      <c r="B4106" t="s">
        <v>22</v>
      </c>
      <c r="C4106" t="s">
        <v>93</v>
      </c>
      <c r="D4106">
        <v>89289910</v>
      </c>
      <c r="E4106">
        <v>215000000</v>
      </c>
    </row>
    <row r="4107" spans="1:5" x14ac:dyDescent="0.3">
      <c r="A4107">
        <f t="shared" si="68"/>
        <v>-128620685</v>
      </c>
      <c r="B4107" t="s">
        <v>625</v>
      </c>
      <c r="C4107" t="s">
        <v>628</v>
      </c>
      <c r="D4107">
        <v>21379315</v>
      </c>
      <c r="E4107">
        <v>150000000</v>
      </c>
    </row>
    <row r="4108" spans="1:5" x14ac:dyDescent="0.3">
      <c r="A4108">
        <f t="shared" si="68"/>
        <v>-128624673</v>
      </c>
      <c r="B4108" t="s">
        <v>302</v>
      </c>
      <c r="C4108" t="s">
        <v>304</v>
      </c>
      <c r="D4108">
        <v>47375327</v>
      </c>
      <c r="E4108">
        <v>176000000</v>
      </c>
    </row>
    <row r="4109" spans="1:5" x14ac:dyDescent="0.3">
      <c r="A4109">
        <f t="shared" si="68"/>
        <v>-129828140</v>
      </c>
      <c r="B4109" t="s">
        <v>80</v>
      </c>
      <c r="C4109" t="s">
        <v>245</v>
      </c>
      <c r="D4109">
        <v>65171860</v>
      </c>
      <c r="E4109">
        <v>195000000</v>
      </c>
    </row>
    <row r="4110" spans="1:5" x14ac:dyDescent="0.3">
      <c r="A4110">
        <f t="shared" si="68"/>
        <v>-136702695</v>
      </c>
      <c r="B4110" t="s">
        <v>398</v>
      </c>
      <c r="C4110" t="s">
        <v>401</v>
      </c>
      <c r="D4110">
        <v>38297305</v>
      </c>
      <c r="E4110">
        <v>175000000</v>
      </c>
    </row>
    <row r="4111" spans="1:5" x14ac:dyDescent="0.3">
      <c r="A4111">
        <f t="shared" si="68"/>
        <v>-139853928</v>
      </c>
      <c r="B4111" t="s">
        <v>4204</v>
      </c>
      <c r="C4111" t="s">
        <v>6833</v>
      </c>
      <c r="D4111">
        <v>146072</v>
      </c>
      <c r="E4111">
        <v>140000000</v>
      </c>
    </row>
    <row r="4112" spans="1:5" x14ac:dyDescent="0.3">
      <c r="A4112">
        <f t="shared" si="68"/>
        <v>-141254135</v>
      </c>
      <c r="B4112" t="s">
        <v>98</v>
      </c>
      <c r="C4112" t="s">
        <v>6013</v>
      </c>
      <c r="D4112">
        <v>12495865</v>
      </c>
      <c r="E4112">
        <f>VLOOKUP(B4112,'AVG budget &amp; Gross'!$S$4:$T$2401,2,0)</f>
        <v>153750000</v>
      </c>
    </row>
    <row r="4113" spans="1:5" x14ac:dyDescent="0.3">
      <c r="A4113">
        <f t="shared" si="68"/>
        <v>-143826840</v>
      </c>
      <c r="B4113" t="s">
        <v>153</v>
      </c>
      <c r="C4113" t="s">
        <v>157</v>
      </c>
      <c r="D4113">
        <v>65173160</v>
      </c>
      <c r="E4113">
        <v>209000000</v>
      </c>
    </row>
    <row r="4114" spans="1:5" x14ac:dyDescent="0.3">
      <c r="A4114">
        <f t="shared" si="68"/>
        <v>-149237822</v>
      </c>
      <c r="B4114" t="s">
        <v>1872</v>
      </c>
      <c r="C4114" t="s">
        <v>5434</v>
      </c>
      <c r="D4114">
        <v>10762178</v>
      </c>
      <c r="E4114">
        <v>160000000</v>
      </c>
    </row>
    <row r="4115" spans="1:5" x14ac:dyDescent="0.3">
      <c r="A4115">
        <f t="shared" si="68"/>
        <v>-149800772</v>
      </c>
      <c r="B4115" t="s">
        <v>10791</v>
      </c>
      <c r="C4115" t="s">
        <v>10793</v>
      </c>
      <c r="D4115">
        <v>199228</v>
      </c>
      <c r="E4115">
        <v>150000000</v>
      </c>
    </row>
    <row r="4116" spans="1:5" x14ac:dyDescent="0.3">
      <c r="A4116">
        <f t="shared" si="68"/>
        <v>-164334574</v>
      </c>
      <c r="B4116" t="s">
        <v>296</v>
      </c>
      <c r="C4116" t="s">
        <v>429</v>
      </c>
      <c r="D4116">
        <v>665426</v>
      </c>
      <c r="E4116">
        <v>165000000</v>
      </c>
    </row>
    <row r="4117" spans="1:5" x14ac:dyDescent="0.3">
      <c r="A4117">
        <f t="shared" si="68"/>
        <v>-188094481</v>
      </c>
      <c r="B4117" t="s">
        <v>10158</v>
      </c>
      <c r="C4117" t="s">
        <v>10160</v>
      </c>
      <c r="D4117">
        <v>11905519</v>
      </c>
      <c r="E4117">
        <v>200000000</v>
      </c>
    </row>
    <row r="4118" spans="1:5" x14ac:dyDescent="0.3">
      <c r="A4118">
        <f t="shared" si="68"/>
        <v>-190641321</v>
      </c>
      <c r="B4118" t="s">
        <v>46</v>
      </c>
      <c r="C4118" t="s">
        <v>50</v>
      </c>
      <c r="D4118">
        <v>73058679</v>
      </c>
      <c r="E4118">
        <v>263700000</v>
      </c>
    </row>
    <row r="4119" spans="1:5" x14ac:dyDescent="0.3">
      <c r="A4119">
        <f t="shared" si="68"/>
        <v>-299897945</v>
      </c>
      <c r="B4119" t="s">
        <v>7828</v>
      </c>
      <c r="C4119" t="s">
        <v>7831</v>
      </c>
      <c r="D4119">
        <v>102055</v>
      </c>
      <c r="E4119">
        <v>300000000</v>
      </c>
    </row>
    <row r="4120" spans="1:5" x14ac:dyDescent="0.3">
      <c r="A4120">
        <f t="shared" si="68"/>
        <v>-375868702</v>
      </c>
      <c r="B4120" t="s">
        <v>1296</v>
      </c>
      <c r="C4120" t="s">
        <v>3382</v>
      </c>
      <c r="D4120">
        <v>14131298</v>
      </c>
      <c r="E4120">
        <v>390000000</v>
      </c>
    </row>
    <row r="4121" spans="1:5" x14ac:dyDescent="0.3">
      <c r="A4121">
        <f t="shared" si="68"/>
        <v>-399545745</v>
      </c>
      <c r="B4121" t="s">
        <v>9233</v>
      </c>
      <c r="C4121" t="s">
        <v>9235</v>
      </c>
      <c r="D4121">
        <v>454255</v>
      </c>
      <c r="E4121">
        <v>400000000</v>
      </c>
    </row>
    <row r="4122" spans="1:5" x14ac:dyDescent="0.3">
      <c r="A4122">
        <f t="shared" si="68"/>
        <v>-553005191</v>
      </c>
      <c r="B4122" t="s">
        <v>887</v>
      </c>
      <c r="C4122" t="s">
        <v>4280</v>
      </c>
      <c r="D4122">
        <v>626809</v>
      </c>
      <c r="E4122">
        <v>553632000</v>
      </c>
    </row>
    <row r="4123" spans="1:5" x14ac:dyDescent="0.3">
      <c r="A4123">
        <f t="shared" si="68"/>
        <v>-598397534</v>
      </c>
      <c r="B4123" t="s">
        <v>9136</v>
      </c>
      <c r="C4123" t="s">
        <v>9140</v>
      </c>
      <c r="D4123">
        <v>1602466</v>
      </c>
      <c r="E4123">
        <v>600000000</v>
      </c>
    </row>
    <row r="4124" spans="1:5" x14ac:dyDescent="0.3">
      <c r="A4124">
        <f t="shared" si="68"/>
        <v>-696724557</v>
      </c>
      <c r="B4124" t="s">
        <v>8654</v>
      </c>
      <c r="C4124" t="s">
        <v>8657</v>
      </c>
      <c r="D4124">
        <v>3275443</v>
      </c>
      <c r="E4124">
        <v>700000000</v>
      </c>
    </row>
    <row r="4125" spans="1:5" x14ac:dyDescent="0.3">
      <c r="A4125">
        <f t="shared" si="68"/>
        <v>-698312689</v>
      </c>
      <c r="B4125" t="s">
        <v>10708</v>
      </c>
      <c r="C4125" t="s">
        <v>10712</v>
      </c>
      <c r="D4125">
        <v>1687311</v>
      </c>
      <c r="E4125">
        <v>700000000</v>
      </c>
    </row>
    <row r="4126" spans="1:5" x14ac:dyDescent="0.3">
      <c r="A4126">
        <f t="shared" si="68"/>
        <v>-989962610</v>
      </c>
      <c r="B4126" t="s">
        <v>12733</v>
      </c>
      <c r="C4126" t="s">
        <v>12736</v>
      </c>
      <c r="D4126">
        <v>10037390</v>
      </c>
      <c r="E4126">
        <v>1000000000</v>
      </c>
    </row>
    <row r="4127" spans="1:5" x14ac:dyDescent="0.3">
      <c r="A4127">
        <f t="shared" si="68"/>
        <v>-1099560838</v>
      </c>
      <c r="B4127" t="s">
        <v>6815</v>
      </c>
      <c r="C4127" t="s">
        <v>9536</v>
      </c>
      <c r="D4127">
        <v>439162</v>
      </c>
      <c r="E4127">
        <v>1100000000</v>
      </c>
    </row>
    <row r="4128" spans="1:5" x14ac:dyDescent="0.3">
      <c r="A4128">
        <f t="shared" si="68"/>
        <v>-2127109510</v>
      </c>
      <c r="B4128" t="s">
        <v>6815</v>
      </c>
      <c r="C4128" t="s">
        <v>6817</v>
      </c>
      <c r="D4128">
        <v>410388</v>
      </c>
      <c r="E4128">
        <v>2127519898</v>
      </c>
    </row>
    <row r="4129" spans="1:5" x14ac:dyDescent="0.3">
      <c r="A4129">
        <f t="shared" si="68"/>
        <v>-2397701809</v>
      </c>
      <c r="B4129" t="s">
        <v>4754</v>
      </c>
      <c r="C4129" t="s">
        <v>6789</v>
      </c>
      <c r="D4129">
        <v>2298191</v>
      </c>
      <c r="E4129">
        <v>2400000000</v>
      </c>
    </row>
    <row r="4130" spans="1:5" x14ac:dyDescent="0.3">
      <c r="A4130">
        <f t="shared" si="68"/>
        <v>-2499804112</v>
      </c>
      <c r="B4130" t="s">
        <v>8469</v>
      </c>
      <c r="C4130" t="s">
        <v>8472</v>
      </c>
      <c r="D4130">
        <v>195888</v>
      </c>
      <c r="E4130">
        <v>2500000000</v>
      </c>
    </row>
    <row r="4131" spans="1:5" x14ac:dyDescent="0.3">
      <c r="A4131">
        <f t="shared" si="68"/>
        <v>-4199788333</v>
      </c>
      <c r="B4131" t="s">
        <v>8444</v>
      </c>
      <c r="C4131" t="s">
        <v>10739</v>
      </c>
      <c r="D4131">
        <v>211667</v>
      </c>
      <c r="E4131">
        <v>4200000000</v>
      </c>
    </row>
    <row r="4132" spans="1:5" x14ac:dyDescent="0.3">
      <c r="A4132">
        <f t="shared" si="68"/>
        <v>-12213298588</v>
      </c>
      <c r="B4132" t="s">
        <v>4244</v>
      </c>
      <c r="C4132" t="s">
        <v>3346</v>
      </c>
      <c r="D4132">
        <v>2201412</v>
      </c>
      <c r="E4132">
        <v>12215500000</v>
      </c>
    </row>
  </sheetData>
  <autoFilter ref="A1:E1" xr:uid="{05A574B9-538A-4B19-8F02-C58E2F6D8D93}">
    <sortState xmlns:xlrd2="http://schemas.microsoft.com/office/spreadsheetml/2017/richdata2" ref="A2:E4132">
      <sortCondition descending="1" ref="A1"/>
    </sortState>
  </autoFilter>
  <mergeCells count="3">
    <mergeCell ref="H3:O4"/>
    <mergeCell ref="H5:O6"/>
    <mergeCell ref="H14:M14"/>
  </mergeCells>
  <conditionalFormatting sqref="A2:A4132">
    <cfRule type="top10" dxfId="1" priority="2" rank="10"/>
  </conditionalFormatting>
  <conditionalFormatting sqref="C4255:C1048576 C1:C4132">
    <cfRule type="duplicateValues" dxfId="0" priority="4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94CE5-AB85-4A1F-867C-D41872DFE272}">
  <sheetPr filterMode="1"/>
  <dimension ref="B1:E4132"/>
  <sheetViews>
    <sheetView workbookViewId="0">
      <selection activeCell="L45" sqref="L45"/>
    </sheetView>
  </sheetViews>
  <sheetFormatPr defaultRowHeight="14.4" x14ac:dyDescent="0.3"/>
  <cols>
    <col min="2" max="2" width="12" bestFit="1" customWidth="1"/>
    <col min="3" max="3" width="12.6640625" bestFit="1" customWidth="1"/>
    <col min="4" max="4" width="8.88671875" style="26"/>
    <col min="5" max="5" width="9.21875" style="26" bestFit="1" customWidth="1"/>
  </cols>
  <sheetData>
    <row r="1" spans="2:5" x14ac:dyDescent="0.3">
      <c r="B1" t="s">
        <v>10</v>
      </c>
      <c r="C1" t="s">
        <v>14518</v>
      </c>
      <c r="D1" s="26" t="s">
        <v>10</v>
      </c>
      <c r="E1" s="26" t="s">
        <v>14518</v>
      </c>
    </row>
    <row r="2" spans="2:5" hidden="1" x14ac:dyDescent="0.3">
      <c r="B2" s="30">
        <v>237000000</v>
      </c>
      <c r="C2" s="30">
        <v>523505847</v>
      </c>
      <c r="D2" s="26">
        <f>B2/1000000</f>
        <v>237</v>
      </c>
      <c r="E2" s="26">
        <f>C2/1000000</f>
        <v>523.50584700000002</v>
      </c>
    </row>
    <row r="3" spans="2:5" hidden="1" x14ac:dyDescent="0.3">
      <c r="B3" s="30">
        <v>300000000</v>
      </c>
      <c r="C3" s="30">
        <v>9404152</v>
      </c>
      <c r="D3" s="26">
        <f t="shared" ref="D3:D66" si="0">B3/1000000</f>
        <v>300</v>
      </c>
      <c r="E3" s="26">
        <f t="shared" ref="E3:E66" si="1">C3/1000000</f>
        <v>9.4041519999999998</v>
      </c>
    </row>
    <row r="4" spans="2:5" x14ac:dyDescent="0.3">
      <c r="B4" s="30">
        <v>245000000</v>
      </c>
      <c r="C4" s="30">
        <v>-44925825</v>
      </c>
      <c r="D4" s="26">
        <f t="shared" si="0"/>
        <v>245</v>
      </c>
      <c r="E4" s="26">
        <f t="shared" si="1"/>
        <v>-44.925825000000003</v>
      </c>
    </row>
    <row r="5" spans="2:5" hidden="1" x14ac:dyDescent="0.3">
      <c r="B5" s="30">
        <v>250000000</v>
      </c>
      <c r="C5" s="30">
        <v>198130642</v>
      </c>
      <c r="D5" s="26">
        <f t="shared" si="0"/>
        <v>250</v>
      </c>
      <c r="E5" s="26">
        <f t="shared" si="1"/>
        <v>198.13064199999999</v>
      </c>
    </row>
    <row r="6" spans="2:5" x14ac:dyDescent="0.3">
      <c r="B6" s="30">
        <v>263700000</v>
      </c>
      <c r="C6" s="30">
        <v>-190641321</v>
      </c>
      <c r="D6" s="26">
        <f t="shared" si="0"/>
        <v>263.7</v>
      </c>
      <c r="E6" s="26">
        <f t="shared" si="1"/>
        <v>-190.641321</v>
      </c>
    </row>
    <row r="7" spans="2:5" hidden="1" x14ac:dyDescent="0.3">
      <c r="B7" s="30">
        <v>258000000</v>
      </c>
      <c r="C7" s="30">
        <v>78530303</v>
      </c>
      <c r="D7" s="26">
        <f t="shared" si="0"/>
        <v>258</v>
      </c>
      <c r="E7" s="26">
        <f t="shared" si="1"/>
        <v>78.530303000000004</v>
      </c>
    </row>
    <row r="8" spans="2:5" x14ac:dyDescent="0.3">
      <c r="B8" s="30">
        <v>260000000</v>
      </c>
      <c r="C8" s="30">
        <v>-59192738</v>
      </c>
      <c r="D8" s="26">
        <f t="shared" si="0"/>
        <v>260</v>
      </c>
      <c r="E8" s="26">
        <f t="shared" si="1"/>
        <v>-59.192737999999999</v>
      </c>
    </row>
    <row r="9" spans="2:5" hidden="1" x14ac:dyDescent="0.3">
      <c r="B9" s="30">
        <v>250000000</v>
      </c>
      <c r="C9" s="30">
        <v>208991599</v>
      </c>
      <c r="D9" s="26">
        <f t="shared" si="0"/>
        <v>250</v>
      </c>
      <c r="E9" s="26">
        <f t="shared" si="1"/>
        <v>208.99159900000001</v>
      </c>
    </row>
    <row r="10" spans="2:5" hidden="1" x14ac:dyDescent="0.3">
      <c r="B10" s="30">
        <v>250000000</v>
      </c>
      <c r="C10" s="30">
        <v>51956980</v>
      </c>
      <c r="D10" s="26">
        <f t="shared" si="0"/>
        <v>250</v>
      </c>
      <c r="E10" s="26">
        <f t="shared" si="1"/>
        <v>51.956980000000001</v>
      </c>
    </row>
    <row r="11" spans="2:5" hidden="1" x14ac:dyDescent="0.3">
      <c r="B11" s="30">
        <v>250000000</v>
      </c>
      <c r="C11" s="30">
        <v>80249062</v>
      </c>
      <c r="D11" s="26">
        <f t="shared" si="0"/>
        <v>250</v>
      </c>
      <c r="E11" s="26">
        <f t="shared" si="1"/>
        <v>80.249061999999995</v>
      </c>
    </row>
    <row r="12" spans="2:5" x14ac:dyDescent="0.3">
      <c r="B12" s="30">
        <v>209000000</v>
      </c>
      <c r="C12" s="30">
        <v>-8930592</v>
      </c>
      <c r="D12" s="26">
        <f t="shared" si="0"/>
        <v>209</v>
      </c>
      <c r="E12" s="26">
        <f t="shared" si="1"/>
        <v>-8.9305920000000008</v>
      </c>
    </row>
    <row r="13" spans="2:5" x14ac:dyDescent="0.3">
      <c r="B13" s="30">
        <v>200000000</v>
      </c>
      <c r="C13" s="30">
        <v>-31631573</v>
      </c>
      <c r="D13" s="26">
        <f t="shared" si="0"/>
        <v>200</v>
      </c>
      <c r="E13" s="26">
        <f t="shared" si="1"/>
        <v>-31.631572999999999</v>
      </c>
    </row>
    <row r="14" spans="2:5" hidden="1" x14ac:dyDescent="0.3">
      <c r="B14" s="30">
        <v>225000000</v>
      </c>
      <c r="C14" s="30">
        <v>198032628</v>
      </c>
      <c r="D14" s="26">
        <f t="shared" si="0"/>
        <v>225</v>
      </c>
      <c r="E14" s="26">
        <f t="shared" si="1"/>
        <v>198.03262799999999</v>
      </c>
    </row>
    <row r="15" spans="2:5" x14ac:dyDescent="0.3">
      <c r="B15" s="30">
        <v>215000000</v>
      </c>
      <c r="C15" s="30">
        <v>-125710090</v>
      </c>
      <c r="D15" s="26">
        <f t="shared" si="0"/>
        <v>215</v>
      </c>
      <c r="E15" s="26">
        <f t="shared" si="1"/>
        <v>-125.71008999999999</v>
      </c>
    </row>
    <row r="16" spans="2:5" hidden="1" x14ac:dyDescent="0.3">
      <c r="B16" s="30">
        <v>225000000</v>
      </c>
      <c r="C16" s="30">
        <v>66021565</v>
      </c>
      <c r="D16" s="26">
        <f t="shared" si="0"/>
        <v>225</v>
      </c>
      <c r="E16" s="26">
        <f t="shared" si="1"/>
        <v>66.021564999999995</v>
      </c>
    </row>
    <row r="17" spans="2:5" x14ac:dyDescent="0.3">
      <c r="B17" s="30">
        <v>225000000</v>
      </c>
      <c r="C17" s="30">
        <v>-83385977</v>
      </c>
      <c r="D17" s="26">
        <f t="shared" si="0"/>
        <v>225</v>
      </c>
      <c r="E17" s="26">
        <f t="shared" si="1"/>
        <v>-83.385976999999997</v>
      </c>
    </row>
    <row r="18" spans="2:5" hidden="1" x14ac:dyDescent="0.3">
      <c r="B18" s="30">
        <v>220000000</v>
      </c>
      <c r="C18" s="30">
        <v>403279547</v>
      </c>
      <c r="D18" s="26">
        <f t="shared" si="0"/>
        <v>220</v>
      </c>
      <c r="E18" s="26">
        <f t="shared" si="1"/>
        <v>403.27954699999998</v>
      </c>
    </row>
    <row r="19" spans="2:5" x14ac:dyDescent="0.3">
      <c r="B19" s="30">
        <v>250000000</v>
      </c>
      <c r="C19" s="30">
        <v>-8936125</v>
      </c>
      <c r="D19" s="26">
        <f t="shared" si="0"/>
        <v>250</v>
      </c>
      <c r="E19" s="26">
        <f t="shared" si="1"/>
        <v>-8.9361250000000005</v>
      </c>
    </row>
    <row r="20" spans="2:5" x14ac:dyDescent="0.3">
      <c r="B20" s="30">
        <v>225000000</v>
      </c>
      <c r="C20" s="30">
        <v>-45979146</v>
      </c>
      <c r="D20" s="26">
        <f t="shared" si="0"/>
        <v>225</v>
      </c>
      <c r="E20" s="26">
        <f t="shared" si="1"/>
        <v>-45.979146</v>
      </c>
    </row>
    <row r="21" spans="2:5" hidden="1" x14ac:dyDescent="0.3">
      <c r="B21" s="30">
        <v>250000000</v>
      </c>
      <c r="C21" s="30">
        <v>5108370</v>
      </c>
      <c r="D21" s="26">
        <f t="shared" si="0"/>
        <v>250</v>
      </c>
      <c r="E21" s="26">
        <f t="shared" si="1"/>
        <v>5.1083699999999999</v>
      </c>
    </row>
    <row r="22" spans="2:5" hidden="1" x14ac:dyDescent="0.3">
      <c r="B22" s="30">
        <v>230000000</v>
      </c>
      <c r="C22" s="30">
        <v>32030663</v>
      </c>
      <c r="D22" s="26">
        <f t="shared" si="0"/>
        <v>230</v>
      </c>
      <c r="E22" s="26">
        <f t="shared" si="1"/>
        <v>32.030662999999997</v>
      </c>
    </row>
    <row r="23" spans="2:5" x14ac:dyDescent="0.3">
      <c r="B23" s="30">
        <v>200000000</v>
      </c>
      <c r="C23" s="30">
        <v>-94780265</v>
      </c>
      <c r="D23" s="26">
        <f t="shared" si="0"/>
        <v>200</v>
      </c>
      <c r="E23" s="26">
        <f t="shared" si="1"/>
        <v>-94.780265</v>
      </c>
    </row>
    <row r="24" spans="2:5" hidden="1" x14ac:dyDescent="0.3">
      <c r="B24" s="30">
        <v>225000000</v>
      </c>
      <c r="C24" s="30">
        <v>33355354</v>
      </c>
      <c r="D24" s="26">
        <f t="shared" si="0"/>
        <v>225</v>
      </c>
      <c r="E24" s="26">
        <f t="shared" si="1"/>
        <v>33.355353999999998</v>
      </c>
    </row>
    <row r="25" spans="2:5" x14ac:dyDescent="0.3">
      <c r="B25" s="30">
        <v>180000000</v>
      </c>
      <c r="C25" s="30">
        <v>-109916481</v>
      </c>
      <c r="D25" s="26">
        <f t="shared" si="0"/>
        <v>180</v>
      </c>
      <c r="E25" s="26">
        <f t="shared" si="1"/>
        <v>-109.916481</v>
      </c>
    </row>
    <row r="26" spans="2:5" hidden="1" x14ac:dyDescent="0.3">
      <c r="B26" s="30">
        <v>207000000</v>
      </c>
      <c r="C26" s="30">
        <v>11051260</v>
      </c>
      <c r="D26" s="26">
        <f t="shared" si="0"/>
        <v>207</v>
      </c>
      <c r="E26" s="26">
        <f t="shared" si="1"/>
        <v>11.051259999999999</v>
      </c>
    </row>
    <row r="27" spans="2:5" hidden="1" x14ac:dyDescent="0.3">
      <c r="B27" s="30">
        <v>200000000</v>
      </c>
      <c r="C27" s="30">
        <v>458672302</v>
      </c>
      <c r="D27" s="26">
        <f t="shared" si="0"/>
        <v>200</v>
      </c>
      <c r="E27" s="26">
        <f t="shared" si="1"/>
        <v>458.672302</v>
      </c>
    </row>
    <row r="28" spans="2:5" hidden="1" x14ac:dyDescent="0.3">
      <c r="B28" s="30">
        <v>250000000</v>
      </c>
      <c r="C28" s="30">
        <v>157197282</v>
      </c>
      <c r="D28" s="26">
        <f t="shared" si="0"/>
        <v>250</v>
      </c>
      <c r="E28" s="26">
        <f t="shared" si="1"/>
        <v>157.197282</v>
      </c>
    </row>
    <row r="29" spans="2:5" x14ac:dyDescent="0.3">
      <c r="B29" s="30">
        <v>209000000</v>
      </c>
      <c r="C29" s="30">
        <v>-143826840</v>
      </c>
      <c r="D29" s="26">
        <f t="shared" si="0"/>
        <v>209</v>
      </c>
      <c r="E29" s="26">
        <f t="shared" si="1"/>
        <v>-143.82684</v>
      </c>
    </row>
    <row r="30" spans="2:5" hidden="1" x14ac:dyDescent="0.3">
      <c r="B30" s="30">
        <v>150000000</v>
      </c>
      <c r="C30" s="30">
        <v>502177271</v>
      </c>
      <c r="D30" s="26">
        <f t="shared" si="0"/>
        <v>150</v>
      </c>
      <c r="E30" s="26">
        <f t="shared" si="1"/>
        <v>502.17727100000002</v>
      </c>
    </row>
    <row r="31" spans="2:5" hidden="1" x14ac:dyDescent="0.3">
      <c r="B31" s="30">
        <v>200000000</v>
      </c>
      <c r="C31" s="30">
        <v>104360277</v>
      </c>
      <c r="D31" s="26">
        <f t="shared" si="0"/>
        <v>200</v>
      </c>
      <c r="E31" s="26">
        <f t="shared" si="1"/>
        <v>104.360277</v>
      </c>
    </row>
    <row r="32" spans="2:5" hidden="1" x14ac:dyDescent="0.3">
      <c r="B32" s="30">
        <v>200000000</v>
      </c>
      <c r="C32" s="30">
        <v>173377893</v>
      </c>
      <c r="D32" s="26">
        <f t="shared" si="0"/>
        <v>200</v>
      </c>
      <c r="E32" s="26">
        <f t="shared" si="1"/>
        <v>173.377893</v>
      </c>
    </row>
    <row r="33" spans="2:5" hidden="1" x14ac:dyDescent="0.3">
      <c r="B33" s="30">
        <v>200000000</v>
      </c>
      <c r="C33" s="30">
        <v>208992272</v>
      </c>
      <c r="D33" s="26">
        <f t="shared" si="0"/>
        <v>200</v>
      </c>
      <c r="E33" s="26">
        <f t="shared" si="1"/>
        <v>208.99227200000001</v>
      </c>
    </row>
    <row r="34" spans="2:5" hidden="1" x14ac:dyDescent="0.3">
      <c r="B34" s="30">
        <v>200000000</v>
      </c>
      <c r="C34" s="30">
        <v>134185206</v>
      </c>
      <c r="D34" s="26">
        <f t="shared" si="0"/>
        <v>200</v>
      </c>
      <c r="E34" s="26">
        <f t="shared" si="1"/>
        <v>134.18520599999999</v>
      </c>
    </row>
    <row r="35" spans="2:5" hidden="1" x14ac:dyDescent="0.3">
      <c r="B35" s="30">
        <v>210000000</v>
      </c>
      <c r="C35" s="30">
        <v>24360014</v>
      </c>
      <c r="D35" s="26">
        <f t="shared" si="0"/>
        <v>210</v>
      </c>
      <c r="E35" s="26">
        <f t="shared" si="1"/>
        <v>24.360014</v>
      </c>
    </row>
    <row r="36" spans="2:5" hidden="1" x14ac:dyDescent="0.3">
      <c r="B36" s="30">
        <v>200000000</v>
      </c>
      <c r="C36" s="30">
        <v>68488329</v>
      </c>
      <c r="D36" s="26">
        <f t="shared" si="0"/>
        <v>200</v>
      </c>
      <c r="E36" s="26">
        <f t="shared" si="1"/>
        <v>68.488328999999993</v>
      </c>
    </row>
    <row r="37" spans="2:5" hidden="1" x14ac:dyDescent="0.3">
      <c r="B37" s="30">
        <v>200000000</v>
      </c>
      <c r="C37" s="30">
        <v>202076689</v>
      </c>
      <c r="D37" s="26">
        <f t="shared" si="0"/>
        <v>200</v>
      </c>
      <c r="E37" s="26">
        <f t="shared" si="1"/>
        <v>202.07668899999999</v>
      </c>
    </row>
    <row r="38" spans="2:5" hidden="1" x14ac:dyDescent="0.3">
      <c r="B38" s="30">
        <v>210000000</v>
      </c>
      <c r="C38" s="30">
        <v>35428137</v>
      </c>
      <c r="D38" s="26">
        <f t="shared" si="0"/>
        <v>210</v>
      </c>
      <c r="E38" s="26">
        <f t="shared" si="1"/>
        <v>35.428137</v>
      </c>
    </row>
    <row r="39" spans="2:5" hidden="1" x14ac:dyDescent="0.3">
      <c r="B39" s="30">
        <v>215000000</v>
      </c>
      <c r="C39" s="30">
        <v>19903076</v>
      </c>
      <c r="D39" s="26">
        <f t="shared" si="0"/>
        <v>215</v>
      </c>
      <c r="E39" s="26">
        <f t="shared" si="1"/>
        <v>19.903075999999999</v>
      </c>
    </row>
    <row r="40" spans="2:5" hidden="1" x14ac:dyDescent="0.3">
      <c r="B40" s="30">
        <v>200000000</v>
      </c>
      <c r="C40" s="30">
        <v>2853933</v>
      </c>
      <c r="D40" s="26">
        <f t="shared" si="0"/>
        <v>200</v>
      </c>
      <c r="E40" s="26">
        <f t="shared" si="1"/>
        <v>2.8539330000000001</v>
      </c>
    </row>
    <row r="41" spans="2:5" hidden="1" x14ac:dyDescent="0.3">
      <c r="B41" s="30">
        <v>170000000</v>
      </c>
      <c r="C41" s="30">
        <v>2051787</v>
      </c>
      <c r="D41" s="26">
        <f t="shared" si="0"/>
        <v>170</v>
      </c>
      <c r="E41" s="26">
        <f t="shared" si="1"/>
        <v>2.051787</v>
      </c>
    </row>
    <row r="42" spans="2:5" x14ac:dyDescent="0.3">
      <c r="B42" s="30">
        <v>200000000</v>
      </c>
      <c r="C42" s="30">
        <v>-8549125</v>
      </c>
      <c r="D42" s="26">
        <f t="shared" si="0"/>
        <v>200</v>
      </c>
      <c r="E42" s="26">
        <f t="shared" si="1"/>
        <v>-8.5491250000000001</v>
      </c>
    </row>
    <row r="43" spans="2:5" x14ac:dyDescent="0.3">
      <c r="B43" s="30">
        <v>200000000</v>
      </c>
      <c r="C43" s="30">
        <v>-83406809</v>
      </c>
      <c r="D43" s="26">
        <f t="shared" si="0"/>
        <v>200</v>
      </c>
      <c r="E43" s="26">
        <f t="shared" si="1"/>
        <v>-83.406808999999996</v>
      </c>
    </row>
    <row r="44" spans="2:5" hidden="1" x14ac:dyDescent="0.3">
      <c r="B44" s="30">
        <v>200000000</v>
      </c>
      <c r="C44" s="30">
        <v>214984497</v>
      </c>
      <c r="D44" s="26">
        <f t="shared" si="0"/>
        <v>200</v>
      </c>
      <c r="E44" s="26">
        <f t="shared" si="1"/>
        <v>214.984497</v>
      </c>
    </row>
    <row r="45" spans="2:5" x14ac:dyDescent="0.3">
      <c r="B45" s="30">
        <v>200000000</v>
      </c>
      <c r="C45" s="30">
        <v>-74679997</v>
      </c>
      <c r="D45" s="26">
        <f t="shared" si="0"/>
        <v>200</v>
      </c>
      <c r="E45" s="26">
        <f t="shared" si="1"/>
        <v>-74.679997</v>
      </c>
    </row>
    <row r="46" spans="2:5" hidden="1" x14ac:dyDescent="0.3">
      <c r="B46" s="30">
        <v>190000000</v>
      </c>
      <c r="C46" s="30">
        <v>160034110</v>
      </c>
      <c r="D46" s="26">
        <f t="shared" si="0"/>
        <v>190</v>
      </c>
      <c r="E46" s="26">
        <f t="shared" si="1"/>
        <v>160.03411</v>
      </c>
    </row>
    <row r="47" spans="2:5" hidden="1" x14ac:dyDescent="0.3">
      <c r="B47" s="30">
        <v>190000000</v>
      </c>
      <c r="C47" s="30">
        <v>12351611</v>
      </c>
      <c r="D47" s="26">
        <f t="shared" si="0"/>
        <v>190</v>
      </c>
      <c r="E47" s="26">
        <f t="shared" si="1"/>
        <v>12.351611</v>
      </c>
    </row>
    <row r="48" spans="2:5" hidden="1" x14ac:dyDescent="0.3">
      <c r="B48" s="30">
        <v>200000000</v>
      </c>
      <c r="C48" s="30">
        <v>33914986</v>
      </c>
      <c r="D48" s="26">
        <f t="shared" si="0"/>
        <v>200</v>
      </c>
      <c r="E48" s="26">
        <f t="shared" si="1"/>
        <v>33.914985999999999</v>
      </c>
    </row>
    <row r="49" spans="2:5" hidden="1" x14ac:dyDescent="0.3">
      <c r="B49" s="30">
        <v>190000000</v>
      </c>
      <c r="C49" s="30">
        <v>38756232</v>
      </c>
      <c r="D49" s="26">
        <f t="shared" si="0"/>
        <v>190</v>
      </c>
      <c r="E49" s="26">
        <f t="shared" si="1"/>
        <v>38.756231999999997</v>
      </c>
    </row>
    <row r="50" spans="2:5" x14ac:dyDescent="0.3">
      <c r="B50" s="30">
        <v>195000000</v>
      </c>
      <c r="C50" s="30">
        <v>-129828140</v>
      </c>
      <c r="D50" s="26">
        <f t="shared" si="0"/>
        <v>195</v>
      </c>
      <c r="E50" s="26">
        <f t="shared" si="1"/>
        <v>-129.82813999999999</v>
      </c>
    </row>
    <row r="51" spans="2:5" hidden="1" x14ac:dyDescent="0.3">
      <c r="B51" s="30">
        <v>105000000</v>
      </c>
      <c r="C51" s="30">
        <v>39812796</v>
      </c>
      <c r="D51" s="26">
        <f t="shared" si="0"/>
        <v>105</v>
      </c>
      <c r="E51" s="26">
        <f t="shared" si="1"/>
        <v>39.812795999999999</v>
      </c>
    </row>
    <row r="52" spans="2:5" x14ac:dyDescent="0.3">
      <c r="B52" s="30">
        <v>200000000</v>
      </c>
      <c r="C52" s="30">
        <v>-109244357</v>
      </c>
      <c r="D52" s="26">
        <f t="shared" si="0"/>
        <v>200</v>
      </c>
      <c r="E52" s="26">
        <f t="shared" si="1"/>
        <v>-109.24435699999999</v>
      </c>
    </row>
    <row r="53" spans="2:5" x14ac:dyDescent="0.3">
      <c r="B53" s="30">
        <v>190000000</v>
      </c>
      <c r="C53" s="30">
        <v>-88214518</v>
      </c>
      <c r="D53" s="26">
        <f t="shared" si="0"/>
        <v>190</v>
      </c>
      <c r="E53" s="26">
        <f t="shared" si="1"/>
        <v>-88.214517999999998</v>
      </c>
    </row>
    <row r="54" spans="2:5" hidden="1" x14ac:dyDescent="0.3">
      <c r="B54" s="30">
        <v>195000000</v>
      </c>
      <c r="C54" s="30">
        <v>157358779</v>
      </c>
      <c r="D54" s="26">
        <f t="shared" si="0"/>
        <v>195</v>
      </c>
      <c r="E54" s="26">
        <f t="shared" si="1"/>
        <v>157.358779</v>
      </c>
    </row>
    <row r="55" spans="2:5" hidden="1" x14ac:dyDescent="0.3">
      <c r="B55" s="30">
        <v>185000000</v>
      </c>
      <c r="C55" s="30">
        <v>132011114</v>
      </c>
      <c r="D55" s="26">
        <f t="shared" si="0"/>
        <v>185</v>
      </c>
      <c r="E55" s="26">
        <f t="shared" si="1"/>
        <v>132.01111399999999</v>
      </c>
    </row>
    <row r="56" spans="2:5" hidden="1" x14ac:dyDescent="0.3">
      <c r="B56" s="30">
        <v>185000000</v>
      </c>
      <c r="C56" s="30">
        <v>52282182</v>
      </c>
      <c r="D56" s="26">
        <f t="shared" si="0"/>
        <v>185</v>
      </c>
      <c r="E56" s="26">
        <f t="shared" si="1"/>
        <v>52.282181999999999</v>
      </c>
    </row>
    <row r="57" spans="2:5" x14ac:dyDescent="0.3">
      <c r="B57" s="30">
        <v>185000000</v>
      </c>
      <c r="C57" s="30">
        <v>-54531374</v>
      </c>
      <c r="D57" s="26">
        <f t="shared" si="0"/>
        <v>185</v>
      </c>
      <c r="E57" s="26">
        <f t="shared" si="1"/>
        <v>-54.531374</v>
      </c>
    </row>
    <row r="58" spans="2:5" hidden="1" x14ac:dyDescent="0.3">
      <c r="B58" s="30">
        <v>180000000</v>
      </c>
      <c r="C58" s="30">
        <v>43806889</v>
      </c>
      <c r="D58" s="26">
        <f t="shared" si="0"/>
        <v>180</v>
      </c>
      <c r="E58" s="26">
        <f t="shared" si="1"/>
        <v>43.806888999999998</v>
      </c>
    </row>
    <row r="59" spans="2:5" hidden="1" x14ac:dyDescent="0.3">
      <c r="B59" s="30">
        <v>140000000</v>
      </c>
      <c r="C59" s="30">
        <v>80850</v>
      </c>
      <c r="D59" s="26">
        <f t="shared" si="0"/>
        <v>140</v>
      </c>
      <c r="E59" s="26">
        <f t="shared" si="1"/>
        <v>8.0850000000000005E-2</v>
      </c>
    </row>
    <row r="60" spans="2:5" x14ac:dyDescent="0.3">
      <c r="B60" s="30">
        <v>200000000</v>
      </c>
      <c r="C60" s="30">
        <v>-33887833</v>
      </c>
      <c r="D60" s="26">
        <f t="shared" si="0"/>
        <v>200</v>
      </c>
      <c r="E60" s="26">
        <f t="shared" si="1"/>
        <v>-33.887833000000001</v>
      </c>
    </row>
    <row r="61" spans="2:5" x14ac:dyDescent="0.3">
      <c r="B61" s="30">
        <v>200000000</v>
      </c>
      <c r="C61" s="30">
        <v>-62149904</v>
      </c>
      <c r="D61" s="26">
        <f t="shared" si="0"/>
        <v>200</v>
      </c>
      <c r="E61" s="26">
        <f t="shared" si="1"/>
        <v>-62.149903999999999</v>
      </c>
    </row>
    <row r="62" spans="2:5" x14ac:dyDescent="0.3">
      <c r="B62" s="30">
        <v>176000000</v>
      </c>
      <c r="C62" s="30">
        <v>-128624673</v>
      </c>
      <c r="D62" s="26">
        <f t="shared" si="0"/>
        <v>176</v>
      </c>
      <c r="E62" s="26">
        <f t="shared" si="1"/>
        <v>-128.624673</v>
      </c>
    </row>
    <row r="63" spans="2:5" x14ac:dyDescent="0.3">
      <c r="B63" s="30">
        <v>180000000</v>
      </c>
      <c r="C63" s="30">
        <v>-55948241</v>
      </c>
      <c r="D63" s="26">
        <f t="shared" si="0"/>
        <v>180</v>
      </c>
      <c r="E63" s="26">
        <f t="shared" si="1"/>
        <v>-55.948241000000003</v>
      </c>
    </row>
    <row r="64" spans="2:5" hidden="1" x14ac:dyDescent="0.3">
      <c r="B64" s="30">
        <v>180000000</v>
      </c>
      <c r="C64" s="30">
        <v>111709845</v>
      </c>
      <c r="D64" s="26">
        <f t="shared" si="0"/>
        <v>180</v>
      </c>
      <c r="E64" s="26">
        <f t="shared" si="1"/>
        <v>111.709845</v>
      </c>
    </row>
    <row r="65" spans="2:5" x14ac:dyDescent="0.3">
      <c r="B65" s="30">
        <v>178000000</v>
      </c>
      <c r="C65" s="30">
        <v>-23014913</v>
      </c>
      <c r="D65" s="26">
        <f t="shared" si="0"/>
        <v>178</v>
      </c>
      <c r="E65" s="26">
        <f t="shared" si="1"/>
        <v>-23.014913</v>
      </c>
    </row>
    <row r="66" spans="2:5" hidden="1" x14ac:dyDescent="0.3">
      <c r="B66" s="30">
        <v>185000000</v>
      </c>
      <c r="C66" s="30">
        <v>348316061</v>
      </c>
      <c r="D66" s="26">
        <f t="shared" si="0"/>
        <v>185</v>
      </c>
      <c r="E66" s="26">
        <f t="shared" si="1"/>
        <v>348.31606099999999</v>
      </c>
    </row>
    <row r="67" spans="2:5" hidden="1" x14ac:dyDescent="0.3">
      <c r="B67" s="30">
        <v>175000000</v>
      </c>
      <c r="C67" s="30">
        <v>117979556</v>
      </c>
      <c r="D67" s="26">
        <f t="shared" ref="D67:D130" si="2">B67/1000000</f>
        <v>175</v>
      </c>
      <c r="E67" s="26">
        <f t="shared" ref="E67:E130" si="3">C67/1000000</f>
        <v>117.979556</v>
      </c>
    </row>
    <row r="68" spans="2:5" hidden="1" x14ac:dyDescent="0.3">
      <c r="B68" s="30">
        <v>175000000</v>
      </c>
      <c r="C68" s="30">
        <v>23332128</v>
      </c>
      <c r="D68" s="26">
        <f t="shared" si="2"/>
        <v>175</v>
      </c>
      <c r="E68" s="26">
        <f t="shared" si="3"/>
        <v>23.332128000000001</v>
      </c>
    </row>
    <row r="69" spans="2:5" hidden="1" x14ac:dyDescent="0.3">
      <c r="B69" s="30">
        <v>140000000</v>
      </c>
      <c r="C69" s="30">
        <v>178298180</v>
      </c>
      <c r="D69" s="26">
        <f t="shared" si="2"/>
        <v>140</v>
      </c>
      <c r="E69" s="26">
        <f t="shared" si="3"/>
        <v>178.29818</v>
      </c>
    </row>
    <row r="70" spans="2:5" x14ac:dyDescent="0.3">
      <c r="B70" s="30">
        <v>170000000</v>
      </c>
      <c r="C70" s="30">
        <v>-96179906</v>
      </c>
      <c r="D70" s="26">
        <f t="shared" si="2"/>
        <v>170</v>
      </c>
      <c r="E70" s="26">
        <f t="shared" si="3"/>
        <v>-96.179906000000003</v>
      </c>
    </row>
    <row r="71" spans="2:5" x14ac:dyDescent="0.3">
      <c r="B71" s="30">
        <v>170000000</v>
      </c>
      <c r="C71" s="30">
        <v>-56254592</v>
      </c>
      <c r="D71" s="26">
        <f t="shared" si="2"/>
        <v>170</v>
      </c>
      <c r="E71" s="26">
        <f t="shared" si="3"/>
        <v>-56.254592000000002</v>
      </c>
    </row>
    <row r="72" spans="2:5" x14ac:dyDescent="0.3">
      <c r="B72" s="30">
        <v>145000000</v>
      </c>
      <c r="C72" s="30">
        <v>-42823835</v>
      </c>
      <c r="D72" s="26">
        <f t="shared" si="2"/>
        <v>145</v>
      </c>
      <c r="E72" s="26">
        <f t="shared" si="3"/>
        <v>-42.823835000000003</v>
      </c>
    </row>
    <row r="73" spans="2:5" x14ac:dyDescent="0.3">
      <c r="B73" s="30">
        <v>175000000</v>
      </c>
      <c r="C73" s="30">
        <v>-13912817</v>
      </c>
      <c r="D73" s="26">
        <f t="shared" si="2"/>
        <v>175</v>
      </c>
      <c r="E73" s="26">
        <f t="shared" si="3"/>
        <v>-13.912817</v>
      </c>
    </row>
    <row r="74" spans="2:5" x14ac:dyDescent="0.3">
      <c r="B74" s="30">
        <v>175000000</v>
      </c>
      <c r="C74" s="30">
        <v>-74710310</v>
      </c>
      <c r="D74" s="26">
        <f t="shared" si="2"/>
        <v>175</v>
      </c>
      <c r="E74" s="26">
        <f t="shared" si="3"/>
        <v>-74.710310000000007</v>
      </c>
    </row>
    <row r="75" spans="2:5" x14ac:dyDescent="0.3">
      <c r="B75" s="30">
        <v>178000000</v>
      </c>
      <c r="C75" s="30">
        <v>-77810499</v>
      </c>
      <c r="D75" s="26">
        <f t="shared" si="2"/>
        <v>178</v>
      </c>
      <c r="E75" s="26">
        <f t="shared" si="3"/>
        <v>-77.810498999999993</v>
      </c>
    </row>
    <row r="76" spans="2:5" x14ac:dyDescent="0.3">
      <c r="B76" s="30">
        <v>175000000</v>
      </c>
      <c r="C76" s="30">
        <v>-86753780</v>
      </c>
      <c r="D76" s="26">
        <f t="shared" si="2"/>
        <v>175</v>
      </c>
      <c r="E76" s="26">
        <f t="shared" si="3"/>
        <v>-86.753780000000006</v>
      </c>
    </row>
    <row r="77" spans="2:5" x14ac:dyDescent="0.3">
      <c r="B77" s="30">
        <v>175000000</v>
      </c>
      <c r="C77" s="30">
        <v>-24832370</v>
      </c>
      <c r="D77" s="26">
        <f t="shared" si="2"/>
        <v>175</v>
      </c>
      <c r="E77" s="26">
        <f t="shared" si="3"/>
        <v>-24.832370000000001</v>
      </c>
    </row>
    <row r="78" spans="2:5" hidden="1" x14ac:dyDescent="0.3">
      <c r="B78" s="30">
        <v>175000000</v>
      </c>
      <c r="C78" s="30">
        <v>181454367</v>
      </c>
      <c r="D78" s="26">
        <f t="shared" si="2"/>
        <v>175</v>
      </c>
      <c r="E78" s="26">
        <f t="shared" si="3"/>
        <v>181.45436699999999</v>
      </c>
    </row>
    <row r="79" spans="2:5" hidden="1" x14ac:dyDescent="0.3">
      <c r="B79" s="30">
        <v>175000000</v>
      </c>
      <c r="C79" s="30">
        <v>187645141</v>
      </c>
      <c r="D79" s="26">
        <f t="shared" si="2"/>
        <v>175</v>
      </c>
      <c r="E79" s="26">
        <f t="shared" si="3"/>
        <v>187.645141</v>
      </c>
    </row>
    <row r="80" spans="2:5" hidden="1" x14ac:dyDescent="0.3">
      <c r="B80" s="30">
        <v>200000000</v>
      </c>
      <c r="C80" s="30">
        <v>112057433</v>
      </c>
      <c r="D80" s="26">
        <f t="shared" si="2"/>
        <v>200</v>
      </c>
      <c r="E80" s="26">
        <f t="shared" si="3"/>
        <v>112.057433</v>
      </c>
    </row>
    <row r="81" spans="2:5" x14ac:dyDescent="0.3">
      <c r="B81" s="30">
        <v>170000000</v>
      </c>
      <c r="C81" s="30">
        <v>-14888185</v>
      </c>
      <c r="D81" s="26">
        <f t="shared" si="2"/>
        <v>170</v>
      </c>
      <c r="E81" s="26">
        <f t="shared" si="3"/>
        <v>-14.888185</v>
      </c>
    </row>
    <row r="82" spans="2:5" hidden="1" x14ac:dyDescent="0.3">
      <c r="B82" s="30">
        <v>180000000</v>
      </c>
      <c r="C82" s="30">
        <v>61407328</v>
      </c>
      <c r="D82" s="26">
        <f t="shared" si="2"/>
        <v>180</v>
      </c>
      <c r="E82" s="26">
        <f t="shared" si="3"/>
        <v>61.407328</v>
      </c>
    </row>
    <row r="83" spans="2:5" hidden="1" x14ac:dyDescent="0.3">
      <c r="B83" s="30">
        <v>170000000</v>
      </c>
      <c r="C83" s="30">
        <v>38543795</v>
      </c>
      <c r="D83" s="26">
        <f t="shared" si="2"/>
        <v>170</v>
      </c>
      <c r="E83" s="26">
        <f t="shared" si="3"/>
        <v>38.543795000000003</v>
      </c>
    </row>
    <row r="84" spans="2:5" x14ac:dyDescent="0.3">
      <c r="B84" s="30">
        <v>43000000</v>
      </c>
      <c r="C84" s="30">
        <v>-37265804</v>
      </c>
      <c r="D84" s="26">
        <f t="shared" si="2"/>
        <v>43</v>
      </c>
      <c r="E84" s="26">
        <f t="shared" si="3"/>
        <v>-37.265804000000003</v>
      </c>
    </row>
    <row r="85" spans="2:5" x14ac:dyDescent="0.3">
      <c r="B85" s="30">
        <v>175000000</v>
      </c>
      <c r="C85" s="30">
        <v>-136702695</v>
      </c>
      <c r="D85" s="26">
        <f t="shared" si="2"/>
        <v>175</v>
      </c>
      <c r="E85" s="26">
        <f t="shared" si="3"/>
        <v>-136.70269500000001</v>
      </c>
    </row>
    <row r="86" spans="2:5" hidden="1" x14ac:dyDescent="0.3">
      <c r="B86" s="30">
        <v>170000000</v>
      </c>
      <c r="C86" s="30">
        <v>89746958</v>
      </c>
      <c r="D86" s="26">
        <f t="shared" si="2"/>
        <v>170</v>
      </c>
      <c r="E86" s="26">
        <f t="shared" si="3"/>
        <v>89.746958000000006</v>
      </c>
    </row>
    <row r="87" spans="2:5" hidden="1" x14ac:dyDescent="0.3">
      <c r="B87" s="30">
        <v>165000000</v>
      </c>
      <c r="C87" s="30">
        <v>73371987</v>
      </c>
      <c r="D87" s="26">
        <f t="shared" si="2"/>
        <v>165</v>
      </c>
      <c r="E87" s="26">
        <f t="shared" si="3"/>
        <v>73.371987000000004</v>
      </c>
    </row>
    <row r="88" spans="2:5" x14ac:dyDescent="0.3">
      <c r="B88" s="30">
        <v>190000000</v>
      </c>
      <c r="C88" s="30">
        <v>-96582135</v>
      </c>
      <c r="D88" s="26">
        <f t="shared" si="2"/>
        <v>190</v>
      </c>
      <c r="E88" s="26">
        <f t="shared" si="3"/>
        <v>-96.582134999999994</v>
      </c>
    </row>
    <row r="89" spans="2:5" hidden="1" x14ac:dyDescent="0.3">
      <c r="B89" s="30">
        <v>165000000</v>
      </c>
      <c r="C89" s="30">
        <v>57487711</v>
      </c>
      <c r="D89" s="26">
        <f t="shared" si="2"/>
        <v>165</v>
      </c>
      <c r="E89" s="26">
        <f t="shared" si="3"/>
        <v>57.487710999999997</v>
      </c>
    </row>
    <row r="90" spans="2:5" hidden="1" x14ac:dyDescent="0.3">
      <c r="B90" s="30">
        <v>165000000</v>
      </c>
      <c r="C90" s="30">
        <v>24412677</v>
      </c>
      <c r="D90" s="26">
        <f t="shared" si="2"/>
        <v>165</v>
      </c>
      <c r="E90" s="26">
        <f t="shared" si="3"/>
        <v>24.412676999999999</v>
      </c>
    </row>
    <row r="91" spans="2:5" x14ac:dyDescent="0.3">
      <c r="B91" s="30">
        <v>165000000</v>
      </c>
      <c r="C91" s="30">
        <v>-164334574</v>
      </c>
      <c r="D91" s="26">
        <f t="shared" si="2"/>
        <v>165</v>
      </c>
      <c r="E91" s="26">
        <f t="shared" si="3"/>
        <v>-164.334574</v>
      </c>
    </row>
    <row r="92" spans="2:5" x14ac:dyDescent="0.3">
      <c r="B92" s="30">
        <v>165000000</v>
      </c>
      <c r="C92" s="30">
        <v>-62684455</v>
      </c>
      <c r="D92" s="26">
        <f t="shared" si="2"/>
        <v>165</v>
      </c>
      <c r="E92" s="26">
        <f t="shared" si="3"/>
        <v>-62.684455</v>
      </c>
    </row>
    <row r="93" spans="2:5" hidden="1" x14ac:dyDescent="0.3">
      <c r="B93" s="30">
        <v>165000000</v>
      </c>
      <c r="C93" s="30">
        <v>52387997</v>
      </c>
      <c r="D93" s="26">
        <f t="shared" si="2"/>
        <v>165</v>
      </c>
      <c r="E93" s="26">
        <f t="shared" si="3"/>
        <v>52.387996999999999</v>
      </c>
    </row>
    <row r="94" spans="2:5" x14ac:dyDescent="0.3">
      <c r="B94" s="30">
        <v>200000000</v>
      </c>
      <c r="C94" s="30">
        <v>-49649808</v>
      </c>
      <c r="D94" s="26">
        <f t="shared" si="2"/>
        <v>200</v>
      </c>
      <c r="E94" s="26">
        <f t="shared" si="3"/>
        <v>-49.649808</v>
      </c>
    </row>
    <row r="95" spans="2:5" hidden="1" x14ac:dyDescent="0.3">
      <c r="B95" s="30">
        <v>170000000</v>
      </c>
      <c r="C95" s="30">
        <v>163130696</v>
      </c>
      <c r="D95" s="26">
        <f t="shared" si="2"/>
        <v>170</v>
      </c>
      <c r="E95" s="26">
        <f t="shared" si="3"/>
        <v>163.130696</v>
      </c>
    </row>
    <row r="96" spans="2:5" hidden="1" x14ac:dyDescent="0.3">
      <c r="B96" s="30">
        <v>165000000</v>
      </c>
      <c r="C96" s="30">
        <v>22991439</v>
      </c>
      <c r="D96" s="26">
        <f t="shared" si="2"/>
        <v>165</v>
      </c>
      <c r="E96" s="26">
        <f t="shared" si="3"/>
        <v>22.991439</v>
      </c>
    </row>
    <row r="97" spans="2:5" hidden="1" x14ac:dyDescent="0.3">
      <c r="B97" s="30">
        <v>160000000</v>
      </c>
      <c r="C97" s="30">
        <v>132568851</v>
      </c>
      <c r="D97" s="26">
        <f t="shared" si="2"/>
        <v>160</v>
      </c>
      <c r="E97" s="26">
        <f t="shared" si="3"/>
        <v>132.568851</v>
      </c>
    </row>
    <row r="98" spans="2:5" hidden="1" x14ac:dyDescent="0.3">
      <c r="B98" s="30">
        <v>180000000</v>
      </c>
      <c r="C98" s="30">
        <v>123001229</v>
      </c>
      <c r="D98" s="26">
        <f t="shared" si="2"/>
        <v>180</v>
      </c>
      <c r="E98" s="26">
        <f t="shared" si="3"/>
        <v>123.001229</v>
      </c>
    </row>
    <row r="99" spans="2:5" hidden="1" x14ac:dyDescent="0.3">
      <c r="B99" s="30">
        <v>38000000</v>
      </c>
      <c r="C99" s="30">
        <v>106512310</v>
      </c>
      <c r="D99" s="26">
        <f t="shared" si="2"/>
        <v>38</v>
      </c>
      <c r="E99" s="26">
        <f t="shared" si="3"/>
        <v>106.51231</v>
      </c>
    </row>
    <row r="100" spans="2:5" x14ac:dyDescent="0.3">
      <c r="B100" s="30">
        <v>150000000</v>
      </c>
      <c r="C100" s="30">
        <v>-22509198</v>
      </c>
      <c r="D100" s="26">
        <f t="shared" si="2"/>
        <v>150</v>
      </c>
      <c r="E100" s="26">
        <f t="shared" si="3"/>
        <v>-22.509198000000001</v>
      </c>
    </row>
    <row r="101" spans="2:5" x14ac:dyDescent="0.3">
      <c r="B101" s="30">
        <v>160000000</v>
      </c>
      <c r="C101" s="30">
        <v>-13594629</v>
      </c>
      <c r="D101" s="26">
        <f t="shared" si="2"/>
        <v>160</v>
      </c>
      <c r="E101" s="26">
        <f t="shared" si="3"/>
        <v>-13.594628999999999</v>
      </c>
    </row>
    <row r="102" spans="2:5" hidden="1" x14ac:dyDescent="0.3">
      <c r="B102" s="30">
        <v>160000000</v>
      </c>
      <c r="C102" s="30">
        <v>121666058</v>
      </c>
      <c r="D102" s="26">
        <f t="shared" si="2"/>
        <v>160</v>
      </c>
      <c r="E102" s="26">
        <f t="shared" si="3"/>
        <v>121.66605800000001</v>
      </c>
    </row>
    <row r="103" spans="2:5" x14ac:dyDescent="0.3">
      <c r="B103" s="30">
        <v>150000000</v>
      </c>
      <c r="C103" s="30">
        <v>-86856188</v>
      </c>
      <c r="D103" s="26">
        <f t="shared" si="2"/>
        <v>150</v>
      </c>
      <c r="E103" s="26">
        <f t="shared" si="3"/>
        <v>-86.856188000000003</v>
      </c>
    </row>
    <row r="104" spans="2:5" x14ac:dyDescent="0.3">
      <c r="B104" s="30">
        <v>160000000</v>
      </c>
      <c r="C104" s="30">
        <v>-99344497</v>
      </c>
      <c r="D104" s="26">
        <f t="shared" si="2"/>
        <v>160</v>
      </c>
      <c r="E104" s="26">
        <f t="shared" si="3"/>
        <v>-99.344497000000004</v>
      </c>
    </row>
    <row r="105" spans="2:5" x14ac:dyDescent="0.3">
      <c r="B105" s="30">
        <v>170000000</v>
      </c>
      <c r="C105" s="30">
        <v>-93153376</v>
      </c>
      <c r="D105" s="26">
        <f t="shared" si="2"/>
        <v>170</v>
      </c>
      <c r="E105" s="26">
        <f t="shared" si="3"/>
        <v>-93.153375999999994</v>
      </c>
    </row>
    <row r="106" spans="2:5" hidden="1" x14ac:dyDescent="0.3">
      <c r="B106" s="30">
        <v>160000000</v>
      </c>
      <c r="C106" s="30">
        <v>160706665</v>
      </c>
      <c r="D106" s="26">
        <f t="shared" si="2"/>
        <v>160</v>
      </c>
      <c r="E106" s="26">
        <f t="shared" si="3"/>
        <v>160.70666499999999</v>
      </c>
    </row>
    <row r="107" spans="2:5" x14ac:dyDescent="0.3">
      <c r="B107" s="30">
        <v>160000000</v>
      </c>
      <c r="C107" s="30">
        <v>-113021005</v>
      </c>
      <c r="D107" s="26">
        <f t="shared" si="2"/>
        <v>160</v>
      </c>
      <c r="E107" s="26">
        <f t="shared" si="3"/>
        <v>-113.021005</v>
      </c>
    </row>
    <row r="108" spans="2:5" x14ac:dyDescent="0.3">
      <c r="B108" s="30">
        <v>155000000</v>
      </c>
      <c r="C108" s="30">
        <v>-65267965</v>
      </c>
      <c r="D108" s="26">
        <f t="shared" si="2"/>
        <v>155</v>
      </c>
      <c r="E108" s="26">
        <f t="shared" si="3"/>
        <v>-65.267965000000004</v>
      </c>
    </row>
    <row r="109" spans="2:5" x14ac:dyDescent="0.3">
      <c r="B109" s="30">
        <v>155000000</v>
      </c>
      <c r="C109" s="30">
        <v>-50616376</v>
      </c>
      <c r="D109" s="26">
        <f t="shared" si="2"/>
        <v>155</v>
      </c>
      <c r="E109" s="26">
        <f t="shared" si="3"/>
        <v>-50.616376000000002</v>
      </c>
    </row>
    <row r="110" spans="2:5" hidden="1" x14ac:dyDescent="0.3">
      <c r="B110" s="30">
        <v>140000000</v>
      </c>
      <c r="C110" s="30">
        <v>58539855</v>
      </c>
      <c r="D110" s="26">
        <f t="shared" si="2"/>
        <v>140</v>
      </c>
      <c r="E110" s="26">
        <f t="shared" si="3"/>
        <v>58.539855000000003</v>
      </c>
    </row>
    <row r="111" spans="2:5" hidden="1" x14ac:dyDescent="0.3">
      <c r="B111" s="30">
        <v>150000000</v>
      </c>
      <c r="C111" s="30">
        <v>168759914</v>
      </c>
      <c r="D111" s="26">
        <f t="shared" si="2"/>
        <v>150</v>
      </c>
      <c r="E111" s="26">
        <f t="shared" si="3"/>
        <v>168.75991400000001</v>
      </c>
    </row>
    <row r="112" spans="2:5" x14ac:dyDescent="0.3">
      <c r="B112" s="30">
        <v>155000000</v>
      </c>
      <c r="C112" s="30">
        <v>-120706229</v>
      </c>
      <c r="D112" s="26">
        <f t="shared" si="2"/>
        <v>155</v>
      </c>
      <c r="E112" s="26">
        <f t="shared" si="3"/>
        <v>-120.70622899999999</v>
      </c>
    </row>
    <row r="113" spans="2:5" hidden="1" x14ac:dyDescent="0.3">
      <c r="B113" s="30">
        <v>150000000</v>
      </c>
      <c r="C113" s="30">
        <v>142000866</v>
      </c>
      <c r="D113" s="26">
        <f t="shared" si="2"/>
        <v>150</v>
      </c>
      <c r="E113" s="26">
        <f t="shared" si="3"/>
        <v>142.000866</v>
      </c>
    </row>
    <row r="114" spans="2:5" hidden="1" x14ac:dyDescent="0.3">
      <c r="B114" s="30">
        <v>150000000</v>
      </c>
      <c r="C114" s="30">
        <v>139994397</v>
      </c>
      <c r="D114" s="26">
        <f t="shared" si="2"/>
        <v>150</v>
      </c>
      <c r="E114" s="26">
        <f t="shared" si="3"/>
        <v>139.99439699999999</v>
      </c>
    </row>
    <row r="115" spans="2:5" hidden="1" x14ac:dyDescent="0.3">
      <c r="B115" s="30">
        <v>150000000</v>
      </c>
      <c r="C115" s="30">
        <v>77946274</v>
      </c>
      <c r="D115" s="26">
        <f t="shared" si="2"/>
        <v>150</v>
      </c>
      <c r="E115" s="26">
        <f t="shared" si="3"/>
        <v>77.946274000000003</v>
      </c>
    </row>
    <row r="116" spans="2:5" hidden="1" x14ac:dyDescent="0.3">
      <c r="B116" s="30">
        <v>150000000</v>
      </c>
      <c r="C116" s="30">
        <v>106386216</v>
      </c>
      <c r="D116" s="26">
        <f t="shared" si="2"/>
        <v>150</v>
      </c>
      <c r="E116" s="26">
        <f t="shared" si="3"/>
        <v>106.386216</v>
      </c>
    </row>
    <row r="117" spans="2:5" hidden="1" x14ac:dyDescent="0.3">
      <c r="B117" s="30">
        <v>150000000</v>
      </c>
      <c r="C117" s="30">
        <v>56456431</v>
      </c>
      <c r="D117" s="26">
        <f t="shared" si="2"/>
        <v>150</v>
      </c>
      <c r="E117" s="26">
        <f t="shared" si="3"/>
        <v>56.456431000000002</v>
      </c>
    </row>
    <row r="118" spans="2:5" hidden="1" x14ac:dyDescent="0.3">
      <c r="B118" s="30">
        <v>150000000</v>
      </c>
      <c r="C118" s="30">
        <v>56435493</v>
      </c>
      <c r="D118" s="26">
        <f t="shared" si="2"/>
        <v>150</v>
      </c>
      <c r="E118" s="26">
        <f t="shared" si="3"/>
        <v>56.435493000000001</v>
      </c>
    </row>
    <row r="119" spans="2:5" hidden="1" x14ac:dyDescent="0.3">
      <c r="B119" s="30">
        <v>150000000</v>
      </c>
      <c r="C119" s="30">
        <v>55343774</v>
      </c>
      <c r="D119" s="26">
        <f t="shared" si="2"/>
        <v>150</v>
      </c>
      <c r="E119" s="26">
        <f t="shared" si="3"/>
        <v>55.343774000000003</v>
      </c>
    </row>
    <row r="120" spans="2:5" hidden="1" x14ac:dyDescent="0.3">
      <c r="B120" s="30">
        <v>150000000</v>
      </c>
      <c r="C120" s="30">
        <v>29982968</v>
      </c>
      <c r="D120" s="26">
        <f t="shared" si="2"/>
        <v>150</v>
      </c>
      <c r="E120" s="26">
        <f t="shared" si="3"/>
        <v>29.982968</v>
      </c>
    </row>
    <row r="121" spans="2:5" hidden="1" x14ac:dyDescent="0.3">
      <c r="B121" s="30">
        <v>150000000</v>
      </c>
      <c r="C121" s="30">
        <v>27243721</v>
      </c>
      <c r="D121" s="26">
        <f t="shared" si="2"/>
        <v>150</v>
      </c>
      <c r="E121" s="26">
        <f t="shared" si="3"/>
        <v>27.243721000000001</v>
      </c>
    </row>
    <row r="122" spans="2:5" hidden="1" x14ac:dyDescent="0.3">
      <c r="B122" s="30">
        <v>150000000</v>
      </c>
      <c r="C122" s="30">
        <v>29883016</v>
      </c>
      <c r="D122" s="26">
        <f t="shared" si="2"/>
        <v>150</v>
      </c>
      <c r="E122" s="26">
        <f t="shared" si="3"/>
        <v>29.883016000000001</v>
      </c>
    </row>
    <row r="123" spans="2:5" x14ac:dyDescent="0.3">
      <c r="B123" s="30">
        <v>150000000</v>
      </c>
      <c r="C123" s="30">
        <v>-10740241</v>
      </c>
      <c r="D123" s="26">
        <f t="shared" si="2"/>
        <v>150</v>
      </c>
      <c r="E123" s="26">
        <f t="shared" si="3"/>
        <v>-10.740240999999999</v>
      </c>
    </row>
    <row r="124" spans="2:5" hidden="1" x14ac:dyDescent="0.3">
      <c r="B124" s="30">
        <v>150000000</v>
      </c>
      <c r="C124" s="30">
        <v>250736600</v>
      </c>
      <c r="D124" s="26">
        <f t="shared" si="2"/>
        <v>150</v>
      </c>
      <c r="E124" s="26">
        <f t="shared" si="3"/>
        <v>250.73660000000001</v>
      </c>
    </row>
    <row r="125" spans="2:5" hidden="1" x14ac:dyDescent="0.3">
      <c r="B125" s="30">
        <v>150000000</v>
      </c>
      <c r="C125" s="30">
        <v>131492479</v>
      </c>
      <c r="D125" s="26">
        <f t="shared" si="2"/>
        <v>150</v>
      </c>
      <c r="E125" s="26">
        <f t="shared" si="3"/>
        <v>131.492479</v>
      </c>
    </row>
    <row r="126" spans="2:5" hidden="1" x14ac:dyDescent="0.3">
      <c r="B126" s="30">
        <v>170000000</v>
      </c>
      <c r="C126" s="30">
        <v>36360018</v>
      </c>
      <c r="D126" s="26">
        <f t="shared" si="2"/>
        <v>170</v>
      </c>
      <c r="E126" s="26">
        <f t="shared" si="3"/>
        <v>36.360017999999997</v>
      </c>
    </row>
    <row r="127" spans="2:5" hidden="1" x14ac:dyDescent="0.3">
      <c r="B127" s="30">
        <v>150000000</v>
      </c>
      <c r="C127" s="30">
        <v>3629485</v>
      </c>
      <c r="D127" s="26">
        <f t="shared" si="2"/>
        <v>150</v>
      </c>
      <c r="E127" s="26">
        <f t="shared" si="3"/>
        <v>3.6294849999999999</v>
      </c>
    </row>
    <row r="128" spans="2:5" x14ac:dyDescent="0.3">
      <c r="B128" s="30">
        <v>150000000</v>
      </c>
      <c r="C128" s="30">
        <v>-16624154</v>
      </c>
      <c r="D128" s="26">
        <f t="shared" si="2"/>
        <v>150</v>
      </c>
      <c r="E128" s="26">
        <f t="shared" si="3"/>
        <v>-16.624154000000001</v>
      </c>
    </row>
    <row r="129" spans="2:5" hidden="1" x14ac:dyDescent="0.3">
      <c r="B129" s="30">
        <v>150000000</v>
      </c>
      <c r="C129" s="30">
        <v>31015141</v>
      </c>
      <c r="D129" s="26">
        <f t="shared" si="2"/>
        <v>150</v>
      </c>
      <c r="E129" s="26">
        <f t="shared" si="3"/>
        <v>31.015141</v>
      </c>
    </row>
    <row r="130" spans="2:5" x14ac:dyDescent="0.3">
      <c r="B130" s="30">
        <v>150000000</v>
      </c>
      <c r="C130" s="30">
        <v>-35946421</v>
      </c>
      <c r="D130" s="26">
        <f t="shared" si="2"/>
        <v>150</v>
      </c>
      <c r="E130" s="26">
        <f t="shared" si="3"/>
        <v>-35.946421000000001</v>
      </c>
    </row>
    <row r="131" spans="2:5" x14ac:dyDescent="0.3">
      <c r="B131" s="30">
        <v>150000000</v>
      </c>
      <c r="C131" s="30">
        <v>-30579748</v>
      </c>
      <c r="D131" s="26">
        <f t="shared" ref="D131:D194" si="4">B131/1000000</f>
        <v>150</v>
      </c>
      <c r="E131" s="26">
        <f t="shared" ref="E131:E194" si="5">C131/1000000</f>
        <v>-30.579747999999999</v>
      </c>
    </row>
    <row r="132" spans="2:5" x14ac:dyDescent="0.3">
      <c r="B132" s="30">
        <v>150000000</v>
      </c>
      <c r="C132" s="30">
        <v>-66359574</v>
      </c>
      <c r="D132" s="26">
        <f t="shared" si="4"/>
        <v>150</v>
      </c>
      <c r="E132" s="26">
        <f t="shared" si="5"/>
        <v>-66.359573999999995</v>
      </c>
    </row>
    <row r="133" spans="2:5" x14ac:dyDescent="0.3">
      <c r="B133" s="30">
        <v>100000000</v>
      </c>
      <c r="C133" s="30">
        <v>-20288322</v>
      </c>
      <c r="D133" s="26">
        <f t="shared" si="4"/>
        <v>100</v>
      </c>
      <c r="E133" s="26">
        <f t="shared" si="5"/>
        <v>-20.288322000000001</v>
      </c>
    </row>
    <row r="134" spans="2:5" hidden="1" x14ac:dyDescent="0.3">
      <c r="B134" s="30">
        <v>150000000</v>
      </c>
      <c r="C134" s="30">
        <v>45000874</v>
      </c>
      <c r="D134" s="26">
        <f t="shared" si="4"/>
        <v>150</v>
      </c>
      <c r="E134" s="26">
        <f t="shared" si="5"/>
        <v>45.000874000000003</v>
      </c>
    </row>
    <row r="135" spans="2:5" x14ac:dyDescent="0.3">
      <c r="B135" s="30">
        <v>150000000</v>
      </c>
      <c r="C135" s="30">
        <v>-88062505</v>
      </c>
      <c r="D135" s="26">
        <f t="shared" si="4"/>
        <v>150</v>
      </c>
      <c r="E135" s="26">
        <f t="shared" si="5"/>
        <v>-88.062505000000002</v>
      </c>
    </row>
    <row r="136" spans="2:5" x14ac:dyDescent="0.3">
      <c r="B136" s="30">
        <v>150000000</v>
      </c>
      <c r="C136" s="30">
        <v>-23402879</v>
      </c>
      <c r="D136" s="26">
        <f t="shared" si="4"/>
        <v>150</v>
      </c>
      <c r="E136" s="26">
        <f t="shared" si="5"/>
        <v>-23.402878999999999</v>
      </c>
    </row>
    <row r="137" spans="2:5" hidden="1" x14ac:dyDescent="0.3">
      <c r="B137" s="30">
        <v>150000000</v>
      </c>
      <c r="C137" s="30">
        <v>15230261</v>
      </c>
      <c r="D137" s="26">
        <f t="shared" si="4"/>
        <v>150</v>
      </c>
      <c r="E137" s="26">
        <f t="shared" si="5"/>
        <v>15.230261</v>
      </c>
    </row>
    <row r="138" spans="2:5" x14ac:dyDescent="0.3">
      <c r="B138" s="30">
        <v>150000000</v>
      </c>
      <c r="C138" s="30">
        <v>-18435269</v>
      </c>
      <c r="D138" s="26">
        <f t="shared" si="4"/>
        <v>150</v>
      </c>
      <c r="E138" s="26">
        <f t="shared" si="5"/>
        <v>-18.435269000000002</v>
      </c>
    </row>
    <row r="139" spans="2:5" x14ac:dyDescent="0.3">
      <c r="B139" s="30">
        <v>150000000</v>
      </c>
      <c r="C139" s="30">
        <v>-16617691</v>
      </c>
      <c r="D139" s="26">
        <f t="shared" si="4"/>
        <v>150</v>
      </c>
      <c r="E139" s="26">
        <f t="shared" si="5"/>
        <v>-16.617691000000001</v>
      </c>
    </row>
    <row r="140" spans="2:5" x14ac:dyDescent="0.3">
      <c r="B140" s="30">
        <v>150000000</v>
      </c>
      <c r="C140" s="30">
        <v>-76896216</v>
      </c>
      <c r="D140" s="26">
        <f t="shared" si="4"/>
        <v>150</v>
      </c>
      <c r="E140" s="26">
        <f t="shared" si="5"/>
        <v>-76.896215999999995</v>
      </c>
    </row>
    <row r="141" spans="2:5" x14ac:dyDescent="0.3">
      <c r="B141" s="30">
        <v>150000000</v>
      </c>
      <c r="C141" s="30">
        <v>-128620685</v>
      </c>
      <c r="D141" s="26">
        <f t="shared" si="4"/>
        <v>150</v>
      </c>
      <c r="E141" s="26">
        <f t="shared" si="5"/>
        <v>-128.62068500000001</v>
      </c>
    </row>
    <row r="142" spans="2:5" x14ac:dyDescent="0.3">
      <c r="B142" s="30">
        <v>149000000</v>
      </c>
      <c r="C142" s="30">
        <v>-84540684</v>
      </c>
      <c r="D142" s="26">
        <f t="shared" si="4"/>
        <v>149</v>
      </c>
      <c r="E142" s="26">
        <f t="shared" si="5"/>
        <v>-84.540683999999999</v>
      </c>
    </row>
    <row r="143" spans="2:5" x14ac:dyDescent="0.3">
      <c r="B143" s="30">
        <v>150000000</v>
      </c>
      <c r="C143" s="30">
        <v>-115035182</v>
      </c>
      <c r="D143" s="26">
        <f t="shared" si="4"/>
        <v>150</v>
      </c>
      <c r="E143" s="26">
        <f t="shared" si="5"/>
        <v>-115.03518200000001</v>
      </c>
    </row>
    <row r="144" spans="2:5" x14ac:dyDescent="0.3">
      <c r="B144" s="30">
        <v>145000000</v>
      </c>
      <c r="C144" s="30">
        <v>-33494358</v>
      </c>
      <c r="D144" s="26">
        <f t="shared" si="4"/>
        <v>145</v>
      </c>
      <c r="E144" s="26">
        <f t="shared" si="5"/>
        <v>-33.494357999999998</v>
      </c>
    </row>
    <row r="145" spans="2:5" x14ac:dyDescent="0.3">
      <c r="B145" s="30">
        <v>175000000</v>
      </c>
      <c r="C145" s="30">
        <v>-41771652</v>
      </c>
      <c r="D145" s="26">
        <f t="shared" si="4"/>
        <v>175</v>
      </c>
      <c r="E145" s="26">
        <f t="shared" si="5"/>
        <v>-41.771652000000003</v>
      </c>
    </row>
    <row r="146" spans="2:5" hidden="1" x14ac:dyDescent="0.3">
      <c r="B146" s="30">
        <v>145000000</v>
      </c>
      <c r="C146" s="30">
        <v>71366733</v>
      </c>
      <c r="D146" s="26">
        <f t="shared" si="4"/>
        <v>145</v>
      </c>
      <c r="E146" s="26">
        <f t="shared" si="5"/>
        <v>71.366732999999996</v>
      </c>
    </row>
    <row r="147" spans="2:5" hidden="1" x14ac:dyDescent="0.3">
      <c r="B147" s="30">
        <v>142000000</v>
      </c>
      <c r="C147" s="30">
        <v>18201106</v>
      </c>
      <c r="D147" s="26">
        <f t="shared" si="4"/>
        <v>142</v>
      </c>
      <c r="E147" s="26">
        <f t="shared" si="5"/>
        <v>18.201105999999999</v>
      </c>
    </row>
    <row r="148" spans="2:5" x14ac:dyDescent="0.3">
      <c r="B148" s="30">
        <v>144000000</v>
      </c>
      <c r="C148" s="30">
        <v>-25900341</v>
      </c>
      <c r="D148" s="26">
        <f t="shared" si="4"/>
        <v>144</v>
      </c>
      <c r="E148" s="26">
        <f t="shared" si="5"/>
        <v>-25.900341000000001</v>
      </c>
    </row>
    <row r="149" spans="2:5" hidden="1" x14ac:dyDescent="0.3">
      <c r="B149" s="30">
        <v>140000000</v>
      </c>
      <c r="C149" s="30">
        <v>61573391</v>
      </c>
      <c r="D149" s="26">
        <f t="shared" si="4"/>
        <v>140</v>
      </c>
      <c r="E149" s="26">
        <f t="shared" si="5"/>
        <v>61.573391000000001</v>
      </c>
    </row>
    <row r="150" spans="2:5" hidden="1" x14ac:dyDescent="0.3">
      <c r="B150" s="30">
        <v>140000000</v>
      </c>
      <c r="C150" s="30">
        <v>50418803</v>
      </c>
      <c r="D150" s="26">
        <f t="shared" si="4"/>
        <v>140</v>
      </c>
      <c r="E150" s="26">
        <f t="shared" si="5"/>
        <v>50.418802999999997</v>
      </c>
    </row>
    <row r="151" spans="2:5" x14ac:dyDescent="0.3">
      <c r="B151" s="30">
        <v>150000000</v>
      </c>
      <c r="C151" s="30">
        <v>-67838031</v>
      </c>
      <c r="D151" s="26">
        <f t="shared" si="4"/>
        <v>150</v>
      </c>
      <c r="E151" s="26">
        <f t="shared" si="5"/>
        <v>-67.838031000000001</v>
      </c>
    </row>
    <row r="152" spans="2:5" x14ac:dyDescent="0.3">
      <c r="B152" s="30">
        <v>145000000</v>
      </c>
      <c r="C152" s="30">
        <v>-1476537</v>
      </c>
      <c r="D152" s="26">
        <f t="shared" si="4"/>
        <v>145</v>
      </c>
      <c r="E152" s="26">
        <f t="shared" si="5"/>
        <v>-1.476537</v>
      </c>
    </row>
    <row r="153" spans="2:5" hidden="1" x14ac:dyDescent="0.3">
      <c r="B153" s="30">
        <v>145000000</v>
      </c>
      <c r="C153" s="30">
        <v>64364921</v>
      </c>
      <c r="D153" s="26">
        <f t="shared" si="4"/>
        <v>145</v>
      </c>
      <c r="E153" s="26">
        <f t="shared" si="5"/>
        <v>64.364920999999995</v>
      </c>
    </row>
    <row r="154" spans="2:5" x14ac:dyDescent="0.3">
      <c r="B154" s="30">
        <v>145000000</v>
      </c>
      <c r="C154" s="30">
        <v>-41599308</v>
      </c>
      <c r="D154" s="26">
        <f t="shared" si="4"/>
        <v>145</v>
      </c>
      <c r="E154" s="26">
        <f t="shared" si="5"/>
        <v>-41.599308000000001</v>
      </c>
    </row>
    <row r="155" spans="2:5" hidden="1" x14ac:dyDescent="0.3">
      <c r="B155" s="30">
        <v>100000000</v>
      </c>
      <c r="C155" s="30">
        <v>10332737</v>
      </c>
      <c r="D155" s="26">
        <f t="shared" si="4"/>
        <v>100</v>
      </c>
      <c r="E155" s="26">
        <f t="shared" si="5"/>
        <v>10.332737</v>
      </c>
    </row>
    <row r="156" spans="2:5" x14ac:dyDescent="0.3">
      <c r="B156" s="30">
        <v>140000000</v>
      </c>
      <c r="C156" s="30">
        <v>-28889425</v>
      </c>
      <c r="D156" s="26">
        <f t="shared" si="4"/>
        <v>140</v>
      </c>
      <c r="E156" s="26">
        <f t="shared" si="5"/>
        <v>-28.889424999999999</v>
      </c>
    </row>
    <row r="157" spans="2:5" x14ac:dyDescent="0.3">
      <c r="B157" s="30">
        <v>140000000</v>
      </c>
      <c r="C157" s="30">
        <v>-74992955</v>
      </c>
      <c r="D157" s="26">
        <f t="shared" si="4"/>
        <v>140</v>
      </c>
      <c r="E157" s="26">
        <f t="shared" si="5"/>
        <v>-74.992954999999995</v>
      </c>
    </row>
    <row r="158" spans="2:5" hidden="1" x14ac:dyDescent="0.3">
      <c r="B158" s="30">
        <v>150000000</v>
      </c>
      <c r="C158" s="30">
        <v>107704099</v>
      </c>
      <c r="D158" s="26">
        <f t="shared" si="4"/>
        <v>150</v>
      </c>
      <c r="E158" s="26">
        <f t="shared" si="5"/>
        <v>107.704099</v>
      </c>
    </row>
    <row r="159" spans="2:5" hidden="1" x14ac:dyDescent="0.3">
      <c r="B159" s="30">
        <v>139000000</v>
      </c>
      <c r="C159" s="30">
        <v>264706375</v>
      </c>
      <c r="D159" s="26">
        <f t="shared" si="4"/>
        <v>139</v>
      </c>
      <c r="E159" s="26">
        <f t="shared" si="5"/>
        <v>264.70637499999998</v>
      </c>
    </row>
    <row r="160" spans="2:5" hidden="1" x14ac:dyDescent="0.3">
      <c r="B160" s="30">
        <v>145000000</v>
      </c>
      <c r="C160" s="30">
        <v>31997107</v>
      </c>
      <c r="D160" s="26">
        <f t="shared" si="4"/>
        <v>145</v>
      </c>
      <c r="E160" s="26">
        <f t="shared" si="5"/>
        <v>31.997107</v>
      </c>
    </row>
    <row r="161" spans="2:5" x14ac:dyDescent="0.3">
      <c r="B161" s="30">
        <v>140000000</v>
      </c>
      <c r="C161" s="30">
        <v>-108858926</v>
      </c>
      <c r="D161" s="26">
        <f t="shared" si="4"/>
        <v>140</v>
      </c>
      <c r="E161" s="26">
        <f t="shared" si="5"/>
        <v>-108.858926</v>
      </c>
    </row>
    <row r="162" spans="2:5" x14ac:dyDescent="0.3">
      <c r="B162" s="30">
        <v>135000000</v>
      </c>
      <c r="C162" s="30">
        <v>-103295584</v>
      </c>
      <c r="D162" s="26">
        <f t="shared" si="4"/>
        <v>135</v>
      </c>
      <c r="E162" s="26">
        <f t="shared" si="5"/>
        <v>-103.29558400000001</v>
      </c>
    </row>
    <row r="163" spans="2:5" x14ac:dyDescent="0.3">
      <c r="B163" s="30">
        <v>130000000</v>
      </c>
      <c r="C163" s="30">
        <v>-22496684</v>
      </c>
      <c r="D163" s="26">
        <f t="shared" si="4"/>
        <v>130</v>
      </c>
      <c r="E163" s="26">
        <f t="shared" si="5"/>
        <v>-22.496683999999998</v>
      </c>
    </row>
    <row r="164" spans="2:5" x14ac:dyDescent="0.3">
      <c r="B164" s="30">
        <v>140000000</v>
      </c>
      <c r="C164" s="30">
        <v>-10265197</v>
      </c>
      <c r="D164" s="26">
        <f t="shared" si="4"/>
        <v>140</v>
      </c>
      <c r="E164" s="26">
        <f t="shared" si="5"/>
        <v>-10.265197000000001</v>
      </c>
    </row>
    <row r="165" spans="2:5" x14ac:dyDescent="0.3">
      <c r="B165" s="30">
        <v>137000000</v>
      </c>
      <c r="C165" s="30">
        <v>-4877005</v>
      </c>
      <c r="D165" s="26">
        <f t="shared" si="4"/>
        <v>137</v>
      </c>
      <c r="E165" s="26">
        <f t="shared" si="5"/>
        <v>-4.8770049999999996</v>
      </c>
    </row>
    <row r="166" spans="2:5" x14ac:dyDescent="0.3">
      <c r="B166" s="30">
        <v>130000000</v>
      </c>
      <c r="C166" s="30">
        <v>-7487948</v>
      </c>
      <c r="D166" s="26">
        <f t="shared" si="4"/>
        <v>130</v>
      </c>
      <c r="E166" s="26">
        <f t="shared" si="5"/>
        <v>-7.4879480000000003</v>
      </c>
    </row>
    <row r="167" spans="2:5" x14ac:dyDescent="0.3">
      <c r="B167" s="30">
        <v>130000000</v>
      </c>
      <c r="C167" s="30">
        <v>-61357548</v>
      </c>
      <c r="D167" s="26">
        <f t="shared" si="4"/>
        <v>130</v>
      </c>
      <c r="E167" s="26">
        <f t="shared" si="5"/>
        <v>-61.357548000000001</v>
      </c>
    </row>
    <row r="168" spans="2:5" x14ac:dyDescent="0.3">
      <c r="B168" s="30">
        <v>137000000</v>
      </c>
      <c r="C168" s="30">
        <v>-104868170</v>
      </c>
      <c r="D168" s="26">
        <f t="shared" si="4"/>
        <v>137</v>
      </c>
      <c r="E168" s="26">
        <f t="shared" si="5"/>
        <v>-104.86817000000001</v>
      </c>
    </row>
    <row r="169" spans="2:5" hidden="1" x14ac:dyDescent="0.3">
      <c r="B169" s="30">
        <v>140000000</v>
      </c>
      <c r="C169" s="30">
        <v>36636816</v>
      </c>
      <c r="D169" s="26">
        <f t="shared" si="4"/>
        <v>140</v>
      </c>
      <c r="E169" s="26">
        <f t="shared" si="5"/>
        <v>36.636816000000003</v>
      </c>
    </row>
    <row r="170" spans="2:5" x14ac:dyDescent="0.3">
      <c r="B170" s="30">
        <v>135000000</v>
      </c>
      <c r="C170" s="30">
        <v>-8069340</v>
      </c>
      <c r="D170" s="26">
        <f t="shared" si="4"/>
        <v>135</v>
      </c>
      <c r="E170" s="26">
        <f t="shared" si="5"/>
        <v>-8.0693400000000004</v>
      </c>
    </row>
    <row r="171" spans="2:5" x14ac:dyDescent="0.3">
      <c r="B171" s="30">
        <v>150000000</v>
      </c>
      <c r="C171" s="30">
        <v>-56073614</v>
      </c>
      <c r="D171" s="26">
        <f t="shared" si="4"/>
        <v>150</v>
      </c>
      <c r="E171" s="26">
        <f t="shared" si="5"/>
        <v>-56.073613999999999</v>
      </c>
    </row>
    <row r="172" spans="2:5" hidden="1" x14ac:dyDescent="0.3">
      <c r="B172" s="30">
        <v>120000000</v>
      </c>
      <c r="C172" s="30">
        <v>172298923</v>
      </c>
      <c r="D172" s="26">
        <f t="shared" si="4"/>
        <v>120</v>
      </c>
      <c r="E172" s="26">
        <f t="shared" si="5"/>
        <v>172.298923</v>
      </c>
    </row>
    <row r="173" spans="2:5" x14ac:dyDescent="0.3">
      <c r="B173" s="30">
        <v>135000000</v>
      </c>
      <c r="C173" s="30">
        <v>-71007672</v>
      </c>
      <c r="D173" s="26">
        <f t="shared" si="4"/>
        <v>135</v>
      </c>
      <c r="E173" s="26">
        <f t="shared" si="5"/>
        <v>-71.007671999999999</v>
      </c>
    </row>
    <row r="174" spans="2:5" x14ac:dyDescent="0.3">
      <c r="B174" s="30">
        <v>150000000</v>
      </c>
      <c r="C174" s="30">
        <v>-15481610</v>
      </c>
      <c r="D174" s="26">
        <f t="shared" si="4"/>
        <v>150</v>
      </c>
      <c r="E174" s="26">
        <f t="shared" si="5"/>
        <v>-15.48161</v>
      </c>
    </row>
    <row r="175" spans="2:5" x14ac:dyDescent="0.3">
      <c r="B175" s="30">
        <v>140000000</v>
      </c>
      <c r="C175" s="30">
        <v>-87207693</v>
      </c>
      <c r="D175" s="26">
        <f t="shared" si="4"/>
        <v>140</v>
      </c>
      <c r="E175" s="26">
        <f t="shared" si="5"/>
        <v>-87.207693000000006</v>
      </c>
    </row>
    <row r="176" spans="2:5" hidden="1" x14ac:dyDescent="0.3">
      <c r="B176" s="30">
        <v>135000000</v>
      </c>
      <c r="C176" s="30">
        <v>48635922</v>
      </c>
      <c r="D176" s="26">
        <f t="shared" si="4"/>
        <v>135</v>
      </c>
      <c r="E176" s="26">
        <f t="shared" si="5"/>
        <v>48.635922000000001</v>
      </c>
    </row>
    <row r="177" spans="2:5" x14ac:dyDescent="0.3">
      <c r="B177" s="30">
        <v>135000000</v>
      </c>
      <c r="C177" s="30">
        <v>-51975100</v>
      </c>
      <c r="D177" s="26">
        <f t="shared" si="4"/>
        <v>135</v>
      </c>
      <c r="E177" s="26">
        <f t="shared" si="5"/>
        <v>-51.975099999999998</v>
      </c>
    </row>
    <row r="178" spans="2:5" x14ac:dyDescent="0.3">
      <c r="B178" s="30">
        <v>135000000</v>
      </c>
      <c r="C178" s="30">
        <v>-11792806</v>
      </c>
      <c r="D178" s="26">
        <f t="shared" si="4"/>
        <v>135</v>
      </c>
      <c r="E178" s="26">
        <f t="shared" si="5"/>
        <v>-11.792806000000001</v>
      </c>
    </row>
    <row r="179" spans="2:5" x14ac:dyDescent="0.3">
      <c r="B179" s="30">
        <v>132000000</v>
      </c>
      <c r="C179" s="30">
        <v>-48651080</v>
      </c>
      <c r="D179" s="26">
        <f t="shared" si="4"/>
        <v>132</v>
      </c>
      <c r="E179" s="26">
        <f t="shared" si="5"/>
        <v>-48.65108</v>
      </c>
    </row>
    <row r="180" spans="2:5" hidden="1" x14ac:dyDescent="0.3">
      <c r="B180" s="30">
        <v>110000000</v>
      </c>
      <c r="C180" s="30">
        <v>117137090</v>
      </c>
      <c r="D180" s="26">
        <f t="shared" si="4"/>
        <v>110</v>
      </c>
      <c r="E180" s="26">
        <f t="shared" si="5"/>
        <v>117.13709</v>
      </c>
    </row>
    <row r="181" spans="2:5" hidden="1" x14ac:dyDescent="0.3">
      <c r="B181" s="30">
        <v>130000000</v>
      </c>
      <c r="C181" s="30">
        <v>85395021</v>
      </c>
      <c r="D181" s="26">
        <f t="shared" si="4"/>
        <v>130</v>
      </c>
      <c r="E181" s="26">
        <f t="shared" si="5"/>
        <v>85.395021</v>
      </c>
    </row>
    <row r="182" spans="2:5" hidden="1" x14ac:dyDescent="0.3">
      <c r="B182" s="30">
        <v>130000000</v>
      </c>
      <c r="C182" s="30">
        <v>50191634</v>
      </c>
      <c r="D182" s="26">
        <f t="shared" si="4"/>
        <v>130</v>
      </c>
      <c r="E182" s="26">
        <f t="shared" si="5"/>
        <v>50.191634000000001</v>
      </c>
    </row>
    <row r="183" spans="2:5" hidden="1" x14ac:dyDescent="0.3">
      <c r="B183" s="30">
        <v>130000000</v>
      </c>
      <c r="C183" s="30">
        <v>294645577</v>
      </c>
      <c r="D183" s="26">
        <f t="shared" si="4"/>
        <v>130</v>
      </c>
      <c r="E183" s="26">
        <f t="shared" si="5"/>
        <v>294.645577</v>
      </c>
    </row>
    <row r="184" spans="2:5" hidden="1" x14ac:dyDescent="0.3">
      <c r="B184" s="30">
        <v>135000000</v>
      </c>
      <c r="C184" s="30">
        <v>42343675</v>
      </c>
      <c r="D184" s="26">
        <f t="shared" si="4"/>
        <v>135</v>
      </c>
      <c r="E184" s="26">
        <f t="shared" si="5"/>
        <v>42.343674999999998</v>
      </c>
    </row>
    <row r="185" spans="2:5" hidden="1" x14ac:dyDescent="0.3">
      <c r="B185" s="30">
        <v>132000000</v>
      </c>
      <c r="C185" s="30">
        <v>102277056</v>
      </c>
      <c r="D185" s="26">
        <f t="shared" si="4"/>
        <v>132</v>
      </c>
      <c r="E185" s="26">
        <f t="shared" si="5"/>
        <v>102.277056</v>
      </c>
    </row>
    <row r="186" spans="2:5" hidden="1" x14ac:dyDescent="0.3">
      <c r="B186" s="30">
        <v>130000000</v>
      </c>
      <c r="C186" s="30">
        <v>8396624</v>
      </c>
      <c r="D186" s="26">
        <f t="shared" si="4"/>
        <v>130</v>
      </c>
      <c r="E186" s="26">
        <f t="shared" si="5"/>
        <v>8.3966239999999992</v>
      </c>
    </row>
    <row r="187" spans="2:5" hidden="1" x14ac:dyDescent="0.3">
      <c r="B187" s="30">
        <v>130000000</v>
      </c>
      <c r="C187" s="30">
        <v>19234747</v>
      </c>
      <c r="D187" s="26">
        <f t="shared" si="4"/>
        <v>130</v>
      </c>
      <c r="E187" s="26">
        <f t="shared" si="5"/>
        <v>19.234746999999999</v>
      </c>
    </row>
    <row r="188" spans="2:5" hidden="1" x14ac:dyDescent="0.3">
      <c r="B188" s="30">
        <v>110000000</v>
      </c>
      <c r="C188" s="30">
        <v>8311368</v>
      </c>
      <c r="D188" s="26">
        <f t="shared" si="4"/>
        <v>110</v>
      </c>
      <c r="E188" s="26">
        <f t="shared" si="5"/>
        <v>8.3113679999999999</v>
      </c>
    </row>
    <row r="189" spans="2:5" x14ac:dyDescent="0.3">
      <c r="B189" s="30">
        <v>125000000</v>
      </c>
      <c r="C189" s="30">
        <v>-23839471</v>
      </c>
      <c r="D189" s="26">
        <f t="shared" si="4"/>
        <v>125</v>
      </c>
      <c r="E189" s="26">
        <f t="shared" si="5"/>
        <v>-23.839471</v>
      </c>
    </row>
    <row r="190" spans="2:5" x14ac:dyDescent="0.3">
      <c r="B190" s="30">
        <v>135000000</v>
      </c>
      <c r="C190" s="30">
        <v>-57435963</v>
      </c>
      <c r="D190" s="26">
        <f t="shared" si="4"/>
        <v>135</v>
      </c>
      <c r="E190" s="26">
        <f t="shared" si="5"/>
        <v>-57.435963000000001</v>
      </c>
    </row>
    <row r="191" spans="2:5" hidden="1" x14ac:dyDescent="0.3">
      <c r="B191" s="30">
        <v>130000000</v>
      </c>
      <c r="C191" s="30">
        <v>119358727</v>
      </c>
      <c r="D191" s="26">
        <f t="shared" si="4"/>
        <v>130</v>
      </c>
      <c r="E191" s="26">
        <f t="shared" si="5"/>
        <v>119.358727</v>
      </c>
    </row>
    <row r="192" spans="2:5" x14ac:dyDescent="0.3">
      <c r="B192" s="30">
        <v>130000000</v>
      </c>
      <c r="C192" s="30">
        <v>-80448338</v>
      </c>
      <c r="D192" s="26">
        <f t="shared" si="4"/>
        <v>130</v>
      </c>
      <c r="E192" s="26">
        <f t="shared" si="5"/>
        <v>-80.448338000000007</v>
      </c>
    </row>
    <row r="193" spans="2:5" x14ac:dyDescent="0.3">
      <c r="B193" s="30">
        <v>130000000</v>
      </c>
      <c r="C193" s="30">
        <v>-69477903</v>
      </c>
      <c r="D193" s="26">
        <f t="shared" si="4"/>
        <v>130</v>
      </c>
      <c r="E193" s="26">
        <f t="shared" si="5"/>
        <v>-69.477902999999998</v>
      </c>
    </row>
    <row r="194" spans="2:5" hidden="1" x14ac:dyDescent="0.3">
      <c r="B194" s="30">
        <v>127500000</v>
      </c>
      <c r="C194" s="30">
        <v>10248063</v>
      </c>
      <c r="D194" s="26">
        <f t="shared" si="4"/>
        <v>127.5</v>
      </c>
      <c r="E194" s="26">
        <f t="shared" si="5"/>
        <v>10.248063</v>
      </c>
    </row>
    <row r="195" spans="2:5" x14ac:dyDescent="0.3">
      <c r="B195" s="30">
        <v>127000000</v>
      </c>
      <c r="C195" s="30">
        <v>-13266274</v>
      </c>
      <c r="D195" s="26">
        <f t="shared" ref="D195:D258" si="6">B195/1000000</f>
        <v>127</v>
      </c>
      <c r="E195" s="26">
        <f t="shared" ref="E195:E258" si="7">C195/1000000</f>
        <v>-13.266273999999999</v>
      </c>
    </row>
    <row r="196" spans="2:5" hidden="1" x14ac:dyDescent="0.3">
      <c r="B196" s="30">
        <v>130000000</v>
      </c>
      <c r="C196" s="30">
        <v>18337537</v>
      </c>
      <c r="D196" s="26">
        <f t="shared" si="6"/>
        <v>130</v>
      </c>
      <c r="E196" s="26">
        <f t="shared" si="7"/>
        <v>18.337537000000001</v>
      </c>
    </row>
    <row r="197" spans="2:5" hidden="1" x14ac:dyDescent="0.3">
      <c r="B197" s="30">
        <v>125000000</v>
      </c>
      <c r="C197" s="30">
        <v>192557891</v>
      </c>
      <c r="D197" s="26">
        <f t="shared" si="6"/>
        <v>125</v>
      </c>
      <c r="E197" s="26">
        <f t="shared" si="7"/>
        <v>192.55789100000001</v>
      </c>
    </row>
    <row r="198" spans="2:5" x14ac:dyDescent="0.3">
      <c r="B198" s="30">
        <v>130000000</v>
      </c>
      <c r="C198" s="30">
        <v>-96407585</v>
      </c>
      <c r="D198" s="26">
        <f t="shared" si="6"/>
        <v>130</v>
      </c>
      <c r="E198" s="26">
        <f t="shared" si="7"/>
        <v>-96.407584999999997</v>
      </c>
    </row>
    <row r="199" spans="2:5" hidden="1" x14ac:dyDescent="0.3">
      <c r="B199" s="30">
        <v>140000000</v>
      </c>
      <c r="C199" s="30">
        <v>165388685</v>
      </c>
      <c r="D199" s="26">
        <f t="shared" si="6"/>
        <v>140</v>
      </c>
      <c r="E199" s="26">
        <f t="shared" si="7"/>
        <v>165.38868500000001</v>
      </c>
    </row>
    <row r="200" spans="2:5" hidden="1" x14ac:dyDescent="0.3">
      <c r="B200" s="30">
        <v>125000000</v>
      </c>
      <c r="C200" s="30">
        <v>212103873</v>
      </c>
      <c r="D200" s="26">
        <f t="shared" si="6"/>
        <v>125</v>
      </c>
      <c r="E200" s="26">
        <f t="shared" si="7"/>
        <v>212.10387299999999</v>
      </c>
    </row>
    <row r="201" spans="2:5" hidden="1" x14ac:dyDescent="0.3">
      <c r="B201" s="30">
        <v>125000000</v>
      </c>
      <c r="C201" s="30">
        <v>92536138</v>
      </c>
      <c r="D201" s="26">
        <f t="shared" si="6"/>
        <v>125</v>
      </c>
      <c r="E201" s="26">
        <f t="shared" si="7"/>
        <v>92.536137999999994</v>
      </c>
    </row>
    <row r="202" spans="2:5" hidden="1" x14ac:dyDescent="0.3">
      <c r="B202" s="30">
        <v>103000000</v>
      </c>
      <c r="C202" s="30">
        <v>28536019</v>
      </c>
      <c r="D202" s="26">
        <f t="shared" si="6"/>
        <v>103</v>
      </c>
      <c r="E202" s="26">
        <f t="shared" si="7"/>
        <v>28.536019</v>
      </c>
    </row>
    <row r="203" spans="2:5" hidden="1" x14ac:dyDescent="0.3">
      <c r="B203" s="30">
        <v>110000000</v>
      </c>
      <c r="C203" s="30">
        <v>104948780</v>
      </c>
      <c r="D203" s="26">
        <f t="shared" si="6"/>
        <v>110</v>
      </c>
      <c r="E203" s="26">
        <f t="shared" si="7"/>
        <v>104.94878</v>
      </c>
    </row>
    <row r="204" spans="2:5" hidden="1" x14ac:dyDescent="0.3">
      <c r="B204" s="30">
        <v>125000000</v>
      </c>
      <c r="C204" s="30">
        <v>84805005</v>
      </c>
      <c r="D204" s="26">
        <f t="shared" si="6"/>
        <v>125</v>
      </c>
      <c r="E204" s="26">
        <f t="shared" si="7"/>
        <v>84.805004999999994</v>
      </c>
    </row>
    <row r="205" spans="2:5" hidden="1" x14ac:dyDescent="0.3">
      <c r="B205" s="30">
        <v>125000000</v>
      </c>
      <c r="C205" s="30">
        <v>61830669</v>
      </c>
      <c r="D205" s="26">
        <f t="shared" si="6"/>
        <v>125</v>
      </c>
      <c r="E205" s="26">
        <f t="shared" si="7"/>
        <v>61.830669</v>
      </c>
    </row>
    <row r="206" spans="2:5" hidden="1" x14ac:dyDescent="0.3">
      <c r="B206" s="30">
        <v>125000000</v>
      </c>
      <c r="C206" s="30">
        <v>38192114</v>
      </c>
      <c r="D206" s="26">
        <f t="shared" si="6"/>
        <v>125</v>
      </c>
      <c r="E206" s="26">
        <f t="shared" si="7"/>
        <v>38.192113999999997</v>
      </c>
    </row>
    <row r="207" spans="2:5" hidden="1" x14ac:dyDescent="0.3">
      <c r="B207" s="30">
        <v>65000000</v>
      </c>
      <c r="C207" s="30">
        <v>54412921</v>
      </c>
      <c r="D207" s="26">
        <f t="shared" si="6"/>
        <v>65</v>
      </c>
      <c r="E207" s="26">
        <f t="shared" si="7"/>
        <v>54.412920999999997</v>
      </c>
    </row>
    <row r="208" spans="2:5" x14ac:dyDescent="0.3">
      <c r="B208" s="30">
        <v>85000000</v>
      </c>
      <c r="C208" s="30">
        <v>-52305212</v>
      </c>
      <c r="D208" s="26">
        <f t="shared" si="6"/>
        <v>85</v>
      </c>
      <c r="E208" s="26">
        <f t="shared" si="7"/>
        <v>-52.305211999999997</v>
      </c>
    </row>
    <row r="209" spans="2:5" x14ac:dyDescent="0.3">
      <c r="B209" s="30">
        <v>125000000</v>
      </c>
      <c r="C209" s="30">
        <v>-11834365</v>
      </c>
      <c r="D209" s="26">
        <f t="shared" si="6"/>
        <v>125</v>
      </c>
      <c r="E209" s="26">
        <f t="shared" si="7"/>
        <v>-11.834365</v>
      </c>
    </row>
    <row r="210" spans="2:5" x14ac:dyDescent="0.3">
      <c r="B210" s="30">
        <v>125000000</v>
      </c>
      <c r="C210" s="30">
        <v>-17714996</v>
      </c>
      <c r="D210" s="26">
        <f t="shared" si="6"/>
        <v>125</v>
      </c>
      <c r="E210" s="26">
        <f t="shared" si="7"/>
        <v>-17.714995999999999</v>
      </c>
    </row>
    <row r="211" spans="2:5" hidden="1" x14ac:dyDescent="0.3">
      <c r="B211" s="30">
        <v>123000000</v>
      </c>
      <c r="C211" s="30">
        <v>137031035</v>
      </c>
      <c r="D211" s="26">
        <f t="shared" si="6"/>
        <v>123</v>
      </c>
      <c r="E211" s="26">
        <f t="shared" si="7"/>
        <v>137.031035</v>
      </c>
    </row>
    <row r="212" spans="2:5" hidden="1" x14ac:dyDescent="0.3">
      <c r="B212" s="30">
        <v>125000000</v>
      </c>
      <c r="C212" s="30">
        <v>61739919</v>
      </c>
      <c r="D212" s="26">
        <f t="shared" si="6"/>
        <v>125</v>
      </c>
      <c r="E212" s="26">
        <f t="shared" si="7"/>
        <v>61.739919</v>
      </c>
    </row>
    <row r="213" spans="2:5" hidden="1" x14ac:dyDescent="0.3">
      <c r="B213" s="30">
        <v>125000000</v>
      </c>
      <c r="C213" s="30">
        <v>90397307</v>
      </c>
      <c r="D213" s="26">
        <f t="shared" si="6"/>
        <v>125</v>
      </c>
      <c r="E213" s="26">
        <f t="shared" si="7"/>
        <v>90.397306999999998</v>
      </c>
    </row>
    <row r="214" spans="2:5" hidden="1" x14ac:dyDescent="0.3">
      <c r="B214" s="30">
        <v>140000000</v>
      </c>
      <c r="C214" s="30">
        <v>42618434</v>
      </c>
      <c r="D214" s="26">
        <f t="shared" si="6"/>
        <v>140</v>
      </c>
      <c r="E214" s="26">
        <f t="shared" si="7"/>
        <v>42.618434000000001</v>
      </c>
    </row>
    <row r="215" spans="2:5" hidden="1" x14ac:dyDescent="0.3">
      <c r="B215" s="30">
        <v>130000000</v>
      </c>
      <c r="C215" s="30">
        <v>1920333</v>
      </c>
      <c r="D215" s="26">
        <f t="shared" si="6"/>
        <v>130</v>
      </c>
      <c r="E215" s="26">
        <f t="shared" si="7"/>
        <v>1.9203330000000001</v>
      </c>
    </row>
    <row r="216" spans="2:5" hidden="1" x14ac:dyDescent="0.3">
      <c r="B216" s="30">
        <v>120000000</v>
      </c>
      <c r="C216" s="30">
        <v>4976634</v>
      </c>
      <c r="D216" s="26">
        <f t="shared" si="6"/>
        <v>120</v>
      </c>
      <c r="E216" s="26">
        <f t="shared" si="7"/>
        <v>4.9766339999999998</v>
      </c>
    </row>
    <row r="217" spans="2:5" hidden="1" x14ac:dyDescent="0.3">
      <c r="B217" s="30">
        <v>110000000</v>
      </c>
      <c r="C217" s="30">
        <v>5802596</v>
      </c>
      <c r="D217" s="26">
        <f t="shared" si="6"/>
        <v>110</v>
      </c>
      <c r="E217" s="26">
        <f t="shared" si="7"/>
        <v>5.8025960000000003</v>
      </c>
    </row>
    <row r="218" spans="2:5" x14ac:dyDescent="0.3">
      <c r="B218" s="30">
        <v>120000000</v>
      </c>
      <c r="C218" s="30">
        <v>-11478165</v>
      </c>
      <c r="D218" s="26">
        <f t="shared" si="6"/>
        <v>120</v>
      </c>
      <c r="E218" s="26">
        <f t="shared" si="7"/>
        <v>-11.478165000000001</v>
      </c>
    </row>
    <row r="219" spans="2:5" x14ac:dyDescent="0.3">
      <c r="B219" s="30">
        <v>120000000</v>
      </c>
      <c r="C219" s="30">
        <v>-19314120</v>
      </c>
      <c r="D219" s="26">
        <f t="shared" si="6"/>
        <v>120</v>
      </c>
      <c r="E219" s="26">
        <f t="shared" si="7"/>
        <v>-19.314119999999999</v>
      </c>
    </row>
    <row r="220" spans="2:5" x14ac:dyDescent="0.3">
      <c r="B220" s="30">
        <v>130000000</v>
      </c>
      <c r="C220" s="30">
        <v>-3535096</v>
      </c>
      <c r="D220" s="26">
        <f t="shared" si="6"/>
        <v>130</v>
      </c>
      <c r="E220" s="26">
        <f t="shared" si="7"/>
        <v>-3.5350959999999998</v>
      </c>
    </row>
    <row r="221" spans="2:5" x14ac:dyDescent="0.3">
      <c r="B221" s="30">
        <v>120000000</v>
      </c>
      <c r="C221" s="30">
        <v>-55263886</v>
      </c>
      <c r="D221" s="26">
        <f t="shared" si="6"/>
        <v>120</v>
      </c>
      <c r="E221" s="26">
        <f t="shared" si="7"/>
        <v>-55.263885999999999</v>
      </c>
    </row>
    <row r="222" spans="2:5" x14ac:dyDescent="0.3">
      <c r="B222" s="30">
        <v>115000000</v>
      </c>
      <c r="C222" s="30">
        <v>-21949883</v>
      </c>
      <c r="D222" s="26">
        <f t="shared" si="6"/>
        <v>115</v>
      </c>
      <c r="E222" s="26">
        <f t="shared" si="7"/>
        <v>-21.949883</v>
      </c>
    </row>
    <row r="223" spans="2:5" x14ac:dyDescent="0.3">
      <c r="B223" s="30">
        <v>105000000</v>
      </c>
      <c r="C223" s="30">
        <v>-47362515</v>
      </c>
      <c r="D223" s="26">
        <f t="shared" si="6"/>
        <v>105</v>
      </c>
      <c r="E223" s="26">
        <f t="shared" si="7"/>
        <v>-47.362515000000002</v>
      </c>
    </row>
    <row r="224" spans="2:5" x14ac:dyDescent="0.3">
      <c r="B224" s="30">
        <v>100000000</v>
      </c>
      <c r="C224" s="30">
        <v>-41392993</v>
      </c>
      <c r="D224" s="26">
        <f t="shared" si="6"/>
        <v>100</v>
      </c>
      <c r="E224" s="26">
        <f t="shared" si="7"/>
        <v>-41.392992999999997</v>
      </c>
    </row>
    <row r="225" spans="2:5" x14ac:dyDescent="0.3">
      <c r="B225" s="30">
        <v>120000000</v>
      </c>
      <c r="C225" s="30">
        <v>-76070659</v>
      </c>
      <c r="D225" s="26">
        <f t="shared" si="6"/>
        <v>120</v>
      </c>
      <c r="E225" s="26">
        <f t="shared" si="7"/>
        <v>-76.070659000000006</v>
      </c>
    </row>
    <row r="226" spans="2:5" x14ac:dyDescent="0.3">
      <c r="B226" s="30">
        <v>120000000</v>
      </c>
      <c r="C226" s="30">
        <v>-89787380</v>
      </c>
      <c r="D226" s="26">
        <f t="shared" si="6"/>
        <v>120</v>
      </c>
      <c r="E226" s="26">
        <f t="shared" si="7"/>
        <v>-89.787379999999999</v>
      </c>
    </row>
    <row r="227" spans="2:5" x14ac:dyDescent="0.3">
      <c r="B227" s="30">
        <v>117000000</v>
      </c>
      <c r="C227" s="30">
        <v>-40581346</v>
      </c>
      <c r="D227" s="26">
        <f t="shared" si="6"/>
        <v>117</v>
      </c>
      <c r="E227" s="26">
        <f t="shared" si="7"/>
        <v>-40.581346000000003</v>
      </c>
    </row>
    <row r="228" spans="2:5" x14ac:dyDescent="0.3">
      <c r="B228" s="30">
        <v>120000000</v>
      </c>
      <c r="C228" s="30">
        <v>-30978265</v>
      </c>
      <c r="D228" s="26">
        <f t="shared" si="6"/>
        <v>120</v>
      </c>
      <c r="E228" s="26">
        <f t="shared" si="7"/>
        <v>-30.978265</v>
      </c>
    </row>
    <row r="229" spans="2:5" hidden="1" x14ac:dyDescent="0.3">
      <c r="B229" s="30">
        <v>113000000</v>
      </c>
      <c r="C229" s="30">
        <v>267262555</v>
      </c>
      <c r="D229" s="26">
        <f t="shared" si="6"/>
        <v>113</v>
      </c>
      <c r="E229" s="26">
        <f t="shared" si="7"/>
        <v>267.26255500000002</v>
      </c>
    </row>
    <row r="230" spans="2:5" hidden="1" x14ac:dyDescent="0.3">
      <c r="B230" s="30">
        <v>115000000</v>
      </c>
      <c r="C230" s="30">
        <v>195675583</v>
      </c>
      <c r="D230" s="26">
        <f t="shared" si="6"/>
        <v>115</v>
      </c>
      <c r="E230" s="26">
        <f t="shared" si="7"/>
        <v>195.67558299999999</v>
      </c>
    </row>
    <row r="231" spans="2:5" hidden="1" x14ac:dyDescent="0.3">
      <c r="B231" s="30">
        <v>115000000</v>
      </c>
      <c r="C231" s="30">
        <v>174907418</v>
      </c>
      <c r="D231" s="26">
        <f t="shared" si="6"/>
        <v>115</v>
      </c>
      <c r="E231" s="26">
        <f t="shared" si="7"/>
        <v>174.90741800000001</v>
      </c>
    </row>
    <row r="232" spans="2:5" hidden="1" x14ac:dyDescent="0.3">
      <c r="B232" s="30">
        <v>120000000</v>
      </c>
      <c r="C232" s="30">
        <v>12550960</v>
      </c>
      <c r="D232" s="26">
        <f t="shared" si="6"/>
        <v>120</v>
      </c>
      <c r="E232" s="26">
        <f t="shared" si="7"/>
        <v>12.55096</v>
      </c>
    </row>
    <row r="233" spans="2:5" hidden="1" x14ac:dyDescent="0.3">
      <c r="B233" s="30">
        <v>115000000</v>
      </c>
      <c r="C233" s="30">
        <v>359544677</v>
      </c>
      <c r="D233" s="26">
        <f t="shared" si="6"/>
        <v>115</v>
      </c>
      <c r="E233" s="26">
        <f t="shared" si="7"/>
        <v>359.54467699999998</v>
      </c>
    </row>
    <row r="234" spans="2:5" hidden="1" x14ac:dyDescent="0.3">
      <c r="B234" s="30">
        <v>135000000</v>
      </c>
      <c r="C234" s="30">
        <v>52165546</v>
      </c>
      <c r="D234" s="26">
        <f t="shared" si="6"/>
        <v>135</v>
      </c>
      <c r="E234" s="26">
        <f t="shared" si="7"/>
        <v>52.165545999999999</v>
      </c>
    </row>
    <row r="235" spans="2:5" x14ac:dyDescent="0.3">
      <c r="B235" s="30">
        <v>115000000</v>
      </c>
      <c r="C235" s="30">
        <v>-74088170</v>
      </c>
      <c r="D235" s="26">
        <f t="shared" si="6"/>
        <v>115</v>
      </c>
      <c r="E235" s="26">
        <f t="shared" si="7"/>
        <v>-74.088170000000005</v>
      </c>
    </row>
    <row r="236" spans="2:5" x14ac:dyDescent="0.3">
      <c r="B236" s="30">
        <v>115000000</v>
      </c>
      <c r="C236" s="30">
        <v>-67047980</v>
      </c>
      <c r="D236" s="26">
        <f t="shared" si="6"/>
        <v>115</v>
      </c>
      <c r="E236" s="26">
        <f t="shared" si="7"/>
        <v>-67.047979999999995</v>
      </c>
    </row>
    <row r="237" spans="2:5" hidden="1" x14ac:dyDescent="0.3">
      <c r="B237" s="30">
        <v>125000000</v>
      </c>
      <c r="C237" s="30">
        <v>65871240</v>
      </c>
      <c r="D237" s="26">
        <f t="shared" si="6"/>
        <v>125</v>
      </c>
      <c r="E237" s="26">
        <f t="shared" si="7"/>
        <v>65.87124</v>
      </c>
    </row>
    <row r="238" spans="2:5" hidden="1" x14ac:dyDescent="0.3">
      <c r="B238" s="30">
        <v>100000000</v>
      </c>
      <c r="C238" s="30">
        <v>174084951</v>
      </c>
      <c r="D238" s="26">
        <f t="shared" si="6"/>
        <v>100</v>
      </c>
      <c r="E238" s="26">
        <f t="shared" si="7"/>
        <v>174.08495099999999</v>
      </c>
    </row>
    <row r="239" spans="2:5" x14ac:dyDescent="0.3">
      <c r="B239" s="30">
        <v>116000000</v>
      </c>
      <c r="C239" s="30">
        <v>-48844258</v>
      </c>
      <c r="D239" s="26">
        <f t="shared" si="6"/>
        <v>116</v>
      </c>
      <c r="E239" s="26">
        <f t="shared" si="7"/>
        <v>-48.844258000000004</v>
      </c>
    </row>
    <row r="240" spans="2:5" x14ac:dyDescent="0.3">
      <c r="B240" s="30">
        <v>135000000</v>
      </c>
      <c r="C240" s="30">
        <v>-53361326</v>
      </c>
      <c r="D240" s="26">
        <f t="shared" si="6"/>
        <v>135</v>
      </c>
      <c r="E240" s="26">
        <f t="shared" si="7"/>
        <v>-53.361325999999998</v>
      </c>
    </row>
    <row r="241" spans="2:5" x14ac:dyDescent="0.3">
      <c r="B241" s="30">
        <v>120000000</v>
      </c>
      <c r="C241" s="30">
        <v>-63885779</v>
      </c>
      <c r="D241" s="26">
        <f t="shared" si="6"/>
        <v>120</v>
      </c>
      <c r="E241" s="26">
        <f t="shared" si="7"/>
        <v>-63.885778999999999</v>
      </c>
    </row>
    <row r="242" spans="2:5" hidden="1" x14ac:dyDescent="0.3">
      <c r="B242" s="30">
        <v>110000000</v>
      </c>
      <c r="C242" s="30">
        <v>140863268</v>
      </c>
      <c r="D242" s="26">
        <f t="shared" si="6"/>
        <v>110</v>
      </c>
      <c r="E242" s="26">
        <f t="shared" si="7"/>
        <v>140.86326800000001</v>
      </c>
    </row>
    <row r="243" spans="2:5" hidden="1" x14ac:dyDescent="0.3">
      <c r="B243" s="30">
        <v>110000000</v>
      </c>
      <c r="C243" s="30">
        <v>45181732</v>
      </c>
      <c r="D243" s="26">
        <f t="shared" si="6"/>
        <v>110</v>
      </c>
      <c r="E243" s="26">
        <f t="shared" si="7"/>
        <v>45.181731999999997</v>
      </c>
    </row>
    <row r="244" spans="2:5" hidden="1" x14ac:dyDescent="0.3">
      <c r="B244" s="30">
        <v>110000000</v>
      </c>
      <c r="C244" s="30">
        <v>15332007</v>
      </c>
      <c r="D244" s="26">
        <f t="shared" si="6"/>
        <v>110</v>
      </c>
      <c r="E244" s="26">
        <f t="shared" si="7"/>
        <v>15.332007000000001</v>
      </c>
    </row>
    <row r="245" spans="2:5" hidden="1" x14ac:dyDescent="0.3">
      <c r="B245" s="30">
        <v>110000000</v>
      </c>
      <c r="C245" s="30">
        <v>3330342</v>
      </c>
      <c r="D245" s="26">
        <f t="shared" si="6"/>
        <v>110</v>
      </c>
      <c r="E245" s="26">
        <f t="shared" si="7"/>
        <v>3.3303419999999999</v>
      </c>
    </row>
    <row r="246" spans="2:5" hidden="1" x14ac:dyDescent="0.3">
      <c r="B246" s="30">
        <v>110000000</v>
      </c>
      <c r="C246" s="30">
        <v>15531634</v>
      </c>
      <c r="D246" s="26">
        <f t="shared" si="6"/>
        <v>110</v>
      </c>
      <c r="E246" s="26">
        <f t="shared" si="7"/>
        <v>15.531634</v>
      </c>
    </row>
    <row r="247" spans="2:5" hidden="1" x14ac:dyDescent="0.3">
      <c r="B247" s="30">
        <v>120000000</v>
      </c>
      <c r="C247" s="30">
        <v>66336103</v>
      </c>
      <c r="D247" s="26">
        <f t="shared" si="6"/>
        <v>120</v>
      </c>
      <c r="E247" s="26">
        <f t="shared" si="7"/>
        <v>66.336102999999994</v>
      </c>
    </row>
    <row r="248" spans="2:5" hidden="1" x14ac:dyDescent="0.3">
      <c r="B248" s="30">
        <v>110000000</v>
      </c>
      <c r="C248" s="30">
        <v>19995817</v>
      </c>
      <c r="D248" s="26">
        <f t="shared" si="6"/>
        <v>110</v>
      </c>
      <c r="E248" s="26">
        <f t="shared" si="7"/>
        <v>19.995816999999999</v>
      </c>
    </row>
    <row r="249" spans="2:5" x14ac:dyDescent="0.3">
      <c r="B249" s="30">
        <v>110000000</v>
      </c>
      <c r="C249" s="30">
        <v>-7391173</v>
      </c>
      <c r="D249" s="26">
        <f t="shared" si="6"/>
        <v>110</v>
      </c>
      <c r="E249" s="26">
        <f t="shared" si="7"/>
        <v>-7.3911730000000002</v>
      </c>
    </row>
    <row r="250" spans="2:5" x14ac:dyDescent="0.3">
      <c r="B250" s="30">
        <v>112000000</v>
      </c>
      <c r="C250" s="30">
        <v>-69223741</v>
      </c>
      <c r="D250" s="26">
        <f t="shared" si="6"/>
        <v>112</v>
      </c>
      <c r="E250" s="26">
        <f t="shared" si="7"/>
        <v>-69.223741000000004</v>
      </c>
    </row>
    <row r="251" spans="2:5" x14ac:dyDescent="0.3">
      <c r="B251" s="30">
        <v>120000000</v>
      </c>
      <c r="C251" s="30">
        <v>-21219958</v>
      </c>
      <c r="D251" s="26">
        <f t="shared" si="6"/>
        <v>120</v>
      </c>
      <c r="E251" s="26">
        <f t="shared" si="7"/>
        <v>-21.219957999999998</v>
      </c>
    </row>
    <row r="252" spans="2:5" x14ac:dyDescent="0.3">
      <c r="B252" s="30">
        <v>110000000</v>
      </c>
      <c r="C252" s="30">
        <v>-3630883</v>
      </c>
      <c r="D252" s="26">
        <f t="shared" si="6"/>
        <v>110</v>
      </c>
      <c r="E252" s="26">
        <f t="shared" si="7"/>
        <v>-3.6308829999999999</v>
      </c>
    </row>
    <row r="253" spans="2:5" hidden="1" x14ac:dyDescent="0.3">
      <c r="B253" s="30">
        <v>110000000</v>
      </c>
      <c r="C253" s="30">
        <v>32614158</v>
      </c>
      <c r="D253" s="26">
        <f t="shared" si="6"/>
        <v>110</v>
      </c>
      <c r="E253" s="26">
        <f t="shared" si="7"/>
        <v>32.614158000000003</v>
      </c>
    </row>
    <row r="254" spans="2:5" x14ac:dyDescent="0.3">
      <c r="B254" s="30">
        <v>110000000</v>
      </c>
      <c r="C254" s="30">
        <v>-59973647</v>
      </c>
      <c r="D254" s="26">
        <f t="shared" si="6"/>
        <v>110</v>
      </c>
      <c r="E254" s="26">
        <f t="shared" si="7"/>
        <v>-59.973647</v>
      </c>
    </row>
    <row r="255" spans="2:5" x14ac:dyDescent="0.3">
      <c r="B255" s="30">
        <v>110000000</v>
      </c>
      <c r="C255" s="30">
        <v>-43997807</v>
      </c>
      <c r="D255" s="26">
        <f t="shared" si="6"/>
        <v>110</v>
      </c>
      <c r="E255" s="26">
        <f t="shared" si="7"/>
        <v>-43.997807000000002</v>
      </c>
    </row>
    <row r="256" spans="2:5" x14ac:dyDescent="0.3">
      <c r="B256" s="30">
        <v>110000000</v>
      </c>
      <c r="C256" s="30">
        <v>-24536691</v>
      </c>
      <c r="D256" s="26">
        <f t="shared" si="6"/>
        <v>110</v>
      </c>
      <c r="E256" s="26">
        <f t="shared" si="7"/>
        <v>-24.536691000000001</v>
      </c>
    </row>
    <row r="257" spans="2:5" x14ac:dyDescent="0.3">
      <c r="B257" s="30">
        <v>105000000</v>
      </c>
      <c r="C257" s="30">
        <v>-33982216</v>
      </c>
      <c r="D257" s="26">
        <f t="shared" si="6"/>
        <v>105</v>
      </c>
      <c r="E257" s="26">
        <f t="shared" si="7"/>
        <v>-33.982216000000001</v>
      </c>
    </row>
    <row r="258" spans="2:5" x14ac:dyDescent="0.3">
      <c r="B258" s="30">
        <v>160000000</v>
      </c>
      <c r="C258" s="30">
        <v>-111931604</v>
      </c>
      <c r="D258" s="26">
        <f t="shared" si="6"/>
        <v>160</v>
      </c>
      <c r="E258" s="26">
        <f t="shared" si="7"/>
        <v>-111.93160399999999</v>
      </c>
    </row>
    <row r="259" spans="2:5" x14ac:dyDescent="0.3">
      <c r="B259" s="30">
        <v>110000000</v>
      </c>
      <c r="C259" s="30">
        <v>-48343151</v>
      </c>
      <c r="D259" s="26">
        <f t="shared" ref="D259:D322" si="8">B259/1000000</f>
        <v>110</v>
      </c>
      <c r="E259" s="26">
        <f t="shared" ref="E259:E322" si="9">C259/1000000</f>
        <v>-48.343150999999999</v>
      </c>
    </row>
    <row r="260" spans="2:5" hidden="1" x14ac:dyDescent="0.3">
      <c r="B260" s="30">
        <v>110000000</v>
      </c>
      <c r="C260" s="30">
        <v>24520804</v>
      </c>
      <c r="D260" s="26">
        <f t="shared" si="8"/>
        <v>110</v>
      </c>
      <c r="E260" s="26">
        <f t="shared" si="9"/>
        <v>24.520803999999998</v>
      </c>
    </row>
    <row r="261" spans="2:5" hidden="1" x14ac:dyDescent="0.3">
      <c r="B261" s="30">
        <v>93000000</v>
      </c>
      <c r="C261" s="30">
        <v>220837577</v>
      </c>
      <c r="D261" s="26">
        <f t="shared" si="8"/>
        <v>93</v>
      </c>
      <c r="E261" s="26">
        <f t="shared" si="9"/>
        <v>220.83757700000001</v>
      </c>
    </row>
    <row r="262" spans="2:5" x14ac:dyDescent="0.3">
      <c r="B262" s="30">
        <v>110000000</v>
      </c>
      <c r="C262" s="30">
        <v>-85995841</v>
      </c>
      <c r="D262" s="26">
        <f t="shared" si="8"/>
        <v>110</v>
      </c>
      <c r="E262" s="26">
        <f t="shared" si="9"/>
        <v>-85.995840999999999</v>
      </c>
    </row>
    <row r="263" spans="2:5" x14ac:dyDescent="0.3">
      <c r="B263" s="30">
        <v>107000000</v>
      </c>
      <c r="C263" s="30">
        <v>-48816034</v>
      </c>
      <c r="D263" s="26">
        <f t="shared" si="8"/>
        <v>107</v>
      </c>
      <c r="E263" s="26">
        <f t="shared" si="9"/>
        <v>-48.816034000000002</v>
      </c>
    </row>
    <row r="264" spans="2:5" x14ac:dyDescent="0.3">
      <c r="B264" s="30">
        <v>109000000</v>
      </c>
      <c r="C264" s="30">
        <v>-8553105</v>
      </c>
      <c r="D264" s="26">
        <f t="shared" si="8"/>
        <v>109</v>
      </c>
      <c r="E264" s="26">
        <f t="shared" si="9"/>
        <v>-8.5531050000000004</v>
      </c>
    </row>
    <row r="265" spans="2:5" hidden="1" x14ac:dyDescent="0.3">
      <c r="B265" s="30">
        <v>120000000</v>
      </c>
      <c r="C265" s="30">
        <v>24795350</v>
      </c>
      <c r="D265" s="26">
        <f t="shared" si="8"/>
        <v>120</v>
      </c>
      <c r="E265" s="26">
        <f t="shared" si="9"/>
        <v>24.795349999999999</v>
      </c>
    </row>
    <row r="266" spans="2:5" x14ac:dyDescent="0.3">
      <c r="B266" s="30">
        <v>130000000</v>
      </c>
      <c r="C266" s="30">
        <v>-82603302</v>
      </c>
      <c r="D266" s="26">
        <f t="shared" si="8"/>
        <v>130</v>
      </c>
      <c r="E266" s="26">
        <f t="shared" si="9"/>
        <v>-82.603301999999999</v>
      </c>
    </row>
    <row r="267" spans="2:5" hidden="1" x14ac:dyDescent="0.3">
      <c r="B267" s="30">
        <v>133000000</v>
      </c>
      <c r="C267" s="30">
        <v>7015224</v>
      </c>
      <c r="D267" s="26">
        <f t="shared" si="8"/>
        <v>133</v>
      </c>
      <c r="E267" s="26">
        <f t="shared" si="9"/>
        <v>7.0152239999999999</v>
      </c>
    </row>
    <row r="268" spans="2:5" x14ac:dyDescent="0.3">
      <c r="B268" s="30">
        <v>105000000</v>
      </c>
      <c r="C268" s="30">
        <v>-625893</v>
      </c>
      <c r="D268" s="26">
        <f t="shared" si="8"/>
        <v>105</v>
      </c>
      <c r="E268" s="26">
        <f t="shared" si="9"/>
        <v>-0.62589300000000003</v>
      </c>
    </row>
    <row r="269" spans="2:5" hidden="1" x14ac:dyDescent="0.3">
      <c r="B269" s="30">
        <v>108000000</v>
      </c>
      <c r="C269" s="30">
        <v>120430993</v>
      </c>
      <c r="D269" s="26">
        <f t="shared" si="8"/>
        <v>108</v>
      </c>
      <c r="E269" s="26">
        <f t="shared" si="9"/>
        <v>120.430993</v>
      </c>
    </row>
    <row r="270" spans="2:5" x14ac:dyDescent="0.3">
      <c r="B270" s="30">
        <v>126000000</v>
      </c>
      <c r="C270" s="30">
        <v>-90200974</v>
      </c>
      <c r="D270" s="26">
        <f t="shared" si="8"/>
        <v>126</v>
      </c>
      <c r="E270" s="26">
        <f t="shared" si="9"/>
        <v>-90.200974000000002</v>
      </c>
    </row>
    <row r="271" spans="2:5" x14ac:dyDescent="0.3">
      <c r="B271" s="30">
        <v>90000000</v>
      </c>
      <c r="C271" s="30">
        <v>-83287549</v>
      </c>
      <c r="D271" s="26">
        <f t="shared" si="8"/>
        <v>90</v>
      </c>
      <c r="E271" s="26">
        <f t="shared" si="9"/>
        <v>-83.287548999999999</v>
      </c>
    </row>
    <row r="272" spans="2:5" hidden="1" x14ac:dyDescent="0.3">
      <c r="B272" s="30">
        <v>90000000</v>
      </c>
      <c r="C272" s="30">
        <v>11643008</v>
      </c>
      <c r="D272" s="26">
        <f t="shared" si="8"/>
        <v>90</v>
      </c>
      <c r="E272" s="26">
        <f t="shared" si="9"/>
        <v>11.643008</v>
      </c>
    </row>
    <row r="273" spans="2:5" hidden="1" x14ac:dyDescent="0.3">
      <c r="B273" s="30">
        <v>103000000</v>
      </c>
      <c r="C273" s="30">
        <v>84670866</v>
      </c>
      <c r="D273" s="26">
        <f t="shared" si="8"/>
        <v>103</v>
      </c>
      <c r="E273" s="26">
        <f t="shared" si="9"/>
        <v>84.670866000000004</v>
      </c>
    </row>
    <row r="274" spans="2:5" hidden="1" x14ac:dyDescent="0.3">
      <c r="B274" s="30">
        <v>102000000</v>
      </c>
      <c r="C274" s="30">
        <v>30014112</v>
      </c>
      <c r="D274" s="26">
        <f t="shared" si="8"/>
        <v>102</v>
      </c>
      <c r="E274" s="26">
        <f t="shared" si="9"/>
        <v>30.014112000000001</v>
      </c>
    </row>
    <row r="275" spans="2:5" hidden="1" x14ac:dyDescent="0.3">
      <c r="B275" s="30">
        <v>100000000</v>
      </c>
      <c r="C275" s="30">
        <v>161970615</v>
      </c>
      <c r="D275" s="26">
        <f t="shared" si="8"/>
        <v>100</v>
      </c>
      <c r="E275" s="26">
        <f t="shared" si="9"/>
        <v>161.97061500000001</v>
      </c>
    </row>
    <row r="276" spans="2:5" hidden="1" x14ac:dyDescent="0.3">
      <c r="B276" s="30">
        <v>150000000</v>
      </c>
      <c r="C276" s="30">
        <v>17007184</v>
      </c>
      <c r="D276" s="26">
        <f t="shared" si="8"/>
        <v>150</v>
      </c>
      <c r="E276" s="26">
        <f t="shared" si="9"/>
        <v>17.007183999999999</v>
      </c>
    </row>
    <row r="277" spans="2:5" hidden="1" x14ac:dyDescent="0.3">
      <c r="B277" s="30">
        <v>100000000</v>
      </c>
      <c r="C277" s="30">
        <v>80011740</v>
      </c>
      <c r="D277" s="26">
        <f t="shared" si="8"/>
        <v>100</v>
      </c>
      <c r="E277" s="26">
        <f t="shared" si="9"/>
        <v>80.011740000000003</v>
      </c>
    </row>
    <row r="278" spans="2:5" hidden="1" x14ac:dyDescent="0.3">
      <c r="B278" s="30">
        <v>102000000</v>
      </c>
      <c r="C278" s="30">
        <v>102843350</v>
      </c>
      <c r="D278" s="26">
        <f t="shared" si="8"/>
        <v>102</v>
      </c>
      <c r="E278" s="26">
        <f t="shared" si="9"/>
        <v>102.84335</v>
      </c>
    </row>
    <row r="279" spans="2:5" x14ac:dyDescent="0.3">
      <c r="B279" s="30">
        <v>100000000</v>
      </c>
      <c r="C279" s="30">
        <v>-2969275</v>
      </c>
      <c r="D279" s="26">
        <f t="shared" si="8"/>
        <v>100</v>
      </c>
      <c r="E279" s="26">
        <f t="shared" si="9"/>
        <v>-2.9692750000000001</v>
      </c>
    </row>
    <row r="280" spans="2:5" hidden="1" x14ac:dyDescent="0.3">
      <c r="B280" s="30">
        <v>100000000</v>
      </c>
      <c r="C280" s="30">
        <v>30127620</v>
      </c>
      <c r="D280" s="26">
        <f t="shared" si="8"/>
        <v>100</v>
      </c>
      <c r="E280" s="26">
        <f t="shared" si="9"/>
        <v>30.12762</v>
      </c>
    </row>
    <row r="281" spans="2:5" hidden="1" x14ac:dyDescent="0.3">
      <c r="B281" s="30">
        <v>115000000</v>
      </c>
      <c r="C281" s="30">
        <v>31282411</v>
      </c>
      <c r="D281" s="26">
        <f t="shared" si="8"/>
        <v>115</v>
      </c>
      <c r="E281" s="26">
        <f t="shared" si="9"/>
        <v>31.282411</v>
      </c>
    </row>
    <row r="282" spans="2:5" x14ac:dyDescent="0.3">
      <c r="B282" s="30">
        <v>100000000</v>
      </c>
      <c r="C282" s="30">
        <v>-34547688</v>
      </c>
      <c r="D282" s="26">
        <f t="shared" si="8"/>
        <v>100</v>
      </c>
      <c r="E282" s="26">
        <f t="shared" si="9"/>
        <v>-34.547688000000001</v>
      </c>
    </row>
    <row r="283" spans="2:5" hidden="1" x14ac:dyDescent="0.3">
      <c r="B283" s="30">
        <v>100000000</v>
      </c>
      <c r="C283" s="30">
        <v>48383780</v>
      </c>
      <c r="D283" s="26">
        <f t="shared" si="8"/>
        <v>100</v>
      </c>
      <c r="E283" s="26">
        <f t="shared" si="9"/>
        <v>48.383780000000002</v>
      </c>
    </row>
    <row r="284" spans="2:5" hidden="1" x14ac:dyDescent="0.3">
      <c r="B284" s="30">
        <v>100000000</v>
      </c>
      <c r="C284" s="30">
        <v>19219978</v>
      </c>
      <c r="D284" s="26">
        <f t="shared" si="8"/>
        <v>100</v>
      </c>
      <c r="E284" s="26">
        <f t="shared" si="9"/>
        <v>19.219978000000001</v>
      </c>
    </row>
    <row r="285" spans="2:5" hidden="1" x14ac:dyDescent="0.3">
      <c r="B285" s="30">
        <v>100000000</v>
      </c>
      <c r="C285" s="30">
        <v>1228120</v>
      </c>
      <c r="D285" s="26">
        <f t="shared" si="8"/>
        <v>100</v>
      </c>
      <c r="E285" s="26">
        <f t="shared" si="9"/>
        <v>1.2281200000000001</v>
      </c>
    </row>
    <row r="286" spans="2:5" hidden="1" x14ac:dyDescent="0.3">
      <c r="B286" s="30">
        <v>100000000</v>
      </c>
      <c r="C286" s="30">
        <v>62804648</v>
      </c>
      <c r="D286" s="26">
        <f t="shared" si="8"/>
        <v>100</v>
      </c>
      <c r="E286" s="26">
        <f t="shared" si="9"/>
        <v>62.804648</v>
      </c>
    </row>
    <row r="287" spans="2:5" hidden="1" x14ac:dyDescent="0.3">
      <c r="B287" s="30">
        <v>100000000</v>
      </c>
      <c r="C287" s="30">
        <v>117603</v>
      </c>
      <c r="D287" s="26">
        <f t="shared" si="8"/>
        <v>100</v>
      </c>
      <c r="E287" s="26">
        <f t="shared" si="9"/>
        <v>0.117603</v>
      </c>
    </row>
    <row r="288" spans="2:5" x14ac:dyDescent="0.3">
      <c r="B288" s="30">
        <v>100000000</v>
      </c>
      <c r="C288" s="30">
        <v>-10703427</v>
      </c>
      <c r="D288" s="26">
        <f t="shared" si="8"/>
        <v>100</v>
      </c>
      <c r="E288" s="26">
        <f t="shared" si="9"/>
        <v>-10.703427</v>
      </c>
    </row>
    <row r="289" spans="2:5" x14ac:dyDescent="0.3">
      <c r="B289" s="30">
        <v>92000000</v>
      </c>
      <c r="C289" s="30">
        <v>-6982599</v>
      </c>
      <c r="D289" s="26">
        <f t="shared" si="8"/>
        <v>92</v>
      </c>
      <c r="E289" s="26">
        <f t="shared" si="9"/>
        <v>-6.9825990000000004</v>
      </c>
    </row>
    <row r="290" spans="2:5" hidden="1" x14ac:dyDescent="0.3">
      <c r="B290" s="30">
        <v>100000000</v>
      </c>
      <c r="C290" s="30">
        <v>73005002</v>
      </c>
      <c r="D290" s="26">
        <f t="shared" si="8"/>
        <v>100</v>
      </c>
      <c r="E290" s="26">
        <f t="shared" si="9"/>
        <v>73.005002000000005</v>
      </c>
    </row>
    <row r="291" spans="2:5" x14ac:dyDescent="0.3">
      <c r="B291" s="30">
        <v>100000000</v>
      </c>
      <c r="C291" s="30">
        <v>-24969837</v>
      </c>
      <c r="D291" s="26">
        <f t="shared" si="8"/>
        <v>100</v>
      </c>
      <c r="E291" s="26">
        <f t="shared" si="9"/>
        <v>-24.969836999999998</v>
      </c>
    </row>
    <row r="292" spans="2:5" x14ac:dyDescent="0.3">
      <c r="B292" s="30">
        <v>100000000</v>
      </c>
      <c r="C292" s="30">
        <v>-22777816</v>
      </c>
      <c r="D292" s="26">
        <f t="shared" si="8"/>
        <v>100</v>
      </c>
      <c r="E292" s="26">
        <f t="shared" si="9"/>
        <v>-22.777816000000001</v>
      </c>
    </row>
    <row r="293" spans="2:5" hidden="1" x14ac:dyDescent="0.3">
      <c r="B293" s="30">
        <v>100000000</v>
      </c>
      <c r="C293" s="30">
        <v>7515297</v>
      </c>
      <c r="D293" s="26">
        <f t="shared" si="8"/>
        <v>100</v>
      </c>
      <c r="E293" s="26">
        <f t="shared" si="9"/>
        <v>7.5152970000000003</v>
      </c>
    </row>
    <row r="294" spans="2:5" x14ac:dyDescent="0.3">
      <c r="B294" s="30">
        <v>100000000</v>
      </c>
      <c r="C294" s="30">
        <v>-32368843</v>
      </c>
      <c r="D294" s="26">
        <f t="shared" si="8"/>
        <v>100</v>
      </c>
      <c r="E294" s="26">
        <f t="shared" si="9"/>
        <v>-32.368842999999998</v>
      </c>
    </row>
    <row r="295" spans="2:5" x14ac:dyDescent="0.3">
      <c r="B295" s="30">
        <v>83000000</v>
      </c>
      <c r="C295" s="30">
        <v>-16137932</v>
      </c>
      <c r="D295" s="26">
        <f t="shared" si="8"/>
        <v>83</v>
      </c>
      <c r="E295" s="26">
        <f t="shared" si="9"/>
        <v>-16.137931999999999</v>
      </c>
    </row>
    <row r="296" spans="2:5" x14ac:dyDescent="0.3">
      <c r="B296" s="30">
        <v>100000000</v>
      </c>
      <c r="C296" s="30">
        <v>-42633738</v>
      </c>
      <c r="D296" s="26">
        <f t="shared" si="8"/>
        <v>100</v>
      </c>
      <c r="E296" s="26">
        <f t="shared" si="9"/>
        <v>-42.633738000000001</v>
      </c>
    </row>
    <row r="297" spans="2:5" hidden="1" x14ac:dyDescent="0.3">
      <c r="B297" s="30">
        <v>100000000</v>
      </c>
      <c r="C297" s="30">
        <v>16866727</v>
      </c>
      <c r="D297" s="26">
        <f t="shared" si="8"/>
        <v>100</v>
      </c>
      <c r="E297" s="26">
        <f t="shared" si="9"/>
        <v>16.866727000000001</v>
      </c>
    </row>
    <row r="298" spans="2:5" hidden="1" x14ac:dyDescent="0.3">
      <c r="B298" s="30">
        <v>100000000</v>
      </c>
      <c r="C298" s="30">
        <v>84031112</v>
      </c>
      <c r="D298" s="26">
        <f t="shared" si="8"/>
        <v>100</v>
      </c>
      <c r="E298" s="26">
        <f t="shared" si="9"/>
        <v>84.031111999999993</v>
      </c>
    </row>
    <row r="299" spans="2:5" x14ac:dyDescent="0.3">
      <c r="B299" s="30">
        <v>105000000</v>
      </c>
      <c r="C299" s="30">
        <v>-50299935</v>
      </c>
      <c r="D299" s="26">
        <f t="shared" si="8"/>
        <v>105</v>
      </c>
      <c r="E299" s="26">
        <f t="shared" si="9"/>
        <v>-50.299934999999998</v>
      </c>
    </row>
    <row r="300" spans="2:5" x14ac:dyDescent="0.3">
      <c r="B300" s="30">
        <v>102000000</v>
      </c>
      <c r="C300" s="30">
        <v>-74901420</v>
      </c>
      <c r="D300" s="26">
        <f t="shared" si="8"/>
        <v>102</v>
      </c>
      <c r="E300" s="26">
        <f t="shared" si="9"/>
        <v>-74.901420000000002</v>
      </c>
    </row>
    <row r="301" spans="2:5" x14ac:dyDescent="0.3">
      <c r="B301" s="30">
        <v>80000000</v>
      </c>
      <c r="C301" s="30">
        <v>-24326667</v>
      </c>
      <c r="D301" s="26">
        <f t="shared" si="8"/>
        <v>80</v>
      </c>
      <c r="E301" s="26">
        <f t="shared" si="9"/>
        <v>-24.326667</v>
      </c>
    </row>
    <row r="302" spans="2:5" x14ac:dyDescent="0.3">
      <c r="B302" s="30">
        <v>100000000</v>
      </c>
      <c r="C302" s="30">
        <v>-59801290</v>
      </c>
      <c r="D302" s="26">
        <f t="shared" si="8"/>
        <v>100</v>
      </c>
      <c r="E302" s="26">
        <f t="shared" si="9"/>
        <v>-59.801290000000002</v>
      </c>
    </row>
    <row r="303" spans="2:5" x14ac:dyDescent="0.3">
      <c r="B303" s="30">
        <v>100000000</v>
      </c>
      <c r="C303" s="30">
        <v>-27339971</v>
      </c>
      <c r="D303" s="26">
        <f t="shared" si="8"/>
        <v>100</v>
      </c>
      <c r="E303" s="26">
        <f t="shared" si="9"/>
        <v>-27.339970999999998</v>
      </c>
    </row>
    <row r="304" spans="2:5" x14ac:dyDescent="0.3">
      <c r="B304" s="30">
        <v>140000000</v>
      </c>
      <c r="C304" s="30">
        <v>-101879446</v>
      </c>
      <c r="D304" s="26">
        <f t="shared" si="8"/>
        <v>140</v>
      </c>
      <c r="E304" s="26">
        <f t="shared" si="9"/>
        <v>-101.879446</v>
      </c>
    </row>
    <row r="305" spans="2:5" x14ac:dyDescent="0.3">
      <c r="B305" s="30">
        <v>100000000</v>
      </c>
      <c r="C305" s="30">
        <v>-50607905</v>
      </c>
      <c r="D305" s="26">
        <f t="shared" si="8"/>
        <v>100</v>
      </c>
      <c r="E305" s="26">
        <f t="shared" si="9"/>
        <v>-50.607905000000002</v>
      </c>
    </row>
    <row r="306" spans="2:5" x14ac:dyDescent="0.3">
      <c r="B306" s="30">
        <v>90000000</v>
      </c>
      <c r="C306" s="30">
        <v>-50707978</v>
      </c>
      <c r="D306" s="26">
        <f t="shared" si="8"/>
        <v>90</v>
      </c>
      <c r="E306" s="26">
        <f t="shared" si="9"/>
        <v>-50.707977999999997</v>
      </c>
    </row>
    <row r="307" spans="2:5" x14ac:dyDescent="0.3">
      <c r="B307" s="30">
        <v>105000000</v>
      </c>
      <c r="C307" s="30">
        <v>-76227778</v>
      </c>
      <c r="D307" s="26">
        <f t="shared" si="8"/>
        <v>105</v>
      </c>
      <c r="E307" s="26">
        <f t="shared" si="9"/>
        <v>-76.227778000000001</v>
      </c>
    </row>
    <row r="308" spans="2:5" x14ac:dyDescent="0.3">
      <c r="B308" s="30">
        <v>84000000</v>
      </c>
      <c r="C308" s="30">
        <v>-66989354</v>
      </c>
      <c r="D308" s="26">
        <f t="shared" si="8"/>
        <v>84</v>
      </c>
      <c r="E308" s="26">
        <f t="shared" si="9"/>
        <v>-66.989354000000006</v>
      </c>
    </row>
    <row r="309" spans="2:5" x14ac:dyDescent="0.3">
      <c r="B309" s="30">
        <v>100000000</v>
      </c>
      <c r="C309" s="30">
        <v>-75014388</v>
      </c>
      <c r="D309" s="26">
        <f t="shared" si="8"/>
        <v>100</v>
      </c>
      <c r="E309" s="26">
        <f t="shared" si="9"/>
        <v>-75.014387999999997</v>
      </c>
    </row>
    <row r="310" spans="2:5" x14ac:dyDescent="0.3">
      <c r="B310" s="30">
        <v>100000000</v>
      </c>
      <c r="C310" s="30">
        <v>-95588898</v>
      </c>
      <c r="D310" s="26">
        <f t="shared" si="8"/>
        <v>100</v>
      </c>
      <c r="E310" s="26">
        <f t="shared" si="9"/>
        <v>-95.588898</v>
      </c>
    </row>
    <row r="311" spans="2:5" x14ac:dyDescent="0.3">
      <c r="B311" s="30">
        <v>100000000</v>
      </c>
      <c r="C311" s="30">
        <v>-64975525</v>
      </c>
      <c r="D311" s="26">
        <f t="shared" si="8"/>
        <v>100</v>
      </c>
      <c r="E311" s="26">
        <f t="shared" si="9"/>
        <v>-64.975525000000005</v>
      </c>
    </row>
    <row r="312" spans="2:5" hidden="1" x14ac:dyDescent="0.3">
      <c r="B312" s="30">
        <v>99000000</v>
      </c>
      <c r="C312" s="30">
        <v>31174897</v>
      </c>
      <c r="D312" s="26">
        <f t="shared" si="8"/>
        <v>99</v>
      </c>
      <c r="E312" s="26">
        <f t="shared" si="9"/>
        <v>31.174897000000001</v>
      </c>
    </row>
    <row r="313" spans="2:5" hidden="1" x14ac:dyDescent="0.3">
      <c r="B313" s="30">
        <v>10000000</v>
      </c>
      <c r="C313" s="30">
        <v>200000</v>
      </c>
      <c r="D313" s="26">
        <f t="shared" si="8"/>
        <v>10</v>
      </c>
      <c r="E313" s="26">
        <f t="shared" si="9"/>
        <v>0.2</v>
      </c>
    </row>
    <row r="314" spans="2:5" hidden="1" x14ac:dyDescent="0.3">
      <c r="B314" s="30">
        <v>98000000</v>
      </c>
      <c r="C314" s="30">
        <v>104007640</v>
      </c>
      <c r="D314" s="26">
        <f t="shared" si="8"/>
        <v>98</v>
      </c>
      <c r="E314" s="26">
        <f t="shared" si="9"/>
        <v>104.00763999999999</v>
      </c>
    </row>
    <row r="315" spans="2:5" x14ac:dyDescent="0.3">
      <c r="B315" s="30">
        <v>100000000</v>
      </c>
      <c r="C315" s="30">
        <v>-22320362</v>
      </c>
      <c r="D315" s="26">
        <f t="shared" si="8"/>
        <v>100</v>
      </c>
      <c r="E315" s="26">
        <f t="shared" si="9"/>
        <v>-22.320361999999999</v>
      </c>
    </row>
    <row r="316" spans="2:5" x14ac:dyDescent="0.3">
      <c r="B316" s="30">
        <v>94000000</v>
      </c>
      <c r="C316" s="30">
        <v>-93990787</v>
      </c>
      <c r="D316" s="26">
        <f t="shared" si="8"/>
        <v>94</v>
      </c>
      <c r="E316" s="26">
        <f t="shared" si="9"/>
        <v>-93.990786999999997</v>
      </c>
    </row>
    <row r="317" spans="2:5" x14ac:dyDescent="0.3">
      <c r="B317" s="30">
        <v>100000000</v>
      </c>
      <c r="C317" s="30">
        <v>-41132306</v>
      </c>
      <c r="D317" s="26">
        <f t="shared" si="8"/>
        <v>100</v>
      </c>
      <c r="E317" s="26">
        <f t="shared" si="9"/>
        <v>-41.132306</v>
      </c>
    </row>
    <row r="318" spans="2:5" x14ac:dyDescent="0.3">
      <c r="B318" s="30">
        <v>90000000</v>
      </c>
      <c r="C318" s="30">
        <v>-30524377</v>
      </c>
      <c r="D318" s="26">
        <f t="shared" si="8"/>
        <v>90</v>
      </c>
      <c r="E318" s="26">
        <f t="shared" si="9"/>
        <v>-30.524377000000001</v>
      </c>
    </row>
    <row r="319" spans="2:5" hidden="1" x14ac:dyDescent="0.3">
      <c r="B319" s="30">
        <v>92000000</v>
      </c>
      <c r="C319" s="30">
        <v>16638745</v>
      </c>
      <c r="D319" s="26">
        <f t="shared" si="8"/>
        <v>92</v>
      </c>
      <c r="E319" s="26">
        <f t="shared" si="9"/>
        <v>16.638745</v>
      </c>
    </row>
    <row r="320" spans="2:5" x14ac:dyDescent="0.3">
      <c r="B320" s="30">
        <v>95000000</v>
      </c>
      <c r="C320" s="30">
        <v>-8102818</v>
      </c>
      <c r="D320" s="26">
        <f t="shared" si="8"/>
        <v>95</v>
      </c>
      <c r="E320" s="26">
        <f t="shared" si="9"/>
        <v>-8.1028179999999992</v>
      </c>
    </row>
    <row r="321" spans="2:5" x14ac:dyDescent="0.3">
      <c r="B321" s="30">
        <v>93000000</v>
      </c>
      <c r="C321" s="30">
        <v>-29459980</v>
      </c>
      <c r="D321" s="26">
        <f t="shared" si="8"/>
        <v>93</v>
      </c>
      <c r="E321" s="26">
        <f t="shared" si="9"/>
        <v>-29.459980000000002</v>
      </c>
    </row>
    <row r="322" spans="2:5" x14ac:dyDescent="0.3">
      <c r="B322" s="30">
        <v>100000000</v>
      </c>
      <c r="C322" s="30">
        <v>-4671063</v>
      </c>
      <c r="D322" s="26">
        <f t="shared" si="8"/>
        <v>100</v>
      </c>
      <c r="E322" s="26">
        <f t="shared" si="9"/>
        <v>-4.6710630000000002</v>
      </c>
    </row>
    <row r="323" spans="2:5" x14ac:dyDescent="0.3">
      <c r="B323" s="30">
        <v>95000000</v>
      </c>
      <c r="C323" s="30">
        <v>-44197339</v>
      </c>
      <c r="D323" s="26">
        <f t="shared" ref="D323:D386" si="10">B323/1000000</f>
        <v>95</v>
      </c>
      <c r="E323" s="26">
        <f t="shared" ref="E323:E386" si="11">C323/1000000</f>
        <v>-44.197338999999999</v>
      </c>
    </row>
    <row r="324" spans="2:5" hidden="1" x14ac:dyDescent="0.3">
      <c r="B324" s="30">
        <v>95000000</v>
      </c>
      <c r="C324" s="30">
        <v>66317423</v>
      </c>
      <c r="D324" s="26">
        <f t="shared" si="10"/>
        <v>95</v>
      </c>
      <c r="E324" s="26">
        <f t="shared" si="11"/>
        <v>66.317423000000005</v>
      </c>
    </row>
    <row r="325" spans="2:5" hidden="1" x14ac:dyDescent="0.3">
      <c r="B325" s="30">
        <v>95000000</v>
      </c>
      <c r="C325" s="30">
        <v>106148159</v>
      </c>
      <c r="D325" s="26">
        <f t="shared" si="10"/>
        <v>95</v>
      </c>
      <c r="E325" s="26">
        <f t="shared" si="11"/>
        <v>106.14815900000001</v>
      </c>
    </row>
    <row r="326" spans="2:5" x14ac:dyDescent="0.3">
      <c r="B326" s="30">
        <v>65000000</v>
      </c>
      <c r="C326" s="30">
        <v>-21017158</v>
      </c>
      <c r="D326" s="26">
        <f t="shared" si="10"/>
        <v>65</v>
      </c>
      <c r="E326" s="26">
        <f t="shared" si="11"/>
        <v>-21.017157999999998</v>
      </c>
    </row>
    <row r="327" spans="2:5" hidden="1" x14ac:dyDescent="0.3">
      <c r="B327" s="30">
        <v>94000000</v>
      </c>
      <c r="C327" s="30">
        <v>286838870</v>
      </c>
      <c r="D327" s="26">
        <f t="shared" si="10"/>
        <v>94</v>
      </c>
      <c r="E327" s="26">
        <f t="shared" si="11"/>
        <v>286.83886999999999</v>
      </c>
    </row>
    <row r="328" spans="2:5" hidden="1" x14ac:dyDescent="0.3">
      <c r="B328" s="30">
        <v>94000000</v>
      </c>
      <c r="C328" s="30">
        <v>283019252</v>
      </c>
      <c r="D328" s="26">
        <f t="shared" si="10"/>
        <v>94</v>
      </c>
      <c r="E328" s="26">
        <f t="shared" si="11"/>
        <v>283.01925199999999</v>
      </c>
    </row>
    <row r="329" spans="2:5" hidden="1" x14ac:dyDescent="0.3">
      <c r="B329" s="30">
        <v>94000000</v>
      </c>
      <c r="C329" s="30">
        <v>246478898</v>
      </c>
      <c r="D329" s="26">
        <f t="shared" si="10"/>
        <v>94</v>
      </c>
      <c r="E329" s="26">
        <f t="shared" si="11"/>
        <v>246.47889799999999</v>
      </c>
    </row>
    <row r="330" spans="2:5" x14ac:dyDescent="0.3">
      <c r="B330" s="30">
        <v>95000000</v>
      </c>
      <c r="C330" s="30">
        <v>-77823100</v>
      </c>
      <c r="D330" s="26">
        <f t="shared" si="10"/>
        <v>95</v>
      </c>
      <c r="E330" s="26">
        <f t="shared" si="11"/>
        <v>-77.823099999999997</v>
      </c>
    </row>
    <row r="331" spans="2:5" hidden="1" x14ac:dyDescent="0.3">
      <c r="B331" s="30">
        <v>115000000</v>
      </c>
      <c r="C331" s="30">
        <v>16144183</v>
      </c>
      <c r="D331" s="26">
        <f t="shared" si="10"/>
        <v>115</v>
      </c>
      <c r="E331" s="26">
        <f t="shared" si="11"/>
        <v>16.144183000000002</v>
      </c>
    </row>
    <row r="332" spans="2:5" x14ac:dyDescent="0.3">
      <c r="B332" s="30">
        <v>100000000</v>
      </c>
      <c r="C332" s="30">
        <v>-76985496</v>
      </c>
      <c r="D332" s="26">
        <f t="shared" si="10"/>
        <v>100</v>
      </c>
      <c r="E332" s="26">
        <f t="shared" si="11"/>
        <v>-76.985495999999998</v>
      </c>
    </row>
    <row r="333" spans="2:5" hidden="1" x14ac:dyDescent="0.3">
      <c r="B333" s="30">
        <v>93000000</v>
      </c>
      <c r="C333" s="30">
        <v>88166115</v>
      </c>
      <c r="D333" s="26">
        <f t="shared" si="10"/>
        <v>93</v>
      </c>
      <c r="E333" s="26">
        <f t="shared" si="11"/>
        <v>88.166115000000005</v>
      </c>
    </row>
    <row r="334" spans="2:5" hidden="1" x14ac:dyDescent="0.3">
      <c r="B334" s="30">
        <v>93000000</v>
      </c>
      <c r="C334" s="30">
        <v>83740650</v>
      </c>
      <c r="D334" s="26">
        <f t="shared" si="10"/>
        <v>93</v>
      </c>
      <c r="E334" s="26">
        <f t="shared" si="11"/>
        <v>83.740650000000002</v>
      </c>
    </row>
    <row r="335" spans="2:5" x14ac:dyDescent="0.3">
      <c r="B335" s="30">
        <v>90000000</v>
      </c>
      <c r="C335" s="30">
        <v>-18851301</v>
      </c>
      <c r="D335" s="26">
        <f t="shared" si="10"/>
        <v>90</v>
      </c>
      <c r="E335" s="26">
        <f t="shared" si="11"/>
        <v>-18.851300999999999</v>
      </c>
    </row>
    <row r="336" spans="2:5" x14ac:dyDescent="0.3">
      <c r="B336" s="30">
        <v>92000000</v>
      </c>
      <c r="C336" s="30">
        <v>-24655608</v>
      </c>
      <c r="D336" s="26">
        <f t="shared" si="10"/>
        <v>92</v>
      </c>
      <c r="E336" s="26">
        <f t="shared" si="11"/>
        <v>-24.655608000000001</v>
      </c>
    </row>
    <row r="337" spans="2:5" x14ac:dyDescent="0.3">
      <c r="B337" s="30">
        <v>107000000</v>
      </c>
      <c r="C337" s="30">
        <v>-84593638</v>
      </c>
      <c r="D337" s="26">
        <f t="shared" si="10"/>
        <v>107</v>
      </c>
      <c r="E337" s="26">
        <f t="shared" si="11"/>
        <v>-84.593637999999999</v>
      </c>
    </row>
    <row r="338" spans="2:5" hidden="1" x14ac:dyDescent="0.3">
      <c r="B338" s="30">
        <v>92000000</v>
      </c>
      <c r="C338" s="30">
        <v>169437578</v>
      </c>
      <c r="D338" s="26">
        <f t="shared" si="10"/>
        <v>92</v>
      </c>
      <c r="E338" s="26">
        <f t="shared" si="11"/>
        <v>169.437578</v>
      </c>
    </row>
    <row r="339" spans="2:5" x14ac:dyDescent="0.3">
      <c r="B339" s="30">
        <v>98000000</v>
      </c>
      <c r="C339" s="30">
        <v>-87000000</v>
      </c>
      <c r="D339" s="26">
        <f t="shared" si="10"/>
        <v>98</v>
      </c>
      <c r="E339" s="26">
        <f t="shared" si="11"/>
        <v>-87</v>
      </c>
    </row>
    <row r="340" spans="2:5" x14ac:dyDescent="0.3">
      <c r="B340" s="30">
        <v>95000000</v>
      </c>
      <c r="C340" s="30">
        <v>-6238280</v>
      </c>
      <c r="D340" s="26">
        <f t="shared" si="10"/>
        <v>95</v>
      </c>
      <c r="E340" s="26">
        <f t="shared" si="11"/>
        <v>-6.2382799999999996</v>
      </c>
    </row>
    <row r="341" spans="2:5" hidden="1" x14ac:dyDescent="0.3">
      <c r="B341" s="30">
        <v>90000000</v>
      </c>
      <c r="C341" s="30">
        <v>160147615</v>
      </c>
      <c r="D341" s="26">
        <f t="shared" si="10"/>
        <v>90</v>
      </c>
      <c r="E341" s="26">
        <f t="shared" si="11"/>
        <v>160.147615</v>
      </c>
    </row>
    <row r="342" spans="2:5" hidden="1" x14ac:dyDescent="0.3">
      <c r="B342" s="30">
        <v>90000000</v>
      </c>
      <c r="C342" s="30">
        <v>155823397</v>
      </c>
      <c r="D342" s="26">
        <f t="shared" si="10"/>
        <v>90</v>
      </c>
      <c r="E342" s="26">
        <f t="shared" si="11"/>
        <v>155.823397</v>
      </c>
    </row>
    <row r="343" spans="2:5" x14ac:dyDescent="0.3">
      <c r="B343" s="30">
        <v>100000000</v>
      </c>
      <c r="C343" s="30">
        <v>-18442521</v>
      </c>
      <c r="D343" s="26">
        <f t="shared" si="10"/>
        <v>100</v>
      </c>
      <c r="E343" s="26">
        <f t="shared" si="11"/>
        <v>-18.442520999999999</v>
      </c>
    </row>
    <row r="344" spans="2:5" hidden="1" x14ac:dyDescent="0.3">
      <c r="B344" s="30">
        <v>90000000</v>
      </c>
      <c r="C344" s="30">
        <v>136138454</v>
      </c>
      <c r="D344" s="26">
        <f t="shared" si="10"/>
        <v>90</v>
      </c>
      <c r="E344" s="26">
        <f t="shared" si="11"/>
        <v>136.138454</v>
      </c>
    </row>
    <row r="345" spans="2:5" hidden="1" x14ac:dyDescent="0.3">
      <c r="B345" s="30">
        <v>100000000</v>
      </c>
      <c r="C345" s="30">
        <v>55370362</v>
      </c>
      <c r="D345" s="26">
        <f t="shared" si="10"/>
        <v>100</v>
      </c>
      <c r="E345" s="26">
        <f t="shared" si="11"/>
        <v>55.370362</v>
      </c>
    </row>
    <row r="346" spans="2:5" hidden="1" x14ac:dyDescent="0.3">
      <c r="B346" s="30">
        <v>100000000</v>
      </c>
      <c r="C346" s="30">
        <v>24870275</v>
      </c>
      <c r="D346" s="26">
        <f t="shared" si="10"/>
        <v>100</v>
      </c>
      <c r="E346" s="26">
        <f t="shared" si="11"/>
        <v>24.870274999999999</v>
      </c>
    </row>
    <row r="347" spans="2:5" hidden="1" x14ac:dyDescent="0.3">
      <c r="B347" s="30">
        <v>90000000</v>
      </c>
      <c r="C347" s="30">
        <v>106573705</v>
      </c>
      <c r="D347" s="26">
        <f t="shared" si="10"/>
        <v>90</v>
      </c>
      <c r="E347" s="26">
        <f t="shared" si="11"/>
        <v>106.573705</v>
      </c>
    </row>
    <row r="348" spans="2:5" x14ac:dyDescent="0.3">
      <c r="B348" s="30">
        <v>90000000</v>
      </c>
      <c r="C348" s="30">
        <v>-31770880</v>
      </c>
      <c r="D348" s="26">
        <f t="shared" si="10"/>
        <v>90</v>
      </c>
      <c r="E348" s="26">
        <f t="shared" si="11"/>
        <v>-31.770879999999998</v>
      </c>
    </row>
    <row r="349" spans="2:5" hidden="1" x14ac:dyDescent="0.3">
      <c r="B349" s="30">
        <v>92000000</v>
      </c>
      <c r="C349" s="30">
        <v>33305545</v>
      </c>
      <c r="D349" s="26">
        <f t="shared" si="10"/>
        <v>92</v>
      </c>
      <c r="E349" s="26">
        <f t="shared" si="11"/>
        <v>33.305545000000002</v>
      </c>
    </row>
    <row r="350" spans="2:5" hidden="1" x14ac:dyDescent="0.3">
      <c r="B350" s="30">
        <v>90000000</v>
      </c>
      <c r="C350" s="30">
        <v>42373442</v>
      </c>
      <c r="D350" s="26">
        <f t="shared" si="10"/>
        <v>90</v>
      </c>
      <c r="E350" s="26">
        <f t="shared" si="11"/>
        <v>42.373441999999997</v>
      </c>
    </row>
    <row r="351" spans="2:5" hidden="1" x14ac:dyDescent="0.3">
      <c r="B351" s="30">
        <v>90000000</v>
      </c>
      <c r="C351" s="30">
        <v>30618403</v>
      </c>
      <c r="D351" s="26">
        <f t="shared" si="10"/>
        <v>90</v>
      </c>
      <c r="E351" s="26">
        <f t="shared" si="11"/>
        <v>30.618403000000001</v>
      </c>
    </row>
    <row r="352" spans="2:5" hidden="1" x14ac:dyDescent="0.3">
      <c r="B352" s="30">
        <v>92000000</v>
      </c>
      <c r="C352" s="30">
        <v>18416702</v>
      </c>
      <c r="D352" s="26">
        <f t="shared" si="10"/>
        <v>92</v>
      </c>
      <c r="E352" s="26">
        <f t="shared" si="11"/>
        <v>18.416702000000001</v>
      </c>
    </row>
    <row r="353" spans="2:5" hidden="1" x14ac:dyDescent="0.3">
      <c r="B353" s="30">
        <v>90000000</v>
      </c>
      <c r="C353" s="30">
        <v>12515793</v>
      </c>
      <c r="D353" s="26">
        <f t="shared" si="10"/>
        <v>90</v>
      </c>
      <c r="E353" s="26">
        <f t="shared" si="11"/>
        <v>12.515793</v>
      </c>
    </row>
    <row r="354" spans="2:5" hidden="1" x14ac:dyDescent="0.3">
      <c r="B354" s="30">
        <v>90000000</v>
      </c>
      <c r="C354" s="30">
        <v>10012500</v>
      </c>
      <c r="D354" s="26">
        <f t="shared" si="10"/>
        <v>90</v>
      </c>
      <c r="E354" s="26">
        <f t="shared" si="11"/>
        <v>10.012499999999999</v>
      </c>
    </row>
    <row r="355" spans="2:5" hidden="1" x14ac:dyDescent="0.3">
      <c r="B355" s="30">
        <v>90000000</v>
      </c>
      <c r="C355" s="30">
        <v>119019489</v>
      </c>
      <c r="D355" s="26">
        <f t="shared" si="10"/>
        <v>90</v>
      </c>
      <c r="E355" s="26">
        <f t="shared" si="11"/>
        <v>119.01948899999999</v>
      </c>
    </row>
    <row r="356" spans="2:5" hidden="1" x14ac:dyDescent="0.3">
      <c r="B356" s="30">
        <v>49400000</v>
      </c>
      <c r="C356" s="30">
        <v>8457445</v>
      </c>
      <c r="D356" s="26">
        <f t="shared" si="10"/>
        <v>49.4</v>
      </c>
      <c r="E356" s="26">
        <f t="shared" si="11"/>
        <v>8.4574449999999999</v>
      </c>
    </row>
    <row r="357" spans="2:5" x14ac:dyDescent="0.3">
      <c r="B357" s="30">
        <v>120000000</v>
      </c>
      <c r="C357" s="30">
        <v>-35962961</v>
      </c>
      <c r="D357" s="26">
        <f t="shared" si="10"/>
        <v>120</v>
      </c>
      <c r="E357" s="26">
        <f t="shared" si="11"/>
        <v>-35.962961</v>
      </c>
    </row>
    <row r="358" spans="2:5" x14ac:dyDescent="0.3">
      <c r="B358" s="30">
        <v>90000000</v>
      </c>
      <c r="C358" s="30">
        <v>-4115185</v>
      </c>
      <c r="D358" s="26">
        <f t="shared" si="10"/>
        <v>90</v>
      </c>
      <c r="E358" s="26">
        <f t="shared" si="11"/>
        <v>-4.1151850000000003</v>
      </c>
    </row>
    <row r="359" spans="2:5" hidden="1" x14ac:dyDescent="0.3">
      <c r="B359" s="30">
        <v>75000000</v>
      </c>
      <c r="C359" s="30">
        <v>8077470</v>
      </c>
      <c r="D359" s="26">
        <f t="shared" si="10"/>
        <v>75</v>
      </c>
      <c r="E359" s="26">
        <f t="shared" si="11"/>
        <v>8.0774699999999999</v>
      </c>
    </row>
    <row r="360" spans="2:5" hidden="1" x14ac:dyDescent="0.3">
      <c r="B360" s="30">
        <v>90000000</v>
      </c>
      <c r="C360" s="30">
        <v>10018837</v>
      </c>
      <c r="D360" s="26">
        <f t="shared" si="10"/>
        <v>90</v>
      </c>
      <c r="E360" s="26">
        <f t="shared" si="11"/>
        <v>10.018837</v>
      </c>
    </row>
    <row r="361" spans="2:5" x14ac:dyDescent="0.3">
      <c r="B361" s="30">
        <v>88000000</v>
      </c>
      <c r="C361" s="30">
        <v>-9252415</v>
      </c>
      <c r="D361" s="26">
        <f t="shared" si="10"/>
        <v>88</v>
      </c>
      <c r="E361" s="26">
        <f t="shared" si="11"/>
        <v>-9.2524149999999992</v>
      </c>
    </row>
    <row r="362" spans="2:5" x14ac:dyDescent="0.3">
      <c r="B362" s="30">
        <v>100000000</v>
      </c>
      <c r="C362" s="30">
        <v>-21383311</v>
      </c>
      <c r="D362" s="26">
        <f t="shared" si="10"/>
        <v>100</v>
      </c>
      <c r="E362" s="26">
        <f t="shared" si="11"/>
        <v>-21.383310999999999</v>
      </c>
    </row>
    <row r="363" spans="2:5" x14ac:dyDescent="0.3">
      <c r="B363" s="30">
        <v>90000000</v>
      </c>
      <c r="C363" s="30">
        <v>-14182006</v>
      </c>
      <c r="D363" s="26">
        <f t="shared" si="10"/>
        <v>90</v>
      </c>
      <c r="E363" s="26">
        <f t="shared" si="11"/>
        <v>-14.182005999999999</v>
      </c>
    </row>
    <row r="364" spans="2:5" hidden="1" x14ac:dyDescent="0.3">
      <c r="B364" s="30">
        <v>90000000</v>
      </c>
      <c r="C364" s="30">
        <v>10853835</v>
      </c>
      <c r="D364" s="26">
        <f t="shared" si="10"/>
        <v>90</v>
      </c>
      <c r="E364" s="26">
        <f t="shared" si="11"/>
        <v>10.853835</v>
      </c>
    </row>
    <row r="365" spans="2:5" x14ac:dyDescent="0.3">
      <c r="B365" s="30">
        <v>95000000</v>
      </c>
      <c r="C365" s="30">
        <v>-21790660</v>
      </c>
      <c r="D365" s="26">
        <f t="shared" si="10"/>
        <v>95</v>
      </c>
      <c r="E365" s="26">
        <f t="shared" si="11"/>
        <v>-21.790659999999999</v>
      </c>
    </row>
    <row r="366" spans="2:5" x14ac:dyDescent="0.3">
      <c r="B366" s="30">
        <v>80000000</v>
      </c>
      <c r="C366" s="30">
        <v>-7484640</v>
      </c>
      <c r="D366" s="26">
        <f t="shared" si="10"/>
        <v>80</v>
      </c>
      <c r="E366" s="26">
        <f t="shared" si="11"/>
        <v>-7.4846399999999997</v>
      </c>
    </row>
    <row r="367" spans="2:5" x14ac:dyDescent="0.3">
      <c r="B367" s="30">
        <v>90000000</v>
      </c>
      <c r="C367" s="30">
        <v>-21441338</v>
      </c>
      <c r="D367" s="26">
        <f t="shared" si="10"/>
        <v>90</v>
      </c>
      <c r="E367" s="26">
        <f t="shared" si="11"/>
        <v>-21.441337999999998</v>
      </c>
    </row>
    <row r="368" spans="2:5" x14ac:dyDescent="0.3">
      <c r="B368" s="30">
        <v>95000000</v>
      </c>
      <c r="C368" s="30">
        <v>-29346242</v>
      </c>
      <c r="D368" s="26">
        <f t="shared" si="10"/>
        <v>95</v>
      </c>
      <c r="E368" s="26">
        <f t="shared" si="11"/>
        <v>-29.346242</v>
      </c>
    </row>
    <row r="369" spans="2:5" x14ac:dyDescent="0.3">
      <c r="B369" s="30">
        <v>90000000</v>
      </c>
      <c r="C369" s="30">
        <v>-25314641</v>
      </c>
      <c r="D369" s="26">
        <f t="shared" si="10"/>
        <v>90</v>
      </c>
      <c r="E369" s="26">
        <f t="shared" si="11"/>
        <v>-25.314641000000002</v>
      </c>
    </row>
    <row r="370" spans="2:5" x14ac:dyDescent="0.3">
      <c r="B370" s="30">
        <v>68000000</v>
      </c>
      <c r="C370" s="30">
        <v>-6644564</v>
      </c>
      <c r="D370" s="26">
        <f t="shared" si="10"/>
        <v>68</v>
      </c>
      <c r="E370" s="26">
        <f t="shared" si="11"/>
        <v>-6.6445639999999999</v>
      </c>
    </row>
    <row r="371" spans="2:5" x14ac:dyDescent="0.3">
      <c r="B371" s="30">
        <v>92000000</v>
      </c>
      <c r="C371" s="30">
        <v>-91973129</v>
      </c>
      <c r="D371" s="26">
        <f t="shared" si="10"/>
        <v>92</v>
      </c>
      <c r="E371" s="26">
        <f t="shared" si="11"/>
        <v>-91.973129</v>
      </c>
    </row>
    <row r="372" spans="2:5" x14ac:dyDescent="0.3">
      <c r="B372" s="30">
        <v>90000000</v>
      </c>
      <c r="C372" s="30">
        <v>-29125385</v>
      </c>
      <c r="D372" s="26">
        <f t="shared" si="10"/>
        <v>90</v>
      </c>
      <c r="E372" s="26">
        <f t="shared" si="11"/>
        <v>-29.125385000000001</v>
      </c>
    </row>
    <row r="373" spans="2:5" hidden="1" x14ac:dyDescent="0.3">
      <c r="B373" s="30">
        <v>90000000</v>
      </c>
      <c r="C373" s="30">
        <v>53618384</v>
      </c>
      <c r="D373" s="26">
        <f t="shared" si="10"/>
        <v>90</v>
      </c>
      <c r="E373" s="26">
        <f t="shared" si="11"/>
        <v>53.618383999999999</v>
      </c>
    </row>
    <row r="374" spans="2:5" x14ac:dyDescent="0.3">
      <c r="B374" s="30">
        <v>100000000</v>
      </c>
      <c r="C374" s="30">
        <v>-41779224</v>
      </c>
      <c r="D374" s="26">
        <f t="shared" si="10"/>
        <v>100</v>
      </c>
      <c r="E374" s="26">
        <f t="shared" si="11"/>
        <v>-41.779223999999999</v>
      </c>
    </row>
    <row r="375" spans="2:5" x14ac:dyDescent="0.3">
      <c r="B375" s="30">
        <v>90000000</v>
      </c>
      <c r="C375" s="30">
        <v>-42525888</v>
      </c>
      <c r="D375" s="26">
        <f t="shared" si="10"/>
        <v>90</v>
      </c>
      <c r="E375" s="26">
        <f t="shared" si="11"/>
        <v>-42.525888000000002</v>
      </c>
    </row>
    <row r="376" spans="2:5" x14ac:dyDescent="0.3">
      <c r="B376" s="30">
        <v>86000000</v>
      </c>
      <c r="C376" s="30">
        <v>-43122835</v>
      </c>
      <c r="D376" s="26">
        <f t="shared" si="10"/>
        <v>86</v>
      </c>
      <c r="E376" s="26">
        <f t="shared" si="11"/>
        <v>-43.122835000000002</v>
      </c>
    </row>
    <row r="377" spans="2:5" x14ac:dyDescent="0.3">
      <c r="B377" s="30">
        <v>100000000</v>
      </c>
      <c r="C377" s="30">
        <v>-64831323</v>
      </c>
      <c r="D377" s="26">
        <f t="shared" si="10"/>
        <v>100</v>
      </c>
      <c r="E377" s="26">
        <f t="shared" si="11"/>
        <v>-64.831322999999998</v>
      </c>
    </row>
    <row r="378" spans="2:5" hidden="1" x14ac:dyDescent="0.3">
      <c r="B378" s="30">
        <v>20000000</v>
      </c>
      <c r="C378" s="30">
        <v>17567440</v>
      </c>
      <c r="D378" s="26">
        <f t="shared" si="10"/>
        <v>20</v>
      </c>
      <c r="E378" s="26">
        <f t="shared" si="11"/>
        <v>17.567440000000001</v>
      </c>
    </row>
    <row r="379" spans="2:5" x14ac:dyDescent="0.3">
      <c r="B379" s="30">
        <v>88000000</v>
      </c>
      <c r="C379" s="30">
        <v>-26355679</v>
      </c>
      <c r="D379" s="26">
        <f t="shared" si="10"/>
        <v>88</v>
      </c>
      <c r="E379" s="26">
        <f t="shared" si="11"/>
        <v>-26.355678999999999</v>
      </c>
    </row>
    <row r="380" spans="2:5" x14ac:dyDescent="0.3">
      <c r="B380" s="30">
        <v>90000000</v>
      </c>
      <c r="C380" s="30">
        <v>-89809438</v>
      </c>
      <c r="D380" s="26">
        <f t="shared" si="10"/>
        <v>90</v>
      </c>
      <c r="E380" s="26">
        <f t="shared" si="11"/>
        <v>-89.809438</v>
      </c>
    </row>
    <row r="381" spans="2:5" hidden="1" x14ac:dyDescent="0.3">
      <c r="B381" s="30">
        <v>87000000</v>
      </c>
      <c r="C381" s="30">
        <v>33147445</v>
      </c>
      <c r="D381" s="26">
        <f t="shared" si="10"/>
        <v>87</v>
      </c>
      <c r="E381" s="26">
        <f t="shared" si="11"/>
        <v>33.147444999999998</v>
      </c>
    </row>
    <row r="382" spans="2:5" hidden="1" x14ac:dyDescent="0.3">
      <c r="B382" s="30">
        <v>92000000</v>
      </c>
      <c r="C382" s="30">
        <v>149688385</v>
      </c>
      <c r="D382" s="26">
        <f t="shared" si="10"/>
        <v>92</v>
      </c>
      <c r="E382" s="26">
        <f t="shared" si="11"/>
        <v>149.68838500000001</v>
      </c>
    </row>
    <row r="383" spans="2:5" hidden="1" x14ac:dyDescent="0.3">
      <c r="B383" s="30">
        <v>90000000</v>
      </c>
      <c r="C383" s="30">
        <v>143630478</v>
      </c>
      <c r="D383" s="26">
        <f t="shared" si="10"/>
        <v>90</v>
      </c>
      <c r="E383" s="26">
        <f t="shared" si="11"/>
        <v>143.63047800000001</v>
      </c>
    </row>
    <row r="384" spans="2:5" hidden="1" x14ac:dyDescent="0.3">
      <c r="B384" s="30">
        <v>100000000</v>
      </c>
      <c r="C384" s="30">
        <v>97992827</v>
      </c>
      <c r="D384" s="26">
        <f t="shared" si="10"/>
        <v>100</v>
      </c>
      <c r="E384" s="26">
        <f t="shared" si="11"/>
        <v>97.992827000000005</v>
      </c>
    </row>
    <row r="385" spans="2:5" hidden="1" x14ac:dyDescent="0.3">
      <c r="B385" s="30">
        <v>75000000</v>
      </c>
      <c r="C385" s="30">
        <v>101049130</v>
      </c>
      <c r="D385" s="26">
        <f t="shared" si="10"/>
        <v>75</v>
      </c>
      <c r="E385" s="26">
        <f t="shared" si="11"/>
        <v>101.04913000000001</v>
      </c>
    </row>
    <row r="386" spans="2:5" hidden="1" x14ac:dyDescent="0.3">
      <c r="B386" s="30">
        <v>85000000</v>
      </c>
      <c r="C386" s="30">
        <v>87620724</v>
      </c>
      <c r="D386" s="26">
        <f t="shared" si="10"/>
        <v>85</v>
      </c>
      <c r="E386" s="26">
        <f t="shared" si="11"/>
        <v>87.620723999999996</v>
      </c>
    </row>
    <row r="387" spans="2:5" hidden="1" x14ac:dyDescent="0.3">
      <c r="B387" s="30">
        <v>85000000</v>
      </c>
      <c r="C387" s="30">
        <v>98405771</v>
      </c>
      <c r="D387" s="26">
        <f t="shared" ref="D387:D450" si="12">B387/1000000</f>
        <v>85</v>
      </c>
      <c r="E387" s="26">
        <f t="shared" ref="E387:E450" si="13">C387/1000000</f>
        <v>98.405771000000001</v>
      </c>
    </row>
    <row r="388" spans="2:5" x14ac:dyDescent="0.3">
      <c r="B388" s="30">
        <v>75000000</v>
      </c>
      <c r="C388" s="30">
        <v>-54684676</v>
      </c>
      <c r="D388" s="26">
        <f t="shared" si="12"/>
        <v>75</v>
      </c>
      <c r="E388" s="26">
        <f t="shared" si="13"/>
        <v>-54.684676000000003</v>
      </c>
    </row>
    <row r="389" spans="2:5" hidden="1" x14ac:dyDescent="0.3">
      <c r="B389" s="30">
        <v>85000000</v>
      </c>
      <c r="C389" s="30">
        <v>63313048</v>
      </c>
      <c r="D389" s="26">
        <f t="shared" si="12"/>
        <v>85</v>
      </c>
      <c r="E389" s="26">
        <f t="shared" si="13"/>
        <v>63.313048000000002</v>
      </c>
    </row>
    <row r="390" spans="2:5" hidden="1" x14ac:dyDescent="0.3">
      <c r="B390" s="30">
        <v>85000000</v>
      </c>
      <c r="C390" s="30">
        <v>42706877</v>
      </c>
      <c r="D390" s="26">
        <f t="shared" si="12"/>
        <v>85</v>
      </c>
      <c r="E390" s="26">
        <f t="shared" si="13"/>
        <v>42.706876999999999</v>
      </c>
    </row>
    <row r="391" spans="2:5" hidden="1" x14ac:dyDescent="0.3">
      <c r="B391" s="30">
        <v>85000000</v>
      </c>
      <c r="C391" s="30">
        <v>41149655</v>
      </c>
      <c r="D391" s="26">
        <f t="shared" si="12"/>
        <v>85</v>
      </c>
      <c r="E391" s="26">
        <f t="shared" si="13"/>
        <v>41.149655000000003</v>
      </c>
    </row>
    <row r="392" spans="2:5" x14ac:dyDescent="0.3">
      <c r="B392" s="30">
        <v>85000000</v>
      </c>
      <c r="C392" s="30">
        <v>-18058441</v>
      </c>
      <c r="D392" s="26">
        <f t="shared" si="12"/>
        <v>85</v>
      </c>
      <c r="E392" s="26">
        <f t="shared" si="13"/>
        <v>-18.058440999999998</v>
      </c>
    </row>
    <row r="393" spans="2:5" hidden="1" x14ac:dyDescent="0.3">
      <c r="B393" s="30">
        <v>75000000</v>
      </c>
      <c r="C393" s="30">
        <v>3009155</v>
      </c>
      <c r="D393" s="26">
        <f t="shared" si="12"/>
        <v>75</v>
      </c>
      <c r="E393" s="26">
        <f t="shared" si="13"/>
        <v>3.0091549999999998</v>
      </c>
    </row>
    <row r="394" spans="2:5" x14ac:dyDescent="0.3">
      <c r="B394" s="30">
        <v>85000000</v>
      </c>
      <c r="C394" s="30">
        <v>-21775151</v>
      </c>
      <c r="D394" s="26">
        <f t="shared" si="12"/>
        <v>85</v>
      </c>
      <c r="E394" s="26">
        <f t="shared" si="13"/>
        <v>-21.775151000000001</v>
      </c>
    </row>
    <row r="395" spans="2:5" hidden="1" x14ac:dyDescent="0.3">
      <c r="B395" s="30">
        <v>90000000</v>
      </c>
      <c r="C395" s="30">
        <v>21544445</v>
      </c>
      <c r="D395" s="26">
        <f t="shared" si="12"/>
        <v>90</v>
      </c>
      <c r="E395" s="26">
        <f t="shared" si="13"/>
        <v>21.544445</v>
      </c>
    </row>
    <row r="396" spans="2:5" hidden="1" x14ac:dyDescent="0.3">
      <c r="B396" s="30">
        <v>85000000</v>
      </c>
      <c r="C396" s="30">
        <v>27703470</v>
      </c>
      <c r="D396" s="26">
        <f t="shared" si="12"/>
        <v>85</v>
      </c>
      <c r="E396" s="26">
        <f t="shared" si="13"/>
        <v>27.703469999999999</v>
      </c>
    </row>
    <row r="397" spans="2:5" hidden="1" x14ac:dyDescent="0.3">
      <c r="B397" s="30">
        <v>85000000</v>
      </c>
      <c r="C397" s="30">
        <v>32144465</v>
      </c>
      <c r="D397" s="26">
        <f t="shared" si="12"/>
        <v>85</v>
      </c>
      <c r="E397" s="26">
        <f t="shared" si="13"/>
        <v>32.144464999999997</v>
      </c>
    </row>
    <row r="398" spans="2:5" x14ac:dyDescent="0.3">
      <c r="B398" s="30">
        <v>85000000</v>
      </c>
      <c r="C398" s="30">
        <v>-696442</v>
      </c>
      <c r="D398" s="26">
        <f t="shared" si="12"/>
        <v>85</v>
      </c>
      <c r="E398" s="26">
        <f t="shared" si="13"/>
        <v>-0.69644200000000001</v>
      </c>
    </row>
    <row r="399" spans="2:5" hidden="1" x14ac:dyDescent="0.3">
      <c r="B399" s="30">
        <v>85000000</v>
      </c>
      <c r="C399" s="30">
        <v>65832203</v>
      </c>
      <c r="D399" s="26">
        <f t="shared" si="12"/>
        <v>85</v>
      </c>
      <c r="E399" s="26">
        <f t="shared" si="13"/>
        <v>65.832203000000007</v>
      </c>
    </row>
    <row r="400" spans="2:5" x14ac:dyDescent="0.3">
      <c r="B400" s="30">
        <v>68000000</v>
      </c>
      <c r="C400" s="30">
        <v>-16603219</v>
      </c>
      <c r="D400" s="26">
        <f t="shared" si="12"/>
        <v>68</v>
      </c>
      <c r="E400" s="26">
        <f t="shared" si="13"/>
        <v>-16.603218999999999</v>
      </c>
    </row>
    <row r="401" spans="2:5" x14ac:dyDescent="0.3">
      <c r="B401" s="30">
        <v>85000000</v>
      </c>
      <c r="C401" s="30">
        <v>-37407175</v>
      </c>
      <c r="D401" s="26">
        <f t="shared" si="12"/>
        <v>85</v>
      </c>
      <c r="E401" s="26">
        <f t="shared" si="13"/>
        <v>-37.407175000000002</v>
      </c>
    </row>
    <row r="402" spans="2:5" x14ac:dyDescent="0.3">
      <c r="B402" s="30">
        <v>70000000</v>
      </c>
      <c r="C402" s="30">
        <v>-19983606</v>
      </c>
      <c r="D402" s="26">
        <f t="shared" si="12"/>
        <v>70</v>
      </c>
      <c r="E402" s="26">
        <f t="shared" si="13"/>
        <v>-19.983606000000002</v>
      </c>
    </row>
    <row r="403" spans="2:5" x14ac:dyDescent="0.3">
      <c r="B403" s="30">
        <v>85000000</v>
      </c>
      <c r="C403" s="30">
        <v>-27989147</v>
      </c>
      <c r="D403" s="26">
        <f t="shared" si="12"/>
        <v>85</v>
      </c>
      <c r="E403" s="26">
        <f t="shared" si="13"/>
        <v>-27.989146999999999</v>
      </c>
    </row>
    <row r="404" spans="2:5" x14ac:dyDescent="0.3">
      <c r="B404" s="30">
        <v>85000000</v>
      </c>
      <c r="C404" s="30">
        <v>-22505025</v>
      </c>
      <c r="D404" s="26">
        <f t="shared" si="12"/>
        <v>85</v>
      </c>
      <c r="E404" s="26">
        <f t="shared" si="13"/>
        <v>-22.505025</v>
      </c>
    </row>
    <row r="405" spans="2:5" x14ac:dyDescent="0.3">
      <c r="B405" s="30">
        <v>100000000</v>
      </c>
      <c r="C405" s="30">
        <v>-53559509</v>
      </c>
      <c r="D405" s="26">
        <f t="shared" si="12"/>
        <v>100</v>
      </c>
      <c r="E405" s="26">
        <f t="shared" si="13"/>
        <v>-53.559508999999998</v>
      </c>
    </row>
    <row r="406" spans="2:5" x14ac:dyDescent="0.3">
      <c r="B406" s="30">
        <v>90000000</v>
      </c>
      <c r="C406" s="30">
        <v>-45393665</v>
      </c>
      <c r="D406" s="26">
        <f t="shared" si="12"/>
        <v>90</v>
      </c>
      <c r="E406" s="26">
        <f t="shared" si="13"/>
        <v>-45.393664999999999</v>
      </c>
    </row>
    <row r="407" spans="2:5" x14ac:dyDescent="0.3">
      <c r="B407" s="30">
        <v>85000000</v>
      </c>
      <c r="C407" s="30">
        <v>-44951668</v>
      </c>
      <c r="D407" s="26">
        <f t="shared" si="12"/>
        <v>85</v>
      </c>
      <c r="E407" s="26">
        <f t="shared" si="13"/>
        <v>-44.951667999999998</v>
      </c>
    </row>
    <row r="408" spans="2:5" x14ac:dyDescent="0.3">
      <c r="B408" s="30">
        <v>85000000</v>
      </c>
      <c r="C408" s="30">
        <v>-20066330</v>
      </c>
      <c r="D408" s="26">
        <f t="shared" si="12"/>
        <v>85</v>
      </c>
      <c r="E408" s="26">
        <f t="shared" si="13"/>
        <v>-20.066330000000001</v>
      </c>
    </row>
    <row r="409" spans="2:5" x14ac:dyDescent="0.3">
      <c r="B409" s="30">
        <v>60000000</v>
      </c>
      <c r="C409" s="30">
        <v>-28505730</v>
      </c>
      <c r="D409" s="26">
        <f t="shared" si="12"/>
        <v>60</v>
      </c>
      <c r="E409" s="26">
        <f t="shared" si="13"/>
        <v>-28.50573</v>
      </c>
    </row>
    <row r="410" spans="2:5" x14ac:dyDescent="0.3">
      <c r="B410" s="30">
        <v>60000000</v>
      </c>
      <c r="C410" s="30">
        <v>-28888740</v>
      </c>
      <c r="D410" s="26">
        <f t="shared" si="12"/>
        <v>60</v>
      </c>
      <c r="E410" s="26">
        <f t="shared" si="13"/>
        <v>-28.888739999999999</v>
      </c>
    </row>
    <row r="411" spans="2:5" hidden="1" x14ac:dyDescent="0.3">
      <c r="B411" s="30">
        <v>65000000</v>
      </c>
      <c r="C411" s="30">
        <v>58307945</v>
      </c>
      <c r="D411" s="26">
        <f t="shared" si="12"/>
        <v>65</v>
      </c>
      <c r="E411" s="26">
        <f t="shared" si="13"/>
        <v>58.307944999999997</v>
      </c>
    </row>
    <row r="412" spans="2:5" hidden="1" x14ac:dyDescent="0.3">
      <c r="B412" s="30">
        <v>84000000</v>
      </c>
      <c r="C412" s="30">
        <v>69288182</v>
      </c>
      <c r="D412" s="26">
        <f t="shared" si="12"/>
        <v>84</v>
      </c>
      <c r="E412" s="26">
        <f t="shared" si="13"/>
        <v>69.288182000000006</v>
      </c>
    </row>
    <row r="413" spans="2:5" x14ac:dyDescent="0.3">
      <c r="B413" s="30">
        <v>35000000</v>
      </c>
      <c r="C413" s="30">
        <v>-21598317</v>
      </c>
      <c r="D413" s="26">
        <f t="shared" si="12"/>
        <v>35</v>
      </c>
      <c r="E413" s="26">
        <f t="shared" si="13"/>
        <v>-21.598317000000002</v>
      </c>
    </row>
    <row r="414" spans="2:5" hidden="1" x14ac:dyDescent="0.3">
      <c r="B414" s="30">
        <v>70000000</v>
      </c>
      <c r="C414" s="30">
        <v>67340146</v>
      </c>
      <c r="D414" s="26">
        <f t="shared" si="12"/>
        <v>70</v>
      </c>
      <c r="E414" s="26">
        <f t="shared" si="13"/>
        <v>67.340146000000004</v>
      </c>
    </row>
    <row r="415" spans="2:5" x14ac:dyDescent="0.3">
      <c r="B415" s="30">
        <v>8000000</v>
      </c>
      <c r="C415" s="30">
        <v>-837461.66666666698</v>
      </c>
      <c r="D415" s="26">
        <f t="shared" si="12"/>
        <v>8</v>
      </c>
      <c r="E415" s="26">
        <f t="shared" si="13"/>
        <v>-0.83746166666666699</v>
      </c>
    </row>
    <row r="416" spans="2:5" x14ac:dyDescent="0.3">
      <c r="B416" s="30">
        <v>85000000</v>
      </c>
      <c r="C416" s="30">
        <v>-41424284</v>
      </c>
      <c r="D416" s="26">
        <f t="shared" si="12"/>
        <v>85</v>
      </c>
      <c r="E416" s="26">
        <f t="shared" si="13"/>
        <v>-41.424284</v>
      </c>
    </row>
    <row r="417" spans="2:5" x14ac:dyDescent="0.3">
      <c r="B417" s="30">
        <v>85000000</v>
      </c>
      <c r="C417" s="30">
        <v>-4829854</v>
      </c>
      <c r="D417" s="26">
        <f t="shared" si="12"/>
        <v>85</v>
      </c>
      <c r="E417" s="26">
        <f t="shared" si="13"/>
        <v>-4.8298540000000001</v>
      </c>
    </row>
    <row r="418" spans="2:5" x14ac:dyDescent="0.3">
      <c r="B418" s="30">
        <v>85000000</v>
      </c>
      <c r="C418" s="30">
        <v>-9245330</v>
      </c>
      <c r="D418" s="26">
        <f t="shared" si="12"/>
        <v>85</v>
      </c>
      <c r="E418" s="26">
        <f t="shared" si="13"/>
        <v>-9.2453299999999992</v>
      </c>
    </row>
    <row r="419" spans="2:5" x14ac:dyDescent="0.3">
      <c r="B419" s="30">
        <v>65000000</v>
      </c>
      <c r="C419" s="30">
        <v>-31951647</v>
      </c>
      <c r="D419" s="26">
        <f t="shared" si="12"/>
        <v>65</v>
      </c>
      <c r="E419" s="26">
        <f t="shared" si="13"/>
        <v>-31.951647000000001</v>
      </c>
    </row>
    <row r="420" spans="2:5" x14ac:dyDescent="0.3">
      <c r="B420" s="30">
        <v>82000000</v>
      </c>
      <c r="C420" s="30">
        <v>-47456299</v>
      </c>
      <c r="D420" s="26">
        <f t="shared" si="12"/>
        <v>82</v>
      </c>
      <c r="E420" s="26">
        <f t="shared" si="13"/>
        <v>-47.456299000000001</v>
      </c>
    </row>
    <row r="421" spans="2:5" hidden="1" x14ac:dyDescent="0.3">
      <c r="B421" s="30">
        <v>81000000</v>
      </c>
      <c r="C421" s="30">
        <v>161589580</v>
      </c>
      <c r="D421" s="26">
        <f t="shared" si="12"/>
        <v>81</v>
      </c>
      <c r="E421" s="26">
        <f t="shared" si="13"/>
        <v>161.58958000000001</v>
      </c>
    </row>
    <row r="422" spans="2:5" hidden="1" x14ac:dyDescent="0.3">
      <c r="B422" s="30">
        <v>80000000</v>
      </c>
      <c r="C422" s="30">
        <v>22981571</v>
      </c>
      <c r="D422" s="26">
        <f t="shared" si="12"/>
        <v>80</v>
      </c>
      <c r="E422" s="26">
        <f t="shared" si="13"/>
        <v>22.981570999999999</v>
      </c>
    </row>
    <row r="423" spans="2:5" hidden="1" x14ac:dyDescent="0.3">
      <c r="B423" s="30">
        <v>80000000</v>
      </c>
      <c r="C423" s="30">
        <v>100965237</v>
      </c>
      <c r="D423" s="26">
        <f t="shared" si="12"/>
        <v>80</v>
      </c>
      <c r="E423" s="26">
        <f t="shared" si="13"/>
        <v>100.965237</v>
      </c>
    </row>
    <row r="424" spans="2:5" hidden="1" x14ac:dyDescent="0.3">
      <c r="B424" s="30">
        <v>78000000</v>
      </c>
      <c r="C424" s="30">
        <v>329999255</v>
      </c>
      <c r="D424" s="26">
        <f t="shared" si="12"/>
        <v>78</v>
      </c>
      <c r="E424" s="26">
        <f t="shared" si="13"/>
        <v>329.99925500000001</v>
      </c>
    </row>
    <row r="425" spans="2:5" hidden="1" x14ac:dyDescent="0.3">
      <c r="B425" s="30">
        <v>80000000</v>
      </c>
      <c r="C425" s="30">
        <v>174455986</v>
      </c>
      <c r="D425" s="26">
        <f t="shared" si="12"/>
        <v>80</v>
      </c>
      <c r="E425" s="26">
        <f t="shared" si="13"/>
        <v>174.455986</v>
      </c>
    </row>
    <row r="426" spans="2:5" hidden="1" x14ac:dyDescent="0.3">
      <c r="B426" s="30">
        <v>80000000</v>
      </c>
      <c r="C426" s="30">
        <v>82831698</v>
      </c>
      <c r="D426" s="26">
        <f t="shared" si="12"/>
        <v>80</v>
      </c>
      <c r="E426" s="26">
        <f t="shared" si="13"/>
        <v>82.831698000000003</v>
      </c>
    </row>
    <row r="427" spans="2:5" hidden="1" x14ac:dyDescent="0.3">
      <c r="B427" s="30">
        <v>80000000</v>
      </c>
      <c r="C427" s="30">
        <v>75019340</v>
      </c>
      <c r="D427" s="26">
        <f t="shared" si="12"/>
        <v>80</v>
      </c>
      <c r="E427" s="26">
        <f t="shared" si="13"/>
        <v>75.01934</v>
      </c>
    </row>
    <row r="428" spans="2:5" hidden="1" x14ac:dyDescent="0.3">
      <c r="B428" s="30">
        <v>80000000</v>
      </c>
      <c r="C428" s="30">
        <v>65771527</v>
      </c>
      <c r="D428" s="26">
        <f t="shared" si="12"/>
        <v>80</v>
      </c>
      <c r="E428" s="26">
        <f t="shared" si="13"/>
        <v>65.771527000000006</v>
      </c>
    </row>
    <row r="429" spans="2:5" hidden="1" x14ac:dyDescent="0.3">
      <c r="B429" s="30">
        <v>24287500</v>
      </c>
      <c r="C429" s="30">
        <v>58218825</v>
      </c>
      <c r="D429" s="26">
        <f t="shared" si="12"/>
        <v>24.287500000000001</v>
      </c>
      <c r="E429" s="26">
        <f t="shared" si="13"/>
        <v>58.218825000000002</v>
      </c>
    </row>
    <row r="430" spans="2:5" hidden="1" x14ac:dyDescent="0.3">
      <c r="B430" s="30">
        <v>75000000</v>
      </c>
      <c r="C430" s="30">
        <v>65459099</v>
      </c>
      <c r="D430" s="26">
        <f t="shared" si="12"/>
        <v>75</v>
      </c>
      <c r="E430" s="26">
        <f t="shared" si="13"/>
        <v>65.459098999999995</v>
      </c>
    </row>
    <row r="431" spans="2:5" x14ac:dyDescent="0.3">
      <c r="B431" s="30">
        <v>84000000</v>
      </c>
      <c r="C431" s="30">
        <v>-30784021</v>
      </c>
      <c r="D431" s="26">
        <f t="shared" si="12"/>
        <v>84</v>
      </c>
      <c r="E431" s="26">
        <f t="shared" si="13"/>
        <v>-30.784020999999999</v>
      </c>
    </row>
    <row r="432" spans="2:5" hidden="1" x14ac:dyDescent="0.3">
      <c r="B432" s="30">
        <v>82000000</v>
      </c>
      <c r="C432" s="30">
        <v>76115031</v>
      </c>
      <c r="D432" s="26">
        <f t="shared" si="12"/>
        <v>82</v>
      </c>
      <c r="E432" s="26">
        <f t="shared" si="13"/>
        <v>76.115031000000002</v>
      </c>
    </row>
    <row r="433" spans="2:5" hidden="1" x14ac:dyDescent="0.3">
      <c r="B433" s="30">
        <v>75000000</v>
      </c>
      <c r="C433" s="30">
        <v>58103929</v>
      </c>
      <c r="D433" s="26">
        <f t="shared" si="12"/>
        <v>75</v>
      </c>
      <c r="E433" s="26">
        <f t="shared" si="13"/>
        <v>58.103929000000001</v>
      </c>
    </row>
    <row r="434" spans="2:5" hidden="1" x14ac:dyDescent="0.3">
      <c r="B434" s="30">
        <v>80000000</v>
      </c>
      <c r="C434" s="30">
        <v>53668525</v>
      </c>
      <c r="D434" s="26">
        <f t="shared" si="12"/>
        <v>80</v>
      </c>
      <c r="E434" s="26">
        <f t="shared" si="13"/>
        <v>53.668525000000002</v>
      </c>
    </row>
    <row r="435" spans="2:5" hidden="1" x14ac:dyDescent="0.3">
      <c r="B435" s="30">
        <v>80000000</v>
      </c>
      <c r="C435" s="30">
        <v>50313314</v>
      </c>
      <c r="D435" s="26">
        <f t="shared" si="12"/>
        <v>80</v>
      </c>
      <c r="E435" s="26">
        <f t="shared" si="13"/>
        <v>50.313313999999998</v>
      </c>
    </row>
    <row r="436" spans="2:5" hidden="1" x14ac:dyDescent="0.3">
      <c r="B436" s="30">
        <v>80000000</v>
      </c>
      <c r="C436" s="30">
        <v>44590960</v>
      </c>
      <c r="D436" s="26">
        <f t="shared" si="12"/>
        <v>80</v>
      </c>
      <c r="E436" s="26">
        <f t="shared" si="13"/>
        <v>44.590960000000003</v>
      </c>
    </row>
    <row r="437" spans="2:5" hidden="1" x14ac:dyDescent="0.3">
      <c r="B437" s="30">
        <v>80000000</v>
      </c>
      <c r="C437" s="30">
        <v>47968405</v>
      </c>
      <c r="D437" s="26">
        <f t="shared" si="12"/>
        <v>80</v>
      </c>
      <c r="E437" s="26">
        <f t="shared" si="13"/>
        <v>47.968404999999997</v>
      </c>
    </row>
    <row r="438" spans="2:5" hidden="1" x14ac:dyDescent="0.3">
      <c r="B438" s="30">
        <v>80000000</v>
      </c>
      <c r="C438" s="30">
        <v>40136047</v>
      </c>
      <c r="D438" s="26">
        <f t="shared" si="12"/>
        <v>80</v>
      </c>
      <c r="E438" s="26">
        <f t="shared" si="13"/>
        <v>40.136046999999998</v>
      </c>
    </row>
    <row r="439" spans="2:5" hidden="1" x14ac:dyDescent="0.3">
      <c r="B439" s="30">
        <v>75000000</v>
      </c>
      <c r="C439" s="30">
        <v>53200012</v>
      </c>
      <c r="D439" s="26">
        <f t="shared" si="12"/>
        <v>75</v>
      </c>
      <c r="E439" s="26">
        <f t="shared" si="13"/>
        <v>53.200012000000001</v>
      </c>
    </row>
    <row r="440" spans="2:5" hidden="1" x14ac:dyDescent="0.3">
      <c r="B440" s="30">
        <v>80000000</v>
      </c>
      <c r="C440" s="30">
        <v>32225777</v>
      </c>
      <c r="D440" s="26">
        <f t="shared" si="12"/>
        <v>80</v>
      </c>
      <c r="E440" s="26">
        <f t="shared" si="13"/>
        <v>32.225777000000001</v>
      </c>
    </row>
    <row r="441" spans="2:5" hidden="1" x14ac:dyDescent="0.3">
      <c r="B441" s="30">
        <v>80000000</v>
      </c>
      <c r="C441" s="30">
        <v>29993847</v>
      </c>
      <c r="D441" s="26">
        <f t="shared" si="12"/>
        <v>80</v>
      </c>
      <c r="E441" s="26">
        <f t="shared" si="13"/>
        <v>29.993846999999999</v>
      </c>
    </row>
    <row r="442" spans="2:5" hidden="1" x14ac:dyDescent="0.3">
      <c r="B442" s="30">
        <v>80000000</v>
      </c>
      <c r="C442" s="30">
        <v>24054514</v>
      </c>
      <c r="D442" s="26">
        <f t="shared" si="12"/>
        <v>80</v>
      </c>
      <c r="E442" s="26">
        <f t="shared" si="13"/>
        <v>24.054514000000001</v>
      </c>
    </row>
    <row r="443" spans="2:5" hidden="1" x14ac:dyDescent="0.3">
      <c r="B443" s="30">
        <v>80000000</v>
      </c>
      <c r="C443" s="30">
        <v>23028109</v>
      </c>
      <c r="D443" s="26">
        <f t="shared" si="12"/>
        <v>80</v>
      </c>
      <c r="E443" s="26">
        <f t="shared" si="13"/>
        <v>23.028109000000001</v>
      </c>
    </row>
    <row r="444" spans="2:5" hidden="1" x14ac:dyDescent="0.3">
      <c r="B444" s="30">
        <v>75000000</v>
      </c>
      <c r="C444" s="30">
        <v>26087161</v>
      </c>
      <c r="D444" s="26">
        <f t="shared" si="12"/>
        <v>75</v>
      </c>
      <c r="E444" s="26">
        <f t="shared" si="13"/>
        <v>26.087160999999998</v>
      </c>
    </row>
    <row r="445" spans="2:5" hidden="1" x14ac:dyDescent="0.3">
      <c r="B445" s="30">
        <v>80000000</v>
      </c>
      <c r="C445" s="30">
        <v>21111837</v>
      </c>
      <c r="D445" s="26">
        <f t="shared" si="12"/>
        <v>80</v>
      </c>
      <c r="E445" s="26">
        <f t="shared" si="13"/>
        <v>21.111837000000001</v>
      </c>
    </row>
    <row r="446" spans="2:5" hidden="1" x14ac:dyDescent="0.3">
      <c r="B446" s="30">
        <v>79000000</v>
      </c>
      <c r="C446" s="30">
        <v>16632614</v>
      </c>
      <c r="D446" s="26">
        <f t="shared" si="12"/>
        <v>79</v>
      </c>
      <c r="E446" s="26">
        <f t="shared" si="13"/>
        <v>16.632614</v>
      </c>
    </row>
    <row r="447" spans="2:5" hidden="1" x14ac:dyDescent="0.3">
      <c r="B447" s="30">
        <v>80000000</v>
      </c>
      <c r="C447" s="30">
        <v>14822707</v>
      </c>
      <c r="D447" s="26">
        <f t="shared" si="12"/>
        <v>80</v>
      </c>
      <c r="E447" s="26">
        <f t="shared" si="13"/>
        <v>14.822706999999999</v>
      </c>
    </row>
    <row r="448" spans="2:5" hidden="1" x14ac:dyDescent="0.3">
      <c r="B448" s="30">
        <v>80000000</v>
      </c>
      <c r="C448" s="30">
        <v>12969824</v>
      </c>
      <c r="D448" s="26">
        <f t="shared" si="12"/>
        <v>80</v>
      </c>
      <c r="E448" s="26">
        <f t="shared" si="13"/>
        <v>12.969823999999999</v>
      </c>
    </row>
    <row r="449" spans="2:5" hidden="1" x14ac:dyDescent="0.3">
      <c r="B449" s="30">
        <v>80000000</v>
      </c>
      <c r="C449" s="30">
        <v>11188905</v>
      </c>
      <c r="D449" s="26">
        <f t="shared" si="12"/>
        <v>80</v>
      </c>
      <c r="E449" s="26">
        <f t="shared" si="13"/>
        <v>11.188905</v>
      </c>
    </row>
    <row r="450" spans="2:5" hidden="1" x14ac:dyDescent="0.3">
      <c r="B450" s="30">
        <v>80000000</v>
      </c>
      <c r="C450" s="30">
        <v>10443603</v>
      </c>
      <c r="D450" s="26">
        <f t="shared" si="12"/>
        <v>80</v>
      </c>
      <c r="E450" s="26">
        <f t="shared" si="13"/>
        <v>10.443603</v>
      </c>
    </row>
    <row r="451" spans="2:5" hidden="1" x14ac:dyDescent="0.3">
      <c r="B451" s="30">
        <v>65000000</v>
      </c>
      <c r="C451" s="30">
        <v>17226474</v>
      </c>
      <c r="D451" s="26">
        <f t="shared" ref="D451:D514" si="14">B451/1000000</f>
        <v>65</v>
      </c>
      <c r="E451" s="26">
        <f t="shared" ref="E451:E514" si="15">C451/1000000</f>
        <v>17.226474</v>
      </c>
    </row>
    <row r="452" spans="2:5" x14ac:dyDescent="0.3">
      <c r="B452" s="30">
        <v>80000000</v>
      </c>
      <c r="C452" s="30">
        <v>-636215</v>
      </c>
      <c r="D452" s="26">
        <f t="shared" si="14"/>
        <v>80</v>
      </c>
      <c r="E452" s="26">
        <f t="shared" si="15"/>
        <v>-0.63621499999999997</v>
      </c>
    </row>
    <row r="453" spans="2:5" hidden="1" x14ac:dyDescent="0.3">
      <c r="B453" s="30">
        <v>75000000</v>
      </c>
      <c r="C453" s="30">
        <v>1081498</v>
      </c>
      <c r="D453" s="26">
        <f t="shared" si="14"/>
        <v>75</v>
      </c>
      <c r="E453" s="26">
        <f t="shared" si="15"/>
        <v>1.0814980000000001</v>
      </c>
    </row>
    <row r="454" spans="2:5" hidden="1" x14ac:dyDescent="0.3">
      <c r="B454" s="30">
        <v>68000000</v>
      </c>
      <c r="C454" s="30">
        <v>17707116</v>
      </c>
      <c r="D454" s="26">
        <f t="shared" si="14"/>
        <v>68</v>
      </c>
      <c r="E454" s="26">
        <f t="shared" si="15"/>
        <v>17.707115999999999</v>
      </c>
    </row>
    <row r="455" spans="2:5" hidden="1" x14ac:dyDescent="0.3">
      <c r="B455" s="30">
        <v>70000000</v>
      </c>
      <c r="C455" s="30">
        <v>4329966</v>
      </c>
      <c r="D455" s="26">
        <f t="shared" si="14"/>
        <v>70</v>
      </c>
      <c r="E455" s="26">
        <f t="shared" si="15"/>
        <v>4.3299659999999998</v>
      </c>
    </row>
    <row r="456" spans="2:5" hidden="1" x14ac:dyDescent="0.3">
      <c r="B456" s="30">
        <v>80000000</v>
      </c>
      <c r="C456" s="30">
        <v>20169068</v>
      </c>
      <c r="D456" s="26">
        <f t="shared" si="14"/>
        <v>80</v>
      </c>
      <c r="E456" s="26">
        <f t="shared" si="15"/>
        <v>20.169067999999999</v>
      </c>
    </row>
    <row r="457" spans="2:5" x14ac:dyDescent="0.3">
      <c r="B457" s="30">
        <v>80000000</v>
      </c>
      <c r="C457" s="30">
        <v>-6784690</v>
      </c>
      <c r="D457" s="26">
        <f t="shared" si="14"/>
        <v>80</v>
      </c>
      <c r="E457" s="26">
        <f t="shared" si="15"/>
        <v>-6.7846900000000003</v>
      </c>
    </row>
    <row r="458" spans="2:5" hidden="1" x14ac:dyDescent="0.3">
      <c r="B458" s="30">
        <v>80000000</v>
      </c>
      <c r="C458" s="30">
        <v>360866</v>
      </c>
      <c r="D458" s="26">
        <f t="shared" si="14"/>
        <v>80</v>
      </c>
      <c r="E458" s="26">
        <f t="shared" si="15"/>
        <v>0.36086600000000002</v>
      </c>
    </row>
    <row r="459" spans="2:5" x14ac:dyDescent="0.3">
      <c r="B459" s="30">
        <v>80000000</v>
      </c>
      <c r="C459" s="30">
        <v>-10897090</v>
      </c>
      <c r="D459" s="26">
        <f t="shared" si="14"/>
        <v>80</v>
      </c>
      <c r="E459" s="26">
        <f t="shared" si="15"/>
        <v>-10.89709</v>
      </c>
    </row>
    <row r="460" spans="2:5" x14ac:dyDescent="0.3">
      <c r="B460" s="30">
        <v>80000000</v>
      </c>
      <c r="C460" s="30">
        <v>-14051289</v>
      </c>
      <c r="D460" s="26">
        <f t="shared" si="14"/>
        <v>80</v>
      </c>
      <c r="E460" s="26">
        <f t="shared" si="15"/>
        <v>-14.051289000000001</v>
      </c>
    </row>
    <row r="461" spans="2:5" hidden="1" x14ac:dyDescent="0.3">
      <c r="B461" s="30">
        <v>80000000</v>
      </c>
      <c r="C461" s="30">
        <v>89692572</v>
      </c>
      <c r="D461" s="26">
        <f t="shared" si="14"/>
        <v>80</v>
      </c>
      <c r="E461" s="26">
        <f t="shared" si="15"/>
        <v>89.692571999999998</v>
      </c>
    </row>
    <row r="462" spans="2:5" x14ac:dyDescent="0.3">
      <c r="B462" s="30">
        <v>80000000</v>
      </c>
      <c r="C462" s="30">
        <v>-19492772</v>
      </c>
      <c r="D462" s="26">
        <f t="shared" si="14"/>
        <v>80</v>
      </c>
      <c r="E462" s="26">
        <f t="shared" si="15"/>
        <v>-19.492771999999999</v>
      </c>
    </row>
    <row r="463" spans="2:5" x14ac:dyDescent="0.3">
      <c r="B463" s="30">
        <v>80000000</v>
      </c>
      <c r="C463" s="30">
        <v>-23315181</v>
      </c>
      <c r="D463" s="26">
        <f t="shared" si="14"/>
        <v>80</v>
      </c>
      <c r="E463" s="26">
        <f t="shared" si="15"/>
        <v>-23.315180999999999</v>
      </c>
    </row>
    <row r="464" spans="2:5" x14ac:dyDescent="0.3">
      <c r="B464" s="30">
        <v>90000000</v>
      </c>
      <c r="C464" s="30">
        <v>-39371991</v>
      </c>
      <c r="D464" s="26">
        <f t="shared" si="14"/>
        <v>90</v>
      </c>
      <c r="E464" s="26">
        <f t="shared" si="15"/>
        <v>-39.371991000000001</v>
      </c>
    </row>
    <row r="465" spans="2:5" x14ac:dyDescent="0.3">
      <c r="B465" s="30">
        <v>80000000</v>
      </c>
      <c r="C465" s="30">
        <v>-10227031</v>
      </c>
      <c r="D465" s="26">
        <f t="shared" si="14"/>
        <v>80</v>
      </c>
      <c r="E465" s="26">
        <f t="shared" si="15"/>
        <v>-10.227031</v>
      </c>
    </row>
    <row r="466" spans="2:5" x14ac:dyDescent="0.3">
      <c r="B466" s="30">
        <v>75000000</v>
      </c>
      <c r="C466" s="30">
        <v>-29643614</v>
      </c>
      <c r="D466" s="26">
        <f t="shared" si="14"/>
        <v>75</v>
      </c>
      <c r="E466" s="26">
        <f t="shared" si="15"/>
        <v>-29.643613999999999</v>
      </c>
    </row>
    <row r="467" spans="2:5" x14ac:dyDescent="0.3">
      <c r="B467" s="30">
        <v>85000000</v>
      </c>
      <c r="C467" s="30">
        <v>-29649103</v>
      </c>
      <c r="D467" s="26">
        <f t="shared" si="14"/>
        <v>85</v>
      </c>
      <c r="E467" s="26">
        <f t="shared" si="15"/>
        <v>-29.649103</v>
      </c>
    </row>
    <row r="468" spans="2:5" x14ac:dyDescent="0.3">
      <c r="B468" s="30">
        <v>80000000</v>
      </c>
      <c r="C468" s="30">
        <v>-40557129</v>
      </c>
      <c r="D468" s="26">
        <f t="shared" si="14"/>
        <v>80</v>
      </c>
      <c r="E468" s="26">
        <f t="shared" si="15"/>
        <v>-40.557129000000003</v>
      </c>
    </row>
    <row r="469" spans="2:5" x14ac:dyDescent="0.3">
      <c r="B469" s="30">
        <v>88000000</v>
      </c>
      <c r="C469" s="30">
        <v>-50100362</v>
      </c>
      <c r="D469" s="26">
        <f t="shared" si="14"/>
        <v>88</v>
      </c>
      <c r="E469" s="26">
        <f t="shared" si="15"/>
        <v>-50.100361999999997</v>
      </c>
    </row>
    <row r="470" spans="2:5" x14ac:dyDescent="0.3">
      <c r="B470" s="30">
        <v>70000000</v>
      </c>
      <c r="C470" s="30">
        <v>-32245792</v>
      </c>
      <c r="D470" s="26">
        <f t="shared" si="14"/>
        <v>70</v>
      </c>
      <c r="E470" s="26">
        <f t="shared" si="15"/>
        <v>-32.245792000000002</v>
      </c>
    </row>
    <row r="471" spans="2:5" x14ac:dyDescent="0.3">
      <c r="B471" s="30">
        <v>76000000</v>
      </c>
      <c r="C471" s="30">
        <v>-48220112</v>
      </c>
      <c r="D471" s="26">
        <f t="shared" si="14"/>
        <v>76</v>
      </c>
      <c r="E471" s="26">
        <f t="shared" si="15"/>
        <v>-48.220112</v>
      </c>
    </row>
    <row r="472" spans="2:5" x14ac:dyDescent="0.3">
      <c r="B472" s="30">
        <v>80000000</v>
      </c>
      <c r="C472" s="30">
        <v>-41457582</v>
      </c>
      <c r="D472" s="26">
        <f t="shared" si="14"/>
        <v>80</v>
      </c>
      <c r="E472" s="26">
        <f t="shared" si="15"/>
        <v>-41.457582000000002</v>
      </c>
    </row>
    <row r="473" spans="2:5" x14ac:dyDescent="0.3">
      <c r="B473" s="30">
        <v>80000000</v>
      </c>
      <c r="C473" s="30">
        <v>-45433254</v>
      </c>
      <c r="D473" s="26">
        <f t="shared" si="14"/>
        <v>80</v>
      </c>
      <c r="E473" s="26">
        <f t="shared" si="15"/>
        <v>-45.433253999999998</v>
      </c>
    </row>
    <row r="474" spans="2:5" x14ac:dyDescent="0.3">
      <c r="B474" s="30">
        <v>80000000</v>
      </c>
      <c r="C474" s="30">
        <v>-47114435</v>
      </c>
      <c r="D474" s="26">
        <f t="shared" si="14"/>
        <v>80</v>
      </c>
      <c r="E474" s="26">
        <f t="shared" si="15"/>
        <v>-47.114435</v>
      </c>
    </row>
    <row r="475" spans="2:5" x14ac:dyDescent="0.3">
      <c r="B475" s="30">
        <v>80000000</v>
      </c>
      <c r="C475" s="30">
        <v>-43926768</v>
      </c>
      <c r="D475" s="26">
        <f t="shared" si="14"/>
        <v>80</v>
      </c>
      <c r="E475" s="26">
        <f t="shared" si="15"/>
        <v>-43.926768000000003</v>
      </c>
    </row>
    <row r="476" spans="2:5" x14ac:dyDescent="0.3">
      <c r="B476" s="30">
        <v>44000000</v>
      </c>
      <c r="C476" s="30">
        <v>-22528315</v>
      </c>
      <c r="D476" s="26">
        <f t="shared" si="14"/>
        <v>44</v>
      </c>
      <c r="E476" s="26">
        <f t="shared" si="15"/>
        <v>-22.528314999999999</v>
      </c>
    </row>
    <row r="477" spans="2:5" x14ac:dyDescent="0.3">
      <c r="B477" s="30">
        <v>80000000</v>
      </c>
      <c r="C477" s="30">
        <v>-59049180</v>
      </c>
      <c r="D477" s="26">
        <f t="shared" si="14"/>
        <v>80</v>
      </c>
      <c r="E477" s="26">
        <f t="shared" si="15"/>
        <v>-59.04918</v>
      </c>
    </row>
    <row r="478" spans="2:5" x14ac:dyDescent="0.3">
      <c r="B478" s="30">
        <v>80000000</v>
      </c>
      <c r="C478" s="30">
        <v>-60326576</v>
      </c>
      <c r="D478" s="26">
        <f t="shared" si="14"/>
        <v>80</v>
      </c>
      <c r="E478" s="26">
        <f t="shared" si="15"/>
        <v>-60.326576000000003</v>
      </c>
    </row>
    <row r="479" spans="2:5" x14ac:dyDescent="0.3">
      <c r="B479" s="30">
        <v>80000000</v>
      </c>
      <c r="C479" s="30">
        <v>-60519261</v>
      </c>
      <c r="D479" s="26">
        <f t="shared" si="14"/>
        <v>80</v>
      </c>
      <c r="E479" s="26">
        <f t="shared" si="15"/>
        <v>-60.519261</v>
      </c>
    </row>
    <row r="480" spans="2:5" x14ac:dyDescent="0.3">
      <c r="B480" s="30">
        <v>80000000</v>
      </c>
      <c r="C480" s="30">
        <v>-62406609</v>
      </c>
      <c r="D480" s="26">
        <f t="shared" si="14"/>
        <v>80</v>
      </c>
      <c r="E480" s="26">
        <f t="shared" si="15"/>
        <v>-62.406609000000003</v>
      </c>
    </row>
    <row r="481" spans="2:5" x14ac:dyDescent="0.3">
      <c r="B481" s="30">
        <v>80000000</v>
      </c>
      <c r="C481" s="30">
        <v>-61682000</v>
      </c>
      <c r="D481" s="26">
        <f t="shared" si="14"/>
        <v>80</v>
      </c>
      <c r="E481" s="26">
        <f t="shared" si="15"/>
        <v>-61.682000000000002</v>
      </c>
    </row>
    <row r="482" spans="2:5" x14ac:dyDescent="0.3">
      <c r="B482" s="30">
        <v>90000000</v>
      </c>
      <c r="C482" s="30">
        <v>-62643910</v>
      </c>
      <c r="D482" s="26">
        <f t="shared" si="14"/>
        <v>90</v>
      </c>
      <c r="E482" s="26">
        <f t="shared" si="15"/>
        <v>-62.643909999999998</v>
      </c>
    </row>
    <row r="483" spans="2:5" x14ac:dyDescent="0.3">
      <c r="B483" s="30">
        <v>70000000</v>
      </c>
      <c r="C483" s="30">
        <v>-52526755</v>
      </c>
      <c r="D483" s="26">
        <f t="shared" si="14"/>
        <v>70</v>
      </c>
      <c r="E483" s="26">
        <f t="shared" si="15"/>
        <v>-52.526755000000001</v>
      </c>
    </row>
    <row r="484" spans="2:5" x14ac:dyDescent="0.3">
      <c r="B484" s="30">
        <v>86000000</v>
      </c>
      <c r="C484" s="30">
        <v>-70868670</v>
      </c>
      <c r="D484" s="26">
        <f t="shared" si="14"/>
        <v>86</v>
      </c>
      <c r="E484" s="26">
        <f t="shared" si="15"/>
        <v>-70.868669999999995</v>
      </c>
    </row>
    <row r="485" spans="2:5" x14ac:dyDescent="0.3">
      <c r="B485" s="30">
        <v>40000000</v>
      </c>
      <c r="C485" s="30">
        <v>-20593594</v>
      </c>
      <c r="D485" s="26">
        <f t="shared" si="14"/>
        <v>40</v>
      </c>
      <c r="E485" s="26">
        <f t="shared" si="15"/>
        <v>-20.593594</v>
      </c>
    </row>
    <row r="486" spans="2:5" x14ac:dyDescent="0.3">
      <c r="B486" s="30">
        <v>52000000</v>
      </c>
      <c r="C486" s="30">
        <v>-50108179</v>
      </c>
      <c r="D486" s="26">
        <f t="shared" si="14"/>
        <v>52</v>
      </c>
      <c r="E486" s="26">
        <f t="shared" si="15"/>
        <v>-50.108179</v>
      </c>
    </row>
    <row r="487" spans="2:5" x14ac:dyDescent="0.3">
      <c r="B487" s="30">
        <v>80000000</v>
      </c>
      <c r="C487" s="30">
        <v>-56780252</v>
      </c>
      <c r="D487" s="26">
        <f t="shared" si="14"/>
        <v>80</v>
      </c>
      <c r="E487" s="26">
        <f t="shared" si="15"/>
        <v>-56.780251999999997</v>
      </c>
    </row>
    <row r="488" spans="2:5" hidden="1" x14ac:dyDescent="0.3">
      <c r="B488" s="30">
        <v>58000000</v>
      </c>
      <c r="C488" s="30">
        <v>112708996</v>
      </c>
      <c r="D488" s="26">
        <f t="shared" si="14"/>
        <v>58</v>
      </c>
      <c r="E488" s="26">
        <f t="shared" si="15"/>
        <v>112.708996</v>
      </c>
    </row>
    <row r="489" spans="2:5" hidden="1" x14ac:dyDescent="0.3">
      <c r="B489" s="30">
        <v>45000000</v>
      </c>
      <c r="C489" s="30">
        <v>377783777</v>
      </c>
      <c r="D489" s="26">
        <f t="shared" si="14"/>
        <v>45</v>
      </c>
      <c r="E489" s="26">
        <f t="shared" si="15"/>
        <v>377.78377699999999</v>
      </c>
    </row>
    <row r="490" spans="2:5" hidden="1" x14ac:dyDescent="0.3">
      <c r="B490" s="30">
        <v>79000000</v>
      </c>
      <c r="C490" s="30">
        <v>24812241</v>
      </c>
      <c r="D490" s="26">
        <f t="shared" si="14"/>
        <v>79</v>
      </c>
      <c r="E490" s="26">
        <f t="shared" si="15"/>
        <v>24.812241</v>
      </c>
    </row>
    <row r="491" spans="2:5" hidden="1" x14ac:dyDescent="0.3">
      <c r="B491" s="30">
        <v>78000000</v>
      </c>
      <c r="C491" s="30">
        <v>41793567</v>
      </c>
      <c r="D491" s="26">
        <f t="shared" si="14"/>
        <v>78</v>
      </c>
      <c r="E491" s="26">
        <f t="shared" si="15"/>
        <v>41.793567000000003</v>
      </c>
    </row>
    <row r="492" spans="2:5" hidden="1" x14ac:dyDescent="0.3">
      <c r="B492" s="30">
        <v>78000000</v>
      </c>
      <c r="C492" s="30">
        <v>14930005</v>
      </c>
      <c r="D492" s="26">
        <f t="shared" si="14"/>
        <v>78</v>
      </c>
      <c r="E492" s="26">
        <f t="shared" si="15"/>
        <v>14.930005</v>
      </c>
    </row>
    <row r="493" spans="2:5" x14ac:dyDescent="0.3">
      <c r="B493" s="30">
        <v>100000000</v>
      </c>
      <c r="C493" s="30">
        <v>-32713269</v>
      </c>
      <c r="D493" s="26">
        <f t="shared" si="14"/>
        <v>100</v>
      </c>
      <c r="E493" s="26">
        <f t="shared" si="15"/>
        <v>-32.713268999999997</v>
      </c>
    </row>
    <row r="494" spans="2:5" x14ac:dyDescent="0.3">
      <c r="B494" s="30">
        <v>79000000</v>
      </c>
      <c r="C494" s="30">
        <v>-4841843</v>
      </c>
      <c r="D494" s="26">
        <f t="shared" si="14"/>
        <v>79</v>
      </c>
      <c r="E494" s="26">
        <f t="shared" si="15"/>
        <v>-4.8418429999999999</v>
      </c>
    </row>
    <row r="495" spans="2:5" hidden="1" x14ac:dyDescent="0.3">
      <c r="B495" s="30">
        <v>76000000</v>
      </c>
      <c r="C495" s="30">
        <v>51083765</v>
      </c>
      <c r="D495" s="26">
        <f t="shared" si="14"/>
        <v>76</v>
      </c>
      <c r="E495" s="26">
        <f t="shared" si="15"/>
        <v>51.083765</v>
      </c>
    </row>
    <row r="496" spans="2:5" x14ac:dyDescent="0.3">
      <c r="B496" s="30">
        <v>81200000</v>
      </c>
      <c r="C496" s="30">
        <v>-79860848</v>
      </c>
      <c r="D496" s="26">
        <f t="shared" si="14"/>
        <v>81.2</v>
      </c>
      <c r="E496" s="26">
        <f t="shared" si="15"/>
        <v>-79.860848000000004</v>
      </c>
    </row>
    <row r="497" spans="2:5" x14ac:dyDescent="0.3">
      <c r="B497" s="30">
        <v>80000000</v>
      </c>
      <c r="C497" s="30">
        <v>-64928486</v>
      </c>
      <c r="D497" s="26">
        <f t="shared" si="14"/>
        <v>80</v>
      </c>
      <c r="E497" s="26">
        <f t="shared" si="15"/>
        <v>-64.928486000000007</v>
      </c>
    </row>
    <row r="498" spans="2:5" x14ac:dyDescent="0.3">
      <c r="B498" s="30">
        <v>76000000</v>
      </c>
      <c r="C498" s="30">
        <v>-49999390</v>
      </c>
      <c r="D498" s="26">
        <f t="shared" si="14"/>
        <v>76</v>
      </c>
      <c r="E498" s="26">
        <f t="shared" si="15"/>
        <v>-49.999389999999998</v>
      </c>
    </row>
    <row r="499" spans="2:5" hidden="1" x14ac:dyDescent="0.3">
      <c r="B499" s="30">
        <v>75000000</v>
      </c>
      <c r="C499" s="30">
        <v>248505540</v>
      </c>
      <c r="D499" s="26">
        <f t="shared" si="14"/>
        <v>75</v>
      </c>
      <c r="E499" s="26">
        <f t="shared" si="15"/>
        <v>248.50554</v>
      </c>
    </row>
    <row r="500" spans="2:5" x14ac:dyDescent="0.3">
      <c r="B500" s="30">
        <v>78000000</v>
      </c>
      <c r="C500" s="30">
        <v>-11537400</v>
      </c>
      <c r="D500" s="26">
        <f t="shared" si="14"/>
        <v>78</v>
      </c>
      <c r="E500" s="26">
        <f t="shared" si="15"/>
        <v>-11.5374</v>
      </c>
    </row>
    <row r="501" spans="2:5" hidden="1" x14ac:dyDescent="0.3">
      <c r="B501" s="30">
        <v>76000000</v>
      </c>
      <c r="C501" s="30">
        <v>292049635</v>
      </c>
      <c r="D501" s="26">
        <f t="shared" si="14"/>
        <v>76</v>
      </c>
      <c r="E501" s="26">
        <f t="shared" si="15"/>
        <v>292.04963500000002</v>
      </c>
    </row>
    <row r="502" spans="2:5" hidden="1" x14ac:dyDescent="0.3">
      <c r="B502" s="30">
        <v>75000000</v>
      </c>
      <c r="C502" s="30">
        <v>231124059</v>
      </c>
      <c r="D502" s="26">
        <f t="shared" si="14"/>
        <v>75</v>
      </c>
      <c r="E502" s="26">
        <f t="shared" si="15"/>
        <v>231.12405899999999</v>
      </c>
    </row>
    <row r="503" spans="2:5" hidden="1" x14ac:dyDescent="0.3">
      <c r="B503" s="30">
        <v>73000000</v>
      </c>
      <c r="C503" s="30">
        <v>156074524</v>
      </c>
      <c r="D503" s="26">
        <f t="shared" si="14"/>
        <v>73</v>
      </c>
      <c r="E503" s="26">
        <f t="shared" si="15"/>
        <v>156.074524</v>
      </c>
    </row>
    <row r="504" spans="2:5" hidden="1" x14ac:dyDescent="0.3">
      <c r="B504" s="30">
        <v>75000000</v>
      </c>
      <c r="C504" s="30">
        <v>118136719</v>
      </c>
      <c r="D504" s="26">
        <f t="shared" si="14"/>
        <v>75</v>
      </c>
      <c r="E504" s="26">
        <f t="shared" si="15"/>
        <v>118.136719</v>
      </c>
    </row>
    <row r="505" spans="2:5" x14ac:dyDescent="0.3">
      <c r="B505" s="30">
        <v>76000000</v>
      </c>
      <c r="C505" s="30">
        <v>-40713572</v>
      </c>
      <c r="D505" s="26">
        <f t="shared" si="14"/>
        <v>76</v>
      </c>
      <c r="E505" s="26">
        <f t="shared" si="15"/>
        <v>-40.713571999999999</v>
      </c>
    </row>
    <row r="506" spans="2:5" hidden="1" x14ac:dyDescent="0.3">
      <c r="B506" s="30">
        <v>75000000</v>
      </c>
      <c r="C506" s="30">
        <v>82299717</v>
      </c>
      <c r="D506" s="26">
        <f t="shared" si="14"/>
        <v>75</v>
      </c>
      <c r="E506" s="26">
        <f t="shared" si="15"/>
        <v>82.299717000000001</v>
      </c>
    </row>
    <row r="507" spans="2:5" hidden="1" x14ac:dyDescent="0.3">
      <c r="B507" s="30">
        <v>75000000</v>
      </c>
      <c r="C507" s="30">
        <v>59568845</v>
      </c>
      <c r="D507" s="26">
        <f t="shared" si="14"/>
        <v>75</v>
      </c>
      <c r="E507" s="26">
        <f t="shared" si="15"/>
        <v>59.568845000000003</v>
      </c>
    </row>
    <row r="508" spans="2:5" hidden="1" x14ac:dyDescent="0.3">
      <c r="B508" s="30">
        <v>75000000</v>
      </c>
      <c r="C508" s="30">
        <v>59006721</v>
      </c>
      <c r="D508" s="26">
        <f t="shared" si="14"/>
        <v>75</v>
      </c>
      <c r="E508" s="26">
        <f t="shared" si="15"/>
        <v>59.006720999999999</v>
      </c>
    </row>
    <row r="509" spans="2:5" hidden="1" x14ac:dyDescent="0.3">
      <c r="B509" s="30">
        <v>80000000</v>
      </c>
      <c r="C509" s="30">
        <v>115329763</v>
      </c>
      <c r="D509" s="26">
        <f t="shared" si="14"/>
        <v>80</v>
      </c>
      <c r="E509" s="26">
        <f t="shared" si="15"/>
        <v>115.329763</v>
      </c>
    </row>
    <row r="510" spans="2:5" hidden="1" x14ac:dyDescent="0.3">
      <c r="B510" s="30">
        <v>75000000</v>
      </c>
      <c r="C510" s="30">
        <v>45776832</v>
      </c>
      <c r="D510" s="26">
        <f t="shared" si="14"/>
        <v>75</v>
      </c>
      <c r="E510" s="26">
        <f t="shared" si="15"/>
        <v>45.776831999999999</v>
      </c>
    </row>
    <row r="511" spans="2:5" hidden="1" x14ac:dyDescent="0.3">
      <c r="B511" s="30">
        <v>75000000</v>
      </c>
      <c r="C511" s="30">
        <v>43823091</v>
      </c>
      <c r="D511" s="26">
        <f t="shared" si="14"/>
        <v>75</v>
      </c>
      <c r="E511" s="26">
        <f t="shared" si="15"/>
        <v>43.823090999999998</v>
      </c>
    </row>
    <row r="512" spans="2:5" x14ac:dyDescent="0.3">
      <c r="B512" s="30">
        <v>50000000</v>
      </c>
      <c r="C512" s="30">
        <v>-8185137</v>
      </c>
      <c r="D512" s="26">
        <f t="shared" si="14"/>
        <v>50</v>
      </c>
      <c r="E512" s="26">
        <f t="shared" si="15"/>
        <v>-8.1851369999999992</v>
      </c>
    </row>
    <row r="513" spans="2:5" hidden="1" x14ac:dyDescent="0.3">
      <c r="B513" s="30">
        <v>75000000</v>
      </c>
      <c r="C513" s="30">
        <v>22360069</v>
      </c>
      <c r="D513" s="26">
        <f t="shared" si="14"/>
        <v>75</v>
      </c>
      <c r="E513" s="26">
        <f t="shared" si="15"/>
        <v>22.360068999999999</v>
      </c>
    </row>
    <row r="514" spans="2:5" hidden="1" x14ac:dyDescent="0.3">
      <c r="B514" s="30">
        <v>75000000</v>
      </c>
      <c r="C514" s="30">
        <v>42698894</v>
      </c>
      <c r="D514" s="26">
        <f t="shared" si="14"/>
        <v>75</v>
      </c>
      <c r="E514" s="26">
        <f t="shared" si="15"/>
        <v>42.698894000000003</v>
      </c>
    </row>
    <row r="515" spans="2:5" hidden="1" x14ac:dyDescent="0.3">
      <c r="B515" s="30">
        <v>80000000</v>
      </c>
      <c r="C515" s="30">
        <v>82001186</v>
      </c>
      <c r="D515" s="26">
        <f t="shared" ref="D515:D578" si="16">B515/1000000</f>
        <v>80</v>
      </c>
      <c r="E515" s="26">
        <f t="shared" ref="E515:E578" si="17">C515/1000000</f>
        <v>82.001186000000004</v>
      </c>
    </row>
    <row r="516" spans="2:5" hidden="1" x14ac:dyDescent="0.3">
      <c r="B516" s="30">
        <v>60000000</v>
      </c>
      <c r="C516" s="30">
        <v>17032279</v>
      </c>
      <c r="D516" s="26">
        <f t="shared" si="16"/>
        <v>60</v>
      </c>
      <c r="E516" s="26">
        <f t="shared" si="17"/>
        <v>17.032278999999999</v>
      </c>
    </row>
    <row r="517" spans="2:5" hidden="1" x14ac:dyDescent="0.3">
      <c r="B517" s="30">
        <v>35000000</v>
      </c>
      <c r="C517" s="30">
        <v>38023275</v>
      </c>
      <c r="D517" s="26">
        <f t="shared" si="16"/>
        <v>35</v>
      </c>
      <c r="E517" s="26">
        <f t="shared" si="17"/>
        <v>38.023274999999998</v>
      </c>
    </row>
    <row r="518" spans="2:5" x14ac:dyDescent="0.3">
      <c r="B518" s="30">
        <v>75000000</v>
      </c>
      <c r="C518" s="30">
        <v>-6526640</v>
      </c>
      <c r="D518" s="26">
        <f t="shared" si="16"/>
        <v>75</v>
      </c>
      <c r="E518" s="26">
        <f t="shared" si="17"/>
        <v>-6.5266400000000004</v>
      </c>
    </row>
    <row r="519" spans="2:5" x14ac:dyDescent="0.3">
      <c r="B519" s="30">
        <v>75000000</v>
      </c>
      <c r="C519" s="30">
        <v>-8363615</v>
      </c>
      <c r="D519" s="26">
        <f t="shared" si="16"/>
        <v>75</v>
      </c>
      <c r="E519" s="26">
        <f t="shared" si="17"/>
        <v>-8.3636149999999994</v>
      </c>
    </row>
    <row r="520" spans="2:5" hidden="1" x14ac:dyDescent="0.3">
      <c r="B520" s="30">
        <v>75000000</v>
      </c>
      <c r="C520" s="30">
        <v>85762022</v>
      </c>
      <c r="D520" s="26">
        <f t="shared" si="16"/>
        <v>75</v>
      </c>
      <c r="E520" s="26">
        <f t="shared" si="17"/>
        <v>85.762022000000002</v>
      </c>
    </row>
    <row r="521" spans="2:5" hidden="1" x14ac:dyDescent="0.3">
      <c r="B521" s="30">
        <v>70000000</v>
      </c>
      <c r="C521" s="30">
        <v>33338338</v>
      </c>
      <c r="D521" s="26">
        <f t="shared" si="16"/>
        <v>70</v>
      </c>
      <c r="E521" s="26">
        <f t="shared" si="17"/>
        <v>33.338338</v>
      </c>
    </row>
    <row r="522" spans="2:5" hidden="1" x14ac:dyDescent="0.3">
      <c r="B522" s="30">
        <v>53000000</v>
      </c>
      <c r="C522" s="30">
        <v>2808744</v>
      </c>
      <c r="D522" s="26">
        <f t="shared" si="16"/>
        <v>53</v>
      </c>
      <c r="E522" s="26">
        <f t="shared" si="17"/>
        <v>2.8087439999999999</v>
      </c>
    </row>
    <row r="523" spans="2:5" x14ac:dyDescent="0.3">
      <c r="B523" s="30">
        <v>70000000</v>
      </c>
      <c r="C523" s="30">
        <v>-22620910</v>
      </c>
      <c r="D523" s="26">
        <f t="shared" si="16"/>
        <v>70</v>
      </c>
      <c r="E523" s="26">
        <f t="shared" si="17"/>
        <v>-22.620909999999999</v>
      </c>
    </row>
    <row r="524" spans="2:5" x14ac:dyDescent="0.3">
      <c r="B524" s="30">
        <v>70000000</v>
      </c>
      <c r="C524" s="30">
        <v>-26573039</v>
      </c>
      <c r="D524" s="26">
        <f t="shared" si="16"/>
        <v>70</v>
      </c>
      <c r="E524" s="26">
        <f t="shared" si="17"/>
        <v>-26.573039000000001</v>
      </c>
    </row>
    <row r="525" spans="2:5" x14ac:dyDescent="0.3">
      <c r="B525" s="30">
        <v>75000000</v>
      </c>
      <c r="C525" s="30">
        <v>-27999515</v>
      </c>
      <c r="D525" s="26">
        <f t="shared" si="16"/>
        <v>75</v>
      </c>
      <c r="E525" s="26">
        <f t="shared" si="17"/>
        <v>-27.999514999999999</v>
      </c>
    </row>
    <row r="526" spans="2:5" x14ac:dyDescent="0.3">
      <c r="B526" s="30">
        <v>75000000</v>
      </c>
      <c r="C526" s="30">
        <v>-29565557</v>
      </c>
      <c r="D526" s="26">
        <f t="shared" si="16"/>
        <v>75</v>
      </c>
      <c r="E526" s="26">
        <f t="shared" si="17"/>
        <v>-29.565556999999998</v>
      </c>
    </row>
    <row r="527" spans="2:5" x14ac:dyDescent="0.3">
      <c r="B527" s="30">
        <v>80000000</v>
      </c>
      <c r="C527" s="30">
        <v>-37955679</v>
      </c>
      <c r="D527" s="26">
        <f t="shared" si="16"/>
        <v>80</v>
      </c>
      <c r="E527" s="26">
        <f t="shared" si="17"/>
        <v>-37.955679000000003</v>
      </c>
    </row>
    <row r="528" spans="2:5" x14ac:dyDescent="0.3">
      <c r="B528" s="30">
        <v>75000000</v>
      </c>
      <c r="C528" s="30">
        <v>-1338990</v>
      </c>
      <c r="D528" s="26">
        <f t="shared" si="16"/>
        <v>75</v>
      </c>
      <c r="E528" s="26">
        <f t="shared" si="17"/>
        <v>-1.3389899999999999</v>
      </c>
    </row>
    <row r="529" spans="2:5" x14ac:dyDescent="0.3">
      <c r="B529" s="30">
        <v>80000000</v>
      </c>
      <c r="C529" s="30">
        <v>-38476729</v>
      </c>
      <c r="D529" s="26">
        <f t="shared" si="16"/>
        <v>80</v>
      </c>
      <c r="E529" s="26">
        <f t="shared" si="17"/>
        <v>-38.476728999999999</v>
      </c>
    </row>
    <row r="530" spans="2:5" x14ac:dyDescent="0.3">
      <c r="B530" s="30">
        <v>55000000</v>
      </c>
      <c r="C530" s="30">
        <v>-17399565</v>
      </c>
      <c r="D530" s="26">
        <f t="shared" si="16"/>
        <v>55</v>
      </c>
      <c r="E530" s="26">
        <f t="shared" si="17"/>
        <v>-17.399564999999999</v>
      </c>
    </row>
    <row r="531" spans="2:5" x14ac:dyDescent="0.3">
      <c r="B531" s="30">
        <v>75000000</v>
      </c>
      <c r="C531" s="30">
        <v>-35748872</v>
      </c>
      <c r="D531" s="26">
        <f t="shared" si="16"/>
        <v>75</v>
      </c>
      <c r="E531" s="26">
        <f t="shared" si="17"/>
        <v>-35.748871999999999</v>
      </c>
    </row>
    <row r="532" spans="2:5" hidden="1" x14ac:dyDescent="0.3">
      <c r="B532" s="30">
        <v>75000000</v>
      </c>
      <c r="C532" s="30">
        <v>8503161</v>
      </c>
      <c r="D532" s="26">
        <f t="shared" si="16"/>
        <v>75</v>
      </c>
      <c r="E532" s="26">
        <f t="shared" si="17"/>
        <v>8.5031610000000004</v>
      </c>
    </row>
    <row r="533" spans="2:5" x14ac:dyDescent="0.3">
      <c r="B533" s="30">
        <v>52000000</v>
      </c>
      <c r="C533" s="30">
        <v>-17363557</v>
      </c>
      <c r="D533" s="26">
        <f t="shared" si="16"/>
        <v>52</v>
      </c>
      <c r="E533" s="26">
        <f t="shared" si="17"/>
        <v>-17.363557</v>
      </c>
    </row>
    <row r="534" spans="2:5" x14ac:dyDescent="0.3">
      <c r="B534" s="30">
        <v>75000000</v>
      </c>
      <c r="C534" s="30">
        <v>-52248021</v>
      </c>
      <c r="D534" s="26">
        <f t="shared" si="16"/>
        <v>75</v>
      </c>
      <c r="E534" s="26">
        <f t="shared" si="17"/>
        <v>-52.248021000000001</v>
      </c>
    </row>
    <row r="535" spans="2:5" x14ac:dyDescent="0.3">
      <c r="B535" s="30">
        <v>75000000</v>
      </c>
      <c r="C535" s="30">
        <v>-44986654</v>
      </c>
      <c r="D535" s="26">
        <f t="shared" si="16"/>
        <v>75</v>
      </c>
      <c r="E535" s="26">
        <f t="shared" si="17"/>
        <v>-44.986654000000001</v>
      </c>
    </row>
    <row r="536" spans="2:5" x14ac:dyDescent="0.3">
      <c r="B536" s="30">
        <v>75000000</v>
      </c>
      <c r="C536" s="30">
        <v>-60432117</v>
      </c>
      <c r="D536" s="26">
        <f t="shared" si="16"/>
        <v>75</v>
      </c>
      <c r="E536" s="26">
        <f t="shared" si="17"/>
        <v>-60.432116999999998</v>
      </c>
    </row>
    <row r="537" spans="2:5" x14ac:dyDescent="0.3">
      <c r="B537" s="30">
        <v>75000000</v>
      </c>
      <c r="C537" s="30">
        <v>-69590483</v>
      </c>
      <c r="D537" s="26">
        <f t="shared" si="16"/>
        <v>75</v>
      </c>
      <c r="E537" s="26">
        <f t="shared" si="17"/>
        <v>-69.590483000000006</v>
      </c>
    </row>
    <row r="538" spans="2:5" x14ac:dyDescent="0.3">
      <c r="B538" s="30">
        <v>45000000</v>
      </c>
      <c r="C538" s="30">
        <v>-23990820</v>
      </c>
      <c r="D538" s="26">
        <f t="shared" si="16"/>
        <v>45</v>
      </c>
      <c r="E538" s="26">
        <f t="shared" si="17"/>
        <v>-23.990819999999999</v>
      </c>
    </row>
    <row r="539" spans="2:5" hidden="1" x14ac:dyDescent="0.3">
      <c r="B539" s="30">
        <v>75000000</v>
      </c>
      <c r="C539" s="30">
        <v>19999143</v>
      </c>
      <c r="D539" s="26">
        <f t="shared" si="16"/>
        <v>75</v>
      </c>
      <c r="E539" s="26">
        <f t="shared" si="17"/>
        <v>19.999143</v>
      </c>
    </row>
    <row r="540" spans="2:5" hidden="1" x14ac:dyDescent="0.3">
      <c r="B540" s="30">
        <v>74000000</v>
      </c>
      <c r="C540" s="30">
        <v>262029560</v>
      </c>
      <c r="D540" s="26">
        <f t="shared" si="16"/>
        <v>74</v>
      </c>
      <c r="E540" s="26">
        <f t="shared" si="17"/>
        <v>262.02956</v>
      </c>
    </row>
    <row r="541" spans="2:5" x14ac:dyDescent="0.3">
      <c r="B541" s="30">
        <v>82000000</v>
      </c>
      <c r="C541" s="30">
        <v>-45618284</v>
      </c>
      <c r="D541" s="26">
        <f t="shared" si="16"/>
        <v>82</v>
      </c>
      <c r="E541" s="26">
        <f t="shared" si="17"/>
        <v>-45.618284000000003</v>
      </c>
    </row>
    <row r="542" spans="2:5" x14ac:dyDescent="0.3">
      <c r="B542" s="30">
        <v>69000000</v>
      </c>
      <c r="C542" s="30">
        <v>-13414611</v>
      </c>
      <c r="D542" s="26">
        <f t="shared" si="16"/>
        <v>69</v>
      </c>
      <c r="E542" s="26">
        <f t="shared" si="17"/>
        <v>-13.414611000000001</v>
      </c>
    </row>
    <row r="543" spans="2:5" x14ac:dyDescent="0.3">
      <c r="B543" s="30">
        <v>75000000</v>
      </c>
      <c r="C543" s="30">
        <v>-38023633</v>
      </c>
      <c r="D543" s="26">
        <f t="shared" si="16"/>
        <v>75</v>
      </c>
      <c r="E543" s="26">
        <f t="shared" si="17"/>
        <v>-38.023632999999997</v>
      </c>
    </row>
    <row r="544" spans="2:5" hidden="1" x14ac:dyDescent="0.3">
      <c r="B544" s="30">
        <v>73000000</v>
      </c>
      <c r="C544" s="30">
        <v>34225164</v>
      </c>
      <c r="D544" s="26">
        <f t="shared" si="16"/>
        <v>73</v>
      </c>
      <c r="E544" s="26">
        <f t="shared" si="17"/>
        <v>34.225163999999999</v>
      </c>
    </row>
    <row r="545" spans="2:5" hidden="1" x14ac:dyDescent="0.3">
      <c r="B545" s="30">
        <v>70000000</v>
      </c>
      <c r="C545" s="30">
        <v>224196</v>
      </c>
      <c r="D545" s="26">
        <f t="shared" si="16"/>
        <v>70</v>
      </c>
      <c r="E545" s="26">
        <f t="shared" si="17"/>
        <v>0.22419600000000001</v>
      </c>
    </row>
    <row r="546" spans="2:5" x14ac:dyDescent="0.3">
      <c r="B546" s="30">
        <v>75000000</v>
      </c>
      <c r="C546" s="30">
        <v>-23185810</v>
      </c>
      <c r="D546" s="26">
        <f t="shared" si="16"/>
        <v>75</v>
      </c>
      <c r="E546" s="26">
        <f t="shared" si="17"/>
        <v>-23.18581</v>
      </c>
    </row>
    <row r="547" spans="2:5" x14ac:dyDescent="0.3">
      <c r="B547" s="30">
        <v>70000000</v>
      </c>
      <c r="C547" s="30">
        <v>-22543550</v>
      </c>
      <c r="D547" s="26">
        <f t="shared" si="16"/>
        <v>70</v>
      </c>
      <c r="E547" s="26">
        <f t="shared" si="17"/>
        <v>-22.54355</v>
      </c>
    </row>
    <row r="548" spans="2:5" hidden="1" x14ac:dyDescent="0.3">
      <c r="B548" s="30">
        <v>73000000</v>
      </c>
      <c r="C548" s="30">
        <v>75213377</v>
      </c>
      <c r="D548" s="26">
        <f t="shared" si="16"/>
        <v>73</v>
      </c>
      <c r="E548" s="26">
        <f t="shared" si="17"/>
        <v>75.213376999999994</v>
      </c>
    </row>
    <row r="549" spans="2:5" hidden="1" x14ac:dyDescent="0.3">
      <c r="B549" s="30">
        <v>72000000</v>
      </c>
      <c r="C549" s="30">
        <v>40950721</v>
      </c>
      <c r="D549" s="26">
        <f t="shared" si="16"/>
        <v>72</v>
      </c>
      <c r="E549" s="26">
        <f t="shared" si="17"/>
        <v>40.950721000000001</v>
      </c>
    </row>
    <row r="550" spans="2:5" hidden="1" x14ac:dyDescent="0.3">
      <c r="B550" s="30">
        <v>72000000</v>
      </c>
      <c r="C550" s="30">
        <v>3600000</v>
      </c>
      <c r="D550" s="26">
        <f t="shared" si="16"/>
        <v>72</v>
      </c>
      <c r="E550" s="26">
        <f t="shared" si="17"/>
        <v>3.6</v>
      </c>
    </row>
    <row r="551" spans="2:5" x14ac:dyDescent="0.3">
      <c r="B551" s="30">
        <v>70000000</v>
      </c>
      <c r="C551" s="30">
        <v>-7352460</v>
      </c>
      <c r="D551" s="26">
        <f t="shared" si="16"/>
        <v>70</v>
      </c>
      <c r="E551" s="26">
        <f t="shared" si="17"/>
        <v>-7.3524599999999998</v>
      </c>
    </row>
    <row r="552" spans="2:5" hidden="1" x14ac:dyDescent="0.3">
      <c r="B552" s="30">
        <v>75000000</v>
      </c>
      <c r="C552" s="30">
        <v>108132370</v>
      </c>
      <c r="D552" s="26">
        <f t="shared" si="16"/>
        <v>75</v>
      </c>
      <c r="E552" s="26">
        <f t="shared" si="17"/>
        <v>108.13236999999999</v>
      </c>
    </row>
    <row r="553" spans="2:5" x14ac:dyDescent="0.3">
      <c r="B553" s="30">
        <v>72000000</v>
      </c>
      <c r="C553" s="30">
        <v>-44203958</v>
      </c>
      <c r="D553" s="26">
        <f t="shared" si="16"/>
        <v>72</v>
      </c>
      <c r="E553" s="26">
        <f t="shared" si="17"/>
        <v>-44.203958</v>
      </c>
    </row>
    <row r="554" spans="2:5" x14ac:dyDescent="0.3">
      <c r="B554" s="30">
        <v>72000000</v>
      </c>
      <c r="C554" s="30">
        <v>-39383131</v>
      </c>
      <c r="D554" s="26">
        <f t="shared" si="16"/>
        <v>72</v>
      </c>
      <c r="E554" s="26">
        <f t="shared" si="17"/>
        <v>-39.383130999999999</v>
      </c>
    </row>
    <row r="555" spans="2:5" x14ac:dyDescent="0.3">
      <c r="B555" s="30">
        <v>59660000</v>
      </c>
      <c r="C555" s="30">
        <v>-40712370</v>
      </c>
      <c r="D555" s="26">
        <f t="shared" si="16"/>
        <v>59.66</v>
      </c>
      <c r="E555" s="26">
        <f t="shared" si="17"/>
        <v>-40.71237</v>
      </c>
    </row>
    <row r="556" spans="2:5" hidden="1" x14ac:dyDescent="0.3">
      <c r="B556" s="30">
        <v>60000000</v>
      </c>
      <c r="C556" s="30">
        <v>54195633</v>
      </c>
      <c r="D556" s="26">
        <f t="shared" si="16"/>
        <v>60</v>
      </c>
      <c r="E556" s="26">
        <f t="shared" si="17"/>
        <v>54.195633000000001</v>
      </c>
    </row>
    <row r="557" spans="2:5" hidden="1" x14ac:dyDescent="0.3">
      <c r="B557" s="30">
        <v>71500000</v>
      </c>
      <c r="C557" s="30">
        <v>72656464</v>
      </c>
      <c r="D557" s="26">
        <f t="shared" si="16"/>
        <v>71.5</v>
      </c>
      <c r="E557" s="26">
        <f t="shared" si="17"/>
        <v>72.656464</v>
      </c>
    </row>
    <row r="558" spans="2:5" hidden="1" x14ac:dyDescent="0.3">
      <c r="B558" s="30">
        <v>72000000</v>
      </c>
      <c r="C558" s="30">
        <v>155965690</v>
      </c>
      <c r="D558" s="26">
        <f t="shared" si="16"/>
        <v>72</v>
      </c>
      <c r="E558" s="26">
        <f t="shared" si="17"/>
        <v>155.96569</v>
      </c>
    </row>
    <row r="559" spans="2:5" hidden="1" x14ac:dyDescent="0.3">
      <c r="B559" s="30">
        <v>150000000</v>
      </c>
      <c r="C559" s="30">
        <v>286471036</v>
      </c>
      <c r="D559" s="26">
        <f t="shared" si="16"/>
        <v>150</v>
      </c>
      <c r="E559" s="26">
        <f t="shared" si="17"/>
        <v>286.47103600000003</v>
      </c>
    </row>
    <row r="560" spans="2:5" hidden="1" x14ac:dyDescent="0.3">
      <c r="B560" s="30">
        <v>120000000</v>
      </c>
      <c r="C560" s="30">
        <v>124052771</v>
      </c>
      <c r="D560" s="26">
        <f t="shared" si="16"/>
        <v>120</v>
      </c>
      <c r="E560" s="26">
        <f t="shared" si="17"/>
        <v>124.05277100000001</v>
      </c>
    </row>
    <row r="561" spans="2:5" hidden="1" x14ac:dyDescent="0.3">
      <c r="B561" s="30">
        <v>70000000</v>
      </c>
      <c r="C561" s="30">
        <v>82149590</v>
      </c>
      <c r="D561" s="26">
        <f t="shared" si="16"/>
        <v>70</v>
      </c>
      <c r="E561" s="26">
        <f t="shared" si="17"/>
        <v>82.149590000000003</v>
      </c>
    </row>
    <row r="562" spans="2:5" hidden="1" x14ac:dyDescent="0.3">
      <c r="B562" s="30">
        <v>70000000</v>
      </c>
      <c r="C562" s="30">
        <v>71204016</v>
      </c>
      <c r="D562" s="26">
        <f t="shared" si="16"/>
        <v>70</v>
      </c>
      <c r="E562" s="26">
        <f t="shared" si="17"/>
        <v>71.204015999999996</v>
      </c>
    </row>
    <row r="563" spans="2:5" hidden="1" x14ac:dyDescent="0.3">
      <c r="B563" s="30">
        <v>74000000</v>
      </c>
      <c r="C563" s="30">
        <v>88495848</v>
      </c>
      <c r="D563" s="26">
        <f t="shared" si="16"/>
        <v>74</v>
      </c>
      <c r="E563" s="26">
        <f t="shared" si="17"/>
        <v>88.495847999999995</v>
      </c>
    </row>
    <row r="564" spans="2:5" hidden="1" x14ac:dyDescent="0.3">
      <c r="B564" s="30">
        <v>80000000</v>
      </c>
      <c r="C564" s="30">
        <v>56448821</v>
      </c>
      <c r="D564" s="26">
        <f t="shared" si="16"/>
        <v>80</v>
      </c>
      <c r="E564" s="26">
        <f t="shared" si="17"/>
        <v>56.448821000000002</v>
      </c>
    </row>
    <row r="565" spans="2:5" hidden="1" x14ac:dyDescent="0.3">
      <c r="B565" s="30">
        <v>75000000</v>
      </c>
      <c r="C565" s="30">
        <v>45523073</v>
      </c>
      <c r="D565" s="26">
        <f t="shared" si="16"/>
        <v>75</v>
      </c>
      <c r="E565" s="26">
        <f t="shared" si="17"/>
        <v>45.523072999999997</v>
      </c>
    </row>
    <row r="566" spans="2:5" hidden="1" x14ac:dyDescent="0.3">
      <c r="B566" s="30">
        <v>70000000</v>
      </c>
      <c r="C566" s="30">
        <v>49654900</v>
      </c>
      <c r="D566" s="26">
        <f t="shared" si="16"/>
        <v>70</v>
      </c>
      <c r="E566" s="26">
        <f t="shared" si="17"/>
        <v>49.654899999999998</v>
      </c>
    </row>
    <row r="567" spans="2:5" hidden="1" x14ac:dyDescent="0.3">
      <c r="B567" s="30">
        <v>70000000</v>
      </c>
      <c r="C567" s="30">
        <v>47541000</v>
      </c>
      <c r="D567" s="26">
        <f t="shared" si="16"/>
        <v>70</v>
      </c>
      <c r="E567" s="26">
        <f t="shared" si="17"/>
        <v>47.540999999999997</v>
      </c>
    </row>
    <row r="568" spans="2:5" hidden="1" x14ac:dyDescent="0.3">
      <c r="B568" s="30">
        <v>80000000</v>
      </c>
      <c r="C568" s="30">
        <v>36643346</v>
      </c>
      <c r="D568" s="26">
        <f t="shared" si="16"/>
        <v>80</v>
      </c>
      <c r="E568" s="26">
        <f t="shared" si="17"/>
        <v>36.643346000000001</v>
      </c>
    </row>
    <row r="569" spans="2:5" hidden="1" x14ac:dyDescent="0.3">
      <c r="B569" s="30">
        <v>68000000</v>
      </c>
      <c r="C569" s="30">
        <v>32614858</v>
      </c>
      <c r="D569" s="26">
        <f t="shared" si="16"/>
        <v>68</v>
      </c>
      <c r="E569" s="26">
        <f t="shared" si="17"/>
        <v>32.614857999999998</v>
      </c>
    </row>
    <row r="570" spans="2:5" x14ac:dyDescent="0.3">
      <c r="B570" s="30">
        <v>70000000</v>
      </c>
      <c r="C570" s="30">
        <v>-27727253</v>
      </c>
      <c r="D570" s="26">
        <f t="shared" si="16"/>
        <v>70</v>
      </c>
      <c r="E570" s="26">
        <f t="shared" si="17"/>
        <v>-27.727253000000001</v>
      </c>
    </row>
    <row r="571" spans="2:5" hidden="1" x14ac:dyDescent="0.3">
      <c r="B571" s="30">
        <v>60000000</v>
      </c>
      <c r="C571" s="30">
        <v>20281096</v>
      </c>
      <c r="D571" s="26">
        <f t="shared" si="16"/>
        <v>60</v>
      </c>
      <c r="E571" s="26">
        <f t="shared" si="17"/>
        <v>20.281096000000002</v>
      </c>
    </row>
    <row r="572" spans="2:5" hidden="1" x14ac:dyDescent="0.3">
      <c r="B572" s="30">
        <v>75000000</v>
      </c>
      <c r="C572" s="30">
        <v>144613391</v>
      </c>
      <c r="D572" s="26">
        <f t="shared" si="16"/>
        <v>75</v>
      </c>
      <c r="E572" s="26">
        <f t="shared" si="17"/>
        <v>144.61339100000001</v>
      </c>
    </row>
    <row r="573" spans="2:5" hidden="1" x14ac:dyDescent="0.3">
      <c r="B573" s="30">
        <v>75000000</v>
      </c>
      <c r="C573" s="30">
        <v>3120196</v>
      </c>
      <c r="D573" s="26">
        <f t="shared" si="16"/>
        <v>75</v>
      </c>
      <c r="E573" s="26">
        <f t="shared" si="17"/>
        <v>3.120196</v>
      </c>
    </row>
    <row r="574" spans="2:5" hidden="1" x14ac:dyDescent="0.3">
      <c r="B574" s="30">
        <v>70000000</v>
      </c>
      <c r="C574" s="30">
        <v>28895417</v>
      </c>
      <c r="D574" s="26">
        <f t="shared" si="16"/>
        <v>70</v>
      </c>
      <c r="E574" s="26">
        <f t="shared" si="17"/>
        <v>28.895416999999998</v>
      </c>
    </row>
    <row r="575" spans="2:5" hidden="1" x14ac:dyDescent="0.3">
      <c r="B575" s="30">
        <v>58000000</v>
      </c>
      <c r="C575" s="30">
        <v>12117571</v>
      </c>
      <c r="D575" s="26">
        <f t="shared" si="16"/>
        <v>58</v>
      </c>
      <c r="E575" s="26">
        <f t="shared" si="17"/>
        <v>12.117571</v>
      </c>
    </row>
    <row r="576" spans="2:5" hidden="1" x14ac:dyDescent="0.3">
      <c r="B576" s="30">
        <v>70000000</v>
      </c>
      <c r="C576" s="30">
        <v>13552429</v>
      </c>
      <c r="D576" s="26">
        <f t="shared" si="16"/>
        <v>70</v>
      </c>
      <c r="E576" s="26">
        <f t="shared" si="17"/>
        <v>13.552429</v>
      </c>
    </row>
    <row r="577" spans="2:5" x14ac:dyDescent="0.3">
      <c r="B577" s="30">
        <v>70000000</v>
      </c>
      <c r="C577" s="30">
        <v>-3742998</v>
      </c>
      <c r="D577" s="26">
        <f t="shared" si="16"/>
        <v>70</v>
      </c>
      <c r="E577" s="26">
        <f t="shared" si="17"/>
        <v>-3.742998</v>
      </c>
    </row>
    <row r="578" spans="2:5" x14ac:dyDescent="0.3">
      <c r="B578" s="30">
        <v>70000000</v>
      </c>
      <c r="C578" s="30">
        <v>-4988000</v>
      </c>
      <c r="D578" s="26">
        <f t="shared" si="16"/>
        <v>70</v>
      </c>
      <c r="E578" s="26">
        <f t="shared" si="17"/>
        <v>-4.9880000000000004</v>
      </c>
    </row>
    <row r="579" spans="2:5" hidden="1" x14ac:dyDescent="0.3">
      <c r="B579" s="30">
        <v>66000000</v>
      </c>
      <c r="C579" s="30">
        <v>13883359</v>
      </c>
      <c r="D579" s="26">
        <f t="shared" ref="D579:D642" si="18">B579/1000000</f>
        <v>66</v>
      </c>
      <c r="E579" s="26">
        <f t="shared" ref="E579:E642" si="19">C579/1000000</f>
        <v>13.883359</v>
      </c>
    </row>
    <row r="580" spans="2:5" hidden="1" x14ac:dyDescent="0.3">
      <c r="B580" s="30">
        <v>70000000</v>
      </c>
      <c r="C580" s="30">
        <v>8031620</v>
      </c>
      <c r="D580" s="26">
        <f t="shared" si="18"/>
        <v>70</v>
      </c>
      <c r="E580" s="26">
        <f t="shared" si="19"/>
        <v>8.0316200000000002</v>
      </c>
    </row>
    <row r="581" spans="2:5" x14ac:dyDescent="0.3">
      <c r="B581" s="30">
        <v>69500000</v>
      </c>
      <c r="C581" s="30">
        <v>-15278000</v>
      </c>
      <c r="D581" s="26">
        <f t="shared" si="18"/>
        <v>69.5</v>
      </c>
      <c r="E581" s="26">
        <f t="shared" si="19"/>
        <v>-15.278</v>
      </c>
    </row>
    <row r="582" spans="2:5" x14ac:dyDescent="0.3">
      <c r="B582" s="30">
        <v>70000000</v>
      </c>
      <c r="C582" s="30">
        <v>-17525384</v>
      </c>
      <c r="D582" s="26">
        <f t="shared" si="18"/>
        <v>70</v>
      </c>
      <c r="E582" s="26">
        <f t="shared" si="19"/>
        <v>-17.525383999999999</v>
      </c>
    </row>
    <row r="583" spans="2:5" x14ac:dyDescent="0.3">
      <c r="B583" s="30">
        <v>70000000</v>
      </c>
      <c r="C583" s="30">
        <v>-14057170</v>
      </c>
      <c r="D583" s="26">
        <f t="shared" si="18"/>
        <v>70</v>
      </c>
      <c r="E583" s="26">
        <f t="shared" si="19"/>
        <v>-14.057169999999999</v>
      </c>
    </row>
    <row r="584" spans="2:5" x14ac:dyDescent="0.3">
      <c r="B584" s="30">
        <v>70000000</v>
      </c>
      <c r="C584" s="30">
        <v>-29067628</v>
      </c>
      <c r="D584" s="26">
        <f t="shared" si="18"/>
        <v>70</v>
      </c>
      <c r="E584" s="26">
        <f t="shared" si="19"/>
        <v>-29.067627999999999</v>
      </c>
    </row>
    <row r="585" spans="2:5" x14ac:dyDescent="0.3">
      <c r="B585" s="30">
        <v>70000000</v>
      </c>
      <c r="C585" s="30">
        <v>-31654597</v>
      </c>
      <c r="D585" s="26">
        <f t="shared" si="18"/>
        <v>70</v>
      </c>
      <c r="E585" s="26">
        <f t="shared" si="19"/>
        <v>-31.654596999999999</v>
      </c>
    </row>
    <row r="586" spans="2:5" x14ac:dyDescent="0.3">
      <c r="B586" s="30">
        <v>70000000</v>
      </c>
      <c r="C586" s="30">
        <v>-32098491</v>
      </c>
      <c r="D586" s="26">
        <f t="shared" si="18"/>
        <v>70</v>
      </c>
      <c r="E586" s="26">
        <f t="shared" si="19"/>
        <v>-32.098491000000003</v>
      </c>
    </row>
    <row r="587" spans="2:5" x14ac:dyDescent="0.3">
      <c r="B587" s="30">
        <v>70000000</v>
      </c>
      <c r="C587" s="30">
        <v>-21569645</v>
      </c>
      <c r="D587" s="26">
        <f t="shared" si="18"/>
        <v>70</v>
      </c>
      <c r="E587" s="26">
        <f t="shared" si="19"/>
        <v>-21.569645000000001</v>
      </c>
    </row>
    <row r="588" spans="2:5" x14ac:dyDescent="0.3">
      <c r="B588" s="30">
        <v>70000000</v>
      </c>
      <c r="C588" s="30">
        <v>-39842984</v>
      </c>
      <c r="D588" s="26">
        <f t="shared" si="18"/>
        <v>70</v>
      </c>
      <c r="E588" s="26">
        <f t="shared" si="19"/>
        <v>-39.842984000000001</v>
      </c>
    </row>
    <row r="589" spans="2:5" x14ac:dyDescent="0.3">
      <c r="B589" s="30">
        <v>60000000</v>
      </c>
      <c r="C589" s="30">
        <v>-31968750</v>
      </c>
      <c r="D589" s="26">
        <f t="shared" si="18"/>
        <v>60</v>
      </c>
      <c r="E589" s="26">
        <f t="shared" si="19"/>
        <v>-31.96875</v>
      </c>
    </row>
    <row r="590" spans="2:5" x14ac:dyDescent="0.3">
      <c r="B590" s="30">
        <v>70000000</v>
      </c>
      <c r="C590" s="30">
        <v>-36894400</v>
      </c>
      <c r="D590" s="26">
        <f t="shared" si="18"/>
        <v>70</v>
      </c>
      <c r="E590" s="26">
        <f t="shared" si="19"/>
        <v>-36.894399999999997</v>
      </c>
    </row>
    <row r="591" spans="2:5" x14ac:dyDescent="0.3">
      <c r="B591" s="30">
        <v>70000000</v>
      </c>
      <c r="C591" s="30">
        <v>-7678961</v>
      </c>
      <c r="D591" s="26">
        <f t="shared" si="18"/>
        <v>70</v>
      </c>
      <c r="E591" s="26">
        <f t="shared" si="19"/>
        <v>-7.6789610000000001</v>
      </c>
    </row>
    <row r="592" spans="2:5" x14ac:dyDescent="0.3">
      <c r="B592" s="30">
        <v>75000000</v>
      </c>
      <c r="C592" s="30">
        <v>-36490658</v>
      </c>
      <c r="D592" s="26">
        <f t="shared" si="18"/>
        <v>75</v>
      </c>
      <c r="E592" s="26">
        <f t="shared" si="19"/>
        <v>-36.490658000000003</v>
      </c>
    </row>
    <row r="593" spans="2:5" x14ac:dyDescent="0.3">
      <c r="B593" s="30">
        <v>60000000</v>
      </c>
      <c r="C593" s="30">
        <v>-40923185</v>
      </c>
      <c r="D593" s="26">
        <f t="shared" si="18"/>
        <v>60</v>
      </c>
      <c r="E593" s="26">
        <f t="shared" si="19"/>
        <v>-40.923184999999997</v>
      </c>
    </row>
    <row r="594" spans="2:5" x14ac:dyDescent="0.3">
      <c r="B594" s="30">
        <v>35000000</v>
      </c>
      <c r="C594" s="30">
        <v>-9906393</v>
      </c>
      <c r="D594" s="26">
        <f t="shared" si="18"/>
        <v>35</v>
      </c>
      <c r="E594" s="26">
        <f t="shared" si="19"/>
        <v>-9.9063929999999996</v>
      </c>
    </row>
    <row r="595" spans="2:5" x14ac:dyDescent="0.3">
      <c r="B595" s="30">
        <v>70000000</v>
      </c>
      <c r="C595" s="30">
        <v>-51009458</v>
      </c>
      <c r="D595" s="26">
        <f t="shared" si="18"/>
        <v>70</v>
      </c>
      <c r="E595" s="26">
        <f t="shared" si="19"/>
        <v>-51.009458000000002</v>
      </c>
    </row>
    <row r="596" spans="2:5" x14ac:dyDescent="0.3">
      <c r="B596" s="30">
        <v>70000000</v>
      </c>
      <c r="C596" s="30">
        <v>-55705158</v>
      </c>
      <c r="D596" s="26">
        <f t="shared" si="18"/>
        <v>70</v>
      </c>
      <c r="E596" s="26">
        <f t="shared" si="19"/>
        <v>-55.705157999999997</v>
      </c>
    </row>
    <row r="597" spans="2:5" x14ac:dyDescent="0.3">
      <c r="B597" s="30">
        <v>70000000</v>
      </c>
      <c r="C597" s="30">
        <v>-50180506</v>
      </c>
      <c r="D597" s="26">
        <f t="shared" si="18"/>
        <v>70</v>
      </c>
      <c r="E597" s="26">
        <f t="shared" si="19"/>
        <v>-50.180506000000001</v>
      </c>
    </row>
    <row r="598" spans="2:5" x14ac:dyDescent="0.3">
      <c r="B598" s="30">
        <v>70000000</v>
      </c>
      <c r="C598" s="30">
        <v>-56403089</v>
      </c>
      <c r="D598" s="26">
        <f t="shared" si="18"/>
        <v>70</v>
      </c>
      <c r="E598" s="26">
        <f t="shared" si="19"/>
        <v>-56.403089000000001</v>
      </c>
    </row>
    <row r="599" spans="2:5" x14ac:dyDescent="0.3">
      <c r="B599" s="30">
        <v>70000000</v>
      </c>
      <c r="C599" s="30">
        <v>-61539010</v>
      </c>
      <c r="D599" s="26">
        <f t="shared" si="18"/>
        <v>70</v>
      </c>
      <c r="E599" s="26">
        <f t="shared" si="19"/>
        <v>-61.539009999999998</v>
      </c>
    </row>
    <row r="600" spans="2:5" x14ac:dyDescent="0.3">
      <c r="B600" s="30">
        <v>70000000</v>
      </c>
      <c r="C600" s="30">
        <v>-62902875</v>
      </c>
      <c r="D600" s="26">
        <f t="shared" si="18"/>
        <v>70</v>
      </c>
      <c r="E600" s="26">
        <f t="shared" si="19"/>
        <v>-62.902875000000002</v>
      </c>
    </row>
    <row r="601" spans="2:5" x14ac:dyDescent="0.3">
      <c r="B601" s="30">
        <v>70000000</v>
      </c>
      <c r="C601" s="30">
        <v>-32239920</v>
      </c>
      <c r="D601" s="26">
        <f t="shared" si="18"/>
        <v>70</v>
      </c>
      <c r="E601" s="26">
        <f t="shared" si="19"/>
        <v>-32.239919999999998</v>
      </c>
    </row>
    <row r="602" spans="2:5" x14ac:dyDescent="0.3">
      <c r="B602" s="30">
        <v>70000000</v>
      </c>
      <c r="C602" s="30">
        <v>-64148812</v>
      </c>
      <c r="D602" s="26">
        <f t="shared" si="18"/>
        <v>70</v>
      </c>
      <c r="E602" s="26">
        <f t="shared" si="19"/>
        <v>-64.148812000000007</v>
      </c>
    </row>
    <row r="603" spans="2:5" x14ac:dyDescent="0.3">
      <c r="B603" s="30">
        <v>50000000</v>
      </c>
      <c r="C603" s="30">
        <v>-24878709</v>
      </c>
      <c r="D603" s="26">
        <f t="shared" si="18"/>
        <v>50</v>
      </c>
      <c r="E603" s="26">
        <f t="shared" si="19"/>
        <v>-24.878709000000001</v>
      </c>
    </row>
    <row r="604" spans="2:5" x14ac:dyDescent="0.3">
      <c r="B604" s="30">
        <v>70000000</v>
      </c>
      <c r="C604" s="30">
        <v>-51178721</v>
      </c>
      <c r="D604" s="26">
        <f t="shared" si="18"/>
        <v>70</v>
      </c>
      <c r="E604" s="26">
        <f t="shared" si="19"/>
        <v>-51.178721000000003</v>
      </c>
    </row>
    <row r="605" spans="2:5" hidden="1" x14ac:dyDescent="0.3">
      <c r="B605" s="30">
        <v>68000000</v>
      </c>
      <c r="C605" s="30">
        <v>50471320</v>
      </c>
      <c r="D605" s="26">
        <f t="shared" si="18"/>
        <v>68</v>
      </c>
      <c r="E605" s="26">
        <f t="shared" si="19"/>
        <v>50.471319999999999</v>
      </c>
    </row>
    <row r="606" spans="2:5" hidden="1" x14ac:dyDescent="0.3">
      <c r="B606" s="30">
        <v>68000000</v>
      </c>
      <c r="C606" s="30">
        <v>232523113</v>
      </c>
      <c r="D606" s="26">
        <f t="shared" si="18"/>
        <v>68</v>
      </c>
      <c r="E606" s="26">
        <f t="shared" si="19"/>
        <v>232.523113</v>
      </c>
    </row>
    <row r="607" spans="2:5" hidden="1" x14ac:dyDescent="0.3">
      <c r="B607" s="30">
        <v>68000000</v>
      </c>
      <c r="C607" s="30">
        <v>3069884</v>
      </c>
      <c r="D607" s="26">
        <f t="shared" si="18"/>
        <v>68</v>
      </c>
      <c r="E607" s="26">
        <f t="shared" si="19"/>
        <v>3.0698840000000001</v>
      </c>
    </row>
    <row r="608" spans="2:5" hidden="1" x14ac:dyDescent="0.3">
      <c r="B608" s="30">
        <v>69000000</v>
      </c>
      <c r="C608" s="30">
        <v>182501645</v>
      </c>
      <c r="D608" s="26">
        <f t="shared" si="18"/>
        <v>69</v>
      </c>
      <c r="E608" s="26">
        <f t="shared" si="19"/>
        <v>182.501645</v>
      </c>
    </row>
    <row r="609" spans="2:5" x14ac:dyDescent="0.3">
      <c r="B609" s="30">
        <v>68000000</v>
      </c>
      <c r="C609" s="30">
        <v>-32675768</v>
      </c>
      <c r="D609" s="26">
        <f t="shared" si="18"/>
        <v>68</v>
      </c>
      <c r="E609" s="26">
        <f t="shared" si="19"/>
        <v>-32.675767999999998</v>
      </c>
    </row>
    <row r="610" spans="2:5" hidden="1" x14ac:dyDescent="0.3">
      <c r="B610" s="30">
        <v>68000000</v>
      </c>
      <c r="C610" s="30">
        <v>13257500</v>
      </c>
      <c r="D610" s="26">
        <f t="shared" si="18"/>
        <v>68</v>
      </c>
      <c r="E610" s="26">
        <f t="shared" si="19"/>
        <v>13.2575</v>
      </c>
    </row>
    <row r="611" spans="2:5" x14ac:dyDescent="0.3">
      <c r="B611" s="30">
        <v>70000000</v>
      </c>
      <c r="C611" s="30">
        <v>-69382160</v>
      </c>
      <c r="D611" s="26">
        <f t="shared" si="18"/>
        <v>70</v>
      </c>
      <c r="E611" s="26">
        <f t="shared" si="19"/>
        <v>-69.382159999999999</v>
      </c>
    </row>
    <row r="612" spans="2:5" x14ac:dyDescent="0.3">
      <c r="B612" s="30">
        <v>65000000</v>
      </c>
      <c r="C612" s="30">
        <v>-35344410</v>
      </c>
      <c r="D612" s="26">
        <f t="shared" si="18"/>
        <v>65</v>
      </c>
      <c r="E612" s="26">
        <f t="shared" si="19"/>
        <v>-35.344410000000003</v>
      </c>
    </row>
    <row r="613" spans="2:5" hidden="1" x14ac:dyDescent="0.3">
      <c r="B613" s="30">
        <v>36000000</v>
      </c>
      <c r="C613" s="30">
        <v>9045037</v>
      </c>
      <c r="D613" s="26">
        <f t="shared" si="18"/>
        <v>36</v>
      </c>
      <c r="E613" s="26">
        <f t="shared" si="19"/>
        <v>9.0450370000000007</v>
      </c>
    </row>
    <row r="614" spans="2:5" x14ac:dyDescent="0.3">
      <c r="B614" s="30">
        <v>68000000</v>
      </c>
      <c r="C614" s="30">
        <v>-39034803</v>
      </c>
      <c r="D614" s="26">
        <f t="shared" si="18"/>
        <v>68</v>
      </c>
      <c r="E614" s="26">
        <f t="shared" si="19"/>
        <v>-39.034802999999997</v>
      </c>
    </row>
    <row r="615" spans="2:5" hidden="1" x14ac:dyDescent="0.3">
      <c r="B615" s="30">
        <v>22333333.333333332</v>
      </c>
      <c r="C615" s="30">
        <v>5217401.6666666679</v>
      </c>
      <c r="D615" s="26">
        <f t="shared" si="18"/>
        <v>22.333333333333332</v>
      </c>
      <c r="E615" s="26">
        <f t="shared" si="19"/>
        <v>5.2174016666666683</v>
      </c>
    </row>
    <row r="616" spans="2:5" x14ac:dyDescent="0.3">
      <c r="B616" s="30">
        <v>70000000</v>
      </c>
      <c r="C616" s="30">
        <v>-30619558</v>
      </c>
      <c r="D616" s="26">
        <f t="shared" si="18"/>
        <v>70</v>
      </c>
      <c r="E616" s="26">
        <f t="shared" si="19"/>
        <v>-30.619558000000001</v>
      </c>
    </row>
    <row r="617" spans="2:5" hidden="1" x14ac:dyDescent="0.3">
      <c r="B617" s="30">
        <v>53000000</v>
      </c>
      <c r="C617" s="30">
        <v>19980108</v>
      </c>
      <c r="D617" s="26">
        <f t="shared" si="18"/>
        <v>53</v>
      </c>
      <c r="E617" s="26">
        <f t="shared" si="19"/>
        <v>19.980108000000001</v>
      </c>
    </row>
    <row r="618" spans="2:5" x14ac:dyDescent="0.3">
      <c r="B618" s="30">
        <v>69000000</v>
      </c>
      <c r="C618" s="30">
        <v>-31483987</v>
      </c>
      <c r="D618" s="26">
        <f t="shared" si="18"/>
        <v>69</v>
      </c>
      <c r="E618" s="26">
        <f t="shared" si="19"/>
        <v>-31.483986999999999</v>
      </c>
    </row>
    <row r="619" spans="2:5" hidden="1" x14ac:dyDescent="0.3">
      <c r="B619" s="30">
        <v>66000000</v>
      </c>
      <c r="C619" s="30">
        <v>21704396</v>
      </c>
      <c r="D619" s="26">
        <f t="shared" si="18"/>
        <v>66</v>
      </c>
      <c r="E619" s="26">
        <f t="shared" si="19"/>
        <v>21.704395999999999</v>
      </c>
    </row>
    <row r="620" spans="2:5" hidden="1" x14ac:dyDescent="0.3">
      <c r="B620" s="30">
        <v>66000000</v>
      </c>
      <c r="C620" s="30">
        <v>17892374</v>
      </c>
      <c r="D620" s="26">
        <f t="shared" si="18"/>
        <v>66</v>
      </c>
      <c r="E620" s="26">
        <f t="shared" si="19"/>
        <v>17.892374</v>
      </c>
    </row>
    <row r="621" spans="2:5" x14ac:dyDescent="0.3">
      <c r="B621" s="30">
        <v>35000000</v>
      </c>
      <c r="C621" s="30">
        <v>-29067940</v>
      </c>
      <c r="D621" s="26">
        <f t="shared" si="18"/>
        <v>35</v>
      </c>
      <c r="E621" s="26">
        <f t="shared" si="19"/>
        <v>-29.06794</v>
      </c>
    </row>
    <row r="622" spans="2:5" hidden="1" x14ac:dyDescent="0.3">
      <c r="B622" s="30">
        <v>70000000</v>
      </c>
      <c r="C622" s="30">
        <v>146119491</v>
      </c>
      <c r="D622" s="26">
        <f t="shared" si="18"/>
        <v>70</v>
      </c>
      <c r="E622" s="26">
        <f t="shared" si="19"/>
        <v>146.11949100000001</v>
      </c>
    </row>
    <row r="623" spans="2:5" x14ac:dyDescent="0.3">
      <c r="B623" s="30">
        <v>66000000</v>
      </c>
      <c r="C623" s="30">
        <v>-22431493</v>
      </c>
      <c r="D623" s="26">
        <f t="shared" si="18"/>
        <v>66</v>
      </c>
      <c r="E623" s="26">
        <f t="shared" si="19"/>
        <v>-22.431493</v>
      </c>
    </row>
    <row r="624" spans="2:5" hidden="1" x14ac:dyDescent="0.3">
      <c r="B624" s="30">
        <v>70000000</v>
      </c>
      <c r="C624" s="30">
        <v>112805123</v>
      </c>
      <c r="D624" s="26">
        <f t="shared" si="18"/>
        <v>70</v>
      </c>
      <c r="E624" s="26">
        <f t="shared" si="19"/>
        <v>112.80512299999999</v>
      </c>
    </row>
    <row r="625" spans="2:5" hidden="1" x14ac:dyDescent="0.3">
      <c r="B625" s="30">
        <v>59000000</v>
      </c>
      <c r="C625" s="30">
        <v>117387405</v>
      </c>
      <c r="D625" s="26">
        <f t="shared" si="18"/>
        <v>59</v>
      </c>
      <c r="E625" s="26">
        <f t="shared" si="19"/>
        <v>117.387405</v>
      </c>
    </row>
    <row r="626" spans="2:5" x14ac:dyDescent="0.3">
      <c r="B626" s="30">
        <v>68000000</v>
      </c>
      <c r="C626" s="30">
        <v>-34314732</v>
      </c>
      <c r="D626" s="26">
        <f t="shared" si="18"/>
        <v>68</v>
      </c>
      <c r="E626" s="26">
        <f t="shared" si="19"/>
        <v>-34.314731999999999</v>
      </c>
    </row>
    <row r="627" spans="2:5" hidden="1" x14ac:dyDescent="0.3">
      <c r="B627" s="30">
        <v>65000000</v>
      </c>
      <c r="C627" s="30">
        <v>117204440</v>
      </c>
      <c r="D627" s="26">
        <f t="shared" si="18"/>
        <v>65</v>
      </c>
      <c r="E627" s="26">
        <f t="shared" si="19"/>
        <v>117.20444000000001</v>
      </c>
    </row>
    <row r="628" spans="2:5" hidden="1" x14ac:dyDescent="0.3">
      <c r="B628" s="30">
        <v>63000000</v>
      </c>
      <c r="C628" s="30">
        <v>108383253</v>
      </c>
      <c r="D628" s="26">
        <f t="shared" si="18"/>
        <v>63</v>
      </c>
      <c r="E628" s="26">
        <f t="shared" si="19"/>
        <v>108.383253</v>
      </c>
    </row>
    <row r="629" spans="2:5" hidden="1" x14ac:dyDescent="0.3">
      <c r="B629" s="30">
        <v>62000000</v>
      </c>
      <c r="C629" s="30">
        <v>110071312</v>
      </c>
      <c r="D629" s="26">
        <f t="shared" si="18"/>
        <v>62</v>
      </c>
      <c r="E629" s="26">
        <f t="shared" si="19"/>
        <v>110.07131200000001</v>
      </c>
    </row>
    <row r="630" spans="2:5" hidden="1" x14ac:dyDescent="0.3">
      <c r="B630" s="30">
        <v>60000000</v>
      </c>
      <c r="C630" s="30">
        <v>79225854</v>
      </c>
      <c r="D630" s="26">
        <f t="shared" si="18"/>
        <v>60</v>
      </c>
      <c r="E630" s="26">
        <f t="shared" si="19"/>
        <v>79.225853999999998</v>
      </c>
    </row>
    <row r="631" spans="2:5" hidden="1" x14ac:dyDescent="0.3">
      <c r="B631" s="30">
        <v>61000000</v>
      </c>
      <c r="C631" s="30">
        <v>87775460</v>
      </c>
      <c r="D631" s="26">
        <f t="shared" si="18"/>
        <v>61</v>
      </c>
      <c r="E631" s="26">
        <f t="shared" si="19"/>
        <v>87.775459999999995</v>
      </c>
    </row>
    <row r="632" spans="2:5" hidden="1" x14ac:dyDescent="0.3">
      <c r="B632" s="30">
        <v>65000000</v>
      </c>
      <c r="C632" s="30">
        <v>50731542</v>
      </c>
      <c r="D632" s="26">
        <f t="shared" si="18"/>
        <v>65</v>
      </c>
      <c r="E632" s="26">
        <f t="shared" si="19"/>
        <v>50.731541999999997</v>
      </c>
    </row>
    <row r="633" spans="2:5" hidden="1" x14ac:dyDescent="0.3">
      <c r="B633" s="30">
        <v>65000000</v>
      </c>
      <c r="C633" s="30">
        <v>35468793</v>
      </c>
      <c r="D633" s="26">
        <f t="shared" si="18"/>
        <v>65</v>
      </c>
      <c r="E633" s="26">
        <f t="shared" si="19"/>
        <v>35.468792999999998</v>
      </c>
    </row>
    <row r="634" spans="2:5" hidden="1" x14ac:dyDescent="0.3">
      <c r="B634" s="30">
        <v>65000000</v>
      </c>
      <c r="C634" s="30">
        <v>28771072</v>
      </c>
      <c r="D634" s="26">
        <f t="shared" si="18"/>
        <v>65</v>
      </c>
      <c r="E634" s="26">
        <f t="shared" si="19"/>
        <v>28.771072</v>
      </c>
    </row>
    <row r="635" spans="2:5" hidden="1" x14ac:dyDescent="0.3">
      <c r="B635" s="30">
        <v>65000000</v>
      </c>
      <c r="C635" s="30">
        <v>35448498</v>
      </c>
      <c r="D635" s="26">
        <f t="shared" si="18"/>
        <v>65</v>
      </c>
      <c r="E635" s="26">
        <f t="shared" si="19"/>
        <v>35.448498000000001</v>
      </c>
    </row>
    <row r="636" spans="2:5" hidden="1" x14ac:dyDescent="0.3">
      <c r="B636" s="30">
        <v>65000000</v>
      </c>
      <c r="C636" s="30">
        <v>50603980</v>
      </c>
      <c r="D636" s="26">
        <f t="shared" si="18"/>
        <v>65</v>
      </c>
      <c r="E636" s="26">
        <f t="shared" si="19"/>
        <v>50.60398</v>
      </c>
    </row>
    <row r="637" spans="2:5" hidden="1" x14ac:dyDescent="0.3">
      <c r="B637" s="30">
        <v>65000000</v>
      </c>
      <c r="C637" s="30">
        <v>25454043</v>
      </c>
      <c r="D637" s="26">
        <f t="shared" si="18"/>
        <v>65</v>
      </c>
      <c r="E637" s="26">
        <f t="shared" si="19"/>
        <v>25.454042999999999</v>
      </c>
    </row>
    <row r="638" spans="2:5" hidden="1" x14ac:dyDescent="0.3">
      <c r="B638" s="30">
        <v>70000000</v>
      </c>
      <c r="C638" s="30">
        <v>14049211</v>
      </c>
      <c r="D638" s="26">
        <f t="shared" si="18"/>
        <v>70</v>
      </c>
      <c r="E638" s="26">
        <f t="shared" si="19"/>
        <v>14.049211</v>
      </c>
    </row>
    <row r="639" spans="2:5" hidden="1" x14ac:dyDescent="0.3">
      <c r="B639" s="30">
        <v>50000000</v>
      </c>
      <c r="C639" s="30">
        <v>20450000</v>
      </c>
      <c r="D639" s="26">
        <f t="shared" si="18"/>
        <v>50</v>
      </c>
      <c r="E639" s="26">
        <f t="shared" si="19"/>
        <v>20.45</v>
      </c>
    </row>
    <row r="640" spans="2:5" hidden="1" x14ac:dyDescent="0.3">
      <c r="B640" s="30">
        <v>60000000</v>
      </c>
      <c r="C640" s="30">
        <v>9688384</v>
      </c>
      <c r="D640" s="26">
        <f t="shared" si="18"/>
        <v>60</v>
      </c>
      <c r="E640" s="26">
        <f t="shared" si="19"/>
        <v>9.6883839999999992</v>
      </c>
    </row>
    <row r="641" spans="2:5" hidden="1" x14ac:dyDescent="0.3">
      <c r="B641" s="30">
        <v>63000000</v>
      </c>
      <c r="C641" s="30">
        <v>7236496</v>
      </c>
      <c r="D641" s="26">
        <f t="shared" si="18"/>
        <v>63</v>
      </c>
      <c r="E641" s="26">
        <f t="shared" si="19"/>
        <v>7.2364959999999998</v>
      </c>
    </row>
    <row r="642" spans="2:5" x14ac:dyDescent="0.3">
      <c r="B642" s="30">
        <v>65000000</v>
      </c>
      <c r="C642" s="30">
        <v>-1304240</v>
      </c>
      <c r="D642" s="26">
        <f t="shared" si="18"/>
        <v>65</v>
      </c>
      <c r="E642" s="26">
        <f t="shared" si="19"/>
        <v>-1.3042400000000001</v>
      </c>
    </row>
    <row r="643" spans="2:5" x14ac:dyDescent="0.3">
      <c r="B643" s="30">
        <v>65000000</v>
      </c>
      <c r="C643" s="30">
        <v>-5382932</v>
      </c>
      <c r="D643" s="26">
        <f t="shared" ref="D643:D706" si="20">B643/1000000</f>
        <v>65</v>
      </c>
      <c r="E643" s="26">
        <f t="shared" ref="E643:E706" si="21">C643/1000000</f>
        <v>-5.3829320000000003</v>
      </c>
    </row>
    <row r="644" spans="2:5" x14ac:dyDescent="0.3">
      <c r="B644" s="30">
        <v>65000000</v>
      </c>
      <c r="C644" s="30">
        <v>-9362320</v>
      </c>
      <c r="D644" s="26">
        <f t="shared" si="20"/>
        <v>65</v>
      </c>
      <c r="E644" s="26">
        <f t="shared" si="21"/>
        <v>-9.3623200000000004</v>
      </c>
    </row>
    <row r="645" spans="2:5" hidden="1" x14ac:dyDescent="0.3">
      <c r="B645" s="30">
        <v>65000000</v>
      </c>
      <c r="C645" s="30">
        <v>20911262</v>
      </c>
      <c r="D645" s="26">
        <f t="shared" si="20"/>
        <v>65</v>
      </c>
      <c r="E645" s="26">
        <f t="shared" si="21"/>
        <v>20.911262000000001</v>
      </c>
    </row>
    <row r="646" spans="2:5" hidden="1" x14ac:dyDescent="0.3">
      <c r="B646" s="30">
        <v>50100000</v>
      </c>
      <c r="C646" s="30">
        <v>3746915</v>
      </c>
      <c r="D646" s="26">
        <f t="shared" si="20"/>
        <v>50.1</v>
      </c>
      <c r="E646" s="26">
        <f t="shared" si="21"/>
        <v>3.746915</v>
      </c>
    </row>
    <row r="647" spans="2:5" x14ac:dyDescent="0.3">
      <c r="B647" s="30">
        <v>65000000</v>
      </c>
      <c r="C647" s="30">
        <v>-10241539</v>
      </c>
      <c r="D647" s="26">
        <f t="shared" si="20"/>
        <v>65</v>
      </c>
      <c r="E647" s="26">
        <f t="shared" si="21"/>
        <v>-10.241539</v>
      </c>
    </row>
    <row r="648" spans="2:5" x14ac:dyDescent="0.3">
      <c r="B648" s="30">
        <v>65000000</v>
      </c>
      <c r="C648" s="30">
        <v>-12602611</v>
      </c>
      <c r="D648" s="26">
        <f t="shared" si="20"/>
        <v>65</v>
      </c>
      <c r="E648" s="26">
        <f t="shared" si="21"/>
        <v>-12.602611</v>
      </c>
    </row>
    <row r="649" spans="2:5" hidden="1" x14ac:dyDescent="0.3">
      <c r="B649" s="30">
        <v>16900000</v>
      </c>
      <c r="C649" s="30">
        <v>9177586</v>
      </c>
      <c r="D649" s="26">
        <f t="shared" si="20"/>
        <v>16.899999999999999</v>
      </c>
      <c r="E649" s="26">
        <f t="shared" si="21"/>
        <v>9.1775859999999998</v>
      </c>
    </row>
    <row r="650" spans="2:5" x14ac:dyDescent="0.3">
      <c r="B650" s="30">
        <v>65000000</v>
      </c>
      <c r="C650" s="30">
        <v>-26033943</v>
      </c>
      <c r="D650" s="26">
        <f t="shared" si="20"/>
        <v>65</v>
      </c>
      <c r="E650" s="26">
        <f t="shared" si="21"/>
        <v>-26.033943000000001</v>
      </c>
    </row>
    <row r="651" spans="2:5" x14ac:dyDescent="0.3">
      <c r="B651" s="30">
        <v>65000000</v>
      </c>
      <c r="C651" s="30">
        <v>-22654469</v>
      </c>
      <c r="D651" s="26">
        <f t="shared" si="20"/>
        <v>65</v>
      </c>
      <c r="E651" s="26">
        <f t="shared" si="21"/>
        <v>-22.654468999999999</v>
      </c>
    </row>
    <row r="652" spans="2:5" x14ac:dyDescent="0.3">
      <c r="B652" s="30">
        <v>45000000</v>
      </c>
      <c r="C652" s="30">
        <v>-8935090</v>
      </c>
      <c r="D652" s="26">
        <f t="shared" si="20"/>
        <v>45</v>
      </c>
      <c r="E652" s="26">
        <f t="shared" si="21"/>
        <v>-8.9350900000000006</v>
      </c>
    </row>
    <row r="653" spans="2:5" x14ac:dyDescent="0.3">
      <c r="B653" s="30">
        <v>65000000</v>
      </c>
      <c r="C653" s="30">
        <v>-31671949</v>
      </c>
      <c r="D653" s="26">
        <f t="shared" si="20"/>
        <v>65</v>
      </c>
      <c r="E653" s="26">
        <f t="shared" si="21"/>
        <v>-31.671949000000001</v>
      </c>
    </row>
    <row r="654" spans="2:5" x14ac:dyDescent="0.3">
      <c r="B654" s="30">
        <v>65000000</v>
      </c>
      <c r="C654" s="30">
        <v>-32401069</v>
      </c>
      <c r="D654" s="26">
        <f t="shared" si="20"/>
        <v>65</v>
      </c>
      <c r="E654" s="26">
        <f t="shared" si="21"/>
        <v>-32.401069</v>
      </c>
    </row>
    <row r="655" spans="2:5" x14ac:dyDescent="0.3">
      <c r="B655" s="30">
        <v>65000000</v>
      </c>
      <c r="C655" s="30">
        <v>-36954460</v>
      </c>
      <c r="D655" s="26">
        <f t="shared" si="20"/>
        <v>65</v>
      </c>
      <c r="E655" s="26">
        <f t="shared" si="21"/>
        <v>-36.954459999999997</v>
      </c>
    </row>
    <row r="656" spans="2:5" x14ac:dyDescent="0.3">
      <c r="B656" s="30">
        <v>63000000</v>
      </c>
      <c r="C656" s="30">
        <v>-25976605</v>
      </c>
      <c r="D656" s="26">
        <f t="shared" si="20"/>
        <v>63</v>
      </c>
      <c r="E656" s="26">
        <f t="shared" si="21"/>
        <v>-25.976604999999999</v>
      </c>
    </row>
    <row r="657" spans="2:5" x14ac:dyDescent="0.3">
      <c r="B657" s="30">
        <v>65000000</v>
      </c>
      <c r="C657" s="30">
        <v>-21467706</v>
      </c>
      <c r="D657" s="26">
        <f t="shared" si="20"/>
        <v>65</v>
      </c>
      <c r="E657" s="26">
        <f t="shared" si="21"/>
        <v>-21.467706</v>
      </c>
    </row>
    <row r="658" spans="2:5" x14ac:dyDescent="0.3">
      <c r="B658" s="30">
        <v>70000000</v>
      </c>
      <c r="C658" s="30">
        <v>-52781920</v>
      </c>
      <c r="D658" s="26">
        <f t="shared" si="20"/>
        <v>70</v>
      </c>
      <c r="E658" s="26">
        <f t="shared" si="21"/>
        <v>-52.78192</v>
      </c>
    </row>
    <row r="659" spans="2:5" x14ac:dyDescent="0.3">
      <c r="B659" s="30">
        <v>65000000</v>
      </c>
      <c r="C659" s="30">
        <v>-54985766</v>
      </c>
      <c r="D659" s="26">
        <f t="shared" si="20"/>
        <v>65</v>
      </c>
      <c r="E659" s="26">
        <f t="shared" si="21"/>
        <v>-54.985765999999998</v>
      </c>
    </row>
    <row r="660" spans="2:5" x14ac:dyDescent="0.3">
      <c r="B660" s="30">
        <v>65000000</v>
      </c>
      <c r="C660" s="30">
        <v>-45940982</v>
      </c>
      <c r="D660" s="26">
        <f t="shared" si="20"/>
        <v>65</v>
      </c>
      <c r="E660" s="26">
        <f t="shared" si="21"/>
        <v>-45.940981999999998</v>
      </c>
    </row>
    <row r="661" spans="2:5" x14ac:dyDescent="0.3">
      <c r="B661" s="30">
        <v>50000000</v>
      </c>
      <c r="C661" s="30">
        <v>-48012713</v>
      </c>
      <c r="D661" s="26">
        <f t="shared" si="20"/>
        <v>50</v>
      </c>
      <c r="E661" s="26">
        <f t="shared" si="21"/>
        <v>-48.012712999999998</v>
      </c>
    </row>
    <row r="662" spans="2:5" x14ac:dyDescent="0.3">
      <c r="B662" s="30">
        <v>43000000</v>
      </c>
      <c r="C662" s="30">
        <v>-18592056</v>
      </c>
      <c r="D662" s="26">
        <f t="shared" si="20"/>
        <v>43</v>
      </c>
      <c r="E662" s="26">
        <f t="shared" si="21"/>
        <v>-18.592055999999999</v>
      </c>
    </row>
    <row r="663" spans="2:5" x14ac:dyDescent="0.3">
      <c r="B663" s="30">
        <v>65000000</v>
      </c>
      <c r="C663" s="30">
        <v>-51249444</v>
      </c>
      <c r="D663" s="26">
        <f t="shared" si="20"/>
        <v>65</v>
      </c>
      <c r="E663" s="26">
        <f t="shared" si="21"/>
        <v>-51.249443999999997</v>
      </c>
    </row>
    <row r="664" spans="2:5" x14ac:dyDescent="0.3">
      <c r="B664" s="30">
        <v>64000000</v>
      </c>
      <c r="C664" s="30">
        <v>-32945076</v>
      </c>
      <c r="D664" s="26">
        <f t="shared" si="20"/>
        <v>64</v>
      </c>
      <c r="E664" s="26">
        <f t="shared" si="21"/>
        <v>-32.945076</v>
      </c>
    </row>
    <row r="665" spans="2:5" x14ac:dyDescent="0.3">
      <c r="B665" s="30">
        <v>55000000</v>
      </c>
      <c r="C665" s="30">
        <v>-11752860</v>
      </c>
      <c r="D665" s="26">
        <f t="shared" si="20"/>
        <v>55</v>
      </c>
      <c r="E665" s="26">
        <f t="shared" si="21"/>
        <v>-11.75286</v>
      </c>
    </row>
    <row r="666" spans="2:5" x14ac:dyDescent="0.3">
      <c r="B666" s="30">
        <v>50000000</v>
      </c>
      <c r="C666" s="30">
        <v>-47791061</v>
      </c>
      <c r="D666" s="26">
        <f t="shared" si="20"/>
        <v>50</v>
      </c>
      <c r="E666" s="26">
        <f t="shared" si="21"/>
        <v>-47.791060999999999</v>
      </c>
    </row>
    <row r="667" spans="2:5" hidden="1" x14ac:dyDescent="0.3">
      <c r="B667" s="30">
        <v>63000000</v>
      </c>
      <c r="C667" s="30">
        <v>150079163</v>
      </c>
      <c r="D667" s="26">
        <f t="shared" si="20"/>
        <v>63</v>
      </c>
      <c r="E667" s="26">
        <f t="shared" si="21"/>
        <v>150.07916299999999</v>
      </c>
    </row>
    <row r="668" spans="2:5" x14ac:dyDescent="0.3">
      <c r="B668" s="30">
        <v>65000000</v>
      </c>
      <c r="C668" s="30">
        <v>-45451936</v>
      </c>
      <c r="D668" s="26">
        <f t="shared" si="20"/>
        <v>65</v>
      </c>
      <c r="E668" s="26">
        <f t="shared" si="21"/>
        <v>-45.451936000000003</v>
      </c>
    </row>
    <row r="669" spans="2:5" hidden="1" x14ac:dyDescent="0.3">
      <c r="B669" s="30">
        <v>63000000</v>
      </c>
      <c r="C669" s="30">
        <v>293784000</v>
      </c>
      <c r="D669" s="26">
        <f t="shared" si="20"/>
        <v>63</v>
      </c>
      <c r="E669" s="26">
        <f t="shared" si="21"/>
        <v>293.78399999999999</v>
      </c>
    </row>
    <row r="670" spans="2:5" x14ac:dyDescent="0.3">
      <c r="B670" s="30">
        <v>63000000</v>
      </c>
      <c r="C670" s="30">
        <v>-37948000</v>
      </c>
      <c r="D670" s="26">
        <f t="shared" si="20"/>
        <v>63</v>
      </c>
      <c r="E670" s="26">
        <f t="shared" si="21"/>
        <v>-37.948</v>
      </c>
    </row>
    <row r="671" spans="2:5" hidden="1" x14ac:dyDescent="0.3">
      <c r="B671" s="30">
        <v>62000000</v>
      </c>
      <c r="C671" s="30">
        <v>60012710</v>
      </c>
      <c r="D671" s="26">
        <f t="shared" si="20"/>
        <v>62</v>
      </c>
      <c r="E671" s="26">
        <f t="shared" si="21"/>
        <v>60.012709999999998</v>
      </c>
    </row>
    <row r="672" spans="2:5" x14ac:dyDescent="0.3">
      <c r="B672" s="30">
        <v>65000000</v>
      </c>
      <c r="C672" s="30">
        <v>-64927587</v>
      </c>
      <c r="D672" s="26">
        <f t="shared" si="20"/>
        <v>65</v>
      </c>
      <c r="E672" s="26">
        <f t="shared" si="21"/>
        <v>-64.927587000000003</v>
      </c>
    </row>
    <row r="673" spans="2:5" x14ac:dyDescent="0.3">
      <c r="B673" s="30">
        <v>64000000</v>
      </c>
      <c r="C673" s="30">
        <v>-5744713</v>
      </c>
      <c r="D673" s="26">
        <f t="shared" si="20"/>
        <v>64</v>
      </c>
      <c r="E673" s="26">
        <f t="shared" si="21"/>
        <v>-5.744713</v>
      </c>
    </row>
    <row r="674" spans="2:5" hidden="1" x14ac:dyDescent="0.3">
      <c r="B674" s="30">
        <v>62000000</v>
      </c>
      <c r="C674" s="30">
        <v>15086030</v>
      </c>
      <c r="D674" s="26">
        <f t="shared" si="20"/>
        <v>62</v>
      </c>
      <c r="E674" s="26">
        <f t="shared" si="21"/>
        <v>15.086029999999999</v>
      </c>
    </row>
    <row r="675" spans="2:5" hidden="1" x14ac:dyDescent="0.3">
      <c r="B675" s="30">
        <v>62000000</v>
      </c>
      <c r="C675" s="30">
        <v>3000000</v>
      </c>
      <c r="D675" s="26">
        <f t="shared" si="20"/>
        <v>62</v>
      </c>
      <c r="E675" s="26">
        <f t="shared" si="21"/>
        <v>3</v>
      </c>
    </row>
    <row r="676" spans="2:5" x14ac:dyDescent="0.3">
      <c r="B676" s="30">
        <v>62000000</v>
      </c>
      <c r="C676" s="30">
        <v>-29821223</v>
      </c>
      <c r="D676" s="26">
        <f t="shared" si="20"/>
        <v>62</v>
      </c>
      <c r="E676" s="26">
        <f t="shared" si="21"/>
        <v>-29.821223</v>
      </c>
    </row>
    <row r="677" spans="2:5" x14ac:dyDescent="0.3">
      <c r="B677" s="30">
        <v>42000000</v>
      </c>
      <c r="C677" s="30">
        <v>-26261368</v>
      </c>
      <c r="D677" s="26">
        <f t="shared" si="20"/>
        <v>42</v>
      </c>
      <c r="E677" s="26">
        <f t="shared" si="21"/>
        <v>-26.261368000000001</v>
      </c>
    </row>
    <row r="678" spans="2:5" hidden="1" x14ac:dyDescent="0.3">
      <c r="B678" s="30">
        <v>44000000</v>
      </c>
      <c r="C678" s="30">
        <v>10116191</v>
      </c>
      <c r="D678" s="26">
        <f t="shared" si="20"/>
        <v>44</v>
      </c>
      <c r="E678" s="26">
        <f t="shared" si="21"/>
        <v>10.116191000000001</v>
      </c>
    </row>
    <row r="679" spans="2:5" hidden="1" x14ac:dyDescent="0.3">
      <c r="B679" s="30">
        <v>61000000</v>
      </c>
      <c r="C679" s="30">
        <v>57153533</v>
      </c>
      <c r="D679" s="26">
        <f t="shared" si="20"/>
        <v>61</v>
      </c>
      <c r="E679" s="26">
        <f t="shared" si="21"/>
        <v>57.153533000000003</v>
      </c>
    </row>
    <row r="680" spans="2:5" hidden="1" x14ac:dyDescent="0.3">
      <c r="B680" s="30">
        <v>63000000</v>
      </c>
      <c r="C680" s="30">
        <v>45012170</v>
      </c>
      <c r="D680" s="26">
        <f t="shared" si="20"/>
        <v>63</v>
      </c>
      <c r="E680" s="26">
        <f t="shared" si="21"/>
        <v>45.012169999999998</v>
      </c>
    </row>
    <row r="681" spans="2:5" hidden="1" x14ac:dyDescent="0.3">
      <c r="B681" s="30">
        <v>65000000</v>
      </c>
      <c r="C681" s="30">
        <v>145592590</v>
      </c>
      <c r="D681" s="26">
        <f t="shared" si="20"/>
        <v>65</v>
      </c>
      <c r="E681" s="26">
        <f t="shared" si="21"/>
        <v>145.59259</v>
      </c>
    </row>
    <row r="682" spans="2:5" hidden="1" x14ac:dyDescent="0.3">
      <c r="B682" s="30">
        <v>80000000</v>
      </c>
      <c r="C682" s="30">
        <v>199167575</v>
      </c>
      <c r="D682" s="26">
        <f t="shared" si="20"/>
        <v>80</v>
      </c>
      <c r="E682" s="26">
        <f t="shared" si="21"/>
        <v>199.167575</v>
      </c>
    </row>
    <row r="683" spans="2:5" hidden="1" x14ac:dyDescent="0.3">
      <c r="B683" s="30">
        <v>60000000</v>
      </c>
      <c r="C683" s="30">
        <v>83151473</v>
      </c>
      <c r="D683" s="26">
        <f t="shared" si="20"/>
        <v>60</v>
      </c>
      <c r="E683" s="26">
        <f t="shared" si="21"/>
        <v>83.151472999999996</v>
      </c>
    </row>
    <row r="684" spans="2:5" hidden="1" x14ac:dyDescent="0.3">
      <c r="B684" s="30">
        <v>60000000</v>
      </c>
      <c r="C684" s="30">
        <v>76801374</v>
      </c>
      <c r="D684" s="26">
        <f t="shared" si="20"/>
        <v>60</v>
      </c>
      <c r="E684" s="26">
        <f t="shared" si="21"/>
        <v>76.801373999999996</v>
      </c>
    </row>
    <row r="685" spans="2:5" hidden="1" x14ac:dyDescent="0.3">
      <c r="B685" s="30">
        <v>43666666.666666664</v>
      </c>
      <c r="C685" s="30">
        <v>124546917.33333334</v>
      </c>
      <c r="D685" s="26">
        <f t="shared" si="20"/>
        <v>43.666666666666664</v>
      </c>
      <c r="E685" s="26">
        <f t="shared" si="21"/>
        <v>124.54691733333334</v>
      </c>
    </row>
    <row r="686" spans="2:5" x14ac:dyDescent="0.3">
      <c r="B686" s="30">
        <v>150000000</v>
      </c>
      <c r="C686" s="30">
        <v>-14618493</v>
      </c>
      <c r="D686" s="26">
        <f t="shared" si="20"/>
        <v>150</v>
      </c>
      <c r="E686" s="26">
        <f t="shared" si="21"/>
        <v>-14.618493000000001</v>
      </c>
    </row>
    <row r="687" spans="2:5" hidden="1" x14ac:dyDescent="0.3">
      <c r="B687" s="30">
        <v>61000000</v>
      </c>
      <c r="C687" s="30">
        <v>106735396</v>
      </c>
      <c r="D687" s="26">
        <f t="shared" si="20"/>
        <v>61</v>
      </c>
      <c r="E687" s="26">
        <f t="shared" si="21"/>
        <v>106.73539599999999</v>
      </c>
    </row>
    <row r="688" spans="2:5" hidden="1" x14ac:dyDescent="0.3">
      <c r="B688" s="30">
        <v>60000000</v>
      </c>
      <c r="C688" s="30">
        <v>61468960</v>
      </c>
      <c r="D688" s="26">
        <f t="shared" si="20"/>
        <v>60</v>
      </c>
      <c r="E688" s="26">
        <f t="shared" si="21"/>
        <v>61.468960000000003</v>
      </c>
    </row>
    <row r="689" spans="2:5" hidden="1" x14ac:dyDescent="0.3">
      <c r="B689" s="30">
        <v>58000000</v>
      </c>
      <c r="C689" s="30">
        <v>48635996</v>
      </c>
      <c r="D689" s="26">
        <f t="shared" si="20"/>
        <v>58</v>
      </c>
      <c r="E689" s="26">
        <f t="shared" si="21"/>
        <v>48.635995999999999</v>
      </c>
    </row>
    <row r="690" spans="2:5" hidden="1" x14ac:dyDescent="0.3">
      <c r="B690" s="30">
        <v>95000000</v>
      </c>
      <c r="C690" s="30">
        <v>7678089</v>
      </c>
      <c r="D690" s="26">
        <f t="shared" si="20"/>
        <v>95</v>
      </c>
      <c r="E690" s="26">
        <f t="shared" si="21"/>
        <v>7.6780889999999999</v>
      </c>
    </row>
    <row r="691" spans="2:5" hidden="1" x14ac:dyDescent="0.3">
      <c r="B691" s="30">
        <v>60000000</v>
      </c>
      <c r="C691" s="30">
        <v>65603360</v>
      </c>
      <c r="D691" s="26">
        <f t="shared" si="20"/>
        <v>60</v>
      </c>
      <c r="E691" s="26">
        <f t="shared" si="21"/>
        <v>65.603359999999995</v>
      </c>
    </row>
    <row r="692" spans="2:5" hidden="1" x14ac:dyDescent="0.3">
      <c r="B692" s="30">
        <v>70000000</v>
      </c>
      <c r="C692" s="30">
        <v>31217900</v>
      </c>
      <c r="D692" s="26">
        <f t="shared" si="20"/>
        <v>70</v>
      </c>
      <c r="E692" s="26">
        <f t="shared" si="21"/>
        <v>31.2179</v>
      </c>
    </row>
    <row r="693" spans="2:5" hidden="1" x14ac:dyDescent="0.3">
      <c r="B693" s="30">
        <v>60000000</v>
      </c>
      <c r="C693" s="30">
        <v>44148781</v>
      </c>
      <c r="D693" s="26">
        <f t="shared" si="20"/>
        <v>60</v>
      </c>
      <c r="E693" s="26">
        <f t="shared" si="21"/>
        <v>44.148781</v>
      </c>
    </row>
    <row r="694" spans="2:5" hidden="1" x14ac:dyDescent="0.3">
      <c r="B694" s="30">
        <v>61000000</v>
      </c>
      <c r="C694" s="30">
        <v>14573300</v>
      </c>
      <c r="D694" s="26">
        <f t="shared" si="20"/>
        <v>61</v>
      </c>
      <c r="E694" s="26">
        <f t="shared" si="21"/>
        <v>14.5733</v>
      </c>
    </row>
    <row r="695" spans="2:5" hidden="1" x14ac:dyDescent="0.3">
      <c r="B695" s="30">
        <v>60000000</v>
      </c>
      <c r="C695" s="30">
        <v>33375151</v>
      </c>
      <c r="D695" s="26">
        <f t="shared" si="20"/>
        <v>60</v>
      </c>
      <c r="E695" s="26">
        <f t="shared" si="21"/>
        <v>33.375151000000002</v>
      </c>
    </row>
    <row r="696" spans="2:5" hidden="1" x14ac:dyDescent="0.3">
      <c r="B696" s="30">
        <v>60000000</v>
      </c>
      <c r="C696" s="30">
        <v>46126012</v>
      </c>
      <c r="D696" s="26">
        <f t="shared" si="20"/>
        <v>60</v>
      </c>
      <c r="E696" s="26">
        <f t="shared" si="21"/>
        <v>46.126012000000003</v>
      </c>
    </row>
    <row r="697" spans="2:5" hidden="1" x14ac:dyDescent="0.3">
      <c r="B697" s="30">
        <v>60000000</v>
      </c>
      <c r="C697" s="30">
        <v>33307796</v>
      </c>
      <c r="D697" s="26">
        <f t="shared" si="20"/>
        <v>60</v>
      </c>
      <c r="E697" s="26">
        <f t="shared" si="21"/>
        <v>33.307796000000003</v>
      </c>
    </row>
    <row r="698" spans="2:5" x14ac:dyDescent="0.3">
      <c r="B698" s="30">
        <v>105000000</v>
      </c>
      <c r="C698" s="30">
        <v>-14353446</v>
      </c>
      <c r="D698" s="26">
        <f t="shared" si="20"/>
        <v>105</v>
      </c>
      <c r="E698" s="26">
        <f t="shared" si="21"/>
        <v>-14.353446</v>
      </c>
    </row>
    <row r="699" spans="2:5" hidden="1" x14ac:dyDescent="0.3">
      <c r="B699" s="30">
        <v>60000000</v>
      </c>
      <c r="C699" s="30">
        <v>49176215</v>
      </c>
      <c r="D699" s="26">
        <f t="shared" si="20"/>
        <v>60</v>
      </c>
      <c r="E699" s="26">
        <f t="shared" si="21"/>
        <v>49.176214999999999</v>
      </c>
    </row>
    <row r="700" spans="2:5" hidden="1" x14ac:dyDescent="0.3">
      <c r="B700" s="30">
        <v>60000000</v>
      </c>
      <c r="C700" s="30">
        <v>22670733</v>
      </c>
      <c r="D700" s="26">
        <f t="shared" si="20"/>
        <v>60</v>
      </c>
      <c r="E700" s="26">
        <f t="shared" si="21"/>
        <v>22.670732999999998</v>
      </c>
    </row>
    <row r="701" spans="2:5" hidden="1" x14ac:dyDescent="0.3">
      <c r="B701" s="30">
        <v>60000000</v>
      </c>
      <c r="C701" s="30">
        <v>22569532</v>
      </c>
      <c r="D701" s="26">
        <f t="shared" si="20"/>
        <v>60</v>
      </c>
      <c r="E701" s="26">
        <f t="shared" si="21"/>
        <v>22.569531999999999</v>
      </c>
    </row>
    <row r="702" spans="2:5" hidden="1" x14ac:dyDescent="0.3">
      <c r="B702" s="30">
        <v>61000000</v>
      </c>
      <c r="C702" s="30">
        <v>20687587</v>
      </c>
      <c r="D702" s="26">
        <f t="shared" si="20"/>
        <v>61</v>
      </c>
      <c r="E702" s="26">
        <f t="shared" si="21"/>
        <v>20.687587000000001</v>
      </c>
    </row>
    <row r="703" spans="2:5" hidden="1" x14ac:dyDescent="0.3">
      <c r="B703" s="30">
        <v>60000000</v>
      </c>
      <c r="C703" s="30">
        <v>20574010</v>
      </c>
      <c r="D703" s="26">
        <f t="shared" si="20"/>
        <v>60</v>
      </c>
      <c r="E703" s="26">
        <f t="shared" si="21"/>
        <v>20.574010000000001</v>
      </c>
    </row>
    <row r="704" spans="2:5" hidden="1" x14ac:dyDescent="0.3">
      <c r="B704" s="30">
        <v>60000000</v>
      </c>
      <c r="C704" s="30">
        <v>15764085</v>
      </c>
      <c r="D704" s="26">
        <f t="shared" si="20"/>
        <v>60</v>
      </c>
      <c r="E704" s="26">
        <f t="shared" si="21"/>
        <v>15.764085</v>
      </c>
    </row>
    <row r="705" spans="2:5" hidden="1" x14ac:dyDescent="0.3">
      <c r="B705" s="30">
        <v>58000000</v>
      </c>
      <c r="C705" s="30">
        <v>32356857</v>
      </c>
      <c r="D705" s="26">
        <f t="shared" si="20"/>
        <v>58</v>
      </c>
      <c r="E705" s="26">
        <f t="shared" si="21"/>
        <v>32.356856999999998</v>
      </c>
    </row>
    <row r="706" spans="2:5" hidden="1" x14ac:dyDescent="0.3">
      <c r="B706" s="30">
        <v>55000000</v>
      </c>
      <c r="C706" s="30">
        <v>20530832</v>
      </c>
      <c r="D706" s="26">
        <f t="shared" si="20"/>
        <v>55</v>
      </c>
      <c r="E706" s="26">
        <f t="shared" si="21"/>
        <v>20.530832</v>
      </c>
    </row>
    <row r="707" spans="2:5" hidden="1" x14ac:dyDescent="0.3">
      <c r="B707" s="30">
        <v>60000000</v>
      </c>
      <c r="C707" s="30">
        <v>15370763</v>
      </c>
      <c r="D707" s="26">
        <f t="shared" ref="D707:D770" si="22">B707/1000000</f>
        <v>60</v>
      </c>
      <c r="E707" s="26">
        <f t="shared" ref="E707:E770" si="23">C707/1000000</f>
        <v>15.370763</v>
      </c>
    </row>
    <row r="708" spans="2:5" hidden="1" x14ac:dyDescent="0.3">
      <c r="B708" s="30">
        <v>65000000</v>
      </c>
      <c r="C708" s="30">
        <v>35003492</v>
      </c>
      <c r="D708" s="26">
        <f t="shared" si="22"/>
        <v>65</v>
      </c>
      <c r="E708" s="26">
        <f t="shared" si="23"/>
        <v>35.003492000000001</v>
      </c>
    </row>
    <row r="709" spans="2:5" hidden="1" x14ac:dyDescent="0.3">
      <c r="B709" s="30">
        <v>60000000</v>
      </c>
      <c r="C709" s="30">
        <v>30341670</v>
      </c>
      <c r="D709" s="26">
        <f t="shared" si="22"/>
        <v>60</v>
      </c>
      <c r="E709" s="26">
        <f t="shared" si="23"/>
        <v>30.341670000000001</v>
      </c>
    </row>
    <row r="710" spans="2:5" hidden="1" x14ac:dyDescent="0.3">
      <c r="B710" s="30">
        <v>55000000</v>
      </c>
      <c r="C710" s="30">
        <v>19540762</v>
      </c>
      <c r="D710" s="26">
        <f t="shared" si="22"/>
        <v>55</v>
      </c>
      <c r="E710" s="26">
        <f t="shared" si="23"/>
        <v>19.540762000000001</v>
      </c>
    </row>
    <row r="711" spans="2:5" hidden="1" x14ac:dyDescent="0.3">
      <c r="B711" s="30">
        <v>60000000</v>
      </c>
      <c r="C711" s="30">
        <v>20033643</v>
      </c>
      <c r="D711" s="26">
        <f t="shared" si="22"/>
        <v>60</v>
      </c>
      <c r="E711" s="26">
        <f t="shared" si="23"/>
        <v>20.033643000000001</v>
      </c>
    </row>
    <row r="712" spans="2:5" hidden="1" x14ac:dyDescent="0.3">
      <c r="B712" s="30">
        <v>60000000</v>
      </c>
      <c r="C712" s="30">
        <v>13648142</v>
      </c>
      <c r="D712" s="26">
        <f t="shared" si="22"/>
        <v>60</v>
      </c>
      <c r="E712" s="26">
        <f t="shared" si="23"/>
        <v>13.648142</v>
      </c>
    </row>
    <row r="713" spans="2:5" hidden="1" x14ac:dyDescent="0.3">
      <c r="B713" s="30">
        <v>60000000</v>
      </c>
      <c r="C713" s="30">
        <v>11844424</v>
      </c>
      <c r="D713" s="26">
        <f t="shared" si="22"/>
        <v>60</v>
      </c>
      <c r="E713" s="26">
        <f t="shared" si="23"/>
        <v>11.844424</v>
      </c>
    </row>
    <row r="714" spans="2:5" hidden="1" x14ac:dyDescent="0.3">
      <c r="B714" s="30">
        <v>60000000</v>
      </c>
      <c r="C714" s="30">
        <v>15638743</v>
      </c>
      <c r="D714" s="26">
        <f t="shared" si="22"/>
        <v>60</v>
      </c>
      <c r="E714" s="26">
        <f t="shared" si="23"/>
        <v>15.638743</v>
      </c>
    </row>
    <row r="715" spans="2:5" hidden="1" x14ac:dyDescent="0.3">
      <c r="B715" s="30">
        <v>60000000</v>
      </c>
      <c r="C715" s="30">
        <v>6734992</v>
      </c>
      <c r="D715" s="26">
        <f t="shared" si="22"/>
        <v>60</v>
      </c>
      <c r="E715" s="26">
        <f t="shared" si="23"/>
        <v>6.7349920000000001</v>
      </c>
    </row>
    <row r="716" spans="2:5" hidden="1" x14ac:dyDescent="0.3">
      <c r="B716" s="30">
        <v>60000000</v>
      </c>
      <c r="C716" s="30">
        <v>15280058</v>
      </c>
      <c r="D716" s="26">
        <f t="shared" si="22"/>
        <v>60</v>
      </c>
      <c r="E716" s="26">
        <f t="shared" si="23"/>
        <v>15.280058</v>
      </c>
    </row>
    <row r="717" spans="2:5" hidden="1" x14ac:dyDescent="0.3">
      <c r="B717" s="30">
        <v>48000000</v>
      </c>
      <c r="C717" s="30">
        <v>16505912</v>
      </c>
      <c r="D717" s="26">
        <f t="shared" si="22"/>
        <v>48</v>
      </c>
      <c r="E717" s="26">
        <f t="shared" si="23"/>
        <v>16.505911999999999</v>
      </c>
    </row>
    <row r="718" spans="2:5" hidden="1" x14ac:dyDescent="0.3">
      <c r="B718" s="30">
        <v>70000000</v>
      </c>
      <c r="C718" s="30">
        <v>7862546</v>
      </c>
      <c r="D718" s="26">
        <f t="shared" si="22"/>
        <v>70</v>
      </c>
      <c r="E718" s="26">
        <f t="shared" si="23"/>
        <v>7.862546</v>
      </c>
    </row>
    <row r="719" spans="2:5" hidden="1" x14ac:dyDescent="0.3">
      <c r="B719" s="30">
        <v>50000000</v>
      </c>
      <c r="C719" s="30">
        <v>11112916</v>
      </c>
      <c r="D719" s="26">
        <f t="shared" si="22"/>
        <v>50</v>
      </c>
      <c r="E719" s="26">
        <f t="shared" si="23"/>
        <v>11.112916</v>
      </c>
    </row>
    <row r="720" spans="2:5" hidden="1" x14ac:dyDescent="0.3">
      <c r="B720" s="30">
        <v>60000000</v>
      </c>
      <c r="C720" s="30">
        <v>28200225</v>
      </c>
      <c r="D720" s="26">
        <f t="shared" si="22"/>
        <v>60</v>
      </c>
      <c r="E720" s="26">
        <f t="shared" si="23"/>
        <v>28.200225</v>
      </c>
    </row>
    <row r="721" spans="2:5" hidden="1" x14ac:dyDescent="0.3">
      <c r="B721" s="30">
        <v>60000000</v>
      </c>
      <c r="C721" s="30">
        <v>573641</v>
      </c>
      <c r="D721" s="26">
        <f t="shared" si="22"/>
        <v>60</v>
      </c>
      <c r="E721" s="26">
        <f t="shared" si="23"/>
        <v>0.57364099999999996</v>
      </c>
    </row>
    <row r="722" spans="2:5" x14ac:dyDescent="0.3">
      <c r="B722" s="30">
        <v>66000000</v>
      </c>
      <c r="C722" s="30">
        <v>-6964896</v>
      </c>
      <c r="D722" s="26">
        <f t="shared" si="22"/>
        <v>66</v>
      </c>
      <c r="E722" s="26">
        <f t="shared" si="23"/>
        <v>-6.9648960000000004</v>
      </c>
    </row>
    <row r="723" spans="2:5" x14ac:dyDescent="0.3">
      <c r="B723" s="30">
        <v>60000000</v>
      </c>
      <c r="C723" s="30">
        <v>-3297099</v>
      </c>
      <c r="D723" s="26">
        <f t="shared" si="22"/>
        <v>60</v>
      </c>
      <c r="E723" s="26">
        <f t="shared" si="23"/>
        <v>-3.2970989999999998</v>
      </c>
    </row>
    <row r="724" spans="2:5" x14ac:dyDescent="0.3">
      <c r="B724" s="30">
        <v>60000000</v>
      </c>
      <c r="C724" s="30">
        <v>-4005443</v>
      </c>
      <c r="D724" s="26">
        <f t="shared" si="22"/>
        <v>60</v>
      </c>
      <c r="E724" s="26">
        <f t="shared" si="23"/>
        <v>-4.0054429999999996</v>
      </c>
    </row>
    <row r="725" spans="2:5" x14ac:dyDescent="0.3">
      <c r="B725" s="30">
        <v>60000000</v>
      </c>
      <c r="C725" s="30">
        <v>-5089440</v>
      </c>
      <c r="D725" s="26">
        <f t="shared" si="22"/>
        <v>60</v>
      </c>
      <c r="E725" s="26">
        <f t="shared" si="23"/>
        <v>-5.0894399999999997</v>
      </c>
    </row>
    <row r="726" spans="2:5" x14ac:dyDescent="0.3">
      <c r="B726" s="30">
        <v>60000000</v>
      </c>
      <c r="C726" s="30">
        <v>-6210687</v>
      </c>
      <c r="D726" s="26">
        <f t="shared" si="22"/>
        <v>60</v>
      </c>
      <c r="E726" s="26">
        <f t="shared" si="23"/>
        <v>-6.2106870000000001</v>
      </c>
    </row>
    <row r="727" spans="2:5" x14ac:dyDescent="0.3">
      <c r="B727" s="30">
        <v>60000000</v>
      </c>
      <c r="C727" s="30">
        <v>-8954199</v>
      </c>
      <c r="D727" s="26">
        <f t="shared" si="22"/>
        <v>60</v>
      </c>
      <c r="E727" s="26">
        <f t="shared" si="23"/>
        <v>-8.9541989999999991</v>
      </c>
    </row>
    <row r="728" spans="2:5" x14ac:dyDescent="0.3">
      <c r="B728" s="30">
        <v>60000000</v>
      </c>
      <c r="C728" s="30">
        <v>-9181250</v>
      </c>
      <c r="D728" s="26">
        <f t="shared" si="22"/>
        <v>60</v>
      </c>
      <c r="E728" s="26">
        <f t="shared" si="23"/>
        <v>-9.1812500000000004</v>
      </c>
    </row>
    <row r="729" spans="2:5" x14ac:dyDescent="0.3">
      <c r="B729" s="30">
        <v>60000000</v>
      </c>
      <c r="C729" s="30">
        <v>-9810821</v>
      </c>
      <c r="D729" s="26">
        <f t="shared" si="22"/>
        <v>60</v>
      </c>
      <c r="E729" s="26">
        <f t="shared" si="23"/>
        <v>-9.8108210000000007</v>
      </c>
    </row>
    <row r="730" spans="2:5" x14ac:dyDescent="0.3">
      <c r="B730" s="30">
        <v>60000000</v>
      </c>
      <c r="C730" s="30">
        <v>-9975917</v>
      </c>
      <c r="D730" s="26">
        <f t="shared" si="22"/>
        <v>60</v>
      </c>
      <c r="E730" s="26">
        <f t="shared" si="23"/>
        <v>-9.9759170000000008</v>
      </c>
    </row>
    <row r="731" spans="2:5" x14ac:dyDescent="0.3">
      <c r="B731" s="30">
        <v>60000000</v>
      </c>
      <c r="C731" s="30">
        <v>-9450893</v>
      </c>
      <c r="D731" s="26">
        <f t="shared" si="22"/>
        <v>60</v>
      </c>
      <c r="E731" s="26">
        <f t="shared" si="23"/>
        <v>-9.4508930000000007</v>
      </c>
    </row>
    <row r="732" spans="2:5" x14ac:dyDescent="0.3">
      <c r="B732" s="30">
        <v>60000000</v>
      </c>
      <c r="C732" s="30">
        <v>-3556518</v>
      </c>
      <c r="D732" s="26">
        <f t="shared" si="22"/>
        <v>60</v>
      </c>
      <c r="E732" s="26">
        <f t="shared" si="23"/>
        <v>-3.5565180000000001</v>
      </c>
    </row>
    <row r="733" spans="2:5" hidden="1" x14ac:dyDescent="0.3">
      <c r="B733" s="30">
        <v>60000000</v>
      </c>
      <c r="C733" s="30">
        <v>2401264</v>
      </c>
      <c r="D733" s="26">
        <f t="shared" si="22"/>
        <v>60</v>
      </c>
      <c r="E733" s="26">
        <f t="shared" si="23"/>
        <v>2.4012639999999998</v>
      </c>
    </row>
    <row r="734" spans="2:5" x14ac:dyDescent="0.3">
      <c r="B734" s="30">
        <v>75000000</v>
      </c>
      <c r="C734" s="30">
        <v>-27251390</v>
      </c>
      <c r="D734" s="26">
        <f t="shared" si="22"/>
        <v>75</v>
      </c>
      <c r="E734" s="26">
        <f t="shared" si="23"/>
        <v>-27.251390000000001</v>
      </c>
    </row>
    <row r="735" spans="2:5" x14ac:dyDescent="0.3">
      <c r="B735" s="30">
        <v>61000000</v>
      </c>
      <c r="C735" s="30">
        <v>-14024817</v>
      </c>
      <c r="D735" s="26">
        <f t="shared" si="22"/>
        <v>61</v>
      </c>
      <c r="E735" s="26">
        <f t="shared" si="23"/>
        <v>-14.024817000000001</v>
      </c>
    </row>
    <row r="736" spans="2:5" x14ac:dyDescent="0.3">
      <c r="B736" s="30">
        <v>60000000</v>
      </c>
      <c r="C736" s="30">
        <v>-9192361</v>
      </c>
      <c r="D736" s="26">
        <f t="shared" si="22"/>
        <v>60</v>
      </c>
      <c r="E736" s="26">
        <f t="shared" si="23"/>
        <v>-9.192361</v>
      </c>
    </row>
    <row r="737" spans="2:5" x14ac:dyDescent="0.3">
      <c r="B737" s="30">
        <v>48000000</v>
      </c>
      <c r="C737" s="30">
        <v>-1388796</v>
      </c>
      <c r="D737" s="26">
        <f t="shared" si="22"/>
        <v>48</v>
      </c>
      <c r="E737" s="26">
        <f t="shared" si="23"/>
        <v>-1.3887959999999999</v>
      </c>
    </row>
    <row r="738" spans="2:5" hidden="1" x14ac:dyDescent="0.3">
      <c r="B738" s="30">
        <v>60000000</v>
      </c>
      <c r="C738" s="30">
        <v>197756197</v>
      </c>
      <c r="D738" s="26">
        <f t="shared" si="22"/>
        <v>60</v>
      </c>
      <c r="E738" s="26">
        <f t="shared" si="23"/>
        <v>197.75619699999999</v>
      </c>
    </row>
    <row r="739" spans="2:5" hidden="1" x14ac:dyDescent="0.3">
      <c r="B739" s="30">
        <v>45000000</v>
      </c>
      <c r="C739" s="30">
        <v>3472213</v>
      </c>
      <c r="D739" s="26">
        <f t="shared" si="22"/>
        <v>45</v>
      </c>
      <c r="E739" s="26">
        <f t="shared" si="23"/>
        <v>3.472213</v>
      </c>
    </row>
    <row r="740" spans="2:5" x14ac:dyDescent="0.3">
      <c r="B740" s="30">
        <v>60000000</v>
      </c>
      <c r="C740" s="30">
        <v>-16939434</v>
      </c>
      <c r="D740" s="26">
        <f t="shared" si="22"/>
        <v>60</v>
      </c>
      <c r="E740" s="26">
        <f t="shared" si="23"/>
        <v>-16.939433999999999</v>
      </c>
    </row>
    <row r="741" spans="2:5" x14ac:dyDescent="0.3">
      <c r="B741" s="30">
        <v>60000000</v>
      </c>
      <c r="C741" s="30">
        <v>-14003282</v>
      </c>
      <c r="D741" s="26">
        <f t="shared" si="22"/>
        <v>60</v>
      </c>
      <c r="E741" s="26">
        <f t="shared" si="23"/>
        <v>-14.003282</v>
      </c>
    </row>
    <row r="742" spans="2:5" x14ac:dyDescent="0.3">
      <c r="B742" s="30">
        <v>60000000</v>
      </c>
      <c r="C742" s="30">
        <v>-16662721</v>
      </c>
      <c r="D742" s="26">
        <f t="shared" si="22"/>
        <v>60</v>
      </c>
      <c r="E742" s="26">
        <f t="shared" si="23"/>
        <v>-16.662721000000001</v>
      </c>
    </row>
    <row r="743" spans="2:5" x14ac:dyDescent="0.3">
      <c r="B743" s="30">
        <v>60000000</v>
      </c>
      <c r="C743" s="30">
        <v>-22520222</v>
      </c>
      <c r="D743" s="26">
        <f t="shared" si="22"/>
        <v>60</v>
      </c>
      <c r="E743" s="26">
        <f t="shared" si="23"/>
        <v>-22.520222</v>
      </c>
    </row>
    <row r="744" spans="2:5" hidden="1" x14ac:dyDescent="0.3">
      <c r="B744" s="30">
        <v>6000000</v>
      </c>
      <c r="C744" s="30">
        <v>30965395</v>
      </c>
      <c r="D744" s="26">
        <f t="shared" si="22"/>
        <v>6</v>
      </c>
      <c r="E744" s="26">
        <f t="shared" si="23"/>
        <v>30.965395000000001</v>
      </c>
    </row>
    <row r="745" spans="2:5" x14ac:dyDescent="0.3">
      <c r="B745" s="30">
        <v>60000000</v>
      </c>
      <c r="C745" s="30">
        <v>-19440070</v>
      </c>
      <c r="D745" s="26">
        <f t="shared" si="22"/>
        <v>60</v>
      </c>
      <c r="E745" s="26">
        <f t="shared" si="23"/>
        <v>-19.440069999999999</v>
      </c>
    </row>
    <row r="746" spans="2:5" x14ac:dyDescent="0.3">
      <c r="B746" s="30">
        <v>65000000</v>
      </c>
      <c r="C746" s="30">
        <v>-28169943</v>
      </c>
      <c r="D746" s="26">
        <f t="shared" si="22"/>
        <v>65</v>
      </c>
      <c r="E746" s="26">
        <f t="shared" si="23"/>
        <v>-28.169943</v>
      </c>
    </row>
    <row r="747" spans="2:5" x14ac:dyDescent="0.3">
      <c r="B747" s="30">
        <v>60000000</v>
      </c>
      <c r="C747" s="30">
        <v>-23720770</v>
      </c>
      <c r="D747" s="26">
        <f t="shared" si="22"/>
        <v>60</v>
      </c>
      <c r="E747" s="26">
        <f t="shared" si="23"/>
        <v>-23.720770000000002</v>
      </c>
    </row>
    <row r="748" spans="2:5" x14ac:dyDescent="0.3">
      <c r="B748" s="30">
        <v>70000000</v>
      </c>
      <c r="C748" s="30">
        <v>-27805940</v>
      </c>
      <c r="D748" s="26">
        <f t="shared" si="22"/>
        <v>70</v>
      </c>
      <c r="E748" s="26">
        <f t="shared" si="23"/>
        <v>-27.80594</v>
      </c>
    </row>
    <row r="749" spans="2:5" x14ac:dyDescent="0.3">
      <c r="B749" s="30">
        <v>60000000</v>
      </c>
      <c r="C749" s="30">
        <v>-16880121</v>
      </c>
      <c r="D749" s="26">
        <f t="shared" si="22"/>
        <v>60</v>
      </c>
      <c r="E749" s="26">
        <f t="shared" si="23"/>
        <v>-16.880120999999999</v>
      </c>
    </row>
    <row r="750" spans="2:5" x14ac:dyDescent="0.3">
      <c r="B750" s="30">
        <v>60000000</v>
      </c>
      <c r="C750" s="30">
        <v>-24903810</v>
      </c>
      <c r="D750" s="26">
        <f t="shared" si="22"/>
        <v>60</v>
      </c>
      <c r="E750" s="26">
        <f t="shared" si="23"/>
        <v>-24.90381</v>
      </c>
    </row>
    <row r="751" spans="2:5" x14ac:dyDescent="0.3">
      <c r="B751" s="30">
        <v>80000000</v>
      </c>
      <c r="C751" s="30">
        <v>-36709023</v>
      </c>
      <c r="D751" s="26">
        <f t="shared" si="22"/>
        <v>80</v>
      </c>
      <c r="E751" s="26">
        <f t="shared" si="23"/>
        <v>-36.709023000000002</v>
      </c>
    </row>
    <row r="752" spans="2:5" x14ac:dyDescent="0.3">
      <c r="B752" s="30">
        <v>40000000</v>
      </c>
      <c r="C752" s="30">
        <v>-6072524</v>
      </c>
      <c r="D752" s="26">
        <f t="shared" si="22"/>
        <v>40</v>
      </c>
      <c r="E752" s="26">
        <f t="shared" si="23"/>
        <v>-6.0725239999999996</v>
      </c>
    </row>
    <row r="753" spans="2:5" x14ac:dyDescent="0.3">
      <c r="B753" s="30">
        <v>60000000</v>
      </c>
      <c r="C753" s="30">
        <v>-27877751</v>
      </c>
      <c r="D753" s="26">
        <f t="shared" si="22"/>
        <v>60</v>
      </c>
      <c r="E753" s="26">
        <f t="shared" si="23"/>
        <v>-27.877751</v>
      </c>
    </row>
    <row r="754" spans="2:5" x14ac:dyDescent="0.3">
      <c r="B754" s="30">
        <v>60000000</v>
      </c>
      <c r="C754" s="30">
        <v>-19923562</v>
      </c>
      <c r="D754" s="26">
        <f t="shared" si="22"/>
        <v>60</v>
      </c>
      <c r="E754" s="26">
        <f t="shared" si="23"/>
        <v>-19.923562</v>
      </c>
    </row>
    <row r="755" spans="2:5" x14ac:dyDescent="0.3">
      <c r="B755" s="30">
        <v>60000000</v>
      </c>
      <c r="C755" s="30">
        <v>-27059493</v>
      </c>
      <c r="D755" s="26">
        <f t="shared" si="22"/>
        <v>60</v>
      </c>
      <c r="E755" s="26">
        <f t="shared" si="23"/>
        <v>-27.059493</v>
      </c>
    </row>
    <row r="756" spans="2:5" x14ac:dyDescent="0.3">
      <c r="B756" s="30">
        <v>60000000</v>
      </c>
      <c r="C756" s="30">
        <v>-28329069</v>
      </c>
      <c r="D756" s="26">
        <f t="shared" si="22"/>
        <v>60</v>
      </c>
      <c r="E756" s="26">
        <f t="shared" si="23"/>
        <v>-28.329069</v>
      </c>
    </row>
    <row r="757" spans="2:5" x14ac:dyDescent="0.3">
      <c r="B757" s="30">
        <v>60000000</v>
      </c>
      <c r="C757" s="30">
        <v>-29304773</v>
      </c>
      <c r="D757" s="26">
        <f t="shared" si="22"/>
        <v>60</v>
      </c>
      <c r="E757" s="26">
        <f t="shared" si="23"/>
        <v>-29.304773000000001</v>
      </c>
    </row>
    <row r="758" spans="2:5" x14ac:dyDescent="0.3">
      <c r="B758" s="30">
        <v>60000000</v>
      </c>
      <c r="C758" s="30">
        <v>-27477648</v>
      </c>
      <c r="D758" s="26">
        <f t="shared" si="22"/>
        <v>60</v>
      </c>
      <c r="E758" s="26">
        <f t="shared" si="23"/>
        <v>-27.477647999999999</v>
      </c>
    </row>
    <row r="759" spans="2:5" x14ac:dyDescent="0.3">
      <c r="B759" s="30">
        <v>39750000</v>
      </c>
      <c r="C759" s="30">
        <v>-11325790</v>
      </c>
      <c r="D759" s="26">
        <f t="shared" si="22"/>
        <v>39.75</v>
      </c>
      <c r="E759" s="26">
        <f t="shared" si="23"/>
        <v>-11.32579</v>
      </c>
    </row>
    <row r="760" spans="2:5" x14ac:dyDescent="0.3">
      <c r="B760" s="30">
        <v>87000000</v>
      </c>
      <c r="C760" s="30">
        <v>-60917086</v>
      </c>
      <c r="D760" s="26">
        <f t="shared" si="22"/>
        <v>87</v>
      </c>
      <c r="E760" s="26">
        <f t="shared" si="23"/>
        <v>-60.917085999999998</v>
      </c>
    </row>
    <row r="761" spans="2:5" x14ac:dyDescent="0.3">
      <c r="B761" s="30">
        <v>60000000</v>
      </c>
      <c r="C761" s="30">
        <v>-30863374</v>
      </c>
      <c r="D761" s="26">
        <f t="shared" si="22"/>
        <v>60</v>
      </c>
      <c r="E761" s="26">
        <f t="shared" si="23"/>
        <v>-30.863374</v>
      </c>
    </row>
    <row r="762" spans="2:5" x14ac:dyDescent="0.3">
      <c r="B762" s="30">
        <v>60000000</v>
      </c>
      <c r="C762" s="30">
        <v>-33711680</v>
      </c>
      <c r="D762" s="26">
        <f t="shared" si="22"/>
        <v>60</v>
      </c>
      <c r="E762" s="26">
        <f t="shared" si="23"/>
        <v>-33.711680000000001</v>
      </c>
    </row>
    <row r="763" spans="2:5" x14ac:dyDescent="0.3">
      <c r="B763" s="30">
        <v>60000000</v>
      </c>
      <c r="C763" s="30">
        <v>-33383410</v>
      </c>
      <c r="D763" s="26">
        <f t="shared" si="22"/>
        <v>60</v>
      </c>
      <c r="E763" s="26">
        <f t="shared" si="23"/>
        <v>-33.383409999999998</v>
      </c>
    </row>
    <row r="764" spans="2:5" x14ac:dyDescent="0.3">
      <c r="B764" s="30">
        <v>60000000</v>
      </c>
      <c r="C764" s="30">
        <v>-29936195</v>
      </c>
      <c r="D764" s="26">
        <f t="shared" si="22"/>
        <v>60</v>
      </c>
      <c r="E764" s="26">
        <f t="shared" si="23"/>
        <v>-29.936195000000001</v>
      </c>
    </row>
    <row r="765" spans="2:5" x14ac:dyDescent="0.3">
      <c r="B765" s="30">
        <v>50000000</v>
      </c>
      <c r="C765" s="30">
        <v>-27481675</v>
      </c>
      <c r="D765" s="26">
        <f t="shared" si="22"/>
        <v>50</v>
      </c>
      <c r="E765" s="26">
        <f t="shared" si="23"/>
        <v>-27.481674999999999</v>
      </c>
    </row>
    <row r="766" spans="2:5" x14ac:dyDescent="0.3">
      <c r="B766" s="30">
        <v>60000000</v>
      </c>
      <c r="C766" s="30">
        <v>-46917712</v>
      </c>
      <c r="D766" s="26">
        <f t="shared" si="22"/>
        <v>60</v>
      </c>
      <c r="E766" s="26">
        <f t="shared" si="23"/>
        <v>-46.917712000000002</v>
      </c>
    </row>
    <row r="767" spans="2:5" x14ac:dyDescent="0.3">
      <c r="B767" s="30">
        <v>60000000</v>
      </c>
      <c r="C767" s="30">
        <v>-41791922</v>
      </c>
      <c r="D767" s="26">
        <f t="shared" si="22"/>
        <v>60</v>
      </c>
      <c r="E767" s="26">
        <f t="shared" si="23"/>
        <v>-41.791922</v>
      </c>
    </row>
    <row r="768" spans="2:5" x14ac:dyDescent="0.3">
      <c r="B768" s="30">
        <v>65000000</v>
      </c>
      <c r="C768" s="30">
        <v>-50781132</v>
      </c>
      <c r="D768" s="26">
        <f t="shared" si="22"/>
        <v>65</v>
      </c>
      <c r="E768" s="26">
        <f t="shared" si="23"/>
        <v>-50.781131999999999</v>
      </c>
    </row>
    <row r="769" spans="2:5" x14ac:dyDescent="0.3">
      <c r="B769" s="30">
        <v>60000000</v>
      </c>
      <c r="C769" s="30">
        <v>-59977549</v>
      </c>
      <c r="D769" s="26">
        <f t="shared" si="22"/>
        <v>60</v>
      </c>
      <c r="E769" s="26">
        <f t="shared" si="23"/>
        <v>-59.977549000000003</v>
      </c>
    </row>
    <row r="770" spans="2:5" x14ac:dyDescent="0.3">
      <c r="B770" s="30">
        <v>60000000</v>
      </c>
      <c r="C770" s="30">
        <v>-28834579</v>
      </c>
      <c r="D770" s="26">
        <f t="shared" si="22"/>
        <v>60</v>
      </c>
      <c r="E770" s="26">
        <f t="shared" si="23"/>
        <v>-28.834579000000002</v>
      </c>
    </row>
    <row r="771" spans="2:5" x14ac:dyDescent="0.3">
      <c r="B771" s="30">
        <v>60000000</v>
      </c>
      <c r="C771" s="30">
        <v>-48197944</v>
      </c>
      <c r="D771" s="26">
        <f t="shared" ref="D771:D834" si="24">B771/1000000</f>
        <v>60</v>
      </c>
      <c r="E771" s="26">
        <f t="shared" ref="E771:E834" si="25">C771/1000000</f>
        <v>-48.197944</v>
      </c>
    </row>
    <row r="772" spans="2:5" x14ac:dyDescent="0.3">
      <c r="B772" s="30">
        <v>30000000</v>
      </c>
      <c r="C772" s="30">
        <v>-4527033</v>
      </c>
      <c r="D772" s="26">
        <f t="shared" si="24"/>
        <v>30</v>
      </c>
      <c r="E772" s="26">
        <f t="shared" si="25"/>
        <v>-4.5270330000000003</v>
      </c>
    </row>
    <row r="773" spans="2:5" x14ac:dyDescent="0.3">
      <c r="B773" s="30">
        <v>55000000</v>
      </c>
      <c r="C773" s="30">
        <v>-32637500</v>
      </c>
      <c r="D773" s="26">
        <f t="shared" si="24"/>
        <v>55</v>
      </c>
      <c r="E773" s="26">
        <f t="shared" si="25"/>
        <v>-32.637500000000003</v>
      </c>
    </row>
    <row r="774" spans="2:5" x14ac:dyDescent="0.3">
      <c r="B774" s="30">
        <v>60000000</v>
      </c>
      <c r="C774" s="30">
        <v>-42718168</v>
      </c>
      <c r="D774" s="26">
        <f t="shared" si="24"/>
        <v>60</v>
      </c>
      <c r="E774" s="26">
        <f t="shared" si="25"/>
        <v>-42.718167999999999</v>
      </c>
    </row>
    <row r="775" spans="2:5" x14ac:dyDescent="0.3">
      <c r="B775" s="30">
        <v>60000000</v>
      </c>
      <c r="C775" s="30">
        <v>-40218121</v>
      </c>
      <c r="D775" s="26">
        <f t="shared" si="24"/>
        <v>60</v>
      </c>
      <c r="E775" s="26">
        <f t="shared" si="25"/>
        <v>-40.218120999999996</v>
      </c>
    </row>
    <row r="776" spans="2:5" x14ac:dyDescent="0.3">
      <c r="B776" s="30">
        <v>60000000</v>
      </c>
      <c r="C776" s="30">
        <v>-52394332</v>
      </c>
      <c r="D776" s="26">
        <f t="shared" si="24"/>
        <v>60</v>
      </c>
      <c r="E776" s="26">
        <f t="shared" si="25"/>
        <v>-52.394331999999999</v>
      </c>
    </row>
    <row r="777" spans="2:5" x14ac:dyDescent="0.3">
      <c r="B777" s="30">
        <v>60000000</v>
      </c>
      <c r="C777" s="30">
        <v>-55464883</v>
      </c>
      <c r="D777" s="26">
        <f t="shared" si="24"/>
        <v>60</v>
      </c>
      <c r="E777" s="26">
        <f t="shared" si="25"/>
        <v>-55.464883</v>
      </c>
    </row>
    <row r="778" spans="2:5" x14ac:dyDescent="0.3">
      <c r="B778" s="30">
        <v>35000000</v>
      </c>
      <c r="C778" s="30">
        <v>-30573703</v>
      </c>
      <c r="D778" s="26">
        <f t="shared" si="24"/>
        <v>35</v>
      </c>
      <c r="E778" s="26">
        <f t="shared" si="25"/>
        <v>-30.573702999999998</v>
      </c>
    </row>
    <row r="779" spans="2:5" x14ac:dyDescent="0.3">
      <c r="B779" s="30">
        <v>80000000</v>
      </c>
      <c r="C779" s="30">
        <v>-69833498</v>
      </c>
      <c r="D779" s="26">
        <f t="shared" si="24"/>
        <v>80</v>
      </c>
      <c r="E779" s="26">
        <f t="shared" si="25"/>
        <v>-69.833498000000006</v>
      </c>
    </row>
    <row r="780" spans="2:5" hidden="1" x14ac:dyDescent="0.3">
      <c r="B780" s="30">
        <v>58000000</v>
      </c>
      <c r="C780" s="30">
        <v>305024263</v>
      </c>
      <c r="D780" s="26">
        <f t="shared" si="24"/>
        <v>58</v>
      </c>
      <c r="E780" s="26">
        <f t="shared" si="25"/>
        <v>305.02426300000002</v>
      </c>
    </row>
    <row r="781" spans="2:5" x14ac:dyDescent="0.3">
      <c r="B781" s="30">
        <v>60000000</v>
      </c>
      <c r="C781" s="30">
        <v>-47934015</v>
      </c>
      <c r="D781" s="26">
        <f t="shared" si="24"/>
        <v>60</v>
      </c>
      <c r="E781" s="26">
        <f t="shared" si="25"/>
        <v>-47.934015000000002</v>
      </c>
    </row>
    <row r="782" spans="2:5" hidden="1" x14ac:dyDescent="0.3">
      <c r="B782" s="30">
        <v>58800000</v>
      </c>
      <c r="C782" s="30">
        <v>291323553</v>
      </c>
      <c r="D782" s="26">
        <f t="shared" si="24"/>
        <v>58.8</v>
      </c>
      <c r="E782" s="26">
        <f t="shared" si="25"/>
        <v>291.323553</v>
      </c>
    </row>
    <row r="783" spans="2:5" hidden="1" x14ac:dyDescent="0.3">
      <c r="B783" s="30">
        <v>58000000</v>
      </c>
      <c r="C783" s="30">
        <v>22021740</v>
      </c>
      <c r="D783" s="26">
        <f t="shared" si="24"/>
        <v>58</v>
      </c>
      <c r="E783" s="26">
        <f t="shared" si="25"/>
        <v>22.021740000000001</v>
      </c>
    </row>
    <row r="784" spans="2:5" x14ac:dyDescent="0.3">
      <c r="B784" s="30">
        <v>58000000</v>
      </c>
      <c r="C784" s="30">
        <v>-9708376</v>
      </c>
      <c r="D784" s="26">
        <f t="shared" si="24"/>
        <v>58</v>
      </c>
      <c r="E784" s="26">
        <f t="shared" si="25"/>
        <v>-9.7083759999999995</v>
      </c>
    </row>
    <row r="785" spans="2:5" x14ac:dyDescent="0.3">
      <c r="B785" s="30">
        <v>60000000</v>
      </c>
      <c r="C785" s="30">
        <v>-24768635</v>
      </c>
      <c r="D785" s="26">
        <f t="shared" si="24"/>
        <v>60</v>
      </c>
      <c r="E785" s="26">
        <f t="shared" si="25"/>
        <v>-24.768635</v>
      </c>
    </row>
    <row r="786" spans="2:5" x14ac:dyDescent="0.3">
      <c r="B786" s="30">
        <v>63000000</v>
      </c>
      <c r="C786" s="30">
        <v>-9284389</v>
      </c>
      <c r="D786" s="26">
        <f t="shared" si="24"/>
        <v>63</v>
      </c>
      <c r="E786" s="26">
        <f t="shared" si="25"/>
        <v>-9.2843889999999991</v>
      </c>
    </row>
    <row r="787" spans="2:5" x14ac:dyDescent="0.3">
      <c r="B787" s="30">
        <v>58000000</v>
      </c>
      <c r="C787" s="30">
        <v>-26800785</v>
      </c>
      <c r="D787" s="26">
        <f t="shared" si="24"/>
        <v>58</v>
      </c>
      <c r="E787" s="26">
        <f t="shared" si="25"/>
        <v>-26.800785000000001</v>
      </c>
    </row>
    <row r="788" spans="2:5" hidden="1" x14ac:dyDescent="0.3">
      <c r="B788" s="30">
        <v>60333333.333333336</v>
      </c>
      <c r="C788" s="30">
        <v>22127207.999999993</v>
      </c>
      <c r="D788" s="26">
        <f t="shared" si="24"/>
        <v>60.333333333333336</v>
      </c>
      <c r="E788" s="26">
        <f t="shared" si="25"/>
        <v>22.127207999999992</v>
      </c>
    </row>
    <row r="789" spans="2:5" x14ac:dyDescent="0.3">
      <c r="B789" s="30">
        <v>58000000</v>
      </c>
      <c r="C789" s="30">
        <v>-28419913</v>
      </c>
      <c r="D789" s="26">
        <f t="shared" si="24"/>
        <v>58</v>
      </c>
      <c r="E789" s="26">
        <f t="shared" si="25"/>
        <v>-28.419913000000001</v>
      </c>
    </row>
    <row r="790" spans="2:5" x14ac:dyDescent="0.3">
      <c r="B790" s="30">
        <v>58000000</v>
      </c>
      <c r="C790" s="30">
        <v>-13334037</v>
      </c>
      <c r="D790" s="26">
        <f t="shared" si="24"/>
        <v>58</v>
      </c>
      <c r="E790" s="26">
        <f t="shared" si="25"/>
        <v>-13.334037</v>
      </c>
    </row>
    <row r="791" spans="2:5" hidden="1" x14ac:dyDescent="0.3">
      <c r="B791" s="30">
        <v>60000000</v>
      </c>
      <c r="C791" s="30">
        <v>128566</v>
      </c>
      <c r="D791" s="26">
        <f t="shared" si="24"/>
        <v>60</v>
      </c>
      <c r="E791" s="26">
        <f t="shared" si="25"/>
        <v>0.12856600000000001</v>
      </c>
    </row>
    <row r="792" spans="2:5" x14ac:dyDescent="0.3">
      <c r="B792" s="30">
        <v>58000000</v>
      </c>
      <c r="C792" s="30">
        <v>-8124411</v>
      </c>
      <c r="D792" s="26">
        <f t="shared" si="24"/>
        <v>58</v>
      </c>
      <c r="E792" s="26">
        <f t="shared" si="25"/>
        <v>-8.1244110000000003</v>
      </c>
    </row>
    <row r="793" spans="2:5" hidden="1" x14ac:dyDescent="0.3">
      <c r="B793" s="30">
        <v>57000000</v>
      </c>
      <c r="C793" s="30">
        <v>3984028</v>
      </c>
      <c r="D793" s="26">
        <f t="shared" si="24"/>
        <v>57</v>
      </c>
      <c r="E793" s="26">
        <f t="shared" si="25"/>
        <v>3.9840279999999999</v>
      </c>
    </row>
    <row r="794" spans="2:5" x14ac:dyDescent="0.3">
      <c r="B794" s="30">
        <v>70000000</v>
      </c>
      <c r="C794" s="30">
        <v>-33068911</v>
      </c>
      <c r="D794" s="26">
        <f t="shared" si="24"/>
        <v>70</v>
      </c>
      <c r="E794" s="26">
        <f t="shared" si="25"/>
        <v>-33.068911</v>
      </c>
    </row>
    <row r="795" spans="2:5" x14ac:dyDescent="0.3">
      <c r="B795" s="30">
        <v>57000000</v>
      </c>
      <c r="C795" s="30">
        <v>-5682650</v>
      </c>
      <c r="D795" s="26">
        <f t="shared" si="24"/>
        <v>57</v>
      </c>
      <c r="E795" s="26">
        <f t="shared" si="25"/>
        <v>-5.6826499999999998</v>
      </c>
    </row>
    <row r="796" spans="2:5" x14ac:dyDescent="0.3">
      <c r="B796" s="30">
        <v>58000000</v>
      </c>
      <c r="C796" s="30">
        <v>-29671868</v>
      </c>
      <c r="D796" s="26">
        <f t="shared" si="24"/>
        <v>58</v>
      </c>
      <c r="E796" s="26">
        <f t="shared" si="25"/>
        <v>-29.671868</v>
      </c>
    </row>
    <row r="797" spans="2:5" x14ac:dyDescent="0.3">
      <c r="B797" s="30">
        <v>57000000</v>
      </c>
      <c r="C797" s="30">
        <v>-5225998</v>
      </c>
      <c r="D797" s="26">
        <f t="shared" si="24"/>
        <v>57</v>
      </c>
      <c r="E797" s="26">
        <f t="shared" si="25"/>
        <v>-5.2259979999999997</v>
      </c>
    </row>
    <row r="798" spans="2:5" x14ac:dyDescent="0.3">
      <c r="B798" s="30">
        <v>57000000</v>
      </c>
      <c r="C798" s="30">
        <v>-31471505</v>
      </c>
      <c r="D798" s="26">
        <f t="shared" si="24"/>
        <v>57</v>
      </c>
      <c r="E798" s="26">
        <f t="shared" si="25"/>
        <v>-31.471505000000001</v>
      </c>
    </row>
    <row r="799" spans="2:5" hidden="1" x14ac:dyDescent="0.3">
      <c r="B799" s="30">
        <v>56000000</v>
      </c>
      <c r="C799" s="30">
        <v>57006880</v>
      </c>
      <c r="D799" s="26">
        <f t="shared" si="24"/>
        <v>56</v>
      </c>
      <c r="E799" s="26">
        <f t="shared" si="25"/>
        <v>57.006880000000002</v>
      </c>
    </row>
    <row r="800" spans="2:5" x14ac:dyDescent="0.3">
      <c r="B800" s="30">
        <v>56000000</v>
      </c>
      <c r="C800" s="30">
        <v>-10139961</v>
      </c>
      <c r="D800" s="26">
        <f t="shared" si="24"/>
        <v>56</v>
      </c>
      <c r="E800" s="26">
        <f t="shared" si="25"/>
        <v>-10.139961</v>
      </c>
    </row>
    <row r="801" spans="2:5" hidden="1" x14ac:dyDescent="0.3">
      <c r="B801" s="30">
        <v>55000000</v>
      </c>
      <c r="C801" s="30">
        <v>274691196</v>
      </c>
      <c r="D801" s="26">
        <f t="shared" si="24"/>
        <v>55</v>
      </c>
      <c r="E801" s="26">
        <f t="shared" si="25"/>
        <v>274.69119599999999</v>
      </c>
    </row>
    <row r="802" spans="2:5" hidden="1" x14ac:dyDescent="0.3">
      <c r="B802" s="30">
        <v>60000000</v>
      </c>
      <c r="C802" s="30">
        <v>157326336</v>
      </c>
      <c r="D802" s="26">
        <f t="shared" si="24"/>
        <v>60</v>
      </c>
      <c r="E802" s="26">
        <f t="shared" si="25"/>
        <v>157.326336</v>
      </c>
    </row>
    <row r="803" spans="2:5" hidden="1" x14ac:dyDescent="0.3">
      <c r="B803" s="30">
        <v>55000000</v>
      </c>
      <c r="C803" s="30">
        <v>111225040</v>
      </c>
      <c r="D803" s="26">
        <f t="shared" si="24"/>
        <v>55</v>
      </c>
      <c r="E803" s="26">
        <f t="shared" si="25"/>
        <v>111.22504000000001</v>
      </c>
    </row>
    <row r="804" spans="2:5" hidden="1" x14ac:dyDescent="0.3">
      <c r="B804" s="30">
        <v>55000000</v>
      </c>
      <c r="C804" s="30">
        <v>86600000</v>
      </c>
      <c r="D804" s="26">
        <f t="shared" si="24"/>
        <v>55</v>
      </c>
      <c r="E804" s="26">
        <f t="shared" si="25"/>
        <v>86.6</v>
      </c>
    </row>
    <row r="805" spans="2:5" hidden="1" x14ac:dyDescent="0.3">
      <c r="B805" s="30">
        <v>55000000</v>
      </c>
      <c r="C805" s="30">
        <v>79218018</v>
      </c>
      <c r="D805" s="26">
        <f t="shared" si="24"/>
        <v>55</v>
      </c>
      <c r="E805" s="26">
        <f t="shared" si="25"/>
        <v>79.218018000000001</v>
      </c>
    </row>
    <row r="806" spans="2:5" hidden="1" x14ac:dyDescent="0.3">
      <c r="B806" s="30">
        <v>54000000</v>
      </c>
      <c r="C806" s="30">
        <v>74769345</v>
      </c>
      <c r="D806" s="26">
        <f t="shared" si="24"/>
        <v>54</v>
      </c>
      <c r="E806" s="26">
        <f t="shared" si="25"/>
        <v>74.769345000000001</v>
      </c>
    </row>
    <row r="807" spans="2:5" hidden="1" x14ac:dyDescent="0.3">
      <c r="B807" s="30">
        <v>70000000</v>
      </c>
      <c r="C807" s="30">
        <v>107575142</v>
      </c>
      <c r="D807" s="26">
        <f t="shared" si="24"/>
        <v>70</v>
      </c>
      <c r="E807" s="26">
        <f t="shared" si="25"/>
        <v>107.575142</v>
      </c>
    </row>
    <row r="808" spans="2:5" hidden="1" x14ac:dyDescent="0.3">
      <c r="B808" s="30">
        <v>55000000</v>
      </c>
      <c r="C808" s="30">
        <v>50263257</v>
      </c>
      <c r="D808" s="26">
        <f t="shared" si="24"/>
        <v>55</v>
      </c>
      <c r="E808" s="26">
        <f t="shared" si="25"/>
        <v>50.263257000000003</v>
      </c>
    </row>
    <row r="809" spans="2:5" hidden="1" x14ac:dyDescent="0.3">
      <c r="B809" s="30">
        <v>55000000</v>
      </c>
      <c r="C809" s="30">
        <v>49354205</v>
      </c>
      <c r="D809" s="26">
        <f t="shared" si="24"/>
        <v>55</v>
      </c>
      <c r="E809" s="26">
        <f t="shared" si="25"/>
        <v>49.354205</v>
      </c>
    </row>
    <row r="810" spans="2:5" hidden="1" x14ac:dyDescent="0.3">
      <c r="B810" s="30">
        <v>55000000</v>
      </c>
      <c r="C810" s="30">
        <v>52100855</v>
      </c>
      <c r="D810" s="26">
        <f t="shared" si="24"/>
        <v>55</v>
      </c>
      <c r="E810" s="26">
        <f t="shared" si="25"/>
        <v>52.100855000000003</v>
      </c>
    </row>
    <row r="811" spans="2:5" hidden="1" x14ac:dyDescent="0.3">
      <c r="B811" s="30">
        <v>55000000</v>
      </c>
      <c r="C811" s="30">
        <v>43711404</v>
      </c>
      <c r="D811" s="26">
        <f t="shared" si="24"/>
        <v>55</v>
      </c>
      <c r="E811" s="26">
        <f t="shared" si="25"/>
        <v>43.711404000000002</v>
      </c>
    </row>
    <row r="812" spans="2:5" hidden="1" x14ac:dyDescent="0.3">
      <c r="B812" s="30">
        <v>50000000</v>
      </c>
      <c r="C812" s="30">
        <v>50328194</v>
      </c>
      <c r="D812" s="26">
        <f t="shared" si="24"/>
        <v>50</v>
      </c>
      <c r="E812" s="26">
        <f t="shared" si="25"/>
        <v>50.328194000000003</v>
      </c>
    </row>
    <row r="813" spans="2:5" hidden="1" x14ac:dyDescent="0.3">
      <c r="B813" s="30">
        <v>55000000</v>
      </c>
      <c r="C813" s="30">
        <v>46530738</v>
      </c>
      <c r="D813" s="26">
        <f t="shared" si="24"/>
        <v>55</v>
      </c>
      <c r="E813" s="26">
        <f t="shared" si="25"/>
        <v>46.530737999999999</v>
      </c>
    </row>
    <row r="814" spans="2:5" hidden="1" x14ac:dyDescent="0.3">
      <c r="B814" s="30">
        <v>55000000</v>
      </c>
      <c r="C814" s="30">
        <v>38815117</v>
      </c>
      <c r="D814" s="26">
        <f t="shared" si="24"/>
        <v>55</v>
      </c>
      <c r="E814" s="26">
        <f t="shared" si="25"/>
        <v>38.815117000000001</v>
      </c>
    </row>
    <row r="815" spans="2:5" hidden="1" x14ac:dyDescent="0.3">
      <c r="B815" s="30">
        <v>53000000</v>
      </c>
      <c r="C815" s="30">
        <v>38400000</v>
      </c>
      <c r="D815" s="26">
        <f t="shared" si="24"/>
        <v>53</v>
      </c>
      <c r="E815" s="26">
        <f t="shared" si="25"/>
        <v>38.4</v>
      </c>
    </row>
    <row r="816" spans="2:5" hidden="1" x14ac:dyDescent="0.3">
      <c r="B816" s="30">
        <v>55000000</v>
      </c>
      <c r="C816" s="30">
        <v>107586036</v>
      </c>
      <c r="D816" s="26">
        <f t="shared" si="24"/>
        <v>55</v>
      </c>
      <c r="E816" s="26">
        <f t="shared" si="25"/>
        <v>107.58603600000001</v>
      </c>
    </row>
    <row r="817" spans="2:5" hidden="1" x14ac:dyDescent="0.3">
      <c r="B817" s="30">
        <v>55000000</v>
      </c>
      <c r="C817" s="30">
        <v>34706988</v>
      </c>
      <c r="D817" s="26">
        <f t="shared" si="24"/>
        <v>55</v>
      </c>
      <c r="E817" s="26">
        <f t="shared" si="25"/>
        <v>34.706988000000003</v>
      </c>
    </row>
    <row r="818" spans="2:5" hidden="1" x14ac:dyDescent="0.3">
      <c r="B818" s="30">
        <v>55000000</v>
      </c>
      <c r="C818" s="30">
        <v>28000000</v>
      </c>
      <c r="D818" s="26">
        <f t="shared" si="24"/>
        <v>55</v>
      </c>
      <c r="E818" s="26">
        <f t="shared" si="25"/>
        <v>28</v>
      </c>
    </row>
    <row r="819" spans="2:5" hidden="1" x14ac:dyDescent="0.3">
      <c r="B819" s="30">
        <v>55000000</v>
      </c>
      <c r="C819" s="30">
        <v>23745923</v>
      </c>
      <c r="D819" s="26">
        <f t="shared" si="24"/>
        <v>55</v>
      </c>
      <c r="E819" s="26">
        <f t="shared" si="25"/>
        <v>23.745923000000001</v>
      </c>
    </row>
    <row r="820" spans="2:5" hidden="1" x14ac:dyDescent="0.3">
      <c r="B820" s="30">
        <v>30000000</v>
      </c>
      <c r="C820" s="30">
        <v>40098138</v>
      </c>
      <c r="D820" s="26">
        <f t="shared" si="24"/>
        <v>30</v>
      </c>
      <c r="E820" s="26">
        <f t="shared" si="25"/>
        <v>40.098137999999999</v>
      </c>
    </row>
    <row r="821" spans="2:5" hidden="1" x14ac:dyDescent="0.3">
      <c r="B821" s="30">
        <v>55000000</v>
      </c>
      <c r="C821" s="30">
        <v>11365290</v>
      </c>
      <c r="D821" s="26">
        <f t="shared" si="24"/>
        <v>55</v>
      </c>
      <c r="E821" s="26">
        <f t="shared" si="25"/>
        <v>11.36529</v>
      </c>
    </row>
    <row r="822" spans="2:5" hidden="1" x14ac:dyDescent="0.3">
      <c r="B822" s="30">
        <v>30000000</v>
      </c>
      <c r="C822" s="30">
        <v>36207920</v>
      </c>
      <c r="D822" s="26">
        <f t="shared" si="24"/>
        <v>30</v>
      </c>
      <c r="E822" s="26">
        <f t="shared" si="25"/>
        <v>36.207920000000001</v>
      </c>
    </row>
    <row r="823" spans="2:5" hidden="1" x14ac:dyDescent="0.3">
      <c r="B823" s="30">
        <v>55000000</v>
      </c>
      <c r="C823" s="30">
        <v>8408614</v>
      </c>
      <c r="D823" s="26">
        <f t="shared" si="24"/>
        <v>55</v>
      </c>
      <c r="E823" s="26">
        <f t="shared" si="25"/>
        <v>8.408614</v>
      </c>
    </row>
    <row r="824" spans="2:5" hidden="1" x14ac:dyDescent="0.3">
      <c r="B824" s="30">
        <v>55000000</v>
      </c>
      <c r="C824" s="30">
        <v>3422650</v>
      </c>
      <c r="D824" s="26">
        <f t="shared" si="24"/>
        <v>55</v>
      </c>
      <c r="E824" s="26">
        <f t="shared" si="25"/>
        <v>3.42265</v>
      </c>
    </row>
    <row r="825" spans="2:5" hidden="1" x14ac:dyDescent="0.3">
      <c r="B825" s="30">
        <v>55000000</v>
      </c>
      <c r="C825" s="30">
        <v>1932305</v>
      </c>
      <c r="D825" s="26">
        <f t="shared" si="24"/>
        <v>55</v>
      </c>
      <c r="E825" s="26">
        <f t="shared" si="25"/>
        <v>1.9323049999999999</v>
      </c>
    </row>
    <row r="826" spans="2:5" hidden="1" x14ac:dyDescent="0.3">
      <c r="B826" s="30">
        <v>55000000</v>
      </c>
      <c r="C826" s="30">
        <v>13750000</v>
      </c>
      <c r="D826" s="26">
        <f t="shared" si="24"/>
        <v>55</v>
      </c>
      <c r="E826" s="26">
        <f t="shared" si="25"/>
        <v>13.75</v>
      </c>
    </row>
    <row r="827" spans="2:5" hidden="1" x14ac:dyDescent="0.3">
      <c r="B827" s="30">
        <v>55000000</v>
      </c>
      <c r="C827" s="30">
        <v>13218041</v>
      </c>
      <c r="D827" s="26">
        <f t="shared" si="24"/>
        <v>55</v>
      </c>
      <c r="E827" s="26">
        <f t="shared" si="25"/>
        <v>13.218040999999999</v>
      </c>
    </row>
    <row r="828" spans="2:5" x14ac:dyDescent="0.3">
      <c r="B828" s="30">
        <v>55000000</v>
      </c>
      <c r="C828" s="30">
        <v>-29959707</v>
      </c>
      <c r="D828" s="26">
        <f t="shared" si="24"/>
        <v>55</v>
      </c>
      <c r="E828" s="26">
        <f t="shared" si="25"/>
        <v>-29.959707000000002</v>
      </c>
    </row>
    <row r="829" spans="2:5" hidden="1" x14ac:dyDescent="0.3">
      <c r="B829" s="30">
        <v>55000000</v>
      </c>
      <c r="C829" s="30">
        <v>747724</v>
      </c>
      <c r="D829" s="26">
        <f t="shared" si="24"/>
        <v>55</v>
      </c>
      <c r="E829" s="26">
        <f t="shared" si="25"/>
        <v>0.74772400000000006</v>
      </c>
    </row>
    <row r="830" spans="2:5" hidden="1" x14ac:dyDescent="0.3">
      <c r="B830" s="30">
        <v>50000000</v>
      </c>
      <c r="C830" s="30">
        <v>5473600</v>
      </c>
      <c r="D830" s="26">
        <f t="shared" si="24"/>
        <v>50</v>
      </c>
      <c r="E830" s="26">
        <f t="shared" si="25"/>
        <v>5.4736000000000002</v>
      </c>
    </row>
    <row r="831" spans="2:5" x14ac:dyDescent="0.3">
      <c r="B831" s="30">
        <v>55000000</v>
      </c>
      <c r="C831" s="30">
        <v>-5005196</v>
      </c>
      <c r="D831" s="26">
        <f t="shared" si="24"/>
        <v>55</v>
      </c>
      <c r="E831" s="26">
        <f t="shared" si="25"/>
        <v>-5.0051959999999998</v>
      </c>
    </row>
    <row r="832" spans="2:5" x14ac:dyDescent="0.3">
      <c r="B832" s="30">
        <v>55000000</v>
      </c>
      <c r="C832" s="30">
        <v>-13390407</v>
      </c>
      <c r="D832" s="26">
        <f t="shared" si="24"/>
        <v>55</v>
      </c>
      <c r="E832" s="26">
        <f t="shared" si="25"/>
        <v>-13.390407</v>
      </c>
    </row>
    <row r="833" spans="2:5" x14ac:dyDescent="0.3">
      <c r="B833" s="30">
        <v>55000000</v>
      </c>
      <c r="C833" s="30">
        <v>-16446167</v>
      </c>
      <c r="D833" s="26">
        <f t="shared" si="24"/>
        <v>55</v>
      </c>
      <c r="E833" s="26">
        <f t="shared" si="25"/>
        <v>-16.446166999999999</v>
      </c>
    </row>
    <row r="834" spans="2:5" hidden="1" x14ac:dyDescent="0.3">
      <c r="B834" s="30">
        <v>55000000</v>
      </c>
      <c r="C834" s="30">
        <v>21137505</v>
      </c>
      <c r="D834" s="26">
        <f t="shared" si="24"/>
        <v>55</v>
      </c>
      <c r="E834" s="26">
        <f t="shared" si="25"/>
        <v>21.137505000000001</v>
      </c>
    </row>
    <row r="835" spans="2:5" x14ac:dyDescent="0.3">
      <c r="B835" s="30">
        <v>68000000</v>
      </c>
      <c r="C835" s="30">
        <v>-33649447</v>
      </c>
      <c r="D835" s="26">
        <f t="shared" ref="D835:D898" si="26">B835/1000000</f>
        <v>68</v>
      </c>
      <c r="E835" s="26">
        <f t="shared" ref="E835:E898" si="27">C835/1000000</f>
        <v>-33.649447000000002</v>
      </c>
    </row>
    <row r="836" spans="2:5" x14ac:dyDescent="0.3">
      <c r="B836" s="30">
        <v>55000000</v>
      </c>
      <c r="C836" s="30">
        <v>-20761389</v>
      </c>
      <c r="D836" s="26">
        <f t="shared" si="26"/>
        <v>55</v>
      </c>
      <c r="E836" s="26">
        <f t="shared" si="27"/>
        <v>-20.761389000000001</v>
      </c>
    </row>
    <row r="837" spans="2:5" x14ac:dyDescent="0.3">
      <c r="B837" s="30">
        <v>55000000</v>
      </c>
      <c r="C837" s="30">
        <v>-20901437</v>
      </c>
      <c r="D837" s="26">
        <f t="shared" si="26"/>
        <v>55</v>
      </c>
      <c r="E837" s="26">
        <f t="shared" si="27"/>
        <v>-20.901437000000001</v>
      </c>
    </row>
    <row r="838" spans="2:5" x14ac:dyDescent="0.3">
      <c r="B838" s="30">
        <v>55000000</v>
      </c>
      <c r="C838" s="30">
        <v>-21171682</v>
      </c>
      <c r="D838" s="26">
        <f t="shared" si="26"/>
        <v>55</v>
      </c>
      <c r="E838" s="26">
        <f t="shared" si="27"/>
        <v>-21.171682000000001</v>
      </c>
    </row>
    <row r="839" spans="2:5" x14ac:dyDescent="0.3">
      <c r="B839" s="30">
        <v>55000000</v>
      </c>
      <c r="C839" s="30">
        <v>-21527150</v>
      </c>
      <c r="D839" s="26">
        <f t="shared" si="26"/>
        <v>55</v>
      </c>
      <c r="E839" s="26">
        <f t="shared" si="27"/>
        <v>-21.527149999999999</v>
      </c>
    </row>
    <row r="840" spans="2:5" x14ac:dyDescent="0.3">
      <c r="B840" s="30">
        <v>55000000</v>
      </c>
      <c r="C840" s="30">
        <v>-23948874</v>
      </c>
      <c r="D840" s="26">
        <f t="shared" si="26"/>
        <v>55</v>
      </c>
      <c r="E840" s="26">
        <f t="shared" si="27"/>
        <v>-23.948874</v>
      </c>
    </row>
    <row r="841" spans="2:5" x14ac:dyDescent="0.3">
      <c r="B841" s="30">
        <v>55000000</v>
      </c>
      <c r="C841" s="30">
        <v>-19292673</v>
      </c>
      <c r="D841" s="26">
        <f t="shared" si="26"/>
        <v>55</v>
      </c>
      <c r="E841" s="26">
        <f t="shared" si="27"/>
        <v>-19.292673000000001</v>
      </c>
    </row>
    <row r="842" spans="2:5" x14ac:dyDescent="0.3">
      <c r="B842" s="30">
        <v>50000000</v>
      </c>
      <c r="C842" s="30">
        <v>-29449288</v>
      </c>
      <c r="D842" s="26">
        <f t="shared" si="26"/>
        <v>50</v>
      </c>
      <c r="E842" s="26">
        <f t="shared" si="27"/>
        <v>-29.449287999999999</v>
      </c>
    </row>
    <row r="843" spans="2:5" x14ac:dyDescent="0.3">
      <c r="B843" s="30">
        <v>55000000</v>
      </c>
      <c r="C843" s="30">
        <v>-36426209</v>
      </c>
      <c r="D843" s="26">
        <f t="shared" si="26"/>
        <v>55</v>
      </c>
      <c r="E843" s="26">
        <f t="shared" si="27"/>
        <v>-36.426209</v>
      </c>
    </row>
    <row r="844" spans="2:5" x14ac:dyDescent="0.3">
      <c r="B844" s="30">
        <v>70000000</v>
      </c>
      <c r="C844" s="30">
        <v>-18774204</v>
      </c>
      <c r="D844" s="26">
        <f t="shared" si="26"/>
        <v>70</v>
      </c>
      <c r="E844" s="26">
        <f t="shared" si="27"/>
        <v>-18.774204000000001</v>
      </c>
    </row>
    <row r="845" spans="2:5" x14ac:dyDescent="0.3">
      <c r="B845" s="30">
        <v>55000000</v>
      </c>
      <c r="C845" s="30">
        <v>-38735525</v>
      </c>
      <c r="D845" s="26">
        <f t="shared" si="26"/>
        <v>55</v>
      </c>
      <c r="E845" s="26">
        <f t="shared" si="27"/>
        <v>-38.735525000000003</v>
      </c>
    </row>
    <row r="846" spans="2:5" x14ac:dyDescent="0.3">
      <c r="B846" s="30">
        <v>62000000</v>
      </c>
      <c r="C846" s="30">
        <v>-36142013</v>
      </c>
      <c r="D846" s="26">
        <f t="shared" si="26"/>
        <v>62</v>
      </c>
      <c r="E846" s="26">
        <f t="shared" si="27"/>
        <v>-36.142012999999999</v>
      </c>
    </row>
    <row r="847" spans="2:5" x14ac:dyDescent="0.3">
      <c r="B847" s="30">
        <v>56000000</v>
      </c>
      <c r="C847" s="30">
        <v>-43129431</v>
      </c>
      <c r="D847" s="26">
        <f t="shared" si="26"/>
        <v>56</v>
      </c>
      <c r="E847" s="26">
        <f t="shared" si="27"/>
        <v>-43.129430999999997</v>
      </c>
    </row>
    <row r="848" spans="2:5" x14ac:dyDescent="0.3">
      <c r="B848" s="30">
        <v>71000000</v>
      </c>
      <c r="C848" s="30">
        <v>-59533912</v>
      </c>
      <c r="D848" s="26">
        <f t="shared" si="26"/>
        <v>71</v>
      </c>
      <c r="E848" s="26">
        <f t="shared" si="27"/>
        <v>-59.533912000000001</v>
      </c>
    </row>
    <row r="849" spans="2:5" x14ac:dyDescent="0.3">
      <c r="B849" s="30">
        <v>55000000</v>
      </c>
      <c r="C849" s="30">
        <v>-38911390</v>
      </c>
      <c r="D849" s="26">
        <f t="shared" si="26"/>
        <v>55</v>
      </c>
      <c r="E849" s="26">
        <f t="shared" si="27"/>
        <v>-38.911389999999997</v>
      </c>
    </row>
    <row r="850" spans="2:5" hidden="1" x14ac:dyDescent="0.3">
      <c r="B850" s="30">
        <v>50000000</v>
      </c>
      <c r="C850" s="30">
        <v>1178893</v>
      </c>
      <c r="D850" s="26">
        <f t="shared" si="26"/>
        <v>50</v>
      </c>
      <c r="E850" s="26">
        <f t="shared" si="27"/>
        <v>1.178893</v>
      </c>
    </row>
    <row r="851" spans="2:5" x14ac:dyDescent="0.3">
      <c r="B851" s="30">
        <v>57000000</v>
      </c>
      <c r="C851" s="30">
        <v>-50231945</v>
      </c>
      <c r="D851" s="26">
        <f t="shared" si="26"/>
        <v>57</v>
      </c>
      <c r="E851" s="26">
        <f t="shared" si="27"/>
        <v>-50.231945000000003</v>
      </c>
    </row>
    <row r="852" spans="2:5" x14ac:dyDescent="0.3">
      <c r="B852" s="30">
        <v>55000000</v>
      </c>
      <c r="C852" s="30">
        <v>-15559345</v>
      </c>
      <c r="D852" s="26">
        <f t="shared" si="26"/>
        <v>55</v>
      </c>
      <c r="E852" s="26">
        <f t="shared" si="27"/>
        <v>-15.559345</v>
      </c>
    </row>
    <row r="853" spans="2:5" x14ac:dyDescent="0.3">
      <c r="B853" s="30">
        <v>47000000</v>
      </c>
      <c r="C853" s="30">
        <v>-40832183</v>
      </c>
      <c r="D853" s="26">
        <f t="shared" si="26"/>
        <v>47</v>
      </c>
      <c r="E853" s="26">
        <f t="shared" si="27"/>
        <v>-40.832183000000001</v>
      </c>
    </row>
    <row r="854" spans="2:5" hidden="1" x14ac:dyDescent="0.3">
      <c r="B854" s="30">
        <v>2000000</v>
      </c>
      <c r="C854" s="30">
        <v>54176525.5</v>
      </c>
      <c r="D854" s="26">
        <f t="shared" si="26"/>
        <v>2</v>
      </c>
      <c r="E854" s="26">
        <f t="shared" si="27"/>
        <v>54.176525499999997</v>
      </c>
    </row>
    <row r="855" spans="2:5" hidden="1" x14ac:dyDescent="0.3">
      <c r="B855" s="30">
        <v>55000000</v>
      </c>
      <c r="C855" s="30">
        <v>17219395</v>
      </c>
      <c r="D855" s="26">
        <f t="shared" si="26"/>
        <v>55</v>
      </c>
      <c r="E855" s="26">
        <f t="shared" si="27"/>
        <v>17.219394999999999</v>
      </c>
    </row>
    <row r="856" spans="2:5" hidden="1" x14ac:dyDescent="0.3">
      <c r="B856" s="30">
        <v>54000000</v>
      </c>
      <c r="C856" s="30">
        <v>27645152</v>
      </c>
      <c r="D856" s="26">
        <f t="shared" si="26"/>
        <v>54</v>
      </c>
      <c r="E856" s="26">
        <f t="shared" si="27"/>
        <v>27.645152</v>
      </c>
    </row>
    <row r="857" spans="2:5" hidden="1" x14ac:dyDescent="0.3">
      <c r="B857" s="30">
        <v>55000000</v>
      </c>
      <c r="C857" s="30">
        <v>14951824</v>
      </c>
      <c r="D857" s="26">
        <f t="shared" si="26"/>
        <v>55</v>
      </c>
      <c r="E857" s="26">
        <f t="shared" si="27"/>
        <v>14.951824</v>
      </c>
    </row>
    <row r="858" spans="2:5" x14ac:dyDescent="0.3">
      <c r="B858" s="30">
        <v>55000000</v>
      </c>
      <c r="C858" s="30">
        <v>-45516179</v>
      </c>
      <c r="D858" s="26">
        <f t="shared" si="26"/>
        <v>55</v>
      </c>
      <c r="E858" s="26">
        <f t="shared" si="27"/>
        <v>-45.516179000000001</v>
      </c>
    </row>
    <row r="859" spans="2:5" hidden="1" x14ac:dyDescent="0.3">
      <c r="B859" s="30">
        <v>54000000</v>
      </c>
      <c r="C859" s="30">
        <v>12676062</v>
      </c>
      <c r="D859" s="26">
        <f t="shared" si="26"/>
        <v>54</v>
      </c>
      <c r="E859" s="26">
        <f t="shared" si="27"/>
        <v>12.676062</v>
      </c>
    </row>
    <row r="860" spans="2:5" x14ac:dyDescent="0.3">
      <c r="B860" s="30">
        <v>57000000</v>
      </c>
      <c r="C860" s="30">
        <v>-30161611</v>
      </c>
      <c r="D860" s="26">
        <f t="shared" si="26"/>
        <v>57</v>
      </c>
      <c r="E860" s="26">
        <f t="shared" si="27"/>
        <v>-30.161611000000001</v>
      </c>
    </row>
    <row r="861" spans="2:5" hidden="1" x14ac:dyDescent="0.3">
      <c r="B861" s="30">
        <v>54000000</v>
      </c>
      <c r="C861" s="30">
        <v>21604320</v>
      </c>
      <c r="D861" s="26">
        <f t="shared" si="26"/>
        <v>54</v>
      </c>
      <c r="E861" s="26">
        <f t="shared" si="27"/>
        <v>21.604320000000001</v>
      </c>
    </row>
    <row r="862" spans="2:5" hidden="1" x14ac:dyDescent="0.3">
      <c r="B862" s="30">
        <v>54000000</v>
      </c>
      <c r="C862" s="30">
        <v>54200000</v>
      </c>
      <c r="D862" s="26">
        <f t="shared" si="26"/>
        <v>54</v>
      </c>
      <c r="E862" s="26">
        <f t="shared" si="27"/>
        <v>54.2</v>
      </c>
    </row>
    <row r="863" spans="2:5" x14ac:dyDescent="0.3">
      <c r="B863" s="30">
        <v>54000000</v>
      </c>
      <c r="C863" s="30">
        <v>-48339916</v>
      </c>
      <c r="D863" s="26">
        <f t="shared" si="26"/>
        <v>54</v>
      </c>
      <c r="E863" s="26">
        <f t="shared" si="27"/>
        <v>-48.339916000000002</v>
      </c>
    </row>
    <row r="864" spans="2:5" x14ac:dyDescent="0.3">
      <c r="B864" s="30">
        <v>55000000</v>
      </c>
      <c r="C864" s="30">
        <v>-47778542</v>
      </c>
      <c r="D864" s="26">
        <f t="shared" si="26"/>
        <v>55</v>
      </c>
      <c r="E864" s="26">
        <f t="shared" si="27"/>
        <v>-47.778542000000002</v>
      </c>
    </row>
    <row r="865" spans="2:5" hidden="1" x14ac:dyDescent="0.3">
      <c r="B865" s="30">
        <v>46000000</v>
      </c>
      <c r="C865" s="30">
        <v>24327868</v>
      </c>
      <c r="D865" s="26">
        <f t="shared" si="26"/>
        <v>46</v>
      </c>
      <c r="E865" s="26">
        <f t="shared" si="27"/>
        <v>24.327867999999999</v>
      </c>
    </row>
    <row r="866" spans="2:5" hidden="1" x14ac:dyDescent="0.3">
      <c r="B866" s="30">
        <v>50000000</v>
      </c>
      <c r="C866" s="30">
        <v>8297830</v>
      </c>
      <c r="D866" s="26">
        <f t="shared" si="26"/>
        <v>50</v>
      </c>
      <c r="E866" s="26">
        <f t="shared" si="27"/>
        <v>8.2978299999999994</v>
      </c>
    </row>
    <row r="867" spans="2:5" hidden="1" x14ac:dyDescent="0.3">
      <c r="B867" s="30">
        <v>52500000</v>
      </c>
      <c r="C867" s="30">
        <v>4886369</v>
      </c>
      <c r="D867" s="26">
        <f t="shared" si="26"/>
        <v>52.5</v>
      </c>
      <c r="E867" s="26">
        <f t="shared" si="27"/>
        <v>4.8863690000000002</v>
      </c>
    </row>
    <row r="868" spans="2:5" x14ac:dyDescent="0.3">
      <c r="B868" s="30">
        <v>53000000</v>
      </c>
      <c r="C868" s="30">
        <v>-7792888</v>
      </c>
      <c r="D868" s="26">
        <f t="shared" si="26"/>
        <v>53</v>
      </c>
      <c r="E868" s="26">
        <f t="shared" si="27"/>
        <v>-7.7928879999999996</v>
      </c>
    </row>
    <row r="869" spans="2:5" hidden="1" x14ac:dyDescent="0.3">
      <c r="B869" s="30">
        <v>53000000</v>
      </c>
      <c r="C869" s="30">
        <v>9563543</v>
      </c>
      <c r="D869" s="26">
        <f t="shared" si="26"/>
        <v>53</v>
      </c>
      <c r="E869" s="26">
        <f t="shared" si="27"/>
        <v>9.5635429999999992</v>
      </c>
    </row>
    <row r="870" spans="2:5" x14ac:dyDescent="0.3">
      <c r="B870" s="30">
        <v>90000000</v>
      </c>
      <c r="C870" s="30">
        <v>-56425668</v>
      </c>
      <c r="D870" s="26">
        <f t="shared" si="26"/>
        <v>90</v>
      </c>
      <c r="E870" s="26">
        <f t="shared" si="27"/>
        <v>-56.425668000000002</v>
      </c>
    </row>
    <row r="871" spans="2:5" hidden="1" x14ac:dyDescent="0.3">
      <c r="B871" s="30">
        <v>50000000</v>
      </c>
      <c r="C871" s="30">
        <v>23343413</v>
      </c>
      <c r="D871" s="26">
        <f t="shared" si="26"/>
        <v>50</v>
      </c>
      <c r="E871" s="26">
        <f t="shared" si="27"/>
        <v>23.343413000000002</v>
      </c>
    </row>
    <row r="872" spans="2:5" x14ac:dyDescent="0.3">
      <c r="B872" s="30">
        <v>53000000</v>
      </c>
      <c r="C872" s="30">
        <v>-27968963</v>
      </c>
      <c r="D872" s="26">
        <f t="shared" si="26"/>
        <v>53</v>
      </c>
      <c r="E872" s="26">
        <f t="shared" si="27"/>
        <v>-27.968962999999999</v>
      </c>
    </row>
    <row r="873" spans="2:5" x14ac:dyDescent="0.3">
      <c r="B873" s="30">
        <v>55000000</v>
      </c>
      <c r="C873" s="30">
        <v>-32156953</v>
      </c>
      <c r="D873" s="26">
        <f t="shared" si="26"/>
        <v>55</v>
      </c>
      <c r="E873" s="26">
        <f t="shared" si="27"/>
        <v>-32.156953000000001</v>
      </c>
    </row>
    <row r="874" spans="2:5" x14ac:dyDescent="0.3">
      <c r="B874" s="30">
        <v>55000000</v>
      </c>
      <c r="C874" s="30">
        <v>-49244714</v>
      </c>
      <c r="D874" s="26">
        <f t="shared" si="26"/>
        <v>55</v>
      </c>
      <c r="E874" s="26">
        <f t="shared" si="27"/>
        <v>-49.244714000000002</v>
      </c>
    </row>
    <row r="875" spans="2:5" hidden="1" x14ac:dyDescent="0.3">
      <c r="B875" s="30">
        <v>52000000</v>
      </c>
      <c r="C875" s="30">
        <v>112435221</v>
      </c>
      <c r="D875" s="26">
        <f t="shared" si="26"/>
        <v>52</v>
      </c>
      <c r="E875" s="26">
        <f t="shared" si="27"/>
        <v>112.435221</v>
      </c>
    </row>
    <row r="876" spans="2:5" hidden="1" x14ac:dyDescent="0.3">
      <c r="B876" s="30">
        <v>40000000</v>
      </c>
      <c r="C876" s="30">
        <v>55720716</v>
      </c>
      <c r="D876" s="26">
        <f t="shared" si="26"/>
        <v>40</v>
      </c>
      <c r="E876" s="26">
        <f t="shared" si="27"/>
        <v>55.720716000000003</v>
      </c>
    </row>
    <row r="877" spans="2:5" hidden="1" x14ac:dyDescent="0.3">
      <c r="B877" s="30">
        <v>52000000</v>
      </c>
      <c r="C877" s="30">
        <v>66683135</v>
      </c>
      <c r="D877" s="26">
        <f t="shared" si="26"/>
        <v>52</v>
      </c>
      <c r="E877" s="26">
        <f t="shared" si="27"/>
        <v>66.683134999999993</v>
      </c>
    </row>
    <row r="878" spans="2:5" hidden="1" x14ac:dyDescent="0.3">
      <c r="B878" s="30">
        <v>52000000</v>
      </c>
      <c r="C878" s="30">
        <v>91704210</v>
      </c>
      <c r="D878" s="26">
        <f t="shared" si="26"/>
        <v>52</v>
      </c>
      <c r="E878" s="26">
        <f t="shared" si="27"/>
        <v>91.704210000000003</v>
      </c>
    </row>
    <row r="879" spans="2:5" hidden="1" x14ac:dyDescent="0.3">
      <c r="B879" s="30">
        <v>52000000</v>
      </c>
      <c r="C879" s="30">
        <v>58476776</v>
      </c>
      <c r="D879" s="26">
        <f t="shared" si="26"/>
        <v>52</v>
      </c>
      <c r="E879" s="26">
        <f t="shared" si="27"/>
        <v>58.476776000000001</v>
      </c>
    </row>
    <row r="880" spans="2:5" hidden="1" x14ac:dyDescent="0.3">
      <c r="B880" s="30">
        <v>50000000</v>
      </c>
      <c r="C880" s="30">
        <v>30270227</v>
      </c>
      <c r="D880" s="26">
        <f t="shared" si="26"/>
        <v>50</v>
      </c>
      <c r="E880" s="26">
        <f t="shared" si="27"/>
        <v>30.270226999999998</v>
      </c>
    </row>
    <row r="881" spans="2:5" x14ac:dyDescent="0.3">
      <c r="B881" s="30">
        <v>52000000</v>
      </c>
      <c r="C881" s="30">
        <v>-15614237</v>
      </c>
      <c r="D881" s="26">
        <f t="shared" si="26"/>
        <v>52</v>
      </c>
      <c r="E881" s="26">
        <f t="shared" si="27"/>
        <v>-15.614236999999999</v>
      </c>
    </row>
    <row r="882" spans="2:5" x14ac:dyDescent="0.3">
      <c r="B882" s="30">
        <v>52000000</v>
      </c>
      <c r="C882" s="30">
        <v>-14964155</v>
      </c>
      <c r="D882" s="26">
        <f t="shared" si="26"/>
        <v>52</v>
      </c>
      <c r="E882" s="26">
        <f t="shared" si="27"/>
        <v>-14.964155</v>
      </c>
    </row>
    <row r="883" spans="2:5" x14ac:dyDescent="0.3">
      <c r="B883" s="30">
        <v>52000000</v>
      </c>
      <c r="C883" s="30">
        <v>-17419365</v>
      </c>
      <c r="D883" s="26">
        <f t="shared" si="26"/>
        <v>52</v>
      </c>
      <c r="E883" s="26">
        <f t="shared" si="27"/>
        <v>-17.419364999999999</v>
      </c>
    </row>
    <row r="884" spans="2:5" x14ac:dyDescent="0.3">
      <c r="B884" s="30">
        <v>52000000</v>
      </c>
      <c r="C884" s="30">
        <v>-9561700</v>
      </c>
      <c r="D884" s="26">
        <f t="shared" si="26"/>
        <v>52</v>
      </c>
      <c r="E884" s="26">
        <f t="shared" si="27"/>
        <v>-9.5617000000000001</v>
      </c>
    </row>
    <row r="885" spans="2:5" x14ac:dyDescent="0.3">
      <c r="B885" s="30">
        <v>52000000</v>
      </c>
      <c r="C885" s="30">
        <v>-28675334</v>
      </c>
      <c r="D885" s="26">
        <f t="shared" si="26"/>
        <v>52</v>
      </c>
      <c r="E885" s="26">
        <f t="shared" si="27"/>
        <v>-28.675333999999999</v>
      </c>
    </row>
    <row r="886" spans="2:5" x14ac:dyDescent="0.3">
      <c r="B886" s="30">
        <v>52000000</v>
      </c>
      <c r="C886" s="30">
        <v>-28979512</v>
      </c>
      <c r="D886" s="26">
        <f t="shared" si="26"/>
        <v>52</v>
      </c>
      <c r="E886" s="26">
        <f t="shared" si="27"/>
        <v>-28.979512</v>
      </c>
    </row>
    <row r="887" spans="2:5" hidden="1" x14ac:dyDescent="0.3">
      <c r="B887" s="30">
        <v>51000000</v>
      </c>
      <c r="C887" s="30">
        <v>39567722</v>
      </c>
      <c r="D887" s="26">
        <f t="shared" si="26"/>
        <v>51</v>
      </c>
      <c r="E887" s="26">
        <f t="shared" si="27"/>
        <v>39.567722000000003</v>
      </c>
    </row>
    <row r="888" spans="2:5" hidden="1" x14ac:dyDescent="0.3">
      <c r="B888" s="30">
        <v>51000000</v>
      </c>
      <c r="C888" s="30">
        <v>21601713</v>
      </c>
      <c r="D888" s="26">
        <f t="shared" si="26"/>
        <v>51</v>
      </c>
      <c r="E888" s="26">
        <f t="shared" si="27"/>
        <v>21.601713</v>
      </c>
    </row>
    <row r="889" spans="2:5" hidden="1" x14ac:dyDescent="0.3">
      <c r="B889" s="30">
        <v>30750000</v>
      </c>
      <c r="C889" s="30">
        <v>4342918</v>
      </c>
      <c r="D889" s="26">
        <f t="shared" si="26"/>
        <v>30.75</v>
      </c>
      <c r="E889" s="26">
        <f t="shared" si="27"/>
        <v>4.3429180000000001</v>
      </c>
    </row>
    <row r="890" spans="2:5" hidden="1" x14ac:dyDescent="0.3">
      <c r="B890" s="30">
        <v>50000000</v>
      </c>
      <c r="C890" s="30">
        <v>246623634</v>
      </c>
      <c r="D890" s="26">
        <f t="shared" si="26"/>
        <v>50</v>
      </c>
      <c r="E890" s="26">
        <f t="shared" si="27"/>
        <v>246.62363400000001</v>
      </c>
    </row>
    <row r="891" spans="2:5" hidden="1" x14ac:dyDescent="0.3">
      <c r="B891" s="30">
        <v>60000000</v>
      </c>
      <c r="C891" s="30">
        <v>207652016</v>
      </c>
      <c r="D891" s="26">
        <f t="shared" si="26"/>
        <v>60</v>
      </c>
      <c r="E891" s="26">
        <f t="shared" si="27"/>
        <v>207.652016</v>
      </c>
    </row>
    <row r="892" spans="2:5" hidden="1" x14ac:dyDescent="0.3">
      <c r="B892" s="30">
        <v>50200000</v>
      </c>
      <c r="C892" s="30">
        <v>12253315</v>
      </c>
      <c r="D892" s="26">
        <f t="shared" si="26"/>
        <v>50.2</v>
      </c>
      <c r="E892" s="26">
        <f t="shared" si="27"/>
        <v>12.253315000000001</v>
      </c>
    </row>
    <row r="893" spans="2:5" hidden="1" x14ac:dyDescent="0.3">
      <c r="B893" s="30">
        <v>48000000</v>
      </c>
      <c r="C893" s="30">
        <v>117500000</v>
      </c>
      <c r="D893" s="26">
        <f t="shared" si="26"/>
        <v>48</v>
      </c>
      <c r="E893" s="26">
        <f t="shared" si="27"/>
        <v>117.5</v>
      </c>
    </row>
    <row r="894" spans="2:5" hidden="1" x14ac:dyDescent="0.3">
      <c r="B894" s="30">
        <v>50000000</v>
      </c>
      <c r="C894" s="30">
        <v>103620822</v>
      </c>
      <c r="D894" s="26">
        <f t="shared" si="26"/>
        <v>50</v>
      </c>
      <c r="E894" s="26">
        <f t="shared" si="27"/>
        <v>103.620822</v>
      </c>
    </row>
    <row r="895" spans="2:5" hidden="1" x14ac:dyDescent="0.3">
      <c r="B895" s="30">
        <v>50000000</v>
      </c>
      <c r="C895" s="30">
        <v>168628680</v>
      </c>
      <c r="D895" s="26">
        <f t="shared" si="26"/>
        <v>50</v>
      </c>
      <c r="E895" s="26">
        <f t="shared" si="27"/>
        <v>168.62868</v>
      </c>
    </row>
    <row r="896" spans="2:5" hidden="1" x14ac:dyDescent="0.3">
      <c r="B896" s="30">
        <v>50000000</v>
      </c>
      <c r="C896" s="30">
        <v>97637474</v>
      </c>
      <c r="D896" s="26">
        <f t="shared" si="26"/>
        <v>50</v>
      </c>
      <c r="E896" s="26">
        <f t="shared" si="27"/>
        <v>97.637473999999997</v>
      </c>
    </row>
    <row r="897" spans="2:5" hidden="1" x14ac:dyDescent="0.3">
      <c r="B897" s="30">
        <v>50000000</v>
      </c>
      <c r="C897" s="30">
        <v>85014968</v>
      </c>
      <c r="D897" s="26">
        <f t="shared" si="26"/>
        <v>50</v>
      </c>
      <c r="E897" s="26">
        <f t="shared" si="27"/>
        <v>85.014967999999996</v>
      </c>
    </row>
    <row r="898" spans="2:5" x14ac:dyDescent="0.3">
      <c r="B898" s="30">
        <v>50000000</v>
      </c>
      <c r="C898" s="30">
        <v>-47824688</v>
      </c>
      <c r="D898" s="26">
        <f t="shared" si="26"/>
        <v>50</v>
      </c>
      <c r="E898" s="26">
        <f t="shared" si="27"/>
        <v>-47.824688000000002</v>
      </c>
    </row>
    <row r="899" spans="2:5" hidden="1" x14ac:dyDescent="0.3">
      <c r="B899" s="30">
        <v>50000000</v>
      </c>
      <c r="C899" s="30">
        <v>76203320</v>
      </c>
      <c r="D899" s="26">
        <f t="shared" ref="D899:D962" si="28">B899/1000000</f>
        <v>50</v>
      </c>
      <c r="E899" s="26">
        <f t="shared" ref="E899:E962" si="29">C899/1000000</f>
        <v>76.203320000000005</v>
      </c>
    </row>
    <row r="900" spans="2:5" hidden="1" x14ac:dyDescent="0.3">
      <c r="B900" s="30">
        <v>50000000</v>
      </c>
      <c r="C900" s="30">
        <v>76975169</v>
      </c>
      <c r="D900" s="26">
        <f t="shared" si="28"/>
        <v>50</v>
      </c>
      <c r="E900" s="26">
        <f t="shared" si="29"/>
        <v>76.975168999999994</v>
      </c>
    </row>
    <row r="901" spans="2:5" hidden="1" x14ac:dyDescent="0.3">
      <c r="B901" s="30">
        <v>52000000</v>
      </c>
      <c r="C901" s="30">
        <v>73548685</v>
      </c>
      <c r="D901" s="26">
        <f t="shared" si="28"/>
        <v>52</v>
      </c>
      <c r="E901" s="26">
        <f t="shared" si="29"/>
        <v>73.548685000000006</v>
      </c>
    </row>
    <row r="902" spans="2:5" hidden="1" x14ac:dyDescent="0.3">
      <c r="B902" s="30">
        <v>50000000</v>
      </c>
      <c r="C902" s="30">
        <v>55807520</v>
      </c>
      <c r="D902" s="26">
        <f t="shared" si="28"/>
        <v>50</v>
      </c>
      <c r="E902" s="26">
        <f t="shared" si="29"/>
        <v>55.807519999999997</v>
      </c>
    </row>
    <row r="903" spans="2:5" hidden="1" x14ac:dyDescent="0.3">
      <c r="B903" s="30">
        <v>50000000</v>
      </c>
      <c r="C903" s="30">
        <v>141616238</v>
      </c>
      <c r="D903" s="26">
        <f t="shared" si="28"/>
        <v>50</v>
      </c>
      <c r="E903" s="26">
        <f t="shared" si="29"/>
        <v>141.61623800000001</v>
      </c>
    </row>
    <row r="904" spans="2:5" hidden="1" x14ac:dyDescent="0.3">
      <c r="B904" s="30">
        <v>60000000</v>
      </c>
      <c r="C904" s="30">
        <v>45264608</v>
      </c>
      <c r="D904" s="26">
        <f t="shared" si="28"/>
        <v>60</v>
      </c>
      <c r="E904" s="26">
        <f t="shared" si="29"/>
        <v>45.264608000000003</v>
      </c>
    </row>
    <row r="905" spans="2:5" hidden="1" x14ac:dyDescent="0.3">
      <c r="B905" s="30">
        <v>70000000</v>
      </c>
      <c r="C905" s="30">
        <v>27680195</v>
      </c>
      <c r="D905" s="26">
        <f t="shared" si="28"/>
        <v>70</v>
      </c>
      <c r="E905" s="26">
        <f t="shared" si="29"/>
        <v>27.680195000000001</v>
      </c>
    </row>
    <row r="906" spans="2:5" hidden="1" x14ac:dyDescent="0.3">
      <c r="B906" s="30">
        <v>50000000</v>
      </c>
      <c r="C906" s="30">
        <v>76088877</v>
      </c>
      <c r="D906" s="26">
        <f t="shared" si="28"/>
        <v>50</v>
      </c>
      <c r="E906" s="26">
        <f t="shared" si="29"/>
        <v>76.088876999999997</v>
      </c>
    </row>
    <row r="907" spans="2:5" hidden="1" x14ac:dyDescent="0.3">
      <c r="B907" s="30">
        <v>50000000</v>
      </c>
      <c r="C907" s="30">
        <v>41030827</v>
      </c>
      <c r="D907" s="26">
        <f t="shared" si="28"/>
        <v>50</v>
      </c>
      <c r="E907" s="26">
        <f t="shared" si="29"/>
        <v>41.030827000000002</v>
      </c>
    </row>
    <row r="908" spans="2:5" hidden="1" x14ac:dyDescent="0.3">
      <c r="B908" s="30">
        <v>50000000</v>
      </c>
      <c r="C908" s="30">
        <v>100315155</v>
      </c>
      <c r="D908" s="26">
        <f t="shared" si="28"/>
        <v>50</v>
      </c>
      <c r="E908" s="26">
        <f t="shared" si="29"/>
        <v>100.315155</v>
      </c>
    </row>
    <row r="909" spans="2:5" hidden="1" x14ac:dyDescent="0.3">
      <c r="B909" s="30">
        <v>50000000</v>
      </c>
      <c r="C909" s="30">
        <v>77997349</v>
      </c>
      <c r="D909" s="26">
        <f t="shared" si="28"/>
        <v>50</v>
      </c>
      <c r="E909" s="26">
        <f t="shared" si="29"/>
        <v>77.997349</v>
      </c>
    </row>
    <row r="910" spans="2:5" hidden="1" x14ac:dyDescent="0.3">
      <c r="B910" s="30">
        <v>45000000</v>
      </c>
      <c r="C910" s="30">
        <v>43504640</v>
      </c>
      <c r="D910" s="26">
        <f t="shared" si="28"/>
        <v>45</v>
      </c>
      <c r="E910" s="26">
        <f t="shared" si="29"/>
        <v>43.504640000000002</v>
      </c>
    </row>
    <row r="911" spans="2:5" hidden="1" x14ac:dyDescent="0.3">
      <c r="B911" s="30">
        <v>50000000</v>
      </c>
      <c r="C911" s="30">
        <v>31517441</v>
      </c>
      <c r="D911" s="26">
        <f t="shared" si="28"/>
        <v>50</v>
      </c>
      <c r="E911" s="26">
        <f t="shared" si="29"/>
        <v>31.517441000000002</v>
      </c>
    </row>
    <row r="912" spans="2:5" hidden="1" x14ac:dyDescent="0.3">
      <c r="B912" s="30">
        <v>50000000</v>
      </c>
      <c r="C912" s="30">
        <v>31022333</v>
      </c>
      <c r="D912" s="26">
        <f t="shared" si="28"/>
        <v>50</v>
      </c>
      <c r="E912" s="26">
        <f t="shared" si="29"/>
        <v>31.022333</v>
      </c>
    </row>
    <row r="913" spans="2:5" hidden="1" x14ac:dyDescent="0.3">
      <c r="B913" s="30">
        <v>54400000</v>
      </c>
      <c r="C913" s="30">
        <v>21221915</v>
      </c>
      <c r="D913" s="26">
        <f t="shared" si="28"/>
        <v>54.4</v>
      </c>
      <c r="E913" s="26">
        <f t="shared" si="29"/>
        <v>21.221914999999999</v>
      </c>
    </row>
    <row r="914" spans="2:5" hidden="1" x14ac:dyDescent="0.3">
      <c r="B914" s="30">
        <v>50000000</v>
      </c>
      <c r="C914" s="30">
        <v>29948113</v>
      </c>
      <c r="D914" s="26">
        <f t="shared" si="28"/>
        <v>50</v>
      </c>
      <c r="E914" s="26">
        <f t="shared" si="29"/>
        <v>29.948112999999999</v>
      </c>
    </row>
    <row r="915" spans="2:5" hidden="1" x14ac:dyDescent="0.3">
      <c r="B915" s="30">
        <v>50000000</v>
      </c>
      <c r="C915" s="30">
        <v>38658172</v>
      </c>
      <c r="D915" s="26">
        <f t="shared" si="28"/>
        <v>50</v>
      </c>
      <c r="E915" s="26">
        <f t="shared" si="29"/>
        <v>38.658172</v>
      </c>
    </row>
    <row r="916" spans="2:5" hidden="1" x14ac:dyDescent="0.3">
      <c r="B916" s="30">
        <v>50000000</v>
      </c>
      <c r="C916" s="30">
        <v>34244877</v>
      </c>
      <c r="D916" s="26">
        <f t="shared" si="28"/>
        <v>50</v>
      </c>
      <c r="E916" s="26">
        <f t="shared" si="29"/>
        <v>34.244877000000002</v>
      </c>
    </row>
    <row r="917" spans="2:5" hidden="1" x14ac:dyDescent="0.3">
      <c r="B917" s="30">
        <v>35000000</v>
      </c>
      <c r="C917" s="30">
        <v>40367693</v>
      </c>
      <c r="D917" s="26">
        <f t="shared" si="28"/>
        <v>35</v>
      </c>
      <c r="E917" s="26">
        <f t="shared" si="29"/>
        <v>40.367693000000003</v>
      </c>
    </row>
    <row r="918" spans="2:5" hidden="1" x14ac:dyDescent="0.3">
      <c r="B918" s="30">
        <v>60000000</v>
      </c>
      <c r="C918" s="30">
        <v>13701902</v>
      </c>
      <c r="D918" s="26">
        <f t="shared" si="28"/>
        <v>60</v>
      </c>
      <c r="E918" s="26">
        <f t="shared" si="29"/>
        <v>13.701902</v>
      </c>
    </row>
    <row r="919" spans="2:5" hidden="1" x14ac:dyDescent="0.3">
      <c r="B919" s="30">
        <v>50000000</v>
      </c>
      <c r="C919" s="30">
        <v>25605492</v>
      </c>
      <c r="D919" s="26">
        <f t="shared" si="28"/>
        <v>50</v>
      </c>
      <c r="E919" s="26">
        <f t="shared" si="29"/>
        <v>25.605492000000002</v>
      </c>
    </row>
    <row r="920" spans="2:5" hidden="1" x14ac:dyDescent="0.3">
      <c r="B920" s="30">
        <v>50000000</v>
      </c>
      <c r="C920" s="30">
        <v>17823573</v>
      </c>
      <c r="D920" s="26">
        <f t="shared" si="28"/>
        <v>50</v>
      </c>
      <c r="E920" s="26">
        <f t="shared" si="29"/>
        <v>17.823573</v>
      </c>
    </row>
    <row r="921" spans="2:5" hidden="1" x14ac:dyDescent="0.3">
      <c r="B921" s="30">
        <v>50000000</v>
      </c>
      <c r="C921" s="30">
        <v>41439400</v>
      </c>
      <c r="D921" s="26">
        <f t="shared" si="28"/>
        <v>50</v>
      </c>
      <c r="E921" s="26">
        <f t="shared" si="29"/>
        <v>41.439399999999999</v>
      </c>
    </row>
    <row r="922" spans="2:5" hidden="1" x14ac:dyDescent="0.3">
      <c r="B922" s="30">
        <v>65000000</v>
      </c>
      <c r="C922" s="30">
        <v>2128202</v>
      </c>
      <c r="D922" s="26">
        <f t="shared" si="28"/>
        <v>65</v>
      </c>
      <c r="E922" s="26">
        <f t="shared" si="29"/>
        <v>2.1282019999999999</v>
      </c>
    </row>
    <row r="923" spans="2:5" hidden="1" x14ac:dyDescent="0.3">
      <c r="B923" s="30">
        <v>54000000</v>
      </c>
      <c r="C923" s="30">
        <v>16496802</v>
      </c>
      <c r="D923" s="26">
        <f t="shared" si="28"/>
        <v>54</v>
      </c>
      <c r="E923" s="26">
        <f t="shared" si="29"/>
        <v>16.496801999999999</v>
      </c>
    </row>
    <row r="924" spans="2:5" hidden="1" x14ac:dyDescent="0.3">
      <c r="B924" s="30">
        <v>50000000</v>
      </c>
      <c r="C924" s="30">
        <v>10470220</v>
      </c>
      <c r="D924" s="26">
        <f t="shared" si="28"/>
        <v>50</v>
      </c>
      <c r="E924" s="26">
        <f t="shared" si="29"/>
        <v>10.470219999999999</v>
      </c>
    </row>
    <row r="925" spans="2:5" hidden="1" x14ac:dyDescent="0.3">
      <c r="B925" s="30">
        <v>50000000</v>
      </c>
      <c r="C925" s="30">
        <v>8336565</v>
      </c>
      <c r="D925" s="26">
        <f t="shared" si="28"/>
        <v>50</v>
      </c>
      <c r="E925" s="26">
        <f t="shared" si="29"/>
        <v>8.3365650000000002</v>
      </c>
    </row>
    <row r="926" spans="2:5" hidden="1" x14ac:dyDescent="0.3">
      <c r="B926" s="30">
        <v>50000000</v>
      </c>
      <c r="C926" s="30">
        <v>16002004</v>
      </c>
      <c r="D926" s="26">
        <f t="shared" si="28"/>
        <v>50</v>
      </c>
      <c r="E926" s="26">
        <f t="shared" si="29"/>
        <v>16.002003999999999</v>
      </c>
    </row>
    <row r="927" spans="2:5" hidden="1" x14ac:dyDescent="0.3">
      <c r="B927" s="30">
        <v>50000000</v>
      </c>
      <c r="C927" s="30">
        <v>4997476</v>
      </c>
      <c r="D927" s="26">
        <f t="shared" si="28"/>
        <v>50</v>
      </c>
      <c r="E927" s="26">
        <f t="shared" si="29"/>
        <v>4.9974759999999998</v>
      </c>
    </row>
    <row r="928" spans="2:5" hidden="1" x14ac:dyDescent="0.3">
      <c r="B928" s="30">
        <v>50000000</v>
      </c>
      <c r="C928" s="30">
        <v>5682070</v>
      </c>
      <c r="D928" s="26">
        <f t="shared" si="28"/>
        <v>50</v>
      </c>
      <c r="E928" s="26">
        <f t="shared" si="29"/>
        <v>5.6820700000000004</v>
      </c>
    </row>
    <row r="929" spans="2:5" hidden="1" x14ac:dyDescent="0.3">
      <c r="B929" s="30">
        <v>50000000</v>
      </c>
      <c r="C929" s="30">
        <v>2752475</v>
      </c>
      <c r="D929" s="26">
        <f t="shared" si="28"/>
        <v>50</v>
      </c>
      <c r="E929" s="26">
        <f t="shared" si="29"/>
        <v>2.752475</v>
      </c>
    </row>
    <row r="930" spans="2:5" x14ac:dyDescent="0.3">
      <c r="B930" s="30">
        <v>60000000</v>
      </c>
      <c r="C930" s="30">
        <v>-4907170</v>
      </c>
      <c r="D930" s="26">
        <f t="shared" si="28"/>
        <v>60</v>
      </c>
      <c r="E930" s="26">
        <f t="shared" si="29"/>
        <v>-4.9071699999999998</v>
      </c>
    </row>
    <row r="931" spans="2:5" hidden="1" x14ac:dyDescent="0.3">
      <c r="B931" s="30">
        <v>50000000</v>
      </c>
      <c r="C931" s="30">
        <v>815288</v>
      </c>
      <c r="D931" s="26">
        <f t="shared" si="28"/>
        <v>50</v>
      </c>
      <c r="E931" s="26">
        <f t="shared" si="29"/>
        <v>0.81528800000000001</v>
      </c>
    </row>
    <row r="932" spans="2:5" hidden="1" x14ac:dyDescent="0.3">
      <c r="B932" s="30">
        <v>50000000</v>
      </c>
      <c r="C932" s="30">
        <v>2822418</v>
      </c>
      <c r="D932" s="26">
        <f t="shared" si="28"/>
        <v>50</v>
      </c>
      <c r="E932" s="26">
        <f t="shared" si="29"/>
        <v>2.8224179999999999</v>
      </c>
    </row>
    <row r="933" spans="2:5" hidden="1" x14ac:dyDescent="0.3">
      <c r="B933" s="30">
        <v>50000000</v>
      </c>
      <c r="C933" s="30">
        <v>150619</v>
      </c>
      <c r="D933" s="26">
        <f t="shared" si="28"/>
        <v>50</v>
      </c>
      <c r="E933" s="26">
        <f t="shared" si="29"/>
        <v>0.150619</v>
      </c>
    </row>
    <row r="934" spans="2:5" x14ac:dyDescent="0.3">
      <c r="B934" s="30">
        <v>50000000</v>
      </c>
      <c r="C934" s="30">
        <v>-1254850</v>
      </c>
      <c r="D934" s="26">
        <f t="shared" si="28"/>
        <v>50</v>
      </c>
      <c r="E934" s="26">
        <f t="shared" si="29"/>
        <v>-1.25485</v>
      </c>
    </row>
    <row r="935" spans="2:5" hidden="1" x14ac:dyDescent="0.3">
      <c r="B935" s="30">
        <v>50000000</v>
      </c>
      <c r="C935" s="30">
        <v>7168</v>
      </c>
      <c r="D935" s="26">
        <f t="shared" si="28"/>
        <v>50</v>
      </c>
      <c r="E935" s="26">
        <f t="shared" si="29"/>
        <v>7.1679999999999999E-3</v>
      </c>
    </row>
    <row r="936" spans="2:5" x14ac:dyDescent="0.3">
      <c r="B936" s="30">
        <v>50000000</v>
      </c>
      <c r="C936" s="30">
        <v>-1845268</v>
      </c>
      <c r="D936" s="26">
        <f t="shared" si="28"/>
        <v>50</v>
      </c>
      <c r="E936" s="26">
        <f t="shared" si="29"/>
        <v>-1.8452679999999999</v>
      </c>
    </row>
    <row r="937" spans="2:5" x14ac:dyDescent="0.3">
      <c r="B937" s="30">
        <v>50000000</v>
      </c>
      <c r="C937" s="30">
        <v>-1734419</v>
      </c>
      <c r="D937" s="26">
        <f t="shared" si="28"/>
        <v>50</v>
      </c>
      <c r="E937" s="26">
        <f t="shared" si="29"/>
        <v>-1.7344189999999999</v>
      </c>
    </row>
    <row r="938" spans="2:5" x14ac:dyDescent="0.3">
      <c r="B938" s="30">
        <v>50000000</v>
      </c>
      <c r="C938" s="30">
        <v>-3017368</v>
      </c>
      <c r="D938" s="26">
        <f t="shared" si="28"/>
        <v>50</v>
      </c>
      <c r="E938" s="26">
        <f t="shared" si="29"/>
        <v>-3.0173679999999998</v>
      </c>
    </row>
    <row r="939" spans="2:5" x14ac:dyDescent="0.3">
      <c r="B939" s="30">
        <v>50000000</v>
      </c>
      <c r="C939" s="30">
        <v>-5262941</v>
      </c>
      <c r="D939" s="26">
        <f t="shared" si="28"/>
        <v>50</v>
      </c>
      <c r="E939" s="26">
        <f t="shared" si="29"/>
        <v>-5.2629409999999996</v>
      </c>
    </row>
    <row r="940" spans="2:5" hidden="1" x14ac:dyDescent="0.3">
      <c r="B940" s="30">
        <v>50000000</v>
      </c>
      <c r="C940" s="30">
        <v>6724080</v>
      </c>
      <c r="D940" s="26">
        <f t="shared" si="28"/>
        <v>50</v>
      </c>
      <c r="E940" s="26">
        <f t="shared" si="29"/>
        <v>6.7240799999999998</v>
      </c>
    </row>
    <row r="941" spans="2:5" x14ac:dyDescent="0.3">
      <c r="B941" s="30">
        <v>50000000</v>
      </c>
      <c r="C941" s="30">
        <v>-5515935</v>
      </c>
      <c r="D941" s="26">
        <f t="shared" si="28"/>
        <v>50</v>
      </c>
      <c r="E941" s="26">
        <f t="shared" si="29"/>
        <v>-5.5159349999999998</v>
      </c>
    </row>
    <row r="942" spans="2:5" x14ac:dyDescent="0.3">
      <c r="B942" s="30">
        <v>50000000</v>
      </c>
      <c r="C942" s="30">
        <v>-2446488</v>
      </c>
      <c r="D942" s="26">
        <f t="shared" si="28"/>
        <v>50</v>
      </c>
      <c r="E942" s="26">
        <f t="shared" si="29"/>
        <v>-2.446488</v>
      </c>
    </row>
    <row r="943" spans="2:5" x14ac:dyDescent="0.3">
      <c r="B943" s="30">
        <v>55000000</v>
      </c>
      <c r="C943" s="30">
        <v>-12390000</v>
      </c>
      <c r="D943" s="26">
        <f t="shared" si="28"/>
        <v>55</v>
      </c>
      <c r="E943" s="26">
        <f t="shared" si="29"/>
        <v>-12.39</v>
      </c>
    </row>
    <row r="944" spans="2:5" x14ac:dyDescent="0.3">
      <c r="B944" s="30">
        <v>50000000</v>
      </c>
      <c r="C944" s="30">
        <v>-8517793</v>
      </c>
      <c r="D944" s="26">
        <f t="shared" si="28"/>
        <v>50</v>
      </c>
      <c r="E944" s="26">
        <f t="shared" si="29"/>
        <v>-8.5177929999999993</v>
      </c>
    </row>
    <row r="945" spans="2:5" x14ac:dyDescent="0.3">
      <c r="B945" s="30">
        <v>50000000</v>
      </c>
      <c r="C945" s="30">
        <v>-2894915</v>
      </c>
      <c r="D945" s="26">
        <f t="shared" si="28"/>
        <v>50</v>
      </c>
      <c r="E945" s="26">
        <f t="shared" si="29"/>
        <v>-2.8949150000000001</v>
      </c>
    </row>
    <row r="946" spans="2:5" x14ac:dyDescent="0.3">
      <c r="B946" s="30">
        <v>50000000</v>
      </c>
      <c r="C946" s="30">
        <v>-8743723</v>
      </c>
      <c r="D946" s="26">
        <f t="shared" si="28"/>
        <v>50</v>
      </c>
      <c r="E946" s="26">
        <f t="shared" si="29"/>
        <v>-8.7437229999999992</v>
      </c>
    </row>
    <row r="947" spans="2:5" hidden="1" x14ac:dyDescent="0.3">
      <c r="B947" s="30">
        <v>45000000</v>
      </c>
      <c r="C947" s="30">
        <v>5740078</v>
      </c>
      <c r="D947" s="26">
        <f t="shared" si="28"/>
        <v>45</v>
      </c>
      <c r="E947" s="26">
        <f t="shared" si="29"/>
        <v>5.7400779999999996</v>
      </c>
    </row>
    <row r="948" spans="2:5" hidden="1" x14ac:dyDescent="0.3">
      <c r="B948" s="30">
        <v>40000000</v>
      </c>
      <c r="C948" s="30">
        <v>203020</v>
      </c>
      <c r="D948" s="26">
        <f t="shared" si="28"/>
        <v>40</v>
      </c>
      <c r="E948" s="26">
        <f t="shared" si="29"/>
        <v>0.20302000000000001</v>
      </c>
    </row>
    <row r="949" spans="2:5" x14ac:dyDescent="0.3">
      <c r="B949" s="30">
        <v>50000000</v>
      </c>
      <c r="C949" s="30">
        <v>-9094723</v>
      </c>
      <c r="D949" s="26">
        <f t="shared" si="28"/>
        <v>50</v>
      </c>
      <c r="E949" s="26">
        <f t="shared" si="29"/>
        <v>-9.0947230000000001</v>
      </c>
    </row>
    <row r="950" spans="2:5" x14ac:dyDescent="0.3">
      <c r="B950" s="30">
        <v>50000000</v>
      </c>
      <c r="C950" s="30">
        <v>-11409500</v>
      </c>
      <c r="D950" s="26">
        <f t="shared" si="28"/>
        <v>50</v>
      </c>
      <c r="E950" s="26">
        <f t="shared" si="29"/>
        <v>-11.4095</v>
      </c>
    </row>
    <row r="951" spans="2:5" x14ac:dyDescent="0.3">
      <c r="B951" s="30">
        <v>50000000</v>
      </c>
      <c r="C951" s="30">
        <v>-10822459</v>
      </c>
      <c r="D951" s="26">
        <f t="shared" si="28"/>
        <v>50</v>
      </c>
      <c r="E951" s="26">
        <f t="shared" si="29"/>
        <v>-10.822459</v>
      </c>
    </row>
    <row r="952" spans="2:5" x14ac:dyDescent="0.3">
      <c r="B952" s="30">
        <v>50000000</v>
      </c>
      <c r="C952" s="30">
        <v>-10221401</v>
      </c>
      <c r="D952" s="26">
        <f t="shared" si="28"/>
        <v>50</v>
      </c>
      <c r="E952" s="26">
        <f t="shared" si="29"/>
        <v>-10.221401</v>
      </c>
    </row>
    <row r="953" spans="2:5" x14ac:dyDescent="0.3">
      <c r="B953" s="30">
        <v>50000000</v>
      </c>
      <c r="C953" s="30">
        <v>-12513862</v>
      </c>
      <c r="D953" s="26">
        <f t="shared" si="28"/>
        <v>50</v>
      </c>
      <c r="E953" s="26">
        <f t="shared" si="29"/>
        <v>-12.513862</v>
      </c>
    </row>
    <row r="954" spans="2:5" x14ac:dyDescent="0.3">
      <c r="B954" s="30">
        <v>40000000</v>
      </c>
      <c r="C954" s="30">
        <v>-1894923</v>
      </c>
      <c r="D954" s="26">
        <f t="shared" si="28"/>
        <v>40</v>
      </c>
      <c r="E954" s="26">
        <f t="shared" si="29"/>
        <v>-1.8949229999999999</v>
      </c>
    </row>
    <row r="955" spans="2:5" x14ac:dyDescent="0.3">
      <c r="B955" s="30">
        <v>50000000</v>
      </c>
      <c r="C955" s="30">
        <v>-14831605</v>
      </c>
      <c r="D955" s="26">
        <f t="shared" si="28"/>
        <v>50</v>
      </c>
      <c r="E955" s="26">
        <f t="shared" si="29"/>
        <v>-14.831605</v>
      </c>
    </row>
    <row r="956" spans="2:5" x14ac:dyDescent="0.3">
      <c r="B956" s="30">
        <v>40000000</v>
      </c>
      <c r="C956" s="30">
        <v>-7200000</v>
      </c>
      <c r="D956" s="26">
        <f t="shared" si="28"/>
        <v>40</v>
      </c>
      <c r="E956" s="26">
        <f t="shared" si="29"/>
        <v>-7.2</v>
      </c>
    </row>
    <row r="957" spans="2:5" x14ac:dyDescent="0.3">
      <c r="B957" s="30">
        <v>50000000</v>
      </c>
      <c r="C957" s="30">
        <v>-16356539</v>
      </c>
      <c r="D957" s="26">
        <f t="shared" si="28"/>
        <v>50</v>
      </c>
      <c r="E957" s="26">
        <f t="shared" si="29"/>
        <v>-16.356539000000001</v>
      </c>
    </row>
    <row r="958" spans="2:5" x14ac:dyDescent="0.3">
      <c r="B958" s="30">
        <v>50000000</v>
      </c>
      <c r="C958" s="30">
        <v>-17258404</v>
      </c>
      <c r="D958" s="26">
        <f t="shared" si="28"/>
        <v>50</v>
      </c>
      <c r="E958" s="26">
        <f t="shared" si="29"/>
        <v>-17.258403999999999</v>
      </c>
    </row>
    <row r="959" spans="2:5" x14ac:dyDescent="0.3">
      <c r="B959" s="30">
        <v>50000000</v>
      </c>
      <c r="C959" s="30">
        <v>-18125131</v>
      </c>
      <c r="D959" s="26">
        <f t="shared" si="28"/>
        <v>50</v>
      </c>
      <c r="E959" s="26">
        <f t="shared" si="29"/>
        <v>-18.125131</v>
      </c>
    </row>
    <row r="960" spans="2:5" x14ac:dyDescent="0.3">
      <c r="B960" s="30">
        <v>50000000</v>
      </c>
      <c r="C960" s="30">
        <v>-19693732</v>
      </c>
      <c r="D960" s="26">
        <f t="shared" si="28"/>
        <v>50</v>
      </c>
      <c r="E960" s="26">
        <f t="shared" si="29"/>
        <v>-19.693732000000001</v>
      </c>
    </row>
    <row r="961" spans="2:5" x14ac:dyDescent="0.3">
      <c r="B961" s="30">
        <v>50000000</v>
      </c>
      <c r="C961" s="30">
        <v>-22332053</v>
      </c>
      <c r="D961" s="26">
        <f t="shared" si="28"/>
        <v>50</v>
      </c>
      <c r="E961" s="26">
        <f t="shared" si="29"/>
        <v>-22.332052999999998</v>
      </c>
    </row>
    <row r="962" spans="2:5" x14ac:dyDescent="0.3">
      <c r="B962" s="30">
        <v>50000000</v>
      </c>
      <c r="C962" s="30">
        <v>-22932840</v>
      </c>
      <c r="D962" s="26">
        <f t="shared" si="28"/>
        <v>50</v>
      </c>
      <c r="E962" s="26">
        <f t="shared" si="29"/>
        <v>-22.932839999999999</v>
      </c>
    </row>
    <row r="963" spans="2:5" x14ac:dyDescent="0.3">
      <c r="B963" s="30">
        <v>40000000</v>
      </c>
      <c r="C963" s="30">
        <v>-13383001</v>
      </c>
      <c r="D963" s="26">
        <f t="shared" ref="D963:D1026" si="30">B963/1000000</f>
        <v>40</v>
      </c>
      <c r="E963" s="26">
        <f t="shared" ref="E963:E1026" si="31">C963/1000000</f>
        <v>-13.383001</v>
      </c>
    </row>
    <row r="964" spans="2:5" x14ac:dyDescent="0.3">
      <c r="B964" s="30">
        <v>50000000</v>
      </c>
      <c r="C964" s="30">
        <v>-23463880</v>
      </c>
      <c r="D964" s="26">
        <f t="shared" si="30"/>
        <v>50</v>
      </c>
      <c r="E964" s="26">
        <f t="shared" si="31"/>
        <v>-23.46388</v>
      </c>
    </row>
    <row r="965" spans="2:5" x14ac:dyDescent="0.3">
      <c r="B965" s="30">
        <v>50000000</v>
      </c>
      <c r="C965" s="30">
        <v>-23800483</v>
      </c>
      <c r="D965" s="26">
        <f t="shared" si="30"/>
        <v>50</v>
      </c>
      <c r="E965" s="26">
        <f t="shared" si="31"/>
        <v>-23.800483</v>
      </c>
    </row>
    <row r="966" spans="2:5" x14ac:dyDescent="0.3">
      <c r="B966" s="30">
        <v>50000000</v>
      </c>
      <c r="C966" s="30">
        <v>-24549473</v>
      </c>
      <c r="D966" s="26">
        <f t="shared" si="30"/>
        <v>50</v>
      </c>
      <c r="E966" s="26">
        <f t="shared" si="31"/>
        <v>-24.549472999999999</v>
      </c>
    </row>
    <row r="967" spans="2:5" x14ac:dyDescent="0.3">
      <c r="B967" s="30">
        <v>50000000</v>
      </c>
      <c r="C967" s="30">
        <v>-24592750</v>
      </c>
      <c r="D967" s="26">
        <f t="shared" si="30"/>
        <v>50</v>
      </c>
      <c r="E967" s="26">
        <f t="shared" si="31"/>
        <v>-24.592749999999999</v>
      </c>
    </row>
    <row r="968" spans="2:5" x14ac:dyDescent="0.3">
      <c r="B968" s="30">
        <v>70000000</v>
      </c>
      <c r="C968" s="30">
        <v>-46840695</v>
      </c>
      <c r="D968" s="26">
        <f t="shared" si="30"/>
        <v>70</v>
      </c>
      <c r="E968" s="26">
        <f t="shared" si="31"/>
        <v>-46.840694999999997</v>
      </c>
    </row>
    <row r="969" spans="2:5" x14ac:dyDescent="0.3">
      <c r="B969" s="30">
        <v>50000000</v>
      </c>
      <c r="C969" s="30">
        <v>-25993274</v>
      </c>
      <c r="D969" s="26">
        <f t="shared" si="30"/>
        <v>50</v>
      </c>
      <c r="E969" s="26">
        <f t="shared" si="31"/>
        <v>-25.993274</v>
      </c>
    </row>
    <row r="970" spans="2:5" x14ac:dyDescent="0.3">
      <c r="B970" s="30">
        <v>50000000</v>
      </c>
      <c r="C970" s="30">
        <v>-29610033</v>
      </c>
      <c r="D970" s="26">
        <f t="shared" si="30"/>
        <v>50</v>
      </c>
      <c r="E970" s="26">
        <f t="shared" si="31"/>
        <v>-29.610033000000001</v>
      </c>
    </row>
    <row r="971" spans="2:5" x14ac:dyDescent="0.3">
      <c r="B971" s="30">
        <v>50000000</v>
      </c>
      <c r="C971" s="30">
        <v>-30406260</v>
      </c>
      <c r="D971" s="26">
        <f t="shared" si="30"/>
        <v>50</v>
      </c>
      <c r="E971" s="26">
        <f t="shared" si="31"/>
        <v>-30.40626</v>
      </c>
    </row>
    <row r="972" spans="2:5" x14ac:dyDescent="0.3">
      <c r="B972" s="30">
        <v>40000000</v>
      </c>
      <c r="C972" s="30">
        <v>-20881753</v>
      </c>
      <c r="D972" s="26">
        <f t="shared" si="30"/>
        <v>40</v>
      </c>
      <c r="E972" s="26">
        <f t="shared" si="31"/>
        <v>-20.881753</v>
      </c>
    </row>
    <row r="973" spans="2:5" x14ac:dyDescent="0.3">
      <c r="B973" s="30">
        <v>50000000</v>
      </c>
      <c r="C973" s="30">
        <v>-23557749</v>
      </c>
      <c r="D973" s="26">
        <f t="shared" si="30"/>
        <v>50</v>
      </c>
      <c r="E973" s="26">
        <f t="shared" si="31"/>
        <v>-23.557749000000001</v>
      </c>
    </row>
    <row r="974" spans="2:5" x14ac:dyDescent="0.3">
      <c r="B974" s="30">
        <v>25000000</v>
      </c>
      <c r="C974" s="30">
        <v>-7885118</v>
      </c>
      <c r="D974" s="26">
        <f t="shared" si="30"/>
        <v>25</v>
      </c>
      <c r="E974" s="26">
        <f t="shared" si="31"/>
        <v>-7.8851180000000003</v>
      </c>
    </row>
    <row r="975" spans="2:5" x14ac:dyDescent="0.3">
      <c r="B975" s="30">
        <v>50000000</v>
      </c>
      <c r="C975" s="30">
        <v>-31527637</v>
      </c>
      <c r="D975" s="26">
        <f t="shared" si="30"/>
        <v>50</v>
      </c>
      <c r="E975" s="26">
        <f t="shared" si="31"/>
        <v>-31.527636999999999</v>
      </c>
    </row>
    <row r="976" spans="2:5" x14ac:dyDescent="0.3">
      <c r="B976" s="30">
        <v>390000000</v>
      </c>
      <c r="C976" s="30">
        <v>-375868702</v>
      </c>
      <c r="D976" s="26">
        <f t="shared" si="30"/>
        <v>390</v>
      </c>
      <c r="E976" s="26">
        <f t="shared" si="31"/>
        <v>-375.86870199999998</v>
      </c>
    </row>
    <row r="977" spans="2:5" x14ac:dyDescent="0.3">
      <c r="B977" s="30">
        <v>49900000</v>
      </c>
      <c r="C977" s="30">
        <v>-28342760</v>
      </c>
      <c r="D977" s="26">
        <f t="shared" si="30"/>
        <v>49.9</v>
      </c>
      <c r="E977" s="26">
        <f t="shared" si="31"/>
        <v>-28.342759999999998</v>
      </c>
    </row>
    <row r="978" spans="2:5" x14ac:dyDescent="0.3">
      <c r="B978" s="30">
        <v>55000000</v>
      </c>
      <c r="C978" s="30">
        <v>-33716560</v>
      </c>
      <c r="D978" s="26">
        <f t="shared" si="30"/>
        <v>55</v>
      </c>
      <c r="E978" s="26">
        <f t="shared" si="31"/>
        <v>-33.716560000000001</v>
      </c>
    </row>
    <row r="979" spans="2:5" x14ac:dyDescent="0.3">
      <c r="B979" s="30">
        <v>50000000</v>
      </c>
      <c r="C979" s="30">
        <v>-39443804</v>
      </c>
      <c r="D979" s="26">
        <f t="shared" si="30"/>
        <v>50</v>
      </c>
      <c r="E979" s="26">
        <f t="shared" si="31"/>
        <v>-39.443804</v>
      </c>
    </row>
    <row r="980" spans="2:5" x14ac:dyDescent="0.3">
      <c r="B980" s="30">
        <v>50000000</v>
      </c>
      <c r="C980" s="30">
        <v>-33328495</v>
      </c>
      <c r="D980" s="26">
        <f t="shared" si="30"/>
        <v>50</v>
      </c>
      <c r="E980" s="26">
        <f t="shared" si="31"/>
        <v>-33.328494999999997</v>
      </c>
    </row>
    <row r="981" spans="2:5" x14ac:dyDescent="0.3">
      <c r="B981" s="30">
        <v>50000000</v>
      </c>
      <c r="C981" s="30">
        <v>-39600000</v>
      </c>
      <c r="D981" s="26">
        <f t="shared" si="30"/>
        <v>50</v>
      </c>
      <c r="E981" s="26">
        <f t="shared" si="31"/>
        <v>-39.6</v>
      </c>
    </row>
    <row r="982" spans="2:5" x14ac:dyDescent="0.3">
      <c r="B982" s="30">
        <v>22000000</v>
      </c>
      <c r="C982" s="30">
        <v>-12471908</v>
      </c>
      <c r="D982" s="26">
        <f t="shared" si="30"/>
        <v>22</v>
      </c>
      <c r="E982" s="26">
        <f t="shared" si="31"/>
        <v>-12.471908000000001</v>
      </c>
    </row>
    <row r="983" spans="2:5" x14ac:dyDescent="0.3">
      <c r="B983" s="30">
        <v>50000000</v>
      </c>
      <c r="C983" s="30">
        <v>-39862768</v>
      </c>
      <c r="D983" s="26">
        <f t="shared" si="30"/>
        <v>50</v>
      </c>
      <c r="E983" s="26">
        <f t="shared" si="31"/>
        <v>-39.862768000000003</v>
      </c>
    </row>
    <row r="984" spans="2:5" x14ac:dyDescent="0.3">
      <c r="B984" s="30">
        <v>50000000</v>
      </c>
      <c r="C984" s="30">
        <v>-40204983</v>
      </c>
      <c r="D984" s="26">
        <f t="shared" si="30"/>
        <v>50</v>
      </c>
      <c r="E984" s="26">
        <f t="shared" si="31"/>
        <v>-40.204982999999999</v>
      </c>
    </row>
    <row r="985" spans="2:5" x14ac:dyDescent="0.3">
      <c r="B985" s="30">
        <v>50000000</v>
      </c>
      <c r="C985" s="30">
        <v>-29511421</v>
      </c>
      <c r="D985" s="26">
        <f t="shared" si="30"/>
        <v>50</v>
      </c>
      <c r="E985" s="26">
        <f t="shared" si="31"/>
        <v>-29.511420999999999</v>
      </c>
    </row>
    <row r="986" spans="2:5" x14ac:dyDescent="0.3">
      <c r="B986" s="30">
        <v>60000000</v>
      </c>
      <c r="C986" s="30">
        <v>-40554783</v>
      </c>
      <c r="D986" s="26">
        <f t="shared" si="30"/>
        <v>60</v>
      </c>
      <c r="E986" s="26">
        <f t="shared" si="31"/>
        <v>-40.554783</v>
      </c>
    </row>
    <row r="987" spans="2:5" x14ac:dyDescent="0.3">
      <c r="B987" s="30">
        <v>55000000</v>
      </c>
      <c r="C987" s="30">
        <v>-46644185</v>
      </c>
      <c r="D987" s="26">
        <f t="shared" si="30"/>
        <v>55</v>
      </c>
      <c r="E987" s="26">
        <f t="shared" si="31"/>
        <v>-46.644185</v>
      </c>
    </row>
    <row r="988" spans="2:5" x14ac:dyDescent="0.3">
      <c r="B988" s="30">
        <v>50000000</v>
      </c>
      <c r="C988" s="30">
        <v>-21162885</v>
      </c>
      <c r="D988" s="26">
        <f t="shared" si="30"/>
        <v>50</v>
      </c>
      <c r="E988" s="26">
        <f t="shared" si="31"/>
        <v>-21.162884999999999</v>
      </c>
    </row>
    <row r="989" spans="2:5" x14ac:dyDescent="0.3">
      <c r="B989" s="30">
        <v>50000000</v>
      </c>
      <c r="C989" s="30">
        <v>-43528606</v>
      </c>
      <c r="D989" s="26">
        <f t="shared" si="30"/>
        <v>50</v>
      </c>
      <c r="E989" s="26">
        <f t="shared" si="31"/>
        <v>-43.528606000000003</v>
      </c>
    </row>
    <row r="990" spans="2:5" x14ac:dyDescent="0.3">
      <c r="B990" s="30">
        <v>50000000</v>
      </c>
      <c r="C990" s="30">
        <v>-43708398</v>
      </c>
      <c r="D990" s="26">
        <f t="shared" si="30"/>
        <v>50</v>
      </c>
      <c r="E990" s="26">
        <f t="shared" si="31"/>
        <v>-43.708398000000003</v>
      </c>
    </row>
    <row r="991" spans="2:5" x14ac:dyDescent="0.3">
      <c r="B991" s="30">
        <v>50000000</v>
      </c>
      <c r="C991" s="30">
        <v>-39293214</v>
      </c>
      <c r="D991" s="26">
        <f t="shared" si="30"/>
        <v>50</v>
      </c>
      <c r="E991" s="26">
        <f t="shared" si="31"/>
        <v>-39.293213999999999</v>
      </c>
    </row>
    <row r="992" spans="2:5" x14ac:dyDescent="0.3">
      <c r="B992" s="30">
        <v>18000000</v>
      </c>
      <c r="C992" s="30">
        <v>-9257739</v>
      </c>
      <c r="D992" s="26">
        <f t="shared" si="30"/>
        <v>18</v>
      </c>
      <c r="E992" s="26">
        <f t="shared" si="31"/>
        <v>-9.2577390000000008</v>
      </c>
    </row>
    <row r="993" spans="2:5" x14ac:dyDescent="0.3">
      <c r="B993" s="30">
        <v>49000000</v>
      </c>
      <c r="C993" s="30">
        <v>-5094254</v>
      </c>
      <c r="D993" s="26">
        <f t="shared" si="30"/>
        <v>49</v>
      </c>
      <c r="E993" s="26">
        <f t="shared" si="31"/>
        <v>-5.0942540000000003</v>
      </c>
    </row>
    <row r="994" spans="2:5" x14ac:dyDescent="0.3">
      <c r="B994" s="30">
        <v>40000000</v>
      </c>
      <c r="C994" s="30">
        <v>-18586498</v>
      </c>
      <c r="D994" s="26">
        <f t="shared" si="30"/>
        <v>40</v>
      </c>
      <c r="E994" s="26">
        <f t="shared" si="31"/>
        <v>-18.586497999999999</v>
      </c>
    </row>
    <row r="995" spans="2:5" x14ac:dyDescent="0.3">
      <c r="B995" s="30">
        <v>28500000</v>
      </c>
      <c r="C995" s="30">
        <v>-20505885</v>
      </c>
      <c r="D995" s="26">
        <f t="shared" si="30"/>
        <v>28.5</v>
      </c>
      <c r="E995" s="26">
        <f t="shared" si="31"/>
        <v>-20.505884999999999</v>
      </c>
    </row>
    <row r="996" spans="2:5" hidden="1" x14ac:dyDescent="0.3">
      <c r="B996" s="30">
        <v>48000000</v>
      </c>
      <c r="C996" s="30">
        <v>76107476</v>
      </c>
      <c r="D996" s="26">
        <f t="shared" si="30"/>
        <v>48</v>
      </c>
      <c r="E996" s="26">
        <f t="shared" si="31"/>
        <v>76.107476000000005</v>
      </c>
    </row>
    <row r="997" spans="2:5" hidden="1" x14ac:dyDescent="0.3">
      <c r="B997" s="30">
        <v>48000000</v>
      </c>
      <c r="C997" s="30">
        <v>149171806</v>
      </c>
      <c r="D997" s="26">
        <f t="shared" si="30"/>
        <v>48</v>
      </c>
      <c r="E997" s="26">
        <f t="shared" si="31"/>
        <v>149.171806</v>
      </c>
    </row>
    <row r="998" spans="2:5" x14ac:dyDescent="0.3">
      <c r="B998" s="30">
        <v>59600000</v>
      </c>
      <c r="C998" s="30">
        <v>-46797093</v>
      </c>
      <c r="D998" s="26">
        <f t="shared" si="30"/>
        <v>59.6</v>
      </c>
      <c r="E998" s="26">
        <f t="shared" si="31"/>
        <v>-46.797092999999997</v>
      </c>
    </row>
    <row r="999" spans="2:5" x14ac:dyDescent="0.3">
      <c r="B999" s="30">
        <v>49000000</v>
      </c>
      <c r="C999" s="30">
        <v>-17430732</v>
      </c>
      <c r="D999" s="26">
        <f t="shared" si="30"/>
        <v>49</v>
      </c>
      <c r="E999" s="26">
        <f t="shared" si="31"/>
        <v>-17.430731999999999</v>
      </c>
    </row>
    <row r="1000" spans="2:5" hidden="1" x14ac:dyDescent="0.3">
      <c r="B1000" s="30">
        <v>48000000</v>
      </c>
      <c r="C1000" s="30">
        <v>18488090</v>
      </c>
      <c r="D1000" s="26">
        <f t="shared" si="30"/>
        <v>48</v>
      </c>
      <c r="E1000" s="26">
        <f t="shared" si="31"/>
        <v>18.48809</v>
      </c>
    </row>
    <row r="1001" spans="2:5" hidden="1" x14ac:dyDescent="0.3">
      <c r="B1001" s="30">
        <v>48000000</v>
      </c>
      <c r="C1001" s="30">
        <v>47308367</v>
      </c>
      <c r="D1001" s="26">
        <f t="shared" si="30"/>
        <v>48</v>
      </c>
      <c r="E1001" s="26">
        <f t="shared" si="31"/>
        <v>47.308366999999997</v>
      </c>
    </row>
    <row r="1002" spans="2:5" hidden="1" x14ac:dyDescent="0.3">
      <c r="B1002" s="30">
        <v>48000000</v>
      </c>
      <c r="C1002" s="30">
        <v>12652036</v>
      </c>
      <c r="D1002" s="26">
        <f t="shared" si="30"/>
        <v>48</v>
      </c>
      <c r="E1002" s="26">
        <f t="shared" si="31"/>
        <v>12.652036000000001</v>
      </c>
    </row>
    <row r="1003" spans="2:5" x14ac:dyDescent="0.3">
      <c r="B1003" s="30">
        <v>50000000</v>
      </c>
      <c r="C1003" s="30">
        <v>-48793865</v>
      </c>
      <c r="D1003" s="26">
        <f t="shared" si="30"/>
        <v>50</v>
      </c>
      <c r="E1003" s="26">
        <f t="shared" si="31"/>
        <v>-48.793864999999997</v>
      </c>
    </row>
    <row r="1004" spans="2:5" hidden="1" x14ac:dyDescent="0.3">
      <c r="B1004" s="30">
        <v>48000000</v>
      </c>
      <c r="C1004" s="30">
        <v>8607223</v>
      </c>
      <c r="D1004" s="26">
        <f t="shared" si="30"/>
        <v>48</v>
      </c>
      <c r="E1004" s="26">
        <f t="shared" si="31"/>
        <v>8.6072229999999994</v>
      </c>
    </row>
    <row r="1005" spans="2:5" hidden="1" x14ac:dyDescent="0.3">
      <c r="B1005" s="30">
        <v>48000000</v>
      </c>
      <c r="C1005" s="30">
        <v>2173190</v>
      </c>
      <c r="D1005" s="26">
        <f t="shared" si="30"/>
        <v>48</v>
      </c>
      <c r="E1005" s="26">
        <f t="shared" si="31"/>
        <v>2.17319</v>
      </c>
    </row>
    <row r="1006" spans="2:5" x14ac:dyDescent="0.3">
      <c r="B1006" s="30">
        <v>48000000</v>
      </c>
      <c r="C1006" s="30">
        <v>-904547</v>
      </c>
      <c r="D1006" s="26">
        <f t="shared" si="30"/>
        <v>48</v>
      </c>
      <c r="E1006" s="26">
        <f t="shared" si="31"/>
        <v>-0.90454699999999999</v>
      </c>
    </row>
    <row r="1007" spans="2:5" x14ac:dyDescent="0.3">
      <c r="B1007" s="30">
        <v>48000000</v>
      </c>
      <c r="C1007" s="30">
        <v>-10120004</v>
      </c>
      <c r="D1007" s="26">
        <f t="shared" si="30"/>
        <v>48</v>
      </c>
      <c r="E1007" s="26">
        <f t="shared" si="31"/>
        <v>-10.120004</v>
      </c>
    </row>
    <row r="1008" spans="2:5" x14ac:dyDescent="0.3">
      <c r="B1008" s="30">
        <v>58000000</v>
      </c>
      <c r="C1008" s="30">
        <v>-32100000</v>
      </c>
      <c r="D1008" s="26">
        <f t="shared" si="30"/>
        <v>58</v>
      </c>
      <c r="E1008" s="26">
        <f t="shared" si="31"/>
        <v>-32.1</v>
      </c>
    </row>
    <row r="1009" spans="2:5" x14ac:dyDescent="0.3">
      <c r="B1009" s="30">
        <v>55000000</v>
      </c>
      <c r="C1009" s="30">
        <v>-1425912</v>
      </c>
      <c r="D1009" s="26">
        <f t="shared" si="30"/>
        <v>55</v>
      </c>
      <c r="E1009" s="26">
        <f t="shared" si="31"/>
        <v>-1.4259120000000001</v>
      </c>
    </row>
    <row r="1010" spans="2:5" hidden="1" x14ac:dyDescent="0.3">
      <c r="B1010" s="30">
        <v>48000000</v>
      </c>
      <c r="C1010" s="30">
        <v>41253340</v>
      </c>
      <c r="D1010" s="26">
        <f t="shared" si="30"/>
        <v>48</v>
      </c>
      <c r="E1010" s="26">
        <f t="shared" si="31"/>
        <v>41.253340000000001</v>
      </c>
    </row>
    <row r="1011" spans="2:5" x14ac:dyDescent="0.3">
      <c r="B1011" s="30">
        <v>48000000</v>
      </c>
      <c r="C1011" s="30">
        <v>-10660475</v>
      </c>
      <c r="D1011" s="26">
        <f t="shared" si="30"/>
        <v>48</v>
      </c>
      <c r="E1011" s="26">
        <f t="shared" si="31"/>
        <v>-10.660475</v>
      </c>
    </row>
    <row r="1012" spans="2:5" hidden="1" x14ac:dyDescent="0.3">
      <c r="B1012" s="30">
        <v>47000000</v>
      </c>
      <c r="C1012" s="30">
        <v>13154431</v>
      </c>
      <c r="D1012" s="26">
        <f t="shared" si="30"/>
        <v>47</v>
      </c>
      <c r="E1012" s="26">
        <f t="shared" si="31"/>
        <v>13.154431000000001</v>
      </c>
    </row>
    <row r="1013" spans="2:5" hidden="1" x14ac:dyDescent="0.3">
      <c r="B1013" s="30">
        <v>100000000</v>
      </c>
      <c r="C1013" s="30">
        <v>3738726</v>
      </c>
      <c r="D1013" s="26">
        <f t="shared" si="30"/>
        <v>100</v>
      </c>
      <c r="E1013" s="26">
        <f t="shared" si="31"/>
        <v>3.7387260000000002</v>
      </c>
    </row>
    <row r="1014" spans="2:5" hidden="1" x14ac:dyDescent="0.3">
      <c r="B1014" s="30">
        <v>48000000</v>
      </c>
      <c r="C1014" s="30">
        <v>21304264</v>
      </c>
      <c r="D1014" s="26">
        <f t="shared" si="30"/>
        <v>48</v>
      </c>
      <c r="E1014" s="26">
        <f t="shared" si="31"/>
        <v>21.304264</v>
      </c>
    </row>
    <row r="1015" spans="2:5" x14ac:dyDescent="0.3">
      <c r="B1015" s="30">
        <v>48000000</v>
      </c>
      <c r="C1015" s="30">
        <v>-18218547</v>
      </c>
      <c r="D1015" s="26">
        <f t="shared" si="30"/>
        <v>48</v>
      </c>
      <c r="E1015" s="26">
        <f t="shared" si="31"/>
        <v>-18.218547000000001</v>
      </c>
    </row>
    <row r="1016" spans="2:5" x14ac:dyDescent="0.3">
      <c r="B1016" s="30">
        <v>47000000</v>
      </c>
      <c r="C1016" s="30">
        <v>-31480159</v>
      </c>
      <c r="D1016" s="26">
        <f t="shared" si="30"/>
        <v>47</v>
      </c>
      <c r="E1016" s="26">
        <f t="shared" si="31"/>
        <v>-31.480159</v>
      </c>
    </row>
    <row r="1017" spans="2:5" x14ac:dyDescent="0.3">
      <c r="B1017" s="30">
        <v>47000000</v>
      </c>
      <c r="C1017" s="30">
        <v>-41400000</v>
      </c>
      <c r="D1017" s="26">
        <f t="shared" si="30"/>
        <v>47</v>
      </c>
      <c r="E1017" s="26">
        <f t="shared" si="31"/>
        <v>-41.4</v>
      </c>
    </row>
    <row r="1018" spans="2:5" hidden="1" x14ac:dyDescent="0.3">
      <c r="B1018" s="30">
        <v>46000000</v>
      </c>
      <c r="C1018" s="30">
        <v>80805112</v>
      </c>
      <c r="D1018" s="26">
        <f t="shared" si="30"/>
        <v>46</v>
      </c>
      <c r="E1018" s="26">
        <f t="shared" si="31"/>
        <v>80.805111999999994</v>
      </c>
    </row>
    <row r="1019" spans="2:5" hidden="1" x14ac:dyDescent="0.3">
      <c r="B1019" s="30">
        <v>48000000</v>
      </c>
      <c r="C1019" s="30">
        <v>45607673</v>
      </c>
      <c r="D1019" s="26">
        <f t="shared" si="30"/>
        <v>48</v>
      </c>
      <c r="E1019" s="26">
        <f t="shared" si="31"/>
        <v>45.607672999999998</v>
      </c>
    </row>
    <row r="1020" spans="2:5" hidden="1" x14ac:dyDescent="0.3">
      <c r="B1020" s="30">
        <v>46000000</v>
      </c>
      <c r="C1020" s="30">
        <v>21263182</v>
      </c>
      <c r="D1020" s="26">
        <f t="shared" si="30"/>
        <v>46</v>
      </c>
      <c r="E1020" s="26">
        <f t="shared" si="31"/>
        <v>21.263182</v>
      </c>
    </row>
    <row r="1021" spans="2:5" hidden="1" x14ac:dyDescent="0.3">
      <c r="B1021" s="30">
        <v>45000000</v>
      </c>
      <c r="C1021" s="30">
        <v>47001027</v>
      </c>
      <c r="D1021" s="26">
        <f t="shared" si="30"/>
        <v>45</v>
      </c>
      <c r="E1021" s="26">
        <f t="shared" si="31"/>
        <v>47.001027000000001</v>
      </c>
    </row>
    <row r="1022" spans="2:5" x14ac:dyDescent="0.3">
      <c r="B1022" s="30">
        <v>47000000</v>
      </c>
      <c r="C1022" s="30">
        <v>-36460586</v>
      </c>
      <c r="D1022" s="26">
        <f t="shared" si="30"/>
        <v>47</v>
      </c>
      <c r="E1022" s="26">
        <f t="shared" si="31"/>
        <v>-36.460585999999999</v>
      </c>
    </row>
    <row r="1023" spans="2:5" hidden="1" x14ac:dyDescent="0.3">
      <c r="B1023" s="30">
        <v>46000000</v>
      </c>
      <c r="C1023" s="30">
        <v>12918501</v>
      </c>
      <c r="D1023" s="26">
        <f t="shared" si="30"/>
        <v>46</v>
      </c>
      <c r="E1023" s="26">
        <f t="shared" si="31"/>
        <v>12.918500999999999</v>
      </c>
    </row>
    <row r="1024" spans="2:5" hidden="1" x14ac:dyDescent="0.3">
      <c r="B1024" s="30">
        <v>45000000</v>
      </c>
      <c r="C1024" s="30">
        <v>136395380</v>
      </c>
      <c r="D1024" s="26">
        <f t="shared" si="30"/>
        <v>45</v>
      </c>
      <c r="E1024" s="26">
        <f t="shared" si="31"/>
        <v>136.39537999999999</v>
      </c>
    </row>
    <row r="1025" spans="2:5" x14ac:dyDescent="0.3">
      <c r="B1025" s="30">
        <v>25000000</v>
      </c>
      <c r="C1025" s="30">
        <v>-10053771</v>
      </c>
      <c r="D1025" s="26">
        <f t="shared" si="30"/>
        <v>25</v>
      </c>
      <c r="E1025" s="26">
        <f t="shared" si="31"/>
        <v>-10.053770999999999</v>
      </c>
    </row>
    <row r="1026" spans="2:5" x14ac:dyDescent="0.3">
      <c r="B1026" s="30">
        <v>48000000</v>
      </c>
      <c r="C1026" s="30">
        <v>-13177655</v>
      </c>
      <c r="D1026" s="26">
        <f t="shared" si="30"/>
        <v>48</v>
      </c>
      <c r="E1026" s="26">
        <f t="shared" si="31"/>
        <v>-13.177655</v>
      </c>
    </row>
    <row r="1027" spans="2:5" hidden="1" x14ac:dyDescent="0.3">
      <c r="B1027" s="30">
        <v>45000000</v>
      </c>
      <c r="C1027" s="30">
        <v>85512915</v>
      </c>
      <c r="D1027" s="26">
        <f t="shared" ref="D1027:D1090" si="32">B1027/1000000</f>
        <v>45</v>
      </c>
      <c r="E1027" s="26">
        <f t="shared" ref="E1027:E1090" si="33">C1027/1000000</f>
        <v>85.512915000000007</v>
      </c>
    </row>
    <row r="1028" spans="2:5" hidden="1" x14ac:dyDescent="0.3">
      <c r="B1028" s="30">
        <v>45000000</v>
      </c>
      <c r="C1028" s="30">
        <v>94852971</v>
      </c>
      <c r="D1028" s="26">
        <f t="shared" si="32"/>
        <v>45</v>
      </c>
      <c r="E1028" s="26">
        <f t="shared" si="33"/>
        <v>94.852970999999997</v>
      </c>
    </row>
    <row r="1029" spans="2:5" hidden="1" x14ac:dyDescent="0.3">
      <c r="B1029" s="30">
        <v>48000000</v>
      </c>
      <c r="C1029" s="30">
        <v>62000082</v>
      </c>
      <c r="D1029" s="26">
        <f t="shared" si="32"/>
        <v>48</v>
      </c>
      <c r="E1029" s="26">
        <f t="shared" si="33"/>
        <v>62.000081999999999</v>
      </c>
    </row>
    <row r="1030" spans="2:5" hidden="1" x14ac:dyDescent="0.3">
      <c r="B1030" s="30">
        <v>45000000</v>
      </c>
      <c r="C1030" s="30">
        <v>61807667</v>
      </c>
      <c r="D1030" s="26">
        <f t="shared" si="32"/>
        <v>45</v>
      </c>
      <c r="E1030" s="26">
        <f t="shared" si="33"/>
        <v>61.807667000000002</v>
      </c>
    </row>
    <row r="1031" spans="2:5" hidden="1" x14ac:dyDescent="0.3">
      <c r="B1031" s="30">
        <v>45000000</v>
      </c>
      <c r="C1031" s="30">
        <v>56702060</v>
      </c>
      <c r="D1031" s="26">
        <f t="shared" si="32"/>
        <v>45</v>
      </c>
      <c r="E1031" s="26">
        <f t="shared" si="33"/>
        <v>56.702060000000003</v>
      </c>
    </row>
    <row r="1032" spans="2:5" hidden="1" x14ac:dyDescent="0.3">
      <c r="B1032" s="30">
        <v>40000000</v>
      </c>
      <c r="C1032" s="30">
        <v>55149435</v>
      </c>
      <c r="D1032" s="26">
        <f t="shared" si="32"/>
        <v>40</v>
      </c>
      <c r="E1032" s="26">
        <f t="shared" si="33"/>
        <v>55.149434999999997</v>
      </c>
    </row>
    <row r="1033" spans="2:5" hidden="1" x14ac:dyDescent="0.3">
      <c r="B1033" s="30">
        <v>45000000</v>
      </c>
      <c r="C1033" s="30">
        <v>55768056</v>
      </c>
      <c r="D1033" s="26">
        <f t="shared" si="32"/>
        <v>45</v>
      </c>
      <c r="E1033" s="26">
        <f t="shared" si="33"/>
        <v>55.768056000000001</v>
      </c>
    </row>
    <row r="1034" spans="2:5" hidden="1" x14ac:dyDescent="0.3">
      <c r="B1034" s="30">
        <v>45000000</v>
      </c>
      <c r="C1034" s="30">
        <v>47115211</v>
      </c>
      <c r="D1034" s="26">
        <f t="shared" si="32"/>
        <v>45</v>
      </c>
      <c r="E1034" s="26">
        <f t="shared" si="33"/>
        <v>47.115211000000002</v>
      </c>
    </row>
    <row r="1035" spans="2:5" hidden="1" x14ac:dyDescent="0.3">
      <c r="B1035" s="30">
        <v>45000000</v>
      </c>
      <c r="C1035" s="30">
        <v>48452056</v>
      </c>
      <c r="D1035" s="26">
        <f t="shared" si="32"/>
        <v>45</v>
      </c>
      <c r="E1035" s="26">
        <f t="shared" si="33"/>
        <v>48.452055999999999</v>
      </c>
    </row>
    <row r="1036" spans="2:5" hidden="1" x14ac:dyDescent="0.3">
      <c r="B1036" s="30">
        <v>45000000</v>
      </c>
      <c r="C1036" s="30">
        <v>38287363</v>
      </c>
      <c r="D1036" s="26">
        <f t="shared" si="32"/>
        <v>45</v>
      </c>
      <c r="E1036" s="26">
        <f t="shared" si="33"/>
        <v>38.287362999999999</v>
      </c>
    </row>
    <row r="1037" spans="2:5" hidden="1" x14ac:dyDescent="0.3">
      <c r="B1037" s="30">
        <v>60000000</v>
      </c>
      <c r="C1037" s="30">
        <v>22931301</v>
      </c>
      <c r="D1037" s="26">
        <f t="shared" si="32"/>
        <v>60</v>
      </c>
      <c r="E1037" s="26">
        <f t="shared" si="33"/>
        <v>22.931301000000001</v>
      </c>
    </row>
    <row r="1038" spans="2:5" hidden="1" x14ac:dyDescent="0.3">
      <c r="B1038" s="30">
        <v>46000000</v>
      </c>
      <c r="C1038" s="30">
        <v>14962878</v>
      </c>
      <c r="D1038" s="26">
        <f t="shared" si="32"/>
        <v>46</v>
      </c>
      <c r="E1038" s="26">
        <f t="shared" si="33"/>
        <v>14.962878</v>
      </c>
    </row>
    <row r="1039" spans="2:5" hidden="1" x14ac:dyDescent="0.3">
      <c r="B1039" s="30">
        <v>45000000</v>
      </c>
      <c r="C1039" s="30">
        <v>31261036</v>
      </c>
      <c r="D1039" s="26">
        <f t="shared" si="32"/>
        <v>45</v>
      </c>
      <c r="E1039" s="26">
        <f t="shared" si="33"/>
        <v>31.261036000000001</v>
      </c>
    </row>
    <row r="1040" spans="2:5" hidden="1" x14ac:dyDescent="0.3">
      <c r="B1040" s="30">
        <v>45000000</v>
      </c>
      <c r="C1040" s="30">
        <v>26423726</v>
      </c>
      <c r="D1040" s="26">
        <f t="shared" si="32"/>
        <v>45</v>
      </c>
      <c r="E1040" s="26">
        <f t="shared" si="33"/>
        <v>26.423725999999998</v>
      </c>
    </row>
    <row r="1041" spans="2:5" hidden="1" x14ac:dyDescent="0.3">
      <c r="B1041" s="30">
        <v>45000000</v>
      </c>
      <c r="C1041" s="30">
        <v>26277420</v>
      </c>
      <c r="D1041" s="26">
        <f t="shared" si="32"/>
        <v>45</v>
      </c>
      <c r="E1041" s="26">
        <f t="shared" si="33"/>
        <v>26.277419999999999</v>
      </c>
    </row>
    <row r="1042" spans="2:5" hidden="1" x14ac:dyDescent="0.3">
      <c r="B1042" s="30">
        <v>45000000</v>
      </c>
      <c r="C1042" s="30">
        <v>43625922</v>
      </c>
      <c r="D1042" s="26">
        <f t="shared" si="32"/>
        <v>45</v>
      </c>
      <c r="E1042" s="26">
        <f t="shared" si="33"/>
        <v>43.625922000000003</v>
      </c>
    </row>
    <row r="1043" spans="2:5" hidden="1" x14ac:dyDescent="0.3">
      <c r="B1043" s="30">
        <v>45000000</v>
      </c>
      <c r="C1043" s="30">
        <v>25001065</v>
      </c>
      <c r="D1043" s="26">
        <f t="shared" si="32"/>
        <v>45</v>
      </c>
      <c r="E1043" s="26">
        <f t="shared" si="33"/>
        <v>25.001065000000001</v>
      </c>
    </row>
    <row r="1044" spans="2:5" hidden="1" x14ac:dyDescent="0.3">
      <c r="B1044" s="30">
        <v>30000000</v>
      </c>
      <c r="C1044" s="30">
        <v>37253092</v>
      </c>
      <c r="D1044" s="26">
        <f t="shared" si="32"/>
        <v>30</v>
      </c>
      <c r="E1044" s="26">
        <f t="shared" si="33"/>
        <v>37.253092000000002</v>
      </c>
    </row>
    <row r="1045" spans="2:5" hidden="1" x14ac:dyDescent="0.3">
      <c r="B1045" s="30">
        <v>45000000</v>
      </c>
      <c r="C1045" s="30">
        <v>21790248</v>
      </c>
      <c r="D1045" s="26">
        <f t="shared" si="32"/>
        <v>45</v>
      </c>
      <c r="E1045" s="26">
        <f t="shared" si="33"/>
        <v>21.790247999999998</v>
      </c>
    </row>
    <row r="1046" spans="2:5" hidden="1" x14ac:dyDescent="0.3">
      <c r="B1046" s="30">
        <v>45000000</v>
      </c>
      <c r="C1046" s="30">
        <v>20557989</v>
      </c>
      <c r="D1046" s="26">
        <f t="shared" si="32"/>
        <v>45</v>
      </c>
      <c r="E1046" s="26">
        <f t="shared" si="33"/>
        <v>20.557988999999999</v>
      </c>
    </row>
    <row r="1047" spans="2:5" hidden="1" x14ac:dyDescent="0.3">
      <c r="B1047" s="30">
        <v>45000000</v>
      </c>
      <c r="C1047" s="30">
        <v>15786269</v>
      </c>
      <c r="D1047" s="26">
        <f t="shared" si="32"/>
        <v>45</v>
      </c>
      <c r="E1047" s="26">
        <f t="shared" si="33"/>
        <v>15.786269000000001</v>
      </c>
    </row>
    <row r="1048" spans="2:5" hidden="1" x14ac:dyDescent="0.3">
      <c r="B1048" s="30">
        <v>45000000</v>
      </c>
      <c r="C1048" s="30">
        <v>14365105</v>
      </c>
      <c r="D1048" s="26">
        <f t="shared" si="32"/>
        <v>45</v>
      </c>
      <c r="E1048" s="26">
        <f t="shared" si="33"/>
        <v>14.365105</v>
      </c>
    </row>
    <row r="1049" spans="2:5" hidden="1" x14ac:dyDescent="0.3">
      <c r="B1049" s="30">
        <v>120000000</v>
      </c>
      <c r="C1049" s="30">
        <v>42792677</v>
      </c>
      <c r="D1049" s="26">
        <f t="shared" si="32"/>
        <v>120</v>
      </c>
      <c r="E1049" s="26">
        <f t="shared" si="33"/>
        <v>42.792676999999998</v>
      </c>
    </row>
    <row r="1050" spans="2:5" x14ac:dyDescent="0.3">
      <c r="B1050" s="30">
        <v>35000000</v>
      </c>
      <c r="C1050" s="30">
        <v>-3401692</v>
      </c>
      <c r="D1050" s="26">
        <f t="shared" si="32"/>
        <v>35</v>
      </c>
      <c r="E1050" s="26">
        <f t="shared" si="33"/>
        <v>-3.4016920000000002</v>
      </c>
    </row>
    <row r="1051" spans="2:5" hidden="1" x14ac:dyDescent="0.3">
      <c r="B1051" s="30">
        <v>45000000</v>
      </c>
      <c r="C1051" s="30">
        <v>12362581</v>
      </c>
      <c r="D1051" s="26">
        <f t="shared" si="32"/>
        <v>45</v>
      </c>
      <c r="E1051" s="26">
        <f t="shared" si="33"/>
        <v>12.362581</v>
      </c>
    </row>
    <row r="1052" spans="2:5" hidden="1" x14ac:dyDescent="0.3">
      <c r="B1052" s="30">
        <v>45000000</v>
      </c>
      <c r="C1052" s="30">
        <v>8854588</v>
      </c>
      <c r="D1052" s="26">
        <f t="shared" si="32"/>
        <v>45</v>
      </c>
      <c r="E1052" s="26">
        <f t="shared" si="33"/>
        <v>8.8545879999999997</v>
      </c>
    </row>
    <row r="1053" spans="2:5" hidden="1" x14ac:dyDescent="0.3">
      <c r="B1053" s="30">
        <v>45000000</v>
      </c>
      <c r="C1053" s="30">
        <v>7580895</v>
      </c>
      <c r="D1053" s="26">
        <f t="shared" si="32"/>
        <v>45</v>
      </c>
      <c r="E1053" s="26">
        <f t="shared" si="33"/>
        <v>7.5808949999999999</v>
      </c>
    </row>
    <row r="1054" spans="2:5" hidden="1" x14ac:dyDescent="0.3">
      <c r="B1054" s="30">
        <v>50000000</v>
      </c>
      <c r="C1054" s="30">
        <v>1019112</v>
      </c>
      <c r="D1054" s="26">
        <f t="shared" si="32"/>
        <v>50</v>
      </c>
      <c r="E1054" s="26">
        <f t="shared" si="33"/>
        <v>1.019112</v>
      </c>
    </row>
    <row r="1055" spans="2:5" hidden="1" x14ac:dyDescent="0.3">
      <c r="B1055" s="30">
        <v>26000000</v>
      </c>
      <c r="C1055" s="30">
        <v>22114556</v>
      </c>
      <c r="D1055" s="26">
        <f t="shared" si="32"/>
        <v>26</v>
      </c>
      <c r="E1055" s="26">
        <f t="shared" si="33"/>
        <v>22.114556</v>
      </c>
    </row>
    <row r="1056" spans="2:5" hidden="1" x14ac:dyDescent="0.3">
      <c r="B1056" s="30">
        <v>45000000</v>
      </c>
      <c r="C1056" s="30">
        <v>5648679</v>
      </c>
      <c r="D1056" s="26">
        <f t="shared" si="32"/>
        <v>45</v>
      </c>
      <c r="E1056" s="26">
        <f t="shared" si="33"/>
        <v>5.6486789999999996</v>
      </c>
    </row>
    <row r="1057" spans="2:5" hidden="1" x14ac:dyDescent="0.3">
      <c r="B1057" s="30">
        <v>40000000</v>
      </c>
      <c r="C1057" s="30">
        <v>6280507</v>
      </c>
      <c r="D1057" s="26">
        <f t="shared" si="32"/>
        <v>40</v>
      </c>
      <c r="E1057" s="26">
        <f t="shared" si="33"/>
        <v>6.2805070000000001</v>
      </c>
    </row>
    <row r="1058" spans="2:5" x14ac:dyDescent="0.3">
      <c r="B1058" s="30">
        <v>45000000</v>
      </c>
      <c r="C1058" s="30">
        <v>-6639805</v>
      </c>
      <c r="D1058" s="26">
        <f t="shared" si="32"/>
        <v>45</v>
      </c>
      <c r="E1058" s="26">
        <f t="shared" si="33"/>
        <v>-6.639805</v>
      </c>
    </row>
    <row r="1059" spans="2:5" hidden="1" x14ac:dyDescent="0.3">
      <c r="B1059" s="30">
        <v>45000000</v>
      </c>
      <c r="C1059" s="30">
        <v>1815748</v>
      </c>
      <c r="D1059" s="26">
        <f t="shared" si="32"/>
        <v>45</v>
      </c>
      <c r="E1059" s="26">
        <f t="shared" si="33"/>
        <v>1.8157479999999999</v>
      </c>
    </row>
    <row r="1060" spans="2:5" x14ac:dyDescent="0.3">
      <c r="B1060" s="30">
        <v>45000000</v>
      </c>
      <c r="C1060" s="30">
        <v>-9382401</v>
      </c>
      <c r="D1060" s="26">
        <f t="shared" si="32"/>
        <v>45</v>
      </c>
      <c r="E1060" s="26">
        <f t="shared" si="33"/>
        <v>-9.3824009999999998</v>
      </c>
    </row>
    <row r="1061" spans="2:5" hidden="1" x14ac:dyDescent="0.3">
      <c r="B1061" s="30">
        <v>45000000</v>
      </c>
      <c r="C1061" s="30">
        <v>2307550</v>
      </c>
      <c r="D1061" s="26">
        <f t="shared" si="32"/>
        <v>45</v>
      </c>
      <c r="E1061" s="26">
        <f t="shared" si="33"/>
        <v>2.30755</v>
      </c>
    </row>
    <row r="1062" spans="2:5" hidden="1" x14ac:dyDescent="0.3">
      <c r="B1062" s="30">
        <v>25000000</v>
      </c>
      <c r="C1062" s="30">
        <v>7003620</v>
      </c>
      <c r="D1062" s="26">
        <f t="shared" si="32"/>
        <v>25</v>
      </c>
      <c r="E1062" s="26">
        <f t="shared" si="33"/>
        <v>7.0036199999999997</v>
      </c>
    </row>
    <row r="1063" spans="2:5" x14ac:dyDescent="0.3">
      <c r="B1063" s="30">
        <v>35000000</v>
      </c>
      <c r="C1063" s="30">
        <v>-7027590</v>
      </c>
      <c r="D1063" s="26">
        <f t="shared" si="32"/>
        <v>35</v>
      </c>
      <c r="E1063" s="26">
        <f t="shared" si="33"/>
        <v>-7.02759</v>
      </c>
    </row>
    <row r="1064" spans="2:5" x14ac:dyDescent="0.3">
      <c r="B1064" s="30">
        <v>50000000</v>
      </c>
      <c r="C1064" s="30">
        <v>-21866841</v>
      </c>
      <c r="D1064" s="26">
        <f t="shared" si="32"/>
        <v>50</v>
      </c>
      <c r="E1064" s="26">
        <f t="shared" si="33"/>
        <v>-21.866841000000001</v>
      </c>
    </row>
    <row r="1065" spans="2:5" x14ac:dyDescent="0.3">
      <c r="B1065" s="30">
        <v>40000000</v>
      </c>
      <c r="C1065" s="30">
        <v>-12600000</v>
      </c>
      <c r="D1065" s="26">
        <f t="shared" si="32"/>
        <v>40</v>
      </c>
      <c r="E1065" s="26">
        <f t="shared" si="33"/>
        <v>-12.6</v>
      </c>
    </row>
    <row r="1066" spans="2:5" x14ac:dyDescent="0.3">
      <c r="B1066" s="30">
        <v>45000000</v>
      </c>
      <c r="C1066" s="30">
        <v>-20656327</v>
      </c>
      <c r="D1066" s="26">
        <f t="shared" si="32"/>
        <v>45</v>
      </c>
      <c r="E1066" s="26">
        <f t="shared" si="33"/>
        <v>-20.656327000000001</v>
      </c>
    </row>
    <row r="1067" spans="2:5" x14ac:dyDescent="0.3">
      <c r="B1067" s="30">
        <v>35000000</v>
      </c>
      <c r="C1067" s="30">
        <v>-12122192</v>
      </c>
      <c r="D1067" s="26">
        <f t="shared" si="32"/>
        <v>35</v>
      </c>
      <c r="E1067" s="26">
        <f t="shared" si="33"/>
        <v>-12.122192</v>
      </c>
    </row>
    <row r="1068" spans="2:5" x14ac:dyDescent="0.3">
      <c r="B1068" s="30">
        <v>52000000</v>
      </c>
      <c r="C1068" s="30">
        <v>-15116461</v>
      </c>
      <c r="D1068" s="26">
        <f t="shared" si="32"/>
        <v>52</v>
      </c>
      <c r="E1068" s="26">
        <f t="shared" si="33"/>
        <v>-15.116460999999999</v>
      </c>
    </row>
    <row r="1069" spans="2:5" x14ac:dyDescent="0.3">
      <c r="B1069" s="30">
        <v>70000000</v>
      </c>
      <c r="C1069" s="30">
        <v>-47468302</v>
      </c>
      <c r="D1069" s="26">
        <f t="shared" si="32"/>
        <v>70</v>
      </c>
      <c r="E1069" s="26">
        <f t="shared" si="33"/>
        <v>-47.468302000000001</v>
      </c>
    </row>
    <row r="1070" spans="2:5" x14ac:dyDescent="0.3">
      <c r="B1070" s="30">
        <v>45000000</v>
      </c>
      <c r="C1070" s="30">
        <v>-24599087</v>
      </c>
      <c r="D1070" s="26">
        <f t="shared" si="32"/>
        <v>45</v>
      </c>
      <c r="E1070" s="26">
        <f t="shared" si="33"/>
        <v>-24.599087000000001</v>
      </c>
    </row>
    <row r="1071" spans="2:5" x14ac:dyDescent="0.3">
      <c r="B1071" s="30">
        <v>45000000</v>
      </c>
      <c r="C1071" s="30">
        <v>-24898139</v>
      </c>
      <c r="D1071" s="26">
        <f t="shared" si="32"/>
        <v>45</v>
      </c>
      <c r="E1071" s="26">
        <f t="shared" si="33"/>
        <v>-24.898139</v>
      </c>
    </row>
    <row r="1072" spans="2:5" x14ac:dyDescent="0.3">
      <c r="B1072" s="30">
        <v>45000000</v>
      </c>
      <c r="C1072" s="30">
        <v>-19799588</v>
      </c>
      <c r="D1072" s="26">
        <f t="shared" si="32"/>
        <v>45</v>
      </c>
      <c r="E1072" s="26">
        <f t="shared" si="33"/>
        <v>-19.799588</v>
      </c>
    </row>
    <row r="1073" spans="2:5" x14ac:dyDescent="0.3">
      <c r="B1073" s="30">
        <v>45000000</v>
      </c>
      <c r="C1073" s="30">
        <v>-25280070</v>
      </c>
      <c r="D1073" s="26">
        <f t="shared" si="32"/>
        <v>45</v>
      </c>
      <c r="E1073" s="26">
        <f t="shared" si="33"/>
        <v>-25.280069999999998</v>
      </c>
    </row>
    <row r="1074" spans="2:5" x14ac:dyDescent="0.3">
      <c r="B1074" s="30">
        <v>45000000</v>
      </c>
      <c r="C1074" s="30">
        <v>-25622273</v>
      </c>
      <c r="D1074" s="26">
        <f t="shared" si="32"/>
        <v>45</v>
      </c>
      <c r="E1074" s="26">
        <f t="shared" si="33"/>
        <v>-25.622273</v>
      </c>
    </row>
    <row r="1075" spans="2:5" x14ac:dyDescent="0.3">
      <c r="B1075" s="30">
        <v>45000000</v>
      </c>
      <c r="C1075" s="30">
        <v>-27699111</v>
      </c>
      <c r="D1075" s="26">
        <f t="shared" si="32"/>
        <v>45</v>
      </c>
      <c r="E1075" s="26">
        <f t="shared" si="33"/>
        <v>-27.699110999999998</v>
      </c>
    </row>
    <row r="1076" spans="2:5" x14ac:dyDescent="0.3">
      <c r="B1076" s="30">
        <v>57000000</v>
      </c>
      <c r="C1076" s="30">
        <v>-41472875</v>
      </c>
      <c r="D1076" s="26">
        <f t="shared" si="32"/>
        <v>57</v>
      </c>
      <c r="E1076" s="26">
        <f t="shared" si="33"/>
        <v>-41.472875000000002</v>
      </c>
    </row>
    <row r="1077" spans="2:5" x14ac:dyDescent="0.3">
      <c r="B1077" s="30">
        <v>50000000</v>
      </c>
      <c r="C1077" s="30">
        <v>-36439040</v>
      </c>
      <c r="D1077" s="26">
        <f t="shared" si="32"/>
        <v>50</v>
      </c>
      <c r="E1077" s="26">
        <f t="shared" si="33"/>
        <v>-36.439039999999999</v>
      </c>
    </row>
    <row r="1078" spans="2:5" x14ac:dyDescent="0.3">
      <c r="B1078" s="30">
        <v>45000000</v>
      </c>
      <c r="C1078" s="30">
        <v>-29476832</v>
      </c>
      <c r="D1078" s="26">
        <f t="shared" si="32"/>
        <v>45</v>
      </c>
      <c r="E1078" s="26">
        <f t="shared" si="33"/>
        <v>-29.476832000000002</v>
      </c>
    </row>
    <row r="1079" spans="2:5" x14ac:dyDescent="0.3">
      <c r="B1079" s="30">
        <v>45000000</v>
      </c>
      <c r="C1079" s="30">
        <v>-33853591</v>
      </c>
      <c r="D1079" s="26">
        <f t="shared" si="32"/>
        <v>45</v>
      </c>
      <c r="E1079" s="26">
        <f t="shared" si="33"/>
        <v>-33.853591000000002</v>
      </c>
    </row>
    <row r="1080" spans="2:5" x14ac:dyDescent="0.3">
      <c r="B1080" s="30">
        <v>45000000</v>
      </c>
      <c r="C1080" s="30">
        <v>-37083113</v>
      </c>
      <c r="D1080" s="26">
        <f t="shared" si="32"/>
        <v>45</v>
      </c>
      <c r="E1080" s="26">
        <f t="shared" si="33"/>
        <v>-37.083112999999997</v>
      </c>
    </row>
    <row r="1081" spans="2:5" x14ac:dyDescent="0.3">
      <c r="B1081" s="30">
        <v>45000000</v>
      </c>
      <c r="C1081" s="30">
        <v>-38434505</v>
      </c>
      <c r="D1081" s="26">
        <f t="shared" si="32"/>
        <v>45</v>
      </c>
      <c r="E1081" s="26">
        <f t="shared" si="33"/>
        <v>-38.434505000000001</v>
      </c>
    </row>
    <row r="1082" spans="2:5" x14ac:dyDescent="0.3">
      <c r="B1082" s="30">
        <v>40000000</v>
      </c>
      <c r="C1082" s="30">
        <v>-24720320</v>
      </c>
      <c r="D1082" s="26">
        <f t="shared" si="32"/>
        <v>40</v>
      </c>
      <c r="E1082" s="26">
        <f t="shared" si="33"/>
        <v>-24.720320000000001</v>
      </c>
    </row>
    <row r="1083" spans="2:5" x14ac:dyDescent="0.3">
      <c r="B1083" s="30">
        <v>40000000</v>
      </c>
      <c r="C1083" s="30">
        <v>-32737712</v>
      </c>
      <c r="D1083" s="26">
        <f t="shared" si="32"/>
        <v>40</v>
      </c>
      <c r="E1083" s="26">
        <f t="shared" si="33"/>
        <v>-32.737712000000002</v>
      </c>
    </row>
    <row r="1084" spans="2:5" x14ac:dyDescent="0.3">
      <c r="B1084" s="30">
        <v>45000000</v>
      </c>
      <c r="C1084" s="30">
        <v>-40415114</v>
      </c>
      <c r="D1084" s="26">
        <f t="shared" si="32"/>
        <v>45</v>
      </c>
      <c r="E1084" s="26">
        <f t="shared" si="33"/>
        <v>-40.415114000000003</v>
      </c>
    </row>
    <row r="1085" spans="2:5" x14ac:dyDescent="0.3">
      <c r="B1085" s="30">
        <v>45000000</v>
      </c>
      <c r="C1085" s="30">
        <v>-42845460</v>
      </c>
      <c r="D1085" s="26">
        <f t="shared" si="32"/>
        <v>45</v>
      </c>
      <c r="E1085" s="26">
        <f t="shared" si="33"/>
        <v>-42.845460000000003</v>
      </c>
    </row>
    <row r="1086" spans="2:5" x14ac:dyDescent="0.3">
      <c r="B1086" s="30">
        <v>45000000</v>
      </c>
      <c r="C1086" s="30">
        <v>-36870545</v>
      </c>
      <c r="D1086" s="26">
        <f t="shared" si="32"/>
        <v>45</v>
      </c>
      <c r="E1086" s="26">
        <f t="shared" si="33"/>
        <v>-36.870545</v>
      </c>
    </row>
    <row r="1087" spans="2:5" hidden="1" x14ac:dyDescent="0.3">
      <c r="B1087" s="30">
        <v>44500000</v>
      </c>
      <c r="C1087" s="30">
        <v>91519448</v>
      </c>
      <c r="D1087" s="26">
        <f t="shared" si="32"/>
        <v>44.5</v>
      </c>
      <c r="E1087" s="26">
        <f t="shared" si="33"/>
        <v>91.519447999999997</v>
      </c>
    </row>
    <row r="1088" spans="2:5" hidden="1" x14ac:dyDescent="0.3">
      <c r="B1088" s="30">
        <v>44000000</v>
      </c>
      <c r="C1088" s="30">
        <v>139875760</v>
      </c>
      <c r="D1088" s="26">
        <f t="shared" si="32"/>
        <v>44</v>
      </c>
      <c r="E1088" s="26">
        <f t="shared" si="33"/>
        <v>139.87576000000001</v>
      </c>
    </row>
    <row r="1089" spans="2:5" hidden="1" x14ac:dyDescent="0.3">
      <c r="B1089" s="30">
        <v>40000000</v>
      </c>
      <c r="C1089" s="30">
        <v>27061228</v>
      </c>
      <c r="D1089" s="26">
        <f t="shared" si="32"/>
        <v>40</v>
      </c>
      <c r="E1089" s="26">
        <f t="shared" si="33"/>
        <v>27.061228</v>
      </c>
    </row>
    <row r="1090" spans="2:5" hidden="1" x14ac:dyDescent="0.3">
      <c r="B1090" s="30">
        <v>44000000</v>
      </c>
      <c r="C1090" s="30">
        <v>9300852</v>
      </c>
      <c r="D1090" s="26">
        <f t="shared" si="32"/>
        <v>44</v>
      </c>
      <c r="E1090" s="26">
        <f t="shared" si="33"/>
        <v>9.3008520000000008</v>
      </c>
    </row>
    <row r="1091" spans="2:5" hidden="1" x14ac:dyDescent="0.3">
      <c r="B1091" s="30">
        <v>44000000</v>
      </c>
      <c r="C1091" s="30">
        <v>106415432</v>
      </c>
      <c r="D1091" s="26">
        <f t="shared" ref="D1091:D1154" si="34">B1091/1000000</f>
        <v>44</v>
      </c>
      <c r="E1091" s="26">
        <f t="shared" ref="E1091:E1154" si="35">C1091/1000000</f>
        <v>106.415432</v>
      </c>
    </row>
    <row r="1092" spans="2:5" hidden="1" x14ac:dyDescent="0.3">
      <c r="B1092" s="30">
        <v>44000000</v>
      </c>
      <c r="C1092" s="30">
        <v>834712</v>
      </c>
      <c r="D1092" s="26">
        <f t="shared" si="34"/>
        <v>44</v>
      </c>
      <c r="E1092" s="26">
        <f t="shared" si="35"/>
        <v>0.83471200000000001</v>
      </c>
    </row>
    <row r="1093" spans="2:5" hidden="1" x14ac:dyDescent="0.3">
      <c r="B1093" s="30">
        <v>2600000</v>
      </c>
      <c r="C1093" s="30">
        <v>81700000</v>
      </c>
      <c r="D1093" s="26">
        <f t="shared" si="34"/>
        <v>2.6</v>
      </c>
      <c r="E1093" s="26">
        <f t="shared" si="35"/>
        <v>81.7</v>
      </c>
    </row>
    <row r="1094" spans="2:5" x14ac:dyDescent="0.3">
      <c r="B1094" s="30">
        <v>44000000</v>
      </c>
      <c r="C1094" s="30">
        <v>-42500000</v>
      </c>
      <c r="D1094" s="26">
        <f t="shared" si="34"/>
        <v>44</v>
      </c>
      <c r="E1094" s="26">
        <f t="shared" si="35"/>
        <v>-42.5</v>
      </c>
    </row>
    <row r="1095" spans="2:5" hidden="1" x14ac:dyDescent="0.3">
      <c r="B1095" s="30">
        <v>50000000</v>
      </c>
      <c r="C1095" s="30">
        <v>12318875</v>
      </c>
      <c r="D1095" s="26">
        <f t="shared" si="34"/>
        <v>50</v>
      </c>
      <c r="E1095" s="26">
        <f t="shared" si="35"/>
        <v>12.318875</v>
      </c>
    </row>
    <row r="1096" spans="2:5" x14ac:dyDescent="0.3">
      <c r="B1096" s="30">
        <v>40000000</v>
      </c>
      <c r="C1096" s="30">
        <v>-34226481</v>
      </c>
      <c r="D1096" s="26">
        <f t="shared" si="34"/>
        <v>40</v>
      </c>
      <c r="E1096" s="26">
        <f t="shared" si="35"/>
        <v>-34.226481</v>
      </c>
    </row>
    <row r="1097" spans="2:5" hidden="1" x14ac:dyDescent="0.3">
      <c r="B1097" s="30">
        <v>43000000</v>
      </c>
      <c r="C1097" s="30">
        <v>8768623</v>
      </c>
      <c r="D1097" s="26">
        <f t="shared" si="34"/>
        <v>43</v>
      </c>
      <c r="E1097" s="26">
        <f t="shared" si="35"/>
        <v>8.7686229999999998</v>
      </c>
    </row>
    <row r="1098" spans="2:5" x14ac:dyDescent="0.3">
      <c r="B1098" s="30">
        <v>43000000</v>
      </c>
      <c r="C1098" s="30">
        <v>-5964485</v>
      </c>
      <c r="D1098" s="26">
        <f t="shared" si="34"/>
        <v>43</v>
      </c>
      <c r="E1098" s="26">
        <f t="shared" si="35"/>
        <v>-5.9644849999999998</v>
      </c>
    </row>
    <row r="1099" spans="2:5" x14ac:dyDescent="0.3">
      <c r="B1099" s="30">
        <v>45000000</v>
      </c>
      <c r="C1099" s="30">
        <v>-20479108</v>
      </c>
      <c r="D1099" s="26">
        <f t="shared" si="34"/>
        <v>45</v>
      </c>
      <c r="E1099" s="26">
        <f t="shared" si="35"/>
        <v>-20.479108</v>
      </c>
    </row>
    <row r="1100" spans="2:5" x14ac:dyDescent="0.3">
      <c r="B1100" s="30">
        <v>43000000</v>
      </c>
      <c r="C1100" s="30">
        <v>-18569728</v>
      </c>
      <c r="D1100" s="26">
        <f t="shared" si="34"/>
        <v>43</v>
      </c>
      <c r="E1100" s="26">
        <f t="shared" si="35"/>
        <v>-18.569728000000001</v>
      </c>
    </row>
    <row r="1101" spans="2:5" hidden="1" x14ac:dyDescent="0.3">
      <c r="B1101" s="30">
        <v>42000000</v>
      </c>
      <c r="C1101" s="30">
        <v>116348400</v>
      </c>
      <c r="D1101" s="26">
        <f t="shared" si="34"/>
        <v>42</v>
      </c>
      <c r="E1101" s="26">
        <f t="shared" si="35"/>
        <v>116.3484</v>
      </c>
    </row>
    <row r="1102" spans="2:5" x14ac:dyDescent="0.3">
      <c r="B1102" s="30">
        <v>44000000</v>
      </c>
      <c r="C1102" s="30">
        <v>-12863050</v>
      </c>
      <c r="D1102" s="26">
        <f t="shared" si="34"/>
        <v>44</v>
      </c>
      <c r="E1102" s="26">
        <f t="shared" si="35"/>
        <v>-12.863049999999999</v>
      </c>
    </row>
    <row r="1103" spans="2:5" x14ac:dyDescent="0.3">
      <c r="B1103" s="30">
        <v>40000000</v>
      </c>
      <c r="C1103" s="30">
        <v>-10886412</v>
      </c>
      <c r="D1103" s="26">
        <f t="shared" si="34"/>
        <v>40</v>
      </c>
      <c r="E1103" s="26">
        <f t="shared" si="35"/>
        <v>-10.886412</v>
      </c>
    </row>
    <row r="1104" spans="2:5" hidden="1" x14ac:dyDescent="0.3">
      <c r="B1104" s="30">
        <v>42000000</v>
      </c>
      <c r="C1104" s="30">
        <v>96447667</v>
      </c>
      <c r="D1104" s="26">
        <f t="shared" si="34"/>
        <v>42</v>
      </c>
      <c r="E1104" s="26">
        <f t="shared" si="35"/>
        <v>96.447666999999996</v>
      </c>
    </row>
    <row r="1105" spans="2:5" hidden="1" x14ac:dyDescent="0.3">
      <c r="B1105" s="30">
        <v>42000000</v>
      </c>
      <c r="C1105" s="30">
        <v>74006080</v>
      </c>
      <c r="D1105" s="26">
        <f t="shared" si="34"/>
        <v>42</v>
      </c>
      <c r="E1105" s="26">
        <f t="shared" si="35"/>
        <v>74.006079999999997</v>
      </c>
    </row>
    <row r="1106" spans="2:5" hidden="1" x14ac:dyDescent="0.3">
      <c r="B1106" s="30">
        <v>45000000</v>
      </c>
      <c r="C1106" s="30">
        <v>61793915</v>
      </c>
      <c r="D1106" s="26">
        <f t="shared" si="34"/>
        <v>45</v>
      </c>
      <c r="E1106" s="26">
        <f t="shared" si="35"/>
        <v>61.793914999999998</v>
      </c>
    </row>
    <row r="1107" spans="2:5" hidden="1" x14ac:dyDescent="0.3">
      <c r="B1107" s="30">
        <v>42000000</v>
      </c>
      <c r="C1107" s="30">
        <v>45856565</v>
      </c>
      <c r="D1107" s="26">
        <f t="shared" si="34"/>
        <v>42</v>
      </c>
      <c r="E1107" s="26">
        <f t="shared" si="35"/>
        <v>45.856565000000003</v>
      </c>
    </row>
    <row r="1108" spans="2:5" hidden="1" x14ac:dyDescent="0.3">
      <c r="B1108" s="30">
        <v>40000000</v>
      </c>
      <c r="C1108" s="30">
        <v>30100000</v>
      </c>
      <c r="D1108" s="26">
        <f t="shared" si="34"/>
        <v>40</v>
      </c>
      <c r="E1108" s="26">
        <f t="shared" si="35"/>
        <v>30.1</v>
      </c>
    </row>
    <row r="1109" spans="2:5" hidden="1" x14ac:dyDescent="0.3">
      <c r="B1109" s="30">
        <v>43000000</v>
      </c>
      <c r="C1109" s="30">
        <v>116578352</v>
      </c>
      <c r="D1109" s="26">
        <f t="shared" si="34"/>
        <v>43</v>
      </c>
      <c r="E1109" s="26">
        <f t="shared" si="35"/>
        <v>116.578352</v>
      </c>
    </row>
    <row r="1110" spans="2:5" hidden="1" x14ac:dyDescent="0.3">
      <c r="B1110" s="30">
        <v>31115000</v>
      </c>
      <c r="C1110" s="30">
        <v>26635000</v>
      </c>
      <c r="D1110" s="26">
        <f t="shared" si="34"/>
        <v>31.114999999999998</v>
      </c>
      <c r="E1110" s="26">
        <f t="shared" si="35"/>
        <v>26.635000000000002</v>
      </c>
    </row>
    <row r="1111" spans="2:5" hidden="1" x14ac:dyDescent="0.3">
      <c r="B1111" s="30">
        <v>42000000</v>
      </c>
      <c r="C1111" s="30">
        <v>3290318</v>
      </c>
      <c r="D1111" s="26">
        <f t="shared" si="34"/>
        <v>42</v>
      </c>
      <c r="E1111" s="26">
        <f t="shared" si="35"/>
        <v>3.2903180000000001</v>
      </c>
    </row>
    <row r="1112" spans="2:5" x14ac:dyDescent="0.3">
      <c r="B1112" s="30">
        <v>42000000</v>
      </c>
      <c r="C1112" s="30">
        <v>-456793</v>
      </c>
      <c r="D1112" s="26">
        <f t="shared" si="34"/>
        <v>42</v>
      </c>
      <c r="E1112" s="26">
        <f t="shared" si="35"/>
        <v>-0.456793</v>
      </c>
    </row>
    <row r="1113" spans="2:5" x14ac:dyDescent="0.3">
      <c r="B1113" s="30">
        <v>42000000</v>
      </c>
      <c r="C1113" s="30">
        <v>-747572</v>
      </c>
      <c r="D1113" s="26">
        <f t="shared" si="34"/>
        <v>42</v>
      </c>
      <c r="E1113" s="26">
        <f t="shared" si="35"/>
        <v>-0.74757200000000001</v>
      </c>
    </row>
    <row r="1114" spans="2:5" hidden="1" x14ac:dyDescent="0.3">
      <c r="B1114" s="30">
        <v>32000000</v>
      </c>
      <c r="C1114" s="30">
        <v>3228696</v>
      </c>
      <c r="D1114" s="26">
        <f t="shared" si="34"/>
        <v>32</v>
      </c>
      <c r="E1114" s="26">
        <f t="shared" si="35"/>
        <v>3.2286959999999998</v>
      </c>
    </row>
    <row r="1115" spans="2:5" hidden="1" x14ac:dyDescent="0.3">
      <c r="B1115" s="30">
        <v>42000000</v>
      </c>
      <c r="C1115" s="30">
        <v>17992760</v>
      </c>
      <c r="D1115" s="26">
        <f t="shared" si="34"/>
        <v>42</v>
      </c>
      <c r="E1115" s="26">
        <f t="shared" si="35"/>
        <v>17.992760000000001</v>
      </c>
    </row>
    <row r="1116" spans="2:5" hidden="1" x14ac:dyDescent="0.3">
      <c r="B1116" s="30">
        <v>32000000</v>
      </c>
      <c r="C1116" s="30">
        <v>2667015</v>
      </c>
      <c r="D1116" s="26">
        <f t="shared" si="34"/>
        <v>32</v>
      </c>
      <c r="E1116" s="26">
        <f t="shared" si="35"/>
        <v>2.6670150000000001</v>
      </c>
    </row>
    <row r="1117" spans="2:5" x14ac:dyDescent="0.3">
      <c r="B1117" s="30">
        <v>42000000</v>
      </c>
      <c r="C1117" s="30">
        <v>-4347435</v>
      </c>
      <c r="D1117" s="26">
        <f t="shared" si="34"/>
        <v>42</v>
      </c>
      <c r="E1117" s="26">
        <f t="shared" si="35"/>
        <v>-4.3474349999999999</v>
      </c>
    </row>
    <row r="1118" spans="2:5" x14ac:dyDescent="0.3">
      <c r="B1118" s="30">
        <v>42000000</v>
      </c>
      <c r="C1118" s="30">
        <v>-17624564</v>
      </c>
      <c r="D1118" s="26">
        <f t="shared" si="34"/>
        <v>42</v>
      </c>
      <c r="E1118" s="26">
        <f t="shared" si="35"/>
        <v>-17.624563999999999</v>
      </c>
    </row>
    <row r="1119" spans="2:5" x14ac:dyDescent="0.3">
      <c r="B1119" s="30">
        <v>42000000</v>
      </c>
      <c r="C1119" s="30">
        <v>-21084535</v>
      </c>
      <c r="D1119" s="26">
        <f t="shared" si="34"/>
        <v>42</v>
      </c>
      <c r="E1119" s="26">
        <f t="shared" si="35"/>
        <v>-21.084534999999999</v>
      </c>
    </row>
    <row r="1120" spans="2:5" x14ac:dyDescent="0.3">
      <c r="B1120" s="30">
        <v>50000000</v>
      </c>
      <c r="C1120" s="30">
        <v>-25872105</v>
      </c>
      <c r="D1120" s="26">
        <f t="shared" si="34"/>
        <v>50</v>
      </c>
      <c r="E1120" s="26">
        <f t="shared" si="35"/>
        <v>-25.872105000000001</v>
      </c>
    </row>
    <row r="1121" spans="2:5" x14ac:dyDescent="0.3">
      <c r="B1121" s="30">
        <v>31000000</v>
      </c>
      <c r="C1121" s="30">
        <v>-30915039</v>
      </c>
      <c r="D1121" s="26">
        <f t="shared" si="34"/>
        <v>31</v>
      </c>
      <c r="E1121" s="26">
        <f t="shared" si="35"/>
        <v>-30.915039</v>
      </c>
    </row>
    <row r="1122" spans="2:5" x14ac:dyDescent="0.3">
      <c r="B1122" s="30">
        <v>40000000</v>
      </c>
      <c r="C1122" s="30">
        <v>-13595247</v>
      </c>
      <c r="D1122" s="26">
        <f t="shared" si="34"/>
        <v>40</v>
      </c>
      <c r="E1122" s="26">
        <f t="shared" si="35"/>
        <v>-13.595247000000001</v>
      </c>
    </row>
    <row r="1123" spans="2:5" x14ac:dyDescent="0.3">
      <c r="B1123" s="30">
        <v>44000000</v>
      </c>
      <c r="C1123" s="30">
        <v>-37894825</v>
      </c>
      <c r="D1123" s="26">
        <f t="shared" si="34"/>
        <v>44</v>
      </c>
      <c r="E1123" s="26">
        <f t="shared" si="35"/>
        <v>-37.894824999999997</v>
      </c>
    </row>
    <row r="1124" spans="2:5" x14ac:dyDescent="0.3">
      <c r="B1124" s="30">
        <v>45000000</v>
      </c>
      <c r="C1124" s="30">
        <v>-39335749</v>
      </c>
      <c r="D1124" s="26">
        <f t="shared" si="34"/>
        <v>45</v>
      </c>
      <c r="E1124" s="26">
        <f t="shared" si="35"/>
        <v>-39.335749</v>
      </c>
    </row>
    <row r="1125" spans="2:5" x14ac:dyDescent="0.3">
      <c r="B1125" s="30">
        <v>27000000</v>
      </c>
      <c r="C1125" s="30">
        <v>-25739083</v>
      </c>
      <c r="D1125" s="26">
        <f t="shared" si="34"/>
        <v>27</v>
      </c>
      <c r="E1125" s="26">
        <f t="shared" si="35"/>
        <v>-25.739083000000001</v>
      </c>
    </row>
    <row r="1126" spans="2:5" hidden="1" x14ac:dyDescent="0.3">
      <c r="B1126" s="30">
        <v>41000000</v>
      </c>
      <c r="C1126" s="30">
        <v>75724075</v>
      </c>
      <c r="D1126" s="26">
        <f t="shared" si="34"/>
        <v>41</v>
      </c>
      <c r="E1126" s="26">
        <f t="shared" si="35"/>
        <v>75.724074999999999</v>
      </c>
    </row>
    <row r="1127" spans="2:5" x14ac:dyDescent="0.3">
      <c r="B1127" s="30">
        <v>65000000</v>
      </c>
      <c r="C1127" s="30">
        <v>-8916034</v>
      </c>
      <c r="D1127" s="26">
        <f t="shared" si="34"/>
        <v>65</v>
      </c>
      <c r="E1127" s="26">
        <f t="shared" si="35"/>
        <v>-8.9160339999999998</v>
      </c>
    </row>
    <row r="1128" spans="2:5" x14ac:dyDescent="0.3">
      <c r="B1128" s="30">
        <v>41000000</v>
      </c>
      <c r="C1128" s="30">
        <v>-18891023</v>
      </c>
      <c r="D1128" s="26">
        <f t="shared" si="34"/>
        <v>41</v>
      </c>
      <c r="E1128" s="26">
        <f t="shared" si="35"/>
        <v>-18.891023000000001</v>
      </c>
    </row>
    <row r="1129" spans="2:5" hidden="1" x14ac:dyDescent="0.3">
      <c r="B1129" s="30">
        <v>40000000</v>
      </c>
      <c r="C1129" s="30">
        <v>253501675</v>
      </c>
      <c r="D1129" s="26">
        <f t="shared" si="34"/>
        <v>40</v>
      </c>
      <c r="E1129" s="26">
        <f t="shared" si="35"/>
        <v>253.50167500000001</v>
      </c>
    </row>
    <row r="1130" spans="2:5" x14ac:dyDescent="0.3">
      <c r="B1130" s="30">
        <v>42000000</v>
      </c>
      <c r="C1130" s="30">
        <v>-23399089</v>
      </c>
      <c r="D1130" s="26">
        <f t="shared" si="34"/>
        <v>42</v>
      </c>
      <c r="E1130" s="26">
        <f t="shared" si="35"/>
        <v>-23.399089</v>
      </c>
    </row>
    <row r="1131" spans="2:5" x14ac:dyDescent="0.3">
      <c r="B1131" s="30">
        <v>41000000</v>
      </c>
      <c r="C1131" s="30">
        <v>-33795862</v>
      </c>
      <c r="D1131" s="26">
        <f t="shared" si="34"/>
        <v>41</v>
      </c>
      <c r="E1131" s="26">
        <f t="shared" si="35"/>
        <v>-33.795862</v>
      </c>
    </row>
    <row r="1132" spans="2:5" hidden="1" x14ac:dyDescent="0.3">
      <c r="B1132" s="30">
        <v>8000000</v>
      </c>
      <c r="C1132" s="30">
        <v>82800000</v>
      </c>
      <c r="D1132" s="26">
        <f t="shared" si="34"/>
        <v>8</v>
      </c>
      <c r="E1132" s="26">
        <f t="shared" si="35"/>
        <v>82.8</v>
      </c>
    </row>
    <row r="1133" spans="2:5" hidden="1" x14ac:dyDescent="0.3">
      <c r="B1133" s="30">
        <v>40000000</v>
      </c>
      <c r="C1133" s="30">
        <v>110117807</v>
      </c>
      <c r="D1133" s="26">
        <f t="shared" si="34"/>
        <v>40</v>
      </c>
      <c r="E1133" s="26">
        <f t="shared" si="35"/>
        <v>110.117807</v>
      </c>
    </row>
    <row r="1134" spans="2:5" hidden="1" x14ac:dyDescent="0.3">
      <c r="B1134" s="30">
        <v>40000000</v>
      </c>
      <c r="C1134" s="30">
        <v>123947053</v>
      </c>
      <c r="D1134" s="26">
        <f t="shared" si="34"/>
        <v>40</v>
      </c>
      <c r="E1134" s="26">
        <f t="shared" si="35"/>
        <v>123.947053</v>
      </c>
    </row>
    <row r="1135" spans="2:5" hidden="1" x14ac:dyDescent="0.3">
      <c r="B1135" s="30">
        <v>70000000</v>
      </c>
      <c r="C1135" s="30">
        <v>46735231</v>
      </c>
      <c r="D1135" s="26">
        <f t="shared" si="34"/>
        <v>70</v>
      </c>
      <c r="E1135" s="26">
        <f t="shared" si="35"/>
        <v>46.735230999999999</v>
      </c>
    </row>
    <row r="1136" spans="2:5" hidden="1" x14ac:dyDescent="0.3">
      <c r="B1136" s="30">
        <v>40000000</v>
      </c>
      <c r="C1136" s="30">
        <v>78500000</v>
      </c>
      <c r="D1136" s="26">
        <f t="shared" si="34"/>
        <v>40</v>
      </c>
      <c r="E1136" s="26">
        <f t="shared" si="35"/>
        <v>78.5</v>
      </c>
    </row>
    <row r="1137" spans="2:5" hidden="1" x14ac:dyDescent="0.3">
      <c r="B1137" s="30">
        <v>40000000</v>
      </c>
      <c r="C1137" s="30">
        <v>86546825</v>
      </c>
      <c r="D1137" s="26">
        <f t="shared" si="34"/>
        <v>40</v>
      </c>
      <c r="E1137" s="26">
        <f t="shared" si="35"/>
        <v>86.546824999999998</v>
      </c>
    </row>
    <row r="1138" spans="2:5" hidden="1" x14ac:dyDescent="0.3">
      <c r="B1138" s="30">
        <v>40000000</v>
      </c>
      <c r="C1138" s="30">
        <v>126147885</v>
      </c>
      <c r="D1138" s="26">
        <f t="shared" si="34"/>
        <v>40</v>
      </c>
      <c r="E1138" s="26">
        <f t="shared" si="35"/>
        <v>126.147885</v>
      </c>
    </row>
    <row r="1139" spans="2:5" hidden="1" x14ac:dyDescent="0.3">
      <c r="B1139" s="30">
        <v>38000000</v>
      </c>
      <c r="C1139" s="30">
        <v>73760631</v>
      </c>
      <c r="D1139" s="26">
        <f t="shared" si="34"/>
        <v>38</v>
      </c>
      <c r="E1139" s="26">
        <f t="shared" si="35"/>
        <v>73.760631000000004</v>
      </c>
    </row>
    <row r="1140" spans="2:5" hidden="1" x14ac:dyDescent="0.3">
      <c r="B1140" s="30">
        <v>40000000</v>
      </c>
      <c r="C1140" s="30">
        <v>68706165</v>
      </c>
      <c r="D1140" s="26">
        <f t="shared" si="34"/>
        <v>40</v>
      </c>
      <c r="E1140" s="26">
        <f t="shared" si="35"/>
        <v>68.706164999999999</v>
      </c>
    </row>
    <row r="1141" spans="2:5" hidden="1" x14ac:dyDescent="0.3">
      <c r="B1141" s="30">
        <v>40000000</v>
      </c>
      <c r="C1141" s="30">
        <v>98614544</v>
      </c>
      <c r="D1141" s="26">
        <f t="shared" si="34"/>
        <v>40</v>
      </c>
      <c r="E1141" s="26">
        <f t="shared" si="35"/>
        <v>98.614543999999995</v>
      </c>
    </row>
    <row r="1142" spans="2:5" hidden="1" x14ac:dyDescent="0.3">
      <c r="B1142" s="30">
        <v>40000000</v>
      </c>
      <c r="C1142" s="30">
        <v>85069696</v>
      </c>
      <c r="D1142" s="26">
        <f t="shared" si="34"/>
        <v>40</v>
      </c>
      <c r="E1142" s="26">
        <f t="shared" si="35"/>
        <v>85.069695999999993</v>
      </c>
    </row>
    <row r="1143" spans="2:5" hidden="1" x14ac:dyDescent="0.3">
      <c r="B1143" s="30">
        <v>40000000</v>
      </c>
      <c r="C1143" s="30">
        <v>67458785</v>
      </c>
      <c r="D1143" s="26">
        <f t="shared" si="34"/>
        <v>40</v>
      </c>
      <c r="E1143" s="26">
        <f t="shared" si="35"/>
        <v>67.458785000000006</v>
      </c>
    </row>
    <row r="1144" spans="2:5" hidden="1" x14ac:dyDescent="0.3">
      <c r="B1144" s="30">
        <v>40000000</v>
      </c>
      <c r="C1144" s="30">
        <v>62310175</v>
      </c>
      <c r="D1144" s="26">
        <f t="shared" si="34"/>
        <v>40</v>
      </c>
      <c r="E1144" s="26">
        <f t="shared" si="35"/>
        <v>62.310175000000001</v>
      </c>
    </row>
    <row r="1145" spans="2:5" hidden="1" x14ac:dyDescent="0.3">
      <c r="B1145" s="30">
        <v>40000000</v>
      </c>
      <c r="C1145" s="30">
        <v>56917897</v>
      </c>
      <c r="D1145" s="26">
        <f t="shared" si="34"/>
        <v>40</v>
      </c>
      <c r="E1145" s="26">
        <f t="shared" si="35"/>
        <v>56.917897000000004</v>
      </c>
    </row>
    <row r="1146" spans="2:5" hidden="1" x14ac:dyDescent="0.3">
      <c r="B1146" s="30">
        <v>40000000</v>
      </c>
      <c r="C1146" s="30">
        <v>53952276</v>
      </c>
      <c r="D1146" s="26">
        <f t="shared" si="34"/>
        <v>40</v>
      </c>
      <c r="E1146" s="26">
        <f t="shared" si="35"/>
        <v>53.952275999999998</v>
      </c>
    </row>
    <row r="1147" spans="2:5" hidden="1" x14ac:dyDescent="0.3">
      <c r="B1147" s="30">
        <v>45000000</v>
      </c>
      <c r="C1147" s="30">
        <v>45703745</v>
      </c>
      <c r="D1147" s="26">
        <f t="shared" si="34"/>
        <v>45</v>
      </c>
      <c r="E1147" s="26">
        <f t="shared" si="35"/>
        <v>45.703744999999998</v>
      </c>
    </row>
    <row r="1148" spans="2:5" hidden="1" x14ac:dyDescent="0.3">
      <c r="B1148" s="30">
        <v>40000000</v>
      </c>
      <c r="C1148" s="30">
        <v>49138076</v>
      </c>
      <c r="D1148" s="26">
        <f t="shared" si="34"/>
        <v>40</v>
      </c>
      <c r="E1148" s="26">
        <f t="shared" si="35"/>
        <v>49.138075999999998</v>
      </c>
    </row>
    <row r="1149" spans="2:5" hidden="1" x14ac:dyDescent="0.3">
      <c r="B1149" s="30">
        <v>40000000</v>
      </c>
      <c r="C1149" s="30">
        <v>47666629</v>
      </c>
      <c r="D1149" s="26">
        <f t="shared" si="34"/>
        <v>40</v>
      </c>
      <c r="E1149" s="26">
        <f t="shared" si="35"/>
        <v>47.666629</v>
      </c>
    </row>
    <row r="1150" spans="2:5" hidden="1" x14ac:dyDescent="0.3">
      <c r="B1150" s="30">
        <v>40000000</v>
      </c>
      <c r="C1150" s="30">
        <v>50353764</v>
      </c>
      <c r="D1150" s="26">
        <f t="shared" si="34"/>
        <v>40</v>
      </c>
      <c r="E1150" s="26">
        <f t="shared" si="35"/>
        <v>50.353763999999998</v>
      </c>
    </row>
    <row r="1151" spans="2:5" hidden="1" x14ac:dyDescent="0.3">
      <c r="B1151" s="30">
        <v>40000000</v>
      </c>
      <c r="C1151" s="30">
        <v>42522790</v>
      </c>
      <c r="D1151" s="26">
        <f t="shared" si="34"/>
        <v>40</v>
      </c>
      <c r="E1151" s="26">
        <f t="shared" si="35"/>
        <v>42.522790000000001</v>
      </c>
    </row>
    <row r="1152" spans="2:5" hidden="1" x14ac:dyDescent="0.3">
      <c r="B1152" s="30">
        <v>40000000</v>
      </c>
      <c r="C1152" s="30">
        <v>54125426</v>
      </c>
      <c r="D1152" s="26">
        <f t="shared" si="34"/>
        <v>40</v>
      </c>
      <c r="E1152" s="26">
        <f t="shared" si="35"/>
        <v>54.125425999999997</v>
      </c>
    </row>
    <row r="1153" spans="2:5" hidden="1" x14ac:dyDescent="0.3">
      <c r="B1153" s="30">
        <v>40000000</v>
      </c>
      <c r="C1153" s="30">
        <v>55001343</v>
      </c>
      <c r="D1153" s="26">
        <f t="shared" si="34"/>
        <v>40</v>
      </c>
      <c r="E1153" s="26">
        <f t="shared" si="35"/>
        <v>55.001342999999999</v>
      </c>
    </row>
    <row r="1154" spans="2:5" hidden="1" x14ac:dyDescent="0.3">
      <c r="B1154" s="30">
        <v>40000000</v>
      </c>
      <c r="C1154" s="30">
        <v>41292135</v>
      </c>
      <c r="D1154" s="26">
        <f t="shared" si="34"/>
        <v>40</v>
      </c>
      <c r="E1154" s="26">
        <f t="shared" si="35"/>
        <v>41.292135000000002</v>
      </c>
    </row>
    <row r="1155" spans="2:5" hidden="1" x14ac:dyDescent="0.3">
      <c r="B1155" s="30">
        <v>35000000</v>
      </c>
      <c r="C1155" s="30">
        <v>51208010</v>
      </c>
      <c r="D1155" s="26">
        <f t="shared" ref="D1155:D1218" si="36">B1155/1000000</f>
        <v>35</v>
      </c>
      <c r="E1155" s="26">
        <f t="shared" ref="E1155:E1218" si="37">C1155/1000000</f>
        <v>51.208010000000002</v>
      </c>
    </row>
    <row r="1156" spans="2:5" hidden="1" x14ac:dyDescent="0.3">
      <c r="B1156" s="30">
        <v>40000000</v>
      </c>
      <c r="C1156" s="30">
        <v>41593527</v>
      </c>
      <c r="D1156" s="26">
        <f t="shared" si="36"/>
        <v>40</v>
      </c>
      <c r="E1156" s="26">
        <f t="shared" si="37"/>
        <v>41.593527000000002</v>
      </c>
    </row>
    <row r="1157" spans="2:5" hidden="1" x14ac:dyDescent="0.3">
      <c r="B1157" s="30">
        <v>35000000</v>
      </c>
      <c r="C1157" s="30">
        <v>40274748</v>
      </c>
      <c r="D1157" s="26">
        <f t="shared" si="36"/>
        <v>35</v>
      </c>
      <c r="E1157" s="26">
        <f t="shared" si="37"/>
        <v>40.274748000000002</v>
      </c>
    </row>
    <row r="1158" spans="2:5" hidden="1" x14ac:dyDescent="0.3">
      <c r="B1158" s="30">
        <v>40000000</v>
      </c>
      <c r="C1158" s="30">
        <v>50835030</v>
      </c>
      <c r="D1158" s="26">
        <f t="shared" si="36"/>
        <v>40</v>
      </c>
      <c r="E1158" s="26">
        <f t="shared" si="37"/>
        <v>50.835030000000003</v>
      </c>
    </row>
    <row r="1159" spans="2:5" hidden="1" x14ac:dyDescent="0.3">
      <c r="B1159" s="30">
        <v>40000000</v>
      </c>
      <c r="C1159" s="30">
        <v>32455275</v>
      </c>
      <c r="D1159" s="26">
        <f t="shared" si="36"/>
        <v>40</v>
      </c>
      <c r="E1159" s="26">
        <f t="shared" si="37"/>
        <v>32.455275</v>
      </c>
    </row>
    <row r="1160" spans="2:5" hidden="1" x14ac:dyDescent="0.3">
      <c r="B1160" s="30">
        <v>40000000</v>
      </c>
      <c r="C1160" s="30">
        <v>35305995</v>
      </c>
      <c r="D1160" s="26">
        <f t="shared" si="36"/>
        <v>40</v>
      </c>
      <c r="E1160" s="26">
        <f t="shared" si="37"/>
        <v>35.305995000000003</v>
      </c>
    </row>
    <row r="1161" spans="2:5" hidden="1" x14ac:dyDescent="0.3">
      <c r="B1161" s="30">
        <v>40000000</v>
      </c>
      <c r="C1161" s="30">
        <v>34098862</v>
      </c>
      <c r="D1161" s="26">
        <f t="shared" si="36"/>
        <v>40</v>
      </c>
      <c r="E1161" s="26">
        <f t="shared" si="37"/>
        <v>34.098861999999997</v>
      </c>
    </row>
    <row r="1162" spans="2:5" hidden="1" x14ac:dyDescent="0.3">
      <c r="B1162" s="30">
        <v>40000000</v>
      </c>
      <c r="C1162" s="30">
        <v>32266306</v>
      </c>
      <c r="D1162" s="26">
        <f t="shared" si="36"/>
        <v>40</v>
      </c>
      <c r="E1162" s="26">
        <f t="shared" si="37"/>
        <v>32.266306</v>
      </c>
    </row>
    <row r="1163" spans="2:5" hidden="1" x14ac:dyDescent="0.3">
      <c r="B1163" s="30">
        <v>40000000</v>
      </c>
      <c r="C1163" s="30">
        <v>31347010</v>
      </c>
      <c r="D1163" s="26">
        <f t="shared" si="36"/>
        <v>40</v>
      </c>
      <c r="E1163" s="26">
        <f t="shared" si="37"/>
        <v>31.347010000000001</v>
      </c>
    </row>
    <row r="1164" spans="2:5" hidden="1" x14ac:dyDescent="0.3">
      <c r="B1164" s="30">
        <v>40000000</v>
      </c>
      <c r="C1164" s="30">
        <v>30836296</v>
      </c>
      <c r="D1164" s="26">
        <f t="shared" si="36"/>
        <v>40</v>
      </c>
      <c r="E1164" s="26">
        <f t="shared" si="37"/>
        <v>30.836296000000001</v>
      </c>
    </row>
    <row r="1165" spans="2:5" hidden="1" x14ac:dyDescent="0.3">
      <c r="B1165" s="30">
        <v>40000000</v>
      </c>
      <c r="C1165" s="30">
        <v>30405498</v>
      </c>
      <c r="D1165" s="26">
        <f t="shared" si="36"/>
        <v>40</v>
      </c>
      <c r="E1165" s="26">
        <f t="shared" si="37"/>
        <v>30.405498000000001</v>
      </c>
    </row>
    <row r="1166" spans="2:5" hidden="1" x14ac:dyDescent="0.3">
      <c r="B1166" s="30">
        <v>40000000</v>
      </c>
      <c r="C1166" s="30">
        <v>30163652</v>
      </c>
      <c r="D1166" s="26">
        <f t="shared" si="36"/>
        <v>40</v>
      </c>
      <c r="E1166" s="26">
        <f t="shared" si="37"/>
        <v>30.163651999999999</v>
      </c>
    </row>
    <row r="1167" spans="2:5" hidden="1" x14ac:dyDescent="0.3">
      <c r="B1167" s="30">
        <v>34000000</v>
      </c>
      <c r="C1167" s="30">
        <v>32808615</v>
      </c>
      <c r="D1167" s="26">
        <f t="shared" si="36"/>
        <v>34</v>
      </c>
      <c r="E1167" s="26">
        <f t="shared" si="37"/>
        <v>32.808615000000003</v>
      </c>
    </row>
    <row r="1168" spans="2:5" hidden="1" x14ac:dyDescent="0.3">
      <c r="B1168" s="30">
        <v>20000000</v>
      </c>
      <c r="C1168" s="30">
        <v>44149837</v>
      </c>
      <c r="D1168" s="26">
        <f t="shared" si="36"/>
        <v>20</v>
      </c>
      <c r="E1168" s="26">
        <f t="shared" si="37"/>
        <v>44.149836999999998</v>
      </c>
    </row>
    <row r="1169" spans="2:5" hidden="1" x14ac:dyDescent="0.3">
      <c r="B1169" s="30">
        <v>40000000</v>
      </c>
      <c r="C1169" s="30">
        <v>43906114</v>
      </c>
      <c r="D1169" s="26">
        <f t="shared" si="36"/>
        <v>40</v>
      </c>
      <c r="E1169" s="26">
        <f t="shared" si="37"/>
        <v>43.906114000000002</v>
      </c>
    </row>
    <row r="1170" spans="2:5" hidden="1" x14ac:dyDescent="0.3">
      <c r="B1170" s="30">
        <v>40000000</v>
      </c>
      <c r="C1170" s="30">
        <v>26466372</v>
      </c>
      <c r="D1170" s="26">
        <f t="shared" si="36"/>
        <v>40</v>
      </c>
      <c r="E1170" s="26">
        <f t="shared" si="37"/>
        <v>26.466372</v>
      </c>
    </row>
    <row r="1171" spans="2:5" hidden="1" x14ac:dyDescent="0.3">
      <c r="B1171" s="30">
        <v>40000000</v>
      </c>
      <c r="C1171" s="30">
        <v>32306065</v>
      </c>
      <c r="D1171" s="26">
        <f t="shared" si="36"/>
        <v>40</v>
      </c>
      <c r="E1171" s="26">
        <f t="shared" si="37"/>
        <v>32.306064999999997</v>
      </c>
    </row>
    <row r="1172" spans="2:5" hidden="1" x14ac:dyDescent="0.3">
      <c r="B1172" s="30">
        <v>40000000</v>
      </c>
      <c r="C1172" s="30">
        <v>19068786</v>
      </c>
      <c r="D1172" s="26">
        <f t="shared" si="36"/>
        <v>40</v>
      </c>
      <c r="E1172" s="26">
        <f t="shared" si="37"/>
        <v>19.068785999999999</v>
      </c>
    </row>
    <row r="1173" spans="2:5" hidden="1" x14ac:dyDescent="0.3">
      <c r="B1173" s="30">
        <v>28250000</v>
      </c>
      <c r="C1173" s="30">
        <v>32673325</v>
      </c>
      <c r="D1173" s="26">
        <f t="shared" si="36"/>
        <v>28.25</v>
      </c>
      <c r="E1173" s="26">
        <f t="shared" si="37"/>
        <v>32.673324999999998</v>
      </c>
    </row>
    <row r="1174" spans="2:5" hidden="1" x14ac:dyDescent="0.3">
      <c r="B1174" s="30">
        <v>50000000</v>
      </c>
      <c r="C1174" s="30">
        <v>7887882</v>
      </c>
      <c r="D1174" s="26">
        <f t="shared" si="36"/>
        <v>50</v>
      </c>
      <c r="E1174" s="26">
        <f t="shared" si="37"/>
        <v>7.8878820000000003</v>
      </c>
    </row>
    <row r="1175" spans="2:5" hidden="1" x14ac:dyDescent="0.3">
      <c r="B1175" s="30">
        <v>40000000</v>
      </c>
      <c r="C1175" s="30">
        <v>13955614</v>
      </c>
      <c r="D1175" s="26">
        <f t="shared" si="36"/>
        <v>40</v>
      </c>
      <c r="E1175" s="26">
        <f t="shared" si="37"/>
        <v>13.955614000000001</v>
      </c>
    </row>
    <row r="1176" spans="2:5" hidden="1" x14ac:dyDescent="0.3">
      <c r="B1176" s="30">
        <v>40000000</v>
      </c>
      <c r="C1176" s="30">
        <v>14967359</v>
      </c>
      <c r="D1176" s="26">
        <f t="shared" si="36"/>
        <v>40</v>
      </c>
      <c r="E1176" s="26">
        <f t="shared" si="37"/>
        <v>14.967359</v>
      </c>
    </row>
    <row r="1177" spans="2:5" hidden="1" x14ac:dyDescent="0.3">
      <c r="B1177" s="30">
        <v>35000000</v>
      </c>
      <c r="C1177" s="30">
        <v>19228104</v>
      </c>
      <c r="D1177" s="26">
        <f t="shared" si="36"/>
        <v>35</v>
      </c>
      <c r="E1177" s="26">
        <f t="shared" si="37"/>
        <v>19.228103999999998</v>
      </c>
    </row>
    <row r="1178" spans="2:5" hidden="1" x14ac:dyDescent="0.3">
      <c r="B1178" s="30">
        <v>40000000</v>
      </c>
      <c r="C1178" s="30">
        <v>17981889</v>
      </c>
      <c r="D1178" s="26">
        <f t="shared" si="36"/>
        <v>40</v>
      </c>
      <c r="E1178" s="26">
        <f t="shared" si="37"/>
        <v>17.981888999999999</v>
      </c>
    </row>
    <row r="1179" spans="2:5" hidden="1" x14ac:dyDescent="0.3">
      <c r="B1179" s="30">
        <v>30000000</v>
      </c>
      <c r="C1179" s="30">
        <v>31094903</v>
      </c>
      <c r="D1179" s="26">
        <f t="shared" si="36"/>
        <v>30</v>
      </c>
      <c r="E1179" s="26">
        <f t="shared" si="37"/>
        <v>31.094902999999999</v>
      </c>
    </row>
    <row r="1180" spans="2:5" hidden="1" x14ac:dyDescent="0.3">
      <c r="B1180" s="30">
        <v>40000000</v>
      </c>
      <c r="C1180" s="30">
        <v>13082743</v>
      </c>
      <c r="D1180" s="26">
        <f t="shared" si="36"/>
        <v>40</v>
      </c>
      <c r="E1180" s="26">
        <f t="shared" si="37"/>
        <v>13.082743000000001</v>
      </c>
    </row>
    <row r="1181" spans="2:5" hidden="1" x14ac:dyDescent="0.3">
      <c r="B1181" s="30">
        <v>42000000</v>
      </c>
      <c r="C1181" s="30">
        <v>12414716</v>
      </c>
      <c r="D1181" s="26">
        <f t="shared" si="36"/>
        <v>42</v>
      </c>
      <c r="E1181" s="26">
        <f t="shared" si="37"/>
        <v>12.414716</v>
      </c>
    </row>
    <row r="1182" spans="2:5" hidden="1" x14ac:dyDescent="0.3">
      <c r="B1182" s="30">
        <v>40000000</v>
      </c>
      <c r="C1182" s="30">
        <v>17011847</v>
      </c>
      <c r="D1182" s="26">
        <f t="shared" si="36"/>
        <v>40</v>
      </c>
      <c r="E1182" s="26">
        <f t="shared" si="37"/>
        <v>17.011846999999999</v>
      </c>
    </row>
    <row r="1183" spans="2:5" hidden="1" x14ac:dyDescent="0.3">
      <c r="B1183" s="30">
        <v>40000000</v>
      </c>
      <c r="C1183" s="30">
        <v>10859889</v>
      </c>
      <c r="D1183" s="26">
        <f t="shared" si="36"/>
        <v>40</v>
      </c>
      <c r="E1183" s="26">
        <f t="shared" si="37"/>
        <v>10.859889000000001</v>
      </c>
    </row>
    <row r="1184" spans="2:5" hidden="1" x14ac:dyDescent="0.3">
      <c r="B1184" s="30">
        <v>30000000</v>
      </c>
      <c r="C1184" s="30">
        <v>21185897</v>
      </c>
      <c r="D1184" s="26">
        <f t="shared" si="36"/>
        <v>30</v>
      </c>
      <c r="E1184" s="26">
        <f t="shared" si="37"/>
        <v>21.185897000000001</v>
      </c>
    </row>
    <row r="1185" spans="2:5" hidden="1" x14ac:dyDescent="0.3">
      <c r="B1185" s="30">
        <v>40000000</v>
      </c>
      <c r="C1185" s="30">
        <v>12000688</v>
      </c>
      <c r="D1185" s="26">
        <f t="shared" si="36"/>
        <v>40</v>
      </c>
      <c r="E1185" s="26">
        <f t="shared" si="37"/>
        <v>12.000688</v>
      </c>
    </row>
    <row r="1186" spans="2:5" hidden="1" x14ac:dyDescent="0.3">
      <c r="B1186" s="30">
        <v>40000000</v>
      </c>
      <c r="C1186" s="30">
        <v>9851591</v>
      </c>
      <c r="D1186" s="26">
        <f t="shared" si="36"/>
        <v>40</v>
      </c>
      <c r="E1186" s="26">
        <f t="shared" si="37"/>
        <v>9.8515910000000009</v>
      </c>
    </row>
    <row r="1187" spans="2:5" hidden="1" x14ac:dyDescent="0.3">
      <c r="B1187" s="30">
        <v>40000000</v>
      </c>
      <c r="C1187" s="30">
        <v>7781388</v>
      </c>
      <c r="D1187" s="26">
        <f t="shared" si="36"/>
        <v>40</v>
      </c>
      <c r="E1187" s="26">
        <f t="shared" si="37"/>
        <v>7.7813879999999997</v>
      </c>
    </row>
    <row r="1188" spans="2:5" hidden="1" x14ac:dyDescent="0.3">
      <c r="B1188" s="30">
        <v>40000000</v>
      </c>
      <c r="C1188" s="30">
        <v>12320979</v>
      </c>
      <c r="D1188" s="26">
        <f t="shared" si="36"/>
        <v>40</v>
      </c>
      <c r="E1188" s="26">
        <f t="shared" si="37"/>
        <v>12.320978999999999</v>
      </c>
    </row>
    <row r="1189" spans="2:5" hidden="1" x14ac:dyDescent="0.3">
      <c r="B1189" s="30">
        <v>43000000</v>
      </c>
      <c r="C1189" s="30">
        <v>4806295</v>
      </c>
      <c r="D1189" s="26">
        <f t="shared" si="36"/>
        <v>43</v>
      </c>
      <c r="E1189" s="26">
        <f t="shared" si="37"/>
        <v>4.8062950000000004</v>
      </c>
    </row>
    <row r="1190" spans="2:5" hidden="1" x14ac:dyDescent="0.3">
      <c r="B1190" s="30">
        <v>25000000</v>
      </c>
      <c r="C1190" s="30">
        <v>26853450</v>
      </c>
      <c r="D1190" s="26">
        <f t="shared" si="36"/>
        <v>25</v>
      </c>
      <c r="E1190" s="26">
        <f t="shared" si="37"/>
        <v>26.853449999999999</v>
      </c>
    </row>
    <row r="1191" spans="2:5" hidden="1" x14ac:dyDescent="0.3">
      <c r="B1191" s="30">
        <v>40000000</v>
      </c>
      <c r="C1191" s="30">
        <v>6012734</v>
      </c>
      <c r="D1191" s="26">
        <f t="shared" si="36"/>
        <v>40</v>
      </c>
      <c r="E1191" s="26">
        <f t="shared" si="37"/>
        <v>6.012734</v>
      </c>
    </row>
    <row r="1192" spans="2:5" hidden="1" x14ac:dyDescent="0.3">
      <c r="B1192" s="30">
        <v>40000000</v>
      </c>
      <c r="C1192" s="30">
        <v>7034272</v>
      </c>
      <c r="D1192" s="26">
        <f t="shared" si="36"/>
        <v>40</v>
      </c>
      <c r="E1192" s="26">
        <f t="shared" si="37"/>
        <v>7.0342719999999996</v>
      </c>
    </row>
    <row r="1193" spans="2:5" hidden="1" x14ac:dyDescent="0.3">
      <c r="B1193" s="30">
        <v>40000000</v>
      </c>
      <c r="C1193" s="30">
        <v>5856732</v>
      </c>
      <c r="D1193" s="26">
        <f t="shared" si="36"/>
        <v>40</v>
      </c>
      <c r="E1193" s="26">
        <f t="shared" si="37"/>
        <v>5.856732</v>
      </c>
    </row>
    <row r="1194" spans="2:5" hidden="1" x14ac:dyDescent="0.3">
      <c r="B1194" s="30">
        <v>40000000</v>
      </c>
      <c r="C1194" s="30">
        <v>19588068</v>
      </c>
      <c r="D1194" s="26">
        <f t="shared" si="36"/>
        <v>40</v>
      </c>
      <c r="E1194" s="26">
        <f t="shared" si="37"/>
        <v>19.588068</v>
      </c>
    </row>
    <row r="1195" spans="2:5" hidden="1" x14ac:dyDescent="0.3">
      <c r="B1195" s="30">
        <v>36000000</v>
      </c>
      <c r="C1195" s="30">
        <v>8175394</v>
      </c>
      <c r="D1195" s="26">
        <f t="shared" si="36"/>
        <v>36</v>
      </c>
      <c r="E1195" s="26">
        <f t="shared" si="37"/>
        <v>8.1753940000000007</v>
      </c>
    </row>
    <row r="1196" spans="2:5" hidden="1" x14ac:dyDescent="0.3">
      <c r="B1196" s="30">
        <v>40000000</v>
      </c>
      <c r="C1196" s="30">
        <v>5500797</v>
      </c>
      <c r="D1196" s="26">
        <f t="shared" si="36"/>
        <v>40</v>
      </c>
      <c r="E1196" s="26">
        <f t="shared" si="37"/>
        <v>5.5007970000000004</v>
      </c>
    </row>
    <row r="1197" spans="2:5" hidden="1" x14ac:dyDescent="0.3">
      <c r="B1197" s="30">
        <v>40000000</v>
      </c>
      <c r="C1197" s="30">
        <v>1797066</v>
      </c>
      <c r="D1197" s="26">
        <f t="shared" si="36"/>
        <v>40</v>
      </c>
      <c r="E1197" s="26">
        <f t="shared" si="37"/>
        <v>1.7970660000000001</v>
      </c>
    </row>
    <row r="1198" spans="2:5" x14ac:dyDescent="0.3">
      <c r="B1198" s="30">
        <v>40000000</v>
      </c>
      <c r="C1198" s="30">
        <v>-1912244</v>
      </c>
      <c r="D1198" s="26">
        <f t="shared" si="36"/>
        <v>40</v>
      </c>
      <c r="E1198" s="26">
        <f t="shared" si="37"/>
        <v>-1.9122440000000001</v>
      </c>
    </row>
    <row r="1199" spans="2:5" x14ac:dyDescent="0.3">
      <c r="B1199" s="30">
        <v>40000000</v>
      </c>
      <c r="C1199" s="30">
        <v>-2247069</v>
      </c>
      <c r="D1199" s="26">
        <f t="shared" si="36"/>
        <v>40</v>
      </c>
      <c r="E1199" s="26">
        <f t="shared" si="37"/>
        <v>-2.2470690000000002</v>
      </c>
    </row>
    <row r="1200" spans="2:5" x14ac:dyDescent="0.3">
      <c r="B1200" s="30">
        <v>59000000</v>
      </c>
      <c r="C1200" s="30">
        <v>-8437445</v>
      </c>
      <c r="D1200" s="26">
        <f t="shared" si="36"/>
        <v>59</v>
      </c>
      <c r="E1200" s="26">
        <f t="shared" si="37"/>
        <v>-8.4374450000000003</v>
      </c>
    </row>
    <row r="1201" spans="2:5" x14ac:dyDescent="0.3">
      <c r="B1201" s="30">
        <v>40000000</v>
      </c>
      <c r="C1201" s="30">
        <v>-2628615</v>
      </c>
      <c r="D1201" s="26">
        <f t="shared" si="36"/>
        <v>40</v>
      </c>
      <c r="E1201" s="26">
        <f t="shared" si="37"/>
        <v>-2.6286149999999999</v>
      </c>
    </row>
    <row r="1202" spans="2:5" x14ac:dyDescent="0.3">
      <c r="B1202" s="30">
        <v>40000000</v>
      </c>
      <c r="C1202" s="30">
        <v>-2898989</v>
      </c>
      <c r="D1202" s="26">
        <f t="shared" si="36"/>
        <v>40</v>
      </c>
      <c r="E1202" s="26">
        <f t="shared" si="37"/>
        <v>-2.8989889999999998</v>
      </c>
    </row>
    <row r="1203" spans="2:5" x14ac:dyDescent="0.3">
      <c r="B1203" s="30">
        <v>40000000</v>
      </c>
      <c r="C1203" s="30">
        <v>-1823108</v>
      </c>
      <c r="D1203" s="26">
        <f t="shared" si="36"/>
        <v>40</v>
      </c>
      <c r="E1203" s="26">
        <f t="shared" si="37"/>
        <v>-1.823108</v>
      </c>
    </row>
    <row r="1204" spans="2:5" x14ac:dyDescent="0.3">
      <c r="B1204" s="30">
        <v>40000000</v>
      </c>
      <c r="C1204" s="30">
        <v>-3716496</v>
      </c>
      <c r="D1204" s="26">
        <f t="shared" si="36"/>
        <v>40</v>
      </c>
      <c r="E1204" s="26">
        <f t="shared" si="37"/>
        <v>-3.7164959999999998</v>
      </c>
    </row>
    <row r="1205" spans="2:5" x14ac:dyDescent="0.3">
      <c r="B1205" s="30">
        <v>38000000</v>
      </c>
      <c r="C1205" s="30">
        <v>-2816208</v>
      </c>
      <c r="D1205" s="26">
        <f t="shared" si="36"/>
        <v>38</v>
      </c>
      <c r="E1205" s="26">
        <f t="shared" si="37"/>
        <v>-2.816208</v>
      </c>
    </row>
    <row r="1206" spans="2:5" x14ac:dyDescent="0.3">
      <c r="B1206" s="30">
        <v>40000000</v>
      </c>
      <c r="C1206" s="30">
        <v>-1456527</v>
      </c>
      <c r="D1206" s="26">
        <f t="shared" si="36"/>
        <v>40</v>
      </c>
      <c r="E1206" s="26">
        <f t="shared" si="37"/>
        <v>-1.4565269999999999</v>
      </c>
    </row>
    <row r="1207" spans="2:5" x14ac:dyDescent="0.3">
      <c r="B1207" s="30">
        <v>60000000</v>
      </c>
      <c r="C1207" s="30">
        <v>-23962091</v>
      </c>
      <c r="D1207" s="26">
        <f t="shared" si="36"/>
        <v>60</v>
      </c>
      <c r="E1207" s="26">
        <f t="shared" si="37"/>
        <v>-23.962091000000001</v>
      </c>
    </row>
    <row r="1208" spans="2:5" hidden="1" x14ac:dyDescent="0.3">
      <c r="B1208" s="30">
        <v>40000000</v>
      </c>
      <c r="C1208" s="30">
        <v>2575718</v>
      </c>
      <c r="D1208" s="26">
        <f t="shared" si="36"/>
        <v>40</v>
      </c>
      <c r="E1208" s="26">
        <f t="shared" si="37"/>
        <v>2.5757180000000002</v>
      </c>
    </row>
    <row r="1209" spans="2:5" x14ac:dyDescent="0.3">
      <c r="B1209" s="30">
        <v>40000000</v>
      </c>
      <c r="C1209" s="30">
        <v>-6135658</v>
      </c>
      <c r="D1209" s="26">
        <f t="shared" si="36"/>
        <v>40</v>
      </c>
      <c r="E1209" s="26">
        <f t="shared" si="37"/>
        <v>-6.1356580000000003</v>
      </c>
    </row>
    <row r="1210" spans="2:5" x14ac:dyDescent="0.3">
      <c r="B1210" s="30">
        <v>40000000</v>
      </c>
      <c r="C1210" s="30">
        <v>-6491078</v>
      </c>
      <c r="D1210" s="26">
        <f t="shared" si="36"/>
        <v>40</v>
      </c>
      <c r="E1210" s="26">
        <f t="shared" si="37"/>
        <v>-6.4910779999999999</v>
      </c>
    </row>
    <row r="1211" spans="2:5" hidden="1" x14ac:dyDescent="0.3">
      <c r="B1211" s="30">
        <v>30000000</v>
      </c>
      <c r="C1211" s="30">
        <v>12071069</v>
      </c>
      <c r="D1211" s="26">
        <f t="shared" si="36"/>
        <v>30</v>
      </c>
      <c r="E1211" s="26">
        <f t="shared" si="37"/>
        <v>12.071069</v>
      </c>
    </row>
    <row r="1212" spans="2:5" x14ac:dyDescent="0.3">
      <c r="B1212" s="30">
        <v>40000000</v>
      </c>
      <c r="C1212" s="30">
        <v>-7146360</v>
      </c>
      <c r="D1212" s="26">
        <f t="shared" si="36"/>
        <v>40</v>
      </c>
      <c r="E1212" s="26">
        <f t="shared" si="37"/>
        <v>-7.1463599999999996</v>
      </c>
    </row>
    <row r="1213" spans="2:5" hidden="1" x14ac:dyDescent="0.3">
      <c r="B1213" s="30">
        <v>40000000</v>
      </c>
      <c r="C1213" s="30">
        <v>2615685</v>
      </c>
      <c r="D1213" s="26">
        <f t="shared" si="36"/>
        <v>40</v>
      </c>
      <c r="E1213" s="26">
        <f t="shared" si="37"/>
        <v>2.615685</v>
      </c>
    </row>
    <row r="1214" spans="2:5" hidden="1" x14ac:dyDescent="0.3">
      <c r="B1214" s="30">
        <v>25000000</v>
      </c>
      <c r="C1214" s="30">
        <v>7055248</v>
      </c>
      <c r="D1214" s="26">
        <f t="shared" si="36"/>
        <v>25</v>
      </c>
      <c r="E1214" s="26">
        <f t="shared" si="37"/>
        <v>7.0552479999999997</v>
      </c>
    </row>
    <row r="1215" spans="2:5" x14ac:dyDescent="0.3">
      <c r="B1215" s="30">
        <v>40000000</v>
      </c>
      <c r="C1215" s="30">
        <v>-8163255</v>
      </c>
      <c r="D1215" s="26">
        <f t="shared" si="36"/>
        <v>40</v>
      </c>
      <c r="E1215" s="26">
        <f t="shared" si="37"/>
        <v>-8.1632549999999995</v>
      </c>
    </row>
    <row r="1216" spans="2:5" x14ac:dyDescent="0.3">
      <c r="B1216" s="30">
        <v>40000000</v>
      </c>
      <c r="C1216" s="30">
        <v>-9006456</v>
      </c>
      <c r="D1216" s="26">
        <f t="shared" si="36"/>
        <v>40</v>
      </c>
      <c r="E1216" s="26">
        <f t="shared" si="37"/>
        <v>-9.006456</v>
      </c>
    </row>
    <row r="1217" spans="2:5" x14ac:dyDescent="0.3">
      <c r="B1217" s="30">
        <v>40000000</v>
      </c>
      <c r="C1217" s="30">
        <v>-9018150</v>
      </c>
      <c r="D1217" s="26">
        <f t="shared" si="36"/>
        <v>40</v>
      </c>
      <c r="E1217" s="26">
        <f t="shared" si="37"/>
        <v>-9.0181500000000003</v>
      </c>
    </row>
    <row r="1218" spans="2:5" x14ac:dyDescent="0.3">
      <c r="B1218" s="30">
        <v>40000000</v>
      </c>
      <c r="C1218" s="30">
        <v>-9800895</v>
      </c>
      <c r="D1218" s="26">
        <f t="shared" si="36"/>
        <v>40</v>
      </c>
      <c r="E1218" s="26">
        <f t="shared" si="37"/>
        <v>-9.8008950000000006</v>
      </c>
    </row>
    <row r="1219" spans="2:5" x14ac:dyDescent="0.3">
      <c r="B1219" s="30">
        <v>40000000</v>
      </c>
      <c r="C1219" s="30">
        <v>-10922453</v>
      </c>
      <c r="D1219" s="26">
        <f t="shared" ref="D1219:D1282" si="38">B1219/1000000</f>
        <v>40</v>
      </c>
      <c r="E1219" s="26">
        <f t="shared" ref="E1219:E1282" si="39">C1219/1000000</f>
        <v>-10.922453000000001</v>
      </c>
    </row>
    <row r="1220" spans="2:5" x14ac:dyDescent="0.3">
      <c r="B1220" s="30">
        <v>40000000</v>
      </c>
      <c r="C1220" s="30">
        <v>-10625822</v>
      </c>
      <c r="D1220" s="26">
        <f t="shared" si="38"/>
        <v>40</v>
      </c>
      <c r="E1220" s="26">
        <f t="shared" si="39"/>
        <v>-10.625821999999999</v>
      </c>
    </row>
    <row r="1221" spans="2:5" x14ac:dyDescent="0.3">
      <c r="B1221" s="30">
        <v>40000000</v>
      </c>
      <c r="C1221" s="30">
        <v>-11464232</v>
      </c>
      <c r="D1221" s="26">
        <f t="shared" si="38"/>
        <v>40</v>
      </c>
      <c r="E1221" s="26">
        <f t="shared" si="39"/>
        <v>-11.464232000000001</v>
      </c>
    </row>
    <row r="1222" spans="2:5" x14ac:dyDescent="0.3">
      <c r="B1222" s="30">
        <v>40000000</v>
      </c>
      <c r="C1222" s="30">
        <v>-12336018</v>
      </c>
      <c r="D1222" s="26">
        <f t="shared" si="38"/>
        <v>40</v>
      </c>
      <c r="E1222" s="26">
        <f t="shared" si="39"/>
        <v>-12.336017999999999</v>
      </c>
    </row>
    <row r="1223" spans="2:5" x14ac:dyDescent="0.3">
      <c r="B1223" s="30">
        <v>40000000</v>
      </c>
      <c r="C1223" s="30">
        <v>-12946185</v>
      </c>
      <c r="D1223" s="26">
        <f t="shared" si="38"/>
        <v>40</v>
      </c>
      <c r="E1223" s="26">
        <f t="shared" si="39"/>
        <v>-12.946185</v>
      </c>
    </row>
    <row r="1224" spans="2:5" x14ac:dyDescent="0.3">
      <c r="B1224" s="30">
        <v>35000000</v>
      </c>
      <c r="C1224" s="30">
        <v>-8185043</v>
      </c>
      <c r="D1224" s="26">
        <f t="shared" si="38"/>
        <v>35</v>
      </c>
      <c r="E1224" s="26">
        <f t="shared" si="39"/>
        <v>-8.1850430000000003</v>
      </c>
    </row>
    <row r="1225" spans="2:5" x14ac:dyDescent="0.3">
      <c r="B1225" s="30">
        <v>40000000</v>
      </c>
      <c r="C1225" s="30">
        <v>-14821835</v>
      </c>
      <c r="D1225" s="26">
        <f t="shared" si="38"/>
        <v>40</v>
      </c>
      <c r="E1225" s="26">
        <f t="shared" si="39"/>
        <v>-14.821835</v>
      </c>
    </row>
    <row r="1226" spans="2:5" x14ac:dyDescent="0.3">
      <c r="B1226" s="30">
        <v>40000000</v>
      </c>
      <c r="C1226" s="30">
        <v>-14882502</v>
      </c>
      <c r="D1226" s="26">
        <f t="shared" si="38"/>
        <v>40</v>
      </c>
      <c r="E1226" s="26">
        <f t="shared" si="39"/>
        <v>-14.882502000000001</v>
      </c>
    </row>
    <row r="1227" spans="2:5" x14ac:dyDescent="0.3">
      <c r="B1227" s="30">
        <v>500000</v>
      </c>
      <c r="C1227" s="30">
        <v>-467355</v>
      </c>
      <c r="D1227" s="26">
        <f t="shared" si="38"/>
        <v>0.5</v>
      </c>
      <c r="E1227" s="26">
        <f t="shared" si="39"/>
        <v>-0.46735500000000002</v>
      </c>
    </row>
    <row r="1228" spans="2:5" x14ac:dyDescent="0.3">
      <c r="B1228" s="30">
        <v>40000000</v>
      </c>
      <c r="C1228" s="30">
        <v>-15667676</v>
      </c>
      <c r="D1228" s="26">
        <f t="shared" si="38"/>
        <v>40</v>
      </c>
      <c r="E1228" s="26">
        <f t="shared" si="39"/>
        <v>-15.667676</v>
      </c>
    </row>
    <row r="1229" spans="2:5" x14ac:dyDescent="0.3">
      <c r="B1229" s="30">
        <v>40000000</v>
      </c>
      <c r="C1229" s="30">
        <v>-3334146</v>
      </c>
      <c r="D1229" s="26">
        <f t="shared" si="38"/>
        <v>40</v>
      </c>
      <c r="E1229" s="26">
        <f t="shared" si="39"/>
        <v>-3.3341460000000001</v>
      </c>
    </row>
    <row r="1230" spans="2:5" x14ac:dyDescent="0.3">
      <c r="B1230" s="30">
        <v>40000000</v>
      </c>
      <c r="C1230" s="30">
        <v>-17282242</v>
      </c>
      <c r="D1230" s="26">
        <f t="shared" si="38"/>
        <v>40</v>
      </c>
      <c r="E1230" s="26">
        <f t="shared" si="39"/>
        <v>-17.282242</v>
      </c>
    </row>
    <row r="1231" spans="2:5" x14ac:dyDescent="0.3">
      <c r="B1231" s="30">
        <v>60000000</v>
      </c>
      <c r="C1231" s="30">
        <v>-37566085</v>
      </c>
      <c r="D1231" s="26">
        <f t="shared" si="38"/>
        <v>60</v>
      </c>
      <c r="E1231" s="26">
        <f t="shared" si="39"/>
        <v>-37.566085000000001</v>
      </c>
    </row>
    <row r="1232" spans="2:5" x14ac:dyDescent="0.3">
      <c r="B1232" s="30">
        <v>60000000</v>
      </c>
      <c r="C1232" s="30">
        <v>-37673753</v>
      </c>
      <c r="D1232" s="26">
        <f t="shared" si="38"/>
        <v>60</v>
      </c>
      <c r="E1232" s="26">
        <f t="shared" si="39"/>
        <v>-37.673752999999998</v>
      </c>
    </row>
    <row r="1233" spans="2:5" x14ac:dyDescent="0.3">
      <c r="B1233" s="30">
        <v>40000000</v>
      </c>
      <c r="C1233" s="30">
        <v>-18823678</v>
      </c>
      <c r="D1233" s="26">
        <f t="shared" si="38"/>
        <v>40</v>
      </c>
      <c r="E1233" s="26">
        <f t="shared" si="39"/>
        <v>-18.823678000000001</v>
      </c>
    </row>
    <row r="1234" spans="2:5" x14ac:dyDescent="0.3">
      <c r="B1234" s="30">
        <v>40000000</v>
      </c>
      <c r="C1234" s="30">
        <v>-19700000</v>
      </c>
      <c r="D1234" s="26">
        <f t="shared" si="38"/>
        <v>40</v>
      </c>
      <c r="E1234" s="26">
        <f t="shared" si="39"/>
        <v>-19.7</v>
      </c>
    </row>
    <row r="1235" spans="2:5" x14ac:dyDescent="0.3">
      <c r="B1235" s="30">
        <v>45000000</v>
      </c>
      <c r="C1235" s="30">
        <v>-24697039</v>
      </c>
      <c r="D1235" s="26">
        <f t="shared" si="38"/>
        <v>45</v>
      </c>
      <c r="E1235" s="26">
        <f t="shared" si="39"/>
        <v>-24.697039</v>
      </c>
    </row>
    <row r="1236" spans="2:5" x14ac:dyDescent="0.3">
      <c r="B1236" s="30">
        <v>40000000</v>
      </c>
      <c r="C1236" s="30">
        <v>-24037529</v>
      </c>
      <c r="D1236" s="26">
        <f t="shared" si="38"/>
        <v>40</v>
      </c>
      <c r="E1236" s="26">
        <f t="shared" si="39"/>
        <v>-24.037528999999999</v>
      </c>
    </row>
    <row r="1237" spans="2:5" x14ac:dyDescent="0.3">
      <c r="B1237" s="30">
        <v>40000000</v>
      </c>
      <c r="C1237" s="30">
        <v>-25057578</v>
      </c>
      <c r="D1237" s="26">
        <f t="shared" si="38"/>
        <v>40</v>
      </c>
      <c r="E1237" s="26">
        <f t="shared" si="39"/>
        <v>-25.057577999999999</v>
      </c>
    </row>
    <row r="1238" spans="2:5" x14ac:dyDescent="0.3">
      <c r="B1238" s="30">
        <v>40000000</v>
      </c>
      <c r="C1238" s="30">
        <v>-25032818</v>
      </c>
      <c r="D1238" s="26">
        <f t="shared" si="38"/>
        <v>40</v>
      </c>
      <c r="E1238" s="26">
        <f t="shared" si="39"/>
        <v>-25.032817999999999</v>
      </c>
    </row>
    <row r="1239" spans="2:5" x14ac:dyDescent="0.3">
      <c r="B1239" s="30">
        <v>45000000</v>
      </c>
      <c r="C1239" s="30">
        <v>-26003245</v>
      </c>
      <c r="D1239" s="26">
        <f t="shared" si="38"/>
        <v>45</v>
      </c>
      <c r="E1239" s="26">
        <f t="shared" si="39"/>
        <v>-26.003245</v>
      </c>
    </row>
    <row r="1240" spans="2:5" x14ac:dyDescent="0.3">
      <c r="B1240" s="30">
        <v>51000000</v>
      </c>
      <c r="C1240" s="30">
        <v>-36624819</v>
      </c>
      <c r="D1240" s="26">
        <f t="shared" si="38"/>
        <v>51</v>
      </c>
      <c r="E1240" s="26">
        <f t="shared" si="39"/>
        <v>-36.624819000000002</v>
      </c>
    </row>
    <row r="1241" spans="2:5" x14ac:dyDescent="0.3">
      <c r="B1241" s="30">
        <v>40000000</v>
      </c>
      <c r="C1241" s="30">
        <v>-19000897</v>
      </c>
      <c r="D1241" s="26">
        <f t="shared" si="38"/>
        <v>40</v>
      </c>
      <c r="E1241" s="26">
        <f t="shared" si="39"/>
        <v>-19.000896999999998</v>
      </c>
    </row>
    <row r="1242" spans="2:5" x14ac:dyDescent="0.3">
      <c r="B1242" s="30">
        <v>40000000</v>
      </c>
      <c r="C1242" s="30">
        <v>-25551411</v>
      </c>
      <c r="D1242" s="26">
        <f t="shared" si="38"/>
        <v>40</v>
      </c>
      <c r="E1242" s="26">
        <f t="shared" si="39"/>
        <v>-25.551411000000002</v>
      </c>
    </row>
    <row r="1243" spans="2:5" x14ac:dyDescent="0.3">
      <c r="B1243" s="30">
        <v>40000000</v>
      </c>
      <c r="C1243" s="30">
        <v>-25641967</v>
      </c>
      <c r="D1243" s="26">
        <f t="shared" si="38"/>
        <v>40</v>
      </c>
      <c r="E1243" s="26">
        <f t="shared" si="39"/>
        <v>-25.641967000000001</v>
      </c>
    </row>
    <row r="1244" spans="2:5" x14ac:dyDescent="0.3">
      <c r="B1244" s="30">
        <v>77000000</v>
      </c>
      <c r="C1244" s="30">
        <v>-43798339</v>
      </c>
      <c r="D1244" s="26">
        <f t="shared" si="38"/>
        <v>77</v>
      </c>
      <c r="E1244" s="26">
        <f t="shared" si="39"/>
        <v>-43.798338999999999</v>
      </c>
    </row>
    <row r="1245" spans="2:5" x14ac:dyDescent="0.3">
      <c r="B1245" s="30">
        <v>30000000</v>
      </c>
      <c r="C1245" s="30">
        <v>-15981636</v>
      </c>
      <c r="D1245" s="26">
        <f t="shared" si="38"/>
        <v>30</v>
      </c>
      <c r="E1245" s="26">
        <f t="shared" si="39"/>
        <v>-15.981636</v>
      </c>
    </row>
    <row r="1246" spans="2:5" x14ac:dyDescent="0.3">
      <c r="B1246" s="30">
        <v>60000000</v>
      </c>
      <c r="C1246" s="30">
        <v>-46604061</v>
      </c>
      <c r="D1246" s="26">
        <f t="shared" si="38"/>
        <v>60</v>
      </c>
      <c r="E1246" s="26">
        <f t="shared" si="39"/>
        <v>-46.604061000000002</v>
      </c>
    </row>
    <row r="1247" spans="2:5" x14ac:dyDescent="0.3">
      <c r="B1247" s="30">
        <v>40000000</v>
      </c>
      <c r="C1247" s="30">
        <v>-19886035</v>
      </c>
      <c r="D1247" s="26">
        <f t="shared" si="38"/>
        <v>40</v>
      </c>
      <c r="E1247" s="26">
        <f t="shared" si="39"/>
        <v>-19.886035</v>
      </c>
    </row>
    <row r="1248" spans="2:5" x14ac:dyDescent="0.3">
      <c r="B1248" s="30">
        <v>40000000</v>
      </c>
      <c r="C1248" s="30">
        <v>-26623494</v>
      </c>
      <c r="D1248" s="26">
        <f t="shared" si="38"/>
        <v>40</v>
      </c>
      <c r="E1248" s="26">
        <f t="shared" si="39"/>
        <v>-26.623494000000001</v>
      </c>
    </row>
    <row r="1249" spans="2:5" x14ac:dyDescent="0.3">
      <c r="B1249" s="30">
        <v>42000000</v>
      </c>
      <c r="C1249" s="30">
        <v>-28791977</v>
      </c>
      <c r="D1249" s="26">
        <f t="shared" si="38"/>
        <v>42</v>
      </c>
      <c r="E1249" s="26">
        <f t="shared" si="39"/>
        <v>-28.791976999999999</v>
      </c>
    </row>
    <row r="1250" spans="2:5" x14ac:dyDescent="0.3">
      <c r="B1250" s="30">
        <v>40000000</v>
      </c>
      <c r="C1250" s="30">
        <v>-26161870</v>
      </c>
      <c r="D1250" s="26">
        <f t="shared" si="38"/>
        <v>40</v>
      </c>
      <c r="E1250" s="26">
        <f t="shared" si="39"/>
        <v>-26.16187</v>
      </c>
    </row>
    <row r="1251" spans="2:5" x14ac:dyDescent="0.3">
      <c r="B1251" s="30">
        <v>40000000</v>
      </c>
      <c r="C1251" s="30">
        <v>-30348000</v>
      </c>
      <c r="D1251" s="26">
        <f t="shared" si="38"/>
        <v>40</v>
      </c>
      <c r="E1251" s="26">
        <f t="shared" si="39"/>
        <v>-30.347999999999999</v>
      </c>
    </row>
    <row r="1252" spans="2:5" x14ac:dyDescent="0.3">
      <c r="B1252" s="30">
        <v>21200000</v>
      </c>
      <c r="C1252" s="30">
        <v>-9118553</v>
      </c>
      <c r="D1252" s="26">
        <f t="shared" si="38"/>
        <v>21.2</v>
      </c>
      <c r="E1252" s="26">
        <f t="shared" si="39"/>
        <v>-9.1185530000000004</v>
      </c>
    </row>
    <row r="1253" spans="2:5" x14ac:dyDescent="0.3">
      <c r="B1253" s="30">
        <v>36000000</v>
      </c>
      <c r="C1253" s="30">
        <v>-29000000</v>
      </c>
      <c r="D1253" s="26">
        <f t="shared" si="38"/>
        <v>36</v>
      </c>
      <c r="E1253" s="26">
        <f t="shared" si="39"/>
        <v>-29</v>
      </c>
    </row>
    <row r="1254" spans="2:5" x14ac:dyDescent="0.3">
      <c r="B1254" s="30">
        <v>24000000</v>
      </c>
      <c r="C1254" s="30">
        <v>-13568780</v>
      </c>
      <c r="D1254" s="26">
        <f t="shared" si="38"/>
        <v>24</v>
      </c>
      <c r="E1254" s="26">
        <f t="shared" si="39"/>
        <v>-13.56878</v>
      </c>
    </row>
    <row r="1255" spans="2:5" x14ac:dyDescent="0.3">
      <c r="B1255" s="30">
        <v>33000000</v>
      </c>
      <c r="C1255" s="30">
        <v>-22673938</v>
      </c>
      <c r="D1255" s="26">
        <f t="shared" si="38"/>
        <v>33</v>
      </c>
      <c r="E1255" s="26">
        <f t="shared" si="39"/>
        <v>-22.673938</v>
      </c>
    </row>
    <row r="1256" spans="2:5" x14ac:dyDescent="0.3">
      <c r="B1256" s="30">
        <v>40000000</v>
      </c>
      <c r="C1256" s="30">
        <v>-33885763</v>
      </c>
      <c r="D1256" s="26">
        <f t="shared" si="38"/>
        <v>40</v>
      </c>
      <c r="E1256" s="26">
        <f t="shared" si="39"/>
        <v>-33.885762999999997</v>
      </c>
    </row>
    <row r="1257" spans="2:5" x14ac:dyDescent="0.3">
      <c r="B1257" s="30">
        <v>40000000</v>
      </c>
      <c r="C1257" s="30">
        <v>-35164032</v>
      </c>
      <c r="D1257" s="26">
        <f t="shared" si="38"/>
        <v>40</v>
      </c>
      <c r="E1257" s="26">
        <f t="shared" si="39"/>
        <v>-35.164031999999999</v>
      </c>
    </row>
    <row r="1258" spans="2:5" x14ac:dyDescent="0.3">
      <c r="B1258" s="30">
        <v>40000000</v>
      </c>
      <c r="C1258" s="30">
        <v>-35222993</v>
      </c>
      <c r="D1258" s="26">
        <f t="shared" si="38"/>
        <v>40</v>
      </c>
      <c r="E1258" s="26">
        <f t="shared" si="39"/>
        <v>-35.222993000000002</v>
      </c>
    </row>
    <row r="1259" spans="2:5" x14ac:dyDescent="0.3">
      <c r="B1259" s="30">
        <v>26000000</v>
      </c>
      <c r="C1259" s="30">
        <v>-22324928</v>
      </c>
      <c r="D1259" s="26">
        <f t="shared" si="38"/>
        <v>26</v>
      </c>
      <c r="E1259" s="26">
        <f t="shared" si="39"/>
        <v>-22.324928</v>
      </c>
    </row>
    <row r="1260" spans="2:5" x14ac:dyDescent="0.3">
      <c r="B1260" s="30">
        <v>40000000</v>
      </c>
      <c r="C1260" s="30">
        <v>-21561851</v>
      </c>
      <c r="D1260" s="26">
        <f t="shared" si="38"/>
        <v>40</v>
      </c>
      <c r="E1260" s="26">
        <f t="shared" si="39"/>
        <v>-21.561851000000001</v>
      </c>
    </row>
    <row r="1261" spans="2:5" x14ac:dyDescent="0.3">
      <c r="B1261" s="30">
        <v>40000000</v>
      </c>
      <c r="C1261" s="30">
        <v>-39488080</v>
      </c>
      <c r="D1261" s="26">
        <f t="shared" si="38"/>
        <v>40</v>
      </c>
      <c r="E1261" s="26">
        <f t="shared" si="39"/>
        <v>-39.488079999999997</v>
      </c>
    </row>
    <row r="1262" spans="2:5" x14ac:dyDescent="0.3">
      <c r="B1262" s="30">
        <v>40000000</v>
      </c>
      <c r="C1262" s="30">
        <v>-29359355</v>
      </c>
      <c r="D1262" s="26">
        <f t="shared" si="38"/>
        <v>40</v>
      </c>
      <c r="E1262" s="26">
        <f t="shared" si="39"/>
        <v>-29.359355000000001</v>
      </c>
    </row>
    <row r="1263" spans="2:5" x14ac:dyDescent="0.3">
      <c r="B1263" s="30">
        <v>40000000</v>
      </c>
      <c r="C1263" s="30">
        <v>-39347474</v>
      </c>
      <c r="D1263" s="26">
        <f t="shared" si="38"/>
        <v>40</v>
      </c>
      <c r="E1263" s="26">
        <f t="shared" si="39"/>
        <v>-39.347473999999998</v>
      </c>
    </row>
    <row r="1264" spans="2:5" hidden="1" x14ac:dyDescent="0.3">
      <c r="B1264" s="30">
        <v>20000000</v>
      </c>
      <c r="C1264" s="30">
        <v>60050171</v>
      </c>
      <c r="D1264" s="26">
        <f t="shared" si="38"/>
        <v>20</v>
      </c>
      <c r="E1264" s="26">
        <f t="shared" si="39"/>
        <v>60.050170999999999</v>
      </c>
    </row>
    <row r="1265" spans="2:5" x14ac:dyDescent="0.3">
      <c r="B1265" s="30">
        <v>20000000</v>
      </c>
      <c r="C1265" s="30">
        <v>-12436000</v>
      </c>
      <c r="D1265" s="26">
        <f t="shared" si="38"/>
        <v>20</v>
      </c>
      <c r="E1265" s="26">
        <f t="shared" si="39"/>
        <v>-12.436</v>
      </c>
    </row>
    <row r="1266" spans="2:5" x14ac:dyDescent="0.3">
      <c r="B1266" s="30">
        <v>25000000</v>
      </c>
      <c r="C1266" s="30">
        <v>-24123329</v>
      </c>
      <c r="D1266" s="26">
        <f t="shared" si="38"/>
        <v>25</v>
      </c>
      <c r="E1266" s="26">
        <f t="shared" si="39"/>
        <v>-24.123328999999998</v>
      </c>
    </row>
    <row r="1267" spans="2:5" x14ac:dyDescent="0.3">
      <c r="B1267" s="30">
        <v>30000000</v>
      </c>
      <c r="C1267" s="30">
        <v>-27130631</v>
      </c>
      <c r="D1267" s="26">
        <f t="shared" si="38"/>
        <v>30</v>
      </c>
      <c r="E1267" s="26">
        <f t="shared" si="39"/>
        <v>-27.130631000000001</v>
      </c>
    </row>
    <row r="1268" spans="2:5" x14ac:dyDescent="0.3">
      <c r="B1268" s="30">
        <v>40000000</v>
      </c>
      <c r="C1268" s="30">
        <v>-39871022</v>
      </c>
      <c r="D1268" s="26">
        <f t="shared" si="38"/>
        <v>40</v>
      </c>
      <c r="E1268" s="26">
        <f t="shared" si="39"/>
        <v>-39.871022000000004</v>
      </c>
    </row>
    <row r="1269" spans="2:5" x14ac:dyDescent="0.3">
      <c r="B1269" s="30">
        <v>25000000</v>
      </c>
      <c r="C1269" s="30">
        <v>-24922769</v>
      </c>
      <c r="D1269" s="26">
        <f t="shared" si="38"/>
        <v>25</v>
      </c>
      <c r="E1269" s="26">
        <f t="shared" si="39"/>
        <v>-24.922768999999999</v>
      </c>
    </row>
    <row r="1270" spans="2:5" x14ac:dyDescent="0.3">
      <c r="B1270" s="30">
        <v>39200000</v>
      </c>
      <c r="C1270" s="30">
        <v>-34636971</v>
      </c>
      <c r="D1270" s="26">
        <f t="shared" si="38"/>
        <v>39.200000000000003</v>
      </c>
      <c r="E1270" s="26">
        <f t="shared" si="39"/>
        <v>-34.636971000000003</v>
      </c>
    </row>
    <row r="1271" spans="2:5" hidden="1" x14ac:dyDescent="0.3">
      <c r="B1271" s="30">
        <v>25000000</v>
      </c>
      <c r="C1271" s="30">
        <v>80782341.5</v>
      </c>
      <c r="D1271" s="26">
        <f t="shared" si="38"/>
        <v>25</v>
      </c>
      <c r="E1271" s="26">
        <f t="shared" si="39"/>
        <v>80.782341500000001</v>
      </c>
    </row>
    <row r="1272" spans="2:5" hidden="1" x14ac:dyDescent="0.3">
      <c r="B1272" s="30">
        <v>23000000</v>
      </c>
      <c r="C1272" s="30">
        <v>27693162</v>
      </c>
      <c r="D1272" s="26">
        <f t="shared" si="38"/>
        <v>23</v>
      </c>
      <c r="E1272" s="26">
        <f t="shared" si="39"/>
        <v>27.693162000000001</v>
      </c>
    </row>
    <row r="1273" spans="2:5" x14ac:dyDescent="0.3">
      <c r="B1273" s="30">
        <v>18026148</v>
      </c>
      <c r="C1273" s="30">
        <v>-11528148</v>
      </c>
      <c r="D1273" s="26">
        <f t="shared" si="38"/>
        <v>18.026147999999999</v>
      </c>
      <c r="E1273" s="26">
        <f t="shared" si="39"/>
        <v>-11.528148</v>
      </c>
    </row>
    <row r="1274" spans="2:5" hidden="1" x14ac:dyDescent="0.3">
      <c r="B1274" s="30">
        <v>39000000</v>
      </c>
      <c r="C1274" s="30">
        <v>24411478</v>
      </c>
      <c r="D1274" s="26">
        <f t="shared" si="38"/>
        <v>39</v>
      </c>
      <c r="E1274" s="26">
        <f t="shared" si="39"/>
        <v>24.411477999999999</v>
      </c>
    </row>
    <row r="1275" spans="2:5" x14ac:dyDescent="0.3">
      <c r="B1275" s="30">
        <v>43500000</v>
      </c>
      <c r="C1275" s="30">
        <v>-859110</v>
      </c>
      <c r="D1275" s="26">
        <f t="shared" si="38"/>
        <v>43.5</v>
      </c>
      <c r="E1275" s="26">
        <f t="shared" si="39"/>
        <v>-0.85911000000000004</v>
      </c>
    </row>
    <row r="1276" spans="2:5" x14ac:dyDescent="0.3">
      <c r="B1276" s="30">
        <v>39000000</v>
      </c>
      <c r="C1276" s="30">
        <v>-3712212</v>
      </c>
      <c r="D1276" s="26">
        <f t="shared" si="38"/>
        <v>39</v>
      </c>
      <c r="E1276" s="26">
        <f t="shared" si="39"/>
        <v>-3.7122120000000001</v>
      </c>
    </row>
    <row r="1277" spans="2:5" x14ac:dyDescent="0.3">
      <c r="B1277" s="30">
        <v>40000000</v>
      </c>
      <c r="C1277" s="30">
        <v>-14664065</v>
      </c>
      <c r="D1277" s="26">
        <f t="shared" si="38"/>
        <v>40</v>
      </c>
      <c r="E1277" s="26">
        <f t="shared" si="39"/>
        <v>-14.664065000000001</v>
      </c>
    </row>
    <row r="1278" spans="2:5" x14ac:dyDescent="0.3">
      <c r="B1278" s="30">
        <v>39000000</v>
      </c>
      <c r="C1278" s="30">
        <v>-33118496</v>
      </c>
      <c r="D1278" s="26">
        <f t="shared" si="38"/>
        <v>39</v>
      </c>
      <c r="E1278" s="26">
        <f t="shared" si="39"/>
        <v>-33.118496</v>
      </c>
    </row>
    <row r="1279" spans="2:5" hidden="1" x14ac:dyDescent="0.3">
      <c r="B1279" s="30">
        <v>39000000</v>
      </c>
      <c r="C1279" s="30">
        <v>21000000</v>
      </c>
      <c r="D1279" s="26">
        <f t="shared" si="38"/>
        <v>39</v>
      </c>
      <c r="E1279" s="26">
        <f t="shared" si="39"/>
        <v>21</v>
      </c>
    </row>
    <row r="1280" spans="2:5" x14ac:dyDescent="0.3">
      <c r="B1280" s="30">
        <v>40000000</v>
      </c>
      <c r="C1280" s="30">
        <v>-10197239</v>
      </c>
      <c r="D1280" s="26">
        <f t="shared" si="38"/>
        <v>40</v>
      </c>
      <c r="E1280" s="26">
        <f t="shared" si="39"/>
        <v>-10.197239</v>
      </c>
    </row>
    <row r="1281" spans="2:5" x14ac:dyDescent="0.3">
      <c r="B1281" s="30">
        <v>553632000</v>
      </c>
      <c r="C1281" s="30">
        <v>-553005191</v>
      </c>
      <c r="D1281" s="26">
        <f t="shared" si="38"/>
        <v>553.63199999999995</v>
      </c>
      <c r="E1281" s="26">
        <f t="shared" si="39"/>
        <v>-553.00519099999997</v>
      </c>
    </row>
    <row r="1282" spans="2:5" hidden="1" x14ac:dyDescent="0.3">
      <c r="B1282" s="30">
        <v>38000000</v>
      </c>
      <c r="C1282" s="30">
        <v>89214072</v>
      </c>
      <c r="D1282" s="26">
        <f t="shared" si="38"/>
        <v>38</v>
      </c>
      <c r="E1282" s="26">
        <f t="shared" si="39"/>
        <v>89.214072000000002</v>
      </c>
    </row>
    <row r="1283" spans="2:5" hidden="1" x14ac:dyDescent="0.3">
      <c r="B1283" s="30">
        <v>38000000</v>
      </c>
      <c r="C1283" s="30">
        <v>50915214</v>
      </c>
      <c r="D1283" s="26">
        <f t="shared" ref="D1283:D1346" si="40">B1283/1000000</f>
        <v>38</v>
      </c>
      <c r="E1283" s="26">
        <f t="shared" ref="E1283:E1346" si="41">C1283/1000000</f>
        <v>50.915213999999999</v>
      </c>
    </row>
    <row r="1284" spans="2:5" x14ac:dyDescent="0.3">
      <c r="B1284" s="30">
        <v>39000000</v>
      </c>
      <c r="C1284" s="30">
        <v>-8600000</v>
      </c>
      <c r="D1284" s="26">
        <f t="shared" si="40"/>
        <v>39</v>
      </c>
      <c r="E1284" s="26">
        <f t="shared" si="41"/>
        <v>-8.6</v>
      </c>
    </row>
    <row r="1285" spans="2:5" hidden="1" x14ac:dyDescent="0.3">
      <c r="B1285" s="30">
        <v>38000000</v>
      </c>
      <c r="C1285" s="30">
        <v>47570368</v>
      </c>
      <c r="D1285" s="26">
        <f t="shared" si="40"/>
        <v>38</v>
      </c>
      <c r="E1285" s="26">
        <f t="shared" si="41"/>
        <v>47.570368000000002</v>
      </c>
    </row>
    <row r="1286" spans="2:5" hidden="1" x14ac:dyDescent="0.3">
      <c r="B1286" s="30">
        <v>35000000</v>
      </c>
      <c r="C1286" s="30">
        <v>40668868</v>
      </c>
      <c r="D1286" s="26">
        <f t="shared" si="40"/>
        <v>35</v>
      </c>
      <c r="E1286" s="26">
        <f t="shared" si="41"/>
        <v>40.668868000000003</v>
      </c>
    </row>
    <row r="1287" spans="2:5" x14ac:dyDescent="0.3">
      <c r="B1287" s="30">
        <v>38600000</v>
      </c>
      <c r="C1287" s="30">
        <v>-32005864</v>
      </c>
      <c r="D1287" s="26">
        <f t="shared" si="40"/>
        <v>38.6</v>
      </c>
      <c r="E1287" s="26">
        <f t="shared" si="41"/>
        <v>-32.005864000000003</v>
      </c>
    </row>
    <row r="1288" spans="2:5" hidden="1" x14ac:dyDescent="0.3">
      <c r="B1288" s="30">
        <v>38000000</v>
      </c>
      <c r="C1288" s="30">
        <v>20700247</v>
      </c>
      <c r="D1288" s="26">
        <f t="shared" si="40"/>
        <v>38</v>
      </c>
      <c r="E1288" s="26">
        <f t="shared" si="41"/>
        <v>20.700247000000001</v>
      </c>
    </row>
    <row r="1289" spans="2:5" hidden="1" x14ac:dyDescent="0.3">
      <c r="B1289" s="30">
        <v>38000000</v>
      </c>
      <c r="C1289" s="30">
        <v>12668906</v>
      </c>
      <c r="D1289" s="26">
        <f t="shared" si="40"/>
        <v>38</v>
      </c>
      <c r="E1289" s="26">
        <f t="shared" si="41"/>
        <v>12.668906</v>
      </c>
    </row>
    <row r="1290" spans="2:5" hidden="1" x14ac:dyDescent="0.3">
      <c r="B1290" s="30">
        <v>38000000</v>
      </c>
      <c r="C1290" s="30">
        <v>1177215</v>
      </c>
      <c r="D1290" s="26">
        <f t="shared" si="40"/>
        <v>38</v>
      </c>
      <c r="E1290" s="26">
        <f t="shared" si="41"/>
        <v>1.1772149999999999</v>
      </c>
    </row>
    <row r="1291" spans="2:5" hidden="1" x14ac:dyDescent="0.3">
      <c r="B1291" s="30">
        <v>35000000</v>
      </c>
      <c r="C1291" s="30">
        <v>5334024</v>
      </c>
      <c r="D1291" s="26">
        <f t="shared" si="40"/>
        <v>35</v>
      </c>
      <c r="E1291" s="26">
        <f t="shared" si="41"/>
        <v>5.3340240000000003</v>
      </c>
    </row>
    <row r="1292" spans="2:5" hidden="1" x14ac:dyDescent="0.3">
      <c r="B1292" s="30">
        <v>30000000</v>
      </c>
      <c r="C1292" s="30">
        <v>41038190</v>
      </c>
      <c r="D1292" s="26">
        <f t="shared" si="40"/>
        <v>30</v>
      </c>
      <c r="E1292" s="26">
        <f t="shared" si="41"/>
        <v>41.03819</v>
      </c>
    </row>
    <row r="1293" spans="2:5" x14ac:dyDescent="0.3">
      <c r="B1293" s="30">
        <v>38000000</v>
      </c>
      <c r="C1293" s="30">
        <v>-13955468</v>
      </c>
      <c r="D1293" s="26">
        <f t="shared" si="40"/>
        <v>38</v>
      </c>
      <c r="E1293" s="26">
        <f t="shared" si="41"/>
        <v>-13.955468</v>
      </c>
    </row>
    <row r="1294" spans="2:5" x14ac:dyDescent="0.3">
      <c r="B1294" s="30">
        <v>38000000</v>
      </c>
      <c r="C1294" s="30">
        <v>-15229136</v>
      </c>
      <c r="D1294" s="26">
        <f t="shared" si="40"/>
        <v>38</v>
      </c>
      <c r="E1294" s="26">
        <f t="shared" si="41"/>
        <v>-15.229136</v>
      </c>
    </row>
    <row r="1295" spans="2:5" x14ac:dyDescent="0.3">
      <c r="B1295" s="30">
        <v>38000000</v>
      </c>
      <c r="C1295" s="30">
        <v>-19346254</v>
      </c>
      <c r="D1295" s="26">
        <f t="shared" si="40"/>
        <v>38</v>
      </c>
      <c r="E1295" s="26">
        <f t="shared" si="41"/>
        <v>-19.346253999999998</v>
      </c>
    </row>
    <row r="1296" spans="2:5" x14ac:dyDescent="0.3">
      <c r="B1296" s="30">
        <v>38000000</v>
      </c>
      <c r="C1296" s="30">
        <v>-20694789</v>
      </c>
      <c r="D1296" s="26">
        <f t="shared" si="40"/>
        <v>38</v>
      </c>
      <c r="E1296" s="26">
        <f t="shared" si="41"/>
        <v>-20.694789</v>
      </c>
    </row>
    <row r="1297" spans="2:5" x14ac:dyDescent="0.3">
      <c r="B1297" s="30">
        <v>57000000</v>
      </c>
      <c r="C1297" s="30">
        <v>-40008098</v>
      </c>
      <c r="D1297" s="26">
        <f t="shared" si="40"/>
        <v>57</v>
      </c>
      <c r="E1297" s="26">
        <f t="shared" si="41"/>
        <v>-40.008097999999997</v>
      </c>
    </row>
    <row r="1298" spans="2:5" hidden="1" x14ac:dyDescent="0.3">
      <c r="B1298" s="30">
        <v>10000000</v>
      </c>
      <c r="C1298" s="30">
        <v>37536959</v>
      </c>
      <c r="D1298" s="26">
        <f t="shared" si="40"/>
        <v>10</v>
      </c>
      <c r="E1298" s="26">
        <f t="shared" si="41"/>
        <v>37.536959000000003</v>
      </c>
    </row>
    <row r="1299" spans="2:5" x14ac:dyDescent="0.3">
      <c r="B1299" s="30">
        <v>38000000</v>
      </c>
      <c r="C1299" s="30">
        <v>-27700000</v>
      </c>
      <c r="D1299" s="26">
        <f t="shared" si="40"/>
        <v>38</v>
      </c>
      <c r="E1299" s="26">
        <f t="shared" si="41"/>
        <v>-27.7</v>
      </c>
    </row>
    <row r="1300" spans="2:5" x14ac:dyDescent="0.3">
      <c r="B1300" s="30">
        <v>15000000</v>
      </c>
      <c r="C1300" s="30">
        <v>-1217162</v>
      </c>
      <c r="D1300" s="26">
        <f t="shared" si="40"/>
        <v>15</v>
      </c>
      <c r="E1300" s="26">
        <f t="shared" si="41"/>
        <v>-1.2171620000000001</v>
      </c>
    </row>
    <row r="1301" spans="2:5" hidden="1" x14ac:dyDescent="0.3">
      <c r="B1301" s="30">
        <v>38000000</v>
      </c>
      <c r="C1301" s="30">
        <v>3997790</v>
      </c>
      <c r="D1301" s="26">
        <f t="shared" si="40"/>
        <v>38</v>
      </c>
      <c r="E1301" s="26">
        <f t="shared" si="41"/>
        <v>3.9977900000000002</v>
      </c>
    </row>
    <row r="1302" spans="2:5" x14ac:dyDescent="0.3">
      <c r="B1302" s="30">
        <v>37000000</v>
      </c>
      <c r="C1302" s="30">
        <v>-30517805</v>
      </c>
      <c r="D1302" s="26">
        <f t="shared" si="40"/>
        <v>37</v>
      </c>
      <c r="E1302" s="26">
        <f t="shared" si="41"/>
        <v>-30.517804999999999</v>
      </c>
    </row>
    <row r="1303" spans="2:5" x14ac:dyDescent="0.3">
      <c r="B1303" s="30">
        <v>38000000</v>
      </c>
      <c r="C1303" s="30">
        <v>-37376626</v>
      </c>
      <c r="D1303" s="26">
        <f t="shared" si="40"/>
        <v>38</v>
      </c>
      <c r="E1303" s="26">
        <f t="shared" si="41"/>
        <v>-37.376626000000002</v>
      </c>
    </row>
    <row r="1304" spans="2:5" x14ac:dyDescent="0.3">
      <c r="B1304" s="30">
        <v>55000000</v>
      </c>
      <c r="C1304" s="30">
        <v>-47128307</v>
      </c>
      <c r="D1304" s="26">
        <f t="shared" si="40"/>
        <v>55</v>
      </c>
      <c r="E1304" s="26">
        <f t="shared" si="41"/>
        <v>-47.128307</v>
      </c>
    </row>
    <row r="1305" spans="2:5" x14ac:dyDescent="0.3">
      <c r="B1305" s="30">
        <v>32000000</v>
      </c>
      <c r="C1305" s="30">
        <v>-15622726</v>
      </c>
      <c r="D1305" s="26">
        <f t="shared" si="40"/>
        <v>32</v>
      </c>
      <c r="E1305" s="26">
        <f t="shared" si="41"/>
        <v>-15.622726</v>
      </c>
    </row>
    <row r="1306" spans="2:5" x14ac:dyDescent="0.3">
      <c r="B1306" s="30">
        <v>38000000</v>
      </c>
      <c r="C1306" s="30">
        <v>-37853917</v>
      </c>
      <c r="D1306" s="26">
        <f t="shared" si="40"/>
        <v>38</v>
      </c>
      <c r="E1306" s="26">
        <f t="shared" si="41"/>
        <v>-37.853917000000003</v>
      </c>
    </row>
    <row r="1307" spans="2:5" x14ac:dyDescent="0.3">
      <c r="B1307" s="30">
        <v>40000000</v>
      </c>
      <c r="C1307" s="30">
        <v>-30410125</v>
      </c>
      <c r="D1307" s="26">
        <f t="shared" si="40"/>
        <v>40</v>
      </c>
      <c r="E1307" s="26">
        <f t="shared" si="41"/>
        <v>-30.410125000000001</v>
      </c>
    </row>
    <row r="1308" spans="2:5" x14ac:dyDescent="0.3">
      <c r="B1308" s="30">
        <v>38000000</v>
      </c>
      <c r="C1308" s="30">
        <v>-3087018</v>
      </c>
      <c r="D1308" s="26">
        <f t="shared" si="40"/>
        <v>38</v>
      </c>
      <c r="E1308" s="26">
        <f t="shared" si="41"/>
        <v>-3.087018</v>
      </c>
    </row>
    <row r="1309" spans="2:5" hidden="1" x14ac:dyDescent="0.3">
      <c r="B1309" s="30">
        <v>35000000</v>
      </c>
      <c r="C1309" s="30">
        <v>74712885</v>
      </c>
      <c r="D1309" s="26">
        <f t="shared" si="40"/>
        <v>35</v>
      </c>
      <c r="E1309" s="26">
        <f t="shared" si="41"/>
        <v>74.712885</v>
      </c>
    </row>
    <row r="1310" spans="2:5" hidden="1" x14ac:dyDescent="0.3">
      <c r="B1310" s="30">
        <v>37000000</v>
      </c>
      <c r="C1310" s="30">
        <v>55173235</v>
      </c>
      <c r="D1310" s="26">
        <f t="shared" si="40"/>
        <v>37</v>
      </c>
      <c r="E1310" s="26">
        <f t="shared" si="41"/>
        <v>55.173234999999998</v>
      </c>
    </row>
    <row r="1311" spans="2:5" hidden="1" x14ac:dyDescent="0.3">
      <c r="B1311" s="30">
        <v>40000000</v>
      </c>
      <c r="C1311" s="30">
        <v>1102171</v>
      </c>
      <c r="D1311" s="26">
        <f t="shared" si="40"/>
        <v>40</v>
      </c>
      <c r="E1311" s="26">
        <f t="shared" si="41"/>
        <v>1.102171</v>
      </c>
    </row>
    <row r="1312" spans="2:5" hidden="1" x14ac:dyDescent="0.3">
      <c r="B1312" s="30">
        <v>37000000</v>
      </c>
      <c r="C1312" s="30">
        <v>23338891</v>
      </c>
      <c r="D1312" s="26">
        <f t="shared" si="40"/>
        <v>37</v>
      </c>
      <c r="E1312" s="26">
        <f t="shared" si="41"/>
        <v>23.338891</v>
      </c>
    </row>
    <row r="1313" spans="2:5" hidden="1" x14ac:dyDescent="0.3">
      <c r="B1313" s="30">
        <v>37000000</v>
      </c>
      <c r="C1313" s="30">
        <v>11006503</v>
      </c>
      <c r="D1313" s="26">
        <f t="shared" si="40"/>
        <v>37</v>
      </c>
      <c r="E1313" s="26">
        <f t="shared" si="41"/>
        <v>11.006503</v>
      </c>
    </row>
    <row r="1314" spans="2:5" x14ac:dyDescent="0.3">
      <c r="B1314" s="30">
        <v>38000000</v>
      </c>
      <c r="C1314" s="30">
        <v>-11096291</v>
      </c>
      <c r="D1314" s="26">
        <f t="shared" si="40"/>
        <v>38</v>
      </c>
      <c r="E1314" s="26">
        <f t="shared" si="41"/>
        <v>-11.096291000000001</v>
      </c>
    </row>
    <row r="1315" spans="2:5" x14ac:dyDescent="0.3">
      <c r="B1315" s="30">
        <v>37000000</v>
      </c>
      <c r="C1315" s="30">
        <v>-14549025</v>
      </c>
      <c r="D1315" s="26">
        <f t="shared" si="40"/>
        <v>37</v>
      </c>
      <c r="E1315" s="26">
        <f t="shared" si="41"/>
        <v>-14.549025</v>
      </c>
    </row>
    <row r="1316" spans="2:5" hidden="1" x14ac:dyDescent="0.3">
      <c r="B1316" s="30">
        <v>37000000</v>
      </c>
      <c r="C1316" s="30">
        <v>7867349</v>
      </c>
      <c r="D1316" s="26">
        <f t="shared" si="40"/>
        <v>37</v>
      </c>
      <c r="E1316" s="26">
        <f t="shared" si="41"/>
        <v>7.8673489999999999</v>
      </c>
    </row>
    <row r="1317" spans="2:5" hidden="1" x14ac:dyDescent="0.3">
      <c r="B1317" s="30">
        <v>38000000</v>
      </c>
      <c r="C1317" s="30">
        <v>8813366</v>
      </c>
      <c r="D1317" s="26">
        <f t="shared" si="40"/>
        <v>38</v>
      </c>
      <c r="E1317" s="26">
        <f t="shared" si="41"/>
        <v>8.8133660000000003</v>
      </c>
    </row>
    <row r="1318" spans="2:5" hidden="1" x14ac:dyDescent="0.3">
      <c r="B1318" s="30">
        <v>37000000</v>
      </c>
      <c r="C1318" s="30">
        <v>35279690</v>
      </c>
      <c r="D1318" s="26">
        <f t="shared" si="40"/>
        <v>37</v>
      </c>
      <c r="E1318" s="26">
        <f t="shared" si="41"/>
        <v>35.279690000000002</v>
      </c>
    </row>
    <row r="1319" spans="2:5" hidden="1" x14ac:dyDescent="0.3">
      <c r="B1319" s="30">
        <v>37000000</v>
      </c>
      <c r="C1319" s="30">
        <v>154449475</v>
      </c>
      <c r="D1319" s="26">
        <f t="shared" si="40"/>
        <v>37</v>
      </c>
      <c r="E1319" s="26">
        <f t="shared" si="41"/>
        <v>154.44947500000001</v>
      </c>
    </row>
    <row r="1320" spans="2:5" hidden="1" x14ac:dyDescent="0.3">
      <c r="B1320" s="30">
        <v>36000000</v>
      </c>
      <c r="C1320" s="30">
        <v>35026631</v>
      </c>
      <c r="D1320" s="26">
        <f t="shared" si="40"/>
        <v>36</v>
      </c>
      <c r="E1320" s="26">
        <f t="shared" si="41"/>
        <v>35.026631000000002</v>
      </c>
    </row>
    <row r="1321" spans="2:5" hidden="1" x14ac:dyDescent="0.3">
      <c r="B1321" s="30">
        <v>65000000</v>
      </c>
      <c r="C1321" s="30">
        <v>3208190</v>
      </c>
      <c r="D1321" s="26">
        <f t="shared" si="40"/>
        <v>65</v>
      </c>
      <c r="E1321" s="26">
        <f t="shared" si="41"/>
        <v>3.2081900000000001</v>
      </c>
    </row>
    <row r="1322" spans="2:5" hidden="1" x14ac:dyDescent="0.3">
      <c r="B1322" s="30">
        <v>37000000</v>
      </c>
      <c r="C1322" s="30">
        <v>113368971</v>
      </c>
      <c r="D1322" s="26">
        <f t="shared" si="40"/>
        <v>37</v>
      </c>
      <c r="E1322" s="26">
        <f t="shared" si="41"/>
        <v>113.368971</v>
      </c>
    </row>
    <row r="1323" spans="2:5" hidden="1" x14ac:dyDescent="0.3">
      <c r="B1323" s="30">
        <v>36000000</v>
      </c>
      <c r="C1323" s="30">
        <v>14129186</v>
      </c>
      <c r="D1323" s="26">
        <f t="shared" si="40"/>
        <v>36</v>
      </c>
      <c r="E1323" s="26">
        <f t="shared" si="41"/>
        <v>14.129186000000001</v>
      </c>
    </row>
    <row r="1324" spans="2:5" hidden="1" x14ac:dyDescent="0.3">
      <c r="B1324" s="30">
        <v>36000000</v>
      </c>
      <c r="C1324" s="30">
        <v>19500000</v>
      </c>
      <c r="D1324" s="26">
        <f t="shared" si="40"/>
        <v>36</v>
      </c>
      <c r="E1324" s="26">
        <f t="shared" si="41"/>
        <v>19.5</v>
      </c>
    </row>
    <row r="1325" spans="2:5" hidden="1" x14ac:dyDescent="0.3">
      <c r="B1325" s="30">
        <v>36000000</v>
      </c>
      <c r="C1325" s="30">
        <v>14213619</v>
      </c>
      <c r="D1325" s="26">
        <f t="shared" si="40"/>
        <v>36</v>
      </c>
      <c r="E1325" s="26">
        <f t="shared" si="41"/>
        <v>14.213619</v>
      </c>
    </row>
    <row r="1326" spans="2:5" hidden="1" x14ac:dyDescent="0.3">
      <c r="B1326" s="30">
        <v>36000000</v>
      </c>
      <c r="C1326" s="30">
        <v>6019483</v>
      </c>
      <c r="D1326" s="26">
        <f t="shared" si="40"/>
        <v>36</v>
      </c>
      <c r="E1326" s="26">
        <f t="shared" si="41"/>
        <v>6.0194830000000001</v>
      </c>
    </row>
    <row r="1327" spans="2:5" x14ac:dyDescent="0.3">
      <c r="B1327" s="30">
        <v>34000000</v>
      </c>
      <c r="C1327" s="30">
        <v>-10639221</v>
      </c>
      <c r="D1327" s="26">
        <f t="shared" si="40"/>
        <v>34</v>
      </c>
      <c r="E1327" s="26">
        <f t="shared" si="41"/>
        <v>-10.639220999999999</v>
      </c>
    </row>
    <row r="1328" spans="2:5" x14ac:dyDescent="0.3">
      <c r="B1328" s="30">
        <v>36000000</v>
      </c>
      <c r="C1328" s="30">
        <v>-9816803</v>
      </c>
      <c r="D1328" s="26">
        <f t="shared" si="40"/>
        <v>36</v>
      </c>
      <c r="E1328" s="26">
        <f t="shared" si="41"/>
        <v>-9.8168030000000002</v>
      </c>
    </row>
    <row r="1329" spans="2:5" x14ac:dyDescent="0.3">
      <c r="B1329" s="30">
        <v>37000000</v>
      </c>
      <c r="C1329" s="30">
        <v>-16008503</v>
      </c>
      <c r="D1329" s="26">
        <f t="shared" si="40"/>
        <v>37</v>
      </c>
      <c r="E1329" s="26">
        <f t="shared" si="41"/>
        <v>-16.008503000000001</v>
      </c>
    </row>
    <row r="1330" spans="2:5" x14ac:dyDescent="0.3">
      <c r="B1330" s="30">
        <v>36000000</v>
      </c>
      <c r="C1330" s="30">
        <v>-22947259</v>
      </c>
      <c r="D1330" s="26">
        <f t="shared" si="40"/>
        <v>36</v>
      </c>
      <c r="E1330" s="26">
        <f t="shared" si="41"/>
        <v>-22.947258999999999</v>
      </c>
    </row>
    <row r="1331" spans="2:5" x14ac:dyDescent="0.3">
      <c r="B1331" s="30">
        <v>36000000</v>
      </c>
      <c r="C1331" s="30">
        <v>-21621647</v>
      </c>
      <c r="D1331" s="26">
        <f t="shared" si="40"/>
        <v>36</v>
      </c>
      <c r="E1331" s="26">
        <f t="shared" si="41"/>
        <v>-21.621646999999999</v>
      </c>
    </row>
    <row r="1332" spans="2:5" x14ac:dyDescent="0.3">
      <c r="B1332" s="30">
        <v>37000000</v>
      </c>
      <c r="C1332" s="30">
        <v>-3962246</v>
      </c>
      <c r="D1332" s="26">
        <f t="shared" si="40"/>
        <v>37</v>
      </c>
      <c r="E1332" s="26">
        <f t="shared" si="41"/>
        <v>-3.9622459999999999</v>
      </c>
    </row>
    <row r="1333" spans="2:5" x14ac:dyDescent="0.3">
      <c r="B1333" s="30">
        <v>36000000</v>
      </c>
      <c r="C1333" s="30">
        <v>-23660367</v>
      </c>
      <c r="D1333" s="26">
        <f t="shared" si="40"/>
        <v>36</v>
      </c>
      <c r="E1333" s="26">
        <f t="shared" si="41"/>
        <v>-23.660367000000001</v>
      </c>
    </row>
    <row r="1334" spans="2:5" x14ac:dyDescent="0.3">
      <c r="B1334" s="30">
        <v>36000000</v>
      </c>
      <c r="C1334" s="30">
        <v>-33045595</v>
      </c>
      <c r="D1334" s="26">
        <f t="shared" si="40"/>
        <v>36</v>
      </c>
      <c r="E1334" s="26">
        <f t="shared" si="41"/>
        <v>-33.045594999999999</v>
      </c>
    </row>
    <row r="1335" spans="2:5" x14ac:dyDescent="0.3">
      <c r="B1335" s="30">
        <v>37000000</v>
      </c>
      <c r="C1335" s="30">
        <v>-6894032</v>
      </c>
      <c r="D1335" s="26">
        <f t="shared" si="40"/>
        <v>37</v>
      </c>
      <c r="E1335" s="26">
        <f t="shared" si="41"/>
        <v>-6.8940320000000002</v>
      </c>
    </row>
    <row r="1336" spans="2:5" hidden="1" x14ac:dyDescent="0.3">
      <c r="B1336" s="30">
        <v>35200000</v>
      </c>
      <c r="C1336" s="30">
        <v>2588228</v>
      </c>
      <c r="D1336" s="26">
        <f t="shared" si="40"/>
        <v>35.200000000000003</v>
      </c>
      <c r="E1336" s="26">
        <f t="shared" si="41"/>
        <v>2.588228</v>
      </c>
    </row>
    <row r="1337" spans="2:5" hidden="1" x14ac:dyDescent="0.3">
      <c r="B1337" s="30">
        <v>35000000</v>
      </c>
      <c r="C1337" s="30">
        <v>242313371</v>
      </c>
      <c r="D1337" s="26">
        <f t="shared" si="40"/>
        <v>35</v>
      </c>
      <c r="E1337" s="26">
        <f t="shared" si="41"/>
        <v>242.31337099999999</v>
      </c>
    </row>
    <row r="1338" spans="2:5" x14ac:dyDescent="0.3">
      <c r="B1338" s="30">
        <v>36000000</v>
      </c>
      <c r="C1338" s="30">
        <v>-33873489</v>
      </c>
      <c r="D1338" s="26">
        <f t="shared" si="40"/>
        <v>36</v>
      </c>
      <c r="E1338" s="26">
        <f t="shared" si="41"/>
        <v>-33.873488999999999</v>
      </c>
    </row>
    <row r="1339" spans="2:5" hidden="1" x14ac:dyDescent="0.3">
      <c r="B1339" s="30">
        <v>33000000</v>
      </c>
      <c r="C1339" s="30">
        <v>172399422</v>
      </c>
      <c r="D1339" s="26">
        <f t="shared" si="40"/>
        <v>33</v>
      </c>
      <c r="E1339" s="26">
        <f t="shared" si="41"/>
        <v>172.39942199999999</v>
      </c>
    </row>
    <row r="1340" spans="2:5" hidden="1" x14ac:dyDescent="0.3">
      <c r="B1340" s="30">
        <v>35000000</v>
      </c>
      <c r="C1340" s="30">
        <v>216188924</v>
      </c>
      <c r="D1340" s="26">
        <f t="shared" si="40"/>
        <v>35</v>
      </c>
      <c r="E1340" s="26">
        <f t="shared" si="41"/>
        <v>216.18892399999999</v>
      </c>
    </row>
    <row r="1341" spans="2:5" x14ac:dyDescent="0.3">
      <c r="B1341" s="30">
        <v>36000000</v>
      </c>
      <c r="C1341" s="30">
        <v>-34931608</v>
      </c>
      <c r="D1341" s="26">
        <f t="shared" si="40"/>
        <v>36</v>
      </c>
      <c r="E1341" s="26">
        <f t="shared" si="41"/>
        <v>-34.931607999999997</v>
      </c>
    </row>
    <row r="1342" spans="2:5" hidden="1" x14ac:dyDescent="0.3">
      <c r="B1342" s="30">
        <v>35000000</v>
      </c>
      <c r="C1342" s="30">
        <v>109731527</v>
      </c>
      <c r="D1342" s="26">
        <f t="shared" si="40"/>
        <v>35</v>
      </c>
      <c r="E1342" s="26">
        <f t="shared" si="41"/>
        <v>109.731527</v>
      </c>
    </row>
    <row r="1343" spans="2:5" hidden="1" x14ac:dyDescent="0.3">
      <c r="B1343" s="30">
        <v>29000000</v>
      </c>
      <c r="C1343" s="30">
        <v>226950375</v>
      </c>
      <c r="D1343" s="26">
        <f t="shared" si="40"/>
        <v>29</v>
      </c>
      <c r="E1343" s="26">
        <f t="shared" si="41"/>
        <v>226.95037500000001</v>
      </c>
    </row>
    <row r="1344" spans="2:5" hidden="1" x14ac:dyDescent="0.3">
      <c r="B1344" s="30">
        <v>35000000</v>
      </c>
      <c r="C1344" s="30">
        <v>77692062</v>
      </c>
      <c r="D1344" s="26">
        <f t="shared" si="40"/>
        <v>35</v>
      </c>
      <c r="E1344" s="26">
        <f t="shared" si="41"/>
        <v>77.692062000000007</v>
      </c>
    </row>
    <row r="1345" spans="2:5" hidden="1" x14ac:dyDescent="0.3">
      <c r="B1345" s="30">
        <v>35000000</v>
      </c>
      <c r="C1345" s="30">
        <v>82528646</v>
      </c>
      <c r="D1345" s="26">
        <f t="shared" si="40"/>
        <v>35</v>
      </c>
      <c r="E1345" s="26">
        <f t="shared" si="41"/>
        <v>82.528645999999995</v>
      </c>
    </row>
    <row r="1346" spans="2:5" hidden="1" x14ac:dyDescent="0.3">
      <c r="B1346" s="30">
        <v>38000000</v>
      </c>
      <c r="C1346" s="30">
        <v>133031347</v>
      </c>
      <c r="D1346" s="26">
        <f t="shared" si="40"/>
        <v>38</v>
      </c>
      <c r="E1346" s="26">
        <f t="shared" si="41"/>
        <v>133.03134700000001</v>
      </c>
    </row>
    <row r="1347" spans="2:5" hidden="1" x14ac:dyDescent="0.3">
      <c r="B1347" s="30">
        <v>35000000</v>
      </c>
      <c r="C1347" s="30">
        <v>89732962</v>
      </c>
      <c r="D1347" s="26">
        <f t="shared" ref="D1347:D1410" si="42">B1347/1000000</f>
        <v>35</v>
      </c>
      <c r="E1347" s="26">
        <f t="shared" ref="E1347:E1410" si="43">C1347/1000000</f>
        <v>89.732962000000001</v>
      </c>
    </row>
    <row r="1348" spans="2:5" hidden="1" x14ac:dyDescent="0.3">
      <c r="B1348" s="30">
        <v>35000000</v>
      </c>
      <c r="C1348" s="30">
        <v>47300000</v>
      </c>
      <c r="D1348" s="26">
        <f t="shared" si="42"/>
        <v>35</v>
      </c>
      <c r="E1348" s="26">
        <f t="shared" si="43"/>
        <v>47.3</v>
      </c>
    </row>
    <row r="1349" spans="2:5" hidden="1" x14ac:dyDescent="0.3">
      <c r="B1349" s="30">
        <v>35000000</v>
      </c>
      <c r="C1349" s="30">
        <v>99455175</v>
      </c>
      <c r="D1349" s="26">
        <f t="shared" si="42"/>
        <v>35</v>
      </c>
      <c r="E1349" s="26">
        <f t="shared" si="43"/>
        <v>99.455174999999997</v>
      </c>
    </row>
    <row r="1350" spans="2:5" hidden="1" x14ac:dyDescent="0.3">
      <c r="B1350" s="30">
        <v>35000000</v>
      </c>
      <c r="C1350" s="30">
        <v>44100000</v>
      </c>
      <c r="D1350" s="26">
        <f t="shared" si="42"/>
        <v>35</v>
      </c>
      <c r="E1350" s="26">
        <f t="shared" si="43"/>
        <v>44.1</v>
      </c>
    </row>
    <row r="1351" spans="2:5" hidden="1" x14ac:dyDescent="0.3">
      <c r="B1351" s="30">
        <v>35000000</v>
      </c>
      <c r="C1351" s="30">
        <v>46159365</v>
      </c>
      <c r="D1351" s="26">
        <f t="shared" si="42"/>
        <v>35</v>
      </c>
      <c r="E1351" s="26">
        <f t="shared" si="43"/>
        <v>46.159365000000001</v>
      </c>
    </row>
    <row r="1352" spans="2:5" hidden="1" x14ac:dyDescent="0.3">
      <c r="B1352" s="30">
        <v>35000000</v>
      </c>
      <c r="C1352" s="30">
        <v>75008260</v>
      </c>
      <c r="D1352" s="26">
        <f t="shared" si="42"/>
        <v>35</v>
      </c>
      <c r="E1352" s="26">
        <f t="shared" si="43"/>
        <v>75.008260000000007</v>
      </c>
    </row>
    <row r="1353" spans="2:5" hidden="1" x14ac:dyDescent="0.3">
      <c r="B1353" s="30">
        <v>35000000</v>
      </c>
      <c r="C1353" s="30">
        <v>32962333</v>
      </c>
      <c r="D1353" s="26">
        <f t="shared" si="42"/>
        <v>35</v>
      </c>
      <c r="E1353" s="26">
        <f t="shared" si="43"/>
        <v>32.962333000000001</v>
      </c>
    </row>
    <row r="1354" spans="2:5" hidden="1" x14ac:dyDescent="0.3">
      <c r="B1354" s="30">
        <v>27000000</v>
      </c>
      <c r="C1354" s="30">
        <v>51651430</v>
      </c>
      <c r="D1354" s="26">
        <f t="shared" si="42"/>
        <v>27</v>
      </c>
      <c r="E1354" s="26">
        <f t="shared" si="43"/>
        <v>51.651429999999998</v>
      </c>
    </row>
    <row r="1355" spans="2:5" hidden="1" x14ac:dyDescent="0.3">
      <c r="B1355" s="30">
        <v>35000000</v>
      </c>
      <c r="C1355" s="30">
        <v>29604977</v>
      </c>
      <c r="D1355" s="26">
        <f t="shared" si="42"/>
        <v>35</v>
      </c>
      <c r="E1355" s="26">
        <f t="shared" si="43"/>
        <v>29.604977000000002</v>
      </c>
    </row>
    <row r="1356" spans="2:5" hidden="1" x14ac:dyDescent="0.3">
      <c r="B1356" s="30">
        <v>35000000</v>
      </c>
      <c r="C1356" s="30">
        <v>28939454</v>
      </c>
      <c r="D1356" s="26">
        <f t="shared" si="42"/>
        <v>35</v>
      </c>
      <c r="E1356" s="26">
        <f t="shared" si="43"/>
        <v>28.939454000000001</v>
      </c>
    </row>
    <row r="1357" spans="2:5" hidden="1" x14ac:dyDescent="0.3">
      <c r="B1357" s="30">
        <v>35000000</v>
      </c>
      <c r="C1357" s="30">
        <v>28826569</v>
      </c>
      <c r="D1357" s="26">
        <f t="shared" si="42"/>
        <v>35</v>
      </c>
      <c r="E1357" s="26">
        <f t="shared" si="43"/>
        <v>28.826568999999999</v>
      </c>
    </row>
    <row r="1358" spans="2:5" hidden="1" x14ac:dyDescent="0.3">
      <c r="B1358" s="30">
        <v>35000000</v>
      </c>
      <c r="C1358" s="30">
        <v>25054449</v>
      </c>
      <c r="D1358" s="26">
        <f t="shared" si="42"/>
        <v>35</v>
      </c>
      <c r="E1358" s="26">
        <f t="shared" si="43"/>
        <v>25.054449000000002</v>
      </c>
    </row>
    <row r="1359" spans="2:5" hidden="1" x14ac:dyDescent="0.3">
      <c r="B1359" s="30">
        <v>1800000</v>
      </c>
      <c r="C1359" s="30">
        <v>24705000</v>
      </c>
      <c r="D1359" s="26">
        <f t="shared" si="42"/>
        <v>1.8</v>
      </c>
      <c r="E1359" s="26">
        <f t="shared" si="43"/>
        <v>24.704999999999998</v>
      </c>
    </row>
    <row r="1360" spans="2:5" hidden="1" x14ac:dyDescent="0.3">
      <c r="B1360" s="30">
        <v>33000000</v>
      </c>
      <c r="C1360" s="30">
        <v>28280963</v>
      </c>
      <c r="D1360" s="26">
        <f t="shared" si="42"/>
        <v>33</v>
      </c>
      <c r="E1360" s="26">
        <f t="shared" si="43"/>
        <v>28.280963</v>
      </c>
    </row>
    <row r="1361" spans="2:5" hidden="1" x14ac:dyDescent="0.3">
      <c r="B1361" s="30">
        <v>35000000</v>
      </c>
      <c r="C1361" s="30">
        <v>21876365</v>
      </c>
      <c r="D1361" s="26">
        <f t="shared" si="42"/>
        <v>35</v>
      </c>
      <c r="E1361" s="26">
        <f t="shared" si="43"/>
        <v>21.876365</v>
      </c>
    </row>
    <row r="1362" spans="2:5" hidden="1" x14ac:dyDescent="0.3">
      <c r="B1362" s="30">
        <v>35000000</v>
      </c>
      <c r="C1362" s="30">
        <v>24699513</v>
      </c>
      <c r="D1362" s="26">
        <f t="shared" si="42"/>
        <v>35</v>
      </c>
      <c r="E1362" s="26">
        <f t="shared" si="43"/>
        <v>24.699513</v>
      </c>
    </row>
    <row r="1363" spans="2:5" hidden="1" x14ac:dyDescent="0.3">
      <c r="B1363" s="30">
        <v>34000000</v>
      </c>
      <c r="C1363" s="30">
        <v>20132596</v>
      </c>
      <c r="D1363" s="26">
        <f t="shared" si="42"/>
        <v>34</v>
      </c>
      <c r="E1363" s="26">
        <f t="shared" si="43"/>
        <v>20.132595999999999</v>
      </c>
    </row>
    <row r="1364" spans="2:5" hidden="1" x14ac:dyDescent="0.3">
      <c r="B1364" s="30">
        <v>35000000</v>
      </c>
      <c r="C1364" s="30">
        <v>17277485</v>
      </c>
      <c r="D1364" s="26">
        <f t="shared" si="42"/>
        <v>35</v>
      </c>
      <c r="E1364" s="26">
        <f t="shared" si="43"/>
        <v>17.277484999999999</v>
      </c>
    </row>
    <row r="1365" spans="2:5" hidden="1" x14ac:dyDescent="0.3">
      <c r="B1365" s="30">
        <v>35000000</v>
      </c>
      <c r="C1365" s="30">
        <v>20802754</v>
      </c>
      <c r="D1365" s="26">
        <f t="shared" si="42"/>
        <v>35</v>
      </c>
      <c r="E1365" s="26">
        <f t="shared" si="43"/>
        <v>20.802754</v>
      </c>
    </row>
    <row r="1366" spans="2:5" hidden="1" x14ac:dyDescent="0.3">
      <c r="B1366" s="30">
        <v>35000000</v>
      </c>
      <c r="C1366" s="30">
        <v>20291815</v>
      </c>
      <c r="D1366" s="26">
        <f t="shared" si="42"/>
        <v>35</v>
      </c>
      <c r="E1366" s="26">
        <f t="shared" si="43"/>
        <v>20.291815</v>
      </c>
    </row>
    <row r="1367" spans="2:5" hidden="1" x14ac:dyDescent="0.3">
      <c r="B1367" s="30">
        <v>35000000</v>
      </c>
      <c r="C1367" s="30">
        <v>48299761</v>
      </c>
      <c r="D1367" s="26">
        <f t="shared" si="42"/>
        <v>35</v>
      </c>
      <c r="E1367" s="26">
        <f t="shared" si="43"/>
        <v>48.299760999999997</v>
      </c>
    </row>
    <row r="1368" spans="2:5" hidden="1" x14ac:dyDescent="0.3">
      <c r="B1368" s="30">
        <v>33000000</v>
      </c>
      <c r="C1368" s="30">
        <v>15169908</v>
      </c>
      <c r="D1368" s="26">
        <f t="shared" si="42"/>
        <v>33</v>
      </c>
      <c r="E1368" s="26">
        <f t="shared" si="43"/>
        <v>15.169908</v>
      </c>
    </row>
    <row r="1369" spans="2:5" hidden="1" x14ac:dyDescent="0.3">
      <c r="B1369" s="30">
        <v>35000000</v>
      </c>
      <c r="C1369" s="30">
        <v>32523385</v>
      </c>
      <c r="D1369" s="26">
        <f t="shared" si="42"/>
        <v>35</v>
      </c>
      <c r="E1369" s="26">
        <f t="shared" si="43"/>
        <v>32.523384999999998</v>
      </c>
    </row>
    <row r="1370" spans="2:5" hidden="1" x14ac:dyDescent="0.3">
      <c r="B1370" s="30">
        <v>35000000</v>
      </c>
      <c r="C1370" s="30">
        <v>14474048</v>
      </c>
      <c r="D1370" s="26">
        <f t="shared" si="42"/>
        <v>35</v>
      </c>
      <c r="E1370" s="26">
        <f t="shared" si="43"/>
        <v>14.474048</v>
      </c>
    </row>
    <row r="1371" spans="2:5" hidden="1" x14ac:dyDescent="0.3">
      <c r="B1371" s="30">
        <v>35000000</v>
      </c>
      <c r="C1371" s="30">
        <v>10802315</v>
      </c>
      <c r="D1371" s="26">
        <f t="shared" si="42"/>
        <v>35</v>
      </c>
      <c r="E1371" s="26">
        <f t="shared" si="43"/>
        <v>10.802315</v>
      </c>
    </row>
    <row r="1372" spans="2:5" hidden="1" x14ac:dyDescent="0.3">
      <c r="B1372" s="30">
        <v>35000000</v>
      </c>
      <c r="C1372" s="30">
        <v>8792641</v>
      </c>
      <c r="D1372" s="26">
        <f t="shared" si="42"/>
        <v>35</v>
      </c>
      <c r="E1372" s="26">
        <f t="shared" si="43"/>
        <v>8.7926409999999997</v>
      </c>
    </row>
    <row r="1373" spans="2:5" hidden="1" x14ac:dyDescent="0.3">
      <c r="B1373" s="30">
        <v>33000000</v>
      </c>
      <c r="C1373" s="30">
        <v>24651794</v>
      </c>
      <c r="D1373" s="26">
        <f t="shared" si="42"/>
        <v>33</v>
      </c>
      <c r="E1373" s="26">
        <f t="shared" si="43"/>
        <v>24.651793999999999</v>
      </c>
    </row>
    <row r="1374" spans="2:5" hidden="1" x14ac:dyDescent="0.3">
      <c r="B1374" s="30">
        <v>30000000</v>
      </c>
      <c r="C1374" s="30">
        <v>13894863</v>
      </c>
      <c r="D1374" s="26">
        <f t="shared" si="42"/>
        <v>30</v>
      </c>
      <c r="E1374" s="26">
        <f t="shared" si="43"/>
        <v>13.894863000000001</v>
      </c>
    </row>
    <row r="1375" spans="2:5" hidden="1" x14ac:dyDescent="0.3">
      <c r="B1375" s="30">
        <v>35000000</v>
      </c>
      <c r="C1375" s="30">
        <v>6954997</v>
      </c>
      <c r="D1375" s="26">
        <f t="shared" si="42"/>
        <v>35</v>
      </c>
      <c r="E1375" s="26">
        <f t="shared" si="43"/>
        <v>6.9549969999999997</v>
      </c>
    </row>
    <row r="1376" spans="2:5" hidden="1" x14ac:dyDescent="0.3">
      <c r="B1376" s="30">
        <v>33000000</v>
      </c>
      <c r="C1376" s="30">
        <v>6532308</v>
      </c>
      <c r="D1376" s="26">
        <f t="shared" si="42"/>
        <v>33</v>
      </c>
      <c r="E1376" s="26">
        <f t="shared" si="43"/>
        <v>6.5323079999999996</v>
      </c>
    </row>
    <row r="1377" spans="2:5" hidden="1" x14ac:dyDescent="0.3">
      <c r="B1377" s="30">
        <v>10700000</v>
      </c>
      <c r="C1377" s="30">
        <v>65900000</v>
      </c>
      <c r="D1377" s="26">
        <f t="shared" si="42"/>
        <v>10.7</v>
      </c>
      <c r="E1377" s="26">
        <f t="shared" si="43"/>
        <v>65.900000000000006</v>
      </c>
    </row>
    <row r="1378" spans="2:5" hidden="1" x14ac:dyDescent="0.3">
      <c r="B1378" s="30">
        <v>35000000</v>
      </c>
      <c r="C1378" s="30">
        <v>4692139</v>
      </c>
      <c r="D1378" s="26">
        <f t="shared" si="42"/>
        <v>35</v>
      </c>
      <c r="E1378" s="26">
        <f t="shared" si="43"/>
        <v>4.6921390000000001</v>
      </c>
    </row>
    <row r="1379" spans="2:5" hidden="1" x14ac:dyDescent="0.3">
      <c r="B1379" s="30">
        <v>35000000</v>
      </c>
      <c r="C1379" s="30">
        <v>5687294</v>
      </c>
      <c r="D1379" s="26">
        <f t="shared" si="42"/>
        <v>35</v>
      </c>
      <c r="E1379" s="26">
        <f t="shared" si="43"/>
        <v>5.6872939999999996</v>
      </c>
    </row>
    <row r="1380" spans="2:5" x14ac:dyDescent="0.3">
      <c r="B1380" s="30">
        <v>40000000</v>
      </c>
      <c r="C1380" s="30">
        <v>-2446068</v>
      </c>
      <c r="D1380" s="26">
        <f t="shared" si="42"/>
        <v>40</v>
      </c>
      <c r="E1380" s="26">
        <f t="shared" si="43"/>
        <v>-2.4460679999999999</v>
      </c>
    </row>
    <row r="1381" spans="2:5" hidden="1" x14ac:dyDescent="0.3">
      <c r="B1381" s="30">
        <v>35000000</v>
      </c>
      <c r="C1381" s="30">
        <v>2481242</v>
      </c>
      <c r="D1381" s="26">
        <f t="shared" si="42"/>
        <v>35</v>
      </c>
      <c r="E1381" s="26">
        <f t="shared" si="43"/>
        <v>2.4812419999999999</v>
      </c>
    </row>
    <row r="1382" spans="2:5" hidden="1" x14ac:dyDescent="0.3">
      <c r="B1382" s="30">
        <v>35000000</v>
      </c>
      <c r="C1382" s="30">
        <v>4026186</v>
      </c>
      <c r="D1382" s="26">
        <f t="shared" si="42"/>
        <v>35</v>
      </c>
      <c r="E1382" s="26">
        <f t="shared" si="43"/>
        <v>4.026186</v>
      </c>
    </row>
    <row r="1383" spans="2:5" x14ac:dyDescent="0.3">
      <c r="B1383" s="30">
        <v>50000000</v>
      </c>
      <c r="C1383" s="30">
        <v>-16577194</v>
      </c>
      <c r="D1383" s="26">
        <f t="shared" si="42"/>
        <v>50</v>
      </c>
      <c r="E1383" s="26">
        <f t="shared" si="43"/>
        <v>-16.577193999999999</v>
      </c>
    </row>
    <row r="1384" spans="2:5" hidden="1" x14ac:dyDescent="0.3">
      <c r="B1384" s="30">
        <v>26500000</v>
      </c>
      <c r="C1384" s="30">
        <v>17468571</v>
      </c>
      <c r="D1384" s="26">
        <f t="shared" si="42"/>
        <v>26.5</v>
      </c>
      <c r="E1384" s="26">
        <f t="shared" si="43"/>
        <v>17.468571000000001</v>
      </c>
    </row>
    <row r="1385" spans="2:5" x14ac:dyDescent="0.3">
      <c r="B1385" s="30">
        <v>35000000</v>
      </c>
      <c r="C1385" s="30">
        <v>-1576479</v>
      </c>
      <c r="D1385" s="26">
        <f t="shared" si="42"/>
        <v>35</v>
      </c>
      <c r="E1385" s="26">
        <f t="shared" si="43"/>
        <v>-1.576479</v>
      </c>
    </row>
    <row r="1386" spans="2:5" x14ac:dyDescent="0.3">
      <c r="B1386" s="30">
        <v>35000000</v>
      </c>
      <c r="C1386" s="30">
        <v>-2480678</v>
      </c>
      <c r="D1386" s="26">
        <f t="shared" si="42"/>
        <v>35</v>
      </c>
      <c r="E1386" s="26">
        <f t="shared" si="43"/>
        <v>-2.4806780000000002</v>
      </c>
    </row>
    <row r="1387" spans="2:5" hidden="1" x14ac:dyDescent="0.3">
      <c r="B1387" s="30">
        <v>30000000</v>
      </c>
      <c r="C1387" s="30">
        <v>7617947</v>
      </c>
      <c r="D1387" s="26">
        <f t="shared" si="42"/>
        <v>30</v>
      </c>
      <c r="E1387" s="26">
        <f t="shared" si="43"/>
        <v>7.617947</v>
      </c>
    </row>
    <row r="1388" spans="2:5" hidden="1" x14ac:dyDescent="0.3">
      <c r="B1388" s="30">
        <v>30000000</v>
      </c>
      <c r="C1388" s="30">
        <v>2048809</v>
      </c>
      <c r="D1388" s="26">
        <f t="shared" si="42"/>
        <v>30</v>
      </c>
      <c r="E1388" s="26">
        <f t="shared" si="43"/>
        <v>2.0488089999999999</v>
      </c>
    </row>
    <row r="1389" spans="2:5" hidden="1" x14ac:dyDescent="0.3">
      <c r="B1389" s="30">
        <v>27000000</v>
      </c>
      <c r="C1389" s="30">
        <v>6987757</v>
      </c>
      <c r="D1389" s="26">
        <f t="shared" si="42"/>
        <v>27</v>
      </c>
      <c r="E1389" s="26">
        <f t="shared" si="43"/>
        <v>6.9877570000000002</v>
      </c>
    </row>
    <row r="1390" spans="2:5" hidden="1" x14ac:dyDescent="0.3">
      <c r="B1390" s="30">
        <v>35000000</v>
      </c>
      <c r="C1390" s="30">
        <v>2304950</v>
      </c>
      <c r="D1390" s="26">
        <f t="shared" si="42"/>
        <v>35</v>
      </c>
      <c r="E1390" s="26">
        <f t="shared" si="43"/>
        <v>2.3049499999999998</v>
      </c>
    </row>
    <row r="1391" spans="2:5" x14ac:dyDescent="0.3">
      <c r="B1391" s="30">
        <v>35000000</v>
      </c>
      <c r="C1391" s="30">
        <v>-4308561</v>
      </c>
      <c r="D1391" s="26">
        <f t="shared" si="42"/>
        <v>35</v>
      </c>
      <c r="E1391" s="26">
        <f t="shared" si="43"/>
        <v>-4.3085610000000001</v>
      </c>
    </row>
    <row r="1392" spans="2:5" x14ac:dyDescent="0.3">
      <c r="B1392" s="30">
        <v>35000000</v>
      </c>
      <c r="C1392" s="30">
        <v>-4692196</v>
      </c>
      <c r="D1392" s="26">
        <f t="shared" si="42"/>
        <v>35</v>
      </c>
      <c r="E1392" s="26">
        <f t="shared" si="43"/>
        <v>-4.692196</v>
      </c>
    </row>
    <row r="1393" spans="2:5" x14ac:dyDescent="0.3">
      <c r="B1393" s="30">
        <v>35000000</v>
      </c>
      <c r="C1393" s="30">
        <v>-4330587</v>
      </c>
      <c r="D1393" s="26">
        <f t="shared" si="42"/>
        <v>35</v>
      </c>
      <c r="E1393" s="26">
        <f t="shared" si="43"/>
        <v>-4.3305870000000004</v>
      </c>
    </row>
    <row r="1394" spans="2:5" x14ac:dyDescent="0.3">
      <c r="B1394" s="30">
        <v>35000000</v>
      </c>
      <c r="C1394" s="30">
        <v>-6312165</v>
      </c>
      <c r="D1394" s="26">
        <f t="shared" si="42"/>
        <v>35</v>
      </c>
      <c r="E1394" s="26">
        <f t="shared" si="43"/>
        <v>-6.3121650000000002</v>
      </c>
    </row>
    <row r="1395" spans="2:5" x14ac:dyDescent="0.3">
      <c r="B1395" s="30">
        <v>35000000</v>
      </c>
      <c r="C1395" s="30">
        <v>-8505389</v>
      </c>
      <c r="D1395" s="26">
        <f t="shared" si="42"/>
        <v>35</v>
      </c>
      <c r="E1395" s="26">
        <f t="shared" si="43"/>
        <v>-8.5053889999999992</v>
      </c>
    </row>
    <row r="1396" spans="2:5" x14ac:dyDescent="0.3">
      <c r="B1396" s="30">
        <v>35000000</v>
      </c>
      <c r="C1396" s="30">
        <v>-9733871</v>
      </c>
      <c r="D1396" s="26">
        <f t="shared" si="42"/>
        <v>35</v>
      </c>
      <c r="E1396" s="26">
        <f t="shared" si="43"/>
        <v>-9.7338710000000006</v>
      </c>
    </row>
    <row r="1397" spans="2:5" x14ac:dyDescent="0.3">
      <c r="B1397" s="30">
        <v>35000000</v>
      </c>
      <c r="C1397" s="30">
        <v>-9136085</v>
      </c>
      <c r="D1397" s="26">
        <f t="shared" si="42"/>
        <v>35</v>
      </c>
      <c r="E1397" s="26">
        <f t="shared" si="43"/>
        <v>-9.1360849999999996</v>
      </c>
    </row>
    <row r="1398" spans="2:5" x14ac:dyDescent="0.3">
      <c r="B1398" s="30">
        <v>30000000</v>
      </c>
      <c r="C1398" s="30">
        <v>-4921063</v>
      </c>
      <c r="D1398" s="26">
        <f t="shared" si="42"/>
        <v>30</v>
      </c>
      <c r="E1398" s="26">
        <f t="shared" si="43"/>
        <v>-4.9210630000000002</v>
      </c>
    </row>
    <row r="1399" spans="2:5" x14ac:dyDescent="0.3">
      <c r="B1399" s="30">
        <v>35000000</v>
      </c>
      <c r="C1399" s="30">
        <v>-6004550</v>
      </c>
      <c r="D1399" s="26">
        <f t="shared" si="42"/>
        <v>35</v>
      </c>
      <c r="E1399" s="26">
        <f t="shared" si="43"/>
        <v>-6.0045500000000001</v>
      </c>
    </row>
    <row r="1400" spans="2:5" x14ac:dyDescent="0.3">
      <c r="B1400" s="30">
        <v>35000000</v>
      </c>
      <c r="C1400" s="30">
        <v>-10723500</v>
      </c>
      <c r="D1400" s="26">
        <f t="shared" si="42"/>
        <v>35</v>
      </c>
      <c r="E1400" s="26">
        <f t="shared" si="43"/>
        <v>-10.7235</v>
      </c>
    </row>
    <row r="1401" spans="2:5" x14ac:dyDescent="0.3">
      <c r="B1401" s="30">
        <v>30000000</v>
      </c>
      <c r="C1401" s="30">
        <v>-9018367</v>
      </c>
      <c r="D1401" s="26">
        <f t="shared" si="42"/>
        <v>30</v>
      </c>
      <c r="E1401" s="26">
        <f t="shared" si="43"/>
        <v>-9.0183669999999996</v>
      </c>
    </row>
    <row r="1402" spans="2:5" x14ac:dyDescent="0.3">
      <c r="B1402" s="30">
        <v>35000000</v>
      </c>
      <c r="C1402" s="30">
        <v>-12086323</v>
      </c>
      <c r="D1402" s="26">
        <f t="shared" si="42"/>
        <v>35</v>
      </c>
      <c r="E1402" s="26">
        <f t="shared" si="43"/>
        <v>-12.086323</v>
      </c>
    </row>
    <row r="1403" spans="2:5" x14ac:dyDescent="0.3">
      <c r="B1403" s="30">
        <v>35000000</v>
      </c>
      <c r="C1403" s="30">
        <v>-468168</v>
      </c>
      <c r="D1403" s="26">
        <f t="shared" si="42"/>
        <v>35</v>
      </c>
      <c r="E1403" s="26">
        <f t="shared" si="43"/>
        <v>-0.46816799999999997</v>
      </c>
    </row>
    <row r="1404" spans="2:5" x14ac:dyDescent="0.3">
      <c r="B1404" s="30">
        <v>35000000</v>
      </c>
      <c r="C1404" s="30">
        <v>-6935774</v>
      </c>
      <c r="D1404" s="26">
        <f t="shared" si="42"/>
        <v>35</v>
      </c>
      <c r="E1404" s="26">
        <f t="shared" si="43"/>
        <v>-6.9357740000000003</v>
      </c>
    </row>
    <row r="1405" spans="2:5" x14ac:dyDescent="0.3">
      <c r="B1405" s="30">
        <v>35000000</v>
      </c>
      <c r="C1405" s="30">
        <v>-15552522</v>
      </c>
      <c r="D1405" s="26">
        <f t="shared" si="42"/>
        <v>35</v>
      </c>
      <c r="E1405" s="26">
        <f t="shared" si="43"/>
        <v>-15.552522</v>
      </c>
    </row>
    <row r="1406" spans="2:5" x14ac:dyDescent="0.3">
      <c r="B1406" s="30">
        <v>55000000</v>
      </c>
      <c r="C1406" s="30">
        <v>-35610546</v>
      </c>
      <c r="D1406" s="26">
        <f t="shared" si="42"/>
        <v>55</v>
      </c>
      <c r="E1406" s="26">
        <f t="shared" si="43"/>
        <v>-35.610545999999999</v>
      </c>
    </row>
    <row r="1407" spans="2:5" x14ac:dyDescent="0.3">
      <c r="B1407" s="30">
        <v>35000000</v>
      </c>
      <c r="C1407" s="30">
        <v>-9128166</v>
      </c>
      <c r="D1407" s="26">
        <f t="shared" si="42"/>
        <v>35</v>
      </c>
      <c r="E1407" s="26">
        <f t="shared" si="43"/>
        <v>-9.1281660000000002</v>
      </c>
    </row>
    <row r="1408" spans="2:5" x14ac:dyDescent="0.3">
      <c r="B1408" s="30">
        <v>35000000</v>
      </c>
      <c r="C1408" s="30">
        <v>-15307392</v>
      </c>
      <c r="D1408" s="26">
        <f t="shared" si="42"/>
        <v>35</v>
      </c>
      <c r="E1408" s="26">
        <f t="shared" si="43"/>
        <v>-15.307392</v>
      </c>
    </row>
    <row r="1409" spans="2:5" x14ac:dyDescent="0.3">
      <c r="B1409" s="30">
        <v>35000000</v>
      </c>
      <c r="C1409" s="30">
        <v>-15705099</v>
      </c>
      <c r="D1409" s="26">
        <f t="shared" si="42"/>
        <v>35</v>
      </c>
      <c r="E1409" s="26">
        <f t="shared" si="43"/>
        <v>-15.705099000000001</v>
      </c>
    </row>
    <row r="1410" spans="2:5" x14ac:dyDescent="0.3">
      <c r="B1410" s="30">
        <v>35000000</v>
      </c>
      <c r="C1410" s="30">
        <v>-14724554</v>
      </c>
      <c r="D1410" s="26">
        <f t="shared" si="42"/>
        <v>35</v>
      </c>
      <c r="E1410" s="26">
        <f t="shared" si="43"/>
        <v>-14.724553999999999</v>
      </c>
    </row>
    <row r="1411" spans="2:5" x14ac:dyDescent="0.3">
      <c r="B1411" s="30">
        <v>35000000</v>
      </c>
      <c r="C1411" s="30">
        <v>-492921</v>
      </c>
      <c r="D1411" s="26">
        <f t="shared" ref="D1411:D1474" si="44">B1411/1000000</f>
        <v>35</v>
      </c>
      <c r="E1411" s="26">
        <f t="shared" ref="E1411:E1474" si="45">C1411/1000000</f>
        <v>-0.492921</v>
      </c>
    </row>
    <row r="1412" spans="2:5" x14ac:dyDescent="0.3">
      <c r="B1412" s="30">
        <v>35000000</v>
      </c>
      <c r="C1412" s="30">
        <v>-16693834</v>
      </c>
      <c r="D1412" s="26">
        <f t="shared" si="44"/>
        <v>35</v>
      </c>
      <c r="E1412" s="26">
        <f t="shared" si="45"/>
        <v>-16.693833999999999</v>
      </c>
    </row>
    <row r="1413" spans="2:5" x14ac:dyDescent="0.3">
      <c r="B1413" s="30">
        <v>35000000</v>
      </c>
      <c r="C1413" s="30">
        <v>-17390018</v>
      </c>
      <c r="D1413" s="26">
        <f t="shared" si="44"/>
        <v>35</v>
      </c>
      <c r="E1413" s="26">
        <f t="shared" si="45"/>
        <v>-17.390018000000001</v>
      </c>
    </row>
    <row r="1414" spans="2:5" x14ac:dyDescent="0.3">
      <c r="B1414" s="30">
        <v>31000000</v>
      </c>
      <c r="C1414" s="30">
        <v>-14168495</v>
      </c>
      <c r="D1414" s="26">
        <f t="shared" si="44"/>
        <v>31</v>
      </c>
      <c r="E1414" s="26">
        <f t="shared" si="45"/>
        <v>-14.168495</v>
      </c>
    </row>
    <row r="1415" spans="2:5" x14ac:dyDescent="0.3">
      <c r="B1415" s="30">
        <v>35000000</v>
      </c>
      <c r="C1415" s="30">
        <v>-17403744</v>
      </c>
      <c r="D1415" s="26">
        <f t="shared" si="44"/>
        <v>35</v>
      </c>
      <c r="E1415" s="26">
        <f t="shared" si="45"/>
        <v>-17.403744</v>
      </c>
    </row>
    <row r="1416" spans="2:5" x14ac:dyDescent="0.3">
      <c r="B1416" s="30">
        <v>35000000</v>
      </c>
      <c r="C1416" s="30">
        <v>-20001930</v>
      </c>
      <c r="D1416" s="26">
        <f t="shared" si="44"/>
        <v>35</v>
      </c>
      <c r="E1416" s="26">
        <f t="shared" si="45"/>
        <v>-20.001930000000002</v>
      </c>
    </row>
    <row r="1417" spans="2:5" x14ac:dyDescent="0.3">
      <c r="B1417" s="30">
        <v>35000000</v>
      </c>
      <c r="C1417" s="30">
        <v>-20412268</v>
      </c>
      <c r="D1417" s="26">
        <f t="shared" si="44"/>
        <v>35</v>
      </c>
      <c r="E1417" s="26">
        <f t="shared" si="45"/>
        <v>-20.412268000000001</v>
      </c>
    </row>
    <row r="1418" spans="2:5" x14ac:dyDescent="0.3">
      <c r="B1418" s="30">
        <v>35000000</v>
      </c>
      <c r="C1418" s="30">
        <v>-16682849</v>
      </c>
      <c r="D1418" s="26">
        <f t="shared" si="44"/>
        <v>35</v>
      </c>
      <c r="E1418" s="26">
        <f t="shared" si="45"/>
        <v>-16.682849000000001</v>
      </c>
    </row>
    <row r="1419" spans="2:5" x14ac:dyDescent="0.3">
      <c r="B1419" s="30">
        <v>35000000</v>
      </c>
      <c r="C1419" s="30">
        <v>-23594175</v>
      </c>
      <c r="D1419" s="26">
        <f t="shared" si="44"/>
        <v>35</v>
      </c>
      <c r="E1419" s="26">
        <f t="shared" si="45"/>
        <v>-23.594175</v>
      </c>
    </row>
    <row r="1420" spans="2:5" x14ac:dyDescent="0.3">
      <c r="B1420" s="30">
        <v>35000000</v>
      </c>
      <c r="C1420" s="30">
        <v>-21735014</v>
      </c>
      <c r="D1420" s="26">
        <f t="shared" si="44"/>
        <v>35</v>
      </c>
      <c r="E1420" s="26">
        <f t="shared" si="45"/>
        <v>-21.735014</v>
      </c>
    </row>
    <row r="1421" spans="2:5" x14ac:dyDescent="0.3">
      <c r="B1421" s="30">
        <v>35000000</v>
      </c>
      <c r="C1421" s="30">
        <v>-24008619</v>
      </c>
      <c r="D1421" s="26">
        <f t="shared" si="44"/>
        <v>35</v>
      </c>
      <c r="E1421" s="26">
        <f t="shared" si="45"/>
        <v>-24.008618999999999</v>
      </c>
    </row>
    <row r="1422" spans="2:5" x14ac:dyDescent="0.3">
      <c r="B1422" s="30">
        <v>35000000</v>
      </c>
      <c r="C1422" s="30">
        <v>-24731154</v>
      </c>
      <c r="D1422" s="26">
        <f t="shared" si="44"/>
        <v>35</v>
      </c>
      <c r="E1422" s="26">
        <f t="shared" si="45"/>
        <v>-24.731154</v>
      </c>
    </row>
    <row r="1423" spans="2:5" x14ac:dyDescent="0.3">
      <c r="B1423" s="30">
        <v>32000000</v>
      </c>
      <c r="C1423" s="30">
        <v>-18696681</v>
      </c>
      <c r="D1423" s="26">
        <f t="shared" si="44"/>
        <v>32</v>
      </c>
      <c r="E1423" s="26">
        <f t="shared" si="45"/>
        <v>-18.696681000000002</v>
      </c>
    </row>
    <row r="1424" spans="2:5" x14ac:dyDescent="0.3">
      <c r="B1424" s="30">
        <v>35000000</v>
      </c>
      <c r="C1424" s="30">
        <v>-24923864</v>
      </c>
      <c r="D1424" s="26">
        <f t="shared" si="44"/>
        <v>35</v>
      </c>
      <c r="E1424" s="26">
        <f t="shared" si="45"/>
        <v>-24.923863999999998</v>
      </c>
    </row>
    <row r="1425" spans="2:5" x14ac:dyDescent="0.3">
      <c r="B1425" s="30">
        <v>35000000</v>
      </c>
      <c r="C1425" s="30">
        <v>-24500032</v>
      </c>
      <c r="D1425" s="26">
        <f t="shared" si="44"/>
        <v>35</v>
      </c>
      <c r="E1425" s="26">
        <f t="shared" si="45"/>
        <v>-24.500032000000001</v>
      </c>
    </row>
    <row r="1426" spans="2:5" x14ac:dyDescent="0.3">
      <c r="B1426" s="30">
        <v>38000000</v>
      </c>
      <c r="C1426" s="30">
        <v>-30340253</v>
      </c>
      <c r="D1426" s="26">
        <f t="shared" si="44"/>
        <v>38</v>
      </c>
      <c r="E1426" s="26">
        <f t="shared" si="45"/>
        <v>-30.340253000000001</v>
      </c>
    </row>
    <row r="1427" spans="2:5" x14ac:dyDescent="0.3">
      <c r="B1427" s="30">
        <v>35000000</v>
      </c>
      <c r="C1427" s="30">
        <v>-27051841</v>
      </c>
      <c r="D1427" s="26">
        <f t="shared" si="44"/>
        <v>35</v>
      </c>
      <c r="E1427" s="26">
        <f t="shared" si="45"/>
        <v>-27.051841</v>
      </c>
    </row>
    <row r="1428" spans="2:5" x14ac:dyDescent="0.3">
      <c r="B1428" s="30">
        <v>35000000</v>
      </c>
      <c r="C1428" s="30">
        <v>-23368755</v>
      </c>
      <c r="D1428" s="26">
        <f t="shared" si="44"/>
        <v>35</v>
      </c>
      <c r="E1428" s="26">
        <f t="shared" si="45"/>
        <v>-23.368755</v>
      </c>
    </row>
    <row r="1429" spans="2:5" x14ac:dyDescent="0.3">
      <c r="B1429" s="30">
        <v>35000000</v>
      </c>
      <c r="C1429" s="30">
        <v>-24862498</v>
      </c>
      <c r="D1429" s="26">
        <f t="shared" si="44"/>
        <v>35</v>
      </c>
      <c r="E1429" s="26">
        <f t="shared" si="45"/>
        <v>-24.862497999999999</v>
      </c>
    </row>
    <row r="1430" spans="2:5" x14ac:dyDescent="0.3">
      <c r="B1430" s="30">
        <v>35000000</v>
      </c>
      <c r="C1430" s="30">
        <v>-28551183</v>
      </c>
      <c r="D1430" s="26">
        <f t="shared" si="44"/>
        <v>35</v>
      </c>
      <c r="E1430" s="26">
        <f t="shared" si="45"/>
        <v>-28.551183000000002</v>
      </c>
    </row>
    <row r="1431" spans="2:5" x14ac:dyDescent="0.3">
      <c r="B1431" s="30">
        <v>35000000</v>
      </c>
      <c r="C1431" s="30">
        <v>-27541731</v>
      </c>
      <c r="D1431" s="26">
        <f t="shared" si="44"/>
        <v>35</v>
      </c>
      <c r="E1431" s="26">
        <f t="shared" si="45"/>
        <v>-27.541730999999999</v>
      </c>
    </row>
    <row r="1432" spans="2:5" x14ac:dyDescent="0.3">
      <c r="B1432" s="30">
        <v>35000000</v>
      </c>
      <c r="C1432" s="30">
        <v>-30348023</v>
      </c>
      <c r="D1432" s="26">
        <f t="shared" si="44"/>
        <v>35</v>
      </c>
      <c r="E1432" s="26">
        <f t="shared" si="45"/>
        <v>-30.348023000000001</v>
      </c>
    </row>
    <row r="1433" spans="2:5" x14ac:dyDescent="0.3">
      <c r="B1433" s="30">
        <v>35000000</v>
      </c>
      <c r="C1433" s="30">
        <v>-30503417</v>
      </c>
      <c r="D1433" s="26">
        <f t="shared" si="44"/>
        <v>35</v>
      </c>
      <c r="E1433" s="26">
        <f t="shared" si="45"/>
        <v>-30.503416999999999</v>
      </c>
    </row>
    <row r="1434" spans="2:5" x14ac:dyDescent="0.3">
      <c r="B1434" s="30">
        <v>35000000</v>
      </c>
      <c r="C1434" s="30">
        <v>-32778006</v>
      </c>
      <c r="D1434" s="26">
        <f t="shared" si="44"/>
        <v>35</v>
      </c>
      <c r="E1434" s="26">
        <f t="shared" si="45"/>
        <v>-32.778005999999998</v>
      </c>
    </row>
    <row r="1435" spans="2:5" x14ac:dyDescent="0.3">
      <c r="B1435" s="30">
        <v>35000000</v>
      </c>
      <c r="C1435" s="30">
        <v>-28407897</v>
      </c>
      <c r="D1435" s="26">
        <f t="shared" si="44"/>
        <v>35</v>
      </c>
      <c r="E1435" s="26">
        <f t="shared" si="45"/>
        <v>-28.407896999999998</v>
      </c>
    </row>
    <row r="1436" spans="2:5" x14ac:dyDescent="0.3">
      <c r="B1436" s="30">
        <v>20000000</v>
      </c>
      <c r="C1436" s="30">
        <v>-18122821</v>
      </c>
      <c r="D1436" s="26">
        <f t="shared" si="44"/>
        <v>20</v>
      </c>
      <c r="E1436" s="26">
        <f t="shared" si="45"/>
        <v>-18.122820999999998</v>
      </c>
    </row>
    <row r="1437" spans="2:5" x14ac:dyDescent="0.3">
      <c r="B1437" s="30">
        <v>35000000</v>
      </c>
      <c r="C1437" s="30">
        <v>-34369221</v>
      </c>
      <c r="D1437" s="26">
        <f t="shared" si="44"/>
        <v>35</v>
      </c>
      <c r="E1437" s="26">
        <f t="shared" si="45"/>
        <v>-34.369221000000003</v>
      </c>
    </row>
    <row r="1438" spans="2:5" x14ac:dyDescent="0.3">
      <c r="B1438" s="30">
        <v>40000000</v>
      </c>
      <c r="C1438" s="30">
        <v>-34899063</v>
      </c>
      <c r="D1438" s="26">
        <f t="shared" si="44"/>
        <v>40</v>
      </c>
      <c r="E1438" s="26">
        <f t="shared" si="45"/>
        <v>-34.899062999999998</v>
      </c>
    </row>
    <row r="1439" spans="2:5" x14ac:dyDescent="0.3">
      <c r="B1439" s="30">
        <v>23000000</v>
      </c>
      <c r="C1439" s="30">
        <v>-19631976</v>
      </c>
      <c r="D1439" s="26">
        <f t="shared" si="44"/>
        <v>23</v>
      </c>
      <c r="E1439" s="26">
        <f t="shared" si="45"/>
        <v>-19.631976000000002</v>
      </c>
    </row>
    <row r="1440" spans="2:5" hidden="1" x14ac:dyDescent="0.3">
      <c r="B1440" s="30">
        <v>34000000</v>
      </c>
      <c r="C1440" s="30">
        <v>68413606</v>
      </c>
      <c r="D1440" s="26">
        <f t="shared" si="44"/>
        <v>34</v>
      </c>
      <c r="E1440" s="26">
        <f t="shared" si="45"/>
        <v>68.413606000000001</v>
      </c>
    </row>
    <row r="1441" spans="2:5" x14ac:dyDescent="0.3">
      <c r="B1441" s="30">
        <v>35000000</v>
      </c>
      <c r="C1441" s="30">
        <v>-24785987</v>
      </c>
      <c r="D1441" s="26">
        <f t="shared" si="44"/>
        <v>35</v>
      </c>
      <c r="E1441" s="26">
        <f t="shared" si="45"/>
        <v>-24.785986999999999</v>
      </c>
    </row>
    <row r="1442" spans="2:5" hidden="1" x14ac:dyDescent="0.3">
      <c r="B1442" s="30">
        <v>30000000</v>
      </c>
      <c r="C1442" s="30">
        <v>2000000</v>
      </c>
      <c r="D1442" s="26">
        <f t="shared" si="44"/>
        <v>30</v>
      </c>
      <c r="E1442" s="26">
        <f t="shared" si="45"/>
        <v>2</v>
      </c>
    </row>
    <row r="1443" spans="2:5" x14ac:dyDescent="0.3">
      <c r="B1443" s="30">
        <v>35000000</v>
      </c>
      <c r="C1443" s="30">
        <v>-24860746</v>
      </c>
      <c r="D1443" s="26">
        <f t="shared" si="44"/>
        <v>35</v>
      </c>
      <c r="E1443" s="26">
        <f t="shared" si="45"/>
        <v>-24.860745999999999</v>
      </c>
    </row>
    <row r="1444" spans="2:5" x14ac:dyDescent="0.3">
      <c r="B1444" s="30">
        <v>34000000</v>
      </c>
      <c r="C1444" s="30">
        <v>-22772060</v>
      </c>
      <c r="D1444" s="26">
        <f t="shared" si="44"/>
        <v>34</v>
      </c>
      <c r="E1444" s="26">
        <f t="shared" si="45"/>
        <v>-22.77206</v>
      </c>
    </row>
    <row r="1445" spans="2:5" x14ac:dyDescent="0.3">
      <c r="B1445" s="30">
        <v>35000000</v>
      </c>
      <c r="C1445" s="30">
        <v>-34816875</v>
      </c>
      <c r="D1445" s="26">
        <f t="shared" si="44"/>
        <v>35</v>
      </c>
      <c r="E1445" s="26">
        <f t="shared" si="45"/>
        <v>-34.816875000000003</v>
      </c>
    </row>
    <row r="1446" spans="2:5" x14ac:dyDescent="0.3">
      <c r="B1446" s="30">
        <v>34000000</v>
      </c>
      <c r="C1446" s="30">
        <v>-18918217</v>
      </c>
      <c r="D1446" s="26">
        <f t="shared" si="44"/>
        <v>34</v>
      </c>
      <c r="E1446" s="26">
        <f t="shared" si="45"/>
        <v>-18.918216999999999</v>
      </c>
    </row>
    <row r="1447" spans="2:5" hidden="1" x14ac:dyDescent="0.3">
      <c r="B1447" s="30">
        <v>34000000</v>
      </c>
      <c r="C1447" s="30">
        <v>3432299</v>
      </c>
      <c r="D1447" s="26">
        <f t="shared" si="44"/>
        <v>34</v>
      </c>
      <c r="E1447" s="26">
        <f t="shared" si="45"/>
        <v>3.432299</v>
      </c>
    </row>
    <row r="1448" spans="2:5" x14ac:dyDescent="0.3">
      <c r="B1448" s="30">
        <v>34000000</v>
      </c>
      <c r="C1448" s="30">
        <v>-23345419</v>
      </c>
      <c r="D1448" s="26">
        <f t="shared" si="44"/>
        <v>34</v>
      </c>
      <c r="E1448" s="26">
        <f t="shared" si="45"/>
        <v>-23.345419</v>
      </c>
    </row>
    <row r="1449" spans="2:5" x14ac:dyDescent="0.3">
      <c r="B1449" s="30">
        <v>34000000</v>
      </c>
      <c r="C1449" s="30">
        <v>-27456806</v>
      </c>
      <c r="D1449" s="26">
        <f t="shared" si="44"/>
        <v>34</v>
      </c>
      <c r="E1449" s="26">
        <f t="shared" si="45"/>
        <v>-27.456806</v>
      </c>
    </row>
    <row r="1450" spans="2:5" x14ac:dyDescent="0.3">
      <c r="B1450" s="30">
        <v>35000000</v>
      </c>
      <c r="C1450" s="30">
        <v>-21898858</v>
      </c>
      <c r="D1450" s="26">
        <f t="shared" si="44"/>
        <v>35</v>
      </c>
      <c r="E1450" s="26">
        <f t="shared" si="45"/>
        <v>-21.898858000000001</v>
      </c>
    </row>
    <row r="1451" spans="2:5" x14ac:dyDescent="0.3">
      <c r="B1451" s="30">
        <v>35000000</v>
      </c>
      <c r="C1451" s="30">
        <v>-26675252</v>
      </c>
      <c r="D1451" s="26">
        <f t="shared" si="44"/>
        <v>35</v>
      </c>
      <c r="E1451" s="26">
        <f t="shared" si="45"/>
        <v>-26.675252</v>
      </c>
    </row>
    <row r="1452" spans="2:5" hidden="1" x14ac:dyDescent="0.3">
      <c r="B1452" s="30">
        <v>35000000</v>
      </c>
      <c r="C1452" s="30">
        <v>30132280</v>
      </c>
      <c r="D1452" s="26">
        <f t="shared" si="44"/>
        <v>35</v>
      </c>
      <c r="E1452" s="26">
        <f t="shared" si="45"/>
        <v>30.132280000000002</v>
      </c>
    </row>
    <row r="1453" spans="2:5" hidden="1" x14ac:dyDescent="0.3">
      <c r="B1453" s="30">
        <v>40000000</v>
      </c>
      <c r="C1453" s="30">
        <v>101340178</v>
      </c>
      <c r="D1453" s="26">
        <f t="shared" si="44"/>
        <v>40</v>
      </c>
      <c r="E1453" s="26">
        <f t="shared" si="45"/>
        <v>101.34017799999999</v>
      </c>
    </row>
    <row r="1454" spans="2:5" hidden="1" x14ac:dyDescent="0.3">
      <c r="B1454" s="30">
        <v>33000000</v>
      </c>
      <c r="C1454" s="30">
        <v>18758599</v>
      </c>
      <c r="D1454" s="26">
        <f t="shared" si="44"/>
        <v>33</v>
      </c>
      <c r="E1454" s="26">
        <f t="shared" si="45"/>
        <v>18.758599</v>
      </c>
    </row>
    <row r="1455" spans="2:5" hidden="1" x14ac:dyDescent="0.3">
      <c r="B1455" s="30">
        <v>30000000</v>
      </c>
      <c r="C1455" s="30">
        <v>87559438</v>
      </c>
      <c r="D1455" s="26">
        <f t="shared" si="44"/>
        <v>30</v>
      </c>
      <c r="E1455" s="26">
        <f t="shared" si="45"/>
        <v>87.559438</v>
      </c>
    </row>
    <row r="1456" spans="2:5" x14ac:dyDescent="0.3">
      <c r="B1456" s="30">
        <v>34000000</v>
      </c>
      <c r="C1456" s="30">
        <v>-33995909</v>
      </c>
      <c r="D1456" s="26">
        <f t="shared" si="44"/>
        <v>34</v>
      </c>
      <c r="E1456" s="26">
        <f t="shared" si="45"/>
        <v>-33.995908999999997</v>
      </c>
    </row>
    <row r="1457" spans="2:5" x14ac:dyDescent="0.3">
      <c r="B1457" s="30">
        <v>30000000</v>
      </c>
      <c r="C1457" s="30">
        <v>-8573195</v>
      </c>
      <c r="D1457" s="26">
        <f t="shared" si="44"/>
        <v>30</v>
      </c>
      <c r="E1457" s="26">
        <f t="shared" si="45"/>
        <v>-8.5731950000000001</v>
      </c>
    </row>
    <row r="1458" spans="2:5" hidden="1" x14ac:dyDescent="0.3">
      <c r="B1458" s="30">
        <v>33000000</v>
      </c>
      <c r="C1458" s="30">
        <v>2057332</v>
      </c>
      <c r="D1458" s="26">
        <f t="shared" si="44"/>
        <v>33</v>
      </c>
      <c r="E1458" s="26">
        <f t="shared" si="45"/>
        <v>2.0573320000000002</v>
      </c>
    </row>
    <row r="1459" spans="2:5" hidden="1" x14ac:dyDescent="0.3">
      <c r="B1459" s="30">
        <v>33000000</v>
      </c>
      <c r="C1459" s="30">
        <v>1014398</v>
      </c>
      <c r="D1459" s="26">
        <f t="shared" si="44"/>
        <v>33</v>
      </c>
      <c r="E1459" s="26">
        <f t="shared" si="45"/>
        <v>1.0143979999999999</v>
      </c>
    </row>
    <row r="1460" spans="2:5" x14ac:dyDescent="0.3">
      <c r="B1460" s="30">
        <v>33000000</v>
      </c>
      <c r="C1460" s="30">
        <v>-4072280</v>
      </c>
      <c r="D1460" s="26">
        <f t="shared" si="44"/>
        <v>33</v>
      </c>
      <c r="E1460" s="26">
        <f t="shared" si="45"/>
        <v>-4.0722800000000001</v>
      </c>
    </row>
    <row r="1461" spans="2:5" hidden="1" x14ac:dyDescent="0.3">
      <c r="B1461" s="30">
        <v>33000000</v>
      </c>
      <c r="C1461" s="30">
        <v>682273</v>
      </c>
      <c r="D1461" s="26">
        <f t="shared" si="44"/>
        <v>33</v>
      </c>
      <c r="E1461" s="26">
        <f t="shared" si="45"/>
        <v>0.68227300000000002</v>
      </c>
    </row>
    <row r="1462" spans="2:5" x14ac:dyDescent="0.3">
      <c r="B1462" s="30">
        <v>10000000</v>
      </c>
      <c r="C1462" s="30">
        <v>-5719423</v>
      </c>
      <c r="D1462" s="26">
        <f t="shared" si="44"/>
        <v>10</v>
      </c>
      <c r="E1462" s="26">
        <f t="shared" si="45"/>
        <v>-5.7194229999999999</v>
      </c>
    </row>
    <row r="1463" spans="2:5" x14ac:dyDescent="0.3">
      <c r="B1463" s="30">
        <v>30000000</v>
      </c>
      <c r="C1463" s="30">
        <v>-12879981</v>
      </c>
      <c r="D1463" s="26">
        <f t="shared" si="44"/>
        <v>30</v>
      </c>
      <c r="E1463" s="26">
        <f t="shared" si="45"/>
        <v>-12.879981000000001</v>
      </c>
    </row>
    <row r="1464" spans="2:5" x14ac:dyDescent="0.3">
      <c r="B1464" s="30">
        <v>38000000</v>
      </c>
      <c r="C1464" s="30">
        <v>-29593736</v>
      </c>
      <c r="D1464" s="26">
        <f t="shared" si="44"/>
        <v>38</v>
      </c>
      <c r="E1464" s="26">
        <f t="shared" si="45"/>
        <v>-29.593736</v>
      </c>
    </row>
    <row r="1465" spans="2:5" hidden="1" x14ac:dyDescent="0.3">
      <c r="B1465" s="30">
        <v>32500000</v>
      </c>
      <c r="C1465" s="30">
        <v>276625409</v>
      </c>
      <c r="D1465" s="26">
        <f t="shared" si="44"/>
        <v>32.5</v>
      </c>
      <c r="E1465" s="26">
        <f t="shared" si="45"/>
        <v>276.62540899999999</v>
      </c>
    </row>
    <row r="1466" spans="2:5" x14ac:dyDescent="0.3">
      <c r="B1466" s="30">
        <v>30000000</v>
      </c>
      <c r="C1466" s="30">
        <v>-19044575</v>
      </c>
      <c r="D1466" s="26">
        <f t="shared" si="44"/>
        <v>30</v>
      </c>
      <c r="E1466" s="26">
        <f t="shared" si="45"/>
        <v>-19.044574999999998</v>
      </c>
    </row>
    <row r="1467" spans="2:5" hidden="1" x14ac:dyDescent="0.3">
      <c r="B1467" s="30">
        <v>32000000</v>
      </c>
      <c r="C1467" s="30">
        <v>2180954</v>
      </c>
      <c r="D1467" s="26">
        <f t="shared" si="44"/>
        <v>32</v>
      </c>
      <c r="E1467" s="26">
        <f t="shared" si="45"/>
        <v>2.1809539999999998</v>
      </c>
    </row>
    <row r="1468" spans="2:5" hidden="1" x14ac:dyDescent="0.3">
      <c r="B1468" s="30">
        <v>16625000</v>
      </c>
      <c r="C1468" s="30">
        <v>600675</v>
      </c>
      <c r="D1468" s="26">
        <f t="shared" si="44"/>
        <v>16.625</v>
      </c>
      <c r="E1468" s="26">
        <f t="shared" si="45"/>
        <v>0.60067499999999996</v>
      </c>
    </row>
    <row r="1469" spans="2:5" hidden="1" x14ac:dyDescent="0.3">
      <c r="B1469" s="30">
        <v>33000000</v>
      </c>
      <c r="C1469" s="30">
        <v>140381405</v>
      </c>
      <c r="D1469" s="26">
        <f t="shared" si="44"/>
        <v>33</v>
      </c>
      <c r="E1469" s="26">
        <f t="shared" si="45"/>
        <v>140.381405</v>
      </c>
    </row>
    <row r="1470" spans="2:5" hidden="1" x14ac:dyDescent="0.3">
      <c r="B1470" s="30">
        <v>32000000</v>
      </c>
      <c r="C1470" s="30">
        <v>72632573</v>
      </c>
      <c r="D1470" s="26">
        <f t="shared" si="44"/>
        <v>32</v>
      </c>
      <c r="E1470" s="26">
        <f t="shared" si="45"/>
        <v>72.632572999999994</v>
      </c>
    </row>
    <row r="1471" spans="2:5" hidden="1" x14ac:dyDescent="0.3">
      <c r="B1471" s="30">
        <v>35000000</v>
      </c>
      <c r="C1471" s="30">
        <v>46150692</v>
      </c>
      <c r="D1471" s="26">
        <f t="shared" si="44"/>
        <v>35</v>
      </c>
      <c r="E1471" s="26">
        <f t="shared" si="45"/>
        <v>46.150691999999999</v>
      </c>
    </row>
    <row r="1472" spans="2:5" hidden="1" x14ac:dyDescent="0.3">
      <c r="B1472" s="30">
        <v>32000000</v>
      </c>
      <c r="C1472" s="30">
        <v>28328558</v>
      </c>
      <c r="D1472" s="26">
        <f t="shared" si="44"/>
        <v>32</v>
      </c>
      <c r="E1472" s="26">
        <f t="shared" si="45"/>
        <v>28.328558000000001</v>
      </c>
    </row>
    <row r="1473" spans="2:5" hidden="1" x14ac:dyDescent="0.3">
      <c r="B1473" s="30">
        <v>32000000</v>
      </c>
      <c r="C1473" s="30">
        <v>48197993</v>
      </c>
      <c r="D1473" s="26">
        <f t="shared" si="44"/>
        <v>32</v>
      </c>
      <c r="E1473" s="26">
        <f t="shared" si="45"/>
        <v>48.197992999999997</v>
      </c>
    </row>
    <row r="1474" spans="2:5" hidden="1" x14ac:dyDescent="0.3">
      <c r="B1474" s="30">
        <v>32500000</v>
      </c>
      <c r="C1474" s="30">
        <v>136576745</v>
      </c>
      <c r="D1474" s="26">
        <f t="shared" si="44"/>
        <v>32.5</v>
      </c>
      <c r="E1474" s="26">
        <f t="shared" si="45"/>
        <v>136.57674499999999</v>
      </c>
    </row>
    <row r="1475" spans="2:5" hidden="1" x14ac:dyDescent="0.3">
      <c r="B1475" s="30">
        <v>32000000</v>
      </c>
      <c r="C1475" s="30">
        <v>69470202</v>
      </c>
      <c r="D1475" s="26">
        <f t="shared" ref="D1475:D1538" si="46">B1475/1000000</f>
        <v>32</v>
      </c>
      <c r="E1475" s="26">
        <f t="shared" ref="E1475:E1538" si="47">C1475/1000000</f>
        <v>69.470202</v>
      </c>
    </row>
    <row r="1476" spans="2:5" hidden="1" x14ac:dyDescent="0.3">
      <c r="B1476" s="30">
        <v>29000000</v>
      </c>
      <c r="C1476" s="30">
        <v>21041732</v>
      </c>
      <c r="D1476" s="26">
        <f t="shared" si="46"/>
        <v>29</v>
      </c>
      <c r="E1476" s="26">
        <f t="shared" si="47"/>
        <v>21.041732</v>
      </c>
    </row>
    <row r="1477" spans="2:5" hidden="1" x14ac:dyDescent="0.3">
      <c r="B1477" s="30">
        <v>32000000</v>
      </c>
      <c r="C1477" s="30">
        <v>16814909</v>
      </c>
      <c r="D1477" s="26">
        <f t="shared" si="46"/>
        <v>32</v>
      </c>
      <c r="E1477" s="26">
        <f t="shared" si="47"/>
        <v>16.814909</v>
      </c>
    </row>
    <row r="1478" spans="2:5" hidden="1" x14ac:dyDescent="0.3">
      <c r="B1478" s="30">
        <v>20000000</v>
      </c>
      <c r="C1478" s="30">
        <v>37744720</v>
      </c>
      <c r="D1478" s="26">
        <f t="shared" si="46"/>
        <v>20</v>
      </c>
      <c r="E1478" s="26">
        <f t="shared" si="47"/>
        <v>37.744720000000001</v>
      </c>
    </row>
    <row r="1479" spans="2:5" x14ac:dyDescent="0.3">
      <c r="B1479" s="30">
        <v>35000000</v>
      </c>
      <c r="C1479" s="30">
        <v>-13215568</v>
      </c>
      <c r="D1479" s="26">
        <f t="shared" si="46"/>
        <v>35</v>
      </c>
      <c r="E1479" s="26">
        <f t="shared" si="47"/>
        <v>-13.215567999999999</v>
      </c>
    </row>
    <row r="1480" spans="2:5" hidden="1" x14ac:dyDescent="0.3">
      <c r="B1480" s="30">
        <v>32000000</v>
      </c>
      <c r="C1480" s="30">
        <v>5911876</v>
      </c>
      <c r="D1480" s="26">
        <f t="shared" si="46"/>
        <v>32</v>
      </c>
      <c r="E1480" s="26">
        <f t="shared" si="47"/>
        <v>5.9118760000000004</v>
      </c>
    </row>
    <row r="1481" spans="2:5" hidden="1" x14ac:dyDescent="0.3">
      <c r="B1481" s="30">
        <v>32000000</v>
      </c>
      <c r="C1481" s="30">
        <v>22696902</v>
      </c>
      <c r="D1481" s="26">
        <f t="shared" si="46"/>
        <v>32</v>
      </c>
      <c r="E1481" s="26">
        <f t="shared" si="47"/>
        <v>22.696902000000001</v>
      </c>
    </row>
    <row r="1482" spans="2:5" hidden="1" x14ac:dyDescent="0.3">
      <c r="B1482" s="30">
        <v>32000000</v>
      </c>
      <c r="C1482" s="30">
        <v>4733909</v>
      </c>
      <c r="D1482" s="26">
        <f t="shared" si="46"/>
        <v>32</v>
      </c>
      <c r="E1482" s="26">
        <f t="shared" si="47"/>
        <v>4.7339089999999997</v>
      </c>
    </row>
    <row r="1483" spans="2:5" hidden="1" x14ac:dyDescent="0.3">
      <c r="B1483" s="30">
        <v>32000000</v>
      </c>
      <c r="C1483" s="30">
        <v>3063732</v>
      </c>
      <c r="D1483" s="26">
        <f t="shared" si="46"/>
        <v>32</v>
      </c>
      <c r="E1483" s="26">
        <f t="shared" si="47"/>
        <v>3.0637319999999999</v>
      </c>
    </row>
    <row r="1484" spans="2:5" x14ac:dyDescent="0.3">
      <c r="B1484" s="30">
        <v>33000000</v>
      </c>
      <c r="C1484" s="30">
        <v>-32900538</v>
      </c>
      <c r="D1484" s="26">
        <f t="shared" si="46"/>
        <v>33</v>
      </c>
      <c r="E1484" s="26">
        <f t="shared" si="47"/>
        <v>-32.900537999999997</v>
      </c>
    </row>
    <row r="1485" spans="2:5" hidden="1" x14ac:dyDescent="0.3">
      <c r="B1485" s="30">
        <v>35000000</v>
      </c>
      <c r="C1485" s="30">
        <v>129569324.03999999</v>
      </c>
      <c r="D1485" s="26">
        <f t="shared" si="46"/>
        <v>35</v>
      </c>
      <c r="E1485" s="26">
        <f t="shared" si="47"/>
        <v>129.56932404</v>
      </c>
    </row>
    <row r="1486" spans="2:5" hidden="1" x14ac:dyDescent="0.3">
      <c r="B1486" s="30">
        <v>32000000</v>
      </c>
      <c r="C1486" s="30">
        <v>701088</v>
      </c>
      <c r="D1486" s="26">
        <f t="shared" si="46"/>
        <v>32</v>
      </c>
      <c r="E1486" s="26">
        <f t="shared" si="47"/>
        <v>0.70108800000000004</v>
      </c>
    </row>
    <row r="1487" spans="2:5" x14ac:dyDescent="0.3">
      <c r="B1487" s="30">
        <v>32000000</v>
      </c>
      <c r="C1487" s="30">
        <v>-506218</v>
      </c>
      <c r="D1487" s="26">
        <f t="shared" si="46"/>
        <v>32</v>
      </c>
      <c r="E1487" s="26">
        <f t="shared" si="47"/>
        <v>-0.50621799999999995</v>
      </c>
    </row>
    <row r="1488" spans="2:5" hidden="1" x14ac:dyDescent="0.3">
      <c r="B1488" s="30">
        <v>32000000</v>
      </c>
      <c r="C1488" s="30">
        <v>11095600</v>
      </c>
      <c r="D1488" s="26">
        <f t="shared" si="46"/>
        <v>32</v>
      </c>
      <c r="E1488" s="26">
        <f t="shared" si="47"/>
        <v>11.095599999999999</v>
      </c>
    </row>
    <row r="1489" spans="2:5" x14ac:dyDescent="0.3">
      <c r="B1489" s="30">
        <v>32000000</v>
      </c>
      <c r="C1489" s="30">
        <v>-13363463</v>
      </c>
      <c r="D1489" s="26">
        <f t="shared" si="46"/>
        <v>32</v>
      </c>
      <c r="E1489" s="26">
        <f t="shared" si="47"/>
        <v>-13.363462999999999</v>
      </c>
    </row>
    <row r="1490" spans="2:5" x14ac:dyDescent="0.3">
      <c r="B1490" s="30">
        <v>28000000</v>
      </c>
      <c r="C1490" s="30">
        <v>-10151678</v>
      </c>
      <c r="D1490" s="26">
        <f t="shared" si="46"/>
        <v>28</v>
      </c>
      <c r="E1490" s="26">
        <f t="shared" si="47"/>
        <v>-10.151678</v>
      </c>
    </row>
    <row r="1491" spans="2:5" x14ac:dyDescent="0.3">
      <c r="B1491" s="30">
        <v>55000000</v>
      </c>
      <c r="C1491" s="30">
        <v>-38359790</v>
      </c>
      <c r="D1491" s="26">
        <f t="shared" si="46"/>
        <v>55</v>
      </c>
      <c r="E1491" s="26">
        <f t="shared" si="47"/>
        <v>-38.359789999999997</v>
      </c>
    </row>
    <row r="1492" spans="2:5" x14ac:dyDescent="0.3">
      <c r="B1492" s="30">
        <v>32000000</v>
      </c>
      <c r="C1492" s="30">
        <v>-18236870</v>
      </c>
      <c r="D1492" s="26">
        <f t="shared" si="46"/>
        <v>32</v>
      </c>
      <c r="E1492" s="26">
        <f t="shared" si="47"/>
        <v>-18.23687</v>
      </c>
    </row>
    <row r="1493" spans="2:5" x14ac:dyDescent="0.3">
      <c r="B1493" s="30">
        <v>35000000</v>
      </c>
      <c r="C1493" s="30">
        <v>-24043621</v>
      </c>
      <c r="D1493" s="26">
        <f t="shared" si="46"/>
        <v>35</v>
      </c>
      <c r="E1493" s="26">
        <f t="shared" si="47"/>
        <v>-24.043621000000002</v>
      </c>
    </row>
    <row r="1494" spans="2:5" x14ac:dyDescent="0.3">
      <c r="B1494" s="30">
        <v>30000000</v>
      </c>
      <c r="C1494" s="30">
        <v>-25643000</v>
      </c>
      <c r="D1494" s="26">
        <f t="shared" si="46"/>
        <v>30</v>
      </c>
      <c r="E1494" s="26">
        <f t="shared" si="47"/>
        <v>-25.643000000000001</v>
      </c>
    </row>
    <row r="1495" spans="2:5" x14ac:dyDescent="0.3">
      <c r="B1495" s="30">
        <v>30000000</v>
      </c>
      <c r="C1495" s="30">
        <v>-7474079</v>
      </c>
      <c r="D1495" s="26">
        <f t="shared" si="46"/>
        <v>30</v>
      </c>
      <c r="E1495" s="26">
        <f t="shared" si="47"/>
        <v>-7.4740789999999997</v>
      </c>
    </row>
    <row r="1496" spans="2:5" x14ac:dyDescent="0.3">
      <c r="B1496" s="30">
        <v>32000000</v>
      </c>
      <c r="C1496" s="30">
        <v>-28437251</v>
      </c>
      <c r="D1496" s="26">
        <f t="shared" si="46"/>
        <v>32</v>
      </c>
      <c r="E1496" s="26">
        <f t="shared" si="47"/>
        <v>-28.437251</v>
      </c>
    </row>
    <row r="1497" spans="2:5" x14ac:dyDescent="0.3">
      <c r="B1497" s="30">
        <v>32000000</v>
      </c>
      <c r="C1497" s="30">
        <v>-29100030</v>
      </c>
      <c r="D1497" s="26">
        <f t="shared" si="46"/>
        <v>32</v>
      </c>
      <c r="E1497" s="26">
        <f t="shared" si="47"/>
        <v>-29.10003</v>
      </c>
    </row>
    <row r="1498" spans="2:5" x14ac:dyDescent="0.3">
      <c r="B1498" s="30">
        <v>32000000</v>
      </c>
      <c r="C1498" s="30">
        <v>-30695163</v>
      </c>
      <c r="D1498" s="26">
        <f t="shared" si="46"/>
        <v>32</v>
      </c>
      <c r="E1498" s="26">
        <f t="shared" si="47"/>
        <v>-30.695163000000001</v>
      </c>
    </row>
    <row r="1499" spans="2:5" hidden="1" x14ac:dyDescent="0.3">
      <c r="B1499" s="30">
        <v>31500000</v>
      </c>
      <c r="C1499" s="30">
        <v>47300000</v>
      </c>
      <c r="D1499" s="26">
        <f t="shared" si="46"/>
        <v>31.5</v>
      </c>
      <c r="E1499" s="26">
        <f t="shared" si="47"/>
        <v>47.3</v>
      </c>
    </row>
    <row r="1500" spans="2:5" x14ac:dyDescent="0.3">
      <c r="B1500" s="30">
        <v>32000000</v>
      </c>
      <c r="C1500" s="30">
        <v>-14202684</v>
      </c>
      <c r="D1500" s="26">
        <f t="shared" si="46"/>
        <v>32</v>
      </c>
      <c r="E1500" s="26">
        <f t="shared" si="47"/>
        <v>-14.202684</v>
      </c>
    </row>
    <row r="1501" spans="2:5" hidden="1" x14ac:dyDescent="0.3">
      <c r="B1501" s="30">
        <v>6500000</v>
      </c>
      <c r="C1501" s="30">
        <v>76028097</v>
      </c>
      <c r="D1501" s="26">
        <f t="shared" si="46"/>
        <v>6.5</v>
      </c>
      <c r="E1501" s="26">
        <f t="shared" si="47"/>
        <v>76.028097000000002</v>
      </c>
    </row>
    <row r="1502" spans="2:5" x14ac:dyDescent="0.3">
      <c r="B1502" s="30">
        <v>31500000</v>
      </c>
      <c r="C1502" s="30">
        <v>-17231467</v>
      </c>
      <c r="D1502" s="26">
        <f t="shared" si="46"/>
        <v>31.5</v>
      </c>
      <c r="E1502" s="26">
        <f t="shared" si="47"/>
        <v>-17.231466999999999</v>
      </c>
    </row>
    <row r="1503" spans="2:5" hidden="1" x14ac:dyDescent="0.3">
      <c r="B1503" s="30">
        <v>31000000</v>
      </c>
      <c r="C1503" s="30">
        <v>56100000</v>
      </c>
      <c r="D1503" s="26">
        <f t="shared" si="46"/>
        <v>31</v>
      </c>
      <c r="E1503" s="26">
        <f t="shared" si="47"/>
        <v>56.1</v>
      </c>
    </row>
    <row r="1504" spans="2:5" hidden="1" x14ac:dyDescent="0.3">
      <c r="B1504" s="30">
        <v>31000000</v>
      </c>
      <c r="C1504" s="30">
        <v>62749203</v>
      </c>
      <c r="D1504" s="26">
        <f t="shared" si="46"/>
        <v>31</v>
      </c>
      <c r="E1504" s="26">
        <f t="shared" si="47"/>
        <v>62.749203000000001</v>
      </c>
    </row>
    <row r="1505" spans="2:5" hidden="1" x14ac:dyDescent="0.3">
      <c r="B1505" s="30">
        <v>34000000</v>
      </c>
      <c r="C1505" s="30">
        <v>28700000</v>
      </c>
      <c r="D1505" s="26">
        <f t="shared" si="46"/>
        <v>34</v>
      </c>
      <c r="E1505" s="26">
        <f t="shared" si="47"/>
        <v>28.7</v>
      </c>
    </row>
    <row r="1506" spans="2:5" hidden="1" x14ac:dyDescent="0.3">
      <c r="B1506" s="30">
        <v>25000000</v>
      </c>
      <c r="C1506" s="30">
        <v>34073773</v>
      </c>
      <c r="D1506" s="26">
        <f t="shared" si="46"/>
        <v>25</v>
      </c>
      <c r="E1506" s="26">
        <f t="shared" si="47"/>
        <v>34.073773000000003</v>
      </c>
    </row>
    <row r="1507" spans="2:5" x14ac:dyDescent="0.3">
      <c r="B1507" s="30">
        <v>31000000</v>
      </c>
      <c r="C1507" s="30">
        <v>-6814219</v>
      </c>
      <c r="D1507" s="26">
        <f t="shared" si="46"/>
        <v>31</v>
      </c>
      <c r="E1507" s="26">
        <f t="shared" si="47"/>
        <v>-6.8142189999999996</v>
      </c>
    </row>
    <row r="1508" spans="2:5" hidden="1" x14ac:dyDescent="0.3">
      <c r="B1508" s="30">
        <v>31000000</v>
      </c>
      <c r="C1508" s="30">
        <v>22133888</v>
      </c>
      <c r="D1508" s="26">
        <f t="shared" si="46"/>
        <v>31</v>
      </c>
      <c r="E1508" s="26">
        <f t="shared" si="47"/>
        <v>22.133887999999999</v>
      </c>
    </row>
    <row r="1509" spans="2:5" hidden="1" x14ac:dyDescent="0.3">
      <c r="B1509" s="30">
        <v>31000000</v>
      </c>
      <c r="C1509" s="30">
        <v>13983704</v>
      </c>
      <c r="D1509" s="26">
        <f t="shared" si="46"/>
        <v>31</v>
      </c>
      <c r="E1509" s="26">
        <f t="shared" si="47"/>
        <v>13.983703999999999</v>
      </c>
    </row>
    <row r="1510" spans="2:5" hidden="1" x14ac:dyDescent="0.3">
      <c r="B1510" s="30">
        <v>31000000</v>
      </c>
      <c r="C1510" s="30">
        <v>27879132</v>
      </c>
      <c r="D1510" s="26">
        <f t="shared" si="46"/>
        <v>31</v>
      </c>
      <c r="E1510" s="26">
        <f t="shared" si="47"/>
        <v>27.879131999999998</v>
      </c>
    </row>
    <row r="1511" spans="2:5" hidden="1" x14ac:dyDescent="0.3">
      <c r="B1511" s="30">
        <v>30250000</v>
      </c>
      <c r="C1511" s="30">
        <v>41827000</v>
      </c>
      <c r="D1511" s="26">
        <f t="shared" si="46"/>
        <v>30.25</v>
      </c>
      <c r="E1511" s="26">
        <f t="shared" si="47"/>
        <v>41.826999999999998</v>
      </c>
    </row>
    <row r="1512" spans="2:5" hidden="1" x14ac:dyDescent="0.3">
      <c r="B1512" s="30">
        <v>45000000</v>
      </c>
      <c r="C1512" s="30">
        <v>125684505</v>
      </c>
      <c r="D1512" s="26">
        <f t="shared" si="46"/>
        <v>45</v>
      </c>
      <c r="E1512" s="26">
        <f t="shared" si="47"/>
        <v>125.684505</v>
      </c>
    </row>
    <row r="1513" spans="2:5" hidden="1" x14ac:dyDescent="0.3">
      <c r="B1513" s="30">
        <v>34200000</v>
      </c>
      <c r="C1513" s="30">
        <v>129279795</v>
      </c>
      <c r="D1513" s="26">
        <f t="shared" si="46"/>
        <v>34.200000000000003</v>
      </c>
      <c r="E1513" s="26">
        <f t="shared" si="47"/>
        <v>129.27979500000001</v>
      </c>
    </row>
    <row r="1514" spans="2:5" hidden="1" x14ac:dyDescent="0.3">
      <c r="B1514" s="30">
        <v>30000000</v>
      </c>
      <c r="C1514" s="30">
        <v>115096820</v>
      </c>
      <c r="D1514" s="26">
        <f t="shared" si="46"/>
        <v>30</v>
      </c>
      <c r="E1514" s="26">
        <f t="shared" si="47"/>
        <v>115.09681999999999</v>
      </c>
    </row>
    <row r="1515" spans="2:5" hidden="1" x14ac:dyDescent="0.3">
      <c r="B1515" s="30">
        <v>30000000</v>
      </c>
      <c r="C1515" s="30">
        <v>161796233</v>
      </c>
      <c r="D1515" s="26">
        <f t="shared" si="46"/>
        <v>30</v>
      </c>
      <c r="E1515" s="26">
        <f t="shared" si="47"/>
        <v>161.796233</v>
      </c>
    </row>
    <row r="1516" spans="2:5" hidden="1" x14ac:dyDescent="0.3">
      <c r="B1516" s="30">
        <v>25000000</v>
      </c>
      <c r="C1516" s="30">
        <v>96248145</v>
      </c>
      <c r="D1516" s="26">
        <f t="shared" si="46"/>
        <v>25</v>
      </c>
      <c r="E1516" s="26">
        <f t="shared" si="47"/>
        <v>96.248144999999994</v>
      </c>
    </row>
    <row r="1517" spans="2:5" hidden="1" x14ac:dyDescent="0.3">
      <c r="B1517" s="30">
        <v>30000000</v>
      </c>
      <c r="C1517" s="30">
        <v>95014030</v>
      </c>
      <c r="D1517" s="26">
        <f t="shared" si="46"/>
        <v>30</v>
      </c>
      <c r="E1517" s="26">
        <f t="shared" si="47"/>
        <v>95.014030000000005</v>
      </c>
    </row>
    <row r="1518" spans="2:5" x14ac:dyDescent="0.3">
      <c r="B1518" s="30">
        <v>31000000</v>
      </c>
      <c r="C1518" s="30">
        <v>-19145306</v>
      </c>
      <c r="D1518" s="26">
        <f t="shared" si="46"/>
        <v>31</v>
      </c>
      <c r="E1518" s="26">
        <f t="shared" si="47"/>
        <v>-19.145306000000001</v>
      </c>
    </row>
    <row r="1519" spans="2:5" hidden="1" x14ac:dyDescent="0.3">
      <c r="B1519" s="30">
        <v>30000000</v>
      </c>
      <c r="C1519" s="30">
        <v>85648585</v>
      </c>
      <c r="D1519" s="26">
        <f t="shared" si="46"/>
        <v>30</v>
      </c>
      <c r="E1519" s="26">
        <f t="shared" si="47"/>
        <v>85.648584999999997</v>
      </c>
    </row>
    <row r="1520" spans="2:5" hidden="1" x14ac:dyDescent="0.3">
      <c r="B1520" s="30">
        <v>30000000</v>
      </c>
      <c r="C1520" s="30">
        <v>92012643</v>
      </c>
      <c r="D1520" s="26">
        <f t="shared" si="46"/>
        <v>30</v>
      </c>
      <c r="E1520" s="26">
        <f t="shared" si="47"/>
        <v>92.012642999999997</v>
      </c>
    </row>
    <row r="1521" spans="2:5" hidden="1" x14ac:dyDescent="0.3">
      <c r="B1521" s="30">
        <v>30000000</v>
      </c>
      <c r="C1521" s="30">
        <v>86631310</v>
      </c>
      <c r="D1521" s="26">
        <f t="shared" si="46"/>
        <v>30</v>
      </c>
      <c r="E1521" s="26">
        <f t="shared" si="47"/>
        <v>86.631309999999999</v>
      </c>
    </row>
    <row r="1522" spans="2:5" hidden="1" x14ac:dyDescent="0.3">
      <c r="B1522" s="30">
        <v>20000000</v>
      </c>
      <c r="C1522" s="30">
        <v>94324072</v>
      </c>
      <c r="D1522" s="26">
        <f t="shared" si="46"/>
        <v>20</v>
      </c>
      <c r="E1522" s="26">
        <f t="shared" si="47"/>
        <v>94.324072000000001</v>
      </c>
    </row>
    <row r="1523" spans="2:5" hidden="1" x14ac:dyDescent="0.3">
      <c r="B1523" s="30">
        <v>38000000</v>
      </c>
      <c r="C1523" s="30">
        <v>75502246</v>
      </c>
      <c r="D1523" s="26">
        <f t="shared" si="46"/>
        <v>38</v>
      </c>
      <c r="E1523" s="26">
        <f t="shared" si="47"/>
        <v>75.502246</v>
      </c>
    </row>
    <row r="1524" spans="2:5" hidden="1" x14ac:dyDescent="0.3">
      <c r="B1524" s="30">
        <v>30000000</v>
      </c>
      <c r="C1524" s="30">
        <v>78360000</v>
      </c>
      <c r="D1524" s="26">
        <f t="shared" si="46"/>
        <v>30</v>
      </c>
      <c r="E1524" s="26">
        <f t="shared" si="47"/>
        <v>78.36</v>
      </c>
    </row>
    <row r="1525" spans="2:5" hidden="1" x14ac:dyDescent="0.3">
      <c r="B1525" s="30">
        <v>37000000</v>
      </c>
      <c r="C1525" s="30">
        <v>71244774</v>
      </c>
      <c r="D1525" s="26">
        <f t="shared" si="46"/>
        <v>37</v>
      </c>
      <c r="E1525" s="26">
        <f t="shared" si="47"/>
        <v>71.244774000000007</v>
      </c>
    </row>
    <row r="1526" spans="2:5" hidden="1" x14ac:dyDescent="0.3">
      <c r="B1526" s="30">
        <v>26000000</v>
      </c>
      <c r="C1526" s="30">
        <v>79444419</v>
      </c>
      <c r="D1526" s="26">
        <f t="shared" si="46"/>
        <v>26</v>
      </c>
      <c r="E1526" s="26">
        <f t="shared" si="47"/>
        <v>79.444418999999996</v>
      </c>
    </row>
    <row r="1527" spans="2:5" hidden="1" x14ac:dyDescent="0.3">
      <c r="B1527" s="30">
        <v>33000000</v>
      </c>
      <c r="C1527" s="30">
        <v>67125340</v>
      </c>
      <c r="D1527" s="26">
        <f t="shared" si="46"/>
        <v>33</v>
      </c>
      <c r="E1527" s="26">
        <f t="shared" si="47"/>
        <v>67.125339999999994</v>
      </c>
    </row>
    <row r="1528" spans="2:5" hidden="1" x14ac:dyDescent="0.3">
      <c r="B1528" s="30">
        <v>30000000</v>
      </c>
      <c r="C1528" s="30">
        <v>85646235</v>
      </c>
      <c r="D1528" s="26">
        <f t="shared" si="46"/>
        <v>30</v>
      </c>
      <c r="E1528" s="26">
        <f t="shared" si="47"/>
        <v>85.646235000000004</v>
      </c>
    </row>
    <row r="1529" spans="2:5" hidden="1" x14ac:dyDescent="0.3">
      <c r="B1529" s="30">
        <v>30000000</v>
      </c>
      <c r="C1529" s="30">
        <v>55416609</v>
      </c>
      <c r="D1529" s="26">
        <f t="shared" si="46"/>
        <v>30</v>
      </c>
      <c r="E1529" s="26">
        <f t="shared" si="47"/>
        <v>55.416609000000001</v>
      </c>
    </row>
    <row r="1530" spans="2:5" hidden="1" x14ac:dyDescent="0.3">
      <c r="B1530" s="30">
        <v>25000000</v>
      </c>
      <c r="C1530" s="30">
        <v>65135191</v>
      </c>
      <c r="D1530" s="26">
        <f t="shared" si="46"/>
        <v>25</v>
      </c>
      <c r="E1530" s="26">
        <f t="shared" si="47"/>
        <v>65.135191000000006</v>
      </c>
    </row>
    <row r="1531" spans="2:5" hidden="1" x14ac:dyDescent="0.3">
      <c r="B1531" s="30">
        <v>30000000</v>
      </c>
      <c r="C1531" s="30">
        <v>70422786</v>
      </c>
      <c r="D1531" s="26">
        <f t="shared" si="46"/>
        <v>30</v>
      </c>
      <c r="E1531" s="26">
        <f t="shared" si="47"/>
        <v>70.422786000000002</v>
      </c>
    </row>
    <row r="1532" spans="2:5" hidden="1" x14ac:dyDescent="0.3">
      <c r="B1532" s="30">
        <v>30000000</v>
      </c>
      <c r="C1532" s="30">
        <v>76694016</v>
      </c>
      <c r="D1532" s="26">
        <f t="shared" si="46"/>
        <v>30</v>
      </c>
      <c r="E1532" s="26">
        <f t="shared" si="47"/>
        <v>76.694016000000005</v>
      </c>
    </row>
    <row r="1533" spans="2:5" x14ac:dyDescent="0.3">
      <c r="B1533" s="30">
        <v>29000000</v>
      </c>
      <c r="C1533" s="30">
        <v>-28935714</v>
      </c>
      <c r="D1533" s="26">
        <f t="shared" si="46"/>
        <v>29</v>
      </c>
      <c r="E1533" s="26">
        <f t="shared" si="47"/>
        <v>-28.935714000000001</v>
      </c>
    </row>
    <row r="1534" spans="2:5" hidden="1" x14ac:dyDescent="0.3">
      <c r="B1534" s="30">
        <v>30000000</v>
      </c>
      <c r="C1534" s="30">
        <v>46806312</v>
      </c>
      <c r="D1534" s="26">
        <f t="shared" si="46"/>
        <v>30</v>
      </c>
      <c r="E1534" s="26">
        <f t="shared" si="47"/>
        <v>46.806311999999998</v>
      </c>
    </row>
    <row r="1535" spans="2:5" hidden="1" x14ac:dyDescent="0.3">
      <c r="B1535" s="30">
        <v>30000000</v>
      </c>
      <c r="C1535" s="30">
        <v>49566871</v>
      </c>
      <c r="D1535" s="26">
        <f t="shared" si="46"/>
        <v>30</v>
      </c>
      <c r="E1535" s="26">
        <f t="shared" si="47"/>
        <v>49.566870999999999</v>
      </c>
    </row>
    <row r="1536" spans="2:5" hidden="1" x14ac:dyDescent="0.3">
      <c r="B1536" s="30">
        <v>30000000</v>
      </c>
      <c r="C1536" s="30">
        <v>46501438</v>
      </c>
      <c r="D1536" s="26">
        <f t="shared" si="46"/>
        <v>30</v>
      </c>
      <c r="E1536" s="26">
        <f t="shared" si="47"/>
        <v>46.501438</v>
      </c>
    </row>
    <row r="1537" spans="2:5" hidden="1" x14ac:dyDescent="0.3">
      <c r="B1537" s="30">
        <v>30000000</v>
      </c>
      <c r="C1537" s="30">
        <v>44787599</v>
      </c>
      <c r="D1537" s="26">
        <f t="shared" si="46"/>
        <v>30</v>
      </c>
      <c r="E1537" s="26">
        <f t="shared" si="47"/>
        <v>44.787599</v>
      </c>
    </row>
    <row r="1538" spans="2:5" hidden="1" x14ac:dyDescent="0.3">
      <c r="B1538" s="30">
        <v>30000000</v>
      </c>
      <c r="C1538" s="30">
        <v>36528842</v>
      </c>
      <c r="D1538" s="26">
        <f t="shared" si="46"/>
        <v>30</v>
      </c>
      <c r="E1538" s="26">
        <f t="shared" si="47"/>
        <v>36.528841999999997</v>
      </c>
    </row>
    <row r="1539" spans="2:5" hidden="1" x14ac:dyDescent="0.3">
      <c r="B1539" s="30">
        <v>25000000</v>
      </c>
      <c r="C1539" s="30">
        <v>58813460</v>
      </c>
      <c r="D1539" s="26">
        <f t="shared" ref="D1539:D1602" si="48">B1539/1000000</f>
        <v>25</v>
      </c>
      <c r="E1539" s="26">
        <f t="shared" ref="E1539:E1602" si="49">C1539/1000000</f>
        <v>58.813459999999999</v>
      </c>
    </row>
    <row r="1540" spans="2:5" hidden="1" x14ac:dyDescent="0.3">
      <c r="B1540" s="30">
        <v>30000000</v>
      </c>
      <c r="C1540" s="30">
        <v>35010106</v>
      </c>
      <c r="D1540" s="26">
        <f t="shared" si="48"/>
        <v>30</v>
      </c>
      <c r="E1540" s="26">
        <f t="shared" si="49"/>
        <v>35.010106</v>
      </c>
    </row>
    <row r="1541" spans="2:5" hidden="1" x14ac:dyDescent="0.3">
      <c r="B1541" s="30">
        <v>35000000</v>
      </c>
      <c r="C1541" s="30">
        <v>31359959</v>
      </c>
      <c r="D1541" s="26">
        <f t="shared" si="48"/>
        <v>35</v>
      </c>
      <c r="E1541" s="26">
        <f t="shared" si="49"/>
        <v>31.359959</v>
      </c>
    </row>
    <row r="1542" spans="2:5" hidden="1" x14ac:dyDescent="0.3">
      <c r="B1542" s="30">
        <v>30000000</v>
      </c>
      <c r="C1542" s="30">
        <v>36468315</v>
      </c>
      <c r="D1542" s="26">
        <f t="shared" si="48"/>
        <v>30</v>
      </c>
      <c r="E1542" s="26">
        <f t="shared" si="49"/>
        <v>36.468314999999997</v>
      </c>
    </row>
    <row r="1543" spans="2:5" hidden="1" x14ac:dyDescent="0.3">
      <c r="B1543" s="30">
        <v>30000000</v>
      </c>
      <c r="C1543" s="30">
        <v>34172251</v>
      </c>
      <c r="D1543" s="26">
        <f t="shared" si="48"/>
        <v>30</v>
      </c>
      <c r="E1543" s="26">
        <f t="shared" si="49"/>
        <v>34.172251000000003</v>
      </c>
    </row>
    <row r="1544" spans="2:5" hidden="1" x14ac:dyDescent="0.3">
      <c r="B1544" s="30">
        <v>30000000</v>
      </c>
      <c r="C1544" s="30">
        <v>36600000</v>
      </c>
      <c r="D1544" s="26">
        <f t="shared" si="48"/>
        <v>30</v>
      </c>
      <c r="E1544" s="26">
        <f t="shared" si="49"/>
        <v>36.6</v>
      </c>
    </row>
    <row r="1545" spans="2:5" hidden="1" x14ac:dyDescent="0.3">
      <c r="B1545" s="30">
        <v>30000000</v>
      </c>
      <c r="C1545" s="30">
        <v>33536011</v>
      </c>
      <c r="D1545" s="26">
        <f t="shared" si="48"/>
        <v>30</v>
      </c>
      <c r="E1545" s="26">
        <f t="shared" si="49"/>
        <v>33.536011000000002</v>
      </c>
    </row>
    <row r="1546" spans="2:5" hidden="1" x14ac:dyDescent="0.3">
      <c r="B1546" s="30">
        <v>30000000</v>
      </c>
      <c r="C1546" s="30">
        <v>32877175</v>
      </c>
      <c r="D1546" s="26">
        <f t="shared" si="48"/>
        <v>30</v>
      </c>
      <c r="E1546" s="26">
        <f t="shared" si="49"/>
        <v>32.877175000000001</v>
      </c>
    </row>
    <row r="1547" spans="2:5" hidden="1" x14ac:dyDescent="0.3">
      <c r="B1547" s="30">
        <v>45000000</v>
      </c>
      <c r="C1547" s="30">
        <v>29484168</v>
      </c>
      <c r="D1547" s="26">
        <f t="shared" si="48"/>
        <v>45</v>
      </c>
      <c r="E1547" s="26">
        <f t="shared" si="49"/>
        <v>29.484168</v>
      </c>
    </row>
    <row r="1548" spans="2:5" hidden="1" x14ac:dyDescent="0.3">
      <c r="B1548" s="30">
        <v>30000000</v>
      </c>
      <c r="C1548" s="30">
        <v>30269340</v>
      </c>
      <c r="D1548" s="26">
        <f t="shared" si="48"/>
        <v>30</v>
      </c>
      <c r="E1548" s="26">
        <f t="shared" si="49"/>
        <v>30.26934</v>
      </c>
    </row>
    <row r="1549" spans="2:5" hidden="1" x14ac:dyDescent="0.3">
      <c r="B1549" s="30">
        <v>30000000</v>
      </c>
      <c r="C1549" s="30">
        <v>30033780</v>
      </c>
      <c r="D1549" s="26">
        <f t="shared" si="48"/>
        <v>30</v>
      </c>
      <c r="E1549" s="26">
        <f t="shared" si="49"/>
        <v>30.03378</v>
      </c>
    </row>
    <row r="1550" spans="2:5" hidden="1" x14ac:dyDescent="0.3">
      <c r="B1550" s="30">
        <v>30000000</v>
      </c>
      <c r="C1550" s="30">
        <v>28715510</v>
      </c>
      <c r="D1550" s="26">
        <f t="shared" si="48"/>
        <v>30</v>
      </c>
      <c r="E1550" s="26">
        <f t="shared" si="49"/>
        <v>28.715509999999998</v>
      </c>
    </row>
    <row r="1551" spans="2:5" hidden="1" x14ac:dyDescent="0.3">
      <c r="B1551" s="30">
        <v>19000000</v>
      </c>
      <c r="C1551" s="30">
        <v>39156435</v>
      </c>
      <c r="D1551" s="26">
        <f t="shared" si="48"/>
        <v>19</v>
      </c>
      <c r="E1551" s="26">
        <f t="shared" si="49"/>
        <v>39.156435000000002</v>
      </c>
    </row>
    <row r="1552" spans="2:5" hidden="1" x14ac:dyDescent="0.3">
      <c r="B1552" s="30">
        <v>37000000</v>
      </c>
      <c r="C1552" s="30">
        <v>19044241</v>
      </c>
      <c r="D1552" s="26">
        <f t="shared" si="48"/>
        <v>37</v>
      </c>
      <c r="E1552" s="26">
        <f t="shared" si="49"/>
        <v>19.044241</v>
      </c>
    </row>
    <row r="1553" spans="2:5" hidden="1" x14ac:dyDescent="0.3">
      <c r="B1553" s="30">
        <v>17000000</v>
      </c>
      <c r="C1553" s="30">
        <v>39816662</v>
      </c>
      <c r="D1553" s="26">
        <f t="shared" si="48"/>
        <v>17</v>
      </c>
      <c r="E1553" s="26">
        <f t="shared" si="49"/>
        <v>39.816662000000001</v>
      </c>
    </row>
    <row r="1554" spans="2:5" hidden="1" x14ac:dyDescent="0.3">
      <c r="B1554" s="30">
        <v>42000000</v>
      </c>
      <c r="C1554" s="30">
        <v>22238770</v>
      </c>
      <c r="D1554" s="26">
        <f t="shared" si="48"/>
        <v>42</v>
      </c>
      <c r="E1554" s="26">
        <f t="shared" si="49"/>
        <v>22.238769999999999</v>
      </c>
    </row>
    <row r="1555" spans="2:5" hidden="1" x14ac:dyDescent="0.3">
      <c r="B1555" s="30">
        <v>30000000</v>
      </c>
      <c r="C1555" s="30">
        <v>22937130</v>
      </c>
      <c r="D1555" s="26">
        <f t="shared" si="48"/>
        <v>30</v>
      </c>
      <c r="E1555" s="26">
        <f t="shared" si="49"/>
        <v>22.93713</v>
      </c>
    </row>
    <row r="1556" spans="2:5" x14ac:dyDescent="0.3">
      <c r="B1556" s="30">
        <v>55000000</v>
      </c>
      <c r="C1556" s="30">
        <v>-2200996</v>
      </c>
      <c r="D1556" s="26">
        <f t="shared" si="48"/>
        <v>55</v>
      </c>
      <c r="E1556" s="26">
        <f t="shared" si="49"/>
        <v>-2.200996</v>
      </c>
    </row>
    <row r="1557" spans="2:5" hidden="1" x14ac:dyDescent="0.3">
      <c r="B1557" s="30">
        <v>27800000</v>
      </c>
      <c r="C1557" s="30">
        <v>27410049</v>
      </c>
      <c r="D1557" s="26">
        <f t="shared" si="48"/>
        <v>27.8</v>
      </c>
      <c r="E1557" s="26">
        <f t="shared" si="49"/>
        <v>27.410049000000001</v>
      </c>
    </row>
    <row r="1558" spans="2:5" hidden="1" x14ac:dyDescent="0.3">
      <c r="B1558" s="30">
        <v>30000000</v>
      </c>
      <c r="C1558" s="30">
        <v>21432423</v>
      </c>
      <c r="D1558" s="26">
        <f t="shared" si="48"/>
        <v>30</v>
      </c>
      <c r="E1558" s="26">
        <f t="shared" si="49"/>
        <v>21.432423</v>
      </c>
    </row>
    <row r="1559" spans="2:5" hidden="1" x14ac:dyDescent="0.3">
      <c r="B1559" s="30">
        <v>30000000</v>
      </c>
      <c r="C1559" s="30">
        <v>21109400</v>
      </c>
      <c r="D1559" s="26">
        <f t="shared" si="48"/>
        <v>30</v>
      </c>
      <c r="E1559" s="26">
        <f t="shared" si="49"/>
        <v>21.109400000000001</v>
      </c>
    </row>
    <row r="1560" spans="2:5" hidden="1" x14ac:dyDescent="0.3">
      <c r="B1560" s="30">
        <v>30000000</v>
      </c>
      <c r="C1560" s="30">
        <v>20300000</v>
      </c>
      <c r="D1560" s="26">
        <f t="shared" si="48"/>
        <v>30</v>
      </c>
      <c r="E1560" s="26">
        <f t="shared" si="49"/>
        <v>20.3</v>
      </c>
    </row>
    <row r="1561" spans="2:5" hidden="1" x14ac:dyDescent="0.3">
      <c r="B1561" s="30">
        <v>30000000</v>
      </c>
      <c r="C1561" s="30">
        <v>26068547</v>
      </c>
      <c r="D1561" s="26">
        <f t="shared" si="48"/>
        <v>30</v>
      </c>
      <c r="E1561" s="26">
        <f t="shared" si="49"/>
        <v>26.068546999999999</v>
      </c>
    </row>
    <row r="1562" spans="2:5" hidden="1" x14ac:dyDescent="0.3">
      <c r="B1562" s="30">
        <v>30000000</v>
      </c>
      <c r="C1562" s="30">
        <v>23680848</v>
      </c>
      <c r="D1562" s="26">
        <f t="shared" si="48"/>
        <v>30</v>
      </c>
      <c r="E1562" s="26">
        <f t="shared" si="49"/>
        <v>23.680848000000001</v>
      </c>
    </row>
    <row r="1563" spans="2:5" hidden="1" x14ac:dyDescent="0.3">
      <c r="B1563" s="30">
        <v>40000000</v>
      </c>
      <c r="C1563" s="30">
        <v>9186871</v>
      </c>
      <c r="D1563" s="26">
        <f t="shared" si="48"/>
        <v>40</v>
      </c>
      <c r="E1563" s="26">
        <f t="shared" si="49"/>
        <v>9.186871</v>
      </c>
    </row>
    <row r="1564" spans="2:5" hidden="1" x14ac:dyDescent="0.3">
      <c r="B1564" s="30">
        <v>30000000</v>
      </c>
      <c r="C1564" s="30">
        <v>20921738</v>
      </c>
      <c r="D1564" s="26">
        <f t="shared" si="48"/>
        <v>30</v>
      </c>
      <c r="E1564" s="26">
        <f t="shared" si="49"/>
        <v>20.921738000000001</v>
      </c>
    </row>
    <row r="1565" spans="2:5" hidden="1" x14ac:dyDescent="0.3">
      <c r="B1565" s="30">
        <v>30000000</v>
      </c>
      <c r="C1565" s="30">
        <v>23021560</v>
      </c>
      <c r="D1565" s="26">
        <f t="shared" si="48"/>
        <v>30</v>
      </c>
      <c r="E1565" s="26">
        <f t="shared" si="49"/>
        <v>23.021560000000001</v>
      </c>
    </row>
    <row r="1566" spans="2:5" hidden="1" x14ac:dyDescent="0.3">
      <c r="B1566" s="30">
        <v>30000000</v>
      </c>
      <c r="C1566" s="30">
        <v>15645204</v>
      </c>
      <c r="D1566" s="26">
        <f t="shared" si="48"/>
        <v>30</v>
      </c>
      <c r="E1566" s="26">
        <f t="shared" si="49"/>
        <v>15.645204</v>
      </c>
    </row>
    <row r="1567" spans="2:5" hidden="1" x14ac:dyDescent="0.3">
      <c r="B1567" s="30">
        <v>40777777.777777776</v>
      </c>
      <c r="C1567" s="30">
        <v>3550460.2222222239</v>
      </c>
      <c r="D1567" s="26">
        <f t="shared" si="48"/>
        <v>40.777777777777779</v>
      </c>
      <c r="E1567" s="26">
        <f t="shared" si="49"/>
        <v>3.5504602222222239</v>
      </c>
    </row>
    <row r="1568" spans="2:5" hidden="1" x14ac:dyDescent="0.3">
      <c r="B1568" s="30">
        <v>40000000</v>
      </c>
      <c r="C1568" s="30">
        <v>13337608</v>
      </c>
      <c r="D1568" s="26">
        <f t="shared" si="48"/>
        <v>40</v>
      </c>
      <c r="E1568" s="26">
        <f t="shared" si="49"/>
        <v>13.337607999999999</v>
      </c>
    </row>
    <row r="1569" spans="2:5" hidden="1" x14ac:dyDescent="0.3">
      <c r="B1569" s="30">
        <v>30000000</v>
      </c>
      <c r="C1569" s="30">
        <v>16875468</v>
      </c>
      <c r="D1569" s="26">
        <f t="shared" si="48"/>
        <v>30</v>
      </c>
      <c r="E1569" s="26">
        <f t="shared" si="49"/>
        <v>16.875468000000001</v>
      </c>
    </row>
    <row r="1570" spans="2:5" hidden="1" x14ac:dyDescent="0.3">
      <c r="B1570" s="30">
        <v>30000000</v>
      </c>
      <c r="C1570" s="30">
        <v>22418902</v>
      </c>
      <c r="D1570" s="26">
        <f t="shared" si="48"/>
        <v>30</v>
      </c>
      <c r="E1570" s="26">
        <f t="shared" si="49"/>
        <v>22.418901999999999</v>
      </c>
    </row>
    <row r="1571" spans="2:5" hidden="1" x14ac:dyDescent="0.3">
      <c r="B1571" s="30">
        <v>30000000</v>
      </c>
      <c r="C1571" s="30">
        <v>12057340</v>
      </c>
      <c r="D1571" s="26">
        <f t="shared" si="48"/>
        <v>30</v>
      </c>
      <c r="E1571" s="26">
        <f t="shared" si="49"/>
        <v>12.05734</v>
      </c>
    </row>
    <row r="1572" spans="2:5" hidden="1" x14ac:dyDescent="0.3">
      <c r="B1572" s="30">
        <v>25000000</v>
      </c>
      <c r="C1572" s="30">
        <v>17478175</v>
      </c>
      <c r="D1572" s="26">
        <f t="shared" si="48"/>
        <v>25</v>
      </c>
      <c r="E1572" s="26">
        <f t="shared" si="49"/>
        <v>17.478175</v>
      </c>
    </row>
    <row r="1573" spans="2:5" hidden="1" x14ac:dyDescent="0.3">
      <c r="B1573" s="30">
        <v>30000000</v>
      </c>
      <c r="C1573" s="30">
        <v>11407470</v>
      </c>
      <c r="D1573" s="26">
        <f t="shared" si="48"/>
        <v>30</v>
      </c>
      <c r="E1573" s="26">
        <f t="shared" si="49"/>
        <v>11.40747</v>
      </c>
    </row>
    <row r="1574" spans="2:5" hidden="1" x14ac:dyDescent="0.3">
      <c r="B1574" s="30">
        <v>30000000</v>
      </c>
      <c r="C1574" s="30">
        <v>12385520</v>
      </c>
      <c r="D1574" s="26">
        <f t="shared" si="48"/>
        <v>30</v>
      </c>
      <c r="E1574" s="26">
        <f t="shared" si="49"/>
        <v>12.38552</v>
      </c>
    </row>
    <row r="1575" spans="2:5" hidden="1" x14ac:dyDescent="0.3">
      <c r="B1575" s="30">
        <v>30000000</v>
      </c>
      <c r="C1575" s="30">
        <v>10118420</v>
      </c>
      <c r="D1575" s="26">
        <f t="shared" si="48"/>
        <v>30</v>
      </c>
      <c r="E1575" s="26">
        <f t="shared" si="49"/>
        <v>10.11842</v>
      </c>
    </row>
    <row r="1576" spans="2:5" hidden="1" x14ac:dyDescent="0.3">
      <c r="B1576" s="30">
        <v>38000000</v>
      </c>
      <c r="C1576" s="30">
        <v>2137776</v>
      </c>
      <c r="D1576" s="26">
        <f t="shared" si="48"/>
        <v>38</v>
      </c>
      <c r="E1576" s="26">
        <f t="shared" si="49"/>
        <v>2.1377760000000001</v>
      </c>
    </row>
    <row r="1577" spans="2:5" hidden="1" x14ac:dyDescent="0.3">
      <c r="B1577" s="30">
        <v>32000000</v>
      </c>
      <c r="C1577" s="30">
        <v>7568996</v>
      </c>
      <c r="D1577" s="26">
        <f t="shared" si="48"/>
        <v>32</v>
      </c>
      <c r="E1577" s="26">
        <f t="shared" si="49"/>
        <v>7.5689960000000003</v>
      </c>
    </row>
    <row r="1578" spans="2:5" hidden="1" x14ac:dyDescent="0.3">
      <c r="B1578" s="30">
        <v>30000000</v>
      </c>
      <c r="C1578" s="30">
        <v>12043633</v>
      </c>
      <c r="D1578" s="26">
        <f t="shared" si="48"/>
        <v>30</v>
      </c>
      <c r="E1578" s="26">
        <f t="shared" si="49"/>
        <v>12.043633</v>
      </c>
    </row>
    <row r="1579" spans="2:5" hidden="1" x14ac:dyDescent="0.3">
      <c r="B1579" s="30">
        <v>30000000</v>
      </c>
      <c r="C1579" s="30">
        <v>8232624</v>
      </c>
      <c r="D1579" s="26">
        <f t="shared" si="48"/>
        <v>30</v>
      </c>
      <c r="E1579" s="26">
        <f t="shared" si="49"/>
        <v>8.2326239999999995</v>
      </c>
    </row>
    <row r="1580" spans="2:5" hidden="1" x14ac:dyDescent="0.3">
      <c r="B1580" s="30">
        <v>30000000</v>
      </c>
      <c r="C1580" s="30">
        <v>8413606</v>
      </c>
      <c r="D1580" s="26">
        <f t="shared" si="48"/>
        <v>30</v>
      </c>
      <c r="E1580" s="26">
        <f t="shared" si="49"/>
        <v>8.4136059999999997</v>
      </c>
    </row>
    <row r="1581" spans="2:5" hidden="1" x14ac:dyDescent="0.3">
      <c r="B1581" s="30">
        <v>27000000</v>
      </c>
      <c r="C1581" s="30">
        <v>11122105</v>
      </c>
      <c r="D1581" s="26">
        <f t="shared" si="48"/>
        <v>27</v>
      </c>
      <c r="E1581" s="26">
        <f t="shared" si="49"/>
        <v>11.122104999999999</v>
      </c>
    </row>
    <row r="1582" spans="2:5" hidden="1" x14ac:dyDescent="0.3">
      <c r="B1582" s="30">
        <v>25000000</v>
      </c>
      <c r="C1582" s="30">
        <v>13747385</v>
      </c>
      <c r="D1582" s="26">
        <f t="shared" si="48"/>
        <v>25</v>
      </c>
      <c r="E1582" s="26">
        <f t="shared" si="49"/>
        <v>13.747385</v>
      </c>
    </row>
    <row r="1583" spans="2:5" hidden="1" x14ac:dyDescent="0.3">
      <c r="B1583" s="30">
        <v>30000000</v>
      </c>
      <c r="C1583" s="30">
        <v>10247512</v>
      </c>
      <c r="D1583" s="26">
        <f t="shared" si="48"/>
        <v>30</v>
      </c>
      <c r="E1583" s="26">
        <f t="shared" si="49"/>
        <v>10.247512</v>
      </c>
    </row>
    <row r="1584" spans="2:5" hidden="1" x14ac:dyDescent="0.3">
      <c r="B1584" s="30">
        <v>30000000</v>
      </c>
      <c r="C1584" s="30">
        <v>5927406</v>
      </c>
      <c r="D1584" s="26">
        <f t="shared" si="48"/>
        <v>30</v>
      </c>
      <c r="E1584" s="26">
        <f t="shared" si="49"/>
        <v>5.9274060000000004</v>
      </c>
    </row>
    <row r="1585" spans="2:5" hidden="1" x14ac:dyDescent="0.3">
      <c r="B1585" s="30">
        <v>30000000</v>
      </c>
      <c r="C1585" s="30">
        <v>5565975</v>
      </c>
      <c r="D1585" s="26">
        <f t="shared" si="48"/>
        <v>30</v>
      </c>
      <c r="E1585" s="26">
        <f t="shared" si="49"/>
        <v>5.5659749999999999</v>
      </c>
    </row>
    <row r="1586" spans="2:5" hidden="1" x14ac:dyDescent="0.3">
      <c r="B1586" s="30">
        <v>30000000</v>
      </c>
      <c r="C1586" s="30">
        <v>5266619</v>
      </c>
      <c r="D1586" s="26">
        <f t="shared" si="48"/>
        <v>30</v>
      </c>
      <c r="E1586" s="26">
        <f t="shared" si="49"/>
        <v>5.2666190000000004</v>
      </c>
    </row>
    <row r="1587" spans="2:5" hidden="1" x14ac:dyDescent="0.3">
      <c r="B1587" s="30">
        <v>30000000</v>
      </c>
      <c r="C1587" s="30">
        <v>4703228</v>
      </c>
      <c r="D1587" s="26">
        <f t="shared" si="48"/>
        <v>30</v>
      </c>
      <c r="E1587" s="26">
        <f t="shared" si="49"/>
        <v>4.7032280000000002</v>
      </c>
    </row>
    <row r="1588" spans="2:5" hidden="1" x14ac:dyDescent="0.3">
      <c r="B1588" s="30">
        <v>30000000</v>
      </c>
      <c r="C1588" s="30">
        <v>8432823</v>
      </c>
      <c r="D1588" s="26">
        <f t="shared" si="48"/>
        <v>30</v>
      </c>
      <c r="E1588" s="26">
        <f t="shared" si="49"/>
        <v>8.4328230000000008</v>
      </c>
    </row>
    <row r="1589" spans="2:5" x14ac:dyDescent="0.3">
      <c r="B1589" s="30">
        <v>45000000</v>
      </c>
      <c r="C1589" s="30">
        <v>-12904682</v>
      </c>
      <c r="D1589" s="26">
        <f t="shared" si="48"/>
        <v>45</v>
      </c>
      <c r="E1589" s="26">
        <f t="shared" si="49"/>
        <v>-12.904681999999999</v>
      </c>
    </row>
    <row r="1590" spans="2:5" hidden="1" x14ac:dyDescent="0.3">
      <c r="B1590" s="30">
        <v>30000000</v>
      </c>
      <c r="C1590" s="30">
        <v>1743332</v>
      </c>
      <c r="D1590" s="26">
        <f t="shared" si="48"/>
        <v>30</v>
      </c>
      <c r="E1590" s="26">
        <f t="shared" si="49"/>
        <v>1.7433320000000001</v>
      </c>
    </row>
    <row r="1591" spans="2:5" hidden="1" x14ac:dyDescent="0.3">
      <c r="B1591" s="30">
        <v>30000000</v>
      </c>
      <c r="C1591" s="30">
        <v>2154410</v>
      </c>
      <c r="D1591" s="26">
        <f t="shared" si="48"/>
        <v>30</v>
      </c>
      <c r="E1591" s="26">
        <f t="shared" si="49"/>
        <v>2.1544099999999999</v>
      </c>
    </row>
    <row r="1592" spans="2:5" x14ac:dyDescent="0.3">
      <c r="B1592" s="30">
        <v>30000000</v>
      </c>
      <c r="C1592" s="30">
        <v>-3312828</v>
      </c>
      <c r="D1592" s="26">
        <f t="shared" si="48"/>
        <v>30</v>
      </c>
      <c r="E1592" s="26">
        <f t="shared" si="49"/>
        <v>-3.3128280000000001</v>
      </c>
    </row>
    <row r="1593" spans="2:5" hidden="1" x14ac:dyDescent="0.3">
      <c r="B1593" s="30">
        <v>19000000</v>
      </c>
      <c r="C1593" s="30">
        <v>7096584</v>
      </c>
      <c r="D1593" s="26">
        <f t="shared" si="48"/>
        <v>19</v>
      </c>
      <c r="E1593" s="26">
        <f t="shared" si="49"/>
        <v>7.096584</v>
      </c>
    </row>
    <row r="1594" spans="2:5" x14ac:dyDescent="0.3">
      <c r="B1594" s="30">
        <v>30000000</v>
      </c>
      <c r="C1594" s="30">
        <v>-3474166</v>
      </c>
      <c r="D1594" s="26">
        <f t="shared" si="48"/>
        <v>30</v>
      </c>
      <c r="E1594" s="26">
        <f t="shared" si="49"/>
        <v>-3.4741659999999999</v>
      </c>
    </row>
    <row r="1595" spans="2:5" hidden="1" x14ac:dyDescent="0.3">
      <c r="B1595" s="30">
        <v>30000000</v>
      </c>
      <c r="C1595" s="30">
        <v>513940</v>
      </c>
      <c r="D1595" s="26">
        <f t="shared" si="48"/>
        <v>30</v>
      </c>
      <c r="E1595" s="26">
        <f t="shared" si="49"/>
        <v>0.51393999999999995</v>
      </c>
    </row>
    <row r="1596" spans="2:5" x14ac:dyDescent="0.3">
      <c r="B1596" s="30">
        <v>30000000</v>
      </c>
      <c r="C1596" s="30">
        <v>-6790560</v>
      </c>
      <c r="D1596" s="26">
        <f t="shared" si="48"/>
        <v>30</v>
      </c>
      <c r="E1596" s="26">
        <f t="shared" si="49"/>
        <v>-6.7905600000000002</v>
      </c>
    </row>
    <row r="1597" spans="2:5" x14ac:dyDescent="0.3">
      <c r="B1597" s="30">
        <v>30000000</v>
      </c>
      <c r="C1597" s="30">
        <v>-5952000</v>
      </c>
      <c r="D1597" s="26">
        <f t="shared" si="48"/>
        <v>30</v>
      </c>
      <c r="E1597" s="26">
        <f t="shared" si="49"/>
        <v>-5.952</v>
      </c>
    </row>
    <row r="1598" spans="2:5" x14ac:dyDescent="0.3">
      <c r="B1598" s="30">
        <v>30000000</v>
      </c>
      <c r="C1598" s="30">
        <v>-7473856</v>
      </c>
      <c r="D1598" s="26">
        <f t="shared" si="48"/>
        <v>30</v>
      </c>
      <c r="E1598" s="26">
        <f t="shared" si="49"/>
        <v>-7.4738559999999996</v>
      </c>
    </row>
    <row r="1599" spans="2:5" hidden="1" x14ac:dyDescent="0.3">
      <c r="B1599" s="30">
        <v>30000000</v>
      </c>
      <c r="C1599" s="30">
        <v>523568</v>
      </c>
      <c r="D1599" s="26">
        <f t="shared" si="48"/>
        <v>30</v>
      </c>
      <c r="E1599" s="26">
        <f t="shared" si="49"/>
        <v>0.52356800000000003</v>
      </c>
    </row>
    <row r="1600" spans="2:5" x14ac:dyDescent="0.3">
      <c r="B1600" s="30">
        <v>30000000</v>
      </c>
      <c r="C1600" s="30">
        <v>-6929955</v>
      </c>
      <c r="D1600" s="26">
        <f t="shared" si="48"/>
        <v>30</v>
      </c>
      <c r="E1600" s="26">
        <f t="shared" si="49"/>
        <v>-6.9299549999999996</v>
      </c>
    </row>
    <row r="1601" spans="2:5" x14ac:dyDescent="0.3">
      <c r="B1601" s="30">
        <v>35000000</v>
      </c>
      <c r="C1601" s="30">
        <v>-14577793</v>
      </c>
      <c r="D1601" s="26">
        <f t="shared" si="48"/>
        <v>35</v>
      </c>
      <c r="E1601" s="26">
        <f t="shared" si="49"/>
        <v>-14.577793</v>
      </c>
    </row>
    <row r="1602" spans="2:5" x14ac:dyDescent="0.3">
      <c r="B1602" s="30">
        <v>30000000</v>
      </c>
      <c r="C1602" s="30">
        <v>-1355230</v>
      </c>
      <c r="D1602" s="26">
        <f t="shared" si="48"/>
        <v>30</v>
      </c>
      <c r="E1602" s="26">
        <f t="shared" si="49"/>
        <v>-1.3552299999999999</v>
      </c>
    </row>
    <row r="1603" spans="2:5" x14ac:dyDescent="0.3">
      <c r="B1603" s="30">
        <v>30000000</v>
      </c>
      <c r="C1603" s="30">
        <v>-8199698</v>
      </c>
      <c r="D1603" s="26">
        <f t="shared" ref="D1603:D1666" si="50">B1603/1000000</f>
        <v>30</v>
      </c>
      <c r="E1603" s="26">
        <f t="shared" ref="E1603:E1666" si="51">C1603/1000000</f>
        <v>-8.1996979999999997</v>
      </c>
    </row>
    <row r="1604" spans="2:5" x14ac:dyDescent="0.3">
      <c r="B1604" s="30">
        <v>35000000</v>
      </c>
      <c r="C1604" s="30">
        <v>-13870652</v>
      </c>
      <c r="D1604" s="26">
        <f t="shared" si="50"/>
        <v>35</v>
      </c>
      <c r="E1604" s="26">
        <f t="shared" si="51"/>
        <v>-13.870652</v>
      </c>
    </row>
    <row r="1605" spans="2:5" x14ac:dyDescent="0.3">
      <c r="B1605" s="30">
        <v>30000000</v>
      </c>
      <c r="C1605" s="30">
        <v>-11499034</v>
      </c>
      <c r="D1605" s="26">
        <f t="shared" si="50"/>
        <v>30</v>
      </c>
      <c r="E1605" s="26">
        <f t="shared" si="51"/>
        <v>-11.499034</v>
      </c>
    </row>
    <row r="1606" spans="2:5" x14ac:dyDescent="0.3">
      <c r="B1606" s="30">
        <v>20000000</v>
      </c>
      <c r="C1606" s="30">
        <v>-23927</v>
      </c>
      <c r="D1606" s="26">
        <f t="shared" si="50"/>
        <v>20</v>
      </c>
      <c r="E1606" s="26">
        <f t="shared" si="51"/>
        <v>-2.3927E-2</v>
      </c>
    </row>
    <row r="1607" spans="2:5" x14ac:dyDescent="0.3">
      <c r="B1607" s="30">
        <v>30000000</v>
      </c>
      <c r="C1607" s="30">
        <v>-11032429</v>
      </c>
      <c r="D1607" s="26">
        <f t="shared" si="50"/>
        <v>30</v>
      </c>
      <c r="E1607" s="26">
        <f t="shared" si="51"/>
        <v>-11.032429</v>
      </c>
    </row>
    <row r="1608" spans="2:5" x14ac:dyDescent="0.3">
      <c r="B1608" s="30">
        <v>25000000</v>
      </c>
      <c r="C1608" s="30">
        <v>-7900000</v>
      </c>
      <c r="D1608" s="26">
        <f t="shared" si="50"/>
        <v>25</v>
      </c>
      <c r="E1608" s="26">
        <f t="shared" si="51"/>
        <v>-7.9</v>
      </c>
    </row>
    <row r="1609" spans="2:5" x14ac:dyDescent="0.3">
      <c r="B1609" s="30">
        <v>30000000</v>
      </c>
      <c r="C1609" s="30">
        <v>-12733495</v>
      </c>
      <c r="D1609" s="26">
        <f t="shared" si="50"/>
        <v>30</v>
      </c>
      <c r="E1609" s="26">
        <f t="shared" si="51"/>
        <v>-12.733495</v>
      </c>
    </row>
    <row r="1610" spans="2:5" hidden="1" x14ac:dyDescent="0.3">
      <c r="B1610" s="30">
        <v>30000000</v>
      </c>
      <c r="C1610" s="30">
        <v>2357532</v>
      </c>
      <c r="D1610" s="26">
        <f t="shared" si="50"/>
        <v>30</v>
      </c>
      <c r="E1610" s="26">
        <f t="shared" si="51"/>
        <v>2.357532</v>
      </c>
    </row>
    <row r="1611" spans="2:5" x14ac:dyDescent="0.3">
      <c r="B1611" s="30">
        <v>30000000</v>
      </c>
      <c r="C1611" s="30">
        <v>-13069116</v>
      </c>
      <c r="D1611" s="26">
        <f t="shared" si="50"/>
        <v>30</v>
      </c>
      <c r="E1611" s="26">
        <f t="shared" si="51"/>
        <v>-13.069115999999999</v>
      </c>
    </row>
    <row r="1612" spans="2:5" x14ac:dyDescent="0.3">
      <c r="B1612" s="30">
        <v>35000000</v>
      </c>
      <c r="C1612" s="30">
        <v>-16675758</v>
      </c>
      <c r="D1612" s="26">
        <f t="shared" si="50"/>
        <v>35</v>
      </c>
      <c r="E1612" s="26">
        <f t="shared" si="51"/>
        <v>-16.675757999999998</v>
      </c>
    </row>
    <row r="1613" spans="2:5" x14ac:dyDescent="0.3">
      <c r="B1613" s="30">
        <v>40000000</v>
      </c>
      <c r="C1613" s="30">
        <v>-23676031</v>
      </c>
      <c r="D1613" s="26">
        <f t="shared" si="50"/>
        <v>40</v>
      </c>
      <c r="E1613" s="26">
        <f t="shared" si="51"/>
        <v>-23.676030999999998</v>
      </c>
    </row>
    <row r="1614" spans="2:5" x14ac:dyDescent="0.3">
      <c r="B1614" s="30">
        <v>26000000</v>
      </c>
      <c r="C1614" s="30">
        <v>-9000954</v>
      </c>
      <c r="D1614" s="26">
        <f t="shared" si="50"/>
        <v>26</v>
      </c>
      <c r="E1614" s="26">
        <f t="shared" si="51"/>
        <v>-9.0009540000000001</v>
      </c>
    </row>
    <row r="1615" spans="2:5" x14ac:dyDescent="0.3">
      <c r="B1615" s="30">
        <v>35000000</v>
      </c>
      <c r="C1615" s="30">
        <v>-18704226</v>
      </c>
      <c r="D1615" s="26">
        <f t="shared" si="50"/>
        <v>35</v>
      </c>
      <c r="E1615" s="26">
        <f t="shared" si="51"/>
        <v>-18.704225999999998</v>
      </c>
    </row>
    <row r="1616" spans="2:5" x14ac:dyDescent="0.3">
      <c r="B1616" s="30">
        <v>30000000</v>
      </c>
      <c r="C1616" s="30">
        <v>-14290615</v>
      </c>
      <c r="D1616" s="26">
        <f t="shared" si="50"/>
        <v>30</v>
      </c>
      <c r="E1616" s="26">
        <f t="shared" si="51"/>
        <v>-14.290615000000001</v>
      </c>
    </row>
    <row r="1617" spans="2:5" x14ac:dyDescent="0.3">
      <c r="B1617" s="30">
        <v>30000000</v>
      </c>
      <c r="C1617" s="30">
        <v>-15111972</v>
      </c>
      <c r="D1617" s="26">
        <f t="shared" si="50"/>
        <v>30</v>
      </c>
      <c r="E1617" s="26">
        <f t="shared" si="51"/>
        <v>-15.111972</v>
      </c>
    </row>
    <row r="1618" spans="2:5" x14ac:dyDescent="0.3">
      <c r="B1618" s="30">
        <v>30000000</v>
      </c>
      <c r="C1618" s="30">
        <v>-15791616</v>
      </c>
      <c r="D1618" s="26">
        <f t="shared" si="50"/>
        <v>30</v>
      </c>
      <c r="E1618" s="26">
        <f t="shared" si="51"/>
        <v>-15.791615999999999</v>
      </c>
    </row>
    <row r="1619" spans="2:5" x14ac:dyDescent="0.3">
      <c r="B1619" s="30">
        <v>30000000</v>
      </c>
      <c r="C1619" s="30">
        <v>-17168879</v>
      </c>
      <c r="D1619" s="26">
        <f t="shared" si="50"/>
        <v>30</v>
      </c>
      <c r="E1619" s="26">
        <f t="shared" si="51"/>
        <v>-17.168879</v>
      </c>
    </row>
    <row r="1620" spans="2:5" x14ac:dyDescent="0.3">
      <c r="B1620" s="30">
        <v>30000000</v>
      </c>
      <c r="C1620" s="30">
        <v>-11701351</v>
      </c>
      <c r="D1620" s="26">
        <f t="shared" si="50"/>
        <v>30</v>
      </c>
      <c r="E1620" s="26">
        <f t="shared" si="51"/>
        <v>-11.701351000000001</v>
      </c>
    </row>
    <row r="1621" spans="2:5" x14ac:dyDescent="0.3">
      <c r="B1621" s="30">
        <v>30000000</v>
      </c>
      <c r="C1621" s="30">
        <v>-17287907</v>
      </c>
      <c r="D1621" s="26">
        <f t="shared" si="50"/>
        <v>30</v>
      </c>
      <c r="E1621" s="26">
        <f t="shared" si="51"/>
        <v>-17.287907000000001</v>
      </c>
    </row>
    <row r="1622" spans="2:5" x14ac:dyDescent="0.3">
      <c r="B1622" s="30">
        <v>30000000</v>
      </c>
      <c r="C1622" s="30">
        <v>-18423913</v>
      </c>
      <c r="D1622" s="26">
        <f t="shared" si="50"/>
        <v>30</v>
      </c>
      <c r="E1622" s="26">
        <f t="shared" si="51"/>
        <v>-18.423912999999999</v>
      </c>
    </row>
    <row r="1623" spans="2:5" x14ac:dyDescent="0.3">
      <c r="B1623" s="30">
        <v>30000000</v>
      </c>
      <c r="C1623" s="30">
        <v>-18100000</v>
      </c>
      <c r="D1623" s="26">
        <f t="shared" si="50"/>
        <v>30</v>
      </c>
      <c r="E1623" s="26">
        <f t="shared" si="51"/>
        <v>-18.100000000000001</v>
      </c>
    </row>
    <row r="1624" spans="2:5" x14ac:dyDescent="0.3">
      <c r="B1624" s="30">
        <v>45000000</v>
      </c>
      <c r="C1624" s="30">
        <v>-35646427</v>
      </c>
      <c r="D1624" s="26">
        <f t="shared" si="50"/>
        <v>45</v>
      </c>
      <c r="E1624" s="26">
        <f t="shared" si="51"/>
        <v>-35.646427000000003</v>
      </c>
    </row>
    <row r="1625" spans="2:5" x14ac:dyDescent="0.3">
      <c r="B1625" s="30">
        <v>45000000</v>
      </c>
      <c r="C1625" s="30">
        <v>-32973330</v>
      </c>
      <c r="D1625" s="26">
        <f t="shared" si="50"/>
        <v>45</v>
      </c>
      <c r="E1625" s="26">
        <f t="shared" si="51"/>
        <v>-32.973329999999997</v>
      </c>
    </row>
    <row r="1626" spans="2:5" x14ac:dyDescent="0.3">
      <c r="B1626" s="30">
        <v>25000000</v>
      </c>
      <c r="C1626" s="30">
        <v>-10665355</v>
      </c>
      <c r="D1626" s="26">
        <f t="shared" si="50"/>
        <v>25</v>
      </c>
      <c r="E1626" s="26">
        <f t="shared" si="51"/>
        <v>-10.665355</v>
      </c>
    </row>
    <row r="1627" spans="2:5" x14ac:dyDescent="0.3">
      <c r="B1627" s="30">
        <v>23000000</v>
      </c>
      <c r="C1627" s="30">
        <v>-10810486</v>
      </c>
      <c r="D1627" s="26">
        <f t="shared" si="50"/>
        <v>23</v>
      </c>
      <c r="E1627" s="26">
        <f t="shared" si="51"/>
        <v>-10.810485999999999</v>
      </c>
    </row>
    <row r="1628" spans="2:5" x14ac:dyDescent="0.3">
      <c r="B1628" s="30">
        <v>30000000</v>
      </c>
      <c r="C1628" s="30">
        <v>-19865246</v>
      </c>
      <c r="D1628" s="26">
        <f t="shared" si="50"/>
        <v>30</v>
      </c>
      <c r="E1628" s="26">
        <f t="shared" si="51"/>
        <v>-19.865245999999999</v>
      </c>
    </row>
    <row r="1629" spans="2:5" x14ac:dyDescent="0.3">
      <c r="B1629" s="30">
        <v>30000000</v>
      </c>
      <c r="C1629" s="30">
        <v>-21464425</v>
      </c>
      <c r="D1629" s="26">
        <f t="shared" si="50"/>
        <v>30</v>
      </c>
      <c r="E1629" s="26">
        <f t="shared" si="51"/>
        <v>-21.464424999999999</v>
      </c>
    </row>
    <row r="1630" spans="2:5" x14ac:dyDescent="0.3">
      <c r="B1630" s="30">
        <v>40000000</v>
      </c>
      <c r="C1630" s="30">
        <v>-32310542</v>
      </c>
      <c r="D1630" s="26">
        <f t="shared" si="50"/>
        <v>40</v>
      </c>
      <c r="E1630" s="26">
        <f t="shared" si="51"/>
        <v>-32.310541999999998</v>
      </c>
    </row>
    <row r="1631" spans="2:5" x14ac:dyDescent="0.3">
      <c r="B1631" s="30">
        <v>30000000</v>
      </c>
      <c r="C1631" s="30">
        <v>-10683354</v>
      </c>
      <c r="D1631" s="26">
        <f t="shared" si="50"/>
        <v>30</v>
      </c>
      <c r="E1631" s="26">
        <f t="shared" si="51"/>
        <v>-10.683354</v>
      </c>
    </row>
    <row r="1632" spans="2:5" x14ac:dyDescent="0.3">
      <c r="B1632" s="30">
        <v>30000000</v>
      </c>
      <c r="C1632" s="30">
        <v>-19034791</v>
      </c>
      <c r="D1632" s="26">
        <f t="shared" si="50"/>
        <v>30</v>
      </c>
      <c r="E1632" s="26">
        <f t="shared" si="51"/>
        <v>-19.034790999999998</v>
      </c>
    </row>
    <row r="1633" spans="2:5" hidden="1" x14ac:dyDescent="0.3">
      <c r="B1633" s="30">
        <v>18000000</v>
      </c>
      <c r="C1633" s="30">
        <v>8830000</v>
      </c>
      <c r="D1633" s="26">
        <f t="shared" si="50"/>
        <v>18</v>
      </c>
      <c r="E1633" s="26">
        <f t="shared" si="51"/>
        <v>8.83</v>
      </c>
    </row>
    <row r="1634" spans="2:5" x14ac:dyDescent="0.3">
      <c r="B1634" s="30">
        <v>30000000</v>
      </c>
      <c r="C1634" s="30">
        <v>-24700000</v>
      </c>
      <c r="D1634" s="26">
        <f t="shared" si="50"/>
        <v>30</v>
      </c>
      <c r="E1634" s="26">
        <f t="shared" si="51"/>
        <v>-24.7</v>
      </c>
    </row>
    <row r="1635" spans="2:5" x14ac:dyDescent="0.3">
      <c r="B1635" s="30">
        <v>30000000</v>
      </c>
      <c r="C1635" s="30">
        <v>-19119074</v>
      </c>
      <c r="D1635" s="26">
        <f t="shared" si="50"/>
        <v>30</v>
      </c>
      <c r="E1635" s="26">
        <f t="shared" si="51"/>
        <v>-19.119074000000001</v>
      </c>
    </row>
    <row r="1636" spans="2:5" x14ac:dyDescent="0.3">
      <c r="B1636" s="30">
        <v>18000000</v>
      </c>
      <c r="C1636" s="30">
        <v>-14247275</v>
      </c>
      <c r="D1636" s="26">
        <f t="shared" si="50"/>
        <v>18</v>
      </c>
      <c r="E1636" s="26">
        <f t="shared" si="51"/>
        <v>-14.247275</v>
      </c>
    </row>
    <row r="1637" spans="2:5" x14ac:dyDescent="0.3">
      <c r="B1637" s="30">
        <v>25000000</v>
      </c>
      <c r="C1637" s="30">
        <v>-21482203</v>
      </c>
      <c r="D1637" s="26">
        <f t="shared" si="50"/>
        <v>25</v>
      </c>
      <c r="E1637" s="26">
        <f t="shared" si="51"/>
        <v>-21.482202999999998</v>
      </c>
    </row>
    <row r="1638" spans="2:5" x14ac:dyDescent="0.3">
      <c r="B1638" s="30">
        <v>24000000</v>
      </c>
      <c r="C1638" s="30">
        <v>-20898699</v>
      </c>
      <c r="D1638" s="26">
        <f t="shared" si="50"/>
        <v>24</v>
      </c>
      <c r="E1638" s="26">
        <f t="shared" si="51"/>
        <v>-20.898699000000001</v>
      </c>
    </row>
    <row r="1639" spans="2:5" x14ac:dyDescent="0.3">
      <c r="B1639" s="30">
        <v>30000000</v>
      </c>
      <c r="C1639" s="30">
        <v>-27024351</v>
      </c>
      <c r="D1639" s="26">
        <f t="shared" si="50"/>
        <v>30</v>
      </c>
      <c r="E1639" s="26">
        <f t="shared" si="51"/>
        <v>-27.024350999999999</v>
      </c>
    </row>
    <row r="1640" spans="2:5" x14ac:dyDescent="0.3">
      <c r="B1640" s="30">
        <v>60000000</v>
      </c>
      <c r="C1640" s="30">
        <v>-59331829</v>
      </c>
      <c r="D1640" s="26">
        <f t="shared" si="50"/>
        <v>60</v>
      </c>
      <c r="E1640" s="26">
        <f t="shared" si="51"/>
        <v>-59.331828999999999</v>
      </c>
    </row>
    <row r="1641" spans="2:5" x14ac:dyDescent="0.3">
      <c r="B1641" s="30">
        <v>21000000</v>
      </c>
      <c r="C1641" s="30">
        <v>-20519686</v>
      </c>
      <c r="D1641" s="26">
        <f t="shared" si="50"/>
        <v>21</v>
      </c>
      <c r="E1641" s="26">
        <f t="shared" si="51"/>
        <v>-20.519686</v>
      </c>
    </row>
    <row r="1642" spans="2:5" x14ac:dyDescent="0.3">
      <c r="B1642" s="30">
        <v>30000000</v>
      </c>
      <c r="C1642" s="30">
        <v>-26095018</v>
      </c>
      <c r="D1642" s="26">
        <f t="shared" si="50"/>
        <v>30</v>
      </c>
      <c r="E1642" s="26">
        <f t="shared" si="51"/>
        <v>-26.095018</v>
      </c>
    </row>
    <row r="1643" spans="2:5" x14ac:dyDescent="0.3">
      <c r="B1643" s="30">
        <v>18000000</v>
      </c>
      <c r="C1643" s="30">
        <v>-17872563</v>
      </c>
      <c r="D1643" s="26">
        <f t="shared" si="50"/>
        <v>18</v>
      </c>
      <c r="E1643" s="26">
        <f t="shared" si="51"/>
        <v>-17.872563</v>
      </c>
    </row>
    <row r="1644" spans="2:5" x14ac:dyDescent="0.3">
      <c r="B1644" s="30">
        <v>16000000</v>
      </c>
      <c r="C1644" s="30">
        <v>-15365723</v>
      </c>
      <c r="D1644" s="26">
        <f t="shared" si="50"/>
        <v>16</v>
      </c>
      <c r="E1644" s="26">
        <f t="shared" si="51"/>
        <v>-15.365722999999999</v>
      </c>
    </row>
    <row r="1645" spans="2:5" hidden="1" x14ac:dyDescent="0.3">
      <c r="B1645" s="30">
        <v>30000000</v>
      </c>
      <c r="C1645" s="30">
        <v>41011965.857142851</v>
      </c>
      <c r="D1645" s="26">
        <f t="shared" si="50"/>
        <v>30</v>
      </c>
      <c r="E1645" s="26">
        <f t="shared" si="51"/>
        <v>41.011965857142847</v>
      </c>
    </row>
    <row r="1646" spans="2:5" x14ac:dyDescent="0.3">
      <c r="B1646" s="30">
        <v>30000000</v>
      </c>
      <c r="C1646" s="30">
        <v>-29462420</v>
      </c>
      <c r="D1646" s="26">
        <f t="shared" si="50"/>
        <v>30</v>
      </c>
      <c r="E1646" s="26">
        <f t="shared" si="51"/>
        <v>-29.462420000000002</v>
      </c>
    </row>
    <row r="1647" spans="2:5" x14ac:dyDescent="0.3">
      <c r="B1647" s="30">
        <v>30000000</v>
      </c>
      <c r="C1647" s="30">
        <v>-27778006</v>
      </c>
      <c r="D1647" s="26">
        <f t="shared" si="50"/>
        <v>30</v>
      </c>
      <c r="E1647" s="26">
        <f t="shared" si="51"/>
        <v>-27.778006000000001</v>
      </c>
    </row>
    <row r="1648" spans="2:5" hidden="1" x14ac:dyDescent="0.3">
      <c r="B1648" s="30">
        <v>29000000</v>
      </c>
      <c r="C1648" s="30">
        <v>154436380</v>
      </c>
      <c r="D1648" s="26">
        <f t="shared" si="50"/>
        <v>29</v>
      </c>
      <c r="E1648" s="26">
        <f t="shared" si="51"/>
        <v>154.43638000000001</v>
      </c>
    </row>
    <row r="1649" spans="2:5" hidden="1" x14ac:dyDescent="0.3">
      <c r="B1649" s="30">
        <v>28000000</v>
      </c>
      <c r="C1649" s="30">
        <v>91518352</v>
      </c>
      <c r="D1649" s="26">
        <f t="shared" si="50"/>
        <v>28</v>
      </c>
      <c r="E1649" s="26">
        <f t="shared" si="51"/>
        <v>91.518351999999993</v>
      </c>
    </row>
    <row r="1650" spans="2:5" hidden="1" x14ac:dyDescent="0.3">
      <c r="B1650" s="30">
        <v>30000000</v>
      </c>
      <c r="C1650" s="30">
        <v>7036404</v>
      </c>
      <c r="D1650" s="26">
        <f t="shared" si="50"/>
        <v>30</v>
      </c>
      <c r="E1650" s="26">
        <f t="shared" si="51"/>
        <v>7.0364040000000001</v>
      </c>
    </row>
    <row r="1651" spans="2:5" x14ac:dyDescent="0.3">
      <c r="B1651" s="30">
        <v>29000000</v>
      </c>
      <c r="C1651" s="30">
        <v>-6640707</v>
      </c>
      <c r="D1651" s="26">
        <f t="shared" si="50"/>
        <v>29</v>
      </c>
      <c r="E1651" s="26">
        <f t="shared" si="51"/>
        <v>-6.6407069999999999</v>
      </c>
    </row>
    <row r="1652" spans="2:5" x14ac:dyDescent="0.3">
      <c r="B1652" s="30">
        <v>35000000</v>
      </c>
      <c r="C1652" s="30">
        <v>-16406844</v>
      </c>
      <c r="D1652" s="26">
        <f t="shared" si="50"/>
        <v>35</v>
      </c>
      <c r="E1652" s="26">
        <f t="shared" si="51"/>
        <v>-16.406844</v>
      </c>
    </row>
    <row r="1653" spans="2:5" hidden="1" x14ac:dyDescent="0.3">
      <c r="B1653" s="30">
        <v>29000000</v>
      </c>
      <c r="C1653" s="30">
        <v>16423646.75</v>
      </c>
      <c r="D1653" s="26">
        <f t="shared" si="50"/>
        <v>29</v>
      </c>
      <c r="E1653" s="26">
        <f t="shared" si="51"/>
        <v>16.42364675</v>
      </c>
    </row>
    <row r="1654" spans="2:5" x14ac:dyDescent="0.3">
      <c r="B1654" s="30">
        <v>29000000</v>
      </c>
      <c r="C1654" s="30">
        <v>-12069815</v>
      </c>
      <c r="D1654" s="26">
        <f t="shared" si="50"/>
        <v>29</v>
      </c>
      <c r="E1654" s="26">
        <f t="shared" si="51"/>
        <v>-12.069815</v>
      </c>
    </row>
    <row r="1655" spans="2:5" hidden="1" x14ac:dyDescent="0.3">
      <c r="B1655" s="30">
        <v>29000000</v>
      </c>
      <c r="C1655" s="30">
        <v>34034755</v>
      </c>
      <c r="D1655" s="26">
        <f t="shared" si="50"/>
        <v>29</v>
      </c>
      <c r="E1655" s="26">
        <f t="shared" si="51"/>
        <v>34.034754999999997</v>
      </c>
    </row>
    <row r="1656" spans="2:5" x14ac:dyDescent="0.3">
      <c r="B1656" s="30">
        <v>29000000</v>
      </c>
      <c r="C1656" s="30">
        <v>-23100203</v>
      </c>
      <c r="D1656" s="26">
        <f t="shared" si="50"/>
        <v>29</v>
      </c>
      <c r="E1656" s="26">
        <f t="shared" si="51"/>
        <v>-23.100203</v>
      </c>
    </row>
    <row r="1657" spans="2:5" x14ac:dyDescent="0.3">
      <c r="B1657" s="30">
        <v>28000000</v>
      </c>
      <c r="C1657" s="30">
        <v>-23445431</v>
      </c>
      <c r="D1657" s="26">
        <f t="shared" si="50"/>
        <v>28</v>
      </c>
      <c r="E1657" s="26">
        <f t="shared" si="51"/>
        <v>-23.445430999999999</v>
      </c>
    </row>
    <row r="1658" spans="2:5" hidden="1" x14ac:dyDescent="0.3">
      <c r="B1658" s="30">
        <v>12000000</v>
      </c>
      <c r="C1658" s="30">
        <v>5016190</v>
      </c>
      <c r="D1658" s="26">
        <f t="shared" si="50"/>
        <v>12</v>
      </c>
      <c r="E1658" s="26">
        <f t="shared" si="51"/>
        <v>5.0161899999999999</v>
      </c>
    </row>
    <row r="1659" spans="2:5" x14ac:dyDescent="0.3">
      <c r="B1659" s="30">
        <v>29000000</v>
      </c>
      <c r="C1659" s="30">
        <v>-22698869</v>
      </c>
      <c r="D1659" s="26">
        <f t="shared" si="50"/>
        <v>29</v>
      </c>
      <c r="E1659" s="26">
        <f t="shared" si="51"/>
        <v>-22.698868999999998</v>
      </c>
    </row>
    <row r="1660" spans="2:5" hidden="1" x14ac:dyDescent="0.3">
      <c r="B1660" s="30">
        <v>28000000</v>
      </c>
      <c r="C1660" s="30">
        <v>189350219</v>
      </c>
      <c r="D1660" s="26">
        <f t="shared" si="50"/>
        <v>28</v>
      </c>
      <c r="E1660" s="26">
        <f t="shared" si="51"/>
        <v>189.35021900000001</v>
      </c>
    </row>
    <row r="1661" spans="2:5" hidden="1" x14ac:dyDescent="0.3">
      <c r="B1661" s="30">
        <v>28000000</v>
      </c>
      <c r="C1661" s="30">
        <v>133029270</v>
      </c>
      <c r="D1661" s="26">
        <f t="shared" si="50"/>
        <v>28</v>
      </c>
      <c r="E1661" s="26">
        <f t="shared" si="51"/>
        <v>133.02927</v>
      </c>
    </row>
    <row r="1662" spans="2:5" hidden="1" x14ac:dyDescent="0.3">
      <c r="B1662" s="30">
        <v>28000000</v>
      </c>
      <c r="C1662" s="30">
        <v>151870271</v>
      </c>
      <c r="D1662" s="26">
        <f t="shared" si="50"/>
        <v>28</v>
      </c>
      <c r="E1662" s="26">
        <f t="shared" si="51"/>
        <v>151.870271</v>
      </c>
    </row>
    <row r="1663" spans="2:5" hidden="1" x14ac:dyDescent="0.3">
      <c r="B1663" s="30">
        <v>24000000</v>
      </c>
      <c r="C1663" s="30">
        <v>76491683</v>
      </c>
      <c r="D1663" s="26">
        <f t="shared" si="50"/>
        <v>24</v>
      </c>
      <c r="E1663" s="26">
        <f t="shared" si="51"/>
        <v>76.491682999999995</v>
      </c>
    </row>
    <row r="1664" spans="2:5" hidden="1" x14ac:dyDescent="0.3">
      <c r="B1664" s="30">
        <v>60000000</v>
      </c>
      <c r="C1664" s="30">
        <v>14058698</v>
      </c>
      <c r="D1664" s="26">
        <f t="shared" si="50"/>
        <v>60</v>
      </c>
      <c r="E1664" s="26">
        <f t="shared" si="51"/>
        <v>14.058698</v>
      </c>
    </row>
    <row r="1665" spans="2:5" x14ac:dyDescent="0.3">
      <c r="B1665" s="30">
        <v>29000000</v>
      </c>
      <c r="C1665" s="30">
        <v>-6052911.875</v>
      </c>
      <c r="D1665" s="26">
        <f t="shared" si="50"/>
        <v>29</v>
      </c>
      <c r="E1665" s="26">
        <f t="shared" si="51"/>
        <v>-6.0529118750000004</v>
      </c>
    </row>
    <row r="1666" spans="2:5" hidden="1" x14ac:dyDescent="0.3">
      <c r="B1666" s="30">
        <v>29000000</v>
      </c>
      <c r="C1666" s="30">
        <v>26845943</v>
      </c>
      <c r="D1666" s="26">
        <f t="shared" si="50"/>
        <v>29</v>
      </c>
      <c r="E1666" s="26">
        <f t="shared" si="51"/>
        <v>26.845942999999998</v>
      </c>
    </row>
    <row r="1667" spans="2:5" hidden="1" x14ac:dyDescent="0.3">
      <c r="B1667" s="30">
        <v>28000000</v>
      </c>
      <c r="C1667" s="30">
        <v>53350242</v>
      </c>
      <c r="D1667" s="26">
        <f t="shared" ref="D1667:D1730" si="52">B1667/1000000</f>
        <v>28</v>
      </c>
      <c r="E1667" s="26">
        <f t="shared" ref="E1667:E1730" si="53">C1667/1000000</f>
        <v>53.350242000000001</v>
      </c>
    </row>
    <row r="1668" spans="2:5" hidden="1" x14ac:dyDescent="0.3">
      <c r="B1668" s="30">
        <v>28000000</v>
      </c>
      <c r="C1668" s="30">
        <v>39266300</v>
      </c>
      <c r="D1668" s="26">
        <f t="shared" si="52"/>
        <v>28</v>
      </c>
      <c r="E1668" s="26">
        <f t="shared" si="53"/>
        <v>39.266300000000001</v>
      </c>
    </row>
    <row r="1669" spans="2:5" hidden="1" x14ac:dyDescent="0.3">
      <c r="B1669" s="30">
        <v>28000000</v>
      </c>
      <c r="C1669" s="30">
        <v>42235322</v>
      </c>
      <c r="D1669" s="26">
        <f t="shared" si="52"/>
        <v>28</v>
      </c>
      <c r="E1669" s="26">
        <f t="shared" si="53"/>
        <v>42.235321999999996</v>
      </c>
    </row>
    <row r="1670" spans="2:5" x14ac:dyDescent="0.3">
      <c r="B1670" s="30">
        <v>30000000</v>
      </c>
      <c r="C1670" s="30">
        <v>-22556993</v>
      </c>
      <c r="D1670" s="26">
        <f t="shared" si="52"/>
        <v>30</v>
      </c>
      <c r="E1670" s="26">
        <f t="shared" si="53"/>
        <v>-22.556992999999999</v>
      </c>
    </row>
    <row r="1671" spans="2:5" hidden="1" x14ac:dyDescent="0.3">
      <c r="B1671" s="30">
        <v>28000000</v>
      </c>
      <c r="C1671" s="30">
        <v>36371181</v>
      </c>
      <c r="D1671" s="26">
        <f t="shared" si="52"/>
        <v>28</v>
      </c>
      <c r="E1671" s="26">
        <f t="shared" si="53"/>
        <v>36.371181</v>
      </c>
    </row>
    <row r="1672" spans="2:5" hidden="1" x14ac:dyDescent="0.3">
      <c r="B1672" s="30">
        <v>26000000</v>
      </c>
      <c r="C1672" s="30">
        <v>32885635</v>
      </c>
      <c r="D1672" s="26">
        <f t="shared" si="52"/>
        <v>26</v>
      </c>
      <c r="E1672" s="26">
        <f t="shared" si="53"/>
        <v>32.885635000000001</v>
      </c>
    </row>
    <row r="1673" spans="2:5" hidden="1" x14ac:dyDescent="0.3">
      <c r="B1673" s="30">
        <v>35000000</v>
      </c>
      <c r="C1673" s="30">
        <v>25400856</v>
      </c>
      <c r="D1673" s="26">
        <f t="shared" si="52"/>
        <v>35</v>
      </c>
      <c r="E1673" s="26">
        <f t="shared" si="53"/>
        <v>25.400856000000001</v>
      </c>
    </row>
    <row r="1674" spans="2:5" hidden="1" x14ac:dyDescent="0.3">
      <c r="B1674" s="30">
        <v>21000000</v>
      </c>
      <c r="C1674" s="30">
        <v>31353636</v>
      </c>
      <c r="D1674" s="26">
        <f t="shared" si="52"/>
        <v>21</v>
      </c>
      <c r="E1674" s="26">
        <f t="shared" si="53"/>
        <v>31.353636000000002</v>
      </c>
    </row>
    <row r="1675" spans="2:5" hidden="1" x14ac:dyDescent="0.3">
      <c r="B1675" s="30">
        <v>30000000</v>
      </c>
      <c r="C1675" s="30">
        <v>21475962</v>
      </c>
      <c r="D1675" s="26">
        <f t="shared" si="52"/>
        <v>30</v>
      </c>
      <c r="E1675" s="26">
        <f t="shared" si="53"/>
        <v>21.475961999999999</v>
      </c>
    </row>
    <row r="1676" spans="2:5" hidden="1" x14ac:dyDescent="0.3">
      <c r="B1676" s="30">
        <v>28000000</v>
      </c>
      <c r="C1676" s="30">
        <v>35910583</v>
      </c>
      <c r="D1676" s="26">
        <f t="shared" si="52"/>
        <v>28</v>
      </c>
      <c r="E1676" s="26">
        <f t="shared" si="53"/>
        <v>35.910583000000003</v>
      </c>
    </row>
    <row r="1677" spans="2:5" hidden="1" x14ac:dyDescent="0.3">
      <c r="B1677" s="30">
        <v>28000000</v>
      </c>
      <c r="C1677" s="30">
        <v>34300000</v>
      </c>
      <c r="D1677" s="26">
        <f t="shared" si="52"/>
        <v>28</v>
      </c>
      <c r="E1677" s="26">
        <f t="shared" si="53"/>
        <v>34.299999999999997</v>
      </c>
    </row>
    <row r="1678" spans="2:5" hidden="1" x14ac:dyDescent="0.3">
      <c r="B1678" s="30">
        <v>28000000</v>
      </c>
      <c r="C1678" s="30">
        <v>21968653</v>
      </c>
      <c r="D1678" s="26">
        <f t="shared" si="52"/>
        <v>28</v>
      </c>
      <c r="E1678" s="26">
        <f t="shared" si="53"/>
        <v>21.968653</v>
      </c>
    </row>
    <row r="1679" spans="2:5" hidden="1" x14ac:dyDescent="0.3">
      <c r="B1679" s="30">
        <v>27000000</v>
      </c>
      <c r="C1679" s="30">
        <v>17450000</v>
      </c>
      <c r="D1679" s="26">
        <f t="shared" si="52"/>
        <v>27</v>
      </c>
      <c r="E1679" s="26">
        <f t="shared" si="53"/>
        <v>17.45</v>
      </c>
    </row>
    <row r="1680" spans="2:5" hidden="1" x14ac:dyDescent="0.3">
      <c r="B1680" s="30">
        <v>28000000</v>
      </c>
      <c r="C1680" s="30">
        <v>17162741</v>
      </c>
      <c r="D1680" s="26">
        <f t="shared" si="52"/>
        <v>28</v>
      </c>
      <c r="E1680" s="26">
        <f t="shared" si="53"/>
        <v>17.162741</v>
      </c>
    </row>
    <row r="1681" spans="2:5" hidden="1" x14ac:dyDescent="0.3">
      <c r="B1681" s="30">
        <v>28000000</v>
      </c>
      <c r="C1681" s="30">
        <v>43346930</v>
      </c>
      <c r="D1681" s="26">
        <f t="shared" si="52"/>
        <v>28</v>
      </c>
      <c r="E1681" s="26">
        <f t="shared" si="53"/>
        <v>43.34693</v>
      </c>
    </row>
    <row r="1682" spans="2:5" hidden="1" x14ac:dyDescent="0.3">
      <c r="B1682" s="30">
        <v>28000000</v>
      </c>
      <c r="C1682" s="30">
        <v>11514713</v>
      </c>
      <c r="D1682" s="26">
        <f t="shared" si="52"/>
        <v>28</v>
      </c>
      <c r="E1682" s="26">
        <f t="shared" si="53"/>
        <v>11.514713</v>
      </c>
    </row>
    <row r="1683" spans="2:5" hidden="1" x14ac:dyDescent="0.3">
      <c r="B1683" s="30">
        <v>28000000</v>
      </c>
      <c r="C1683" s="30">
        <v>15097652</v>
      </c>
      <c r="D1683" s="26">
        <f t="shared" si="52"/>
        <v>28</v>
      </c>
      <c r="E1683" s="26">
        <f t="shared" si="53"/>
        <v>15.097652</v>
      </c>
    </row>
    <row r="1684" spans="2:5" hidden="1" x14ac:dyDescent="0.3">
      <c r="B1684" s="30">
        <v>30000000</v>
      </c>
      <c r="C1684" s="30">
        <v>18043505</v>
      </c>
      <c r="D1684" s="26">
        <f t="shared" si="52"/>
        <v>30</v>
      </c>
      <c r="E1684" s="26">
        <f t="shared" si="53"/>
        <v>18.043505</v>
      </c>
    </row>
    <row r="1685" spans="2:5" hidden="1" x14ac:dyDescent="0.3">
      <c r="B1685" s="30">
        <v>28000000</v>
      </c>
      <c r="C1685" s="30">
        <v>9053924</v>
      </c>
      <c r="D1685" s="26">
        <f t="shared" si="52"/>
        <v>28</v>
      </c>
      <c r="E1685" s="26">
        <f t="shared" si="53"/>
        <v>9.0539240000000003</v>
      </c>
    </row>
    <row r="1686" spans="2:5" hidden="1" x14ac:dyDescent="0.3">
      <c r="B1686" s="30">
        <v>28000000</v>
      </c>
      <c r="C1686" s="30">
        <v>5000377</v>
      </c>
      <c r="D1686" s="26">
        <f t="shared" si="52"/>
        <v>28</v>
      </c>
      <c r="E1686" s="26">
        <f t="shared" si="53"/>
        <v>5.0003770000000003</v>
      </c>
    </row>
    <row r="1687" spans="2:5" hidden="1" x14ac:dyDescent="0.3">
      <c r="B1687" s="30">
        <v>28000000</v>
      </c>
      <c r="C1687" s="30">
        <v>38950483</v>
      </c>
      <c r="D1687" s="26">
        <f t="shared" si="52"/>
        <v>28</v>
      </c>
      <c r="E1687" s="26">
        <f t="shared" si="53"/>
        <v>38.950482999999998</v>
      </c>
    </row>
    <row r="1688" spans="2:5" hidden="1" x14ac:dyDescent="0.3">
      <c r="B1688" s="30">
        <v>28000000</v>
      </c>
      <c r="C1688" s="30">
        <v>10372662</v>
      </c>
      <c r="D1688" s="26">
        <f t="shared" si="52"/>
        <v>28</v>
      </c>
      <c r="E1688" s="26">
        <f t="shared" si="53"/>
        <v>10.372662</v>
      </c>
    </row>
    <row r="1689" spans="2:5" x14ac:dyDescent="0.3">
      <c r="B1689" s="30">
        <v>28000000</v>
      </c>
      <c r="C1689" s="30">
        <v>-1000000</v>
      </c>
      <c r="D1689" s="26">
        <f t="shared" si="52"/>
        <v>28</v>
      </c>
      <c r="E1689" s="26">
        <f t="shared" si="53"/>
        <v>-1</v>
      </c>
    </row>
    <row r="1690" spans="2:5" hidden="1" x14ac:dyDescent="0.3">
      <c r="B1690" s="30">
        <v>28000000</v>
      </c>
      <c r="C1690" s="30">
        <v>3600000</v>
      </c>
      <c r="D1690" s="26">
        <f t="shared" si="52"/>
        <v>28</v>
      </c>
      <c r="E1690" s="26">
        <f t="shared" si="53"/>
        <v>3.6</v>
      </c>
    </row>
    <row r="1691" spans="2:5" hidden="1" x14ac:dyDescent="0.3">
      <c r="B1691" s="30">
        <v>28000000</v>
      </c>
      <c r="C1691" s="30">
        <v>2688364</v>
      </c>
      <c r="D1691" s="26">
        <f t="shared" si="52"/>
        <v>28</v>
      </c>
      <c r="E1691" s="26">
        <f t="shared" si="53"/>
        <v>2.688364</v>
      </c>
    </row>
    <row r="1692" spans="2:5" hidden="1" x14ac:dyDescent="0.3">
      <c r="B1692" s="30">
        <v>21000000</v>
      </c>
      <c r="C1692" s="30">
        <v>7563179</v>
      </c>
      <c r="D1692" s="26">
        <f t="shared" si="52"/>
        <v>21</v>
      </c>
      <c r="E1692" s="26">
        <f t="shared" si="53"/>
        <v>7.5631789999999999</v>
      </c>
    </row>
    <row r="1693" spans="2:5" x14ac:dyDescent="0.3">
      <c r="B1693" s="30">
        <v>28000000</v>
      </c>
      <c r="C1693" s="30">
        <v>-11220364</v>
      </c>
      <c r="D1693" s="26">
        <f t="shared" si="52"/>
        <v>28</v>
      </c>
      <c r="E1693" s="26">
        <f t="shared" si="53"/>
        <v>-11.220364</v>
      </c>
    </row>
    <row r="1694" spans="2:5" x14ac:dyDescent="0.3">
      <c r="B1694" s="30">
        <v>160000000</v>
      </c>
      <c r="C1694" s="30">
        <v>-149237822</v>
      </c>
      <c r="D1694" s="26">
        <f t="shared" si="52"/>
        <v>160</v>
      </c>
      <c r="E1694" s="26">
        <f t="shared" si="53"/>
        <v>-149.23782199999999</v>
      </c>
    </row>
    <row r="1695" spans="2:5" x14ac:dyDescent="0.3">
      <c r="B1695" s="30">
        <v>28000000</v>
      </c>
      <c r="C1695" s="30">
        <v>-10675256</v>
      </c>
      <c r="D1695" s="26">
        <f t="shared" si="52"/>
        <v>28</v>
      </c>
      <c r="E1695" s="26">
        <f t="shared" si="53"/>
        <v>-10.675255999999999</v>
      </c>
    </row>
    <row r="1696" spans="2:5" x14ac:dyDescent="0.3">
      <c r="B1696" s="30">
        <v>28000000</v>
      </c>
      <c r="C1696" s="30">
        <v>-19111857</v>
      </c>
      <c r="D1696" s="26">
        <f t="shared" si="52"/>
        <v>28</v>
      </c>
      <c r="E1696" s="26">
        <f t="shared" si="53"/>
        <v>-19.111857000000001</v>
      </c>
    </row>
    <row r="1697" spans="2:5" x14ac:dyDescent="0.3">
      <c r="B1697" s="30">
        <v>28000000</v>
      </c>
      <c r="C1697" s="30">
        <v>-3731172</v>
      </c>
      <c r="D1697" s="26">
        <f t="shared" si="52"/>
        <v>28</v>
      </c>
      <c r="E1697" s="26">
        <f t="shared" si="53"/>
        <v>-3.7311719999999999</v>
      </c>
    </row>
    <row r="1698" spans="2:5" x14ac:dyDescent="0.3">
      <c r="B1698" s="30">
        <v>28000000</v>
      </c>
      <c r="C1698" s="30">
        <v>-19880795</v>
      </c>
      <c r="D1698" s="26">
        <f t="shared" si="52"/>
        <v>28</v>
      </c>
      <c r="E1698" s="26">
        <f t="shared" si="53"/>
        <v>-19.880794999999999</v>
      </c>
    </row>
    <row r="1699" spans="2:5" x14ac:dyDescent="0.3">
      <c r="B1699" s="30">
        <v>28000000</v>
      </c>
      <c r="C1699" s="30">
        <v>-19565399</v>
      </c>
      <c r="D1699" s="26">
        <f t="shared" si="52"/>
        <v>28</v>
      </c>
      <c r="E1699" s="26">
        <f t="shared" si="53"/>
        <v>-19.565398999999999</v>
      </c>
    </row>
    <row r="1700" spans="2:5" x14ac:dyDescent="0.3">
      <c r="B1700" s="30">
        <v>28000000</v>
      </c>
      <c r="C1700" s="30">
        <v>-21001676</v>
      </c>
      <c r="D1700" s="26">
        <f t="shared" si="52"/>
        <v>28</v>
      </c>
      <c r="E1700" s="26">
        <f t="shared" si="53"/>
        <v>-21.001676</v>
      </c>
    </row>
    <row r="1701" spans="2:5" x14ac:dyDescent="0.3">
      <c r="B1701" s="30">
        <v>28000000</v>
      </c>
      <c r="C1701" s="30">
        <v>-17092709</v>
      </c>
      <c r="D1701" s="26">
        <f t="shared" si="52"/>
        <v>28</v>
      </c>
      <c r="E1701" s="26">
        <f t="shared" si="53"/>
        <v>-17.092708999999999</v>
      </c>
    </row>
    <row r="1702" spans="2:5" x14ac:dyDescent="0.3">
      <c r="B1702" s="30">
        <v>28000000</v>
      </c>
      <c r="C1702" s="30">
        <v>-22467699</v>
      </c>
      <c r="D1702" s="26">
        <f t="shared" si="52"/>
        <v>28</v>
      </c>
      <c r="E1702" s="26">
        <f t="shared" si="53"/>
        <v>-22.467699</v>
      </c>
    </row>
    <row r="1703" spans="2:5" x14ac:dyDescent="0.3">
      <c r="B1703" s="30">
        <v>27000000</v>
      </c>
      <c r="C1703" s="30">
        <v>-24224407</v>
      </c>
      <c r="D1703" s="26">
        <f t="shared" si="52"/>
        <v>27</v>
      </c>
      <c r="E1703" s="26">
        <f t="shared" si="53"/>
        <v>-24.224406999999999</v>
      </c>
    </row>
    <row r="1704" spans="2:5" hidden="1" x14ac:dyDescent="0.3">
      <c r="B1704" s="30">
        <v>28000000</v>
      </c>
      <c r="C1704" s="30">
        <v>751715</v>
      </c>
      <c r="D1704" s="26">
        <f t="shared" si="52"/>
        <v>28</v>
      </c>
      <c r="E1704" s="26">
        <f t="shared" si="53"/>
        <v>0.75171500000000002</v>
      </c>
    </row>
    <row r="1705" spans="2:5" x14ac:dyDescent="0.3">
      <c r="B1705" s="30">
        <v>28000000</v>
      </c>
      <c r="C1705" s="30">
        <v>-7714482</v>
      </c>
      <c r="D1705" s="26">
        <f t="shared" si="52"/>
        <v>28</v>
      </c>
      <c r="E1705" s="26">
        <f t="shared" si="53"/>
        <v>-7.7144820000000003</v>
      </c>
    </row>
    <row r="1706" spans="2:5" hidden="1" x14ac:dyDescent="0.3">
      <c r="B1706" s="30">
        <v>27500000</v>
      </c>
      <c r="C1706" s="30">
        <v>40400000</v>
      </c>
      <c r="D1706" s="26">
        <f t="shared" si="52"/>
        <v>27.5</v>
      </c>
      <c r="E1706" s="26">
        <f t="shared" si="53"/>
        <v>40.4</v>
      </c>
    </row>
    <row r="1707" spans="2:5" hidden="1" x14ac:dyDescent="0.3">
      <c r="B1707" s="30">
        <v>30000000</v>
      </c>
      <c r="C1707" s="30">
        <v>118734225</v>
      </c>
      <c r="D1707" s="26">
        <f t="shared" si="52"/>
        <v>30</v>
      </c>
      <c r="E1707" s="26">
        <f t="shared" si="53"/>
        <v>118.734225</v>
      </c>
    </row>
    <row r="1708" spans="2:5" hidden="1" x14ac:dyDescent="0.3">
      <c r="B1708" s="30">
        <v>30000000</v>
      </c>
      <c r="C1708" s="30">
        <v>19185998</v>
      </c>
      <c r="D1708" s="26">
        <f t="shared" si="52"/>
        <v>30</v>
      </c>
      <c r="E1708" s="26">
        <f t="shared" si="53"/>
        <v>19.185998000000001</v>
      </c>
    </row>
    <row r="1709" spans="2:5" hidden="1" x14ac:dyDescent="0.3">
      <c r="B1709" s="30">
        <v>35000000</v>
      </c>
      <c r="C1709" s="30">
        <v>7168445</v>
      </c>
      <c r="D1709" s="26">
        <f t="shared" si="52"/>
        <v>35</v>
      </c>
      <c r="E1709" s="26">
        <f t="shared" si="53"/>
        <v>7.1684450000000002</v>
      </c>
    </row>
    <row r="1710" spans="2:5" hidden="1" x14ac:dyDescent="0.3">
      <c r="B1710" s="30">
        <v>16000000</v>
      </c>
      <c r="C1710" s="30">
        <v>10400000</v>
      </c>
      <c r="D1710" s="26">
        <f t="shared" si="52"/>
        <v>16</v>
      </c>
      <c r="E1710" s="26">
        <f t="shared" si="53"/>
        <v>10.4</v>
      </c>
    </row>
    <row r="1711" spans="2:5" hidden="1" x14ac:dyDescent="0.3">
      <c r="B1711" s="30">
        <v>15000000</v>
      </c>
      <c r="C1711" s="30">
        <v>2508670</v>
      </c>
      <c r="D1711" s="26">
        <f t="shared" si="52"/>
        <v>15</v>
      </c>
      <c r="E1711" s="26">
        <f t="shared" si="53"/>
        <v>2.50867</v>
      </c>
    </row>
    <row r="1712" spans="2:5" x14ac:dyDescent="0.3">
      <c r="B1712" s="30">
        <v>27500000</v>
      </c>
      <c r="C1712" s="30">
        <v>-17835684</v>
      </c>
      <c r="D1712" s="26">
        <f t="shared" si="52"/>
        <v>27.5</v>
      </c>
      <c r="E1712" s="26">
        <f t="shared" si="53"/>
        <v>-17.835684000000001</v>
      </c>
    </row>
    <row r="1713" spans="2:5" hidden="1" x14ac:dyDescent="0.3">
      <c r="B1713" s="30">
        <v>30000000</v>
      </c>
      <c r="C1713" s="30">
        <v>44888996</v>
      </c>
      <c r="D1713" s="26">
        <f t="shared" si="52"/>
        <v>30</v>
      </c>
      <c r="E1713" s="26">
        <f t="shared" si="53"/>
        <v>44.888995999999999</v>
      </c>
    </row>
    <row r="1714" spans="2:5" hidden="1" x14ac:dyDescent="0.3">
      <c r="B1714" s="30">
        <v>27000000</v>
      </c>
      <c r="C1714" s="30">
        <v>42586544</v>
      </c>
      <c r="D1714" s="26">
        <f t="shared" si="52"/>
        <v>27</v>
      </c>
      <c r="E1714" s="26">
        <f t="shared" si="53"/>
        <v>42.586544000000004</v>
      </c>
    </row>
    <row r="1715" spans="2:5" hidden="1" x14ac:dyDescent="0.3">
      <c r="B1715" s="30">
        <v>27000000</v>
      </c>
      <c r="C1715" s="30">
        <v>33491560</v>
      </c>
      <c r="D1715" s="26">
        <f t="shared" si="52"/>
        <v>27</v>
      </c>
      <c r="E1715" s="26">
        <f t="shared" si="53"/>
        <v>33.49156</v>
      </c>
    </row>
    <row r="1716" spans="2:5" hidden="1" x14ac:dyDescent="0.3">
      <c r="B1716" s="30">
        <v>27000000</v>
      </c>
      <c r="C1716" s="30">
        <v>27200000</v>
      </c>
      <c r="D1716" s="26">
        <f t="shared" si="52"/>
        <v>27</v>
      </c>
      <c r="E1716" s="26">
        <f t="shared" si="53"/>
        <v>27.2</v>
      </c>
    </row>
    <row r="1717" spans="2:5" hidden="1" x14ac:dyDescent="0.3">
      <c r="B1717" s="30">
        <v>25000000</v>
      </c>
      <c r="C1717" s="30">
        <v>5920167</v>
      </c>
      <c r="D1717" s="26">
        <f t="shared" si="52"/>
        <v>25</v>
      </c>
      <c r="E1717" s="26">
        <f t="shared" si="53"/>
        <v>5.9201670000000002</v>
      </c>
    </row>
    <row r="1718" spans="2:5" hidden="1" x14ac:dyDescent="0.3">
      <c r="B1718" s="30">
        <v>30000000</v>
      </c>
      <c r="C1718" s="30">
        <v>10566655</v>
      </c>
      <c r="D1718" s="26">
        <f t="shared" si="52"/>
        <v>30</v>
      </c>
      <c r="E1718" s="26">
        <f t="shared" si="53"/>
        <v>10.566655000000001</v>
      </c>
    </row>
    <row r="1719" spans="2:5" hidden="1" x14ac:dyDescent="0.3">
      <c r="B1719" s="30">
        <v>27000000</v>
      </c>
      <c r="C1719" s="30">
        <v>4768374</v>
      </c>
      <c r="D1719" s="26">
        <f t="shared" si="52"/>
        <v>27</v>
      </c>
      <c r="E1719" s="26">
        <f t="shared" si="53"/>
        <v>4.7683739999999997</v>
      </c>
    </row>
    <row r="1720" spans="2:5" x14ac:dyDescent="0.3">
      <c r="B1720" s="30">
        <v>27000000</v>
      </c>
      <c r="C1720" s="30">
        <v>-4505513</v>
      </c>
      <c r="D1720" s="26">
        <f t="shared" si="52"/>
        <v>27</v>
      </c>
      <c r="E1720" s="26">
        <f t="shared" si="53"/>
        <v>-4.5055129999999997</v>
      </c>
    </row>
    <row r="1721" spans="2:5" x14ac:dyDescent="0.3">
      <c r="B1721" s="30">
        <v>27000000</v>
      </c>
      <c r="C1721" s="30">
        <v>-5500000</v>
      </c>
      <c r="D1721" s="26">
        <f t="shared" si="52"/>
        <v>27</v>
      </c>
      <c r="E1721" s="26">
        <f t="shared" si="53"/>
        <v>-5.5</v>
      </c>
    </row>
    <row r="1722" spans="2:5" x14ac:dyDescent="0.3">
      <c r="B1722" s="30">
        <v>30000000</v>
      </c>
      <c r="C1722" s="30">
        <v>-25536708</v>
      </c>
      <c r="D1722" s="26">
        <f t="shared" si="52"/>
        <v>30</v>
      </c>
      <c r="E1722" s="26">
        <f t="shared" si="53"/>
        <v>-25.536708000000001</v>
      </c>
    </row>
    <row r="1723" spans="2:5" hidden="1" x14ac:dyDescent="0.3">
      <c r="B1723" s="30">
        <v>27000000</v>
      </c>
      <c r="C1723" s="30">
        <v>77729952.666666672</v>
      </c>
      <c r="D1723" s="26">
        <f t="shared" si="52"/>
        <v>27</v>
      </c>
      <c r="E1723" s="26">
        <f t="shared" si="53"/>
        <v>77.729952666666676</v>
      </c>
    </row>
    <row r="1724" spans="2:5" x14ac:dyDescent="0.3">
      <c r="B1724" s="30">
        <v>27000000</v>
      </c>
      <c r="C1724" s="30">
        <v>-12662421</v>
      </c>
      <c r="D1724" s="26">
        <f t="shared" si="52"/>
        <v>27</v>
      </c>
      <c r="E1724" s="26">
        <f t="shared" si="53"/>
        <v>-12.662421</v>
      </c>
    </row>
    <row r="1725" spans="2:5" hidden="1" x14ac:dyDescent="0.3">
      <c r="B1725" s="30">
        <v>13500000</v>
      </c>
      <c r="C1725" s="30">
        <v>323741</v>
      </c>
      <c r="D1725" s="26">
        <f t="shared" si="52"/>
        <v>13.5</v>
      </c>
      <c r="E1725" s="26">
        <f t="shared" si="53"/>
        <v>0.323741</v>
      </c>
    </row>
    <row r="1726" spans="2:5" x14ac:dyDescent="0.3">
      <c r="B1726" s="30">
        <v>27000000</v>
      </c>
      <c r="C1726" s="30">
        <v>-16702103</v>
      </c>
      <c r="D1726" s="26">
        <f t="shared" si="52"/>
        <v>27</v>
      </c>
      <c r="E1726" s="26">
        <f t="shared" si="53"/>
        <v>-16.702103000000001</v>
      </c>
    </row>
    <row r="1727" spans="2:5" x14ac:dyDescent="0.3">
      <c r="B1727" s="30">
        <v>27000000</v>
      </c>
      <c r="C1727" s="30">
        <v>-13751523</v>
      </c>
      <c r="D1727" s="26">
        <f t="shared" si="52"/>
        <v>27</v>
      </c>
      <c r="E1727" s="26">
        <f t="shared" si="53"/>
        <v>-13.751523000000001</v>
      </c>
    </row>
    <row r="1728" spans="2:5" x14ac:dyDescent="0.3">
      <c r="B1728" s="30">
        <v>27000000</v>
      </c>
      <c r="C1728" s="30">
        <v>-18287436</v>
      </c>
      <c r="D1728" s="26">
        <f t="shared" si="52"/>
        <v>27</v>
      </c>
      <c r="E1728" s="26">
        <f t="shared" si="53"/>
        <v>-18.287436</v>
      </c>
    </row>
    <row r="1729" spans="2:5" x14ac:dyDescent="0.3">
      <c r="B1729" s="30">
        <v>27000000</v>
      </c>
      <c r="C1729" s="30">
        <v>-19513094</v>
      </c>
      <c r="D1729" s="26">
        <f t="shared" si="52"/>
        <v>27</v>
      </c>
      <c r="E1729" s="26">
        <f t="shared" si="53"/>
        <v>-19.513093999999999</v>
      </c>
    </row>
    <row r="1730" spans="2:5" hidden="1" x14ac:dyDescent="0.3">
      <c r="B1730" s="30">
        <v>27000000</v>
      </c>
      <c r="C1730" s="30">
        <v>11536376</v>
      </c>
      <c r="D1730" s="26">
        <f t="shared" si="52"/>
        <v>27</v>
      </c>
      <c r="E1730" s="26">
        <f t="shared" si="53"/>
        <v>11.536376000000001</v>
      </c>
    </row>
    <row r="1731" spans="2:5" hidden="1" x14ac:dyDescent="0.3">
      <c r="B1731" s="30">
        <v>27000000</v>
      </c>
      <c r="C1731" s="30">
        <v>14008532</v>
      </c>
      <c r="D1731" s="26">
        <f t="shared" ref="D1731:D1794" si="54">B1731/1000000</f>
        <v>27</v>
      </c>
      <c r="E1731" s="26">
        <f t="shared" ref="E1731:E1794" si="55">C1731/1000000</f>
        <v>14.008532000000001</v>
      </c>
    </row>
    <row r="1732" spans="2:5" x14ac:dyDescent="0.3">
      <c r="B1732" s="30">
        <v>28000000</v>
      </c>
      <c r="C1732" s="30">
        <v>-22795993</v>
      </c>
      <c r="D1732" s="26">
        <f t="shared" si="54"/>
        <v>28</v>
      </c>
      <c r="E1732" s="26">
        <f t="shared" si="55"/>
        <v>-22.795992999999999</v>
      </c>
    </row>
    <row r="1733" spans="2:5" x14ac:dyDescent="0.3">
      <c r="B1733" s="30">
        <v>15000000</v>
      </c>
      <c r="C1733" s="30">
        <v>-10514515</v>
      </c>
      <c r="D1733" s="26">
        <f t="shared" si="54"/>
        <v>15</v>
      </c>
      <c r="E1733" s="26">
        <f t="shared" si="55"/>
        <v>-10.514514999999999</v>
      </c>
    </row>
    <row r="1734" spans="2:5" x14ac:dyDescent="0.3">
      <c r="B1734" s="30">
        <v>27000000</v>
      </c>
      <c r="C1734" s="30">
        <v>-22523765</v>
      </c>
      <c r="D1734" s="26">
        <f t="shared" si="54"/>
        <v>27</v>
      </c>
      <c r="E1734" s="26">
        <f t="shared" si="55"/>
        <v>-22.523765000000001</v>
      </c>
    </row>
    <row r="1735" spans="2:5" x14ac:dyDescent="0.3">
      <c r="B1735" s="30">
        <v>25000000</v>
      </c>
      <c r="C1735" s="30">
        <v>-23910635</v>
      </c>
      <c r="D1735" s="26">
        <f t="shared" si="54"/>
        <v>25</v>
      </c>
      <c r="E1735" s="26">
        <f t="shared" si="55"/>
        <v>-23.910634999999999</v>
      </c>
    </row>
    <row r="1736" spans="2:5" x14ac:dyDescent="0.3">
      <c r="B1736" s="30">
        <v>23000000</v>
      </c>
      <c r="C1736" s="30">
        <v>-22236956</v>
      </c>
      <c r="D1736" s="26">
        <f t="shared" si="54"/>
        <v>23</v>
      </c>
      <c r="E1736" s="26">
        <f t="shared" si="55"/>
        <v>-22.236955999999999</v>
      </c>
    </row>
    <row r="1737" spans="2:5" hidden="1" x14ac:dyDescent="0.3">
      <c r="B1737" s="30">
        <v>27000000</v>
      </c>
      <c r="C1737" s="30">
        <v>51306506.833333328</v>
      </c>
      <c r="D1737" s="26">
        <f t="shared" si="54"/>
        <v>27</v>
      </c>
      <c r="E1737" s="26">
        <f t="shared" si="55"/>
        <v>51.30650683333333</v>
      </c>
    </row>
    <row r="1738" spans="2:5" x14ac:dyDescent="0.3">
      <c r="B1738" s="30">
        <v>26000000</v>
      </c>
      <c r="C1738" s="30">
        <v>-5180871</v>
      </c>
      <c r="D1738" s="26">
        <f t="shared" si="54"/>
        <v>26</v>
      </c>
      <c r="E1738" s="26">
        <f t="shared" si="55"/>
        <v>-5.1808709999999998</v>
      </c>
    </row>
    <row r="1739" spans="2:5" hidden="1" x14ac:dyDescent="0.3">
      <c r="B1739" s="30">
        <v>26000000</v>
      </c>
      <c r="C1739" s="30">
        <v>84222438</v>
      </c>
      <c r="D1739" s="26">
        <f t="shared" si="54"/>
        <v>26</v>
      </c>
      <c r="E1739" s="26">
        <f t="shared" si="55"/>
        <v>84.222437999999997</v>
      </c>
    </row>
    <row r="1740" spans="2:5" hidden="1" x14ac:dyDescent="0.3">
      <c r="B1740" s="30">
        <v>26000000</v>
      </c>
      <c r="C1740" s="30">
        <v>83243478</v>
      </c>
      <c r="D1740" s="26">
        <f t="shared" si="54"/>
        <v>26</v>
      </c>
      <c r="E1740" s="26">
        <f t="shared" si="55"/>
        <v>83.243477999999996</v>
      </c>
    </row>
    <row r="1741" spans="2:5" hidden="1" x14ac:dyDescent="0.3">
      <c r="B1741" s="30">
        <v>25000000</v>
      </c>
      <c r="C1741" s="30">
        <v>75241322</v>
      </c>
      <c r="D1741" s="26">
        <f t="shared" si="54"/>
        <v>25</v>
      </c>
      <c r="E1741" s="26">
        <f t="shared" si="55"/>
        <v>75.241321999999997</v>
      </c>
    </row>
    <row r="1742" spans="2:5" x14ac:dyDescent="0.3">
      <c r="B1742" s="30">
        <v>28000000</v>
      </c>
      <c r="C1742" s="30">
        <v>-2022635</v>
      </c>
      <c r="D1742" s="26">
        <f t="shared" si="54"/>
        <v>28</v>
      </c>
      <c r="E1742" s="26">
        <f t="shared" si="55"/>
        <v>-2.0226350000000002</v>
      </c>
    </row>
    <row r="1743" spans="2:5" hidden="1" x14ac:dyDescent="0.3">
      <c r="B1743" s="30">
        <v>26000000</v>
      </c>
      <c r="C1743" s="30">
        <v>65457688</v>
      </c>
      <c r="D1743" s="26">
        <f t="shared" si="54"/>
        <v>26</v>
      </c>
      <c r="E1743" s="26">
        <f t="shared" si="55"/>
        <v>65.457688000000005</v>
      </c>
    </row>
    <row r="1744" spans="2:5" hidden="1" x14ac:dyDescent="0.3">
      <c r="B1744" s="30">
        <v>27000000</v>
      </c>
      <c r="C1744" s="30">
        <v>60341380</v>
      </c>
      <c r="D1744" s="26">
        <f t="shared" si="54"/>
        <v>27</v>
      </c>
      <c r="E1744" s="26">
        <f t="shared" si="55"/>
        <v>60.341380000000001</v>
      </c>
    </row>
    <row r="1745" spans="2:5" hidden="1" x14ac:dyDescent="0.3">
      <c r="B1745" s="30">
        <v>26000000</v>
      </c>
      <c r="C1745" s="30">
        <v>39703412</v>
      </c>
      <c r="D1745" s="26">
        <f t="shared" si="54"/>
        <v>26</v>
      </c>
      <c r="E1745" s="26">
        <f t="shared" si="55"/>
        <v>39.703412</v>
      </c>
    </row>
    <row r="1746" spans="2:5" hidden="1" x14ac:dyDescent="0.3">
      <c r="B1746" s="30">
        <v>22000000</v>
      </c>
      <c r="C1746" s="30">
        <v>36328680</v>
      </c>
      <c r="D1746" s="26">
        <f t="shared" si="54"/>
        <v>22</v>
      </c>
      <c r="E1746" s="26">
        <f t="shared" si="55"/>
        <v>36.328679999999999</v>
      </c>
    </row>
    <row r="1747" spans="2:5" hidden="1" x14ac:dyDescent="0.3">
      <c r="B1747" s="30">
        <v>26000000</v>
      </c>
      <c r="C1747" s="30">
        <v>35490000</v>
      </c>
      <c r="D1747" s="26">
        <f t="shared" si="54"/>
        <v>26</v>
      </c>
      <c r="E1747" s="26">
        <f t="shared" si="55"/>
        <v>35.49</v>
      </c>
    </row>
    <row r="1748" spans="2:5" hidden="1" x14ac:dyDescent="0.3">
      <c r="B1748" s="30">
        <v>26000000</v>
      </c>
      <c r="C1748" s="30">
        <v>24800000</v>
      </c>
      <c r="D1748" s="26">
        <f t="shared" si="54"/>
        <v>26</v>
      </c>
      <c r="E1748" s="26">
        <f t="shared" si="55"/>
        <v>24.8</v>
      </c>
    </row>
    <row r="1749" spans="2:5" hidden="1" x14ac:dyDescent="0.3">
      <c r="B1749" s="30">
        <v>26000000</v>
      </c>
      <c r="C1749" s="30">
        <v>31859105</v>
      </c>
      <c r="D1749" s="26">
        <f t="shared" si="54"/>
        <v>26</v>
      </c>
      <c r="E1749" s="26">
        <f t="shared" si="55"/>
        <v>31.859105</v>
      </c>
    </row>
    <row r="1750" spans="2:5" hidden="1" x14ac:dyDescent="0.3">
      <c r="B1750" s="30">
        <v>26000000</v>
      </c>
      <c r="C1750" s="30">
        <v>20455802</v>
      </c>
      <c r="D1750" s="26">
        <f t="shared" si="54"/>
        <v>26</v>
      </c>
      <c r="E1750" s="26">
        <f t="shared" si="55"/>
        <v>20.455801999999998</v>
      </c>
    </row>
    <row r="1751" spans="2:5" hidden="1" x14ac:dyDescent="0.3">
      <c r="B1751" s="30">
        <v>26000000</v>
      </c>
      <c r="C1751" s="30">
        <v>19506619</v>
      </c>
      <c r="D1751" s="26">
        <f t="shared" si="54"/>
        <v>26</v>
      </c>
      <c r="E1751" s="26">
        <f t="shared" si="55"/>
        <v>19.506619000000001</v>
      </c>
    </row>
    <row r="1752" spans="2:5" hidden="1" x14ac:dyDescent="0.3">
      <c r="B1752" s="30">
        <v>26000000</v>
      </c>
      <c r="C1752" s="30">
        <v>14168080</v>
      </c>
      <c r="D1752" s="26">
        <f t="shared" si="54"/>
        <v>26</v>
      </c>
      <c r="E1752" s="26">
        <f t="shared" si="55"/>
        <v>14.16808</v>
      </c>
    </row>
    <row r="1753" spans="2:5" hidden="1" x14ac:dyDescent="0.3">
      <c r="B1753" s="30">
        <v>26000000</v>
      </c>
      <c r="C1753" s="30">
        <v>23874933</v>
      </c>
      <c r="D1753" s="26">
        <f t="shared" si="54"/>
        <v>26</v>
      </c>
      <c r="E1753" s="26">
        <f t="shared" si="55"/>
        <v>23.874932999999999</v>
      </c>
    </row>
    <row r="1754" spans="2:5" hidden="1" x14ac:dyDescent="0.3">
      <c r="B1754" s="30">
        <v>26000000</v>
      </c>
      <c r="C1754" s="30">
        <v>19489752</v>
      </c>
      <c r="D1754" s="26">
        <f t="shared" si="54"/>
        <v>26</v>
      </c>
      <c r="E1754" s="26">
        <f t="shared" si="55"/>
        <v>19.489751999999999</v>
      </c>
    </row>
    <row r="1755" spans="2:5" hidden="1" x14ac:dyDescent="0.3">
      <c r="B1755" s="30">
        <v>26000000</v>
      </c>
      <c r="C1755" s="30">
        <v>10985501</v>
      </c>
      <c r="D1755" s="26">
        <f t="shared" si="54"/>
        <v>26</v>
      </c>
      <c r="E1755" s="26">
        <f t="shared" si="55"/>
        <v>10.985500999999999</v>
      </c>
    </row>
    <row r="1756" spans="2:5" hidden="1" x14ac:dyDescent="0.3">
      <c r="B1756" s="30">
        <v>26000000</v>
      </c>
      <c r="C1756" s="30">
        <v>7200000</v>
      </c>
      <c r="D1756" s="26">
        <f t="shared" si="54"/>
        <v>26</v>
      </c>
      <c r="E1756" s="26">
        <f t="shared" si="55"/>
        <v>7.2</v>
      </c>
    </row>
    <row r="1757" spans="2:5" hidden="1" x14ac:dyDescent="0.3">
      <c r="B1757" s="30">
        <v>26000000</v>
      </c>
      <c r="C1757" s="30">
        <v>2501651</v>
      </c>
      <c r="D1757" s="26">
        <f t="shared" si="54"/>
        <v>26</v>
      </c>
      <c r="E1757" s="26">
        <f t="shared" si="55"/>
        <v>2.5016509999999998</v>
      </c>
    </row>
    <row r="1758" spans="2:5" x14ac:dyDescent="0.3">
      <c r="B1758" s="30">
        <v>26000000</v>
      </c>
      <c r="C1758" s="30">
        <v>-2777139</v>
      </c>
      <c r="D1758" s="26">
        <f t="shared" si="54"/>
        <v>26</v>
      </c>
      <c r="E1758" s="26">
        <f t="shared" si="55"/>
        <v>-2.777139</v>
      </c>
    </row>
    <row r="1759" spans="2:5" x14ac:dyDescent="0.3">
      <c r="B1759" s="30">
        <v>56000000</v>
      </c>
      <c r="C1759" s="30">
        <v>-1459475</v>
      </c>
      <c r="D1759" s="26">
        <f t="shared" si="54"/>
        <v>56</v>
      </c>
      <c r="E1759" s="26">
        <f t="shared" si="55"/>
        <v>-1.4594750000000001</v>
      </c>
    </row>
    <row r="1760" spans="2:5" x14ac:dyDescent="0.3">
      <c r="B1760" s="30">
        <v>42000000</v>
      </c>
      <c r="C1760" s="30">
        <v>-25747235</v>
      </c>
      <c r="D1760" s="26">
        <f t="shared" si="54"/>
        <v>42</v>
      </c>
      <c r="E1760" s="26">
        <f t="shared" si="55"/>
        <v>-25.747235</v>
      </c>
    </row>
    <row r="1761" spans="2:5" x14ac:dyDescent="0.3">
      <c r="B1761" s="30">
        <v>26000000</v>
      </c>
      <c r="C1761" s="30">
        <v>-9994022</v>
      </c>
      <c r="D1761" s="26">
        <f t="shared" si="54"/>
        <v>26</v>
      </c>
      <c r="E1761" s="26">
        <f t="shared" si="55"/>
        <v>-9.9940219999999993</v>
      </c>
    </row>
    <row r="1762" spans="2:5" x14ac:dyDescent="0.3">
      <c r="B1762" s="30">
        <v>26000000</v>
      </c>
      <c r="C1762" s="30">
        <v>-11530572</v>
      </c>
      <c r="D1762" s="26">
        <f t="shared" si="54"/>
        <v>26</v>
      </c>
      <c r="E1762" s="26">
        <f t="shared" si="55"/>
        <v>-11.530571999999999</v>
      </c>
    </row>
    <row r="1763" spans="2:5" x14ac:dyDescent="0.3">
      <c r="B1763" s="30">
        <v>26000000</v>
      </c>
      <c r="C1763" s="30">
        <v>-12170266</v>
      </c>
      <c r="D1763" s="26">
        <f t="shared" si="54"/>
        <v>26</v>
      </c>
      <c r="E1763" s="26">
        <f t="shared" si="55"/>
        <v>-12.170266</v>
      </c>
    </row>
    <row r="1764" spans="2:5" x14ac:dyDescent="0.3">
      <c r="B1764" s="30">
        <v>22000000</v>
      </c>
      <c r="C1764" s="30">
        <v>-20924712</v>
      </c>
      <c r="D1764" s="26">
        <f t="shared" si="54"/>
        <v>22</v>
      </c>
      <c r="E1764" s="26">
        <f t="shared" si="55"/>
        <v>-20.924712</v>
      </c>
    </row>
    <row r="1765" spans="2:5" x14ac:dyDescent="0.3">
      <c r="B1765" s="30">
        <v>26000000</v>
      </c>
      <c r="C1765" s="30">
        <v>-18503478</v>
      </c>
      <c r="D1765" s="26">
        <f t="shared" si="54"/>
        <v>26</v>
      </c>
      <c r="E1765" s="26">
        <f t="shared" si="55"/>
        <v>-18.503478000000001</v>
      </c>
    </row>
    <row r="1766" spans="2:5" hidden="1" x14ac:dyDescent="0.3">
      <c r="B1766" s="30">
        <v>26000000</v>
      </c>
      <c r="C1766" s="30">
        <v>48364250.142857149</v>
      </c>
      <c r="D1766" s="26">
        <f t="shared" si="54"/>
        <v>26</v>
      </c>
      <c r="E1766" s="26">
        <f t="shared" si="55"/>
        <v>48.364250142857152</v>
      </c>
    </row>
    <row r="1767" spans="2:5" x14ac:dyDescent="0.3">
      <c r="B1767" s="30">
        <v>25530000</v>
      </c>
      <c r="C1767" s="30">
        <v>-5482285</v>
      </c>
      <c r="D1767" s="26">
        <f t="shared" si="54"/>
        <v>25.53</v>
      </c>
      <c r="E1767" s="26">
        <f t="shared" si="55"/>
        <v>-5.4822850000000001</v>
      </c>
    </row>
    <row r="1768" spans="2:5" x14ac:dyDescent="0.3">
      <c r="B1768" s="30">
        <v>26000000</v>
      </c>
      <c r="C1768" s="30">
        <v>-13723190</v>
      </c>
      <c r="D1768" s="26">
        <f t="shared" si="54"/>
        <v>26</v>
      </c>
      <c r="E1768" s="26">
        <f t="shared" si="55"/>
        <v>-13.723190000000001</v>
      </c>
    </row>
    <row r="1769" spans="2:5" hidden="1" x14ac:dyDescent="0.3">
      <c r="B1769" s="30">
        <v>15000000</v>
      </c>
      <c r="C1769" s="30">
        <v>18565375</v>
      </c>
      <c r="D1769" s="26">
        <f t="shared" si="54"/>
        <v>15</v>
      </c>
      <c r="E1769" s="26">
        <f t="shared" si="55"/>
        <v>18.565375</v>
      </c>
    </row>
    <row r="1770" spans="2:5" x14ac:dyDescent="0.3">
      <c r="B1770" s="30">
        <v>30000000</v>
      </c>
      <c r="C1770" s="30">
        <v>-29500737</v>
      </c>
      <c r="D1770" s="26">
        <f t="shared" si="54"/>
        <v>30</v>
      </c>
      <c r="E1770" s="26">
        <f t="shared" si="55"/>
        <v>-29.500737000000001</v>
      </c>
    </row>
    <row r="1771" spans="2:5" hidden="1" x14ac:dyDescent="0.3">
      <c r="B1771" s="30">
        <v>25000000</v>
      </c>
      <c r="C1771" s="30">
        <v>194200000</v>
      </c>
      <c r="D1771" s="26">
        <f t="shared" si="54"/>
        <v>25</v>
      </c>
      <c r="E1771" s="26">
        <f t="shared" si="55"/>
        <v>194.2</v>
      </c>
    </row>
    <row r="1772" spans="2:5" hidden="1" x14ac:dyDescent="0.3">
      <c r="B1772" s="30">
        <v>25000000</v>
      </c>
      <c r="C1772" s="30">
        <v>147825435</v>
      </c>
      <c r="D1772" s="26">
        <f t="shared" si="54"/>
        <v>25</v>
      </c>
      <c r="E1772" s="26">
        <f t="shared" si="55"/>
        <v>147.825435</v>
      </c>
    </row>
    <row r="1773" spans="2:5" hidden="1" x14ac:dyDescent="0.3">
      <c r="B1773" s="30">
        <v>33000000</v>
      </c>
      <c r="C1773" s="30">
        <v>115085755</v>
      </c>
      <c r="D1773" s="26">
        <f t="shared" si="54"/>
        <v>33</v>
      </c>
      <c r="E1773" s="26">
        <f t="shared" si="55"/>
        <v>115.08575500000001</v>
      </c>
    </row>
    <row r="1774" spans="2:5" hidden="1" x14ac:dyDescent="0.3">
      <c r="B1774" s="30">
        <v>25100000</v>
      </c>
      <c r="C1774" s="30">
        <v>417500</v>
      </c>
      <c r="D1774" s="26">
        <f t="shared" si="54"/>
        <v>25.1</v>
      </c>
      <c r="E1774" s="26">
        <f t="shared" si="55"/>
        <v>0.41749999999999998</v>
      </c>
    </row>
    <row r="1775" spans="2:5" hidden="1" x14ac:dyDescent="0.3">
      <c r="B1775" s="30">
        <v>25000000</v>
      </c>
      <c r="C1775" s="30">
        <v>120000989</v>
      </c>
      <c r="D1775" s="26">
        <f t="shared" si="54"/>
        <v>25</v>
      </c>
      <c r="E1775" s="26">
        <f t="shared" si="55"/>
        <v>120.000989</v>
      </c>
    </row>
    <row r="1776" spans="2:5" hidden="1" x14ac:dyDescent="0.3">
      <c r="B1776" s="30">
        <v>26000000</v>
      </c>
      <c r="C1776" s="30">
        <v>761283</v>
      </c>
      <c r="D1776" s="26">
        <f t="shared" si="54"/>
        <v>26</v>
      </c>
      <c r="E1776" s="26">
        <f t="shared" si="55"/>
        <v>0.76128300000000004</v>
      </c>
    </row>
    <row r="1777" spans="2:5" hidden="1" x14ac:dyDescent="0.3">
      <c r="B1777" s="30">
        <v>25000000</v>
      </c>
      <c r="C1777" s="30">
        <v>96945720</v>
      </c>
      <c r="D1777" s="26">
        <f t="shared" si="54"/>
        <v>25</v>
      </c>
      <c r="E1777" s="26">
        <f t="shared" si="55"/>
        <v>96.945719999999994</v>
      </c>
    </row>
    <row r="1778" spans="2:5" hidden="1" x14ac:dyDescent="0.3">
      <c r="B1778" s="30">
        <v>22000000</v>
      </c>
      <c r="C1778" s="30">
        <v>74067179</v>
      </c>
      <c r="D1778" s="26">
        <f t="shared" si="54"/>
        <v>22</v>
      </c>
      <c r="E1778" s="26">
        <f t="shared" si="55"/>
        <v>74.067178999999996</v>
      </c>
    </row>
    <row r="1779" spans="2:5" hidden="1" x14ac:dyDescent="0.3">
      <c r="B1779" s="30">
        <v>25000000</v>
      </c>
      <c r="C1779" s="30">
        <v>144705587</v>
      </c>
      <c r="D1779" s="26">
        <f t="shared" si="54"/>
        <v>25</v>
      </c>
      <c r="E1779" s="26">
        <f t="shared" si="55"/>
        <v>144.70558700000001</v>
      </c>
    </row>
    <row r="1780" spans="2:5" x14ac:dyDescent="0.3">
      <c r="B1780" s="30">
        <v>28000000</v>
      </c>
      <c r="C1780" s="30">
        <v>-24745828</v>
      </c>
      <c r="D1780" s="26">
        <f t="shared" si="54"/>
        <v>28</v>
      </c>
      <c r="E1780" s="26">
        <f t="shared" si="55"/>
        <v>-24.745827999999999</v>
      </c>
    </row>
    <row r="1781" spans="2:5" hidden="1" x14ac:dyDescent="0.3">
      <c r="B1781" s="30">
        <v>80000000</v>
      </c>
      <c r="C1781" s="30">
        <v>4185387</v>
      </c>
      <c r="D1781" s="26">
        <f t="shared" si="54"/>
        <v>80</v>
      </c>
      <c r="E1781" s="26">
        <f t="shared" si="55"/>
        <v>4.1853870000000004</v>
      </c>
    </row>
    <row r="1782" spans="2:5" hidden="1" x14ac:dyDescent="0.3">
      <c r="B1782" s="30">
        <v>30000000</v>
      </c>
      <c r="C1782" s="30">
        <v>52163317</v>
      </c>
      <c r="D1782" s="26">
        <f t="shared" si="54"/>
        <v>30</v>
      </c>
      <c r="E1782" s="26">
        <f t="shared" si="55"/>
        <v>52.163316999999999</v>
      </c>
    </row>
    <row r="1783" spans="2:5" x14ac:dyDescent="0.3">
      <c r="B1783" s="30">
        <v>11860000</v>
      </c>
      <c r="C1783" s="30">
        <v>-9612738.1999999993</v>
      </c>
      <c r="D1783" s="26">
        <f t="shared" si="54"/>
        <v>11.86</v>
      </c>
      <c r="E1783" s="26">
        <f t="shared" si="55"/>
        <v>-9.612738199999999</v>
      </c>
    </row>
    <row r="1784" spans="2:5" hidden="1" x14ac:dyDescent="0.3">
      <c r="B1784" s="30">
        <v>30000000</v>
      </c>
      <c r="C1784" s="30">
        <v>50920948</v>
      </c>
      <c r="D1784" s="26">
        <f t="shared" si="54"/>
        <v>30</v>
      </c>
      <c r="E1784" s="26">
        <f t="shared" si="55"/>
        <v>50.920948000000003</v>
      </c>
    </row>
    <row r="1785" spans="2:5" hidden="1" x14ac:dyDescent="0.3">
      <c r="B1785" s="30">
        <v>25000000</v>
      </c>
      <c r="C1785" s="30">
        <v>55034302</v>
      </c>
      <c r="D1785" s="26">
        <f t="shared" si="54"/>
        <v>25</v>
      </c>
      <c r="E1785" s="26">
        <f t="shared" si="55"/>
        <v>55.034301999999997</v>
      </c>
    </row>
    <row r="1786" spans="2:5" hidden="1" x14ac:dyDescent="0.3">
      <c r="B1786" s="30">
        <v>25000000</v>
      </c>
      <c r="C1786" s="30">
        <v>53656813</v>
      </c>
      <c r="D1786" s="26">
        <f t="shared" si="54"/>
        <v>25</v>
      </c>
      <c r="E1786" s="26">
        <f t="shared" si="55"/>
        <v>53.656813</v>
      </c>
    </row>
    <row r="1787" spans="2:5" hidden="1" x14ac:dyDescent="0.3">
      <c r="B1787" s="30">
        <v>25000000</v>
      </c>
      <c r="C1787" s="30">
        <v>51270454</v>
      </c>
      <c r="D1787" s="26">
        <f t="shared" si="54"/>
        <v>25</v>
      </c>
      <c r="E1787" s="26">
        <f t="shared" si="55"/>
        <v>51.270454000000001</v>
      </c>
    </row>
    <row r="1788" spans="2:5" hidden="1" x14ac:dyDescent="0.3">
      <c r="B1788" s="30">
        <v>25000000</v>
      </c>
      <c r="C1788" s="30">
        <v>49273505</v>
      </c>
      <c r="D1788" s="26">
        <f t="shared" si="54"/>
        <v>25</v>
      </c>
      <c r="E1788" s="26">
        <f t="shared" si="55"/>
        <v>49.273505</v>
      </c>
    </row>
    <row r="1789" spans="2:5" hidden="1" x14ac:dyDescent="0.3">
      <c r="B1789" s="30">
        <v>25000000</v>
      </c>
      <c r="C1789" s="30">
        <v>109141530</v>
      </c>
      <c r="D1789" s="26">
        <f t="shared" si="54"/>
        <v>25</v>
      </c>
      <c r="E1789" s="26">
        <f t="shared" si="55"/>
        <v>109.14153</v>
      </c>
    </row>
    <row r="1790" spans="2:5" hidden="1" x14ac:dyDescent="0.3">
      <c r="B1790" s="30">
        <v>26000000</v>
      </c>
      <c r="C1790" s="30">
        <v>45500556</v>
      </c>
      <c r="D1790" s="26">
        <f t="shared" si="54"/>
        <v>26</v>
      </c>
      <c r="E1790" s="26">
        <f t="shared" si="55"/>
        <v>45.500556000000003</v>
      </c>
    </row>
    <row r="1791" spans="2:5" hidden="1" x14ac:dyDescent="0.3">
      <c r="B1791" s="30">
        <v>25000000</v>
      </c>
      <c r="C1791" s="30">
        <v>46309760</v>
      </c>
      <c r="D1791" s="26">
        <f t="shared" si="54"/>
        <v>25</v>
      </c>
      <c r="E1791" s="26">
        <f t="shared" si="55"/>
        <v>46.309759999999997</v>
      </c>
    </row>
    <row r="1792" spans="2:5" hidden="1" x14ac:dyDescent="0.3">
      <c r="B1792" s="30">
        <v>45000000</v>
      </c>
      <c r="C1792" s="30">
        <v>44808372</v>
      </c>
      <c r="D1792" s="26">
        <f t="shared" si="54"/>
        <v>45</v>
      </c>
      <c r="E1792" s="26">
        <f t="shared" si="55"/>
        <v>44.808371999999999</v>
      </c>
    </row>
    <row r="1793" spans="2:5" hidden="1" x14ac:dyDescent="0.3">
      <c r="B1793" s="30">
        <v>25000000</v>
      </c>
      <c r="C1793" s="30">
        <v>52264926</v>
      </c>
      <c r="D1793" s="26">
        <f t="shared" si="54"/>
        <v>25</v>
      </c>
      <c r="E1793" s="26">
        <f t="shared" si="55"/>
        <v>52.264926000000003</v>
      </c>
    </row>
    <row r="1794" spans="2:5" hidden="1" x14ac:dyDescent="0.3">
      <c r="B1794" s="30">
        <v>25000000</v>
      </c>
      <c r="C1794" s="30">
        <v>45625986</v>
      </c>
      <c r="D1794" s="26">
        <f t="shared" si="54"/>
        <v>25</v>
      </c>
      <c r="E1794" s="26">
        <f t="shared" si="55"/>
        <v>45.625985999999997</v>
      </c>
    </row>
    <row r="1795" spans="2:5" hidden="1" x14ac:dyDescent="0.3">
      <c r="B1795" s="30">
        <v>25000000</v>
      </c>
      <c r="C1795" s="30">
        <v>31505065</v>
      </c>
      <c r="D1795" s="26">
        <f t="shared" ref="D1795:D1858" si="56">B1795/1000000</f>
        <v>25</v>
      </c>
      <c r="E1795" s="26">
        <f t="shared" ref="E1795:E1858" si="57">C1795/1000000</f>
        <v>31.505064999999998</v>
      </c>
    </row>
    <row r="1796" spans="2:5" hidden="1" x14ac:dyDescent="0.3">
      <c r="B1796" s="30">
        <v>25000000</v>
      </c>
      <c r="C1796" s="30">
        <v>30973336</v>
      </c>
      <c r="D1796" s="26">
        <f t="shared" si="56"/>
        <v>25</v>
      </c>
      <c r="E1796" s="26">
        <f t="shared" si="57"/>
        <v>30.973336</v>
      </c>
    </row>
    <row r="1797" spans="2:5" hidden="1" x14ac:dyDescent="0.3">
      <c r="B1797" s="30">
        <v>2800000</v>
      </c>
      <c r="C1797" s="30">
        <v>67912991.888888896</v>
      </c>
      <c r="D1797" s="26">
        <f t="shared" si="56"/>
        <v>2.8</v>
      </c>
      <c r="E1797" s="26">
        <f t="shared" si="57"/>
        <v>67.912991888888897</v>
      </c>
    </row>
    <row r="1798" spans="2:5" hidden="1" x14ac:dyDescent="0.3">
      <c r="B1798" s="30">
        <v>25000000</v>
      </c>
      <c r="C1798" s="30">
        <v>29098051</v>
      </c>
      <c r="D1798" s="26">
        <f t="shared" si="56"/>
        <v>25</v>
      </c>
      <c r="E1798" s="26">
        <f t="shared" si="57"/>
        <v>29.098051000000002</v>
      </c>
    </row>
    <row r="1799" spans="2:5" hidden="1" x14ac:dyDescent="0.3">
      <c r="B1799" s="30">
        <v>25000000</v>
      </c>
      <c r="C1799" s="30">
        <v>35443237</v>
      </c>
      <c r="D1799" s="26">
        <f t="shared" si="56"/>
        <v>25</v>
      </c>
      <c r="E1799" s="26">
        <f t="shared" si="57"/>
        <v>35.443237000000003</v>
      </c>
    </row>
    <row r="1800" spans="2:5" hidden="1" x14ac:dyDescent="0.3">
      <c r="B1800" s="30">
        <v>17000000</v>
      </c>
      <c r="C1800" s="30">
        <v>65234139</v>
      </c>
      <c r="D1800" s="26">
        <f t="shared" si="56"/>
        <v>17</v>
      </c>
      <c r="E1800" s="26">
        <f t="shared" si="57"/>
        <v>65.234138999999999</v>
      </c>
    </row>
    <row r="1801" spans="2:5" hidden="1" x14ac:dyDescent="0.3">
      <c r="B1801" s="30">
        <v>25000000</v>
      </c>
      <c r="C1801" s="30">
        <v>26676606</v>
      </c>
      <c r="D1801" s="26">
        <f t="shared" si="56"/>
        <v>25</v>
      </c>
      <c r="E1801" s="26">
        <f t="shared" si="57"/>
        <v>26.676606</v>
      </c>
    </row>
    <row r="1802" spans="2:5" hidden="1" x14ac:dyDescent="0.3">
      <c r="B1802" s="30">
        <v>25000000</v>
      </c>
      <c r="C1802" s="30">
        <v>27528330</v>
      </c>
      <c r="D1802" s="26">
        <f t="shared" si="56"/>
        <v>25</v>
      </c>
      <c r="E1802" s="26">
        <f t="shared" si="57"/>
        <v>27.52833</v>
      </c>
    </row>
    <row r="1803" spans="2:5" hidden="1" x14ac:dyDescent="0.3">
      <c r="B1803" s="30">
        <v>25000000</v>
      </c>
      <c r="C1803" s="30">
        <v>26533608</v>
      </c>
      <c r="D1803" s="26">
        <f t="shared" si="56"/>
        <v>25</v>
      </c>
      <c r="E1803" s="26">
        <f t="shared" si="57"/>
        <v>26.533608000000001</v>
      </c>
    </row>
    <row r="1804" spans="2:5" hidden="1" x14ac:dyDescent="0.3">
      <c r="B1804" s="30">
        <v>30000000</v>
      </c>
      <c r="C1804" s="30">
        <v>21097664</v>
      </c>
      <c r="D1804" s="26">
        <f t="shared" si="56"/>
        <v>30</v>
      </c>
      <c r="E1804" s="26">
        <f t="shared" si="57"/>
        <v>21.097664000000002</v>
      </c>
    </row>
    <row r="1805" spans="2:5" hidden="1" x14ac:dyDescent="0.3">
      <c r="B1805" s="30">
        <v>26000000</v>
      </c>
      <c r="C1805" s="30">
        <v>58136909</v>
      </c>
      <c r="D1805" s="26">
        <f t="shared" si="56"/>
        <v>26</v>
      </c>
      <c r="E1805" s="26">
        <f t="shared" si="57"/>
        <v>58.136909000000003</v>
      </c>
    </row>
    <row r="1806" spans="2:5" hidden="1" x14ac:dyDescent="0.3">
      <c r="B1806" s="30">
        <v>25000000</v>
      </c>
      <c r="C1806" s="30">
        <v>21836394</v>
      </c>
      <c r="D1806" s="26">
        <f t="shared" si="56"/>
        <v>25</v>
      </c>
      <c r="E1806" s="26">
        <f t="shared" si="57"/>
        <v>21.836393999999999</v>
      </c>
    </row>
    <row r="1807" spans="2:5" hidden="1" x14ac:dyDescent="0.3">
      <c r="B1807" s="30">
        <v>26000000</v>
      </c>
      <c r="C1807" s="30">
        <v>21285499</v>
      </c>
      <c r="D1807" s="26">
        <f t="shared" si="56"/>
        <v>26</v>
      </c>
      <c r="E1807" s="26">
        <f t="shared" si="57"/>
        <v>21.285499000000002</v>
      </c>
    </row>
    <row r="1808" spans="2:5" hidden="1" x14ac:dyDescent="0.3">
      <c r="B1808" s="30">
        <v>25000000</v>
      </c>
      <c r="C1808" s="30">
        <v>22124400</v>
      </c>
      <c r="D1808" s="26">
        <f t="shared" si="56"/>
        <v>25</v>
      </c>
      <c r="E1808" s="26">
        <f t="shared" si="57"/>
        <v>22.124400000000001</v>
      </c>
    </row>
    <row r="1809" spans="2:5" hidden="1" x14ac:dyDescent="0.3">
      <c r="B1809" s="30">
        <v>25000000</v>
      </c>
      <c r="C1809" s="30">
        <v>19700000</v>
      </c>
      <c r="D1809" s="26">
        <f t="shared" si="56"/>
        <v>25</v>
      </c>
      <c r="E1809" s="26">
        <f t="shared" si="57"/>
        <v>19.7</v>
      </c>
    </row>
    <row r="1810" spans="2:5" hidden="1" x14ac:dyDescent="0.3">
      <c r="B1810" s="30">
        <v>25000000</v>
      </c>
      <c r="C1810" s="30">
        <v>19455658</v>
      </c>
      <c r="D1810" s="26">
        <f t="shared" si="56"/>
        <v>25</v>
      </c>
      <c r="E1810" s="26">
        <f t="shared" si="57"/>
        <v>19.455658</v>
      </c>
    </row>
    <row r="1811" spans="2:5" hidden="1" x14ac:dyDescent="0.3">
      <c r="B1811" s="30">
        <v>23000000</v>
      </c>
      <c r="C1811" s="30">
        <v>20984230</v>
      </c>
      <c r="D1811" s="26">
        <f t="shared" si="56"/>
        <v>23</v>
      </c>
      <c r="E1811" s="26">
        <f t="shared" si="57"/>
        <v>20.98423</v>
      </c>
    </row>
    <row r="1812" spans="2:5" hidden="1" x14ac:dyDescent="0.3">
      <c r="B1812" s="30">
        <v>25000000</v>
      </c>
      <c r="C1812" s="30">
        <v>41489425</v>
      </c>
      <c r="D1812" s="26">
        <f t="shared" si="56"/>
        <v>25</v>
      </c>
      <c r="E1812" s="26">
        <f t="shared" si="57"/>
        <v>41.489424999999997</v>
      </c>
    </row>
    <row r="1813" spans="2:5" hidden="1" x14ac:dyDescent="0.3">
      <c r="B1813" s="30">
        <v>25000000</v>
      </c>
      <c r="C1813" s="30">
        <v>16067398</v>
      </c>
      <c r="D1813" s="26">
        <f t="shared" si="56"/>
        <v>25</v>
      </c>
      <c r="E1813" s="26">
        <f t="shared" si="57"/>
        <v>16.067398000000001</v>
      </c>
    </row>
    <row r="1814" spans="2:5" hidden="1" x14ac:dyDescent="0.3">
      <c r="B1814" s="30">
        <v>25000000</v>
      </c>
      <c r="C1814" s="30">
        <v>15218903</v>
      </c>
      <c r="D1814" s="26">
        <f t="shared" si="56"/>
        <v>25</v>
      </c>
      <c r="E1814" s="26">
        <f t="shared" si="57"/>
        <v>15.218902999999999</v>
      </c>
    </row>
    <row r="1815" spans="2:5" hidden="1" x14ac:dyDescent="0.3">
      <c r="B1815" s="30">
        <v>25000000</v>
      </c>
      <c r="C1815" s="30">
        <v>14880476</v>
      </c>
      <c r="D1815" s="26">
        <f t="shared" si="56"/>
        <v>25</v>
      </c>
      <c r="E1815" s="26">
        <f t="shared" si="57"/>
        <v>14.880476</v>
      </c>
    </row>
    <row r="1816" spans="2:5" hidden="1" x14ac:dyDescent="0.3">
      <c r="B1816" s="30">
        <v>25000000</v>
      </c>
      <c r="C1816" s="30">
        <v>14399750</v>
      </c>
      <c r="D1816" s="26">
        <f t="shared" si="56"/>
        <v>25</v>
      </c>
      <c r="E1816" s="26">
        <f t="shared" si="57"/>
        <v>14.399749999999999</v>
      </c>
    </row>
    <row r="1817" spans="2:5" hidden="1" x14ac:dyDescent="0.3">
      <c r="B1817" s="30">
        <v>25000000</v>
      </c>
      <c r="C1817" s="30">
        <v>13230435</v>
      </c>
      <c r="D1817" s="26">
        <f t="shared" si="56"/>
        <v>25</v>
      </c>
      <c r="E1817" s="26">
        <f t="shared" si="57"/>
        <v>13.230435</v>
      </c>
    </row>
    <row r="1818" spans="2:5" hidden="1" x14ac:dyDescent="0.3">
      <c r="B1818" s="30">
        <v>25000000</v>
      </c>
      <c r="C1818" s="30">
        <v>14008741</v>
      </c>
      <c r="D1818" s="26">
        <f t="shared" si="56"/>
        <v>25</v>
      </c>
      <c r="E1818" s="26">
        <f t="shared" si="57"/>
        <v>14.008741000000001</v>
      </c>
    </row>
    <row r="1819" spans="2:5" hidden="1" x14ac:dyDescent="0.3">
      <c r="B1819" s="30">
        <v>25000000</v>
      </c>
      <c r="C1819" s="30">
        <v>11833473</v>
      </c>
      <c r="D1819" s="26">
        <f t="shared" si="56"/>
        <v>25</v>
      </c>
      <c r="E1819" s="26">
        <f t="shared" si="57"/>
        <v>11.833473</v>
      </c>
    </row>
    <row r="1820" spans="2:5" hidden="1" x14ac:dyDescent="0.3">
      <c r="B1820" s="30">
        <v>25000000</v>
      </c>
      <c r="C1820" s="30">
        <v>23237389</v>
      </c>
      <c r="D1820" s="26">
        <f t="shared" si="56"/>
        <v>25</v>
      </c>
      <c r="E1820" s="26">
        <f t="shared" si="57"/>
        <v>23.237389</v>
      </c>
    </row>
    <row r="1821" spans="2:5" hidden="1" x14ac:dyDescent="0.3">
      <c r="B1821" s="30">
        <v>11666666.666666666</v>
      </c>
      <c r="C1821" s="30">
        <v>24643451.333333336</v>
      </c>
      <c r="D1821" s="26">
        <f t="shared" si="56"/>
        <v>11.666666666666666</v>
      </c>
      <c r="E1821" s="26">
        <f t="shared" si="57"/>
        <v>24.643451333333335</v>
      </c>
    </row>
    <row r="1822" spans="2:5" hidden="1" x14ac:dyDescent="0.3">
      <c r="B1822" s="30">
        <v>25000000</v>
      </c>
      <c r="C1822" s="30">
        <v>11447959</v>
      </c>
      <c r="D1822" s="26">
        <f t="shared" si="56"/>
        <v>25</v>
      </c>
      <c r="E1822" s="26">
        <f t="shared" si="57"/>
        <v>11.447959000000001</v>
      </c>
    </row>
    <row r="1823" spans="2:5" hidden="1" x14ac:dyDescent="0.3">
      <c r="B1823" s="30">
        <v>25000000</v>
      </c>
      <c r="C1823" s="30">
        <v>20089048</v>
      </c>
      <c r="D1823" s="26">
        <f t="shared" si="56"/>
        <v>25</v>
      </c>
      <c r="E1823" s="26">
        <f t="shared" si="57"/>
        <v>20.089047999999998</v>
      </c>
    </row>
    <row r="1824" spans="2:5" hidden="1" x14ac:dyDescent="0.3">
      <c r="B1824" s="30">
        <v>20000000</v>
      </c>
      <c r="C1824" s="30">
        <v>15990505</v>
      </c>
      <c r="D1824" s="26">
        <f t="shared" si="56"/>
        <v>20</v>
      </c>
      <c r="E1824" s="26">
        <f t="shared" si="57"/>
        <v>15.990505000000001</v>
      </c>
    </row>
    <row r="1825" spans="2:5" hidden="1" x14ac:dyDescent="0.3">
      <c r="B1825" s="30">
        <v>17000000</v>
      </c>
      <c r="C1825" s="30">
        <v>18143332</v>
      </c>
      <c r="D1825" s="26">
        <f t="shared" si="56"/>
        <v>17</v>
      </c>
      <c r="E1825" s="26">
        <f t="shared" si="57"/>
        <v>18.143332000000001</v>
      </c>
    </row>
    <row r="1826" spans="2:5" hidden="1" x14ac:dyDescent="0.3">
      <c r="B1826" s="30">
        <v>25000000</v>
      </c>
      <c r="C1826" s="30">
        <v>10000629</v>
      </c>
      <c r="D1826" s="26">
        <f t="shared" si="56"/>
        <v>25</v>
      </c>
      <c r="E1826" s="26">
        <f t="shared" si="57"/>
        <v>10.000629</v>
      </c>
    </row>
    <row r="1827" spans="2:5" hidden="1" x14ac:dyDescent="0.3">
      <c r="B1827" s="30">
        <v>30000000</v>
      </c>
      <c r="C1827" s="30">
        <v>4604054</v>
      </c>
      <c r="D1827" s="26">
        <f t="shared" si="56"/>
        <v>30</v>
      </c>
      <c r="E1827" s="26">
        <f t="shared" si="57"/>
        <v>4.6040539999999996</v>
      </c>
    </row>
    <row r="1828" spans="2:5" hidden="1" x14ac:dyDescent="0.3">
      <c r="B1828" s="30">
        <v>25000000</v>
      </c>
      <c r="C1828" s="30">
        <v>16597830</v>
      </c>
      <c r="D1828" s="26">
        <f t="shared" si="56"/>
        <v>25</v>
      </c>
      <c r="E1828" s="26">
        <f t="shared" si="57"/>
        <v>16.597829999999998</v>
      </c>
    </row>
    <row r="1829" spans="2:5" hidden="1" x14ac:dyDescent="0.3">
      <c r="B1829" s="30">
        <v>20000000</v>
      </c>
      <c r="C1829" s="30">
        <v>13687630</v>
      </c>
      <c r="D1829" s="26">
        <f t="shared" si="56"/>
        <v>20</v>
      </c>
      <c r="E1829" s="26">
        <f t="shared" si="57"/>
        <v>13.68763</v>
      </c>
    </row>
    <row r="1830" spans="2:5" hidden="1" x14ac:dyDescent="0.3">
      <c r="B1830" s="30">
        <v>25000000</v>
      </c>
      <c r="C1830" s="30">
        <v>7553210</v>
      </c>
      <c r="D1830" s="26">
        <f t="shared" si="56"/>
        <v>25</v>
      </c>
      <c r="E1830" s="26">
        <f t="shared" si="57"/>
        <v>7.55321</v>
      </c>
    </row>
    <row r="1831" spans="2:5" hidden="1" x14ac:dyDescent="0.3">
      <c r="B1831" s="30">
        <v>25000000</v>
      </c>
      <c r="C1831" s="30">
        <v>6526393</v>
      </c>
      <c r="D1831" s="26">
        <f t="shared" si="56"/>
        <v>25</v>
      </c>
      <c r="E1831" s="26">
        <f t="shared" si="57"/>
        <v>6.5263929999999997</v>
      </c>
    </row>
    <row r="1832" spans="2:5" x14ac:dyDescent="0.3">
      <c r="B1832" s="30">
        <v>25500000</v>
      </c>
      <c r="C1832" s="30">
        <v>-25458771</v>
      </c>
      <c r="D1832" s="26">
        <f t="shared" si="56"/>
        <v>25.5</v>
      </c>
      <c r="E1832" s="26">
        <f t="shared" si="57"/>
        <v>-25.458770999999999</v>
      </c>
    </row>
    <row r="1833" spans="2:5" hidden="1" x14ac:dyDescent="0.3">
      <c r="B1833" s="30">
        <v>30000000</v>
      </c>
      <c r="C1833" s="30">
        <v>1655091</v>
      </c>
      <c r="D1833" s="26">
        <f t="shared" si="56"/>
        <v>30</v>
      </c>
      <c r="E1833" s="26">
        <f t="shared" si="57"/>
        <v>1.6550910000000001</v>
      </c>
    </row>
    <row r="1834" spans="2:5" hidden="1" x14ac:dyDescent="0.3">
      <c r="B1834" s="30">
        <v>25000000</v>
      </c>
      <c r="C1834" s="30">
        <v>5012990</v>
      </c>
      <c r="D1834" s="26">
        <f t="shared" si="56"/>
        <v>25</v>
      </c>
      <c r="E1834" s="26">
        <f t="shared" si="57"/>
        <v>5.0129900000000003</v>
      </c>
    </row>
    <row r="1835" spans="2:5" hidden="1" x14ac:dyDescent="0.3">
      <c r="B1835" s="30">
        <v>25000000</v>
      </c>
      <c r="C1835" s="30">
        <v>7368960</v>
      </c>
      <c r="D1835" s="26">
        <f t="shared" si="56"/>
        <v>25</v>
      </c>
      <c r="E1835" s="26">
        <f t="shared" si="57"/>
        <v>7.3689600000000004</v>
      </c>
    </row>
    <row r="1836" spans="2:5" x14ac:dyDescent="0.3">
      <c r="B1836" s="30">
        <v>25000000</v>
      </c>
      <c r="C1836" s="30">
        <v>-10500000</v>
      </c>
      <c r="D1836" s="26">
        <f t="shared" si="56"/>
        <v>25</v>
      </c>
      <c r="E1836" s="26">
        <f t="shared" si="57"/>
        <v>-10.5</v>
      </c>
    </row>
    <row r="1837" spans="2:5" hidden="1" x14ac:dyDescent="0.3">
      <c r="B1837" s="30">
        <v>25000000</v>
      </c>
      <c r="C1837" s="30">
        <v>4247405</v>
      </c>
      <c r="D1837" s="26">
        <f t="shared" si="56"/>
        <v>25</v>
      </c>
      <c r="E1837" s="26">
        <f t="shared" si="57"/>
        <v>4.2474049999999997</v>
      </c>
    </row>
    <row r="1838" spans="2:5" hidden="1" x14ac:dyDescent="0.3">
      <c r="B1838" s="30">
        <v>18573666.666666668</v>
      </c>
      <c r="C1838" s="30">
        <v>11965002.333333332</v>
      </c>
      <c r="D1838" s="26">
        <f t="shared" si="56"/>
        <v>18.573666666666668</v>
      </c>
      <c r="E1838" s="26">
        <f t="shared" si="57"/>
        <v>11.965002333333333</v>
      </c>
    </row>
    <row r="1839" spans="2:5" hidden="1" x14ac:dyDescent="0.3">
      <c r="B1839" s="30">
        <v>25000000</v>
      </c>
      <c r="C1839" s="30">
        <v>615792</v>
      </c>
      <c r="D1839" s="26">
        <f t="shared" si="56"/>
        <v>25</v>
      </c>
      <c r="E1839" s="26">
        <f t="shared" si="57"/>
        <v>0.61579200000000001</v>
      </c>
    </row>
    <row r="1840" spans="2:5" hidden="1" x14ac:dyDescent="0.3">
      <c r="B1840" s="30">
        <v>25000000</v>
      </c>
      <c r="C1840" s="30">
        <v>3341469</v>
      </c>
      <c r="D1840" s="26">
        <f t="shared" si="56"/>
        <v>25</v>
      </c>
      <c r="E1840" s="26">
        <f t="shared" si="57"/>
        <v>3.341469</v>
      </c>
    </row>
    <row r="1841" spans="2:5" hidden="1" x14ac:dyDescent="0.3">
      <c r="B1841" s="30">
        <v>21150000</v>
      </c>
      <c r="C1841" s="30">
        <v>4440119</v>
      </c>
      <c r="D1841" s="26">
        <f t="shared" si="56"/>
        <v>21.15</v>
      </c>
      <c r="E1841" s="26">
        <f t="shared" si="57"/>
        <v>4.4401190000000001</v>
      </c>
    </row>
    <row r="1842" spans="2:5" x14ac:dyDescent="0.3">
      <c r="B1842" s="30">
        <v>27000000</v>
      </c>
      <c r="C1842" s="30">
        <v>-2055787</v>
      </c>
      <c r="D1842" s="26">
        <f t="shared" si="56"/>
        <v>27</v>
      </c>
      <c r="E1842" s="26">
        <f t="shared" si="57"/>
        <v>-2.055787</v>
      </c>
    </row>
    <row r="1843" spans="2:5" hidden="1" x14ac:dyDescent="0.3">
      <c r="B1843" s="30">
        <v>25000000</v>
      </c>
      <c r="C1843" s="30">
        <v>8631221</v>
      </c>
      <c r="D1843" s="26">
        <f t="shared" si="56"/>
        <v>25</v>
      </c>
      <c r="E1843" s="26">
        <f t="shared" si="57"/>
        <v>8.631221</v>
      </c>
    </row>
    <row r="1844" spans="2:5" hidden="1" x14ac:dyDescent="0.3">
      <c r="B1844" s="30">
        <v>25000000</v>
      </c>
      <c r="C1844" s="30">
        <v>12738400</v>
      </c>
      <c r="D1844" s="26">
        <f t="shared" si="56"/>
        <v>25</v>
      </c>
      <c r="E1844" s="26">
        <f t="shared" si="57"/>
        <v>12.7384</v>
      </c>
    </row>
    <row r="1845" spans="2:5" x14ac:dyDescent="0.3">
      <c r="B1845" s="30">
        <v>30000000</v>
      </c>
      <c r="C1845" s="30">
        <v>-8164216</v>
      </c>
      <c r="D1845" s="26">
        <f t="shared" si="56"/>
        <v>30</v>
      </c>
      <c r="E1845" s="26">
        <f t="shared" si="57"/>
        <v>-8.1642159999999997</v>
      </c>
    </row>
    <row r="1846" spans="2:5" x14ac:dyDescent="0.3">
      <c r="B1846" s="30">
        <v>23000000</v>
      </c>
      <c r="C1846" s="30">
        <v>-7214368</v>
      </c>
      <c r="D1846" s="26">
        <f t="shared" si="56"/>
        <v>23</v>
      </c>
      <c r="E1846" s="26">
        <f t="shared" si="57"/>
        <v>-7.2143680000000003</v>
      </c>
    </row>
    <row r="1847" spans="2:5" x14ac:dyDescent="0.3">
      <c r="B1847" s="30">
        <v>25000000</v>
      </c>
      <c r="C1847" s="30">
        <v>-3445415</v>
      </c>
      <c r="D1847" s="26">
        <f t="shared" si="56"/>
        <v>25</v>
      </c>
      <c r="E1847" s="26">
        <f t="shared" si="57"/>
        <v>-3.4454150000000001</v>
      </c>
    </row>
    <row r="1848" spans="2:5" x14ac:dyDescent="0.3">
      <c r="B1848" s="30">
        <v>25000000</v>
      </c>
      <c r="C1848" s="30">
        <v>-2800000</v>
      </c>
      <c r="D1848" s="26">
        <f t="shared" si="56"/>
        <v>25</v>
      </c>
      <c r="E1848" s="26">
        <f t="shared" si="57"/>
        <v>-2.8</v>
      </c>
    </row>
    <row r="1849" spans="2:5" hidden="1" x14ac:dyDescent="0.3">
      <c r="B1849" s="30">
        <v>25000000</v>
      </c>
      <c r="C1849" s="30">
        <v>55014842</v>
      </c>
      <c r="D1849" s="26">
        <f t="shared" si="56"/>
        <v>25</v>
      </c>
      <c r="E1849" s="26">
        <f t="shared" si="57"/>
        <v>55.014842000000002</v>
      </c>
    </row>
    <row r="1850" spans="2:5" x14ac:dyDescent="0.3">
      <c r="B1850" s="30">
        <v>25000000</v>
      </c>
      <c r="C1850" s="30">
        <v>-1472045</v>
      </c>
      <c r="D1850" s="26">
        <f t="shared" si="56"/>
        <v>25</v>
      </c>
      <c r="E1850" s="26">
        <f t="shared" si="57"/>
        <v>-1.472045</v>
      </c>
    </row>
    <row r="1851" spans="2:5" x14ac:dyDescent="0.3">
      <c r="B1851" s="30">
        <v>25000000</v>
      </c>
      <c r="C1851" s="30">
        <v>-957510</v>
      </c>
      <c r="D1851" s="26">
        <f t="shared" si="56"/>
        <v>25</v>
      </c>
      <c r="E1851" s="26">
        <f t="shared" si="57"/>
        <v>-0.95750999999999997</v>
      </c>
    </row>
    <row r="1852" spans="2:5" x14ac:dyDescent="0.3">
      <c r="B1852" s="30">
        <v>25000000</v>
      </c>
      <c r="C1852" s="30">
        <v>-2533006</v>
      </c>
      <c r="D1852" s="26">
        <f t="shared" si="56"/>
        <v>25</v>
      </c>
      <c r="E1852" s="26">
        <f t="shared" si="57"/>
        <v>-2.5330059999999999</v>
      </c>
    </row>
    <row r="1853" spans="2:5" x14ac:dyDescent="0.3">
      <c r="B1853" s="30">
        <v>25000000</v>
      </c>
      <c r="C1853" s="30">
        <v>-7208969</v>
      </c>
      <c r="D1853" s="26">
        <f t="shared" si="56"/>
        <v>25</v>
      </c>
      <c r="E1853" s="26">
        <f t="shared" si="57"/>
        <v>-7.2089689999999997</v>
      </c>
    </row>
    <row r="1854" spans="2:5" x14ac:dyDescent="0.3">
      <c r="B1854" s="30">
        <v>25000000</v>
      </c>
      <c r="C1854" s="30">
        <v>-7281777</v>
      </c>
      <c r="D1854" s="26">
        <f t="shared" si="56"/>
        <v>25</v>
      </c>
      <c r="E1854" s="26">
        <f t="shared" si="57"/>
        <v>-7.2817769999999999</v>
      </c>
    </row>
    <row r="1855" spans="2:5" hidden="1" x14ac:dyDescent="0.3">
      <c r="B1855" s="30">
        <v>13000000</v>
      </c>
      <c r="C1855" s="30">
        <v>2361537</v>
      </c>
      <c r="D1855" s="26">
        <f t="shared" si="56"/>
        <v>13</v>
      </c>
      <c r="E1855" s="26">
        <f t="shared" si="57"/>
        <v>2.3615370000000002</v>
      </c>
    </row>
    <row r="1856" spans="2:5" x14ac:dyDescent="0.3">
      <c r="B1856" s="30">
        <v>26000000</v>
      </c>
      <c r="C1856" s="30">
        <v>-9352616</v>
      </c>
      <c r="D1856" s="26">
        <f t="shared" si="56"/>
        <v>26</v>
      </c>
      <c r="E1856" s="26">
        <f t="shared" si="57"/>
        <v>-9.3526159999999994</v>
      </c>
    </row>
    <row r="1857" spans="2:5" x14ac:dyDescent="0.3">
      <c r="B1857" s="30">
        <v>25000000</v>
      </c>
      <c r="C1857" s="30">
        <v>-8881923</v>
      </c>
      <c r="D1857" s="26">
        <f t="shared" si="56"/>
        <v>25</v>
      </c>
      <c r="E1857" s="26">
        <f t="shared" si="57"/>
        <v>-8.8819230000000005</v>
      </c>
    </row>
    <row r="1858" spans="2:5" x14ac:dyDescent="0.3">
      <c r="B1858" s="30">
        <v>25000000</v>
      </c>
      <c r="C1858" s="30">
        <v>-9908458</v>
      </c>
      <c r="D1858" s="26">
        <f t="shared" si="56"/>
        <v>25</v>
      </c>
      <c r="E1858" s="26">
        <f t="shared" si="57"/>
        <v>-9.9084579999999995</v>
      </c>
    </row>
    <row r="1859" spans="2:5" hidden="1" x14ac:dyDescent="0.3">
      <c r="B1859" s="30">
        <v>11000000</v>
      </c>
      <c r="C1859" s="30">
        <v>4331289</v>
      </c>
      <c r="D1859" s="26">
        <f t="shared" ref="D1859:D1922" si="58">B1859/1000000</f>
        <v>11</v>
      </c>
      <c r="E1859" s="26">
        <f t="shared" ref="E1859:E1922" si="59">C1859/1000000</f>
        <v>4.3312889999999999</v>
      </c>
    </row>
    <row r="1860" spans="2:5" x14ac:dyDescent="0.3">
      <c r="B1860" s="30">
        <v>16000000</v>
      </c>
      <c r="C1860" s="30">
        <v>-954324</v>
      </c>
      <c r="D1860" s="26">
        <f t="shared" si="58"/>
        <v>16</v>
      </c>
      <c r="E1860" s="26">
        <f t="shared" si="59"/>
        <v>-0.95432399999999995</v>
      </c>
    </row>
    <row r="1861" spans="2:5" hidden="1" x14ac:dyDescent="0.3">
      <c r="B1861" s="30">
        <v>8000000</v>
      </c>
      <c r="C1861" s="30">
        <v>9427926</v>
      </c>
      <c r="D1861" s="26">
        <f t="shared" si="58"/>
        <v>8</v>
      </c>
      <c r="E1861" s="26">
        <f t="shared" si="59"/>
        <v>9.4279259999999994</v>
      </c>
    </row>
    <row r="1862" spans="2:5" x14ac:dyDescent="0.3">
      <c r="B1862" s="30">
        <v>25000000</v>
      </c>
      <c r="C1862" s="30">
        <v>-10016428</v>
      </c>
      <c r="D1862" s="26">
        <f t="shared" si="58"/>
        <v>25</v>
      </c>
      <c r="E1862" s="26">
        <f t="shared" si="59"/>
        <v>-10.016427999999999</v>
      </c>
    </row>
    <row r="1863" spans="2:5" x14ac:dyDescent="0.3">
      <c r="B1863" s="30">
        <v>25000000</v>
      </c>
      <c r="C1863" s="30">
        <v>-10362510</v>
      </c>
      <c r="D1863" s="26">
        <f t="shared" si="58"/>
        <v>25</v>
      </c>
      <c r="E1863" s="26">
        <f t="shared" si="59"/>
        <v>-10.36251</v>
      </c>
    </row>
    <row r="1864" spans="2:5" x14ac:dyDescent="0.3">
      <c r="B1864" s="30">
        <v>25000000</v>
      </c>
      <c r="C1864" s="30">
        <v>-10410556</v>
      </c>
      <c r="D1864" s="26">
        <f t="shared" si="58"/>
        <v>25</v>
      </c>
      <c r="E1864" s="26">
        <f t="shared" si="59"/>
        <v>-10.410556</v>
      </c>
    </row>
    <row r="1865" spans="2:5" x14ac:dyDescent="0.3">
      <c r="B1865" s="30">
        <v>25000000</v>
      </c>
      <c r="C1865" s="30">
        <v>-10904697</v>
      </c>
      <c r="D1865" s="26">
        <f t="shared" si="58"/>
        <v>25</v>
      </c>
      <c r="E1865" s="26">
        <f t="shared" si="59"/>
        <v>-10.904697000000001</v>
      </c>
    </row>
    <row r="1866" spans="2:5" x14ac:dyDescent="0.3">
      <c r="B1866" s="30">
        <v>25000000</v>
      </c>
      <c r="C1866" s="30">
        <v>-11026468</v>
      </c>
      <c r="D1866" s="26">
        <f t="shared" si="58"/>
        <v>25</v>
      </c>
      <c r="E1866" s="26">
        <f t="shared" si="59"/>
        <v>-11.026467999999999</v>
      </c>
    </row>
    <row r="1867" spans="2:5" x14ac:dyDescent="0.3">
      <c r="B1867" s="30">
        <v>30000000</v>
      </c>
      <c r="C1867" s="30">
        <v>-28134226</v>
      </c>
      <c r="D1867" s="26">
        <f t="shared" si="58"/>
        <v>30</v>
      </c>
      <c r="E1867" s="26">
        <f t="shared" si="59"/>
        <v>-28.134226000000002</v>
      </c>
    </row>
    <row r="1868" spans="2:5" x14ac:dyDescent="0.3">
      <c r="B1868" s="30">
        <v>68000000</v>
      </c>
      <c r="C1868" s="30">
        <v>-54079259</v>
      </c>
      <c r="D1868" s="26">
        <f t="shared" si="58"/>
        <v>68</v>
      </c>
      <c r="E1868" s="26">
        <f t="shared" si="59"/>
        <v>-54.079259</v>
      </c>
    </row>
    <row r="1869" spans="2:5" x14ac:dyDescent="0.3">
      <c r="B1869" s="30">
        <v>25000000</v>
      </c>
      <c r="C1869" s="30">
        <v>-6139597</v>
      </c>
      <c r="D1869" s="26">
        <f t="shared" si="58"/>
        <v>25</v>
      </c>
      <c r="E1869" s="26">
        <f t="shared" si="59"/>
        <v>-6.1395970000000002</v>
      </c>
    </row>
    <row r="1870" spans="2:5" x14ac:dyDescent="0.3">
      <c r="B1870" s="30">
        <v>25000000</v>
      </c>
      <c r="C1870" s="30">
        <v>-11961340</v>
      </c>
      <c r="D1870" s="26">
        <f t="shared" si="58"/>
        <v>25</v>
      </c>
      <c r="E1870" s="26">
        <f t="shared" si="59"/>
        <v>-11.96134</v>
      </c>
    </row>
    <row r="1871" spans="2:5" hidden="1" x14ac:dyDescent="0.3">
      <c r="B1871" s="30">
        <v>25000000</v>
      </c>
      <c r="C1871" s="30">
        <v>3831145</v>
      </c>
      <c r="D1871" s="26">
        <f t="shared" si="58"/>
        <v>25</v>
      </c>
      <c r="E1871" s="26">
        <f t="shared" si="59"/>
        <v>3.8311449999999998</v>
      </c>
    </row>
    <row r="1872" spans="2:5" hidden="1" x14ac:dyDescent="0.3">
      <c r="B1872" s="30">
        <v>25000000</v>
      </c>
      <c r="C1872" s="30">
        <v>5092383.75</v>
      </c>
      <c r="D1872" s="26">
        <f t="shared" si="58"/>
        <v>25</v>
      </c>
      <c r="E1872" s="26">
        <f t="shared" si="59"/>
        <v>5.0923837499999998</v>
      </c>
    </row>
    <row r="1873" spans="2:5" x14ac:dyDescent="0.3">
      <c r="B1873" s="30">
        <v>25000000</v>
      </c>
      <c r="C1873" s="30">
        <v>-13461796</v>
      </c>
      <c r="D1873" s="26">
        <f t="shared" si="58"/>
        <v>25</v>
      </c>
      <c r="E1873" s="26">
        <f t="shared" si="59"/>
        <v>-13.461796</v>
      </c>
    </row>
    <row r="1874" spans="2:5" x14ac:dyDescent="0.3">
      <c r="B1874" s="30">
        <v>25000000</v>
      </c>
      <c r="C1874" s="30">
        <v>-13991568</v>
      </c>
      <c r="D1874" s="26">
        <f t="shared" si="58"/>
        <v>25</v>
      </c>
      <c r="E1874" s="26">
        <f t="shared" si="59"/>
        <v>-13.991567999999999</v>
      </c>
    </row>
    <row r="1875" spans="2:5" x14ac:dyDescent="0.3">
      <c r="B1875" s="30">
        <v>26000000</v>
      </c>
      <c r="C1875" s="30">
        <v>-13811358</v>
      </c>
      <c r="D1875" s="26">
        <f t="shared" si="58"/>
        <v>26</v>
      </c>
      <c r="E1875" s="26">
        <f t="shared" si="59"/>
        <v>-13.811358</v>
      </c>
    </row>
    <row r="1876" spans="2:5" x14ac:dyDescent="0.3">
      <c r="B1876" s="30">
        <v>25000000</v>
      </c>
      <c r="C1876" s="30">
        <v>-13900000</v>
      </c>
      <c r="D1876" s="26">
        <f t="shared" si="58"/>
        <v>25</v>
      </c>
      <c r="E1876" s="26">
        <f t="shared" si="59"/>
        <v>-13.9</v>
      </c>
    </row>
    <row r="1877" spans="2:5" x14ac:dyDescent="0.3">
      <c r="B1877" s="30">
        <v>25000000</v>
      </c>
      <c r="C1877" s="30">
        <v>-11348338</v>
      </c>
      <c r="D1877" s="26">
        <f t="shared" si="58"/>
        <v>25</v>
      </c>
      <c r="E1877" s="26">
        <f t="shared" si="59"/>
        <v>-11.348338</v>
      </c>
    </row>
    <row r="1878" spans="2:5" x14ac:dyDescent="0.3">
      <c r="B1878" s="30">
        <v>28000000</v>
      </c>
      <c r="C1878" s="30">
        <v>-16969037</v>
      </c>
      <c r="D1878" s="26">
        <f t="shared" si="58"/>
        <v>28</v>
      </c>
      <c r="E1878" s="26">
        <f t="shared" si="59"/>
        <v>-16.969037</v>
      </c>
    </row>
    <row r="1879" spans="2:5" x14ac:dyDescent="0.3">
      <c r="B1879" s="30">
        <v>25000000</v>
      </c>
      <c r="C1879" s="30">
        <v>-14230040</v>
      </c>
      <c r="D1879" s="26">
        <f t="shared" si="58"/>
        <v>25</v>
      </c>
      <c r="E1879" s="26">
        <f t="shared" si="59"/>
        <v>-14.230040000000001</v>
      </c>
    </row>
    <row r="1880" spans="2:5" x14ac:dyDescent="0.3">
      <c r="B1880" s="30">
        <v>25000000</v>
      </c>
      <c r="C1880" s="30">
        <v>-14088250</v>
      </c>
      <c r="D1880" s="26">
        <f t="shared" si="58"/>
        <v>25</v>
      </c>
      <c r="E1880" s="26">
        <f t="shared" si="59"/>
        <v>-14.08825</v>
      </c>
    </row>
    <row r="1881" spans="2:5" x14ac:dyDescent="0.3">
      <c r="B1881" s="30">
        <v>25000000</v>
      </c>
      <c r="C1881" s="30">
        <v>-14280633</v>
      </c>
      <c r="D1881" s="26">
        <f t="shared" si="58"/>
        <v>25</v>
      </c>
      <c r="E1881" s="26">
        <f t="shared" si="59"/>
        <v>-14.280633</v>
      </c>
    </row>
    <row r="1882" spans="2:5" x14ac:dyDescent="0.3">
      <c r="B1882" s="30">
        <v>25000000</v>
      </c>
      <c r="C1882" s="30">
        <v>-14885685</v>
      </c>
      <c r="D1882" s="26">
        <f t="shared" si="58"/>
        <v>25</v>
      </c>
      <c r="E1882" s="26">
        <f t="shared" si="59"/>
        <v>-14.885685</v>
      </c>
    </row>
    <row r="1883" spans="2:5" hidden="1" x14ac:dyDescent="0.3">
      <c r="B1883" s="30">
        <v>14000000</v>
      </c>
      <c r="C1883" s="30">
        <v>35122319</v>
      </c>
      <c r="D1883" s="26">
        <f t="shared" si="58"/>
        <v>14</v>
      </c>
      <c r="E1883" s="26">
        <f t="shared" si="59"/>
        <v>35.122318999999997</v>
      </c>
    </row>
    <row r="1884" spans="2:5" x14ac:dyDescent="0.3">
      <c r="B1884" s="30">
        <v>25000000</v>
      </c>
      <c r="C1884" s="30">
        <v>-14930000</v>
      </c>
      <c r="D1884" s="26">
        <f t="shared" si="58"/>
        <v>25</v>
      </c>
      <c r="E1884" s="26">
        <f t="shared" si="59"/>
        <v>-14.93</v>
      </c>
    </row>
    <row r="1885" spans="2:5" x14ac:dyDescent="0.3">
      <c r="B1885" s="30">
        <v>25000000</v>
      </c>
      <c r="C1885" s="30">
        <v>-14675559</v>
      </c>
      <c r="D1885" s="26">
        <f t="shared" si="58"/>
        <v>25</v>
      </c>
      <c r="E1885" s="26">
        <f t="shared" si="59"/>
        <v>-14.675559</v>
      </c>
    </row>
    <row r="1886" spans="2:5" x14ac:dyDescent="0.3">
      <c r="B1886" s="30">
        <v>25000000</v>
      </c>
      <c r="C1886" s="30">
        <v>-17843067</v>
      </c>
      <c r="D1886" s="26">
        <f t="shared" si="58"/>
        <v>25</v>
      </c>
      <c r="E1886" s="26">
        <f t="shared" si="59"/>
        <v>-17.843067000000001</v>
      </c>
    </row>
    <row r="1887" spans="2:5" x14ac:dyDescent="0.3">
      <c r="B1887" s="30">
        <v>17000000</v>
      </c>
      <c r="C1887" s="30">
        <v>-7713686</v>
      </c>
      <c r="D1887" s="26">
        <f t="shared" si="58"/>
        <v>17</v>
      </c>
      <c r="E1887" s="26">
        <f t="shared" si="59"/>
        <v>-7.713686</v>
      </c>
    </row>
    <row r="1888" spans="2:5" x14ac:dyDescent="0.3">
      <c r="B1888" s="30">
        <v>25000000</v>
      </c>
      <c r="C1888" s="30">
        <v>-24943308</v>
      </c>
      <c r="D1888" s="26">
        <f t="shared" si="58"/>
        <v>25</v>
      </c>
      <c r="E1888" s="26">
        <f t="shared" si="59"/>
        <v>-24.943307999999998</v>
      </c>
    </row>
    <row r="1889" spans="2:5" x14ac:dyDescent="0.3">
      <c r="B1889" s="30">
        <v>25000000</v>
      </c>
      <c r="C1889" s="30">
        <v>-19345223</v>
      </c>
      <c r="D1889" s="26">
        <f t="shared" si="58"/>
        <v>25</v>
      </c>
      <c r="E1889" s="26">
        <f t="shared" si="59"/>
        <v>-19.345223000000001</v>
      </c>
    </row>
    <row r="1890" spans="2:5" x14ac:dyDescent="0.3">
      <c r="B1890" s="30">
        <v>25000000</v>
      </c>
      <c r="C1890" s="30">
        <v>-19483292</v>
      </c>
      <c r="D1890" s="26">
        <f t="shared" si="58"/>
        <v>25</v>
      </c>
      <c r="E1890" s="26">
        <f t="shared" si="59"/>
        <v>-19.483291999999999</v>
      </c>
    </row>
    <row r="1891" spans="2:5" x14ac:dyDescent="0.3">
      <c r="B1891" s="30">
        <v>25000000</v>
      </c>
      <c r="C1891" s="30">
        <v>-19871876</v>
      </c>
      <c r="D1891" s="26">
        <f t="shared" si="58"/>
        <v>25</v>
      </c>
      <c r="E1891" s="26">
        <f t="shared" si="59"/>
        <v>-19.871876</v>
      </c>
    </row>
    <row r="1892" spans="2:5" x14ac:dyDescent="0.3">
      <c r="B1892" s="30">
        <v>25000000</v>
      </c>
      <c r="C1892" s="30">
        <v>-20935667</v>
      </c>
      <c r="D1892" s="26">
        <f t="shared" si="58"/>
        <v>25</v>
      </c>
      <c r="E1892" s="26">
        <f t="shared" si="59"/>
        <v>-20.935666999999999</v>
      </c>
    </row>
    <row r="1893" spans="2:5" x14ac:dyDescent="0.3">
      <c r="B1893" s="30">
        <v>15000000</v>
      </c>
      <c r="C1893" s="30">
        <v>-10993094</v>
      </c>
      <c r="D1893" s="26">
        <f t="shared" si="58"/>
        <v>15</v>
      </c>
      <c r="E1893" s="26">
        <f t="shared" si="59"/>
        <v>-10.993093999999999</v>
      </c>
    </row>
    <row r="1894" spans="2:5" x14ac:dyDescent="0.3">
      <c r="B1894" s="30">
        <v>25000000</v>
      </c>
      <c r="C1894" s="30">
        <v>-21926608</v>
      </c>
      <c r="D1894" s="26">
        <f t="shared" si="58"/>
        <v>25</v>
      </c>
      <c r="E1894" s="26">
        <f t="shared" si="59"/>
        <v>-21.926608000000002</v>
      </c>
    </row>
    <row r="1895" spans="2:5" x14ac:dyDescent="0.3">
      <c r="B1895" s="30">
        <v>25000000</v>
      </c>
      <c r="C1895" s="30">
        <v>-23450000</v>
      </c>
      <c r="D1895" s="26">
        <f t="shared" si="58"/>
        <v>25</v>
      </c>
      <c r="E1895" s="26">
        <f t="shared" si="59"/>
        <v>-23.45</v>
      </c>
    </row>
    <row r="1896" spans="2:5" x14ac:dyDescent="0.3">
      <c r="B1896" s="30">
        <v>25000000</v>
      </c>
      <c r="C1896" s="30">
        <v>-7829119.25</v>
      </c>
      <c r="D1896" s="26">
        <f t="shared" si="58"/>
        <v>25</v>
      </c>
      <c r="E1896" s="26">
        <f t="shared" si="59"/>
        <v>-7.8291192499999998</v>
      </c>
    </row>
    <row r="1897" spans="2:5" x14ac:dyDescent="0.3">
      <c r="B1897" s="30">
        <v>25000000</v>
      </c>
      <c r="C1897" s="30">
        <v>-24128473</v>
      </c>
      <c r="D1897" s="26">
        <f t="shared" si="58"/>
        <v>25</v>
      </c>
      <c r="E1897" s="26">
        <f t="shared" si="59"/>
        <v>-24.128473</v>
      </c>
    </row>
    <row r="1898" spans="2:5" x14ac:dyDescent="0.3">
      <c r="B1898" s="30">
        <v>153750000</v>
      </c>
      <c r="C1898" s="30">
        <v>-141254135</v>
      </c>
      <c r="D1898" s="26">
        <f t="shared" si="58"/>
        <v>153.75</v>
      </c>
      <c r="E1898" s="26">
        <f t="shared" si="59"/>
        <v>-141.25413499999999</v>
      </c>
    </row>
    <row r="1899" spans="2:5" x14ac:dyDescent="0.3">
      <c r="B1899" s="30">
        <v>25000000</v>
      </c>
      <c r="C1899" s="30">
        <v>-24222577</v>
      </c>
      <c r="D1899" s="26">
        <f t="shared" si="58"/>
        <v>25</v>
      </c>
      <c r="E1899" s="26">
        <f t="shared" si="59"/>
        <v>-24.222577000000001</v>
      </c>
    </row>
    <row r="1900" spans="2:5" x14ac:dyDescent="0.3">
      <c r="B1900" s="30">
        <v>25000000</v>
      </c>
      <c r="C1900" s="30">
        <v>-23813043</v>
      </c>
      <c r="D1900" s="26">
        <f t="shared" si="58"/>
        <v>25</v>
      </c>
      <c r="E1900" s="26">
        <f t="shared" si="59"/>
        <v>-23.813043</v>
      </c>
    </row>
    <row r="1901" spans="2:5" x14ac:dyDescent="0.3">
      <c r="B1901" s="30">
        <v>13500000</v>
      </c>
      <c r="C1901" s="30">
        <v>-13414567</v>
      </c>
      <c r="D1901" s="26">
        <f t="shared" si="58"/>
        <v>13.5</v>
      </c>
      <c r="E1901" s="26">
        <f t="shared" si="59"/>
        <v>-13.414567</v>
      </c>
    </row>
    <row r="1902" spans="2:5" x14ac:dyDescent="0.3">
      <c r="B1902" s="30">
        <v>20000000</v>
      </c>
      <c r="C1902" s="30">
        <v>-18302044</v>
      </c>
      <c r="D1902" s="26">
        <f t="shared" si="58"/>
        <v>20</v>
      </c>
      <c r="E1902" s="26">
        <f t="shared" si="59"/>
        <v>-18.302043999999999</v>
      </c>
    </row>
    <row r="1903" spans="2:5" x14ac:dyDescent="0.3">
      <c r="B1903" s="30">
        <v>25000000</v>
      </c>
      <c r="C1903" s="30">
        <v>-24816338</v>
      </c>
      <c r="D1903" s="26">
        <f t="shared" si="58"/>
        <v>25</v>
      </c>
      <c r="E1903" s="26">
        <f t="shared" si="59"/>
        <v>-24.816337999999998</v>
      </c>
    </row>
    <row r="1904" spans="2:5" x14ac:dyDescent="0.3">
      <c r="B1904" s="30">
        <v>25000000</v>
      </c>
      <c r="C1904" s="30">
        <v>-24865096</v>
      </c>
      <c r="D1904" s="26">
        <f t="shared" si="58"/>
        <v>25</v>
      </c>
      <c r="E1904" s="26">
        <f t="shared" si="59"/>
        <v>-24.865096000000001</v>
      </c>
    </row>
    <row r="1905" spans="2:5" x14ac:dyDescent="0.3">
      <c r="B1905" s="30">
        <v>25000000</v>
      </c>
      <c r="C1905" s="30">
        <v>-8030610</v>
      </c>
      <c r="D1905" s="26">
        <f t="shared" si="58"/>
        <v>25</v>
      </c>
      <c r="E1905" s="26">
        <f t="shared" si="59"/>
        <v>-8.0306099999999994</v>
      </c>
    </row>
    <row r="1906" spans="2:5" x14ac:dyDescent="0.3">
      <c r="B1906" s="30">
        <v>25000000</v>
      </c>
      <c r="C1906" s="30">
        <v>-24870885</v>
      </c>
      <c r="D1906" s="26">
        <f t="shared" si="58"/>
        <v>25</v>
      </c>
      <c r="E1906" s="26">
        <f t="shared" si="59"/>
        <v>-24.870885000000001</v>
      </c>
    </row>
    <row r="1907" spans="2:5" x14ac:dyDescent="0.3">
      <c r="B1907" s="30">
        <v>25000000</v>
      </c>
      <c r="C1907" s="30">
        <v>-24972988</v>
      </c>
      <c r="D1907" s="26">
        <f t="shared" si="58"/>
        <v>25</v>
      </c>
      <c r="E1907" s="26">
        <f t="shared" si="59"/>
        <v>-24.972988000000001</v>
      </c>
    </row>
    <row r="1908" spans="2:5" hidden="1" x14ac:dyDescent="0.3">
      <c r="B1908" s="30">
        <v>14000000</v>
      </c>
      <c r="C1908" s="30">
        <v>20700000</v>
      </c>
      <c r="D1908" s="26">
        <f t="shared" si="58"/>
        <v>14</v>
      </c>
      <c r="E1908" s="26">
        <f t="shared" si="59"/>
        <v>20.7</v>
      </c>
    </row>
    <row r="1909" spans="2:5" x14ac:dyDescent="0.3">
      <c r="B1909" s="30">
        <v>25000000</v>
      </c>
      <c r="C1909" s="30">
        <v>-24282247</v>
      </c>
      <c r="D1909" s="26">
        <f t="shared" si="58"/>
        <v>25</v>
      </c>
      <c r="E1909" s="26">
        <f t="shared" si="59"/>
        <v>-24.282247000000002</v>
      </c>
    </row>
    <row r="1910" spans="2:5" hidden="1" x14ac:dyDescent="0.3">
      <c r="B1910" s="30">
        <v>25000000</v>
      </c>
      <c r="C1910" s="30">
        <v>84713132</v>
      </c>
      <c r="D1910" s="26">
        <f t="shared" si="58"/>
        <v>25</v>
      </c>
      <c r="E1910" s="26">
        <f t="shared" si="59"/>
        <v>84.713132000000002</v>
      </c>
    </row>
    <row r="1911" spans="2:5" hidden="1" x14ac:dyDescent="0.3">
      <c r="B1911" s="30">
        <v>24000000</v>
      </c>
      <c r="C1911" s="30">
        <v>46269171</v>
      </c>
      <c r="D1911" s="26">
        <f t="shared" si="58"/>
        <v>24</v>
      </c>
      <c r="E1911" s="26">
        <f t="shared" si="59"/>
        <v>46.269171</v>
      </c>
    </row>
    <row r="1912" spans="2:5" hidden="1" x14ac:dyDescent="0.3">
      <c r="B1912" s="30">
        <v>24000000</v>
      </c>
      <c r="C1912" s="30">
        <v>77334374</v>
      </c>
      <c r="D1912" s="26">
        <f t="shared" si="58"/>
        <v>24</v>
      </c>
      <c r="E1912" s="26">
        <f t="shared" si="59"/>
        <v>77.334373999999997</v>
      </c>
    </row>
    <row r="1913" spans="2:5" x14ac:dyDescent="0.3">
      <c r="B1913" s="30">
        <v>25000000</v>
      </c>
      <c r="C1913" s="30">
        <v>-23487185</v>
      </c>
      <c r="D1913" s="26">
        <f t="shared" si="58"/>
        <v>25</v>
      </c>
      <c r="E1913" s="26">
        <f t="shared" si="59"/>
        <v>-23.487185</v>
      </c>
    </row>
    <row r="1914" spans="2:5" hidden="1" x14ac:dyDescent="0.3">
      <c r="B1914" s="30">
        <v>24000000</v>
      </c>
      <c r="C1914" s="30">
        <v>41182182</v>
      </c>
      <c r="D1914" s="26">
        <f t="shared" si="58"/>
        <v>24</v>
      </c>
      <c r="E1914" s="26">
        <f t="shared" si="59"/>
        <v>41.182181999999997</v>
      </c>
    </row>
    <row r="1915" spans="2:5" hidden="1" x14ac:dyDescent="0.3">
      <c r="B1915" s="30">
        <v>24000000</v>
      </c>
      <c r="C1915" s="30">
        <v>33262492</v>
      </c>
      <c r="D1915" s="26">
        <f t="shared" si="58"/>
        <v>24</v>
      </c>
      <c r="E1915" s="26">
        <f t="shared" si="59"/>
        <v>33.262492000000002</v>
      </c>
    </row>
    <row r="1916" spans="2:5" hidden="1" x14ac:dyDescent="0.3">
      <c r="B1916" s="30">
        <v>8200000</v>
      </c>
      <c r="C1916" s="30">
        <v>71800000</v>
      </c>
      <c r="D1916" s="26">
        <f t="shared" si="58"/>
        <v>8.1999999999999993</v>
      </c>
      <c r="E1916" s="26">
        <f t="shared" si="59"/>
        <v>71.8</v>
      </c>
    </row>
    <row r="1917" spans="2:5" hidden="1" x14ac:dyDescent="0.3">
      <c r="B1917" s="30">
        <v>24000000</v>
      </c>
      <c r="C1917" s="30">
        <v>50608545</v>
      </c>
      <c r="D1917" s="26">
        <f t="shared" si="58"/>
        <v>24</v>
      </c>
      <c r="E1917" s="26">
        <f t="shared" si="59"/>
        <v>50.608544999999999</v>
      </c>
    </row>
    <row r="1918" spans="2:5" hidden="1" x14ac:dyDescent="0.3">
      <c r="B1918" s="30">
        <v>24000000</v>
      </c>
      <c r="C1918" s="30">
        <v>17895491</v>
      </c>
      <c r="D1918" s="26">
        <f t="shared" si="58"/>
        <v>24</v>
      </c>
      <c r="E1918" s="26">
        <f t="shared" si="59"/>
        <v>17.895491</v>
      </c>
    </row>
    <row r="1919" spans="2:5" hidden="1" x14ac:dyDescent="0.3">
      <c r="B1919" s="30">
        <v>24000000</v>
      </c>
      <c r="C1919" s="30">
        <v>15989008</v>
      </c>
      <c r="D1919" s="26">
        <f t="shared" si="58"/>
        <v>24</v>
      </c>
      <c r="E1919" s="26">
        <f t="shared" si="59"/>
        <v>15.989008</v>
      </c>
    </row>
    <row r="1920" spans="2:5" hidden="1" x14ac:dyDescent="0.3">
      <c r="B1920" s="30">
        <v>24000000</v>
      </c>
      <c r="C1920" s="30">
        <v>8662299</v>
      </c>
      <c r="D1920" s="26">
        <f t="shared" si="58"/>
        <v>24</v>
      </c>
      <c r="E1920" s="26">
        <f t="shared" si="59"/>
        <v>8.6622990000000009</v>
      </c>
    </row>
    <row r="1921" spans="2:5" hidden="1" x14ac:dyDescent="0.3">
      <c r="B1921" s="30">
        <v>24000000</v>
      </c>
      <c r="C1921" s="30">
        <v>7452765</v>
      </c>
      <c r="D1921" s="26">
        <f t="shared" si="58"/>
        <v>24</v>
      </c>
      <c r="E1921" s="26">
        <f t="shared" si="59"/>
        <v>7.4527650000000003</v>
      </c>
    </row>
    <row r="1922" spans="2:5" hidden="1" x14ac:dyDescent="0.3">
      <c r="B1922" s="30">
        <v>24000000</v>
      </c>
      <c r="C1922" s="30">
        <v>1167270</v>
      </c>
      <c r="D1922" s="26">
        <f t="shared" si="58"/>
        <v>24</v>
      </c>
      <c r="E1922" s="26">
        <f t="shared" si="59"/>
        <v>1.16727</v>
      </c>
    </row>
    <row r="1923" spans="2:5" hidden="1" x14ac:dyDescent="0.3">
      <c r="B1923" s="30">
        <v>25000000</v>
      </c>
      <c r="C1923" s="30">
        <v>7416109</v>
      </c>
      <c r="D1923" s="26">
        <f t="shared" ref="D1923:D1986" si="60">B1923/1000000</f>
        <v>25</v>
      </c>
      <c r="E1923" s="26">
        <f t="shared" ref="E1923:E1986" si="61">C1923/1000000</f>
        <v>7.4161089999999996</v>
      </c>
    </row>
    <row r="1924" spans="2:5" x14ac:dyDescent="0.3">
      <c r="B1924" s="30">
        <v>24000000</v>
      </c>
      <c r="C1924" s="30">
        <v>-23979782</v>
      </c>
      <c r="D1924" s="26">
        <f t="shared" si="60"/>
        <v>24</v>
      </c>
      <c r="E1924" s="26">
        <f t="shared" si="61"/>
        <v>-23.979782</v>
      </c>
    </row>
    <row r="1925" spans="2:5" hidden="1" x14ac:dyDescent="0.3">
      <c r="B1925" s="30">
        <v>24000000</v>
      </c>
      <c r="C1925" s="30">
        <v>4871190</v>
      </c>
      <c r="D1925" s="26">
        <f t="shared" si="60"/>
        <v>24</v>
      </c>
      <c r="E1925" s="26">
        <f t="shared" si="61"/>
        <v>4.8711900000000004</v>
      </c>
    </row>
    <row r="1926" spans="2:5" x14ac:dyDescent="0.3">
      <c r="B1926" s="30">
        <v>24000000</v>
      </c>
      <c r="C1926" s="30">
        <v>-7035257</v>
      </c>
      <c r="D1926" s="26">
        <f t="shared" si="60"/>
        <v>24</v>
      </c>
      <c r="E1926" s="26">
        <f t="shared" si="61"/>
        <v>-7.0352569999999996</v>
      </c>
    </row>
    <row r="1927" spans="2:5" x14ac:dyDescent="0.3">
      <c r="B1927" s="30">
        <v>24000000</v>
      </c>
      <c r="C1927" s="30">
        <v>-7709024</v>
      </c>
      <c r="D1927" s="26">
        <f t="shared" si="60"/>
        <v>24</v>
      </c>
      <c r="E1927" s="26">
        <f t="shared" si="61"/>
        <v>-7.7090240000000003</v>
      </c>
    </row>
    <row r="1928" spans="2:5" x14ac:dyDescent="0.3">
      <c r="B1928" s="30">
        <v>24000000</v>
      </c>
      <c r="C1928" s="30">
        <v>-11000000</v>
      </c>
      <c r="D1928" s="26">
        <f t="shared" si="60"/>
        <v>24</v>
      </c>
      <c r="E1928" s="26">
        <f t="shared" si="61"/>
        <v>-11</v>
      </c>
    </row>
    <row r="1929" spans="2:5" x14ac:dyDescent="0.3">
      <c r="B1929" s="30">
        <v>24000000</v>
      </c>
      <c r="C1929" s="30">
        <v>-11627590</v>
      </c>
      <c r="D1929" s="26">
        <f t="shared" si="60"/>
        <v>24</v>
      </c>
      <c r="E1929" s="26">
        <f t="shared" si="61"/>
        <v>-11.62759</v>
      </c>
    </row>
    <row r="1930" spans="2:5" x14ac:dyDescent="0.3">
      <c r="B1930" s="30">
        <v>24000000</v>
      </c>
      <c r="C1930" s="30">
        <v>-15572796</v>
      </c>
      <c r="D1930" s="26">
        <f t="shared" si="60"/>
        <v>24</v>
      </c>
      <c r="E1930" s="26">
        <f t="shared" si="61"/>
        <v>-15.572796</v>
      </c>
    </row>
    <row r="1931" spans="2:5" x14ac:dyDescent="0.3">
      <c r="B1931" s="30">
        <v>24000000</v>
      </c>
      <c r="C1931" s="30">
        <v>-14360758</v>
      </c>
      <c r="D1931" s="26">
        <f t="shared" si="60"/>
        <v>24</v>
      </c>
      <c r="E1931" s="26">
        <f t="shared" si="61"/>
        <v>-14.360758000000001</v>
      </c>
    </row>
    <row r="1932" spans="2:5" hidden="1" x14ac:dyDescent="0.3">
      <c r="B1932" s="30">
        <v>24000000</v>
      </c>
      <c r="C1932" s="30">
        <v>1003072</v>
      </c>
      <c r="D1932" s="26">
        <f t="shared" si="60"/>
        <v>24</v>
      </c>
      <c r="E1932" s="26">
        <f t="shared" si="61"/>
        <v>1.003072</v>
      </c>
    </row>
    <row r="1933" spans="2:5" x14ac:dyDescent="0.3">
      <c r="B1933" s="30">
        <v>23000000</v>
      </c>
      <c r="C1933" s="30">
        <v>-16855194</v>
      </c>
      <c r="D1933" s="26">
        <f t="shared" si="60"/>
        <v>23</v>
      </c>
      <c r="E1933" s="26">
        <f t="shared" si="61"/>
        <v>-16.855194000000001</v>
      </c>
    </row>
    <row r="1934" spans="2:5" x14ac:dyDescent="0.3">
      <c r="B1934" s="30">
        <v>24000000</v>
      </c>
      <c r="C1934" s="30">
        <v>-19691019</v>
      </c>
      <c r="D1934" s="26">
        <f t="shared" si="60"/>
        <v>24</v>
      </c>
      <c r="E1934" s="26">
        <f t="shared" si="61"/>
        <v>-19.691019000000001</v>
      </c>
    </row>
    <row r="1935" spans="2:5" x14ac:dyDescent="0.3">
      <c r="B1935" s="30">
        <v>28000000</v>
      </c>
      <c r="C1935" s="30">
        <v>-27330724</v>
      </c>
      <c r="D1935" s="26">
        <f t="shared" si="60"/>
        <v>28</v>
      </c>
      <c r="E1935" s="26">
        <f t="shared" si="61"/>
        <v>-27.330724</v>
      </c>
    </row>
    <row r="1936" spans="2:5" x14ac:dyDescent="0.3">
      <c r="B1936" s="30">
        <v>24000000</v>
      </c>
      <c r="C1936" s="30">
        <v>-23957120</v>
      </c>
      <c r="D1936" s="26">
        <f t="shared" si="60"/>
        <v>24</v>
      </c>
      <c r="E1936" s="26">
        <f t="shared" si="61"/>
        <v>-23.95712</v>
      </c>
    </row>
    <row r="1937" spans="2:5" x14ac:dyDescent="0.3">
      <c r="B1937" s="30">
        <v>24000000</v>
      </c>
      <c r="C1937" s="30">
        <v>-774089</v>
      </c>
      <c r="D1937" s="26">
        <f t="shared" si="60"/>
        <v>24</v>
      </c>
      <c r="E1937" s="26">
        <f t="shared" si="61"/>
        <v>-0.77408900000000003</v>
      </c>
    </row>
    <row r="1938" spans="2:5" x14ac:dyDescent="0.3">
      <c r="B1938" s="30">
        <v>24000000</v>
      </c>
      <c r="C1938" s="30">
        <v>-19289545</v>
      </c>
      <c r="D1938" s="26">
        <f t="shared" si="60"/>
        <v>24</v>
      </c>
      <c r="E1938" s="26">
        <f t="shared" si="61"/>
        <v>-19.289545</v>
      </c>
    </row>
    <row r="1939" spans="2:5" hidden="1" x14ac:dyDescent="0.3">
      <c r="B1939" s="30">
        <v>23600000</v>
      </c>
      <c r="C1939" s="30">
        <v>51990286</v>
      </c>
      <c r="D1939" s="26">
        <f t="shared" si="60"/>
        <v>23.6</v>
      </c>
      <c r="E1939" s="26">
        <f t="shared" si="61"/>
        <v>51.990285999999998</v>
      </c>
    </row>
    <row r="1940" spans="2:5" hidden="1" x14ac:dyDescent="0.3">
      <c r="B1940" s="30">
        <v>20000000</v>
      </c>
      <c r="C1940" s="30">
        <v>141487252</v>
      </c>
      <c r="D1940" s="26">
        <f t="shared" si="60"/>
        <v>20</v>
      </c>
      <c r="E1940" s="26">
        <f t="shared" si="61"/>
        <v>141.48725200000001</v>
      </c>
    </row>
    <row r="1941" spans="2:5" hidden="1" x14ac:dyDescent="0.3">
      <c r="B1941" s="30">
        <v>18000000</v>
      </c>
      <c r="C1941" s="30">
        <v>272158751</v>
      </c>
      <c r="D1941" s="26">
        <f t="shared" si="60"/>
        <v>18</v>
      </c>
      <c r="E1941" s="26">
        <f t="shared" si="61"/>
        <v>272.158751</v>
      </c>
    </row>
    <row r="1942" spans="2:5" hidden="1" x14ac:dyDescent="0.3">
      <c r="B1942" s="30">
        <v>19000000</v>
      </c>
      <c r="C1942" s="30">
        <v>46807024</v>
      </c>
      <c r="D1942" s="26">
        <f t="shared" si="60"/>
        <v>19</v>
      </c>
      <c r="E1942" s="26">
        <f t="shared" si="61"/>
        <v>46.807023999999998</v>
      </c>
    </row>
    <row r="1943" spans="2:5" hidden="1" x14ac:dyDescent="0.3">
      <c r="B1943" s="30">
        <v>23000000</v>
      </c>
      <c r="C1943" s="30">
        <v>63930411</v>
      </c>
      <c r="D1943" s="26">
        <f t="shared" si="60"/>
        <v>23</v>
      </c>
      <c r="E1943" s="26">
        <f t="shared" si="61"/>
        <v>63.930410999999999</v>
      </c>
    </row>
    <row r="1944" spans="2:5" hidden="1" x14ac:dyDescent="0.3">
      <c r="B1944" s="30">
        <v>23000000</v>
      </c>
      <c r="C1944" s="30">
        <v>30302314</v>
      </c>
      <c r="D1944" s="26">
        <f t="shared" si="60"/>
        <v>23</v>
      </c>
      <c r="E1944" s="26">
        <f t="shared" si="61"/>
        <v>30.302313999999999</v>
      </c>
    </row>
    <row r="1945" spans="2:5" hidden="1" x14ac:dyDescent="0.3">
      <c r="B1945" s="30">
        <v>12500000</v>
      </c>
      <c r="C1945" s="30">
        <v>28462534</v>
      </c>
      <c r="D1945" s="26">
        <f t="shared" si="60"/>
        <v>12.5</v>
      </c>
      <c r="E1945" s="26">
        <f t="shared" si="61"/>
        <v>28.462534000000002</v>
      </c>
    </row>
    <row r="1946" spans="2:5" hidden="1" x14ac:dyDescent="0.3">
      <c r="B1946" s="30">
        <v>23000000</v>
      </c>
      <c r="C1946" s="30">
        <v>16235088</v>
      </c>
      <c r="D1946" s="26">
        <f t="shared" si="60"/>
        <v>23</v>
      </c>
      <c r="E1946" s="26">
        <f t="shared" si="61"/>
        <v>16.235088000000001</v>
      </c>
    </row>
    <row r="1947" spans="2:5" hidden="1" x14ac:dyDescent="0.3">
      <c r="B1947" s="30">
        <v>23000000</v>
      </c>
      <c r="C1947" s="30">
        <v>4338033</v>
      </c>
      <c r="D1947" s="26">
        <f t="shared" si="60"/>
        <v>23</v>
      </c>
      <c r="E1947" s="26">
        <f t="shared" si="61"/>
        <v>4.3380330000000002</v>
      </c>
    </row>
    <row r="1948" spans="2:5" hidden="1" x14ac:dyDescent="0.3">
      <c r="B1948" s="30">
        <v>23000000</v>
      </c>
      <c r="C1948" s="30">
        <v>2556065</v>
      </c>
      <c r="D1948" s="26">
        <f t="shared" si="60"/>
        <v>23</v>
      </c>
      <c r="E1948" s="26">
        <f t="shared" si="61"/>
        <v>2.5560649999999998</v>
      </c>
    </row>
    <row r="1949" spans="2:5" x14ac:dyDescent="0.3">
      <c r="B1949" s="30">
        <v>23000000</v>
      </c>
      <c r="C1949" s="30">
        <v>-1026818</v>
      </c>
      <c r="D1949" s="26">
        <f t="shared" si="60"/>
        <v>23</v>
      </c>
      <c r="E1949" s="26">
        <f t="shared" si="61"/>
        <v>-1.026818</v>
      </c>
    </row>
    <row r="1950" spans="2:5" x14ac:dyDescent="0.3">
      <c r="B1950" s="30">
        <v>25000000</v>
      </c>
      <c r="C1950" s="30">
        <v>-24995244</v>
      </c>
      <c r="D1950" s="26">
        <f t="shared" si="60"/>
        <v>25</v>
      </c>
      <c r="E1950" s="26">
        <f t="shared" si="61"/>
        <v>-24.995244</v>
      </c>
    </row>
    <row r="1951" spans="2:5" x14ac:dyDescent="0.3">
      <c r="B1951" s="30">
        <v>23000000</v>
      </c>
      <c r="C1951" s="30">
        <v>-4346385</v>
      </c>
      <c r="D1951" s="26">
        <f t="shared" si="60"/>
        <v>23</v>
      </c>
      <c r="E1951" s="26">
        <f t="shared" si="61"/>
        <v>-4.3463849999999997</v>
      </c>
    </row>
    <row r="1952" spans="2:5" x14ac:dyDescent="0.3">
      <c r="B1952" s="30">
        <v>23000000</v>
      </c>
      <c r="C1952" s="30">
        <v>-9980747</v>
      </c>
      <c r="D1952" s="26">
        <f t="shared" si="60"/>
        <v>23</v>
      </c>
      <c r="E1952" s="26">
        <f t="shared" si="61"/>
        <v>-9.9807469999999991</v>
      </c>
    </row>
    <row r="1953" spans="2:5" x14ac:dyDescent="0.3">
      <c r="B1953" s="30">
        <v>23000000</v>
      </c>
      <c r="C1953" s="30">
        <v>-4065142</v>
      </c>
      <c r="D1953" s="26">
        <f t="shared" si="60"/>
        <v>23</v>
      </c>
      <c r="E1953" s="26">
        <f t="shared" si="61"/>
        <v>-4.0651419999999998</v>
      </c>
    </row>
    <row r="1954" spans="2:5" x14ac:dyDescent="0.3">
      <c r="B1954" s="30">
        <v>23000000</v>
      </c>
      <c r="C1954" s="30">
        <v>-2236987</v>
      </c>
      <c r="D1954" s="26">
        <f t="shared" si="60"/>
        <v>23</v>
      </c>
      <c r="E1954" s="26">
        <f t="shared" si="61"/>
        <v>-2.2369870000000001</v>
      </c>
    </row>
    <row r="1955" spans="2:5" x14ac:dyDescent="0.3">
      <c r="B1955" s="30">
        <v>23000000</v>
      </c>
      <c r="C1955" s="30">
        <v>-10217492</v>
      </c>
      <c r="D1955" s="26">
        <f t="shared" si="60"/>
        <v>23</v>
      </c>
      <c r="E1955" s="26">
        <f t="shared" si="61"/>
        <v>-10.217492</v>
      </c>
    </row>
    <row r="1956" spans="2:5" x14ac:dyDescent="0.3">
      <c r="B1956" s="30">
        <v>23000000</v>
      </c>
      <c r="C1956" s="30">
        <v>-11491577</v>
      </c>
      <c r="D1956" s="26">
        <f t="shared" si="60"/>
        <v>23</v>
      </c>
      <c r="E1956" s="26">
        <f t="shared" si="61"/>
        <v>-11.491576999999999</v>
      </c>
    </row>
    <row r="1957" spans="2:5" x14ac:dyDescent="0.3">
      <c r="B1957" s="30">
        <v>23000000</v>
      </c>
      <c r="C1957" s="30">
        <v>-12339853</v>
      </c>
      <c r="D1957" s="26">
        <f t="shared" si="60"/>
        <v>23</v>
      </c>
      <c r="E1957" s="26">
        <f t="shared" si="61"/>
        <v>-12.339853</v>
      </c>
    </row>
    <row r="1958" spans="2:5" x14ac:dyDescent="0.3">
      <c r="B1958" s="30">
        <v>23000000</v>
      </c>
      <c r="C1958" s="30">
        <v>-15565274</v>
      </c>
      <c r="D1958" s="26">
        <f t="shared" si="60"/>
        <v>23</v>
      </c>
      <c r="E1958" s="26">
        <f t="shared" si="61"/>
        <v>-15.565274</v>
      </c>
    </row>
    <row r="1959" spans="2:5" x14ac:dyDescent="0.3">
      <c r="B1959" s="30">
        <v>20750000</v>
      </c>
      <c r="C1959" s="30">
        <v>-13972411</v>
      </c>
      <c r="D1959" s="26">
        <f t="shared" si="60"/>
        <v>20.75</v>
      </c>
      <c r="E1959" s="26">
        <f t="shared" si="61"/>
        <v>-13.972410999999999</v>
      </c>
    </row>
    <row r="1960" spans="2:5" x14ac:dyDescent="0.3">
      <c r="B1960" s="30">
        <v>19430000</v>
      </c>
      <c r="C1960" s="30">
        <v>-13320925</v>
      </c>
      <c r="D1960" s="26">
        <f t="shared" si="60"/>
        <v>19.43</v>
      </c>
      <c r="E1960" s="26">
        <f t="shared" si="61"/>
        <v>-13.320925000000001</v>
      </c>
    </row>
    <row r="1961" spans="2:5" x14ac:dyDescent="0.3">
      <c r="B1961" s="30">
        <v>23000000</v>
      </c>
      <c r="C1961" s="30">
        <v>-20291812</v>
      </c>
      <c r="D1961" s="26">
        <f t="shared" si="60"/>
        <v>23</v>
      </c>
      <c r="E1961" s="26">
        <f t="shared" si="61"/>
        <v>-20.291812</v>
      </c>
    </row>
    <row r="1962" spans="2:5" x14ac:dyDescent="0.3">
      <c r="B1962" s="30">
        <v>23000000</v>
      </c>
      <c r="C1962" s="30">
        <v>-6876149</v>
      </c>
      <c r="D1962" s="26">
        <f t="shared" si="60"/>
        <v>23</v>
      </c>
      <c r="E1962" s="26">
        <f t="shared" si="61"/>
        <v>-6.8761489999999998</v>
      </c>
    </row>
    <row r="1963" spans="2:5" x14ac:dyDescent="0.3">
      <c r="B1963" s="30">
        <v>23000000</v>
      </c>
      <c r="C1963" s="30">
        <v>-22870885</v>
      </c>
      <c r="D1963" s="26">
        <f t="shared" si="60"/>
        <v>23</v>
      </c>
      <c r="E1963" s="26">
        <f t="shared" si="61"/>
        <v>-22.870885000000001</v>
      </c>
    </row>
    <row r="1964" spans="2:5" hidden="1" x14ac:dyDescent="0.3">
      <c r="B1964" s="30">
        <v>25000000</v>
      </c>
      <c r="C1964" s="30">
        <v>46975611</v>
      </c>
      <c r="D1964" s="26">
        <f t="shared" si="60"/>
        <v>25</v>
      </c>
      <c r="E1964" s="26">
        <f t="shared" si="61"/>
        <v>46.975611000000001</v>
      </c>
    </row>
    <row r="1965" spans="2:5" hidden="1" x14ac:dyDescent="0.3">
      <c r="B1965" s="30">
        <v>22700000</v>
      </c>
      <c r="C1965" s="30">
        <v>15419483</v>
      </c>
      <c r="D1965" s="26">
        <f t="shared" si="60"/>
        <v>22.7</v>
      </c>
      <c r="E1965" s="26">
        <f t="shared" si="61"/>
        <v>15.419483</v>
      </c>
    </row>
    <row r="1966" spans="2:5" x14ac:dyDescent="0.3">
      <c r="B1966" s="30">
        <v>22500000</v>
      </c>
      <c r="C1966" s="30">
        <v>-18309470</v>
      </c>
      <c r="D1966" s="26">
        <f t="shared" si="60"/>
        <v>22.5</v>
      </c>
      <c r="E1966" s="26">
        <f t="shared" si="61"/>
        <v>-18.309470000000001</v>
      </c>
    </row>
    <row r="1967" spans="2:5" hidden="1" x14ac:dyDescent="0.3">
      <c r="B1967" s="30">
        <v>22000000</v>
      </c>
      <c r="C1967" s="30">
        <v>195631306</v>
      </c>
      <c r="D1967" s="26">
        <f t="shared" si="60"/>
        <v>22</v>
      </c>
      <c r="E1967" s="26">
        <f t="shared" si="61"/>
        <v>195.631306</v>
      </c>
    </row>
    <row r="1968" spans="2:5" hidden="1" x14ac:dyDescent="0.3">
      <c r="B1968" s="30">
        <v>23000000</v>
      </c>
      <c r="C1968" s="30">
        <v>153483808</v>
      </c>
      <c r="D1968" s="26">
        <f t="shared" si="60"/>
        <v>23</v>
      </c>
      <c r="E1968" s="26">
        <f t="shared" si="61"/>
        <v>153.48380800000001</v>
      </c>
    </row>
    <row r="1969" spans="2:5" hidden="1" x14ac:dyDescent="0.3">
      <c r="B1969" s="30">
        <v>22000000</v>
      </c>
      <c r="C1969" s="30">
        <v>122833357</v>
      </c>
      <c r="D1969" s="26">
        <f t="shared" si="60"/>
        <v>22</v>
      </c>
      <c r="E1969" s="26">
        <f t="shared" si="61"/>
        <v>122.83335700000001</v>
      </c>
    </row>
    <row r="1970" spans="2:5" hidden="1" x14ac:dyDescent="0.3">
      <c r="B1970" s="30">
        <v>20000000</v>
      </c>
      <c r="C1970" s="30">
        <v>55597042</v>
      </c>
      <c r="D1970" s="26">
        <f t="shared" si="60"/>
        <v>20</v>
      </c>
      <c r="E1970" s="26">
        <f t="shared" si="61"/>
        <v>55.597042000000002</v>
      </c>
    </row>
    <row r="1971" spans="2:5" hidden="1" x14ac:dyDescent="0.3">
      <c r="B1971" s="30">
        <v>22000000</v>
      </c>
      <c r="C1971" s="30">
        <v>68636983</v>
      </c>
      <c r="D1971" s="26">
        <f t="shared" si="60"/>
        <v>22</v>
      </c>
      <c r="E1971" s="26">
        <f t="shared" si="61"/>
        <v>68.636983000000001</v>
      </c>
    </row>
    <row r="1972" spans="2:5" hidden="1" x14ac:dyDescent="0.3">
      <c r="B1972" s="30">
        <v>35000000</v>
      </c>
      <c r="C1972" s="30">
        <v>35960517</v>
      </c>
      <c r="D1972" s="26">
        <f t="shared" si="60"/>
        <v>35</v>
      </c>
      <c r="E1972" s="26">
        <f t="shared" si="61"/>
        <v>35.960517000000003</v>
      </c>
    </row>
    <row r="1973" spans="2:5" hidden="1" x14ac:dyDescent="0.3">
      <c r="B1973" s="30">
        <v>22000000</v>
      </c>
      <c r="C1973" s="30">
        <v>33762229</v>
      </c>
      <c r="D1973" s="26">
        <f t="shared" si="60"/>
        <v>22</v>
      </c>
      <c r="E1973" s="26">
        <f t="shared" si="61"/>
        <v>33.762228999999998</v>
      </c>
    </row>
    <row r="1974" spans="2:5" hidden="1" x14ac:dyDescent="0.3">
      <c r="B1974" s="30">
        <v>22000000</v>
      </c>
      <c r="C1974" s="30">
        <v>5513932.3333333321</v>
      </c>
      <c r="D1974" s="26">
        <f t="shared" si="60"/>
        <v>22</v>
      </c>
      <c r="E1974" s="26">
        <f t="shared" si="61"/>
        <v>5.5139323333333321</v>
      </c>
    </row>
    <row r="1975" spans="2:5" hidden="1" x14ac:dyDescent="0.3">
      <c r="B1975" s="30">
        <v>22000000</v>
      </c>
      <c r="C1975" s="30">
        <v>32235441</v>
      </c>
      <c r="D1975" s="26">
        <f t="shared" si="60"/>
        <v>22</v>
      </c>
      <c r="E1975" s="26">
        <f t="shared" si="61"/>
        <v>32.235441000000002</v>
      </c>
    </row>
    <row r="1976" spans="2:5" hidden="1" x14ac:dyDescent="0.3">
      <c r="B1976" s="30">
        <v>22000000</v>
      </c>
      <c r="C1976" s="30">
        <v>28728000</v>
      </c>
      <c r="D1976" s="26">
        <f t="shared" si="60"/>
        <v>22</v>
      </c>
      <c r="E1976" s="26">
        <f t="shared" si="61"/>
        <v>28.728000000000002</v>
      </c>
    </row>
    <row r="1977" spans="2:5" hidden="1" x14ac:dyDescent="0.3">
      <c r="B1977" s="30">
        <v>22000000</v>
      </c>
      <c r="C1977" s="30">
        <v>18270895</v>
      </c>
      <c r="D1977" s="26">
        <f t="shared" si="60"/>
        <v>22</v>
      </c>
      <c r="E1977" s="26">
        <f t="shared" si="61"/>
        <v>18.270894999999999</v>
      </c>
    </row>
    <row r="1978" spans="2:5" hidden="1" x14ac:dyDescent="0.3">
      <c r="B1978" s="30">
        <v>22000000</v>
      </c>
      <c r="C1978" s="30">
        <v>37696176</v>
      </c>
      <c r="D1978" s="26">
        <f t="shared" si="60"/>
        <v>22</v>
      </c>
      <c r="E1978" s="26">
        <f t="shared" si="61"/>
        <v>37.696176000000001</v>
      </c>
    </row>
    <row r="1979" spans="2:5" hidden="1" x14ac:dyDescent="0.3">
      <c r="B1979" s="30">
        <v>22000000</v>
      </c>
      <c r="C1979" s="30">
        <v>29483949</v>
      </c>
      <c r="D1979" s="26">
        <f t="shared" si="60"/>
        <v>22</v>
      </c>
      <c r="E1979" s="26">
        <f t="shared" si="61"/>
        <v>29.483948999999999</v>
      </c>
    </row>
    <row r="1980" spans="2:5" hidden="1" x14ac:dyDescent="0.3">
      <c r="B1980" s="30">
        <v>22000000</v>
      </c>
      <c r="C1980" s="30">
        <v>14020063</v>
      </c>
      <c r="D1980" s="26">
        <f t="shared" si="60"/>
        <v>22</v>
      </c>
      <c r="E1980" s="26">
        <f t="shared" si="61"/>
        <v>14.020063</v>
      </c>
    </row>
    <row r="1981" spans="2:5" hidden="1" x14ac:dyDescent="0.3">
      <c r="B1981" s="30">
        <v>21000000</v>
      </c>
      <c r="C1981" s="30">
        <v>12313582</v>
      </c>
      <c r="D1981" s="26">
        <f t="shared" si="60"/>
        <v>21</v>
      </c>
      <c r="E1981" s="26">
        <f t="shared" si="61"/>
        <v>12.313582</v>
      </c>
    </row>
    <row r="1982" spans="2:5" hidden="1" x14ac:dyDescent="0.3">
      <c r="B1982" s="30">
        <v>22000000</v>
      </c>
      <c r="C1982" s="30">
        <v>3842000</v>
      </c>
      <c r="D1982" s="26">
        <f t="shared" si="60"/>
        <v>22</v>
      </c>
      <c r="E1982" s="26">
        <f t="shared" si="61"/>
        <v>3.8420000000000001</v>
      </c>
    </row>
    <row r="1983" spans="2:5" hidden="1" x14ac:dyDescent="0.3">
      <c r="B1983" s="30">
        <v>22000000</v>
      </c>
      <c r="C1983" s="30">
        <v>264487</v>
      </c>
      <c r="D1983" s="26">
        <f t="shared" si="60"/>
        <v>22</v>
      </c>
      <c r="E1983" s="26">
        <f t="shared" si="61"/>
        <v>0.26448700000000003</v>
      </c>
    </row>
    <row r="1984" spans="2:5" hidden="1" x14ac:dyDescent="0.3">
      <c r="B1984" s="30">
        <v>26000000</v>
      </c>
      <c r="C1984" s="30">
        <v>4659817</v>
      </c>
      <c r="D1984" s="26">
        <f t="shared" si="60"/>
        <v>26</v>
      </c>
      <c r="E1984" s="26">
        <f t="shared" si="61"/>
        <v>4.6598170000000003</v>
      </c>
    </row>
    <row r="1985" spans="2:5" x14ac:dyDescent="0.3">
      <c r="B1985" s="30">
        <v>35000000</v>
      </c>
      <c r="C1985" s="30">
        <v>-31891784</v>
      </c>
      <c r="D1985" s="26">
        <f t="shared" si="60"/>
        <v>35</v>
      </c>
      <c r="E1985" s="26">
        <f t="shared" si="61"/>
        <v>-31.891784000000001</v>
      </c>
    </row>
    <row r="1986" spans="2:5" x14ac:dyDescent="0.3">
      <c r="B1986" s="30">
        <v>22000000</v>
      </c>
      <c r="C1986" s="30">
        <v>-2648431</v>
      </c>
      <c r="D1986" s="26">
        <f t="shared" si="60"/>
        <v>22</v>
      </c>
      <c r="E1986" s="26">
        <f t="shared" si="61"/>
        <v>-2.648431</v>
      </c>
    </row>
    <row r="1987" spans="2:5" hidden="1" x14ac:dyDescent="0.3">
      <c r="B1987" s="30">
        <v>22000000</v>
      </c>
      <c r="C1987" s="30">
        <v>27002815</v>
      </c>
      <c r="D1987" s="26">
        <f t="shared" ref="D1987:D2050" si="62">B1987/1000000</f>
        <v>22</v>
      </c>
      <c r="E1987" s="26">
        <f t="shared" ref="E1987:E2050" si="63">C1987/1000000</f>
        <v>27.002814999999998</v>
      </c>
    </row>
    <row r="1988" spans="2:5" x14ac:dyDescent="0.3">
      <c r="B1988" s="30">
        <v>22000000</v>
      </c>
      <c r="C1988" s="30">
        <v>-2716218</v>
      </c>
      <c r="D1988" s="26">
        <f t="shared" si="62"/>
        <v>22</v>
      </c>
      <c r="E1988" s="26">
        <f t="shared" si="63"/>
        <v>-2.716218</v>
      </c>
    </row>
    <row r="1989" spans="2:5" hidden="1" x14ac:dyDescent="0.3">
      <c r="B1989" s="30">
        <v>22000000</v>
      </c>
      <c r="C1989" s="30">
        <v>8059386</v>
      </c>
      <c r="D1989" s="26">
        <f t="shared" si="62"/>
        <v>22</v>
      </c>
      <c r="E1989" s="26">
        <f t="shared" si="63"/>
        <v>8.0593859999999999</v>
      </c>
    </row>
    <row r="1990" spans="2:5" x14ac:dyDescent="0.3">
      <c r="B1990" s="30">
        <v>30000000</v>
      </c>
      <c r="C1990" s="30">
        <v>-12048569</v>
      </c>
      <c r="D1990" s="26">
        <f t="shared" si="62"/>
        <v>30</v>
      </c>
      <c r="E1990" s="26">
        <f t="shared" si="63"/>
        <v>-12.048569000000001</v>
      </c>
    </row>
    <row r="1991" spans="2:5" hidden="1" x14ac:dyDescent="0.3">
      <c r="B1991" s="30">
        <v>22000000</v>
      </c>
      <c r="C1991" s="30">
        <v>7997095</v>
      </c>
      <c r="D1991" s="26">
        <f t="shared" si="62"/>
        <v>22</v>
      </c>
      <c r="E1991" s="26">
        <f t="shared" si="63"/>
        <v>7.9970949999999998</v>
      </c>
    </row>
    <row r="1992" spans="2:5" x14ac:dyDescent="0.3">
      <c r="B1992" s="30">
        <v>22000000</v>
      </c>
      <c r="C1992" s="30">
        <v>-7747170</v>
      </c>
      <c r="D1992" s="26">
        <f t="shared" si="62"/>
        <v>22</v>
      </c>
      <c r="E1992" s="26">
        <f t="shared" si="63"/>
        <v>-7.7471699999999997</v>
      </c>
    </row>
    <row r="1993" spans="2:5" x14ac:dyDescent="0.3">
      <c r="B1993" s="30">
        <v>22000000</v>
      </c>
      <c r="C1993" s="30">
        <v>-2216223</v>
      </c>
      <c r="D1993" s="26">
        <f t="shared" si="62"/>
        <v>22</v>
      </c>
      <c r="E1993" s="26">
        <f t="shared" si="63"/>
        <v>-2.2162229999999998</v>
      </c>
    </row>
    <row r="1994" spans="2:5" x14ac:dyDescent="0.3">
      <c r="B1994" s="30">
        <v>22000000</v>
      </c>
      <c r="C1994" s="30">
        <v>-8444012</v>
      </c>
      <c r="D1994" s="26">
        <f t="shared" si="62"/>
        <v>22</v>
      </c>
      <c r="E1994" s="26">
        <f t="shared" si="63"/>
        <v>-8.4440120000000007</v>
      </c>
    </row>
    <row r="1995" spans="2:5" x14ac:dyDescent="0.3">
      <c r="B1995" s="30">
        <v>22000000</v>
      </c>
      <c r="C1995" s="30">
        <v>-9215287</v>
      </c>
      <c r="D1995" s="26">
        <f t="shared" si="62"/>
        <v>22</v>
      </c>
      <c r="E1995" s="26">
        <f t="shared" si="63"/>
        <v>-9.215287</v>
      </c>
    </row>
    <row r="1996" spans="2:5" x14ac:dyDescent="0.3">
      <c r="B1996" s="30">
        <v>23500000</v>
      </c>
      <c r="C1996" s="30">
        <v>-12803790</v>
      </c>
      <c r="D1996" s="26">
        <f t="shared" si="62"/>
        <v>23.5</v>
      </c>
      <c r="E1996" s="26">
        <f t="shared" si="63"/>
        <v>-12.803789999999999</v>
      </c>
    </row>
    <row r="1997" spans="2:5" x14ac:dyDescent="0.3">
      <c r="B1997" s="30">
        <v>22000000</v>
      </c>
      <c r="C1997" s="30">
        <v>-16025347</v>
      </c>
      <c r="D1997" s="26">
        <f t="shared" si="62"/>
        <v>22</v>
      </c>
      <c r="E1997" s="26">
        <f t="shared" si="63"/>
        <v>-16.025347</v>
      </c>
    </row>
    <row r="1998" spans="2:5" x14ac:dyDescent="0.3">
      <c r="B1998" s="30">
        <v>25000000</v>
      </c>
      <c r="C1998" s="30">
        <v>-20000000</v>
      </c>
      <c r="D1998" s="26">
        <f t="shared" si="62"/>
        <v>25</v>
      </c>
      <c r="E1998" s="26">
        <f t="shared" si="63"/>
        <v>-20</v>
      </c>
    </row>
    <row r="1999" spans="2:5" x14ac:dyDescent="0.3">
      <c r="B1999" s="30">
        <v>22000000</v>
      </c>
      <c r="C1999" s="30">
        <v>-12305895</v>
      </c>
      <c r="D1999" s="26">
        <f t="shared" si="62"/>
        <v>22</v>
      </c>
      <c r="E1999" s="26">
        <f t="shared" si="63"/>
        <v>-12.305895</v>
      </c>
    </row>
    <row r="2000" spans="2:5" x14ac:dyDescent="0.3">
      <c r="B2000" s="30">
        <v>25000000</v>
      </c>
      <c r="C2000" s="30">
        <v>-8972134</v>
      </c>
      <c r="D2000" s="26">
        <f t="shared" si="62"/>
        <v>25</v>
      </c>
      <c r="E2000" s="26">
        <f t="shared" si="63"/>
        <v>-8.9721340000000005</v>
      </c>
    </row>
    <row r="2001" spans="2:5" x14ac:dyDescent="0.3">
      <c r="B2001" s="30">
        <v>21000000</v>
      </c>
      <c r="C2001" s="30">
        <v>-16601608</v>
      </c>
      <c r="D2001" s="26">
        <f t="shared" si="62"/>
        <v>21</v>
      </c>
      <c r="E2001" s="26">
        <f t="shared" si="63"/>
        <v>-16.601607999999999</v>
      </c>
    </row>
    <row r="2002" spans="2:5" x14ac:dyDescent="0.3">
      <c r="B2002" s="30">
        <v>22000000</v>
      </c>
      <c r="C2002" s="30">
        <v>-20949555</v>
      </c>
      <c r="D2002" s="26">
        <f t="shared" si="62"/>
        <v>22</v>
      </c>
      <c r="E2002" s="26">
        <f t="shared" si="63"/>
        <v>-20.949555</v>
      </c>
    </row>
    <row r="2003" spans="2:5" hidden="1" x14ac:dyDescent="0.3">
      <c r="B2003" s="30">
        <v>2000000</v>
      </c>
      <c r="C2003" s="30">
        <v>11746550</v>
      </c>
      <c r="D2003" s="26">
        <f t="shared" si="62"/>
        <v>2</v>
      </c>
      <c r="E2003" s="26">
        <f t="shared" si="63"/>
        <v>11.746549999999999</v>
      </c>
    </row>
    <row r="2004" spans="2:5" x14ac:dyDescent="0.3">
      <c r="B2004" s="30">
        <v>22000000</v>
      </c>
      <c r="C2004" s="30">
        <v>-1331157</v>
      </c>
      <c r="D2004" s="26">
        <f t="shared" si="62"/>
        <v>22</v>
      </c>
      <c r="E2004" s="26">
        <f t="shared" si="63"/>
        <v>-1.3311569999999999</v>
      </c>
    </row>
    <row r="2005" spans="2:5" x14ac:dyDescent="0.3">
      <c r="B2005" s="30">
        <v>22000000</v>
      </c>
      <c r="C2005" s="30">
        <v>-19036988</v>
      </c>
      <c r="D2005" s="26">
        <f t="shared" si="62"/>
        <v>22</v>
      </c>
      <c r="E2005" s="26">
        <f t="shared" si="63"/>
        <v>-19.036988000000001</v>
      </c>
    </row>
    <row r="2006" spans="2:5" hidden="1" x14ac:dyDescent="0.3">
      <c r="B2006" s="30">
        <v>12000000</v>
      </c>
      <c r="C2006" s="30">
        <v>50646597.5</v>
      </c>
      <c r="D2006" s="26">
        <f t="shared" si="62"/>
        <v>12</v>
      </c>
      <c r="E2006" s="26">
        <f t="shared" si="63"/>
        <v>50.646597499999999</v>
      </c>
    </row>
    <row r="2007" spans="2:5" x14ac:dyDescent="0.3">
      <c r="B2007" s="30">
        <v>22000000</v>
      </c>
      <c r="C2007" s="30">
        <v>-20203976</v>
      </c>
      <c r="D2007" s="26">
        <f t="shared" si="62"/>
        <v>22</v>
      </c>
      <c r="E2007" s="26">
        <f t="shared" si="63"/>
        <v>-20.203976000000001</v>
      </c>
    </row>
    <row r="2008" spans="2:5" x14ac:dyDescent="0.3">
      <c r="B2008" s="30">
        <v>16000000</v>
      </c>
      <c r="C2008" s="30">
        <v>-15365723</v>
      </c>
      <c r="D2008" s="26">
        <f t="shared" si="62"/>
        <v>16</v>
      </c>
      <c r="E2008" s="26">
        <f t="shared" si="63"/>
        <v>-15.365722999999999</v>
      </c>
    </row>
    <row r="2009" spans="2:5" x14ac:dyDescent="0.3">
      <c r="B2009" s="30">
        <v>22000000</v>
      </c>
      <c r="C2009" s="30">
        <v>-10673164</v>
      </c>
      <c r="D2009" s="26">
        <f t="shared" si="62"/>
        <v>22</v>
      </c>
      <c r="E2009" s="26">
        <f t="shared" si="63"/>
        <v>-10.673164</v>
      </c>
    </row>
    <row r="2010" spans="2:5" hidden="1" x14ac:dyDescent="0.3">
      <c r="B2010" s="30">
        <v>25000000</v>
      </c>
      <c r="C2010" s="30">
        <v>24024969</v>
      </c>
      <c r="D2010" s="26">
        <f t="shared" si="62"/>
        <v>25</v>
      </c>
      <c r="E2010" s="26">
        <f t="shared" si="63"/>
        <v>24.024968999999999</v>
      </c>
    </row>
    <row r="2011" spans="2:5" hidden="1" x14ac:dyDescent="0.3">
      <c r="B2011" s="30">
        <v>21500000</v>
      </c>
      <c r="C2011" s="30">
        <v>794341</v>
      </c>
      <c r="D2011" s="26">
        <f t="shared" si="62"/>
        <v>21.5</v>
      </c>
      <c r="E2011" s="26">
        <f t="shared" si="63"/>
        <v>0.79434099999999996</v>
      </c>
    </row>
    <row r="2012" spans="2:5" hidden="1" x14ac:dyDescent="0.3">
      <c r="B2012" s="30">
        <v>21500000</v>
      </c>
      <c r="C2012" s="30">
        <v>2862501</v>
      </c>
      <c r="D2012" s="26">
        <f t="shared" si="62"/>
        <v>21.5</v>
      </c>
      <c r="E2012" s="26">
        <f t="shared" si="63"/>
        <v>2.862501</v>
      </c>
    </row>
    <row r="2013" spans="2:5" x14ac:dyDescent="0.3">
      <c r="B2013" s="30">
        <v>22000000</v>
      </c>
      <c r="C2013" s="30">
        <v>-1832576</v>
      </c>
      <c r="D2013" s="26">
        <f t="shared" si="62"/>
        <v>22</v>
      </c>
      <c r="E2013" s="26">
        <f t="shared" si="63"/>
        <v>-1.832576</v>
      </c>
    </row>
    <row r="2014" spans="2:5" x14ac:dyDescent="0.3">
      <c r="B2014" s="30">
        <v>17000000</v>
      </c>
      <c r="C2014" s="30">
        <v>-315648</v>
      </c>
      <c r="D2014" s="26">
        <f t="shared" si="62"/>
        <v>17</v>
      </c>
      <c r="E2014" s="26">
        <f t="shared" si="63"/>
        <v>-0.31564799999999998</v>
      </c>
    </row>
    <row r="2015" spans="2:5" hidden="1" x14ac:dyDescent="0.3">
      <c r="B2015" s="30">
        <v>21000000</v>
      </c>
      <c r="C2015" s="30">
        <v>25700000</v>
      </c>
      <c r="D2015" s="26">
        <f t="shared" si="62"/>
        <v>21</v>
      </c>
      <c r="E2015" s="26">
        <f t="shared" si="63"/>
        <v>25.7</v>
      </c>
    </row>
    <row r="2016" spans="2:5" hidden="1" x14ac:dyDescent="0.3">
      <c r="B2016" s="30">
        <v>21000000</v>
      </c>
      <c r="C2016" s="30">
        <v>31008288</v>
      </c>
      <c r="D2016" s="26">
        <f t="shared" si="62"/>
        <v>21</v>
      </c>
      <c r="E2016" s="26">
        <f t="shared" si="63"/>
        <v>31.008288</v>
      </c>
    </row>
    <row r="2017" spans="2:5" x14ac:dyDescent="0.3">
      <c r="B2017" s="30">
        <v>9000000</v>
      </c>
      <c r="C2017" s="30">
        <v>-420316</v>
      </c>
      <c r="D2017" s="26">
        <f t="shared" si="62"/>
        <v>9</v>
      </c>
      <c r="E2017" s="26">
        <f t="shared" si="63"/>
        <v>-0.42031600000000002</v>
      </c>
    </row>
    <row r="2018" spans="2:5" hidden="1" x14ac:dyDescent="0.3">
      <c r="B2018" s="30">
        <v>17000000</v>
      </c>
      <c r="C2018" s="30">
        <v>25660000</v>
      </c>
      <c r="D2018" s="26">
        <f t="shared" si="62"/>
        <v>17</v>
      </c>
      <c r="E2018" s="26">
        <f t="shared" si="63"/>
        <v>25.66</v>
      </c>
    </row>
    <row r="2019" spans="2:5" hidden="1" x14ac:dyDescent="0.3">
      <c r="B2019" s="30">
        <v>21000000</v>
      </c>
      <c r="C2019" s="30">
        <v>19219708</v>
      </c>
      <c r="D2019" s="26">
        <f t="shared" si="62"/>
        <v>21</v>
      </c>
      <c r="E2019" s="26">
        <f t="shared" si="63"/>
        <v>19.219708000000001</v>
      </c>
    </row>
    <row r="2020" spans="2:5" hidden="1" x14ac:dyDescent="0.3">
      <c r="B2020" s="30">
        <v>21000000</v>
      </c>
      <c r="C2020" s="30">
        <v>111088910</v>
      </c>
      <c r="D2020" s="26">
        <f t="shared" si="62"/>
        <v>21</v>
      </c>
      <c r="E2020" s="26">
        <f t="shared" si="63"/>
        <v>111.08891</v>
      </c>
    </row>
    <row r="2021" spans="2:5" hidden="1" x14ac:dyDescent="0.3">
      <c r="B2021" s="30">
        <v>21000000</v>
      </c>
      <c r="C2021" s="30">
        <v>15581633</v>
      </c>
      <c r="D2021" s="26">
        <f t="shared" si="62"/>
        <v>21</v>
      </c>
      <c r="E2021" s="26">
        <f t="shared" si="63"/>
        <v>15.581633</v>
      </c>
    </row>
    <row r="2022" spans="2:5" hidden="1" x14ac:dyDescent="0.3">
      <c r="B2022" s="30">
        <v>16500000</v>
      </c>
      <c r="C2022" s="30">
        <v>21221949</v>
      </c>
      <c r="D2022" s="26">
        <f t="shared" si="62"/>
        <v>16.5</v>
      </c>
      <c r="E2022" s="26">
        <f t="shared" si="63"/>
        <v>21.221948999999999</v>
      </c>
    </row>
    <row r="2023" spans="2:5" hidden="1" x14ac:dyDescent="0.3">
      <c r="B2023" s="30">
        <v>21000000</v>
      </c>
      <c r="C2023" s="30">
        <v>4296447</v>
      </c>
      <c r="D2023" s="26">
        <f t="shared" si="62"/>
        <v>21</v>
      </c>
      <c r="E2023" s="26">
        <f t="shared" si="63"/>
        <v>4.2964469999999997</v>
      </c>
    </row>
    <row r="2024" spans="2:5" hidden="1" x14ac:dyDescent="0.3">
      <c r="B2024" s="30">
        <v>20000000</v>
      </c>
      <c r="C2024" s="30">
        <v>4848292</v>
      </c>
      <c r="D2024" s="26">
        <f t="shared" si="62"/>
        <v>20</v>
      </c>
      <c r="E2024" s="26">
        <f t="shared" si="63"/>
        <v>4.8482919999999998</v>
      </c>
    </row>
    <row r="2025" spans="2:5" x14ac:dyDescent="0.3">
      <c r="B2025" s="30">
        <v>21000000</v>
      </c>
      <c r="C2025" s="30">
        <v>-3242913</v>
      </c>
      <c r="D2025" s="26">
        <f t="shared" si="62"/>
        <v>21</v>
      </c>
      <c r="E2025" s="26">
        <f t="shared" si="63"/>
        <v>-3.2429130000000002</v>
      </c>
    </row>
    <row r="2026" spans="2:5" x14ac:dyDescent="0.3">
      <c r="B2026" s="30">
        <v>17000000</v>
      </c>
      <c r="C2026" s="30">
        <v>-7569012</v>
      </c>
      <c r="D2026" s="26">
        <f t="shared" si="62"/>
        <v>17</v>
      </c>
      <c r="E2026" s="26">
        <f t="shared" si="63"/>
        <v>-7.5690119999999999</v>
      </c>
    </row>
    <row r="2027" spans="2:5" x14ac:dyDescent="0.3">
      <c r="B2027" s="30">
        <v>21000000</v>
      </c>
      <c r="C2027" s="30">
        <v>-4715640</v>
      </c>
      <c r="D2027" s="26">
        <f t="shared" si="62"/>
        <v>21</v>
      </c>
      <c r="E2027" s="26">
        <f t="shared" si="63"/>
        <v>-4.7156399999999996</v>
      </c>
    </row>
    <row r="2028" spans="2:5" x14ac:dyDescent="0.3">
      <c r="B2028" s="30">
        <v>21000000</v>
      </c>
      <c r="C2028" s="30">
        <v>-14169043</v>
      </c>
      <c r="D2028" s="26">
        <f t="shared" si="62"/>
        <v>21</v>
      </c>
      <c r="E2028" s="26">
        <f t="shared" si="63"/>
        <v>-14.169043</v>
      </c>
    </row>
    <row r="2029" spans="2:5" hidden="1" x14ac:dyDescent="0.3">
      <c r="B2029" s="30">
        <v>20000000</v>
      </c>
      <c r="C2029" s="30">
        <v>4104113</v>
      </c>
      <c r="D2029" s="26">
        <f t="shared" si="62"/>
        <v>20</v>
      </c>
      <c r="E2029" s="26">
        <f t="shared" si="63"/>
        <v>4.1041129999999999</v>
      </c>
    </row>
    <row r="2030" spans="2:5" x14ac:dyDescent="0.3">
      <c r="B2030" s="30">
        <v>21000000</v>
      </c>
      <c r="C2030" s="30">
        <v>-20984407</v>
      </c>
      <c r="D2030" s="26">
        <f t="shared" si="62"/>
        <v>21</v>
      </c>
      <c r="E2030" s="26">
        <f t="shared" si="63"/>
        <v>-20.984407000000001</v>
      </c>
    </row>
    <row r="2031" spans="2:5" x14ac:dyDescent="0.3">
      <c r="B2031" s="30">
        <v>21000000</v>
      </c>
      <c r="C2031" s="30">
        <v>-20041681</v>
      </c>
      <c r="D2031" s="26">
        <f t="shared" si="62"/>
        <v>21</v>
      </c>
      <c r="E2031" s="26">
        <f t="shared" si="63"/>
        <v>-20.041681000000001</v>
      </c>
    </row>
    <row r="2032" spans="2:5" hidden="1" x14ac:dyDescent="0.3">
      <c r="B2032" s="30">
        <v>35000000</v>
      </c>
      <c r="C2032" s="30">
        <v>34700000</v>
      </c>
      <c r="D2032" s="26">
        <f t="shared" si="62"/>
        <v>35</v>
      </c>
      <c r="E2032" s="26">
        <f t="shared" si="63"/>
        <v>34.700000000000003</v>
      </c>
    </row>
    <row r="2033" spans="2:5" x14ac:dyDescent="0.3">
      <c r="B2033" s="30">
        <v>31000000</v>
      </c>
      <c r="C2033" s="30">
        <v>-28159583</v>
      </c>
      <c r="D2033" s="26">
        <f t="shared" si="62"/>
        <v>31</v>
      </c>
      <c r="E2033" s="26">
        <f t="shared" si="63"/>
        <v>-28.159583000000001</v>
      </c>
    </row>
    <row r="2034" spans="2:5" hidden="1" x14ac:dyDescent="0.3">
      <c r="B2034" s="30">
        <v>18000000</v>
      </c>
      <c r="C2034" s="30">
        <v>224374454</v>
      </c>
      <c r="D2034" s="26">
        <f t="shared" si="62"/>
        <v>18</v>
      </c>
      <c r="E2034" s="26">
        <f t="shared" si="63"/>
        <v>224.37445399999999</v>
      </c>
    </row>
    <row r="2035" spans="2:5" hidden="1" x14ac:dyDescent="0.3">
      <c r="B2035" s="30">
        <v>18000000</v>
      </c>
      <c r="C2035" s="30">
        <v>155585516</v>
      </c>
      <c r="D2035" s="26">
        <f t="shared" si="62"/>
        <v>18</v>
      </c>
      <c r="E2035" s="26">
        <f t="shared" si="63"/>
        <v>155.58551600000001</v>
      </c>
    </row>
    <row r="2036" spans="2:5" hidden="1" x14ac:dyDescent="0.3">
      <c r="B2036" s="30">
        <v>19400870</v>
      </c>
      <c r="C2036" s="30">
        <v>108899130</v>
      </c>
      <c r="D2036" s="26">
        <f t="shared" si="62"/>
        <v>19.400870000000001</v>
      </c>
      <c r="E2036" s="26">
        <f t="shared" si="63"/>
        <v>108.89913</v>
      </c>
    </row>
    <row r="2037" spans="2:5" hidden="1" x14ac:dyDescent="0.3">
      <c r="B2037" s="30">
        <v>20000000</v>
      </c>
      <c r="C2037" s="30">
        <v>259297</v>
      </c>
      <c r="D2037" s="26">
        <f t="shared" si="62"/>
        <v>20</v>
      </c>
      <c r="E2037" s="26">
        <f t="shared" si="63"/>
        <v>0.259297</v>
      </c>
    </row>
    <row r="2038" spans="2:5" hidden="1" x14ac:dyDescent="0.3">
      <c r="B2038" s="30">
        <v>28000000</v>
      </c>
      <c r="C2038" s="30">
        <v>125665036</v>
      </c>
      <c r="D2038" s="26">
        <f t="shared" si="62"/>
        <v>28</v>
      </c>
      <c r="E2038" s="26">
        <f t="shared" si="63"/>
        <v>125.665036</v>
      </c>
    </row>
    <row r="2039" spans="2:5" hidden="1" x14ac:dyDescent="0.3">
      <c r="B2039" s="30">
        <v>33000000</v>
      </c>
      <c r="C2039" s="30">
        <v>99541238</v>
      </c>
      <c r="D2039" s="26">
        <f t="shared" si="62"/>
        <v>33</v>
      </c>
      <c r="E2039" s="26">
        <f t="shared" si="63"/>
        <v>99.541238000000007</v>
      </c>
    </row>
    <row r="2040" spans="2:5" hidden="1" x14ac:dyDescent="0.3">
      <c r="B2040" s="30">
        <v>19000000</v>
      </c>
      <c r="C2040" s="30">
        <v>111727000</v>
      </c>
      <c r="D2040" s="26">
        <f t="shared" si="62"/>
        <v>19</v>
      </c>
      <c r="E2040" s="26">
        <f t="shared" si="63"/>
        <v>111.727</v>
      </c>
    </row>
    <row r="2041" spans="2:5" hidden="1" x14ac:dyDescent="0.3">
      <c r="B2041" s="30">
        <v>20000000</v>
      </c>
      <c r="C2041" s="30">
        <v>101697350</v>
      </c>
      <c r="D2041" s="26">
        <f t="shared" si="62"/>
        <v>20</v>
      </c>
      <c r="E2041" s="26">
        <f t="shared" si="63"/>
        <v>101.69735</v>
      </c>
    </row>
    <row r="2042" spans="2:5" hidden="1" x14ac:dyDescent="0.3">
      <c r="B2042" s="30">
        <v>20000000</v>
      </c>
      <c r="C2042" s="30">
        <v>97224271</v>
      </c>
      <c r="D2042" s="26">
        <f t="shared" si="62"/>
        <v>20</v>
      </c>
      <c r="E2042" s="26">
        <f t="shared" si="63"/>
        <v>97.224271000000002</v>
      </c>
    </row>
    <row r="2043" spans="2:5" hidden="1" x14ac:dyDescent="0.3">
      <c r="B2043" s="30">
        <v>20000000</v>
      </c>
      <c r="C2043" s="30">
        <v>82922376</v>
      </c>
      <c r="D2043" s="26">
        <f t="shared" si="62"/>
        <v>20</v>
      </c>
      <c r="E2043" s="26">
        <f t="shared" si="63"/>
        <v>82.922376</v>
      </c>
    </row>
    <row r="2044" spans="2:5" hidden="1" x14ac:dyDescent="0.3">
      <c r="B2044" s="30">
        <v>20000000</v>
      </c>
      <c r="C2044" s="30">
        <v>74497271</v>
      </c>
      <c r="D2044" s="26">
        <f t="shared" si="62"/>
        <v>20</v>
      </c>
      <c r="E2044" s="26">
        <f t="shared" si="63"/>
        <v>74.497270999999998</v>
      </c>
    </row>
    <row r="2045" spans="2:5" hidden="1" x14ac:dyDescent="0.3">
      <c r="B2045" s="30">
        <v>20000000</v>
      </c>
      <c r="C2045" s="30">
        <v>117387272</v>
      </c>
      <c r="D2045" s="26">
        <f t="shared" si="62"/>
        <v>20</v>
      </c>
      <c r="E2045" s="26">
        <f t="shared" si="63"/>
        <v>117.387272</v>
      </c>
    </row>
    <row r="2046" spans="2:5" hidden="1" x14ac:dyDescent="0.3">
      <c r="B2046" s="30">
        <v>32000000</v>
      </c>
      <c r="C2046" s="30">
        <v>50301521</v>
      </c>
      <c r="D2046" s="26">
        <f t="shared" si="62"/>
        <v>32</v>
      </c>
      <c r="E2046" s="26">
        <f t="shared" si="63"/>
        <v>50.301521000000001</v>
      </c>
    </row>
    <row r="2047" spans="2:5" hidden="1" x14ac:dyDescent="0.3">
      <c r="B2047" s="30">
        <v>20000000</v>
      </c>
      <c r="C2047" s="30">
        <v>64518155</v>
      </c>
      <c r="D2047" s="26">
        <f t="shared" si="62"/>
        <v>20</v>
      </c>
      <c r="E2047" s="26">
        <f t="shared" si="63"/>
        <v>64.518154999999993</v>
      </c>
    </row>
    <row r="2048" spans="2:5" hidden="1" x14ac:dyDescent="0.3">
      <c r="B2048" s="30">
        <v>35000000</v>
      </c>
      <c r="C2048" s="30">
        <v>46257845</v>
      </c>
      <c r="D2048" s="26">
        <f t="shared" si="62"/>
        <v>35</v>
      </c>
      <c r="E2048" s="26">
        <f t="shared" si="63"/>
        <v>46.257845000000003</v>
      </c>
    </row>
    <row r="2049" spans="2:5" hidden="1" x14ac:dyDescent="0.3">
      <c r="B2049" s="30">
        <v>18000000</v>
      </c>
      <c r="C2049" s="30">
        <v>52360285</v>
      </c>
      <c r="D2049" s="26">
        <f t="shared" si="62"/>
        <v>18</v>
      </c>
      <c r="E2049" s="26">
        <f t="shared" si="63"/>
        <v>52.360284999999998</v>
      </c>
    </row>
    <row r="2050" spans="2:5" hidden="1" x14ac:dyDescent="0.3">
      <c r="B2050" s="30">
        <v>37000000</v>
      </c>
      <c r="C2050" s="30">
        <v>32148997</v>
      </c>
      <c r="D2050" s="26">
        <f t="shared" si="62"/>
        <v>37</v>
      </c>
      <c r="E2050" s="26">
        <f t="shared" si="63"/>
        <v>32.148997000000001</v>
      </c>
    </row>
    <row r="2051" spans="2:5" hidden="1" x14ac:dyDescent="0.3">
      <c r="B2051" s="30">
        <v>20000000</v>
      </c>
      <c r="C2051" s="30">
        <v>62624961</v>
      </c>
      <c r="D2051" s="26">
        <f t="shared" ref="D2051:D2114" si="64">B2051/1000000</f>
        <v>20</v>
      </c>
      <c r="E2051" s="26">
        <f t="shared" ref="E2051:E2114" si="65">C2051/1000000</f>
        <v>62.624960999999999</v>
      </c>
    </row>
    <row r="2052" spans="2:5" hidden="1" x14ac:dyDescent="0.3">
      <c r="B2052" s="30">
        <v>20000000</v>
      </c>
      <c r="C2052" s="30">
        <v>47325559</v>
      </c>
      <c r="D2052" s="26">
        <f t="shared" si="64"/>
        <v>20</v>
      </c>
      <c r="E2052" s="26">
        <f t="shared" si="65"/>
        <v>47.325558999999998</v>
      </c>
    </row>
    <row r="2053" spans="2:5" hidden="1" x14ac:dyDescent="0.3">
      <c r="B2053" s="30">
        <v>20000000</v>
      </c>
      <c r="C2053" s="30">
        <v>42933793</v>
      </c>
      <c r="D2053" s="26">
        <f t="shared" si="64"/>
        <v>20</v>
      </c>
      <c r="E2053" s="26">
        <f t="shared" si="65"/>
        <v>42.933793000000001</v>
      </c>
    </row>
    <row r="2054" spans="2:5" hidden="1" x14ac:dyDescent="0.3">
      <c r="B2054" s="30">
        <v>20000000</v>
      </c>
      <c r="C2054" s="30">
        <v>36667870</v>
      </c>
      <c r="D2054" s="26">
        <f t="shared" si="64"/>
        <v>20</v>
      </c>
      <c r="E2054" s="26">
        <f t="shared" si="65"/>
        <v>36.667870000000001</v>
      </c>
    </row>
    <row r="2055" spans="2:5" hidden="1" x14ac:dyDescent="0.3">
      <c r="B2055" s="30">
        <v>20000000</v>
      </c>
      <c r="C2055" s="30">
        <v>36398162</v>
      </c>
      <c r="D2055" s="26">
        <f t="shared" si="64"/>
        <v>20</v>
      </c>
      <c r="E2055" s="26">
        <f t="shared" si="65"/>
        <v>36.398161999999999</v>
      </c>
    </row>
    <row r="2056" spans="2:5" hidden="1" x14ac:dyDescent="0.3">
      <c r="B2056" s="30">
        <v>20000000</v>
      </c>
      <c r="C2056" s="30">
        <v>40072596</v>
      </c>
      <c r="D2056" s="26">
        <f t="shared" si="64"/>
        <v>20</v>
      </c>
      <c r="E2056" s="26">
        <f t="shared" si="65"/>
        <v>40.072595999999997</v>
      </c>
    </row>
    <row r="2057" spans="2:5" hidden="1" x14ac:dyDescent="0.3">
      <c r="B2057" s="30">
        <v>20000000</v>
      </c>
      <c r="C2057" s="30">
        <v>36362352</v>
      </c>
      <c r="D2057" s="26">
        <f t="shared" si="64"/>
        <v>20</v>
      </c>
      <c r="E2057" s="26">
        <f t="shared" si="65"/>
        <v>36.362352000000001</v>
      </c>
    </row>
    <row r="2058" spans="2:5" hidden="1" x14ac:dyDescent="0.3">
      <c r="B2058" s="30">
        <v>20000000</v>
      </c>
      <c r="C2058" s="30">
        <v>36154094</v>
      </c>
      <c r="D2058" s="26">
        <f t="shared" si="64"/>
        <v>20</v>
      </c>
      <c r="E2058" s="26">
        <f t="shared" si="65"/>
        <v>36.154094000000001</v>
      </c>
    </row>
    <row r="2059" spans="2:5" hidden="1" x14ac:dyDescent="0.3">
      <c r="B2059" s="30">
        <v>20000000</v>
      </c>
      <c r="C2059" s="30">
        <v>45623128</v>
      </c>
      <c r="D2059" s="26">
        <f t="shared" si="64"/>
        <v>20</v>
      </c>
      <c r="E2059" s="26">
        <f t="shared" si="65"/>
        <v>45.623128000000001</v>
      </c>
    </row>
    <row r="2060" spans="2:5" hidden="1" x14ac:dyDescent="0.3">
      <c r="B2060" s="30">
        <v>1800000</v>
      </c>
      <c r="C2060" s="30">
        <v>60846597.5</v>
      </c>
      <c r="D2060" s="26">
        <f t="shared" si="64"/>
        <v>1.8</v>
      </c>
      <c r="E2060" s="26">
        <f t="shared" si="65"/>
        <v>60.846597500000001</v>
      </c>
    </row>
    <row r="2061" spans="2:5" hidden="1" x14ac:dyDescent="0.3">
      <c r="B2061" s="30">
        <v>20000000</v>
      </c>
      <c r="C2061" s="30">
        <v>35461307</v>
      </c>
      <c r="D2061" s="26">
        <f t="shared" si="64"/>
        <v>20</v>
      </c>
      <c r="E2061" s="26">
        <f t="shared" si="65"/>
        <v>35.461306999999998</v>
      </c>
    </row>
    <row r="2062" spans="2:5" hidden="1" x14ac:dyDescent="0.3">
      <c r="B2062" s="30">
        <v>20000000</v>
      </c>
      <c r="C2062" s="30">
        <v>28546578</v>
      </c>
      <c r="D2062" s="26">
        <f t="shared" si="64"/>
        <v>20</v>
      </c>
      <c r="E2062" s="26">
        <f t="shared" si="65"/>
        <v>28.546578</v>
      </c>
    </row>
    <row r="2063" spans="2:5" hidden="1" x14ac:dyDescent="0.3">
      <c r="B2063" s="30">
        <v>20000000</v>
      </c>
      <c r="C2063" s="30">
        <v>28423368</v>
      </c>
      <c r="D2063" s="26">
        <f t="shared" si="64"/>
        <v>20</v>
      </c>
      <c r="E2063" s="26">
        <f t="shared" si="65"/>
        <v>28.423368</v>
      </c>
    </row>
    <row r="2064" spans="2:5" hidden="1" x14ac:dyDescent="0.3">
      <c r="B2064" s="30">
        <v>20000000</v>
      </c>
      <c r="C2064" s="30">
        <v>32066000</v>
      </c>
      <c r="D2064" s="26">
        <f t="shared" si="64"/>
        <v>20</v>
      </c>
      <c r="E2064" s="26">
        <f t="shared" si="65"/>
        <v>32.066000000000003</v>
      </c>
    </row>
    <row r="2065" spans="2:5" hidden="1" x14ac:dyDescent="0.3">
      <c r="B2065" s="30">
        <v>20000000</v>
      </c>
      <c r="C2065" s="30">
        <v>27887943</v>
      </c>
      <c r="D2065" s="26">
        <f t="shared" si="64"/>
        <v>20</v>
      </c>
      <c r="E2065" s="26">
        <f t="shared" si="65"/>
        <v>27.887943</v>
      </c>
    </row>
    <row r="2066" spans="2:5" hidden="1" x14ac:dyDescent="0.3">
      <c r="B2066" s="30">
        <v>20000000</v>
      </c>
      <c r="C2066" s="30">
        <v>26363118</v>
      </c>
      <c r="D2066" s="26">
        <f t="shared" si="64"/>
        <v>20</v>
      </c>
      <c r="E2066" s="26">
        <f t="shared" si="65"/>
        <v>26.363118</v>
      </c>
    </row>
    <row r="2067" spans="2:5" hidden="1" x14ac:dyDescent="0.3">
      <c r="B2067" s="30">
        <v>20000000</v>
      </c>
      <c r="C2067" s="30">
        <v>27852604</v>
      </c>
      <c r="D2067" s="26">
        <f t="shared" si="64"/>
        <v>20</v>
      </c>
      <c r="E2067" s="26">
        <f t="shared" si="65"/>
        <v>27.852603999999999</v>
      </c>
    </row>
    <row r="2068" spans="2:5" hidden="1" x14ac:dyDescent="0.3">
      <c r="B2068" s="30">
        <v>30000000</v>
      </c>
      <c r="C2068" s="30">
        <v>15542421</v>
      </c>
      <c r="D2068" s="26">
        <f t="shared" si="64"/>
        <v>30</v>
      </c>
      <c r="E2068" s="26">
        <f t="shared" si="65"/>
        <v>15.542420999999999</v>
      </c>
    </row>
    <row r="2069" spans="2:5" hidden="1" x14ac:dyDescent="0.3">
      <c r="B2069" s="30">
        <v>35400000</v>
      </c>
      <c r="C2069" s="30">
        <v>6173740</v>
      </c>
      <c r="D2069" s="26">
        <f t="shared" si="64"/>
        <v>35.4</v>
      </c>
      <c r="E2069" s="26">
        <f t="shared" si="65"/>
        <v>6.1737399999999996</v>
      </c>
    </row>
    <row r="2070" spans="2:5" hidden="1" x14ac:dyDescent="0.3">
      <c r="B2070" s="30">
        <v>20000000</v>
      </c>
      <c r="C2070" s="30">
        <v>22652003</v>
      </c>
      <c r="D2070" s="26">
        <f t="shared" si="64"/>
        <v>20</v>
      </c>
      <c r="E2070" s="26">
        <f t="shared" si="65"/>
        <v>22.652003000000001</v>
      </c>
    </row>
    <row r="2071" spans="2:5" hidden="1" x14ac:dyDescent="0.3">
      <c r="B2071" s="30">
        <v>20000000</v>
      </c>
      <c r="C2071" s="30">
        <v>19737645</v>
      </c>
      <c r="D2071" s="26">
        <f t="shared" si="64"/>
        <v>20</v>
      </c>
      <c r="E2071" s="26">
        <f t="shared" si="65"/>
        <v>19.737645000000001</v>
      </c>
    </row>
    <row r="2072" spans="2:5" hidden="1" x14ac:dyDescent="0.3">
      <c r="B2072" s="30">
        <v>20000000</v>
      </c>
      <c r="C2072" s="30">
        <v>24988180</v>
      </c>
      <c r="D2072" s="26">
        <f t="shared" si="64"/>
        <v>20</v>
      </c>
      <c r="E2072" s="26">
        <f t="shared" si="65"/>
        <v>24.98818</v>
      </c>
    </row>
    <row r="2073" spans="2:5" hidden="1" x14ac:dyDescent="0.3">
      <c r="B2073" s="30">
        <v>22000000</v>
      </c>
      <c r="C2073" s="30">
        <v>17263506</v>
      </c>
      <c r="D2073" s="26">
        <f t="shared" si="64"/>
        <v>22</v>
      </c>
      <c r="E2073" s="26">
        <f t="shared" si="65"/>
        <v>17.263506</v>
      </c>
    </row>
    <row r="2074" spans="2:5" hidden="1" x14ac:dyDescent="0.3">
      <c r="B2074" s="30">
        <v>20000000</v>
      </c>
      <c r="C2074" s="30">
        <v>19143839</v>
      </c>
      <c r="D2074" s="26">
        <f t="shared" si="64"/>
        <v>20</v>
      </c>
      <c r="E2074" s="26">
        <f t="shared" si="65"/>
        <v>19.143839</v>
      </c>
    </row>
    <row r="2075" spans="2:5" hidden="1" x14ac:dyDescent="0.3">
      <c r="B2075" s="30">
        <v>20000000</v>
      </c>
      <c r="C2075" s="30">
        <v>17672350</v>
      </c>
      <c r="D2075" s="26">
        <f t="shared" si="64"/>
        <v>20</v>
      </c>
      <c r="E2075" s="26">
        <f t="shared" si="65"/>
        <v>17.672350000000002</v>
      </c>
    </row>
    <row r="2076" spans="2:5" hidden="1" x14ac:dyDescent="0.3">
      <c r="B2076" s="30">
        <v>20000000</v>
      </c>
      <c r="C2076" s="30">
        <v>18037513</v>
      </c>
      <c r="D2076" s="26">
        <f t="shared" si="64"/>
        <v>20</v>
      </c>
      <c r="E2076" s="26">
        <f t="shared" si="65"/>
        <v>18.037513000000001</v>
      </c>
    </row>
    <row r="2077" spans="2:5" hidden="1" x14ac:dyDescent="0.3">
      <c r="B2077" s="30">
        <v>20000000</v>
      </c>
      <c r="C2077" s="30">
        <v>17442180</v>
      </c>
      <c r="D2077" s="26">
        <f t="shared" si="64"/>
        <v>20</v>
      </c>
      <c r="E2077" s="26">
        <f t="shared" si="65"/>
        <v>17.44218</v>
      </c>
    </row>
    <row r="2078" spans="2:5" hidden="1" x14ac:dyDescent="0.3">
      <c r="B2078" s="30">
        <v>20000000</v>
      </c>
      <c r="C2078" s="30">
        <v>15596227</v>
      </c>
      <c r="D2078" s="26">
        <f t="shared" si="64"/>
        <v>20</v>
      </c>
      <c r="E2078" s="26">
        <f t="shared" si="65"/>
        <v>15.596227000000001</v>
      </c>
    </row>
    <row r="2079" spans="2:5" hidden="1" x14ac:dyDescent="0.3">
      <c r="B2079" s="30">
        <v>20000000</v>
      </c>
      <c r="C2079" s="30">
        <v>15422828</v>
      </c>
      <c r="D2079" s="26">
        <f t="shared" si="64"/>
        <v>20</v>
      </c>
      <c r="E2079" s="26">
        <f t="shared" si="65"/>
        <v>15.422828000000001</v>
      </c>
    </row>
    <row r="2080" spans="2:5" hidden="1" x14ac:dyDescent="0.3">
      <c r="B2080" s="30">
        <v>20000000</v>
      </c>
      <c r="C2080" s="30">
        <v>16658108</v>
      </c>
      <c r="D2080" s="26">
        <f t="shared" si="64"/>
        <v>20</v>
      </c>
      <c r="E2080" s="26">
        <f t="shared" si="65"/>
        <v>16.658107999999999</v>
      </c>
    </row>
    <row r="2081" spans="2:5" hidden="1" x14ac:dyDescent="0.3">
      <c r="B2081" s="30">
        <v>25000000</v>
      </c>
      <c r="C2081" s="30">
        <v>9300771</v>
      </c>
      <c r="D2081" s="26">
        <f t="shared" si="64"/>
        <v>25</v>
      </c>
      <c r="E2081" s="26">
        <f t="shared" si="65"/>
        <v>9.3007709999999992</v>
      </c>
    </row>
    <row r="2082" spans="2:5" hidden="1" x14ac:dyDescent="0.3">
      <c r="B2082" s="30">
        <v>19800000</v>
      </c>
      <c r="C2082" s="30">
        <v>14490142</v>
      </c>
      <c r="D2082" s="26">
        <f t="shared" si="64"/>
        <v>19.8</v>
      </c>
      <c r="E2082" s="26">
        <f t="shared" si="65"/>
        <v>14.490142000000001</v>
      </c>
    </row>
    <row r="2083" spans="2:5" hidden="1" x14ac:dyDescent="0.3">
      <c r="B2083" s="30">
        <v>20000000</v>
      </c>
      <c r="C2083" s="30">
        <v>13422556</v>
      </c>
      <c r="D2083" s="26">
        <f t="shared" si="64"/>
        <v>20</v>
      </c>
      <c r="E2083" s="26">
        <f t="shared" si="65"/>
        <v>13.422556</v>
      </c>
    </row>
    <row r="2084" spans="2:5" hidden="1" x14ac:dyDescent="0.3">
      <c r="B2084" s="30">
        <v>30000000</v>
      </c>
      <c r="C2084" s="30">
        <v>2774834</v>
      </c>
      <c r="D2084" s="26">
        <f t="shared" si="64"/>
        <v>30</v>
      </c>
      <c r="E2084" s="26">
        <f t="shared" si="65"/>
        <v>2.7748339999999998</v>
      </c>
    </row>
    <row r="2085" spans="2:5" hidden="1" x14ac:dyDescent="0.3">
      <c r="B2085" s="30">
        <v>11000000</v>
      </c>
      <c r="C2085" s="30">
        <v>23334256</v>
      </c>
      <c r="D2085" s="26">
        <f t="shared" si="64"/>
        <v>11</v>
      </c>
      <c r="E2085" s="26">
        <f t="shared" si="65"/>
        <v>23.334256</v>
      </c>
    </row>
    <row r="2086" spans="2:5" hidden="1" x14ac:dyDescent="0.3">
      <c r="B2086" s="30">
        <v>20000000</v>
      </c>
      <c r="C2086" s="30">
        <v>12051917</v>
      </c>
      <c r="D2086" s="26">
        <f t="shared" si="64"/>
        <v>20</v>
      </c>
      <c r="E2086" s="26">
        <f t="shared" si="65"/>
        <v>12.051917</v>
      </c>
    </row>
    <row r="2087" spans="2:5" hidden="1" x14ac:dyDescent="0.3">
      <c r="B2087" s="30">
        <v>20000000</v>
      </c>
      <c r="C2087" s="30">
        <v>12014289</v>
      </c>
      <c r="D2087" s="26">
        <f t="shared" si="64"/>
        <v>20</v>
      </c>
      <c r="E2087" s="26">
        <f t="shared" si="65"/>
        <v>12.014289</v>
      </c>
    </row>
    <row r="2088" spans="2:5" hidden="1" x14ac:dyDescent="0.3">
      <c r="B2088" s="30">
        <v>20000000</v>
      </c>
      <c r="C2088" s="30">
        <v>11838002</v>
      </c>
      <c r="D2088" s="26">
        <f t="shared" si="64"/>
        <v>20</v>
      </c>
      <c r="E2088" s="26">
        <f t="shared" si="65"/>
        <v>11.838001999999999</v>
      </c>
    </row>
    <row r="2089" spans="2:5" hidden="1" x14ac:dyDescent="0.3">
      <c r="B2089" s="30">
        <v>20000000</v>
      </c>
      <c r="C2089" s="30">
        <v>16874745</v>
      </c>
      <c r="D2089" s="26">
        <f t="shared" si="64"/>
        <v>20</v>
      </c>
      <c r="E2089" s="26">
        <f t="shared" si="65"/>
        <v>16.874745000000001</v>
      </c>
    </row>
    <row r="2090" spans="2:5" x14ac:dyDescent="0.3">
      <c r="B2090" s="30">
        <v>35000000</v>
      </c>
      <c r="C2090" s="30">
        <v>-4920684</v>
      </c>
      <c r="D2090" s="26">
        <f t="shared" si="64"/>
        <v>35</v>
      </c>
      <c r="E2090" s="26">
        <f t="shared" si="65"/>
        <v>-4.9206839999999996</v>
      </c>
    </row>
    <row r="2091" spans="2:5" hidden="1" x14ac:dyDescent="0.3">
      <c r="B2091" s="30">
        <v>19000000</v>
      </c>
      <c r="C2091" s="30">
        <v>16033759</v>
      </c>
      <c r="D2091" s="26">
        <f t="shared" si="64"/>
        <v>19</v>
      </c>
      <c r="E2091" s="26">
        <f t="shared" si="65"/>
        <v>16.033759</v>
      </c>
    </row>
    <row r="2092" spans="2:5" hidden="1" x14ac:dyDescent="0.3">
      <c r="B2092" s="30">
        <v>20000000</v>
      </c>
      <c r="C2092" s="30">
        <v>9753944</v>
      </c>
      <c r="D2092" s="26">
        <f t="shared" si="64"/>
        <v>20</v>
      </c>
      <c r="E2092" s="26">
        <f t="shared" si="65"/>
        <v>9.7539440000000006</v>
      </c>
    </row>
    <row r="2093" spans="2:5" hidden="1" x14ac:dyDescent="0.3">
      <c r="B2093" s="30">
        <v>20000000</v>
      </c>
      <c r="C2093" s="30">
        <v>9062561</v>
      </c>
      <c r="D2093" s="26">
        <f t="shared" si="64"/>
        <v>20</v>
      </c>
      <c r="E2093" s="26">
        <f t="shared" si="65"/>
        <v>9.0625610000000005</v>
      </c>
    </row>
    <row r="2094" spans="2:5" hidden="1" x14ac:dyDescent="0.3">
      <c r="B2094" s="30">
        <v>20000000</v>
      </c>
      <c r="C2094" s="30">
        <v>11146570</v>
      </c>
      <c r="D2094" s="26">
        <f t="shared" si="64"/>
        <v>20</v>
      </c>
      <c r="E2094" s="26">
        <f t="shared" si="65"/>
        <v>11.146570000000001</v>
      </c>
    </row>
    <row r="2095" spans="2:5" hidden="1" x14ac:dyDescent="0.3">
      <c r="B2095" s="30">
        <v>20000000</v>
      </c>
      <c r="C2095" s="30">
        <v>7277055</v>
      </c>
      <c r="D2095" s="26">
        <f t="shared" si="64"/>
        <v>20</v>
      </c>
      <c r="E2095" s="26">
        <f t="shared" si="65"/>
        <v>7.2770549999999998</v>
      </c>
    </row>
    <row r="2096" spans="2:5" x14ac:dyDescent="0.3">
      <c r="B2096" s="30">
        <v>27000000</v>
      </c>
      <c r="C2096" s="30">
        <v>-123471</v>
      </c>
      <c r="D2096" s="26">
        <f t="shared" si="64"/>
        <v>27</v>
      </c>
      <c r="E2096" s="26">
        <f t="shared" si="65"/>
        <v>-0.123471</v>
      </c>
    </row>
    <row r="2097" spans="2:5" hidden="1" x14ac:dyDescent="0.3">
      <c r="B2097" s="30">
        <v>20000000</v>
      </c>
      <c r="C2097" s="30">
        <v>33146000</v>
      </c>
      <c r="D2097" s="26">
        <f t="shared" si="64"/>
        <v>20</v>
      </c>
      <c r="E2097" s="26">
        <f t="shared" si="65"/>
        <v>33.146000000000001</v>
      </c>
    </row>
    <row r="2098" spans="2:5" hidden="1" x14ac:dyDescent="0.3">
      <c r="B2098" s="30">
        <v>20000000</v>
      </c>
      <c r="C2098" s="30">
        <v>10028592</v>
      </c>
      <c r="D2098" s="26">
        <f t="shared" si="64"/>
        <v>20</v>
      </c>
      <c r="E2098" s="26">
        <f t="shared" si="65"/>
        <v>10.028592</v>
      </c>
    </row>
    <row r="2099" spans="2:5" hidden="1" x14ac:dyDescent="0.3">
      <c r="B2099" s="30">
        <v>20000000</v>
      </c>
      <c r="C2099" s="30">
        <v>14126138</v>
      </c>
      <c r="D2099" s="26">
        <f t="shared" si="64"/>
        <v>20</v>
      </c>
      <c r="E2099" s="26">
        <f t="shared" si="65"/>
        <v>14.126137999999999</v>
      </c>
    </row>
    <row r="2100" spans="2:5" hidden="1" x14ac:dyDescent="0.3">
      <c r="B2100" s="30">
        <v>20000000</v>
      </c>
      <c r="C2100" s="30">
        <v>5677801</v>
      </c>
      <c r="D2100" s="26">
        <f t="shared" si="64"/>
        <v>20</v>
      </c>
      <c r="E2100" s="26">
        <f t="shared" si="65"/>
        <v>5.6778009999999997</v>
      </c>
    </row>
    <row r="2101" spans="2:5" hidden="1" x14ac:dyDescent="0.3">
      <c r="B2101" s="30">
        <v>20000000</v>
      </c>
      <c r="C2101" s="30">
        <v>6415649</v>
      </c>
      <c r="D2101" s="26">
        <f t="shared" si="64"/>
        <v>20</v>
      </c>
      <c r="E2101" s="26">
        <f t="shared" si="65"/>
        <v>6.4156490000000002</v>
      </c>
    </row>
    <row r="2102" spans="2:5" hidden="1" x14ac:dyDescent="0.3">
      <c r="B2102" s="30">
        <v>20000000</v>
      </c>
      <c r="C2102" s="30">
        <v>6003149</v>
      </c>
      <c r="D2102" s="26">
        <f t="shared" si="64"/>
        <v>20</v>
      </c>
      <c r="E2102" s="26">
        <f t="shared" si="65"/>
        <v>6.0031489999999996</v>
      </c>
    </row>
    <row r="2103" spans="2:5" hidden="1" x14ac:dyDescent="0.3">
      <c r="B2103" s="30">
        <v>20000000</v>
      </c>
      <c r="C2103" s="30">
        <v>5584685</v>
      </c>
      <c r="D2103" s="26">
        <f t="shared" si="64"/>
        <v>20</v>
      </c>
      <c r="E2103" s="26">
        <f t="shared" si="65"/>
        <v>5.5846850000000003</v>
      </c>
    </row>
    <row r="2104" spans="2:5" hidden="1" x14ac:dyDescent="0.3">
      <c r="B2104" s="30">
        <v>20000000</v>
      </c>
      <c r="C2104" s="30">
        <v>9975979</v>
      </c>
      <c r="D2104" s="26">
        <f t="shared" si="64"/>
        <v>20</v>
      </c>
      <c r="E2104" s="26">
        <f t="shared" si="65"/>
        <v>9.9759790000000006</v>
      </c>
    </row>
    <row r="2105" spans="2:5" hidden="1" x14ac:dyDescent="0.3">
      <c r="B2105" s="30">
        <v>20000000</v>
      </c>
      <c r="C2105" s="30">
        <v>11584722</v>
      </c>
      <c r="D2105" s="26">
        <f t="shared" si="64"/>
        <v>20</v>
      </c>
      <c r="E2105" s="26">
        <f t="shared" si="65"/>
        <v>11.584721999999999</v>
      </c>
    </row>
    <row r="2106" spans="2:5" hidden="1" x14ac:dyDescent="0.3">
      <c r="B2106" s="30">
        <v>20000000</v>
      </c>
      <c r="C2106" s="30">
        <v>3179303</v>
      </c>
      <c r="D2106" s="26">
        <f t="shared" si="64"/>
        <v>20</v>
      </c>
      <c r="E2106" s="26">
        <f t="shared" si="65"/>
        <v>3.179303</v>
      </c>
    </row>
    <row r="2107" spans="2:5" hidden="1" x14ac:dyDescent="0.3">
      <c r="B2107" s="30">
        <v>9000000</v>
      </c>
      <c r="C2107" s="30">
        <v>14078294</v>
      </c>
      <c r="D2107" s="26">
        <f t="shared" si="64"/>
        <v>9</v>
      </c>
      <c r="E2107" s="26">
        <f t="shared" si="65"/>
        <v>14.078294</v>
      </c>
    </row>
    <row r="2108" spans="2:5" hidden="1" x14ac:dyDescent="0.3">
      <c r="B2108" s="30">
        <v>20000000</v>
      </c>
      <c r="C2108" s="30">
        <v>1413105</v>
      </c>
      <c r="D2108" s="26">
        <f t="shared" si="64"/>
        <v>20</v>
      </c>
      <c r="E2108" s="26">
        <f t="shared" si="65"/>
        <v>1.4131050000000001</v>
      </c>
    </row>
    <row r="2109" spans="2:5" hidden="1" x14ac:dyDescent="0.3">
      <c r="B2109" s="30">
        <v>20000000</v>
      </c>
      <c r="C2109" s="30">
        <v>5077977</v>
      </c>
      <c r="D2109" s="26">
        <f t="shared" si="64"/>
        <v>20</v>
      </c>
      <c r="E2109" s="26">
        <f t="shared" si="65"/>
        <v>5.0779769999999997</v>
      </c>
    </row>
    <row r="2110" spans="2:5" hidden="1" x14ac:dyDescent="0.3">
      <c r="B2110" s="30">
        <v>20000000</v>
      </c>
      <c r="C2110" s="30">
        <v>3292105</v>
      </c>
      <c r="D2110" s="26">
        <f t="shared" si="64"/>
        <v>20</v>
      </c>
      <c r="E2110" s="26">
        <f t="shared" si="65"/>
        <v>3.2921049999999998</v>
      </c>
    </row>
    <row r="2111" spans="2:5" x14ac:dyDescent="0.3">
      <c r="B2111" s="30">
        <v>40000000</v>
      </c>
      <c r="C2111" s="30">
        <v>-19083691</v>
      </c>
      <c r="D2111" s="26">
        <f t="shared" si="64"/>
        <v>40</v>
      </c>
      <c r="E2111" s="26">
        <f t="shared" si="65"/>
        <v>-19.083691000000002</v>
      </c>
    </row>
    <row r="2112" spans="2:5" hidden="1" x14ac:dyDescent="0.3">
      <c r="B2112" s="30">
        <v>20000000</v>
      </c>
      <c r="C2112" s="30">
        <v>1200000</v>
      </c>
      <c r="D2112" s="26">
        <f t="shared" si="64"/>
        <v>20</v>
      </c>
      <c r="E2112" s="26">
        <f t="shared" si="65"/>
        <v>1.2</v>
      </c>
    </row>
    <row r="2113" spans="2:5" hidden="1" x14ac:dyDescent="0.3">
      <c r="B2113" s="30">
        <v>20000000</v>
      </c>
      <c r="C2113" s="30">
        <v>8876924</v>
      </c>
      <c r="D2113" s="26">
        <f t="shared" si="64"/>
        <v>20</v>
      </c>
      <c r="E2113" s="26">
        <f t="shared" si="65"/>
        <v>8.8769240000000007</v>
      </c>
    </row>
    <row r="2114" spans="2:5" hidden="1" x14ac:dyDescent="0.3">
      <c r="B2114" s="30">
        <v>6000000</v>
      </c>
      <c r="C2114" s="30">
        <v>14207003</v>
      </c>
      <c r="D2114" s="26">
        <f t="shared" si="64"/>
        <v>6</v>
      </c>
      <c r="E2114" s="26">
        <f t="shared" si="65"/>
        <v>14.207003</v>
      </c>
    </row>
    <row r="2115" spans="2:5" hidden="1" x14ac:dyDescent="0.3">
      <c r="B2115" s="30">
        <v>20000000</v>
      </c>
      <c r="C2115" s="30">
        <v>241395</v>
      </c>
      <c r="D2115" s="26">
        <f t="shared" ref="D2115:D2178" si="66">B2115/1000000</f>
        <v>20</v>
      </c>
      <c r="E2115" s="26">
        <f t="shared" ref="E2115:E2178" si="67">C2115/1000000</f>
        <v>0.241395</v>
      </c>
    </row>
    <row r="2116" spans="2:5" hidden="1" x14ac:dyDescent="0.3">
      <c r="B2116" s="30">
        <v>806947</v>
      </c>
      <c r="C2116" s="30">
        <v>31193053</v>
      </c>
      <c r="D2116" s="26">
        <f t="shared" si="66"/>
        <v>0.80694699999999997</v>
      </c>
      <c r="E2116" s="26">
        <f t="shared" si="67"/>
        <v>31.193052999999999</v>
      </c>
    </row>
    <row r="2117" spans="2:5" x14ac:dyDescent="0.3">
      <c r="B2117" s="30">
        <v>40000000</v>
      </c>
      <c r="C2117" s="30">
        <v>-20848136</v>
      </c>
      <c r="D2117" s="26">
        <f t="shared" si="66"/>
        <v>40</v>
      </c>
      <c r="E2117" s="26">
        <f t="shared" si="67"/>
        <v>-20.848136</v>
      </c>
    </row>
    <row r="2118" spans="2:5" hidden="1" x14ac:dyDescent="0.3">
      <c r="B2118" s="30">
        <v>20000000</v>
      </c>
      <c r="C2118" s="30">
        <v>3393765</v>
      </c>
      <c r="D2118" s="26">
        <f t="shared" si="66"/>
        <v>20</v>
      </c>
      <c r="E2118" s="26">
        <f t="shared" si="67"/>
        <v>3.3937650000000001</v>
      </c>
    </row>
    <row r="2119" spans="2:5" x14ac:dyDescent="0.3">
      <c r="B2119" s="30">
        <v>20000000</v>
      </c>
      <c r="C2119" s="30">
        <v>-1117120</v>
      </c>
      <c r="D2119" s="26">
        <f t="shared" si="66"/>
        <v>20</v>
      </c>
      <c r="E2119" s="26">
        <f t="shared" si="67"/>
        <v>-1.1171199999999999</v>
      </c>
    </row>
    <row r="2120" spans="2:5" x14ac:dyDescent="0.3">
      <c r="B2120" s="30">
        <v>20000000</v>
      </c>
      <c r="C2120" s="30">
        <v>-11500000</v>
      </c>
      <c r="D2120" s="26">
        <f t="shared" si="66"/>
        <v>20</v>
      </c>
      <c r="E2120" s="26">
        <f t="shared" si="67"/>
        <v>-11.5</v>
      </c>
    </row>
    <row r="2121" spans="2:5" hidden="1" x14ac:dyDescent="0.3">
      <c r="B2121" s="30">
        <v>20000000</v>
      </c>
      <c r="C2121" s="30">
        <v>50712991.888888896</v>
      </c>
      <c r="D2121" s="26">
        <f t="shared" si="66"/>
        <v>20</v>
      </c>
      <c r="E2121" s="26">
        <f t="shared" si="67"/>
        <v>50.712991888888894</v>
      </c>
    </row>
    <row r="2122" spans="2:5" x14ac:dyDescent="0.3">
      <c r="B2122" s="30">
        <v>30000000</v>
      </c>
      <c r="C2122" s="30">
        <v>-11747316</v>
      </c>
      <c r="D2122" s="26">
        <f t="shared" si="66"/>
        <v>30</v>
      </c>
      <c r="E2122" s="26">
        <f t="shared" si="67"/>
        <v>-11.747316</v>
      </c>
    </row>
    <row r="2123" spans="2:5" x14ac:dyDescent="0.3">
      <c r="B2123" s="30">
        <v>20000000</v>
      </c>
      <c r="C2123" s="30">
        <v>-338013</v>
      </c>
      <c r="D2123" s="26">
        <f t="shared" si="66"/>
        <v>20</v>
      </c>
      <c r="E2123" s="26">
        <f t="shared" si="67"/>
        <v>-0.33801300000000001</v>
      </c>
    </row>
    <row r="2124" spans="2:5" hidden="1" x14ac:dyDescent="0.3">
      <c r="B2124" s="30">
        <v>15000000</v>
      </c>
      <c r="C2124" s="30">
        <v>3352454</v>
      </c>
      <c r="D2124" s="26">
        <f t="shared" si="66"/>
        <v>15</v>
      </c>
      <c r="E2124" s="26">
        <f t="shared" si="67"/>
        <v>3.3524539999999998</v>
      </c>
    </row>
    <row r="2125" spans="2:5" x14ac:dyDescent="0.3">
      <c r="B2125" s="30">
        <v>20000000</v>
      </c>
      <c r="C2125" s="30">
        <v>-2196204</v>
      </c>
      <c r="D2125" s="26">
        <f t="shared" si="66"/>
        <v>20</v>
      </c>
      <c r="E2125" s="26">
        <f t="shared" si="67"/>
        <v>-2.1962039999999998</v>
      </c>
    </row>
    <row r="2126" spans="2:5" x14ac:dyDescent="0.3">
      <c r="B2126" s="30">
        <v>20000000</v>
      </c>
      <c r="C2126" s="30">
        <v>-2470843</v>
      </c>
      <c r="D2126" s="26">
        <f t="shared" si="66"/>
        <v>20</v>
      </c>
      <c r="E2126" s="26">
        <f t="shared" si="67"/>
        <v>-2.4708429999999999</v>
      </c>
    </row>
    <row r="2127" spans="2:5" hidden="1" x14ac:dyDescent="0.3">
      <c r="B2127" s="30">
        <v>19000000</v>
      </c>
      <c r="C2127" s="30">
        <v>6753840</v>
      </c>
      <c r="D2127" s="26">
        <f t="shared" si="66"/>
        <v>19</v>
      </c>
      <c r="E2127" s="26">
        <f t="shared" si="67"/>
        <v>6.7538400000000003</v>
      </c>
    </row>
    <row r="2128" spans="2:5" x14ac:dyDescent="0.3">
      <c r="B2128" s="30">
        <v>20000000</v>
      </c>
      <c r="C2128" s="30">
        <v>-1918374</v>
      </c>
      <c r="D2128" s="26">
        <f t="shared" si="66"/>
        <v>20</v>
      </c>
      <c r="E2128" s="26">
        <f t="shared" si="67"/>
        <v>-1.918374</v>
      </c>
    </row>
    <row r="2129" spans="2:5" x14ac:dyDescent="0.3">
      <c r="B2129" s="30">
        <v>20000000</v>
      </c>
      <c r="C2129" s="30">
        <v>-2481780</v>
      </c>
      <c r="D2129" s="26">
        <f t="shared" si="66"/>
        <v>20</v>
      </c>
      <c r="E2129" s="26">
        <f t="shared" si="67"/>
        <v>-2.4817800000000001</v>
      </c>
    </row>
    <row r="2130" spans="2:5" x14ac:dyDescent="0.3">
      <c r="B2130" s="30">
        <v>20000000</v>
      </c>
      <c r="C2130" s="30">
        <v>-2895331</v>
      </c>
      <c r="D2130" s="26">
        <f t="shared" si="66"/>
        <v>20</v>
      </c>
      <c r="E2130" s="26">
        <f t="shared" si="67"/>
        <v>-2.8953310000000001</v>
      </c>
    </row>
    <row r="2131" spans="2:5" x14ac:dyDescent="0.3">
      <c r="B2131" s="30">
        <v>35000000</v>
      </c>
      <c r="C2131" s="30">
        <v>-18011004</v>
      </c>
      <c r="D2131" s="26">
        <f t="shared" si="66"/>
        <v>35</v>
      </c>
      <c r="E2131" s="26">
        <f t="shared" si="67"/>
        <v>-18.011004</v>
      </c>
    </row>
    <row r="2132" spans="2:5" x14ac:dyDescent="0.3">
      <c r="B2132" s="30">
        <v>20000000</v>
      </c>
      <c r="C2132" s="30">
        <v>-4202093</v>
      </c>
      <c r="D2132" s="26">
        <f t="shared" si="66"/>
        <v>20</v>
      </c>
      <c r="E2132" s="26">
        <f t="shared" si="67"/>
        <v>-4.2020929999999996</v>
      </c>
    </row>
    <row r="2133" spans="2:5" x14ac:dyDescent="0.3">
      <c r="B2133" s="30">
        <v>20000000</v>
      </c>
      <c r="C2133" s="30">
        <v>-3751299</v>
      </c>
      <c r="D2133" s="26">
        <f t="shared" si="66"/>
        <v>20</v>
      </c>
      <c r="E2133" s="26">
        <f t="shared" si="67"/>
        <v>-3.7512989999999999</v>
      </c>
    </row>
    <row r="2134" spans="2:5" x14ac:dyDescent="0.3">
      <c r="B2134" s="30">
        <v>20000000</v>
      </c>
      <c r="C2134" s="30">
        <v>-4287928</v>
      </c>
      <c r="D2134" s="26">
        <f t="shared" si="66"/>
        <v>20</v>
      </c>
      <c r="E2134" s="26">
        <f t="shared" si="67"/>
        <v>-4.287928</v>
      </c>
    </row>
    <row r="2135" spans="2:5" x14ac:dyDescent="0.3">
      <c r="B2135" s="30">
        <v>20000000</v>
      </c>
      <c r="C2135" s="30">
        <v>-4591178</v>
      </c>
      <c r="D2135" s="26">
        <f t="shared" si="66"/>
        <v>20</v>
      </c>
      <c r="E2135" s="26">
        <f t="shared" si="67"/>
        <v>-4.5911780000000002</v>
      </c>
    </row>
    <row r="2136" spans="2:5" x14ac:dyDescent="0.3">
      <c r="B2136" s="30">
        <v>20000000</v>
      </c>
      <c r="C2136" s="30">
        <v>-4535974</v>
      </c>
      <c r="D2136" s="26">
        <f t="shared" si="66"/>
        <v>20</v>
      </c>
      <c r="E2136" s="26">
        <f t="shared" si="67"/>
        <v>-4.5359740000000004</v>
      </c>
    </row>
    <row r="2137" spans="2:5" hidden="1" x14ac:dyDescent="0.3">
      <c r="B2137" s="30">
        <v>4232000</v>
      </c>
      <c r="C2137" s="30">
        <v>10127793</v>
      </c>
      <c r="D2137" s="26">
        <f t="shared" si="66"/>
        <v>4.2320000000000002</v>
      </c>
      <c r="E2137" s="26">
        <f t="shared" si="67"/>
        <v>10.127793</v>
      </c>
    </row>
    <row r="2138" spans="2:5" x14ac:dyDescent="0.3">
      <c r="B2138" s="30">
        <v>20000000</v>
      </c>
      <c r="C2138" s="30">
        <v>-12000000</v>
      </c>
      <c r="D2138" s="26">
        <f t="shared" si="66"/>
        <v>20</v>
      </c>
      <c r="E2138" s="26">
        <f t="shared" si="67"/>
        <v>-12</v>
      </c>
    </row>
    <row r="2139" spans="2:5" x14ac:dyDescent="0.3">
      <c r="B2139" s="30">
        <v>19500000</v>
      </c>
      <c r="C2139" s="30">
        <v>-17292025</v>
      </c>
      <c r="D2139" s="26">
        <f t="shared" si="66"/>
        <v>19.5</v>
      </c>
      <c r="E2139" s="26">
        <f t="shared" si="67"/>
        <v>-17.292024999999999</v>
      </c>
    </row>
    <row r="2140" spans="2:5" x14ac:dyDescent="0.3">
      <c r="B2140" s="30">
        <v>25000000</v>
      </c>
      <c r="C2140" s="30">
        <v>-10825346</v>
      </c>
      <c r="D2140" s="26">
        <f t="shared" si="66"/>
        <v>25</v>
      </c>
      <c r="E2140" s="26">
        <f t="shared" si="67"/>
        <v>-10.825346</v>
      </c>
    </row>
    <row r="2141" spans="2:5" x14ac:dyDescent="0.3">
      <c r="B2141" s="30">
        <v>27000000</v>
      </c>
      <c r="C2141" s="30">
        <v>-11011124</v>
      </c>
      <c r="D2141" s="26">
        <f t="shared" si="66"/>
        <v>27</v>
      </c>
      <c r="E2141" s="26">
        <f t="shared" si="67"/>
        <v>-11.011124000000001</v>
      </c>
    </row>
    <row r="2142" spans="2:5" x14ac:dyDescent="0.3">
      <c r="B2142" s="30">
        <v>20000000</v>
      </c>
      <c r="C2142" s="30">
        <v>-6198245</v>
      </c>
      <c r="D2142" s="26">
        <f t="shared" si="66"/>
        <v>20</v>
      </c>
      <c r="E2142" s="26">
        <f t="shared" si="67"/>
        <v>-6.198245</v>
      </c>
    </row>
    <row r="2143" spans="2:5" x14ac:dyDescent="0.3">
      <c r="B2143" s="30">
        <v>20000000</v>
      </c>
      <c r="C2143" s="30">
        <v>-6012518</v>
      </c>
      <c r="D2143" s="26">
        <f t="shared" si="66"/>
        <v>20</v>
      </c>
      <c r="E2143" s="26">
        <f t="shared" si="67"/>
        <v>-6.012518</v>
      </c>
    </row>
    <row r="2144" spans="2:5" x14ac:dyDescent="0.3">
      <c r="B2144" s="30">
        <v>20000000</v>
      </c>
      <c r="C2144" s="30">
        <v>-5708430</v>
      </c>
      <c r="D2144" s="26">
        <f t="shared" si="66"/>
        <v>20</v>
      </c>
      <c r="E2144" s="26">
        <f t="shared" si="67"/>
        <v>-5.7084299999999999</v>
      </c>
    </row>
    <row r="2145" spans="2:5" x14ac:dyDescent="0.3">
      <c r="B2145" s="30">
        <v>40000000</v>
      </c>
      <c r="C2145" s="30">
        <v>-27818516</v>
      </c>
      <c r="D2145" s="26">
        <f t="shared" si="66"/>
        <v>40</v>
      </c>
      <c r="E2145" s="26">
        <f t="shared" si="67"/>
        <v>-27.818515999999999</v>
      </c>
    </row>
    <row r="2146" spans="2:5" x14ac:dyDescent="0.3">
      <c r="B2146" s="30">
        <v>20000000</v>
      </c>
      <c r="C2146" s="30">
        <v>-6369774</v>
      </c>
      <c r="D2146" s="26">
        <f t="shared" si="66"/>
        <v>20</v>
      </c>
      <c r="E2146" s="26">
        <f t="shared" si="67"/>
        <v>-6.3697739999999996</v>
      </c>
    </row>
    <row r="2147" spans="2:5" x14ac:dyDescent="0.3">
      <c r="B2147" s="30">
        <v>20000000</v>
      </c>
      <c r="C2147" s="30">
        <v>-6616263</v>
      </c>
      <c r="D2147" s="26">
        <f t="shared" si="66"/>
        <v>20</v>
      </c>
      <c r="E2147" s="26">
        <f t="shared" si="67"/>
        <v>-6.616263</v>
      </c>
    </row>
    <row r="2148" spans="2:5" x14ac:dyDescent="0.3">
      <c r="B2148" s="30">
        <v>20000000</v>
      </c>
      <c r="C2148" s="30">
        <v>-6608826</v>
      </c>
      <c r="D2148" s="26">
        <f t="shared" si="66"/>
        <v>20</v>
      </c>
      <c r="E2148" s="26">
        <f t="shared" si="67"/>
        <v>-6.6088259999999996</v>
      </c>
    </row>
    <row r="2149" spans="2:5" x14ac:dyDescent="0.3">
      <c r="B2149" s="30">
        <v>30000000</v>
      </c>
      <c r="C2149" s="30">
        <v>-17012353</v>
      </c>
      <c r="D2149" s="26">
        <f t="shared" si="66"/>
        <v>30</v>
      </c>
      <c r="E2149" s="26">
        <f t="shared" si="67"/>
        <v>-17.012353000000001</v>
      </c>
    </row>
    <row r="2150" spans="2:5" x14ac:dyDescent="0.3">
      <c r="B2150" s="30">
        <v>22000000</v>
      </c>
      <c r="C2150" s="30">
        <v>-9530189</v>
      </c>
      <c r="D2150" s="26">
        <f t="shared" si="66"/>
        <v>22</v>
      </c>
      <c r="E2150" s="26">
        <f t="shared" si="67"/>
        <v>-9.530189</v>
      </c>
    </row>
    <row r="2151" spans="2:5" x14ac:dyDescent="0.3">
      <c r="B2151" s="30">
        <v>20000000</v>
      </c>
      <c r="C2151" s="30">
        <v>-7601372</v>
      </c>
      <c r="D2151" s="26">
        <f t="shared" si="66"/>
        <v>20</v>
      </c>
      <c r="E2151" s="26">
        <f t="shared" si="67"/>
        <v>-7.6013719999999996</v>
      </c>
    </row>
    <row r="2152" spans="2:5" x14ac:dyDescent="0.3">
      <c r="B2152" s="30">
        <v>20000000</v>
      </c>
      <c r="C2152" s="30">
        <v>-6785970</v>
      </c>
      <c r="D2152" s="26">
        <f t="shared" si="66"/>
        <v>20</v>
      </c>
      <c r="E2152" s="26">
        <f t="shared" si="67"/>
        <v>-6.7859699999999998</v>
      </c>
    </row>
    <row r="2153" spans="2:5" x14ac:dyDescent="0.3">
      <c r="B2153" s="30">
        <v>22000000</v>
      </c>
      <c r="C2153" s="30">
        <v>-9767063</v>
      </c>
      <c r="D2153" s="26">
        <f t="shared" si="66"/>
        <v>22</v>
      </c>
      <c r="E2153" s="26">
        <f t="shared" si="67"/>
        <v>-9.7670630000000003</v>
      </c>
    </row>
    <row r="2154" spans="2:5" x14ac:dyDescent="0.3">
      <c r="B2154" s="30">
        <v>20000000</v>
      </c>
      <c r="C2154" s="30">
        <v>-7865580</v>
      </c>
      <c r="D2154" s="26">
        <f t="shared" si="66"/>
        <v>20</v>
      </c>
      <c r="E2154" s="26">
        <f t="shared" si="67"/>
        <v>-7.8655799999999996</v>
      </c>
    </row>
    <row r="2155" spans="2:5" x14ac:dyDescent="0.3">
      <c r="B2155" s="30">
        <v>20000000</v>
      </c>
      <c r="C2155" s="30">
        <v>-8216000</v>
      </c>
      <c r="D2155" s="26">
        <f t="shared" si="66"/>
        <v>20</v>
      </c>
      <c r="E2155" s="26">
        <f t="shared" si="67"/>
        <v>-8.2159999999999993</v>
      </c>
    </row>
    <row r="2156" spans="2:5" x14ac:dyDescent="0.3">
      <c r="B2156" s="30">
        <v>20000000</v>
      </c>
      <c r="C2156" s="30">
        <v>-8830469</v>
      </c>
      <c r="D2156" s="26">
        <f t="shared" si="66"/>
        <v>20</v>
      </c>
      <c r="E2156" s="26">
        <f t="shared" si="67"/>
        <v>-8.8304690000000008</v>
      </c>
    </row>
    <row r="2157" spans="2:5" x14ac:dyDescent="0.3">
      <c r="B2157" s="30">
        <v>20000000</v>
      </c>
      <c r="C2157" s="30">
        <v>-8965564</v>
      </c>
      <c r="D2157" s="26">
        <f t="shared" si="66"/>
        <v>20</v>
      </c>
      <c r="E2157" s="26">
        <f t="shared" si="67"/>
        <v>-8.9655640000000005</v>
      </c>
    </row>
    <row r="2158" spans="2:5" x14ac:dyDescent="0.3">
      <c r="B2158" s="30">
        <v>20000000</v>
      </c>
      <c r="C2158" s="30">
        <v>-7373095</v>
      </c>
      <c r="D2158" s="26">
        <f t="shared" si="66"/>
        <v>20</v>
      </c>
      <c r="E2158" s="26">
        <f t="shared" si="67"/>
        <v>-7.3730950000000002</v>
      </c>
    </row>
    <row r="2159" spans="2:5" x14ac:dyDescent="0.3">
      <c r="B2159" s="30">
        <v>20000000</v>
      </c>
      <c r="C2159" s="30">
        <v>-9430929</v>
      </c>
      <c r="D2159" s="26">
        <f t="shared" si="66"/>
        <v>20</v>
      </c>
      <c r="E2159" s="26">
        <f t="shared" si="67"/>
        <v>-9.4309290000000008</v>
      </c>
    </row>
    <row r="2160" spans="2:5" x14ac:dyDescent="0.3">
      <c r="B2160" s="30">
        <v>20000000</v>
      </c>
      <c r="C2160" s="30">
        <v>-9455857</v>
      </c>
      <c r="D2160" s="26">
        <f t="shared" si="66"/>
        <v>20</v>
      </c>
      <c r="E2160" s="26">
        <f t="shared" si="67"/>
        <v>-9.455857</v>
      </c>
    </row>
    <row r="2161" spans="2:5" x14ac:dyDescent="0.3">
      <c r="B2161" s="30">
        <v>20000000</v>
      </c>
      <c r="C2161" s="30">
        <v>-6349262</v>
      </c>
      <c r="D2161" s="26">
        <f t="shared" si="66"/>
        <v>20</v>
      </c>
      <c r="E2161" s="26">
        <f t="shared" si="67"/>
        <v>-6.3492620000000004</v>
      </c>
    </row>
    <row r="2162" spans="2:5" x14ac:dyDescent="0.3">
      <c r="B2162" s="30">
        <v>20000000</v>
      </c>
      <c r="C2162" s="30">
        <v>-9444652</v>
      </c>
      <c r="D2162" s="26">
        <f t="shared" si="66"/>
        <v>20</v>
      </c>
      <c r="E2162" s="26">
        <f t="shared" si="67"/>
        <v>-9.4446519999999996</v>
      </c>
    </row>
    <row r="2163" spans="2:5" x14ac:dyDescent="0.3">
      <c r="B2163" s="30">
        <v>20000000</v>
      </c>
      <c r="C2163" s="30">
        <v>-10285518</v>
      </c>
      <c r="D2163" s="26">
        <f t="shared" si="66"/>
        <v>20</v>
      </c>
      <c r="E2163" s="26">
        <f t="shared" si="67"/>
        <v>-10.285518</v>
      </c>
    </row>
    <row r="2164" spans="2:5" x14ac:dyDescent="0.3">
      <c r="B2164" s="30">
        <v>20000000</v>
      </c>
      <c r="C2164" s="30">
        <v>-10474724</v>
      </c>
      <c r="D2164" s="26">
        <f t="shared" si="66"/>
        <v>20</v>
      </c>
      <c r="E2164" s="26">
        <f t="shared" si="67"/>
        <v>-10.474724</v>
      </c>
    </row>
    <row r="2165" spans="2:5" x14ac:dyDescent="0.3">
      <c r="B2165" s="30">
        <v>21000000</v>
      </c>
      <c r="C2165" s="30">
        <v>-12144354</v>
      </c>
      <c r="D2165" s="26">
        <f t="shared" si="66"/>
        <v>21</v>
      </c>
      <c r="E2165" s="26">
        <f t="shared" si="67"/>
        <v>-12.144354</v>
      </c>
    </row>
    <row r="2166" spans="2:5" x14ac:dyDescent="0.3">
      <c r="B2166" s="30">
        <v>20000000</v>
      </c>
      <c r="C2166" s="30">
        <v>-10890678</v>
      </c>
      <c r="D2166" s="26">
        <f t="shared" si="66"/>
        <v>20</v>
      </c>
      <c r="E2166" s="26">
        <f t="shared" si="67"/>
        <v>-10.890677999999999</v>
      </c>
    </row>
    <row r="2167" spans="2:5" x14ac:dyDescent="0.3">
      <c r="B2167" s="30">
        <v>33000000</v>
      </c>
      <c r="C2167" s="30">
        <v>-24673965</v>
      </c>
      <c r="D2167" s="26">
        <f t="shared" si="66"/>
        <v>33</v>
      </c>
      <c r="E2167" s="26">
        <f t="shared" si="67"/>
        <v>-24.673964999999999</v>
      </c>
    </row>
    <row r="2168" spans="2:5" x14ac:dyDescent="0.3">
      <c r="B2168" s="30">
        <v>20000000</v>
      </c>
      <c r="C2168" s="30">
        <v>-11895931</v>
      </c>
      <c r="D2168" s="26">
        <f t="shared" si="66"/>
        <v>20</v>
      </c>
      <c r="E2168" s="26">
        <f t="shared" si="67"/>
        <v>-11.895930999999999</v>
      </c>
    </row>
    <row r="2169" spans="2:5" x14ac:dyDescent="0.3">
      <c r="B2169" s="30">
        <v>20000000</v>
      </c>
      <c r="C2169" s="30">
        <v>-11945720</v>
      </c>
      <c r="D2169" s="26">
        <f t="shared" si="66"/>
        <v>20</v>
      </c>
      <c r="E2169" s="26">
        <f t="shared" si="67"/>
        <v>-11.94572</v>
      </c>
    </row>
    <row r="2170" spans="2:5" x14ac:dyDescent="0.3">
      <c r="B2170" s="30">
        <v>20000000</v>
      </c>
      <c r="C2170" s="30">
        <v>-11906682</v>
      </c>
      <c r="D2170" s="26">
        <f t="shared" si="66"/>
        <v>20</v>
      </c>
      <c r="E2170" s="26">
        <f t="shared" si="67"/>
        <v>-11.906682</v>
      </c>
    </row>
    <row r="2171" spans="2:5" x14ac:dyDescent="0.3">
      <c r="B2171" s="30">
        <v>20000000</v>
      </c>
      <c r="C2171" s="30">
        <v>-12617007</v>
      </c>
      <c r="D2171" s="26">
        <f t="shared" si="66"/>
        <v>20</v>
      </c>
      <c r="E2171" s="26">
        <f t="shared" si="67"/>
        <v>-12.617006999999999</v>
      </c>
    </row>
    <row r="2172" spans="2:5" x14ac:dyDescent="0.3">
      <c r="B2172" s="30">
        <v>20000000</v>
      </c>
      <c r="C2172" s="30">
        <v>-11111645</v>
      </c>
      <c r="D2172" s="26">
        <f t="shared" si="66"/>
        <v>20</v>
      </c>
      <c r="E2172" s="26">
        <f t="shared" si="67"/>
        <v>-11.111644999999999</v>
      </c>
    </row>
    <row r="2173" spans="2:5" x14ac:dyDescent="0.3">
      <c r="B2173" s="30">
        <v>12000000</v>
      </c>
      <c r="C2173" s="30">
        <v>-4998280</v>
      </c>
      <c r="D2173" s="26">
        <f t="shared" si="66"/>
        <v>12</v>
      </c>
      <c r="E2173" s="26">
        <f t="shared" si="67"/>
        <v>-4.9982800000000003</v>
      </c>
    </row>
    <row r="2174" spans="2:5" x14ac:dyDescent="0.3">
      <c r="B2174" s="30">
        <v>20000000</v>
      </c>
      <c r="C2174" s="30">
        <v>-12731341</v>
      </c>
      <c r="D2174" s="26">
        <f t="shared" si="66"/>
        <v>20</v>
      </c>
      <c r="E2174" s="26">
        <f t="shared" si="67"/>
        <v>-12.731341</v>
      </c>
    </row>
    <row r="2175" spans="2:5" x14ac:dyDescent="0.3">
      <c r="B2175" s="30">
        <v>22000000</v>
      </c>
      <c r="C2175" s="30">
        <v>-15147856</v>
      </c>
      <c r="D2175" s="26">
        <f t="shared" si="66"/>
        <v>22</v>
      </c>
      <c r="E2175" s="26">
        <f t="shared" si="67"/>
        <v>-15.147856000000001</v>
      </c>
    </row>
    <row r="2176" spans="2:5" x14ac:dyDescent="0.3">
      <c r="B2176" s="30">
        <v>20000000</v>
      </c>
      <c r="C2176" s="30">
        <v>-13436643</v>
      </c>
      <c r="D2176" s="26">
        <f t="shared" si="66"/>
        <v>20</v>
      </c>
      <c r="E2176" s="26">
        <f t="shared" si="67"/>
        <v>-13.436643</v>
      </c>
    </row>
    <row r="2177" spans="2:5" x14ac:dyDescent="0.3">
      <c r="B2177" s="30">
        <v>10000000</v>
      </c>
      <c r="C2177" s="30">
        <v>-3798243</v>
      </c>
      <c r="D2177" s="26">
        <f t="shared" si="66"/>
        <v>10</v>
      </c>
      <c r="E2177" s="26">
        <f t="shared" si="67"/>
        <v>-3.7982429999999998</v>
      </c>
    </row>
    <row r="2178" spans="2:5" x14ac:dyDescent="0.3">
      <c r="B2178" s="30">
        <v>20000000</v>
      </c>
      <c r="C2178" s="30">
        <v>-13579681</v>
      </c>
      <c r="D2178" s="26">
        <f t="shared" si="66"/>
        <v>20</v>
      </c>
      <c r="E2178" s="26">
        <f t="shared" si="67"/>
        <v>-13.579681000000001</v>
      </c>
    </row>
    <row r="2179" spans="2:5" x14ac:dyDescent="0.3">
      <c r="B2179" s="30">
        <v>15000000</v>
      </c>
      <c r="C2179" s="30">
        <v>-9297917</v>
      </c>
      <c r="D2179" s="26">
        <f t="shared" ref="D2179:D2242" si="68">B2179/1000000</f>
        <v>15</v>
      </c>
      <c r="E2179" s="26">
        <f t="shared" ref="E2179:E2242" si="69">C2179/1000000</f>
        <v>-9.297917</v>
      </c>
    </row>
    <row r="2180" spans="2:5" x14ac:dyDescent="0.3">
      <c r="B2180" s="30">
        <v>8700000</v>
      </c>
      <c r="C2180" s="30">
        <v>-3219004</v>
      </c>
      <c r="D2180" s="26">
        <f t="shared" si="68"/>
        <v>8.6999999999999993</v>
      </c>
      <c r="E2180" s="26">
        <f t="shared" si="69"/>
        <v>-3.219004</v>
      </c>
    </row>
    <row r="2181" spans="2:5" x14ac:dyDescent="0.3">
      <c r="B2181" s="30">
        <v>20000000</v>
      </c>
      <c r="C2181" s="30">
        <v>-13997244</v>
      </c>
      <c r="D2181" s="26">
        <f t="shared" si="68"/>
        <v>20</v>
      </c>
      <c r="E2181" s="26">
        <f t="shared" si="69"/>
        <v>-13.997244</v>
      </c>
    </row>
    <row r="2182" spans="2:5" x14ac:dyDescent="0.3">
      <c r="B2182" s="30">
        <v>20000000</v>
      </c>
      <c r="C2182" s="30">
        <v>-14867345</v>
      </c>
      <c r="D2182" s="26">
        <f t="shared" si="68"/>
        <v>20</v>
      </c>
      <c r="E2182" s="26">
        <f t="shared" si="69"/>
        <v>-14.867345</v>
      </c>
    </row>
    <row r="2183" spans="2:5" x14ac:dyDescent="0.3">
      <c r="B2183" s="30">
        <v>20000000</v>
      </c>
      <c r="C2183" s="30">
        <v>-14794657</v>
      </c>
      <c r="D2183" s="26">
        <f t="shared" si="68"/>
        <v>20</v>
      </c>
      <c r="E2183" s="26">
        <f t="shared" si="69"/>
        <v>-14.794657000000001</v>
      </c>
    </row>
    <row r="2184" spans="2:5" x14ac:dyDescent="0.3">
      <c r="B2184" s="30">
        <v>20000000</v>
      </c>
      <c r="C2184" s="30">
        <v>-14994117</v>
      </c>
      <c r="D2184" s="26">
        <f t="shared" si="68"/>
        <v>20</v>
      </c>
      <c r="E2184" s="26">
        <f t="shared" si="69"/>
        <v>-14.994116999999999</v>
      </c>
    </row>
    <row r="2185" spans="2:5" x14ac:dyDescent="0.3">
      <c r="B2185" s="30">
        <v>20000000</v>
      </c>
      <c r="C2185" s="30">
        <v>-14250866</v>
      </c>
      <c r="D2185" s="26">
        <f t="shared" si="68"/>
        <v>20</v>
      </c>
      <c r="E2185" s="26">
        <f t="shared" si="69"/>
        <v>-14.250866</v>
      </c>
    </row>
    <row r="2186" spans="2:5" x14ac:dyDescent="0.3">
      <c r="B2186" s="30">
        <v>20000000</v>
      </c>
      <c r="C2186" s="30">
        <v>-15760233</v>
      </c>
      <c r="D2186" s="26">
        <f t="shared" si="68"/>
        <v>20</v>
      </c>
      <c r="E2186" s="26">
        <f t="shared" si="69"/>
        <v>-15.760232999999999</v>
      </c>
    </row>
    <row r="2187" spans="2:5" x14ac:dyDescent="0.3">
      <c r="B2187" s="30">
        <v>20000000</v>
      </c>
      <c r="C2187" s="30">
        <v>-15765960</v>
      </c>
      <c r="D2187" s="26">
        <f t="shared" si="68"/>
        <v>20</v>
      </c>
      <c r="E2187" s="26">
        <f t="shared" si="69"/>
        <v>-15.76596</v>
      </c>
    </row>
    <row r="2188" spans="2:5" x14ac:dyDescent="0.3">
      <c r="B2188" s="30">
        <v>20000000</v>
      </c>
      <c r="C2188" s="30">
        <v>-15998879</v>
      </c>
      <c r="D2188" s="26">
        <f t="shared" si="68"/>
        <v>20</v>
      </c>
      <c r="E2188" s="26">
        <f t="shared" si="69"/>
        <v>-15.998879000000001</v>
      </c>
    </row>
    <row r="2189" spans="2:5" x14ac:dyDescent="0.3">
      <c r="B2189" s="30">
        <v>20000000</v>
      </c>
      <c r="C2189" s="30">
        <v>-16250939</v>
      </c>
      <c r="D2189" s="26">
        <f t="shared" si="68"/>
        <v>20</v>
      </c>
      <c r="E2189" s="26">
        <f t="shared" si="69"/>
        <v>-16.250938999999999</v>
      </c>
    </row>
    <row r="2190" spans="2:5" x14ac:dyDescent="0.3">
      <c r="B2190" s="30">
        <v>20000000</v>
      </c>
      <c r="C2190" s="30">
        <v>-16480373</v>
      </c>
      <c r="D2190" s="26">
        <f t="shared" si="68"/>
        <v>20</v>
      </c>
      <c r="E2190" s="26">
        <f t="shared" si="69"/>
        <v>-16.480373</v>
      </c>
    </row>
    <row r="2191" spans="2:5" x14ac:dyDescent="0.3">
      <c r="B2191" s="30">
        <v>21000000</v>
      </c>
      <c r="C2191" s="30">
        <v>-17918075</v>
      </c>
      <c r="D2191" s="26">
        <f t="shared" si="68"/>
        <v>21</v>
      </c>
      <c r="E2191" s="26">
        <f t="shared" si="69"/>
        <v>-17.918075000000002</v>
      </c>
    </row>
    <row r="2192" spans="2:5" x14ac:dyDescent="0.3">
      <c r="B2192" s="30">
        <v>2400000000</v>
      </c>
      <c r="C2192" s="30">
        <v>-2397701809</v>
      </c>
      <c r="D2192" s="26">
        <f t="shared" si="68"/>
        <v>2400</v>
      </c>
      <c r="E2192" s="26">
        <f t="shared" si="69"/>
        <v>-2397.7018090000001</v>
      </c>
    </row>
    <row r="2193" spans="2:5" x14ac:dyDescent="0.3">
      <c r="B2193" s="30">
        <v>20000000</v>
      </c>
      <c r="C2193" s="30">
        <v>-17646272</v>
      </c>
      <c r="D2193" s="26">
        <f t="shared" si="68"/>
        <v>20</v>
      </c>
      <c r="E2193" s="26">
        <f t="shared" si="69"/>
        <v>-17.646272</v>
      </c>
    </row>
    <row r="2194" spans="2:5" x14ac:dyDescent="0.3">
      <c r="B2194" s="30">
        <v>20000000</v>
      </c>
      <c r="C2194" s="30">
        <v>-18000000</v>
      </c>
      <c r="D2194" s="26">
        <f t="shared" si="68"/>
        <v>20</v>
      </c>
      <c r="E2194" s="26">
        <f t="shared" si="69"/>
        <v>-18</v>
      </c>
    </row>
    <row r="2195" spans="2:5" x14ac:dyDescent="0.3">
      <c r="B2195" s="30">
        <v>2000000</v>
      </c>
      <c r="C2195" s="30">
        <v>-99275</v>
      </c>
      <c r="D2195" s="26">
        <f t="shared" si="68"/>
        <v>2</v>
      </c>
      <c r="E2195" s="26">
        <f t="shared" si="69"/>
        <v>-9.9275000000000002E-2</v>
      </c>
    </row>
    <row r="2196" spans="2:5" x14ac:dyDescent="0.3">
      <c r="B2196" s="30">
        <v>20000000</v>
      </c>
      <c r="C2196" s="30">
        <v>-17754000</v>
      </c>
      <c r="D2196" s="26">
        <f t="shared" si="68"/>
        <v>20</v>
      </c>
      <c r="E2196" s="26">
        <f t="shared" si="69"/>
        <v>-17.754000000000001</v>
      </c>
    </row>
    <row r="2197" spans="2:5" x14ac:dyDescent="0.3">
      <c r="B2197" s="30">
        <v>20000000</v>
      </c>
      <c r="C2197" s="30">
        <v>-18353336</v>
      </c>
      <c r="D2197" s="26">
        <f t="shared" si="68"/>
        <v>20</v>
      </c>
      <c r="E2197" s="26">
        <f t="shared" si="69"/>
        <v>-18.353335999999999</v>
      </c>
    </row>
    <row r="2198" spans="2:5" x14ac:dyDescent="0.3">
      <c r="B2198" s="30">
        <v>20000000</v>
      </c>
      <c r="C2198" s="30">
        <v>-18809982</v>
      </c>
      <c r="D2198" s="26">
        <f t="shared" si="68"/>
        <v>20</v>
      </c>
      <c r="E2198" s="26">
        <f t="shared" si="69"/>
        <v>-18.809982000000002</v>
      </c>
    </row>
    <row r="2199" spans="2:5" x14ac:dyDescent="0.3">
      <c r="B2199" s="30">
        <v>40000000</v>
      </c>
      <c r="C2199" s="30">
        <v>-38972251</v>
      </c>
      <c r="D2199" s="26">
        <f t="shared" si="68"/>
        <v>40</v>
      </c>
      <c r="E2199" s="26">
        <f t="shared" si="69"/>
        <v>-38.972251</v>
      </c>
    </row>
    <row r="2200" spans="2:5" x14ac:dyDescent="0.3">
      <c r="B2200" s="30">
        <v>24000000</v>
      </c>
      <c r="C2200" s="30">
        <v>-23117290</v>
      </c>
      <c r="D2200" s="26">
        <f t="shared" si="68"/>
        <v>24</v>
      </c>
      <c r="E2200" s="26">
        <f t="shared" si="69"/>
        <v>-23.117290000000001</v>
      </c>
    </row>
    <row r="2201" spans="2:5" x14ac:dyDescent="0.3">
      <c r="B2201" s="30">
        <v>20000000</v>
      </c>
      <c r="C2201" s="30">
        <v>-18935723</v>
      </c>
      <c r="D2201" s="26">
        <f t="shared" si="68"/>
        <v>20</v>
      </c>
      <c r="E2201" s="26">
        <f t="shared" si="69"/>
        <v>-18.935722999999999</v>
      </c>
    </row>
    <row r="2202" spans="2:5" x14ac:dyDescent="0.3">
      <c r="B2202" s="30">
        <v>10000000</v>
      </c>
      <c r="C2202" s="30">
        <v>-9468991</v>
      </c>
      <c r="D2202" s="26">
        <f t="shared" si="68"/>
        <v>10</v>
      </c>
      <c r="E2202" s="26">
        <f t="shared" si="69"/>
        <v>-9.4689910000000008</v>
      </c>
    </row>
    <row r="2203" spans="2:5" x14ac:dyDescent="0.3">
      <c r="B2203" s="30">
        <v>2127519898</v>
      </c>
      <c r="C2203" s="30">
        <v>-2127109510</v>
      </c>
      <c r="D2203" s="26">
        <f t="shared" si="68"/>
        <v>2127.519898</v>
      </c>
      <c r="E2203" s="26">
        <f t="shared" si="69"/>
        <v>-2127.1095099999998</v>
      </c>
    </row>
    <row r="2204" spans="2:5" x14ac:dyDescent="0.3">
      <c r="B2204" s="30">
        <v>20000000</v>
      </c>
      <c r="C2204" s="30">
        <v>-19624526</v>
      </c>
      <c r="D2204" s="26">
        <f t="shared" si="68"/>
        <v>20</v>
      </c>
      <c r="E2204" s="26">
        <f t="shared" si="69"/>
        <v>-19.624525999999999</v>
      </c>
    </row>
    <row r="2205" spans="2:5" x14ac:dyDescent="0.3">
      <c r="B2205" s="30">
        <v>20000000</v>
      </c>
      <c r="C2205" s="30">
        <v>-19694930</v>
      </c>
      <c r="D2205" s="26">
        <f t="shared" si="68"/>
        <v>20</v>
      </c>
      <c r="E2205" s="26">
        <f t="shared" si="69"/>
        <v>-19.694929999999999</v>
      </c>
    </row>
    <row r="2206" spans="2:5" x14ac:dyDescent="0.3">
      <c r="B2206" s="30">
        <v>15000000</v>
      </c>
      <c r="C2206" s="30">
        <v>-14793322</v>
      </c>
      <c r="D2206" s="26">
        <f t="shared" si="68"/>
        <v>15</v>
      </c>
      <c r="E2206" s="26">
        <f t="shared" si="69"/>
        <v>-14.793322</v>
      </c>
    </row>
    <row r="2207" spans="2:5" x14ac:dyDescent="0.3">
      <c r="B2207" s="30">
        <v>140000000</v>
      </c>
      <c r="C2207" s="30">
        <v>-139853928</v>
      </c>
      <c r="D2207" s="26">
        <f t="shared" si="68"/>
        <v>140</v>
      </c>
      <c r="E2207" s="26">
        <f t="shared" si="69"/>
        <v>-139.853928</v>
      </c>
    </row>
    <row r="2208" spans="2:5" x14ac:dyDescent="0.3">
      <c r="B2208" s="30">
        <v>20000000</v>
      </c>
      <c r="C2208" s="30">
        <v>-18816646</v>
      </c>
      <c r="D2208" s="26">
        <f t="shared" si="68"/>
        <v>20</v>
      </c>
      <c r="E2208" s="26">
        <f t="shared" si="69"/>
        <v>-18.816645999999999</v>
      </c>
    </row>
    <row r="2209" spans="2:5" x14ac:dyDescent="0.3">
      <c r="B2209" s="30">
        <v>22000000</v>
      </c>
      <c r="C2209" s="30">
        <v>-21878028</v>
      </c>
      <c r="D2209" s="26">
        <f t="shared" si="68"/>
        <v>22</v>
      </c>
      <c r="E2209" s="26">
        <f t="shared" si="69"/>
        <v>-21.878028</v>
      </c>
    </row>
    <row r="2210" spans="2:5" x14ac:dyDescent="0.3">
      <c r="B2210" s="30">
        <v>20000000</v>
      </c>
      <c r="C2210" s="30">
        <v>-19736635</v>
      </c>
      <c r="D2210" s="26">
        <f t="shared" si="68"/>
        <v>20</v>
      </c>
      <c r="E2210" s="26">
        <f t="shared" si="69"/>
        <v>-19.736635</v>
      </c>
    </row>
    <row r="2211" spans="2:5" x14ac:dyDescent="0.3">
      <c r="B2211" s="30">
        <v>32333333.333333332</v>
      </c>
      <c r="C2211" s="30">
        <v>-32278599.333333332</v>
      </c>
      <c r="D2211" s="26">
        <f t="shared" si="68"/>
        <v>32.333333333333329</v>
      </c>
      <c r="E2211" s="26">
        <f t="shared" si="69"/>
        <v>-32.278599333333332</v>
      </c>
    </row>
    <row r="2212" spans="2:5" x14ac:dyDescent="0.3">
      <c r="B2212" s="30">
        <v>25000000</v>
      </c>
      <c r="C2212" s="30">
        <v>-24927587</v>
      </c>
      <c r="D2212" s="26">
        <f t="shared" si="68"/>
        <v>25</v>
      </c>
      <c r="E2212" s="26">
        <f t="shared" si="69"/>
        <v>-24.927586999999999</v>
      </c>
    </row>
    <row r="2213" spans="2:5" hidden="1" x14ac:dyDescent="0.3">
      <c r="B2213" s="30">
        <v>20000000</v>
      </c>
      <c r="C2213" s="30">
        <v>21535952.333333336</v>
      </c>
      <c r="D2213" s="26">
        <f t="shared" si="68"/>
        <v>20</v>
      </c>
      <c r="E2213" s="26">
        <f t="shared" si="69"/>
        <v>21.535952333333334</v>
      </c>
    </row>
    <row r="2214" spans="2:5" x14ac:dyDescent="0.3">
      <c r="B2214" s="30">
        <v>19400000</v>
      </c>
      <c r="C2214" s="30">
        <v>-11352310</v>
      </c>
      <c r="D2214" s="26">
        <f t="shared" si="68"/>
        <v>19.399999999999999</v>
      </c>
      <c r="E2214" s="26">
        <f t="shared" si="69"/>
        <v>-11.352309999999999</v>
      </c>
    </row>
    <row r="2215" spans="2:5" x14ac:dyDescent="0.3">
      <c r="B2215" s="30">
        <v>20000000</v>
      </c>
      <c r="C2215" s="30">
        <v>-19523730</v>
      </c>
      <c r="D2215" s="26">
        <f t="shared" si="68"/>
        <v>20</v>
      </c>
      <c r="E2215" s="26">
        <f t="shared" si="69"/>
        <v>-19.52373</v>
      </c>
    </row>
    <row r="2216" spans="2:5" hidden="1" x14ac:dyDescent="0.3">
      <c r="B2216" s="30">
        <v>22000000</v>
      </c>
      <c r="C2216" s="30">
        <v>162208848</v>
      </c>
      <c r="D2216" s="26">
        <f t="shared" si="68"/>
        <v>22</v>
      </c>
      <c r="E2216" s="26">
        <f t="shared" si="69"/>
        <v>162.20884799999999</v>
      </c>
    </row>
    <row r="2217" spans="2:5" hidden="1" x14ac:dyDescent="0.3">
      <c r="B2217" s="30">
        <v>20000000</v>
      </c>
      <c r="C2217" s="30">
        <v>80292856</v>
      </c>
      <c r="D2217" s="26">
        <f t="shared" si="68"/>
        <v>20</v>
      </c>
      <c r="E2217" s="26">
        <f t="shared" si="69"/>
        <v>80.292856</v>
      </c>
    </row>
    <row r="2218" spans="2:5" hidden="1" x14ac:dyDescent="0.3">
      <c r="B2218" s="30">
        <v>19000000</v>
      </c>
      <c r="C2218" s="30">
        <v>39571513</v>
      </c>
      <c r="D2218" s="26">
        <f t="shared" si="68"/>
        <v>19</v>
      </c>
      <c r="E2218" s="26">
        <f t="shared" si="69"/>
        <v>39.571513000000003</v>
      </c>
    </row>
    <row r="2219" spans="2:5" hidden="1" x14ac:dyDescent="0.3">
      <c r="B2219" s="30">
        <v>20000000</v>
      </c>
      <c r="C2219" s="30">
        <v>31431160</v>
      </c>
      <c r="D2219" s="26">
        <f t="shared" si="68"/>
        <v>20</v>
      </c>
      <c r="E2219" s="26">
        <f t="shared" si="69"/>
        <v>31.431159999999998</v>
      </c>
    </row>
    <row r="2220" spans="2:5" hidden="1" x14ac:dyDescent="0.3">
      <c r="B2220" s="30">
        <v>15000000</v>
      </c>
      <c r="C2220" s="30">
        <v>88001286</v>
      </c>
      <c r="D2220" s="26">
        <f t="shared" si="68"/>
        <v>15</v>
      </c>
      <c r="E2220" s="26">
        <f t="shared" si="69"/>
        <v>88.001285999999993</v>
      </c>
    </row>
    <row r="2221" spans="2:5" hidden="1" x14ac:dyDescent="0.3">
      <c r="B2221" s="30">
        <v>20000000</v>
      </c>
      <c r="C2221" s="30">
        <v>21867960</v>
      </c>
      <c r="D2221" s="26">
        <f t="shared" si="68"/>
        <v>20</v>
      </c>
      <c r="E2221" s="26">
        <f t="shared" si="69"/>
        <v>21.86796</v>
      </c>
    </row>
    <row r="2222" spans="2:5" hidden="1" x14ac:dyDescent="0.3">
      <c r="B2222" s="30">
        <v>19000000</v>
      </c>
      <c r="C2222" s="30">
        <v>37176525.5</v>
      </c>
      <c r="D2222" s="26">
        <f t="shared" si="68"/>
        <v>19</v>
      </c>
      <c r="E2222" s="26">
        <f t="shared" si="69"/>
        <v>37.176525499999997</v>
      </c>
    </row>
    <row r="2223" spans="2:5" hidden="1" x14ac:dyDescent="0.3">
      <c r="B2223" s="30">
        <v>19000000</v>
      </c>
      <c r="C2223" s="30">
        <v>191609762</v>
      </c>
      <c r="D2223" s="26">
        <f t="shared" si="68"/>
        <v>19</v>
      </c>
      <c r="E2223" s="26">
        <f t="shared" si="69"/>
        <v>191.60976199999999</v>
      </c>
    </row>
    <row r="2224" spans="2:5" hidden="1" x14ac:dyDescent="0.3">
      <c r="B2224" s="30">
        <v>19000000</v>
      </c>
      <c r="C2224" s="30">
        <v>21846082</v>
      </c>
      <c r="D2224" s="26">
        <f t="shared" si="68"/>
        <v>19</v>
      </c>
      <c r="E2224" s="26">
        <f t="shared" si="69"/>
        <v>21.846081999999999</v>
      </c>
    </row>
    <row r="2225" spans="2:5" hidden="1" x14ac:dyDescent="0.3">
      <c r="B2225" s="30">
        <v>13000000</v>
      </c>
      <c r="C2225" s="30">
        <v>38697449</v>
      </c>
      <c r="D2225" s="26">
        <f t="shared" si="68"/>
        <v>13</v>
      </c>
      <c r="E2225" s="26">
        <f t="shared" si="69"/>
        <v>38.697448999999999</v>
      </c>
    </row>
    <row r="2226" spans="2:5" hidden="1" x14ac:dyDescent="0.3">
      <c r="B2226" s="30">
        <v>19000000</v>
      </c>
      <c r="C2226" s="30">
        <v>8758465</v>
      </c>
      <c r="D2226" s="26">
        <f t="shared" si="68"/>
        <v>19</v>
      </c>
      <c r="E2226" s="26">
        <f t="shared" si="69"/>
        <v>8.7584649999999993</v>
      </c>
    </row>
    <row r="2227" spans="2:5" hidden="1" x14ac:dyDescent="0.3">
      <c r="B2227" s="30">
        <v>18000000</v>
      </c>
      <c r="C2227" s="30">
        <v>38127162</v>
      </c>
      <c r="D2227" s="26">
        <f t="shared" si="68"/>
        <v>18</v>
      </c>
      <c r="E2227" s="26">
        <f t="shared" si="69"/>
        <v>38.127161999999998</v>
      </c>
    </row>
    <row r="2228" spans="2:5" x14ac:dyDescent="0.3">
      <c r="B2228" s="30">
        <v>15000000</v>
      </c>
      <c r="C2228" s="30">
        <v>-13642958</v>
      </c>
      <c r="D2228" s="26">
        <f t="shared" si="68"/>
        <v>15</v>
      </c>
      <c r="E2228" s="26">
        <f t="shared" si="69"/>
        <v>-13.642958</v>
      </c>
    </row>
    <row r="2229" spans="2:5" x14ac:dyDescent="0.3">
      <c r="B2229" s="30">
        <v>19000000</v>
      </c>
      <c r="C2229" s="30">
        <v>-3088667</v>
      </c>
      <c r="D2229" s="26">
        <f t="shared" si="68"/>
        <v>19</v>
      </c>
      <c r="E2229" s="26">
        <f t="shared" si="69"/>
        <v>-3.0886670000000001</v>
      </c>
    </row>
    <row r="2230" spans="2:5" hidden="1" x14ac:dyDescent="0.3">
      <c r="B2230" s="30">
        <v>20000000</v>
      </c>
      <c r="C2230" s="30">
        <v>19103378</v>
      </c>
      <c r="D2230" s="26">
        <f t="shared" si="68"/>
        <v>20</v>
      </c>
      <c r="E2230" s="26">
        <f t="shared" si="69"/>
        <v>19.103377999999999</v>
      </c>
    </row>
    <row r="2231" spans="2:5" x14ac:dyDescent="0.3">
      <c r="B2231" s="30">
        <v>19000000</v>
      </c>
      <c r="C2231" s="30">
        <v>-8950114</v>
      </c>
      <c r="D2231" s="26">
        <f t="shared" si="68"/>
        <v>19</v>
      </c>
      <c r="E2231" s="26">
        <f t="shared" si="69"/>
        <v>-8.9501139999999992</v>
      </c>
    </row>
    <row r="2232" spans="2:5" x14ac:dyDescent="0.3">
      <c r="B2232" s="30">
        <v>25000000</v>
      </c>
      <c r="C2232" s="30">
        <v>-16400000</v>
      </c>
      <c r="D2232" s="26">
        <f t="shared" si="68"/>
        <v>25</v>
      </c>
      <c r="E2232" s="26">
        <f t="shared" si="69"/>
        <v>-16.399999999999999</v>
      </c>
    </row>
    <row r="2233" spans="2:5" hidden="1" x14ac:dyDescent="0.3">
      <c r="B2233" s="30">
        <v>19000000</v>
      </c>
      <c r="C2233" s="30">
        <v>2483154</v>
      </c>
      <c r="D2233" s="26">
        <f t="shared" si="68"/>
        <v>19</v>
      </c>
      <c r="E2233" s="26">
        <f t="shared" si="69"/>
        <v>2.4831539999999999</v>
      </c>
    </row>
    <row r="2234" spans="2:5" x14ac:dyDescent="0.3">
      <c r="B2234" s="30">
        <v>19000000</v>
      </c>
      <c r="C2234" s="30">
        <v>-10603058</v>
      </c>
      <c r="D2234" s="26">
        <f t="shared" si="68"/>
        <v>19</v>
      </c>
      <c r="E2234" s="26">
        <f t="shared" si="69"/>
        <v>-10.603058000000001</v>
      </c>
    </row>
    <row r="2235" spans="2:5" x14ac:dyDescent="0.3">
      <c r="B2235" s="30">
        <v>19000000</v>
      </c>
      <c r="C2235" s="30">
        <v>-18987439</v>
      </c>
      <c r="D2235" s="26">
        <f t="shared" si="68"/>
        <v>19</v>
      </c>
      <c r="E2235" s="26">
        <f t="shared" si="69"/>
        <v>-18.987438999999998</v>
      </c>
    </row>
    <row r="2236" spans="2:5" x14ac:dyDescent="0.3">
      <c r="B2236" s="30">
        <v>23000000</v>
      </c>
      <c r="C2236" s="30">
        <v>-16076109</v>
      </c>
      <c r="D2236" s="26">
        <f t="shared" si="68"/>
        <v>23</v>
      </c>
      <c r="E2236" s="26">
        <f t="shared" si="69"/>
        <v>-16.076108999999999</v>
      </c>
    </row>
    <row r="2237" spans="2:5" x14ac:dyDescent="0.3">
      <c r="B2237" s="30">
        <v>17000000</v>
      </c>
      <c r="C2237" s="30">
        <v>-11691447</v>
      </c>
      <c r="D2237" s="26">
        <f t="shared" si="68"/>
        <v>17</v>
      </c>
      <c r="E2237" s="26">
        <f t="shared" si="69"/>
        <v>-11.691447</v>
      </c>
    </row>
    <row r="2238" spans="2:5" x14ac:dyDescent="0.3">
      <c r="B2238" s="30">
        <v>19000000</v>
      </c>
      <c r="C2238" s="30">
        <v>-16880006</v>
      </c>
      <c r="D2238" s="26">
        <f t="shared" si="68"/>
        <v>19</v>
      </c>
      <c r="E2238" s="26">
        <f t="shared" si="69"/>
        <v>-16.880006000000002</v>
      </c>
    </row>
    <row r="2239" spans="2:5" x14ac:dyDescent="0.3">
      <c r="B2239" s="30">
        <v>19000000</v>
      </c>
      <c r="C2239" s="30">
        <v>-17707473</v>
      </c>
      <c r="D2239" s="26">
        <f t="shared" si="68"/>
        <v>19</v>
      </c>
      <c r="E2239" s="26">
        <f t="shared" si="69"/>
        <v>-17.707473</v>
      </c>
    </row>
    <row r="2240" spans="2:5" hidden="1" x14ac:dyDescent="0.3">
      <c r="B2240" s="30">
        <v>19000000</v>
      </c>
      <c r="C2240" s="30">
        <v>45255243</v>
      </c>
      <c r="D2240" s="26">
        <f t="shared" si="68"/>
        <v>19</v>
      </c>
      <c r="E2240" s="26">
        <f t="shared" si="69"/>
        <v>45.255243</v>
      </c>
    </row>
    <row r="2241" spans="2:5" hidden="1" x14ac:dyDescent="0.3">
      <c r="B2241" s="30">
        <v>19000000</v>
      </c>
      <c r="C2241" s="30">
        <v>3245861</v>
      </c>
      <c r="D2241" s="26">
        <f t="shared" si="68"/>
        <v>19</v>
      </c>
      <c r="E2241" s="26">
        <f t="shared" si="69"/>
        <v>3.2458610000000001</v>
      </c>
    </row>
    <row r="2242" spans="2:5" hidden="1" x14ac:dyDescent="0.3">
      <c r="B2242" s="30">
        <v>15000000</v>
      </c>
      <c r="C2242" s="30">
        <v>5433940</v>
      </c>
      <c r="D2242" s="26">
        <f t="shared" si="68"/>
        <v>15</v>
      </c>
      <c r="E2242" s="26">
        <f t="shared" si="69"/>
        <v>5.4339399999999998</v>
      </c>
    </row>
    <row r="2243" spans="2:5" x14ac:dyDescent="0.3">
      <c r="B2243" s="30">
        <v>40000000</v>
      </c>
      <c r="C2243" s="30">
        <v>-24720320</v>
      </c>
      <c r="D2243" s="26">
        <f t="shared" ref="D2243:D2306" si="70">B2243/1000000</f>
        <v>40</v>
      </c>
      <c r="E2243" s="26">
        <f t="shared" ref="E2243:E2306" si="71">C2243/1000000</f>
        <v>-24.720320000000001</v>
      </c>
    </row>
    <row r="2244" spans="2:5" x14ac:dyDescent="0.3">
      <c r="B2244" s="30">
        <v>18500000</v>
      </c>
      <c r="C2244" s="30">
        <v>-7937613</v>
      </c>
      <c r="D2244" s="26">
        <f t="shared" si="70"/>
        <v>18.5</v>
      </c>
      <c r="E2244" s="26">
        <f t="shared" si="71"/>
        <v>-7.9376129999999998</v>
      </c>
    </row>
    <row r="2245" spans="2:5" x14ac:dyDescent="0.3">
      <c r="B2245" s="30">
        <v>18500000</v>
      </c>
      <c r="C2245" s="30">
        <v>-60918</v>
      </c>
      <c r="D2245" s="26">
        <f t="shared" si="70"/>
        <v>18.5</v>
      </c>
      <c r="E2245" s="26">
        <f t="shared" si="71"/>
        <v>-6.0918E-2</v>
      </c>
    </row>
    <row r="2246" spans="2:5" hidden="1" x14ac:dyDescent="0.3">
      <c r="B2246" s="30">
        <v>18000000</v>
      </c>
      <c r="C2246" s="30">
        <v>132056505</v>
      </c>
      <c r="D2246" s="26">
        <f t="shared" si="70"/>
        <v>18</v>
      </c>
      <c r="E2246" s="26">
        <f t="shared" si="71"/>
        <v>132.05650499999999</v>
      </c>
    </row>
    <row r="2247" spans="2:5" hidden="1" x14ac:dyDescent="0.3">
      <c r="B2247" s="30">
        <v>18000000</v>
      </c>
      <c r="C2247" s="30">
        <v>101938730</v>
      </c>
      <c r="D2247" s="26">
        <f t="shared" si="70"/>
        <v>18</v>
      </c>
      <c r="E2247" s="26">
        <f t="shared" si="71"/>
        <v>101.93873000000001</v>
      </c>
    </row>
    <row r="2248" spans="2:5" hidden="1" x14ac:dyDescent="0.3">
      <c r="B2248" s="30">
        <v>18000000</v>
      </c>
      <c r="C2248" s="30">
        <v>96968774</v>
      </c>
      <c r="D2248" s="26">
        <f t="shared" si="70"/>
        <v>18</v>
      </c>
      <c r="E2248" s="26">
        <f t="shared" si="71"/>
        <v>96.968773999999996</v>
      </c>
    </row>
    <row r="2249" spans="2:5" hidden="1" x14ac:dyDescent="0.3">
      <c r="B2249" s="30">
        <v>18000000</v>
      </c>
      <c r="C2249" s="30">
        <v>110505958</v>
      </c>
      <c r="D2249" s="26">
        <f t="shared" si="70"/>
        <v>18</v>
      </c>
      <c r="E2249" s="26">
        <f t="shared" si="71"/>
        <v>110.50595800000001</v>
      </c>
    </row>
    <row r="2250" spans="2:5" hidden="1" x14ac:dyDescent="0.3">
      <c r="B2250" s="30">
        <v>18000000</v>
      </c>
      <c r="C2250" s="30">
        <v>77001351</v>
      </c>
      <c r="D2250" s="26">
        <f t="shared" si="70"/>
        <v>18</v>
      </c>
      <c r="E2250" s="26">
        <f t="shared" si="71"/>
        <v>77.001351</v>
      </c>
    </row>
    <row r="2251" spans="2:5" hidden="1" x14ac:dyDescent="0.3">
      <c r="B2251" s="30">
        <v>17000000</v>
      </c>
      <c r="C2251" s="30">
        <v>59400000</v>
      </c>
      <c r="D2251" s="26">
        <f t="shared" si="70"/>
        <v>17</v>
      </c>
      <c r="E2251" s="26">
        <f t="shared" si="71"/>
        <v>59.4</v>
      </c>
    </row>
    <row r="2252" spans="2:5" hidden="1" x14ac:dyDescent="0.3">
      <c r="B2252" s="30">
        <v>20000000</v>
      </c>
      <c r="C2252" s="30">
        <v>55072454</v>
      </c>
      <c r="D2252" s="26">
        <f t="shared" si="70"/>
        <v>20</v>
      </c>
      <c r="E2252" s="26">
        <f t="shared" si="71"/>
        <v>55.072454</v>
      </c>
    </row>
    <row r="2253" spans="2:5" hidden="1" x14ac:dyDescent="0.3">
      <c r="B2253" s="30">
        <v>17000000</v>
      </c>
      <c r="C2253" s="30">
        <v>48535067</v>
      </c>
      <c r="D2253" s="26">
        <f t="shared" si="70"/>
        <v>17</v>
      </c>
      <c r="E2253" s="26">
        <f t="shared" si="71"/>
        <v>48.535066999999998</v>
      </c>
    </row>
    <row r="2254" spans="2:5" x14ac:dyDescent="0.3">
      <c r="B2254" s="30">
        <v>16000000</v>
      </c>
      <c r="C2254" s="30">
        <v>-2001718</v>
      </c>
      <c r="D2254" s="26">
        <f t="shared" si="70"/>
        <v>16</v>
      </c>
      <c r="E2254" s="26">
        <f t="shared" si="71"/>
        <v>-2.0017179999999999</v>
      </c>
    </row>
    <row r="2255" spans="2:5" x14ac:dyDescent="0.3">
      <c r="B2255" s="30">
        <v>17000000</v>
      </c>
      <c r="C2255" s="30">
        <v>-10938241</v>
      </c>
      <c r="D2255" s="26">
        <f t="shared" si="70"/>
        <v>17</v>
      </c>
      <c r="E2255" s="26">
        <f t="shared" si="71"/>
        <v>-10.938241</v>
      </c>
    </row>
    <row r="2256" spans="2:5" hidden="1" x14ac:dyDescent="0.3">
      <c r="B2256" s="30">
        <v>18000000</v>
      </c>
      <c r="C2256" s="30">
        <v>46955956</v>
      </c>
      <c r="D2256" s="26">
        <f t="shared" si="70"/>
        <v>18</v>
      </c>
      <c r="E2256" s="26">
        <f t="shared" si="71"/>
        <v>46.955956</v>
      </c>
    </row>
    <row r="2257" spans="2:5" hidden="1" x14ac:dyDescent="0.3">
      <c r="B2257" s="30">
        <v>18000000</v>
      </c>
      <c r="C2257" s="30">
        <v>42057639</v>
      </c>
      <c r="D2257" s="26">
        <f t="shared" si="70"/>
        <v>18</v>
      </c>
      <c r="E2257" s="26">
        <f t="shared" si="71"/>
        <v>42.057639000000002</v>
      </c>
    </row>
    <row r="2258" spans="2:5" hidden="1" x14ac:dyDescent="0.3">
      <c r="B2258" s="30">
        <v>17000000</v>
      </c>
      <c r="C2258" s="30">
        <v>36868030</v>
      </c>
      <c r="D2258" s="26">
        <f t="shared" si="70"/>
        <v>17</v>
      </c>
      <c r="E2258" s="26">
        <f t="shared" si="71"/>
        <v>36.868029999999997</v>
      </c>
    </row>
    <row r="2259" spans="2:5" hidden="1" x14ac:dyDescent="0.3">
      <c r="B2259" s="30">
        <v>18000000</v>
      </c>
      <c r="C2259" s="30">
        <v>41573085</v>
      </c>
      <c r="D2259" s="26">
        <f t="shared" si="70"/>
        <v>18</v>
      </c>
      <c r="E2259" s="26">
        <f t="shared" si="71"/>
        <v>41.573084999999999</v>
      </c>
    </row>
    <row r="2260" spans="2:5" hidden="1" x14ac:dyDescent="0.3">
      <c r="B2260" s="30">
        <v>21000000</v>
      </c>
      <c r="C2260" s="30">
        <v>31691009</v>
      </c>
      <c r="D2260" s="26">
        <f t="shared" si="70"/>
        <v>21</v>
      </c>
      <c r="E2260" s="26">
        <f t="shared" si="71"/>
        <v>31.691009000000001</v>
      </c>
    </row>
    <row r="2261" spans="2:5" hidden="1" x14ac:dyDescent="0.3">
      <c r="B2261" s="30">
        <v>15000000</v>
      </c>
      <c r="C2261" s="30">
        <v>44735548</v>
      </c>
      <c r="D2261" s="26">
        <f t="shared" si="70"/>
        <v>15</v>
      </c>
      <c r="E2261" s="26">
        <f t="shared" si="71"/>
        <v>44.735548000000001</v>
      </c>
    </row>
    <row r="2262" spans="2:5" hidden="1" x14ac:dyDescent="0.3">
      <c r="B2262" s="30">
        <v>18000000</v>
      </c>
      <c r="C2262" s="30">
        <v>33600000</v>
      </c>
      <c r="D2262" s="26">
        <f t="shared" si="70"/>
        <v>18</v>
      </c>
      <c r="E2262" s="26">
        <f t="shared" si="71"/>
        <v>33.6</v>
      </c>
    </row>
    <row r="2263" spans="2:5" hidden="1" x14ac:dyDescent="0.3">
      <c r="B2263" s="30">
        <v>20000000</v>
      </c>
      <c r="C2263" s="30">
        <v>23818159</v>
      </c>
      <c r="D2263" s="26">
        <f t="shared" si="70"/>
        <v>20</v>
      </c>
      <c r="E2263" s="26">
        <f t="shared" si="71"/>
        <v>23.818159000000001</v>
      </c>
    </row>
    <row r="2264" spans="2:5" hidden="1" x14ac:dyDescent="0.3">
      <c r="B2264" s="30">
        <v>17000000</v>
      </c>
      <c r="C2264" s="30">
        <v>69049418</v>
      </c>
      <c r="D2264" s="26">
        <f t="shared" si="70"/>
        <v>17</v>
      </c>
      <c r="E2264" s="26">
        <f t="shared" si="71"/>
        <v>69.049418000000003</v>
      </c>
    </row>
    <row r="2265" spans="2:5" hidden="1" x14ac:dyDescent="0.3">
      <c r="B2265" s="30">
        <v>18000000</v>
      </c>
      <c r="C2265" s="30">
        <v>25601508</v>
      </c>
      <c r="D2265" s="26">
        <f t="shared" si="70"/>
        <v>18</v>
      </c>
      <c r="E2265" s="26">
        <f t="shared" si="71"/>
        <v>25.601507999999999</v>
      </c>
    </row>
    <row r="2266" spans="2:5" hidden="1" x14ac:dyDescent="0.3">
      <c r="B2266" s="30">
        <v>19800000</v>
      </c>
      <c r="C2266" s="30">
        <v>21500105</v>
      </c>
      <c r="D2266" s="26">
        <f t="shared" si="70"/>
        <v>19.8</v>
      </c>
      <c r="E2266" s="26">
        <f t="shared" si="71"/>
        <v>21.500105000000001</v>
      </c>
    </row>
    <row r="2267" spans="2:5" hidden="1" x14ac:dyDescent="0.3">
      <c r="B2267" s="30">
        <v>18000000</v>
      </c>
      <c r="C2267" s="30">
        <v>23382841</v>
      </c>
      <c r="D2267" s="26">
        <f t="shared" si="70"/>
        <v>18</v>
      </c>
      <c r="E2267" s="26">
        <f t="shared" si="71"/>
        <v>23.382840999999999</v>
      </c>
    </row>
    <row r="2268" spans="2:5" hidden="1" x14ac:dyDescent="0.3">
      <c r="B2268" s="30">
        <v>18000000</v>
      </c>
      <c r="C2268" s="30">
        <v>24335698</v>
      </c>
      <c r="D2268" s="26">
        <f t="shared" si="70"/>
        <v>18</v>
      </c>
      <c r="E2268" s="26">
        <f t="shared" si="71"/>
        <v>24.335698000000001</v>
      </c>
    </row>
    <row r="2269" spans="2:5" hidden="1" x14ac:dyDescent="0.3">
      <c r="B2269" s="30">
        <v>18000000</v>
      </c>
      <c r="C2269" s="30">
        <v>15404871</v>
      </c>
      <c r="D2269" s="26">
        <f t="shared" si="70"/>
        <v>18</v>
      </c>
      <c r="E2269" s="26">
        <f t="shared" si="71"/>
        <v>15.404871</v>
      </c>
    </row>
    <row r="2270" spans="2:5" hidden="1" x14ac:dyDescent="0.3">
      <c r="B2270" s="30">
        <v>15000000</v>
      </c>
      <c r="C2270" s="30">
        <v>16471430</v>
      </c>
      <c r="D2270" s="26">
        <f t="shared" si="70"/>
        <v>15</v>
      </c>
      <c r="E2270" s="26">
        <f t="shared" si="71"/>
        <v>16.471430000000002</v>
      </c>
    </row>
    <row r="2271" spans="2:5" hidden="1" x14ac:dyDescent="0.3">
      <c r="B2271" s="30">
        <v>25000000</v>
      </c>
      <c r="C2271" s="30">
        <v>5222640</v>
      </c>
      <c r="D2271" s="26">
        <f t="shared" si="70"/>
        <v>25</v>
      </c>
      <c r="E2271" s="26">
        <f t="shared" si="71"/>
        <v>5.2226400000000002</v>
      </c>
    </row>
    <row r="2272" spans="2:5" hidden="1" x14ac:dyDescent="0.3">
      <c r="B2272" s="30">
        <v>18000000</v>
      </c>
      <c r="C2272" s="30">
        <v>8906039</v>
      </c>
      <c r="D2272" s="26">
        <f t="shared" si="70"/>
        <v>18</v>
      </c>
      <c r="E2272" s="26">
        <f t="shared" si="71"/>
        <v>8.9060389999999998</v>
      </c>
    </row>
    <row r="2273" spans="2:5" hidden="1" x14ac:dyDescent="0.3">
      <c r="B2273" s="30">
        <v>1000000</v>
      </c>
      <c r="C2273" s="30">
        <v>20378000</v>
      </c>
      <c r="D2273" s="26">
        <f t="shared" si="70"/>
        <v>1</v>
      </c>
      <c r="E2273" s="26">
        <f t="shared" si="71"/>
        <v>20.378</v>
      </c>
    </row>
    <row r="2274" spans="2:5" hidden="1" x14ac:dyDescent="0.3">
      <c r="B2274" s="30">
        <v>18000000</v>
      </c>
      <c r="C2274" s="30">
        <v>25853424</v>
      </c>
      <c r="D2274" s="26">
        <f t="shared" si="70"/>
        <v>18</v>
      </c>
      <c r="E2274" s="26">
        <f t="shared" si="71"/>
        <v>25.853424</v>
      </c>
    </row>
    <row r="2275" spans="2:5" hidden="1" x14ac:dyDescent="0.3">
      <c r="B2275" s="30">
        <v>18000000</v>
      </c>
      <c r="C2275" s="30">
        <v>24178760.200000003</v>
      </c>
      <c r="D2275" s="26">
        <f t="shared" si="70"/>
        <v>18</v>
      </c>
      <c r="E2275" s="26">
        <f t="shared" si="71"/>
        <v>24.178760200000003</v>
      </c>
    </row>
    <row r="2276" spans="2:5" hidden="1" x14ac:dyDescent="0.3">
      <c r="B2276" s="30">
        <v>18000000</v>
      </c>
      <c r="C2276" s="30">
        <v>5993605</v>
      </c>
      <c r="D2276" s="26">
        <f t="shared" si="70"/>
        <v>18</v>
      </c>
      <c r="E2276" s="26">
        <f t="shared" si="71"/>
        <v>5.9936049999999996</v>
      </c>
    </row>
    <row r="2277" spans="2:5" hidden="1" x14ac:dyDescent="0.3">
      <c r="B2277" s="30">
        <v>18000000</v>
      </c>
      <c r="C2277" s="30">
        <v>8400000</v>
      </c>
      <c r="D2277" s="26">
        <f t="shared" si="70"/>
        <v>18</v>
      </c>
      <c r="E2277" s="26">
        <f t="shared" si="71"/>
        <v>8.4</v>
      </c>
    </row>
    <row r="2278" spans="2:5" x14ac:dyDescent="0.3">
      <c r="B2278" s="30">
        <v>18000000</v>
      </c>
      <c r="C2278" s="30">
        <v>-17954750</v>
      </c>
      <c r="D2278" s="26">
        <f t="shared" si="70"/>
        <v>18</v>
      </c>
      <c r="E2278" s="26">
        <f t="shared" si="71"/>
        <v>-17.954750000000001</v>
      </c>
    </row>
    <row r="2279" spans="2:5" hidden="1" x14ac:dyDescent="0.3">
      <c r="B2279" s="30">
        <v>18000000</v>
      </c>
      <c r="C2279" s="30">
        <v>4927390</v>
      </c>
      <c r="D2279" s="26">
        <f t="shared" si="70"/>
        <v>18</v>
      </c>
      <c r="E2279" s="26">
        <f t="shared" si="71"/>
        <v>4.9273899999999999</v>
      </c>
    </row>
    <row r="2280" spans="2:5" x14ac:dyDescent="0.3">
      <c r="B2280" s="30">
        <v>18000000</v>
      </c>
      <c r="C2280" s="30">
        <v>-13749680</v>
      </c>
      <c r="D2280" s="26">
        <f t="shared" si="70"/>
        <v>18</v>
      </c>
      <c r="E2280" s="26">
        <f t="shared" si="71"/>
        <v>-13.74968</v>
      </c>
    </row>
    <row r="2281" spans="2:5" hidden="1" x14ac:dyDescent="0.3">
      <c r="B2281" s="30">
        <v>18000000</v>
      </c>
      <c r="C2281" s="30">
        <v>4452209</v>
      </c>
      <c r="D2281" s="26">
        <f t="shared" si="70"/>
        <v>18</v>
      </c>
      <c r="E2281" s="26">
        <f t="shared" si="71"/>
        <v>4.4522089999999999</v>
      </c>
    </row>
    <row r="2282" spans="2:5" hidden="1" x14ac:dyDescent="0.3">
      <c r="B2282" s="30">
        <v>18000000</v>
      </c>
      <c r="C2282" s="30">
        <v>329466</v>
      </c>
      <c r="D2282" s="26">
        <f t="shared" si="70"/>
        <v>18</v>
      </c>
      <c r="E2282" s="26">
        <f t="shared" si="71"/>
        <v>0.32946599999999998</v>
      </c>
    </row>
    <row r="2283" spans="2:5" x14ac:dyDescent="0.3">
      <c r="B2283" s="30">
        <v>18000000</v>
      </c>
      <c r="C2283" s="30">
        <v>-928770</v>
      </c>
      <c r="D2283" s="26">
        <f t="shared" si="70"/>
        <v>18</v>
      </c>
      <c r="E2283" s="26">
        <f t="shared" si="71"/>
        <v>-0.92876999999999998</v>
      </c>
    </row>
    <row r="2284" spans="2:5" x14ac:dyDescent="0.3">
      <c r="B2284" s="30">
        <v>18000000</v>
      </c>
      <c r="C2284" s="30">
        <v>-825130</v>
      </c>
      <c r="D2284" s="26">
        <f t="shared" si="70"/>
        <v>18</v>
      </c>
      <c r="E2284" s="26">
        <f t="shared" si="71"/>
        <v>-0.82513000000000003</v>
      </c>
    </row>
    <row r="2285" spans="2:5" hidden="1" x14ac:dyDescent="0.3">
      <c r="B2285" s="30">
        <v>17000000</v>
      </c>
      <c r="C2285" s="30">
        <v>9284475</v>
      </c>
      <c r="D2285" s="26">
        <f t="shared" si="70"/>
        <v>17</v>
      </c>
      <c r="E2285" s="26">
        <f t="shared" si="71"/>
        <v>9.2844750000000005</v>
      </c>
    </row>
    <row r="2286" spans="2:5" x14ac:dyDescent="0.3">
      <c r="B2286" s="30">
        <v>18000000</v>
      </c>
      <c r="C2286" s="30">
        <v>-1297136</v>
      </c>
      <c r="D2286" s="26">
        <f t="shared" si="70"/>
        <v>18</v>
      </c>
      <c r="E2286" s="26">
        <f t="shared" si="71"/>
        <v>-1.2971360000000001</v>
      </c>
    </row>
    <row r="2287" spans="2:5" x14ac:dyDescent="0.3">
      <c r="B2287" s="30">
        <v>18000000</v>
      </c>
      <c r="C2287" s="30">
        <v>-2438373</v>
      </c>
      <c r="D2287" s="26">
        <f t="shared" si="70"/>
        <v>18</v>
      </c>
      <c r="E2287" s="26">
        <f t="shared" si="71"/>
        <v>-2.4383729999999999</v>
      </c>
    </row>
    <row r="2288" spans="2:5" x14ac:dyDescent="0.3">
      <c r="B2288" s="30">
        <v>30000000</v>
      </c>
      <c r="C2288" s="30">
        <v>-12249417</v>
      </c>
      <c r="D2288" s="26">
        <f t="shared" si="70"/>
        <v>30</v>
      </c>
      <c r="E2288" s="26">
        <f t="shared" si="71"/>
        <v>-12.249416999999999</v>
      </c>
    </row>
    <row r="2289" spans="2:5" x14ac:dyDescent="0.3">
      <c r="B2289" s="30">
        <v>18000000</v>
      </c>
      <c r="C2289" s="30">
        <v>-3206096</v>
      </c>
      <c r="D2289" s="26">
        <f t="shared" si="70"/>
        <v>18</v>
      </c>
      <c r="E2289" s="26">
        <f t="shared" si="71"/>
        <v>-3.2060960000000001</v>
      </c>
    </row>
    <row r="2290" spans="2:5" x14ac:dyDescent="0.3">
      <c r="B2290" s="30">
        <v>18000000</v>
      </c>
      <c r="C2290" s="30">
        <v>-2718714</v>
      </c>
      <c r="D2290" s="26">
        <f t="shared" si="70"/>
        <v>18</v>
      </c>
      <c r="E2290" s="26">
        <f t="shared" si="71"/>
        <v>-2.7187139999999999</v>
      </c>
    </row>
    <row r="2291" spans="2:5" x14ac:dyDescent="0.3">
      <c r="B2291" s="30">
        <v>18000000</v>
      </c>
      <c r="C2291" s="30">
        <v>-10000000</v>
      </c>
      <c r="D2291" s="26">
        <f t="shared" si="70"/>
        <v>18</v>
      </c>
      <c r="E2291" s="26">
        <f t="shared" si="71"/>
        <v>-10</v>
      </c>
    </row>
    <row r="2292" spans="2:5" x14ac:dyDescent="0.3">
      <c r="B2292" s="30">
        <v>18000000</v>
      </c>
      <c r="C2292" s="30">
        <v>-4508347</v>
      </c>
      <c r="D2292" s="26">
        <f t="shared" si="70"/>
        <v>18</v>
      </c>
      <c r="E2292" s="26">
        <f t="shared" si="71"/>
        <v>-4.5083469999999997</v>
      </c>
    </row>
    <row r="2293" spans="2:5" hidden="1" x14ac:dyDescent="0.3">
      <c r="B2293" s="30">
        <v>18000000</v>
      </c>
      <c r="C2293" s="30">
        <v>32084026.700000003</v>
      </c>
      <c r="D2293" s="26">
        <f t="shared" si="70"/>
        <v>18</v>
      </c>
      <c r="E2293" s="26">
        <f t="shared" si="71"/>
        <v>32.084026700000003</v>
      </c>
    </row>
    <row r="2294" spans="2:5" x14ac:dyDescent="0.3">
      <c r="B2294" s="30">
        <v>18000000</v>
      </c>
      <c r="C2294" s="30">
        <v>-7505506</v>
      </c>
      <c r="D2294" s="26">
        <f t="shared" si="70"/>
        <v>18</v>
      </c>
      <c r="E2294" s="26">
        <f t="shared" si="71"/>
        <v>-7.5055059999999996</v>
      </c>
    </row>
    <row r="2295" spans="2:5" x14ac:dyDescent="0.3">
      <c r="B2295" s="30">
        <v>18000000</v>
      </c>
      <c r="C2295" s="30">
        <v>-10162368</v>
      </c>
      <c r="D2295" s="26">
        <f t="shared" si="70"/>
        <v>18</v>
      </c>
      <c r="E2295" s="26">
        <f t="shared" si="71"/>
        <v>-10.162368000000001</v>
      </c>
    </row>
    <row r="2296" spans="2:5" x14ac:dyDescent="0.3">
      <c r="B2296" s="30">
        <v>18000000</v>
      </c>
      <c r="C2296" s="30">
        <v>-2844228</v>
      </c>
      <c r="D2296" s="26">
        <f t="shared" si="70"/>
        <v>18</v>
      </c>
      <c r="E2296" s="26">
        <f t="shared" si="71"/>
        <v>-2.8442280000000002</v>
      </c>
    </row>
    <row r="2297" spans="2:5" x14ac:dyDescent="0.3">
      <c r="B2297" s="30">
        <v>18000000</v>
      </c>
      <c r="C2297" s="30">
        <v>-9491157</v>
      </c>
      <c r="D2297" s="26">
        <f t="shared" si="70"/>
        <v>18</v>
      </c>
      <c r="E2297" s="26">
        <f t="shared" si="71"/>
        <v>-9.4911569999999994</v>
      </c>
    </row>
    <row r="2298" spans="2:5" x14ac:dyDescent="0.3">
      <c r="B2298" s="30">
        <v>18000000</v>
      </c>
      <c r="C2298" s="30">
        <v>-10260951</v>
      </c>
      <c r="D2298" s="26">
        <f t="shared" si="70"/>
        <v>18</v>
      </c>
      <c r="E2298" s="26">
        <f t="shared" si="71"/>
        <v>-10.260951</v>
      </c>
    </row>
    <row r="2299" spans="2:5" x14ac:dyDescent="0.3">
      <c r="B2299" s="30">
        <v>17000000</v>
      </c>
      <c r="C2299" s="30">
        <v>-10265156</v>
      </c>
      <c r="D2299" s="26">
        <f t="shared" si="70"/>
        <v>17</v>
      </c>
      <c r="E2299" s="26">
        <f t="shared" si="71"/>
        <v>-10.265155999999999</v>
      </c>
    </row>
    <row r="2300" spans="2:5" x14ac:dyDescent="0.3">
      <c r="B2300" s="30">
        <v>18000000</v>
      </c>
      <c r="C2300" s="30">
        <v>-12000000</v>
      </c>
      <c r="D2300" s="26">
        <f t="shared" si="70"/>
        <v>18</v>
      </c>
      <c r="E2300" s="26">
        <f t="shared" si="71"/>
        <v>-12</v>
      </c>
    </row>
    <row r="2301" spans="2:5" x14ac:dyDescent="0.3">
      <c r="B2301" s="30">
        <v>13000000</v>
      </c>
      <c r="C2301" s="30">
        <v>-6384422</v>
      </c>
      <c r="D2301" s="26">
        <f t="shared" si="70"/>
        <v>13</v>
      </c>
      <c r="E2301" s="26">
        <f t="shared" si="71"/>
        <v>-6.3844219999999998</v>
      </c>
    </row>
    <row r="2302" spans="2:5" x14ac:dyDescent="0.3">
      <c r="B2302" s="30">
        <v>18000000</v>
      </c>
      <c r="C2302" s="30">
        <v>-12112543</v>
      </c>
      <c r="D2302" s="26">
        <f t="shared" si="70"/>
        <v>18</v>
      </c>
      <c r="E2302" s="26">
        <f t="shared" si="71"/>
        <v>-12.112543000000001</v>
      </c>
    </row>
    <row r="2303" spans="2:5" x14ac:dyDescent="0.3">
      <c r="B2303" s="30">
        <v>18000000</v>
      </c>
      <c r="C2303" s="30">
        <v>-4637692</v>
      </c>
      <c r="D2303" s="26">
        <f t="shared" si="70"/>
        <v>18</v>
      </c>
      <c r="E2303" s="26">
        <f t="shared" si="71"/>
        <v>-4.6376920000000004</v>
      </c>
    </row>
    <row r="2304" spans="2:5" x14ac:dyDescent="0.3">
      <c r="B2304" s="30">
        <v>20000000</v>
      </c>
      <c r="C2304" s="30">
        <v>-14298357</v>
      </c>
      <c r="D2304" s="26">
        <f t="shared" si="70"/>
        <v>20</v>
      </c>
      <c r="E2304" s="26">
        <f t="shared" si="71"/>
        <v>-14.298356999999999</v>
      </c>
    </row>
    <row r="2305" spans="2:5" x14ac:dyDescent="0.3">
      <c r="B2305" s="30">
        <v>18000000</v>
      </c>
      <c r="C2305" s="30">
        <v>-12305599</v>
      </c>
      <c r="D2305" s="26">
        <f t="shared" si="70"/>
        <v>18</v>
      </c>
      <c r="E2305" s="26">
        <f t="shared" si="71"/>
        <v>-12.305599000000001</v>
      </c>
    </row>
    <row r="2306" spans="2:5" x14ac:dyDescent="0.3">
      <c r="B2306" s="30">
        <v>20000000</v>
      </c>
      <c r="C2306" s="30">
        <v>-14666342</v>
      </c>
      <c r="D2306" s="26">
        <f t="shared" si="70"/>
        <v>20</v>
      </c>
      <c r="E2306" s="26">
        <f t="shared" si="71"/>
        <v>-14.666342</v>
      </c>
    </row>
    <row r="2307" spans="2:5" x14ac:dyDescent="0.3">
      <c r="B2307" s="30">
        <v>18000000</v>
      </c>
      <c r="C2307" s="30">
        <v>-13585465</v>
      </c>
      <c r="D2307" s="26">
        <f t="shared" ref="D2307:D2370" si="72">B2307/1000000</f>
        <v>18</v>
      </c>
      <c r="E2307" s="26">
        <f t="shared" ref="E2307:E2370" si="73">C2307/1000000</f>
        <v>-13.585464999999999</v>
      </c>
    </row>
    <row r="2308" spans="2:5" x14ac:dyDescent="0.3">
      <c r="B2308" s="30">
        <v>28500000</v>
      </c>
      <c r="C2308" s="30">
        <v>-23693250</v>
      </c>
      <c r="D2308" s="26">
        <f t="shared" si="72"/>
        <v>28.5</v>
      </c>
      <c r="E2308" s="26">
        <f t="shared" si="73"/>
        <v>-23.693249999999999</v>
      </c>
    </row>
    <row r="2309" spans="2:5" x14ac:dyDescent="0.3">
      <c r="B2309" s="30">
        <v>18000000</v>
      </c>
      <c r="C2309" s="30">
        <v>-14292206</v>
      </c>
      <c r="D2309" s="26">
        <f t="shared" si="72"/>
        <v>18</v>
      </c>
      <c r="E2309" s="26">
        <f t="shared" si="73"/>
        <v>-14.292206</v>
      </c>
    </row>
    <row r="2310" spans="2:5" x14ac:dyDescent="0.3">
      <c r="B2310" s="30">
        <v>18000000</v>
      </c>
      <c r="C2310" s="30">
        <v>-14796956</v>
      </c>
      <c r="D2310" s="26">
        <f t="shared" si="72"/>
        <v>18</v>
      </c>
      <c r="E2310" s="26">
        <f t="shared" si="73"/>
        <v>-14.796956</v>
      </c>
    </row>
    <row r="2311" spans="2:5" x14ac:dyDescent="0.3">
      <c r="B2311" s="30">
        <v>18000000</v>
      </c>
      <c r="C2311" s="30">
        <v>-13564917</v>
      </c>
      <c r="D2311" s="26">
        <f t="shared" si="72"/>
        <v>18</v>
      </c>
      <c r="E2311" s="26">
        <f t="shared" si="73"/>
        <v>-13.564916999999999</v>
      </c>
    </row>
    <row r="2312" spans="2:5" x14ac:dyDescent="0.3">
      <c r="B2312" s="30">
        <v>12000000</v>
      </c>
      <c r="C2312" s="30">
        <v>-9777353</v>
      </c>
      <c r="D2312" s="26">
        <f t="shared" si="72"/>
        <v>12</v>
      </c>
      <c r="E2312" s="26">
        <f t="shared" si="73"/>
        <v>-9.7773529999999997</v>
      </c>
    </row>
    <row r="2313" spans="2:5" hidden="1" x14ac:dyDescent="0.3">
      <c r="B2313" s="30">
        <v>2700000</v>
      </c>
      <c r="C2313" s="30">
        <v>800000</v>
      </c>
      <c r="D2313" s="26">
        <f t="shared" si="72"/>
        <v>2.7</v>
      </c>
      <c r="E2313" s="26">
        <f t="shared" si="73"/>
        <v>0.8</v>
      </c>
    </row>
    <row r="2314" spans="2:5" x14ac:dyDescent="0.3">
      <c r="B2314" s="30">
        <v>18000000</v>
      </c>
      <c r="C2314" s="30">
        <v>-17323302</v>
      </c>
      <c r="D2314" s="26">
        <f t="shared" si="72"/>
        <v>18</v>
      </c>
      <c r="E2314" s="26">
        <f t="shared" si="73"/>
        <v>-17.323302000000002</v>
      </c>
    </row>
    <row r="2315" spans="2:5" x14ac:dyDescent="0.3">
      <c r="B2315" s="30">
        <v>33500000</v>
      </c>
      <c r="C2315" s="30">
        <v>-30080033</v>
      </c>
      <c r="D2315" s="26">
        <f t="shared" si="72"/>
        <v>33.5</v>
      </c>
      <c r="E2315" s="26">
        <f t="shared" si="73"/>
        <v>-30.080033</v>
      </c>
    </row>
    <row r="2316" spans="2:5" x14ac:dyDescent="0.3">
      <c r="B2316" s="30">
        <v>18000000</v>
      </c>
      <c r="C2316" s="30">
        <v>-17646257</v>
      </c>
      <c r="D2316" s="26">
        <f t="shared" si="72"/>
        <v>18</v>
      </c>
      <c r="E2316" s="26">
        <f t="shared" si="73"/>
        <v>-17.646256999999999</v>
      </c>
    </row>
    <row r="2317" spans="2:5" x14ac:dyDescent="0.3">
      <c r="B2317" s="30">
        <v>11350000</v>
      </c>
      <c r="C2317" s="30">
        <v>-11120689</v>
      </c>
      <c r="D2317" s="26">
        <f t="shared" si="72"/>
        <v>11.35</v>
      </c>
      <c r="E2317" s="26">
        <f t="shared" si="73"/>
        <v>-11.120689</v>
      </c>
    </row>
    <row r="2318" spans="2:5" hidden="1" x14ac:dyDescent="0.3">
      <c r="B2318" s="30">
        <v>3500000</v>
      </c>
      <c r="C2318" s="30">
        <v>3662538.333333333</v>
      </c>
      <c r="D2318" s="26">
        <f t="shared" si="72"/>
        <v>3.5</v>
      </c>
      <c r="E2318" s="26">
        <f t="shared" si="73"/>
        <v>3.662538333333333</v>
      </c>
    </row>
    <row r="2319" spans="2:5" hidden="1" x14ac:dyDescent="0.3">
      <c r="B2319" s="30">
        <v>18000000</v>
      </c>
      <c r="C2319" s="30">
        <v>59135179.599999994</v>
      </c>
      <c r="D2319" s="26">
        <f t="shared" si="72"/>
        <v>18</v>
      </c>
      <c r="E2319" s="26">
        <f t="shared" si="73"/>
        <v>59.135179599999994</v>
      </c>
    </row>
    <row r="2320" spans="2:5" x14ac:dyDescent="0.3">
      <c r="B2320" s="30">
        <v>14000000</v>
      </c>
      <c r="C2320" s="30">
        <v>-13936740</v>
      </c>
      <c r="D2320" s="26">
        <f t="shared" si="72"/>
        <v>14</v>
      </c>
      <c r="E2320" s="26">
        <f t="shared" si="73"/>
        <v>-13.93674</v>
      </c>
    </row>
    <row r="2321" spans="2:5" hidden="1" x14ac:dyDescent="0.3">
      <c r="B2321" s="30">
        <v>17900000</v>
      </c>
      <c r="C2321" s="30">
        <v>2550000</v>
      </c>
      <c r="D2321" s="26">
        <f t="shared" si="72"/>
        <v>17.899999999999999</v>
      </c>
      <c r="E2321" s="26">
        <f t="shared" si="73"/>
        <v>2.5499999999999998</v>
      </c>
    </row>
    <row r="2322" spans="2:5" x14ac:dyDescent="0.3">
      <c r="B2322" s="30">
        <v>14000000</v>
      </c>
      <c r="C2322" s="30">
        <v>-12971342</v>
      </c>
      <c r="D2322" s="26">
        <f t="shared" si="72"/>
        <v>14</v>
      </c>
      <c r="E2322" s="26">
        <f t="shared" si="73"/>
        <v>-12.971342</v>
      </c>
    </row>
    <row r="2323" spans="2:5" hidden="1" x14ac:dyDescent="0.3">
      <c r="B2323" s="30">
        <v>20000000</v>
      </c>
      <c r="C2323" s="30">
        <v>101463226</v>
      </c>
      <c r="D2323" s="26">
        <f t="shared" si="72"/>
        <v>20</v>
      </c>
      <c r="E2323" s="26">
        <f t="shared" si="73"/>
        <v>101.46322600000001</v>
      </c>
    </row>
    <row r="2324" spans="2:5" hidden="1" x14ac:dyDescent="0.3">
      <c r="B2324" s="30">
        <v>16500000</v>
      </c>
      <c r="C2324" s="30">
        <v>73985233</v>
      </c>
      <c r="D2324" s="26">
        <f t="shared" si="72"/>
        <v>16.5</v>
      </c>
      <c r="E2324" s="26">
        <f t="shared" si="73"/>
        <v>73.985232999999994</v>
      </c>
    </row>
    <row r="2325" spans="2:5" hidden="1" x14ac:dyDescent="0.3">
      <c r="B2325" s="30">
        <v>23000000</v>
      </c>
      <c r="C2325" s="30">
        <v>35006147</v>
      </c>
      <c r="D2325" s="26">
        <f t="shared" si="72"/>
        <v>23</v>
      </c>
      <c r="E2325" s="26">
        <f t="shared" si="73"/>
        <v>35.006146999999999</v>
      </c>
    </row>
    <row r="2326" spans="2:5" hidden="1" x14ac:dyDescent="0.3">
      <c r="B2326" s="30">
        <v>17500000</v>
      </c>
      <c r="C2326" s="30">
        <v>33553787</v>
      </c>
      <c r="D2326" s="26">
        <f t="shared" si="72"/>
        <v>17.5</v>
      </c>
      <c r="E2326" s="26">
        <f t="shared" si="73"/>
        <v>33.553787</v>
      </c>
    </row>
    <row r="2327" spans="2:5" hidden="1" x14ac:dyDescent="0.3">
      <c r="B2327" s="30">
        <v>17500000</v>
      </c>
      <c r="C2327" s="30">
        <v>5972900</v>
      </c>
      <c r="D2327" s="26">
        <f t="shared" si="72"/>
        <v>17.5</v>
      </c>
      <c r="E2327" s="26">
        <f t="shared" si="73"/>
        <v>5.9729000000000001</v>
      </c>
    </row>
    <row r="2328" spans="2:5" hidden="1" x14ac:dyDescent="0.3">
      <c r="B2328" s="30">
        <v>24000000</v>
      </c>
      <c r="C2328" s="30">
        <v>15687528</v>
      </c>
      <c r="D2328" s="26">
        <f t="shared" si="72"/>
        <v>24</v>
      </c>
      <c r="E2328" s="26">
        <f t="shared" si="73"/>
        <v>15.687528</v>
      </c>
    </row>
    <row r="2329" spans="2:5" x14ac:dyDescent="0.3">
      <c r="B2329" s="30">
        <v>17500000</v>
      </c>
      <c r="C2329" s="30">
        <v>-10482822</v>
      </c>
      <c r="D2329" s="26">
        <f t="shared" si="72"/>
        <v>17.5</v>
      </c>
      <c r="E2329" s="26">
        <f t="shared" si="73"/>
        <v>-10.482822000000001</v>
      </c>
    </row>
    <row r="2330" spans="2:5" x14ac:dyDescent="0.3">
      <c r="B2330" s="30">
        <v>17500000</v>
      </c>
      <c r="C2330" s="30">
        <v>-17174509</v>
      </c>
      <c r="D2330" s="26">
        <f t="shared" si="72"/>
        <v>17.5</v>
      </c>
      <c r="E2330" s="26">
        <f t="shared" si="73"/>
        <v>-17.174509</v>
      </c>
    </row>
    <row r="2331" spans="2:5" hidden="1" x14ac:dyDescent="0.3">
      <c r="B2331" s="30">
        <v>17000000</v>
      </c>
      <c r="C2331" s="30">
        <v>79471845</v>
      </c>
      <c r="D2331" s="26">
        <f t="shared" si="72"/>
        <v>17</v>
      </c>
      <c r="E2331" s="26">
        <f t="shared" si="73"/>
        <v>79.471845000000002</v>
      </c>
    </row>
    <row r="2332" spans="2:5" hidden="1" x14ac:dyDescent="0.3">
      <c r="B2332" s="30">
        <v>18500000</v>
      </c>
      <c r="C2332" s="30">
        <v>66700000</v>
      </c>
      <c r="D2332" s="26">
        <f t="shared" si="72"/>
        <v>18.5</v>
      </c>
      <c r="E2332" s="26">
        <f t="shared" si="73"/>
        <v>66.7</v>
      </c>
    </row>
    <row r="2333" spans="2:5" hidden="1" x14ac:dyDescent="0.3">
      <c r="B2333" s="30">
        <v>17000000</v>
      </c>
      <c r="C2333" s="30">
        <v>55000000</v>
      </c>
      <c r="D2333" s="26">
        <f t="shared" si="72"/>
        <v>17</v>
      </c>
      <c r="E2333" s="26">
        <f t="shared" si="73"/>
        <v>55</v>
      </c>
    </row>
    <row r="2334" spans="2:5" hidden="1" x14ac:dyDescent="0.3">
      <c r="B2334" s="30">
        <v>17000000</v>
      </c>
      <c r="C2334" s="30">
        <v>55219395</v>
      </c>
      <c r="D2334" s="26">
        <f t="shared" si="72"/>
        <v>17</v>
      </c>
      <c r="E2334" s="26">
        <f t="shared" si="73"/>
        <v>55.219394999999999</v>
      </c>
    </row>
    <row r="2335" spans="2:5" hidden="1" x14ac:dyDescent="0.3">
      <c r="B2335" s="30">
        <v>17000000</v>
      </c>
      <c r="C2335" s="30">
        <v>65389560</v>
      </c>
      <c r="D2335" s="26">
        <f t="shared" si="72"/>
        <v>17</v>
      </c>
      <c r="E2335" s="26">
        <f t="shared" si="73"/>
        <v>65.389560000000003</v>
      </c>
    </row>
    <row r="2336" spans="2:5" hidden="1" x14ac:dyDescent="0.3">
      <c r="B2336" s="30">
        <v>12000000</v>
      </c>
      <c r="C2336" s="30">
        <v>59502303</v>
      </c>
      <c r="D2336" s="26">
        <f t="shared" si="72"/>
        <v>12</v>
      </c>
      <c r="E2336" s="26">
        <f t="shared" si="73"/>
        <v>59.502302999999998</v>
      </c>
    </row>
    <row r="2337" spans="2:5" hidden="1" x14ac:dyDescent="0.3">
      <c r="B2337" s="30">
        <v>17500000</v>
      </c>
      <c r="C2337" s="30">
        <v>1679969</v>
      </c>
      <c r="D2337" s="26">
        <f t="shared" si="72"/>
        <v>17.5</v>
      </c>
      <c r="E2337" s="26">
        <f t="shared" si="73"/>
        <v>1.679969</v>
      </c>
    </row>
    <row r="2338" spans="2:5" hidden="1" x14ac:dyDescent="0.3">
      <c r="B2338" s="30">
        <v>300000</v>
      </c>
      <c r="C2338" s="30">
        <v>46700000</v>
      </c>
      <c r="D2338" s="26">
        <f t="shared" si="72"/>
        <v>0.3</v>
      </c>
      <c r="E2338" s="26">
        <f t="shared" si="73"/>
        <v>46.7</v>
      </c>
    </row>
    <row r="2339" spans="2:5" hidden="1" x14ac:dyDescent="0.3">
      <c r="B2339" s="30">
        <v>17000000</v>
      </c>
      <c r="C2339" s="30">
        <v>20566230</v>
      </c>
      <c r="D2339" s="26">
        <f t="shared" si="72"/>
        <v>17</v>
      </c>
      <c r="E2339" s="26">
        <f t="shared" si="73"/>
        <v>20.566230000000001</v>
      </c>
    </row>
    <row r="2340" spans="2:5" hidden="1" x14ac:dyDescent="0.3">
      <c r="B2340" s="30">
        <v>17000000</v>
      </c>
      <c r="C2340" s="30">
        <v>53492685</v>
      </c>
      <c r="D2340" s="26">
        <f t="shared" si="72"/>
        <v>17</v>
      </c>
      <c r="E2340" s="26">
        <f t="shared" si="73"/>
        <v>53.492685000000002</v>
      </c>
    </row>
    <row r="2341" spans="2:5" hidden="1" x14ac:dyDescent="0.3">
      <c r="B2341" s="30">
        <v>17000000</v>
      </c>
      <c r="C2341" s="30">
        <v>18635046</v>
      </c>
      <c r="D2341" s="26">
        <f t="shared" si="72"/>
        <v>17</v>
      </c>
      <c r="E2341" s="26">
        <f t="shared" si="73"/>
        <v>18.635045999999999</v>
      </c>
    </row>
    <row r="2342" spans="2:5" hidden="1" x14ac:dyDescent="0.3">
      <c r="B2342" s="30">
        <v>20000000</v>
      </c>
      <c r="C2342" s="30">
        <v>25670855</v>
      </c>
      <c r="D2342" s="26">
        <f t="shared" si="72"/>
        <v>20</v>
      </c>
      <c r="E2342" s="26">
        <f t="shared" si="73"/>
        <v>25.670855</v>
      </c>
    </row>
    <row r="2343" spans="2:5" hidden="1" x14ac:dyDescent="0.3">
      <c r="B2343" s="30">
        <v>17000000</v>
      </c>
      <c r="C2343" s="30">
        <v>20939782</v>
      </c>
      <c r="D2343" s="26">
        <f t="shared" si="72"/>
        <v>17</v>
      </c>
      <c r="E2343" s="26">
        <f t="shared" si="73"/>
        <v>20.939782000000001</v>
      </c>
    </row>
    <row r="2344" spans="2:5" hidden="1" x14ac:dyDescent="0.3">
      <c r="B2344" s="30">
        <v>17000000</v>
      </c>
      <c r="C2344" s="30">
        <v>13324946</v>
      </c>
      <c r="D2344" s="26">
        <f t="shared" si="72"/>
        <v>17</v>
      </c>
      <c r="E2344" s="26">
        <f t="shared" si="73"/>
        <v>13.324946000000001</v>
      </c>
    </row>
    <row r="2345" spans="2:5" hidden="1" x14ac:dyDescent="0.3">
      <c r="B2345" s="30">
        <v>17000000</v>
      </c>
      <c r="C2345" s="30">
        <v>10854896</v>
      </c>
      <c r="D2345" s="26">
        <f t="shared" si="72"/>
        <v>17</v>
      </c>
      <c r="E2345" s="26">
        <f t="shared" si="73"/>
        <v>10.854896</v>
      </c>
    </row>
    <row r="2346" spans="2:5" hidden="1" x14ac:dyDescent="0.3">
      <c r="B2346" s="30">
        <v>15000000</v>
      </c>
      <c r="C2346" s="30">
        <v>26777564</v>
      </c>
      <c r="D2346" s="26">
        <f t="shared" si="72"/>
        <v>15</v>
      </c>
      <c r="E2346" s="26">
        <f t="shared" si="73"/>
        <v>26.777564000000002</v>
      </c>
    </row>
    <row r="2347" spans="2:5" hidden="1" x14ac:dyDescent="0.3">
      <c r="B2347" s="30">
        <v>17000000</v>
      </c>
      <c r="C2347" s="30">
        <v>5734486</v>
      </c>
      <c r="D2347" s="26">
        <f t="shared" si="72"/>
        <v>17</v>
      </c>
      <c r="E2347" s="26">
        <f t="shared" si="73"/>
        <v>5.7344860000000004</v>
      </c>
    </row>
    <row r="2348" spans="2:5" hidden="1" x14ac:dyDescent="0.3">
      <c r="B2348" s="30">
        <v>17000000</v>
      </c>
      <c r="C2348" s="30">
        <v>27469602</v>
      </c>
      <c r="D2348" s="26">
        <f t="shared" si="72"/>
        <v>17</v>
      </c>
      <c r="E2348" s="26">
        <f t="shared" si="73"/>
        <v>27.469601999999998</v>
      </c>
    </row>
    <row r="2349" spans="2:5" hidden="1" x14ac:dyDescent="0.3">
      <c r="B2349" s="30">
        <v>17000000</v>
      </c>
      <c r="C2349" s="30">
        <v>47998368</v>
      </c>
      <c r="D2349" s="26">
        <f t="shared" si="72"/>
        <v>17</v>
      </c>
      <c r="E2349" s="26">
        <f t="shared" si="73"/>
        <v>47.998367999999999</v>
      </c>
    </row>
    <row r="2350" spans="2:5" x14ac:dyDescent="0.3">
      <c r="B2350" s="30">
        <v>34000000</v>
      </c>
      <c r="C2350" s="30">
        <v>-14306109</v>
      </c>
      <c r="D2350" s="26">
        <f t="shared" si="72"/>
        <v>34</v>
      </c>
      <c r="E2350" s="26">
        <f t="shared" si="73"/>
        <v>-14.306108999999999</v>
      </c>
    </row>
    <row r="2351" spans="2:5" x14ac:dyDescent="0.3">
      <c r="B2351" s="30">
        <v>17000000</v>
      </c>
      <c r="C2351" s="30">
        <v>-688237</v>
      </c>
      <c r="D2351" s="26">
        <f t="shared" si="72"/>
        <v>17</v>
      </c>
      <c r="E2351" s="26">
        <f t="shared" si="73"/>
        <v>-0.68823699999999999</v>
      </c>
    </row>
    <row r="2352" spans="2:5" x14ac:dyDescent="0.3">
      <c r="B2352" s="30">
        <v>17000000</v>
      </c>
      <c r="C2352" s="30">
        <v>-4306379</v>
      </c>
      <c r="D2352" s="26">
        <f t="shared" si="72"/>
        <v>17</v>
      </c>
      <c r="E2352" s="26">
        <f t="shared" si="73"/>
        <v>-4.3063789999999997</v>
      </c>
    </row>
    <row r="2353" spans="2:5" hidden="1" x14ac:dyDescent="0.3">
      <c r="B2353" s="30">
        <v>4000000</v>
      </c>
      <c r="C2353" s="30">
        <v>11655665</v>
      </c>
      <c r="D2353" s="26">
        <f t="shared" si="72"/>
        <v>4</v>
      </c>
      <c r="E2353" s="26">
        <f t="shared" si="73"/>
        <v>11.655665000000001</v>
      </c>
    </row>
    <row r="2354" spans="2:5" x14ac:dyDescent="0.3">
      <c r="B2354" s="30">
        <v>17000000</v>
      </c>
      <c r="C2354" s="30">
        <v>-5365542</v>
      </c>
      <c r="D2354" s="26">
        <f t="shared" si="72"/>
        <v>17</v>
      </c>
      <c r="E2354" s="26">
        <f t="shared" si="73"/>
        <v>-5.3655419999999996</v>
      </c>
    </row>
    <row r="2355" spans="2:5" hidden="1" x14ac:dyDescent="0.3">
      <c r="B2355" s="30">
        <v>17000000</v>
      </c>
      <c r="C2355" s="30">
        <v>10154426</v>
      </c>
      <c r="D2355" s="26">
        <f t="shared" si="72"/>
        <v>17</v>
      </c>
      <c r="E2355" s="26">
        <f t="shared" si="73"/>
        <v>10.154426000000001</v>
      </c>
    </row>
    <row r="2356" spans="2:5" hidden="1" x14ac:dyDescent="0.3">
      <c r="B2356" s="30">
        <v>17000000</v>
      </c>
      <c r="C2356" s="30">
        <v>37239856</v>
      </c>
      <c r="D2356" s="26">
        <f t="shared" si="72"/>
        <v>17</v>
      </c>
      <c r="E2356" s="26">
        <f t="shared" si="73"/>
        <v>37.239856000000003</v>
      </c>
    </row>
    <row r="2357" spans="2:5" x14ac:dyDescent="0.3">
      <c r="B2357" s="30">
        <v>17000000</v>
      </c>
      <c r="C2357" s="30">
        <v>-8337682</v>
      </c>
      <c r="D2357" s="26">
        <f t="shared" si="72"/>
        <v>17</v>
      </c>
      <c r="E2357" s="26">
        <f t="shared" si="73"/>
        <v>-8.3376819999999991</v>
      </c>
    </row>
    <row r="2358" spans="2:5" x14ac:dyDescent="0.3">
      <c r="B2358" s="30">
        <v>19000000</v>
      </c>
      <c r="C2358" s="30">
        <v>-11843275</v>
      </c>
      <c r="D2358" s="26">
        <f t="shared" si="72"/>
        <v>19</v>
      </c>
      <c r="E2358" s="26">
        <f t="shared" si="73"/>
        <v>-11.843275</v>
      </c>
    </row>
    <row r="2359" spans="2:5" x14ac:dyDescent="0.3">
      <c r="B2359" s="30">
        <v>17000000</v>
      </c>
      <c r="C2359" s="30">
        <v>-1318980</v>
      </c>
      <c r="D2359" s="26">
        <f t="shared" si="72"/>
        <v>17</v>
      </c>
      <c r="E2359" s="26">
        <f t="shared" si="73"/>
        <v>-1.31898</v>
      </c>
    </row>
    <row r="2360" spans="2:5" x14ac:dyDescent="0.3">
      <c r="B2360" s="30">
        <v>17000000</v>
      </c>
      <c r="C2360" s="30">
        <v>-10144863</v>
      </c>
      <c r="D2360" s="26">
        <f t="shared" si="72"/>
        <v>17</v>
      </c>
      <c r="E2360" s="26">
        <f t="shared" si="73"/>
        <v>-10.144863000000001</v>
      </c>
    </row>
    <row r="2361" spans="2:5" x14ac:dyDescent="0.3">
      <c r="B2361" s="30">
        <v>17000000</v>
      </c>
      <c r="C2361" s="30">
        <v>-14305929</v>
      </c>
      <c r="D2361" s="26">
        <f t="shared" si="72"/>
        <v>17</v>
      </c>
      <c r="E2361" s="26">
        <f t="shared" si="73"/>
        <v>-14.305929000000001</v>
      </c>
    </row>
    <row r="2362" spans="2:5" x14ac:dyDescent="0.3">
      <c r="B2362" s="30">
        <v>17000000</v>
      </c>
      <c r="C2362" s="30">
        <v>-14684317</v>
      </c>
      <c r="D2362" s="26">
        <f t="shared" si="72"/>
        <v>17</v>
      </c>
      <c r="E2362" s="26">
        <f t="shared" si="73"/>
        <v>-14.684317</v>
      </c>
    </row>
    <row r="2363" spans="2:5" hidden="1" x14ac:dyDescent="0.3">
      <c r="B2363" s="30">
        <v>16000000</v>
      </c>
      <c r="C2363" s="30">
        <v>23825798</v>
      </c>
      <c r="D2363" s="26">
        <f t="shared" si="72"/>
        <v>16</v>
      </c>
      <c r="E2363" s="26">
        <f t="shared" si="73"/>
        <v>23.825797999999999</v>
      </c>
    </row>
    <row r="2364" spans="2:5" x14ac:dyDescent="0.3">
      <c r="B2364" s="30">
        <v>17000000</v>
      </c>
      <c r="C2364" s="30">
        <v>-15000000</v>
      </c>
      <c r="D2364" s="26">
        <f t="shared" si="72"/>
        <v>17</v>
      </c>
      <c r="E2364" s="26">
        <f t="shared" si="73"/>
        <v>-15</v>
      </c>
    </row>
    <row r="2365" spans="2:5" x14ac:dyDescent="0.3">
      <c r="B2365" s="30">
        <v>17000000</v>
      </c>
      <c r="C2365" s="30">
        <v>-15430082</v>
      </c>
      <c r="D2365" s="26">
        <f t="shared" si="72"/>
        <v>17</v>
      </c>
      <c r="E2365" s="26">
        <f t="shared" si="73"/>
        <v>-15.430082000000001</v>
      </c>
    </row>
    <row r="2366" spans="2:5" x14ac:dyDescent="0.3">
      <c r="B2366" s="30">
        <v>17000000</v>
      </c>
      <c r="C2366" s="30">
        <v>-16893131</v>
      </c>
      <c r="D2366" s="26">
        <f t="shared" si="72"/>
        <v>17</v>
      </c>
      <c r="E2366" s="26">
        <f t="shared" si="73"/>
        <v>-16.893131</v>
      </c>
    </row>
    <row r="2367" spans="2:5" x14ac:dyDescent="0.3">
      <c r="B2367" s="30">
        <v>17000000</v>
      </c>
      <c r="C2367" s="30">
        <v>-16726580</v>
      </c>
      <c r="D2367" s="26">
        <f t="shared" si="72"/>
        <v>17</v>
      </c>
      <c r="E2367" s="26">
        <f t="shared" si="73"/>
        <v>-16.726579999999998</v>
      </c>
    </row>
    <row r="2368" spans="2:5" x14ac:dyDescent="0.3">
      <c r="B2368" s="30">
        <v>17000000</v>
      </c>
      <c r="C2368" s="30">
        <v>-12069202</v>
      </c>
      <c r="D2368" s="26">
        <f t="shared" si="72"/>
        <v>17</v>
      </c>
      <c r="E2368" s="26">
        <f t="shared" si="73"/>
        <v>-12.069202000000001</v>
      </c>
    </row>
    <row r="2369" spans="2:5" hidden="1" x14ac:dyDescent="0.3">
      <c r="B2369" s="30">
        <v>16500000</v>
      </c>
      <c r="C2369" s="30">
        <v>43347242</v>
      </c>
      <c r="D2369" s="26">
        <f t="shared" si="72"/>
        <v>16.5</v>
      </c>
      <c r="E2369" s="26">
        <f t="shared" si="73"/>
        <v>43.347242000000001</v>
      </c>
    </row>
    <row r="2370" spans="2:5" x14ac:dyDescent="0.3">
      <c r="B2370" s="30">
        <v>16800000</v>
      </c>
      <c r="C2370" s="30">
        <v>-16579086</v>
      </c>
      <c r="D2370" s="26">
        <f t="shared" si="72"/>
        <v>16.8</v>
      </c>
      <c r="E2370" s="26">
        <f t="shared" si="73"/>
        <v>-16.579086</v>
      </c>
    </row>
    <row r="2371" spans="2:5" hidden="1" x14ac:dyDescent="0.3">
      <c r="B2371" s="30">
        <v>15000000</v>
      </c>
      <c r="C2371" s="30">
        <v>28848100</v>
      </c>
      <c r="D2371" s="26">
        <f t="shared" ref="D2371:D2434" si="74">B2371/1000000</f>
        <v>15</v>
      </c>
      <c r="E2371" s="26">
        <f t="shared" ref="E2371:E2434" si="75">C2371/1000000</f>
        <v>28.848099999999999</v>
      </c>
    </row>
    <row r="2372" spans="2:5" hidden="1" x14ac:dyDescent="0.3">
      <c r="B2372" s="30">
        <v>16500000</v>
      </c>
      <c r="C2372" s="30">
        <v>26200000</v>
      </c>
      <c r="D2372" s="26">
        <f t="shared" si="74"/>
        <v>16.5</v>
      </c>
      <c r="E2372" s="26">
        <f t="shared" si="75"/>
        <v>26.2</v>
      </c>
    </row>
    <row r="2373" spans="2:5" hidden="1" x14ac:dyDescent="0.3">
      <c r="B2373" s="30">
        <v>16500000</v>
      </c>
      <c r="C2373" s="30">
        <v>2163911</v>
      </c>
      <c r="D2373" s="26">
        <f t="shared" si="74"/>
        <v>16.5</v>
      </c>
      <c r="E2373" s="26">
        <f t="shared" si="75"/>
        <v>2.1639110000000001</v>
      </c>
    </row>
    <row r="2374" spans="2:5" x14ac:dyDescent="0.3">
      <c r="B2374" s="30">
        <v>16500000</v>
      </c>
      <c r="C2374" s="30">
        <v>-4797910</v>
      </c>
      <c r="D2374" s="26">
        <f t="shared" si="74"/>
        <v>16.5</v>
      </c>
      <c r="E2374" s="26">
        <f t="shared" si="75"/>
        <v>-4.7979099999999999</v>
      </c>
    </row>
    <row r="2375" spans="2:5" x14ac:dyDescent="0.3">
      <c r="B2375" s="30">
        <v>15000000</v>
      </c>
      <c r="C2375" s="30">
        <v>-1994515</v>
      </c>
      <c r="D2375" s="26">
        <f t="shared" si="74"/>
        <v>15</v>
      </c>
      <c r="E2375" s="26">
        <f t="shared" si="75"/>
        <v>-1.994515</v>
      </c>
    </row>
    <row r="2376" spans="2:5" hidden="1" x14ac:dyDescent="0.3">
      <c r="B2376" s="30">
        <v>16400000</v>
      </c>
      <c r="C2376" s="30">
        <v>79460116</v>
      </c>
      <c r="D2376" s="26">
        <f t="shared" si="74"/>
        <v>16.399999999999999</v>
      </c>
      <c r="E2376" s="26">
        <f t="shared" si="75"/>
        <v>79.460115999999999</v>
      </c>
    </row>
    <row r="2377" spans="2:5" hidden="1" x14ac:dyDescent="0.3">
      <c r="B2377" s="30">
        <v>16000000</v>
      </c>
      <c r="C2377" s="30">
        <v>111175354</v>
      </c>
      <c r="D2377" s="26">
        <f t="shared" si="74"/>
        <v>16</v>
      </c>
      <c r="E2377" s="26">
        <f t="shared" si="75"/>
        <v>111.175354</v>
      </c>
    </row>
    <row r="2378" spans="2:5" hidden="1" x14ac:dyDescent="0.3">
      <c r="B2378" s="30">
        <v>16000000</v>
      </c>
      <c r="C2378" s="30">
        <v>76823600</v>
      </c>
      <c r="D2378" s="26">
        <f t="shared" si="74"/>
        <v>16</v>
      </c>
      <c r="E2378" s="26">
        <f t="shared" si="75"/>
        <v>76.823599999999999</v>
      </c>
    </row>
    <row r="2379" spans="2:5" hidden="1" x14ac:dyDescent="0.3">
      <c r="B2379" s="30">
        <v>16000000</v>
      </c>
      <c r="C2379" s="30">
        <v>38000000</v>
      </c>
      <c r="D2379" s="26">
        <f t="shared" si="74"/>
        <v>16</v>
      </c>
      <c r="E2379" s="26">
        <f t="shared" si="75"/>
        <v>38</v>
      </c>
    </row>
    <row r="2380" spans="2:5" hidden="1" x14ac:dyDescent="0.3">
      <c r="B2380" s="30">
        <v>15600000</v>
      </c>
      <c r="C2380" s="30">
        <v>52925609</v>
      </c>
      <c r="D2380" s="26">
        <f t="shared" si="74"/>
        <v>15.6</v>
      </c>
      <c r="E2380" s="26">
        <f t="shared" si="75"/>
        <v>52.925609000000001</v>
      </c>
    </row>
    <row r="2381" spans="2:5" hidden="1" x14ac:dyDescent="0.3">
      <c r="B2381" s="30">
        <v>16000000</v>
      </c>
      <c r="C2381" s="30">
        <v>36885587</v>
      </c>
      <c r="D2381" s="26">
        <f t="shared" si="74"/>
        <v>16</v>
      </c>
      <c r="E2381" s="26">
        <f t="shared" si="75"/>
        <v>36.885587000000001</v>
      </c>
    </row>
    <row r="2382" spans="2:5" hidden="1" x14ac:dyDescent="0.3">
      <c r="B2382" s="30">
        <v>15000000</v>
      </c>
      <c r="C2382" s="30">
        <v>29667095</v>
      </c>
      <c r="D2382" s="26">
        <f t="shared" si="74"/>
        <v>15</v>
      </c>
      <c r="E2382" s="26">
        <f t="shared" si="75"/>
        <v>29.667095</v>
      </c>
    </row>
    <row r="2383" spans="2:5" hidden="1" x14ac:dyDescent="0.3">
      <c r="B2383" s="30">
        <v>16000000</v>
      </c>
      <c r="C2383" s="30">
        <v>26638165</v>
      </c>
      <c r="D2383" s="26">
        <f t="shared" si="74"/>
        <v>16</v>
      </c>
      <c r="E2383" s="26">
        <f t="shared" si="75"/>
        <v>26.638165000000001</v>
      </c>
    </row>
    <row r="2384" spans="2:5" hidden="1" x14ac:dyDescent="0.3">
      <c r="B2384" s="30">
        <v>16000000</v>
      </c>
      <c r="C2384" s="30">
        <v>29507053</v>
      </c>
      <c r="D2384" s="26">
        <f t="shared" si="74"/>
        <v>16</v>
      </c>
      <c r="E2384" s="26">
        <f t="shared" si="75"/>
        <v>29.507052999999999</v>
      </c>
    </row>
    <row r="2385" spans="2:5" hidden="1" x14ac:dyDescent="0.3">
      <c r="B2385" s="30">
        <v>16000000</v>
      </c>
      <c r="C2385" s="30">
        <v>23511038</v>
      </c>
      <c r="D2385" s="26">
        <f t="shared" si="74"/>
        <v>16</v>
      </c>
      <c r="E2385" s="26">
        <f t="shared" si="75"/>
        <v>23.511037999999999</v>
      </c>
    </row>
    <row r="2386" spans="2:5" x14ac:dyDescent="0.3">
      <c r="B2386" s="30">
        <v>18500000</v>
      </c>
      <c r="C2386" s="30">
        <v>-12037424</v>
      </c>
      <c r="D2386" s="26">
        <f t="shared" si="74"/>
        <v>18.5</v>
      </c>
      <c r="E2386" s="26">
        <f t="shared" si="75"/>
        <v>-12.037424</v>
      </c>
    </row>
    <row r="2387" spans="2:5" hidden="1" x14ac:dyDescent="0.3">
      <c r="B2387" s="30">
        <v>16000000</v>
      </c>
      <c r="C2387" s="30">
        <v>24363530</v>
      </c>
      <c r="D2387" s="26">
        <f t="shared" si="74"/>
        <v>16</v>
      </c>
      <c r="E2387" s="26">
        <f t="shared" si="75"/>
        <v>24.363530000000001</v>
      </c>
    </row>
    <row r="2388" spans="2:5" hidden="1" x14ac:dyDescent="0.3">
      <c r="B2388" s="30">
        <v>13500000</v>
      </c>
      <c r="C2388" s="30">
        <v>24123143</v>
      </c>
      <c r="D2388" s="26">
        <f t="shared" si="74"/>
        <v>13.5</v>
      </c>
      <c r="E2388" s="26">
        <f t="shared" si="75"/>
        <v>24.123142999999999</v>
      </c>
    </row>
    <row r="2389" spans="2:5" x14ac:dyDescent="0.3">
      <c r="B2389" s="30">
        <v>35000000</v>
      </c>
      <c r="C2389" s="30">
        <v>-1642524</v>
      </c>
      <c r="D2389" s="26">
        <f t="shared" si="74"/>
        <v>35</v>
      </c>
      <c r="E2389" s="26">
        <f t="shared" si="75"/>
        <v>-1.6425240000000001</v>
      </c>
    </row>
    <row r="2390" spans="2:5" hidden="1" x14ac:dyDescent="0.3">
      <c r="B2390" s="30">
        <v>16000000</v>
      </c>
      <c r="C2390" s="30">
        <v>12734552</v>
      </c>
      <c r="D2390" s="26">
        <f t="shared" si="74"/>
        <v>16</v>
      </c>
      <c r="E2390" s="26">
        <f t="shared" si="75"/>
        <v>12.734552000000001</v>
      </c>
    </row>
    <row r="2391" spans="2:5" hidden="1" x14ac:dyDescent="0.3">
      <c r="B2391" s="30">
        <v>16000000</v>
      </c>
      <c r="C2391" s="30">
        <v>21300107</v>
      </c>
      <c r="D2391" s="26">
        <f t="shared" si="74"/>
        <v>16</v>
      </c>
      <c r="E2391" s="26">
        <f t="shared" si="75"/>
        <v>21.300107000000001</v>
      </c>
    </row>
    <row r="2392" spans="2:5" hidden="1" x14ac:dyDescent="0.3">
      <c r="B2392" s="30">
        <v>17700000</v>
      </c>
      <c r="C2392" s="30">
        <v>9387695</v>
      </c>
      <c r="D2392" s="26">
        <f t="shared" si="74"/>
        <v>17.7</v>
      </c>
      <c r="E2392" s="26">
        <f t="shared" si="75"/>
        <v>9.3876950000000008</v>
      </c>
    </row>
    <row r="2393" spans="2:5" hidden="1" x14ac:dyDescent="0.3">
      <c r="B2393" s="30">
        <v>15000000</v>
      </c>
      <c r="C2393" s="30">
        <v>15102717</v>
      </c>
      <c r="D2393" s="26">
        <f t="shared" si="74"/>
        <v>15</v>
      </c>
      <c r="E2393" s="26">
        <f t="shared" si="75"/>
        <v>15.102717</v>
      </c>
    </row>
    <row r="2394" spans="2:5" hidden="1" x14ac:dyDescent="0.3">
      <c r="B2394" s="30">
        <v>8000000</v>
      </c>
      <c r="C2394" s="30">
        <v>15618786</v>
      </c>
      <c r="D2394" s="26">
        <f t="shared" si="74"/>
        <v>8</v>
      </c>
      <c r="E2394" s="26">
        <f t="shared" si="75"/>
        <v>15.618786</v>
      </c>
    </row>
    <row r="2395" spans="2:5" hidden="1" x14ac:dyDescent="0.3">
      <c r="B2395" s="30">
        <v>16500000</v>
      </c>
      <c r="C2395" s="30">
        <v>10396744</v>
      </c>
      <c r="D2395" s="26">
        <f t="shared" si="74"/>
        <v>16.5</v>
      </c>
      <c r="E2395" s="26">
        <f t="shared" si="75"/>
        <v>10.396744</v>
      </c>
    </row>
    <row r="2396" spans="2:5" hidden="1" x14ac:dyDescent="0.3">
      <c r="B2396" s="30">
        <v>15500000</v>
      </c>
      <c r="C2396" s="30">
        <v>7713577</v>
      </c>
      <c r="D2396" s="26">
        <f t="shared" si="74"/>
        <v>15.5</v>
      </c>
      <c r="E2396" s="26">
        <f t="shared" si="75"/>
        <v>7.7135769999999999</v>
      </c>
    </row>
    <row r="2397" spans="2:5" hidden="1" x14ac:dyDescent="0.3">
      <c r="B2397" s="30">
        <v>16000000</v>
      </c>
      <c r="C2397" s="30">
        <v>4627372</v>
      </c>
      <c r="D2397" s="26">
        <f t="shared" si="74"/>
        <v>16</v>
      </c>
      <c r="E2397" s="26">
        <f t="shared" si="75"/>
        <v>4.6273720000000003</v>
      </c>
    </row>
    <row r="2398" spans="2:5" hidden="1" x14ac:dyDescent="0.3">
      <c r="B2398" s="30">
        <v>16000000</v>
      </c>
      <c r="C2398" s="30">
        <v>346122</v>
      </c>
      <c r="D2398" s="26">
        <f t="shared" si="74"/>
        <v>16</v>
      </c>
      <c r="E2398" s="26">
        <f t="shared" si="75"/>
        <v>0.34612199999999999</v>
      </c>
    </row>
    <row r="2399" spans="2:5" hidden="1" x14ac:dyDescent="0.3">
      <c r="B2399" s="30">
        <v>16000000</v>
      </c>
      <c r="C2399" s="30">
        <v>204793</v>
      </c>
      <c r="D2399" s="26">
        <f t="shared" si="74"/>
        <v>16</v>
      </c>
      <c r="E2399" s="26">
        <f t="shared" si="75"/>
        <v>0.204793</v>
      </c>
    </row>
    <row r="2400" spans="2:5" x14ac:dyDescent="0.3">
      <c r="B2400" s="30">
        <v>16000000</v>
      </c>
      <c r="C2400" s="30">
        <v>-572808</v>
      </c>
      <c r="D2400" s="26">
        <f t="shared" si="74"/>
        <v>16</v>
      </c>
      <c r="E2400" s="26">
        <f t="shared" si="75"/>
        <v>-0.57280799999999998</v>
      </c>
    </row>
    <row r="2401" spans="2:5" x14ac:dyDescent="0.3">
      <c r="B2401" s="30">
        <v>16000000</v>
      </c>
      <c r="C2401" s="30">
        <v>-1207221</v>
      </c>
      <c r="D2401" s="26">
        <f t="shared" si="74"/>
        <v>16</v>
      </c>
      <c r="E2401" s="26">
        <f t="shared" si="75"/>
        <v>-1.2072210000000001</v>
      </c>
    </row>
    <row r="2402" spans="2:5" hidden="1" x14ac:dyDescent="0.3">
      <c r="B2402" s="30">
        <v>16000000</v>
      </c>
      <c r="C2402" s="30">
        <v>3057024</v>
      </c>
      <c r="D2402" s="26">
        <f t="shared" si="74"/>
        <v>16</v>
      </c>
      <c r="E2402" s="26">
        <f t="shared" si="75"/>
        <v>3.0570240000000002</v>
      </c>
    </row>
    <row r="2403" spans="2:5" x14ac:dyDescent="0.3">
      <c r="B2403" s="30">
        <v>16000000</v>
      </c>
      <c r="C2403" s="30">
        <v>-1891482</v>
      </c>
      <c r="D2403" s="26">
        <f t="shared" si="74"/>
        <v>16</v>
      </c>
      <c r="E2403" s="26">
        <f t="shared" si="75"/>
        <v>-1.8914820000000001</v>
      </c>
    </row>
    <row r="2404" spans="2:5" x14ac:dyDescent="0.3">
      <c r="B2404" s="30">
        <v>20000000</v>
      </c>
      <c r="C2404" s="30">
        <v>-6146000</v>
      </c>
      <c r="D2404" s="26">
        <f t="shared" si="74"/>
        <v>20</v>
      </c>
      <c r="E2404" s="26">
        <f t="shared" si="75"/>
        <v>-6.1459999999999999</v>
      </c>
    </row>
    <row r="2405" spans="2:5" hidden="1" x14ac:dyDescent="0.3">
      <c r="B2405" s="30">
        <v>26000000</v>
      </c>
      <c r="C2405" s="30">
        <v>51324422</v>
      </c>
      <c r="D2405" s="26">
        <f t="shared" si="74"/>
        <v>26</v>
      </c>
      <c r="E2405" s="26">
        <f t="shared" si="75"/>
        <v>51.324421999999998</v>
      </c>
    </row>
    <row r="2406" spans="2:5" x14ac:dyDescent="0.3">
      <c r="B2406" s="30">
        <v>16000000</v>
      </c>
      <c r="C2406" s="30">
        <v>-500000</v>
      </c>
      <c r="D2406" s="26">
        <f t="shared" si="74"/>
        <v>16</v>
      </c>
      <c r="E2406" s="26">
        <f t="shared" si="75"/>
        <v>-0.5</v>
      </c>
    </row>
    <row r="2407" spans="2:5" x14ac:dyDescent="0.3">
      <c r="B2407" s="30">
        <v>15000000</v>
      </c>
      <c r="C2407" s="30">
        <v>-10265765</v>
      </c>
      <c r="D2407" s="26">
        <f t="shared" si="74"/>
        <v>15</v>
      </c>
      <c r="E2407" s="26">
        <f t="shared" si="75"/>
        <v>-10.265765</v>
      </c>
    </row>
    <row r="2408" spans="2:5" x14ac:dyDescent="0.3">
      <c r="B2408" s="30">
        <v>16000000</v>
      </c>
      <c r="C2408" s="30">
        <v>-11160617</v>
      </c>
      <c r="D2408" s="26">
        <f t="shared" si="74"/>
        <v>16</v>
      </c>
      <c r="E2408" s="26">
        <f t="shared" si="75"/>
        <v>-11.160617</v>
      </c>
    </row>
    <row r="2409" spans="2:5" x14ac:dyDescent="0.3">
      <c r="B2409" s="30">
        <v>15000000</v>
      </c>
      <c r="C2409" s="30">
        <v>-10806975</v>
      </c>
      <c r="D2409" s="26">
        <f t="shared" si="74"/>
        <v>15</v>
      </c>
      <c r="E2409" s="26">
        <f t="shared" si="75"/>
        <v>-10.806975</v>
      </c>
    </row>
    <row r="2410" spans="2:5" x14ac:dyDescent="0.3">
      <c r="B2410" s="30">
        <v>16000000</v>
      </c>
      <c r="C2410" s="30">
        <v>-10100000</v>
      </c>
      <c r="D2410" s="26">
        <f t="shared" si="74"/>
        <v>16</v>
      </c>
      <c r="E2410" s="26">
        <f t="shared" si="75"/>
        <v>-10.1</v>
      </c>
    </row>
    <row r="2411" spans="2:5" x14ac:dyDescent="0.3">
      <c r="B2411" s="30">
        <v>16000000</v>
      </c>
      <c r="C2411" s="30">
        <v>-13150858</v>
      </c>
      <c r="D2411" s="26">
        <f t="shared" si="74"/>
        <v>16</v>
      </c>
      <c r="E2411" s="26">
        <f t="shared" si="75"/>
        <v>-13.150857999999999</v>
      </c>
    </row>
    <row r="2412" spans="2:5" x14ac:dyDescent="0.3">
      <c r="B2412" s="30">
        <v>16000000</v>
      </c>
      <c r="C2412" s="30">
        <v>-14313571</v>
      </c>
      <c r="D2412" s="26">
        <f t="shared" si="74"/>
        <v>16</v>
      </c>
      <c r="E2412" s="26">
        <f t="shared" si="75"/>
        <v>-14.313571</v>
      </c>
    </row>
    <row r="2413" spans="2:5" x14ac:dyDescent="0.3">
      <c r="B2413" s="30">
        <v>16000000</v>
      </c>
      <c r="C2413" s="30">
        <v>-14015257</v>
      </c>
      <c r="D2413" s="26">
        <f t="shared" si="74"/>
        <v>16</v>
      </c>
      <c r="E2413" s="26">
        <f t="shared" si="75"/>
        <v>-14.015257</v>
      </c>
    </row>
    <row r="2414" spans="2:5" x14ac:dyDescent="0.3">
      <c r="B2414" s="30">
        <v>16000000</v>
      </c>
      <c r="C2414" s="30">
        <v>-14333738</v>
      </c>
      <c r="D2414" s="26">
        <f t="shared" si="74"/>
        <v>16</v>
      </c>
      <c r="E2414" s="26">
        <f t="shared" si="75"/>
        <v>-14.333738</v>
      </c>
    </row>
    <row r="2415" spans="2:5" x14ac:dyDescent="0.3">
      <c r="B2415" s="30">
        <v>20000000</v>
      </c>
      <c r="C2415" s="30">
        <v>-17680813</v>
      </c>
      <c r="D2415" s="26">
        <f t="shared" si="74"/>
        <v>20</v>
      </c>
      <c r="E2415" s="26">
        <f t="shared" si="75"/>
        <v>-17.680813000000001</v>
      </c>
    </row>
    <row r="2416" spans="2:5" x14ac:dyDescent="0.3">
      <c r="B2416" s="30">
        <v>16000000</v>
      </c>
      <c r="C2416" s="30">
        <v>-2077789</v>
      </c>
      <c r="D2416" s="26">
        <f t="shared" si="74"/>
        <v>16</v>
      </c>
      <c r="E2416" s="26">
        <f t="shared" si="75"/>
        <v>-2.0777890000000001</v>
      </c>
    </row>
    <row r="2417" spans="2:5" x14ac:dyDescent="0.3">
      <c r="B2417" s="30">
        <v>15000000</v>
      </c>
      <c r="C2417" s="30">
        <v>-14976909</v>
      </c>
      <c r="D2417" s="26">
        <f t="shared" si="74"/>
        <v>15</v>
      </c>
      <c r="E2417" s="26">
        <f t="shared" si="75"/>
        <v>-14.976908999999999</v>
      </c>
    </row>
    <row r="2418" spans="2:5" x14ac:dyDescent="0.3">
      <c r="B2418" s="30">
        <v>13000000</v>
      </c>
      <c r="C2418" s="30">
        <v>-12663533</v>
      </c>
      <c r="D2418" s="26">
        <f t="shared" si="74"/>
        <v>13</v>
      </c>
      <c r="E2418" s="26">
        <f t="shared" si="75"/>
        <v>-12.663532999999999</v>
      </c>
    </row>
    <row r="2419" spans="2:5" x14ac:dyDescent="0.3">
      <c r="B2419" s="30">
        <v>16000000</v>
      </c>
      <c r="C2419" s="30">
        <v>-15997036</v>
      </c>
      <c r="D2419" s="26">
        <f t="shared" si="74"/>
        <v>16</v>
      </c>
      <c r="E2419" s="26">
        <f t="shared" si="75"/>
        <v>-15.997036</v>
      </c>
    </row>
    <row r="2420" spans="2:5" hidden="1" x14ac:dyDescent="0.3">
      <c r="B2420" s="30">
        <v>16000000</v>
      </c>
      <c r="C2420" s="30">
        <v>23146940</v>
      </c>
      <c r="D2420" s="26">
        <f t="shared" si="74"/>
        <v>16</v>
      </c>
      <c r="E2420" s="26">
        <f t="shared" si="75"/>
        <v>23.146940000000001</v>
      </c>
    </row>
    <row r="2421" spans="2:5" x14ac:dyDescent="0.3">
      <c r="B2421" s="30">
        <v>16000000</v>
      </c>
      <c r="C2421" s="30">
        <v>-13571117</v>
      </c>
      <c r="D2421" s="26">
        <f t="shared" si="74"/>
        <v>16</v>
      </c>
      <c r="E2421" s="26">
        <f t="shared" si="75"/>
        <v>-13.571116999999999</v>
      </c>
    </row>
    <row r="2422" spans="2:5" x14ac:dyDescent="0.3">
      <c r="B2422" s="30">
        <v>15600000</v>
      </c>
      <c r="C2422" s="30">
        <v>-2028183</v>
      </c>
      <c r="D2422" s="26">
        <f t="shared" si="74"/>
        <v>15.6</v>
      </c>
      <c r="E2422" s="26">
        <f t="shared" si="75"/>
        <v>-2.0281829999999998</v>
      </c>
    </row>
    <row r="2423" spans="2:5" x14ac:dyDescent="0.3">
      <c r="B2423" s="30">
        <v>10750000</v>
      </c>
      <c r="C2423" s="30">
        <v>-9195434</v>
      </c>
      <c r="D2423" s="26">
        <f t="shared" si="74"/>
        <v>10.75</v>
      </c>
      <c r="E2423" s="26">
        <f t="shared" si="75"/>
        <v>-9.1954340000000006</v>
      </c>
    </row>
    <row r="2424" spans="2:5" x14ac:dyDescent="0.3">
      <c r="B2424" s="30">
        <v>15500000</v>
      </c>
      <c r="C2424" s="30">
        <v>-14318803</v>
      </c>
      <c r="D2424" s="26">
        <f t="shared" si="74"/>
        <v>15.5</v>
      </c>
      <c r="E2424" s="26">
        <f t="shared" si="75"/>
        <v>-14.318803000000001</v>
      </c>
    </row>
    <row r="2425" spans="2:5" x14ac:dyDescent="0.3">
      <c r="B2425" s="30">
        <v>15300000</v>
      </c>
      <c r="C2425" s="30">
        <v>-15218475</v>
      </c>
      <c r="D2425" s="26">
        <f t="shared" si="74"/>
        <v>15.3</v>
      </c>
      <c r="E2425" s="26">
        <f t="shared" si="75"/>
        <v>-15.218475</v>
      </c>
    </row>
    <row r="2426" spans="2:5" x14ac:dyDescent="0.3">
      <c r="B2426" s="30">
        <v>15500000</v>
      </c>
      <c r="C2426" s="30">
        <v>-7725270</v>
      </c>
      <c r="D2426" s="26">
        <f t="shared" si="74"/>
        <v>15.5</v>
      </c>
      <c r="E2426" s="26">
        <f t="shared" si="75"/>
        <v>-7.7252700000000001</v>
      </c>
    </row>
    <row r="2427" spans="2:5" hidden="1" x14ac:dyDescent="0.3">
      <c r="B2427" s="30">
        <v>14000000</v>
      </c>
      <c r="C2427" s="30">
        <v>220760500</v>
      </c>
      <c r="D2427" s="26">
        <f t="shared" si="74"/>
        <v>14</v>
      </c>
      <c r="E2427" s="26">
        <f t="shared" si="75"/>
        <v>220.76050000000001</v>
      </c>
    </row>
    <row r="2428" spans="2:5" hidden="1" x14ac:dyDescent="0.3">
      <c r="B2428" s="30">
        <v>18000000</v>
      </c>
      <c r="C2428" s="30">
        <v>267761243</v>
      </c>
      <c r="D2428" s="26">
        <f t="shared" si="74"/>
        <v>18</v>
      </c>
      <c r="E2428" s="26">
        <f t="shared" si="75"/>
        <v>267.76124299999998</v>
      </c>
    </row>
    <row r="2429" spans="2:5" hidden="1" x14ac:dyDescent="0.3">
      <c r="B2429" s="30">
        <v>11000000</v>
      </c>
      <c r="C2429" s="30">
        <v>156780960</v>
      </c>
      <c r="D2429" s="26">
        <f t="shared" si="74"/>
        <v>11</v>
      </c>
      <c r="E2429" s="26">
        <f t="shared" si="75"/>
        <v>156.78095999999999</v>
      </c>
    </row>
    <row r="2430" spans="2:5" hidden="1" x14ac:dyDescent="0.3">
      <c r="B2430" s="30">
        <v>22000000</v>
      </c>
      <c r="C2430" s="30">
        <v>155200000</v>
      </c>
      <c r="D2430" s="26">
        <f t="shared" si="74"/>
        <v>22</v>
      </c>
      <c r="E2430" s="26">
        <f t="shared" si="75"/>
        <v>155.19999999999999</v>
      </c>
    </row>
    <row r="2431" spans="2:5" hidden="1" x14ac:dyDescent="0.3">
      <c r="B2431" s="30">
        <v>15000000</v>
      </c>
      <c r="C2431" s="30">
        <v>161781728</v>
      </c>
      <c r="D2431" s="26">
        <f t="shared" si="74"/>
        <v>15</v>
      </c>
      <c r="E2431" s="26">
        <f t="shared" si="75"/>
        <v>161.78172799999999</v>
      </c>
    </row>
    <row r="2432" spans="2:5" hidden="1" x14ac:dyDescent="0.3">
      <c r="B2432" s="30">
        <v>15000000</v>
      </c>
      <c r="C2432" s="30">
        <v>113067808</v>
      </c>
      <c r="D2432" s="26">
        <f t="shared" si="74"/>
        <v>15</v>
      </c>
      <c r="E2432" s="26">
        <f t="shared" si="75"/>
        <v>113.067808</v>
      </c>
    </row>
    <row r="2433" spans="2:5" hidden="1" x14ac:dyDescent="0.3">
      <c r="B2433" s="30">
        <v>15000000</v>
      </c>
      <c r="C2433" s="30">
        <v>115058047</v>
      </c>
      <c r="D2433" s="26">
        <f t="shared" si="74"/>
        <v>15</v>
      </c>
      <c r="E2433" s="26">
        <f t="shared" si="75"/>
        <v>115.058047</v>
      </c>
    </row>
    <row r="2434" spans="2:5" hidden="1" x14ac:dyDescent="0.3">
      <c r="B2434" s="30">
        <v>15000000</v>
      </c>
      <c r="C2434" s="30">
        <v>123795342</v>
      </c>
      <c r="D2434" s="26">
        <f t="shared" si="74"/>
        <v>15</v>
      </c>
      <c r="E2434" s="26">
        <f t="shared" si="75"/>
        <v>123.79534200000001</v>
      </c>
    </row>
    <row r="2435" spans="2:5" hidden="1" x14ac:dyDescent="0.3">
      <c r="B2435" s="30">
        <v>15000000</v>
      </c>
      <c r="C2435" s="30">
        <v>96936400</v>
      </c>
      <c r="D2435" s="26">
        <f t="shared" ref="D2435:D2498" si="76">B2435/1000000</f>
        <v>15</v>
      </c>
      <c r="E2435" s="26">
        <f t="shared" ref="E2435:E2498" si="77">C2435/1000000</f>
        <v>96.936400000000006</v>
      </c>
    </row>
    <row r="2436" spans="2:5" x14ac:dyDescent="0.3">
      <c r="B2436" s="30">
        <v>15500000</v>
      </c>
      <c r="C2436" s="30">
        <v>-15182960</v>
      </c>
      <c r="D2436" s="26">
        <f t="shared" si="76"/>
        <v>15.5</v>
      </c>
      <c r="E2436" s="26">
        <f t="shared" si="77"/>
        <v>-15.18296</v>
      </c>
    </row>
    <row r="2437" spans="2:5" hidden="1" x14ac:dyDescent="0.3">
      <c r="B2437" s="30">
        <v>15000000</v>
      </c>
      <c r="C2437" s="30">
        <v>79175854</v>
      </c>
      <c r="D2437" s="26">
        <f t="shared" si="76"/>
        <v>15</v>
      </c>
      <c r="E2437" s="26">
        <f t="shared" si="77"/>
        <v>79.175854000000001</v>
      </c>
    </row>
    <row r="2438" spans="2:5" hidden="1" x14ac:dyDescent="0.3">
      <c r="B2438" s="30">
        <v>14000000</v>
      </c>
      <c r="C2438" s="30">
        <v>77121452</v>
      </c>
      <c r="D2438" s="26">
        <f t="shared" si="76"/>
        <v>14</v>
      </c>
      <c r="E2438" s="26">
        <f t="shared" si="77"/>
        <v>77.121452000000005</v>
      </c>
    </row>
    <row r="2439" spans="2:5" hidden="1" x14ac:dyDescent="0.3">
      <c r="B2439" s="30">
        <v>10000000</v>
      </c>
      <c r="C2439" s="30">
        <v>59800000</v>
      </c>
      <c r="D2439" s="26">
        <f t="shared" si="76"/>
        <v>10</v>
      </c>
      <c r="E2439" s="26">
        <f t="shared" si="77"/>
        <v>59.8</v>
      </c>
    </row>
    <row r="2440" spans="2:5" hidden="1" x14ac:dyDescent="0.3">
      <c r="B2440" s="30">
        <v>77200000</v>
      </c>
      <c r="C2440" s="30">
        <v>2700000</v>
      </c>
      <c r="D2440" s="26">
        <f t="shared" si="76"/>
        <v>77.2</v>
      </c>
      <c r="E2440" s="26">
        <f t="shared" si="77"/>
        <v>2.7</v>
      </c>
    </row>
    <row r="2441" spans="2:5" hidden="1" x14ac:dyDescent="0.3">
      <c r="B2441" s="30">
        <v>15000000</v>
      </c>
      <c r="C2441" s="30">
        <v>49001297</v>
      </c>
      <c r="D2441" s="26">
        <f t="shared" si="76"/>
        <v>15</v>
      </c>
      <c r="E2441" s="26">
        <f t="shared" si="77"/>
        <v>49.001297000000001</v>
      </c>
    </row>
    <row r="2442" spans="2:5" hidden="1" x14ac:dyDescent="0.3">
      <c r="B2442" s="30">
        <v>20000000</v>
      </c>
      <c r="C2442" s="30">
        <v>51588220</v>
      </c>
      <c r="D2442" s="26">
        <f t="shared" si="76"/>
        <v>20</v>
      </c>
      <c r="E2442" s="26">
        <f t="shared" si="77"/>
        <v>51.58822</v>
      </c>
    </row>
    <row r="2443" spans="2:5" hidden="1" x14ac:dyDescent="0.3">
      <c r="B2443" s="30">
        <v>15000000</v>
      </c>
      <c r="C2443" s="30">
        <v>46400000</v>
      </c>
      <c r="D2443" s="26">
        <f t="shared" si="76"/>
        <v>15</v>
      </c>
      <c r="E2443" s="26">
        <f t="shared" si="77"/>
        <v>46.4</v>
      </c>
    </row>
    <row r="2444" spans="2:5" hidden="1" x14ac:dyDescent="0.3">
      <c r="B2444" s="30">
        <v>15000000</v>
      </c>
      <c r="C2444" s="30">
        <v>86978840</v>
      </c>
      <c r="D2444" s="26">
        <f t="shared" si="76"/>
        <v>15</v>
      </c>
      <c r="E2444" s="26">
        <f t="shared" si="77"/>
        <v>86.978840000000005</v>
      </c>
    </row>
    <row r="2445" spans="2:5" hidden="1" x14ac:dyDescent="0.3">
      <c r="B2445" s="30">
        <v>9800000</v>
      </c>
      <c r="C2445" s="30">
        <v>46637947</v>
      </c>
      <c r="D2445" s="26">
        <f t="shared" si="76"/>
        <v>9.8000000000000007</v>
      </c>
      <c r="E2445" s="26">
        <f t="shared" si="77"/>
        <v>46.637946999999997</v>
      </c>
    </row>
    <row r="2446" spans="2:5" hidden="1" x14ac:dyDescent="0.3">
      <c r="B2446" s="30">
        <v>15000000</v>
      </c>
      <c r="C2446" s="30">
        <v>58326666</v>
      </c>
      <c r="D2446" s="26">
        <f t="shared" si="76"/>
        <v>15</v>
      </c>
      <c r="E2446" s="26">
        <f t="shared" si="77"/>
        <v>58.326666000000003</v>
      </c>
    </row>
    <row r="2447" spans="2:5" hidden="1" x14ac:dyDescent="0.3">
      <c r="B2447" s="30">
        <v>15000000</v>
      </c>
      <c r="C2447" s="30">
        <v>40184721</v>
      </c>
      <c r="D2447" s="26">
        <f t="shared" si="76"/>
        <v>15</v>
      </c>
      <c r="E2447" s="26">
        <f t="shared" si="77"/>
        <v>40.184721000000003</v>
      </c>
    </row>
    <row r="2448" spans="2:5" hidden="1" x14ac:dyDescent="0.3">
      <c r="B2448" s="30">
        <v>15000000</v>
      </c>
      <c r="C2448" s="30">
        <v>35003300</v>
      </c>
      <c r="D2448" s="26">
        <f t="shared" si="76"/>
        <v>15</v>
      </c>
      <c r="E2448" s="26">
        <f t="shared" si="77"/>
        <v>35.003300000000003</v>
      </c>
    </row>
    <row r="2449" spans="2:5" hidden="1" x14ac:dyDescent="0.3">
      <c r="B2449" s="30">
        <v>17000000</v>
      </c>
      <c r="C2449" s="30">
        <v>37322273</v>
      </c>
      <c r="D2449" s="26">
        <f t="shared" si="76"/>
        <v>17</v>
      </c>
      <c r="E2449" s="26">
        <f t="shared" si="77"/>
        <v>37.322273000000003</v>
      </c>
    </row>
    <row r="2450" spans="2:5" hidden="1" x14ac:dyDescent="0.3">
      <c r="B2450" s="30">
        <v>15000000</v>
      </c>
      <c r="C2450" s="30">
        <v>32860214</v>
      </c>
      <c r="D2450" s="26">
        <f t="shared" si="76"/>
        <v>15</v>
      </c>
      <c r="E2450" s="26">
        <f t="shared" si="77"/>
        <v>32.860213999999999</v>
      </c>
    </row>
    <row r="2451" spans="2:5" hidden="1" x14ac:dyDescent="0.3">
      <c r="B2451" s="30">
        <v>15000000</v>
      </c>
      <c r="C2451" s="30">
        <v>32811275</v>
      </c>
      <c r="D2451" s="26">
        <f t="shared" si="76"/>
        <v>15</v>
      </c>
      <c r="E2451" s="26">
        <f t="shared" si="77"/>
        <v>32.811275000000002</v>
      </c>
    </row>
    <row r="2452" spans="2:5" x14ac:dyDescent="0.3">
      <c r="B2452" s="30">
        <v>15000000</v>
      </c>
      <c r="C2452" s="30">
        <v>-13500000</v>
      </c>
      <c r="D2452" s="26">
        <f t="shared" si="76"/>
        <v>15</v>
      </c>
      <c r="E2452" s="26">
        <f t="shared" si="77"/>
        <v>-13.5</v>
      </c>
    </row>
    <row r="2453" spans="2:5" hidden="1" x14ac:dyDescent="0.3">
      <c r="B2453" s="30">
        <v>15000000</v>
      </c>
      <c r="C2453" s="30">
        <v>28022524</v>
      </c>
      <c r="D2453" s="26">
        <f t="shared" si="76"/>
        <v>15</v>
      </c>
      <c r="E2453" s="26">
        <f t="shared" si="77"/>
        <v>28.022524000000001</v>
      </c>
    </row>
    <row r="2454" spans="2:5" hidden="1" x14ac:dyDescent="0.3">
      <c r="B2454" s="30">
        <v>17000000</v>
      </c>
      <c r="C2454" s="30">
        <v>25672630</v>
      </c>
      <c r="D2454" s="26">
        <f t="shared" si="76"/>
        <v>17</v>
      </c>
      <c r="E2454" s="26">
        <f t="shared" si="77"/>
        <v>25.672630000000002</v>
      </c>
    </row>
    <row r="2455" spans="2:5" hidden="1" x14ac:dyDescent="0.3">
      <c r="B2455" s="30">
        <v>15000000</v>
      </c>
      <c r="C2455" s="30">
        <v>27919096</v>
      </c>
      <c r="D2455" s="26">
        <f t="shared" si="76"/>
        <v>15</v>
      </c>
      <c r="E2455" s="26">
        <f t="shared" si="77"/>
        <v>27.919096</v>
      </c>
    </row>
    <row r="2456" spans="2:5" hidden="1" x14ac:dyDescent="0.3">
      <c r="B2456" s="30">
        <v>15000000</v>
      </c>
      <c r="C2456" s="30">
        <v>27592530</v>
      </c>
      <c r="D2456" s="26">
        <f t="shared" si="76"/>
        <v>15</v>
      </c>
      <c r="E2456" s="26">
        <f t="shared" si="77"/>
        <v>27.59253</v>
      </c>
    </row>
    <row r="2457" spans="2:5" hidden="1" x14ac:dyDescent="0.3">
      <c r="B2457" s="30">
        <v>15000000</v>
      </c>
      <c r="C2457" s="30">
        <v>25064955</v>
      </c>
      <c r="D2457" s="26">
        <f t="shared" si="76"/>
        <v>15</v>
      </c>
      <c r="E2457" s="26">
        <f t="shared" si="77"/>
        <v>25.064955000000001</v>
      </c>
    </row>
    <row r="2458" spans="2:5" x14ac:dyDescent="0.3">
      <c r="B2458" s="30">
        <v>44000000</v>
      </c>
      <c r="C2458" s="30">
        <v>-4899044</v>
      </c>
      <c r="D2458" s="26">
        <f t="shared" si="76"/>
        <v>44</v>
      </c>
      <c r="E2458" s="26">
        <f t="shared" si="77"/>
        <v>-4.899044</v>
      </c>
    </row>
    <row r="2459" spans="2:5" hidden="1" x14ac:dyDescent="0.3">
      <c r="B2459" s="30">
        <v>10000000</v>
      </c>
      <c r="C2459" s="30">
        <v>34886089</v>
      </c>
      <c r="D2459" s="26">
        <f t="shared" si="76"/>
        <v>10</v>
      </c>
      <c r="E2459" s="26">
        <f t="shared" si="77"/>
        <v>34.886088999999998</v>
      </c>
    </row>
    <row r="2460" spans="2:5" hidden="1" x14ac:dyDescent="0.3">
      <c r="B2460" s="30">
        <v>16000000</v>
      </c>
      <c r="C2460" s="30">
        <v>21882551</v>
      </c>
      <c r="D2460" s="26">
        <f t="shared" si="76"/>
        <v>16</v>
      </c>
      <c r="E2460" s="26">
        <f t="shared" si="77"/>
        <v>21.882550999999999</v>
      </c>
    </row>
    <row r="2461" spans="2:5" hidden="1" x14ac:dyDescent="0.3">
      <c r="B2461" s="30">
        <v>7000000</v>
      </c>
      <c r="C2461" s="30">
        <v>33983001</v>
      </c>
      <c r="D2461" s="26">
        <f t="shared" si="76"/>
        <v>7</v>
      </c>
      <c r="E2461" s="26">
        <f t="shared" si="77"/>
        <v>33.983001000000002</v>
      </c>
    </row>
    <row r="2462" spans="2:5" hidden="1" x14ac:dyDescent="0.3">
      <c r="B2462" s="30">
        <v>15000000</v>
      </c>
      <c r="C2462" s="30">
        <v>20007180</v>
      </c>
      <c r="D2462" s="26">
        <f t="shared" si="76"/>
        <v>15</v>
      </c>
      <c r="E2462" s="26">
        <f t="shared" si="77"/>
        <v>20.007180000000002</v>
      </c>
    </row>
    <row r="2463" spans="2:5" hidden="1" x14ac:dyDescent="0.3">
      <c r="B2463" s="30">
        <v>15000000</v>
      </c>
      <c r="C2463" s="30">
        <v>20887263</v>
      </c>
      <c r="D2463" s="26">
        <f t="shared" si="76"/>
        <v>15</v>
      </c>
      <c r="E2463" s="26">
        <f t="shared" si="77"/>
        <v>20.887263000000001</v>
      </c>
    </row>
    <row r="2464" spans="2:5" hidden="1" x14ac:dyDescent="0.3">
      <c r="B2464" s="30">
        <v>16000000</v>
      </c>
      <c r="C2464" s="30">
        <v>18308901</v>
      </c>
      <c r="D2464" s="26">
        <f t="shared" si="76"/>
        <v>16</v>
      </c>
      <c r="E2464" s="26">
        <f t="shared" si="77"/>
        <v>18.308900999999999</v>
      </c>
    </row>
    <row r="2465" spans="2:5" hidden="1" x14ac:dyDescent="0.3">
      <c r="B2465" s="30">
        <v>15000000</v>
      </c>
      <c r="C2465" s="30">
        <v>18771174</v>
      </c>
      <c r="D2465" s="26">
        <f t="shared" si="76"/>
        <v>15</v>
      </c>
      <c r="E2465" s="26">
        <f t="shared" si="77"/>
        <v>18.771173999999998</v>
      </c>
    </row>
    <row r="2466" spans="2:5" x14ac:dyDescent="0.3">
      <c r="B2466" s="30">
        <v>15000000</v>
      </c>
      <c r="C2466" s="30">
        <v>-9000000</v>
      </c>
      <c r="D2466" s="26">
        <f t="shared" si="76"/>
        <v>15</v>
      </c>
      <c r="E2466" s="26">
        <f t="shared" si="77"/>
        <v>-9</v>
      </c>
    </row>
    <row r="2467" spans="2:5" hidden="1" x14ac:dyDescent="0.3">
      <c r="B2467" s="30">
        <v>15000000</v>
      </c>
      <c r="C2467" s="30">
        <v>18386128</v>
      </c>
      <c r="D2467" s="26">
        <f t="shared" si="76"/>
        <v>15</v>
      </c>
      <c r="E2467" s="26">
        <f t="shared" si="77"/>
        <v>18.386127999999999</v>
      </c>
    </row>
    <row r="2468" spans="2:5" hidden="1" x14ac:dyDescent="0.3">
      <c r="B2468" s="30">
        <v>15000000</v>
      </c>
      <c r="C2468" s="30">
        <v>22877959</v>
      </c>
      <c r="D2468" s="26">
        <f t="shared" si="76"/>
        <v>15</v>
      </c>
      <c r="E2468" s="26">
        <f t="shared" si="77"/>
        <v>22.877959000000001</v>
      </c>
    </row>
    <row r="2469" spans="2:5" hidden="1" x14ac:dyDescent="0.3">
      <c r="B2469" s="30">
        <v>15000000</v>
      </c>
      <c r="C2469" s="30">
        <v>17721635</v>
      </c>
      <c r="D2469" s="26">
        <f t="shared" si="76"/>
        <v>15</v>
      </c>
      <c r="E2469" s="26">
        <f t="shared" si="77"/>
        <v>17.721634999999999</v>
      </c>
    </row>
    <row r="2470" spans="2:5" hidden="1" x14ac:dyDescent="0.3">
      <c r="B2470" s="30">
        <v>15000000</v>
      </c>
      <c r="C2470" s="30">
        <v>16585300</v>
      </c>
      <c r="D2470" s="26">
        <f t="shared" si="76"/>
        <v>15</v>
      </c>
      <c r="E2470" s="26">
        <f t="shared" si="77"/>
        <v>16.5853</v>
      </c>
    </row>
    <row r="2471" spans="2:5" hidden="1" x14ac:dyDescent="0.3">
      <c r="B2471" s="30">
        <v>15000000</v>
      </c>
      <c r="C2471" s="30">
        <v>15259652</v>
      </c>
      <c r="D2471" s="26">
        <f t="shared" si="76"/>
        <v>15</v>
      </c>
      <c r="E2471" s="26">
        <f t="shared" si="77"/>
        <v>15.259652000000001</v>
      </c>
    </row>
    <row r="2472" spans="2:5" hidden="1" x14ac:dyDescent="0.3">
      <c r="B2472" s="30">
        <v>16000000</v>
      </c>
      <c r="C2472" s="30">
        <v>14857814</v>
      </c>
      <c r="D2472" s="26">
        <f t="shared" si="76"/>
        <v>16</v>
      </c>
      <c r="E2472" s="26">
        <f t="shared" si="77"/>
        <v>14.857813999999999</v>
      </c>
    </row>
    <row r="2473" spans="2:5" hidden="1" x14ac:dyDescent="0.3">
      <c r="B2473" s="30">
        <v>15000000</v>
      </c>
      <c r="C2473" s="30">
        <v>15226144</v>
      </c>
      <c r="D2473" s="26">
        <f t="shared" si="76"/>
        <v>15</v>
      </c>
      <c r="E2473" s="26">
        <f t="shared" si="77"/>
        <v>15.226144</v>
      </c>
    </row>
    <row r="2474" spans="2:5" hidden="1" x14ac:dyDescent="0.3">
      <c r="B2474" s="30">
        <v>15000000</v>
      </c>
      <c r="C2474" s="30">
        <v>20054909</v>
      </c>
      <c r="D2474" s="26">
        <f t="shared" si="76"/>
        <v>15</v>
      </c>
      <c r="E2474" s="26">
        <f t="shared" si="77"/>
        <v>20.054908999999999</v>
      </c>
    </row>
    <row r="2475" spans="2:5" hidden="1" x14ac:dyDescent="0.3">
      <c r="B2475" s="30">
        <v>15000000</v>
      </c>
      <c r="C2475" s="30">
        <v>14302097</v>
      </c>
      <c r="D2475" s="26">
        <f t="shared" si="76"/>
        <v>15</v>
      </c>
      <c r="E2475" s="26">
        <f t="shared" si="77"/>
        <v>14.302097</v>
      </c>
    </row>
    <row r="2476" spans="2:5" hidden="1" x14ac:dyDescent="0.3">
      <c r="B2476" s="30">
        <v>15000000</v>
      </c>
      <c r="C2476" s="30">
        <v>14106737</v>
      </c>
      <c r="D2476" s="26">
        <f t="shared" si="76"/>
        <v>15</v>
      </c>
      <c r="E2476" s="26">
        <f t="shared" si="77"/>
        <v>14.106737000000001</v>
      </c>
    </row>
    <row r="2477" spans="2:5" hidden="1" x14ac:dyDescent="0.3">
      <c r="B2477" s="30">
        <v>15000000</v>
      </c>
      <c r="C2477" s="30">
        <v>13637507</v>
      </c>
      <c r="D2477" s="26">
        <f t="shared" si="76"/>
        <v>15</v>
      </c>
      <c r="E2477" s="26">
        <f t="shared" si="77"/>
        <v>13.637506999999999</v>
      </c>
    </row>
    <row r="2478" spans="2:5" hidden="1" x14ac:dyDescent="0.3">
      <c r="B2478" s="30">
        <v>15000000</v>
      </c>
      <c r="C2478" s="30">
        <v>15127963</v>
      </c>
      <c r="D2478" s="26">
        <f t="shared" si="76"/>
        <v>15</v>
      </c>
      <c r="E2478" s="26">
        <f t="shared" si="77"/>
        <v>15.127962999999999</v>
      </c>
    </row>
    <row r="2479" spans="2:5" hidden="1" x14ac:dyDescent="0.3">
      <c r="B2479" s="30">
        <v>14000000</v>
      </c>
      <c r="C2479" s="30">
        <v>18645546</v>
      </c>
      <c r="D2479" s="26">
        <f t="shared" si="76"/>
        <v>14</v>
      </c>
      <c r="E2479" s="26">
        <f t="shared" si="77"/>
        <v>18.645546</v>
      </c>
    </row>
    <row r="2480" spans="2:5" hidden="1" x14ac:dyDescent="0.3">
      <c r="B2480" s="30">
        <v>15000000</v>
      </c>
      <c r="C2480" s="30">
        <v>12441122</v>
      </c>
      <c r="D2480" s="26">
        <f t="shared" si="76"/>
        <v>15</v>
      </c>
      <c r="E2480" s="26">
        <f t="shared" si="77"/>
        <v>12.441122</v>
      </c>
    </row>
    <row r="2481" spans="2:5" hidden="1" x14ac:dyDescent="0.3">
      <c r="B2481" s="30">
        <v>15000000</v>
      </c>
      <c r="C2481" s="30">
        <v>13014536</v>
      </c>
      <c r="D2481" s="26">
        <f t="shared" si="76"/>
        <v>15</v>
      </c>
      <c r="E2481" s="26">
        <f t="shared" si="77"/>
        <v>13.014536</v>
      </c>
    </row>
    <row r="2482" spans="2:5" hidden="1" x14ac:dyDescent="0.3">
      <c r="B2482" s="30">
        <v>15000000</v>
      </c>
      <c r="C2482" s="30">
        <v>18860010</v>
      </c>
      <c r="D2482" s="26">
        <f t="shared" si="76"/>
        <v>15</v>
      </c>
      <c r="E2482" s="26">
        <f t="shared" si="77"/>
        <v>18.860009999999999</v>
      </c>
    </row>
    <row r="2483" spans="2:5" hidden="1" x14ac:dyDescent="0.3">
      <c r="B2483" s="30">
        <v>15000000</v>
      </c>
      <c r="C2483" s="30">
        <v>11421314</v>
      </c>
      <c r="D2483" s="26">
        <f t="shared" si="76"/>
        <v>15</v>
      </c>
      <c r="E2483" s="26">
        <f t="shared" si="77"/>
        <v>11.421314000000001</v>
      </c>
    </row>
    <row r="2484" spans="2:5" hidden="1" x14ac:dyDescent="0.3">
      <c r="B2484" s="30">
        <v>15000000</v>
      </c>
      <c r="C2484" s="30">
        <v>9881000</v>
      </c>
      <c r="D2484" s="26">
        <f t="shared" si="76"/>
        <v>15</v>
      </c>
      <c r="E2484" s="26">
        <f t="shared" si="77"/>
        <v>9.8810000000000002</v>
      </c>
    </row>
    <row r="2485" spans="2:5" hidden="1" x14ac:dyDescent="0.3">
      <c r="B2485" s="30">
        <v>15000000</v>
      </c>
      <c r="C2485" s="30">
        <v>8089926</v>
      </c>
      <c r="D2485" s="26">
        <f t="shared" si="76"/>
        <v>15</v>
      </c>
      <c r="E2485" s="26">
        <f t="shared" si="77"/>
        <v>8.0899260000000002</v>
      </c>
    </row>
    <row r="2486" spans="2:5" hidden="1" x14ac:dyDescent="0.3">
      <c r="B2486" s="30">
        <v>15000000</v>
      </c>
      <c r="C2486" s="30">
        <v>11161406</v>
      </c>
      <c r="D2486" s="26">
        <f t="shared" si="76"/>
        <v>15</v>
      </c>
      <c r="E2486" s="26">
        <f t="shared" si="77"/>
        <v>11.161405999999999</v>
      </c>
    </row>
    <row r="2487" spans="2:5" hidden="1" x14ac:dyDescent="0.3">
      <c r="B2487" s="30">
        <v>11500000</v>
      </c>
      <c r="C2487" s="30">
        <v>11454968</v>
      </c>
      <c r="D2487" s="26">
        <f t="shared" si="76"/>
        <v>11.5</v>
      </c>
      <c r="E2487" s="26">
        <f t="shared" si="77"/>
        <v>11.454967999999999</v>
      </c>
    </row>
    <row r="2488" spans="2:5" hidden="1" x14ac:dyDescent="0.3">
      <c r="B2488" s="30">
        <v>15000000</v>
      </c>
      <c r="C2488" s="30">
        <v>11384919</v>
      </c>
      <c r="D2488" s="26">
        <f t="shared" si="76"/>
        <v>15</v>
      </c>
      <c r="E2488" s="26">
        <f t="shared" si="77"/>
        <v>11.384919</v>
      </c>
    </row>
    <row r="2489" spans="2:5" hidden="1" x14ac:dyDescent="0.3">
      <c r="B2489" s="30">
        <v>15000000</v>
      </c>
      <c r="C2489" s="30">
        <v>7189039</v>
      </c>
      <c r="D2489" s="26">
        <f t="shared" si="76"/>
        <v>15</v>
      </c>
      <c r="E2489" s="26">
        <f t="shared" si="77"/>
        <v>7.1890390000000002</v>
      </c>
    </row>
    <row r="2490" spans="2:5" hidden="1" x14ac:dyDescent="0.3">
      <c r="B2490" s="30">
        <v>15000000</v>
      </c>
      <c r="C2490" s="30">
        <v>5998709</v>
      </c>
      <c r="D2490" s="26">
        <f t="shared" si="76"/>
        <v>15</v>
      </c>
      <c r="E2490" s="26">
        <f t="shared" si="77"/>
        <v>5.9987089999999998</v>
      </c>
    </row>
    <row r="2491" spans="2:5" hidden="1" x14ac:dyDescent="0.3">
      <c r="B2491" s="30">
        <v>15000000</v>
      </c>
      <c r="C2491" s="30">
        <v>5801344</v>
      </c>
      <c r="D2491" s="26">
        <f t="shared" si="76"/>
        <v>15</v>
      </c>
      <c r="E2491" s="26">
        <f t="shared" si="77"/>
        <v>5.8013440000000003</v>
      </c>
    </row>
    <row r="2492" spans="2:5" hidden="1" x14ac:dyDescent="0.3">
      <c r="B2492" s="30">
        <v>14000000</v>
      </c>
      <c r="C2492" s="30">
        <v>7468807</v>
      </c>
      <c r="D2492" s="26">
        <f t="shared" si="76"/>
        <v>14</v>
      </c>
      <c r="E2492" s="26">
        <f t="shared" si="77"/>
        <v>7.468807</v>
      </c>
    </row>
    <row r="2493" spans="2:5" hidden="1" x14ac:dyDescent="0.3">
      <c r="B2493" s="30">
        <v>15000000</v>
      </c>
      <c r="C2493" s="30">
        <v>4158074</v>
      </c>
      <c r="D2493" s="26">
        <f t="shared" si="76"/>
        <v>15</v>
      </c>
      <c r="E2493" s="26">
        <f t="shared" si="77"/>
        <v>4.158074</v>
      </c>
    </row>
    <row r="2494" spans="2:5" x14ac:dyDescent="0.3">
      <c r="B2494" s="30">
        <v>20000000</v>
      </c>
      <c r="C2494" s="30">
        <v>-1156686</v>
      </c>
      <c r="D2494" s="26">
        <f t="shared" si="76"/>
        <v>20</v>
      </c>
      <c r="E2494" s="26">
        <f t="shared" si="77"/>
        <v>-1.1566860000000001</v>
      </c>
    </row>
    <row r="2495" spans="2:5" hidden="1" x14ac:dyDescent="0.3">
      <c r="B2495" s="30">
        <v>15000000</v>
      </c>
      <c r="C2495" s="30">
        <v>5566327</v>
      </c>
      <c r="D2495" s="26">
        <f t="shared" si="76"/>
        <v>15</v>
      </c>
      <c r="E2495" s="26">
        <f t="shared" si="77"/>
        <v>5.5663270000000002</v>
      </c>
    </row>
    <row r="2496" spans="2:5" hidden="1" x14ac:dyDescent="0.3">
      <c r="B2496" s="30">
        <v>15000000</v>
      </c>
      <c r="C2496" s="30">
        <v>5218921</v>
      </c>
      <c r="D2496" s="26">
        <f t="shared" si="76"/>
        <v>15</v>
      </c>
      <c r="E2496" s="26">
        <f t="shared" si="77"/>
        <v>5.2189209999999999</v>
      </c>
    </row>
    <row r="2497" spans="2:5" hidden="1" x14ac:dyDescent="0.3">
      <c r="B2497" s="30">
        <v>15000000</v>
      </c>
      <c r="C2497" s="30">
        <v>2411331</v>
      </c>
      <c r="D2497" s="26">
        <f t="shared" si="76"/>
        <v>15</v>
      </c>
      <c r="E2497" s="26">
        <f t="shared" si="77"/>
        <v>2.4113310000000001</v>
      </c>
    </row>
    <row r="2498" spans="2:5" hidden="1" x14ac:dyDescent="0.3">
      <c r="B2498" s="30">
        <v>15000000</v>
      </c>
      <c r="C2498" s="30">
        <v>6383298</v>
      </c>
      <c r="D2498" s="26">
        <f t="shared" si="76"/>
        <v>15</v>
      </c>
      <c r="E2498" s="26">
        <f t="shared" si="77"/>
        <v>6.3832979999999999</v>
      </c>
    </row>
    <row r="2499" spans="2:5" hidden="1" x14ac:dyDescent="0.3">
      <c r="B2499" s="30">
        <v>15000000</v>
      </c>
      <c r="C2499" s="30">
        <v>9984868</v>
      </c>
      <c r="D2499" s="26">
        <f t="shared" ref="D2499:D2562" si="78">B2499/1000000</f>
        <v>15</v>
      </c>
      <c r="E2499" s="26">
        <f t="shared" ref="E2499:E2562" si="79">C2499/1000000</f>
        <v>9.9848680000000005</v>
      </c>
    </row>
    <row r="2500" spans="2:5" hidden="1" x14ac:dyDescent="0.3">
      <c r="B2500" s="30">
        <v>15000000</v>
      </c>
      <c r="C2500" s="30">
        <v>1459004</v>
      </c>
      <c r="D2500" s="26">
        <f t="shared" si="78"/>
        <v>15</v>
      </c>
      <c r="E2500" s="26">
        <f t="shared" si="79"/>
        <v>1.459004</v>
      </c>
    </row>
    <row r="2501" spans="2:5" hidden="1" x14ac:dyDescent="0.3">
      <c r="B2501" s="30">
        <v>15000000</v>
      </c>
      <c r="C2501" s="30">
        <v>700000</v>
      </c>
      <c r="D2501" s="26">
        <f t="shared" si="78"/>
        <v>15</v>
      </c>
      <c r="E2501" s="26">
        <f t="shared" si="79"/>
        <v>0.7</v>
      </c>
    </row>
    <row r="2502" spans="2:5" hidden="1" x14ac:dyDescent="0.3">
      <c r="B2502" s="30">
        <v>15000000</v>
      </c>
      <c r="C2502" s="30">
        <v>100000</v>
      </c>
      <c r="D2502" s="26">
        <f t="shared" si="78"/>
        <v>15</v>
      </c>
      <c r="E2502" s="26">
        <f t="shared" si="79"/>
        <v>0.1</v>
      </c>
    </row>
    <row r="2503" spans="2:5" x14ac:dyDescent="0.3">
      <c r="B2503" s="30">
        <v>15000000</v>
      </c>
      <c r="C2503" s="30">
        <v>-61430</v>
      </c>
      <c r="D2503" s="26">
        <f t="shared" si="78"/>
        <v>15</v>
      </c>
      <c r="E2503" s="26">
        <f t="shared" si="79"/>
        <v>-6.1429999999999998E-2</v>
      </c>
    </row>
    <row r="2504" spans="2:5" hidden="1" x14ac:dyDescent="0.3">
      <c r="B2504" s="30">
        <v>15000000</v>
      </c>
      <c r="C2504" s="30">
        <v>2237244</v>
      </c>
      <c r="D2504" s="26">
        <f t="shared" si="78"/>
        <v>15</v>
      </c>
      <c r="E2504" s="26">
        <f t="shared" si="79"/>
        <v>2.237244</v>
      </c>
    </row>
    <row r="2505" spans="2:5" x14ac:dyDescent="0.3">
      <c r="B2505" s="30">
        <v>15000000</v>
      </c>
      <c r="C2505" s="30">
        <v>-750995</v>
      </c>
      <c r="D2505" s="26">
        <f t="shared" si="78"/>
        <v>15</v>
      </c>
      <c r="E2505" s="26">
        <f t="shared" si="79"/>
        <v>-0.75099499999999997</v>
      </c>
    </row>
    <row r="2506" spans="2:5" x14ac:dyDescent="0.3">
      <c r="B2506" s="30">
        <v>15000000</v>
      </c>
      <c r="C2506" s="30">
        <v>-2298120</v>
      </c>
      <c r="D2506" s="26">
        <f t="shared" si="78"/>
        <v>15</v>
      </c>
      <c r="E2506" s="26">
        <f t="shared" si="79"/>
        <v>-2.2981199999999999</v>
      </c>
    </row>
    <row r="2507" spans="2:5" x14ac:dyDescent="0.3">
      <c r="B2507" s="30">
        <v>15000000</v>
      </c>
      <c r="C2507" s="30">
        <v>-2198810</v>
      </c>
      <c r="D2507" s="26">
        <f t="shared" si="78"/>
        <v>15</v>
      </c>
      <c r="E2507" s="26">
        <f t="shared" si="79"/>
        <v>-2.1988099999999999</v>
      </c>
    </row>
    <row r="2508" spans="2:5" x14ac:dyDescent="0.3">
      <c r="B2508" s="30">
        <v>15000000</v>
      </c>
      <c r="C2508" s="30">
        <v>-2450515</v>
      </c>
      <c r="D2508" s="26">
        <f t="shared" si="78"/>
        <v>15</v>
      </c>
      <c r="E2508" s="26">
        <f t="shared" si="79"/>
        <v>-2.4505150000000002</v>
      </c>
    </row>
    <row r="2509" spans="2:5" x14ac:dyDescent="0.3">
      <c r="B2509" s="30">
        <v>15000000</v>
      </c>
      <c r="C2509" s="30">
        <v>-1233986</v>
      </c>
      <c r="D2509" s="26">
        <f t="shared" si="78"/>
        <v>15</v>
      </c>
      <c r="E2509" s="26">
        <f t="shared" si="79"/>
        <v>-1.233986</v>
      </c>
    </row>
    <row r="2510" spans="2:5" x14ac:dyDescent="0.3">
      <c r="B2510" s="30">
        <v>15000000</v>
      </c>
      <c r="C2510" s="30">
        <v>-1965583</v>
      </c>
      <c r="D2510" s="26">
        <f t="shared" si="78"/>
        <v>15</v>
      </c>
      <c r="E2510" s="26">
        <f t="shared" si="79"/>
        <v>-1.9655830000000001</v>
      </c>
    </row>
    <row r="2511" spans="2:5" x14ac:dyDescent="0.3">
      <c r="B2511" s="30">
        <v>15000000</v>
      </c>
      <c r="C2511" s="30">
        <v>-3367580</v>
      </c>
      <c r="D2511" s="26">
        <f t="shared" si="78"/>
        <v>15</v>
      </c>
      <c r="E2511" s="26">
        <f t="shared" si="79"/>
        <v>-3.3675799999999998</v>
      </c>
    </row>
    <row r="2512" spans="2:5" x14ac:dyDescent="0.3">
      <c r="B2512" s="30">
        <v>15000000</v>
      </c>
      <c r="C2512" s="30">
        <v>-2787583</v>
      </c>
      <c r="D2512" s="26">
        <f t="shared" si="78"/>
        <v>15</v>
      </c>
      <c r="E2512" s="26">
        <f t="shared" si="79"/>
        <v>-2.7875830000000001</v>
      </c>
    </row>
    <row r="2513" spans="2:5" x14ac:dyDescent="0.3">
      <c r="B2513" s="30">
        <v>15000000</v>
      </c>
      <c r="C2513" s="30">
        <v>-3385764</v>
      </c>
      <c r="D2513" s="26">
        <f t="shared" si="78"/>
        <v>15</v>
      </c>
      <c r="E2513" s="26">
        <f t="shared" si="79"/>
        <v>-3.385764</v>
      </c>
    </row>
    <row r="2514" spans="2:5" x14ac:dyDescent="0.3">
      <c r="B2514" s="30">
        <v>20000000</v>
      </c>
      <c r="C2514" s="30">
        <v>-6662701</v>
      </c>
      <c r="D2514" s="26">
        <f t="shared" si="78"/>
        <v>20</v>
      </c>
      <c r="E2514" s="26">
        <f t="shared" si="79"/>
        <v>-6.6627010000000002</v>
      </c>
    </row>
    <row r="2515" spans="2:5" x14ac:dyDescent="0.3">
      <c r="B2515" s="30">
        <v>15000000</v>
      </c>
      <c r="C2515" s="30">
        <v>-4236531</v>
      </c>
      <c r="D2515" s="26">
        <f t="shared" si="78"/>
        <v>15</v>
      </c>
      <c r="E2515" s="26">
        <f t="shared" si="79"/>
        <v>-4.2365310000000003</v>
      </c>
    </row>
    <row r="2516" spans="2:5" x14ac:dyDescent="0.3">
      <c r="B2516" s="30">
        <v>15000000</v>
      </c>
      <c r="C2516" s="30">
        <v>-3855482</v>
      </c>
      <c r="D2516" s="26">
        <f t="shared" si="78"/>
        <v>15</v>
      </c>
      <c r="E2516" s="26">
        <f t="shared" si="79"/>
        <v>-3.8554819999999999</v>
      </c>
    </row>
    <row r="2517" spans="2:5" hidden="1" x14ac:dyDescent="0.3">
      <c r="B2517" s="30">
        <v>15000000</v>
      </c>
      <c r="C2517" s="30">
        <v>608545</v>
      </c>
      <c r="D2517" s="26">
        <f t="shared" si="78"/>
        <v>15</v>
      </c>
      <c r="E2517" s="26">
        <f t="shared" si="79"/>
        <v>0.608545</v>
      </c>
    </row>
    <row r="2518" spans="2:5" x14ac:dyDescent="0.3">
      <c r="B2518" s="30">
        <v>15000000</v>
      </c>
      <c r="C2518" s="30">
        <v>-4556684</v>
      </c>
      <c r="D2518" s="26">
        <f t="shared" si="78"/>
        <v>15</v>
      </c>
      <c r="E2518" s="26">
        <f t="shared" si="79"/>
        <v>-4.5566839999999997</v>
      </c>
    </row>
    <row r="2519" spans="2:5" x14ac:dyDescent="0.3">
      <c r="B2519" s="30">
        <v>15000000</v>
      </c>
      <c r="C2519" s="30">
        <v>-4505853</v>
      </c>
      <c r="D2519" s="26">
        <f t="shared" si="78"/>
        <v>15</v>
      </c>
      <c r="E2519" s="26">
        <f t="shared" si="79"/>
        <v>-4.5058530000000001</v>
      </c>
    </row>
    <row r="2520" spans="2:5" x14ac:dyDescent="0.3">
      <c r="B2520" s="30">
        <v>15000000</v>
      </c>
      <c r="C2520" s="30">
        <v>-5071000</v>
      </c>
      <c r="D2520" s="26">
        <f t="shared" si="78"/>
        <v>15</v>
      </c>
      <c r="E2520" s="26">
        <f t="shared" si="79"/>
        <v>-5.0709999999999997</v>
      </c>
    </row>
    <row r="2521" spans="2:5" x14ac:dyDescent="0.3">
      <c r="B2521" s="30">
        <v>15000000</v>
      </c>
      <c r="C2521" s="30">
        <v>-4588020</v>
      </c>
      <c r="D2521" s="26">
        <f t="shared" si="78"/>
        <v>15</v>
      </c>
      <c r="E2521" s="26">
        <f t="shared" si="79"/>
        <v>-4.5880200000000002</v>
      </c>
    </row>
    <row r="2522" spans="2:5" hidden="1" x14ac:dyDescent="0.3">
      <c r="B2522" s="30">
        <v>15000000</v>
      </c>
      <c r="C2522" s="30">
        <v>2439163</v>
      </c>
      <c r="D2522" s="26">
        <f t="shared" si="78"/>
        <v>15</v>
      </c>
      <c r="E2522" s="26">
        <f t="shared" si="79"/>
        <v>2.4391630000000002</v>
      </c>
    </row>
    <row r="2523" spans="2:5" x14ac:dyDescent="0.3">
      <c r="B2523" s="30">
        <v>15000000</v>
      </c>
      <c r="C2523" s="30">
        <v>-5603513</v>
      </c>
      <c r="D2523" s="26">
        <f t="shared" si="78"/>
        <v>15</v>
      </c>
      <c r="E2523" s="26">
        <f t="shared" si="79"/>
        <v>-5.6035130000000004</v>
      </c>
    </row>
    <row r="2524" spans="2:5" x14ac:dyDescent="0.3">
      <c r="B2524" s="30">
        <v>15000000</v>
      </c>
      <c r="C2524" s="30">
        <v>-5940412</v>
      </c>
      <c r="D2524" s="26">
        <f t="shared" si="78"/>
        <v>15</v>
      </c>
      <c r="E2524" s="26">
        <f t="shared" si="79"/>
        <v>-5.9404120000000002</v>
      </c>
    </row>
    <row r="2525" spans="2:5" x14ac:dyDescent="0.3">
      <c r="B2525" s="30">
        <v>16000000</v>
      </c>
      <c r="C2525" s="30">
        <v>-6827190</v>
      </c>
      <c r="D2525" s="26">
        <f t="shared" si="78"/>
        <v>16</v>
      </c>
      <c r="E2525" s="26">
        <f t="shared" si="79"/>
        <v>-6.8271899999999999</v>
      </c>
    </row>
    <row r="2526" spans="2:5" x14ac:dyDescent="0.3">
      <c r="B2526" s="30">
        <v>15000000</v>
      </c>
      <c r="C2526" s="30">
        <v>-6264471</v>
      </c>
      <c r="D2526" s="26">
        <f t="shared" si="78"/>
        <v>15</v>
      </c>
      <c r="E2526" s="26">
        <f t="shared" si="79"/>
        <v>-6.2644710000000003</v>
      </c>
    </row>
    <row r="2527" spans="2:5" x14ac:dyDescent="0.3">
      <c r="B2527" s="30">
        <v>20000000</v>
      </c>
      <c r="C2527" s="30">
        <v>-11413624</v>
      </c>
      <c r="D2527" s="26">
        <f t="shared" si="78"/>
        <v>20</v>
      </c>
      <c r="E2527" s="26">
        <f t="shared" si="79"/>
        <v>-11.413624</v>
      </c>
    </row>
    <row r="2528" spans="2:5" x14ac:dyDescent="0.3">
      <c r="B2528" s="30">
        <v>15000000</v>
      </c>
      <c r="C2528" s="30">
        <v>-6621859</v>
      </c>
      <c r="D2528" s="26">
        <f t="shared" si="78"/>
        <v>15</v>
      </c>
      <c r="E2528" s="26">
        <f t="shared" si="79"/>
        <v>-6.6218589999999997</v>
      </c>
    </row>
    <row r="2529" spans="2:5" x14ac:dyDescent="0.3">
      <c r="B2529" s="30">
        <v>15000000</v>
      </c>
      <c r="C2529" s="30">
        <v>-6919884</v>
      </c>
      <c r="D2529" s="26">
        <f t="shared" si="78"/>
        <v>15</v>
      </c>
      <c r="E2529" s="26">
        <f t="shared" si="79"/>
        <v>-6.9198839999999997</v>
      </c>
    </row>
    <row r="2530" spans="2:5" x14ac:dyDescent="0.3">
      <c r="B2530" s="30">
        <v>15000000</v>
      </c>
      <c r="C2530" s="30">
        <v>-7242870</v>
      </c>
      <c r="D2530" s="26">
        <f t="shared" si="78"/>
        <v>15</v>
      </c>
      <c r="E2530" s="26">
        <f t="shared" si="79"/>
        <v>-7.2428699999999999</v>
      </c>
    </row>
    <row r="2531" spans="2:5" x14ac:dyDescent="0.3">
      <c r="B2531" s="30">
        <v>15000000</v>
      </c>
      <c r="C2531" s="30">
        <v>-5876166</v>
      </c>
      <c r="D2531" s="26">
        <f t="shared" si="78"/>
        <v>15</v>
      </c>
      <c r="E2531" s="26">
        <f t="shared" si="79"/>
        <v>-5.8761659999999996</v>
      </c>
    </row>
    <row r="2532" spans="2:5" x14ac:dyDescent="0.3">
      <c r="B2532" s="30">
        <v>15000000</v>
      </c>
      <c r="C2532" s="30">
        <v>-8590794</v>
      </c>
      <c r="D2532" s="26">
        <f t="shared" si="78"/>
        <v>15</v>
      </c>
      <c r="E2532" s="26">
        <f t="shared" si="79"/>
        <v>-8.5907940000000007</v>
      </c>
    </row>
    <row r="2533" spans="2:5" x14ac:dyDescent="0.3">
      <c r="B2533" s="30">
        <v>15000000</v>
      </c>
      <c r="C2533" s="30">
        <v>-8626307</v>
      </c>
      <c r="D2533" s="26">
        <f t="shared" si="78"/>
        <v>15</v>
      </c>
      <c r="E2533" s="26">
        <f t="shared" si="79"/>
        <v>-8.6263070000000006</v>
      </c>
    </row>
    <row r="2534" spans="2:5" x14ac:dyDescent="0.3">
      <c r="B2534" s="30">
        <v>15000000</v>
      </c>
      <c r="C2534" s="30">
        <v>-7443292</v>
      </c>
      <c r="D2534" s="26">
        <f t="shared" si="78"/>
        <v>15</v>
      </c>
      <c r="E2534" s="26">
        <f t="shared" si="79"/>
        <v>-7.4432919999999996</v>
      </c>
    </row>
    <row r="2535" spans="2:5" x14ac:dyDescent="0.3">
      <c r="B2535" s="30">
        <v>15000000</v>
      </c>
      <c r="C2535" s="30">
        <v>-9693553</v>
      </c>
      <c r="D2535" s="26">
        <f t="shared" si="78"/>
        <v>15</v>
      </c>
      <c r="E2535" s="26">
        <f t="shared" si="79"/>
        <v>-9.6935529999999996</v>
      </c>
    </row>
    <row r="2536" spans="2:5" x14ac:dyDescent="0.3">
      <c r="B2536" s="30">
        <v>15000000</v>
      </c>
      <c r="C2536" s="30">
        <v>-9782502</v>
      </c>
      <c r="D2536" s="26">
        <f t="shared" si="78"/>
        <v>15</v>
      </c>
      <c r="E2536" s="26">
        <f t="shared" si="79"/>
        <v>-9.7825019999999991</v>
      </c>
    </row>
    <row r="2537" spans="2:5" x14ac:dyDescent="0.3">
      <c r="B2537" s="30">
        <v>15000000</v>
      </c>
      <c r="C2537" s="30">
        <v>-9976725</v>
      </c>
      <c r="D2537" s="26">
        <f t="shared" si="78"/>
        <v>15</v>
      </c>
      <c r="E2537" s="26">
        <f t="shared" si="79"/>
        <v>-9.9767250000000001</v>
      </c>
    </row>
    <row r="2538" spans="2:5" x14ac:dyDescent="0.3">
      <c r="B2538" s="30">
        <v>15000000</v>
      </c>
      <c r="C2538" s="30">
        <v>-10043599</v>
      </c>
      <c r="D2538" s="26">
        <f t="shared" si="78"/>
        <v>15</v>
      </c>
      <c r="E2538" s="26">
        <f t="shared" si="79"/>
        <v>-10.043599</v>
      </c>
    </row>
    <row r="2539" spans="2:5" x14ac:dyDescent="0.3">
      <c r="B2539" s="30">
        <v>15000000</v>
      </c>
      <c r="C2539" s="30">
        <v>-10764163</v>
      </c>
      <c r="D2539" s="26">
        <f t="shared" si="78"/>
        <v>15</v>
      </c>
      <c r="E2539" s="26">
        <f t="shared" si="79"/>
        <v>-10.764163</v>
      </c>
    </row>
    <row r="2540" spans="2:5" x14ac:dyDescent="0.3">
      <c r="B2540" s="30">
        <v>20000000</v>
      </c>
      <c r="C2540" s="30">
        <v>-15997045</v>
      </c>
      <c r="D2540" s="26">
        <f t="shared" si="78"/>
        <v>20</v>
      </c>
      <c r="E2540" s="26">
        <f t="shared" si="79"/>
        <v>-15.997045</v>
      </c>
    </row>
    <row r="2541" spans="2:5" x14ac:dyDescent="0.3">
      <c r="B2541" s="30">
        <v>15000000</v>
      </c>
      <c r="C2541" s="30">
        <v>-7780422</v>
      </c>
      <c r="D2541" s="26">
        <f t="shared" si="78"/>
        <v>15</v>
      </c>
      <c r="E2541" s="26">
        <f t="shared" si="79"/>
        <v>-7.7804219999999997</v>
      </c>
    </row>
    <row r="2542" spans="2:5" x14ac:dyDescent="0.3">
      <c r="B2542" s="30">
        <v>22000000</v>
      </c>
      <c r="C2542" s="30">
        <v>-18752184</v>
      </c>
      <c r="D2542" s="26">
        <f t="shared" si="78"/>
        <v>22</v>
      </c>
      <c r="E2542" s="26">
        <f t="shared" si="79"/>
        <v>-18.752184</v>
      </c>
    </row>
    <row r="2543" spans="2:5" x14ac:dyDescent="0.3">
      <c r="B2543" s="30">
        <v>15000000</v>
      </c>
      <c r="C2543" s="30">
        <v>-12587955</v>
      </c>
      <c r="D2543" s="26">
        <f t="shared" si="78"/>
        <v>15</v>
      </c>
      <c r="E2543" s="26">
        <f t="shared" si="79"/>
        <v>-12.587954999999999</v>
      </c>
    </row>
    <row r="2544" spans="2:5" x14ac:dyDescent="0.3">
      <c r="B2544" s="30">
        <v>15000000</v>
      </c>
      <c r="C2544" s="30">
        <v>-12796359</v>
      </c>
      <c r="D2544" s="26">
        <f t="shared" si="78"/>
        <v>15</v>
      </c>
      <c r="E2544" s="26">
        <f t="shared" si="79"/>
        <v>-12.796359000000001</v>
      </c>
    </row>
    <row r="2545" spans="2:5" x14ac:dyDescent="0.3">
      <c r="B2545" s="30">
        <v>15000000</v>
      </c>
      <c r="C2545" s="30">
        <v>-13046268</v>
      </c>
      <c r="D2545" s="26">
        <f t="shared" si="78"/>
        <v>15</v>
      </c>
      <c r="E2545" s="26">
        <f t="shared" si="79"/>
        <v>-13.046268</v>
      </c>
    </row>
    <row r="2546" spans="2:5" x14ac:dyDescent="0.3">
      <c r="B2546" s="30">
        <v>15000000</v>
      </c>
      <c r="C2546" s="30">
        <v>-13045798</v>
      </c>
      <c r="D2546" s="26">
        <f t="shared" si="78"/>
        <v>15</v>
      </c>
      <c r="E2546" s="26">
        <f t="shared" si="79"/>
        <v>-13.045798</v>
      </c>
    </row>
    <row r="2547" spans="2:5" x14ac:dyDescent="0.3">
      <c r="B2547" s="30">
        <v>15000000</v>
      </c>
      <c r="C2547" s="30">
        <v>-13705360</v>
      </c>
      <c r="D2547" s="26">
        <f t="shared" si="78"/>
        <v>15</v>
      </c>
      <c r="E2547" s="26">
        <f t="shared" si="79"/>
        <v>-13.705360000000001</v>
      </c>
    </row>
    <row r="2548" spans="2:5" x14ac:dyDescent="0.3">
      <c r="B2548" s="30">
        <v>10750000</v>
      </c>
      <c r="C2548" s="30">
        <v>-9930148</v>
      </c>
      <c r="D2548" s="26">
        <f t="shared" si="78"/>
        <v>10.75</v>
      </c>
      <c r="E2548" s="26">
        <f t="shared" si="79"/>
        <v>-9.9301480000000009</v>
      </c>
    </row>
    <row r="2549" spans="2:5" x14ac:dyDescent="0.3">
      <c r="B2549" s="30">
        <v>6000000</v>
      </c>
      <c r="C2549" s="30">
        <v>-5973565</v>
      </c>
      <c r="D2549" s="26">
        <f t="shared" si="78"/>
        <v>6</v>
      </c>
      <c r="E2549" s="26">
        <f t="shared" si="79"/>
        <v>-5.9735649999999998</v>
      </c>
    </row>
    <row r="2550" spans="2:5" x14ac:dyDescent="0.3">
      <c r="B2550" s="30">
        <v>12000000</v>
      </c>
      <c r="C2550" s="30">
        <v>-10802214</v>
      </c>
      <c r="D2550" s="26">
        <f t="shared" si="78"/>
        <v>12</v>
      </c>
      <c r="E2550" s="26">
        <f t="shared" si="79"/>
        <v>-10.802213999999999</v>
      </c>
    </row>
    <row r="2551" spans="2:5" x14ac:dyDescent="0.3">
      <c r="B2551" s="30">
        <v>7000000</v>
      </c>
      <c r="C2551" s="30">
        <v>-6470234</v>
      </c>
      <c r="D2551" s="26">
        <f t="shared" si="78"/>
        <v>7</v>
      </c>
      <c r="E2551" s="26">
        <f t="shared" si="79"/>
        <v>-6.4702339999999996</v>
      </c>
    </row>
    <row r="2552" spans="2:5" x14ac:dyDescent="0.3">
      <c r="B2552" s="30">
        <v>15000000</v>
      </c>
      <c r="C2552" s="30">
        <v>-14386444</v>
      </c>
      <c r="D2552" s="26">
        <f t="shared" si="78"/>
        <v>15</v>
      </c>
      <c r="E2552" s="26">
        <f t="shared" si="79"/>
        <v>-14.386443999999999</v>
      </c>
    </row>
    <row r="2553" spans="2:5" x14ac:dyDescent="0.3">
      <c r="B2553" s="30">
        <v>15000000</v>
      </c>
      <c r="C2553" s="30">
        <v>-14646257</v>
      </c>
      <c r="D2553" s="26">
        <f t="shared" si="78"/>
        <v>15</v>
      </c>
      <c r="E2553" s="26">
        <f t="shared" si="79"/>
        <v>-14.646257</v>
      </c>
    </row>
    <row r="2554" spans="2:5" x14ac:dyDescent="0.3">
      <c r="B2554" s="30">
        <v>300000000</v>
      </c>
      <c r="C2554" s="30">
        <v>-299897945</v>
      </c>
      <c r="D2554" s="26">
        <f t="shared" si="78"/>
        <v>300</v>
      </c>
      <c r="E2554" s="26">
        <f t="shared" si="79"/>
        <v>-299.89794499999999</v>
      </c>
    </row>
    <row r="2555" spans="2:5" x14ac:dyDescent="0.3">
      <c r="B2555" s="30">
        <v>16750000</v>
      </c>
      <c r="C2555" s="30">
        <v>-16627712</v>
      </c>
      <c r="D2555" s="26">
        <f t="shared" si="78"/>
        <v>16.75</v>
      </c>
      <c r="E2555" s="26">
        <f t="shared" si="79"/>
        <v>-16.627711999999999</v>
      </c>
    </row>
    <row r="2556" spans="2:5" hidden="1" x14ac:dyDescent="0.3">
      <c r="B2556" s="30">
        <v>9000000</v>
      </c>
      <c r="C2556" s="30">
        <v>20534642.333333332</v>
      </c>
      <c r="D2556" s="26">
        <f t="shared" si="78"/>
        <v>9</v>
      </c>
      <c r="E2556" s="26">
        <f t="shared" si="79"/>
        <v>20.534642333333331</v>
      </c>
    </row>
    <row r="2557" spans="2:5" x14ac:dyDescent="0.3">
      <c r="B2557" s="30">
        <v>15000000</v>
      </c>
      <c r="C2557" s="30">
        <v>-14926452</v>
      </c>
      <c r="D2557" s="26">
        <f t="shared" si="78"/>
        <v>15</v>
      </c>
      <c r="E2557" s="26">
        <f t="shared" si="79"/>
        <v>-14.926451999999999</v>
      </c>
    </row>
    <row r="2558" spans="2:5" x14ac:dyDescent="0.3">
      <c r="B2558" s="30">
        <v>15000000</v>
      </c>
      <c r="C2558" s="30">
        <v>-14971130</v>
      </c>
      <c r="D2558" s="26">
        <f t="shared" si="78"/>
        <v>15</v>
      </c>
      <c r="E2558" s="26">
        <f t="shared" si="79"/>
        <v>-14.97113</v>
      </c>
    </row>
    <row r="2559" spans="2:5" x14ac:dyDescent="0.3">
      <c r="B2559" s="30">
        <v>25000000</v>
      </c>
      <c r="C2559" s="30">
        <v>-24977277</v>
      </c>
      <c r="D2559" s="26">
        <f t="shared" si="78"/>
        <v>25</v>
      </c>
      <c r="E2559" s="26">
        <f t="shared" si="79"/>
        <v>-24.977277000000001</v>
      </c>
    </row>
    <row r="2560" spans="2:5" x14ac:dyDescent="0.3">
      <c r="B2560" s="30">
        <v>15000000</v>
      </c>
      <c r="C2560" s="30">
        <v>-14979620</v>
      </c>
      <c r="D2560" s="26">
        <f t="shared" si="78"/>
        <v>15</v>
      </c>
      <c r="E2560" s="26">
        <f t="shared" si="79"/>
        <v>-14.979620000000001</v>
      </c>
    </row>
    <row r="2561" spans="2:5" hidden="1" x14ac:dyDescent="0.3">
      <c r="B2561" s="30">
        <v>14600000</v>
      </c>
      <c r="C2561" s="30">
        <v>56306973</v>
      </c>
      <c r="D2561" s="26">
        <f t="shared" si="78"/>
        <v>14.6</v>
      </c>
      <c r="E2561" s="26">
        <f t="shared" si="79"/>
        <v>56.306972999999999</v>
      </c>
    </row>
    <row r="2562" spans="2:5" hidden="1" x14ac:dyDescent="0.3">
      <c r="B2562" s="30">
        <v>14800000</v>
      </c>
      <c r="C2562" s="30">
        <v>51209973</v>
      </c>
      <c r="D2562" s="26">
        <f t="shared" si="78"/>
        <v>14.8</v>
      </c>
      <c r="E2562" s="26">
        <f t="shared" si="79"/>
        <v>51.209972999999998</v>
      </c>
    </row>
    <row r="2563" spans="2:5" hidden="1" x14ac:dyDescent="0.3">
      <c r="B2563" s="30">
        <v>14500000</v>
      </c>
      <c r="C2563" s="30">
        <v>31838728</v>
      </c>
      <c r="D2563" s="26">
        <f t="shared" ref="D2563:D2626" si="80">B2563/1000000</f>
        <v>14.5</v>
      </c>
      <c r="E2563" s="26">
        <f t="shared" ref="E2563:E2626" si="81">C2563/1000000</f>
        <v>31.838728</v>
      </c>
    </row>
    <row r="2564" spans="2:5" x14ac:dyDescent="0.3">
      <c r="B2564" s="30">
        <v>10000000</v>
      </c>
      <c r="C2564" s="30">
        <v>-2308300</v>
      </c>
      <c r="D2564" s="26">
        <f t="shared" si="80"/>
        <v>10</v>
      </c>
      <c r="E2564" s="26">
        <f t="shared" si="81"/>
        <v>-2.3083</v>
      </c>
    </row>
    <row r="2565" spans="2:5" hidden="1" x14ac:dyDescent="0.3">
      <c r="B2565" s="30">
        <v>14400000</v>
      </c>
      <c r="C2565" s="30">
        <v>86757447</v>
      </c>
      <c r="D2565" s="26">
        <f t="shared" si="80"/>
        <v>14.4</v>
      </c>
      <c r="E2565" s="26">
        <f t="shared" si="81"/>
        <v>86.757446999999999</v>
      </c>
    </row>
    <row r="2566" spans="2:5" x14ac:dyDescent="0.3">
      <c r="B2566" s="30">
        <v>14200000</v>
      </c>
      <c r="C2566" s="30">
        <v>-14125795</v>
      </c>
      <c r="D2566" s="26">
        <f t="shared" si="80"/>
        <v>14.2</v>
      </c>
      <c r="E2566" s="26">
        <f t="shared" si="81"/>
        <v>-14.125795</v>
      </c>
    </row>
    <row r="2567" spans="2:5" hidden="1" x14ac:dyDescent="0.3">
      <c r="B2567" s="30">
        <v>15000000</v>
      </c>
      <c r="C2567" s="30">
        <v>126319195</v>
      </c>
      <c r="D2567" s="26">
        <f t="shared" si="80"/>
        <v>15</v>
      </c>
      <c r="E2567" s="26">
        <f t="shared" si="81"/>
        <v>126.31919499999999</v>
      </c>
    </row>
    <row r="2568" spans="2:5" hidden="1" x14ac:dyDescent="0.3">
      <c r="B2568" s="30">
        <v>14000000</v>
      </c>
      <c r="C2568" s="30">
        <v>142645693</v>
      </c>
      <c r="D2568" s="26">
        <f t="shared" si="80"/>
        <v>14</v>
      </c>
      <c r="E2568" s="26">
        <f t="shared" si="81"/>
        <v>142.64569299999999</v>
      </c>
    </row>
    <row r="2569" spans="2:5" hidden="1" x14ac:dyDescent="0.3">
      <c r="B2569" s="30">
        <v>14000000</v>
      </c>
      <c r="C2569" s="30">
        <v>164406268</v>
      </c>
      <c r="D2569" s="26">
        <f t="shared" si="80"/>
        <v>14</v>
      </c>
      <c r="E2569" s="26">
        <f t="shared" si="81"/>
        <v>164.40626800000001</v>
      </c>
    </row>
    <row r="2570" spans="2:5" hidden="1" x14ac:dyDescent="0.3">
      <c r="B2570" s="30">
        <v>15800000</v>
      </c>
      <c r="C2570" s="30">
        <v>93506210</v>
      </c>
      <c r="D2570" s="26">
        <f t="shared" si="80"/>
        <v>15.8</v>
      </c>
      <c r="E2570" s="26">
        <f t="shared" si="81"/>
        <v>93.506209999999996</v>
      </c>
    </row>
    <row r="2571" spans="2:5" hidden="1" x14ac:dyDescent="0.3">
      <c r="B2571" s="30">
        <v>14000000</v>
      </c>
      <c r="C2571" s="30">
        <v>56001698</v>
      </c>
      <c r="D2571" s="26">
        <f t="shared" si="80"/>
        <v>14</v>
      </c>
      <c r="E2571" s="26">
        <f t="shared" si="81"/>
        <v>56.001697999999998</v>
      </c>
    </row>
    <row r="2572" spans="2:5" hidden="1" x14ac:dyDescent="0.3">
      <c r="B2572" s="30">
        <v>15000000</v>
      </c>
      <c r="C2572" s="30">
        <v>53856263</v>
      </c>
      <c r="D2572" s="26">
        <f t="shared" si="80"/>
        <v>15</v>
      </c>
      <c r="E2572" s="26">
        <f t="shared" si="81"/>
        <v>53.856262999999998</v>
      </c>
    </row>
    <row r="2573" spans="2:5" hidden="1" x14ac:dyDescent="0.3">
      <c r="B2573" s="30">
        <v>15000000</v>
      </c>
      <c r="C2573" s="30">
        <v>36527787</v>
      </c>
      <c r="D2573" s="26">
        <f t="shared" si="80"/>
        <v>15</v>
      </c>
      <c r="E2573" s="26">
        <f t="shared" si="81"/>
        <v>36.527786999999996</v>
      </c>
    </row>
    <row r="2574" spans="2:5" hidden="1" x14ac:dyDescent="0.3">
      <c r="B2574" s="30">
        <v>14000000</v>
      </c>
      <c r="C2574" s="30">
        <v>47356221</v>
      </c>
      <c r="D2574" s="26">
        <f t="shared" si="80"/>
        <v>14</v>
      </c>
      <c r="E2574" s="26">
        <f t="shared" si="81"/>
        <v>47.356220999999998</v>
      </c>
    </row>
    <row r="2575" spans="2:5" hidden="1" x14ac:dyDescent="0.3">
      <c r="B2575" s="30">
        <v>14000000</v>
      </c>
      <c r="C2575" s="30">
        <v>32800000</v>
      </c>
      <c r="D2575" s="26">
        <f t="shared" si="80"/>
        <v>14</v>
      </c>
      <c r="E2575" s="26">
        <f t="shared" si="81"/>
        <v>32.799999999999997</v>
      </c>
    </row>
    <row r="2576" spans="2:5" hidden="1" x14ac:dyDescent="0.3">
      <c r="B2576" s="30">
        <v>14000000</v>
      </c>
      <c r="C2576" s="30">
        <v>24048637</v>
      </c>
      <c r="D2576" s="26">
        <f t="shared" si="80"/>
        <v>14</v>
      </c>
      <c r="E2576" s="26">
        <f t="shared" si="81"/>
        <v>24.048636999999999</v>
      </c>
    </row>
    <row r="2577" spans="2:5" hidden="1" x14ac:dyDescent="0.3">
      <c r="B2577" s="30">
        <v>16500000</v>
      </c>
      <c r="C2577" s="30">
        <v>18510192</v>
      </c>
      <c r="D2577" s="26">
        <f t="shared" si="80"/>
        <v>16.5</v>
      </c>
      <c r="E2577" s="26">
        <f t="shared" si="81"/>
        <v>18.510192</v>
      </c>
    </row>
    <row r="2578" spans="2:5" hidden="1" x14ac:dyDescent="0.3">
      <c r="B2578" s="30">
        <v>14000000</v>
      </c>
      <c r="C2578" s="30">
        <v>20793160</v>
      </c>
      <c r="D2578" s="26">
        <f t="shared" si="80"/>
        <v>14</v>
      </c>
      <c r="E2578" s="26">
        <f t="shared" si="81"/>
        <v>20.79316</v>
      </c>
    </row>
    <row r="2579" spans="2:5" hidden="1" x14ac:dyDescent="0.3">
      <c r="B2579" s="30">
        <v>14000000</v>
      </c>
      <c r="C2579" s="30">
        <v>16628981</v>
      </c>
      <c r="D2579" s="26">
        <f t="shared" si="80"/>
        <v>14</v>
      </c>
      <c r="E2579" s="26">
        <f t="shared" si="81"/>
        <v>16.628981</v>
      </c>
    </row>
    <row r="2580" spans="2:5" hidden="1" x14ac:dyDescent="0.3">
      <c r="B2580" s="30">
        <v>13000000</v>
      </c>
      <c r="C2580" s="30">
        <v>16959436</v>
      </c>
      <c r="D2580" s="26">
        <f t="shared" si="80"/>
        <v>13</v>
      </c>
      <c r="E2580" s="26">
        <f t="shared" si="81"/>
        <v>16.959436</v>
      </c>
    </row>
    <row r="2581" spans="2:5" hidden="1" x14ac:dyDescent="0.3">
      <c r="B2581" s="30">
        <v>14000000</v>
      </c>
      <c r="C2581" s="30">
        <v>11571351</v>
      </c>
      <c r="D2581" s="26">
        <f t="shared" si="80"/>
        <v>14</v>
      </c>
      <c r="E2581" s="26">
        <f t="shared" si="81"/>
        <v>11.571351</v>
      </c>
    </row>
    <row r="2582" spans="2:5" hidden="1" x14ac:dyDescent="0.3">
      <c r="B2582" s="30">
        <v>14000000</v>
      </c>
      <c r="C2582" s="30">
        <v>13515786</v>
      </c>
      <c r="D2582" s="26">
        <f t="shared" si="80"/>
        <v>14</v>
      </c>
      <c r="E2582" s="26">
        <f t="shared" si="81"/>
        <v>13.515786</v>
      </c>
    </row>
    <row r="2583" spans="2:5" hidden="1" x14ac:dyDescent="0.3">
      <c r="B2583" s="30">
        <v>14000000</v>
      </c>
      <c r="C2583" s="30">
        <v>11482931</v>
      </c>
      <c r="D2583" s="26">
        <f t="shared" si="80"/>
        <v>14</v>
      </c>
      <c r="E2583" s="26">
        <f t="shared" si="81"/>
        <v>11.482931000000001</v>
      </c>
    </row>
    <row r="2584" spans="2:5" x14ac:dyDescent="0.3">
      <c r="B2584" s="30">
        <v>20000000</v>
      </c>
      <c r="C2584" s="30">
        <v>-100000</v>
      </c>
      <c r="D2584" s="26">
        <f t="shared" si="80"/>
        <v>20</v>
      </c>
      <c r="E2584" s="26">
        <f t="shared" si="81"/>
        <v>-0.1</v>
      </c>
    </row>
    <row r="2585" spans="2:5" x14ac:dyDescent="0.3">
      <c r="B2585" s="30">
        <v>14000000</v>
      </c>
      <c r="C2585" s="30">
        <v>-508347</v>
      </c>
      <c r="D2585" s="26">
        <f t="shared" si="80"/>
        <v>14</v>
      </c>
      <c r="E2585" s="26">
        <f t="shared" si="81"/>
        <v>-0.50834699999999999</v>
      </c>
    </row>
    <row r="2586" spans="2:5" hidden="1" x14ac:dyDescent="0.3">
      <c r="B2586" s="30">
        <v>14000000</v>
      </c>
      <c r="C2586" s="30">
        <v>2298046</v>
      </c>
      <c r="D2586" s="26">
        <f t="shared" si="80"/>
        <v>14</v>
      </c>
      <c r="E2586" s="26">
        <f t="shared" si="81"/>
        <v>2.2980459999999998</v>
      </c>
    </row>
    <row r="2587" spans="2:5" hidden="1" x14ac:dyDescent="0.3">
      <c r="B2587" s="30">
        <v>14000000</v>
      </c>
      <c r="C2587" s="30">
        <v>1549702</v>
      </c>
      <c r="D2587" s="26">
        <f t="shared" si="80"/>
        <v>14</v>
      </c>
      <c r="E2587" s="26">
        <f t="shared" si="81"/>
        <v>1.5497019999999999</v>
      </c>
    </row>
    <row r="2588" spans="2:5" hidden="1" x14ac:dyDescent="0.3">
      <c r="B2588" s="30">
        <v>14000000</v>
      </c>
      <c r="C2588" s="30">
        <v>1483540</v>
      </c>
      <c r="D2588" s="26">
        <f t="shared" si="80"/>
        <v>14</v>
      </c>
      <c r="E2588" s="26">
        <f t="shared" si="81"/>
        <v>1.4835400000000001</v>
      </c>
    </row>
    <row r="2589" spans="2:5" hidden="1" x14ac:dyDescent="0.3">
      <c r="B2589" s="30">
        <v>14000000</v>
      </c>
      <c r="C2589" s="30">
        <v>6246959</v>
      </c>
      <c r="D2589" s="26">
        <f t="shared" si="80"/>
        <v>14</v>
      </c>
      <c r="E2589" s="26">
        <f t="shared" si="81"/>
        <v>6.2469590000000004</v>
      </c>
    </row>
    <row r="2590" spans="2:5" hidden="1" x14ac:dyDescent="0.3">
      <c r="B2590" s="30">
        <v>14000000</v>
      </c>
      <c r="C2590" s="30">
        <v>1062898</v>
      </c>
      <c r="D2590" s="26">
        <f t="shared" si="80"/>
        <v>14</v>
      </c>
      <c r="E2590" s="26">
        <f t="shared" si="81"/>
        <v>1.0628979999999999</v>
      </c>
    </row>
    <row r="2591" spans="2:5" hidden="1" x14ac:dyDescent="0.3">
      <c r="B2591" s="30">
        <v>12000000</v>
      </c>
      <c r="C2591" s="30">
        <v>2348123</v>
      </c>
      <c r="D2591" s="26">
        <f t="shared" si="80"/>
        <v>12</v>
      </c>
      <c r="E2591" s="26">
        <f t="shared" si="81"/>
        <v>2.3481230000000002</v>
      </c>
    </row>
    <row r="2592" spans="2:5" hidden="1" x14ac:dyDescent="0.3">
      <c r="B2592" s="30">
        <v>8500000</v>
      </c>
      <c r="C2592" s="30">
        <v>6671475</v>
      </c>
      <c r="D2592" s="26">
        <f t="shared" si="80"/>
        <v>8.5</v>
      </c>
      <c r="E2592" s="26">
        <f t="shared" si="81"/>
        <v>6.671475</v>
      </c>
    </row>
    <row r="2593" spans="2:5" hidden="1" x14ac:dyDescent="0.3">
      <c r="B2593" s="30">
        <v>14000000</v>
      </c>
      <c r="C2593" s="30">
        <v>37127062.666666664</v>
      </c>
      <c r="D2593" s="26">
        <f t="shared" si="80"/>
        <v>14</v>
      </c>
      <c r="E2593" s="26">
        <f t="shared" si="81"/>
        <v>37.127062666666667</v>
      </c>
    </row>
    <row r="2594" spans="2:5" x14ac:dyDescent="0.3">
      <c r="B2594" s="30">
        <v>14000000</v>
      </c>
      <c r="C2594" s="30">
        <v>-360000</v>
      </c>
      <c r="D2594" s="26">
        <f t="shared" si="80"/>
        <v>14</v>
      </c>
      <c r="E2594" s="26">
        <f t="shared" si="81"/>
        <v>-0.36</v>
      </c>
    </row>
    <row r="2595" spans="2:5" x14ac:dyDescent="0.3">
      <c r="B2595" s="30">
        <v>23600000</v>
      </c>
      <c r="C2595" s="30">
        <v>-11049758</v>
      </c>
      <c r="D2595" s="26">
        <f t="shared" si="80"/>
        <v>23.6</v>
      </c>
      <c r="E2595" s="26">
        <f t="shared" si="81"/>
        <v>-11.049758000000001</v>
      </c>
    </row>
    <row r="2596" spans="2:5" hidden="1" x14ac:dyDescent="0.3">
      <c r="B2596" s="30">
        <v>11000000</v>
      </c>
      <c r="C2596" s="30">
        <v>1610731</v>
      </c>
      <c r="D2596" s="26">
        <f t="shared" si="80"/>
        <v>11</v>
      </c>
      <c r="E2596" s="26">
        <f t="shared" si="81"/>
        <v>1.6107309999999999</v>
      </c>
    </row>
    <row r="2597" spans="2:5" x14ac:dyDescent="0.3">
      <c r="B2597" s="30">
        <v>14000000</v>
      </c>
      <c r="C2597" s="30">
        <v>-2795501</v>
      </c>
      <c r="D2597" s="26">
        <f t="shared" si="80"/>
        <v>14</v>
      </c>
      <c r="E2597" s="26">
        <f t="shared" si="81"/>
        <v>-2.7955009999999998</v>
      </c>
    </row>
    <row r="2598" spans="2:5" x14ac:dyDescent="0.3">
      <c r="B2598" s="30">
        <v>14000000</v>
      </c>
      <c r="C2598" s="30">
        <v>-3602635</v>
      </c>
      <c r="D2598" s="26">
        <f t="shared" si="80"/>
        <v>14</v>
      </c>
      <c r="E2598" s="26">
        <f t="shared" si="81"/>
        <v>-3.6026349999999998</v>
      </c>
    </row>
    <row r="2599" spans="2:5" x14ac:dyDescent="0.3">
      <c r="B2599" s="30">
        <v>14000000</v>
      </c>
      <c r="C2599" s="30">
        <v>-4597590</v>
      </c>
      <c r="D2599" s="26">
        <f t="shared" si="80"/>
        <v>14</v>
      </c>
      <c r="E2599" s="26">
        <f t="shared" si="81"/>
        <v>-4.5975900000000003</v>
      </c>
    </row>
    <row r="2600" spans="2:5" hidden="1" x14ac:dyDescent="0.3">
      <c r="B2600" s="30">
        <v>3300000</v>
      </c>
      <c r="C2600" s="30">
        <v>2690075</v>
      </c>
      <c r="D2600" s="26">
        <f t="shared" si="80"/>
        <v>3.3</v>
      </c>
      <c r="E2600" s="26">
        <f t="shared" si="81"/>
        <v>2.6900750000000002</v>
      </c>
    </row>
    <row r="2601" spans="2:5" x14ac:dyDescent="0.3">
      <c r="B2601" s="30">
        <v>26000000</v>
      </c>
      <c r="C2601" s="30">
        <v>-20540176</v>
      </c>
      <c r="D2601" s="26">
        <f t="shared" si="80"/>
        <v>26</v>
      </c>
      <c r="E2601" s="26">
        <f t="shared" si="81"/>
        <v>-20.540175999999999</v>
      </c>
    </row>
    <row r="2602" spans="2:5" x14ac:dyDescent="0.3">
      <c r="B2602" s="30">
        <v>24000000</v>
      </c>
      <c r="C2602" s="30">
        <v>-18891180</v>
      </c>
      <c r="D2602" s="26">
        <f t="shared" si="80"/>
        <v>24</v>
      </c>
      <c r="E2602" s="26">
        <f t="shared" si="81"/>
        <v>-18.891179999999999</v>
      </c>
    </row>
    <row r="2603" spans="2:5" x14ac:dyDescent="0.3">
      <c r="B2603" s="30">
        <v>14000000</v>
      </c>
      <c r="C2603" s="30">
        <v>-9258013</v>
      </c>
      <c r="D2603" s="26">
        <f t="shared" si="80"/>
        <v>14</v>
      </c>
      <c r="E2603" s="26">
        <f t="shared" si="81"/>
        <v>-9.258013</v>
      </c>
    </row>
    <row r="2604" spans="2:5" x14ac:dyDescent="0.3">
      <c r="B2604" s="30">
        <v>14000000</v>
      </c>
      <c r="C2604" s="30">
        <v>-9708035</v>
      </c>
      <c r="D2604" s="26">
        <f t="shared" si="80"/>
        <v>14</v>
      </c>
      <c r="E2604" s="26">
        <f t="shared" si="81"/>
        <v>-9.7080350000000006</v>
      </c>
    </row>
    <row r="2605" spans="2:5" x14ac:dyDescent="0.3">
      <c r="B2605" s="30">
        <v>14000000</v>
      </c>
      <c r="C2605" s="30">
        <v>-10899350</v>
      </c>
      <c r="D2605" s="26">
        <f t="shared" si="80"/>
        <v>14</v>
      </c>
      <c r="E2605" s="26">
        <f t="shared" si="81"/>
        <v>-10.89935</v>
      </c>
    </row>
    <row r="2606" spans="2:5" x14ac:dyDescent="0.3">
      <c r="B2606" s="30">
        <v>14000000</v>
      </c>
      <c r="C2606" s="30">
        <v>-11526000</v>
      </c>
      <c r="D2606" s="26">
        <f t="shared" si="80"/>
        <v>14</v>
      </c>
      <c r="E2606" s="26">
        <f t="shared" si="81"/>
        <v>-11.526</v>
      </c>
    </row>
    <row r="2607" spans="2:5" x14ac:dyDescent="0.3">
      <c r="B2607" s="30">
        <v>15000000</v>
      </c>
      <c r="C2607" s="30">
        <v>-12343676</v>
      </c>
      <c r="D2607" s="26">
        <f t="shared" si="80"/>
        <v>15</v>
      </c>
      <c r="E2607" s="26">
        <f t="shared" si="81"/>
        <v>-12.343676</v>
      </c>
    </row>
    <row r="2608" spans="2:5" x14ac:dyDescent="0.3">
      <c r="B2608" s="30">
        <v>14000000</v>
      </c>
      <c r="C2608" s="30">
        <v>-13000000</v>
      </c>
      <c r="D2608" s="26">
        <f t="shared" si="80"/>
        <v>14</v>
      </c>
      <c r="E2608" s="26">
        <f t="shared" si="81"/>
        <v>-13</v>
      </c>
    </row>
    <row r="2609" spans="2:5" x14ac:dyDescent="0.3">
      <c r="B2609" s="30">
        <v>8200000</v>
      </c>
      <c r="C2609" s="30">
        <v>-4241500</v>
      </c>
      <c r="D2609" s="26">
        <f t="shared" si="80"/>
        <v>8.1999999999999993</v>
      </c>
      <c r="E2609" s="26">
        <f t="shared" si="81"/>
        <v>-4.2415000000000003</v>
      </c>
    </row>
    <row r="2610" spans="2:5" x14ac:dyDescent="0.3">
      <c r="B2610" s="30">
        <v>103000000</v>
      </c>
      <c r="C2610" s="30">
        <v>-102725701</v>
      </c>
      <c r="D2610" s="26">
        <f t="shared" si="80"/>
        <v>103</v>
      </c>
      <c r="E2610" s="26">
        <f t="shared" si="81"/>
        <v>-102.725701</v>
      </c>
    </row>
    <row r="2611" spans="2:5" x14ac:dyDescent="0.3">
      <c r="B2611" s="30">
        <v>15000000</v>
      </c>
      <c r="C2611" s="30">
        <v>-14816912</v>
      </c>
      <c r="D2611" s="26">
        <f t="shared" si="80"/>
        <v>15</v>
      </c>
      <c r="E2611" s="26">
        <f t="shared" si="81"/>
        <v>-14.816912</v>
      </c>
    </row>
    <row r="2612" spans="2:5" x14ac:dyDescent="0.3">
      <c r="B2612" s="30">
        <v>14000000</v>
      </c>
      <c r="C2612" s="30">
        <v>-13953505</v>
      </c>
      <c r="D2612" s="26">
        <f t="shared" si="80"/>
        <v>14</v>
      </c>
      <c r="E2612" s="26">
        <f t="shared" si="81"/>
        <v>-13.953505</v>
      </c>
    </row>
    <row r="2613" spans="2:5" x14ac:dyDescent="0.3">
      <c r="B2613" s="30">
        <v>14000000</v>
      </c>
      <c r="C2613" s="30">
        <v>-12247786</v>
      </c>
      <c r="D2613" s="26">
        <f t="shared" si="80"/>
        <v>14</v>
      </c>
      <c r="E2613" s="26">
        <f t="shared" si="81"/>
        <v>-12.247786</v>
      </c>
    </row>
    <row r="2614" spans="2:5" hidden="1" x14ac:dyDescent="0.3">
      <c r="B2614" s="30">
        <v>14000000</v>
      </c>
      <c r="C2614" s="30">
        <v>69025853</v>
      </c>
      <c r="D2614" s="26">
        <f t="shared" si="80"/>
        <v>14</v>
      </c>
      <c r="E2614" s="26">
        <f t="shared" si="81"/>
        <v>69.025852999999998</v>
      </c>
    </row>
    <row r="2615" spans="2:5" hidden="1" x14ac:dyDescent="0.3">
      <c r="B2615" s="30">
        <v>12000000</v>
      </c>
      <c r="C2615" s="30">
        <v>44631572</v>
      </c>
      <c r="D2615" s="26">
        <f t="shared" si="80"/>
        <v>12</v>
      </c>
      <c r="E2615" s="26">
        <f t="shared" si="81"/>
        <v>44.631571999999998</v>
      </c>
    </row>
    <row r="2616" spans="2:5" hidden="1" x14ac:dyDescent="0.3">
      <c r="B2616" s="30">
        <v>13500000</v>
      </c>
      <c r="C2616" s="30">
        <v>2354988</v>
      </c>
      <c r="D2616" s="26">
        <f t="shared" si="80"/>
        <v>13.5</v>
      </c>
      <c r="E2616" s="26">
        <f t="shared" si="81"/>
        <v>2.3549880000000001</v>
      </c>
    </row>
    <row r="2617" spans="2:5" x14ac:dyDescent="0.3">
      <c r="B2617" s="30">
        <v>14000000</v>
      </c>
      <c r="C2617" s="30">
        <v>-1717323</v>
      </c>
      <c r="D2617" s="26">
        <f t="shared" si="80"/>
        <v>14</v>
      </c>
      <c r="E2617" s="26">
        <f t="shared" si="81"/>
        <v>-1.7173229999999999</v>
      </c>
    </row>
    <row r="2618" spans="2:5" x14ac:dyDescent="0.3">
      <c r="B2618" s="30">
        <v>13500000</v>
      </c>
      <c r="C2618" s="30">
        <v>-6439124</v>
      </c>
      <c r="D2618" s="26">
        <f t="shared" si="80"/>
        <v>13.5</v>
      </c>
      <c r="E2618" s="26">
        <f t="shared" si="81"/>
        <v>-6.4391239999999996</v>
      </c>
    </row>
    <row r="2619" spans="2:5" x14ac:dyDescent="0.3">
      <c r="B2619" s="30">
        <v>15000000</v>
      </c>
      <c r="C2619" s="30">
        <v>-10239</v>
      </c>
      <c r="D2619" s="26">
        <f t="shared" si="80"/>
        <v>15</v>
      </c>
      <c r="E2619" s="26">
        <f t="shared" si="81"/>
        <v>-1.0239E-2</v>
      </c>
    </row>
    <row r="2620" spans="2:5" x14ac:dyDescent="0.3">
      <c r="B2620" s="30">
        <v>11750000</v>
      </c>
      <c r="C2620" s="30">
        <v>-11062919</v>
      </c>
      <c r="D2620" s="26">
        <f t="shared" si="80"/>
        <v>11.75</v>
      </c>
      <c r="E2620" s="26">
        <f t="shared" si="81"/>
        <v>-11.062919000000001</v>
      </c>
    </row>
    <row r="2621" spans="2:5" x14ac:dyDescent="0.3">
      <c r="B2621" s="30">
        <v>13500000</v>
      </c>
      <c r="C2621" s="30">
        <v>-7998060</v>
      </c>
      <c r="D2621" s="26">
        <f t="shared" si="80"/>
        <v>13.5</v>
      </c>
      <c r="E2621" s="26">
        <f t="shared" si="81"/>
        <v>-7.9980599999999997</v>
      </c>
    </row>
    <row r="2622" spans="2:5" x14ac:dyDescent="0.3">
      <c r="B2622" s="30">
        <v>10000000</v>
      </c>
      <c r="C2622" s="30">
        <v>-7913655</v>
      </c>
      <c r="D2622" s="26">
        <f t="shared" si="80"/>
        <v>10</v>
      </c>
      <c r="E2622" s="26">
        <f t="shared" si="81"/>
        <v>-7.9136550000000003</v>
      </c>
    </row>
    <row r="2623" spans="2:5" x14ac:dyDescent="0.3">
      <c r="B2623" s="30">
        <v>20000000</v>
      </c>
      <c r="C2623" s="30">
        <v>-17394961</v>
      </c>
      <c r="D2623" s="26">
        <f t="shared" si="80"/>
        <v>20</v>
      </c>
      <c r="E2623" s="26">
        <f t="shared" si="81"/>
        <v>-17.394960999999999</v>
      </c>
    </row>
    <row r="2624" spans="2:5" hidden="1" x14ac:dyDescent="0.3">
      <c r="B2624" s="30">
        <v>13000000</v>
      </c>
      <c r="C2624" s="30">
        <v>110922370</v>
      </c>
      <c r="D2624" s="26">
        <f t="shared" si="80"/>
        <v>13</v>
      </c>
      <c r="E2624" s="26">
        <f t="shared" si="81"/>
        <v>110.92237</v>
      </c>
    </row>
    <row r="2625" spans="2:5" x14ac:dyDescent="0.3">
      <c r="B2625" s="30">
        <v>13400000</v>
      </c>
      <c r="C2625" s="30">
        <v>-13236409</v>
      </c>
      <c r="D2625" s="26">
        <f t="shared" si="80"/>
        <v>13.4</v>
      </c>
      <c r="E2625" s="26">
        <f t="shared" si="81"/>
        <v>-13.236409</v>
      </c>
    </row>
    <row r="2626" spans="2:5" hidden="1" x14ac:dyDescent="0.3">
      <c r="B2626" s="30">
        <v>13000000</v>
      </c>
      <c r="C2626" s="30">
        <v>60000942</v>
      </c>
      <c r="D2626" s="26">
        <f t="shared" si="80"/>
        <v>13</v>
      </c>
      <c r="E2626" s="26">
        <f t="shared" si="81"/>
        <v>60.000942000000002</v>
      </c>
    </row>
    <row r="2627" spans="2:5" hidden="1" x14ac:dyDescent="0.3">
      <c r="B2627" s="30">
        <v>13000000</v>
      </c>
      <c r="C2627" s="30">
        <v>93952327</v>
      </c>
      <c r="D2627" s="26">
        <f t="shared" ref="D2627:D2690" si="82">B2627/1000000</f>
        <v>13</v>
      </c>
      <c r="E2627" s="26">
        <f t="shared" ref="E2627:E2690" si="83">C2627/1000000</f>
        <v>93.952326999999997</v>
      </c>
    </row>
    <row r="2628" spans="2:5" hidden="1" x14ac:dyDescent="0.3">
      <c r="B2628" s="30">
        <v>13000000</v>
      </c>
      <c r="C2628" s="30">
        <v>44300000</v>
      </c>
      <c r="D2628" s="26">
        <f t="shared" si="82"/>
        <v>13</v>
      </c>
      <c r="E2628" s="26">
        <f t="shared" si="83"/>
        <v>44.3</v>
      </c>
    </row>
    <row r="2629" spans="2:5" hidden="1" x14ac:dyDescent="0.3">
      <c r="B2629" s="30">
        <v>13000000</v>
      </c>
      <c r="C2629" s="30">
        <v>78038276</v>
      </c>
      <c r="D2629" s="26">
        <f t="shared" si="82"/>
        <v>13</v>
      </c>
      <c r="E2629" s="26">
        <f t="shared" si="83"/>
        <v>78.038275999999996</v>
      </c>
    </row>
    <row r="2630" spans="2:5" hidden="1" x14ac:dyDescent="0.3">
      <c r="B2630" s="30">
        <v>7000000</v>
      </c>
      <c r="C2630" s="30">
        <v>42369900</v>
      </c>
      <c r="D2630" s="26">
        <f t="shared" si="82"/>
        <v>7</v>
      </c>
      <c r="E2630" s="26">
        <f t="shared" si="83"/>
        <v>42.369900000000001</v>
      </c>
    </row>
    <row r="2631" spans="2:5" hidden="1" x14ac:dyDescent="0.3">
      <c r="B2631" s="30">
        <v>13000000</v>
      </c>
      <c r="C2631" s="30">
        <v>48693523</v>
      </c>
      <c r="D2631" s="26">
        <f t="shared" si="82"/>
        <v>13</v>
      </c>
      <c r="E2631" s="26">
        <f t="shared" si="83"/>
        <v>48.693522999999999</v>
      </c>
    </row>
    <row r="2632" spans="2:5" hidden="1" x14ac:dyDescent="0.3">
      <c r="B2632" s="30">
        <v>13000000</v>
      </c>
      <c r="C2632" s="30">
        <v>33729374</v>
      </c>
      <c r="D2632" s="26">
        <f t="shared" si="82"/>
        <v>13</v>
      </c>
      <c r="E2632" s="26">
        <f t="shared" si="83"/>
        <v>33.729374</v>
      </c>
    </row>
    <row r="2633" spans="2:5" hidden="1" x14ac:dyDescent="0.3">
      <c r="B2633" s="30">
        <v>13000000</v>
      </c>
      <c r="C2633" s="30">
        <v>31726644</v>
      </c>
      <c r="D2633" s="26">
        <f t="shared" si="82"/>
        <v>13</v>
      </c>
      <c r="E2633" s="26">
        <f t="shared" si="83"/>
        <v>31.726644</v>
      </c>
    </row>
    <row r="2634" spans="2:5" hidden="1" x14ac:dyDescent="0.3">
      <c r="B2634" s="30">
        <v>13000000</v>
      </c>
      <c r="C2634" s="30">
        <v>31134898</v>
      </c>
      <c r="D2634" s="26">
        <f t="shared" si="82"/>
        <v>13</v>
      </c>
      <c r="E2634" s="26">
        <f t="shared" si="83"/>
        <v>31.134898</v>
      </c>
    </row>
    <row r="2635" spans="2:5" hidden="1" x14ac:dyDescent="0.3">
      <c r="B2635" s="30">
        <v>12500000</v>
      </c>
      <c r="C2635" s="30">
        <v>36137684</v>
      </c>
      <c r="D2635" s="26">
        <f t="shared" si="82"/>
        <v>12.5</v>
      </c>
      <c r="E2635" s="26">
        <f t="shared" si="83"/>
        <v>36.137684</v>
      </c>
    </row>
    <row r="2636" spans="2:5" hidden="1" x14ac:dyDescent="0.3">
      <c r="B2636" s="30">
        <v>16000000</v>
      </c>
      <c r="C2636" s="30">
        <v>22176108</v>
      </c>
      <c r="D2636" s="26">
        <f t="shared" si="82"/>
        <v>16</v>
      </c>
      <c r="E2636" s="26">
        <f t="shared" si="83"/>
        <v>22.176107999999999</v>
      </c>
    </row>
    <row r="2637" spans="2:5" hidden="1" x14ac:dyDescent="0.3">
      <c r="B2637" s="30">
        <v>13000000</v>
      </c>
      <c r="C2637" s="30">
        <v>15972187</v>
      </c>
      <c r="D2637" s="26">
        <f t="shared" si="82"/>
        <v>13</v>
      </c>
      <c r="E2637" s="26">
        <f t="shared" si="83"/>
        <v>15.972187</v>
      </c>
    </row>
    <row r="2638" spans="2:5" hidden="1" x14ac:dyDescent="0.3">
      <c r="B2638" s="30">
        <v>8200000</v>
      </c>
      <c r="C2638" s="30">
        <v>19779400</v>
      </c>
      <c r="D2638" s="26">
        <f t="shared" si="82"/>
        <v>8.1999999999999993</v>
      </c>
      <c r="E2638" s="26">
        <f t="shared" si="83"/>
        <v>19.779399999999999</v>
      </c>
    </row>
    <row r="2639" spans="2:5" hidden="1" x14ac:dyDescent="0.3">
      <c r="B2639" s="30">
        <v>17000000</v>
      </c>
      <c r="C2639" s="30">
        <v>37257433</v>
      </c>
      <c r="D2639" s="26">
        <f t="shared" si="82"/>
        <v>17</v>
      </c>
      <c r="E2639" s="26">
        <f t="shared" si="83"/>
        <v>37.257432999999999</v>
      </c>
    </row>
    <row r="2640" spans="2:5" x14ac:dyDescent="0.3">
      <c r="B2640" s="30">
        <v>13000000</v>
      </c>
      <c r="C2640" s="30">
        <v>-12976053</v>
      </c>
      <c r="D2640" s="26">
        <f t="shared" si="82"/>
        <v>13</v>
      </c>
      <c r="E2640" s="26">
        <f t="shared" si="83"/>
        <v>-12.976053</v>
      </c>
    </row>
    <row r="2641" spans="2:5" hidden="1" x14ac:dyDescent="0.3">
      <c r="B2641" s="30">
        <v>13000000</v>
      </c>
      <c r="C2641" s="30">
        <v>47008303</v>
      </c>
      <c r="D2641" s="26">
        <f t="shared" si="82"/>
        <v>13</v>
      </c>
      <c r="E2641" s="26">
        <f t="shared" si="83"/>
        <v>47.008302999999998</v>
      </c>
    </row>
    <row r="2642" spans="2:5" hidden="1" x14ac:dyDescent="0.3">
      <c r="B2642" s="30">
        <v>13000000</v>
      </c>
      <c r="C2642" s="30">
        <v>36121934</v>
      </c>
      <c r="D2642" s="26">
        <f t="shared" si="82"/>
        <v>13</v>
      </c>
      <c r="E2642" s="26">
        <f t="shared" si="83"/>
        <v>36.121934000000003</v>
      </c>
    </row>
    <row r="2643" spans="2:5" hidden="1" x14ac:dyDescent="0.3">
      <c r="B2643" s="30">
        <v>18000000</v>
      </c>
      <c r="C2643" s="30">
        <v>9141959</v>
      </c>
      <c r="D2643" s="26">
        <f t="shared" si="82"/>
        <v>18</v>
      </c>
      <c r="E2643" s="26">
        <f t="shared" si="83"/>
        <v>9.1419589999999999</v>
      </c>
    </row>
    <row r="2644" spans="2:5" hidden="1" x14ac:dyDescent="0.3">
      <c r="B2644" s="30">
        <v>13000000</v>
      </c>
      <c r="C2644" s="30">
        <v>14052167</v>
      </c>
      <c r="D2644" s="26">
        <f t="shared" si="82"/>
        <v>13</v>
      </c>
      <c r="E2644" s="26">
        <f t="shared" si="83"/>
        <v>14.052167000000001</v>
      </c>
    </row>
    <row r="2645" spans="2:5" hidden="1" x14ac:dyDescent="0.3">
      <c r="B2645" s="30">
        <v>13000000</v>
      </c>
      <c r="C2645" s="30">
        <v>13539321</v>
      </c>
      <c r="D2645" s="26">
        <f t="shared" si="82"/>
        <v>13</v>
      </c>
      <c r="E2645" s="26">
        <f t="shared" si="83"/>
        <v>13.539320999999999</v>
      </c>
    </row>
    <row r="2646" spans="2:5" hidden="1" x14ac:dyDescent="0.3">
      <c r="B2646" s="30">
        <v>13000000</v>
      </c>
      <c r="C2646" s="30">
        <v>15501605</v>
      </c>
      <c r="D2646" s="26">
        <f t="shared" si="82"/>
        <v>13</v>
      </c>
      <c r="E2646" s="26">
        <f t="shared" si="83"/>
        <v>15.501605</v>
      </c>
    </row>
    <row r="2647" spans="2:5" hidden="1" x14ac:dyDescent="0.3">
      <c r="B2647" s="30">
        <v>13200000</v>
      </c>
      <c r="C2647" s="30">
        <v>39343632</v>
      </c>
      <c r="D2647" s="26">
        <f t="shared" si="82"/>
        <v>13.2</v>
      </c>
      <c r="E2647" s="26">
        <f t="shared" si="83"/>
        <v>39.343631999999999</v>
      </c>
    </row>
    <row r="2648" spans="2:5" hidden="1" x14ac:dyDescent="0.3">
      <c r="B2648" s="30">
        <v>18000000</v>
      </c>
      <c r="C2648" s="30">
        <v>7592632</v>
      </c>
      <c r="D2648" s="26">
        <f t="shared" si="82"/>
        <v>18</v>
      </c>
      <c r="E2648" s="26">
        <f t="shared" si="83"/>
        <v>7.592632</v>
      </c>
    </row>
    <row r="2649" spans="2:5" hidden="1" x14ac:dyDescent="0.3">
      <c r="B2649" s="30">
        <v>15000000</v>
      </c>
      <c r="C2649" s="30">
        <v>10440971</v>
      </c>
      <c r="D2649" s="26">
        <f t="shared" si="82"/>
        <v>15</v>
      </c>
      <c r="E2649" s="26">
        <f t="shared" si="83"/>
        <v>10.440970999999999</v>
      </c>
    </row>
    <row r="2650" spans="2:5" hidden="1" x14ac:dyDescent="0.3">
      <c r="B2650" s="30">
        <v>13000000</v>
      </c>
      <c r="C2650" s="30">
        <v>9858926</v>
      </c>
      <c r="D2650" s="26">
        <f t="shared" si="82"/>
        <v>13</v>
      </c>
      <c r="E2650" s="26">
        <f t="shared" si="83"/>
        <v>9.8589260000000003</v>
      </c>
    </row>
    <row r="2651" spans="2:5" hidden="1" x14ac:dyDescent="0.3">
      <c r="B2651" s="30">
        <v>6000000</v>
      </c>
      <c r="C2651" s="30">
        <v>16235901</v>
      </c>
      <c r="D2651" s="26">
        <f t="shared" si="82"/>
        <v>6</v>
      </c>
      <c r="E2651" s="26">
        <f t="shared" si="83"/>
        <v>16.235900999999998</v>
      </c>
    </row>
    <row r="2652" spans="2:5" hidden="1" x14ac:dyDescent="0.3">
      <c r="B2652" s="30">
        <v>13000000</v>
      </c>
      <c r="C2652" s="30">
        <v>25916903</v>
      </c>
      <c r="D2652" s="26">
        <f t="shared" si="82"/>
        <v>13</v>
      </c>
      <c r="E2652" s="26">
        <f t="shared" si="83"/>
        <v>25.916903000000001</v>
      </c>
    </row>
    <row r="2653" spans="2:5" hidden="1" x14ac:dyDescent="0.3">
      <c r="B2653" s="30">
        <v>14000000</v>
      </c>
      <c r="C2653" s="30">
        <v>2929123</v>
      </c>
      <c r="D2653" s="26">
        <f t="shared" si="82"/>
        <v>14</v>
      </c>
      <c r="E2653" s="26">
        <f t="shared" si="83"/>
        <v>2.9291230000000001</v>
      </c>
    </row>
    <row r="2654" spans="2:5" x14ac:dyDescent="0.3">
      <c r="B2654" s="30">
        <v>19000000</v>
      </c>
      <c r="C2654" s="30">
        <v>-5246069</v>
      </c>
      <c r="D2654" s="26">
        <f t="shared" si="82"/>
        <v>19</v>
      </c>
      <c r="E2654" s="26">
        <f t="shared" si="83"/>
        <v>-5.2460690000000003</v>
      </c>
    </row>
    <row r="2655" spans="2:5" x14ac:dyDescent="0.3">
      <c r="B2655" s="30">
        <v>13000000</v>
      </c>
      <c r="C2655" s="30">
        <v>-2003560</v>
      </c>
      <c r="D2655" s="26">
        <f t="shared" si="82"/>
        <v>13</v>
      </c>
      <c r="E2655" s="26">
        <f t="shared" si="83"/>
        <v>-2.0035599999999998</v>
      </c>
    </row>
    <row r="2656" spans="2:5" x14ac:dyDescent="0.3">
      <c r="B2656" s="30">
        <v>13000000</v>
      </c>
      <c r="C2656" s="30">
        <v>-4973029</v>
      </c>
      <c r="D2656" s="26">
        <f t="shared" si="82"/>
        <v>13</v>
      </c>
      <c r="E2656" s="26">
        <f t="shared" si="83"/>
        <v>-4.9730290000000004</v>
      </c>
    </row>
    <row r="2657" spans="2:5" hidden="1" x14ac:dyDescent="0.3">
      <c r="B2657" s="30">
        <v>13000000</v>
      </c>
      <c r="C2657" s="30">
        <v>1677654</v>
      </c>
      <c r="D2657" s="26">
        <f t="shared" si="82"/>
        <v>13</v>
      </c>
      <c r="E2657" s="26">
        <f t="shared" si="83"/>
        <v>1.677654</v>
      </c>
    </row>
    <row r="2658" spans="2:5" x14ac:dyDescent="0.3">
      <c r="B2658" s="30">
        <v>13000000</v>
      </c>
      <c r="C2658" s="30">
        <v>-3024316</v>
      </c>
      <c r="D2658" s="26">
        <f t="shared" si="82"/>
        <v>13</v>
      </c>
      <c r="E2658" s="26">
        <f t="shared" si="83"/>
        <v>-3.0243159999999998</v>
      </c>
    </row>
    <row r="2659" spans="2:5" x14ac:dyDescent="0.3">
      <c r="B2659" s="30">
        <v>13000000</v>
      </c>
      <c r="C2659" s="30">
        <v>-5118665</v>
      </c>
      <c r="D2659" s="26">
        <f t="shared" si="82"/>
        <v>13</v>
      </c>
      <c r="E2659" s="26">
        <f t="shared" si="83"/>
        <v>-5.118665</v>
      </c>
    </row>
    <row r="2660" spans="2:5" x14ac:dyDescent="0.3">
      <c r="B2660" s="30">
        <v>13000000</v>
      </c>
      <c r="C2660" s="30">
        <v>-6758303</v>
      </c>
      <c r="D2660" s="26">
        <f t="shared" si="82"/>
        <v>13</v>
      </c>
      <c r="E2660" s="26">
        <f t="shared" si="83"/>
        <v>-6.7583029999999997</v>
      </c>
    </row>
    <row r="2661" spans="2:5" x14ac:dyDescent="0.3">
      <c r="B2661" s="30">
        <v>30000000</v>
      </c>
      <c r="C2661" s="30">
        <v>-19119074</v>
      </c>
      <c r="D2661" s="26">
        <f t="shared" si="82"/>
        <v>30</v>
      </c>
      <c r="E2661" s="26">
        <f t="shared" si="83"/>
        <v>-19.119074000000001</v>
      </c>
    </row>
    <row r="2662" spans="2:5" x14ac:dyDescent="0.3">
      <c r="B2662" s="30">
        <v>13000000</v>
      </c>
      <c r="C2662" s="30">
        <v>-7128397</v>
      </c>
      <c r="D2662" s="26">
        <f t="shared" si="82"/>
        <v>13</v>
      </c>
      <c r="E2662" s="26">
        <f t="shared" si="83"/>
        <v>-7.1283969999999997</v>
      </c>
    </row>
    <row r="2663" spans="2:5" hidden="1" x14ac:dyDescent="0.3">
      <c r="B2663" s="30">
        <v>13000000</v>
      </c>
      <c r="C2663" s="30">
        <v>3574731</v>
      </c>
      <c r="D2663" s="26">
        <f t="shared" si="82"/>
        <v>13</v>
      </c>
      <c r="E2663" s="26">
        <f t="shared" si="83"/>
        <v>3.5747309999999999</v>
      </c>
    </row>
    <row r="2664" spans="2:5" x14ac:dyDescent="0.3">
      <c r="B2664" s="30">
        <v>13000000</v>
      </c>
      <c r="C2664" s="30">
        <v>-7997690</v>
      </c>
      <c r="D2664" s="26">
        <f t="shared" si="82"/>
        <v>13</v>
      </c>
      <c r="E2664" s="26">
        <f t="shared" si="83"/>
        <v>-7.9976900000000004</v>
      </c>
    </row>
    <row r="2665" spans="2:5" x14ac:dyDescent="0.3">
      <c r="B2665" s="30">
        <v>13000000</v>
      </c>
      <c r="C2665" s="30">
        <v>-8080104</v>
      </c>
      <c r="D2665" s="26">
        <f t="shared" si="82"/>
        <v>13</v>
      </c>
      <c r="E2665" s="26">
        <f t="shared" si="83"/>
        <v>-8.0801040000000004</v>
      </c>
    </row>
    <row r="2666" spans="2:5" hidden="1" x14ac:dyDescent="0.3">
      <c r="B2666" s="30">
        <v>13000000</v>
      </c>
      <c r="C2666" s="30">
        <v>12675765</v>
      </c>
      <c r="D2666" s="26">
        <f t="shared" si="82"/>
        <v>13</v>
      </c>
      <c r="E2666" s="26">
        <f t="shared" si="83"/>
        <v>12.675765</v>
      </c>
    </row>
    <row r="2667" spans="2:5" x14ac:dyDescent="0.3">
      <c r="B2667" s="30">
        <v>13000000</v>
      </c>
      <c r="C2667" s="30">
        <v>-8142624</v>
      </c>
      <c r="D2667" s="26">
        <f t="shared" si="82"/>
        <v>13</v>
      </c>
      <c r="E2667" s="26">
        <f t="shared" si="83"/>
        <v>-8.1426239999999996</v>
      </c>
    </row>
    <row r="2668" spans="2:5" x14ac:dyDescent="0.3">
      <c r="B2668" s="30">
        <v>13000000</v>
      </c>
      <c r="C2668" s="30">
        <v>-9830576</v>
      </c>
      <c r="D2668" s="26">
        <f t="shared" si="82"/>
        <v>13</v>
      </c>
      <c r="E2668" s="26">
        <f t="shared" si="83"/>
        <v>-9.8305760000000006</v>
      </c>
    </row>
    <row r="2669" spans="2:5" hidden="1" x14ac:dyDescent="0.3">
      <c r="B2669" s="30">
        <v>13000000</v>
      </c>
      <c r="C2669" s="30">
        <v>5004225</v>
      </c>
      <c r="D2669" s="26">
        <f t="shared" si="82"/>
        <v>13</v>
      </c>
      <c r="E2669" s="26">
        <f t="shared" si="83"/>
        <v>5.0042249999999999</v>
      </c>
    </row>
    <row r="2670" spans="2:5" x14ac:dyDescent="0.3">
      <c r="B2670" s="30">
        <v>100000000</v>
      </c>
      <c r="C2670" s="30">
        <v>-96941620</v>
      </c>
      <c r="D2670" s="26">
        <f t="shared" si="82"/>
        <v>100</v>
      </c>
      <c r="E2670" s="26">
        <f t="shared" si="83"/>
        <v>-96.94162</v>
      </c>
    </row>
    <row r="2671" spans="2:5" x14ac:dyDescent="0.3">
      <c r="B2671" s="30">
        <v>11000000</v>
      </c>
      <c r="C2671" s="30">
        <v>-7925162</v>
      </c>
      <c r="D2671" s="26">
        <f t="shared" si="82"/>
        <v>11</v>
      </c>
      <c r="E2671" s="26">
        <f t="shared" si="83"/>
        <v>-7.9251620000000003</v>
      </c>
    </row>
    <row r="2672" spans="2:5" x14ac:dyDescent="0.3">
      <c r="B2672" s="30">
        <v>13000000</v>
      </c>
      <c r="C2672" s="30">
        <v>-10896000</v>
      </c>
      <c r="D2672" s="26">
        <f t="shared" si="82"/>
        <v>13</v>
      </c>
      <c r="E2672" s="26">
        <f t="shared" si="83"/>
        <v>-10.896000000000001</v>
      </c>
    </row>
    <row r="2673" spans="2:5" x14ac:dyDescent="0.3">
      <c r="B2673" s="30">
        <v>13000000</v>
      </c>
      <c r="C2673" s="30">
        <v>-11827231</v>
      </c>
      <c r="D2673" s="26">
        <f t="shared" si="82"/>
        <v>13</v>
      </c>
      <c r="E2673" s="26">
        <f t="shared" si="83"/>
        <v>-11.827230999999999</v>
      </c>
    </row>
    <row r="2674" spans="2:5" hidden="1" x14ac:dyDescent="0.3">
      <c r="B2674" s="30">
        <v>13000000</v>
      </c>
      <c r="C2674" s="30">
        <v>4738570</v>
      </c>
      <c r="D2674" s="26">
        <f t="shared" si="82"/>
        <v>13</v>
      </c>
      <c r="E2674" s="26">
        <f t="shared" si="83"/>
        <v>4.7385700000000002</v>
      </c>
    </row>
    <row r="2675" spans="2:5" x14ac:dyDescent="0.3">
      <c r="B2675" s="30">
        <v>3000000</v>
      </c>
      <c r="C2675" s="30">
        <v>-1800000</v>
      </c>
      <c r="D2675" s="26">
        <f t="shared" si="82"/>
        <v>3</v>
      </c>
      <c r="E2675" s="26">
        <f t="shared" si="83"/>
        <v>-1.8</v>
      </c>
    </row>
    <row r="2676" spans="2:5" x14ac:dyDescent="0.3">
      <c r="B2676" s="30">
        <v>13000000</v>
      </c>
      <c r="C2676" s="30">
        <v>-11849597</v>
      </c>
      <c r="D2676" s="26">
        <f t="shared" si="82"/>
        <v>13</v>
      </c>
      <c r="E2676" s="26">
        <f t="shared" si="83"/>
        <v>-11.849596999999999</v>
      </c>
    </row>
    <row r="2677" spans="2:5" x14ac:dyDescent="0.3">
      <c r="B2677" s="30">
        <v>20000000</v>
      </c>
      <c r="C2677" s="30">
        <v>-19596068</v>
      </c>
      <c r="D2677" s="26">
        <f t="shared" si="82"/>
        <v>20</v>
      </c>
      <c r="E2677" s="26">
        <f t="shared" si="83"/>
        <v>-19.596067999999999</v>
      </c>
    </row>
    <row r="2678" spans="2:5" x14ac:dyDescent="0.3">
      <c r="B2678" s="30">
        <v>8495000</v>
      </c>
      <c r="C2678" s="30">
        <v>-6782889</v>
      </c>
      <c r="D2678" s="26">
        <f t="shared" si="82"/>
        <v>8.4949999999999992</v>
      </c>
      <c r="E2678" s="26">
        <f t="shared" si="83"/>
        <v>-6.7828889999999999</v>
      </c>
    </row>
    <row r="2679" spans="2:5" x14ac:dyDescent="0.3">
      <c r="B2679" s="30">
        <v>13000000</v>
      </c>
      <c r="C2679" s="30">
        <v>-11975825</v>
      </c>
      <c r="D2679" s="26">
        <f t="shared" si="82"/>
        <v>13</v>
      </c>
      <c r="E2679" s="26">
        <f t="shared" si="83"/>
        <v>-11.975825</v>
      </c>
    </row>
    <row r="2680" spans="2:5" x14ac:dyDescent="0.3">
      <c r="B2680" s="30">
        <v>13000000</v>
      </c>
      <c r="C2680" s="30">
        <v>-12698695</v>
      </c>
      <c r="D2680" s="26">
        <f t="shared" si="82"/>
        <v>13</v>
      </c>
      <c r="E2680" s="26">
        <f t="shared" si="83"/>
        <v>-12.698695000000001</v>
      </c>
    </row>
    <row r="2681" spans="2:5" hidden="1" x14ac:dyDescent="0.3">
      <c r="B2681" s="30">
        <v>13000000</v>
      </c>
      <c r="C2681" s="30">
        <v>38872378</v>
      </c>
      <c r="D2681" s="26">
        <f t="shared" si="82"/>
        <v>13</v>
      </c>
      <c r="E2681" s="26">
        <f t="shared" si="83"/>
        <v>38.872377999999998</v>
      </c>
    </row>
    <row r="2682" spans="2:5" x14ac:dyDescent="0.3">
      <c r="B2682" s="30">
        <v>12620000</v>
      </c>
      <c r="C2682" s="30">
        <v>-12588338</v>
      </c>
      <c r="D2682" s="26">
        <f t="shared" si="82"/>
        <v>12.62</v>
      </c>
      <c r="E2682" s="26">
        <f t="shared" si="83"/>
        <v>-12.588338</v>
      </c>
    </row>
    <row r="2683" spans="2:5" hidden="1" x14ac:dyDescent="0.3">
      <c r="B2683" s="30">
        <v>13000000</v>
      </c>
      <c r="C2683" s="30">
        <v>15399192</v>
      </c>
      <c r="D2683" s="26">
        <f t="shared" si="82"/>
        <v>13</v>
      </c>
      <c r="E2683" s="26">
        <f t="shared" si="83"/>
        <v>15.399191999999999</v>
      </c>
    </row>
    <row r="2684" spans="2:5" x14ac:dyDescent="0.3">
      <c r="B2684" s="30">
        <v>13000000</v>
      </c>
      <c r="C2684" s="30">
        <v>-10964434</v>
      </c>
      <c r="D2684" s="26">
        <f t="shared" si="82"/>
        <v>13</v>
      </c>
      <c r="E2684" s="26">
        <f t="shared" si="83"/>
        <v>-10.964434000000001</v>
      </c>
    </row>
    <row r="2685" spans="2:5" hidden="1" x14ac:dyDescent="0.3">
      <c r="B2685" s="30">
        <v>12500000</v>
      </c>
      <c r="C2685" s="30">
        <v>23581973.333333336</v>
      </c>
      <c r="D2685" s="26">
        <f t="shared" si="82"/>
        <v>12.5</v>
      </c>
      <c r="E2685" s="26">
        <f t="shared" si="83"/>
        <v>23.581973333333337</v>
      </c>
    </row>
    <row r="2686" spans="2:5" hidden="1" x14ac:dyDescent="0.3">
      <c r="B2686" s="30">
        <v>12500000</v>
      </c>
      <c r="C2686" s="30">
        <v>8578145</v>
      </c>
      <c r="D2686" s="26">
        <f t="shared" si="82"/>
        <v>12.5</v>
      </c>
      <c r="E2686" s="26">
        <f t="shared" si="83"/>
        <v>8.5781449999999992</v>
      </c>
    </row>
    <row r="2687" spans="2:5" hidden="1" x14ac:dyDescent="0.3">
      <c r="B2687" s="30">
        <v>12500000</v>
      </c>
      <c r="C2687" s="30">
        <v>1560950</v>
      </c>
      <c r="D2687" s="26">
        <f t="shared" si="82"/>
        <v>12.5</v>
      </c>
      <c r="E2687" s="26">
        <f t="shared" si="83"/>
        <v>1.5609500000000001</v>
      </c>
    </row>
    <row r="2688" spans="2:5" x14ac:dyDescent="0.3">
      <c r="B2688" s="30">
        <v>13000000</v>
      </c>
      <c r="C2688" s="30">
        <v>-718500</v>
      </c>
      <c r="D2688" s="26">
        <f t="shared" si="82"/>
        <v>13</v>
      </c>
      <c r="E2688" s="26">
        <f t="shared" si="83"/>
        <v>-0.71850000000000003</v>
      </c>
    </row>
    <row r="2689" spans="2:5" x14ac:dyDescent="0.3">
      <c r="B2689" s="30">
        <v>12500000</v>
      </c>
      <c r="C2689" s="30">
        <v>-1774772</v>
      </c>
      <c r="D2689" s="26">
        <f t="shared" si="82"/>
        <v>12.5</v>
      </c>
      <c r="E2689" s="26">
        <f t="shared" si="83"/>
        <v>-1.774772</v>
      </c>
    </row>
    <row r="2690" spans="2:5" x14ac:dyDescent="0.3">
      <c r="B2690" s="30">
        <v>13000000</v>
      </c>
      <c r="C2690" s="30">
        <v>-12785034</v>
      </c>
      <c r="D2690" s="26">
        <f t="shared" si="82"/>
        <v>13</v>
      </c>
      <c r="E2690" s="26">
        <f t="shared" si="83"/>
        <v>-12.785034</v>
      </c>
    </row>
    <row r="2691" spans="2:5" x14ac:dyDescent="0.3">
      <c r="B2691" s="30">
        <v>18000000</v>
      </c>
      <c r="C2691" s="30">
        <v>-16929480</v>
      </c>
      <c r="D2691" s="26">
        <f t="shared" ref="D2691:D2754" si="84">B2691/1000000</f>
        <v>18</v>
      </c>
      <c r="E2691" s="26">
        <f t="shared" ref="E2691:E2754" si="85">C2691/1000000</f>
        <v>-16.929480000000002</v>
      </c>
    </row>
    <row r="2692" spans="2:5" x14ac:dyDescent="0.3">
      <c r="B2692" s="30">
        <v>16000000</v>
      </c>
      <c r="C2692" s="30">
        <v>-4043793</v>
      </c>
      <c r="D2692" s="26">
        <f t="shared" si="84"/>
        <v>16</v>
      </c>
      <c r="E2692" s="26">
        <f t="shared" si="85"/>
        <v>-4.043793</v>
      </c>
    </row>
    <row r="2693" spans="2:5" x14ac:dyDescent="0.3">
      <c r="B2693" s="30">
        <v>12000000</v>
      </c>
      <c r="C2693" s="30">
        <v>-6050307</v>
      </c>
      <c r="D2693" s="26">
        <f t="shared" si="84"/>
        <v>12</v>
      </c>
      <c r="E2693" s="26">
        <f t="shared" si="85"/>
        <v>-6.0503070000000001</v>
      </c>
    </row>
    <row r="2694" spans="2:5" x14ac:dyDescent="0.3">
      <c r="B2694" s="30">
        <v>12500000</v>
      </c>
      <c r="C2694" s="30">
        <v>-3469419</v>
      </c>
      <c r="D2694" s="26">
        <f t="shared" si="84"/>
        <v>12.5</v>
      </c>
      <c r="E2694" s="26">
        <f t="shared" si="85"/>
        <v>-3.4694189999999998</v>
      </c>
    </row>
    <row r="2695" spans="2:5" x14ac:dyDescent="0.3">
      <c r="B2695" s="30">
        <v>12800000</v>
      </c>
      <c r="C2695" s="30">
        <v>-8642509</v>
      </c>
      <c r="D2695" s="26">
        <f t="shared" si="84"/>
        <v>12.8</v>
      </c>
      <c r="E2695" s="26">
        <f t="shared" si="85"/>
        <v>-8.6425090000000004</v>
      </c>
    </row>
    <row r="2696" spans="2:5" x14ac:dyDescent="0.3">
      <c r="B2696" s="30">
        <v>16000000</v>
      </c>
      <c r="C2696" s="30">
        <v>-14491311</v>
      </c>
      <c r="D2696" s="26">
        <f t="shared" si="84"/>
        <v>16</v>
      </c>
      <c r="E2696" s="26">
        <f t="shared" si="85"/>
        <v>-14.491311</v>
      </c>
    </row>
    <row r="2697" spans="2:5" x14ac:dyDescent="0.3">
      <c r="B2697" s="30">
        <v>12500000</v>
      </c>
      <c r="C2697" s="30">
        <v>-11272676</v>
      </c>
      <c r="D2697" s="26">
        <f t="shared" si="84"/>
        <v>12.5</v>
      </c>
      <c r="E2697" s="26">
        <f t="shared" si="85"/>
        <v>-11.272676000000001</v>
      </c>
    </row>
    <row r="2698" spans="2:5" x14ac:dyDescent="0.3">
      <c r="B2698" s="30">
        <v>15000000</v>
      </c>
      <c r="C2698" s="30">
        <v>-10639452</v>
      </c>
      <c r="D2698" s="26">
        <f t="shared" si="84"/>
        <v>15</v>
      </c>
      <c r="E2698" s="26">
        <f t="shared" si="85"/>
        <v>-10.639452</v>
      </c>
    </row>
    <row r="2699" spans="2:5" hidden="1" x14ac:dyDescent="0.3">
      <c r="B2699" s="30">
        <v>10500000</v>
      </c>
      <c r="C2699" s="30">
        <v>16089953</v>
      </c>
      <c r="D2699" s="26">
        <f t="shared" si="84"/>
        <v>10.5</v>
      </c>
      <c r="E2699" s="26">
        <f t="shared" si="85"/>
        <v>16.089953000000001</v>
      </c>
    </row>
    <row r="2700" spans="2:5" x14ac:dyDescent="0.3">
      <c r="B2700" s="30">
        <v>15000000</v>
      </c>
      <c r="C2700" s="30">
        <v>-13960131</v>
      </c>
      <c r="D2700" s="26">
        <f t="shared" si="84"/>
        <v>15</v>
      </c>
      <c r="E2700" s="26">
        <f t="shared" si="85"/>
        <v>-13.960131000000001</v>
      </c>
    </row>
    <row r="2701" spans="2:5" hidden="1" x14ac:dyDescent="0.3">
      <c r="B2701" s="30">
        <v>12500000</v>
      </c>
      <c r="C2701" s="30">
        <v>35592846</v>
      </c>
      <c r="D2701" s="26">
        <f t="shared" si="84"/>
        <v>12.5</v>
      </c>
      <c r="E2701" s="26">
        <f t="shared" si="85"/>
        <v>35.592846000000002</v>
      </c>
    </row>
    <row r="2702" spans="2:5" x14ac:dyDescent="0.3">
      <c r="B2702" s="30">
        <v>12800000</v>
      </c>
      <c r="C2702" s="30">
        <v>-11689814</v>
      </c>
      <c r="D2702" s="26">
        <f t="shared" si="84"/>
        <v>12.8</v>
      </c>
      <c r="E2702" s="26">
        <f t="shared" si="85"/>
        <v>-11.689814</v>
      </c>
    </row>
    <row r="2703" spans="2:5" x14ac:dyDescent="0.3">
      <c r="B2703" s="30">
        <v>12500000</v>
      </c>
      <c r="C2703" s="30">
        <v>-11410555</v>
      </c>
      <c r="D2703" s="26">
        <f t="shared" si="84"/>
        <v>12.5</v>
      </c>
      <c r="E2703" s="26">
        <f t="shared" si="85"/>
        <v>-11.410555</v>
      </c>
    </row>
    <row r="2704" spans="2:5" hidden="1" x14ac:dyDescent="0.3">
      <c r="B2704" s="30">
        <v>8000000</v>
      </c>
      <c r="C2704" s="30">
        <v>196565000</v>
      </c>
      <c r="D2704" s="26">
        <f t="shared" si="84"/>
        <v>8</v>
      </c>
      <c r="E2704" s="26">
        <f t="shared" si="85"/>
        <v>196.565</v>
      </c>
    </row>
    <row r="2705" spans="2:5" hidden="1" x14ac:dyDescent="0.3">
      <c r="B2705" s="30">
        <v>8000000</v>
      </c>
      <c r="C2705" s="30">
        <v>252000000</v>
      </c>
      <c r="D2705" s="26">
        <f t="shared" si="84"/>
        <v>8</v>
      </c>
      <c r="E2705" s="26">
        <f t="shared" si="85"/>
        <v>252</v>
      </c>
    </row>
    <row r="2706" spans="2:5" hidden="1" x14ac:dyDescent="0.3">
      <c r="B2706" s="30">
        <v>11000000</v>
      </c>
      <c r="C2706" s="30">
        <v>90736215</v>
      </c>
      <c r="D2706" s="26">
        <f t="shared" si="84"/>
        <v>11</v>
      </c>
      <c r="E2706" s="26">
        <f t="shared" si="85"/>
        <v>90.736215000000001</v>
      </c>
    </row>
    <row r="2707" spans="2:5" x14ac:dyDescent="0.3">
      <c r="B2707" s="30">
        <v>9600000</v>
      </c>
      <c r="C2707" s="30">
        <v>-9528558</v>
      </c>
      <c r="D2707" s="26">
        <f t="shared" si="84"/>
        <v>9.6</v>
      </c>
      <c r="E2707" s="26">
        <f t="shared" si="85"/>
        <v>-9.5285580000000003</v>
      </c>
    </row>
    <row r="2708" spans="2:5" hidden="1" x14ac:dyDescent="0.3">
      <c r="B2708" s="30">
        <v>25000000</v>
      </c>
      <c r="C2708" s="30">
        <v>54817937</v>
      </c>
      <c r="D2708" s="26">
        <f t="shared" si="84"/>
        <v>25</v>
      </c>
      <c r="E2708" s="26">
        <f t="shared" si="85"/>
        <v>54.817937000000001</v>
      </c>
    </row>
    <row r="2709" spans="2:5" hidden="1" x14ac:dyDescent="0.3">
      <c r="B2709" s="30">
        <v>12000000</v>
      </c>
      <c r="C2709" s="30">
        <v>79547205</v>
      </c>
      <c r="D2709" s="26">
        <f t="shared" si="84"/>
        <v>12</v>
      </c>
      <c r="E2709" s="26">
        <f t="shared" si="85"/>
        <v>79.547205000000005</v>
      </c>
    </row>
    <row r="2710" spans="2:5" hidden="1" x14ac:dyDescent="0.3">
      <c r="B2710" s="30">
        <v>12000000</v>
      </c>
      <c r="C2710" s="30">
        <v>63074950</v>
      </c>
      <c r="D2710" s="26">
        <f t="shared" si="84"/>
        <v>12</v>
      </c>
      <c r="E2710" s="26">
        <f t="shared" si="85"/>
        <v>63.074950000000001</v>
      </c>
    </row>
    <row r="2711" spans="2:5" hidden="1" x14ac:dyDescent="0.3">
      <c r="B2711" s="30">
        <v>11000000</v>
      </c>
      <c r="C2711" s="30">
        <v>67900000</v>
      </c>
      <c r="D2711" s="26">
        <f t="shared" si="84"/>
        <v>11</v>
      </c>
      <c r="E2711" s="26">
        <f t="shared" si="85"/>
        <v>67.900000000000006</v>
      </c>
    </row>
    <row r="2712" spans="2:5" hidden="1" x14ac:dyDescent="0.3">
      <c r="B2712" s="30">
        <v>12000000</v>
      </c>
      <c r="C2712" s="30">
        <v>60217000</v>
      </c>
      <c r="D2712" s="26">
        <f t="shared" si="84"/>
        <v>12</v>
      </c>
      <c r="E2712" s="26">
        <f t="shared" si="85"/>
        <v>60.216999999999999</v>
      </c>
    </row>
    <row r="2713" spans="2:5" hidden="1" x14ac:dyDescent="0.3">
      <c r="B2713" s="30">
        <v>12000000</v>
      </c>
      <c r="C2713" s="30">
        <v>67568000</v>
      </c>
      <c r="D2713" s="26">
        <f t="shared" si="84"/>
        <v>12</v>
      </c>
      <c r="E2713" s="26">
        <f t="shared" si="85"/>
        <v>67.567999999999998</v>
      </c>
    </row>
    <row r="2714" spans="2:5" hidden="1" x14ac:dyDescent="0.3">
      <c r="B2714" s="30">
        <v>12000000</v>
      </c>
      <c r="C2714" s="30">
        <v>53500000</v>
      </c>
      <c r="D2714" s="26">
        <f t="shared" si="84"/>
        <v>12</v>
      </c>
      <c r="E2714" s="26">
        <f t="shared" si="85"/>
        <v>53.5</v>
      </c>
    </row>
    <row r="2715" spans="2:5" hidden="1" x14ac:dyDescent="0.3">
      <c r="B2715" s="30">
        <v>12000000</v>
      </c>
      <c r="C2715" s="30">
        <v>58011073</v>
      </c>
      <c r="D2715" s="26">
        <f t="shared" si="84"/>
        <v>12</v>
      </c>
      <c r="E2715" s="26">
        <f t="shared" si="85"/>
        <v>58.011073000000003</v>
      </c>
    </row>
    <row r="2716" spans="2:5" hidden="1" x14ac:dyDescent="0.3">
      <c r="B2716" s="30">
        <v>12000000</v>
      </c>
      <c r="C2716" s="30">
        <v>53269010</v>
      </c>
      <c r="D2716" s="26">
        <f t="shared" si="84"/>
        <v>12</v>
      </c>
      <c r="E2716" s="26">
        <f t="shared" si="85"/>
        <v>53.269010000000002</v>
      </c>
    </row>
    <row r="2717" spans="2:5" hidden="1" x14ac:dyDescent="0.3">
      <c r="B2717" s="30">
        <v>12000000</v>
      </c>
      <c r="C2717" s="30">
        <v>51071133</v>
      </c>
      <c r="D2717" s="26">
        <f t="shared" si="84"/>
        <v>12</v>
      </c>
      <c r="E2717" s="26">
        <f t="shared" si="85"/>
        <v>51.071133000000003</v>
      </c>
    </row>
    <row r="2718" spans="2:5" hidden="1" x14ac:dyDescent="0.3">
      <c r="B2718" s="30">
        <v>12000000</v>
      </c>
      <c r="C2718" s="30">
        <v>27647595</v>
      </c>
      <c r="D2718" s="26">
        <f t="shared" si="84"/>
        <v>12</v>
      </c>
      <c r="E2718" s="26">
        <f t="shared" si="85"/>
        <v>27.647594999999999</v>
      </c>
    </row>
    <row r="2719" spans="2:5" hidden="1" x14ac:dyDescent="0.3">
      <c r="B2719" s="30">
        <v>12000000</v>
      </c>
      <c r="C2719" s="30">
        <v>26087366</v>
      </c>
      <c r="D2719" s="26">
        <f t="shared" si="84"/>
        <v>12</v>
      </c>
      <c r="E2719" s="26">
        <f t="shared" si="85"/>
        <v>26.087365999999999</v>
      </c>
    </row>
    <row r="2720" spans="2:5" hidden="1" x14ac:dyDescent="0.3">
      <c r="B2720" s="30">
        <v>12000000</v>
      </c>
      <c r="C2720" s="30">
        <v>52572496</v>
      </c>
      <c r="D2720" s="26">
        <f t="shared" si="84"/>
        <v>12</v>
      </c>
      <c r="E2720" s="26">
        <f t="shared" si="85"/>
        <v>52.572496000000001</v>
      </c>
    </row>
    <row r="2721" spans="2:5" hidden="1" x14ac:dyDescent="0.3">
      <c r="B2721" s="30">
        <v>12000000</v>
      </c>
      <c r="C2721" s="30">
        <v>18400000</v>
      </c>
      <c r="D2721" s="26">
        <f t="shared" si="84"/>
        <v>12</v>
      </c>
      <c r="E2721" s="26">
        <f t="shared" si="85"/>
        <v>18.399999999999999</v>
      </c>
    </row>
    <row r="2722" spans="2:5" hidden="1" x14ac:dyDescent="0.3">
      <c r="B2722" s="30">
        <v>5000000</v>
      </c>
      <c r="C2722" s="30">
        <v>37365600</v>
      </c>
      <c r="D2722" s="26">
        <f t="shared" si="84"/>
        <v>5</v>
      </c>
      <c r="E2722" s="26">
        <f t="shared" si="85"/>
        <v>37.365600000000001</v>
      </c>
    </row>
    <row r="2723" spans="2:5" hidden="1" x14ac:dyDescent="0.3">
      <c r="B2723" s="30">
        <v>12000000</v>
      </c>
      <c r="C2723" s="30">
        <v>25188667</v>
      </c>
      <c r="D2723" s="26">
        <f t="shared" si="84"/>
        <v>12</v>
      </c>
      <c r="E2723" s="26">
        <f t="shared" si="85"/>
        <v>25.188666999999999</v>
      </c>
    </row>
    <row r="2724" spans="2:5" hidden="1" x14ac:dyDescent="0.3">
      <c r="B2724" s="30">
        <v>12000000</v>
      </c>
      <c r="C2724" s="30">
        <v>42724272</v>
      </c>
      <c r="D2724" s="26">
        <f t="shared" si="84"/>
        <v>12</v>
      </c>
      <c r="E2724" s="26">
        <f t="shared" si="85"/>
        <v>42.724271999999999</v>
      </c>
    </row>
    <row r="2725" spans="2:5" x14ac:dyDescent="0.3">
      <c r="B2725" s="30">
        <v>12000000</v>
      </c>
      <c r="C2725" s="30">
        <v>-11200000</v>
      </c>
      <c r="D2725" s="26">
        <f t="shared" si="84"/>
        <v>12</v>
      </c>
      <c r="E2725" s="26">
        <f t="shared" si="85"/>
        <v>-11.2</v>
      </c>
    </row>
    <row r="2726" spans="2:5" hidden="1" x14ac:dyDescent="0.3">
      <c r="B2726" s="30">
        <v>12000000</v>
      </c>
      <c r="C2726" s="30">
        <v>19597131</v>
      </c>
      <c r="D2726" s="26">
        <f t="shared" si="84"/>
        <v>12</v>
      </c>
      <c r="E2726" s="26">
        <f t="shared" si="85"/>
        <v>19.597131000000001</v>
      </c>
    </row>
    <row r="2727" spans="2:5" hidden="1" x14ac:dyDescent="0.3">
      <c r="B2727" s="30">
        <v>12000000</v>
      </c>
      <c r="C2727" s="30">
        <v>19691811</v>
      </c>
      <c r="D2727" s="26">
        <f t="shared" si="84"/>
        <v>12</v>
      </c>
      <c r="E2727" s="26">
        <f t="shared" si="85"/>
        <v>19.691811000000001</v>
      </c>
    </row>
    <row r="2728" spans="2:5" hidden="1" x14ac:dyDescent="0.3">
      <c r="B2728" s="30">
        <v>12000000</v>
      </c>
      <c r="C2728" s="30">
        <v>19397498</v>
      </c>
      <c r="D2728" s="26">
        <f t="shared" si="84"/>
        <v>12</v>
      </c>
      <c r="E2728" s="26">
        <f t="shared" si="85"/>
        <v>19.397497999999999</v>
      </c>
    </row>
    <row r="2729" spans="2:5" hidden="1" x14ac:dyDescent="0.3">
      <c r="B2729" s="30">
        <v>12000000</v>
      </c>
      <c r="C2729" s="30">
        <v>19179516</v>
      </c>
      <c r="D2729" s="26">
        <f t="shared" si="84"/>
        <v>12</v>
      </c>
      <c r="E2729" s="26">
        <f t="shared" si="85"/>
        <v>19.179516</v>
      </c>
    </row>
    <row r="2730" spans="2:5" hidden="1" x14ac:dyDescent="0.3">
      <c r="B2730" s="30">
        <v>12000000</v>
      </c>
      <c r="C2730" s="30">
        <v>19155435</v>
      </c>
      <c r="D2730" s="26">
        <f t="shared" si="84"/>
        <v>12</v>
      </c>
      <c r="E2730" s="26">
        <f t="shared" si="85"/>
        <v>19.155435000000001</v>
      </c>
    </row>
    <row r="2731" spans="2:5" hidden="1" x14ac:dyDescent="0.3">
      <c r="B2731" s="30">
        <v>12000000</v>
      </c>
      <c r="C2731" s="30">
        <v>15281507</v>
      </c>
      <c r="D2731" s="26">
        <f t="shared" si="84"/>
        <v>12</v>
      </c>
      <c r="E2731" s="26">
        <f t="shared" si="85"/>
        <v>15.281507</v>
      </c>
    </row>
    <row r="2732" spans="2:5" hidden="1" x14ac:dyDescent="0.3">
      <c r="B2732" s="30">
        <v>12000000</v>
      </c>
      <c r="C2732" s="30">
        <v>13776062</v>
      </c>
      <c r="D2732" s="26">
        <f t="shared" si="84"/>
        <v>12</v>
      </c>
      <c r="E2732" s="26">
        <f t="shared" si="85"/>
        <v>13.776062</v>
      </c>
    </row>
    <row r="2733" spans="2:5" hidden="1" x14ac:dyDescent="0.3">
      <c r="B2733" s="30">
        <v>12000000</v>
      </c>
      <c r="C2733" s="30">
        <v>13240988</v>
      </c>
      <c r="D2733" s="26">
        <f t="shared" si="84"/>
        <v>12</v>
      </c>
      <c r="E2733" s="26">
        <f t="shared" si="85"/>
        <v>13.240988</v>
      </c>
    </row>
    <row r="2734" spans="2:5" hidden="1" x14ac:dyDescent="0.3">
      <c r="B2734" s="30">
        <v>12000000</v>
      </c>
      <c r="C2734" s="30">
        <v>112868837</v>
      </c>
      <c r="D2734" s="26">
        <f t="shared" si="84"/>
        <v>12</v>
      </c>
      <c r="E2734" s="26">
        <f t="shared" si="85"/>
        <v>112.868837</v>
      </c>
    </row>
    <row r="2735" spans="2:5" hidden="1" x14ac:dyDescent="0.3">
      <c r="B2735" s="30">
        <v>12000000</v>
      </c>
      <c r="C2735" s="30">
        <v>10905674</v>
      </c>
      <c r="D2735" s="26">
        <f t="shared" si="84"/>
        <v>12</v>
      </c>
      <c r="E2735" s="26">
        <f t="shared" si="85"/>
        <v>10.905673999999999</v>
      </c>
    </row>
    <row r="2736" spans="2:5" hidden="1" x14ac:dyDescent="0.3">
      <c r="B2736" s="30">
        <v>12000000</v>
      </c>
      <c r="C2736" s="30">
        <v>13277561</v>
      </c>
      <c r="D2736" s="26">
        <f t="shared" si="84"/>
        <v>12</v>
      </c>
      <c r="E2736" s="26">
        <f t="shared" si="85"/>
        <v>13.277561</v>
      </c>
    </row>
    <row r="2737" spans="2:5" hidden="1" x14ac:dyDescent="0.3">
      <c r="B2737" s="30">
        <v>12000000</v>
      </c>
      <c r="C2737" s="30">
        <v>18878118</v>
      </c>
      <c r="D2737" s="26">
        <f t="shared" si="84"/>
        <v>12</v>
      </c>
      <c r="E2737" s="26">
        <f t="shared" si="85"/>
        <v>18.878118000000001</v>
      </c>
    </row>
    <row r="2738" spans="2:5" hidden="1" x14ac:dyDescent="0.3">
      <c r="B2738" s="30">
        <v>12000000</v>
      </c>
      <c r="C2738" s="30">
        <v>9133087</v>
      </c>
      <c r="D2738" s="26">
        <f t="shared" si="84"/>
        <v>12</v>
      </c>
      <c r="E2738" s="26">
        <f t="shared" si="85"/>
        <v>9.1330869999999997</v>
      </c>
    </row>
    <row r="2739" spans="2:5" hidden="1" x14ac:dyDescent="0.3">
      <c r="B2739" s="30">
        <v>12000000</v>
      </c>
      <c r="C2739" s="30">
        <v>25707719</v>
      </c>
      <c r="D2739" s="26">
        <f t="shared" si="84"/>
        <v>12</v>
      </c>
      <c r="E2739" s="26">
        <f t="shared" si="85"/>
        <v>25.707719000000001</v>
      </c>
    </row>
    <row r="2740" spans="2:5" hidden="1" x14ac:dyDescent="0.3">
      <c r="B2740" s="30">
        <v>9000000</v>
      </c>
      <c r="C2740" s="30">
        <v>9761993</v>
      </c>
      <c r="D2740" s="26">
        <f t="shared" si="84"/>
        <v>9</v>
      </c>
      <c r="E2740" s="26">
        <f t="shared" si="85"/>
        <v>9.7619930000000004</v>
      </c>
    </row>
    <row r="2741" spans="2:5" x14ac:dyDescent="0.3">
      <c r="B2741" s="30">
        <v>12000000</v>
      </c>
      <c r="C2741" s="30">
        <v>-11200000</v>
      </c>
      <c r="D2741" s="26">
        <f t="shared" si="84"/>
        <v>12</v>
      </c>
      <c r="E2741" s="26">
        <f t="shared" si="85"/>
        <v>-11.2</v>
      </c>
    </row>
    <row r="2742" spans="2:5" hidden="1" x14ac:dyDescent="0.3">
      <c r="B2742" s="30">
        <v>12000000</v>
      </c>
      <c r="C2742" s="30">
        <v>6595716</v>
      </c>
      <c r="D2742" s="26">
        <f t="shared" si="84"/>
        <v>12</v>
      </c>
      <c r="E2742" s="26">
        <f t="shared" si="85"/>
        <v>6.5957160000000004</v>
      </c>
    </row>
    <row r="2743" spans="2:5" hidden="1" x14ac:dyDescent="0.3">
      <c r="B2743" s="30">
        <v>12000000</v>
      </c>
      <c r="C2743" s="30">
        <v>19990064</v>
      </c>
      <c r="D2743" s="26">
        <f t="shared" si="84"/>
        <v>12</v>
      </c>
      <c r="E2743" s="26">
        <f t="shared" si="85"/>
        <v>19.990064</v>
      </c>
    </row>
    <row r="2744" spans="2:5" hidden="1" x14ac:dyDescent="0.3">
      <c r="B2744" s="30">
        <v>12000000</v>
      </c>
      <c r="C2744" s="30">
        <v>5613460</v>
      </c>
      <c r="D2744" s="26">
        <f t="shared" si="84"/>
        <v>12</v>
      </c>
      <c r="E2744" s="26">
        <f t="shared" si="85"/>
        <v>5.6134599999999999</v>
      </c>
    </row>
    <row r="2745" spans="2:5" hidden="1" x14ac:dyDescent="0.3">
      <c r="B2745" s="30">
        <v>13000000</v>
      </c>
      <c r="C2745" s="30">
        <v>8088568</v>
      </c>
      <c r="D2745" s="26">
        <f t="shared" si="84"/>
        <v>13</v>
      </c>
      <c r="E2745" s="26">
        <f t="shared" si="85"/>
        <v>8.0885680000000004</v>
      </c>
    </row>
    <row r="2746" spans="2:5" hidden="1" x14ac:dyDescent="0.3">
      <c r="B2746" s="30">
        <v>12000000</v>
      </c>
      <c r="C2746" s="30">
        <v>5292381</v>
      </c>
      <c r="D2746" s="26">
        <f t="shared" si="84"/>
        <v>12</v>
      </c>
      <c r="E2746" s="26">
        <f t="shared" si="85"/>
        <v>5.2923809999999998</v>
      </c>
    </row>
    <row r="2747" spans="2:5" hidden="1" x14ac:dyDescent="0.3">
      <c r="B2747" s="30">
        <v>12000000</v>
      </c>
      <c r="C2747" s="30">
        <v>4300302</v>
      </c>
      <c r="D2747" s="26">
        <f t="shared" si="84"/>
        <v>12</v>
      </c>
      <c r="E2747" s="26">
        <f t="shared" si="85"/>
        <v>4.3003020000000003</v>
      </c>
    </row>
    <row r="2748" spans="2:5" hidden="1" x14ac:dyDescent="0.3">
      <c r="B2748" s="30">
        <v>12000000</v>
      </c>
      <c r="C2748" s="30">
        <v>15829874</v>
      </c>
      <c r="D2748" s="26">
        <f t="shared" si="84"/>
        <v>12</v>
      </c>
      <c r="E2748" s="26">
        <f t="shared" si="85"/>
        <v>15.829874</v>
      </c>
    </row>
    <row r="2749" spans="2:5" hidden="1" x14ac:dyDescent="0.3">
      <c r="B2749" s="30">
        <v>12000000</v>
      </c>
      <c r="C2749" s="30">
        <v>902790</v>
      </c>
      <c r="D2749" s="26">
        <f t="shared" si="84"/>
        <v>12</v>
      </c>
      <c r="E2749" s="26">
        <f t="shared" si="85"/>
        <v>0.90278999999999998</v>
      </c>
    </row>
    <row r="2750" spans="2:5" x14ac:dyDescent="0.3">
      <c r="B2750" s="30">
        <v>45000000</v>
      </c>
      <c r="C2750" s="30">
        <v>-32203723</v>
      </c>
      <c r="D2750" s="26">
        <f t="shared" si="84"/>
        <v>45</v>
      </c>
      <c r="E2750" s="26">
        <f t="shared" si="85"/>
        <v>-32.203722999999997</v>
      </c>
    </row>
    <row r="2751" spans="2:5" x14ac:dyDescent="0.3">
      <c r="B2751" s="30">
        <v>12000000</v>
      </c>
      <c r="C2751" s="30">
        <v>-10924712</v>
      </c>
      <c r="D2751" s="26">
        <f t="shared" si="84"/>
        <v>12</v>
      </c>
      <c r="E2751" s="26">
        <f t="shared" si="85"/>
        <v>-10.924712</v>
      </c>
    </row>
    <row r="2752" spans="2:5" x14ac:dyDescent="0.3">
      <c r="B2752" s="30">
        <v>50000000</v>
      </c>
      <c r="C2752" s="30">
        <v>-38365638</v>
      </c>
      <c r="D2752" s="26">
        <f t="shared" si="84"/>
        <v>50</v>
      </c>
      <c r="E2752" s="26">
        <f t="shared" si="85"/>
        <v>-38.365637999999997</v>
      </c>
    </row>
    <row r="2753" spans="2:5" x14ac:dyDescent="0.3">
      <c r="B2753" s="30">
        <v>14000000</v>
      </c>
      <c r="C2753" s="30">
        <v>-2566866</v>
      </c>
      <c r="D2753" s="26">
        <f t="shared" si="84"/>
        <v>14</v>
      </c>
      <c r="E2753" s="26">
        <f t="shared" si="85"/>
        <v>-2.5668660000000001</v>
      </c>
    </row>
    <row r="2754" spans="2:5" x14ac:dyDescent="0.3">
      <c r="B2754" s="30">
        <v>12000000</v>
      </c>
      <c r="C2754" s="30">
        <v>-1801234</v>
      </c>
      <c r="D2754" s="26">
        <f t="shared" si="84"/>
        <v>12</v>
      </c>
      <c r="E2754" s="26">
        <f t="shared" si="85"/>
        <v>-1.801234</v>
      </c>
    </row>
    <row r="2755" spans="2:5" hidden="1" x14ac:dyDescent="0.3">
      <c r="B2755" s="30">
        <v>12000000</v>
      </c>
      <c r="C2755" s="30">
        <v>3294553</v>
      </c>
      <c r="D2755" s="26">
        <f t="shared" ref="D2755:D2818" si="86">B2755/1000000</f>
        <v>12</v>
      </c>
      <c r="E2755" s="26">
        <f t="shared" ref="E2755:E2818" si="87">C2755/1000000</f>
        <v>3.2945530000000001</v>
      </c>
    </row>
    <row r="2756" spans="2:5" x14ac:dyDescent="0.3">
      <c r="B2756" s="30">
        <v>100000000</v>
      </c>
      <c r="C2756" s="30">
        <v>-88958772</v>
      </c>
      <c r="D2756" s="26">
        <f t="shared" si="86"/>
        <v>100</v>
      </c>
      <c r="E2756" s="26">
        <f t="shared" si="87"/>
        <v>-88.958771999999996</v>
      </c>
    </row>
    <row r="2757" spans="2:5" x14ac:dyDescent="0.3">
      <c r="B2757" s="30">
        <v>12000000</v>
      </c>
      <c r="C2757" s="30">
        <v>-4081717</v>
      </c>
      <c r="D2757" s="26">
        <f t="shared" si="86"/>
        <v>12</v>
      </c>
      <c r="E2757" s="26">
        <f t="shared" si="87"/>
        <v>-4.0817170000000003</v>
      </c>
    </row>
    <row r="2758" spans="2:5" hidden="1" x14ac:dyDescent="0.3">
      <c r="B2758" s="30">
        <v>12000000</v>
      </c>
      <c r="C2758" s="30">
        <v>10331028</v>
      </c>
      <c r="D2758" s="26">
        <f t="shared" si="86"/>
        <v>12</v>
      </c>
      <c r="E2758" s="26">
        <f t="shared" si="87"/>
        <v>10.331028</v>
      </c>
    </row>
    <row r="2759" spans="2:5" x14ac:dyDescent="0.3">
      <c r="B2759" s="30">
        <v>12000000</v>
      </c>
      <c r="C2759" s="30">
        <v>-3865783</v>
      </c>
      <c r="D2759" s="26">
        <f t="shared" si="86"/>
        <v>12</v>
      </c>
      <c r="E2759" s="26">
        <f t="shared" si="87"/>
        <v>-3.865783</v>
      </c>
    </row>
    <row r="2760" spans="2:5" x14ac:dyDescent="0.3">
      <c r="B2760" s="30">
        <v>10000000</v>
      </c>
      <c r="C2760" s="30">
        <v>-3017320</v>
      </c>
      <c r="D2760" s="26">
        <f t="shared" si="86"/>
        <v>10</v>
      </c>
      <c r="E2760" s="26">
        <f t="shared" si="87"/>
        <v>-3.0173199999999998</v>
      </c>
    </row>
    <row r="2761" spans="2:5" x14ac:dyDescent="0.3">
      <c r="B2761" s="30">
        <v>8000000</v>
      </c>
      <c r="C2761" s="30">
        <v>-1260859</v>
      </c>
      <c r="D2761" s="26">
        <f t="shared" si="86"/>
        <v>8</v>
      </c>
      <c r="E2761" s="26">
        <f t="shared" si="87"/>
        <v>-1.260859</v>
      </c>
    </row>
    <row r="2762" spans="2:5" x14ac:dyDescent="0.3">
      <c r="B2762" s="30">
        <v>12000000</v>
      </c>
      <c r="C2762" s="30">
        <v>-6457975</v>
      </c>
      <c r="D2762" s="26">
        <f t="shared" si="86"/>
        <v>12</v>
      </c>
      <c r="E2762" s="26">
        <f t="shared" si="87"/>
        <v>-6.4579750000000002</v>
      </c>
    </row>
    <row r="2763" spans="2:5" x14ac:dyDescent="0.3">
      <c r="B2763" s="30">
        <v>12000000</v>
      </c>
      <c r="C2763" s="30">
        <v>-6967504</v>
      </c>
      <c r="D2763" s="26">
        <f t="shared" si="86"/>
        <v>12</v>
      </c>
      <c r="E2763" s="26">
        <f t="shared" si="87"/>
        <v>-6.9675039999999999</v>
      </c>
    </row>
    <row r="2764" spans="2:5" x14ac:dyDescent="0.3">
      <c r="B2764" s="30">
        <v>12000000</v>
      </c>
      <c r="C2764" s="30">
        <v>-5245102</v>
      </c>
      <c r="D2764" s="26">
        <f t="shared" si="86"/>
        <v>12</v>
      </c>
      <c r="E2764" s="26">
        <f t="shared" si="87"/>
        <v>-5.2451020000000002</v>
      </c>
    </row>
    <row r="2765" spans="2:5" x14ac:dyDescent="0.3">
      <c r="B2765" s="30">
        <v>12000000</v>
      </c>
      <c r="C2765" s="30">
        <v>-7077834</v>
      </c>
      <c r="D2765" s="26">
        <f t="shared" si="86"/>
        <v>12</v>
      </c>
      <c r="E2765" s="26">
        <f t="shared" si="87"/>
        <v>-7.0778340000000002</v>
      </c>
    </row>
    <row r="2766" spans="2:5" x14ac:dyDescent="0.3">
      <c r="B2766" s="30">
        <v>12000000</v>
      </c>
      <c r="C2766" s="30">
        <v>-7097000</v>
      </c>
      <c r="D2766" s="26">
        <f t="shared" si="86"/>
        <v>12</v>
      </c>
      <c r="E2766" s="26">
        <f t="shared" si="87"/>
        <v>-7.0970000000000004</v>
      </c>
    </row>
    <row r="2767" spans="2:5" x14ac:dyDescent="0.3">
      <c r="B2767" s="30">
        <v>12000000</v>
      </c>
      <c r="C2767" s="30">
        <v>-7282545</v>
      </c>
      <c r="D2767" s="26">
        <f t="shared" si="86"/>
        <v>12</v>
      </c>
      <c r="E2767" s="26">
        <f t="shared" si="87"/>
        <v>-7.2825449999999998</v>
      </c>
    </row>
    <row r="2768" spans="2:5" x14ac:dyDescent="0.3">
      <c r="B2768" s="30">
        <v>12000000</v>
      </c>
      <c r="C2768" s="30">
        <v>-8851518</v>
      </c>
      <c r="D2768" s="26">
        <f t="shared" si="86"/>
        <v>12</v>
      </c>
      <c r="E2768" s="26">
        <f t="shared" si="87"/>
        <v>-8.8515180000000004</v>
      </c>
    </row>
    <row r="2769" spans="2:5" x14ac:dyDescent="0.3">
      <c r="B2769" s="30">
        <v>12000000</v>
      </c>
      <c r="C2769" s="30">
        <v>-9673593</v>
      </c>
      <c r="D2769" s="26">
        <f t="shared" si="86"/>
        <v>12</v>
      </c>
      <c r="E2769" s="26">
        <f t="shared" si="87"/>
        <v>-9.6735930000000003</v>
      </c>
    </row>
    <row r="2770" spans="2:5" x14ac:dyDescent="0.3">
      <c r="B2770" s="30">
        <v>12215500000</v>
      </c>
      <c r="C2770" s="30">
        <v>-12213298588</v>
      </c>
      <c r="D2770" s="26">
        <f t="shared" si="86"/>
        <v>12215.5</v>
      </c>
      <c r="E2770" s="26">
        <f t="shared" si="87"/>
        <v>-12213.298588</v>
      </c>
    </row>
    <row r="2771" spans="2:5" hidden="1" x14ac:dyDescent="0.3">
      <c r="B2771" s="30">
        <v>12000000</v>
      </c>
      <c r="C2771" s="30">
        <v>41634485.666666664</v>
      </c>
      <c r="D2771" s="26">
        <f t="shared" si="86"/>
        <v>12</v>
      </c>
      <c r="E2771" s="26">
        <f t="shared" si="87"/>
        <v>41.634485666666663</v>
      </c>
    </row>
    <row r="2772" spans="2:5" x14ac:dyDescent="0.3">
      <c r="B2772" s="30">
        <v>12000000</v>
      </c>
      <c r="C2772" s="30">
        <v>-9939047</v>
      </c>
      <c r="D2772" s="26">
        <f t="shared" si="86"/>
        <v>12</v>
      </c>
      <c r="E2772" s="26">
        <f t="shared" si="87"/>
        <v>-9.9390470000000004</v>
      </c>
    </row>
    <row r="2773" spans="2:5" x14ac:dyDescent="0.3">
      <c r="B2773" s="30">
        <v>12000000</v>
      </c>
      <c r="C2773" s="30">
        <v>-8049706</v>
      </c>
      <c r="D2773" s="26">
        <f t="shared" si="86"/>
        <v>12</v>
      </c>
      <c r="E2773" s="26">
        <f t="shared" si="87"/>
        <v>-8.0497060000000005</v>
      </c>
    </row>
    <row r="2774" spans="2:5" x14ac:dyDescent="0.3">
      <c r="B2774" s="30">
        <v>9200000</v>
      </c>
      <c r="C2774" s="30">
        <v>-6364114</v>
      </c>
      <c r="D2774" s="26">
        <f t="shared" si="86"/>
        <v>9.1999999999999993</v>
      </c>
      <c r="E2774" s="26">
        <f t="shared" si="87"/>
        <v>-6.3641139999999998</v>
      </c>
    </row>
    <row r="2775" spans="2:5" x14ac:dyDescent="0.3">
      <c r="B2775" s="30">
        <v>12000000</v>
      </c>
      <c r="C2775" s="30">
        <v>-10220716</v>
      </c>
      <c r="D2775" s="26">
        <f t="shared" si="86"/>
        <v>12</v>
      </c>
      <c r="E2775" s="26">
        <f t="shared" si="87"/>
        <v>-10.220715999999999</v>
      </c>
    </row>
    <row r="2776" spans="2:5" x14ac:dyDescent="0.3">
      <c r="B2776" s="30">
        <v>12000000</v>
      </c>
      <c r="C2776" s="30">
        <v>-10297723</v>
      </c>
      <c r="D2776" s="26">
        <f t="shared" si="86"/>
        <v>12</v>
      </c>
      <c r="E2776" s="26">
        <f t="shared" si="87"/>
        <v>-10.297723</v>
      </c>
    </row>
    <row r="2777" spans="2:5" x14ac:dyDescent="0.3">
      <c r="B2777" s="30">
        <v>12000000</v>
      </c>
      <c r="C2777" s="30">
        <v>-11738519</v>
      </c>
      <c r="D2777" s="26">
        <f t="shared" si="86"/>
        <v>12</v>
      </c>
      <c r="E2777" s="26">
        <f t="shared" si="87"/>
        <v>-11.738519</v>
      </c>
    </row>
    <row r="2778" spans="2:5" x14ac:dyDescent="0.3">
      <c r="B2778" s="30">
        <v>12000000</v>
      </c>
      <c r="C2778" s="30">
        <v>-10493002</v>
      </c>
      <c r="D2778" s="26">
        <f t="shared" si="86"/>
        <v>12</v>
      </c>
      <c r="E2778" s="26">
        <f t="shared" si="87"/>
        <v>-10.493002000000001</v>
      </c>
    </row>
    <row r="2779" spans="2:5" x14ac:dyDescent="0.3">
      <c r="B2779" s="30">
        <v>12000000</v>
      </c>
      <c r="C2779" s="30">
        <v>-11139998</v>
      </c>
      <c r="D2779" s="26">
        <f t="shared" si="86"/>
        <v>12</v>
      </c>
      <c r="E2779" s="26">
        <f t="shared" si="87"/>
        <v>-11.139998</v>
      </c>
    </row>
    <row r="2780" spans="2:5" x14ac:dyDescent="0.3">
      <c r="B2780" s="30">
        <v>12000000</v>
      </c>
      <c r="C2780" s="30">
        <v>-11451066</v>
      </c>
      <c r="D2780" s="26">
        <f t="shared" si="86"/>
        <v>12</v>
      </c>
      <c r="E2780" s="26">
        <f t="shared" si="87"/>
        <v>-11.451066000000001</v>
      </c>
    </row>
    <row r="2781" spans="2:5" x14ac:dyDescent="0.3">
      <c r="B2781" s="30">
        <v>10000000</v>
      </c>
      <c r="C2781" s="30">
        <v>-9552250</v>
      </c>
      <c r="D2781" s="26">
        <f t="shared" si="86"/>
        <v>10</v>
      </c>
      <c r="E2781" s="26">
        <f t="shared" si="87"/>
        <v>-9.5522500000000008</v>
      </c>
    </row>
    <row r="2782" spans="2:5" x14ac:dyDescent="0.3">
      <c r="B2782" s="30">
        <v>12000000</v>
      </c>
      <c r="C2782" s="30">
        <v>-11666024</v>
      </c>
      <c r="D2782" s="26">
        <f t="shared" si="86"/>
        <v>12</v>
      </c>
      <c r="E2782" s="26">
        <f t="shared" si="87"/>
        <v>-11.666024</v>
      </c>
    </row>
    <row r="2783" spans="2:5" x14ac:dyDescent="0.3">
      <c r="B2783" s="30">
        <v>12000000</v>
      </c>
      <c r="C2783" s="30">
        <v>-11858147</v>
      </c>
      <c r="D2783" s="26">
        <f t="shared" si="86"/>
        <v>12</v>
      </c>
      <c r="E2783" s="26">
        <f t="shared" si="87"/>
        <v>-11.858147000000001</v>
      </c>
    </row>
    <row r="2784" spans="2:5" x14ac:dyDescent="0.3">
      <c r="B2784" s="30">
        <v>8000000</v>
      </c>
      <c r="C2784" s="30">
        <v>-7696561</v>
      </c>
      <c r="D2784" s="26">
        <f t="shared" si="86"/>
        <v>8</v>
      </c>
      <c r="E2784" s="26">
        <f t="shared" si="87"/>
        <v>-7.696561</v>
      </c>
    </row>
    <row r="2785" spans="2:5" x14ac:dyDescent="0.3">
      <c r="B2785" s="30">
        <v>46250000</v>
      </c>
      <c r="C2785" s="30">
        <v>-45456648</v>
      </c>
      <c r="D2785" s="26">
        <f t="shared" si="86"/>
        <v>46.25</v>
      </c>
      <c r="E2785" s="26">
        <f t="shared" si="87"/>
        <v>-45.456648000000001</v>
      </c>
    </row>
    <row r="2786" spans="2:5" x14ac:dyDescent="0.3">
      <c r="B2786" s="30">
        <v>12000000</v>
      </c>
      <c r="C2786" s="30">
        <v>-11785798</v>
      </c>
      <c r="D2786" s="26">
        <f t="shared" si="86"/>
        <v>12</v>
      </c>
      <c r="E2786" s="26">
        <f t="shared" si="87"/>
        <v>-11.785798</v>
      </c>
    </row>
    <row r="2787" spans="2:5" x14ac:dyDescent="0.3">
      <c r="B2787" s="30">
        <v>2500000000</v>
      </c>
      <c r="C2787" s="30">
        <v>-2499804112</v>
      </c>
      <c r="D2787" s="26">
        <f t="shared" si="86"/>
        <v>2500</v>
      </c>
      <c r="E2787" s="26">
        <f t="shared" si="87"/>
        <v>-2499.8041119999998</v>
      </c>
    </row>
    <row r="2788" spans="2:5" x14ac:dyDescent="0.3">
      <c r="B2788" s="30">
        <v>12000000</v>
      </c>
      <c r="C2788" s="30">
        <v>-11824630</v>
      </c>
      <c r="D2788" s="26">
        <f t="shared" si="86"/>
        <v>12</v>
      </c>
      <c r="E2788" s="26">
        <f t="shared" si="87"/>
        <v>-11.824630000000001</v>
      </c>
    </row>
    <row r="2789" spans="2:5" x14ac:dyDescent="0.3">
      <c r="B2789" s="30">
        <v>67500000</v>
      </c>
      <c r="C2789" s="30">
        <v>-67309334</v>
      </c>
      <c r="D2789" s="26">
        <f t="shared" si="86"/>
        <v>67.5</v>
      </c>
      <c r="E2789" s="26">
        <f t="shared" si="87"/>
        <v>-67.309334000000007</v>
      </c>
    </row>
    <row r="2790" spans="2:5" hidden="1" x14ac:dyDescent="0.3">
      <c r="B2790" s="30">
        <v>7500000</v>
      </c>
      <c r="C2790" s="30">
        <v>1244133</v>
      </c>
      <c r="D2790" s="26">
        <f t="shared" si="86"/>
        <v>7.5</v>
      </c>
      <c r="E2790" s="26">
        <f t="shared" si="87"/>
        <v>1.2441329999999999</v>
      </c>
    </row>
    <row r="2791" spans="2:5" x14ac:dyDescent="0.3">
      <c r="B2791" s="30">
        <v>12000000</v>
      </c>
      <c r="C2791" s="30">
        <v>-11880078</v>
      </c>
      <c r="D2791" s="26">
        <f t="shared" si="86"/>
        <v>12</v>
      </c>
      <c r="E2791" s="26">
        <f t="shared" si="87"/>
        <v>-11.880077999999999</v>
      </c>
    </row>
    <row r="2792" spans="2:5" x14ac:dyDescent="0.3">
      <c r="B2792" s="30">
        <v>20000000</v>
      </c>
      <c r="C2792" s="30">
        <v>-19982851</v>
      </c>
      <c r="D2792" s="26">
        <f t="shared" si="86"/>
        <v>20</v>
      </c>
      <c r="E2792" s="26">
        <f t="shared" si="87"/>
        <v>-19.982851</v>
      </c>
    </row>
    <row r="2793" spans="2:5" x14ac:dyDescent="0.3">
      <c r="B2793" s="30">
        <v>12000000</v>
      </c>
      <c r="C2793" s="30">
        <v>-11863568</v>
      </c>
      <c r="D2793" s="26">
        <f t="shared" si="86"/>
        <v>12</v>
      </c>
      <c r="E2793" s="26">
        <f t="shared" si="87"/>
        <v>-11.863568000000001</v>
      </c>
    </row>
    <row r="2794" spans="2:5" x14ac:dyDescent="0.3">
      <c r="B2794" s="30">
        <v>12000000</v>
      </c>
      <c r="C2794" s="30">
        <v>-11985384</v>
      </c>
      <c r="D2794" s="26">
        <f t="shared" si="86"/>
        <v>12</v>
      </c>
      <c r="E2794" s="26">
        <f t="shared" si="87"/>
        <v>-11.985384</v>
      </c>
    </row>
    <row r="2795" spans="2:5" hidden="1" x14ac:dyDescent="0.3">
      <c r="B2795" s="30">
        <v>12000000</v>
      </c>
      <c r="C2795" s="30">
        <v>79443253</v>
      </c>
      <c r="D2795" s="26">
        <f t="shared" si="86"/>
        <v>12</v>
      </c>
      <c r="E2795" s="26">
        <f t="shared" si="87"/>
        <v>79.443252999999999</v>
      </c>
    </row>
    <row r="2796" spans="2:5" hidden="1" x14ac:dyDescent="0.3">
      <c r="B2796" s="30">
        <v>6000000</v>
      </c>
      <c r="C2796" s="30">
        <v>24093107</v>
      </c>
      <c r="D2796" s="26">
        <f t="shared" si="86"/>
        <v>6</v>
      </c>
      <c r="E2796" s="26">
        <f t="shared" si="87"/>
        <v>24.093107</v>
      </c>
    </row>
    <row r="2797" spans="2:5" hidden="1" x14ac:dyDescent="0.3">
      <c r="B2797" s="30">
        <v>11500000</v>
      </c>
      <c r="C2797" s="30">
        <v>45969179</v>
      </c>
      <c r="D2797" s="26">
        <f t="shared" si="86"/>
        <v>11.5</v>
      </c>
      <c r="E2797" s="26">
        <f t="shared" si="87"/>
        <v>45.969178999999997</v>
      </c>
    </row>
    <row r="2798" spans="2:5" x14ac:dyDescent="0.3">
      <c r="B2798" s="30">
        <v>11900000</v>
      </c>
      <c r="C2798" s="30">
        <v>-11851144</v>
      </c>
      <c r="D2798" s="26">
        <f t="shared" si="86"/>
        <v>11.9</v>
      </c>
      <c r="E2798" s="26">
        <f t="shared" si="87"/>
        <v>-11.851144</v>
      </c>
    </row>
    <row r="2799" spans="2:5" hidden="1" x14ac:dyDescent="0.3">
      <c r="B2799" s="30">
        <v>11000000</v>
      </c>
      <c r="C2799" s="30">
        <v>137170000</v>
      </c>
      <c r="D2799" s="26">
        <f t="shared" si="86"/>
        <v>11</v>
      </c>
      <c r="E2799" s="26">
        <f t="shared" si="87"/>
        <v>137.16999999999999</v>
      </c>
    </row>
    <row r="2800" spans="2:5" hidden="1" x14ac:dyDescent="0.3">
      <c r="B2800" s="30">
        <v>11000000</v>
      </c>
      <c r="C2800" s="30">
        <v>449935665</v>
      </c>
      <c r="D2800" s="26">
        <f t="shared" si="86"/>
        <v>11</v>
      </c>
      <c r="E2800" s="26">
        <f t="shared" si="87"/>
        <v>449.93566499999997</v>
      </c>
    </row>
    <row r="2801" spans="2:5" hidden="1" x14ac:dyDescent="0.3">
      <c r="B2801" s="30">
        <v>11500000</v>
      </c>
      <c r="C2801" s="30">
        <v>24037564</v>
      </c>
      <c r="D2801" s="26">
        <f t="shared" si="86"/>
        <v>11.5</v>
      </c>
      <c r="E2801" s="26">
        <f t="shared" si="87"/>
        <v>24.037564</v>
      </c>
    </row>
    <row r="2802" spans="2:5" hidden="1" x14ac:dyDescent="0.3">
      <c r="B2802" s="30">
        <v>11000000</v>
      </c>
      <c r="C2802" s="30">
        <v>100722000</v>
      </c>
      <c r="D2802" s="26">
        <f t="shared" si="86"/>
        <v>11</v>
      </c>
      <c r="E2802" s="26">
        <f t="shared" si="87"/>
        <v>100.72199999999999</v>
      </c>
    </row>
    <row r="2803" spans="2:5" x14ac:dyDescent="0.3">
      <c r="B2803" s="30">
        <v>25500000</v>
      </c>
      <c r="C2803" s="30">
        <v>-25489770</v>
      </c>
      <c r="D2803" s="26">
        <f t="shared" si="86"/>
        <v>25.5</v>
      </c>
      <c r="E2803" s="26">
        <f t="shared" si="87"/>
        <v>-25.48977</v>
      </c>
    </row>
    <row r="2804" spans="2:5" hidden="1" x14ac:dyDescent="0.3">
      <c r="B2804" s="30">
        <v>11000000</v>
      </c>
      <c r="C2804" s="30">
        <v>79556401</v>
      </c>
      <c r="D2804" s="26">
        <f t="shared" si="86"/>
        <v>11</v>
      </c>
      <c r="E2804" s="26">
        <f t="shared" si="87"/>
        <v>79.556400999999994</v>
      </c>
    </row>
    <row r="2805" spans="2:5" hidden="1" x14ac:dyDescent="0.3">
      <c r="B2805" s="30">
        <v>25000000</v>
      </c>
      <c r="C2805" s="30">
        <v>68571803</v>
      </c>
      <c r="D2805" s="26">
        <f t="shared" si="86"/>
        <v>25</v>
      </c>
      <c r="E2805" s="26">
        <f t="shared" si="87"/>
        <v>68.571803000000003</v>
      </c>
    </row>
    <row r="2806" spans="2:5" hidden="1" x14ac:dyDescent="0.3">
      <c r="B2806" s="30">
        <v>13333333.333333334</v>
      </c>
      <c r="C2806" s="30">
        <v>59422183.666666664</v>
      </c>
      <c r="D2806" s="26">
        <f t="shared" si="86"/>
        <v>13.333333333333334</v>
      </c>
      <c r="E2806" s="26">
        <f t="shared" si="87"/>
        <v>59.422183666666662</v>
      </c>
    </row>
    <row r="2807" spans="2:5" hidden="1" x14ac:dyDescent="0.3">
      <c r="B2807" s="30">
        <v>11000000</v>
      </c>
      <c r="C2807" s="30">
        <v>41929168</v>
      </c>
      <c r="D2807" s="26">
        <f t="shared" si="86"/>
        <v>11</v>
      </c>
      <c r="E2807" s="26">
        <f t="shared" si="87"/>
        <v>41.929167999999997</v>
      </c>
    </row>
    <row r="2808" spans="2:5" hidden="1" x14ac:dyDescent="0.3">
      <c r="B2808" s="30">
        <v>11000000</v>
      </c>
      <c r="C2808" s="30">
        <v>39461335</v>
      </c>
      <c r="D2808" s="26">
        <f t="shared" si="86"/>
        <v>11</v>
      </c>
      <c r="E2808" s="26">
        <f t="shared" si="87"/>
        <v>39.461334999999998</v>
      </c>
    </row>
    <row r="2809" spans="2:5" x14ac:dyDescent="0.3">
      <c r="B2809" s="30">
        <v>12000000</v>
      </c>
      <c r="C2809" s="30">
        <v>-9012313</v>
      </c>
      <c r="D2809" s="26">
        <f t="shared" si="86"/>
        <v>12</v>
      </c>
      <c r="E2809" s="26">
        <f t="shared" si="87"/>
        <v>-9.0123130000000007</v>
      </c>
    </row>
    <row r="2810" spans="2:5" hidden="1" x14ac:dyDescent="0.3">
      <c r="B2810" s="30">
        <v>11000000</v>
      </c>
      <c r="C2810" s="30">
        <v>38797148</v>
      </c>
      <c r="D2810" s="26">
        <f t="shared" si="86"/>
        <v>11</v>
      </c>
      <c r="E2810" s="26">
        <f t="shared" si="87"/>
        <v>38.797148</v>
      </c>
    </row>
    <row r="2811" spans="2:5" x14ac:dyDescent="0.3">
      <c r="B2811" s="30">
        <v>13500000</v>
      </c>
      <c r="C2811" s="30">
        <v>-1819071</v>
      </c>
      <c r="D2811" s="26">
        <f t="shared" si="86"/>
        <v>13.5</v>
      </c>
      <c r="E2811" s="26">
        <f t="shared" si="87"/>
        <v>-1.8190710000000001</v>
      </c>
    </row>
    <row r="2812" spans="2:5" hidden="1" x14ac:dyDescent="0.3">
      <c r="B2812" s="30">
        <v>13000000</v>
      </c>
      <c r="C2812" s="30">
        <v>33563158</v>
      </c>
      <c r="D2812" s="26">
        <f t="shared" si="86"/>
        <v>13</v>
      </c>
      <c r="E2812" s="26">
        <f t="shared" si="87"/>
        <v>33.563158000000001</v>
      </c>
    </row>
    <row r="2813" spans="2:5" hidden="1" x14ac:dyDescent="0.3">
      <c r="B2813" s="30">
        <v>11000000</v>
      </c>
      <c r="C2813" s="30">
        <v>30227069</v>
      </c>
      <c r="D2813" s="26">
        <f t="shared" si="86"/>
        <v>11</v>
      </c>
      <c r="E2813" s="26">
        <f t="shared" si="87"/>
        <v>30.227069</v>
      </c>
    </row>
    <row r="2814" spans="2:5" hidden="1" x14ac:dyDescent="0.3">
      <c r="B2814" s="30">
        <v>11000000</v>
      </c>
      <c r="C2814" s="30">
        <v>28025000</v>
      </c>
      <c r="D2814" s="26">
        <f t="shared" si="86"/>
        <v>11</v>
      </c>
      <c r="E2814" s="26">
        <f t="shared" si="87"/>
        <v>28.024999999999999</v>
      </c>
    </row>
    <row r="2815" spans="2:5" hidden="1" x14ac:dyDescent="0.3">
      <c r="B2815" s="30">
        <v>10500000</v>
      </c>
      <c r="C2815" s="30">
        <v>27701895</v>
      </c>
      <c r="D2815" s="26">
        <f t="shared" si="86"/>
        <v>10.5</v>
      </c>
      <c r="E2815" s="26">
        <f t="shared" si="87"/>
        <v>27.701895</v>
      </c>
    </row>
    <row r="2816" spans="2:5" hidden="1" x14ac:dyDescent="0.3">
      <c r="B2816" s="30">
        <v>11000000</v>
      </c>
      <c r="C2816" s="30">
        <v>16669413</v>
      </c>
      <c r="D2816" s="26">
        <f t="shared" si="86"/>
        <v>11</v>
      </c>
      <c r="E2816" s="26">
        <f t="shared" si="87"/>
        <v>16.669412999999999</v>
      </c>
    </row>
    <row r="2817" spans="2:5" hidden="1" x14ac:dyDescent="0.3">
      <c r="B2817" s="30">
        <v>11000000</v>
      </c>
      <c r="C2817" s="30">
        <v>70306494.333333328</v>
      </c>
      <c r="D2817" s="26">
        <f t="shared" si="86"/>
        <v>11</v>
      </c>
      <c r="E2817" s="26">
        <f t="shared" si="87"/>
        <v>70.306494333333333</v>
      </c>
    </row>
    <row r="2818" spans="2:5" hidden="1" x14ac:dyDescent="0.3">
      <c r="B2818" s="30">
        <v>11000000</v>
      </c>
      <c r="C2818" s="30">
        <v>26766350</v>
      </c>
      <c r="D2818" s="26">
        <f t="shared" si="86"/>
        <v>11</v>
      </c>
      <c r="E2818" s="26">
        <f t="shared" si="87"/>
        <v>26.766349999999999</v>
      </c>
    </row>
    <row r="2819" spans="2:5" hidden="1" x14ac:dyDescent="0.3">
      <c r="B2819" s="30">
        <v>11000000</v>
      </c>
      <c r="C2819" s="30">
        <v>12978402</v>
      </c>
      <c r="D2819" s="26">
        <f t="shared" ref="D2819:D2882" si="88">B2819/1000000</f>
        <v>11</v>
      </c>
      <c r="E2819" s="26">
        <f t="shared" ref="E2819:E2882" si="89">C2819/1000000</f>
        <v>12.978402000000001</v>
      </c>
    </row>
    <row r="2820" spans="2:5" hidden="1" x14ac:dyDescent="0.3">
      <c r="B2820" s="30">
        <v>12000000</v>
      </c>
      <c r="C2820" s="30">
        <v>9370057</v>
      </c>
      <c r="D2820" s="26">
        <f t="shared" si="88"/>
        <v>12</v>
      </c>
      <c r="E2820" s="26">
        <f t="shared" si="89"/>
        <v>9.3700569999999992</v>
      </c>
    </row>
    <row r="2821" spans="2:5" hidden="1" x14ac:dyDescent="0.3">
      <c r="B2821" s="30">
        <v>11000000</v>
      </c>
      <c r="C2821" s="30">
        <v>15447237.5</v>
      </c>
      <c r="D2821" s="26">
        <f t="shared" si="88"/>
        <v>11</v>
      </c>
      <c r="E2821" s="26">
        <f t="shared" si="89"/>
        <v>15.4472375</v>
      </c>
    </row>
    <row r="2822" spans="2:5" x14ac:dyDescent="0.3">
      <c r="B2822" s="30">
        <v>12000000</v>
      </c>
      <c r="C2822" s="30">
        <v>-7115337</v>
      </c>
      <c r="D2822" s="26">
        <f t="shared" si="88"/>
        <v>12</v>
      </c>
      <c r="E2822" s="26">
        <f t="shared" si="89"/>
        <v>-7.1153370000000002</v>
      </c>
    </row>
    <row r="2823" spans="2:5" hidden="1" x14ac:dyDescent="0.3">
      <c r="B2823" s="30">
        <v>11000000</v>
      </c>
      <c r="C2823" s="30">
        <v>27317535</v>
      </c>
      <c r="D2823" s="26">
        <f t="shared" si="88"/>
        <v>11</v>
      </c>
      <c r="E2823" s="26">
        <f t="shared" si="89"/>
        <v>27.317534999999999</v>
      </c>
    </row>
    <row r="2824" spans="2:5" hidden="1" x14ac:dyDescent="0.3">
      <c r="B2824" s="30">
        <v>11000000</v>
      </c>
      <c r="C2824" s="30">
        <v>45176525.5</v>
      </c>
      <c r="D2824" s="26">
        <f t="shared" si="88"/>
        <v>11</v>
      </c>
      <c r="E2824" s="26">
        <f t="shared" si="89"/>
        <v>45.176525499999997</v>
      </c>
    </row>
    <row r="2825" spans="2:5" hidden="1" x14ac:dyDescent="0.3">
      <c r="B2825" s="30">
        <v>11000000</v>
      </c>
      <c r="C2825" s="30">
        <v>2903262</v>
      </c>
      <c r="D2825" s="26">
        <f t="shared" si="88"/>
        <v>11</v>
      </c>
      <c r="E2825" s="26">
        <f t="shared" si="89"/>
        <v>2.9032619999999998</v>
      </c>
    </row>
    <row r="2826" spans="2:5" hidden="1" x14ac:dyDescent="0.3">
      <c r="B2826" s="30">
        <v>11000000</v>
      </c>
      <c r="C2826" s="30">
        <v>2592872</v>
      </c>
      <c r="D2826" s="26">
        <f t="shared" si="88"/>
        <v>11</v>
      </c>
      <c r="E2826" s="26">
        <f t="shared" si="89"/>
        <v>2.5928719999999998</v>
      </c>
    </row>
    <row r="2827" spans="2:5" hidden="1" x14ac:dyDescent="0.3">
      <c r="B2827" s="30">
        <v>11000000</v>
      </c>
      <c r="C2827" s="30">
        <v>7381787</v>
      </c>
      <c r="D2827" s="26">
        <f t="shared" si="88"/>
        <v>11</v>
      </c>
      <c r="E2827" s="26">
        <f t="shared" si="89"/>
        <v>7.3817870000000001</v>
      </c>
    </row>
    <row r="2828" spans="2:5" hidden="1" x14ac:dyDescent="0.3">
      <c r="B2828" s="30">
        <v>11000000</v>
      </c>
      <c r="C2828" s="30">
        <v>2558739</v>
      </c>
      <c r="D2828" s="26">
        <f t="shared" si="88"/>
        <v>11</v>
      </c>
      <c r="E2828" s="26">
        <f t="shared" si="89"/>
        <v>2.5587390000000001</v>
      </c>
    </row>
    <row r="2829" spans="2:5" hidden="1" x14ac:dyDescent="0.3">
      <c r="B2829" s="30">
        <v>11000000</v>
      </c>
      <c r="C2829" s="30">
        <v>2103828</v>
      </c>
      <c r="D2829" s="26">
        <f t="shared" si="88"/>
        <v>11</v>
      </c>
      <c r="E2829" s="26">
        <f t="shared" si="89"/>
        <v>2.103828</v>
      </c>
    </row>
    <row r="2830" spans="2:5" hidden="1" x14ac:dyDescent="0.3">
      <c r="B2830" s="30">
        <v>11000000</v>
      </c>
      <c r="C2830" s="30">
        <v>22305037</v>
      </c>
      <c r="D2830" s="26">
        <f t="shared" si="88"/>
        <v>11</v>
      </c>
      <c r="E2830" s="26">
        <f t="shared" si="89"/>
        <v>22.305036999999999</v>
      </c>
    </row>
    <row r="2831" spans="2:5" x14ac:dyDescent="0.3">
      <c r="B2831" s="30">
        <v>11000000</v>
      </c>
      <c r="C2831" s="30">
        <v>-785353</v>
      </c>
      <c r="D2831" s="26">
        <f t="shared" si="88"/>
        <v>11</v>
      </c>
      <c r="E2831" s="26">
        <f t="shared" si="89"/>
        <v>-0.78535299999999997</v>
      </c>
    </row>
    <row r="2832" spans="2:5" x14ac:dyDescent="0.3">
      <c r="B2832" s="30">
        <v>13000000</v>
      </c>
      <c r="C2832" s="30">
        <v>-1498907</v>
      </c>
      <c r="D2832" s="26">
        <f t="shared" si="88"/>
        <v>13</v>
      </c>
      <c r="E2832" s="26">
        <f t="shared" si="89"/>
        <v>-1.498907</v>
      </c>
    </row>
    <row r="2833" spans="2:5" x14ac:dyDescent="0.3">
      <c r="B2833" s="30">
        <v>11000000</v>
      </c>
      <c r="C2833" s="30">
        <v>-6185756</v>
      </c>
      <c r="D2833" s="26">
        <f t="shared" si="88"/>
        <v>11</v>
      </c>
      <c r="E2833" s="26">
        <f t="shared" si="89"/>
        <v>-6.1857559999999996</v>
      </c>
    </row>
    <row r="2834" spans="2:5" x14ac:dyDescent="0.3">
      <c r="B2834" s="30">
        <v>11000000</v>
      </c>
      <c r="C2834" s="30">
        <v>-1829786</v>
      </c>
      <c r="D2834" s="26">
        <f t="shared" si="88"/>
        <v>11</v>
      </c>
      <c r="E2834" s="26">
        <f t="shared" si="89"/>
        <v>-1.8297859999999999</v>
      </c>
    </row>
    <row r="2835" spans="2:5" x14ac:dyDescent="0.3">
      <c r="B2835" s="30">
        <v>17000000</v>
      </c>
      <c r="C2835" s="30">
        <v>-12931913</v>
      </c>
      <c r="D2835" s="26">
        <f t="shared" si="88"/>
        <v>17</v>
      </c>
      <c r="E2835" s="26">
        <f t="shared" si="89"/>
        <v>-12.931913</v>
      </c>
    </row>
    <row r="2836" spans="2:5" x14ac:dyDescent="0.3">
      <c r="B2836" s="30">
        <v>11000000</v>
      </c>
      <c r="C2836" s="30">
        <v>-7246194</v>
      </c>
      <c r="D2836" s="26">
        <f t="shared" si="88"/>
        <v>11</v>
      </c>
      <c r="E2836" s="26">
        <f t="shared" si="89"/>
        <v>-7.246194</v>
      </c>
    </row>
    <row r="2837" spans="2:5" x14ac:dyDescent="0.3">
      <c r="B2837" s="30">
        <v>11000000</v>
      </c>
      <c r="C2837" s="30">
        <v>-7965819</v>
      </c>
      <c r="D2837" s="26">
        <f t="shared" si="88"/>
        <v>11</v>
      </c>
      <c r="E2837" s="26">
        <f t="shared" si="89"/>
        <v>-7.9658189999999998</v>
      </c>
    </row>
    <row r="2838" spans="2:5" x14ac:dyDescent="0.3">
      <c r="B2838" s="30">
        <v>11000000</v>
      </c>
      <c r="C2838" s="30">
        <v>-8167174</v>
      </c>
      <c r="D2838" s="26">
        <f t="shared" si="88"/>
        <v>11</v>
      </c>
      <c r="E2838" s="26">
        <f t="shared" si="89"/>
        <v>-8.1671739999999993</v>
      </c>
    </row>
    <row r="2839" spans="2:5" hidden="1" x14ac:dyDescent="0.3">
      <c r="B2839" s="30">
        <v>11000000</v>
      </c>
      <c r="C2839" s="30">
        <v>2214255</v>
      </c>
      <c r="D2839" s="26">
        <f t="shared" si="88"/>
        <v>11</v>
      </c>
      <c r="E2839" s="26">
        <f t="shared" si="89"/>
        <v>2.2142550000000001</v>
      </c>
    </row>
    <row r="2840" spans="2:5" hidden="1" x14ac:dyDescent="0.3">
      <c r="B2840" s="30">
        <v>5000000</v>
      </c>
      <c r="C2840" s="30">
        <v>11017403</v>
      </c>
      <c r="D2840" s="26">
        <f t="shared" si="88"/>
        <v>5</v>
      </c>
      <c r="E2840" s="26">
        <f t="shared" si="89"/>
        <v>11.017403</v>
      </c>
    </row>
    <row r="2841" spans="2:5" x14ac:dyDescent="0.3">
      <c r="B2841" s="30">
        <v>11000000</v>
      </c>
      <c r="C2841" s="30">
        <v>-8192146</v>
      </c>
      <c r="D2841" s="26">
        <f t="shared" si="88"/>
        <v>11</v>
      </c>
      <c r="E2841" s="26">
        <f t="shared" si="89"/>
        <v>-8.1921459999999993</v>
      </c>
    </row>
    <row r="2842" spans="2:5" x14ac:dyDescent="0.3">
      <c r="B2842" s="30">
        <v>11000000</v>
      </c>
      <c r="C2842" s="30">
        <v>-10647214</v>
      </c>
      <c r="D2842" s="26">
        <f t="shared" si="88"/>
        <v>11</v>
      </c>
      <c r="E2842" s="26">
        <f t="shared" si="89"/>
        <v>-10.647214</v>
      </c>
    </row>
    <row r="2843" spans="2:5" x14ac:dyDescent="0.3">
      <c r="B2843" s="30">
        <v>12000000</v>
      </c>
      <c r="C2843" s="30">
        <v>-9036988</v>
      </c>
      <c r="D2843" s="26">
        <f t="shared" si="88"/>
        <v>12</v>
      </c>
      <c r="E2843" s="26">
        <f t="shared" si="89"/>
        <v>-9.0369879999999991</v>
      </c>
    </row>
    <row r="2844" spans="2:5" hidden="1" x14ac:dyDescent="0.3">
      <c r="B2844" s="30">
        <v>10800000</v>
      </c>
      <c r="C2844" s="30">
        <v>45929973</v>
      </c>
      <c r="D2844" s="26">
        <f t="shared" si="88"/>
        <v>10.8</v>
      </c>
      <c r="E2844" s="26">
        <f t="shared" si="89"/>
        <v>45.929972999999997</v>
      </c>
    </row>
    <row r="2845" spans="2:5" x14ac:dyDescent="0.3">
      <c r="B2845" s="30">
        <v>15000000</v>
      </c>
      <c r="C2845" s="30">
        <v>-14600121</v>
      </c>
      <c r="D2845" s="26">
        <f t="shared" si="88"/>
        <v>15</v>
      </c>
      <c r="E2845" s="26">
        <f t="shared" si="89"/>
        <v>-14.600121</v>
      </c>
    </row>
    <row r="2846" spans="2:5" x14ac:dyDescent="0.3">
      <c r="B2846" s="30">
        <v>700000000</v>
      </c>
      <c r="C2846" s="30">
        <v>-696724557</v>
      </c>
      <c r="D2846" s="26">
        <f t="shared" si="88"/>
        <v>700</v>
      </c>
      <c r="E2846" s="26">
        <f t="shared" si="89"/>
        <v>-696.724557</v>
      </c>
    </row>
    <row r="2847" spans="2:5" hidden="1" x14ac:dyDescent="0.3">
      <c r="B2847" s="30">
        <v>14000000</v>
      </c>
      <c r="C2847" s="30">
        <v>4535191</v>
      </c>
      <c r="D2847" s="26">
        <f t="shared" si="88"/>
        <v>14</v>
      </c>
      <c r="E2847" s="26">
        <f t="shared" si="89"/>
        <v>4.5351910000000002</v>
      </c>
    </row>
    <row r="2848" spans="2:5" x14ac:dyDescent="0.3">
      <c r="B2848" s="30">
        <v>7000000</v>
      </c>
      <c r="C2848" s="30">
        <v>-6976162</v>
      </c>
      <c r="D2848" s="26">
        <f t="shared" si="88"/>
        <v>7</v>
      </c>
      <c r="E2848" s="26">
        <f t="shared" si="89"/>
        <v>-6.9761620000000004</v>
      </c>
    </row>
    <row r="2849" spans="2:5" hidden="1" x14ac:dyDescent="0.3">
      <c r="B2849" s="30">
        <v>10600000</v>
      </c>
      <c r="C2849" s="30">
        <v>11560085</v>
      </c>
      <c r="D2849" s="26">
        <f t="shared" si="88"/>
        <v>10.6</v>
      </c>
      <c r="E2849" s="26">
        <f t="shared" si="89"/>
        <v>11.560085000000001</v>
      </c>
    </row>
    <row r="2850" spans="2:5" hidden="1" x14ac:dyDescent="0.3">
      <c r="B2850" s="30">
        <v>12000000</v>
      </c>
      <c r="C2850" s="30">
        <v>44715371</v>
      </c>
      <c r="D2850" s="26">
        <f t="shared" si="88"/>
        <v>12</v>
      </c>
      <c r="E2850" s="26">
        <f t="shared" si="89"/>
        <v>44.715370999999998</v>
      </c>
    </row>
    <row r="2851" spans="2:5" hidden="1" x14ac:dyDescent="0.3">
      <c r="B2851" s="30">
        <v>10500000</v>
      </c>
      <c r="C2851" s="30">
        <v>424449459</v>
      </c>
      <c r="D2851" s="26">
        <f t="shared" si="88"/>
        <v>10.5</v>
      </c>
      <c r="E2851" s="26">
        <f t="shared" si="89"/>
        <v>424.44945899999999</v>
      </c>
    </row>
    <row r="2852" spans="2:5" hidden="1" x14ac:dyDescent="0.3">
      <c r="B2852" s="30">
        <v>10000000</v>
      </c>
      <c r="C2852" s="30">
        <v>1043445</v>
      </c>
      <c r="D2852" s="26">
        <f t="shared" si="88"/>
        <v>10</v>
      </c>
      <c r="E2852" s="26">
        <f t="shared" si="89"/>
        <v>1.043445</v>
      </c>
    </row>
    <row r="2853" spans="2:5" x14ac:dyDescent="0.3">
      <c r="B2853" s="30">
        <v>12500000</v>
      </c>
      <c r="C2853" s="30">
        <v>-12475216</v>
      </c>
      <c r="D2853" s="26">
        <f t="shared" si="88"/>
        <v>12.5</v>
      </c>
      <c r="E2853" s="26">
        <f t="shared" si="89"/>
        <v>-12.475216</v>
      </c>
    </row>
    <row r="2854" spans="2:5" x14ac:dyDescent="0.3">
      <c r="B2854" s="30">
        <v>10500000</v>
      </c>
      <c r="C2854" s="30">
        <v>-10374831</v>
      </c>
      <c r="D2854" s="26">
        <f t="shared" si="88"/>
        <v>10.5</v>
      </c>
      <c r="E2854" s="26">
        <f t="shared" si="89"/>
        <v>-10.374831</v>
      </c>
    </row>
    <row r="2855" spans="2:5" x14ac:dyDescent="0.3">
      <c r="B2855" s="30">
        <v>11000000</v>
      </c>
      <c r="C2855" s="30">
        <v>-9933445</v>
      </c>
      <c r="D2855" s="26">
        <f t="shared" si="88"/>
        <v>11</v>
      </c>
      <c r="E2855" s="26">
        <f t="shared" si="89"/>
        <v>-9.9334450000000007</v>
      </c>
    </row>
    <row r="2856" spans="2:5" x14ac:dyDescent="0.3">
      <c r="B2856" s="30">
        <v>10818775</v>
      </c>
      <c r="C2856" s="30">
        <v>-5149694</v>
      </c>
      <c r="D2856" s="26">
        <f t="shared" si="88"/>
        <v>10.818775</v>
      </c>
      <c r="E2856" s="26">
        <f t="shared" si="89"/>
        <v>-5.1496940000000002</v>
      </c>
    </row>
    <row r="2857" spans="2:5" hidden="1" x14ac:dyDescent="0.3">
      <c r="B2857" s="30">
        <v>10000000</v>
      </c>
      <c r="C2857" s="30">
        <v>128339411</v>
      </c>
      <c r="D2857" s="26">
        <f t="shared" si="88"/>
        <v>10</v>
      </c>
      <c r="E2857" s="26">
        <f t="shared" si="89"/>
        <v>128.33941100000001</v>
      </c>
    </row>
    <row r="2858" spans="2:5" hidden="1" x14ac:dyDescent="0.3">
      <c r="B2858" s="30">
        <v>10000000</v>
      </c>
      <c r="C2858" s="30">
        <v>70150343</v>
      </c>
      <c r="D2858" s="26">
        <f t="shared" si="88"/>
        <v>10</v>
      </c>
      <c r="E2858" s="26">
        <f t="shared" si="89"/>
        <v>70.150343000000007</v>
      </c>
    </row>
    <row r="2859" spans="2:5" hidden="1" x14ac:dyDescent="0.3">
      <c r="B2859" s="30">
        <v>10000000</v>
      </c>
      <c r="C2859" s="30">
        <v>75300000</v>
      </c>
      <c r="D2859" s="26">
        <f t="shared" si="88"/>
        <v>10</v>
      </c>
      <c r="E2859" s="26">
        <f t="shared" si="89"/>
        <v>75.3</v>
      </c>
    </row>
    <row r="2860" spans="2:5" hidden="1" x14ac:dyDescent="0.3">
      <c r="B2860" s="30">
        <v>10000000</v>
      </c>
      <c r="C2860" s="30">
        <v>58353550</v>
      </c>
      <c r="D2860" s="26">
        <f t="shared" si="88"/>
        <v>10</v>
      </c>
      <c r="E2860" s="26">
        <f t="shared" si="89"/>
        <v>58.353549999999998</v>
      </c>
    </row>
    <row r="2861" spans="2:5" hidden="1" x14ac:dyDescent="0.3">
      <c r="B2861" s="30">
        <v>10000000</v>
      </c>
      <c r="C2861" s="30">
        <v>68845130</v>
      </c>
      <c r="D2861" s="26">
        <f t="shared" si="88"/>
        <v>10</v>
      </c>
      <c r="E2861" s="26">
        <f t="shared" si="89"/>
        <v>68.845129999999997</v>
      </c>
    </row>
    <row r="2862" spans="2:5" hidden="1" x14ac:dyDescent="0.3">
      <c r="B2862" s="30">
        <v>10000000</v>
      </c>
      <c r="C2862" s="30">
        <v>53319509</v>
      </c>
      <c r="D2862" s="26">
        <f t="shared" si="88"/>
        <v>10</v>
      </c>
      <c r="E2862" s="26">
        <f t="shared" si="89"/>
        <v>53.319508999999996</v>
      </c>
    </row>
    <row r="2863" spans="2:5" hidden="1" x14ac:dyDescent="0.3">
      <c r="B2863" s="30">
        <v>10000000</v>
      </c>
      <c r="C2863" s="30">
        <v>53270259</v>
      </c>
      <c r="D2863" s="26">
        <f t="shared" si="88"/>
        <v>10</v>
      </c>
      <c r="E2863" s="26">
        <f t="shared" si="89"/>
        <v>53.270259000000003</v>
      </c>
    </row>
    <row r="2864" spans="2:5" hidden="1" x14ac:dyDescent="0.3">
      <c r="B2864" s="30">
        <v>10000000</v>
      </c>
      <c r="C2864" s="30">
        <v>45865715</v>
      </c>
      <c r="D2864" s="26">
        <f t="shared" si="88"/>
        <v>10</v>
      </c>
      <c r="E2864" s="26">
        <f t="shared" si="89"/>
        <v>45.865715000000002</v>
      </c>
    </row>
    <row r="2865" spans="2:5" hidden="1" x14ac:dyDescent="0.3">
      <c r="B2865" s="30">
        <v>6000000</v>
      </c>
      <c r="C2865" s="30">
        <v>57231524</v>
      </c>
      <c r="D2865" s="26">
        <f t="shared" si="88"/>
        <v>6</v>
      </c>
      <c r="E2865" s="26">
        <f t="shared" si="89"/>
        <v>57.231524</v>
      </c>
    </row>
    <row r="2866" spans="2:5" hidden="1" x14ac:dyDescent="0.3">
      <c r="B2866" s="30">
        <v>13800000</v>
      </c>
      <c r="C2866" s="30">
        <v>38493982</v>
      </c>
      <c r="D2866" s="26">
        <f t="shared" si="88"/>
        <v>13.8</v>
      </c>
      <c r="E2866" s="26">
        <f t="shared" si="89"/>
        <v>38.493982000000003</v>
      </c>
    </row>
    <row r="2867" spans="2:5" hidden="1" x14ac:dyDescent="0.3">
      <c r="B2867" s="30">
        <v>10000000</v>
      </c>
      <c r="C2867" s="30">
        <v>40752337</v>
      </c>
      <c r="D2867" s="26">
        <f t="shared" si="88"/>
        <v>10</v>
      </c>
      <c r="E2867" s="26">
        <f t="shared" si="89"/>
        <v>40.752336999999997</v>
      </c>
    </row>
    <row r="2868" spans="2:5" hidden="1" x14ac:dyDescent="0.3">
      <c r="B2868" s="30">
        <v>10000000</v>
      </c>
      <c r="C2868" s="30">
        <v>100175871</v>
      </c>
      <c r="D2868" s="26">
        <f t="shared" si="88"/>
        <v>10</v>
      </c>
      <c r="E2868" s="26">
        <f t="shared" si="89"/>
        <v>100.175871</v>
      </c>
    </row>
    <row r="2869" spans="2:5" hidden="1" x14ac:dyDescent="0.3">
      <c r="B2869" s="30">
        <v>12000000</v>
      </c>
      <c r="C2869" s="30">
        <v>26624000</v>
      </c>
      <c r="D2869" s="26">
        <f t="shared" si="88"/>
        <v>12</v>
      </c>
      <c r="E2869" s="26">
        <f t="shared" si="89"/>
        <v>26.623999999999999</v>
      </c>
    </row>
    <row r="2870" spans="2:5" hidden="1" x14ac:dyDescent="0.3">
      <c r="B2870" s="30">
        <v>10000000</v>
      </c>
      <c r="C2870" s="30">
        <v>27470017</v>
      </c>
      <c r="D2870" s="26">
        <f t="shared" si="88"/>
        <v>10</v>
      </c>
      <c r="E2870" s="26">
        <f t="shared" si="89"/>
        <v>27.470016999999999</v>
      </c>
    </row>
    <row r="2871" spans="2:5" hidden="1" x14ac:dyDescent="0.3">
      <c r="B2871" s="30">
        <v>10000000</v>
      </c>
      <c r="C2871" s="30">
        <v>30485039</v>
      </c>
      <c r="D2871" s="26">
        <f t="shared" si="88"/>
        <v>10</v>
      </c>
      <c r="E2871" s="26">
        <f t="shared" si="89"/>
        <v>30.485039</v>
      </c>
    </row>
    <row r="2872" spans="2:5" hidden="1" x14ac:dyDescent="0.3">
      <c r="B2872" s="30">
        <v>10000000</v>
      </c>
      <c r="C2872" s="30">
        <v>6800000</v>
      </c>
      <c r="D2872" s="26">
        <f t="shared" si="88"/>
        <v>10</v>
      </c>
      <c r="E2872" s="26">
        <f t="shared" si="89"/>
        <v>6.8</v>
      </c>
    </row>
    <row r="2873" spans="2:5" hidden="1" x14ac:dyDescent="0.3">
      <c r="B2873" s="30">
        <v>10000000</v>
      </c>
      <c r="C2873" s="30">
        <v>36377022</v>
      </c>
      <c r="D2873" s="26">
        <f t="shared" si="88"/>
        <v>10</v>
      </c>
      <c r="E2873" s="26">
        <f t="shared" si="89"/>
        <v>36.377021999999997</v>
      </c>
    </row>
    <row r="2874" spans="2:5" hidden="1" x14ac:dyDescent="0.3">
      <c r="B2874" s="30">
        <v>23000000</v>
      </c>
      <c r="C2874" s="30">
        <v>13696761</v>
      </c>
      <c r="D2874" s="26">
        <f t="shared" si="88"/>
        <v>23</v>
      </c>
      <c r="E2874" s="26">
        <f t="shared" si="89"/>
        <v>13.696761</v>
      </c>
    </row>
    <row r="2875" spans="2:5" hidden="1" x14ac:dyDescent="0.3">
      <c r="B2875" s="30">
        <v>12305523</v>
      </c>
      <c r="C2875" s="30">
        <v>23894477</v>
      </c>
      <c r="D2875" s="26">
        <f t="shared" si="88"/>
        <v>12.305523000000001</v>
      </c>
      <c r="E2875" s="26">
        <f t="shared" si="89"/>
        <v>23.894476999999998</v>
      </c>
    </row>
    <row r="2876" spans="2:5" x14ac:dyDescent="0.3">
      <c r="B2876" s="30">
        <v>10000000</v>
      </c>
      <c r="C2876" s="30">
        <v>-1312221.5</v>
      </c>
      <c r="D2876" s="26">
        <f t="shared" si="88"/>
        <v>10</v>
      </c>
      <c r="E2876" s="26">
        <f t="shared" si="89"/>
        <v>-1.3122214999999999</v>
      </c>
    </row>
    <row r="2877" spans="2:5" hidden="1" x14ac:dyDescent="0.3">
      <c r="B2877" s="30">
        <v>10000000</v>
      </c>
      <c r="C2877" s="30">
        <v>25794166</v>
      </c>
      <c r="D2877" s="26">
        <f t="shared" si="88"/>
        <v>10</v>
      </c>
      <c r="E2877" s="26">
        <f t="shared" si="89"/>
        <v>25.794166000000001</v>
      </c>
    </row>
    <row r="2878" spans="2:5" hidden="1" x14ac:dyDescent="0.3">
      <c r="B2878" s="30">
        <v>10000000</v>
      </c>
      <c r="C2878" s="30">
        <v>23583175</v>
      </c>
      <c r="D2878" s="26">
        <f t="shared" si="88"/>
        <v>10</v>
      </c>
      <c r="E2878" s="26">
        <f t="shared" si="89"/>
        <v>23.583175000000001</v>
      </c>
    </row>
    <row r="2879" spans="2:5" hidden="1" x14ac:dyDescent="0.3">
      <c r="B2879" s="30">
        <v>20000000</v>
      </c>
      <c r="C2879" s="30">
        <v>12983713</v>
      </c>
      <c r="D2879" s="26">
        <f t="shared" si="88"/>
        <v>20</v>
      </c>
      <c r="E2879" s="26">
        <f t="shared" si="89"/>
        <v>12.983713</v>
      </c>
    </row>
    <row r="2880" spans="2:5" hidden="1" x14ac:dyDescent="0.3">
      <c r="B2880" s="30">
        <v>10000000</v>
      </c>
      <c r="C2880" s="30">
        <v>42200504</v>
      </c>
      <c r="D2880" s="26">
        <f t="shared" si="88"/>
        <v>10</v>
      </c>
      <c r="E2880" s="26">
        <f t="shared" si="89"/>
        <v>42.200504000000002</v>
      </c>
    </row>
    <row r="2881" spans="2:5" hidden="1" x14ac:dyDescent="0.3">
      <c r="B2881" s="30">
        <v>10000000</v>
      </c>
      <c r="C2881" s="30">
        <v>23000000</v>
      </c>
      <c r="D2881" s="26">
        <f t="shared" si="88"/>
        <v>10</v>
      </c>
      <c r="E2881" s="26">
        <f t="shared" si="89"/>
        <v>23</v>
      </c>
    </row>
    <row r="2882" spans="2:5" hidden="1" x14ac:dyDescent="0.3">
      <c r="B2882" s="30">
        <v>10000000</v>
      </c>
      <c r="C2882" s="30">
        <v>22101000</v>
      </c>
      <c r="D2882" s="26">
        <f t="shared" si="88"/>
        <v>10</v>
      </c>
      <c r="E2882" s="26">
        <f t="shared" si="89"/>
        <v>22.100999999999999</v>
      </c>
    </row>
    <row r="2883" spans="2:5" hidden="1" x14ac:dyDescent="0.3">
      <c r="B2883" s="30">
        <v>9000000</v>
      </c>
      <c r="C2883" s="30">
        <v>22487293</v>
      </c>
      <c r="D2883" s="26">
        <f t="shared" ref="D2883:D2946" si="90">B2883/1000000</f>
        <v>9</v>
      </c>
      <c r="E2883" s="26">
        <f t="shared" ref="E2883:E2946" si="91">C2883/1000000</f>
        <v>22.487293000000001</v>
      </c>
    </row>
    <row r="2884" spans="2:5" hidden="1" x14ac:dyDescent="0.3">
      <c r="B2884" s="30">
        <v>10000000</v>
      </c>
      <c r="C2884" s="30">
        <v>20651422</v>
      </c>
      <c r="D2884" s="26">
        <f t="shared" si="90"/>
        <v>10</v>
      </c>
      <c r="E2884" s="26">
        <f t="shared" si="91"/>
        <v>20.651422</v>
      </c>
    </row>
    <row r="2885" spans="2:5" hidden="1" x14ac:dyDescent="0.3">
      <c r="B2885" s="30">
        <v>10000000</v>
      </c>
      <c r="C2885" s="30">
        <v>20306281</v>
      </c>
      <c r="D2885" s="26">
        <f t="shared" si="90"/>
        <v>10</v>
      </c>
      <c r="E2885" s="26">
        <f t="shared" si="91"/>
        <v>20.306280999999998</v>
      </c>
    </row>
    <row r="2886" spans="2:5" hidden="1" x14ac:dyDescent="0.3">
      <c r="B2886" s="30">
        <v>10000000</v>
      </c>
      <c r="C2886" s="30">
        <v>19500000</v>
      </c>
      <c r="D2886" s="26">
        <f t="shared" si="90"/>
        <v>10</v>
      </c>
      <c r="E2886" s="26">
        <f t="shared" si="91"/>
        <v>19.5</v>
      </c>
    </row>
    <row r="2887" spans="2:5" hidden="1" x14ac:dyDescent="0.3">
      <c r="B2887" s="30">
        <v>17000000</v>
      </c>
      <c r="C2887" s="30">
        <v>13050028</v>
      </c>
      <c r="D2887" s="26">
        <f t="shared" si="90"/>
        <v>17</v>
      </c>
      <c r="E2887" s="26">
        <f t="shared" si="91"/>
        <v>13.050027999999999</v>
      </c>
    </row>
    <row r="2888" spans="2:5" hidden="1" x14ac:dyDescent="0.3">
      <c r="B2888" s="30">
        <v>10000000</v>
      </c>
      <c r="C2888" s="30">
        <v>19392418</v>
      </c>
      <c r="D2888" s="26">
        <f t="shared" si="90"/>
        <v>10</v>
      </c>
      <c r="E2888" s="26">
        <f t="shared" si="91"/>
        <v>19.392417999999999</v>
      </c>
    </row>
    <row r="2889" spans="2:5" hidden="1" x14ac:dyDescent="0.3">
      <c r="B2889" s="30">
        <v>8500000</v>
      </c>
      <c r="C2889" s="30">
        <v>20063926</v>
      </c>
      <c r="D2889" s="26">
        <f t="shared" si="90"/>
        <v>8.5</v>
      </c>
      <c r="E2889" s="26">
        <f t="shared" si="91"/>
        <v>20.063925999999999</v>
      </c>
    </row>
    <row r="2890" spans="2:5" hidden="1" x14ac:dyDescent="0.3">
      <c r="B2890" s="30">
        <v>12000000</v>
      </c>
      <c r="C2890" s="30">
        <v>16435406</v>
      </c>
      <c r="D2890" s="26">
        <f t="shared" si="90"/>
        <v>12</v>
      </c>
      <c r="E2890" s="26">
        <f t="shared" si="91"/>
        <v>16.435406</v>
      </c>
    </row>
    <row r="2891" spans="2:5" hidden="1" x14ac:dyDescent="0.3">
      <c r="B2891" s="30">
        <v>10000000</v>
      </c>
      <c r="C2891" s="30">
        <v>15339117</v>
      </c>
      <c r="D2891" s="26">
        <f t="shared" si="90"/>
        <v>10</v>
      </c>
      <c r="E2891" s="26">
        <f t="shared" si="91"/>
        <v>15.339117</v>
      </c>
    </row>
    <row r="2892" spans="2:5" hidden="1" x14ac:dyDescent="0.3">
      <c r="B2892" s="30">
        <v>10000000</v>
      </c>
      <c r="C2892" s="30">
        <v>15600000</v>
      </c>
      <c r="D2892" s="26">
        <f t="shared" si="90"/>
        <v>10</v>
      </c>
      <c r="E2892" s="26">
        <f t="shared" si="91"/>
        <v>15.6</v>
      </c>
    </row>
    <row r="2893" spans="2:5" hidden="1" x14ac:dyDescent="0.3">
      <c r="B2893" s="30">
        <v>10000000</v>
      </c>
      <c r="C2893" s="30">
        <v>1758590.4000000004</v>
      </c>
      <c r="D2893" s="26">
        <f t="shared" si="90"/>
        <v>10</v>
      </c>
      <c r="E2893" s="26">
        <f t="shared" si="91"/>
        <v>1.7585904000000003</v>
      </c>
    </row>
    <row r="2894" spans="2:5" hidden="1" x14ac:dyDescent="0.3">
      <c r="B2894" s="30">
        <v>10000000</v>
      </c>
      <c r="C2894" s="30">
        <v>17736779</v>
      </c>
      <c r="D2894" s="26">
        <f t="shared" si="90"/>
        <v>10</v>
      </c>
      <c r="E2894" s="26">
        <f t="shared" si="91"/>
        <v>17.736778999999999</v>
      </c>
    </row>
    <row r="2895" spans="2:5" hidden="1" x14ac:dyDescent="0.3">
      <c r="B2895" s="30">
        <v>17000000</v>
      </c>
      <c r="C2895" s="30">
        <v>7397469</v>
      </c>
      <c r="D2895" s="26">
        <f t="shared" si="90"/>
        <v>17</v>
      </c>
      <c r="E2895" s="26">
        <f t="shared" si="91"/>
        <v>7.3974690000000001</v>
      </c>
    </row>
    <row r="2896" spans="2:5" hidden="1" x14ac:dyDescent="0.3">
      <c r="B2896" s="30">
        <v>10000000</v>
      </c>
      <c r="C2896" s="30">
        <v>10384136</v>
      </c>
      <c r="D2896" s="26">
        <f t="shared" si="90"/>
        <v>10</v>
      </c>
      <c r="E2896" s="26">
        <f t="shared" si="91"/>
        <v>10.384136</v>
      </c>
    </row>
    <row r="2897" spans="2:5" hidden="1" x14ac:dyDescent="0.3">
      <c r="B2897" s="30">
        <v>10000000</v>
      </c>
      <c r="C2897" s="30">
        <v>15464480</v>
      </c>
      <c r="D2897" s="26">
        <f t="shared" si="90"/>
        <v>10</v>
      </c>
      <c r="E2897" s="26">
        <f t="shared" si="91"/>
        <v>15.46448</v>
      </c>
    </row>
    <row r="2898" spans="2:5" hidden="1" x14ac:dyDescent="0.3">
      <c r="B2898" s="30">
        <v>10000000</v>
      </c>
      <c r="C2898" s="30">
        <v>10338609</v>
      </c>
      <c r="D2898" s="26">
        <f t="shared" si="90"/>
        <v>10</v>
      </c>
      <c r="E2898" s="26">
        <f t="shared" si="91"/>
        <v>10.338609</v>
      </c>
    </row>
    <row r="2899" spans="2:5" hidden="1" x14ac:dyDescent="0.3">
      <c r="B2899" s="30">
        <v>10000000</v>
      </c>
      <c r="C2899" s="30">
        <v>8272447</v>
      </c>
      <c r="D2899" s="26">
        <f t="shared" si="90"/>
        <v>10</v>
      </c>
      <c r="E2899" s="26">
        <f t="shared" si="91"/>
        <v>8.2724469999999997</v>
      </c>
    </row>
    <row r="2900" spans="2:5" hidden="1" x14ac:dyDescent="0.3">
      <c r="B2900" s="30">
        <v>10000000</v>
      </c>
      <c r="C2900" s="30">
        <v>22600000</v>
      </c>
      <c r="D2900" s="26">
        <f t="shared" si="90"/>
        <v>10</v>
      </c>
      <c r="E2900" s="26">
        <f t="shared" si="91"/>
        <v>22.6</v>
      </c>
    </row>
    <row r="2901" spans="2:5" x14ac:dyDescent="0.3">
      <c r="B2901" s="30">
        <v>21200000</v>
      </c>
      <c r="C2901" s="30">
        <v>-3821023</v>
      </c>
      <c r="D2901" s="26">
        <f t="shared" si="90"/>
        <v>21.2</v>
      </c>
      <c r="E2901" s="26">
        <f t="shared" si="91"/>
        <v>-3.8210229999999998</v>
      </c>
    </row>
    <row r="2902" spans="2:5" hidden="1" x14ac:dyDescent="0.3">
      <c r="B2902" s="30">
        <v>9000000</v>
      </c>
      <c r="C2902" s="30">
        <v>8096053</v>
      </c>
      <c r="D2902" s="26">
        <f t="shared" si="90"/>
        <v>9</v>
      </c>
      <c r="E2902" s="26">
        <f t="shared" si="91"/>
        <v>8.0960529999999995</v>
      </c>
    </row>
    <row r="2903" spans="2:5" hidden="1" x14ac:dyDescent="0.3">
      <c r="B2903" s="30">
        <v>10000000</v>
      </c>
      <c r="C2903" s="30">
        <v>11371425</v>
      </c>
      <c r="D2903" s="26">
        <f t="shared" si="90"/>
        <v>10</v>
      </c>
      <c r="E2903" s="26">
        <f t="shared" si="91"/>
        <v>11.371425</v>
      </c>
    </row>
    <row r="2904" spans="2:5" hidden="1" x14ac:dyDescent="0.3">
      <c r="B2904" s="30">
        <v>10000000</v>
      </c>
      <c r="C2904" s="30">
        <v>23071558</v>
      </c>
      <c r="D2904" s="26">
        <f t="shared" si="90"/>
        <v>10</v>
      </c>
      <c r="E2904" s="26">
        <f t="shared" si="91"/>
        <v>23.071558</v>
      </c>
    </row>
    <row r="2905" spans="2:5" hidden="1" x14ac:dyDescent="0.3">
      <c r="B2905" s="30">
        <v>10000000</v>
      </c>
      <c r="C2905" s="30">
        <v>7655201</v>
      </c>
      <c r="D2905" s="26">
        <f t="shared" si="90"/>
        <v>10</v>
      </c>
      <c r="E2905" s="26">
        <f t="shared" si="91"/>
        <v>7.6552009999999999</v>
      </c>
    </row>
    <row r="2906" spans="2:5" x14ac:dyDescent="0.3">
      <c r="B2906" s="30">
        <v>25000000</v>
      </c>
      <c r="C2906" s="30">
        <v>-8752225</v>
      </c>
      <c r="D2906" s="26">
        <f t="shared" si="90"/>
        <v>25</v>
      </c>
      <c r="E2906" s="26">
        <f t="shared" si="91"/>
        <v>-8.7522249999999993</v>
      </c>
    </row>
    <row r="2907" spans="2:5" hidden="1" x14ac:dyDescent="0.3">
      <c r="B2907" s="30">
        <v>10000000</v>
      </c>
      <c r="C2907" s="30">
        <v>6153600</v>
      </c>
      <c r="D2907" s="26">
        <f t="shared" si="90"/>
        <v>10</v>
      </c>
      <c r="E2907" s="26">
        <f t="shared" si="91"/>
        <v>6.1536</v>
      </c>
    </row>
    <row r="2908" spans="2:5" hidden="1" x14ac:dyDescent="0.3">
      <c r="B2908" s="30">
        <v>10000000</v>
      </c>
      <c r="C2908" s="30">
        <v>6033556</v>
      </c>
      <c r="D2908" s="26">
        <f t="shared" si="90"/>
        <v>10</v>
      </c>
      <c r="E2908" s="26">
        <f t="shared" si="91"/>
        <v>6.0335559999999999</v>
      </c>
    </row>
    <row r="2909" spans="2:5" hidden="1" x14ac:dyDescent="0.3">
      <c r="B2909" s="30">
        <v>11000000</v>
      </c>
      <c r="C2909" s="30">
        <v>5667084</v>
      </c>
      <c r="D2909" s="26">
        <f t="shared" si="90"/>
        <v>11</v>
      </c>
      <c r="E2909" s="26">
        <f t="shared" si="91"/>
        <v>5.667084</v>
      </c>
    </row>
    <row r="2910" spans="2:5" hidden="1" x14ac:dyDescent="0.3">
      <c r="B2910" s="30">
        <v>12600000</v>
      </c>
      <c r="C2910" s="30">
        <v>2817771</v>
      </c>
      <c r="D2910" s="26">
        <f t="shared" si="90"/>
        <v>12.6</v>
      </c>
      <c r="E2910" s="26">
        <f t="shared" si="91"/>
        <v>2.817771</v>
      </c>
    </row>
    <row r="2911" spans="2:5" hidden="1" x14ac:dyDescent="0.3">
      <c r="B2911" s="30">
        <v>10000000</v>
      </c>
      <c r="C2911" s="30">
        <v>2033772.333333334</v>
      </c>
      <c r="D2911" s="26">
        <f t="shared" si="90"/>
        <v>10</v>
      </c>
      <c r="E2911" s="26">
        <f t="shared" si="91"/>
        <v>2.0337723333333337</v>
      </c>
    </row>
    <row r="2912" spans="2:5" x14ac:dyDescent="0.3">
      <c r="B2912" s="30">
        <v>30000000</v>
      </c>
      <c r="C2912" s="30">
        <v>-14843800</v>
      </c>
      <c r="D2912" s="26">
        <f t="shared" si="90"/>
        <v>30</v>
      </c>
      <c r="E2912" s="26">
        <f t="shared" si="91"/>
        <v>-14.8438</v>
      </c>
    </row>
    <row r="2913" spans="2:5" hidden="1" x14ac:dyDescent="0.3">
      <c r="B2913" s="30">
        <v>10000000</v>
      </c>
      <c r="C2913" s="30">
        <v>11589307</v>
      </c>
      <c r="D2913" s="26">
        <f t="shared" si="90"/>
        <v>10</v>
      </c>
      <c r="E2913" s="26">
        <f t="shared" si="91"/>
        <v>11.589307</v>
      </c>
    </row>
    <row r="2914" spans="2:5" hidden="1" x14ac:dyDescent="0.3">
      <c r="B2914" s="30">
        <v>10000000</v>
      </c>
      <c r="C2914" s="30">
        <v>10339754</v>
      </c>
      <c r="D2914" s="26">
        <f t="shared" si="90"/>
        <v>10</v>
      </c>
      <c r="E2914" s="26">
        <f t="shared" si="91"/>
        <v>10.339753999999999</v>
      </c>
    </row>
    <row r="2915" spans="2:5" hidden="1" x14ac:dyDescent="0.3">
      <c r="B2915" s="30">
        <v>10000000</v>
      </c>
      <c r="C2915" s="30">
        <v>18873374</v>
      </c>
      <c r="D2915" s="26">
        <f t="shared" si="90"/>
        <v>10</v>
      </c>
      <c r="E2915" s="26">
        <f t="shared" si="91"/>
        <v>18.873373999999998</v>
      </c>
    </row>
    <row r="2916" spans="2:5" hidden="1" x14ac:dyDescent="0.3">
      <c r="B2916" s="30">
        <v>3000000</v>
      </c>
      <c r="C2916" s="30">
        <v>10684949</v>
      </c>
      <c r="D2916" s="26">
        <f t="shared" si="90"/>
        <v>3</v>
      </c>
      <c r="E2916" s="26">
        <f t="shared" si="91"/>
        <v>10.684949</v>
      </c>
    </row>
    <row r="2917" spans="2:5" hidden="1" x14ac:dyDescent="0.3">
      <c r="B2917" s="30">
        <v>6400000</v>
      </c>
      <c r="C2917" s="30">
        <v>8197405</v>
      </c>
      <c r="D2917" s="26">
        <f t="shared" si="90"/>
        <v>6.4</v>
      </c>
      <c r="E2917" s="26">
        <f t="shared" si="91"/>
        <v>8.1974049999999998</v>
      </c>
    </row>
    <row r="2918" spans="2:5" hidden="1" x14ac:dyDescent="0.3">
      <c r="B2918" s="30">
        <v>10000000</v>
      </c>
      <c r="C2918" s="30">
        <v>2570442</v>
      </c>
      <c r="D2918" s="26">
        <f t="shared" si="90"/>
        <v>10</v>
      </c>
      <c r="E2918" s="26">
        <f t="shared" si="91"/>
        <v>2.5704419999999999</v>
      </c>
    </row>
    <row r="2919" spans="2:5" hidden="1" x14ac:dyDescent="0.3">
      <c r="B2919" s="30">
        <v>10000000</v>
      </c>
      <c r="C2919" s="30">
        <v>2514138</v>
      </c>
      <c r="D2919" s="26">
        <f t="shared" si="90"/>
        <v>10</v>
      </c>
      <c r="E2919" s="26">
        <f t="shared" si="91"/>
        <v>2.514138</v>
      </c>
    </row>
    <row r="2920" spans="2:5" hidden="1" x14ac:dyDescent="0.3">
      <c r="B2920" s="30">
        <v>5000000</v>
      </c>
      <c r="C2920" s="30">
        <v>38771291</v>
      </c>
      <c r="D2920" s="26">
        <f t="shared" si="90"/>
        <v>5</v>
      </c>
      <c r="E2920" s="26">
        <f t="shared" si="91"/>
        <v>38.771290999999998</v>
      </c>
    </row>
    <row r="2921" spans="2:5" hidden="1" x14ac:dyDescent="0.3">
      <c r="B2921" s="30">
        <v>10000000</v>
      </c>
      <c r="C2921" s="30">
        <v>1703287</v>
      </c>
      <c r="D2921" s="26">
        <f t="shared" si="90"/>
        <v>10</v>
      </c>
      <c r="E2921" s="26">
        <f t="shared" si="91"/>
        <v>1.703287</v>
      </c>
    </row>
    <row r="2922" spans="2:5" x14ac:dyDescent="0.3">
      <c r="B2922" s="30">
        <v>22000000</v>
      </c>
      <c r="C2922" s="30">
        <v>-10439741</v>
      </c>
      <c r="D2922" s="26">
        <f t="shared" si="90"/>
        <v>22</v>
      </c>
      <c r="E2922" s="26">
        <f t="shared" si="91"/>
        <v>-10.439741</v>
      </c>
    </row>
    <row r="2923" spans="2:5" hidden="1" x14ac:dyDescent="0.3">
      <c r="B2923" s="30">
        <v>10000000</v>
      </c>
      <c r="C2923" s="30">
        <v>824921</v>
      </c>
      <c r="D2923" s="26">
        <f t="shared" si="90"/>
        <v>10</v>
      </c>
      <c r="E2923" s="26">
        <f t="shared" si="91"/>
        <v>0.82492100000000002</v>
      </c>
    </row>
    <row r="2924" spans="2:5" hidden="1" x14ac:dyDescent="0.3">
      <c r="B2924" s="30">
        <v>10000000</v>
      </c>
      <c r="C2924" s="30">
        <v>561238</v>
      </c>
      <c r="D2924" s="26">
        <f t="shared" si="90"/>
        <v>10</v>
      </c>
      <c r="E2924" s="26">
        <f t="shared" si="91"/>
        <v>0.56123800000000001</v>
      </c>
    </row>
    <row r="2925" spans="2:5" hidden="1" x14ac:dyDescent="0.3">
      <c r="B2925" s="30">
        <v>10000000</v>
      </c>
      <c r="C2925" s="30">
        <v>4479776</v>
      </c>
      <c r="D2925" s="26">
        <f t="shared" si="90"/>
        <v>10</v>
      </c>
      <c r="E2925" s="26">
        <f t="shared" si="91"/>
        <v>4.4797760000000002</v>
      </c>
    </row>
    <row r="2926" spans="2:5" x14ac:dyDescent="0.3">
      <c r="B2926" s="30">
        <v>10000000</v>
      </c>
      <c r="C2926" s="30">
        <v>-198218</v>
      </c>
      <c r="D2926" s="26">
        <f t="shared" si="90"/>
        <v>10</v>
      </c>
      <c r="E2926" s="26">
        <f t="shared" si="91"/>
        <v>-0.19821800000000001</v>
      </c>
    </row>
    <row r="2927" spans="2:5" x14ac:dyDescent="0.3">
      <c r="B2927" s="30">
        <v>10000000</v>
      </c>
      <c r="C2927" s="30">
        <v>-1929689</v>
      </c>
      <c r="D2927" s="26">
        <f t="shared" si="90"/>
        <v>10</v>
      </c>
      <c r="E2927" s="26">
        <f t="shared" si="91"/>
        <v>-1.929689</v>
      </c>
    </row>
    <row r="2928" spans="2:5" hidden="1" x14ac:dyDescent="0.3">
      <c r="B2928" s="30">
        <v>10000000</v>
      </c>
      <c r="C2928" s="30">
        <v>40084026.700000003</v>
      </c>
      <c r="D2928" s="26">
        <f t="shared" si="90"/>
        <v>10</v>
      </c>
      <c r="E2928" s="26">
        <f t="shared" si="91"/>
        <v>40.084026700000003</v>
      </c>
    </row>
    <row r="2929" spans="2:5" x14ac:dyDescent="0.3">
      <c r="B2929" s="30">
        <v>10000000</v>
      </c>
      <c r="C2929" s="30">
        <v>-1539005</v>
      </c>
      <c r="D2929" s="26">
        <f t="shared" si="90"/>
        <v>10</v>
      </c>
      <c r="E2929" s="26">
        <f t="shared" si="91"/>
        <v>-1.539005</v>
      </c>
    </row>
    <row r="2930" spans="2:5" x14ac:dyDescent="0.3">
      <c r="B2930" s="30">
        <v>10000000</v>
      </c>
      <c r="C2930" s="30">
        <v>-1888640</v>
      </c>
      <c r="D2930" s="26">
        <f t="shared" si="90"/>
        <v>10</v>
      </c>
      <c r="E2930" s="26">
        <f t="shared" si="91"/>
        <v>-1.8886400000000001</v>
      </c>
    </row>
    <row r="2931" spans="2:5" hidden="1" x14ac:dyDescent="0.3">
      <c r="B2931" s="30">
        <v>6000000</v>
      </c>
      <c r="C2931" s="30">
        <v>2828771</v>
      </c>
      <c r="D2931" s="26">
        <f t="shared" si="90"/>
        <v>6</v>
      </c>
      <c r="E2931" s="26">
        <f t="shared" si="91"/>
        <v>2.8287710000000001</v>
      </c>
    </row>
    <row r="2932" spans="2:5" x14ac:dyDescent="0.3">
      <c r="B2932" s="30">
        <v>10000000</v>
      </c>
      <c r="C2932" s="30">
        <v>-2436330</v>
      </c>
      <c r="D2932" s="26">
        <f t="shared" si="90"/>
        <v>10</v>
      </c>
      <c r="E2932" s="26">
        <f t="shared" si="91"/>
        <v>-2.4363299999999999</v>
      </c>
    </row>
    <row r="2933" spans="2:5" x14ac:dyDescent="0.3">
      <c r="B2933" s="30">
        <v>10000000</v>
      </c>
      <c r="C2933" s="30">
        <v>-3380827</v>
      </c>
      <c r="D2933" s="26">
        <f t="shared" si="90"/>
        <v>10</v>
      </c>
      <c r="E2933" s="26">
        <f t="shared" si="91"/>
        <v>-3.380827</v>
      </c>
    </row>
    <row r="2934" spans="2:5" x14ac:dyDescent="0.3">
      <c r="B2934" s="30">
        <v>12812500</v>
      </c>
      <c r="C2934" s="30">
        <v>-5954997</v>
      </c>
      <c r="D2934" s="26">
        <f t="shared" si="90"/>
        <v>12.8125</v>
      </c>
      <c r="E2934" s="26">
        <f t="shared" si="91"/>
        <v>-5.9549969999999997</v>
      </c>
    </row>
    <row r="2935" spans="2:5" x14ac:dyDescent="0.3">
      <c r="B2935" s="30">
        <v>7500000</v>
      </c>
      <c r="C2935" s="30">
        <v>-787759</v>
      </c>
      <c r="D2935" s="26">
        <f t="shared" si="90"/>
        <v>7.5</v>
      </c>
      <c r="E2935" s="26">
        <f t="shared" si="91"/>
        <v>-0.78775899999999999</v>
      </c>
    </row>
    <row r="2936" spans="2:5" x14ac:dyDescent="0.3">
      <c r="B2936" s="30">
        <v>10000000</v>
      </c>
      <c r="C2936" s="30">
        <v>-3157942</v>
      </c>
      <c r="D2936" s="26">
        <f t="shared" si="90"/>
        <v>10</v>
      </c>
      <c r="E2936" s="26">
        <f t="shared" si="91"/>
        <v>-3.1579419999999998</v>
      </c>
    </row>
    <row r="2937" spans="2:5" x14ac:dyDescent="0.3">
      <c r="B2937" s="30">
        <v>10000000</v>
      </c>
      <c r="C2937" s="30">
        <v>-3508650</v>
      </c>
      <c r="D2937" s="26">
        <f t="shared" si="90"/>
        <v>10</v>
      </c>
      <c r="E2937" s="26">
        <f t="shared" si="91"/>
        <v>-3.5086499999999998</v>
      </c>
    </row>
    <row r="2938" spans="2:5" x14ac:dyDescent="0.3">
      <c r="B2938" s="30">
        <v>10000000</v>
      </c>
      <c r="C2938" s="30">
        <v>-526618</v>
      </c>
      <c r="D2938" s="26">
        <f t="shared" si="90"/>
        <v>10</v>
      </c>
      <c r="E2938" s="26">
        <f t="shared" si="91"/>
        <v>-0.52661800000000003</v>
      </c>
    </row>
    <row r="2939" spans="2:5" x14ac:dyDescent="0.3">
      <c r="B2939" s="30">
        <v>10000000</v>
      </c>
      <c r="C2939" s="30">
        <v>-3802134</v>
      </c>
      <c r="D2939" s="26">
        <f t="shared" si="90"/>
        <v>10</v>
      </c>
      <c r="E2939" s="26">
        <f t="shared" si="91"/>
        <v>-3.8021340000000001</v>
      </c>
    </row>
    <row r="2940" spans="2:5" x14ac:dyDescent="0.3">
      <c r="B2940" s="30">
        <v>10000000</v>
      </c>
      <c r="C2940" s="30">
        <v>-3955382</v>
      </c>
      <c r="D2940" s="26">
        <f t="shared" si="90"/>
        <v>10</v>
      </c>
      <c r="E2940" s="26">
        <f t="shared" si="91"/>
        <v>-3.9553820000000002</v>
      </c>
    </row>
    <row r="2941" spans="2:5" x14ac:dyDescent="0.3">
      <c r="B2941" s="30">
        <v>10000000</v>
      </c>
      <c r="C2941" s="30">
        <v>-2235973</v>
      </c>
      <c r="D2941" s="26">
        <f t="shared" si="90"/>
        <v>10</v>
      </c>
      <c r="E2941" s="26">
        <f t="shared" si="91"/>
        <v>-2.235973</v>
      </c>
    </row>
    <row r="2942" spans="2:5" x14ac:dyDescent="0.3">
      <c r="B2942" s="30">
        <v>9500000</v>
      </c>
      <c r="C2942" s="30">
        <v>-3501029</v>
      </c>
      <c r="D2942" s="26">
        <f t="shared" si="90"/>
        <v>9.5</v>
      </c>
      <c r="E2942" s="26">
        <f t="shared" si="91"/>
        <v>-3.5010289999999999</v>
      </c>
    </row>
    <row r="2943" spans="2:5" hidden="1" x14ac:dyDescent="0.3">
      <c r="B2943" s="30">
        <v>9000000</v>
      </c>
      <c r="C2943" s="30">
        <v>12569041</v>
      </c>
      <c r="D2943" s="26">
        <f t="shared" si="90"/>
        <v>9</v>
      </c>
      <c r="E2943" s="26">
        <f t="shared" si="91"/>
        <v>12.569041</v>
      </c>
    </row>
    <row r="2944" spans="2:5" x14ac:dyDescent="0.3">
      <c r="B2944" s="30">
        <v>16000000</v>
      </c>
      <c r="C2944" s="30">
        <v>-11643257</v>
      </c>
      <c r="D2944" s="26">
        <f t="shared" si="90"/>
        <v>16</v>
      </c>
      <c r="E2944" s="26">
        <f t="shared" si="91"/>
        <v>-11.643257</v>
      </c>
    </row>
    <row r="2945" spans="2:5" x14ac:dyDescent="0.3">
      <c r="B2945" s="30">
        <v>10000000</v>
      </c>
      <c r="C2945" s="30">
        <v>-4515625</v>
      </c>
      <c r="D2945" s="26">
        <f t="shared" si="90"/>
        <v>10</v>
      </c>
      <c r="E2945" s="26">
        <f t="shared" si="91"/>
        <v>-4.515625</v>
      </c>
    </row>
    <row r="2946" spans="2:5" x14ac:dyDescent="0.3">
      <c r="B2946" s="30">
        <v>10000000</v>
      </c>
      <c r="C2946" s="30">
        <v>-4651683</v>
      </c>
      <c r="D2946" s="26">
        <f t="shared" si="90"/>
        <v>10</v>
      </c>
      <c r="E2946" s="26">
        <f t="shared" si="91"/>
        <v>-4.6516830000000002</v>
      </c>
    </row>
    <row r="2947" spans="2:5" x14ac:dyDescent="0.3">
      <c r="B2947" s="30">
        <v>10000000</v>
      </c>
      <c r="C2947" s="30">
        <v>-5755845</v>
      </c>
      <c r="D2947" s="26">
        <f t="shared" ref="D2947:D3010" si="92">B2947/1000000</f>
        <v>10</v>
      </c>
      <c r="E2947" s="26">
        <f t="shared" ref="E2947:E3010" si="93">C2947/1000000</f>
        <v>-5.7558449999999999</v>
      </c>
    </row>
    <row r="2948" spans="2:5" x14ac:dyDescent="0.3">
      <c r="B2948" s="30">
        <v>10000000</v>
      </c>
      <c r="C2948" s="30">
        <v>-4995352</v>
      </c>
      <c r="D2948" s="26">
        <f t="shared" si="92"/>
        <v>10</v>
      </c>
      <c r="E2948" s="26">
        <f t="shared" si="93"/>
        <v>-4.9953519999999996</v>
      </c>
    </row>
    <row r="2949" spans="2:5" x14ac:dyDescent="0.3">
      <c r="B2949" s="30">
        <v>10000000</v>
      </c>
      <c r="C2949" s="30">
        <v>-6666177</v>
      </c>
      <c r="D2949" s="26">
        <f t="shared" si="92"/>
        <v>10</v>
      </c>
      <c r="E2949" s="26">
        <f t="shared" si="93"/>
        <v>-6.6661770000000002</v>
      </c>
    </row>
    <row r="2950" spans="2:5" x14ac:dyDescent="0.3">
      <c r="B2950" s="30">
        <v>11500000</v>
      </c>
      <c r="C2950" s="30">
        <v>-8224415</v>
      </c>
      <c r="D2950" s="26">
        <f t="shared" si="92"/>
        <v>11.5</v>
      </c>
      <c r="E2950" s="26">
        <f t="shared" si="93"/>
        <v>-8.2244150000000005</v>
      </c>
    </row>
    <row r="2951" spans="2:5" x14ac:dyDescent="0.3">
      <c r="B2951" s="30">
        <v>9000000</v>
      </c>
      <c r="C2951" s="30">
        <v>-5806898</v>
      </c>
      <c r="D2951" s="26">
        <f t="shared" si="92"/>
        <v>9</v>
      </c>
      <c r="E2951" s="26">
        <f t="shared" si="93"/>
        <v>-5.8068980000000003</v>
      </c>
    </row>
    <row r="2952" spans="2:5" hidden="1" x14ac:dyDescent="0.3">
      <c r="B2952" s="30">
        <v>6500000</v>
      </c>
      <c r="C2952" s="30">
        <v>48057348</v>
      </c>
      <c r="D2952" s="26">
        <f t="shared" si="92"/>
        <v>6.5</v>
      </c>
      <c r="E2952" s="26">
        <f t="shared" si="93"/>
        <v>48.057347999999998</v>
      </c>
    </row>
    <row r="2953" spans="2:5" x14ac:dyDescent="0.3">
      <c r="B2953" s="30">
        <v>10000000</v>
      </c>
      <c r="C2953" s="30">
        <v>-6958197</v>
      </c>
      <c r="D2953" s="26">
        <f t="shared" si="92"/>
        <v>10</v>
      </c>
      <c r="E2953" s="26">
        <f t="shared" si="93"/>
        <v>-6.9581970000000002</v>
      </c>
    </row>
    <row r="2954" spans="2:5" x14ac:dyDescent="0.3">
      <c r="B2954" s="30">
        <v>10000000</v>
      </c>
      <c r="C2954" s="30">
        <v>-6939142</v>
      </c>
      <c r="D2954" s="26">
        <f t="shared" si="92"/>
        <v>10</v>
      </c>
      <c r="E2954" s="26">
        <f t="shared" si="93"/>
        <v>-6.9391420000000004</v>
      </c>
    </row>
    <row r="2955" spans="2:5" x14ac:dyDescent="0.3">
      <c r="B2955" s="30">
        <v>10000000</v>
      </c>
      <c r="C2955" s="30">
        <v>-8944346</v>
      </c>
      <c r="D2955" s="26">
        <f t="shared" si="92"/>
        <v>10</v>
      </c>
      <c r="E2955" s="26">
        <f t="shared" si="93"/>
        <v>-8.9443459999999995</v>
      </c>
    </row>
    <row r="2956" spans="2:5" x14ac:dyDescent="0.3">
      <c r="B2956" s="30">
        <v>10000000</v>
      </c>
      <c r="C2956" s="30">
        <v>-7668682</v>
      </c>
      <c r="D2956" s="26">
        <f t="shared" si="92"/>
        <v>10</v>
      </c>
      <c r="E2956" s="26">
        <f t="shared" si="93"/>
        <v>-7.6686820000000004</v>
      </c>
    </row>
    <row r="2957" spans="2:5" x14ac:dyDescent="0.3">
      <c r="B2957" s="30">
        <v>10000000</v>
      </c>
      <c r="C2957" s="30">
        <v>-7814734</v>
      </c>
      <c r="D2957" s="26">
        <f t="shared" si="92"/>
        <v>10</v>
      </c>
      <c r="E2957" s="26">
        <f t="shared" si="93"/>
        <v>-7.8147339999999996</v>
      </c>
    </row>
    <row r="2958" spans="2:5" hidden="1" x14ac:dyDescent="0.3">
      <c r="B2958" s="30">
        <v>10000000</v>
      </c>
      <c r="C2958" s="30">
        <v>16583369</v>
      </c>
      <c r="D2958" s="26">
        <f t="shared" si="92"/>
        <v>10</v>
      </c>
      <c r="E2958" s="26">
        <f t="shared" si="93"/>
        <v>16.583369000000001</v>
      </c>
    </row>
    <row r="2959" spans="2:5" x14ac:dyDescent="0.3">
      <c r="B2959" s="30">
        <v>14000000</v>
      </c>
      <c r="C2959" s="30">
        <v>-13200000</v>
      </c>
      <c r="D2959" s="26">
        <f t="shared" si="92"/>
        <v>14</v>
      </c>
      <c r="E2959" s="26">
        <f t="shared" si="93"/>
        <v>-13.2</v>
      </c>
    </row>
    <row r="2960" spans="2:5" x14ac:dyDescent="0.3">
      <c r="B2960" s="30">
        <v>10000000</v>
      </c>
      <c r="C2960" s="30">
        <v>-2425934</v>
      </c>
      <c r="D2960" s="26">
        <f t="shared" si="92"/>
        <v>10</v>
      </c>
      <c r="E2960" s="26">
        <f t="shared" si="93"/>
        <v>-2.4259339999999998</v>
      </c>
    </row>
    <row r="2961" spans="2:5" x14ac:dyDescent="0.3">
      <c r="B2961" s="30">
        <v>10000000</v>
      </c>
      <c r="C2961" s="30">
        <v>-8245681</v>
      </c>
      <c r="D2961" s="26">
        <f t="shared" si="92"/>
        <v>10</v>
      </c>
      <c r="E2961" s="26">
        <f t="shared" si="93"/>
        <v>-8.2456809999999994</v>
      </c>
    </row>
    <row r="2962" spans="2:5" x14ac:dyDescent="0.3">
      <c r="B2962" s="30">
        <v>8000000</v>
      </c>
      <c r="C2962" s="30">
        <v>-6358212</v>
      </c>
      <c r="D2962" s="26">
        <f t="shared" si="92"/>
        <v>8</v>
      </c>
      <c r="E2962" s="26">
        <f t="shared" si="93"/>
        <v>-6.358212</v>
      </c>
    </row>
    <row r="2963" spans="2:5" x14ac:dyDescent="0.3">
      <c r="B2963" s="30">
        <v>10000000</v>
      </c>
      <c r="C2963" s="30">
        <v>-8368161</v>
      </c>
      <c r="D2963" s="26">
        <f t="shared" si="92"/>
        <v>10</v>
      </c>
      <c r="E2963" s="26">
        <f t="shared" si="93"/>
        <v>-8.3681610000000006</v>
      </c>
    </row>
    <row r="2964" spans="2:5" x14ac:dyDescent="0.3">
      <c r="B2964" s="30">
        <v>10000000</v>
      </c>
      <c r="C2964" s="30">
        <v>-8690151</v>
      </c>
      <c r="D2964" s="26">
        <f t="shared" si="92"/>
        <v>10</v>
      </c>
      <c r="E2964" s="26">
        <f t="shared" si="93"/>
        <v>-8.6901510000000002</v>
      </c>
    </row>
    <row r="2965" spans="2:5" x14ac:dyDescent="0.3">
      <c r="B2965" s="30">
        <v>10000000</v>
      </c>
      <c r="C2965" s="30">
        <v>-8060559</v>
      </c>
      <c r="D2965" s="26">
        <f t="shared" si="92"/>
        <v>10</v>
      </c>
      <c r="E2965" s="26">
        <f t="shared" si="93"/>
        <v>-8.0605589999999996</v>
      </c>
    </row>
    <row r="2966" spans="2:5" x14ac:dyDescent="0.3">
      <c r="B2966" s="30">
        <v>10000000</v>
      </c>
      <c r="C2966" s="30">
        <v>-8723016</v>
      </c>
      <c r="D2966" s="26">
        <f t="shared" si="92"/>
        <v>10</v>
      </c>
      <c r="E2966" s="26">
        <f t="shared" si="93"/>
        <v>-8.7230159999999994</v>
      </c>
    </row>
    <row r="2967" spans="2:5" x14ac:dyDescent="0.3">
      <c r="B2967" s="30">
        <v>11000000</v>
      </c>
      <c r="C2967" s="30">
        <v>-9012238</v>
      </c>
      <c r="D2967" s="26">
        <f t="shared" si="92"/>
        <v>11</v>
      </c>
      <c r="E2967" s="26">
        <f t="shared" si="93"/>
        <v>-9.012238</v>
      </c>
    </row>
    <row r="2968" spans="2:5" x14ac:dyDescent="0.3">
      <c r="B2968" s="30">
        <v>5000000</v>
      </c>
      <c r="C2968" s="30">
        <v>-3525492</v>
      </c>
      <c r="D2968" s="26">
        <f t="shared" si="92"/>
        <v>5</v>
      </c>
      <c r="E2968" s="26">
        <f t="shared" si="93"/>
        <v>-3.5254919999999998</v>
      </c>
    </row>
    <row r="2969" spans="2:5" x14ac:dyDescent="0.3">
      <c r="B2969" s="30">
        <v>10000000</v>
      </c>
      <c r="C2969" s="30">
        <v>-8988946</v>
      </c>
      <c r="D2969" s="26">
        <f t="shared" si="92"/>
        <v>10</v>
      </c>
      <c r="E2969" s="26">
        <f t="shared" si="93"/>
        <v>-8.9889460000000003</v>
      </c>
    </row>
    <row r="2970" spans="2:5" x14ac:dyDescent="0.3">
      <c r="B2970" s="30">
        <v>10000000</v>
      </c>
      <c r="C2970" s="30">
        <v>-9099074</v>
      </c>
      <c r="D2970" s="26">
        <f t="shared" si="92"/>
        <v>10</v>
      </c>
      <c r="E2970" s="26">
        <f t="shared" si="93"/>
        <v>-9.0990739999999999</v>
      </c>
    </row>
    <row r="2971" spans="2:5" x14ac:dyDescent="0.3">
      <c r="B2971" s="30">
        <v>10000000</v>
      </c>
      <c r="C2971" s="30">
        <v>-9133222</v>
      </c>
      <c r="D2971" s="26">
        <f t="shared" si="92"/>
        <v>10</v>
      </c>
      <c r="E2971" s="26">
        <f t="shared" si="93"/>
        <v>-9.133222</v>
      </c>
    </row>
    <row r="2972" spans="2:5" x14ac:dyDescent="0.3">
      <c r="B2972" s="30">
        <v>10000000</v>
      </c>
      <c r="C2972" s="30">
        <v>-9401355</v>
      </c>
      <c r="D2972" s="26">
        <f t="shared" si="92"/>
        <v>10</v>
      </c>
      <c r="E2972" s="26">
        <f t="shared" si="93"/>
        <v>-9.4013550000000006</v>
      </c>
    </row>
    <row r="2973" spans="2:5" x14ac:dyDescent="0.3">
      <c r="B2973" s="30">
        <v>10000000</v>
      </c>
      <c r="C2973" s="30">
        <v>-9421473</v>
      </c>
      <c r="D2973" s="26">
        <f t="shared" si="92"/>
        <v>10</v>
      </c>
      <c r="E2973" s="26">
        <f t="shared" si="93"/>
        <v>-9.4214730000000007</v>
      </c>
    </row>
    <row r="2974" spans="2:5" x14ac:dyDescent="0.3">
      <c r="B2974" s="30">
        <v>10000000</v>
      </c>
      <c r="C2974" s="30">
        <v>-9511128</v>
      </c>
      <c r="D2974" s="26">
        <f t="shared" si="92"/>
        <v>10</v>
      </c>
      <c r="E2974" s="26">
        <f t="shared" si="93"/>
        <v>-9.5111279999999994</v>
      </c>
    </row>
    <row r="2975" spans="2:5" x14ac:dyDescent="0.3">
      <c r="B2975" s="30">
        <v>10000000</v>
      </c>
      <c r="C2975" s="30">
        <v>-9634266</v>
      </c>
      <c r="D2975" s="26">
        <f t="shared" si="92"/>
        <v>10</v>
      </c>
      <c r="E2975" s="26">
        <f t="shared" si="93"/>
        <v>-9.6342660000000002</v>
      </c>
    </row>
    <row r="2976" spans="2:5" x14ac:dyDescent="0.3">
      <c r="B2976" s="30">
        <v>60000000</v>
      </c>
      <c r="C2976" s="30">
        <v>-59768583</v>
      </c>
      <c r="D2976" s="26">
        <f t="shared" si="92"/>
        <v>60</v>
      </c>
      <c r="E2976" s="26">
        <f t="shared" si="93"/>
        <v>-59.768583</v>
      </c>
    </row>
    <row r="2977" spans="2:5" x14ac:dyDescent="0.3">
      <c r="B2977" s="30">
        <v>5000000</v>
      </c>
      <c r="C2977" s="30">
        <v>-1906509</v>
      </c>
      <c r="D2977" s="26">
        <f t="shared" si="92"/>
        <v>5</v>
      </c>
      <c r="E2977" s="26">
        <f t="shared" si="93"/>
        <v>-1.906509</v>
      </c>
    </row>
    <row r="2978" spans="2:5" x14ac:dyDescent="0.3">
      <c r="B2978" s="30">
        <v>4000000</v>
      </c>
      <c r="C2978" s="30">
        <v>-3771476</v>
      </c>
      <c r="D2978" s="26">
        <f t="shared" si="92"/>
        <v>4</v>
      </c>
      <c r="E2978" s="26">
        <f t="shared" si="93"/>
        <v>-3.7714759999999998</v>
      </c>
    </row>
    <row r="2979" spans="2:5" x14ac:dyDescent="0.3">
      <c r="B2979" s="30">
        <v>10000000</v>
      </c>
      <c r="C2979" s="30">
        <v>-9773208</v>
      </c>
      <c r="D2979" s="26">
        <f t="shared" si="92"/>
        <v>10</v>
      </c>
      <c r="E2979" s="26">
        <f t="shared" si="93"/>
        <v>-9.7732080000000003</v>
      </c>
    </row>
    <row r="2980" spans="2:5" x14ac:dyDescent="0.3">
      <c r="B2980" s="30">
        <v>5000000</v>
      </c>
      <c r="C2980" s="30">
        <v>-4863568</v>
      </c>
      <c r="D2980" s="26">
        <f t="shared" si="92"/>
        <v>5</v>
      </c>
      <c r="E2980" s="26">
        <f t="shared" si="93"/>
        <v>-4.8635679999999999</v>
      </c>
    </row>
    <row r="2981" spans="2:5" x14ac:dyDescent="0.3">
      <c r="B2981" s="30">
        <v>10000000</v>
      </c>
      <c r="C2981" s="30">
        <v>-9868383</v>
      </c>
      <c r="D2981" s="26">
        <f t="shared" si="92"/>
        <v>10</v>
      </c>
      <c r="E2981" s="26">
        <f t="shared" si="93"/>
        <v>-9.8683829999999997</v>
      </c>
    </row>
    <row r="2982" spans="2:5" x14ac:dyDescent="0.3">
      <c r="B2982" s="30">
        <v>6200000</v>
      </c>
      <c r="C2982" s="30">
        <v>-6073753</v>
      </c>
      <c r="D2982" s="26">
        <f t="shared" si="92"/>
        <v>6.2</v>
      </c>
      <c r="E2982" s="26">
        <f t="shared" si="93"/>
        <v>-6.073753</v>
      </c>
    </row>
    <row r="2983" spans="2:5" x14ac:dyDescent="0.3">
      <c r="B2983" s="30">
        <v>37000000</v>
      </c>
      <c r="C2983" s="30">
        <v>-36917261</v>
      </c>
      <c r="D2983" s="26">
        <f t="shared" si="92"/>
        <v>37</v>
      </c>
      <c r="E2983" s="26">
        <f t="shared" si="93"/>
        <v>-36.917261000000003</v>
      </c>
    </row>
    <row r="2984" spans="2:5" x14ac:dyDescent="0.3">
      <c r="B2984" s="30">
        <v>10000000</v>
      </c>
      <c r="C2984" s="30">
        <v>-9830621</v>
      </c>
      <c r="D2984" s="26">
        <f t="shared" si="92"/>
        <v>10</v>
      </c>
      <c r="E2984" s="26">
        <f t="shared" si="93"/>
        <v>-9.8306210000000007</v>
      </c>
    </row>
    <row r="2985" spans="2:5" x14ac:dyDescent="0.3">
      <c r="B2985" s="30">
        <v>10000000</v>
      </c>
      <c r="C2985" s="30">
        <v>-6247275</v>
      </c>
      <c r="D2985" s="26">
        <f t="shared" si="92"/>
        <v>10</v>
      </c>
      <c r="E2985" s="26">
        <f t="shared" si="93"/>
        <v>-6.2472750000000001</v>
      </c>
    </row>
    <row r="2986" spans="2:5" x14ac:dyDescent="0.3">
      <c r="B2986" s="30">
        <v>10000000</v>
      </c>
      <c r="C2986" s="30">
        <v>-9984553</v>
      </c>
      <c r="D2986" s="26">
        <f t="shared" si="92"/>
        <v>10</v>
      </c>
      <c r="E2986" s="26">
        <f t="shared" si="93"/>
        <v>-9.984553</v>
      </c>
    </row>
    <row r="2987" spans="2:5" x14ac:dyDescent="0.3">
      <c r="B2987" s="30">
        <v>10000000</v>
      </c>
      <c r="C2987" s="30">
        <v>-9980652</v>
      </c>
      <c r="D2987" s="26">
        <f t="shared" si="92"/>
        <v>10</v>
      </c>
      <c r="E2987" s="26">
        <f t="shared" si="93"/>
        <v>-9.9806519999999992</v>
      </c>
    </row>
    <row r="2988" spans="2:5" x14ac:dyDescent="0.3">
      <c r="B2988" s="30">
        <v>8000000</v>
      </c>
      <c r="C2988" s="30">
        <v>-7899497</v>
      </c>
      <c r="D2988" s="26">
        <f t="shared" si="92"/>
        <v>8</v>
      </c>
      <c r="E2988" s="26">
        <f t="shared" si="93"/>
        <v>-7.8994970000000002</v>
      </c>
    </row>
    <row r="2989" spans="2:5" x14ac:dyDescent="0.3">
      <c r="B2989" s="30">
        <v>5000000</v>
      </c>
      <c r="C2989" s="30">
        <v>-4907100</v>
      </c>
      <c r="D2989" s="26">
        <f t="shared" si="92"/>
        <v>5</v>
      </c>
      <c r="E2989" s="26">
        <f t="shared" si="93"/>
        <v>-4.9070999999999998</v>
      </c>
    </row>
    <row r="2990" spans="2:5" x14ac:dyDescent="0.3">
      <c r="B2990" s="30">
        <v>12500000</v>
      </c>
      <c r="C2990" s="30">
        <v>-12359013</v>
      </c>
      <c r="D2990" s="26">
        <f t="shared" si="92"/>
        <v>12.5</v>
      </c>
      <c r="E2990" s="26">
        <f t="shared" si="93"/>
        <v>-12.359012999999999</v>
      </c>
    </row>
    <row r="2991" spans="2:5" hidden="1" x14ac:dyDescent="0.3">
      <c r="B2991" s="30">
        <v>20000000</v>
      </c>
      <c r="C2991" s="30">
        <v>12983713</v>
      </c>
      <c r="D2991" s="26">
        <f t="shared" si="92"/>
        <v>20</v>
      </c>
      <c r="E2991" s="26">
        <f t="shared" si="93"/>
        <v>12.983713</v>
      </c>
    </row>
    <row r="2992" spans="2:5" x14ac:dyDescent="0.3">
      <c r="B2992" s="30">
        <v>10000000</v>
      </c>
      <c r="C2992" s="30">
        <v>-9994439</v>
      </c>
      <c r="D2992" s="26">
        <f t="shared" si="92"/>
        <v>10</v>
      </c>
      <c r="E2992" s="26">
        <f t="shared" si="93"/>
        <v>-9.9944389999999999</v>
      </c>
    </row>
    <row r="2993" spans="2:5" x14ac:dyDescent="0.3">
      <c r="B2993" s="30">
        <v>10000000</v>
      </c>
      <c r="C2993" s="30">
        <v>-9996393</v>
      </c>
      <c r="D2993" s="26">
        <f t="shared" si="92"/>
        <v>10</v>
      </c>
      <c r="E2993" s="26">
        <f t="shared" si="93"/>
        <v>-9.9963929999999994</v>
      </c>
    </row>
    <row r="2994" spans="2:5" x14ac:dyDescent="0.3">
      <c r="B2994" s="30">
        <v>6500000</v>
      </c>
      <c r="C2994" s="30">
        <v>-6429473</v>
      </c>
      <c r="D2994" s="26">
        <f t="shared" si="92"/>
        <v>6.5</v>
      </c>
      <c r="E2994" s="26">
        <f t="shared" si="93"/>
        <v>-6.4294729999999998</v>
      </c>
    </row>
    <row r="2995" spans="2:5" hidden="1" x14ac:dyDescent="0.3">
      <c r="B2995" s="30">
        <v>10000000</v>
      </c>
      <c r="C2995" s="30">
        <v>21744983.333333332</v>
      </c>
      <c r="D2995" s="26">
        <f t="shared" si="92"/>
        <v>10</v>
      </c>
      <c r="E2995" s="26">
        <f t="shared" si="93"/>
        <v>21.744983333333334</v>
      </c>
    </row>
    <row r="2996" spans="2:5" x14ac:dyDescent="0.3">
      <c r="B2996" s="30">
        <v>10000000</v>
      </c>
      <c r="C2996" s="30">
        <v>-8929480</v>
      </c>
      <c r="D2996" s="26">
        <f t="shared" si="92"/>
        <v>10</v>
      </c>
      <c r="E2996" s="26">
        <f t="shared" si="93"/>
        <v>-8.9294799999999999</v>
      </c>
    </row>
    <row r="2997" spans="2:5" x14ac:dyDescent="0.3">
      <c r="B2997" s="30">
        <v>10000000</v>
      </c>
      <c r="C2997" s="30">
        <v>-9988165</v>
      </c>
      <c r="D2997" s="26">
        <f t="shared" si="92"/>
        <v>10</v>
      </c>
      <c r="E2997" s="26">
        <f t="shared" si="93"/>
        <v>-9.9881650000000004</v>
      </c>
    </row>
    <row r="2998" spans="2:5" hidden="1" x14ac:dyDescent="0.3">
      <c r="B2998" s="30">
        <v>10000000</v>
      </c>
      <c r="C2998" s="30">
        <v>9571399</v>
      </c>
      <c r="D2998" s="26">
        <f t="shared" si="92"/>
        <v>10</v>
      </c>
      <c r="E2998" s="26">
        <f t="shared" si="93"/>
        <v>9.5713989999999995</v>
      </c>
    </row>
    <row r="2999" spans="2:5" x14ac:dyDescent="0.3">
      <c r="B2999" s="30">
        <v>10000000</v>
      </c>
      <c r="C2999" s="30">
        <v>-9871514</v>
      </c>
      <c r="D2999" s="26">
        <f t="shared" si="92"/>
        <v>10</v>
      </c>
      <c r="E2999" s="26">
        <f t="shared" si="93"/>
        <v>-9.8715139999999995</v>
      </c>
    </row>
    <row r="3000" spans="2:5" hidden="1" x14ac:dyDescent="0.3">
      <c r="B3000" s="30">
        <v>10000000</v>
      </c>
      <c r="C3000" s="30">
        <v>2801190</v>
      </c>
      <c r="D3000" s="26">
        <f t="shared" si="92"/>
        <v>10</v>
      </c>
      <c r="E3000" s="26">
        <f t="shared" si="93"/>
        <v>2.8011900000000001</v>
      </c>
    </row>
    <row r="3001" spans="2:5" x14ac:dyDescent="0.3">
      <c r="B3001" s="30">
        <v>30000000</v>
      </c>
      <c r="C3001" s="30">
        <v>-13974606</v>
      </c>
      <c r="D3001" s="26">
        <f t="shared" si="92"/>
        <v>30</v>
      </c>
      <c r="E3001" s="26">
        <f t="shared" si="93"/>
        <v>-13.974606</v>
      </c>
    </row>
    <row r="3002" spans="2:5" x14ac:dyDescent="0.3">
      <c r="B3002" s="30">
        <v>9600000</v>
      </c>
      <c r="C3002" s="30">
        <v>-7116045</v>
      </c>
      <c r="D3002" s="26">
        <f t="shared" si="92"/>
        <v>9.6</v>
      </c>
      <c r="E3002" s="26">
        <f t="shared" si="93"/>
        <v>-7.1160449999999997</v>
      </c>
    </row>
    <row r="3003" spans="2:5" hidden="1" x14ac:dyDescent="0.3">
      <c r="B3003" s="30">
        <v>9500000</v>
      </c>
      <c r="C3003" s="30">
        <v>47676582</v>
      </c>
      <c r="D3003" s="26">
        <f t="shared" si="92"/>
        <v>9.5</v>
      </c>
      <c r="E3003" s="26">
        <f t="shared" si="93"/>
        <v>47.676582000000003</v>
      </c>
    </row>
    <row r="3004" spans="2:5" hidden="1" x14ac:dyDescent="0.3">
      <c r="B3004" s="30">
        <v>9500000</v>
      </c>
      <c r="C3004" s="30">
        <v>33600000</v>
      </c>
      <c r="D3004" s="26">
        <f t="shared" si="92"/>
        <v>9.5</v>
      </c>
      <c r="E3004" s="26">
        <f t="shared" si="93"/>
        <v>33.6</v>
      </c>
    </row>
    <row r="3005" spans="2:5" x14ac:dyDescent="0.3">
      <c r="B3005" s="30">
        <v>8900000</v>
      </c>
      <c r="C3005" s="30">
        <v>-8674623</v>
      </c>
      <c r="D3005" s="26">
        <f t="shared" si="92"/>
        <v>8.9</v>
      </c>
      <c r="E3005" s="26">
        <f t="shared" si="93"/>
        <v>-8.6746230000000004</v>
      </c>
    </row>
    <row r="3006" spans="2:5" hidden="1" x14ac:dyDescent="0.3">
      <c r="B3006" s="30">
        <v>10500000</v>
      </c>
      <c r="C3006" s="30">
        <v>3614488</v>
      </c>
      <c r="D3006" s="26">
        <f t="shared" si="92"/>
        <v>10.5</v>
      </c>
      <c r="E3006" s="26">
        <f t="shared" si="93"/>
        <v>3.6144880000000001</v>
      </c>
    </row>
    <row r="3007" spans="2:5" hidden="1" x14ac:dyDescent="0.3">
      <c r="B3007" s="30">
        <v>9400000</v>
      </c>
      <c r="C3007" s="30">
        <v>36900000</v>
      </c>
      <c r="D3007" s="26">
        <f t="shared" si="92"/>
        <v>9.4</v>
      </c>
      <c r="E3007" s="26">
        <f t="shared" si="93"/>
        <v>36.9</v>
      </c>
    </row>
    <row r="3008" spans="2:5" x14ac:dyDescent="0.3">
      <c r="B3008" s="30">
        <v>16200000</v>
      </c>
      <c r="C3008" s="30">
        <v>-16086845</v>
      </c>
      <c r="D3008" s="26">
        <f t="shared" si="92"/>
        <v>16.2</v>
      </c>
      <c r="E3008" s="26">
        <f t="shared" si="93"/>
        <v>-16.086845</v>
      </c>
    </row>
    <row r="3009" spans="2:5" x14ac:dyDescent="0.3">
      <c r="B3009" s="30">
        <v>6000000</v>
      </c>
      <c r="C3009" s="30">
        <v>-3400000</v>
      </c>
      <c r="D3009" s="26">
        <f t="shared" si="92"/>
        <v>6</v>
      </c>
      <c r="E3009" s="26">
        <f t="shared" si="93"/>
        <v>-3.4</v>
      </c>
    </row>
    <row r="3010" spans="2:5" hidden="1" x14ac:dyDescent="0.3">
      <c r="B3010" s="30">
        <v>10000000</v>
      </c>
      <c r="C3010" s="30">
        <v>46729973</v>
      </c>
      <c r="D3010" s="26">
        <f t="shared" si="92"/>
        <v>10</v>
      </c>
      <c r="E3010" s="26">
        <f t="shared" si="93"/>
        <v>46.729973000000001</v>
      </c>
    </row>
    <row r="3011" spans="2:5" x14ac:dyDescent="0.3">
      <c r="B3011" s="30">
        <v>600000000</v>
      </c>
      <c r="C3011" s="30">
        <v>-598397534</v>
      </c>
      <c r="D3011" s="26">
        <f t="shared" ref="D3011:D3074" si="94">B3011/1000000</f>
        <v>600</v>
      </c>
      <c r="E3011" s="26">
        <f t="shared" ref="E3011:E3074" si="95">C3011/1000000</f>
        <v>-598.39753399999995</v>
      </c>
    </row>
    <row r="3012" spans="2:5" x14ac:dyDescent="0.3">
      <c r="B3012" s="30">
        <v>7400000</v>
      </c>
      <c r="C3012" s="30">
        <v>-4370130</v>
      </c>
      <c r="D3012" s="26">
        <f t="shared" si="94"/>
        <v>7.4</v>
      </c>
      <c r="E3012" s="26">
        <f t="shared" si="95"/>
        <v>-4.3701299999999996</v>
      </c>
    </row>
    <row r="3013" spans="2:5" x14ac:dyDescent="0.3">
      <c r="B3013" s="30">
        <v>7217600</v>
      </c>
      <c r="C3013" s="30">
        <v>-4170061</v>
      </c>
      <c r="D3013" s="26">
        <f t="shared" si="94"/>
        <v>7.2176</v>
      </c>
      <c r="E3013" s="26">
        <f t="shared" si="95"/>
        <v>-4.1700609999999996</v>
      </c>
    </row>
    <row r="3014" spans="2:5" hidden="1" x14ac:dyDescent="0.3">
      <c r="B3014" s="30">
        <v>11000000</v>
      </c>
      <c r="C3014" s="30">
        <v>67900000</v>
      </c>
      <c r="D3014" s="26">
        <f t="shared" si="94"/>
        <v>11</v>
      </c>
      <c r="E3014" s="26">
        <f t="shared" si="95"/>
        <v>67.900000000000006</v>
      </c>
    </row>
    <row r="3015" spans="2:5" hidden="1" x14ac:dyDescent="0.3">
      <c r="B3015" s="30">
        <v>83532</v>
      </c>
      <c r="C3015" s="30">
        <v>30775468</v>
      </c>
      <c r="D3015" s="26">
        <f t="shared" si="94"/>
        <v>8.3531999999999995E-2</v>
      </c>
      <c r="E3015" s="26">
        <f t="shared" si="95"/>
        <v>30.775468</v>
      </c>
    </row>
    <row r="3016" spans="2:5" x14ac:dyDescent="0.3">
      <c r="B3016" s="30">
        <v>10000000</v>
      </c>
      <c r="C3016" s="30">
        <v>-6428265</v>
      </c>
      <c r="D3016" s="26">
        <f t="shared" si="94"/>
        <v>10</v>
      </c>
      <c r="E3016" s="26">
        <f t="shared" si="95"/>
        <v>-6.4282649999999997</v>
      </c>
    </row>
    <row r="3017" spans="2:5" hidden="1" x14ac:dyDescent="0.3">
      <c r="B3017" s="30">
        <v>9000000</v>
      </c>
      <c r="C3017" s="30">
        <v>41000000</v>
      </c>
      <c r="D3017" s="26">
        <f t="shared" si="94"/>
        <v>9</v>
      </c>
      <c r="E3017" s="26">
        <f t="shared" si="95"/>
        <v>41</v>
      </c>
    </row>
    <row r="3018" spans="2:5" hidden="1" x14ac:dyDescent="0.3">
      <c r="B3018" s="30">
        <v>9000000</v>
      </c>
      <c r="C3018" s="30">
        <v>54600000</v>
      </c>
      <c r="D3018" s="26">
        <f t="shared" si="94"/>
        <v>9</v>
      </c>
      <c r="E3018" s="26">
        <f t="shared" si="95"/>
        <v>54.6</v>
      </c>
    </row>
    <row r="3019" spans="2:5" hidden="1" x14ac:dyDescent="0.3">
      <c r="B3019" s="30">
        <v>10000000</v>
      </c>
      <c r="C3019" s="30">
        <v>11176322</v>
      </c>
      <c r="D3019" s="26">
        <f t="shared" si="94"/>
        <v>10</v>
      </c>
      <c r="E3019" s="26">
        <f t="shared" si="95"/>
        <v>11.176322000000001</v>
      </c>
    </row>
    <row r="3020" spans="2:5" hidden="1" x14ac:dyDescent="0.3">
      <c r="B3020" s="30">
        <v>9000000</v>
      </c>
      <c r="C3020" s="30">
        <v>27049108</v>
      </c>
      <c r="D3020" s="26">
        <f t="shared" si="94"/>
        <v>9</v>
      </c>
      <c r="E3020" s="26">
        <f t="shared" si="95"/>
        <v>27.049108</v>
      </c>
    </row>
    <row r="3021" spans="2:5" hidden="1" x14ac:dyDescent="0.3">
      <c r="B3021" s="30">
        <v>9000000</v>
      </c>
      <c r="C3021" s="30">
        <v>25074895</v>
      </c>
      <c r="D3021" s="26">
        <f t="shared" si="94"/>
        <v>9</v>
      </c>
      <c r="E3021" s="26">
        <f t="shared" si="95"/>
        <v>25.074895000000001</v>
      </c>
    </row>
    <row r="3022" spans="2:5" hidden="1" x14ac:dyDescent="0.3">
      <c r="B3022" s="30">
        <v>9000000</v>
      </c>
      <c r="C3022" s="30">
        <v>24244684</v>
      </c>
      <c r="D3022" s="26">
        <f t="shared" si="94"/>
        <v>9</v>
      </c>
      <c r="E3022" s="26">
        <f t="shared" si="95"/>
        <v>24.244683999999999</v>
      </c>
    </row>
    <row r="3023" spans="2:5" hidden="1" x14ac:dyDescent="0.3">
      <c r="B3023" s="30">
        <v>9000000</v>
      </c>
      <c r="C3023" s="30">
        <v>15530513</v>
      </c>
      <c r="D3023" s="26">
        <f t="shared" si="94"/>
        <v>9</v>
      </c>
      <c r="E3023" s="26">
        <f t="shared" si="95"/>
        <v>15.530512999999999</v>
      </c>
    </row>
    <row r="3024" spans="2:5" hidden="1" x14ac:dyDescent="0.3">
      <c r="B3024" s="30">
        <v>9000000</v>
      </c>
      <c r="C3024" s="30">
        <v>62519230</v>
      </c>
      <c r="D3024" s="26">
        <f t="shared" si="94"/>
        <v>9</v>
      </c>
      <c r="E3024" s="26">
        <f t="shared" si="95"/>
        <v>62.51923</v>
      </c>
    </row>
    <row r="3025" spans="2:5" hidden="1" x14ac:dyDescent="0.3">
      <c r="B3025" s="30">
        <v>9000000</v>
      </c>
      <c r="C3025" s="30">
        <v>11035310</v>
      </c>
      <c r="D3025" s="26">
        <f t="shared" si="94"/>
        <v>9</v>
      </c>
      <c r="E3025" s="26">
        <f t="shared" si="95"/>
        <v>11.035310000000001</v>
      </c>
    </row>
    <row r="3026" spans="2:5" hidden="1" x14ac:dyDescent="0.3">
      <c r="B3026" s="30">
        <v>9000000</v>
      </c>
      <c r="C3026" s="30">
        <v>9225165</v>
      </c>
      <c r="D3026" s="26">
        <f t="shared" si="94"/>
        <v>9</v>
      </c>
      <c r="E3026" s="26">
        <f t="shared" si="95"/>
        <v>9.2251650000000005</v>
      </c>
    </row>
    <row r="3027" spans="2:5" x14ac:dyDescent="0.3">
      <c r="B3027" s="30">
        <v>20000000</v>
      </c>
      <c r="C3027" s="30">
        <v>-2195727</v>
      </c>
      <c r="D3027" s="26">
        <f t="shared" si="94"/>
        <v>20</v>
      </c>
      <c r="E3027" s="26">
        <f t="shared" si="95"/>
        <v>-2.1957270000000002</v>
      </c>
    </row>
    <row r="3028" spans="2:5" hidden="1" x14ac:dyDescent="0.3">
      <c r="B3028" s="30">
        <v>8000000</v>
      </c>
      <c r="C3028" s="30">
        <v>8938179</v>
      </c>
      <c r="D3028" s="26">
        <f t="shared" si="94"/>
        <v>8</v>
      </c>
      <c r="E3028" s="26">
        <f t="shared" si="95"/>
        <v>8.9381789999999999</v>
      </c>
    </row>
    <row r="3029" spans="2:5" hidden="1" x14ac:dyDescent="0.3">
      <c r="B3029" s="30">
        <v>21412500</v>
      </c>
      <c r="C3029" s="30">
        <v>68987500</v>
      </c>
      <c r="D3029" s="26">
        <f t="shared" si="94"/>
        <v>21.412500000000001</v>
      </c>
      <c r="E3029" s="26">
        <f t="shared" si="95"/>
        <v>68.987499999999997</v>
      </c>
    </row>
    <row r="3030" spans="2:5" hidden="1" x14ac:dyDescent="0.3">
      <c r="B3030" s="30">
        <v>9000000</v>
      </c>
      <c r="C3030" s="30">
        <v>7235293</v>
      </c>
      <c r="D3030" s="26">
        <f t="shared" si="94"/>
        <v>9</v>
      </c>
      <c r="E3030" s="26">
        <f t="shared" si="95"/>
        <v>7.2352930000000004</v>
      </c>
    </row>
    <row r="3031" spans="2:5" hidden="1" x14ac:dyDescent="0.3">
      <c r="B3031" s="30">
        <v>9000000</v>
      </c>
      <c r="C3031" s="30">
        <v>1161099</v>
      </c>
      <c r="D3031" s="26">
        <f t="shared" si="94"/>
        <v>9</v>
      </c>
      <c r="E3031" s="26">
        <f t="shared" si="95"/>
        <v>1.1610990000000001</v>
      </c>
    </row>
    <row r="3032" spans="2:5" hidden="1" x14ac:dyDescent="0.3">
      <c r="B3032" s="30">
        <v>5000000</v>
      </c>
      <c r="C3032" s="30">
        <v>1610326</v>
      </c>
      <c r="D3032" s="26">
        <f t="shared" si="94"/>
        <v>5</v>
      </c>
      <c r="E3032" s="26">
        <f t="shared" si="95"/>
        <v>1.6103259999999999</v>
      </c>
    </row>
    <row r="3033" spans="2:5" x14ac:dyDescent="0.3">
      <c r="B3033" s="30">
        <v>8500000</v>
      </c>
      <c r="C3033" s="30">
        <v>-2452144</v>
      </c>
      <c r="D3033" s="26">
        <f t="shared" si="94"/>
        <v>8.5</v>
      </c>
      <c r="E3033" s="26">
        <f t="shared" si="95"/>
        <v>-2.4521440000000001</v>
      </c>
    </row>
    <row r="3034" spans="2:5" x14ac:dyDescent="0.3">
      <c r="B3034" s="30">
        <v>9000000</v>
      </c>
      <c r="C3034" s="30">
        <v>-4318497</v>
      </c>
      <c r="D3034" s="26">
        <f t="shared" si="94"/>
        <v>9</v>
      </c>
      <c r="E3034" s="26">
        <f t="shared" si="95"/>
        <v>-4.3184969999999998</v>
      </c>
    </row>
    <row r="3035" spans="2:5" x14ac:dyDescent="0.3">
      <c r="B3035" s="30">
        <v>8000000</v>
      </c>
      <c r="C3035" s="30">
        <v>-3649226</v>
      </c>
      <c r="D3035" s="26">
        <f t="shared" si="94"/>
        <v>8</v>
      </c>
      <c r="E3035" s="26">
        <f t="shared" si="95"/>
        <v>-3.6492260000000001</v>
      </c>
    </row>
    <row r="3036" spans="2:5" x14ac:dyDescent="0.3">
      <c r="B3036" s="30">
        <v>20000000</v>
      </c>
      <c r="C3036" s="30">
        <v>-16579129</v>
      </c>
      <c r="D3036" s="26">
        <f t="shared" si="94"/>
        <v>20</v>
      </c>
      <c r="E3036" s="26">
        <f t="shared" si="95"/>
        <v>-16.579128999999998</v>
      </c>
    </row>
    <row r="3037" spans="2:5" x14ac:dyDescent="0.3">
      <c r="B3037" s="30">
        <v>9000000</v>
      </c>
      <c r="C3037" s="30">
        <v>-8468194</v>
      </c>
      <c r="D3037" s="26">
        <f t="shared" si="94"/>
        <v>9</v>
      </c>
      <c r="E3037" s="26">
        <f t="shared" si="95"/>
        <v>-8.4681940000000004</v>
      </c>
    </row>
    <row r="3038" spans="2:5" x14ac:dyDescent="0.3">
      <c r="B3038" s="30">
        <v>9000000</v>
      </c>
      <c r="C3038" s="30">
        <v>-6044961</v>
      </c>
      <c r="D3038" s="26">
        <f t="shared" si="94"/>
        <v>9</v>
      </c>
      <c r="E3038" s="26">
        <f t="shared" si="95"/>
        <v>-6.0449609999999998</v>
      </c>
    </row>
    <row r="3039" spans="2:5" x14ac:dyDescent="0.3">
      <c r="B3039" s="30">
        <v>9000000</v>
      </c>
      <c r="C3039" s="30">
        <v>-7469465</v>
      </c>
      <c r="D3039" s="26">
        <f t="shared" si="94"/>
        <v>9</v>
      </c>
      <c r="E3039" s="26">
        <f t="shared" si="95"/>
        <v>-7.4694649999999996</v>
      </c>
    </row>
    <row r="3040" spans="2:5" x14ac:dyDescent="0.3">
      <c r="B3040" s="30">
        <v>9000000</v>
      </c>
      <c r="C3040" s="30">
        <v>-4118133</v>
      </c>
      <c r="D3040" s="26">
        <f t="shared" si="94"/>
        <v>9</v>
      </c>
      <c r="E3040" s="26">
        <f t="shared" si="95"/>
        <v>-4.1181330000000003</v>
      </c>
    </row>
    <row r="3041" spans="2:5" x14ac:dyDescent="0.3">
      <c r="B3041" s="30">
        <v>16750000</v>
      </c>
      <c r="C3041" s="30">
        <v>-15706513</v>
      </c>
      <c r="D3041" s="26">
        <f t="shared" si="94"/>
        <v>16.75</v>
      </c>
      <c r="E3041" s="26">
        <f t="shared" si="95"/>
        <v>-15.706512999999999</v>
      </c>
    </row>
    <row r="3042" spans="2:5" hidden="1" x14ac:dyDescent="0.3">
      <c r="B3042" s="30">
        <v>9000000</v>
      </c>
      <c r="C3042" s="30">
        <v>2860839</v>
      </c>
      <c r="D3042" s="26">
        <f t="shared" si="94"/>
        <v>9</v>
      </c>
      <c r="E3042" s="26">
        <f t="shared" si="95"/>
        <v>2.8608389999999999</v>
      </c>
    </row>
    <row r="3043" spans="2:5" x14ac:dyDescent="0.3">
      <c r="B3043" s="30">
        <v>400000000</v>
      </c>
      <c r="C3043" s="30">
        <v>-399545745</v>
      </c>
      <c r="D3043" s="26">
        <f t="shared" si="94"/>
        <v>400</v>
      </c>
      <c r="E3043" s="26">
        <f t="shared" si="95"/>
        <v>-399.54574500000001</v>
      </c>
    </row>
    <row r="3044" spans="2:5" x14ac:dyDescent="0.3">
      <c r="B3044" s="30">
        <v>9000000</v>
      </c>
      <c r="C3044" s="30">
        <v>-8650382</v>
      </c>
      <c r="D3044" s="26">
        <f t="shared" si="94"/>
        <v>9</v>
      </c>
      <c r="E3044" s="26">
        <f t="shared" si="95"/>
        <v>-8.6503820000000005</v>
      </c>
    </row>
    <row r="3045" spans="2:5" x14ac:dyDescent="0.3">
      <c r="B3045" s="30">
        <v>9000000</v>
      </c>
      <c r="C3045" s="30">
        <v>-8887065</v>
      </c>
      <c r="D3045" s="26">
        <f t="shared" si="94"/>
        <v>9</v>
      </c>
      <c r="E3045" s="26">
        <f t="shared" si="95"/>
        <v>-8.8870649999999998</v>
      </c>
    </row>
    <row r="3046" spans="2:5" x14ac:dyDescent="0.3">
      <c r="B3046" s="30">
        <v>9000000</v>
      </c>
      <c r="C3046" s="30">
        <v>-8116113</v>
      </c>
      <c r="D3046" s="26">
        <f t="shared" si="94"/>
        <v>9</v>
      </c>
      <c r="E3046" s="26">
        <f t="shared" si="95"/>
        <v>-8.1161130000000004</v>
      </c>
    </row>
    <row r="3047" spans="2:5" x14ac:dyDescent="0.3">
      <c r="B3047" s="30">
        <v>11400000</v>
      </c>
      <c r="C3047" s="30">
        <v>-11386249</v>
      </c>
      <c r="D3047" s="26">
        <f t="shared" si="94"/>
        <v>11.4</v>
      </c>
      <c r="E3047" s="26">
        <f t="shared" si="95"/>
        <v>-11.386248999999999</v>
      </c>
    </row>
    <row r="3048" spans="2:5" x14ac:dyDescent="0.3">
      <c r="B3048" s="30">
        <v>45000000</v>
      </c>
      <c r="C3048" s="30">
        <v>-44854891</v>
      </c>
      <c r="D3048" s="26">
        <f t="shared" si="94"/>
        <v>45</v>
      </c>
      <c r="E3048" s="26">
        <f t="shared" si="95"/>
        <v>-44.854891000000002</v>
      </c>
    </row>
    <row r="3049" spans="2:5" x14ac:dyDescent="0.3">
      <c r="B3049" s="30">
        <v>9000000</v>
      </c>
      <c r="C3049" s="30">
        <v>-7953834</v>
      </c>
      <c r="D3049" s="26">
        <f t="shared" si="94"/>
        <v>9</v>
      </c>
      <c r="E3049" s="26">
        <f t="shared" si="95"/>
        <v>-7.9538339999999996</v>
      </c>
    </row>
    <row r="3050" spans="2:5" hidden="1" x14ac:dyDescent="0.3">
      <c r="B3050" s="30">
        <v>16500000</v>
      </c>
      <c r="C3050" s="30">
        <v>2163911</v>
      </c>
      <c r="D3050" s="26">
        <f t="shared" si="94"/>
        <v>16.5</v>
      </c>
      <c r="E3050" s="26">
        <f t="shared" si="95"/>
        <v>2.1639110000000001</v>
      </c>
    </row>
    <row r="3051" spans="2:5" hidden="1" x14ac:dyDescent="0.3">
      <c r="B3051" s="30">
        <v>8800000</v>
      </c>
      <c r="C3051" s="30">
        <v>165835000</v>
      </c>
      <c r="D3051" s="26">
        <f t="shared" si="94"/>
        <v>8.8000000000000007</v>
      </c>
      <c r="E3051" s="26">
        <f t="shared" si="95"/>
        <v>165.83500000000001</v>
      </c>
    </row>
    <row r="3052" spans="2:5" hidden="1" x14ac:dyDescent="0.3">
      <c r="B3052" s="30">
        <v>8600000</v>
      </c>
      <c r="C3052" s="30">
        <v>5773825</v>
      </c>
      <c r="D3052" s="26">
        <f t="shared" si="94"/>
        <v>8.6</v>
      </c>
      <c r="E3052" s="26">
        <f t="shared" si="95"/>
        <v>5.7738250000000004</v>
      </c>
    </row>
    <row r="3053" spans="2:5" x14ac:dyDescent="0.3">
      <c r="B3053" s="30">
        <v>9000000</v>
      </c>
      <c r="C3053" s="30">
        <v>-8999838</v>
      </c>
      <c r="D3053" s="26">
        <f t="shared" si="94"/>
        <v>9</v>
      </c>
      <c r="E3053" s="26">
        <f t="shared" si="95"/>
        <v>-8.9998380000000004</v>
      </c>
    </row>
    <row r="3054" spans="2:5" x14ac:dyDescent="0.3">
      <c r="B3054" s="30">
        <v>49416666.666666664</v>
      </c>
      <c r="C3054" s="30">
        <v>-17194099.666666664</v>
      </c>
      <c r="D3054" s="26">
        <f t="shared" si="94"/>
        <v>49.416666666666664</v>
      </c>
      <c r="E3054" s="26">
        <f t="shared" si="95"/>
        <v>-17.194099666666663</v>
      </c>
    </row>
    <row r="3055" spans="2:5" hidden="1" x14ac:dyDescent="0.3">
      <c r="B3055" s="30">
        <v>7000000</v>
      </c>
      <c r="C3055" s="30">
        <v>32462438</v>
      </c>
      <c r="D3055" s="26">
        <f t="shared" si="94"/>
        <v>7</v>
      </c>
      <c r="E3055" s="26">
        <f t="shared" si="95"/>
        <v>32.462437999999999</v>
      </c>
    </row>
    <row r="3056" spans="2:5" hidden="1" x14ac:dyDescent="0.3">
      <c r="B3056" s="30">
        <v>8500000</v>
      </c>
      <c r="C3056" s="30">
        <v>20700000</v>
      </c>
      <c r="D3056" s="26">
        <f t="shared" si="94"/>
        <v>8.5</v>
      </c>
      <c r="E3056" s="26">
        <f t="shared" si="95"/>
        <v>20.7</v>
      </c>
    </row>
    <row r="3057" spans="2:5" hidden="1" x14ac:dyDescent="0.3">
      <c r="B3057" s="30">
        <v>8500000</v>
      </c>
      <c r="C3057" s="30">
        <v>13064616</v>
      </c>
      <c r="D3057" s="26">
        <f t="shared" si="94"/>
        <v>8.5</v>
      </c>
      <c r="E3057" s="26">
        <f t="shared" si="95"/>
        <v>13.064615999999999</v>
      </c>
    </row>
    <row r="3058" spans="2:5" hidden="1" x14ac:dyDescent="0.3">
      <c r="B3058" s="30">
        <v>8000000</v>
      </c>
      <c r="C3058" s="30">
        <v>6879556</v>
      </c>
      <c r="D3058" s="26">
        <f t="shared" si="94"/>
        <v>8</v>
      </c>
      <c r="E3058" s="26">
        <f t="shared" si="95"/>
        <v>6.879556</v>
      </c>
    </row>
    <row r="3059" spans="2:5" hidden="1" x14ac:dyDescent="0.3">
      <c r="B3059" s="30">
        <v>11000000</v>
      </c>
      <c r="C3059" s="30">
        <v>2569248</v>
      </c>
      <c r="D3059" s="26">
        <f t="shared" si="94"/>
        <v>11</v>
      </c>
      <c r="E3059" s="26">
        <f t="shared" si="95"/>
        <v>2.569248</v>
      </c>
    </row>
    <row r="3060" spans="2:5" hidden="1" x14ac:dyDescent="0.3">
      <c r="B3060" s="30">
        <v>8500000</v>
      </c>
      <c r="C3060" s="30">
        <v>25517854</v>
      </c>
      <c r="D3060" s="26">
        <f t="shared" si="94"/>
        <v>8.5</v>
      </c>
      <c r="E3060" s="26">
        <f t="shared" si="95"/>
        <v>25.517854</v>
      </c>
    </row>
    <row r="3061" spans="2:5" x14ac:dyDescent="0.3">
      <c r="B3061" s="30">
        <v>22000000</v>
      </c>
      <c r="C3061" s="30">
        <v>-17726628</v>
      </c>
      <c r="D3061" s="26">
        <f t="shared" si="94"/>
        <v>22</v>
      </c>
      <c r="E3061" s="26">
        <f t="shared" si="95"/>
        <v>-17.726628000000002</v>
      </c>
    </row>
    <row r="3062" spans="2:5" x14ac:dyDescent="0.3">
      <c r="B3062" s="30">
        <v>8500000</v>
      </c>
      <c r="C3062" s="30">
        <v>-4059945</v>
      </c>
      <c r="D3062" s="26">
        <f t="shared" si="94"/>
        <v>8.5</v>
      </c>
      <c r="E3062" s="26">
        <f t="shared" si="95"/>
        <v>-4.0599449999999999</v>
      </c>
    </row>
    <row r="3063" spans="2:5" x14ac:dyDescent="0.3">
      <c r="B3063" s="30">
        <v>12000000</v>
      </c>
      <c r="C3063" s="30">
        <v>-7981305</v>
      </c>
      <c r="D3063" s="26">
        <f t="shared" si="94"/>
        <v>12</v>
      </c>
      <c r="E3063" s="26">
        <f t="shared" si="95"/>
        <v>-7.9813049999999999</v>
      </c>
    </row>
    <row r="3064" spans="2:5" x14ac:dyDescent="0.3">
      <c r="B3064" s="30">
        <v>9000000</v>
      </c>
      <c r="C3064" s="30">
        <v>-2737058</v>
      </c>
      <c r="D3064" s="26">
        <f t="shared" si="94"/>
        <v>9</v>
      </c>
      <c r="E3064" s="26">
        <f t="shared" si="95"/>
        <v>-2.7370580000000002</v>
      </c>
    </row>
    <row r="3065" spans="2:5" x14ac:dyDescent="0.3">
      <c r="B3065" s="30">
        <v>8000000</v>
      </c>
      <c r="C3065" s="30">
        <v>-6002193</v>
      </c>
      <c r="D3065" s="26">
        <f t="shared" si="94"/>
        <v>8</v>
      </c>
      <c r="E3065" s="26">
        <f t="shared" si="95"/>
        <v>-6.0021930000000001</v>
      </c>
    </row>
    <row r="3066" spans="2:5" x14ac:dyDescent="0.3">
      <c r="B3066" s="30">
        <v>8500000</v>
      </c>
      <c r="C3066" s="30">
        <v>-8359756</v>
      </c>
      <c r="D3066" s="26">
        <f t="shared" si="94"/>
        <v>8.5</v>
      </c>
      <c r="E3066" s="26">
        <f t="shared" si="95"/>
        <v>-8.3597560000000009</v>
      </c>
    </row>
    <row r="3067" spans="2:5" hidden="1" x14ac:dyDescent="0.3">
      <c r="B3067" s="30">
        <v>8000000</v>
      </c>
      <c r="C3067" s="30">
        <v>99930000</v>
      </c>
      <c r="D3067" s="26">
        <f t="shared" si="94"/>
        <v>8</v>
      </c>
      <c r="E3067" s="26">
        <f t="shared" si="95"/>
        <v>99.93</v>
      </c>
    </row>
    <row r="3068" spans="2:5" hidden="1" x14ac:dyDescent="0.3">
      <c r="B3068" s="30">
        <v>8500000</v>
      </c>
      <c r="C3068" s="30">
        <v>23779955</v>
      </c>
      <c r="D3068" s="26">
        <f t="shared" si="94"/>
        <v>8.5</v>
      </c>
      <c r="E3068" s="26">
        <f t="shared" si="95"/>
        <v>23.779955000000001</v>
      </c>
    </row>
    <row r="3069" spans="2:5" x14ac:dyDescent="0.3">
      <c r="B3069" s="30">
        <v>8550000</v>
      </c>
      <c r="C3069" s="30">
        <v>-3557841</v>
      </c>
      <c r="D3069" s="26">
        <f t="shared" si="94"/>
        <v>8.5500000000000007</v>
      </c>
      <c r="E3069" s="26">
        <f t="shared" si="95"/>
        <v>-3.5578409999999998</v>
      </c>
    </row>
    <row r="3070" spans="2:5" hidden="1" x14ac:dyDescent="0.3">
      <c r="B3070" s="30">
        <v>8200000</v>
      </c>
      <c r="C3070" s="30">
        <v>155014286</v>
      </c>
      <c r="D3070" s="26">
        <f t="shared" si="94"/>
        <v>8.1999999999999993</v>
      </c>
      <c r="E3070" s="26">
        <f t="shared" si="95"/>
        <v>155.014286</v>
      </c>
    </row>
    <row r="3071" spans="2:5" hidden="1" x14ac:dyDescent="0.3">
      <c r="B3071" s="30">
        <v>8000000</v>
      </c>
      <c r="C3071" s="30">
        <v>61800000</v>
      </c>
      <c r="D3071" s="26">
        <f t="shared" si="94"/>
        <v>8</v>
      </c>
      <c r="E3071" s="26">
        <f t="shared" si="95"/>
        <v>61.8</v>
      </c>
    </row>
    <row r="3072" spans="2:5" hidden="1" x14ac:dyDescent="0.3">
      <c r="B3072" s="30">
        <v>8000000</v>
      </c>
      <c r="C3072" s="30">
        <v>51889948</v>
      </c>
      <c r="D3072" s="26">
        <f t="shared" si="94"/>
        <v>8</v>
      </c>
      <c r="E3072" s="26">
        <f t="shared" si="95"/>
        <v>51.889947999999997</v>
      </c>
    </row>
    <row r="3073" spans="2:5" hidden="1" x14ac:dyDescent="0.3">
      <c r="B3073" s="30">
        <v>8000000</v>
      </c>
      <c r="C3073" s="30">
        <v>44287414</v>
      </c>
      <c r="D3073" s="26">
        <f t="shared" si="94"/>
        <v>8</v>
      </c>
      <c r="E3073" s="26">
        <f t="shared" si="95"/>
        <v>44.287413999999998</v>
      </c>
    </row>
    <row r="3074" spans="2:5" hidden="1" x14ac:dyDescent="0.3">
      <c r="B3074" s="30">
        <v>8000000</v>
      </c>
      <c r="C3074" s="30">
        <v>37063889</v>
      </c>
      <c r="D3074" s="26">
        <f t="shared" si="94"/>
        <v>8</v>
      </c>
      <c r="E3074" s="26">
        <f t="shared" si="95"/>
        <v>37.063889000000003</v>
      </c>
    </row>
    <row r="3075" spans="2:5" hidden="1" x14ac:dyDescent="0.3">
      <c r="B3075" s="30">
        <v>8000000</v>
      </c>
      <c r="C3075" s="30">
        <v>32066497</v>
      </c>
      <c r="D3075" s="26">
        <f t="shared" ref="D3075:D3138" si="96">B3075/1000000</f>
        <v>8</v>
      </c>
      <c r="E3075" s="26">
        <f t="shared" ref="E3075:E3138" si="97">C3075/1000000</f>
        <v>32.066496999999998</v>
      </c>
    </row>
    <row r="3076" spans="2:5" hidden="1" x14ac:dyDescent="0.3">
      <c r="B3076" s="30">
        <v>8000000</v>
      </c>
      <c r="C3076" s="30">
        <v>28500000</v>
      </c>
      <c r="D3076" s="26">
        <f t="shared" si="96"/>
        <v>8</v>
      </c>
      <c r="E3076" s="26">
        <f t="shared" si="97"/>
        <v>28.5</v>
      </c>
    </row>
    <row r="3077" spans="2:5" hidden="1" x14ac:dyDescent="0.3">
      <c r="B3077" s="30">
        <v>8000000</v>
      </c>
      <c r="C3077" s="30">
        <v>19362712</v>
      </c>
      <c r="D3077" s="26">
        <f t="shared" si="96"/>
        <v>8</v>
      </c>
      <c r="E3077" s="26">
        <f t="shared" si="97"/>
        <v>19.362711999999998</v>
      </c>
    </row>
    <row r="3078" spans="2:5" hidden="1" x14ac:dyDescent="0.3">
      <c r="B3078" s="30">
        <v>8000000</v>
      </c>
      <c r="C3078" s="30">
        <v>26746109</v>
      </c>
      <c r="D3078" s="26">
        <f t="shared" si="96"/>
        <v>8</v>
      </c>
      <c r="E3078" s="26">
        <f t="shared" si="97"/>
        <v>26.746109000000001</v>
      </c>
    </row>
    <row r="3079" spans="2:5" hidden="1" x14ac:dyDescent="0.3">
      <c r="B3079" s="30">
        <v>8000000</v>
      </c>
      <c r="C3079" s="30">
        <v>26963967</v>
      </c>
      <c r="D3079" s="26">
        <f t="shared" si="96"/>
        <v>8</v>
      </c>
      <c r="E3079" s="26">
        <f t="shared" si="97"/>
        <v>26.963967</v>
      </c>
    </row>
    <row r="3080" spans="2:5" hidden="1" x14ac:dyDescent="0.3">
      <c r="B3080" s="30">
        <v>8000000</v>
      </c>
      <c r="C3080" s="30">
        <v>17926543</v>
      </c>
      <c r="D3080" s="26">
        <f t="shared" si="96"/>
        <v>8</v>
      </c>
      <c r="E3080" s="26">
        <f t="shared" si="97"/>
        <v>17.926542999999999</v>
      </c>
    </row>
    <row r="3081" spans="2:5" hidden="1" x14ac:dyDescent="0.3">
      <c r="B3081" s="30">
        <v>8000000</v>
      </c>
      <c r="C3081" s="30">
        <v>18049082</v>
      </c>
      <c r="D3081" s="26">
        <f t="shared" si="96"/>
        <v>8</v>
      </c>
      <c r="E3081" s="26">
        <f t="shared" si="97"/>
        <v>18.049081999999999</v>
      </c>
    </row>
    <row r="3082" spans="2:5" hidden="1" x14ac:dyDescent="0.3">
      <c r="B3082" s="30">
        <v>8000000</v>
      </c>
      <c r="C3082" s="30">
        <v>14551000</v>
      </c>
      <c r="D3082" s="26">
        <f t="shared" si="96"/>
        <v>8</v>
      </c>
      <c r="E3082" s="26">
        <f t="shared" si="97"/>
        <v>14.551</v>
      </c>
    </row>
    <row r="3083" spans="2:5" hidden="1" x14ac:dyDescent="0.3">
      <c r="B3083" s="30">
        <v>7000000</v>
      </c>
      <c r="C3083" s="30">
        <v>15800000</v>
      </c>
      <c r="D3083" s="26">
        <f t="shared" si="96"/>
        <v>7</v>
      </c>
      <c r="E3083" s="26">
        <f t="shared" si="97"/>
        <v>15.8</v>
      </c>
    </row>
    <row r="3084" spans="2:5" hidden="1" x14ac:dyDescent="0.3">
      <c r="B3084" s="30">
        <v>8000000</v>
      </c>
      <c r="C3084" s="30">
        <v>10090181</v>
      </c>
      <c r="D3084" s="26">
        <f t="shared" si="96"/>
        <v>8</v>
      </c>
      <c r="E3084" s="26">
        <f t="shared" si="97"/>
        <v>10.090180999999999</v>
      </c>
    </row>
    <row r="3085" spans="2:5" hidden="1" x14ac:dyDescent="0.3">
      <c r="B3085" s="30">
        <v>8000000</v>
      </c>
      <c r="C3085" s="30">
        <v>9843379</v>
      </c>
      <c r="D3085" s="26">
        <f t="shared" si="96"/>
        <v>8</v>
      </c>
      <c r="E3085" s="26">
        <f t="shared" si="97"/>
        <v>9.8433790000000005</v>
      </c>
    </row>
    <row r="3086" spans="2:5" hidden="1" x14ac:dyDescent="0.3">
      <c r="B3086" s="30">
        <v>8000000</v>
      </c>
      <c r="C3086" s="30">
        <v>9278980</v>
      </c>
      <c r="D3086" s="26">
        <f t="shared" si="96"/>
        <v>8</v>
      </c>
      <c r="E3086" s="26">
        <f t="shared" si="97"/>
        <v>9.2789800000000007</v>
      </c>
    </row>
    <row r="3087" spans="2:5" hidden="1" x14ac:dyDescent="0.3">
      <c r="B3087" s="30">
        <v>8000000</v>
      </c>
      <c r="C3087" s="30">
        <v>8699684</v>
      </c>
      <c r="D3087" s="26">
        <f t="shared" si="96"/>
        <v>8</v>
      </c>
      <c r="E3087" s="26">
        <f t="shared" si="97"/>
        <v>8.6996839999999995</v>
      </c>
    </row>
    <row r="3088" spans="2:5" hidden="1" x14ac:dyDescent="0.3">
      <c r="B3088" s="30">
        <v>7000000</v>
      </c>
      <c r="C3088" s="30">
        <v>8047419</v>
      </c>
      <c r="D3088" s="26">
        <f t="shared" si="96"/>
        <v>7</v>
      </c>
      <c r="E3088" s="26">
        <f t="shared" si="97"/>
        <v>8.0474189999999997</v>
      </c>
    </row>
    <row r="3089" spans="2:5" hidden="1" x14ac:dyDescent="0.3">
      <c r="B3089" s="30">
        <v>5000000</v>
      </c>
      <c r="C3089" s="30">
        <v>9015786</v>
      </c>
      <c r="D3089" s="26">
        <f t="shared" si="96"/>
        <v>5</v>
      </c>
      <c r="E3089" s="26">
        <f t="shared" si="97"/>
        <v>9.0157860000000003</v>
      </c>
    </row>
    <row r="3090" spans="2:5" hidden="1" x14ac:dyDescent="0.3">
      <c r="B3090" s="30">
        <v>8000000</v>
      </c>
      <c r="C3090" s="30">
        <v>2269307</v>
      </c>
      <c r="D3090" s="26">
        <f t="shared" si="96"/>
        <v>8</v>
      </c>
      <c r="E3090" s="26">
        <f t="shared" si="97"/>
        <v>2.269307</v>
      </c>
    </row>
    <row r="3091" spans="2:5" hidden="1" x14ac:dyDescent="0.3">
      <c r="B3091" s="30">
        <v>8300000</v>
      </c>
      <c r="C3091" s="30">
        <v>4559911</v>
      </c>
      <c r="D3091" s="26">
        <f t="shared" si="96"/>
        <v>8.3000000000000007</v>
      </c>
      <c r="E3091" s="26">
        <f t="shared" si="97"/>
        <v>4.5599109999999996</v>
      </c>
    </row>
    <row r="3092" spans="2:5" hidden="1" x14ac:dyDescent="0.3">
      <c r="B3092" s="30">
        <v>8000000</v>
      </c>
      <c r="C3092" s="30">
        <v>9536788</v>
      </c>
      <c r="D3092" s="26">
        <f t="shared" si="96"/>
        <v>8</v>
      </c>
      <c r="E3092" s="26">
        <f t="shared" si="97"/>
        <v>9.5367879999999996</v>
      </c>
    </row>
    <row r="3093" spans="2:5" hidden="1" x14ac:dyDescent="0.3">
      <c r="B3093" s="30">
        <v>8000000</v>
      </c>
      <c r="C3093" s="30">
        <v>50401464</v>
      </c>
      <c r="D3093" s="26">
        <f t="shared" si="96"/>
        <v>8</v>
      </c>
      <c r="E3093" s="26">
        <f t="shared" si="97"/>
        <v>50.401463999999997</v>
      </c>
    </row>
    <row r="3094" spans="2:5" hidden="1" x14ac:dyDescent="0.3">
      <c r="B3094" s="30">
        <v>450000</v>
      </c>
      <c r="C3094" s="30">
        <v>8430705</v>
      </c>
      <c r="D3094" s="26">
        <f t="shared" si="96"/>
        <v>0.45</v>
      </c>
      <c r="E3094" s="26">
        <f t="shared" si="97"/>
        <v>8.4307049999999997</v>
      </c>
    </row>
    <row r="3095" spans="2:5" hidden="1" x14ac:dyDescent="0.3">
      <c r="B3095" s="30">
        <v>8000000</v>
      </c>
      <c r="C3095" s="30">
        <v>279017</v>
      </c>
      <c r="D3095" s="26">
        <f t="shared" si="96"/>
        <v>8</v>
      </c>
      <c r="E3095" s="26">
        <f t="shared" si="97"/>
        <v>0.27901700000000002</v>
      </c>
    </row>
    <row r="3096" spans="2:5" hidden="1" x14ac:dyDescent="0.3">
      <c r="B3096" s="30">
        <v>8000000</v>
      </c>
      <c r="C3096" s="30">
        <v>2106233</v>
      </c>
      <c r="D3096" s="26">
        <f t="shared" si="96"/>
        <v>8</v>
      </c>
      <c r="E3096" s="26">
        <f t="shared" si="97"/>
        <v>2.106233</v>
      </c>
    </row>
    <row r="3097" spans="2:5" hidden="1" x14ac:dyDescent="0.3">
      <c r="B3097" s="30">
        <v>8000000</v>
      </c>
      <c r="C3097" s="30">
        <v>92237505.666666672</v>
      </c>
      <c r="D3097" s="26">
        <f t="shared" si="96"/>
        <v>8</v>
      </c>
      <c r="E3097" s="26">
        <f t="shared" si="97"/>
        <v>92.237505666666678</v>
      </c>
    </row>
    <row r="3098" spans="2:5" x14ac:dyDescent="0.3">
      <c r="B3098" s="30">
        <v>8000000</v>
      </c>
      <c r="C3098" s="30">
        <v>-3307186</v>
      </c>
      <c r="D3098" s="26">
        <f t="shared" si="96"/>
        <v>8</v>
      </c>
      <c r="E3098" s="26">
        <f t="shared" si="97"/>
        <v>-3.3071860000000002</v>
      </c>
    </row>
    <row r="3099" spans="2:5" x14ac:dyDescent="0.3">
      <c r="B3099" s="30">
        <v>8000000</v>
      </c>
      <c r="C3099" s="30">
        <v>-2981550</v>
      </c>
      <c r="D3099" s="26">
        <f t="shared" si="96"/>
        <v>8</v>
      </c>
      <c r="E3099" s="26">
        <f t="shared" si="97"/>
        <v>-2.9815499999999999</v>
      </c>
    </row>
    <row r="3100" spans="2:5" hidden="1" x14ac:dyDescent="0.3">
      <c r="B3100" s="30">
        <v>9233333.333333334</v>
      </c>
      <c r="C3100" s="30">
        <v>16733666.666666666</v>
      </c>
      <c r="D3100" s="26">
        <f t="shared" si="96"/>
        <v>9.2333333333333343</v>
      </c>
      <c r="E3100" s="26">
        <f t="shared" si="97"/>
        <v>16.733666666666664</v>
      </c>
    </row>
    <row r="3101" spans="2:5" x14ac:dyDescent="0.3">
      <c r="B3101" s="30">
        <v>8000000</v>
      </c>
      <c r="C3101" s="30">
        <v>-4557180</v>
      </c>
      <c r="D3101" s="26">
        <f t="shared" si="96"/>
        <v>8</v>
      </c>
      <c r="E3101" s="26">
        <f t="shared" si="97"/>
        <v>-4.5571799999999998</v>
      </c>
    </row>
    <row r="3102" spans="2:5" x14ac:dyDescent="0.3">
      <c r="B3102" s="30">
        <v>10000000</v>
      </c>
      <c r="C3102" s="30">
        <v>-6794756</v>
      </c>
      <c r="D3102" s="26">
        <f t="shared" si="96"/>
        <v>10</v>
      </c>
      <c r="E3102" s="26">
        <f t="shared" si="97"/>
        <v>-6.7947559999999996</v>
      </c>
    </row>
    <row r="3103" spans="2:5" x14ac:dyDescent="0.3">
      <c r="B3103" s="30">
        <v>8000000</v>
      </c>
      <c r="C3103" s="30">
        <v>-4923575</v>
      </c>
      <c r="D3103" s="26">
        <f t="shared" si="96"/>
        <v>8</v>
      </c>
      <c r="E3103" s="26">
        <f t="shared" si="97"/>
        <v>-4.9235749999999996</v>
      </c>
    </row>
    <row r="3104" spans="2:5" x14ac:dyDescent="0.3">
      <c r="B3104" s="30">
        <v>8000000</v>
      </c>
      <c r="C3104" s="30">
        <v>-5724443</v>
      </c>
      <c r="D3104" s="26">
        <f t="shared" si="96"/>
        <v>8</v>
      </c>
      <c r="E3104" s="26">
        <f t="shared" si="97"/>
        <v>-5.7244429999999999</v>
      </c>
    </row>
    <row r="3105" spans="2:5" x14ac:dyDescent="0.3">
      <c r="B3105" s="30">
        <v>8000000</v>
      </c>
      <c r="C3105" s="30">
        <v>-6210108</v>
      </c>
      <c r="D3105" s="26">
        <f t="shared" si="96"/>
        <v>8</v>
      </c>
      <c r="E3105" s="26">
        <f t="shared" si="97"/>
        <v>-6.210108</v>
      </c>
    </row>
    <row r="3106" spans="2:5" x14ac:dyDescent="0.3">
      <c r="B3106" s="30">
        <v>8000000</v>
      </c>
      <c r="C3106" s="30">
        <v>-1649942</v>
      </c>
      <c r="D3106" s="26">
        <f t="shared" si="96"/>
        <v>8</v>
      </c>
      <c r="E3106" s="26">
        <f t="shared" si="97"/>
        <v>-1.649942</v>
      </c>
    </row>
    <row r="3107" spans="2:5" x14ac:dyDescent="0.3">
      <c r="B3107" s="30">
        <v>7200000</v>
      </c>
      <c r="C3107" s="30">
        <v>-6105202</v>
      </c>
      <c r="D3107" s="26">
        <f t="shared" si="96"/>
        <v>7.2</v>
      </c>
      <c r="E3107" s="26">
        <f t="shared" si="97"/>
        <v>-6.1052020000000002</v>
      </c>
    </row>
    <row r="3108" spans="2:5" x14ac:dyDescent="0.3">
      <c r="B3108" s="30">
        <v>8000000</v>
      </c>
      <c r="C3108" s="30">
        <v>-6928760</v>
      </c>
      <c r="D3108" s="26">
        <f t="shared" si="96"/>
        <v>8</v>
      </c>
      <c r="E3108" s="26">
        <f t="shared" si="97"/>
        <v>-6.9287599999999996</v>
      </c>
    </row>
    <row r="3109" spans="2:5" x14ac:dyDescent="0.3">
      <c r="B3109" s="30">
        <v>8000000</v>
      </c>
      <c r="C3109" s="30">
        <v>-7467810</v>
      </c>
      <c r="D3109" s="26">
        <f t="shared" si="96"/>
        <v>8</v>
      </c>
      <c r="E3109" s="26">
        <f t="shared" si="97"/>
        <v>-7.4678100000000001</v>
      </c>
    </row>
    <row r="3110" spans="2:5" x14ac:dyDescent="0.3">
      <c r="B3110" s="30">
        <v>6500000</v>
      </c>
      <c r="C3110" s="30">
        <v>-5813617</v>
      </c>
      <c r="D3110" s="26">
        <f t="shared" si="96"/>
        <v>6.5</v>
      </c>
      <c r="E3110" s="26">
        <f t="shared" si="97"/>
        <v>-5.8136169999999998</v>
      </c>
    </row>
    <row r="3111" spans="2:5" hidden="1" x14ac:dyDescent="0.3">
      <c r="B3111" s="30">
        <v>8000000</v>
      </c>
      <c r="C3111" s="30">
        <v>8168741</v>
      </c>
      <c r="D3111" s="26">
        <f t="shared" si="96"/>
        <v>8</v>
      </c>
      <c r="E3111" s="26">
        <f t="shared" si="97"/>
        <v>8.1687410000000007</v>
      </c>
    </row>
    <row r="3112" spans="2:5" x14ac:dyDescent="0.3">
      <c r="B3112" s="30">
        <v>8000000</v>
      </c>
      <c r="C3112" s="30">
        <v>-7431305</v>
      </c>
      <c r="D3112" s="26">
        <f t="shared" si="96"/>
        <v>8</v>
      </c>
      <c r="E3112" s="26">
        <f t="shared" si="97"/>
        <v>-7.431305</v>
      </c>
    </row>
    <row r="3113" spans="2:5" x14ac:dyDescent="0.3">
      <c r="B3113" s="30">
        <v>8000000</v>
      </c>
      <c r="C3113" s="30">
        <v>-7601580</v>
      </c>
      <c r="D3113" s="26">
        <f t="shared" si="96"/>
        <v>8</v>
      </c>
      <c r="E3113" s="26">
        <f t="shared" si="97"/>
        <v>-7.6015800000000002</v>
      </c>
    </row>
    <row r="3114" spans="2:5" x14ac:dyDescent="0.3">
      <c r="B3114" s="30">
        <v>8000000</v>
      </c>
      <c r="C3114" s="30">
        <v>-7663544</v>
      </c>
      <c r="D3114" s="26">
        <f t="shared" si="96"/>
        <v>8</v>
      </c>
      <c r="E3114" s="26">
        <f t="shared" si="97"/>
        <v>-7.6635439999999999</v>
      </c>
    </row>
    <row r="3115" spans="2:5" x14ac:dyDescent="0.3">
      <c r="B3115" s="30">
        <v>38000000</v>
      </c>
      <c r="C3115" s="30">
        <v>-37853917</v>
      </c>
      <c r="D3115" s="26">
        <f t="shared" si="96"/>
        <v>38</v>
      </c>
      <c r="E3115" s="26">
        <f t="shared" si="97"/>
        <v>-37.853917000000003</v>
      </c>
    </row>
    <row r="3116" spans="2:5" x14ac:dyDescent="0.3">
      <c r="B3116" s="30">
        <v>8000000</v>
      </c>
      <c r="C3116" s="30">
        <v>-7701890</v>
      </c>
      <c r="D3116" s="26">
        <f t="shared" si="96"/>
        <v>8</v>
      </c>
      <c r="E3116" s="26">
        <f t="shared" si="97"/>
        <v>-7.7018899999999997</v>
      </c>
    </row>
    <row r="3117" spans="2:5" x14ac:dyDescent="0.3">
      <c r="B3117" s="30">
        <v>8000000</v>
      </c>
      <c r="C3117" s="30">
        <v>-7872856</v>
      </c>
      <c r="D3117" s="26">
        <f t="shared" si="96"/>
        <v>8</v>
      </c>
      <c r="E3117" s="26">
        <f t="shared" si="97"/>
        <v>-7.8728559999999996</v>
      </c>
    </row>
    <row r="3118" spans="2:5" x14ac:dyDescent="0.3">
      <c r="B3118" s="30">
        <v>8000000</v>
      </c>
      <c r="C3118" s="30">
        <v>-7882810</v>
      </c>
      <c r="D3118" s="26">
        <f t="shared" si="96"/>
        <v>8</v>
      </c>
      <c r="E3118" s="26">
        <f t="shared" si="97"/>
        <v>-7.8828100000000001</v>
      </c>
    </row>
    <row r="3119" spans="2:5" x14ac:dyDescent="0.3">
      <c r="B3119" s="30">
        <v>8000000</v>
      </c>
      <c r="C3119" s="30">
        <v>-7891338</v>
      </c>
      <c r="D3119" s="26">
        <f t="shared" si="96"/>
        <v>8</v>
      </c>
      <c r="E3119" s="26">
        <f t="shared" si="97"/>
        <v>-7.8913380000000002</v>
      </c>
    </row>
    <row r="3120" spans="2:5" x14ac:dyDescent="0.3">
      <c r="B3120" s="30">
        <v>8000000</v>
      </c>
      <c r="C3120" s="30">
        <v>-7946519</v>
      </c>
      <c r="D3120" s="26">
        <f t="shared" si="96"/>
        <v>8</v>
      </c>
      <c r="E3120" s="26">
        <f t="shared" si="97"/>
        <v>-7.9465190000000003</v>
      </c>
    </row>
    <row r="3121" spans="2:5" x14ac:dyDescent="0.3">
      <c r="B3121" s="30">
        <v>50000000</v>
      </c>
      <c r="C3121" s="30">
        <v>-49976894</v>
      </c>
      <c r="D3121" s="26">
        <f t="shared" si="96"/>
        <v>50</v>
      </c>
      <c r="E3121" s="26">
        <f t="shared" si="97"/>
        <v>-49.976894000000001</v>
      </c>
    </row>
    <row r="3122" spans="2:5" x14ac:dyDescent="0.3">
      <c r="B3122" s="30">
        <v>8000000</v>
      </c>
      <c r="C3122" s="30">
        <v>-7947039</v>
      </c>
      <c r="D3122" s="26">
        <f t="shared" si="96"/>
        <v>8</v>
      </c>
      <c r="E3122" s="26">
        <f t="shared" si="97"/>
        <v>-7.9470390000000002</v>
      </c>
    </row>
    <row r="3123" spans="2:5" x14ac:dyDescent="0.3">
      <c r="B3123" s="30">
        <v>1100000000</v>
      </c>
      <c r="C3123" s="30">
        <v>-1099560838</v>
      </c>
      <c r="D3123" s="26">
        <f t="shared" si="96"/>
        <v>1100</v>
      </c>
      <c r="E3123" s="26">
        <f t="shared" si="97"/>
        <v>-1099.5608380000001</v>
      </c>
    </row>
    <row r="3124" spans="2:5" hidden="1" x14ac:dyDescent="0.3">
      <c r="B3124" s="30">
        <v>22000000</v>
      </c>
      <c r="C3124" s="30">
        <v>2375436</v>
      </c>
      <c r="D3124" s="26">
        <f t="shared" si="96"/>
        <v>22</v>
      </c>
      <c r="E3124" s="26">
        <f t="shared" si="97"/>
        <v>2.3754360000000001</v>
      </c>
    </row>
    <row r="3125" spans="2:5" x14ac:dyDescent="0.3">
      <c r="B3125" s="30">
        <v>22566666.666666668</v>
      </c>
      <c r="C3125" s="30">
        <v>-22516666.666666668</v>
      </c>
      <c r="D3125" s="26">
        <f t="shared" si="96"/>
        <v>22.566666666666666</v>
      </c>
      <c r="E3125" s="26">
        <f t="shared" si="97"/>
        <v>-22.516666666666669</v>
      </c>
    </row>
    <row r="3126" spans="2:5" x14ac:dyDescent="0.3">
      <c r="B3126" s="30">
        <v>7900000</v>
      </c>
      <c r="C3126" s="30">
        <v>-7228760</v>
      </c>
      <c r="D3126" s="26">
        <f t="shared" si="96"/>
        <v>7.9</v>
      </c>
      <c r="E3126" s="26">
        <f t="shared" si="97"/>
        <v>-7.2287600000000003</v>
      </c>
    </row>
    <row r="3127" spans="2:5" hidden="1" x14ac:dyDescent="0.3">
      <c r="B3127" s="30">
        <v>8000000</v>
      </c>
      <c r="C3127" s="30">
        <v>68045092.333333328</v>
      </c>
      <c r="D3127" s="26">
        <f t="shared" si="96"/>
        <v>8</v>
      </c>
      <c r="E3127" s="26">
        <f t="shared" si="97"/>
        <v>68.045092333333329</v>
      </c>
    </row>
    <row r="3128" spans="2:5" hidden="1" x14ac:dyDescent="0.3">
      <c r="B3128" s="30">
        <v>8000000</v>
      </c>
      <c r="C3128" s="30">
        <v>2105505</v>
      </c>
      <c r="D3128" s="26">
        <f t="shared" si="96"/>
        <v>8</v>
      </c>
      <c r="E3128" s="26">
        <f t="shared" si="97"/>
        <v>2.105505</v>
      </c>
    </row>
    <row r="3129" spans="2:5" x14ac:dyDescent="0.3">
      <c r="B3129" s="30">
        <v>10000000</v>
      </c>
      <c r="C3129" s="30">
        <v>-9117710</v>
      </c>
      <c r="D3129" s="26">
        <f t="shared" si="96"/>
        <v>10</v>
      </c>
      <c r="E3129" s="26">
        <f t="shared" si="97"/>
        <v>-9.1177100000000006</v>
      </c>
    </row>
    <row r="3130" spans="2:5" hidden="1" x14ac:dyDescent="0.3">
      <c r="B3130" s="30">
        <v>7500000</v>
      </c>
      <c r="C3130" s="30">
        <v>99093296</v>
      </c>
      <c r="D3130" s="26">
        <f t="shared" si="96"/>
        <v>7.5</v>
      </c>
      <c r="E3130" s="26">
        <f t="shared" si="97"/>
        <v>99.093295999999995</v>
      </c>
    </row>
    <row r="3131" spans="2:5" hidden="1" x14ac:dyDescent="0.3">
      <c r="B3131" s="30">
        <v>7500000</v>
      </c>
      <c r="C3131" s="30">
        <v>35990057</v>
      </c>
      <c r="D3131" s="26">
        <f t="shared" si="96"/>
        <v>7.5</v>
      </c>
      <c r="E3131" s="26">
        <f t="shared" si="97"/>
        <v>35.990057</v>
      </c>
    </row>
    <row r="3132" spans="2:5" hidden="1" x14ac:dyDescent="0.3">
      <c r="B3132" s="30">
        <v>7500000</v>
      </c>
      <c r="C3132" s="30">
        <v>24833860</v>
      </c>
      <c r="D3132" s="26">
        <f t="shared" si="96"/>
        <v>7.5</v>
      </c>
      <c r="E3132" s="26">
        <f t="shared" si="97"/>
        <v>24.833860000000001</v>
      </c>
    </row>
    <row r="3133" spans="2:5" hidden="1" x14ac:dyDescent="0.3">
      <c r="B3133" s="30">
        <v>6500000</v>
      </c>
      <c r="C3133" s="30">
        <v>18292061</v>
      </c>
      <c r="D3133" s="26">
        <f t="shared" si="96"/>
        <v>6.5</v>
      </c>
      <c r="E3133" s="26">
        <f t="shared" si="97"/>
        <v>18.292061</v>
      </c>
    </row>
    <row r="3134" spans="2:5" hidden="1" x14ac:dyDescent="0.3">
      <c r="B3134" s="30">
        <v>10000000</v>
      </c>
      <c r="C3134" s="30">
        <v>7544812</v>
      </c>
      <c r="D3134" s="26">
        <f t="shared" si="96"/>
        <v>10</v>
      </c>
      <c r="E3134" s="26">
        <f t="shared" si="97"/>
        <v>7.5448120000000003</v>
      </c>
    </row>
    <row r="3135" spans="2:5" hidden="1" x14ac:dyDescent="0.3">
      <c r="B3135" s="30">
        <v>4500000</v>
      </c>
      <c r="C3135" s="30">
        <v>8074715</v>
      </c>
      <c r="D3135" s="26">
        <f t="shared" si="96"/>
        <v>4.5</v>
      </c>
      <c r="E3135" s="26">
        <f t="shared" si="97"/>
        <v>8.0747149999999994</v>
      </c>
    </row>
    <row r="3136" spans="2:5" x14ac:dyDescent="0.3">
      <c r="B3136" s="30">
        <v>13500000</v>
      </c>
      <c r="C3136" s="30">
        <v>-3218415</v>
      </c>
      <c r="D3136" s="26">
        <f t="shared" si="96"/>
        <v>13.5</v>
      </c>
      <c r="E3136" s="26">
        <f t="shared" si="97"/>
        <v>-3.2184149999999998</v>
      </c>
    </row>
    <row r="3137" spans="2:5" x14ac:dyDescent="0.3">
      <c r="B3137" s="30">
        <v>7500000</v>
      </c>
      <c r="C3137" s="30">
        <v>-2400000</v>
      </c>
      <c r="D3137" s="26">
        <f t="shared" si="96"/>
        <v>7.5</v>
      </c>
      <c r="E3137" s="26">
        <f t="shared" si="97"/>
        <v>-2.4</v>
      </c>
    </row>
    <row r="3138" spans="2:5" hidden="1" x14ac:dyDescent="0.3">
      <c r="B3138" s="30">
        <v>7500000</v>
      </c>
      <c r="C3138" s="30">
        <v>2960089</v>
      </c>
      <c r="D3138" s="26">
        <f t="shared" si="96"/>
        <v>7.5</v>
      </c>
      <c r="E3138" s="26">
        <f t="shared" si="97"/>
        <v>2.960089</v>
      </c>
    </row>
    <row r="3139" spans="2:5" x14ac:dyDescent="0.3">
      <c r="B3139" s="30">
        <v>7500000</v>
      </c>
      <c r="C3139" s="30">
        <v>-3260233</v>
      </c>
      <c r="D3139" s="26">
        <f t="shared" ref="D3139:D3202" si="98">B3139/1000000</f>
        <v>7.5</v>
      </c>
      <c r="E3139" s="26">
        <f t="shared" ref="E3139:E3202" si="99">C3139/1000000</f>
        <v>-3.2602329999999999</v>
      </c>
    </row>
    <row r="3140" spans="2:5" x14ac:dyDescent="0.3">
      <c r="B3140" s="30">
        <v>7500000</v>
      </c>
      <c r="C3140" s="30">
        <v>-3368360</v>
      </c>
      <c r="D3140" s="26">
        <f t="shared" si="98"/>
        <v>7.5</v>
      </c>
      <c r="E3140" s="26">
        <f t="shared" si="99"/>
        <v>-3.36836</v>
      </c>
    </row>
    <row r="3141" spans="2:5" x14ac:dyDescent="0.3">
      <c r="B3141" s="30">
        <v>7500000</v>
      </c>
      <c r="C3141" s="30">
        <v>-4152561</v>
      </c>
      <c r="D3141" s="26">
        <f t="shared" si="98"/>
        <v>7.5</v>
      </c>
      <c r="E3141" s="26">
        <f t="shared" si="99"/>
        <v>-4.1525610000000004</v>
      </c>
    </row>
    <row r="3142" spans="2:5" hidden="1" x14ac:dyDescent="0.3">
      <c r="B3142" s="30">
        <v>8000000</v>
      </c>
      <c r="C3142" s="30">
        <v>2814185</v>
      </c>
      <c r="D3142" s="26">
        <f t="shared" si="98"/>
        <v>8</v>
      </c>
      <c r="E3142" s="26">
        <f t="shared" si="99"/>
        <v>2.8141850000000002</v>
      </c>
    </row>
    <row r="3143" spans="2:5" x14ac:dyDescent="0.3">
      <c r="B3143" s="30">
        <v>31875000</v>
      </c>
      <c r="C3143" s="30">
        <v>-31341656</v>
      </c>
      <c r="D3143" s="26">
        <f t="shared" si="98"/>
        <v>31.875</v>
      </c>
      <c r="E3143" s="26">
        <f t="shared" si="99"/>
        <v>-31.341656</v>
      </c>
    </row>
    <row r="3144" spans="2:5" x14ac:dyDescent="0.3">
      <c r="B3144" s="30">
        <v>50000000</v>
      </c>
      <c r="C3144" s="30">
        <v>-49793600</v>
      </c>
      <c r="D3144" s="26">
        <f t="shared" si="98"/>
        <v>50</v>
      </c>
      <c r="E3144" s="26">
        <f t="shared" si="99"/>
        <v>-49.793599999999998</v>
      </c>
    </row>
    <row r="3145" spans="2:5" x14ac:dyDescent="0.3">
      <c r="B3145" s="30">
        <v>7500000</v>
      </c>
      <c r="C3145" s="30">
        <v>-7302852</v>
      </c>
      <c r="D3145" s="26">
        <f t="shared" si="98"/>
        <v>7.5</v>
      </c>
      <c r="E3145" s="26">
        <f t="shared" si="99"/>
        <v>-7.3028519999999997</v>
      </c>
    </row>
    <row r="3146" spans="2:5" x14ac:dyDescent="0.3">
      <c r="B3146" s="30">
        <v>8000000</v>
      </c>
      <c r="C3146" s="30">
        <v>-4985459</v>
      </c>
      <c r="D3146" s="26">
        <f t="shared" si="98"/>
        <v>8</v>
      </c>
      <c r="E3146" s="26">
        <f t="shared" si="99"/>
        <v>-4.9854589999999996</v>
      </c>
    </row>
    <row r="3147" spans="2:5" x14ac:dyDescent="0.3">
      <c r="B3147" s="30">
        <v>6000000</v>
      </c>
      <c r="C3147" s="30">
        <v>-5127357</v>
      </c>
      <c r="D3147" s="26">
        <f t="shared" si="98"/>
        <v>6</v>
      </c>
      <c r="E3147" s="26">
        <f t="shared" si="99"/>
        <v>-5.1273569999999999</v>
      </c>
    </row>
    <row r="3148" spans="2:5" x14ac:dyDescent="0.3">
      <c r="B3148" s="30">
        <v>7300000</v>
      </c>
      <c r="C3148" s="30">
        <v>-2856597</v>
      </c>
      <c r="D3148" s="26">
        <f t="shared" si="98"/>
        <v>7.3</v>
      </c>
      <c r="E3148" s="26">
        <f t="shared" si="99"/>
        <v>-2.8565969999999998</v>
      </c>
    </row>
    <row r="3149" spans="2:5" hidden="1" x14ac:dyDescent="0.3">
      <c r="B3149" s="30">
        <v>12000000</v>
      </c>
      <c r="C3149" s="30">
        <v>40007440.166666664</v>
      </c>
      <c r="D3149" s="26">
        <f t="shared" si="98"/>
        <v>12</v>
      </c>
      <c r="E3149" s="26">
        <f t="shared" si="99"/>
        <v>40.007440166666662</v>
      </c>
    </row>
    <row r="3150" spans="2:5" x14ac:dyDescent="0.3">
      <c r="B3150" s="30">
        <v>7000000</v>
      </c>
      <c r="C3150" s="30">
        <v>-5669173</v>
      </c>
      <c r="D3150" s="26">
        <f t="shared" si="98"/>
        <v>7</v>
      </c>
      <c r="E3150" s="26">
        <f t="shared" si="99"/>
        <v>-5.6691729999999998</v>
      </c>
    </row>
    <row r="3151" spans="2:5" x14ac:dyDescent="0.3">
      <c r="B3151" s="30">
        <v>7300000</v>
      </c>
      <c r="C3151" s="30">
        <v>-5481319</v>
      </c>
      <c r="D3151" s="26">
        <f t="shared" si="98"/>
        <v>7.3</v>
      </c>
      <c r="E3151" s="26">
        <f t="shared" si="99"/>
        <v>-5.4813190000000001</v>
      </c>
    </row>
    <row r="3152" spans="2:5" hidden="1" x14ac:dyDescent="0.3">
      <c r="B3152" s="30">
        <v>7500000</v>
      </c>
      <c r="C3152" s="30">
        <v>5110552</v>
      </c>
      <c r="D3152" s="26">
        <f t="shared" si="98"/>
        <v>7.5</v>
      </c>
      <c r="E3152" s="26">
        <f t="shared" si="99"/>
        <v>5.1105520000000002</v>
      </c>
    </row>
    <row r="3153" spans="2:5" hidden="1" x14ac:dyDescent="0.3">
      <c r="B3153" s="30">
        <v>7500000</v>
      </c>
      <c r="C3153" s="30">
        <v>135992840</v>
      </c>
      <c r="D3153" s="26">
        <f t="shared" si="98"/>
        <v>7.5</v>
      </c>
      <c r="E3153" s="26">
        <f t="shared" si="99"/>
        <v>135.99284</v>
      </c>
    </row>
    <row r="3154" spans="2:5" x14ac:dyDescent="0.3">
      <c r="B3154" s="30">
        <v>7500000</v>
      </c>
      <c r="C3154" s="30">
        <v>-7491309</v>
      </c>
      <c r="D3154" s="26">
        <f t="shared" si="98"/>
        <v>7.5</v>
      </c>
      <c r="E3154" s="26">
        <f t="shared" si="99"/>
        <v>-7.4913090000000002</v>
      </c>
    </row>
    <row r="3155" spans="2:5" hidden="1" x14ac:dyDescent="0.3">
      <c r="B3155" s="30">
        <v>7200000</v>
      </c>
      <c r="C3155" s="30">
        <v>36600000</v>
      </c>
      <c r="D3155" s="26">
        <f t="shared" si="98"/>
        <v>7.2</v>
      </c>
      <c r="E3155" s="26">
        <f t="shared" si="99"/>
        <v>36.6</v>
      </c>
    </row>
    <row r="3156" spans="2:5" hidden="1" x14ac:dyDescent="0.3">
      <c r="B3156" s="30">
        <v>6000000</v>
      </c>
      <c r="C3156" s="30">
        <v>128821952</v>
      </c>
      <c r="D3156" s="26">
        <f t="shared" si="98"/>
        <v>6</v>
      </c>
      <c r="E3156" s="26">
        <f t="shared" si="99"/>
        <v>128.82195200000001</v>
      </c>
    </row>
    <row r="3157" spans="2:5" hidden="1" x14ac:dyDescent="0.3">
      <c r="B3157" s="30">
        <v>4000000</v>
      </c>
      <c r="C3157" s="30">
        <v>90900000</v>
      </c>
      <c r="D3157" s="26">
        <f t="shared" si="98"/>
        <v>4</v>
      </c>
      <c r="E3157" s="26">
        <f t="shared" si="99"/>
        <v>90.9</v>
      </c>
    </row>
    <row r="3158" spans="2:5" hidden="1" x14ac:dyDescent="0.3">
      <c r="B3158" s="30">
        <v>7500000</v>
      </c>
      <c r="C3158" s="30">
        <v>24891374</v>
      </c>
      <c r="D3158" s="26">
        <f t="shared" si="98"/>
        <v>7.5</v>
      </c>
      <c r="E3158" s="26">
        <f t="shared" si="99"/>
        <v>24.891373999999999</v>
      </c>
    </row>
    <row r="3159" spans="2:5" hidden="1" x14ac:dyDescent="0.3">
      <c r="B3159" s="30">
        <v>7000000</v>
      </c>
      <c r="C3159" s="30">
        <v>33158000</v>
      </c>
      <c r="D3159" s="26">
        <f t="shared" si="98"/>
        <v>7</v>
      </c>
      <c r="E3159" s="26">
        <f t="shared" si="99"/>
        <v>33.158000000000001</v>
      </c>
    </row>
    <row r="3160" spans="2:5" hidden="1" x14ac:dyDescent="0.3">
      <c r="B3160" s="30">
        <v>7000000</v>
      </c>
      <c r="C3160" s="30">
        <v>106709992</v>
      </c>
      <c r="D3160" s="26">
        <f t="shared" si="98"/>
        <v>7</v>
      </c>
      <c r="E3160" s="26">
        <f t="shared" si="99"/>
        <v>106.709992</v>
      </c>
    </row>
    <row r="3161" spans="2:5" hidden="1" x14ac:dyDescent="0.3">
      <c r="B3161" s="30">
        <v>11000000</v>
      </c>
      <c r="C3161" s="30">
        <v>21131483</v>
      </c>
      <c r="D3161" s="26">
        <f t="shared" si="98"/>
        <v>11</v>
      </c>
      <c r="E3161" s="26">
        <f t="shared" si="99"/>
        <v>21.131482999999999</v>
      </c>
    </row>
    <row r="3162" spans="2:5" hidden="1" x14ac:dyDescent="0.3">
      <c r="B3162" s="30">
        <v>7000000</v>
      </c>
      <c r="C3162" s="30">
        <v>28400000</v>
      </c>
      <c r="D3162" s="26">
        <f t="shared" si="98"/>
        <v>7</v>
      </c>
      <c r="E3162" s="26">
        <f t="shared" si="99"/>
        <v>28.4</v>
      </c>
    </row>
    <row r="3163" spans="2:5" hidden="1" x14ac:dyDescent="0.3">
      <c r="B3163" s="30">
        <v>5000000</v>
      </c>
      <c r="C3163" s="30">
        <v>29099640</v>
      </c>
      <c r="D3163" s="26">
        <f t="shared" si="98"/>
        <v>5</v>
      </c>
      <c r="E3163" s="26">
        <f t="shared" si="99"/>
        <v>29.099640000000001</v>
      </c>
    </row>
    <row r="3164" spans="2:5" hidden="1" x14ac:dyDescent="0.3">
      <c r="B3164" s="30">
        <v>6600000</v>
      </c>
      <c r="C3164" s="30">
        <v>30695394</v>
      </c>
      <c r="D3164" s="26">
        <f t="shared" si="98"/>
        <v>6.6</v>
      </c>
      <c r="E3164" s="26">
        <f t="shared" si="99"/>
        <v>30.695394</v>
      </c>
    </row>
    <row r="3165" spans="2:5" hidden="1" x14ac:dyDescent="0.3">
      <c r="B3165" s="30">
        <v>7500000</v>
      </c>
      <c r="C3165" s="30">
        <v>24001218</v>
      </c>
      <c r="D3165" s="26">
        <f t="shared" si="98"/>
        <v>7.5</v>
      </c>
      <c r="E3165" s="26">
        <f t="shared" si="99"/>
        <v>24.001218000000001</v>
      </c>
    </row>
    <row r="3166" spans="2:5" hidden="1" x14ac:dyDescent="0.3">
      <c r="B3166" s="30">
        <v>7000000</v>
      </c>
      <c r="C3166" s="30">
        <v>21747570</v>
      </c>
      <c r="D3166" s="26">
        <f t="shared" si="98"/>
        <v>7</v>
      </c>
      <c r="E3166" s="26">
        <f t="shared" si="99"/>
        <v>21.74757</v>
      </c>
    </row>
    <row r="3167" spans="2:5" hidden="1" x14ac:dyDescent="0.3">
      <c r="B3167" s="30">
        <v>7000000</v>
      </c>
      <c r="C3167" s="30">
        <v>18625110</v>
      </c>
      <c r="D3167" s="26">
        <f t="shared" si="98"/>
        <v>7</v>
      </c>
      <c r="E3167" s="26">
        <f t="shared" si="99"/>
        <v>18.625109999999999</v>
      </c>
    </row>
    <row r="3168" spans="2:5" hidden="1" x14ac:dyDescent="0.3">
      <c r="B3168" s="30">
        <v>9000000</v>
      </c>
      <c r="C3168" s="30">
        <v>16000000</v>
      </c>
      <c r="D3168" s="26">
        <f t="shared" si="98"/>
        <v>9</v>
      </c>
      <c r="E3168" s="26">
        <f t="shared" si="99"/>
        <v>16</v>
      </c>
    </row>
    <row r="3169" spans="2:5" hidden="1" x14ac:dyDescent="0.3">
      <c r="B3169" s="30">
        <v>13000000</v>
      </c>
      <c r="C3169" s="30">
        <v>8000000</v>
      </c>
      <c r="D3169" s="26">
        <f t="shared" si="98"/>
        <v>13</v>
      </c>
      <c r="E3169" s="26">
        <f t="shared" si="99"/>
        <v>8</v>
      </c>
    </row>
    <row r="3170" spans="2:5" hidden="1" x14ac:dyDescent="0.3">
      <c r="B3170" s="30">
        <v>7000000</v>
      </c>
      <c r="C3170" s="30">
        <v>13257000</v>
      </c>
      <c r="D3170" s="26">
        <f t="shared" si="98"/>
        <v>7</v>
      </c>
      <c r="E3170" s="26">
        <f t="shared" si="99"/>
        <v>13.257</v>
      </c>
    </row>
    <row r="3171" spans="2:5" hidden="1" x14ac:dyDescent="0.3">
      <c r="B3171" s="30">
        <v>3500000</v>
      </c>
      <c r="C3171" s="30">
        <v>22505908</v>
      </c>
      <c r="D3171" s="26">
        <f t="shared" si="98"/>
        <v>3.5</v>
      </c>
      <c r="E3171" s="26">
        <f t="shared" si="99"/>
        <v>22.505908000000002</v>
      </c>
    </row>
    <row r="3172" spans="2:5" hidden="1" x14ac:dyDescent="0.3">
      <c r="B3172" s="30">
        <v>7000000</v>
      </c>
      <c r="C3172" s="30">
        <v>8818967</v>
      </c>
      <c r="D3172" s="26">
        <f t="shared" si="98"/>
        <v>7</v>
      </c>
      <c r="E3172" s="26">
        <f t="shared" si="99"/>
        <v>8.8189670000000007</v>
      </c>
    </row>
    <row r="3173" spans="2:5" hidden="1" x14ac:dyDescent="0.3">
      <c r="B3173" s="30">
        <v>7000000</v>
      </c>
      <c r="C3173" s="30">
        <v>7891000</v>
      </c>
      <c r="D3173" s="26">
        <f t="shared" si="98"/>
        <v>7</v>
      </c>
      <c r="E3173" s="26">
        <f t="shared" si="99"/>
        <v>7.891</v>
      </c>
    </row>
    <row r="3174" spans="2:5" hidden="1" x14ac:dyDescent="0.3">
      <c r="B3174" s="30">
        <v>7000000</v>
      </c>
      <c r="C3174" s="30">
        <v>9901126</v>
      </c>
      <c r="D3174" s="26">
        <f t="shared" si="98"/>
        <v>7</v>
      </c>
      <c r="E3174" s="26">
        <f t="shared" si="99"/>
        <v>9.9011259999999996</v>
      </c>
    </row>
    <row r="3175" spans="2:5" hidden="1" x14ac:dyDescent="0.3">
      <c r="B3175" s="30">
        <v>7000000</v>
      </c>
      <c r="C3175" s="30">
        <v>10474107</v>
      </c>
      <c r="D3175" s="26">
        <f t="shared" si="98"/>
        <v>7</v>
      </c>
      <c r="E3175" s="26">
        <f t="shared" si="99"/>
        <v>10.474107</v>
      </c>
    </row>
    <row r="3176" spans="2:5" hidden="1" x14ac:dyDescent="0.3">
      <c r="B3176" s="30">
        <v>7000000</v>
      </c>
      <c r="C3176" s="30">
        <v>7003141</v>
      </c>
      <c r="D3176" s="26">
        <f t="shared" si="98"/>
        <v>7</v>
      </c>
      <c r="E3176" s="26">
        <f t="shared" si="99"/>
        <v>7.0031410000000003</v>
      </c>
    </row>
    <row r="3177" spans="2:5" hidden="1" x14ac:dyDescent="0.3">
      <c r="B3177" s="30">
        <v>7000000</v>
      </c>
      <c r="C3177" s="30">
        <v>5583510</v>
      </c>
      <c r="D3177" s="26">
        <f t="shared" si="98"/>
        <v>7</v>
      </c>
      <c r="E3177" s="26">
        <f t="shared" si="99"/>
        <v>5.5835100000000004</v>
      </c>
    </row>
    <row r="3178" spans="2:5" hidden="1" x14ac:dyDescent="0.3">
      <c r="B3178" s="30">
        <v>7000000</v>
      </c>
      <c r="C3178" s="30">
        <v>2190525</v>
      </c>
      <c r="D3178" s="26">
        <f t="shared" si="98"/>
        <v>7</v>
      </c>
      <c r="E3178" s="26">
        <f t="shared" si="99"/>
        <v>2.1905250000000001</v>
      </c>
    </row>
    <row r="3179" spans="2:5" hidden="1" x14ac:dyDescent="0.3">
      <c r="B3179" s="30">
        <v>7500000</v>
      </c>
      <c r="C3179" s="30">
        <v>1676553</v>
      </c>
      <c r="D3179" s="26">
        <f t="shared" si="98"/>
        <v>7.5</v>
      </c>
      <c r="E3179" s="26">
        <f t="shared" si="99"/>
        <v>1.676553</v>
      </c>
    </row>
    <row r="3180" spans="2:5" hidden="1" x14ac:dyDescent="0.3">
      <c r="B3180" s="30">
        <v>7000000</v>
      </c>
      <c r="C3180" s="30">
        <v>2094451</v>
      </c>
      <c r="D3180" s="26">
        <f t="shared" si="98"/>
        <v>7</v>
      </c>
      <c r="E3180" s="26">
        <f t="shared" si="99"/>
        <v>2.0944509999999998</v>
      </c>
    </row>
    <row r="3181" spans="2:5" hidden="1" x14ac:dyDescent="0.3">
      <c r="B3181" s="30">
        <v>7000000</v>
      </c>
      <c r="C3181" s="30">
        <v>7612840</v>
      </c>
      <c r="D3181" s="26">
        <f t="shared" si="98"/>
        <v>7</v>
      </c>
      <c r="E3181" s="26">
        <f t="shared" si="99"/>
        <v>7.6128400000000003</v>
      </c>
    </row>
    <row r="3182" spans="2:5" hidden="1" x14ac:dyDescent="0.3">
      <c r="B3182" s="30">
        <v>7000000</v>
      </c>
      <c r="C3182" s="30">
        <v>2166863</v>
      </c>
      <c r="D3182" s="26">
        <f t="shared" si="98"/>
        <v>7</v>
      </c>
      <c r="E3182" s="26">
        <f t="shared" si="99"/>
        <v>2.1668630000000002</v>
      </c>
    </row>
    <row r="3183" spans="2:5" hidden="1" x14ac:dyDescent="0.3">
      <c r="B3183" s="30">
        <v>7000000</v>
      </c>
      <c r="C3183" s="30">
        <v>1373585</v>
      </c>
      <c r="D3183" s="26">
        <f t="shared" si="98"/>
        <v>7</v>
      </c>
      <c r="E3183" s="26">
        <f t="shared" si="99"/>
        <v>1.3735850000000001</v>
      </c>
    </row>
    <row r="3184" spans="2:5" hidden="1" x14ac:dyDescent="0.3">
      <c r="B3184" s="30">
        <v>7000000</v>
      </c>
      <c r="C3184" s="30">
        <v>292175</v>
      </c>
      <c r="D3184" s="26">
        <f t="shared" si="98"/>
        <v>7</v>
      </c>
      <c r="E3184" s="26">
        <f t="shared" si="99"/>
        <v>0.29217500000000002</v>
      </c>
    </row>
    <row r="3185" spans="2:5" x14ac:dyDescent="0.3">
      <c r="B3185" s="30">
        <v>7000000</v>
      </c>
      <c r="C3185" s="30">
        <v>-398921</v>
      </c>
      <c r="D3185" s="26">
        <f t="shared" si="98"/>
        <v>7</v>
      </c>
      <c r="E3185" s="26">
        <f t="shared" si="99"/>
        <v>-0.39892100000000003</v>
      </c>
    </row>
    <row r="3186" spans="2:5" hidden="1" x14ac:dyDescent="0.3">
      <c r="B3186" s="30">
        <v>6000000</v>
      </c>
      <c r="C3186" s="30">
        <v>165429</v>
      </c>
      <c r="D3186" s="26">
        <f t="shared" si="98"/>
        <v>6</v>
      </c>
      <c r="E3186" s="26">
        <f t="shared" si="99"/>
        <v>0.16542899999999999</v>
      </c>
    </row>
    <row r="3187" spans="2:5" x14ac:dyDescent="0.3">
      <c r="B3187" s="30">
        <v>7000000</v>
      </c>
      <c r="C3187" s="30">
        <v>-1305692</v>
      </c>
      <c r="D3187" s="26">
        <f t="shared" si="98"/>
        <v>7</v>
      </c>
      <c r="E3187" s="26">
        <f t="shared" si="99"/>
        <v>-1.3056920000000001</v>
      </c>
    </row>
    <row r="3188" spans="2:5" x14ac:dyDescent="0.3">
      <c r="B3188" s="30">
        <v>7000000</v>
      </c>
      <c r="C3188" s="30">
        <v>-1569178</v>
      </c>
      <c r="D3188" s="26">
        <f t="shared" si="98"/>
        <v>7</v>
      </c>
      <c r="E3188" s="26">
        <f t="shared" si="99"/>
        <v>-1.569178</v>
      </c>
    </row>
    <row r="3189" spans="2:5" x14ac:dyDescent="0.3">
      <c r="B3189" s="30">
        <v>7000000</v>
      </c>
      <c r="C3189" s="30">
        <v>-2279629</v>
      </c>
      <c r="D3189" s="26">
        <f t="shared" si="98"/>
        <v>7</v>
      </c>
      <c r="E3189" s="26">
        <f t="shared" si="99"/>
        <v>-2.2796289999999999</v>
      </c>
    </row>
    <row r="3190" spans="2:5" x14ac:dyDescent="0.3">
      <c r="B3190" s="30">
        <v>7000000</v>
      </c>
      <c r="C3190" s="30">
        <v>-4078262</v>
      </c>
      <c r="D3190" s="26">
        <f t="shared" si="98"/>
        <v>7</v>
      </c>
      <c r="E3190" s="26">
        <f t="shared" si="99"/>
        <v>-4.0782619999999996</v>
      </c>
    </row>
    <row r="3191" spans="2:5" x14ac:dyDescent="0.3">
      <c r="B3191" s="30">
        <v>7000000</v>
      </c>
      <c r="C3191" s="30">
        <v>-4655153</v>
      </c>
      <c r="D3191" s="26">
        <f t="shared" si="98"/>
        <v>7</v>
      </c>
      <c r="E3191" s="26">
        <f t="shared" si="99"/>
        <v>-4.6551530000000003</v>
      </c>
    </row>
    <row r="3192" spans="2:5" hidden="1" x14ac:dyDescent="0.3">
      <c r="B3192" s="30">
        <v>7000000</v>
      </c>
      <c r="C3192" s="30">
        <v>455447</v>
      </c>
      <c r="D3192" s="26">
        <f t="shared" si="98"/>
        <v>7</v>
      </c>
      <c r="E3192" s="26">
        <f t="shared" si="99"/>
        <v>0.45544699999999999</v>
      </c>
    </row>
    <row r="3193" spans="2:5" x14ac:dyDescent="0.3">
      <c r="B3193" s="30">
        <v>7000000</v>
      </c>
      <c r="C3193" s="30">
        <v>-4851788</v>
      </c>
      <c r="D3193" s="26">
        <f t="shared" si="98"/>
        <v>7</v>
      </c>
      <c r="E3193" s="26">
        <f t="shared" si="99"/>
        <v>-4.851788</v>
      </c>
    </row>
    <row r="3194" spans="2:5" x14ac:dyDescent="0.3">
      <c r="B3194" s="30">
        <v>7000000</v>
      </c>
      <c r="C3194" s="30">
        <v>-4937934</v>
      </c>
      <c r="D3194" s="26">
        <f t="shared" si="98"/>
        <v>7</v>
      </c>
      <c r="E3194" s="26">
        <f t="shared" si="99"/>
        <v>-4.9379340000000003</v>
      </c>
    </row>
    <row r="3195" spans="2:5" x14ac:dyDescent="0.3">
      <c r="B3195" s="30">
        <v>7000000</v>
      </c>
      <c r="C3195" s="30">
        <v>-5345633</v>
      </c>
      <c r="D3195" s="26">
        <f t="shared" si="98"/>
        <v>7</v>
      </c>
      <c r="E3195" s="26">
        <f t="shared" si="99"/>
        <v>-5.3456330000000003</v>
      </c>
    </row>
    <row r="3196" spans="2:5" x14ac:dyDescent="0.3">
      <c r="B3196" s="30">
        <v>7000000</v>
      </c>
      <c r="C3196" s="30">
        <v>-5261308</v>
      </c>
      <c r="D3196" s="26">
        <f t="shared" si="98"/>
        <v>7</v>
      </c>
      <c r="E3196" s="26">
        <f t="shared" si="99"/>
        <v>-5.2613079999999997</v>
      </c>
    </row>
    <row r="3197" spans="2:5" x14ac:dyDescent="0.3">
      <c r="B3197" s="30">
        <v>7000000</v>
      </c>
      <c r="C3197" s="30">
        <v>-5110478</v>
      </c>
      <c r="D3197" s="26">
        <f t="shared" si="98"/>
        <v>7</v>
      </c>
      <c r="E3197" s="26">
        <f t="shared" si="99"/>
        <v>-5.1104779999999996</v>
      </c>
    </row>
    <row r="3198" spans="2:5" hidden="1" x14ac:dyDescent="0.3">
      <c r="B3198" s="30">
        <v>7000000</v>
      </c>
      <c r="C3198" s="30">
        <v>43657908</v>
      </c>
      <c r="D3198" s="26">
        <f t="shared" si="98"/>
        <v>7</v>
      </c>
      <c r="E3198" s="26">
        <f t="shared" si="99"/>
        <v>43.657907999999999</v>
      </c>
    </row>
    <row r="3199" spans="2:5" x14ac:dyDescent="0.3">
      <c r="B3199" s="30">
        <v>4825000</v>
      </c>
      <c r="C3199" s="30">
        <v>-3714714</v>
      </c>
      <c r="D3199" s="26">
        <f t="shared" si="98"/>
        <v>4.8250000000000002</v>
      </c>
      <c r="E3199" s="26">
        <f t="shared" si="99"/>
        <v>-3.7147139999999998</v>
      </c>
    </row>
    <row r="3200" spans="2:5" x14ac:dyDescent="0.3">
      <c r="B3200" s="30">
        <v>9000000</v>
      </c>
      <c r="C3200" s="30">
        <v>-8000000</v>
      </c>
      <c r="D3200" s="26">
        <f t="shared" si="98"/>
        <v>9</v>
      </c>
      <c r="E3200" s="26">
        <f t="shared" si="99"/>
        <v>-8</v>
      </c>
    </row>
    <row r="3201" spans="2:5" x14ac:dyDescent="0.3">
      <c r="B3201" s="30">
        <v>50000000</v>
      </c>
      <c r="C3201" s="30">
        <v>-49300000</v>
      </c>
      <c r="D3201" s="26">
        <f t="shared" si="98"/>
        <v>50</v>
      </c>
      <c r="E3201" s="26">
        <f t="shared" si="99"/>
        <v>-49.3</v>
      </c>
    </row>
    <row r="3202" spans="2:5" x14ac:dyDescent="0.3">
      <c r="B3202" s="30">
        <v>7000000</v>
      </c>
      <c r="C3202" s="30">
        <v>-5231584</v>
      </c>
      <c r="D3202" s="26">
        <f t="shared" si="98"/>
        <v>7</v>
      </c>
      <c r="E3202" s="26">
        <f t="shared" si="99"/>
        <v>-5.2315839999999998</v>
      </c>
    </row>
    <row r="3203" spans="2:5" x14ac:dyDescent="0.3">
      <c r="B3203" s="30">
        <v>10000000</v>
      </c>
      <c r="C3203" s="30">
        <v>-9693285</v>
      </c>
      <c r="D3203" s="26">
        <f t="shared" ref="D3203:D3266" si="100">B3203/1000000</f>
        <v>10</v>
      </c>
      <c r="E3203" s="26">
        <f t="shared" ref="E3203:E3266" si="101">C3203/1000000</f>
        <v>-9.6932849999999995</v>
      </c>
    </row>
    <row r="3204" spans="2:5" x14ac:dyDescent="0.3">
      <c r="B3204" s="30">
        <v>7000000</v>
      </c>
      <c r="C3204" s="30">
        <v>-6617054</v>
      </c>
      <c r="D3204" s="26">
        <f t="shared" si="100"/>
        <v>7</v>
      </c>
      <c r="E3204" s="26">
        <f t="shared" si="101"/>
        <v>-6.6170540000000004</v>
      </c>
    </row>
    <row r="3205" spans="2:5" x14ac:dyDescent="0.3">
      <c r="B3205" s="30">
        <v>17500000</v>
      </c>
      <c r="C3205" s="30">
        <v>-16981866</v>
      </c>
      <c r="D3205" s="26">
        <f t="shared" si="100"/>
        <v>17.5</v>
      </c>
      <c r="E3205" s="26">
        <f t="shared" si="101"/>
        <v>-16.981866</v>
      </c>
    </row>
    <row r="3206" spans="2:5" x14ac:dyDescent="0.3">
      <c r="B3206" s="30">
        <v>3500000</v>
      </c>
      <c r="C3206" s="30">
        <v>-3263734</v>
      </c>
      <c r="D3206" s="26">
        <f t="shared" si="100"/>
        <v>3.5</v>
      </c>
      <c r="E3206" s="26">
        <f t="shared" si="101"/>
        <v>-3.2637339999999999</v>
      </c>
    </row>
    <row r="3207" spans="2:5" x14ac:dyDescent="0.3">
      <c r="B3207" s="30">
        <v>7000000</v>
      </c>
      <c r="C3207" s="30">
        <v>-6803933</v>
      </c>
      <c r="D3207" s="26">
        <f t="shared" si="100"/>
        <v>7</v>
      </c>
      <c r="E3207" s="26">
        <f t="shared" si="101"/>
        <v>-6.8039329999999998</v>
      </c>
    </row>
    <row r="3208" spans="2:5" x14ac:dyDescent="0.3">
      <c r="B3208" s="30">
        <v>7000000</v>
      </c>
      <c r="C3208" s="30">
        <v>-6467012</v>
      </c>
      <c r="D3208" s="26">
        <f t="shared" si="100"/>
        <v>7</v>
      </c>
      <c r="E3208" s="26">
        <f t="shared" si="101"/>
        <v>-6.4670120000000004</v>
      </c>
    </row>
    <row r="3209" spans="2:5" x14ac:dyDescent="0.3">
      <c r="B3209" s="30">
        <v>7000000</v>
      </c>
      <c r="C3209" s="30">
        <v>-6546921</v>
      </c>
      <c r="D3209" s="26">
        <f t="shared" si="100"/>
        <v>7</v>
      </c>
      <c r="E3209" s="26">
        <f t="shared" si="101"/>
        <v>-6.5469210000000002</v>
      </c>
    </row>
    <row r="3210" spans="2:5" x14ac:dyDescent="0.3">
      <c r="B3210" s="30">
        <v>7000000</v>
      </c>
      <c r="C3210" s="30">
        <v>-6953549</v>
      </c>
      <c r="D3210" s="26">
        <f t="shared" si="100"/>
        <v>7</v>
      </c>
      <c r="E3210" s="26">
        <f t="shared" si="101"/>
        <v>-6.9535489999999998</v>
      </c>
    </row>
    <row r="3211" spans="2:5" x14ac:dyDescent="0.3">
      <c r="B3211" s="30">
        <v>7000000</v>
      </c>
      <c r="C3211" s="30">
        <v>-6766897</v>
      </c>
      <c r="D3211" s="26">
        <f t="shared" si="100"/>
        <v>7</v>
      </c>
      <c r="E3211" s="26">
        <f t="shared" si="101"/>
        <v>-6.7668970000000002</v>
      </c>
    </row>
    <row r="3212" spans="2:5" hidden="1" x14ac:dyDescent="0.3">
      <c r="B3212" s="30">
        <v>7000000</v>
      </c>
      <c r="C3212" s="30">
        <v>3269307</v>
      </c>
      <c r="D3212" s="26">
        <f t="shared" si="100"/>
        <v>7</v>
      </c>
      <c r="E3212" s="26">
        <f t="shared" si="101"/>
        <v>3.269307</v>
      </c>
    </row>
    <row r="3213" spans="2:5" hidden="1" x14ac:dyDescent="0.3">
      <c r="B3213" s="30">
        <v>7000000</v>
      </c>
      <c r="C3213" s="30">
        <v>55095597.444444448</v>
      </c>
      <c r="D3213" s="26">
        <f t="shared" si="100"/>
        <v>7</v>
      </c>
      <c r="E3213" s="26">
        <f t="shared" si="101"/>
        <v>55.095597444444451</v>
      </c>
    </row>
    <row r="3214" spans="2:5" hidden="1" x14ac:dyDescent="0.3">
      <c r="B3214" s="30">
        <v>6900000</v>
      </c>
      <c r="C3214" s="30">
        <v>34500000</v>
      </c>
      <c r="D3214" s="26">
        <f t="shared" si="100"/>
        <v>6.9</v>
      </c>
      <c r="E3214" s="26">
        <f t="shared" si="101"/>
        <v>34.5</v>
      </c>
    </row>
    <row r="3215" spans="2:5" hidden="1" x14ac:dyDescent="0.3">
      <c r="B3215" s="30">
        <v>6900000</v>
      </c>
      <c r="C3215" s="30">
        <v>1093039</v>
      </c>
      <c r="D3215" s="26">
        <f t="shared" si="100"/>
        <v>6.9</v>
      </c>
      <c r="E3215" s="26">
        <f t="shared" si="101"/>
        <v>1.0930390000000001</v>
      </c>
    </row>
    <row r="3216" spans="2:5" hidden="1" x14ac:dyDescent="0.3">
      <c r="B3216" s="30">
        <v>7000000</v>
      </c>
      <c r="C3216" s="30">
        <v>60305179.333333328</v>
      </c>
      <c r="D3216" s="26">
        <f t="shared" si="100"/>
        <v>7</v>
      </c>
      <c r="E3216" s="26">
        <f t="shared" si="101"/>
        <v>60.305179333333328</v>
      </c>
    </row>
    <row r="3217" spans="2:5" x14ac:dyDescent="0.3">
      <c r="B3217" s="30">
        <v>15000000</v>
      </c>
      <c r="C3217" s="30">
        <v>-14072893</v>
      </c>
      <c r="D3217" s="26">
        <f t="shared" si="100"/>
        <v>15</v>
      </c>
      <c r="E3217" s="26">
        <f t="shared" si="101"/>
        <v>-14.072893000000001</v>
      </c>
    </row>
    <row r="3218" spans="2:5" x14ac:dyDescent="0.3">
      <c r="B3218" s="30">
        <v>6800000</v>
      </c>
      <c r="C3218" s="30">
        <v>-6750474</v>
      </c>
      <c r="D3218" s="26">
        <f t="shared" si="100"/>
        <v>6.8</v>
      </c>
      <c r="E3218" s="26">
        <f t="shared" si="101"/>
        <v>-6.7504739999999996</v>
      </c>
    </row>
    <row r="3219" spans="2:5" x14ac:dyDescent="0.3">
      <c r="B3219" s="30">
        <v>6800000</v>
      </c>
      <c r="C3219" s="30">
        <v>-6789304</v>
      </c>
      <c r="D3219" s="26">
        <f t="shared" si="100"/>
        <v>6.8</v>
      </c>
      <c r="E3219" s="26">
        <f t="shared" si="101"/>
        <v>-6.7893039999999996</v>
      </c>
    </row>
    <row r="3220" spans="2:5" hidden="1" x14ac:dyDescent="0.3">
      <c r="B3220" s="30">
        <v>6900000</v>
      </c>
      <c r="C3220" s="30">
        <v>24707598</v>
      </c>
      <c r="D3220" s="26">
        <f t="shared" si="100"/>
        <v>6.9</v>
      </c>
      <c r="E3220" s="26">
        <f t="shared" si="101"/>
        <v>24.707598000000001</v>
      </c>
    </row>
    <row r="3221" spans="2:5" hidden="1" x14ac:dyDescent="0.3">
      <c r="B3221" s="30">
        <v>6800000</v>
      </c>
      <c r="C3221" s="30">
        <v>57096</v>
      </c>
      <c r="D3221" s="26">
        <f t="shared" si="100"/>
        <v>6.8</v>
      </c>
      <c r="E3221" s="26">
        <f t="shared" si="101"/>
        <v>5.7096000000000001E-2</v>
      </c>
    </row>
    <row r="3222" spans="2:5" x14ac:dyDescent="0.3">
      <c r="B3222" s="30">
        <v>5000000</v>
      </c>
      <c r="C3222" s="30">
        <v>-4776122</v>
      </c>
      <c r="D3222" s="26">
        <f t="shared" si="100"/>
        <v>5</v>
      </c>
      <c r="E3222" s="26">
        <f t="shared" si="101"/>
        <v>-4.776122</v>
      </c>
    </row>
    <row r="3223" spans="2:5" x14ac:dyDescent="0.3">
      <c r="B3223" s="30">
        <v>4000000</v>
      </c>
      <c r="C3223" s="30">
        <v>-3991940</v>
      </c>
      <c r="D3223" s="26">
        <f t="shared" si="100"/>
        <v>4</v>
      </c>
      <c r="E3223" s="26">
        <f t="shared" si="101"/>
        <v>-3.99194</v>
      </c>
    </row>
    <row r="3224" spans="2:5" hidden="1" x14ac:dyDescent="0.3">
      <c r="B3224" s="30">
        <v>6500000</v>
      </c>
      <c r="C3224" s="30">
        <v>77763837</v>
      </c>
      <c r="D3224" s="26">
        <f t="shared" si="100"/>
        <v>6.5</v>
      </c>
      <c r="E3224" s="26">
        <f t="shared" si="101"/>
        <v>77.763836999999995</v>
      </c>
    </row>
    <row r="3225" spans="2:5" x14ac:dyDescent="0.3">
      <c r="B3225" s="30">
        <v>6500000</v>
      </c>
      <c r="C3225" s="30">
        <v>-6389971</v>
      </c>
      <c r="D3225" s="26">
        <f t="shared" si="100"/>
        <v>6.5</v>
      </c>
      <c r="E3225" s="26">
        <f t="shared" si="101"/>
        <v>-6.3899710000000001</v>
      </c>
    </row>
    <row r="3226" spans="2:5" hidden="1" x14ac:dyDescent="0.3">
      <c r="B3226" s="30">
        <v>6000000</v>
      </c>
      <c r="C3226" s="30">
        <v>51504069</v>
      </c>
      <c r="D3226" s="26">
        <f t="shared" si="100"/>
        <v>6</v>
      </c>
      <c r="E3226" s="26">
        <f t="shared" si="101"/>
        <v>51.504069000000001</v>
      </c>
    </row>
    <row r="3227" spans="2:5" hidden="1" x14ac:dyDescent="0.3">
      <c r="B3227" s="30">
        <v>6500000</v>
      </c>
      <c r="C3227" s="30">
        <v>47715416</v>
      </c>
      <c r="D3227" s="26">
        <f t="shared" si="100"/>
        <v>6.5</v>
      </c>
      <c r="E3227" s="26">
        <f t="shared" si="101"/>
        <v>47.715415999999998</v>
      </c>
    </row>
    <row r="3228" spans="2:5" hidden="1" x14ac:dyDescent="0.3">
      <c r="B3228" s="30">
        <v>6500000</v>
      </c>
      <c r="C3228" s="30">
        <v>25399000</v>
      </c>
      <c r="D3228" s="26">
        <f t="shared" si="100"/>
        <v>6.5</v>
      </c>
      <c r="E3228" s="26">
        <f t="shared" si="101"/>
        <v>25.399000000000001</v>
      </c>
    </row>
    <row r="3229" spans="2:5" hidden="1" x14ac:dyDescent="0.3">
      <c r="B3229" s="30">
        <v>6500000</v>
      </c>
      <c r="C3229" s="30">
        <v>17603594</v>
      </c>
      <c r="D3229" s="26">
        <f t="shared" si="100"/>
        <v>6.5</v>
      </c>
      <c r="E3229" s="26">
        <f t="shared" si="101"/>
        <v>17.603594000000001</v>
      </c>
    </row>
    <row r="3230" spans="2:5" hidden="1" x14ac:dyDescent="0.3">
      <c r="B3230" s="30">
        <v>6500000</v>
      </c>
      <c r="C3230" s="30">
        <v>10342303</v>
      </c>
      <c r="D3230" s="26">
        <f t="shared" si="100"/>
        <v>6.5</v>
      </c>
      <c r="E3230" s="26">
        <f t="shared" si="101"/>
        <v>10.342302999999999</v>
      </c>
    </row>
    <row r="3231" spans="2:5" hidden="1" x14ac:dyDescent="0.3">
      <c r="B3231" s="30">
        <v>6500000</v>
      </c>
      <c r="C3231" s="30">
        <v>6867101</v>
      </c>
      <c r="D3231" s="26">
        <f t="shared" si="100"/>
        <v>6.5</v>
      </c>
      <c r="E3231" s="26">
        <f t="shared" si="101"/>
        <v>6.8671009999999999</v>
      </c>
    </row>
    <row r="3232" spans="2:5" hidden="1" x14ac:dyDescent="0.3">
      <c r="B3232" s="30">
        <v>6500000</v>
      </c>
      <c r="C3232" s="30">
        <v>116257143</v>
      </c>
      <c r="D3232" s="26">
        <f t="shared" si="100"/>
        <v>6.5</v>
      </c>
      <c r="E3232" s="26">
        <f t="shared" si="101"/>
        <v>116.257143</v>
      </c>
    </row>
    <row r="3233" spans="2:5" hidden="1" x14ac:dyDescent="0.3">
      <c r="B3233" s="30">
        <v>6500000</v>
      </c>
      <c r="C3233" s="30">
        <v>3649779</v>
      </c>
      <c r="D3233" s="26">
        <f t="shared" si="100"/>
        <v>6.5</v>
      </c>
      <c r="E3233" s="26">
        <f t="shared" si="101"/>
        <v>3.6497790000000001</v>
      </c>
    </row>
    <row r="3234" spans="2:5" x14ac:dyDescent="0.3">
      <c r="B3234" s="30">
        <v>7000000</v>
      </c>
      <c r="C3234" s="30">
        <v>-826515</v>
      </c>
      <c r="D3234" s="26">
        <f t="shared" si="100"/>
        <v>7</v>
      </c>
      <c r="E3234" s="26">
        <f t="shared" si="101"/>
        <v>-0.826515</v>
      </c>
    </row>
    <row r="3235" spans="2:5" x14ac:dyDescent="0.3">
      <c r="B3235" s="30">
        <v>6500000</v>
      </c>
      <c r="C3235" s="30">
        <v>-2499696</v>
      </c>
      <c r="D3235" s="26">
        <f t="shared" si="100"/>
        <v>6.5</v>
      </c>
      <c r="E3235" s="26">
        <f t="shared" si="101"/>
        <v>-2.4996960000000001</v>
      </c>
    </row>
    <row r="3236" spans="2:5" x14ac:dyDescent="0.3">
      <c r="B3236" s="30">
        <v>4000000</v>
      </c>
      <c r="C3236" s="30">
        <v>-1661305</v>
      </c>
      <c r="D3236" s="26">
        <f t="shared" si="100"/>
        <v>4</v>
      </c>
      <c r="E3236" s="26">
        <f t="shared" si="101"/>
        <v>-1.661305</v>
      </c>
    </row>
    <row r="3237" spans="2:5" x14ac:dyDescent="0.3">
      <c r="B3237" s="30">
        <v>6500000</v>
      </c>
      <c r="C3237" s="30">
        <v>-4475146</v>
      </c>
      <c r="D3237" s="26">
        <f t="shared" si="100"/>
        <v>6.5</v>
      </c>
      <c r="E3237" s="26">
        <f t="shared" si="101"/>
        <v>-4.4751459999999996</v>
      </c>
    </row>
    <row r="3238" spans="2:5" x14ac:dyDescent="0.3">
      <c r="B3238" s="30">
        <v>6500000</v>
      </c>
      <c r="C3238" s="30">
        <v>-4231704</v>
      </c>
      <c r="D3238" s="26">
        <f t="shared" si="100"/>
        <v>6.5</v>
      </c>
      <c r="E3238" s="26">
        <f t="shared" si="101"/>
        <v>-4.2317039999999997</v>
      </c>
    </row>
    <row r="3239" spans="2:5" x14ac:dyDescent="0.3">
      <c r="B3239" s="30">
        <v>6500000</v>
      </c>
      <c r="C3239" s="30">
        <v>-5470983</v>
      </c>
      <c r="D3239" s="26">
        <f t="shared" si="100"/>
        <v>6.5</v>
      </c>
      <c r="E3239" s="26">
        <f t="shared" si="101"/>
        <v>-5.4709830000000004</v>
      </c>
    </row>
    <row r="3240" spans="2:5" x14ac:dyDescent="0.3">
      <c r="B3240" s="30">
        <v>6500000</v>
      </c>
      <c r="C3240" s="30">
        <v>-6435852</v>
      </c>
      <c r="D3240" s="26">
        <f t="shared" si="100"/>
        <v>6.5</v>
      </c>
      <c r="E3240" s="26">
        <f t="shared" si="101"/>
        <v>-6.4358519999999997</v>
      </c>
    </row>
    <row r="3241" spans="2:5" x14ac:dyDescent="0.3">
      <c r="B3241" s="30">
        <v>6500000</v>
      </c>
      <c r="C3241" s="30">
        <v>-6433363</v>
      </c>
      <c r="D3241" s="26">
        <f t="shared" si="100"/>
        <v>6.5</v>
      </c>
      <c r="E3241" s="26">
        <f t="shared" si="101"/>
        <v>-6.4333629999999999</v>
      </c>
    </row>
    <row r="3242" spans="2:5" x14ac:dyDescent="0.3">
      <c r="B3242" s="30">
        <v>4500000</v>
      </c>
      <c r="C3242" s="30">
        <v>-3628423</v>
      </c>
      <c r="D3242" s="26">
        <f t="shared" si="100"/>
        <v>4.5</v>
      </c>
      <c r="E3242" s="26">
        <f t="shared" si="101"/>
        <v>-3.6284230000000002</v>
      </c>
    </row>
    <row r="3243" spans="2:5" hidden="1" x14ac:dyDescent="0.3">
      <c r="B3243" s="30">
        <v>6500000</v>
      </c>
      <c r="C3243" s="30">
        <v>31900000</v>
      </c>
      <c r="D3243" s="26">
        <f t="shared" si="100"/>
        <v>6.5</v>
      </c>
      <c r="E3243" s="26">
        <f t="shared" si="101"/>
        <v>31.9</v>
      </c>
    </row>
    <row r="3244" spans="2:5" x14ac:dyDescent="0.3">
      <c r="B3244" s="30">
        <v>4800000</v>
      </c>
      <c r="C3244" s="30">
        <v>-736141</v>
      </c>
      <c r="D3244" s="26">
        <f t="shared" si="100"/>
        <v>4.8</v>
      </c>
      <c r="E3244" s="26">
        <f t="shared" si="101"/>
        <v>-0.73614100000000005</v>
      </c>
    </row>
    <row r="3245" spans="2:5" x14ac:dyDescent="0.3">
      <c r="B3245" s="30">
        <v>10000000</v>
      </c>
      <c r="C3245" s="30">
        <v>-9550442</v>
      </c>
      <c r="D3245" s="26">
        <f t="shared" si="100"/>
        <v>10</v>
      </c>
      <c r="E3245" s="26">
        <f t="shared" si="101"/>
        <v>-9.5504420000000003</v>
      </c>
    </row>
    <row r="3246" spans="2:5" x14ac:dyDescent="0.3">
      <c r="B3246" s="30">
        <v>6000000</v>
      </c>
      <c r="C3246" s="30">
        <v>-3877439</v>
      </c>
      <c r="D3246" s="26">
        <f t="shared" si="100"/>
        <v>6</v>
      </c>
      <c r="E3246" s="26">
        <f t="shared" si="101"/>
        <v>-3.8774389999999999</v>
      </c>
    </row>
    <row r="3247" spans="2:5" hidden="1" x14ac:dyDescent="0.3">
      <c r="B3247" s="30">
        <v>6000000</v>
      </c>
      <c r="C3247" s="30">
        <v>175360000</v>
      </c>
      <c r="D3247" s="26">
        <f t="shared" si="100"/>
        <v>6</v>
      </c>
      <c r="E3247" s="26">
        <f t="shared" si="101"/>
        <v>175.36</v>
      </c>
    </row>
    <row r="3248" spans="2:5" hidden="1" x14ac:dyDescent="0.3">
      <c r="B3248" s="30">
        <v>6000000</v>
      </c>
      <c r="C3248" s="30">
        <v>131963328</v>
      </c>
      <c r="D3248" s="26">
        <f t="shared" si="100"/>
        <v>6</v>
      </c>
      <c r="E3248" s="26">
        <f t="shared" si="101"/>
        <v>131.96332799999999</v>
      </c>
    </row>
    <row r="3249" spans="2:5" hidden="1" x14ac:dyDescent="0.3">
      <c r="B3249" s="30">
        <v>6000000</v>
      </c>
      <c r="C3249" s="30">
        <v>113078393</v>
      </c>
      <c r="D3249" s="26">
        <f t="shared" si="100"/>
        <v>6</v>
      </c>
      <c r="E3249" s="26">
        <f t="shared" si="101"/>
        <v>113.07839300000001</v>
      </c>
    </row>
    <row r="3250" spans="2:5" hidden="1" x14ac:dyDescent="0.3">
      <c r="B3250" s="30">
        <v>6000000</v>
      </c>
      <c r="C3250" s="30">
        <v>96308900</v>
      </c>
      <c r="D3250" s="26">
        <f t="shared" si="100"/>
        <v>6</v>
      </c>
      <c r="E3250" s="26">
        <f t="shared" si="101"/>
        <v>96.308899999999994</v>
      </c>
    </row>
    <row r="3251" spans="2:5" hidden="1" x14ac:dyDescent="0.3">
      <c r="B3251" s="30">
        <v>6000000</v>
      </c>
      <c r="C3251" s="30">
        <v>96300000</v>
      </c>
      <c r="D3251" s="26">
        <f t="shared" si="100"/>
        <v>6</v>
      </c>
      <c r="E3251" s="26">
        <f t="shared" si="101"/>
        <v>96.3</v>
      </c>
    </row>
    <row r="3252" spans="2:5" hidden="1" x14ac:dyDescent="0.3">
      <c r="B3252" s="30">
        <v>6000000</v>
      </c>
      <c r="C3252" s="30">
        <v>48800000</v>
      </c>
      <c r="D3252" s="26">
        <f t="shared" si="100"/>
        <v>6</v>
      </c>
      <c r="E3252" s="26">
        <f t="shared" si="101"/>
        <v>48.8</v>
      </c>
    </row>
    <row r="3253" spans="2:5" hidden="1" x14ac:dyDescent="0.3">
      <c r="B3253" s="30">
        <v>6000000</v>
      </c>
      <c r="C3253" s="30">
        <v>37650000</v>
      </c>
      <c r="D3253" s="26">
        <f t="shared" si="100"/>
        <v>6</v>
      </c>
      <c r="E3253" s="26">
        <f t="shared" si="101"/>
        <v>37.65</v>
      </c>
    </row>
    <row r="3254" spans="2:5" hidden="1" x14ac:dyDescent="0.3">
      <c r="B3254" s="30">
        <v>6000000</v>
      </c>
      <c r="C3254" s="30">
        <v>33800000</v>
      </c>
      <c r="D3254" s="26">
        <f t="shared" si="100"/>
        <v>6</v>
      </c>
      <c r="E3254" s="26">
        <f t="shared" si="101"/>
        <v>33.799999999999997</v>
      </c>
    </row>
    <row r="3255" spans="2:5" hidden="1" x14ac:dyDescent="0.3">
      <c r="B3255" s="30">
        <v>6000000</v>
      </c>
      <c r="C3255" s="30">
        <v>21457409</v>
      </c>
      <c r="D3255" s="26">
        <f t="shared" si="100"/>
        <v>6</v>
      </c>
      <c r="E3255" s="26">
        <f t="shared" si="101"/>
        <v>21.457408999999998</v>
      </c>
    </row>
    <row r="3256" spans="2:5" hidden="1" x14ac:dyDescent="0.3">
      <c r="B3256" s="30">
        <v>6000000</v>
      </c>
      <c r="C3256" s="30">
        <v>19047631</v>
      </c>
      <c r="D3256" s="26">
        <f t="shared" si="100"/>
        <v>6</v>
      </c>
      <c r="E3256" s="26">
        <f t="shared" si="101"/>
        <v>19.047630999999999</v>
      </c>
    </row>
    <row r="3257" spans="2:5" hidden="1" x14ac:dyDescent="0.3">
      <c r="B3257" s="30">
        <v>6000000</v>
      </c>
      <c r="C3257" s="30">
        <v>17272306</v>
      </c>
      <c r="D3257" s="26">
        <f t="shared" si="100"/>
        <v>6</v>
      </c>
      <c r="E3257" s="26">
        <f t="shared" si="101"/>
        <v>17.272306</v>
      </c>
    </row>
    <row r="3258" spans="2:5" hidden="1" x14ac:dyDescent="0.3">
      <c r="B3258" s="30">
        <v>8000000</v>
      </c>
      <c r="C3258" s="30">
        <v>14168359</v>
      </c>
      <c r="D3258" s="26">
        <f t="shared" si="100"/>
        <v>8</v>
      </c>
      <c r="E3258" s="26">
        <f t="shared" si="101"/>
        <v>14.168359000000001</v>
      </c>
    </row>
    <row r="3259" spans="2:5" hidden="1" x14ac:dyDescent="0.3">
      <c r="B3259" s="30">
        <v>6000000</v>
      </c>
      <c r="C3259" s="30">
        <v>15005329</v>
      </c>
      <c r="D3259" s="26">
        <f t="shared" si="100"/>
        <v>6</v>
      </c>
      <c r="E3259" s="26">
        <f t="shared" si="101"/>
        <v>15.005329</v>
      </c>
    </row>
    <row r="3260" spans="2:5" hidden="1" x14ac:dyDescent="0.3">
      <c r="B3260" s="30">
        <v>6000000</v>
      </c>
      <c r="C3260" s="30">
        <v>20236603</v>
      </c>
      <c r="D3260" s="26">
        <f t="shared" si="100"/>
        <v>6</v>
      </c>
      <c r="E3260" s="26">
        <f t="shared" si="101"/>
        <v>20.236602999999999</v>
      </c>
    </row>
    <row r="3261" spans="2:5" hidden="1" x14ac:dyDescent="0.3">
      <c r="B3261" s="30">
        <v>8000000</v>
      </c>
      <c r="C3261" s="30">
        <v>12400000</v>
      </c>
      <c r="D3261" s="26">
        <f t="shared" si="100"/>
        <v>8</v>
      </c>
      <c r="E3261" s="26">
        <f t="shared" si="101"/>
        <v>12.4</v>
      </c>
    </row>
    <row r="3262" spans="2:5" hidden="1" x14ac:dyDescent="0.3">
      <c r="B3262" s="30">
        <v>6000000</v>
      </c>
      <c r="C3262" s="30">
        <v>12621249</v>
      </c>
      <c r="D3262" s="26">
        <f t="shared" si="100"/>
        <v>6</v>
      </c>
      <c r="E3262" s="26">
        <f t="shared" si="101"/>
        <v>12.621249000000001</v>
      </c>
    </row>
    <row r="3263" spans="2:5" hidden="1" x14ac:dyDescent="0.3">
      <c r="B3263" s="30">
        <v>6000000</v>
      </c>
      <c r="C3263" s="30">
        <v>19244700</v>
      </c>
      <c r="D3263" s="26">
        <f t="shared" si="100"/>
        <v>6</v>
      </c>
      <c r="E3263" s="26">
        <f t="shared" si="101"/>
        <v>19.244700000000002</v>
      </c>
    </row>
    <row r="3264" spans="2:5" hidden="1" x14ac:dyDescent="0.3">
      <c r="B3264" s="30">
        <v>6500000</v>
      </c>
      <c r="C3264" s="30">
        <v>8045844</v>
      </c>
      <c r="D3264" s="26">
        <f t="shared" si="100"/>
        <v>6.5</v>
      </c>
      <c r="E3264" s="26">
        <f t="shared" si="101"/>
        <v>8.0458440000000007</v>
      </c>
    </row>
    <row r="3265" spans="2:5" hidden="1" x14ac:dyDescent="0.3">
      <c r="B3265" s="30">
        <v>6000000</v>
      </c>
      <c r="C3265" s="30">
        <v>7235267</v>
      </c>
      <c r="D3265" s="26">
        <f t="shared" si="100"/>
        <v>6</v>
      </c>
      <c r="E3265" s="26">
        <f t="shared" si="101"/>
        <v>7.2352670000000003</v>
      </c>
    </row>
    <row r="3266" spans="2:5" hidden="1" x14ac:dyDescent="0.3">
      <c r="B3266" s="30">
        <v>7333333.333333333</v>
      </c>
      <c r="C3266" s="30">
        <v>10175602.666666668</v>
      </c>
      <c r="D3266" s="26">
        <f t="shared" si="100"/>
        <v>7.333333333333333</v>
      </c>
      <c r="E3266" s="26">
        <f t="shared" si="101"/>
        <v>10.175602666666668</v>
      </c>
    </row>
    <row r="3267" spans="2:5" hidden="1" x14ac:dyDescent="0.3">
      <c r="B3267" s="30">
        <v>6000000</v>
      </c>
      <c r="C3267" s="30">
        <v>6793213</v>
      </c>
      <c r="D3267" s="26">
        <f t="shared" ref="D3267:D3330" si="102">B3267/1000000</f>
        <v>6</v>
      </c>
      <c r="E3267" s="26">
        <f t="shared" ref="E3267:E3330" si="103">C3267/1000000</f>
        <v>6.7932129999999997</v>
      </c>
    </row>
    <row r="3268" spans="2:5" hidden="1" x14ac:dyDescent="0.3">
      <c r="B3268" s="30">
        <v>9000000</v>
      </c>
      <c r="C3268" s="30">
        <v>2883495</v>
      </c>
      <c r="D3268" s="26">
        <f t="shared" si="102"/>
        <v>9</v>
      </c>
      <c r="E3268" s="26">
        <f t="shared" si="103"/>
        <v>2.8834949999999999</v>
      </c>
    </row>
    <row r="3269" spans="2:5" hidden="1" x14ac:dyDescent="0.3">
      <c r="B3269" s="30">
        <v>6000000</v>
      </c>
      <c r="C3269" s="30">
        <v>5797927</v>
      </c>
      <c r="D3269" s="26">
        <f t="shared" si="102"/>
        <v>6</v>
      </c>
      <c r="E3269" s="26">
        <f t="shared" si="103"/>
        <v>5.7979269999999996</v>
      </c>
    </row>
    <row r="3270" spans="2:5" hidden="1" x14ac:dyDescent="0.3">
      <c r="B3270" s="30">
        <v>6000000</v>
      </c>
      <c r="C3270" s="30">
        <v>11605861</v>
      </c>
      <c r="D3270" s="26">
        <f t="shared" si="102"/>
        <v>6</v>
      </c>
      <c r="E3270" s="26">
        <f t="shared" si="103"/>
        <v>11.605861000000001</v>
      </c>
    </row>
    <row r="3271" spans="2:5" hidden="1" x14ac:dyDescent="0.3">
      <c r="B3271" s="30">
        <v>3000000</v>
      </c>
      <c r="C3271" s="30">
        <v>8642254</v>
      </c>
      <c r="D3271" s="26">
        <f t="shared" si="102"/>
        <v>3</v>
      </c>
      <c r="E3271" s="26">
        <f t="shared" si="103"/>
        <v>8.6422539999999994</v>
      </c>
    </row>
    <row r="3272" spans="2:5" hidden="1" x14ac:dyDescent="0.3">
      <c r="B3272" s="30">
        <v>5000000</v>
      </c>
      <c r="C3272" s="30">
        <v>4203192</v>
      </c>
      <c r="D3272" s="26">
        <f t="shared" si="102"/>
        <v>5</v>
      </c>
      <c r="E3272" s="26">
        <f t="shared" si="103"/>
        <v>4.2031919999999996</v>
      </c>
    </row>
    <row r="3273" spans="2:5" hidden="1" x14ac:dyDescent="0.3">
      <c r="B3273" s="30">
        <v>6000000</v>
      </c>
      <c r="C3273" s="30">
        <v>1518876</v>
      </c>
      <c r="D3273" s="26">
        <f t="shared" si="102"/>
        <v>6</v>
      </c>
      <c r="E3273" s="26">
        <f t="shared" si="103"/>
        <v>1.5188759999999999</v>
      </c>
    </row>
    <row r="3274" spans="2:5" hidden="1" x14ac:dyDescent="0.3">
      <c r="B3274" s="30">
        <v>6000000</v>
      </c>
      <c r="C3274" s="30">
        <v>2596914</v>
      </c>
      <c r="D3274" s="26">
        <f t="shared" si="102"/>
        <v>6</v>
      </c>
      <c r="E3274" s="26">
        <f t="shared" si="103"/>
        <v>2.5969139999999999</v>
      </c>
    </row>
    <row r="3275" spans="2:5" hidden="1" x14ac:dyDescent="0.3">
      <c r="B3275" s="30">
        <v>6000000</v>
      </c>
      <c r="C3275" s="30">
        <v>851636</v>
      </c>
      <c r="D3275" s="26">
        <f t="shared" si="102"/>
        <v>6</v>
      </c>
      <c r="E3275" s="26">
        <f t="shared" si="103"/>
        <v>0.85163599999999995</v>
      </c>
    </row>
    <row r="3276" spans="2:5" hidden="1" x14ac:dyDescent="0.3">
      <c r="B3276" s="30">
        <v>6000000</v>
      </c>
      <c r="C3276" s="30">
        <v>5434867</v>
      </c>
      <c r="D3276" s="26">
        <f t="shared" si="102"/>
        <v>6</v>
      </c>
      <c r="E3276" s="26">
        <f t="shared" si="103"/>
        <v>5.4348669999999997</v>
      </c>
    </row>
    <row r="3277" spans="2:5" x14ac:dyDescent="0.3">
      <c r="B3277" s="30">
        <v>6000000</v>
      </c>
      <c r="C3277" s="30">
        <v>-104762</v>
      </c>
      <c r="D3277" s="26">
        <f t="shared" si="102"/>
        <v>6</v>
      </c>
      <c r="E3277" s="26">
        <f t="shared" si="103"/>
        <v>-0.10476199999999999</v>
      </c>
    </row>
    <row r="3278" spans="2:5" hidden="1" x14ac:dyDescent="0.3">
      <c r="B3278" s="30">
        <v>6000000</v>
      </c>
      <c r="C3278" s="30">
        <v>670712</v>
      </c>
      <c r="D3278" s="26">
        <f t="shared" si="102"/>
        <v>6</v>
      </c>
      <c r="E3278" s="26">
        <f t="shared" si="103"/>
        <v>0.67071199999999997</v>
      </c>
    </row>
    <row r="3279" spans="2:5" x14ac:dyDescent="0.3">
      <c r="B3279" s="30">
        <v>6000000</v>
      </c>
      <c r="C3279" s="30">
        <v>-640226</v>
      </c>
      <c r="D3279" s="26">
        <f t="shared" si="102"/>
        <v>6</v>
      </c>
      <c r="E3279" s="26">
        <f t="shared" si="103"/>
        <v>-0.64022599999999996</v>
      </c>
    </row>
    <row r="3280" spans="2:5" x14ac:dyDescent="0.3">
      <c r="B3280" s="30">
        <v>6500000</v>
      </c>
      <c r="C3280" s="30">
        <v>-1806081</v>
      </c>
      <c r="D3280" s="26">
        <f t="shared" si="102"/>
        <v>6.5</v>
      </c>
      <c r="E3280" s="26">
        <f t="shared" si="103"/>
        <v>-1.806081</v>
      </c>
    </row>
    <row r="3281" spans="2:5" x14ac:dyDescent="0.3">
      <c r="B3281" s="30">
        <v>6000000</v>
      </c>
      <c r="C3281" s="30">
        <v>-1140525</v>
      </c>
      <c r="D3281" s="26">
        <f t="shared" si="102"/>
        <v>6</v>
      </c>
      <c r="E3281" s="26">
        <f t="shared" si="103"/>
        <v>-1.140525</v>
      </c>
    </row>
    <row r="3282" spans="2:5" x14ac:dyDescent="0.3">
      <c r="B3282" s="30">
        <v>12500000</v>
      </c>
      <c r="C3282" s="30">
        <v>-7905000</v>
      </c>
      <c r="D3282" s="26">
        <f t="shared" si="102"/>
        <v>12.5</v>
      </c>
      <c r="E3282" s="26">
        <f t="shared" si="103"/>
        <v>-7.9050000000000002</v>
      </c>
    </row>
    <row r="3283" spans="2:5" x14ac:dyDescent="0.3">
      <c r="B3283" s="30">
        <v>6000000</v>
      </c>
      <c r="C3283" s="30">
        <v>-1457225</v>
      </c>
      <c r="D3283" s="26">
        <f t="shared" si="102"/>
        <v>6</v>
      </c>
      <c r="E3283" s="26">
        <f t="shared" si="103"/>
        <v>-1.457225</v>
      </c>
    </row>
    <row r="3284" spans="2:5" x14ac:dyDescent="0.3">
      <c r="B3284" s="30">
        <v>6000000</v>
      </c>
      <c r="C3284" s="30">
        <v>-2411568</v>
      </c>
      <c r="D3284" s="26">
        <f t="shared" si="102"/>
        <v>6</v>
      </c>
      <c r="E3284" s="26">
        <f t="shared" si="103"/>
        <v>-2.4115679999999999</v>
      </c>
    </row>
    <row r="3285" spans="2:5" x14ac:dyDescent="0.3">
      <c r="B3285" s="30">
        <v>6000000</v>
      </c>
      <c r="C3285" s="30">
        <v>-1605064</v>
      </c>
      <c r="D3285" s="26">
        <f t="shared" si="102"/>
        <v>6</v>
      </c>
      <c r="E3285" s="26">
        <f t="shared" si="103"/>
        <v>-1.605064</v>
      </c>
    </row>
    <row r="3286" spans="2:5" x14ac:dyDescent="0.3">
      <c r="B3286" s="30">
        <v>6000000</v>
      </c>
      <c r="C3286" s="30">
        <v>-2970919</v>
      </c>
      <c r="D3286" s="26">
        <f t="shared" si="102"/>
        <v>6</v>
      </c>
      <c r="E3286" s="26">
        <f t="shared" si="103"/>
        <v>-2.9709189999999999</v>
      </c>
    </row>
    <row r="3287" spans="2:5" x14ac:dyDescent="0.3">
      <c r="B3287" s="30">
        <v>6000000</v>
      </c>
      <c r="C3287" s="30">
        <v>-2726412</v>
      </c>
      <c r="D3287" s="26">
        <f t="shared" si="102"/>
        <v>6</v>
      </c>
      <c r="E3287" s="26">
        <f t="shared" si="103"/>
        <v>-2.7264119999999998</v>
      </c>
    </row>
    <row r="3288" spans="2:5" x14ac:dyDescent="0.3">
      <c r="B3288" s="30">
        <v>6000000</v>
      </c>
      <c r="C3288" s="30">
        <v>-3792025</v>
      </c>
      <c r="D3288" s="26">
        <f t="shared" si="102"/>
        <v>6</v>
      </c>
      <c r="E3288" s="26">
        <f t="shared" si="103"/>
        <v>-3.7920250000000002</v>
      </c>
    </row>
    <row r="3289" spans="2:5" x14ac:dyDescent="0.3">
      <c r="B3289" s="30">
        <v>6000000</v>
      </c>
      <c r="C3289" s="30">
        <v>-3974762</v>
      </c>
      <c r="D3289" s="26">
        <f t="shared" si="102"/>
        <v>6</v>
      </c>
      <c r="E3289" s="26">
        <f t="shared" si="103"/>
        <v>-3.9747620000000001</v>
      </c>
    </row>
    <row r="3290" spans="2:5" x14ac:dyDescent="0.3">
      <c r="B3290" s="30">
        <v>4000000</v>
      </c>
      <c r="C3290" s="30">
        <v>-2971663</v>
      </c>
      <c r="D3290" s="26">
        <f t="shared" si="102"/>
        <v>4</v>
      </c>
      <c r="E3290" s="26">
        <f t="shared" si="103"/>
        <v>-2.9716629999999999</v>
      </c>
    </row>
    <row r="3291" spans="2:5" x14ac:dyDescent="0.3">
      <c r="B3291" s="30">
        <v>6244087</v>
      </c>
      <c r="C3291" s="30">
        <v>-6229214</v>
      </c>
      <c r="D3291" s="26">
        <f t="shared" si="102"/>
        <v>6.2440870000000004</v>
      </c>
      <c r="E3291" s="26">
        <f t="shared" si="103"/>
        <v>-6.2292139999999998</v>
      </c>
    </row>
    <row r="3292" spans="2:5" x14ac:dyDescent="0.3">
      <c r="B3292" s="30">
        <v>6000000</v>
      </c>
      <c r="C3292" s="30">
        <v>-3922954</v>
      </c>
      <c r="D3292" s="26">
        <f t="shared" si="102"/>
        <v>6</v>
      </c>
      <c r="E3292" s="26">
        <f t="shared" si="103"/>
        <v>-3.9229539999999998</v>
      </c>
    </row>
    <row r="3293" spans="2:5" x14ac:dyDescent="0.3">
      <c r="B3293" s="30">
        <v>7000000</v>
      </c>
      <c r="C3293" s="30">
        <v>-6732806</v>
      </c>
      <c r="D3293" s="26">
        <f t="shared" si="102"/>
        <v>7</v>
      </c>
      <c r="E3293" s="26">
        <f t="shared" si="103"/>
        <v>-6.7328060000000001</v>
      </c>
    </row>
    <row r="3294" spans="2:5" x14ac:dyDescent="0.3">
      <c r="B3294" s="30">
        <v>6000000</v>
      </c>
      <c r="C3294" s="30">
        <v>-5130675</v>
      </c>
      <c r="D3294" s="26">
        <f t="shared" si="102"/>
        <v>6</v>
      </c>
      <c r="E3294" s="26">
        <f t="shared" si="103"/>
        <v>-5.1306750000000001</v>
      </c>
    </row>
    <row r="3295" spans="2:5" x14ac:dyDescent="0.3">
      <c r="B3295" s="30">
        <v>6000000</v>
      </c>
      <c r="C3295" s="30">
        <v>-5600389</v>
      </c>
      <c r="D3295" s="26">
        <f t="shared" si="102"/>
        <v>6</v>
      </c>
      <c r="E3295" s="26">
        <f t="shared" si="103"/>
        <v>-5.6003889999999998</v>
      </c>
    </row>
    <row r="3296" spans="2:5" x14ac:dyDescent="0.3">
      <c r="B3296" s="30">
        <v>60000000</v>
      </c>
      <c r="C3296" s="30">
        <v>-59818202</v>
      </c>
      <c r="D3296" s="26">
        <f t="shared" si="102"/>
        <v>60</v>
      </c>
      <c r="E3296" s="26">
        <f t="shared" si="103"/>
        <v>-59.818201999999999</v>
      </c>
    </row>
    <row r="3297" spans="2:5" x14ac:dyDescent="0.3">
      <c r="B3297" s="30">
        <v>6000000</v>
      </c>
      <c r="C3297" s="30">
        <v>-5884138</v>
      </c>
      <c r="D3297" s="26">
        <f t="shared" si="102"/>
        <v>6</v>
      </c>
      <c r="E3297" s="26">
        <f t="shared" si="103"/>
        <v>-5.8841380000000001</v>
      </c>
    </row>
    <row r="3298" spans="2:5" x14ac:dyDescent="0.3">
      <c r="B3298" s="30">
        <v>6000000</v>
      </c>
      <c r="C3298" s="30">
        <v>-4653497</v>
      </c>
      <c r="D3298" s="26">
        <f t="shared" si="102"/>
        <v>6</v>
      </c>
      <c r="E3298" s="26">
        <f t="shared" si="103"/>
        <v>-4.6534969999999998</v>
      </c>
    </row>
    <row r="3299" spans="2:5" x14ac:dyDescent="0.3">
      <c r="B3299" s="30">
        <v>6000000</v>
      </c>
      <c r="C3299" s="30">
        <v>-5882440</v>
      </c>
      <c r="D3299" s="26">
        <f t="shared" si="102"/>
        <v>6</v>
      </c>
      <c r="E3299" s="26">
        <f t="shared" si="103"/>
        <v>-5.8824399999999999</v>
      </c>
    </row>
    <row r="3300" spans="2:5" x14ac:dyDescent="0.3">
      <c r="B3300" s="30">
        <v>6000000</v>
      </c>
      <c r="C3300" s="30">
        <v>-5945394</v>
      </c>
      <c r="D3300" s="26">
        <f t="shared" si="102"/>
        <v>6</v>
      </c>
      <c r="E3300" s="26">
        <f t="shared" si="103"/>
        <v>-5.9453940000000003</v>
      </c>
    </row>
    <row r="3301" spans="2:5" x14ac:dyDescent="0.3">
      <c r="B3301" s="30">
        <v>6000000</v>
      </c>
      <c r="C3301" s="30">
        <v>-5963503</v>
      </c>
      <c r="D3301" s="26">
        <f t="shared" si="102"/>
        <v>6</v>
      </c>
      <c r="E3301" s="26">
        <f t="shared" si="103"/>
        <v>-5.9635030000000002</v>
      </c>
    </row>
    <row r="3302" spans="2:5" x14ac:dyDescent="0.3">
      <c r="B3302" s="30">
        <v>15250000</v>
      </c>
      <c r="C3302" s="30">
        <v>-15226193</v>
      </c>
      <c r="D3302" s="26">
        <f t="shared" si="102"/>
        <v>15.25</v>
      </c>
      <c r="E3302" s="26">
        <f t="shared" si="103"/>
        <v>-15.226193</v>
      </c>
    </row>
    <row r="3303" spans="2:5" x14ac:dyDescent="0.3">
      <c r="B3303" s="30">
        <v>12000000</v>
      </c>
      <c r="C3303" s="30">
        <v>-11934196</v>
      </c>
      <c r="D3303" s="26">
        <f t="shared" si="102"/>
        <v>12</v>
      </c>
      <c r="E3303" s="26">
        <f t="shared" si="103"/>
        <v>-11.934196</v>
      </c>
    </row>
    <row r="3304" spans="2:5" hidden="1" x14ac:dyDescent="0.3">
      <c r="B3304" s="30">
        <v>5952000</v>
      </c>
      <c r="C3304" s="30">
        <v>5806590.4000000004</v>
      </c>
      <c r="D3304" s="26">
        <f t="shared" si="102"/>
        <v>5.952</v>
      </c>
      <c r="E3304" s="26">
        <f t="shared" si="103"/>
        <v>5.8065904000000002</v>
      </c>
    </row>
    <row r="3305" spans="2:5" x14ac:dyDescent="0.3">
      <c r="B3305" s="30">
        <v>5300000</v>
      </c>
      <c r="C3305" s="30">
        <v>-1404336</v>
      </c>
      <c r="D3305" s="26">
        <f t="shared" si="102"/>
        <v>5.3</v>
      </c>
      <c r="E3305" s="26">
        <f t="shared" si="103"/>
        <v>-1.404336</v>
      </c>
    </row>
    <row r="3306" spans="2:5" x14ac:dyDescent="0.3">
      <c r="B3306" s="30">
        <v>6000000</v>
      </c>
      <c r="C3306" s="30">
        <v>-5979800</v>
      </c>
      <c r="D3306" s="26">
        <f t="shared" si="102"/>
        <v>6</v>
      </c>
      <c r="E3306" s="26">
        <f t="shared" si="103"/>
        <v>-5.9798</v>
      </c>
    </row>
    <row r="3307" spans="2:5" x14ac:dyDescent="0.3">
      <c r="B3307" s="30">
        <v>4000000</v>
      </c>
      <c r="C3307" s="30">
        <v>-3457140</v>
      </c>
      <c r="D3307" s="26">
        <f t="shared" si="102"/>
        <v>4</v>
      </c>
      <c r="E3307" s="26">
        <f t="shared" si="103"/>
        <v>-3.4571399999999999</v>
      </c>
    </row>
    <row r="3308" spans="2:5" hidden="1" x14ac:dyDescent="0.3">
      <c r="B3308" s="30">
        <v>6700000</v>
      </c>
      <c r="C3308" s="30">
        <v>24178118</v>
      </c>
      <c r="D3308" s="26">
        <f t="shared" si="102"/>
        <v>6.7</v>
      </c>
      <c r="E3308" s="26">
        <f t="shared" si="103"/>
        <v>24.178118000000001</v>
      </c>
    </row>
    <row r="3309" spans="2:5" x14ac:dyDescent="0.3">
      <c r="B3309" s="30">
        <v>200000000</v>
      </c>
      <c r="C3309" s="30">
        <v>-188094481</v>
      </c>
      <c r="D3309" s="26">
        <f t="shared" si="102"/>
        <v>200</v>
      </c>
      <c r="E3309" s="26">
        <f t="shared" si="103"/>
        <v>-188.094481</v>
      </c>
    </row>
    <row r="3310" spans="2:5" hidden="1" x14ac:dyDescent="0.3">
      <c r="B3310" s="30">
        <v>3500159</v>
      </c>
      <c r="C3310" s="30">
        <v>29041560</v>
      </c>
      <c r="D3310" s="26">
        <f t="shared" si="102"/>
        <v>3.500159</v>
      </c>
      <c r="E3310" s="26">
        <f t="shared" si="103"/>
        <v>29.04156</v>
      </c>
    </row>
    <row r="3311" spans="2:5" x14ac:dyDescent="0.3">
      <c r="B3311" s="30">
        <v>5600000</v>
      </c>
      <c r="C3311" s="30">
        <v>-2535644</v>
      </c>
      <c r="D3311" s="26">
        <f t="shared" si="102"/>
        <v>5.6</v>
      </c>
      <c r="E3311" s="26">
        <f t="shared" si="103"/>
        <v>-2.535644</v>
      </c>
    </row>
    <row r="3312" spans="2:5" hidden="1" x14ac:dyDescent="0.3">
      <c r="B3312" s="30">
        <v>5600000</v>
      </c>
      <c r="C3312" s="30">
        <v>1409668</v>
      </c>
      <c r="D3312" s="26">
        <f t="shared" si="102"/>
        <v>5.6</v>
      </c>
      <c r="E3312" s="26">
        <f t="shared" si="103"/>
        <v>1.4096679999999999</v>
      </c>
    </row>
    <row r="3313" spans="2:5" x14ac:dyDescent="0.3">
      <c r="B3313" s="30">
        <v>5600000</v>
      </c>
      <c r="C3313" s="30">
        <v>-5572976</v>
      </c>
      <c r="D3313" s="26">
        <f t="shared" si="102"/>
        <v>5.6</v>
      </c>
      <c r="E3313" s="26">
        <f t="shared" si="103"/>
        <v>-5.5729759999999997</v>
      </c>
    </row>
    <row r="3314" spans="2:5" x14ac:dyDescent="0.3">
      <c r="B3314" s="30">
        <v>9000000</v>
      </c>
      <c r="C3314" s="30">
        <v>-8468194</v>
      </c>
      <c r="D3314" s="26">
        <f t="shared" si="102"/>
        <v>9</v>
      </c>
      <c r="E3314" s="26">
        <f t="shared" si="103"/>
        <v>-8.4681940000000004</v>
      </c>
    </row>
    <row r="3315" spans="2:5" hidden="1" x14ac:dyDescent="0.3">
      <c r="B3315" s="30">
        <v>5500000</v>
      </c>
      <c r="C3315" s="30">
        <v>154100000</v>
      </c>
      <c r="D3315" s="26">
        <f t="shared" si="102"/>
        <v>5.5</v>
      </c>
      <c r="E3315" s="26">
        <f t="shared" si="103"/>
        <v>154.1</v>
      </c>
    </row>
    <row r="3316" spans="2:5" hidden="1" x14ac:dyDescent="0.3">
      <c r="B3316" s="30">
        <v>5500000</v>
      </c>
      <c r="C3316" s="30">
        <v>53300000</v>
      </c>
      <c r="D3316" s="26">
        <f t="shared" si="102"/>
        <v>5.5</v>
      </c>
      <c r="E3316" s="26">
        <f t="shared" si="103"/>
        <v>53.3</v>
      </c>
    </row>
    <row r="3317" spans="2:5" hidden="1" x14ac:dyDescent="0.3">
      <c r="B3317" s="30">
        <v>5500000</v>
      </c>
      <c r="C3317" s="30">
        <v>44882128</v>
      </c>
      <c r="D3317" s="26">
        <f t="shared" si="102"/>
        <v>5.5</v>
      </c>
      <c r="E3317" s="26">
        <f t="shared" si="103"/>
        <v>44.882128000000002</v>
      </c>
    </row>
    <row r="3318" spans="2:5" hidden="1" x14ac:dyDescent="0.3">
      <c r="B3318" s="30">
        <v>5500000</v>
      </c>
      <c r="C3318" s="30">
        <v>30311509</v>
      </c>
      <c r="D3318" s="26">
        <f t="shared" si="102"/>
        <v>5.5</v>
      </c>
      <c r="E3318" s="26">
        <f t="shared" si="103"/>
        <v>30.311509000000001</v>
      </c>
    </row>
    <row r="3319" spans="2:5" hidden="1" x14ac:dyDescent="0.3">
      <c r="B3319" s="30">
        <v>3000000</v>
      </c>
      <c r="C3319" s="30">
        <v>21475193</v>
      </c>
      <c r="D3319" s="26">
        <f t="shared" si="102"/>
        <v>3</v>
      </c>
      <c r="E3319" s="26">
        <f t="shared" si="103"/>
        <v>21.475193000000001</v>
      </c>
    </row>
    <row r="3320" spans="2:5" hidden="1" x14ac:dyDescent="0.3">
      <c r="B3320" s="30">
        <v>5500000</v>
      </c>
      <c r="C3320" s="30">
        <v>67043215.789473683</v>
      </c>
      <c r="D3320" s="26">
        <f t="shared" si="102"/>
        <v>5.5</v>
      </c>
      <c r="E3320" s="26">
        <f t="shared" si="103"/>
        <v>67.043215789473678</v>
      </c>
    </row>
    <row r="3321" spans="2:5" x14ac:dyDescent="0.3">
      <c r="B3321" s="30">
        <v>7000000</v>
      </c>
      <c r="C3321" s="30">
        <v>-799244</v>
      </c>
      <c r="D3321" s="26">
        <f t="shared" si="102"/>
        <v>7</v>
      </c>
      <c r="E3321" s="26">
        <f t="shared" si="103"/>
        <v>-0.79924399999999995</v>
      </c>
    </row>
    <row r="3322" spans="2:5" x14ac:dyDescent="0.3">
      <c r="B3322" s="30">
        <v>5500000</v>
      </c>
      <c r="C3322" s="30">
        <v>-4207881</v>
      </c>
      <c r="D3322" s="26">
        <f t="shared" si="102"/>
        <v>5.5</v>
      </c>
      <c r="E3322" s="26">
        <f t="shared" si="103"/>
        <v>-4.2078810000000004</v>
      </c>
    </row>
    <row r="3323" spans="2:5" x14ac:dyDescent="0.3">
      <c r="B3323" s="30">
        <v>5500000</v>
      </c>
      <c r="C3323" s="30">
        <v>-1870242</v>
      </c>
      <c r="D3323" s="26">
        <f t="shared" si="102"/>
        <v>5.5</v>
      </c>
      <c r="E3323" s="26">
        <f t="shared" si="103"/>
        <v>-1.870242</v>
      </c>
    </row>
    <row r="3324" spans="2:5" hidden="1" x14ac:dyDescent="0.3">
      <c r="B3324" s="30">
        <v>5000000</v>
      </c>
      <c r="C3324" s="30">
        <v>1239558</v>
      </c>
      <c r="D3324" s="26">
        <f t="shared" si="102"/>
        <v>5</v>
      </c>
      <c r="E3324" s="26">
        <f t="shared" si="103"/>
        <v>1.2395579999999999</v>
      </c>
    </row>
    <row r="3325" spans="2:5" x14ac:dyDescent="0.3">
      <c r="B3325" s="30">
        <v>5000000</v>
      </c>
      <c r="C3325" s="30">
        <v>-3943898</v>
      </c>
      <c r="D3325" s="26">
        <f t="shared" si="102"/>
        <v>5</v>
      </c>
      <c r="E3325" s="26">
        <f t="shared" si="103"/>
        <v>-3.9438979999999999</v>
      </c>
    </row>
    <row r="3326" spans="2:5" hidden="1" x14ac:dyDescent="0.3">
      <c r="B3326" s="30">
        <v>6500000</v>
      </c>
      <c r="C3326" s="30">
        <v>21045445</v>
      </c>
      <c r="D3326" s="26">
        <f t="shared" si="102"/>
        <v>6.5</v>
      </c>
      <c r="E3326" s="26">
        <f t="shared" si="103"/>
        <v>21.045445000000001</v>
      </c>
    </row>
    <row r="3327" spans="2:5" x14ac:dyDescent="0.3">
      <c r="B3327" s="30">
        <v>5500000</v>
      </c>
      <c r="C3327" s="30">
        <v>-5443993</v>
      </c>
      <c r="D3327" s="26">
        <f t="shared" si="102"/>
        <v>5.5</v>
      </c>
      <c r="E3327" s="26">
        <f t="shared" si="103"/>
        <v>-5.4439929999999999</v>
      </c>
    </row>
    <row r="3328" spans="2:5" x14ac:dyDescent="0.3">
      <c r="B3328" s="30">
        <v>3850000</v>
      </c>
      <c r="C3328" s="30">
        <v>-3238291</v>
      </c>
      <c r="D3328" s="26">
        <f t="shared" si="102"/>
        <v>3.85</v>
      </c>
      <c r="E3328" s="26">
        <f t="shared" si="103"/>
        <v>-3.2382909999999998</v>
      </c>
    </row>
    <row r="3329" spans="2:5" x14ac:dyDescent="0.3">
      <c r="B3329" s="30">
        <v>13000000</v>
      </c>
      <c r="C3329" s="30">
        <v>-12246499</v>
      </c>
      <c r="D3329" s="26">
        <f t="shared" si="102"/>
        <v>13</v>
      </c>
      <c r="E3329" s="26">
        <f t="shared" si="103"/>
        <v>-12.246499</v>
      </c>
    </row>
    <row r="3330" spans="2:5" x14ac:dyDescent="0.3">
      <c r="B3330" s="30">
        <v>5500000</v>
      </c>
      <c r="C3330" s="30">
        <v>-5477230</v>
      </c>
      <c r="D3330" s="26">
        <f t="shared" si="102"/>
        <v>5.5</v>
      </c>
      <c r="E3330" s="26">
        <f t="shared" si="103"/>
        <v>-5.4772299999999996</v>
      </c>
    </row>
    <row r="3331" spans="2:5" x14ac:dyDescent="0.3">
      <c r="B3331" s="30">
        <v>9000000</v>
      </c>
      <c r="C3331" s="30">
        <v>-8972555</v>
      </c>
      <c r="D3331" s="26">
        <f t="shared" ref="D3331:D3394" si="104">B3331/1000000</f>
        <v>9</v>
      </c>
      <c r="E3331" s="26">
        <f t="shared" ref="E3331:E3394" si="105">C3331/1000000</f>
        <v>-8.9725549999999998</v>
      </c>
    </row>
    <row r="3332" spans="2:5" x14ac:dyDescent="0.3">
      <c r="B3332" s="30">
        <v>5250000</v>
      </c>
      <c r="C3332" s="30">
        <v>-4483513</v>
      </c>
      <c r="D3332" s="26">
        <f t="shared" si="104"/>
        <v>5.25</v>
      </c>
      <c r="E3332" s="26">
        <f t="shared" si="105"/>
        <v>-4.4835130000000003</v>
      </c>
    </row>
    <row r="3333" spans="2:5" x14ac:dyDescent="0.3">
      <c r="B3333" s="30">
        <v>1097696.5</v>
      </c>
      <c r="C3333" s="30">
        <v>-1079262.5</v>
      </c>
      <c r="D3333" s="26">
        <f t="shared" si="104"/>
        <v>1.0976965000000001</v>
      </c>
      <c r="E3333" s="26">
        <f t="shared" si="105"/>
        <v>-1.0792625</v>
      </c>
    </row>
    <row r="3334" spans="2:5" x14ac:dyDescent="0.3">
      <c r="B3334" s="30">
        <v>30300000</v>
      </c>
      <c r="C3334" s="30">
        <v>-29103248</v>
      </c>
      <c r="D3334" s="26">
        <f t="shared" si="104"/>
        <v>30.3</v>
      </c>
      <c r="E3334" s="26">
        <f t="shared" si="105"/>
        <v>-29.103248000000001</v>
      </c>
    </row>
    <row r="3335" spans="2:5" x14ac:dyDescent="0.3">
      <c r="B3335" s="30">
        <v>6000000</v>
      </c>
      <c r="C3335" s="30">
        <v>-5204874</v>
      </c>
      <c r="D3335" s="26">
        <f t="shared" si="104"/>
        <v>6</v>
      </c>
      <c r="E3335" s="26">
        <f t="shared" si="105"/>
        <v>-5.2048740000000002</v>
      </c>
    </row>
    <row r="3336" spans="2:5" hidden="1" x14ac:dyDescent="0.3">
      <c r="B3336" s="30">
        <v>5100000</v>
      </c>
      <c r="C3336" s="30">
        <v>97822376</v>
      </c>
      <c r="D3336" s="26">
        <f t="shared" si="104"/>
        <v>5.0999999999999996</v>
      </c>
      <c r="E3336" s="26">
        <f t="shared" si="105"/>
        <v>97.822376000000006</v>
      </c>
    </row>
    <row r="3337" spans="2:5" hidden="1" x14ac:dyDescent="0.3">
      <c r="B3337" s="30">
        <v>5000000</v>
      </c>
      <c r="C3337" s="30">
        <v>78574831</v>
      </c>
      <c r="D3337" s="26">
        <f t="shared" si="104"/>
        <v>5</v>
      </c>
      <c r="E3337" s="26">
        <f t="shared" si="105"/>
        <v>78.574831000000003</v>
      </c>
    </row>
    <row r="3338" spans="2:5" hidden="1" x14ac:dyDescent="0.3">
      <c r="B3338" s="30">
        <v>4000000</v>
      </c>
      <c r="C3338" s="30">
        <v>83025093</v>
      </c>
      <c r="D3338" s="26">
        <f t="shared" si="104"/>
        <v>4</v>
      </c>
      <c r="E3338" s="26">
        <f t="shared" si="105"/>
        <v>83.025092999999998</v>
      </c>
    </row>
    <row r="3339" spans="2:5" hidden="1" x14ac:dyDescent="0.3">
      <c r="B3339" s="30">
        <v>15000000</v>
      </c>
      <c r="C3339" s="30">
        <v>56897215</v>
      </c>
      <c r="D3339" s="26">
        <f t="shared" si="104"/>
        <v>15</v>
      </c>
      <c r="E3339" s="26">
        <f t="shared" si="105"/>
        <v>56.897215000000003</v>
      </c>
    </row>
    <row r="3340" spans="2:5" hidden="1" x14ac:dyDescent="0.3">
      <c r="B3340" s="30">
        <v>5000000</v>
      </c>
      <c r="C3340" s="30">
        <v>59267897</v>
      </c>
      <c r="D3340" s="26">
        <f t="shared" si="104"/>
        <v>5</v>
      </c>
      <c r="E3340" s="26">
        <f t="shared" si="105"/>
        <v>59.267896999999998</v>
      </c>
    </row>
    <row r="3341" spans="2:5" hidden="1" x14ac:dyDescent="0.3">
      <c r="B3341" s="30">
        <v>4900000</v>
      </c>
      <c r="C3341" s="30">
        <v>51636016</v>
      </c>
      <c r="D3341" s="26">
        <f t="shared" si="104"/>
        <v>4.9000000000000004</v>
      </c>
      <c r="E3341" s="26">
        <f t="shared" si="105"/>
        <v>51.636015999999998</v>
      </c>
    </row>
    <row r="3342" spans="2:5" hidden="1" x14ac:dyDescent="0.3">
      <c r="B3342" s="30">
        <v>5000000</v>
      </c>
      <c r="C3342" s="30">
        <v>99007828</v>
      </c>
      <c r="D3342" s="26">
        <f t="shared" si="104"/>
        <v>5</v>
      </c>
      <c r="E3342" s="26">
        <f t="shared" si="105"/>
        <v>99.007828000000003</v>
      </c>
    </row>
    <row r="3343" spans="2:5" hidden="1" x14ac:dyDescent="0.3">
      <c r="B3343" s="30">
        <v>5000000</v>
      </c>
      <c r="C3343" s="30">
        <v>45820940</v>
      </c>
      <c r="D3343" s="26">
        <f t="shared" si="104"/>
        <v>5</v>
      </c>
      <c r="E3343" s="26">
        <f t="shared" si="105"/>
        <v>45.82094</v>
      </c>
    </row>
    <row r="3344" spans="2:5" hidden="1" x14ac:dyDescent="0.3">
      <c r="B3344" s="30">
        <v>4500000</v>
      </c>
      <c r="C3344" s="30">
        <v>40293200</v>
      </c>
      <c r="D3344" s="26">
        <f t="shared" si="104"/>
        <v>4.5</v>
      </c>
      <c r="E3344" s="26">
        <f t="shared" si="105"/>
        <v>40.293199999999999</v>
      </c>
    </row>
    <row r="3345" spans="2:5" hidden="1" x14ac:dyDescent="0.3">
      <c r="B3345" s="30">
        <v>5000000</v>
      </c>
      <c r="C3345" s="30">
        <v>39456509</v>
      </c>
      <c r="D3345" s="26">
        <f t="shared" si="104"/>
        <v>5</v>
      </c>
      <c r="E3345" s="26">
        <f t="shared" si="105"/>
        <v>39.456508999999997</v>
      </c>
    </row>
    <row r="3346" spans="2:5" hidden="1" x14ac:dyDescent="0.3">
      <c r="B3346" s="30">
        <v>5000000</v>
      </c>
      <c r="C3346" s="30">
        <v>48884821</v>
      </c>
      <c r="D3346" s="26">
        <f t="shared" si="104"/>
        <v>5</v>
      </c>
      <c r="E3346" s="26">
        <f t="shared" si="105"/>
        <v>48.884821000000002</v>
      </c>
    </row>
    <row r="3347" spans="2:5" hidden="1" x14ac:dyDescent="0.3">
      <c r="B3347" s="30">
        <v>5000000</v>
      </c>
      <c r="C3347" s="30">
        <v>31000000</v>
      </c>
      <c r="D3347" s="26">
        <f t="shared" si="104"/>
        <v>5</v>
      </c>
      <c r="E3347" s="26">
        <f t="shared" si="105"/>
        <v>31</v>
      </c>
    </row>
    <row r="3348" spans="2:5" hidden="1" x14ac:dyDescent="0.3">
      <c r="B3348" s="30">
        <v>5000000</v>
      </c>
      <c r="C3348" s="30">
        <v>0</v>
      </c>
      <c r="D3348" s="30">
        <f t="shared" si="104"/>
        <v>5</v>
      </c>
      <c r="E3348" s="30">
        <f t="shared" si="105"/>
        <v>0</v>
      </c>
    </row>
    <row r="3349" spans="2:5" hidden="1" x14ac:dyDescent="0.3">
      <c r="B3349" s="30">
        <v>8500000</v>
      </c>
      <c r="C3349" s="30">
        <v>26372293</v>
      </c>
      <c r="D3349" s="26">
        <f t="shared" si="104"/>
        <v>8.5</v>
      </c>
      <c r="E3349" s="26">
        <f t="shared" si="105"/>
        <v>26.372292999999999</v>
      </c>
    </row>
    <row r="3350" spans="2:5" hidden="1" x14ac:dyDescent="0.3">
      <c r="B3350" s="30">
        <v>4500000</v>
      </c>
      <c r="C3350" s="30">
        <v>29968224</v>
      </c>
      <c r="D3350" s="26">
        <f t="shared" si="104"/>
        <v>4.5</v>
      </c>
      <c r="E3350" s="26">
        <f t="shared" si="105"/>
        <v>29.968223999999999</v>
      </c>
    </row>
    <row r="3351" spans="2:5" hidden="1" x14ac:dyDescent="0.3">
      <c r="B3351" s="30">
        <v>5000000</v>
      </c>
      <c r="C3351" s="30">
        <v>15450000</v>
      </c>
      <c r="D3351" s="26">
        <f t="shared" si="104"/>
        <v>5</v>
      </c>
      <c r="E3351" s="26">
        <f t="shared" si="105"/>
        <v>15.45</v>
      </c>
    </row>
    <row r="3352" spans="2:5" hidden="1" x14ac:dyDescent="0.3">
      <c r="B3352" s="30">
        <v>5000000</v>
      </c>
      <c r="C3352" s="30">
        <v>27453345</v>
      </c>
      <c r="D3352" s="26">
        <f t="shared" si="104"/>
        <v>5</v>
      </c>
      <c r="E3352" s="26">
        <f t="shared" si="105"/>
        <v>27.453344999999999</v>
      </c>
    </row>
    <row r="3353" spans="2:5" hidden="1" x14ac:dyDescent="0.3">
      <c r="B3353" s="30">
        <v>5000000</v>
      </c>
      <c r="C3353" s="30">
        <v>8605814.666666666</v>
      </c>
      <c r="D3353" s="26">
        <f t="shared" si="104"/>
        <v>5</v>
      </c>
      <c r="E3353" s="26">
        <f t="shared" si="105"/>
        <v>8.6058146666666655</v>
      </c>
    </row>
    <row r="3354" spans="2:5" hidden="1" x14ac:dyDescent="0.3">
      <c r="B3354" s="30">
        <v>5000000</v>
      </c>
      <c r="C3354" s="30">
        <v>22296514</v>
      </c>
      <c r="D3354" s="26">
        <f t="shared" si="104"/>
        <v>5</v>
      </c>
      <c r="E3354" s="26">
        <f t="shared" si="105"/>
        <v>22.296513999999998</v>
      </c>
    </row>
    <row r="3355" spans="2:5" hidden="1" x14ac:dyDescent="0.3">
      <c r="B3355" s="30">
        <v>3300000</v>
      </c>
      <c r="C3355" s="30">
        <v>22499043</v>
      </c>
      <c r="D3355" s="26">
        <f t="shared" si="104"/>
        <v>3.3</v>
      </c>
      <c r="E3355" s="26">
        <f t="shared" si="105"/>
        <v>22.499043</v>
      </c>
    </row>
    <row r="3356" spans="2:5" hidden="1" x14ac:dyDescent="0.3">
      <c r="B3356" s="30">
        <v>9000000</v>
      </c>
      <c r="C3356" s="30">
        <v>16530884</v>
      </c>
      <c r="D3356" s="26">
        <f t="shared" si="104"/>
        <v>9</v>
      </c>
      <c r="E3356" s="26">
        <f t="shared" si="105"/>
        <v>16.530884</v>
      </c>
    </row>
    <row r="3357" spans="2:5" hidden="1" x14ac:dyDescent="0.3">
      <c r="B3357" s="30">
        <v>5000000</v>
      </c>
      <c r="C3357" s="30">
        <v>22689474</v>
      </c>
      <c r="D3357" s="26">
        <f t="shared" si="104"/>
        <v>5</v>
      </c>
      <c r="E3357" s="26">
        <f t="shared" si="105"/>
        <v>22.689474000000001</v>
      </c>
    </row>
    <row r="3358" spans="2:5" hidden="1" x14ac:dyDescent="0.3">
      <c r="B3358" s="30">
        <v>5000000</v>
      </c>
      <c r="C3358" s="30">
        <v>19138847</v>
      </c>
      <c r="D3358" s="26">
        <f t="shared" si="104"/>
        <v>5</v>
      </c>
      <c r="E3358" s="26">
        <f t="shared" si="105"/>
        <v>19.138846999999998</v>
      </c>
    </row>
    <row r="3359" spans="2:5" hidden="1" x14ac:dyDescent="0.3">
      <c r="B3359" s="30">
        <v>5000000</v>
      </c>
      <c r="C3359" s="30">
        <v>16994911</v>
      </c>
      <c r="D3359" s="26">
        <f t="shared" si="104"/>
        <v>5</v>
      </c>
      <c r="E3359" s="26">
        <f t="shared" si="105"/>
        <v>16.994910999999998</v>
      </c>
    </row>
    <row r="3360" spans="2:5" hidden="1" x14ac:dyDescent="0.3">
      <c r="B3360" s="30">
        <v>5000000</v>
      </c>
      <c r="C3360" s="30">
        <v>16501098</v>
      </c>
      <c r="D3360" s="26">
        <f t="shared" si="104"/>
        <v>5</v>
      </c>
      <c r="E3360" s="26">
        <f t="shared" si="105"/>
        <v>16.501097999999999</v>
      </c>
    </row>
    <row r="3361" spans="2:5" hidden="1" x14ac:dyDescent="0.3">
      <c r="B3361" s="30">
        <v>5000000</v>
      </c>
      <c r="C3361" s="30">
        <v>14281235</v>
      </c>
      <c r="D3361" s="26">
        <f t="shared" si="104"/>
        <v>5</v>
      </c>
      <c r="E3361" s="26">
        <f t="shared" si="105"/>
        <v>14.281235000000001</v>
      </c>
    </row>
    <row r="3362" spans="2:5" hidden="1" x14ac:dyDescent="0.3">
      <c r="B3362" s="30">
        <v>3500000</v>
      </c>
      <c r="C3362" s="30">
        <v>76355941.833333328</v>
      </c>
      <c r="D3362" s="26">
        <f t="shared" si="104"/>
        <v>3.5</v>
      </c>
      <c r="E3362" s="26">
        <f t="shared" si="105"/>
        <v>76.355941833333333</v>
      </c>
    </row>
    <row r="3363" spans="2:5" hidden="1" x14ac:dyDescent="0.3">
      <c r="B3363" s="30">
        <v>5000000</v>
      </c>
      <c r="C3363" s="30">
        <v>14421271</v>
      </c>
      <c r="D3363" s="26">
        <f t="shared" si="104"/>
        <v>5</v>
      </c>
      <c r="E3363" s="26">
        <f t="shared" si="105"/>
        <v>14.421271000000001</v>
      </c>
    </row>
    <row r="3364" spans="2:5" hidden="1" x14ac:dyDescent="0.3">
      <c r="B3364" s="30">
        <v>5000000</v>
      </c>
      <c r="C3364" s="30">
        <v>15733485</v>
      </c>
      <c r="D3364" s="26">
        <f t="shared" si="104"/>
        <v>5</v>
      </c>
      <c r="E3364" s="26">
        <f t="shared" si="105"/>
        <v>15.733485</v>
      </c>
    </row>
    <row r="3365" spans="2:5" hidden="1" x14ac:dyDescent="0.3">
      <c r="B3365" s="30">
        <v>5000000</v>
      </c>
      <c r="C3365" s="30">
        <v>19809547</v>
      </c>
      <c r="D3365" s="26">
        <f t="shared" si="104"/>
        <v>5</v>
      </c>
      <c r="E3365" s="26">
        <f t="shared" si="105"/>
        <v>19.809546999999998</v>
      </c>
    </row>
    <row r="3366" spans="2:5" x14ac:dyDescent="0.3">
      <c r="B3366" s="30">
        <v>43600000</v>
      </c>
      <c r="C3366" s="30">
        <v>-24502006</v>
      </c>
      <c r="D3366" s="26">
        <f t="shared" si="104"/>
        <v>43.6</v>
      </c>
      <c r="E3366" s="26">
        <f t="shared" si="105"/>
        <v>-24.502006000000002</v>
      </c>
    </row>
    <row r="3367" spans="2:5" hidden="1" x14ac:dyDescent="0.3">
      <c r="B3367" s="30">
        <v>4500000</v>
      </c>
      <c r="C3367" s="30">
        <v>18531390</v>
      </c>
      <c r="D3367" s="26">
        <f t="shared" si="104"/>
        <v>4.5</v>
      </c>
      <c r="E3367" s="26">
        <f t="shared" si="105"/>
        <v>18.531389999999998</v>
      </c>
    </row>
    <row r="3368" spans="2:5" hidden="1" x14ac:dyDescent="0.3">
      <c r="B3368" s="30">
        <v>5000000</v>
      </c>
      <c r="C3368" s="30">
        <v>16197315</v>
      </c>
      <c r="D3368" s="26">
        <f t="shared" si="104"/>
        <v>5</v>
      </c>
      <c r="E3368" s="26">
        <f t="shared" si="105"/>
        <v>16.197315</v>
      </c>
    </row>
    <row r="3369" spans="2:5" hidden="1" x14ac:dyDescent="0.3">
      <c r="B3369" s="30">
        <v>5000000</v>
      </c>
      <c r="C3369" s="30">
        <v>12382982</v>
      </c>
      <c r="D3369" s="26">
        <f t="shared" si="104"/>
        <v>5</v>
      </c>
      <c r="E3369" s="26">
        <f t="shared" si="105"/>
        <v>12.382982</v>
      </c>
    </row>
    <row r="3370" spans="2:5" hidden="1" x14ac:dyDescent="0.3">
      <c r="B3370" s="30">
        <v>6000000</v>
      </c>
      <c r="C3370" s="30">
        <v>8821531</v>
      </c>
      <c r="D3370" s="26">
        <f t="shared" si="104"/>
        <v>6</v>
      </c>
      <c r="E3370" s="26">
        <f t="shared" si="105"/>
        <v>8.8215310000000002</v>
      </c>
    </row>
    <row r="3371" spans="2:5" hidden="1" x14ac:dyDescent="0.3">
      <c r="B3371" s="30">
        <v>5000000</v>
      </c>
      <c r="C3371" s="30">
        <v>13656400</v>
      </c>
      <c r="D3371" s="26">
        <f t="shared" si="104"/>
        <v>5</v>
      </c>
      <c r="E3371" s="26">
        <f t="shared" si="105"/>
        <v>13.6564</v>
      </c>
    </row>
    <row r="3372" spans="2:5" hidden="1" x14ac:dyDescent="0.3">
      <c r="B3372" s="30">
        <v>5000000</v>
      </c>
      <c r="C3372" s="30">
        <v>9343976</v>
      </c>
      <c r="D3372" s="26">
        <f t="shared" si="104"/>
        <v>5</v>
      </c>
      <c r="E3372" s="26">
        <f t="shared" si="105"/>
        <v>9.3439759999999996</v>
      </c>
    </row>
    <row r="3373" spans="2:5" hidden="1" x14ac:dyDescent="0.3">
      <c r="B3373" s="30">
        <v>5000000</v>
      </c>
      <c r="C3373" s="30">
        <v>236437427</v>
      </c>
      <c r="D3373" s="26">
        <f t="shared" si="104"/>
        <v>5</v>
      </c>
      <c r="E3373" s="26">
        <f t="shared" si="105"/>
        <v>236.43742700000001</v>
      </c>
    </row>
    <row r="3374" spans="2:5" hidden="1" x14ac:dyDescent="0.3">
      <c r="B3374" s="30">
        <v>5000000</v>
      </c>
      <c r="C3374" s="30">
        <v>9123773</v>
      </c>
      <c r="D3374" s="26">
        <f t="shared" si="104"/>
        <v>5</v>
      </c>
      <c r="E3374" s="26">
        <f t="shared" si="105"/>
        <v>9.1237729999999999</v>
      </c>
    </row>
    <row r="3375" spans="2:5" hidden="1" x14ac:dyDescent="0.3">
      <c r="B3375" s="30">
        <v>5000000</v>
      </c>
      <c r="C3375" s="30">
        <v>10126948</v>
      </c>
      <c r="D3375" s="26">
        <f t="shared" si="104"/>
        <v>5</v>
      </c>
      <c r="E3375" s="26">
        <f t="shared" si="105"/>
        <v>10.126948000000001</v>
      </c>
    </row>
    <row r="3376" spans="2:5" hidden="1" x14ac:dyDescent="0.3">
      <c r="B3376" s="30">
        <v>2000000</v>
      </c>
      <c r="C3376" s="30">
        <v>11622333</v>
      </c>
      <c r="D3376" s="26">
        <f t="shared" si="104"/>
        <v>2</v>
      </c>
      <c r="E3376" s="26">
        <f t="shared" si="105"/>
        <v>11.622332999999999</v>
      </c>
    </row>
    <row r="3377" spans="2:5" hidden="1" x14ac:dyDescent="0.3">
      <c r="B3377" s="30">
        <v>4000000</v>
      </c>
      <c r="C3377" s="30">
        <v>9464388</v>
      </c>
      <c r="D3377" s="26">
        <f t="shared" si="104"/>
        <v>4</v>
      </c>
      <c r="E3377" s="26">
        <f t="shared" si="105"/>
        <v>9.4643879999999996</v>
      </c>
    </row>
    <row r="3378" spans="2:5" hidden="1" x14ac:dyDescent="0.3">
      <c r="B3378" s="30">
        <v>5000000</v>
      </c>
      <c r="C3378" s="30">
        <v>8350177</v>
      </c>
      <c r="D3378" s="26">
        <f t="shared" si="104"/>
        <v>5</v>
      </c>
      <c r="E3378" s="26">
        <f t="shared" si="105"/>
        <v>8.3501770000000004</v>
      </c>
    </row>
    <row r="3379" spans="2:5" hidden="1" x14ac:dyDescent="0.3">
      <c r="B3379" s="30">
        <v>5000000</v>
      </c>
      <c r="C3379" s="30">
        <v>8269963</v>
      </c>
      <c r="D3379" s="26">
        <f t="shared" si="104"/>
        <v>5</v>
      </c>
      <c r="E3379" s="26">
        <f t="shared" si="105"/>
        <v>8.2699630000000006</v>
      </c>
    </row>
    <row r="3380" spans="2:5" hidden="1" x14ac:dyDescent="0.3">
      <c r="B3380" s="30">
        <v>5000000</v>
      </c>
      <c r="C3380" s="30">
        <v>12768000</v>
      </c>
      <c r="D3380" s="26">
        <f t="shared" si="104"/>
        <v>5</v>
      </c>
      <c r="E3380" s="26">
        <f t="shared" si="105"/>
        <v>12.768000000000001</v>
      </c>
    </row>
    <row r="3381" spans="2:5" hidden="1" x14ac:dyDescent="0.3">
      <c r="B3381" s="30">
        <v>5000000</v>
      </c>
      <c r="C3381" s="30">
        <v>7947763</v>
      </c>
      <c r="D3381" s="26">
        <f t="shared" si="104"/>
        <v>5</v>
      </c>
      <c r="E3381" s="26">
        <f t="shared" si="105"/>
        <v>7.9477630000000001</v>
      </c>
    </row>
    <row r="3382" spans="2:5" hidden="1" x14ac:dyDescent="0.3">
      <c r="B3382" s="30">
        <v>5000000</v>
      </c>
      <c r="C3382" s="30">
        <v>9100000</v>
      </c>
      <c r="D3382" s="26">
        <f t="shared" si="104"/>
        <v>5</v>
      </c>
      <c r="E3382" s="26">
        <f t="shared" si="105"/>
        <v>9.1</v>
      </c>
    </row>
    <row r="3383" spans="2:5" hidden="1" x14ac:dyDescent="0.3">
      <c r="B3383" s="30">
        <v>5000000</v>
      </c>
      <c r="C3383" s="30">
        <v>7200000</v>
      </c>
      <c r="D3383" s="26">
        <f t="shared" si="104"/>
        <v>5</v>
      </c>
      <c r="E3383" s="26">
        <f t="shared" si="105"/>
        <v>7.2</v>
      </c>
    </row>
    <row r="3384" spans="2:5" hidden="1" x14ac:dyDescent="0.3">
      <c r="B3384" s="30">
        <v>5000000</v>
      </c>
      <c r="C3384" s="30">
        <v>12683670</v>
      </c>
      <c r="D3384" s="26">
        <f t="shared" si="104"/>
        <v>5</v>
      </c>
      <c r="E3384" s="26">
        <f t="shared" si="105"/>
        <v>12.683669999999999</v>
      </c>
    </row>
    <row r="3385" spans="2:5" hidden="1" x14ac:dyDescent="0.3">
      <c r="B3385" s="30">
        <v>8000000</v>
      </c>
      <c r="C3385" s="30">
        <v>4055108</v>
      </c>
      <c r="D3385" s="26">
        <f t="shared" si="104"/>
        <v>8</v>
      </c>
      <c r="E3385" s="26">
        <f t="shared" si="105"/>
        <v>4.0551079999999997</v>
      </c>
    </row>
    <row r="3386" spans="2:5" hidden="1" x14ac:dyDescent="0.3">
      <c r="B3386" s="30">
        <v>5000000</v>
      </c>
      <c r="C3386" s="30">
        <v>22285953</v>
      </c>
      <c r="D3386" s="26">
        <f t="shared" si="104"/>
        <v>5</v>
      </c>
      <c r="E3386" s="26">
        <f t="shared" si="105"/>
        <v>22.285952999999999</v>
      </c>
    </row>
    <row r="3387" spans="2:5" x14ac:dyDescent="0.3">
      <c r="B3387" s="30">
        <v>8000000</v>
      </c>
      <c r="C3387" s="30">
        <v>-717149</v>
      </c>
      <c r="D3387" s="26">
        <f t="shared" si="104"/>
        <v>8</v>
      </c>
      <c r="E3387" s="26">
        <f t="shared" si="105"/>
        <v>-0.71714900000000004</v>
      </c>
    </row>
    <row r="3388" spans="2:5" hidden="1" x14ac:dyDescent="0.3">
      <c r="B3388" s="30">
        <v>5000000</v>
      </c>
      <c r="C3388" s="30">
        <v>15400000</v>
      </c>
      <c r="D3388" s="26">
        <f t="shared" si="104"/>
        <v>5</v>
      </c>
      <c r="E3388" s="26">
        <f t="shared" si="105"/>
        <v>15.4</v>
      </c>
    </row>
    <row r="3389" spans="2:5" hidden="1" x14ac:dyDescent="0.3">
      <c r="B3389" s="30">
        <v>5000000</v>
      </c>
      <c r="C3389" s="30">
        <v>6675178</v>
      </c>
      <c r="D3389" s="26">
        <f t="shared" si="104"/>
        <v>5</v>
      </c>
      <c r="E3389" s="26">
        <f t="shared" si="105"/>
        <v>6.6751779999999998</v>
      </c>
    </row>
    <row r="3390" spans="2:5" hidden="1" x14ac:dyDescent="0.3">
      <c r="B3390" s="30">
        <v>8000000</v>
      </c>
      <c r="C3390" s="30">
        <v>2572742</v>
      </c>
      <c r="D3390" s="26">
        <f t="shared" si="104"/>
        <v>8</v>
      </c>
      <c r="E3390" s="26">
        <f t="shared" si="105"/>
        <v>2.5727419999999999</v>
      </c>
    </row>
    <row r="3391" spans="2:5" hidden="1" x14ac:dyDescent="0.3">
      <c r="B3391" s="30">
        <v>5000000</v>
      </c>
      <c r="C3391" s="30">
        <v>4658370</v>
      </c>
      <c r="D3391" s="26">
        <f t="shared" si="104"/>
        <v>5</v>
      </c>
      <c r="E3391" s="26">
        <f t="shared" si="105"/>
        <v>4.6583699999999997</v>
      </c>
    </row>
    <row r="3392" spans="2:5" hidden="1" x14ac:dyDescent="0.3">
      <c r="B3392" s="30">
        <v>5000000</v>
      </c>
      <c r="C3392" s="30">
        <v>4628751</v>
      </c>
      <c r="D3392" s="26">
        <f t="shared" si="104"/>
        <v>5</v>
      </c>
      <c r="E3392" s="26">
        <f t="shared" si="105"/>
        <v>4.6287510000000003</v>
      </c>
    </row>
    <row r="3393" spans="2:5" hidden="1" x14ac:dyDescent="0.3">
      <c r="B3393" s="30">
        <v>5000000</v>
      </c>
      <c r="C3393" s="30">
        <v>3786715</v>
      </c>
      <c r="D3393" s="26">
        <f t="shared" si="104"/>
        <v>5</v>
      </c>
      <c r="E3393" s="26">
        <f t="shared" si="105"/>
        <v>3.7867150000000001</v>
      </c>
    </row>
    <row r="3394" spans="2:5" x14ac:dyDescent="0.3">
      <c r="B3394" s="30">
        <v>6000000</v>
      </c>
      <c r="C3394" s="30">
        <v>-2567658</v>
      </c>
      <c r="D3394" s="26">
        <f t="shared" si="104"/>
        <v>6</v>
      </c>
      <c r="E3394" s="26">
        <f t="shared" si="105"/>
        <v>-2.5676580000000002</v>
      </c>
    </row>
    <row r="3395" spans="2:5" hidden="1" x14ac:dyDescent="0.3">
      <c r="B3395" s="30">
        <v>5000000</v>
      </c>
      <c r="C3395" s="30">
        <v>51238335</v>
      </c>
      <c r="D3395" s="26">
        <f t="shared" ref="D3395:D3458" si="106">B3395/1000000</f>
        <v>5</v>
      </c>
      <c r="E3395" s="26">
        <f t="shared" ref="E3395:E3458" si="107">C3395/1000000</f>
        <v>51.238334999999999</v>
      </c>
    </row>
    <row r="3396" spans="2:5" hidden="1" x14ac:dyDescent="0.3">
      <c r="B3396" s="30">
        <v>5000000</v>
      </c>
      <c r="C3396" s="30">
        <v>1755271</v>
      </c>
      <c r="D3396" s="26">
        <f t="shared" si="106"/>
        <v>5</v>
      </c>
      <c r="E3396" s="26">
        <f t="shared" si="107"/>
        <v>1.755271</v>
      </c>
    </row>
    <row r="3397" spans="2:5" hidden="1" x14ac:dyDescent="0.3">
      <c r="B3397" s="30">
        <v>5000000</v>
      </c>
      <c r="C3397" s="30">
        <v>32825000</v>
      </c>
      <c r="D3397" s="26">
        <f t="shared" si="106"/>
        <v>5</v>
      </c>
      <c r="E3397" s="26">
        <f t="shared" si="107"/>
        <v>32.825000000000003</v>
      </c>
    </row>
    <row r="3398" spans="2:5" hidden="1" x14ac:dyDescent="0.3">
      <c r="B3398" s="30">
        <v>5000000</v>
      </c>
      <c r="C3398" s="30">
        <v>1157157</v>
      </c>
      <c r="D3398" s="26">
        <f t="shared" si="106"/>
        <v>5</v>
      </c>
      <c r="E3398" s="26">
        <f t="shared" si="107"/>
        <v>1.157157</v>
      </c>
    </row>
    <row r="3399" spans="2:5" hidden="1" x14ac:dyDescent="0.3">
      <c r="B3399" s="30">
        <v>5000000</v>
      </c>
      <c r="C3399" s="30">
        <v>480318</v>
      </c>
      <c r="D3399" s="26">
        <f t="shared" si="106"/>
        <v>5</v>
      </c>
      <c r="E3399" s="26">
        <f t="shared" si="107"/>
        <v>0.48031800000000002</v>
      </c>
    </row>
    <row r="3400" spans="2:5" x14ac:dyDescent="0.3">
      <c r="B3400" s="30">
        <v>5000000</v>
      </c>
      <c r="C3400" s="30">
        <v>-33333.333333333023</v>
      </c>
      <c r="D3400" s="26">
        <f t="shared" si="106"/>
        <v>5</v>
      </c>
      <c r="E3400" s="26">
        <f t="shared" si="107"/>
        <v>-3.3333333333333021E-2</v>
      </c>
    </row>
    <row r="3401" spans="2:5" hidden="1" x14ac:dyDescent="0.3">
      <c r="B3401" s="30">
        <v>5000000</v>
      </c>
      <c r="C3401" s="30">
        <v>308707</v>
      </c>
      <c r="D3401" s="26">
        <f t="shared" si="106"/>
        <v>5</v>
      </c>
      <c r="E3401" s="26">
        <f t="shared" si="107"/>
        <v>0.30870700000000001</v>
      </c>
    </row>
    <row r="3402" spans="2:5" hidden="1" x14ac:dyDescent="0.3">
      <c r="B3402" s="30">
        <v>5000000</v>
      </c>
      <c r="C3402" s="30">
        <v>9677</v>
      </c>
      <c r="D3402" s="26">
        <f t="shared" si="106"/>
        <v>5</v>
      </c>
      <c r="E3402" s="26">
        <f t="shared" si="107"/>
        <v>9.6769999999999998E-3</v>
      </c>
    </row>
    <row r="3403" spans="2:5" x14ac:dyDescent="0.3">
      <c r="B3403" s="30">
        <v>10000000</v>
      </c>
      <c r="C3403" s="30">
        <v>-5671706</v>
      </c>
      <c r="D3403" s="26">
        <f t="shared" si="106"/>
        <v>10</v>
      </c>
      <c r="E3403" s="26">
        <f t="shared" si="107"/>
        <v>-5.6717060000000004</v>
      </c>
    </row>
    <row r="3404" spans="2:5" x14ac:dyDescent="0.3">
      <c r="B3404" s="30">
        <v>5000000</v>
      </c>
      <c r="C3404" s="30">
        <v>-925977</v>
      </c>
      <c r="D3404" s="26">
        <f t="shared" si="106"/>
        <v>5</v>
      </c>
      <c r="E3404" s="26">
        <f t="shared" si="107"/>
        <v>-0.92597700000000005</v>
      </c>
    </row>
    <row r="3405" spans="2:5" x14ac:dyDescent="0.3">
      <c r="B3405" s="30">
        <v>5000000</v>
      </c>
      <c r="C3405" s="30">
        <v>-693303</v>
      </c>
      <c r="D3405" s="26">
        <f t="shared" si="106"/>
        <v>5</v>
      </c>
      <c r="E3405" s="26">
        <f t="shared" si="107"/>
        <v>-0.693303</v>
      </c>
    </row>
    <row r="3406" spans="2:5" x14ac:dyDescent="0.3">
      <c r="B3406" s="30">
        <v>4000000</v>
      </c>
      <c r="C3406" s="30">
        <v>-49971</v>
      </c>
      <c r="D3406" s="26">
        <f t="shared" si="106"/>
        <v>4</v>
      </c>
      <c r="E3406" s="26">
        <f t="shared" si="107"/>
        <v>-4.9971000000000002E-2</v>
      </c>
    </row>
    <row r="3407" spans="2:5" x14ac:dyDescent="0.3">
      <c r="B3407" s="30">
        <v>5000000</v>
      </c>
      <c r="C3407" s="30">
        <v>-959412</v>
      </c>
      <c r="D3407" s="26">
        <f t="shared" si="106"/>
        <v>5</v>
      </c>
      <c r="E3407" s="26">
        <f t="shared" si="107"/>
        <v>-0.95941200000000004</v>
      </c>
    </row>
    <row r="3408" spans="2:5" x14ac:dyDescent="0.3">
      <c r="B3408" s="30">
        <v>5000000</v>
      </c>
      <c r="C3408" s="30">
        <v>-1950865</v>
      </c>
      <c r="D3408" s="26">
        <f t="shared" si="106"/>
        <v>5</v>
      </c>
      <c r="E3408" s="26">
        <f t="shared" si="107"/>
        <v>-1.9508650000000001</v>
      </c>
    </row>
    <row r="3409" spans="2:5" x14ac:dyDescent="0.3">
      <c r="B3409" s="30">
        <v>5000000</v>
      </c>
      <c r="C3409" s="30">
        <v>-299639</v>
      </c>
      <c r="D3409" s="26">
        <f t="shared" si="106"/>
        <v>5</v>
      </c>
      <c r="E3409" s="26">
        <f t="shared" si="107"/>
        <v>-0.29963899999999999</v>
      </c>
    </row>
    <row r="3410" spans="2:5" x14ac:dyDescent="0.3">
      <c r="B3410" s="30">
        <v>5000000</v>
      </c>
      <c r="C3410" s="30">
        <v>-2288790</v>
      </c>
      <c r="D3410" s="26">
        <f t="shared" si="106"/>
        <v>5</v>
      </c>
      <c r="E3410" s="26">
        <f t="shared" si="107"/>
        <v>-2.2887900000000001</v>
      </c>
    </row>
    <row r="3411" spans="2:5" x14ac:dyDescent="0.3">
      <c r="B3411" s="30">
        <v>5000000</v>
      </c>
      <c r="C3411" s="30">
        <v>-3019662</v>
      </c>
      <c r="D3411" s="26">
        <f t="shared" si="106"/>
        <v>5</v>
      </c>
      <c r="E3411" s="26">
        <f t="shared" si="107"/>
        <v>-3.0196619999999998</v>
      </c>
    </row>
    <row r="3412" spans="2:5" x14ac:dyDescent="0.3">
      <c r="B3412" s="30">
        <v>5000000</v>
      </c>
      <c r="C3412" s="30">
        <v>-3917956</v>
      </c>
      <c r="D3412" s="26">
        <f t="shared" si="106"/>
        <v>5</v>
      </c>
      <c r="E3412" s="26">
        <f t="shared" si="107"/>
        <v>-3.9179560000000002</v>
      </c>
    </row>
    <row r="3413" spans="2:5" x14ac:dyDescent="0.3">
      <c r="B3413" s="30">
        <v>5000000</v>
      </c>
      <c r="C3413" s="30">
        <v>-3900000</v>
      </c>
      <c r="D3413" s="26">
        <f t="shared" si="106"/>
        <v>5</v>
      </c>
      <c r="E3413" s="26">
        <f t="shared" si="107"/>
        <v>-3.9</v>
      </c>
    </row>
    <row r="3414" spans="2:5" x14ac:dyDescent="0.3">
      <c r="B3414" s="30">
        <v>5000000</v>
      </c>
      <c r="C3414" s="30">
        <v>-2554354</v>
      </c>
      <c r="D3414" s="26">
        <f t="shared" si="106"/>
        <v>5</v>
      </c>
      <c r="E3414" s="26">
        <f t="shared" si="107"/>
        <v>-2.554354</v>
      </c>
    </row>
    <row r="3415" spans="2:5" x14ac:dyDescent="0.3">
      <c r="B3415" s="30">
        <v>5000000</v>
      </c>
      <c r="C3415" s="30">
        <v>-2778191</v>
      </c>
      <c r="D3415" s="26">
        <f t="shared" si="106"/>
        <v>5</v>
      </c>
      <c r="E3415" s="26">
        <f t="shared" si="107"/>
        <v>-2.7781910000000001</v>
      </c>
    </row>
    <row r="3416" spans="2:5" x14ac:dyDescent="0.3">
      <c r="B3416" s="30">
        <v>5000000</v>
      </c>
      <c r="C3416" s="30">
        <v>-4703335</v>
      </c>
      <c r="D3416" s="26">
        <f t="shared" si="106"/>
        <v>5</v>
      </c>
      <c r="E3416" s="26">
        <f t="shared" si="107"/>
        <v>-4.703335</v>
      </c>
    </row>
    <row r="3417" spans="2:5" x14ac:dyDescent="0.3">
      <c r="B3417" s="30">
        <v>5000000</v>
      </c>
      <c r="C3417" s="30">
        <v>-1780971</v>
      </c>
      <c r="D3417" s="26">
        <f t="shared" si="106"/>
        <v>5</v>
      </c>
      <c r="E3417" s="26">
        <f t="shared" si="107"/>
        <v>-1.7809710000000001</v>
      </c>
    </row>
    <row r="3418" spans="2:5" x14ac:dyDescent="0.3">
      <c r="B3418" s="30">
        <v>5000000</v>
      </c>
      <c r="C3418" s="30">
        <v>-4169790</v>
      </c>
      <c r="D3418" s="26">
        <f t="shared" si="106"/>
        <v>5</v>
      </c>
      <c r="E3418" s="26">
        <f t="shared" si="107"/>
        <v>-4.1697899999999999</v>
      </c>
    </row>
    <row r="3419" spans="2:5" x14ac:dyDescent="0.3">
      <c r="B3419" s="30">
        <v>7000000</v>
      </c>
      <c r="C3419" s="30">
        <v>-5959121</v>
      </c>
      <c r="D3419" s="26">
        <f t="shared" si="106"/>
        <v>7</v>
      </c>
      <c r="E3419" s="26">
        <f t="shared" si="107"/>
        <v>-5.9591209999999997</v>
      </c>
    </row>
    <row r="3420" spans="2:5" x14ac:dyDescent="0.3">
      <c r="B3420" s="30">
        <v>5000000</v>
      </c>
      <c r="C3420" s="30">
        <v>-4673692</v>
      </c>
      <c r="D3420" s="26">
        <f t="shared" si="106"/>
        <v>5</v>
      </c>
      <c r="E3420" s="26">
        <f t="shared" si="107"/>
        <v>-4.673692</v>
      </c>
    </row>
    <row r="3421" spans="2:5" x14ac:dyDescent="0.3">
      <c r="B3421" s="30">
        <v>5000000</v>
      </c>
      <c r="C3421" s="30">
        <v>-4875280</v>
      </c>
      <c r="D3421" s="26">
        <f t="shared" si="106"/>
        <v>5</v>
      </c>
      <c r="E3421" s="26">
        <f t="shared" si="107"/>
        <v>-4.8752800000000001</v>
      </c>
    </row>
    <row r="3422" spans="2:5" x14ac:dyDescent="0.3">
      <c r="B3422" s="30">
        <v>2000000</v>
      </c>
      <c r="C3422" s="30">
        <v>-1900853</v>
      </c>
      <c r="D3422" s="26">
        <f t="shared" si="106"/>
        <v>2</v>
      </c>
      <c r="E3422" s="26">
        <f t="shared" si="107"/>
        <v>-1.9008529999999999</v>
      </c>
    </row>
    <row r="3423" spans="2:5" hidden="1" x14ac:dyDescent="0.3">
      <c r="B3423" s="30">
        <v>5000000</v>
      </c>
      <c r="C3423" s="30">
        <v>60069140</v>
      </c>
      <c r="D3423" s="26">
        <f t="shared" si="106"/>
        <v>5</v>
      </c>
      <c r="E3423" s="26">
        <f t="shared" si="107"/>
        <v>60.069139999999997</v>
      </c>
    </row>
    <row r="3424" spans="2:5" x14ac:dyDescent="0.3">
      <c r="B3424" s="30">
        <v>5000000</v>
      </c>
      <c r="C3424" s="30">
        <v>-4934913</v>
      </c>
      <c r="D3424" s="26">
        <f t="shared" si="106"/>
        <v>5</v>
      </c>
      <c r="E3424" s="26">
        <f t="shared" si="107"/>
        <v>-4.9349129999999999</v>
      </c>
    </row>
    <row r="3425" spans="2:5" x14ac:dyDescent="0.3">
      <c r="B3425" s="30">
        <v>5000000</v>
      </c>
      <c r="C3425" s="30">
        <v>-4983934</v>
      </c>
      <c r="D3425" s="26">
        <f t="shared" si="106"/>
        <v>5</v>
      </c>
      <c r="E3425" s="26">
        <f t="shared" si="107"/>
        <v>-4.9839339999999996</v>
      </c>
    </row>
    <row r="3426" spans="2:5" hidden="1" x14ac:dyDescent="0.3">
      <c r="B3426" s="30">
        <v>5000000</v>
      </c>
      <c r="C3426" s="30">
        <v>102917283</v>
      </c>
      <c r="D3426" s="26">
        <f t="shared" si="106"/>
        <v>5</v>
      </c>
      <c r="E3426" s="26">
        <f t="shared" si="107"/>
        <v>102.917283</v>
      </c>
    </row>
    <row r="3427" spans="2:5" hidden="1" x14ac:dyDescent="0.3">
      <c r="B3427" s="30">
        <v>5000000</v>
      </c>
      <c r="C3427" s="30">
        <v>6093554.5</v>
      </c>
      <c r="D3427" s="26">
        <f t="shared" si="106"/>
        <v>5</v>
      </c>
      <c r="E3427" s="26">
        <f t="shared" si="107"/>
        <v>6.0935544999999998</v>
      </c>
    </row>
    <row r="3428" spans="2:5" hidden="1" x14ac:dyDescent="0.3">
      <c r="B3428" s="30">
        <v>5000000</v>
      </c>
      <c r="C3428" s="30">
        <v>28770028</v>
      </c>
      <c r="D3428" s="26">
        <f t="shared" si="106"/>
        <v>5</v>
      </c>
      <c r="E3428" s="26">
        <f t="shared" si="107"/>
        <v>28.770028</v>
      </c>
    </row>
    <row r="3429" spans="2:5" x14ac:dyDescent="0.3">
      <c r="B3429" s="30">
        <v>13000000</v>
      </c>
      <c r="C3429" s="30">
        <v>-3024316</v>
      </c>
      <c r="D3429" s="26">
        <f t="shared" si="106"/>
        <v>13</v>
      </c>
      <c r="E3429" s="26">
        <f t="shared" si="107"/>
        <v>-3.0243159999999998</v>
      </c>
    </row>
    <row r="3430" spans="2:5" x14ac:dyDescent="0.3">
      <c r="B3430" s="30">
        <v>5000000</v>
      </c>
      <c r="C3430" s="30">
        <v>-4962560</v>
      </c>
      <c r="D3430" s="26">
        <f t="shared" si="106"/>
        <v>5</v>
      </c>
      <c r="E3430" s="26">
        <f t="shared" si="107"/>
        <v>-4.9625599999999999</v>
      </c>
    </row>
    <row r="3431" spans="2:5" x14ac:dyDescent="0.3">
      <c r="B3431" s="30">
        <v>7000000</v>
      </c>
      <c r="C3431" s="30">
        <v>-2279629</v>
      </c>
      <c r="D3431" s="26">
        <f t="shared" si="106"/>
        <v>7</v>
      </c>
      <c r="E3431" s="26">
        <f t="shared" si="107"/>
        <v>-2.2796289999999999</v>
      </c>
    </row>
    <row r="3432" spans="2:5" x14ac:dyDescent="0.3">
      <c r="B3432" s="30">
        <v>5000000</v>
      </c>
      <c r="C3432" s="30">
        <v>-643257</v>
      </c>
      <c r="D3432" s="26">
        <f t="shared" si="106"/>
        <v>5</v>
      </c>
      <c r="E3432" s="26">
        <f t="shared" si="107"/>
        <v>-0.64325699999999997</v>
      </c>
    </row>
    <row r="3433" spans="2:5" x14ac:dyDescent="0.3">
      <c r="B3433" s="30">
        <v>5000000</v>
      </c>
      <c r="C3433" s="30">
        <v>-3929480</v>
      </c>
      <c r="D3433" s="26">
        <f t="shared" si="106"/>
        <v>5</v>
      </c>
      <c r="E3433" s="26">
        <f t="shared" si="107"/>
        <v>-3.9294799999999999</v>
      </c>
    </row>
    <row r="3434" spans="2:5" hidden="1" x14ac:dyDescent="0.3">
      <c r="B3434" s="30">
        <v>5000000</v>
      </c>
      <c r="C3434" s="30">
        <v>29837036</v>
      </c>
      <c r="D3434" s="26">
        <f t="shared" si="106"/>
        <v>5</v>
      </c>
      <c r="E3434" s="26">
        <f t="shared" si="107"/>
        <v>29.837036000000001</v>
      </c>
    </row>
    <row r="3435" spans="2:5" hidden="1" x14ac:dyDescent="0.3">
      <c r="B3435" s="30">
        <v>5000000</v>
      </c>
      <c r="C3435" s="30">
        <v>15553808.600000001</v>
      </c>
      <c r="D3435" s="26">
        <f t="shared" si="106"/>
        <v>5</v>
      </c>
      <c r="E3435" s="26">
        <f t="shared" si="107"/>
        <v>15.553808600000002</v>
      </c>
    </row>
    <row r="3436" spans="2:5" x14ac:dyDescent="0.3">
      <c r="B3436" s="30">
        <v>84450000</v>
      </c>
      <c r="C3436" s="30">
        <v>-83832772</v>
      </c>
      <c r="D3436" s="26">
        <f t="shared" si="106"/>
        <v>84.45</v>
      </c>
      <c r="E3436" s="26">
        <f t="shared" si="107"/>
        <v>-83.832772000000006</v>
      </c>
    </row>
    <row r="3437" spans="2:5" x14ac:dyDescent="0.3">
      <c r="B3437" s="30">
        <v>4000000</v>
      </c>
      <c r="C3437" s="30">
        <v>-3725615</v>
      </c>
      <c r="D3437" s="26">
        <f t="shared" si="106"/>
        <v>4</v>
      </c>
      <c r="E3437" s="26">
        <f t="shared" si="107"/>
        <v>-3.7256149999999999</v>
      </c>
    </row>
    <row r="3438" spans="2:5" hidden="1" x14ac:dyDescent="0.3">
      <c r="B3438" s="30">
        <v>890000</v>
      </c>
      <c r="C3438" s="30">
        <v>23585416</v>
      </c>
      <c r="D3438" s="26">
        <f t="shared" si="106"/>
        <v>0.89</v>
      </c>
      <c r="E3438" s="26">
        <f t="shared" si="107"/>
        <v>23.585415999999999</v>
      </c>
    </row>
    <row r="3439" spans="2:5" hidden="1" x14ac:dyDescent="0.3">
      <c r="B3439" s="30">
        <v>4800000</v>
      </c>
      <c r="C3439" s="30">
        <v>42477326</v>
      </c>
      <c r="D3439" s="26">
        <f t="shared" si="106"/>
        <v>4.8</v>
      </c>
      <c r="E3439" s="26">
        <f t="shared" si="107"/>
        <v>42.477325999999998</v>
      </c>
    </row>
    <row r="3440" spans="2:5" x14ac:dyDescent="0.3">
      <c r="B3440" s="30">
        <v>2800000</v>
      </c>
      <c r="C3440" s="30">
        <v>-1552547</v>
      </c>
      <c r="D3440" s="26">
        <f t="shared" si="106"/>
        <v>2.8</v>
      </c>
      <c r="E3440" s="26">
        <f t="shared" si="107"/>
        <v>-1.5525469999999999</v>
      </c>
    </row>
    <row r="3441" spans="2:5" x14ac:dyDescent="0.3">
      <c r="B3441" s="30">
        <v>5000000</v>
      </c>
      <c r="C3441" s="30">
        <v>-3270031</v>
      </c>
      <c r="D3441" s="26">
        <f t="shared" si="106"/>
        <v>5</v>
      </c>
      <c r="E3441" s="26">
        <f t="shared" si="107"/>
        <v>-3.2700309999999999</v>
      </c>
    </row>
    <row r="3442" spans="2:5" x14ac:dyDescent="0.3">
      <c r="B3442" s="30">
        <v>4700000</v>
      </c>
      <c r="C3442" s="30">
        <v>-2994861</v>
      </c>
      <c r="D3442" s="26">
        <f t="shared" si="106"/>
        <v>4.7</v>
      </c>
      <c r="E3442" s="26">
        <f t="shared" si="107"/>
        <v>-2.9948610000000002</v>
      </c>
    </row>
    <row r="3443" spans="2:5" hidden="1" x14ac:dyDescent="0.3">
      <c r="B3443" s="30">
        <v>4700000</v>
      </c>
      <c r="C3443" s="30">
        <v>3325872</v>
      </c>
      <c r="D3443" s="26">
        <f t="shared" si="106"/>
        <v>4.7</v>
      </c>
      <c r="E3443" s="26">
        <f t="shared" si="107"/>
        <v>3.3258719999999999</v>
      </c>
    </row>
    <row r="3444" spans="2:5" x14ac:dyDescent="0.3">
      <c r="B3444" s="30">
        <v>4638783</v>
      </c>
      <c r="C3444" s="30">
        <v>-4623910</v>
      </c>
      <c r="D3444" s="26">
        <f t="shared" si="106"/>
        <v>4.6387830000000001</v>
      </c>
      <c r="E3444" s="26">
        <f t="shared" si="107"/>
        <v>-4.6239100000000004</v>
      </c>
    </row>
    <row r="3445" spans="2:5" x14ac:dyDescent="0.3">
      <c r="B3445" s="30">
        <v>4800000</v>
      </c>
      <c r="C3445" s="30">
        <v>-4021435</v>
      </c>
      <c r="D3445" s="26">
        <f t="shared" si="106"/>
        <v>4.8</v>
      </c>
      <c r="E3445" s="26">
        <f t="shared" si="107"/>
        <v>-4.0214350000000003</v>
      </c>
    </row>
    <row r="3446" spans="2:5" x14ac:dyDescent="0.3">
      <c r="B3446" s="30">
        <v>4600000</v>
      </c>
      <c r="C3446" s="30">
        <v>-4086164</v>
      </c>
      <c r="D3446" s="26">
        <f t="shared" si="106"/>
        <v>4.5999999999999996</v>
      </c>
      <c r="E3446" s="26">
        <f t="shared" si="107"/>
        <v>-4.0861640000000001</v>
      </c>
    </row>
    <row r="3447" spans="2:5" x14ac:dyDescent="0.3">
      <c r="B3447" s="30">
        <v>4600000</v>
      </c>
      <c r="C3447" s="30">
        <v>-4165583</v>
      </c>
      <c r="D3447" s="26">
        <f t="shared" si="106"/>
        <v>4.5999999999999996</v>
      </c>
      <c r="E3447" s="26">
        <f t="shared" si="107"/>
        <v>-4.1655829999999998</v>
      </c>
    </row>
    <row r="3448" spans="2:5" hidden="1" x14ac:dyDescent="0.3">
      <c r="B3448" s="30">
        <v>4500000</v>
      </c>
      <c r="C3448" s="30">
        <v>76700000</v>
      </c>
      <c r="D3448" s="26">
        <f t="shared" si="106"/>
        <v>4.5</v>
      </c>
      <c r="E3448" s="26">
        <f t="shared" si="107"/>
        <v>76.7</v>
      </c>
    </row>
    <row r="3449" spans="2:5" hidden="1" x14ac:dyDescent="0.3">
      <c r="B3449" s="30">
        <v>4500000</v>
      </c>
      <c r="C3449" s="30">
        <v>103576580</v>
      </c>
      <c r="D3449" s="26">
        <f t="shared" si="106"/>
        <v>4.5</v>
      </c>
      <c r="E3449" s="26">
        <f t="shared" si="107"/>
        <v>103.57658000000001</v>
      </c>
    </row>
    <row r="3450" spans="2:5" hidden="1" x14ac:dyDescent="0.3">
      <c r="B3450" s="30">
        <v>4500000</v>
      </c>
      <c r="C3450" s="30">
        <v>48200832</v>
      </c>
      <c r="D3450" s="26">
        <f t="shared" si="106"/>
        <v>4.5</v>
      </c>
      <c r="E3450" s="26">
        <f t="shared" si="107"/>
        <v>48.200831999999998</v>
      </c>
    </row>
    <row r="3451" spans="2:5" hidden="1" x14ac:dyDescent="0.3">
      <c r="B3451" s="30">
        <v>4500000</v>
      </c>
      <c r="C3451" s="30">
        <v>19532854</v>
      </c>
      <c r="D3451" s="26">
        <f t="shared" si="106"/>
        <v>4.5</v>
      </c>
      <c r="E3451" s="26">
        <f t="shared" si="107"/>
        <v>19.532854</v>
      </c>
    </row>
    <row r="3452" spans="2:5" x14ac:dyDescent="0.3">
      <c r="B3452" s="30">
        <v>15000000</v>
      </c>
      <c r="C3452" s="30">
        <v>-1939157</v>
      </c>
      <c r="D3452" s="26">
        <f t="shared" si="106"/>
        <v>15</v>
      </c>
      <c r="E3452" s="26">
        <f t="shared" si="107"/>
        <v>-1.939157</v>
      </c>
    </row>
    <row r="3453" spans="2:5" x14ac:dyDescent="0.3">
      <c r="B3453" s="30">
        <v>4500000</v>
      </c>
      <c r="C3453" s="30">
        <v>-701468</v>
      </c>
      <c r="D3453" s="26">
        <f t="shared" si="106"/>
        <v>4.5</v>
      </c>
      <c r="E3453" s="26">
        <f t="shared" si="107"/>
        <v>-0.70146799999999998</v>
      </c>
    </row>
    <row r="3454" spans="2:5" x14ac:dyDescent="0.3">
      <c r="B3454" s="30">
        <v>4500000</v>
      </c>
      <c r="C3454" s="30">
        <v>-890722</v>
      </c>
      <c r="D3454" s="26">
        <f t="shared" si="106"/>
        <v>4.5</v>
      </c>
      <c r="E3454" s="26">
        <f t="shared" si="107"/>
        <v>-0.89072200000000001</v>
      </c>
    </row>
    <row r="3455" spans="2:5" x14ac:dyDescent="0.3">
      <c r="B3455" s="30">
        <v>700000000</v>
      </c>
      <c r="C3455" s="30">
        <v>-698312689</v>
      </c>
      <c r="D3455" s="26">
        <f t="shared" si="106"/>
        <v>700</v>
      </c>
      <c r="E3455" s="26">
        <f t="shared" si="107"/>
        <v>-698.31268899999998</v>
      </c>
    </row>
    <row r="3456" spans="2:5" hidden="1" x14ac:dyDescent="0.3">
      <c r="B3456" s="30">
        <v>4500000</v>
      </c>
      <c r="C3456" s="30">
        <v>47791747.153846152</v>
      </c>
      <c r="D3456" s="26">
        <f t="shared" si="106"/>
        <v>4.5</v>
      </c>
      <c r="E3456" s="26">
        <f t="shared" si="107"/>
        <v>47.791747153846153</v>
      </c>
    </row>
    <row r="3457" spans="2:5" hidden="1" x14ac:dyDescent="0.3">
      <c r="B3457" s="30">
        <v>5000000</v>
      </c>
      <c r="C3457" s="30">
        <v>5429707</v>
      </c>
      <c r="D3457" s="26">
        <f t="shared" si="106"/>
        <v>5</v>
      </c>
      <c r="E3457" s="26">
        <f t="shared" si="107"/>
        <v>5.4297069999999996</v>
      </c>
    </row>
    <row r="3458" spans="2:5" x14ac:dyDescent="0.3">
      <c r="B3458" s="30">
        <v>4500000</v>
      </c>
      <c r="C3458" s="30">
        <v>-3772117</v>
      </c>
      <c r="D3458" s="26">
        <f t="shared" si="106"/>
        <v>4.5</v>
      </c>
      <c r="E3458" s="26">
        <f t="shared" si="107"/>
        <v>-3.7721170000000002</v>
      </c>
    </row>
    <row r="3459" spans="2:5" x14ac:dyDescent="0.3">
      <c r="B3459" s="30">
        <v>4500000</v>
      </c>
      <c r="C3459" s="30">
        <v>-3786587</v>
      </c>
      <c r="D3459" s="26">
        <f t="shared" ref="D3459:D3522" si="108">B3459/1000000</f>
        <v>4.5</v>
      </c>
      <c r="E3459" s="26">
        <f t="shared" ref="E3459:E3522" si="109">C3459/1000000</f>
        <v>-3.7865869999999999</v>
      </c>
    </row>
    <row r="3460" spans="2:5" x14ac:dyDescent="0.3">
      <c r="B3460" s="30">
        <v>2000000</v>
      </c>
      <c r="C3460" s="30">
        <v>-1589759</v>
      </c>
      <c r="D3460" s="26">
        <f t="shared" si="108"/>
        <v>2</v>
      </c>
      <c r="E3460" s="26">
        <f t="shared" si="109"/>
        <v>-1.5897589999999999</v>
      </c>
    </row>
    <row r="3461" spans="2:5" x14ac:dyDescent="0.3">
      <c r="B3461" s="30">
        <v>1900000</v>
      </c>
      <c r="C3461" s="30">
        <v>-1621179</v>
      </c>
      <c r="D3461" s="26">
        <f t="shared" si="108"/>
        <v>1.9</v>
      </c>
      <c r="E3461" s="26">
        <f t="shared" si="109"/>
        <v>-1.6211789999999999</v>
      </c>
    </row>
    <row r="3462" spans="2:5" x14ac:dyDescent="0.3">
      <c r="B3462" s="30">
        <v>4200000000</v>
      </c>
      <c r="C3462" s="30">
        <v>-4199788333</v>
      </c>
      <c r="D3462" s="26">
        <f t="shared" si="108"/>
        <v>4200</v>
      </c>
      <c r="E3462" s="26">
        <f t="shared" si="109"/>
        <v>-4199.7883330000004</v>
      </c>
    </row>
    <row r="3463" spans="2:5" x14ac:dyDescent="0.3">
      <c r="B3463" s="30">
        <v>2500000</v>
      </c>
      <c r="C3463" s="30">
        <v>-2407809</v>
      </c>
      <c r="D3463" s="26">
        <f t="shared" si="108"/>
        <v>2.5</v>
      </c>
      <c r="E3463" s="26">
        <f t="shared" si="109"/>
        <v>-2.4078089999999999</v>
      </c>
    </row>
    <row r="3464" spans="2:5" x14ac:dyDescent="0.3">
      <c r="B3464" s="30">
        <v>35000000</v>
      </c>
      <c r="C3464" s="30">
        <v>-34950587</v>
      </c>
      <c r="D3464" s="26">
        <f t="shared" si="108"/>
        <v>35</v>
      </c>
      <c r="E3464" s="26">
        <f t="shared" si="109"/>
        <v>-34.950586999999999</v>
      </c>
    </row>
    <row r="3465" spans="2:5" x14ac:dyDescent="0.3">
      <c r="B3465" s="30">
        <v>4500000</v>
      </c>
      <c r="C3465" s="30">
        <v>-4391771</v>
      </c>
      <c r="D3465" s="26">
        <f t="shared" si="108"/>
        <v>4.5</v>
      </c>
      <c r="E3465" s="26">
        <f t="shared" si="109"/>
        <v>-4.3917710000000003</v>
      </c>
    </row>
    <row r="3466" spans="2:5" hidden="1" x14ac:dyDescent="0.3">
      <c r="B3466" s="30">
        <v>4400000</v>
      </c>
      <c r="C3466" s="30">
        <v>107600000</v>
      </c>
      <c r="D3466" s="26">
        <f t="shared" si="108"/>
        <v>4.4000000000000004</v>
      </c>
      <c r="E3466" s="26">
        <f t="shared" si="109"/>
        <v>107.6</v>
      </c>
    </row>
    <row r="3467" spans="2:5" hidden="1" x14ac:dyDescent="0.3">
      <c r="B3467" s="30">
        <v>4400000</v>
      </c>
      <c r="C3467" s="30">
        <v>76906494.333333328</v>
      </c>
      <c r="D3467" s="26">
        <f t="shared" si="108"/>
        <v>4.4000000000000004</v>
      </c>
      <c r="E3467" s="26">
        <f t="shared" si="109"/>
        <v>76.906494333333328</v>
      </c>
    </row>
    <row r="3468" spans="2:5" x14ac:dyDescent="0.3">
      <c r="B3468" s="30">
        <v>4500000</v>
      </c>
      <c r="C3468" s="30">
        <v>-4491309</v>
      </c>
      <c r="D3468" s="26">
        <f t="shared" si="108"/>
        <v>4.5</v>
      </c>
      <c r="E3468" s="26">
        <f t="shared" si="109"/>
        <v>-4.4913090000000002</v>
      </c>
    </row>
    <row r="3469" spans="2:5" x14ac:dyDescent="0.3">
      <c r="B3469" s="30">
        <v>3000000</v>
      </c>
      <c r="C3469" s="30">
        <v>-2973655</v>
      </c>
      <c r="D3469" s="26">
        <f t="shared" si="108"/>
        <v>3</v>
      </c>
      <c r="E3469" s="26">
        <f t="shared" si="109"/>
        <v>-2.9736549999999999</v>
      </c>
    </row>
    <row r="3470" spans="2:5" x14ac:dyDescent="0.3">
      <c r="B3470" s="30">
        <v>20000000</v>
      </c>
      <c r="C3470" s="30">
        <v>-13059719</v>
      </c>
      <c r="D3470" s="26">
        <f t="shared" si="108"/>
        <v>20</v>
      </c>
      <c r="E3470" s="26">
        <f t="shared" si="109"/>
        <v>-13.059718999999999</v>
      </c>
    </row>
    <row r="3471" spans="2:5" x14ac:dyDescent="0.3">
      <c r="B3471" s="30">
        <v>67500000</v>
      </c>
      <c r="C3471" s="30">
        <v>-67311130</v>
      </c>
      <c r="D3471" s="26">
        <f t="shared" si="108"/>
        <v>67.5</v>
      </c>
      <c r="E3471" s="26">
        <f t="shared" si="109"/>
        <v>-67.311130000000006</v>
      </c>
    </row>
    <row r="3472" spans="2:5" hidden="1" x14ac:dyDescent="0.3">
      <c r="B3472" s="30">
        <v>6000000</v>
      </c>
      <c r="C3472" s="30">
        <v>14772796</v>
      </c>
      <c r="D3472" s="26">
        <f t="shared" si="108"/>
        <v>6</v>
      </c>
      <c r="E3472" s="26">
        <f t="shared" si="109"/>
        <v>14.772796</v>
      </c>
    </row>
    <row r="3473" spans="2:5" x14ac:dyDescent="0.3">
      <c r="B3473" s="30">
        <v>150000000</v>
      </c>
      <c r="C3473" s="30">
        <v>-149800772</v>
      </c>
      <c r="D3473" s="26">
        <f t="shared" si="108"/>
        <v>150</v>
      </c>
      <c r="E3473" s="26">
        <f t="shared" si="109"/>
        <v>-149.80077199999999</v>
      </c>
    </row>
    <row r="3474" spans="2:5" hidden="1" x14ac:dyDescent="0.3">
      <c r="B3474" s="30">
        <v>4200000</v>
      </c>
      <c r="C3474" s="30">
        <v>63105179.333333328</v>
      </c>
      <c r="D3474" s="26">
        <f t="shared" si="108"/>
        <v>4.2</v>
      </c>
      <c r="E3474" s="26">
        <f t="shared" si="109"/>
        <v>63.105179333333325</v>
      </c>
    </row>
    <row r="3475" spans="2:5" x14ac:dyDescent="0.3">
      <c r="B3475" s="30">
        <v>10000000</v>
      </c>
      <c r="C3475" s="30">
        <v>-7457736</v>
      </c>
      <c r="D3475" s="26">
        <f t="shared" si="108"/>
        <v>10</v>
      </c>
      <c r="E3475" s="26">
        <f t="shared" si="109"/>
        <v>-7.4577359999999997</v>
      </c>
    </row>
    <row r="3476" spans="2:5" x14ac:dyDescent="0.3">
      <c r="B3476" s="30">
        <v>4200000</v>
      </c>
      <c r="C3476" s="30">
        <v>-2712523</v>
      </c>
      <c r="D3476" s="26">
        <f t="shared" si="108"/>
        <v>4.2</v>
      </c>
      <c r="E3476" s="26">
        <f t="shared" si="109"/>
        <v>-2.712523</v>
      </c>
    </row>
    <row r="3477" spans="2:5" hidden="1" x14ac:dyDescent="0.3">
      <c r="B3477" s="30">
        <v>2300000</v>
      </c>
      <c r="C3477" s="30">
        <v>60249000</v>
      </c>
      <c r="D3477" s="26">
        <f t="shared" si="108"/>
        <v>2.2999999999999998</v>
      </c>
      <c r="E3477" s="26">
        <f t="shared" si="109"/>
        <v>60.249000000000002</v>
      </c>
    </row>
    <row r="3478" spans="2:5" hidden="1" x14ac:dyDescent="0.3">
      <c r="B3478" s="30">
        <v>4000000</v>
      </c>
      <c r="C3478" s="30">
        <v>101500000</v>
      </c>
      <c r="D3478" s="26">
        <f t="shared" si="108"/>
        <v>4</v>
      </c>
      <c r="E3478" s="26">
        <f t="shared" si="109"/>
        <v>101.5</v>
      </c>
    </row>
    <row r="3479" spans="2:5" x14ac:dyDescent="0.3">
      <c r="B3479" s="30">
        <v>4000000</v>
      </c>
      <c r="C3479" s="30">
        <v>-3898945</v>
      </c>
      <c r="D3479" s="26">
        <f t="shared" si="108"/>
        <v>4</v>
      </c>
      <c r="E3479" s="26">
        <f t="shared" si="109"/>
        <v>-3.8989449999999999</v>
      </c>
    </row>
    <row r="3480" spans="2:5" hidden="1" x14ac:dyDescent="0.3">
      <c r="B3480" s="30">
        <v>114000</v>
      </c>
      <c r="C3480" s="30">
        <v>7048538.333333333</v>
      </c>
      <c r="D3480" s="26">
        <f t="shared" si="108"/>
        <v>0.114</v>
      </c>
      <c r="E3480" s="26">
        <f t="shared" si="109"/>
        <v>7.0485383333333331</v>
      </c>
    </row>
    <row r="3481" spans="2:5" hidden="1" x14ac:dyDescent="0.3">
      <c r="B3481" s="30">
        <v>4000000</v>
      </c>
      <c r="C3481" s="30">
        <v>40566004</v>
      </c>
      <c r="D3481" s="26">
        <f t="shared" si="108"/>
        <v>4</v>
      </c>
      <c r="E3481" s="26">
        <f t="shared" si="109"/>
        <v>40.566004</v>
      </c>
    </row>
    <row r="3482" spans="2:5" hidden="1" x14ac:dyDescent="0.3">
      <c r="B3482" s="30">
        <v>4000000</v>
      </c>
      <c r="C3482" s="30">
        <v>35200000</v>
      </c>
      <c r="D3482" s="26">
        <f t="shared" si="108"/>
        <v>4</v>
      </c>
      <c r="E3482" s="26">
        <f t="shared" si="109"/>
        <v>35.200000000000003</v>
      </c>
    </row>
    <row r="3483" spans="2:5" hidden="1" x14ac:dyDescent="0.3">
      <c r="B3483" s="30">
        <v>4000000</v>
      </c>
      <c r="C3483" s="30">
        <v>32000000</v>
      </c>
      <c r="D3483" s="26">
        <f t="shared" si="108"/>
        <v>4</v>
      </c>
      <c r="E3483" s="26">
        <f t="shared" si="109"/>
        <v>32</v>
      </c>
    </row>
    <row r="3484" spans="2:5" hidden="1" x14ac:dyDescent="0.3">
      <c r="B3484" s="30">
        <v>4000000</v>
      </c>
      <c r="C3484" s="30">
        <v>27252964</v>
      </c>
      <c r="D3484" s="26">
        <f t="shared" si="108"/>
        <v>4</v>
      </c>
      <c r="E3484" s="26">
        <f t="shared" si="109"/>
        <v>27.252963999999999</v>
      </c>
    </row>
    <row r="3485" spans="2:5" x14ac:dyDescent="0.3">
      <c r="B3485" s="30">
        <v>8500000</v>
      </c>
      <c r="C3485" s="30">
        <v>-8368825</v>
      </c>
      <c r="D3485" s="26">
        <f t="shared" si="108"/>
        <v>8.5</v>
      </c>
      <c r="E3485" s="26">
        <f t="shared" si="109"/>
        <v>-8.3688249999999993</v>
      </c>
    </row>
    <row r="3486" spans="2:5" hidden="1" x14ac:dyDescent="0.3">
      <c r="B3486" s="30">
        <v>3600000</v>
      </c>
      <c r="C3486" s="30">
        <v>28368347</v>
      </c>
      <c r="D3486" s="26">
        <f t="shared" si="108"/>
        <v>3.6</v>
      </c>
      <c r="E3486" s="26">
        <f t="shared" si="109"/>
        <v>28.368347</v>
      </c>
    </row>
    <row r="3487" spans="2:5" hidden="1" x14ac:dyDescent="0.3">
      <c r="B3487" s="30">
        <v>4000000</v>
      </c>
      <c r="C3487" s="30">
        <v>21000000</v>
      </c>
      <c r="D3487" s="26">
        <f t="shared" si="108"/>
        <v>4</v>
      </c>
      <c r="E3487" s="26">
        <f t="shared" si="109"/>
        <v>21</v>
      </c>
    </row>
    <row r="3488" spans="2:5" hidden="1" x14ac:dyDescent="0.3">
      <c r="B3488" s="30">
        <v>4000000</v>
      </c>
      <c r="C3488" s="30">
        <v>31385560</v>
      </c>
      <c r="D3488" s="26">
        <f t="shared" si="108"/>
        <v>4</v>
      </c>
      <c r="E3488" s="26">
        <f t="shared" si="109"/>
        <v>31.385560000000002</v>
      </c>
    </row>
    <row r="3489" spans="2:5" hidden="1" x14ac:dyDescent="0.3">
      <c r="B3489" s="30">
        <v>4000000</v>
      </c>
      <c r="C3489" s="30">
        <v>12800000</v>
      </c>
      <c r="D3489" s="26">
        <f t="shared" si="108"/>
        <v>4</v>
      </c>
      <c r="E3489" s="26">
        <f t="shared" si="109"/>
        <v>12.8</v>
      </c>
    </row>
    <row r="3490" spans="2:5" hidden="1" x14ac:dyDescent="0.3">
      <c r="B3490" s="30">
        <v>3500000</v>
      </c>
      <c r="C3490" s="30">
        <v>17303237</v>
      </c>
      <c r="D3490" s="26">
        <f t="shared" si="108"/>
        <v>3.5</v>
      </c>
      <c r="E3490" s="26">
        <f t="shared" si="109"/>
        <v>17.303236999999999</v>
      </c>
    </row>
    <row r="3491" spans="2:5" hidden="1" x14ac:dyDescent="0.3">
      <c r="B3491" s="30">
        <v>4000000</v>
      </c>
      <c r="C3491" s="30">
        <v>9008928</v>
      </c>
      <c r="D3491" s="26">
        <f t="shared" si="108"/>
        <v>4</v>
      </c>
      <c r="E3491" s="26">
        <f t="shared" si="109"/>
        <v>9.0089279999999992</v>
      </c>
    </row>
    <row r="3492" spans="2:5" hidden="1" x14ac:dyDescent="0.3">
      <c r="B3492" s="30">
        <v>5000000</v>
      </c>
      <c r="C3492" s="30">
        <v>10152879</v>
      </c>
      <c r="D3492" s="26">
        <f t="shared" si="108"/>
        <v>5</v>
      </c>
      <c r="E3492" s="26">
        <f t="shared" si="109"/>
        <v>10.152879</v>
      </c>
    </row>
    <row r="3493" spans="2:5" hidden="1" x14ac:dyDescent="0.3">
      <c r="B3493" s="30">
        <v>4000000</v>
      </c>
      <c r="C3493" s="30">
        <v>21359200</v>
      </c>
      <c r="D3493" s="26">
        <f t="shared" si="108"/>
        <v>4</v>
      </c>
      <c r="E3493" s="26">
        <f t="shared" si="109"/>
        <v>21.359200000000001</v>
      </c>
    </row>
    <row r="3494" spans="2:5" hidden="1" x14ac:dyDescent="0.3">
      <c r="B3494" s="30">
        <v>4000000</v>
      </c>
      <c r="C3494" s="30">
        <v>6515579</v>
      </c>
      <c r="D3494" s="26">
        <f t="shared" si="108"/>
        <v>4</v>
      </c>
      <c r="E3494" s="26">
        <f t="shared" si="109"/>
        <v>6.5155789999999998</v>
      </c>
    </row>
    <row r="3495" spans="2:5" hidden="1" x14ac:dyDescent="0.3">
      <c r="B3495" s="30">
        <v>4000000</v>
      </c>
      <c r="C3495" s="30">
        <v>6097096</v>
      </c>
      <c r="D3495" s="26">
        <f t="shared" si="108"/>
        <v>4</v>
      </c>
      <c r="E3495" s="26">
        <f t="shared" si="109"/>
        <v>6.0970959999999996</v>
      </c>
    </row>
    <row r="3496" spans="2:5" hidden="1" x14ac:dyDescent="0.3">
      <c r="B3496" s="30">
        <v>6000000</v>
      </c>
      <c r="C3496" s="30">
        <v>3821335</v>
      </c>
      <c r="D3496" s="26">
        <f t="shared" si="108"/>
        <v>6</v>
      </c>
      <c r="E3496" s="26">
        <f t="shared" si="109"/>
        <v>3.8213349999999999</v>
      </c>
    </row>
    <row r="3497" spans="2:5" hidden="1" x14ac:dyDescent="0.3">
      <c r="B3497" s="30">
        <v>3200000</v>
      </c>
      <c r="C3497" s="30">
        <v>5043880</v>
      </c>
      <c r="D3497" s="26">
        <f t="shared" si="108"/>
        <v>3.2</v>
      </c>
      <c r="E3497" s="26">
        <f t="shared" si="109"/>
        <v>5.0438799999999997</v>
      </c>
    </row>
    <row r="3498" spans="2:5" hidden="1" x14ac:dyDescent="0.3">
      <c r="B3498" s="30">
        <v>4000000</v>
      </c>
      <c r="C3498" s="30">
        <v>3825820</v>
      </c>
      <c r="D3498" s="26">
        <f t="shared" si="108"/>
        <v>4</v>
      </c>
      <c r="E3498" s="26">
        <f t="shared" si="109"/>
        <v>3.8258200000000002</v>
      </c>
    </row>
    <row r="3499" spans="2:5" hidden="1" x14ac:dyDescent="0.3">
      <c r="B3499" s="30">
        <v>3400000</v>
      </c>
      <c r="C3499" s="30">
        <v>3759147</v>
      </c>
      <c r="D3499" s="26">
        <f t="shared" si="108"/>
        <v>3.4</v>
      </c>
      <c r="E3499" s="26">
        <f t="shared" si="109"/>
        <v>3.759147</v>
      </c>
    </row>
    <row r="3500" spans="2:5" hidden="1" x14ac:dyDescent="0.3">
      <c r="B3500" s="30">
        <v>4000000</v>
      </c>
      <c r="C3500" s="30">
        <v>13314483</v>
      </c>
      <c r="D3500" s="26">
        <f t="shared" si="108"/>
        <v>4</v>
      </c>
      <c r="E3500" s="26">
        <f t="shared" si="109"/>
        <v>13.314482999999999</v>
      </c>
    </row>
    <row r="3501" spans="2:5" hidden="1" x14ac:dyDescent="0.3">
      <c r="B3501" s="30">
        <v>4000000</v>
      </c>
      <c r="C3501" s="30">
        <v>2525762</v>
      </c>
      <c r="D3501" s="26">
        <f t="shared" si="108"/>
        <v>4</v>
      </c>
      <c r="E3501" s="26">
        <f t="shared" si="109"/>
        <v>2.5257619999999998</v>
      </c>
    </row>
    <row r="3502" spans="2:5" hidden="1" x14ac:dyDescent="0.3">
      <c r="B3502" s="30">
        <v>4000000</v>
      </c>
      <c r="C3502" s="30">
        <v>28000000</v>
      </c>
      <c r="D3502" s="26">
        <f t="shared" si="108"/>
        <v>4</v>
      </c>
      <c r="E3502" s="26">
        <f t="shared" si="109"/>
        <v>28</v>
      </c>
    </row>
    <row r="3503" spans="2:5" x14ac:dyDescent="0.3">
      <c r="B3503" s="30">
        <v>10000000</v>
      </c>
      <c r="C3503" s="30">
        <v>-5386185</v>
      </c>
      <c r="D3503" s="26">
        <f t="shared" si="108"/>
        <v>10</v>
      </c>
      <c r="E3503" s="26">
        <f t="shared" si="109"/>
        <v>-5.3861850000000002</v>
      </c>
    </row>
    <row r="3504" spans="2:5" hidden="1" x14ac:dyDescent="0.3">
      <c r="B3504" s="30">
        <v>4000000</v>
      </c>
      <c r="C3504" s="30">
        <v>301331</v>
      </c>
      <c r="D3504" s="26">
        <f t="shared" si="108"/>
        <v>4</v>
      </c>
      <c r="E3504" s="26">
        <f t="shared" si="109"/>
        <v>0.30133100000000002</v>
      </c>
    </row>
    <row r="3505" spans="2:5" hidden="1" x14ac:dyDescent="0.3">
      <c r="B3505" s="30">
        <v>4000000</v>
      </c>
      <c r="C3505" s="30">
        <v>46737</v>
      </c>
      <c r="D3505" s="26">
        <f t="shared" si="108"/>
        <v>4</v>
      </c>
      <c r="E3505" s="26">
        <f t="shared" si="109"/>
        <v>4.6737000000000001E-2</v>
      </c>
    </row>
    <row r="3506" spans="2:5" x14ac:dyDescent="0.3">
      <c r="B3506" s="30">
        <v>8000000</v>
      </c>
      <c r="C3506" s="30">
        <v>-4286998</v>
      </c>
      <c r="D3506" s="26">
        <f t="shared" si="108"/>
        <v>8</v>
      </c>
      <c r="E3506" s="26">
        <f t="shared" si="109"/>
        <v>-4.2869979999999996</v>
      </c>
    </row>
    <row r="3507" spans="2:5" x14ac:dyDescent="0.3">
      <c r="B3507" s="30">
        <v>4000000</v>
      </c>
      <c r="C3507" s="30">
        <v>-531428</v>
      </c>
      <c r="D3507" s="26">
        <f t="shared" si="108"/>
        <v>4</v>
      </c>
      <c r="E3507" s="26">
        <f t="shared" si="109"/>
        <v>-0.53142800000000001</v>
      </c>
    </row>
    <row r="3508" spans="2:5" x14ac:dyDescent="0.3">
      <c r="B3508" s="30">
        <v>4000000</v>
      </c>
      <c r="C3508" s="30">
        <v>-1107418</v>
      </c>
      <c r="D3508" s="26">
        <f t="shared" si="108"/>
        <v>4</v>
      </c>
      <c r="E3508" s="26">
        <f t="shared" si="109"/>
        <v>-1.107418</v>
      </c>
    </row>
    <row r="3509" spans="2:5" x14ac:dyDescent="0.3">
      <c r="B3509" s="30">
        <v>4000000</v>
      </c>
      <c r="C3509" s="30">
        <v>-1200000</v>
      </c>
      <c r="D3509" s="26">
        <f t="shared" si="108"/>
        <v>4</v>
      </c>
      <c r="E3509" s="26">
        <f t="shared" si="109"/>
        <v>-1.2</v>
      </c>
    </row>
    <row r="3510" spans="2:5" x14ac:dyDescent="0.3">
      <c r="B3510" s="30">
        <v>4000000</v>
      </c>
      <c r="C3510" s="30">
        <v>-1573149</v>
      </c>
      <c r="D3510" s="26">
        <f t="shared" si="108"/>
        <v>4</v>
      </c>
      <c r="E3510" s="26">
        <f t="shared" si="109"/>
        <v>-1.5731489999999999</v>
      </c>
    </row>
    <row r="3511" spans="2:5" x14ac:dyDescent="0.3">
      <c r="B3511" s="30">
        <v>4000000</v>
      </c>
      <c r="C3511" s="30">
        <v>-2674927</v>
      </c>
      <c r="D3511" s="26">
        <f t="shared" si="108"/>
        <v>4</v>
      </c>
      <c r="E3511" s="26">
        <f t="shared" si="109"/>
        <v>-2.6749269999999998</v>
      </c>
    </row>
    <row r="3512" spans="2:5" hidden="1" x14ac:dyDescent="0.3">
      <c r="B3512" s="30">
        <v>4000000</v>
      </c>
      <c r="C3512" s="30">
        <v>16553808.600000001</v>
      </c>
      <c r="D3512" s="26">
        <f t="shared" si="108"/>
        <v>4</v>
      </c>
      <c r="E3512" s="26">
        <f t="shared" si="109"/>
        <v>16.5538086</v>
      </c>
    </row>
    <row r="3513" spans="2:5" x14ac:dyDescent="0.3">
      <c r="B3513" s="30">
        <v>4000000</v>
      </c>
      <c r="C3513" s="30">
        <v>-3135041</v>
      </c>
      <c r="D3513" s="26">
        <f t="shared" si="108"/>
        <v>4</v>
      </c>
      <c r="E3513" s="26">
        <f t="shared" si="109"/>
        <v>-3.1350410000000002</v>
      </c>
    </row>
    <row r="3514" spans="2:5" x14ac:dyDescent="0.3">
      <c r="B3514" s="30">
        <v>4000000</v>
      </c>
      <c r="C3514" s="30">
        <v>-1398153</v>
      </c>
      <c r="D3514" s="26">
        <f t="shared" si="108"/>
        <v>4</v>
      </c>
      <c r="E3514" s="26">
        <f t="shared" si="109"/>
        <v>-1.398153</v>
      </c>
    </row>
    <row r="3515" spans="2:5" x14ac:dyDescent="0.3">
      <c r="B3515" s="30">
        <v>4000000</v>
      </c>
      <c r="C3515" s="30">
        <v>-3200000</v>
      </c>
      <c r="D3515" s="26">
        <f t="shared" si="108"/>
        <v>4</v>
      </c>
      <c r="E3515" s="26">
        <f t="shared" si="109"/>
        <v>-3.2</v>
      </c>
    </row>
    <row r="3516" spans="2:5" x14ac:dyDescent="0.3">
      <c r="B3516" s="30">
        <v>4000000</v>
      </c>
      <c r="C3516" s="30">
        <v>-3437941</v>
      </c>
      <c r="D3516" s="26">
        <f t="shared" si="108"/>
        <v>4</v>
      </c>
      <c r="E3516" s="26">
        <f t="shared" si="109"/>
        <v>-3.4379409999999999</v>
      </c>
    </row>
    <row r="3517" spans="2:5" x14ac:dyDescent="0.3">
      <c r="B3517" s="30">
        <v>4000000</v>
      </c>
      <c r="C3517" s="30">
        <v>-3600207</v>
      </c>
      <c r="D3517" s="26">
        <f t="shared" si="108"/>
        <v>4</v>
      </c>
      <c r="E3517" s="26">
        <f t="shared" si="109"/>
        <v>-3.6002070000000002</v>
      </c>
    </row>
    <row r="3518" spans="2:5" x14ac:dyDescent="0.3">
      <c r="B3518" s="30">
        <v>4000000</v>
      </c>
      <c r="C3518" s="30">
        <v>-3628103</v>
      </c>
      <c r="D3518" s="26">
        <f t="shared" si="108"/>
        <v>4</v>
      </c>
      <c r="E3518" s="26">
        <f t="shared" si="109"/>
        <v>-3.6281029999999999</v>
      </c>
    </row>
    <row r="3519" spans="2:5" x14ac:dyDescent="0.3">
      <c r="B3519" s="30">
        <v>3000000</v>
      </c>
      <c r="C3519" s="30">
        <v>-2697796</v>
      </c>
      <c r="D3519" s="26">
        <f t="shared" si="108"/>
        <v>3</v>
      </c>
      <c r="E3519" s="26">
        <f t="shared" si="109"/>
        <v>-2.6977959999999999</v>
      </c>
    </row>
    <row r="3520" spans="2:5" x14ac:dyDescent="0.3">
      <c r="B3520" s="30">
        <v>1300000</v>
      </c>
      <c r="C3520" s="30">
        <v>-945296</v>
      </c>
      <c r="D3520" s="26">
        <f t="shared" si="108"/>
        <v>1.3</v>
      </c>
      <c r="E3520" s="26">
        <f t="shared" si="109"/>
        <v>-0.94529600000000003</v>
      </c>
    </row>
    <row r="3521" spans="2:5" x14ac:dyDescent="0.3">
      <c r="B3521" s="30">
        <v>1500000</v>
      </c>
      <c r="C3521" s="30">
        <v>-1234893</v>
      </c>
      <c r="D3521" s="26">
        <f t="shared" si="108"/>
        <v>1.5</v>
      </c>
      <c r="E3521" s="26">
        <f t="shared" si="109"/>
        <v>-1.234893</v>
      </c>
    </row>
    <row r="3522" spans="2:5" x14ac:dyDescent="0.3">
      <c r="B3522" s="30">
        <v>4000000</v>
      </c>
      <c r="C3522" s="30">
        <v>-3814423</v>
      </c>
      <c r="D3522" s="26">
        <f t="shared" si="108"/>
        <v>4</v>
      </c>
      <c r="E3522" s="26">
        <f t="shared" si="109"/>
        <v>-3.8144230000000001</v>
      </c>
    </row>
    <row r="3523" spans="2:5" x14ac:dyDescent="0.3">
      <c r="B3523" s="30">
        <v>4000000</v>
      </c>
      <c r="C3523" s="30">
        <v>-3899588</v>
      </c>
      <c r="D3523" s="26">
        <f t="shared" ref="D3523:D3586" si="110">B3523/1000000</f>
        <v>4</v>
      </c>
      <c r="E3523" s="26">
        <f t="shared" ref="E3523:E3586" si="111">C3523/1000000</f>
        <v>-3.8995880000000001</v>
      </c>
    </row>
    <row r="3524" spans="2:5" x14ac:dyDescent="0.3">
      <c r="B3524" s="30">
        <v>9500000</v>
      </c>
      <c r="C3524" s="30">
        <v>-9441786</v>
      </c>
      <c r="D3524" s="26">
        <f t="shared" si="110"/>
        <v>9.5</v>
      </c>
      <c r="E3524" s="26">
        <f t="shared" si="111"/>
        <v>-9.4417860000000005</v>
      </c>
    </row>
    <row r="3525" spans="2:5" x14ac:dyDescent="0.3">
      <c r="B3525" s="30">
        <v>14000000</v>
      </c>
      <c r="C3525" s="30">
        <v>-13924922</v>
      </c>
      <c r="D3525" s="26">
        <f t="shared" si="110"/>
        <v>14</v>
      </c>
      <c r="E3525" s="26">
        <f t="shared" si="111"/>
        <v>-13.924922</v>
      </c>
    </row>
    <row r="3526" spans="2:5" x14ac:dyDescent="0.3">
      <c r="B3526" s="30">
        <v>2500000</v>
      </c>
      <c r="C3526" s="30">
        <v>-2435641</v>
      </c>
      <c r="D3526" s="26">
        <f t="shared" si="110"/>
        <v>2.5</v>
      </c>
      <c r="E3526" s="26">
        <f t="shared" si="111"/>
        <v>-2.4356409999999999</v>
      </c>
    </row>
    <row r="3527" spans="2:5" x14ac:dyDescent="0.3">
      <c r="B3527" s="30">
        <v>16000000</v>
      </c>
      <c r="C3527" s="30">
        <v>-15682875</v>
      </c>
      <c r="D3527" s="26">
        <f t="shared" si="110"/>
        <v>16</v>
      </c>
      <c r="E3527" s="26">
        <f t="shared" si="111"/>
        <v>-15.682874999999999</v>
      </c>
    </row>
    <row r="3528" spans="2:5" x14ac:dyDescent="0.3">
      <c r="B3528" s="30">
        <v>4000000</v>
      </c>
      <c r="C3528" s="30">
        <v>-3853598</v>
      </c>
      <c r="D3528" s="26">
        <f t="shared" si="110"/>
        <v>4</v>
      </c>
      <c r="E3528" s="26">
        <f t="shared" si="111"/>
        <v>-3.8535979999999999</v>
      </c>
    </row>
    <row r="3529" spans="2:5" x14ac:dyDescent="0.3">
      <c r="B3529" s="30">
        <v>650000</v>
      </c>
      <c r="C3529" s="30">
        <v>-631531</v>
      </c>
      <c r="D3529" s="26">
        <f t="shared" si="110"/>
        <v>0.65</v>
      </c>
      <c r="E3529" s="26">
        <f t="shared" si="111"/>
        <v>-0.63153099999999995</v>
      </c>
    </row>
    <row r="3530" spans="2:5" x14ac:dyDescent="0.3">
      <c r="B3530" s="30">
        <v>4000000</v>
      </c>
      <c r="C3530" s="30">
        <v>-3987164</v>
      </c>
      <c r="D3530" s="26">
        <f t="shared" si="110"/>
        <v>4</v>
      </c>
      <c r="E3530" s="26">
        <f t="shared" si="111"/>
        <v>-3.9871639999999999</v>
      </c>
    </row>
    <row r="3531" spans="2:5" x14ac:dyDescent="0.3">
      <c r="B3531" s="30">
        <v>4000000</v>
      </c>
      <c r="C3531" s="30">
        <v>-3979738</v>
      </c>
      <c r="D3531" s="26">
        <f t="shared" si="110"/>
        <v>4</v>
      </c>
      <c r="E3531" s="26">
        <f t="shared" si="111"/>
        <v>-3.9797380000000002</v>
      </c>
    </row>
    <row r="3532" spans="2:5" x14ac:dyDescent="0.3">
      <c r="B3532" s="30">
        <v>11288333.333333334</v>
      </c>
      <c r="C3532" s="30">
        <v>-2544200.333333334</v>
      </c>
      <c r="D3532" s="26">
        <f t="shared" si="110"/>
        <v>11.288333333333334</v>
      </c>
      <c r="E3532" s="26">
        <f t="shared" si="111"/>
        <v>-2.5442003333333338</v>
      </c>
    </row>
    <row r="3533" spans="2:5" x14ac:dyDescent="0.3">
      <c r="B3533" s="30">
        <v>4000000</v>
      </c>
      <c r="C3533" s="30">
        <v>-3995937</v>
      </c>
      <c r="D3533" s="26">
        <f t="shared" si="110"/>
        <v>4</v>
      </c>
      <c r="E3533" s="26">
        <f t="shared" si="111"/>
        <v>-3.9959370000000001</v>
      </c>
    </row>
    <row r="3534" spans="2:5" hidden="1" x14ac:dyDescent="0.3">
      <c r="B3534" s="30">
        <v>4000000</v>
      </c>
      <c r="C3534" s="30">
        <v>2566801</v>
      </c>
      <c r="D3534" s="26">
        <f t="shared" si="110"/>
        <v>4</v>
      </c>
      <c r="E3534" s="26">
        <f t="shared" si="111"/>
        <v>2.5668009999999999</v>
      </c>
    </row>
    <row r="3535" spans="2:5" hidden="1" x14ac:dyDescent="0.3">
      <c r="B3535" s="30">
        <v>4000000</v>
      </c>
      <c r="C3535" s="30">
        <v>34432823</v>
      </c>
      <c r="D3535" s="26">
        <f t="shared" si="110"/>
        <v>4</v>
      </c>
      <c r="E3535" s="26">
        <f t="shared" si="111"/>
        <v>34.432822999999999</v>
      </c>
    </row>
    <row r="3536" spans="2:5" hidden="1" x14ac:dyDescent="0.3">
      <c r="B3536" s="30">
        <v>4000000</v>
      </c>
      <c r="C3536" s="30">
        <v>36066497</v>
      </c>
      <c r="D3536" s="26">
        <f t="shared" si="110"/>
        <v>4</v>
      </c>
      <c r="E3536" s="26">
        <f t="shared" si="111"/>
        <v>36.066496999999998</v>
      </c>
    </row>
    <row r="3537" spans="2:5" hidden="1" x14ac:dyDescent="0.3">
      <c r="B3537" s="30">
        <v>3800000</v>
      </c>
      <c r="C3537" s="30">
        <v>13278655.5</v>
      </c>
      <c r="D3537" s="26">
        <f t="shared" si="110"/>
        <v>3.8</v>
      </c>
      <c r="E3537" s="26">
        <f t="shared" si="111"/>
        <v>13.278655499999999</v>
      </c>
    </row>
    <row r="3538" spans="2:5" hidden="1" x14ac:dyDescent="0.3">
      <c r="B3538" s="30">
        <v>3977000</v>
      </c>
      <c r="C3538" s="30">
        <v>194678278</v>
      </c>
      <c r="D3538" s="26">
        <f t="shared" si="110"/>
        <v>3.9769999999999999</v>
      </c>
      <c r="E3538" s="26">
        <f t="shared" si="111"/>
        <v>194.67827800000001</v>
      </c>
    </row>
    <row r="3539" spans="2:5" x14ac:dyDescent="0.3">
      <c r="B3539" s="30">
        <v>4000000</v>
      </c>
      <c r="C3539" s="30">
        <v>-3856347</v>
      </c>
      <c r="D3539" s="26">
        <f t="shared" si="110"/>
        <v>4</v>
      </c>
      <c r="E3539" s="26">
        <f t="shared" si="111"/>
        <v>-3.856347</v>
      </c>
    </row>
    <row r="3540" spans="2:5" x14ac:dyDescent="0.3">
      <c r="B3540" s="30">
        <v>3800000</v>
      </c>
      <c r="C3540" s="30">
        <v>-3785127</v>
      </c>
      <c r="D3540" s="26">
        <f t="shared" si="110"/>
        <v>3.8</v>
      </c>
      <c r="E3540" s="26">
        <f t="shared" si="111"/>
        <v>-3.7851270000000001</v>
      </c>
    </row>
    <row r="3541" spans="2:5" hidden="1" x14ac:dyDescent="0.3">
      <c r="B3541" s="30">
        <v>3768785</v>
      </c>
      <c r="C3541" s="30">
        <v>4231215</v>
      </c>
      <c r="D3541" s="26">
        <f t="shared" si="110"/>
        <v>3.7687849999999998</v>
      </c>
      <c r="E3541" s="26">
        <f t="shared" si="111"/>
        <v>4.2312149999999997</v>
      </c>
    </row>
    <row r="3542" spans="2:5" x14ac:dyDescent="0.3">
      <c r="B3542" s="30">
        <v>3500000</v>
      </c>
      <c r="C3542" s="30">
        <v>-3462394</v>
      </c>
      <c r="D3542" s="26">
        <f t="shared" si="110"/>
        <v>3.5</v>
      </c>
      <c r="E3542" s="26">
        <f t="shared" si="111"/>
        <v>-3.4623940000000002</v>
      </c>
    </row>
    <row r="3543" spans="2:5" x14ac:dyDescent="0.3">
      <c r="B3543" s="30">
        <v>3700000</v>
      </c>
      <c r="C3543" s="30">
        <v>-744000</v>
      </c>
      <c r="D3543" s="26">
        <f t="shared" si="110"/>
        <v>3.7</v>
      </c>
      <c r="E3543" s="26">
        <f t="shared" si="111"/>
        <v>-0.74399999999999999</v>
      </c>
    </row>
    <row r="3544" spans="2:5" x14ac:dyDescent="0.3">
      <c r="B3544" s="30">
        <v>3800000</v>
      </c>
      <c r="C3544" s="30">
        <v>-3780041</v>
      </c>
      <c r="D3544" s="26">
        <f t="shared" si="110"/>
        <v>3.8</v>
      </c>
      <c r="E3544" s="26">
        <f t="shared" si="111"/>
        <v>-3.7800410000000002</v>
      </c>
    </row>
    <row r="3545" spans="2:5" hidden="1" x14ac:dyDescent="0.3">
      <c r="B3545" s="30">
        <v>2000000</v>
      </c>
      <c r="C3545" s="30">
        <v>706659</v>
      </c>
      <c r="D3545" s="26">
        <f t="shared" si="110"/>
        <v>2</v>
      </c>
      <c r="E3545" s="26">
        <f t="shared" si="111"/>
        <v>0.70665900000000004</v>
      </c>
    </row>
    <row r="3546" spans="2:5" hidden="1" x14ac:dyDescent="0.3">
      <c r="B3546" s="30">
        <v>3600000</v>
      </c>
      <c r="C3546" s="30">
        <v>30464786</v>
      </c>
      <c r="D3546" s="26">
        <f t="shared" si="110"/>
        <v>3.6</v>
      </c>
      <c r="E3546" s="26">
        <f t="shared" si="111"/>
        <v>30.464786</v>
      </c>
    </row>
    <row r="3547" spans="2:5" hidden="1" x14ac:dyDescent="0.3">
      <c r="B3547" s="30">
        <v>3500000</v>
      </c>
      <c r="C3547" s="30">
        <v>42357453</v>
      </c>
      <c r="D3547" s="26">
        <f t="shared" si="110"/>
        <v>3.5</v>
      </c>
      <c r="E3547" s="26">
        <f t="shared" si="111"/>
        <v>42.357453</v>
      </c>
    </row>
    <row r="3548" spans="2:5" hidden="1" x14ac:dyDescent="0.3">
      <c r="B3548" s="30">
        <v>3500000</v>
      </c>
      <c r="C3548" s="30">
        <v>79900000</v>
      </c>
      <c r="D3548" s="26">
        <f t="shared" si="110"/>
        <v>3.5</v>
      </c>
      <c r="E3548" s="26">
        <f t="shared" si="111"/>
        <v>79.900000000000006</v>
      </c>
    </row>
    <row r="3549" spans="2:5" hidden="1" x14ac:dyDescent="0.3">
      <c r="B3549" s="30">
        <v>3500000</v>
      </c>
      <c r="C3549" s="30">
        <v>24400000</v>
      </c>
      <c r="D3549" s="26">
        <f t="shared" si="110"/>
        <v>3.5</v>
      </c>
      <c r="E3549" s="26">
        <f t="shared" si="111"/>
        <v>24.4</v>
      </c>
    </row>
    <row r="3550" spans="2:5" hidden="1" x14ac:dyDescent="0.3">
      <c r="B3550" s="30">
        <v>3500000</v>
      </c>
      <c r="C3550" s="30">
        <v>24400000</v>
      </c>
      <c r="D3550" s="26">
        <f t="shared" si="110"/>
        <v>3.5</v>
      </c>
      <c r="E3550" s="26">
        <f t="shared" si="111"/>
        <v>24.4</v>
      </c>
    </row>
    <row r="3551" spans="2:5" hidden="1" x14ac:dyDescent="0.3">
      <c r="B3551" s="30">
        <v>3500000</v>
      </c>
      <c r="C3551" s="30">
        <v>10500000</v>
      </c>
      <c r="D3551" s="26">
        <f t="shared" si="110"/>
        <v>3.5</v>
      </c>
      <c r="E3551" s="26">
        <f t="shared" si="111"/>
        <v>10.5</v>
      </c>
    </row>
    <row r="3552" spans="2:5" x14ac:dyDescent="0.3">
      <c r="B3552" s="30">
        <v>3716946</v>
      </c>
      <c r="C3552" s="30">
        <v>-3702073</v>
      </c>
      <c r="D3552" s="26">
        <f t="shared" si="110"/>
        <v>3.7169460000000001</v>
      </c>
      <c r="E3552" s="26">
        <f t="shared" si="111"/>
        <v>-3.7020729999999999</v>
      </c>
    </row>
    <row r="3553" spans="2:5" hidden="1" x14ac:dyDescent="0.3">
      <c r="B3553" s="30">
        <v>2000000</v>
      </c>
      <c r="C3553" s="30">
        <v>30000000</v>
      </c>
      <c r="D3553" s="26">
        <f t="shared" si="110"/>
        <v>2</v>
      </c>
      <c r="E3553" s="26">
        <f t="shared" si="111"/>
        <v>30</v>
      </c>
    </row>
    <row r="3554" spans="2:5" hidden="1" x14ac:dyDescent="0.3">
      <c r="B3554" s="30">
        <v>3500000</v>
      </c>
      <c r="C3554" s="30">
        <v>21638292</v>
      </c>
      <c r="D3554" s="26">
        <f t="shared" si="110"/>
        <v>3.5</v>
      </c>
      <c r="E3554" s="26">
        <f t="shared" si="111"/>
        <v>21.638292</v>
      </c>
    </row>
    <row r="3555" spans="2:5" hidden="1" x14ac:dyDescent="0.3">
      <c r="B3555" s="30">
        <v>3500000</v>
      </c>
      <c r="C3555" s="30">
        <v>6805534</v>
      </c>
      <c r="D3555" s="26">
        <f t="shared" si="110"/>
        <v>3.5</v>
      </c>
      <c r="E3555" s="26">
        <f t="shared" si="111"/>
        <v>6.8055339999999998</v>
      </c>
    </row>
    <row r="3556" spans="2:5" hidden="1" x14ac:dyDescent="0.3">
      <c r="B3556" s="30">
        <v>3500000</v>
      </c>
      <c r="C3556" s="30">
        <v>5949219</v>
      </c>
      <c r="D3556" s="26">
        <f t="shared" si="110"/>
        <v>3.5</v>
      </c>
      <c r="E3556" s="26">
        <f t="shared" si="111"/>
        <v>5.9492190000000003</v>
      </c>
    </row>
    <row r="3557" spans="2:5" hidden="1" x14ac:dyDescent="0.3">
      <c r="B3557" s="30">
        <v>3500000</v>
      </c>
      <c r="C3557" s="30">
        <v>2890032</v>
      </c>
      <c r="D3557" s="26">
        <f t="shared" si="110"/>
        <v>3.5</v>
      </c>
      <c r="E3557" s="26">
        <f t="shared" si="111"/>
        <v>2.8900320000000002</v>
      </c>
    </row>
    <row r="3558" spans="2:5" hidden="1" x14ac:dyDescent="0.3">
      <c r="B3558" s="30">
        <v>2000000</v>
      </c>
      <c r="C3558" s="30">
        <v>18167424</v>
      </c>
      <c r="D3558" s="26">
        <f t="shared" si="110"/>
        <v>2</v>
      </c>
      <c r="E3558" s="26">
        <f t="shared" si="111"/>
        <v>18.167424</v>
      </c>
    </row>
    <row r="3559" spans="2:5" hidden="1" x14ac:dyDescent="0.3">
      <c r="B3559" s="30">
        <v>3600000</v>
      </c>
      <c r="C3559" s="30">
        <v>2323044</v>
      </c>
      <c r="D3559" s="26">
        <f t="shared" si="110"/>
        <v>3.6</v>
      </c>
      <c r="E3559" s="26">
        <f t="shared" si="111"/>
        <v>2.3230439999999999</v>
      </c>
    </row>
    <row r="3560" spans="2:5" hidden="1" x14ac:dyDescent="0.3">
      <c r="B3560" s="30">
        <v>3000000</v>
      </c>
      <c r="C3560" s="30">
        <v>293258</v>
      </c>
      <c r="D3560" s="26">
        <f t="shared" si="110"/>
        <v>3</v>
      </c>
      <c r="E3560" s="26">
        <f t="shared" si="111"/>
        <v>0.29325800000000002</v>
      </c>
    </row>
    <row r="3561" spans="2:5" x14ac:dyDescent="0.3">
      <c r="B3561" s="30">
        <v>3500000</v>
      </c>
      <c r="C3561" s="30">
        <v>-2613590</v>
      </c>
      <c r="D3561" s="26">
        <f t="shared" si="110"/>
        <v>3.5</v>
      </c>
      <c r="E3561" s="26">
        <f t="shared" si="111"/>
        <v>-2.6135899999999999</v>
      </c>
    </row>
    <row r="3562" spans="2:5" x14ac:dyDescent="0.3">
      <c r="B3562" s="30">
        <v>19900000</v>
      </c>
      <c r="C3562" s="30">
        <v>-19647348</v>
      </c>
      <c r="D3562" s="26">
        <f t="shared" si="110"/>
        <v>19.899999999999999</v>
      </c>
      <c r="E3562" s="26">
        <f t="shared" si="111"/>
        <v>-19.647348000000001</v>
      </c>
    </row>
    <row r="3563" spans="2:5" x14ac:dyDescent="0.3">
      <c r="B3563" s="30">
        <v>3500000</v>
      </c>
      <c r="C3563" s="30">
        <v>-3279766</v>
      </c>
      <c r="D3563" s="26">
        <f t="shared" si="110"/>
        <v>3.5</v>
      </c>
      <c r="E3563" s="26">
        <f t="shared" si="111"/>
        <v>-3.279766</v>
      </c>
    </row>
    <row r="3564" spans="2:5" x14ac:dyDescent="0.3">
      <c r="B3564" s="30">
        <v>3500000</v>
      </c>
      <c r="C3564" s="30">
        <v>-3398772</v>
      </c>
      <c r="D3564" s="26">
        <f t="shared" si="110"/>
        <v>3.5</v>
      </c>
      <c r="E3564" s="26">
        <f t="shared" si="111"/>
        <v>-3.3987720000000001</v>
      </c>
    </row>
    <row r="3565" spans="2:5" x14ac:dyDescent="0.3">
      <c r="B3565" s="30">
        <v>3500000</v>
      </c>
      <c r="C3565" s="30">
        <v>-3403207</v>
      </c>
      <c r="D3565" s="26">
        <f t="shared" si="110"/>
        <v>3.5</v>
      </c>
      <c r="E3565" s="26">
        <f t="shared" si="111"/>
        <v>-3.4032070000000001</v>
      </c>
    </row>
    <row r="3566" spans="2:5" x14ac:dyDescent="0.3">
      <c r="B3566" s="30">
        <v>3500000</v>
      </c>
      <c r="C3566" s="30">
        <v>-3376223</v>
      </c>
      <c r="D3566" s="26">
        <f t="shared" si="110"/>
        <v>3.5</v>
      </c>
      <c r="E3566" s="26">
        <f t="shared" si="111"/>
        <v>-3.376223</v>
      </c>
    </row>
    <row r="3567" spans="2:5" x14ac:dyDescent="0.3">
      <c r="B3567" s="30">
        <v>3500000</v>
      </c>
      <c r="C3567" s="30">
        <v>-3470767</v>
      </c>
      <c r="D3567" s="26">
        <f t="shared" si="110"/>
        <v>3.5</v>
      </c>
      <c r="E3567" s="26">
        <f t="shared" si="111"/>
        <v>-3.4707669999999999</v>
      </c>
    </row>
    <row r="3568" spans="2:5" hidden="1" x14ac:dyDescent="0.3">
      <c r="B3568" s="30">
        <v>3500000</v>
      </c>
      <c r="C3568" s="30">
        <v>239257.33333333349</v>
      </c>
      <c r="D3568" s="26">
        <f t="shared" si="110"/>
        <v>3.5</v>
      </c>
      <c r="E3568" s="26">
        <f t="shared" si="111"/>
        <v>0.23925733333333349</v>
      </c>
    </row>
    <row r="3569" spans="2:5" hidden="1" x14ac:dyDescent="0.3">
      <c r="B3569" s="30">
        <v>3400000</v>
      </c>
      <c r="C3569" s="30">
        <v>77906494.333333328</v>
      </c>
      <c r="D3569" s="26">
        <f t="shared" si="110"/>
        <v>3.4</v>
      </c>
      <c r="E3569" s="26">
        <f t="shared" si="111"/>
        <v>77.906494333333328</v>
      </c>
    </row>
    <row r="3570" spans="2:5" hidden="1" x14ac:dyDescent="0.3">
      <c r="B3570" s="30">
        <v>8000000</v>
      </c>
      <c r="C3570" s="30">
        <v>69413017</v>
      </c>
      <c r="D3570" s="26">
        <f t="shared" si="110"/>
        <v>8</v>
      </c>
      <c r="E3570" s="26">
        <f t="shared" si="111"/>
        <v>69.413016999999996</v>
      </c>
    </row>
    <row r="3571" spans="2:5" hidden="1" x14ac:dyDescent="0.3">
      <c r="B3571" s="30">
        <v>3500000</v>
      </c>
      <c r="C3571" s="30">
        <v>1854039</v>
      </c>
      <c r="D3571" s="26">
        <f t="shared" si="110"/>
        <v>3.5</v>
      </c>
      <c r="E3571" s="26">
        <f t="shared" si="111"/>
        <v>1.854039</v>
      </c>
    </row>
    <row r="3572" spans="2:5" x14ac:dyDescent="0.3">
      <c r="B3572" s="30">
        <v>3000000</v>
      </c>
      <c r="C3572" s="30">
        <v>-73435</v>
      </c>
      <c r="D3572" s="26">
        <f t="shared" si="110"/>
        <v>3</v>
      </c>
      <c r="E3572" s="26">
        <f t="shared" si="111"/>
        <v>-7.3435E-2</v>
      </c>
    </row>
    <row r="3573" spans="2:5" hidden="1" x14ac:dyDescent="0.3">
      <c r="B3573" s="30">
        <v>3300000</v>
      </c>
      <c r="C3573" s="30">
        <v>9792000</v>
      </c>
      <c r="D3573" s="26">
        <f t="shared" si="110"/>
        <v>3.3</v>
      </c>
      <c r="E3573" s="26">
        <f t="shared" si="111"/>
        <v>9.7919999999999998</v>
      </c>
    </row>
    <row r="3574" spans="2:5" hidden="1" x14ac:dyDescent="0.3">
      <c r="B3574" s="30">
        <v>3300000</v>
      </c>
      <c r="C3574" s="30">
        <v>4263397</v>
      </c>
      <c r="D3574" s="26">
        <f t="shared" si="110"/>
        <v>3.3</v>
      </c>
      <c r="E3574" s="26">
        <f t="shared" si="111"/>
        <v>4.2633970000000003</v>
      </c>
    </row>
    <row r="3575" spans="2:5" x14ac:dyDescent="0.3">
      <c r="B3575" s="30">
        <v>2200000</v>
      </c>
      <c r="C3575" s="30">
        <v>-2095743</v>
      </c>
      <c r="D3575" s="26">
        <f t="shared" si="110"/>
        <v>2.2000000000000002</v>
      </c>
      <c r="E3575" s="26">
        <f t="shared" si="111"/>
        <v>-2.0957430000000001</v>
      </c>
    </row>
    <row r="3576" spans="2:5" x14ac:dyDescent="0.3">
      <c r="B3576" s="30">
        <v>1000000</v>
      </c>
      <c r="C3576" s="30">
        <v>-982689</v>
      </c>
      <c r="D3576" s="26">
        <f t="shared" si="110"/>
        <v>1</v>
      </c>
      <c r="E3576" s="26">
        <f t="shared" si="111"/>
        <v>-0.98268900000000003</v>
      </c>
    </row>
    <row r="3577" spans="2:5" x14ac:dyDescent="0.3">
      <c r="B3577" s="30">
        <v>3800000</v>
      </c>
      <c r="C3577" s="30">
        <v>-3189032</v>
      </c>
      <c r="D3577" s="26">
        <f t="shared" si="110"/>
        <v>3.8</v>
      </c>
      <c r="E3577" s="26">
        <f t="shared" si="111"/>
        <v>-3.1890320000000001</v>
      </c>
    </row>
    <row r="3578" spans="2:5" hidden="1" x14ac:dyDescent="0.3">
      <c r="B3578" s="30">
        <v>4000000</v>
      </c>
      <c r="C3578" s="30">
        <v>43250427</v>
      </c>
      <c r="D3578" s="26">
        <f t="shared" si="110"/>
        <v>4</v>
      </c>
      <c r="E3578" s="26">
        <f t="shared" si="111"/>
        <v>43.250427000000002</v>
      </c>
    </row>
    <row r="3579" spans="2:5" hidden="1" x14ac:dyDescent="0.3">
      <c r="B3579" s="30">
        <v>3300000</v>
      </c>
      <c r="C3579" s="30">
        <v>4808247</v>
      </c>
      <c r="D3579" s="26">
        <f t="shared" si="110"/>
        <v>3.3</v>
      </c>
      <c r="E3579" s="26">
        <f t="shared" si="111"/>
        <v>4.8082469999999997</v>
      </c>
    </row>
    <row r="3580" spans="2:5" hidden="1" x14ac:dyDescent="0.3">
      <c r="B3580" s="30">
        <v>4300000</v>
      </c>
      <c r="C3580" s="30">
        <v>4387778.5</v>
      </c>
      <c r="D3580" s="26">
        <f t="shared" si="110"/>
        <v>4.3</v>
      </c>
      <c r="E3580" s="26">
        <f t="shared" si="111"/>
        <v>4.3877784999999996</v>
      </c>
    </row>
    <row r="3581" spans="2:5" x14ac:dyDescent="0.3">
      <c r="B3581" s="30">
        <v>2000000</v>
      </c>
      <c r="C3581" s="30">
        <v>-1992320</v>
      </c>
      <c r="D3581" s="26">
        <f t="shared" si="110"/>
        <v>2</v>
      </c>
      <c r="E3581" s="26">
        <f t="shared" si="111"/>
        <v>-1.9923200000000001</v>
      </c>
    </row>
    <row r="3582" spans="2:5" hidden="1" x14ac:dyDescent="0.3">
      <c r="B3582" s="30">
        <v>2300000</v>
      </c>
      <c r="C3582" s="30">
        <v>14870880.75</v>
      </c>
      <c r="D3582" s="26">
        <f t="shared" si="110"/>
        <v>2.2999999999999998</v>
      </c>
      <c r="E3582" s="26">
        <f t="shared" si="111"/>
        <v>14.87088075</v>
      </c>
    </row>
    <row r="3583" spans="2:5" hidden="1" x14ac:dyDescent="0.3">
      <c r="B3583" s="30">
        <v>3000000</v>
      </c>
      <c r="C3583" s="30">
        <v>3517198</v>
      </c>
      <c r="D3583" s="26">
        <f t="shared" si="110"/>
        <v>3</v>
      </c>
      <c r="E3583" s="26">
        <f t="shared" si="111"/>
        <v>3.517198</v>
      </c>
    </row>
    <row r="3584" spans="2:5" hidden="1" x14ac:dyDescent="0.3">
      <c r="B3584" s="30">
        <v>3200000</v>
      </c>
      <c r="C3584" s="30">
        <v>2576314</v>
      </c>
      <c r="D3584" s="26">
        <f t="shared" si="110"/>
        <v>3.2</v>
      </c>
      <c r="E3584" s="26">
        <f t="shared" si="111"/>
        <v>2.576314</v>
      </c>
    </row>
    <row r="3585" spans="2:5" hidden="1" x14ac:dyDescent="0.3">
      <c r="B3585" s="30">
        <v>3000000</v>
      </c>
      <c r="C3585" s="30">
        <v>138600000</v>
      </c>
      <c r="D3585" s="26">
        <f t="shared" si="110"/>
        <v>3</v>
      </c>
      <c r="E3585" s="26">
        <f t="shared" si="111"/>
        <v>138.6</v>
      </c>
    </row>
    <row r="3586" spans="2:5" hidden="1" x14ac:dyDescent="0.3">
      <c r="B3586" s="30">
        <v>3000000</v>
      </c>
      <c r="C3586" s="30">
        <v>48100000</v>
      </c>
      <c r="D3586" s="26">
        <f t="shared" si="110"/>
        <v>3</v>
      </c>
      <c r="E3586" s="26">
        <f t="shared" si="111"/>
        <v>48.1</v>
      </c>
    </row>
    <row r="3587" spans="2:5" hidden="1" x14ac:dyDescent="0.3">
      <c r="B3587" s="30">
        <v>3500000</v>
      </c>
      <c r="C3587" s="30">
        <v>13001785</v>
      </c>
      <c r="D3587" s="26">
        <f t="shared" ref="D3587:D3650" si="112">B3587/1000000</f>
        <v>3.5</v>
      </c>
      <c r="E3587" s="26">
        <f t="shared" ref="E3587:E3650" si="113">C3587/1000000</f>
        <v>13.001785</v>
      </c>
    </row>
    <row r="3588" spans="2:5" hidden="1" x14ac:dyDescent="0.3">
      <c r="B3588" s="30">
        <v>3000000</v>
      </c>
      <c r="C3588" s="30">
        <v>35168022</v>
      </c>
      <c r="D3588" s="26">
        <f t="shared" si="112"/>
        <v>3</v>
      </c>
      <c r="E3588" s="26">
        <f t="shared" si="113"/>
        <v>35.168022000000001</v>
      </c>
    </row>
    <row r="3589" spans="2:5" hidden="1" x14ac:dyDescent="0.3">
      <c r="B3589" s="30">
        <v>3000000</v>
      </c>
      <c r="C3589" s="30">
        <v>81749884</v>
      </c>
      <c r="D3589" s="26">
        <f t="shared" si="112"/>
        <v>3</v>
      </c>
      <c r="E3589" s="26">
        <f t="shared" si="113"/>
        <v>81.749883999999994</v>
      </c>
    </row>
    <row r="3590" spans="2:5" hidden="1" x14ac:dyDescent="0.3">
      <c r="B3590" s="30">
        <v>3000000</v>
      </c>
      <c r="C3590" s="30">
        <v>21788807</v>
      </c>
      <c r="D3590" s="26">
        <f t="shared" si="112"/>
        <v>3</v>
      </c>
      <c r="E3590" s="26">
        <f t="shared" si="113"/>
        <v>21.788806999999998</v>
      </c>
    </row>
    <row r="3591" spans="2:5" hidden="1" x14ac:dyDescent="0.3">
      <c r="B3591" s="30">
        <v>4000000</v>
      </c>
      <c r="C3591" s="30">
        <v>17244913</v>
      </c>
      <c r="D3591" s="26">
        <f t="shared" si="112"/>
        <v>4</v>
      </c>
      <c r="E3591" s="26">
        <f t="shared" si="113"/>
        <v>17.244913</v>
      </c>
    </row>
    <row r="3592" spans="2:5" x14ac:dyDescent="0.3">
      <c r="B3592" s="30">
        <v>67500000</v>
      </c>
      <c r="C3592" s="30">
        <v>-67122580</v>
      </c>
      <c r="D3592" s="26">
        <f t="shared" si="112"/>
        <v>67.5</v>
      </c>
      <c r="E3592" s="26">
        <f t="shared" si="113"/>
        <v>-67.122579999999999</v>
      </c>
    </row>
    <row r="3593" spans="2:5" hidden="1" x14ac:dyDescent="0.3">
      <c r="B3593" s="30">
        <v>2200000</v>
      </c>
      <c r="C3593" s="30">
        <v>27800000</v>
      </c>
      <c r="D3593" s="26">
        <f t="shared" si="112"/>
        <v>2.2000000000000002</v>
      </c>
      <c r="E3593" s="26">
        <f t="shared" si="113"/>
        <v>27.8</v>
      </c>
    </row>
    <row r="3594" spans="2:5" hidden="1" x14ac:dyDescent="0.3">
      <c r="B3594" s="30">
        <v>3000000</v>
      </c>
      <c r="C3594" s="30">
        <v>17966644</v>
      </c>
      <c r="D3594" s="26">
        <f t="shared" si="112"/>
        <v>3</v>
      </c>
      <c r="E3594" s="26">
        <f t="shared" si="113"/>
        <v>17.966643999999999</v>
      </c>
    </row>
    <row r="3595" spans="2:5" hidden="1" x14ac:dyDescent="0.3">
      <c r="B3595" s="30">
        <v>3000000</v>
      </c>
      <c r="C3595" s="30">
        <v>61423650</v>
      </c>
      <c r="D3595" s="26">
        <f t="shared" si="112"/>
        <v>3</v>
      </c>
      <c r="E3595" s="26">
        <f t="shared" si="113"/>
        <v>61.423650000000002</v>
      </c>
    </row>
    <row r="3596" spans="2:5" hidden="1" x14ac:dyDescent="0.3">
      <c r="B3596" s="30">
        <v>3000000</v>
      </c>
      <c r="C3596" s="30">
        <v>45056940</v>
      </c>
      <c r="D3596" s="26">
        <f t="shared" si="112"/>
        <v>3</v>
      </c>
      <c r="E3596" s="26">
        <f t="shared" si="113"/>
        <v>45.056939999999997</v>
      </c>
    </row>
    <row r="3597" spans="2:5" hidden="1" x14ac:dyDescent="0.3">
      <c r="B3597" s="30">
        <v>3000000</v>
      </c>
      <c r="C3597" s="30">
        <v>16184015</v>
      </c>
      <c r="D3597" s="26">
        <f t="shared" si="112"/>
        <v>3</v>
      </c>
      <c r="E3597" s="26">
        <f t="shared" si="113"/>
        <v>16.184014999999999</v>
      </c>
    </row>
    <row r="3598" spans="2:5" hidden="1" x14ac:dyDescent="0.3">
      <c r="B3598" s="30">
        <v>3000000</v>
      </c>
      <c r="C3598" s="30">
        <v>21629916</v>
      </c>
      <c r="D3598" s="26">
        <f t="shared" si="112"/>
        <v>3</v>
      </c>
      <c r="E3598" s="26">
        <f t="shared" si="113"/>
        <v>21.629916000000001</v>
      </c>
    </row>
    <row r="3599" spans="2:5" hidden="1" x14ac:dyDescent="0.3">
      <c r="B3599" s="30">
        <v>3000000</v>
      </c>
      <c r="C3599" s="30">
        <v>16472057</v>
      </c>
      <c r="D3599" s="26">
        <f t="shared" si="112"/>
        <v>3</v>
      </c>
      <c r="E3599" s="26">
        <f t="shared" si="113"/>
        <v>16.472057</v>
      </c>
    </row>
    <row r="3600" spans="2:5" hidden="1" x14ac:dyDescent="0.3">
      <c r="B3600" s="30">
        <v>3000000</v>
      </c>
      <c r="C3600" s="30">
        <v>24200000</v>
      </c>
      <c r="D3600" s="26">
        <f t="shared" si="112"/>
        <v>3</v>
      </c>
      <c r="E3600" s="26">
        <f t="shared" si="113"/>
        <v>24.2</v>
      </c>
    </row>
    <row r="3601" spans="2:5" hidden="1" x14ac:dyDescent="0.3">
      <c r="B3601" s="30">
        <v>3000000</v>
      </c>
      <c r="C3601" s="30">
        <v>12369573</v>
      </c>
      <c r="D3601" s="26">
        <f t="shared" si="112"/>
        <v>3</v>
      </c>
      <c r="E3601" s="26">
        <f t="shared" si="113"/>
        <v>12.369573000000001</v>
      </c>
    </row>
    <row r="3602" spans="2:5" hidden="1" x14ac:dyDescent="0.3">
      <c r="B3602" s="30">
        <v>4490375</v>
      </c>
      <c r="C3602" s="30">
        <v>27509625</v>
      </c>
      <c r="D3602" s="26">
        <f t="shared" si="112"/>
        <v>4.4903750000000002</v>
      </c>
      <c r="E3602" s="26">
        <f t="shared" si="113"/>
        <v>27.509625</v>
      </c>
    </row>
    <row r="3603" spans="2:5" hidden="1" x14ac:dyDescent="0.3">
      <c r="B3603" s="30">
        <v>3000000</v>
      </c>
      <c r="C3603" s="30">
        <v>22000000</v>
      </c>
      <c r="D3603" s="26">
        <f t="shared" si="112"/>
        <v>3</v>
      </c>
      <c r="E3603" s="26">
        <f t="shared" si="113"/>
        <v>22</v>
      </c>
    </row>
    <row r="3604" spans="2:5" hidden="1" x14ac:dyDescent="0.3">
      <c r="B3604" s="30">
        <v>2500000</v>
      </c>
      <c r="C3604" s="30">
        <v>13435068</v>
      </c>
      <c r="D3604" s="26">
        <f t="shared" si="112"/>
        <v>2.5</v>
      </c>
      <c r="E3604" s="26">
        <f t="shared" si="113"/>
        <v>13.435067999999999</v>
      </c>
    </row>
    <row r="3605" spans="2:5" hidden="1" x14ac:dyDescent="0.3">
      <c r="B3605" s="30">
        <v>6000000</v>
      </c>
      <c r="C3605" s="30">
        <v>26000000</v>
      </c>
      <c r="D3605" s="26">
        <f t="shared" si="112"/>
        <v>6</v>
      </c>
      <c r="E3605" s="26">
        <f t="shared" si="113"/>
        <v>26</v>
      </c>
    </row>
    <row r="3606" spans="2:5" hidden="1" x14ac:dyDescent="0.3">
      <c r="B3606" s="30">
        <v>3000000</v>
      </c>
      <c r="C3606" s="30">
        <v>8694528</v>
      </c>
      <c r="D3606" s="26">
        <f t="shared" si="112"/>
        <v>3</v>
      </c>
      <c r="E3606" s="26">
        <f t="shared" si="113"/>
        <v>8.694528</v>
      </c>
    </row>
    <row r="3607" spans="2:5" hidden="1" x14ac:dyDescent="0.3">
      <c r="B3607" s="30">
        <v>3000000</v>
      </c>
      <c r="C3607" s="30">
        <v>16939865</v>
      </c>
      <c r="D3607" s="26">
        <f t="shared" si="112"/>
        <v>3</v>
      </c>
      <c r="E3607" s="26">
        <f t="shared" si="113"/>
        <v>16.939865000000001</v>
      </c>
    </row>
    <row r="3608" spans="2:5" hidden="1" x14ac:dyDescent="0.3">
      <c r="B3608" s="30">
        <v>3000000</v>
      </c>
      <c r="C3608" s="30">
        <v>7017041</v>
      </c>
      <c r="D3608" s="26">
        <f t="shared" si="112"/>
        <v>3</v>
      </c>
      <c r="E3608" s="26">
        <f t="shared" si="113"/>
        <v>7.0170409999999999</v>
      </c>
    </row>
    <row r="3609" spans="2:5" hidden="1" x14ac:dyDescent="0.3">
      <c r="B3609" s="30">
        <v>3000000</v>
      </c>
      <c r="C3609" s="30">
        <v>43300000</v>
      </c>
      <c r="D3609" s="26">
        <f t="shared" si="112"/>
        <v>3</v>
      </c>
      <c r="E3609" s="26">
        <f t="shared" si="113"/>
        <v>43.3</v>
      </c>
    </row>
    <row r="3610" spans="2:5" hidden="1" x14ac:dyDescent="0.3">
      <c r="B3610" s="30">
        <v>9000000</v>
      </c>
      <c r="C3610" s="30">
        <v>16377</v>
      </c>
      <c r="D3610" s="26">
        <f t="shared" si="112"/>
        <v>9</v>
      </c>
      <c r="E3610" s="26">
        <f t="shared" si="113"/>
        <v>1.6376999999999999E-2</v>
      </c>
    </row>
    <row r="3611" spans="2:5" hidden="1" x14ac:dyDescent="0.3">
      <c r="B3611" s="30">
        <v>3000000</v>
      </c>
      <c r="C3611" s="30">
        <v>4059537</v>
      </c>
      <c r="D3611" s="26">
        <f t="shared" si="112"/>
        <v>3</v>
      </c>
      <c r="E3611" s="26">
        <f t="shared" si="113"/>
        <v>4.0595369999999997</v>
      </c>
    </row>
    <row r="3612" spans="2:5" hidden="1" x14ac:dyDescent="0.3">
      <c r="B3612" s="30">
        <v>3000000</v>
      </c>
      <c r="C3612" s="30">
        <v>5114507</v>
      </c>
      <c r="D3612" s="26">
        <f t="shared" si="112"/>
        <v>3</v>
      </c>
      <c r="E3612" s="26">
        <f t="shared" si="113"/>
        <v>5.1145069999999997</v>
      </c>
    </row>
    <row r="3613" spans="2:5" hidden="1" x14ac:dyDescent="0.3">
      <c r="B3613" s="30">
        <v>3000000</v>
      </c>
      <c r="C3613" s="30">
        <v>4888703</v>
      </c>
      <c r="D3613" s="26">
        <f t="shared" si="112"/>
        <v>3</v>
      </c>
      <c r="E3613" s="26">
        <f t="shared" si="113"/>
        <v>4.8887029999999996</v>
      </c>
    </row>
    <row r="3614" spans="2:5" hidden="1" x14ac:dyDescent="0.3">
      <c r="B3614" s="30">
        <v>3000000</v>
      </c>
      <c r="C3614" s="30">
        <v>4282851</v>
      </c>
      <c r="D3614" s="26">
        <f t="shared" si="112"/>
        <v>3</v>
      </c>
      <c r="E3614" s="26">
        <f t="shared" si="113"/>
        <v>4.282851</v>
      </c>
    </row>
    <row r="3615" spans="2:5" hidden="1" x14ac:dyDescent="0.3">
      <c r="B3615" s="30">
        <v>6500000</v>
      </c>
      <c r="C3615" s="30">
        <v>379730</v>
      </c>
      <c r="D3615" s="26">
        <f t="shared" si="112"/>
        <v>6.5</v>
      </c>
      <c r="E3615" s="26">
        <f t="shared" si="113"/>
        <v>0.37973000000000001</v>
      </c>
    </row>
    <row r="3616" spans="2:5" hidden="1" x14ac:dyDescent="0.3">
      <c r="B3616" s="30">
        <v>3000000</v>
      </c>
      <c r="C3616" s="30">
        <v>2844929</v>
      </c>
      <c r="D3616" s="26">
        <f t="shared" si="112"/>
        <v>3</v>
      </c>
      <c r="E3616" s="26">
        <f t="shared" si="113"/>
        <v>2.844929</v>
      </c>
    </row>
    <row r="3617" spans="2:5" hidden="1" x14ac:dyDescent="0.3">
      <c r="B3617" s="30">
        <v>1900000</v>
      </c>
      <c r="C3617" s="30">
        <v>2270647</v>
      </c>
      <c r="D3617" s="26">
        <f t="shared" si="112"/>
        <v>1.9</v>
      </c>
      <c r="E3617" s="26">
        <f t="shared" si="113"/>
        <v>2.2706469999999999</v>
      </c>
    </row>
    <row r="3618" spans="2:5" hidden="1" x14ac:dyDescent="0.3">
      <c r="B3618" s="30">
        <v>3000000</v>
      </c>
      <c r="C3618" s="30">
        <v>1142507</v>
      </c>
      <c r="D3618" s="26">
        <f t="shared" si="112"/>
        <v>3</v>
      </c>
      <c r="E3618" s="26">
        <f t="shared" si="113"/>
        <v>1.1425069999999999</v>
      </c>
    </row>
    <row r="3619" spans="2:5" hidden="1" x14ac:dyDescent="0.3">
      <c r="B3619" s="30">
        <v>3000000</v>
      </c>
      <c r="C3619" s="30">
        <v>1109095</v>
      </c>
      <c r="D3619" s="26">
        <f t="shared" si="112"/>
        <v>3</v>
      </c>
      <c r="E3619" s="26">
        <f t="shared" si="113"/>
        <v>1.1090949999999999</v>
      </c>
    </row>
    <row r="3620" spans="2:5" hidden="1" x14ac:dyDescent="0.3">
      <c r="B3620" s="30">
        <v>3937500</v>
      </c>
      <c r="C3620" s="30">
        <v>95768</v>
      </c>
      <c r="D3620" s="26">
        <f t="shared" si="112"/>
        <v>3.9375</v>
      </c>
      <c r="E3620" s="26">
        <f t="shared" si="113"/>
        <v>9.5768000000000006E-2</v>
      </c>
    </row>
    <row r="3621" spans="2:5" hidden="1" x14ac:dyDescent="0.3">
      <c r="B3621" s="30">
        <v>3000000</v>
      </c>
      <c r="C3621" s="30">
        <v>902679</v>
      </c>
      <c r="D3621" s="26">
        <f t="shared" si="112"/>
        <v>3</v>
      </c>
      <c r="E3621" s="26">
        <f t="shared" si="113"/>
        <v>0.90267900000000001</v>
      </c>
    </row>
    <row r="3622" spans="2:5" hidden="1" x14ac:dyDescent="0.3">
      <c r="B3622" s="30">
        <v>3000000</v>
      </c>
      <c r="C3622" s="30">
        <v>559990</v>
      </c>
      <c r="D3622" s="26">
        <f t="shared" si="112"/>
        <v>3</v>
      </c>
      <c r="E3622" s="26">
        <f t="shared" si="113"/>
        <v>0.55998999999999999</v>
      </c>
    </row>
    <row r="3623" spans="2:5" hidden="1" x14ac:dyDescent="0.3">
      <c r="B3623" s="30">
        <v>3000000</v>
      </c>
      <c r="C3623" s="30">
        <v>17800391.666666668</v>
      </c>
      <c r="D3623" s="26">
        <f t="shared" si="112"/>
        <v>3</v>
      </c>
      <c r="E3623" s="26">
        <f t="shared" si="113"/>
        <v>17.800391666666666</v>
      </c>
    </row>
    <row r="3624" spans="2:5" x14ac:dyDescent="0.3">
      <c r="B3624" s="30">
        <v>4500000</v>
      </c>
      <c r="C3624" s="30">
        <v>-1212565</v>
      </c>
      <c r="D3624" s="26">
        <f t="shared" si="112"/>
        <v>4.5</v>
      </c>
      <c r="E3624" s="26">
        <f t="shared" si="113"/>
        <v>-1.2125649999999999</v>
      </c>
    </row>
    <row r="3625" spans="2:5" x14ac:dyDescent="0.3">
      <c r="B3625" s="30">
        <v>3500000</v>
      </c>
      <c r="C3625" s="30">
        <v>-428053</v>
      </c>
      <c r="D3625" s="26">
        <f t="shared" si="112"/>
        <v>3.5</v>
      </c>
      <c r="E3625" s="26">
        <f t="shared" si="113"/>
        <v>-0.42805300000000002</v>
      </c>
    </row>
    <row r="3626" spans="2:5" x14ac:dyDescent="0.3">
      <c r="B3626" s="30">
        <v>3300000</v>
      </c>
      <c r="C3626" s="30">
        <v>-338009</v>
      </c>
      <c r="D3626" s="26">
        <f t="shared" si="112"/>
        <v>3.3</v>
      </c>
      <c r="E3626" s="26">
        <f t="shared" si="113"/>
        <v>-0.338009</v>
      </c>
    </row>
    <row r="3627" spans="2:5" x14ac:dyDescent="0.3">
      <c r="B3627" s="30">
        <v>5750000</v>
      </c>
      <c r="C3627" s="30">
        <v>-1686762</v>
      </c>
      <c r="D3627" s="26">
        <f t="shared" si="112"/>
        <v>5.75</v>
      </c>
      <c r="E3627" s="26">
        <f t="shared" si="113"/>
        <v>-1.6867620000000001</v>
      </c>
    </row>
    <row r="3628" spans="2:5" x14ac:dyDescent="0.3">
      <c r="B3628" s="30">
        <v>3000000</v>
      </c>
      <c r="C3628" s="30">
        <v>-87637</v>
      </c>
      <c r="D3628" s="26">
        <f t="shared" si="112"/>
        <v>3</v>
      </c>
      <c r="E3628" s="26">
        <f t="shared" si="113"/>
        <v>-8.7637000000000007E-2</v>
      </c>
    </row>
    <row r="3629" spans="2:5" hidden="1" x14ac:dyDescent="0.3">
      <c r="B3629" s="30">
        <v>3000000</v>
      </c>
      <c r="C3629" s="30">
        <v>0</v>
      </c>
      <c r="D3629" s="30">
        <f t="shared" si="112"/>
        <v>3</v>
      </c>
      <c r="E3629" s="30">
        <f t="shared" si="113"/>
        <v>0</v>
      </c>
    </row>
    <row r="3630" spans="2:5" x14ac:dyDescent="0.3">
      <c r="B3630" s="30">
        <v>3000000</v>
      </c>
      <c r="C3630" s="30">
        <v>-776010</v>
      </c>
      <c r="D3630" s="26">
        <f t="shared" si="112"/>
        <v>3</v>
      </c>
      <c r="E3630" s="26">
        <f t="shared" si="113"/>
        <v>-0.77600999999999998</v>
      </c>
    </row>
    <row r="3631" spans="2:5" x14ac:dyDescent="0.3">
      <c r="B3631" s="30">
        <v>3000000</v>
      </c>
      <c r="C3631" s="30">
        <v>-1178017</v>
      </c>
      <c r="D3631" s="26">
        <f t="shared" si="112"/>
        <v>3</v>
      </c>
      <c r="E3631" s="26">
        <f t="shared" si="113"/>
        <v>-1.1780170000000001</v>
      </c>
    </row>
    <row r="3632" spans="2:5" x14ac:dyDescent="0.3">
      <c r="B3632" s="30">
        <v>3000000</v>
      </c>
      <c r="C3632" s="30">
        <v>-818710</v>
      </c>
      <c r="D3632" s="26">
        <f t="shared" si="112"/>
        <v>3</v>
      </c>
      <c r="E3632" s="26">
        <f t="shared" si="113"/>
        <v>-0.81871000000000005</v>
      </c>
    </row>
    <row r="3633" spans="2:5" x14ac:dyDescent="0.3">
      <c r="B3633" s="30">
        <v>3500000</v>
      </c>
      <c r="C3633" s="30">
        <v>-651422</v>
      </c>
      <c r="D3633" s="26">
        <f t="shared" si="112"/>
        <v>3.5</v>
      </c>
      <c r="E3633" s="26">
        <f t="shared" si="113"/>
        <v>-0.65142199999999995</v>
      </c>
    </row>
    <row r="3634" spans="2:5" x14ac:dyDescent="0.3">
      <c r="B3634" s="30">
        <v>3000000</v>
      </c>
      <c r="C3634" s="30">
        <v>-2296998</v>
      </c>
      <c r="D3634" s="26">
        <f t="shared" si="112"/>
        <v>3</v>
      </c>
      <c r="E3634" s="26">
        <f t="shared" si="113"/>
        <v>-2.2969979999999999</v>
      </c>
    </row>
    <row r="3635" spans="2:5" hidden="1" x14ac:dyDescent="0.3">
      <c r="B3635" s="30">
        <v>3000000</v>
      </c>
      <c r="C3635" s="30">
        <v>105269</v>
      </c>
      <c r="D3635" s="26">
        <f t="shared" si="112"/>
        <v>3</v>
      </c>
      <c r="E3635" s="26">
        <f t="shared" si="113"/>
        <v>0.105269</v>
      </c>
    </row>
    <row r="3636" spans="2:5" x14ac:dyDescent="0.3">
      <c r="B3636" s="30">
        <v>3000000</v>
      </c>
      <c r="C3636" s="30">
        <v>-2747274</v>
      </c>
      <c r="D3636" s="26">
        <f t="shared" si="112"/>
        <v>3</v>
      </c>
      <c r="E3636" s="26">
        <f t="shared" si="113"/>
        <v>-2.747274</v>
      </c>
    </row>
    <row r="3637" spans="2:5" hidden="1" x14ac:dyDescent="0.3">
      <c r="B3637" s="30">
        <v>225000</v>
      </c>
      <c r="C3637" s="30">
        <v>782535</v>
      </c>
      <c r="D3637" s="26">
        <f t="shared" si="112"/>
        <v>0.22500000000000001</v>
      </c>
      <c r="E3637" s="26">
        <f t="shared" si="113"/>
        <v>0.78253499999999998</v>
      </c>
    </row>
    <row r="3638" spans="2:5" x14ac:dyDescent="0.3">
      <c r="B3638" s="30">
        <v>3000000</v>
      </c>
      <c r="C3638" s="30">
        <v>-2581732</v>
      </c>
      <c r="D3638" s="26">
        <f t="shared" si="112"/>
        <v>3</v>
      </c>
      <c r="E3638" s="26">
        <f t="shared" si="113"/>
        <v>-2.5817320000000001</v>
      </c>
    </row>
    <row r="3639" spans="2:5" x14ac:dyDescent="0.3">
      <c r="B3639" s="30">
        <v>3000000</v>
      </c>
      <c r="C3639" s="30">
        <v>-2799197</v>
      </c>
      <c r="D3639" s="26">
        <f t="shared" si="112"/>
        <v>3</v>
      </c>
      <c r="E3639" s="26">
        <f t="shared" si="113"/>
        <v>-2.7991969999999999</v>
      </c>
    </row>
    <row r="3640" spans="2:5" x14ac:dyDescent="0.3">
      <c r="B3640" s="30">
        <v>2700000</v>
      </c>
      <c r="C3640" s="30">
        <v>-2604984</v>
      </c>
      <c r="D3640" s="26">
        <f t="shared" si="112"/>
        <v>2.7</v>
      </c>
      <c r="E3640" s="26">
        <f t="shared" si="113"/>
        <v>-2.604984</v>
      </c>
    </row>
    <row r="3641" spans="2:5" x14ac:dyDescent="0.3">
      <c r="B3641" s="30">
        <v>3000000</v>
      </c>
      <c r="C3641" s="30">
        <v>-2926322</v>
      </c>
      <c r="D3641" s="26">
        <f t="shared" si="112"/>
        <v>3</v>
      </c>
      <c r="E3641" s="26">
        <f t="shared" si="113"/>
        <v>-2.9263219999999999</v>
      </c>
    </row>
    <row r="3642" spans="2:5" x14ac:dyDescent="0.3">
      <c r="B3642" s="30">
        <v>5000000</v>
      </c>
      <c r="C3642" s="30">
        <v>-4857000</v>
      </c>
      <c r="D3642" s="26">
        <f t="shared" si="112"/>
        <v>5</v>
      </c>
      <c r="E3642" s="26">
        <f t="shared" si="113"/>
        <v>-4.8570000000000002</v>
      </c>
    </row>
    <row r="3643" spans="2:5" x14ac:dyDescent="0.3">
      <c r="B3643" s="30">
        <v>3000000</v>
      </c>
      <c r="C3643" s="30">
        <v>-2960148</v>
      </c>
      <c r="D3643" s="26">
        <f t="shared" si="112"/>
        <v>3</v>
      </c>
      <c r="E3643" s="26">
        <f t="shared" si="113"/>
        <v>-2.9601479999999998</v>
      </c>
    </row>
    <row r="3644" spans="2:5" x14ac:dyDescent="0.3">
      <c r="B3644" s="30">
        <v>3000000</v>
      </c>
      <c r="C3644" s="30">
        <v>-2978000</v>
      </c>
      <c r="D3644" s="26">
        <f t="shared" si="112"/>
        <v>3</v>
      </c>
      <c r="E3644" s="26">
        <f t="shared" si="113"/>
        <v>-2.9780000000000002</v>
      </c>
    </row>
    <row r="3645" spans="2:5" x14ac:dyDescent="0.3">
      <c r="B3645" s="30">
        <v>3000000</v>
      </c>
      <c r="C3645" s="30">
        <v>-2994995</v>
      </c>
      <c r="D3645" s="26">
        <f t="shared" si="112"/>
        <v>3</v>
      </c>
      <c r="E3645" s="26">
        <f t="shared" si="113"/>
        <v>-2.9949949999999999</v>
      </c>
    </row>
    <row r="3646" spans="2:5" hidden="1" x14ac:dyDescent="0.3">
      <c r="B3646" s="30">
        <v>16625000</v>
      </c>
      <c r="C3646" s="30">
        <v>11794487.333333332</v>
      </c>
      <c r="D3646" s="26">
        <f t="shared" si="112"/>
        <v>16.625</v>
      </c>
      <c r="E3646" s="26">
        <f t="shared" si="113"/>
        <v>11.794487333333333</v>
      </c>
    </row>
    <row r="3647" spans="2:5" hidden="1" x14ac:dyDescent="0.3">
      <c r="B3647" s="30">
        <v>3000000</v>
      </c>
      <c r="C3647" s="30">
        <v>10491653</v>
      </c>
      <c r="D3647" s="26">
        <f t="shared" si="112"/>
        <v>3</v>
      </c>
      <c r="E3647" s="26">
        <f t="shared" si="113"/>
        <v>10.491652999999999</v>
      </c>
    </row>
    <row r="3648" spans="2:5" hidden="1" x14ac:dyDescent="0.3">
      <c r="B3648" s="30">
        <v>800000</v>
      </c>
      <c r="C3648" s="30">
        <v>2033383</v>
      </c>
      <c r="D3648" s="26">
        <f t="shared" si="112"/>
        <v>0.8</v>
      </c>
      <c r="E3648" s="26">
        <f t="shared" si="113"/>
        <v>2.0333830000000002</v>
      </c>
    </row>
    <row r="3649" spans="2:5" hidden="1" x14ac:dyDescent="0.3">
      <c r="B3649" s="30">
        <v>2900000</v>
      </c>
      <c r="C3649" s="30">
        <v>2695428</v>
      </c>
      <c r="D3649" s="26">
        <f t="shared" si="112"/>
        <v>2.9</v>
      </c>
      <c r="E3649" s="26">
        <f t="shared" si="113"/>
        <v>2.6954280000000002</v>
      </c>
    </row>
    <row r="3650" spans="2:5" hidden="1" x14ac:dyDescent="0.3">
      <c r="B3650" s="30">
        <v>1500000</v>
      </c>
      <c r="C3650" s="30">
        <v>1623749</v>
      </c>
      <c r="D3650" s="26">
        <f t="shared" si="112"/>
        <v>1.5</v>
      </c>
      <c r="E3650" s="26">
        <f t="shared" si="113"/>
        <v>1.6237490000000001</v>
      </c>
    </row>
    <row r="3651" spans="2:5" hidden="1" x14ac:dyDescent="0.3">
      <c r="B3651" s="30">
        <v>3000000</v>
      </c>
      <c r="C3651" s="30">
        <v>1525680</v>
      </c>
      <c r="D3651" s="26">
        <f t="shared" ref="D3651:D3714" si="114">B3651/1000000</f>
        <v>3</v>
      </c>
      <c r="E3651" s="26">
        <f t="shared" ref="E3651:E3714" si="115">C3651/1000000</f>
        <v>1.5256799999999999</v>
      </c>
    </row>
    <row r="3652" spans="2:5" x14ac:dyDescent="0.3">
      <c r="B3652" s="30">
        <v>3000000</v>
      </c>
      <c r="C3652" s="30">
        <v>-2899325</v>
      </c>
      <c r="D3652" s="26">
        <f t="shared" si="114"/>
        <v>3</v>
      </c>
      <c r="E3652" s="26">
        <f t="shared" si="115"/>
        <v>-2.8993250000000002</v>
      </c>
    </row>
    <row r="3653" spans="2:5" hidden="1" x14ac:dyDescent="0.3">
      <c r="B3653" s="30">
        <v>2200000</v>
      </c>
      <c r="C3653" s="30">
        <v>1445438</v>
      </c>
      <c r="D3653" s="26">
        <f t="shared" si="114"/>
        <v>2.2000000000000002</v>
      </c>
      <c r="E3653" s="26">
        <f t="shared" si="115"/>
        <v>1.445438</v>
      </c>
    </row>
    <row r="3654" spans="2:5" hidden="1" x14ac:dyDescent="0.3">
      <c r="B3654" s="30">
        <v>8000000</v>
      </c>
      <c r="C3654" s="30">
        <v>14201636</v>
      </c>
      <c r="D3654" s="26">
        <f t="shared" si="114"/>
        <v>8</v>
      </c>
      <c r="E3654" s="26">
        <f t="shared" si="115"/>
        <v>14.201636000000001</v>
      </c>
    </row>
    <row r="3655" spans="2:5" hidden="1" x14ac:dyDescent="0.3">
      <c r="B3655" s="30">
        <v>2883848</v>
      </c>
      <c r="C3655" s="30">
        <v>22116152</v>
      </c>
      <c r="D3655" s="26">
        <f t="shared" si="114"/>
        <v>2.883848</v>
      </c>
      <c r="E3655" s="26">
        <f t="shared" si="115"/>
        <v>22.116152</v>
      </c>
    </row>
    <row r="3656" spans="2:5" hidden="1" x14ac:dyDescent="0.3">
      <c r="B3656" s="30">
        <v>2800000</v>
      </c>
      <c r="C3656" s="30">
        <v>16370001</v>
      </c>
      <c r="D3656" s="26">
        <f t="shared" si="114"/>
        <v>2.8</v>
      </c>
      <c r="E3656" s="26">
        <f t="shared" si="115"/>
        <v>16.370000999999998</v>
      </c>
    </row>
    <row r="3657" spans="2:5" hidden="1" x14ac:dyDescent="0.3">
      <c r="B3657" s="30">
        <v>2800000</v>
      </c>
      <c r="C3657" s="30">
        <v>19402612</v>
      </c>
      <c r="D3657" s="26">
        <f t="shared" si="114"/>
        <v>2.8</v>
      </c>
      <c r="E3657" s="26">
        <f t="shared" si="115"/>
        <v>19.402612000000001</v>
      </c>
    </row>
    <row r="3658" spans="2:5" hidden="1" x14ac:dyDescent="0.3">
      <c r="B3658" s="30">
        <v>2800000</v>
      </c>
      <c r="C3658" s="30">
        <v>83500000</v>
      </c>
      <c r="D3658" s="26">
        <f t="shared" si="114"/>
        <v>2.8</v>
      </c>
      <c r="E3658" s="26">
        <f t="shared" si="115"/>
        <v>83.5</v>
      </c>
    </row>
    <row r="3659" spans="2:5" x14ac:dyDescent="0.3">
      <c r="B3659" s="30">
        <v>2000000</v>
      </c>
      <c r="C3659" s="30">
        <v>-1047380</v>
      </c>
      <c r="D3659" s="26">
        <f t="shared" si="114"/>
        <v>2</v>
      </c>
      <c r="E3659" s="26">
        <f t="shared" si="115"/>
        <v>-1.04738</v>
      </c>
    </row>
    <row r="3660" spans="2:5" hidden="1" x14ac:dyDescent="0.3">
      <c r="B3660" s="30">
        <v>2700000</v>
      </c>
      <c r="C3660" s="30">
        <v>6354736</v>
      </c>
      <c r="D3660" s="26">
        <f t="shared" si="114"/>
        <v>2.7</v>
      </c>
      <c r="E3660" s="26">
        <f t="shared" si="115"/>
        <v>6.3547359999999999</v>
      </c>
    </row>
    <row r="3661" spans="2:5" x14ac:dyDescent="0.3">
      <c r="B3661" s="30">
        <v>2700000</v>
      </c>
      <c r="C3661" s="30">
        <v>-1839998</v>
      </c>
      <c r="D3661" s="26">
        <f t="shared" si="114"/>
        <v>2.7</v>
      </c>
      <c r="E3661" s="26">
        <f t="shared" si="115"/>
        <v>-1.839998</v>
      </c>
    </row>
    <row r="3662" spans="2:5" hidden="1" x14ac:dyDescent="0.3">
      <c r="B3662" s="30">
        <v>2627000</v>
      </c>
      <c r="C3662" s="30">
        <v>107801945</v>
      </c>
      <c r="D3662" s="26">
        <f t="shared" si="114"/>
        <v>2.6269999999999998</v>
      </c>
      <c r="E3662" s="26">
        <f t="shared" si="115"/>
        <v>107.801945</v>
      </c>
    </row>
    <row r="3663" spans="2:5" hidden="1" x14ac:dyDescent="0.3">
      <c r="B3663" s="30">
        <v>2600000</v>
      </c>
      <c r="C3663" s="30">
        <v>116900000</v>
      </c>
      <c r="D3663" s="26">
        <f t="shared" si="114"/>
        <v>2.6</v>
      </c>
      <c r="E3663" s="26">
        <f t="shared" si="115"/>
        <v>116.9</v>
      </c>
    </row>
    <row r="3664" spans="2:5" hidden="1" x14ac:dyDescent="0.3">
      <c r="B3664" s="30">
        <v>1800000</v>
      </c>
      <c r="C3664" s="30">
        <v>30800000</v>
      </c>
      <c r="D3664" s="26">
        <f t="shared" si="114"/>
        <v>1.8</v>
      </c>
      <c r="E3664" s="26">
        <f t="shared" si="115"/>
        <v>30.8</v>
      </c>
    </row>
    <row r="3665" spans="2:5" hidden="1" x14ac:dyDescent="0.3">
      <c r="B3665" s="30">
        <v>1700000</v>
      </c>
      <c r="C3665" s="30">
        <v>2126455</v>
      </c>
      <c r="D3665" s="26">
        <f t="shared" si="114"/>
        <v>1.7</v>
      </c>
      <c r="E3665" s="26">
        <f t="shared" si="115"/>
        <v>2.126455</v>
      </c>
    </row>
    <row r="3666" spans="2:5" hidden="1" x14ac:dyDescent="0.3">
      <c r="B3666" s="30">
        <v>2600000</v>
      </c>
      <c r="C3666" s="30">
        <v>530592</v>
      </c>
      <c r="D3666" s="26">
        <f t="shared" si="114"/>
        <v>2.6</v>
      </c>
      <c r="E3666" s="26">
        <f t="shared" si="115"/>
        <v>0.53059199999999995</v>
      </c>
    </row>
    <row r="3667" spans="2:5" x14ac:dyDescent="0.3">
      <c r="B3667" s="30">
        <v>2800000</v>
      </c>
      <c r="C3667" s="30">
        <v>-2325000</v>
      </c>
      <c r="D3667" s="26">
        <f t="shared" si="114"/>
        <v>2.8</v>
      </c>
      <c r="E3667" s="26">
        <f t="shared" si="115"/>
        <v>-2.3250000000000002</v>
      </c>
    </row>
    <row r="3668" spans="2:5" x14ac:dyDescent="0.3">
      <c r="B3668" s="30">
        <v>2600000</v>
      </c>
      <c r="C3668" s="30">
        <v>-2561892</v>
      </c>
      <c r="D3668" s="26">
        <f t="shared" si="114"/>
        <v>2.6</v>
      </c>
      <c r="E3668" s="26">
        <f t="shared" si="115"/>
        <v>-2.5618919999999998</v>
      </c>
    </row>
    <row r="3669" spans="2:5" hidden="1" x14ac:dyDescent="0.3">
      <c r="B3669" s="30">
        <v>2500000</v>
      </c>
      <c r="C3669" s="30">
        <v>37541683</v>
      </c>
      <c r="D3669" s="26">
        <f t="shared" si="114"/>
        <v>2.5</v>
      </c>
      <c r="E3669" s="26">
        <f t="shared" si="115"/>
        <v>37.541682999999999</v>
      </c>
    </row>
    <row r="3670" spans="2:5" hidden="1" x14ac:dyDescent="0.3">
      <c r="B3670" s="30">
        <v>2500000</v>
      </c>
      <c r="C3670" s="30">
        <v>30849949</v>
      </c>
      <c r="D3670" s="26">
        <f t="shared" si="114"/>
        <v>2.5</v>
      </c>
      <c r="E3670" s="26">
        <f t="shared" si="115"/>
        <v>30.849948999999999</v>
      </c>
    </row>
    <row r="3671" spans="2:5" x14ac:dyDescent="0.3">
      <c r="B3671" s="30">
        <v>26000000</v>
      </c>
      <c r="C3671" s="30">
        <v>-190187</v>
      </c>
      <c r="D3671" s="26">
        <f t="shared" si="114"/>
        <v>26</v>
      </c>
      <c r="E3671" s="26">
        <f t="shared" si="115"/>
        <v>-0.19018699999999999</v>
      </c>
    </row>
    <row r="3672" spans="2:5" hidden="1" x14ac:dyDescent="0.3">
      <c r="B3672" s="30">
        <v>2500000</v>
      </c>
      <c r="C3672" s="30">
        <v>11900000</v>
      </c>
      <c r="D3672" s="26">
        <f t="shared" si="114"/>
        <v>2.5</v>
      </c>
      <c r="E3672" s="26">
        <f t="shared" si="115"/>
        <v>11.9</v>
      </c>
    </row>
    <row r="3673" spans="2:5" hidden="1" x14ac:dyDescent="0.3">
      <c r="B3673" s="30">
        <v>2500000</v>
      </c>
      <c r="C3673" s="30">
        <v>29730907</v>
      </c>
      <c r="D3673" s="26">
        <f t="shared" si="114"/>
        <v>2.5</v>
      </c>
      <c r="E3673" s="26">
        <f t="shared" si="115"/>
        <v>29.730906999999998</v>
      </c>
    </row>
    <row r="3674" spans="2:5" hidden="1" x14ac:dyDescent="0.3">
      <c r="B3674" s="30">
        <v>2500000</v>
      </c>
      <c r="C3674" s="30">
        <v>3901336</v>
      </c>
      <c r="D3674" s="26">
        <f t="shared" si="114"/>
        <v>2.5</v>
      </c>
      <c r="E3674" s="26">
        <f t="shared" si="115"/>
        <v>3.9013360000000001</v>
      </c>
    </row>
    <row r="3675" spans="2:5" hidden="1" x14ac:dyDescent="0.3">
      <c r="B3675" s="30">
        <v>2500000</v>
      </c>
      <c r="C3675" s="30">
        <v>24281723</v>
      </c>
      <c r="D3675" s="26">
        <f t="shared" si="114"/>
        <v>2.5</v>
      </c>
      <c r="E3675" s="26">
        <f t="shared" si="115"/>
        <v>24.281723</v>
      </c>
    </row>
    <row r="3676" spans="2:5" hidden="1" x14ac:dyDescent="0.3">
      <c r="B3676" s="30">
        <v>2500000</v>
      </c>
      <c r="C3676" s="30">
        <v>2900000</v>
      </c>
      <c r="D3676" s="26">
        <f t="shared" si="114"/>
        <v>2.5</v>
      </c>
      <c r="E3676" s="26">
        <f t="shared" si="115"/>
        <v>2.9</v>
      </c>
    </row>
    <row r="3677" spans="2:5" x14ac:dyDescent="0.3">
      <c r="B3677" s="30">
        <v>2500000</v>
      </c>
      <c r="C3677" s="30">
        <v>-1217916</v>
      </c>
      <c r="D3677" s="26">
        <f t="shared" si="114"/>
        <v>2.5</v>
      </c>
      <c r="E3677" s="26">
        <f t="shared" si="115"/>
        <v>-1.217916</v>
      </c>
    </row>
    <row r="3678" spans="2:5" hidden="1" x14ac:dyDescent="0.3">
      <c r="B3678" s="30">
        <v>2500000</v>
      </c>
      <c r="C3678" s="30">
        <v>825638</v>
      </c>
      <c r="D3678" s="26">
        <f t="shared" si="114"/>
        <v>2.5</v>
      </c>
      <c r="E3678" s="26">
        <f t="shared" si="115"/>
        <v>0.82563799999999998</v>
      </c>
    </row>
    <row r="3679" spans="2:5" x14ac:dyDescent="0.3">
      <c r="B3679" s="30">
        <v>2000000</v>
      </c>
      <c r="C3679" s="30">
        <v>-1604408</v>
      </c>
      <c r="D3679" s="26">
        <f t="shared" si="114"/>
        <v>2</v>
      </c>
      <c r="E3679" s="26">
        <f t="shared" si="115"/>
        <v>-1.6044080000000001</v>
      </c>
    </row>
    <row r="3680" spans="2:5" hidden="1" x14ac:dyDescent="0.3">
      <c r="B3680" s="30">
        <v>2500000</v>
      </c>
      <c r="C3680" s="30">
        <v>4351969</v>
      </c>
      <c r="D3680" s="26">
        <f t="shared" si="114"/>
        <v>2.5</v>
      </c>
      <c r="E3680" s="26">
        <f t="shared" si="115"/>
        <v>4.3519690000000004</v>
      </c>
    </row>
    <row r="3681" spans="2:5" hidden="1" x14ac:dyDescent="0.3">
      <c r="B3681" s="30">
        <v>34000</v>
      </c>
      <c r="C3681" s="30">
        <v>299658</v>
      </c>
      <c r="D3681" s="26">
        <f t="shared" si="114"/>
        <v>3.4000000000000002E-2</v>
      </c>
      <c r="E3681" s="26">
        <f t="shared" si="115"/>
        <v>0.29965799999999998</v>
      </c>
    </row>
    <row r="3682" spans="2:5" hidden="1" x14ac:dyDescent="0.3">
      <c r="B3682" s="30">
        <v>2500000</v>
      </c>
      <c r="C3682" s="30">
        <v>10495673</v>
      </c>
      <c r="D3682" s="26">
        <f t="shared" si="114"/>
        <v>2.5</v>
      </c>
      <c r="E3682" s="26">
        <f t="shared" si="115"/>
        <v>10.495673</v>
      </c>
    </row>
    <row r="3683" spans="2:5" x14ac:dyDescent="0.3">
      <c r="B3683" s="30">
        <v>2500000</v>
      </c>
      <c r="C3683" s="30">
        <v>-2326217</v>
      </c>
      <c r="D3683" s="26">
        <f t="shared" si="114"/>
        <v>2.5</v>
      </c>
      <c r="E3683" s="26">
        <f t="shared" si="115"/>
        <v>-2.3262170000000002</v>
      </c>
    </row>
    <row r="3684" spans="2:5" x14ac:dyDescent="0.3">
      <c r="B3684" s="30">
        <v>2500000</v>
      </c>
      <c r="C3684" s="30">
        <v>-2381334</v>
      </c>
      <c r="D3684" s="26">
        <f t="shared" si="114"/>
        <v>2.5</v>
      </c>
      <c r="E3684" s="26">
        <f t="shared" si="115"/>
        <v>-2.3813339999999998</v>
      </c>
    </row>
    <row r="3685" spans="2:5" x14ac:dyDescent="0.3">
      <c r="B3685" s="30">
        <v>2500000</v>
      </c>
      <c r="C3685" s="30">
        <v>-2428096</v>
      </c>
      <c r="D3685" s="26">
        <f t="shared" si="114"/>
        <v>2.5</v>
      </c>
      <c r="E3685" s="26">
        <f t="shared" si="115"/>
        <v>-2.428096</v>
      </c>
    </row>
    <row r="3686" spans="2:5" x14ac:dyDescent="0.3">
      <c r="B3686" s="30">
        <v>2500000</v>
      </c>
      <c r="C3686" s="30">
        <v>-2400149</v>
      </c>
      <c r="D3686" s="26">
        <f t="shared" si="114"/>
        <v>2.5</v>
      </c>
      <c r="E3686" s="26">
        <f t="shared" si="115"/>
        <v>-2.4001489999999999</v>
      </c>
    </row>
    <row r="3687" spans="2:5" x14ac:dyDescent="0.3">
      <c r="B3687" s="30">
        <v>14000000</v>
      </c>
      <c r="C3687" s="30">
        <v>-13884496</v>
      </c>
      <c r="D3687" s="26">
        <f t="shared" si="114"/>
        <v>14</v>
      </c>
      <c r="E3687" s="26">
        <f t="shared" si="115"/>
        <v>-13.884496</v>
      </c>
    </row>
    <row r="3688" spans="2:5" x14ac:dyDescent="0.3">
      <c r="B3688" s="30">
        <v>8400000</v>
      </c>
      <c r="C3688" s="30">
        <v>-8394275</v>
      </c>
      <c r="D3688" s="26">
        <f t="shared" si="114"/>
        <v>8.4</v>
      </c>
      <c r="E3688" s="26">
        <f t="shared" si="115"/>
        <v>-8.3942750000000004</v>
      </c>
    </row>
    <row r="3689" spans="2:5" x14ac:dyDescent="0.3">
      <c r="B3689" s="30">
        <v>2500000</v>
      </c>
      <c r="C3689" s="30">
        <v>-2424273</v>
      </c>
      <c r="D3689" s="26">
        <f t="shared" si="114"/>
        <v>2.5</v>
      </c>
      <c r="E3689" s="26">
        <f t="shared" si="115"/>
        <v>-2.4242729999999999</v>
      </c>
    </row>
    <row r="3690" spans="2:5" x14ac:dyDescent="0.3">
      <c r="B3690" s="30">
        <v>2500000</v>
      </c>
      <c r="C3690" s="30">
        <v>-2177843</v>
      </c>
      <c r="D3690" s="26">
        <f t="shared" si="114"/>
        <v>2.5</v>
      </c>
      <c r="E3690" s="26">
        <f t="shared" si="115"/>
        <v>-2.1778430000000002</v>
      </c>
    </row>
    <row r="3691" spans="2:5" hidden="1" x14ac:dyDescent="0.3">
      <c r="B3691" s="30">
        <v>2400000</v>
      </c>
      <c r="C3691" s="30">
        <v>3331103</v>
      </c>
      <c r="D3691" s="26">
        <f t="shared" si="114"/>
        <v>2.4</v>
      </c>
      <c r="E3691" s="26">
        <f t="shared" si="115"/>
        <v>3.3311030000000001</v>
      </c>
    </row>
    <row r="3692" spans="2:5" x14ac:dyDescent="0.3">
      <c r="B3692" s="30">
        <v>2400000</v>
      </c>
      <c r="C3692" s="30">
        <v>-1421092</v>
      </c>
      <c r="D3692" s="26">
        <f t="shared" si="114"/>
        <v>2.4</v>
      </c>
      <c r="E3692" s="26">
        <f t="shared" si="115"/>
        <v>-1.421092</v>
      </c>
    </row>
    <row r="3693" spans="2:5" x14ac:dyDescent="0.3">
      <c r="B3693" s="30">
        <v>10000000</v>
      </c>
      <c r="C3693" s="30">
        <v>-9561347</v>
      </c>
      <c r="D3693" s="26">
        <f t="shared" si="114"/>
        <v>10</v>
      </c>
      <c r="E3693" s="26">
        <f t="shared" si="115"/>
        <v>-9.5613469999999996</v>
      </c>
    </row>
    <row r="3694" spans="2:5" x14ac:dyDescent="0.3">
      <c r="B3694" s="30">
        <v>1500000</v>
      </c>
      <c r="C3694" s="30">
        <v>-1172081</v>
      </c>
      <c r="D3694" s="26">
        <f t="shared" si="114"/>
        <v>1.5</v>
      </c>
      <c r="E3694" s="26">
        <f t="shared" si="115"/>
        <v>-1.1720809999999999</v>
      </c>
    </row>
    <row r="3695" spans="2:5" hidden="1" x14ac:dyDescent="0.3">
      <c r="B3695" s="30">
        <v>2361000</v>
      </c>
      <c r="C3695" s="30">
        <v>5639000</v>
      </c>
      <c r="D3695" s="26">
        <f t="shared" si="114"/>
        <v>2.3610000000000002</v>
      </c>
      <c r="E3695" s="26">
        <f t="shared" si="115"/>
        <v>5.6390000000000002</v>
      </c>
    </row>
    <row r="3696" spans="2:5" x14ac:dyDescent="0.3">
      <c r="B3696" s="30">
        <v>2450000</v>
      </c>
      <c r="C3696" s="30">
        <v>-2271261</v>
      </c>
      <c r="D3696" s="26">
        <f t="shared" si="114"/>
        <v>2.4500000000000002</v>
      </c>
      <c r="E3696" s="26">
        <f t="shared" si="115"/>
        <v>-2.271261</v>
      </c>
    </row>
    <row r="3697" spans="2:5" x14ac:dyDescent="0.3">
      <c r="B3697" s="30">
        <v>30000000</v>
      </c>
      <c r="C3697" s="30">
        <v>-29434408</v>
      </c>
      <c r="D3697" s="26">
        <f t="shared" si="114"/>
        <v>30</v>
      </c>
      <c r="E3697" s="26">
        <f t="shared" si="115"/>
        <v>-29.434408000000001</v>
      </c>
    </row>
    <row r="3698" spans="2:5" hidden="1" x14ac:dyDescent="0.3">
      <c r="B3698" s="30">
        <v>2295429</v>
      </c>
      <c r="C3698" s="30">
        <v>5704571</v>
      </c>
      <c r="D3698" s="26">
        <f t="shared" si="114"/>
        <v>2.2954289999999999</v>
      </c>
      <c r="E3698" s="26">
        <f t="shared" si="115"/>
        <v>5.7045709999999996</v>
      </c>
    </row>
    <row r="3699" spans="2:5" x14ac:dyDescent="0.3">
      <c r="B3699" s="30">
        <v>25000000</v>
      </c>
      <c r="C3699" s="30">
        <v>-24972988</v>
      </c>
      <c r="D3699" s="26">
        <f t="shared" si="114"/>
        <v>25</v>
      </c>
      <c r="E3699" s="26">
        <f t="shared" si="115"/>
        <v>-24.972988000000001</v>
      </c>
    </row>
    <row r="3700" spans="2:5" hidden="1" x14ac:dyDescent="0.3">
      <c r="B3700" s="30">
        <v>2280000</v>
      </c>
      <c r="C3700" s="30">
        <v>74120000</v>
      </c>
      <c r="D3700" s="26">
        <f t="shared" si="114"/>
        <v>2.2799999999999998</v>
      </c>
      <c r="E3700" s="26">
        <f t="shared" si="115"/>
        <v>74.12</v>
      </c>
    </row>
    <row r="3701" spans="2:5" hidden="1" x14ac:dyDescent="0.3">
      <c r="B3701" s="30">
        <v>4000000</v>
      </c>
      <c r="C3701" s="30">
        <v>32200000</v>
      </c>
      <c r="D3701" s="26">
        <f t="shared" si="114"/>
        <v>4</v>
      </c>
      <c r="E3701" s="26">
        <f t="shared" si="115"/>
        <v>32.200000000000003</v>
      </c>
    </row>
    <row r="3702" spans="2:5" hidden="1" x14ac:dyDescent="0.3">
      <c r="B3702" s="30">
        <v>2200000</v>
      </c>
      <c r="C3702" s="30">
        <v>19100000</v>
      </c>
      <c r="D3702" s="26">
        <f t="shared" si="114"/>
        <v>2.2000000000000002</v>
      </c>
      <c r="E3702" s="26">
        <f t="shared" si="115"/>
        <v>19.100000000000001</v>
      </c>
    </row>
    <row r="3703" spans="2:5" x14ac:dyDescent="0.3">
      <c r="B3703" s="30">
        <v>2200000</v>
      </c>
      <c r="C3703" s="30">
        <v>-1820357</v>
      </c>
      <c r="D3703" s="26">
        <f t="shared" si="114"/>
        <v>2.2000000000000002</v>
      </c>
      <c r="E3703" s="26">
        <f t="shared" si="115"/>
        <v>-1.820357</v>
      </c>
    </row>
    <row r="3704" spans="2:5" hidden="1" x14ac:dyDescent="0.3">
      <c r="B3704" s="30">
        <v>2300000</v>
      </c>
      <c r="C3704" s="30">
        <v>10685267</v>
      </c>
      <c r="D3704" s="26">
        <f t="shared" si="114"/>
        <v>2.2999999999999998</v>
      </c>
      <c r="E3704" s="26">
        <f t="shared" si="115"/>
        <v>10.685267</v>
      </c>
    </row>
    <row r="3705" spans="2:5" hidden="1" x14ac:dyDescent="0.3">
      <c r="B3705" s="30">
        <v>2100000</v>
      </c>
      <c r="C3705" s="30">
        <v>21550000</v>
      </c>
      <c r="D3705" s="26">
        <f t="shared" si="114"/>
        <v>2.1</v>
      </c>
      <c r="E3705" s="26">
        <f t="shared" si="115"/>
        <v>21.55</v>
      </c>
    </row>
    <row r="3706" spans="2:5" x14ac:dyDescent="0.3">
      <c r="B3706" s="30">
        <v>1500000</v>
      </c>
      <c r="C3706" s="30">
        <v>-989908</v>
      </c>
      <c r="D3706" s="26">
        <f t="shared" si="114"/>
        <v>1.5</v>
      </c>
      <c r="E3706" s="26">
        <f t="shared" si="115"/>
        <v>-0.98990800000000001</v>
      </c>
    </row>
    <row r="3707" spans="2:5" x14ac:dyDescent="0.3">
      <c r="B3707" s="30">
        <v>15500000</v>
      </c>
      <c r="C3707" s="30">
        <v>-15186564</v>
      </c>
      <c r="D3707" s="26">
        <f t="shared" si="114"/>
        <v>15.5</v>
      </c>
      <c r="E3707" s="26">
        <f t="shared" si="115"/>
        <v>-15.186564000000001</v>
      </c>
    </row>
    <row r="3708" spans="2:5" x14ac:dyDescent="0.3">
      <c r="B3708" s="30">
        <v>2100000</v>
      </c>
      <c r="C3708" s="30">
        <v>-2096670</v>
      </c>
      <c r="D3708" s="26">
        <f t="shared" si="114"/>
        <v>2.1</v>
      </c>
      <c r="E3708" s="26">
        <f t="shared" si="115"/>
        <v>-2.09667</v>
      </c>
    </row>
    <row r="3709" spans="2:5" hidden="1" x14ac:dyDescent="0.3">
      <c r="B3709" s="30">
        <v>1500000</v>
      </c>
      <c r="C3709" s="30">
        <v>9593554.5</v>
      </c>
      <c r="D3709" s="26">
        <f t="shared" si="114"/>
        <v>1.5</v>
      </c>
      <c r="E3709" s="26">
        <f t="shared" si="115"/>
        <v>9.5935544999999998</v>
      </c>
    </row>
    <row r="3710" spans="2:5" hidden="1" x14ac:dyDescent="0.3">
      <c r="B3710" s="30">
        <v>2100000</v>
      </c>
      <c r="C3710" s="30">
        <v>3744929</v>
      </c>
      <c r="D3710" s="26">
        <f t="shared" si="114"/>
        <v>2.1</v>
      </c>
      <c r="E3710" s="26">
        <f t="shared" si="115"/>
        <v>3.744929</v>
      </c>
    </row>
    <row r="3711" spans="2:5" hidden="1" x14ac:dyDescent="0.3">
      <c r="B3711" s="30">
        <v>2000000</v>
      </c>
      <c r="C3711" s="30">
        <v>22800000</v>
      </c>
      <c r="D3711" s="26">
        <f t="shared" si="114"/>
        <v>2</v>
      </c>
      <c r="E3711" s="26">
        <f t="shared" si="115"/>
        <v>22.8</v>
      </c>
    </row>
    <row r="3712" spans="2:5" x14ac:dyDescent="0.3">
      <c r="B3712" s="30">
        <v>2300000</v>
      </c>
      <c r="C3712" s="30">
        <v>-1507034</v>
      </c>
      <c r="D3712" s="26">
        <f t="shared" si="114"/>
        <v>2.2999999999999998</v>
      </c>
      <c r="E3712" s="26">
        <f t="shared" si="115"/>
        <v>-1.507034</v>
      </c>
    </row>
    <row r="3713" spans="2:5" hidden="1" x14ac:dyDescent="0.3">
      <c r="B3713" s="30">
        <v>2000000</v>
      </c>
      <c r="C3713" s="30">
        <v>14228707.52631579</v>
      </c>
      <c r="D3713" s="26">
        <f t="shared" si="114"/>
        <v>2</v>
      </c>
      <c r="E3713" s="26">
        <f t="shared" si="115"/>
        <v>14.228707526315789</v>
      </c>
    </row>
    <row r="3714" spans="2:5" hidden="1" x14ac:dyDescent="0.3">
      <c r="B3714" s="30">
        <v>2000000</v>
      </c>
      <c r="C3714" s="30">
        <v>12673301</v>
      </c>
      <c r="D3714" s="26">
        <f t="shared" si="114"/>
        <v>2</v>
      </c>
      <c r="E3714" s="26">
        <f t="shared" si="115"/>
        <v>12.673301</v>
      </c>
    </row>
    <row r="3715" spans="2:5" hidden="1" x14ac:dyDescent="0.3">
      <c r="B3715" s="30">
        <v>2000000</v>
      </c>
      <c r="C3715" s="30">
        <v>14228707.52631579</v>
      </c>
      <c r="D3715" s="26">
        <f t="shared" ref="D3715:D3778" si="116">B3715/1000000</f>
        <v>2</v>
      </c>
      <c r="E3715" s="26">
        <f t="shared" ref="E3715:E3778" si="117">C3715/1000000</f>
        <v>14.228707526315789</v>
      </c>
    </row>
    <row r="3716" spans="2:5" hidden="1" x14ac:dyDescent="0.3">
      <c r="B3716" s="30">
        <v>2000000</v>
      </c>
      <c r="C3716" s="30">
        <v>7003011</v>
      </c>
      <c r="D3716" s="26">
        <f t="shared" si="116"/>
        <v>2</v>
      </c>
      <c r="E3716" s="26">
        <f t="shared" si="117"/>
        <v>7.0030109999999999</v>
      </c>
    </row>
    <row r="3717" spans="2:5" hidden="1" x14ac:dyDescent="0.3">
      <c r="B3717" s="30">
        <v>2000000</v>
      </c>
      <c r="C3717" s="30">
        <v>9546543</v>
      </c>
      <c r="D3717" s="26">
        <f t="shared" si="116"/>
        <v>2</v>
      </c>
      <c r="E3717" s="26">
        <f t="shared" si="117"/>
        <v>9.5465429999999998</v>
      </c>
    </row>
    <row r="3718" spans="2:5" hidden="1" x14ac:dyDescent="0.3">
      <c r="B3718" s="30">
        <v>2000000</v>
      </c>
      <c r="C3718" s="30">
        <v>9533945</v>
      </c>
      <c r="D3718" s="26">
        <f t="shared" si="116"/>
        <v>2</v>
      </c>
      <c r="E3718" s="26">
        <f t="shared" si="117"/>
        <v>9.5339449999999992</v>
      </c>
    </row>
    <row r="3719" spans="2:5" hidden="1" x14ac:dyDescent="0.3">
      <c r="B3719" s="30">
        <v>2000000</v>
      </c>
      <c r="C3719" s="30">
        <v>10555230</v>
      </c>
      <c r="D3719" s="26">
        <f t="shared" si="116"/>
        <v>2</v>
      </c>
      <c r="E3719" s="26">
        <f t="shared" si="117"/>
        <v>10.55523</v>
      </c>
    </row>
    <row r="3720" spans="2:5" hidden="1" x14ac:dyDescent="0.3">
      <c r="B3720" s="30">
        <v>2000000</v>
      </c>
      <c r="C3720" s="30">
        <v>9284657</v>
      </c>
      <c r="D3720" s="26">
        <f t="shared" si="116"/>
        <v>2</v>
      </c>
      <c r="E3720" s="26">
        <f t="shared" si="117"/>
        <v>9.2846569999999993</v>
      </c>
    </row>
    <row r="3721" spans="2:5" hidden="1" x14ac:dyDescent="0.3">
      <c r="B3721" s="30">
        <v>2000000</v>
      </c>
      <c r="C3721" s="30">
        <v>32522221</v>
      </c>
      <c r="D3721" s="26">
        <f t="shared" si="116"/>
        <v>2</v>
      </c>
      <c r="E3721" s="26">
        <f t="shared" si="117"/>
        <v>32.522221000000002</v>
      </c>
    </row>
    <row r="3722" spans="2:5" x14ac:dyDescent="0.3">
      <c r="B3722" s="30">
        <v>9500000</v>
      </c>
      <c r="C3722" s="30">
        <v>-2497745</v>
      </c>
      <c r="D3722" s="26">
        <f t="shared" si="116"/>
        <v>9.5</v>
      </c>
      <c r="E3722" s="26">
        <f t="shared" si="117"/>
        <v>-2.4977450000000001</v>
      </c>
    </row>
    <row r="3723" spans="2:5" hidden="1" x14ac:dyDescent="0.3">
      <c r="B3723" s="30">
        <v>2000000</v>
      </c>
      <c r="C3723" s="30">
        <v>4719300</v>
      </c>
      <c r="D3723" s="26">
        <f t="shared" si="116"/>
        <v>2</v>
      </c>
      <c r="E3723" s="26">
        <f t="shared" si="117"/>
        <v>4.7192999999999996</v>
      </c>
    </row>
    <row r="3724" spans="2:5" x14ac:dyDescent="0.3">
      <c r="B3724" s="30">
        <v>7000000</v>
      </c>
      <c r="C3724" s="30">
        <v>-996413</v>
      </c>
      <c r="D3724" s="26">
        <f t="shared" si="116"/>
        <v>7</v>
      </c>
      <c r="E3724" s="26">
        <f t="shared" si="117"/>
        <v>-0.99641299999999999</v>
      </c>
    </row>
    <row r="3725" spans="2:5" hidden="1" x14ac:dyDescent="0.3">
      <c r="B3725" s="30">
        <v>2700000</v>
      </c>
      <c r="C3725" s="30">
        <v>3092822</v>
      </c>
      <c r="D3725" s="26">
        <f t="shared" si="116"/>
        <v>2.7</v>
      </c>
      <c r="E3725" s="26">
        <f t="shared" si="117"/>
        <v>3.092822</v>
      </c>
    </row>
    <row r="3726" spans="2:5" hidden="1" x14ac:dyDescent="0.3">
      <c r="B3726" s="30">
        <v>2000000</v>
      </c>
      <c r="C3726" s="30">
        <v>3383834</v>
      </c>
      <c r="D3726" s="26">
        <f t="shared" si="116"/>
        <v>2</v>
      </c>
      <c r="E3726" s="26">
        <f t="shared" si="117"/>
        <v>3.3838339999999998</v>
      </c>
    </row>
    <row r="3727" spans="2:5" hidden="1" x14ac:dyDescent="0.3">
      <c r="B3727" s="30">
        <v>1500000</v>
      </c>
      <c r="C3727" s="30">
        <v>3099680</v>
      </c>
      <c r="D3727" s="26">
        <f t="shared" si="116"/>
        <v>1.5</v>
      </c>
      <c r="E3727" s="26">
        <f t="shared" si="117"/>
        <v>3.0996800000000002</v>
      </c>
    </row>
    <row r="3728" spans="2:5" hidden="1" x14ac:dyDescent="0.3">
      <c r="B3728" s="30">
        <v>2000000</v>
      </c>
      <c r="C3728" s="30">
        <v>7600000</v>
      </c>
      <c r="D3728" s="26">
        <f t="shared" si="116"/>
        <v>2</v>
      </c>
      <c r="E3728" s="26">
        <f t="shared" si="117"/>
        <v>7.6</v>
      </c>
    </row>
    <row r="3729" spans="2:5" hidden="1" x14ac:dyDescent="0.3">
      <c r="B3729" s="30">
        <v>2000000</v>
      </c>
      <c r="C3729" s="30">
        <v>4531491</v>
      </c>
      <c r="D3729" s="26">
        <f t="shared" si="116"/>
        <v>2</v>
      </c>
      <c r="E3729" s="26">
        <f t="shared" si="117"/>
        <v>4.5314909999999999</v>
      </c>
    </row>
    <row r="3730" spans="2:5" x14ac:dyDescent="0.3">
      <c r="B3730" s="30">
        <v>6000000</v>
      </c>
      <c r="C3730" s="30">
        <v>-1418778</v>
      </c>
      <c r="D3730" s="26">
        <f t="shared" si="116"/>
        <v>6</v>
      </c>
      <c r="E3730" s="26">
        <f t="shared" si="117"/>
        <v>-1.4187780000000001</v>
      </c>
    </row>
    <row r="3731" spans="2:5" hidden="1" x14ac:dyDescent="0.3">
      <c r="B3731" s="30">
        <v>2000000</v>
      </c>
      <c r="C3731" s="30">
        <v>1885134</v>
      </c>
      <c r="D3731" s="26">
        <f t="shared" si="116"/>
        <v>2</v>
      </c>
      <c r="E3731" s="26">
        <f t="shared" si="117"/>
        <v>1.8851340000000001</v>
      </c>
    </row>
    <row r="3732" spans="2:5" hidden="1" x14ac:dyDescent="0.3">
      <c r="B3732" s="30">
        <v>2750000</v>
      </c>
      <c r="C3732" s="30">
        <v>1561834</v>
      </c>
      <c r="D3732" s="26">
        <f t="shared" si="116"/>
        <v>2.75</v>
      </c>
      <c r="E3732" s="26">
        <f t="shared" si="117"/>
        <v>1.5618339999999999</v>
      </c>
    </row>
    <row r="3733" spans="2:5" hidden="1" x14ac:dyDescent="0.3">
      <c r="B3733" s="30">
        <v>2000000</v>
      </c>
      <c r="C3733" s="30">
        <v>1590010</v>
      </c>
      <c r="D3733" s="26">
        <f t="shared" si="116"/>
        <v>2</v>
      </c>
      <c r="E3733" s="26">
        <f t="shared" si="117"/>
        <v>1.5900099999999999</v>
      </c>
    </row>
    <row r="3734" spans="2:5" hidden="1" x14ac:dyDescent="0.3">
      <c r="B3734" s="30">
        <v>2000000</v>
      </c>
      <c r="C3734" s="30">
        <v>1335839</v>
      </c>
      <c r="D3734" s="26">
        <f t="shared" si="116"/>
        <v>2</v>
      </c>
      <c r="E3734" s="26">
        <f t="shared" si="117"/>
        <v>1.335839</v>
      </c>
    </row>
    <row r="3735" spans="2:5" hidden="1" x14ac:dyDescent="0.3">
      <c r="B3735" s="30">
        <v>2000000</v>
      </c>
      <c r="C3735" s="30">
        <v>557668</v>
      </c>
      <c r="D3735" s="26">
        <f t="shared" si="116"/>
        <v>2</v>
      </c>
      <c r="E3735" s="26">
        <f t="shared" si="117"/>
        <v>0.55766800000000005</v>
      </c>
    </row>
    <row r="3736" spans="2:5" hidden="1" x14ac:dyDescent="0.3">
      <c r="B3736" s="30">
        <v>2000000</v>
      </c>
      <c r="C3736" s="30">
        <v>506446</v>
      </c>
      <c r="D3736" s="26">
        <f t="shared" si="116"/>
        <v>2</v>
      </c>
      <c r="E3736" s="26">
        <f t="shared" si="117"/>
        <v>0.50644599999999995</v>
      </c>
    </row>
    <row r="3737" spans="2:5" hidden="1" x14ac:dyDescent="0.3">
      <c r="B3737" s="30">
        <v>2000000</v>
      </c>
      <c r="C3737" s="30">
        <v>5369373</v>
      </c>
      <c r="D3737" s="26">
        <f t="shared" si="116"/>
        <v>2</v>
      </c>
      <c r="E3737" s="26">
        <f t="shared" si="117"/>
        <v>5.3693730000000004</v>
      </c>
    </row>
    <row r="3738" spans="2:5" x14ac:dyDescent="0.3">
      <c r="B3738" s="30">
        <v>2000000</v>
      </c>
      <c r="C3738" s="30">
        <v>-15622</v>
      </c>
      <c r="D3738" s="26">
        <f t="shared" si="116"/>
        <v>2</v>
      </c>
      <c r="E3738" s="26">
        <f t="shared" si="117"/>
        <v>-1.5622E-2</v>
      </c>
    </row>
    <row r="3739" spans="2:5" hidden="1" x14ac:dyDescent="0.3">
      <c r="B3739" s="30">
        <v>1500000</v>
      </c>
      <c r="C3739" s="30">
        <v>783276</v>
      </c>
      <c r="D3739" s="26">
        <f t="shared" si="116"/>
        <v>1.5</v>
      </c>
      <c r="E3739" s="26">
        <f t="shared" si="117"/>
        <v>0.78327599999999997</v>
      </c>
    </row>
    <row r="3740" spans="2:5" x14ac:dyDescent="0.3">
      <c r="B3740" s="30">
        <v>2000000</v>
      </c>
      <c r="C3740" s="30">
        <v>-901776</v>
      </c>
      <c r="D3740" s="26">
        <f t="shared" si="116"/>
        <v>2</v>
      </c>
      <c r="E3740" s="26">
        <f t="shared" si="117"/>
        <v>-0.90177600000000002</v>
      </c>
    </row>
    <row r="3741" spans="2:5" x14ac:dyDescent="0.3">
      <c r="B3741" s="30">
        <v>2000000</v>
      </c>
      <c r="C3741" s="30">
        <v>-569815</v>
      </c>
      <c r="D3741" s="26">
        <f t="shared" si="116"/>
        <v>2</v>
      </c>
      <c r="E3741" s="26">
        <f t="shared" si="117"/>
        <v>-0.56981499999999996</v>
      </c>
    </row>
    <row r="3742" spans="2:5" x14ac:dyDescent="0.3">
      <c r="B3742" s="30">
        <v>2000000</v>
      </c>
      <c r="C3742" s="30">
        <v>-522998</v>
      </c>
      <c r="D3742" s="26">
        <f t="shared" si="116"/>
        <v>2</v>
      </c>
      <c r="E3742" s="26">
        <f t="shared" si="117"/>
        <v>-0.52299799999999996</v>
      </c>
    </row>
    <row r="3743" spans="2:5" x14ac:dyDescent="0.3">
      <c r="B3743" s="30">
        <v>2000000</v>
      </c>
      <c r="C3743" s="30">
        <v>-865951</v>
      </c>
      <c r="D3743" s="26">
        <f t="shared" si="116"/>
        <v>2</v>
      </c>
      <c r="E3743" s="26">
        <f t="shared" si="117"/>
        <v>-0.86595100000000003</v>
      </c>
    </row>
    <row r="3744" spans="2:5" hidden="1" x14ac:dyDescent="0.3">
      <c r="B3744" s="30">
        <v>250000</v>
      </c>
      <c r="C3744" s="30">
        <v>727600</v>
      </c>
      <c r="D3744" s="26">
        <f t="shared" si="116"/>
        <v>0.25</v>
      </c>
      <c r="E3744" s="26">
        <f t="shared" si="117"/>
        <v>0.72760000000000002</v>
      </c>
    </row>
    <row r="3745" spans="2:5" x14ac:dyDescent="0.3">
      <c r="B3745" s="30">
        <v>2000000</v>
      </c>
      <c r="C3745" s="30">
        <v>-1346379</v>
      </c>
      <c r="D3745" s="26">
        <f t="shared" si="116"/>
        <v>2</v>
      </c>
      <c r="E3745" s="26">
        <f t="shared" si="117"/>
        <v>-1.346379</v>
      </c>
    </row>
    <row r="3746" spans="2:5" x14ac:dyDescent="0.3">
      <c r="B3746" s="30">
        <v>4500000</v>
      </c>
      <c r="C3746" s="30">
        <v>-4055646</v>
      </c>
      <c r="D3746" s="26">
        <f t="shared" si="116"/>
        <v>4.5</v>
      </c>
      <c r="E3746" s="26">
        <f t="shared" si="117"/>
        <v>-4.0556460000000003</v>
      </c>
    </row>
    <row r="3747" spans="2:5" x14ac:dyDescent="0.3">
      <c r="B3747" s="30">
        <v>3400000</v>
      </c>
      <c r="C3747" s="30">
        <v>-2864751</v>
      </c>
      <c r="D3747" s="26">
        <f t="shared" si="116"/>
        <v>3.4</v>
      </c>
      <c r="E3747" s="26">
        <f t="shared" si="117"/>
        <v>-2.864751</v>
      </c>
    </row>
    <row r="3748" spans="2:5" hidden="1" x14ac:dyDescent="0.3">
      <c r="B3748" s="30">
        <v>17000000</v>
      </c>
      <c r="C3748" s="30">
        <v>37837368.25</v>
      </c>
      <c r="D3748" s="26">
        <f t="shared" si="116"/>
        <v>17</v>
      </c>
      <c r="E3748" s="26">
        <f t="shared" si="117"/>
        <v>37.837368249999997</v>
      </c>
    </row>
    <row r="3749" spans="2:5" x14ac:dyDescent="0.3">
      <c r="B3749" s="30">
        <v>6000000</v>
      </c>
      <c r="C3749" s="30">
        <v>-5628919</v>
      </c>
      <c r="D3749" s="26">
        <f t="shared" si="116"/>
        <v>6</v>
      </c>
      <c r="E3749" s="26">
        <f t="shared" si="117"/>
        <v>-5.6289189999999998</v>
      </c>
    </row>
    <row r="3750" spans="2:5" x14ac:dyDescent="0.3">
      <c r="B3750" s="30">
        <v>2000000</v>
      </c>
      <c r="C3750" s="30">
        <v>-1875506</v>
      </c>
      <c r="D3750" s="26">
        <f t="shared" si="116"/>
        <v>2</v>
      </c>
      <c r="E3750" s="26">
        <f t="shared" si="117"/>
        <v>-1.8755059999999999</v>
      </c>
    </row>
    <row r="3751" spans="2:5" x14ac:dyDescent="0.3">
      <c r="B3751" s="30">
        <v>23000000</v>
      </c>
      <c r="C3751" s="30">
        <v>-22879380</v>
      </c>
      <c r="D3751" s="26">
        <f t="shared" si="116"/>
        <v>23</v>
      </c>
      <c r="E3751" s="26">
        <f t="shared" si="117"/>
        <v>-22.879380000000001</v>
      </c>
    </row>
    <row r="3752" spans="2:5" x14ac:dyDescent="0.3">
      <c r="B3752" s="30">
        <v>3800000</v>
      </c>
      <c r="C3752" s="30">
        <v>-3699331</v>
      </c>
      <c r="D3752" s="26">
        <f t="shared" si="116"/>
        <v>3.8</v>
      </c>
      <c r="E3752" s="26">
        <f t="shared" si="117"/>
        <v>-3.6993309999999999</v>
      </c>
    </row>
    <row r="3753" spans="2:5" x14ac:dyDescent="0.3">
      <c r="B3753" s="30">
        <v>1097696.5</v>
      </c>
      <c r="C3753" s="30">
        <v>-980241.16666666663</v>
      </c>
      <c r="D3753" s="26">
        <f t="shared" si="116"/>
        <v>1.0976965000000001</v>
      </c>
      <c r="E3753" s="26">
        <f t="shared" si="117"/>
        <v>-0.98024116666666661</v>
      </c>
    </row>
    <row r="3754" spans="2:5" x14ac:dyDescent="0.3">
      <c r="B3754" s="30">
        <v>13500000</v>
      </c>
      <c r="C3754" s="30">
        <v>-13313646</v>
      </c>
      <c r="D3754" s="26">
        <f t="shared" si="116"/>
        <v>13.5</v>
      </c>
      <c r="E3754" s="26">
        <f t="shared" si="117"/>
        <v>-13.313646</v>
      </c>
    </row>
    <row r="3755" spans="2:5" x14ac:dyDescent="0.3">
      <c r="B3755" s="30">
        <v>30750000</v>
      </c>
      <c r="C3755" s="30">
        <v>-30612055</v>
      </c>
      <c r="D3755" s="26">
        <f t="shared" si="116"/>
        <v>30.75</v>
      </c>
      <c r="E3755" s="26">
        <f t="shared" si="117"/>
        <v>-30.612055000000002</v>
      </c>
    </row>
    <row r="3756" spans="2:5" x14ac:dyDescent="0.3">
      <c r="B3756" s="30">
        <v>1500000</v>
      </c>
      <c r="C3756" s="30">
        <v>-1482420</v>
      </c>
      <c r="D3756" s="26">
        <f t="shared" si="116"/>
        <v>1.5</v>
      </c>
      <c r="E3756" s="26">
        <f t="shared" si="117"/>
        <v>-1.4824200000000001</v>
      </c>
    </row>
    <row r="3757" spans="2:5" x14ac:dyDescent="0.3">
      <c r="B3757" s="30">
        <v>14000</v>
      </c>
      <c r="C3757" s="30">
        <v>-1333</v>
      </c>
      <c r="D3757" s="26">
        <f t="shared" si="116"/>
        <v>1.4E-2</v>
      </c>
      <c r="E3757" s="26">
        <f t="shared" si="117"/>
        <v>-1.333E-3</v>
      </c>
    </row>
    <row r="3758" spans="2:5" x14ac:dyDescent="0.3">
      <c r="B3758" s="30">
        <v>2000000</v>
      </c>
      <c r="C3758" s="30">
        <v>-1801593</v>
      </c>
      <c r="D3758" s="26">
        <f t="shared" si="116"/>
        <v>2</v>
      </c>
      <c r="E3758" s="26">
        <f t="shared" si="117"/>
        <v>-1.801593</v>
      </c>
    </row>
    <row r="3759" spans="2:5" x14ac:dyDescent="0.3">
      <c r="B3759" s="30">
        <v>17000000</v>
      </c>
      <c r="C3759" s="30">
        <v>-16994176</v>
      </c>
      <c r="D3759" s="26">
        <f t="shared" si="116"/>
        <v>17</v>
      </c>
      <c r="E3759" s="26">
        <f t="shared" si="117"/>
        <v>-16.994176</v>
      </c>
    </row>
    <row r="3760" spans="2:5" x14ac:dyDescent="0.3">
      <c r="B3760" s="30">
        <v>27100000</v>
      </c>
      <c r="C3760" s="30">
        <v>-27097157</v>
      </c>
      <c r="D3760" s="26">
        <f t="shared" si="116"/>
        <v>27.1</v>
      </c>
      <c r="E3760" s="26">
        <f t="shared" si="117"/>
        <v>-27.097156999999999</v>
      </c>
    </row>
    <row r="3761" spans="2:5" x14ac:dyDescent="0.3">
      <c r="B3761" s="30">
        <v>2000000</v>
      </c>
      <c r="C3761" s="30">
        <v>-1995042</v>
      </c>
      <c r="D3761" s="26">
        <f t="shared" si="116"/>
        <v>2</v>
      </c>
      <c r="E3761" s="26">
        <f t="shared" si="117"/>
        <v>-1.995042</v>
      </c>
    </row>
    <row r="3762" spans="2:5" hidden="1" x14ac:dyDescent="0.3">
      <c r="B3762" s="30">
        <v>2000000</v>
      </c>
      <c r="C3762" s="30">
        <v>14228707.52631579</v>
      </c>
      <c r="D3762" s="26">
        <f t="shared" si="116"/>
        <v>2</v>
      </c>
      <c r="E3762" s="26">
        <f t="shared" si="117"/>
        <v>14.228707526315789</v>
      </c>
    </row>
    <row r="3763" spans="2:5" x14ac:dyDescent="0.3">
      <c r="B3763" s="30">
        <v>2300000</v>
      </c>
      <c r="C3763" s="30">
        <v>-2292073</v>
      </c>
      <c r="D3763" s="26">
        <f t="shared" si="116"/>
        <v>2.2999999999999998</v>
      </c>
      <c r="E3763" s="26">
        <f t="shared" si="117"/>
        <v>-2.2920729999999998</v>
      </c>
    </row>
    <row r="3764" spans="2:5" x14ac:dyDescent="0.3">
      <c r="B3764" s="30">
        <v>14000000</v>
      </c>
      <c r="C3764" s="30">
        <v>-12943898</v>
      </c>
      <c r="D3764" s="26">
        <f t="shared" si="116"/>
        <v>14</v>
      </c>
      <c r="E3764" s="26">
        <f t="shared" si="117"/>
        <v>-12.943898000000001</v>
      </c>
    </row>
    <row r="3765" spans="2:5" x14ac:dyDescent="0.3">
      <c r="B3765" s="30">
        <v>2000000</v>
      </c>
      <c r="C3765" s="30">
        <v>-1589759</v>
      </c>
      <c r="D3765" s="26">
        <f t="shared" si="116"/>
        <v>2</v>
      </c>
      <c r="E3765" s="26">
        <f t="shared" si="117"/>
        <v>-1.5897589999999999</v>
      </c>
    </row>
    <row r="3766" spans="2:5" x14ac:dyDescent="0.3">
      <c r="B3766" s="30">
        <v>2000000</v>
      </c>
      <c r="C3766" s="30">
        <v>-1997564</v>
      </c>
      <c r="D3766" s="26">
        <f t="shared" si="116"/>
        <v>2</v>
      </c>
      <c r="E3766" s="26">
        <f t="shared" si="117"/>
        <v>-1.9975639999999999</v>
      </c>
    </row>
    <row r="3767" spans="2:5" x14ac:dyDescent="0.3">
      <c r="B3767" s="30">
        <v>2000000</v>
      </c>
      <c r="C3767" s="30">
        <v>-943898</v>
      </c>
      <c r="D3767" s="26">
        <f t="shared" si="116"/>
        <v>2</v>
      </c>
      <c r="E3767" s="26">
        <f t="shared" si="117"/>
        <v>-0.94389800000000001</v>
      </c>
    </row>
    <row r="3768" spans="2:5" hidden="1" x14ac:dyDescent="0.3">
      <c r="B3768" s="30">
        <v>2000000</v>
      </c>
      <c r="C3768" s="30">
        <v>54238335</v>
      </c>
      <c r="D3768" s="26">
        <f t="shared" si="116"/>
        <v>2</v>
      </c>
      <c r="E3768" s="26">
        <f t="shared" si="117"/>
        <v>54.238334999999999</v>
      </c>
    </row>
    <row r="3769" spans="2:5" hidden="1" x14ac:dyDescent="0.3">
      <c r="B3769" s="30">
        <v>2000000</v>
      </c>
      <c r="C3769" s="30">
        <v>35183996</v>
      </c>
      <c r="D3769" s="26">
        <f t="shared" si="116"/>
        <v>2</v>
      </c>
      <c r="E3769" s="26">
        <f t="shared" si="117"/>
        <v>35.183996</v>
      </c>
    </row>
    <row r="3770" spans="2:5" hidden="1" x14ac:dyDescent="0.3">
      <c r="B3770" s="30">
        <v>1900000</v>
      </c>
      <c r="C3770" s="30">
        <v>2700000</v>
      </c>
      <c r="D3770" s="26">
        <f t="shared" si="116"/>
        <v>1.9</v>
      </c>
      <c r="E3770" s="26">
        <f t="shared" si="117"/>
        <v>2.7</v>
      </c>
    </row>
    <row r="3771" spans="2:5" x14ac:dyDescent="0.3">
      <c r="B3771" s="30">
        <v>1900000</v>
      </c>
      <c r="C3771" s="30">
        <v>-479422</v>
      </c>
      <c r="D3771" s="26">
        <f t="shared" si="116"/>
        <v>1.9</v>
      </c>
      <c r="E3771" s="26">
        <f t="shared" si="117"/>
        <v>-0.47942200000000001</v>
      </c>
    </row>
    <row r="3772" spans="2:5" x14ac:dyDescent="0.3">
      <c r="B3772" s="30">
        <v>3000000</v>
      </c>
      <c r="C3772" s="30">
        <v>-1971342</v>
      </c>
      <c r="D3772" s="26">
        <f t="shared" si="116"/>
        <v>3</v>
      </c>
      <c r="E3772" s="26">
        <f t="shared" si="117"/>
        <v>-1.9713419999999999</v>
      </c>
    </row>
    <row r="3773" spans="2:5" x14ac:dyDescent="0.3">
      <c r="B3773" s="30">
        <v>1400000</v>
      </c>
      <c r="C3773" s="30">
        <v>-1381565</v>
      </c>
      <c r="D3773" s="26">
        <f t="shared" si="116"/>
        <v>1.4</v>
      </c>
      <c r="E3773" s="26">
        <f t="shared" si="117"/>
        <v>-1.3815649999999999</v>
      </c>
    </row>
    <row r="3774" spans="2:5" hidden="1" x14ac:dyDescent="0.3">
      <c r="B3774" s="30">
        <v>1000000</v>
      </c>
      <c r="C3774" s="30">
        <v>1957978</v>
      </c>
      <c r="D3774" s="26">
        <f t="shared" si="116"/>
        <v>1</v>
      </c>
      <c r="E3774" s="26">
        <f t="shared" si="117"/>
        <v>1.957978</v>
      </c>
    </row>
    <row r="3775" spans="2:5" x14ac:dyDescent="0.3">
      <c r="B3775" s="30">
        <v>1900000</v>
      </c>
      <c r="C3775" s="30">
        <v>-1455956</v>
      </c>
      <c r="D3775" s="26">
        <f t="shared" si="116"/>
        <v>1.9</v>
      </c>
      <c r="E3775" s="26">
        <f t="shared" si="117"/>
        <v>-1.455956</v>
      </c>
    </row>
    <row r="3776" spans="2:5" hidden="1" x14ac:dyDescent="0.3">
      <c r="B3776" s="30">
        <v>1800000</v>
      </c>
      <c r="C3776" s="30">
        <v>39190055</v>
      </c>
      <c r="D3776" s="26">
        <f t="shared" si="116"/>
        <v>1.8</v>
      </c>
      <c r="E3776" s="26">
        <f t="shared" si="117"/>
        <v>39.190055000000001</v>
      </c>
    </row>
    <row r="3777" spans="2:5" x14ac:dyDescent="0.3">
      <c r="B3777" s="30">
        <v>40000000</v>
      </c>
      <c r="C3777" s="30">
        <v>-38554634</v>
      </c>
      <c r="D3777" s="26">
        <f t="shared" si="116"/>
        <v>40</v>
      </c>
      <c r="E3777" s="26">
        <f t="shared" si="117"/>
        <v>-38.554634</v>
      </c>
    </row>
    <row r="3778" spans="2:5" hidden="1" x14ac:dyDescent="0.3">
      <c r="B3778" s="30">
        <v>1800000</v>
      </c>
      <c r="C3778" s="30">
        <v>7800000</v>
      </c>
      <c r="D3778" s="26">
        <f t="shared" si="116"/>
        <v>1.8</v>
      </c>
      <c r="E3778" s="26">
        <f t="shared" si="117"/>
        <v>7.8</v>
      </c>
    </row>
    <row r="3779" spans="2:5" hidden="1" x14ac:dyDescent="0.3">
      <c r="B3779" s="30">
        <v>1800000</v>
      </c>
      <c r="C3779" s="30">
        <v>54376525.5</v>
      </c>
      <c r="D3779" s="26">
        <f t="shared" ref="D3779:D3842" si="118">B3779/1000000</f>
        <v>1.8</v>
      </c>
      <c r="E3779" s="26">
        <f t="shared" ref="E3779:E3842" si="119">C3779/1000000</f>
        <v>54.3765255</v>
      </c>
    </row>
    <row r="3780" spans="2:5" hidden="1" x14ac:dyDescent="0.3">
      <c r="B3780" s="30">
        <v>1800000</v>
      </c>
      <c r="C3780" s="30">
        <v>3909616</v>
      </c>
      <c r="D3780" s="26">
        <f t="shared" si="118"/>
        <v>1.8</v>
      </c>
      <c r="E3780" s="26">
        <f t="shared" si="119"/>
        <v>3.9096160000000002</v>
      </c>
    </row>
    <row r="3781" spans="2:5" hidden="1" x14ac:dyDescent="0.3">
      <c r="B3781" s="30">
        <v>1800000</v>
      </c>
      <c r="C3781" s="30">
        <v>10984397</v>
      </c>
      <c r="D3781" s="26">
        <f t="shared" si="118"/>
        <v>1.8</v>
      </c>
      <c r="E3781" s="26">
        <f t="shared" si="119"/>
        <v>10.984397</v>
      </c>
    </row>
    <row r="3782" spans="2:5" hidden="1" x14ac:dyDescent="0.3">
      <c r="B3782" s="30">
        <v>1800000</v>
      </c>
      <c r="C3782" s="30">
        <v>1250934</v>
      </c>
      <c r="D3782" s="26">
        <f t="shared" si="118"/>
        <v>1.8</v>
      </c>
      <c r="E3782" s="26">
        <f t="shared" si="119"/>
        <v>1.250934</v>
      </c>
    </row>
    <row r="3783" spans="2:5" x14ac:dyDescent="0.3">
      <c r="B3783" s="30">
        <v>1500000</v>
      </c>
      <c r="C3783" s="30">
        <v>-861524</v>
      </c>
      <c r="D3783" s="26">
        <f t="shared" si="118"/>
        <v>1.5</v>
      </c>
      <c r="E3783" s="26">
        <f t="shared" si="119"/>
        <v>-0.86152399999999996</v>
      </c>
    </row>
    <row r="3784" spans="2:5" x14ac:dyDescent="0.3">
      <c r="B3784" s="30">
        <v>1800000</v>
      </c>
      <c r="C3784" s="30">
        <v>-1294705</v>
      </c>
      <c r="D3784" s="26">
        <f t="shared" si="118"/>
        <v>1.8</v>
      </c>
      <c r="E3784" s="26">
        <f t="shared" si="119"/>
        <v>-1.294705</v>
      </c>
    </row>
    <row r="3785" spans="2:5" hidden="1" x14ac:dyDescent="0.3">
      <c r="B3785" s="30">
        <v>3500000</v>
      </c>
      <c r="C3785" s="30">
        <v>3767324</v>
      </c>
      <c r="D3785" s="26">
        <f t="shared" si="118"/>
        <v>3.5</v>
      </c>
      <c r="E3785" s="26">
        <f t="shared" si="119"/>
        <v>3.7673239999999999</v>
      </c>
    </row>
    <row r="3786" spans="2:5" x14ac:dyDescent="0.3">
      <c r="B3786" s="30">
        <v>500000</v>
      </c>
      <c r="C3786" s="30">
        <v>-354460</v>
      </c>
      <c r="D3786" s="26">
        <f t="shared" si="118"/>
        <v>0.5</v>
      </c>
      <c r="E3786" s="26">
        <f t="shared" si="119"/>
        <v>-0.35446</v>
      </c>
    </row>
    <row r="3787" spans="2:5" x14ac:dyDescent="0.3">
      <c r="B3787" s="30">
        <v>19500000</v>
      </c>
      <c r="C3787" s="30">
        <v>-6910892</v>
      </c>
      <c r="D3787" s="26">
        <f t="shared" si="118"/>
        <v>19.5</v>
      </c>
      <c r="E3787" s="26">
        <f t="shared" si="119"/>
        <v>-6.9108919999999996</v>
      </c>
    </row>
    <row r="3788" spans="2:5" hidden="1" x14ac:dyDescent="0.3">
      <c r="B3788" s="30">
        <v>1700000</v>
      </c>
      <c r="C3788" s="30">
        <v>34218429</v>
      </c>
      <c r="D3788" s="26">
        <f t="shared" si="118"/>
        <v>1.7</v>
      </c>
      <c r="E3788" s="26">
        <f t="shared" si="119"/>
        <v>34.218429</v>
      </c>
    </row>
    <row r="3789" spans="2:5" x14ac:dyDescent="0.3">
      <c r="B3789" s="30">
        <v>2000000</v>
      </c>
      <c r="C3789" s="30">
        <v>-1907599</v>
      </c>
      <c r="D3789" s="26">
        <f t="shared" si="118"/>
        <v>2</v>
      </c>
      <c r="E3789" s="26">
        <f t="shared" si="119"/>
        <v>-1.907599</v>
      </c>
    </row>
    <row r="3790" spans="2:5" hidden="1" x14ac:dyDescent="0.3">
      <c r="B3790" s="30">
        <v>1700000</v>
      </c>
      <c r="C3790" s="30">
        <v>243649</v>
      </c>
      <c r="D3790" s="26">
        <f t="shared" si="118"/>
        <v>1.7</v>
      </c>
      <c r="E3790" s="26">
        <f t="shared" si="119"/>
        <v>0.243649</v>
      </c>
    </row>
    <row r="3791" spans="2:5" x14ac:dyDescent="0.3">
      <c r="B3791" s="30">
        <v>1700000</v>
      </c>
      <c r="C3791" s="30">
        <v>-707762</v>
      </c>
      <c r="D3791" s="26">
        <f t="shared" si="118"/>
        <v>1.7</v>
      </c>
      <c r="E3791" s="26">
        <f t="shared" si="119"/>
        <v>-0.707762</v>
      </c>
    </row>
    <row r="3792" spans="2:5" hidden="1" x14ac:dyDescent="0.3">
      <c r="B3792" s="30">
        <v>1000000</v>
      </c>
      <c r="C3792" s="30">
        <v>3231500</v>
      </c>
      <c r="D3792" s="26">
        <f t="shared" si="118"/>
        <v>1</v>
      </c>
      <c r="E3792" s="26">
        <f t="shared" si="119"/>
        <v>3.2315</v>
      </c>
    </row>
    <row r="3793" spans="2:5" x14ac:dyDescent="0.3">
      <c r="B3793" s="30">
        <v>1000000</v>
      </c>
      <c r="C3793" s="30">
        <v>-603965</v>
      </c>
      <c r="D3793" s="26">
        <f t="shared" si="118"/>
        <v>1</v>
      </c>
      <c r="E3793" s="26">
        <f t="shared" si="119"/>
        <v>-0.60396499999999997</v>
      </c>
    </row>
    <row r="3794" spans="2:5" hidden="1" x14ac:dyDescent="0.3">
      <c r="B3794" s="30">
        <v>2000000</v>
      </c>
      <c r="C3794" s="30">
        <v>4026908</v>
      </c>
      <c r="D3794" s="26">
        <f t="shared" si="118"/>
        <v>2</v>
      </c>
      <c r="E3794" s="26">
        <f t="shared" si="119"/>
        <v>4.0269079999999997</v>
      </c>
    </row>
    <row r="3795" spans="2:5" x14ac:dyDescent="0.3">
      <c r="B3795" s="30">
        <v>1300000</v>
      </c>
      <c r="C3795" s="30">
        <v>-239409</v>
      </c>
      <c r="D3795" s="26">
        <f t="shared" si="118"/>
        <v>1.3</v>
      </c>
      <c r="E3795" s="26">
        <f t="shared" si="119"/>
        <v>-0.23940900000000001</v>
      </c>
    </row>
    <row r="3796" spans="2:5" x14ac:dyDescent="0.3">
      <c r="B3796" s="30">
        <v>1500000</v>
      </c>
      <c r="C3796" s="30">
        <v>-1344028</v>
      </c>
      <c r="D3796" s="26">
        <f t="shared" si="118"/>
        <v>1.5</v>
      </c>
      <c r="E3796" s="26">
        <f t="shared" si="119"/>
        <v>-1.344028</v>
      </c>
    </row>
    <row r="3797" spans="2:5" hidden="1" x14ac:dyDescent="0.3">
      <c r="B3797" s="30">
        <v>1600000</v>
      </c>
      <c r="C3797" s="30">
        <v>60495597.444444448</v>
      </c>
      <c r="D3797" s="26">
        <f t="shared" si="118"/>
        <v>1.6</v>
      </c>
      <c r="E3797" s="26">
        <f t="shared" si="119"/>
        <v>60.495597444444449</v>
      </c>
    </row>
    <row r="3798" spans="2:5" x14ac:dyDescent="0.3">
      <c r="B3798" s="30">
        <v>70000000</v>
      </c>
      <c r="C3798" s="30">
        <v>-69870681</v>
      </c>
      <c r="D3798" s="26">
        <f t="shared" si="118"/>
        <v>70</v>
      </c>
      <c r="E3798" s="26">
        <f t="shared" si="119"/>
        <v>-69.870681000000005</v>
      </c>
    </row>
    <row r="3799" spans="2:5" x14ac:dyDescent="0.3">
      <c r="B3799" s="30">
        <v>1600000</v>
      </c>
      <c r="C3799" s="30">
        <v>-1573107</v>
      </c>
      <c r="D3799" s="26">
        <f t="shared" si="118"/>
        <v>1.6</v>
      </c>
      <c r="E3799" s="26">
        <f t="shared" si="119"/>
        <v>-1.573107</v>
      </c>
    </row>
    <row r="3800" spans="2:5" x14ac:dyDescent="0.3">
      <c r="B3800" s="30">
        <v>1650000</v>
      </c>
      <c r="C3800" s="30">
        <v>-1647420</v>
      </c>
      <c r="D3800" s="26">
        <f t="shared" si="118"/>
        <v>1.65</v>
      </c>
      <c r="E3800" s="26">
        <f t="shared" si="119"/>
        <v>-1.6474200000000001</v>
      </c>
    </row>
    <row r="3801" spans="2:5" hidden="1" x14ac:dyDescent="0.3">
      <c r="B3801" s="30">
        <v>2000000</v>
      </c>
      <c r="C3801" s="30">
        <v>17067631</v>
      </c>
      <c r="D3801" s="26">
        <f t="shared" si="118"/>
        <v>2</v>
      </c>
      <c r="E3801" s="26">
        <f t="shared" si="119"/>
        <v>17.067630999999999</v>
      </c>
    </row>
    <row r="3802" spans="2:5" hidden="1" x14ac:dyDescent="0.3">
      <c r="B3802" s="30">
        <v>1100000</v>
      </c>
      <c r="C3802" s="30">
        <v>10706119</v>
      </c>
      <c r="D3802" s="26">
        <f t="shared" si="118"/>
        <v>1.1000000000000001</v>
      </c>
      <c r="E3802" s="26">
        <f t="shared" si="119"/>
        <v>10.706118999999999</v>
      </c>
    </row>
    <row r="3803" spans="2:5" hidden="1" x14ac:dyDescent="0.3">
      <c r="B3803" s="30">
        <v>1500000</v>
      </c>
      <c r="C3803" s="30">
        <v>5917210</v>
      </c>
      <c r="D3803" s="26">
        <f t="shared" si="118"/>
        <v>1.5</v>
      </c>
      <c r="E3803" s="26">
        <f t="shared" si="119"/>
        <v>5.9172099999999999</v>
      </c>
    </row>
    <row r="3804" spans="2:5" hidden="1" x14ac:dyDescent="0.3">
      <c r="B3804" s="30">
        <v>1500000</v>
      </c>
      <c r="C3804" s="30">
        <v>5862100</v>
      </c>
      <c r="D3804" s="26">
        <f t="shared" si="118"/>
        <v>1.5</v>
      </c>
      <c r="E3804" s="26">
        <f t="shared" si="119"/>
        <v>5.8620999999999999</v>
      </c>
    </row>
    <row r="3805" spans="2:5" hidden="1" x14ac:dyDescent="0.3">
      <c r="B3805" s="30">
        <v>1000000</v>
      </c>
      <c r="C3805" s="30">
        <v>6022940</v>
      </c>
      <c r="D3805" s="26">
        <f t="shared" si="118"/>
        <v>1</v>
      </c>
      <c r="E3805" s="26">
        <f t="shared" si="119"/>
        <v>6.0229400000000002</v>
      </c>
    </row>
    <row r="3806" spans="2:5" hidden="1" x14ac:dyDescent="0.3">
      <c r="B3806" s="30">
        <v>17000000</v>
      </c>
      <c r="C3806" s="30">
        <v>8173302</v>
      </c>
      <c r="D3806" s="26">
        <f t="shared" si="118"/>
        <v>17</v>
      </c>
      <c r="E3806" s="26">
        <f t="shared" si="119"/>
        <v>8.1733019999999996</v>
      </c>
    </row>
    <row r="3807" spans="2:5" hidden="1" x14ac:dyDescent="0.3">
      <c r="B3807" s="30">
        <v>1696377</v>
      </c>
      <c r="C3807" s="30">
        <v>30303623</v>
      </c>
      <c r="D3807" s="26">
        <f t="shared" si="118"/>
        <v>1.696377</v>
      </c>
      <c r="E3807" s="26">
        <f t="shared" si="119"/>
        <v>30.303623000000002</v>
      </c>
    </row>
    <row r="3808" spans="2:5" hidden="1" x14ac:dyDescent="0.3">
      <c r="B3808" s="30">
        <v>2000000</v>
      </c>
      <c r="C3808" s="30">
        <v>3132222</v>
      </c>
      <c r="D3808" s="26">
        <f t="shared" si="118"/>
        <v>2</v>
      </c>
      <c r="E3808" s="26">
        <f t="shared" si="119"/>
        <v>3.1322220000000001</v>
      </c>
    </row>
    <row r="3809" spans="2:5" hidden="1" x14ac:dyDescent="0.3">
      <c r="B3809" s="30">
        <v>1500000</v>
      </c>
      <c r="C3809" s="30">
        <v>865931</v>
      </c>
      <c r="D3809" s="26">
        <f t="shared" si="118"/>
        <v>1.5</v>
      </c>
      <c r="E3809" s="26">
        <f t="shared" si="119"/>
        <v>0.86593100000000001</v>
      </c>
    </row>
    <row r="3810" spans="2:5" hidden="1" x14ac:dyDescent="0.3">
      <c r="B3810" s="30">
        <v>1500000</v>
      </c>
      <c r="C3810" s="30">
        <v>52491137</v>
      </c>
      <c r="D3810" s="26">
        <f t="shared" si="118"/>
        <v>1.5</v>
      </c>
      <c r="E3810" s="26">
        <f t="shared" si="119"/>
        <v>52.491137000000002</v>
      </c>
    </row>
    <row r="3811" spans="2:5" x14ac:dyDescent="0.3">
      <c r="B3811" s="30">
        <v>1500000</v>
      </c>
      <c r="C3811" s="30">
        <v>-278739</v>
      </c>
      <c r="D3811" s="26">
        <f t="shared" si="118"/>
        <v>1.5</v>
      </c>
      <c r="E3811" s="26">
        <f t="shared" si="119"/>
        <v>-0.27873900000000001</v>
      </c>
    </row>
    <row r="3812" spans="2:5" x14ac:dyDescent="0.3">
      <c r="B3812" s="30">
        <v>1500000</v>
      </c>
      <c r="C3812" s="30">
        <v>-787706</v>
      </c>
      <c r="D3812" s="26">
        <f t="shared" si="118"/>
        <v>1.5</v>
      </c>
      <c r="E3812" s="26">
        <f t="shared" si="119"/>
        <v>-0.78770600000000002</v>
      </c>
    </row>
    <row r="3813" spans="2:5" hidden="1" x14ac:dyDescent="0.3">
      <c r="B3813" s="30">
        <v>1500000</v>
      </c>
      <c r="C3813" s="30">
        <v>1947339</v>
      </c>
      <c r="D3813" s="26">
        <f t="shared" si="118"/>
        <v>1.5</v>
      </c>
      <c r="E3813" s="26">
        <f t="shared" si="119"/>
        <v>1.9473389999999999</v>
      </c>
    </row>
    <row r="3814" spans="2:5" x14ac:dyDescent="0.3">
      <c r="B3814" s="30">
        <v>1500000</v>
      </c>
      <c r="C3814" s="30">
        <v>-1081047</v>
      </c>
      <c r="D3814" s="26">
        <f t="shared" si="118"/>
        <v>1.5</v>
      </c>
      <c r="E3814" s="26">
        <f t="shared" si="119"/>
        <v>-1.0810470000000001</v>
      </c>
    </row>
    <row r="3815" spans="2:5" x14ac:dyDescent="0.3">
      <c r="B3815" s="30">
        <v>1500000</v>
      </c>
      <c r="C3815" s="30">
        <v>-1093965</v>
      </c>
      <c r="D3815" s="26">
        <f t="shared" si="118"/>
        <v>1.5</v>
      </c>
      <c r="E3815" s="26">
        <f t="shared" si="119"/>
        <v>-1.0939650000000001</v>
      </c>
    </row>
    <row r="3816" spans="2:5" x14ac:dyDescent="0.3">
      <c r="B3816" s="30">
        <v>18573666.666666668</v>
      </c>
      <c r="C3816" s="30">
        <v>-18170846.666666668</v>
      </c>
      <c r="D3816" s="26">
        <f t="shared" si="118"/>
        <v>18.573666666666668</v>
      </c>
      <c r="E3816" s="26">
        <f t="shared" si="119"/>
        <v>-18.170846666666669</v>
      </c>
    </row>
    <row r="3817" spans="2:5" x14ac:dyDescent="0.3">
      <c r="B3817" s="30">
        <v>1500000</v>
      </c>
      <c r="C3817" s="30">
        <v>-1126033</v>
      </c>
      <c r="D3817" s="26">
        <f t="shared" si="118"/>
        <v>1.5</v>
      </c>
      <c r="E3817" s="26">
        <f t="shared" si="119"/>
        <v>-1.1260330000000001</v>
      </c>
    </row>
    <row r="3818" spans="2:5" x14ac:dyDescent="0.3">
      <c r="B3818" s="30">
        <v>1500000</v>
      </c>
      <c r="C3818" s="30">
        <v>-1305432</v>
      </c>
      <c r="D3818" s="26">
        <f t="shared" si="118"/>
        <v>1.5</v>
      </c>
      <c r="E3818" s="26">
        <f t="shared" si="119"/>
        <v>-1.3054319999999999</v>
      </c>
    </row>
    <row r="3819" spans="2:5" x14ac:dyDescent="0.3">
      <c r="B3819" s="30">
        <v>1500000</v>
      </c>
      <c r="C3819" s="30">
        <v>-1336755</v>
      </c>
      <c r="D3819" s="26">
        <f t="shared" si="118"/>
        <v>1.5</v>
      </c>
      <c r="E3819" s="26">
        <f t="shared" si="119"/>
        <v>-1.3367549999999999</v>
      </c>
    </row>
    <row r="3820" spans="2:5" x14ac:dyDescent="0.3">
      <c r="B3820" s="30">
        <v>1500000</v>
      </c>
      <c r="C3820" s="30">
        <v>-1380159</v>
      </c>
      <c r="D3820" s="26">
        <f t="shared" si="118"/>
        <v>1.5</v>
      </c>
      <c r="E3820" s="26">
        <f t="shared" si="119"/>
        <v>-1.3801589999999999</v>
      </c>
    </row>
    <row r="3821" spans="2:5" x14ac:dyDescent="0.3">
      <c r="B3821" s="30">
        <v>1500000</v>
      </c>
      <c r="C3821" s="30">
        <v>-1326934</v>
      </c>
      <c r="D3821" s="26">
        <f t="shared" si="118"/>
        <v>1.5</v>
      </c>
      <c r="E3821" s="26">
        <f t="shared" si="119"/>
        <v>-1.3269340000000001</v>
      </c>
    </row>
    <row r="3822" spans="2:5" x14ac:dyDescent="0.3">
      <c r="B3822" s="30">
        <v>1500000</v>
      </c>
      <c r="C3822" s="30">
        <v>-1407638</v>
      </c>
      <c r="D3822" s="26">
        <f t="shared" si="118"/>
        <v>1.5</v>
      </c>
      <c r="E3822" s="26">
        <f t="shared" si="119"/>
        <v>-1.4076379999999999</v>
      </c>
    </row>
    <row r="3823" spans="2:5" x14ac:dyDescent="0.3">
      <c r="B3823" s="30">
        <v>1500000</v>
      </c>
      <c r="C3823" s="30">
        <v>-1394057</v>
      </c>
      <c r="D3823" s="26">
        <f t="shared" si="118"/>
        <v>1.5</v>
      </c>
      <c r="E3823" s="26">
        <f t="shared" si="119"/>
        <v>-1.3940570000000001</v>
      </c>
    </row>
    <row r="3824" spans="2:5" hidden="1" x14ac:dyDescent="0.3">
      <c r="B3824" s="30">
        <v>1500000</v>
      </c>
      <c r="C3824" s="30">
        <v>6998</v>
      </c>
      <c r="D3824" s="26">
        <f t="shared" si="118"/>
        <v>1.5</v>
      </c>
      <c r="E3824" s="26">
        <f t="shared" si="119"/>
        <v>6.9979999999999999E-3</v>
      </c>
    </row>
    <row r="3825" spans="2:5" x14ac:dyDescent="0.3">
      <c r="B3825" s="30">
        <v>1700000</v>
      </c>
      <c r="C3825" s="30">
        <v>-1516510</v>
      </c>
      <c r="D3825" s="26">
        <f t="shared" si="118"/>
        <v>1.7</v>
      </c>
      <c r="E3825" s="26">
        <f t="shared" si="119"/>
        <v>-1.51651</v>
      </c>
    </row>
    <row r="3826" spans="2:5" x14ac:dyDescent="0.3">
      <c r="B3826" s="30">
        <v>1500000</v>
      </c>
      <c r="C3826" s="30">
        <v>-1496522</v>
      </c>
      <c r="D3826" s="26">
        <f t="shared" si="118"/>
        <v>1.5</v>
      </c>
      <c r="E3826" s="26">
        <f t="shared" si="119"/>
        <v>-1.4965219999999999</v>
      </c>
    </row>
    <row r="3827" spans="2:5" x14ac:dyDescent="0.3">
      <c r="B3827" s="30">
        <v>2000000</v>
      </c>
      <c r="C3827" s="30">
        <v>-1947834</v>
      </c>
      <c r="D3827" s="26">
        <f t="shared" si="118"/>
        <v>2</v>
      </c>
      <c r="E3827" s="26">
        <f t="shared" si="119"/>
        <v>-1.9478340000000001</v>
      </c>
    </row>
    <row r="3828" spans="2:5" x14ac:dyDescent="0.3">
      <c r="B3828" s="30">
        <v>2500000</v>
      </c>
      <c r="C3828" s="30">
        <v>-1336492</v>
      </c>
      <c r="D3828" s="26">
        <f t="shared" si="118"/>
        <v>2.5</v>
      </c>
      <c r="E3828" s="26">
        <f t="shared" si="119"/>
        <v>-1.336492</v>
      </c>
    </row>
    <row r="3829" spans="2:5" hidden="1" x14ac:dyDescent="0.3">
      <c r="B3829" s="30">
        <v>2000000</v>
      </c>
      <c r="C3829" s="30">
        <v>182925485</v>
      </c>
      <c r="D3829" s="26">
        <f t="shared" si="118"/>
        <v>2</v>
      </c>
      <c r="E3829" s="26">
        <f t="shared" si="119"/>
        <v>182.92548500000001</v>
      </c>
    </row>
    <row r="3830" spans="2:5" x14ac:dyDescent="0.3">
      <c r="B3830" s="30">
        <v>1400000</v>
      </c>
      <c r="C3830" s="30">
        <v>-1095876</v>
      </c>
      <c r="D3830" s="26">
        <f t="shared" si="118"/>
        <v>1.4</v>
      </c>
      <c r="E3830" s="26">
        <f t="shared" si="119"/>
        <v>-1.0958760000000001</v>
      </c>
    </row>
    <row r="3831" spans="2:5" x14ac:dyDescent="0.3">
      <c r="B3831" s="30">
        <v>1400000</v>
      </c>
      <c r="C3831" s="30">
        <v>-1363170</v>
      </c>
      <c r="D3831" s="26">
        <f t="shared" si="118"/>
        <v>1.4</v>
      </c>
      <c r="E3831" s="26">
        <f t="shared" si="119"/>
        <v>-1.36317</v>
      </c>
    </row>
    <row r="3832" spans="2:5" hidden="1" x14ac:dyDescent="0.3">
      <c r="B3832" s="30">
        <v>960000</v>
      </c>
      <c r="C3832" s="30">
        <v>2690677</v>
      </c>
      <c r="D3832" s="26">
        <f t="shared" si="118"/>
        <v>0.96</v>
      </c>
      <c r="E3832" s="26">
        <f t="shared" si="119"/>
        <v>2.690677</v>
      </c>
    </row>
    <row r="3833" spans="2:5" hidden="1" x14ac:dyDescent="0.3">
      <c r="B3833" s="30">
        <v>1300000</v>
      </c>
      <c r="C3833" s="30">
        <v>347780</v>
      </c>
      <c r="D3833" s="26">
        <f t="shared" si="118"/>
        <v>1.3</v>
      </c>
      <c r="E3833" s="26">
        <f t="shared" si="119"/>
        <v>0.34777999999999998</v>
      </c>
    </row>
    <row r="3834" spans="2:5" x14ac:dyDescent="0.3">
      <c r="B3834" s="30">
        <v>1300000</v>
      </c>
      <c r="C3834" s="30">
        <v>-604771</v>
      </c>
      <c r="D3834" s="26">
        <f t="shared" si="118"/>
        <v>1.3</v>
      </c>
      <c r="E3834" s="26">
        <f t="shared" si="119"/>
        <v>-0.60477099999999995</v>
      </c>
    </row>
    <row r="3835" spans="2:5" x14ac:dyDescent="0.3">
      <c r="B3835" s="30">
        <v>1592000</v>
      </c>
      <c r="C3835" s="30">
        <v>-953049</v>
      </c>
      <c r="D3835" s="26">
        <f t="shared" si="118"/>
        <v>1.5920000000000001</v>
      </c>
      <c r="E3835" s="26">
        <f t="shared" si="119"/>
        <v>-0.95304900000000004</v>
      </c>
    </row>
    <row r="3836" spans="2:5" x14ac:dyDescent="0.3">
      <c r="B3836" s="30">
        <v>1300000</v>
      </c>
      <c r="C3836" s="30">
        <v>-690958</v>
      </c>
      <c r="D3836" s="26">
        <f t="shared" si="118"/>
        <v>1.3</v>
      </c>
      <c r="E3836" s="26">
        <f t="shared" si="119"/>
        <v>-0.69095799999999996</v>
      </c>
    </row>
    <row r="3837" spans="2:5" x14ac:dyDescent="0.3">
      <c r="B3837" s="30">
        <v>1500000</v>
      </c>
      <c r="C3837" s="30">
        <v>-1498479</v>
      </c>
      <c r="D3837" s="26">
        <f t="shared" si="118"/>
        <v>1.5</v>
      </c>
      <c r="E3837" s="26">
        <f t="shared" si="119"/>
        <v>-1.4984789999999999</v>
      </c>
    </row>
    <row r="3838" spans="2:5" x14ac:dyDescent="0.3">
      <c r="B3838" s="30">
        <v>1000000</v>
      </c>
      <c r="C3838" s="30">
        <v>-980461</v>
      </c>
      <c r="D3838" s="26">
        <f t="shared" si="118"/>
        <v>1</v>
      </c>
      <c r="E3838" s="26">
        <f t="shared" si="119"/>
        <v>-0.98046100000000003</v>
      </c>
    </row>
    <row r="3839" spans="2:5" x14ac:dyDescent="0.3">
      <c r="B3839" s="30">
        <v>1500000</v>
      </c>
      <c r="C3839" s="30">
        <v>-1399642</v>
      </c>
      <c r="D3839" s="26">
        <f t="shared" si="118"/>
        <v>1.5</v>
      </c>
      <c r="E3839" s="26">
        <f t="shared" si="119"/>
        <v>-1.3996420000000001</v>
      </c>
    </row>
    <row r="3840" spans="2:5" hidden="1" x14ac:dyDescent="0.3">
      <c r="B3840" s="30">
        <v>1288000</v>
      </c>
      <c r="C3840" s="30">
        <v>30712000</v>
      </c>
      <c r="D3840" s="26">
        <f t="shared" si="118"/>
        <v>1.288</v>
      </c>
      <c r="E3840" s="26">
        <f t="shared" si="119"/>
        <v>30.712</v>
      </c>
    </row>
    <row r="3841" spans="2:5" hidden="1" x14ac:dyDescent="0.3">
      <c r="B3841" s="30">
        <v>1250000</v>
      </c>
      <c r="C3841" s="30">
        <v>17850000</v>
      </c>
      <c r="D3841" s="26">
        <f t="shared" si="118"/>
        <v>1.25</v>
      </c>
      <c r="E3841" s="26">
        <f t="shared" si="119"/>
        <v>17.850000000000001</v>
      </c>
    </row>
    <row r="3842" spans="2:5" hidden="1" x14ac:dyDescent="0.3">
      <c r="B3842" s="30">
        <v>1250000</v>
      </c>
      <c r="C3842" s="30">
        <v>23750000</v>
      </c>
      <c r="D3842" s="26">
        <f t="shared" si="118"/>
        <v>1.25</v>
      </c>
      <c r="E3842" s="26">
        <f t="shared" si="119"/>
        <v>23.75</v>
      </c>
    </row>
    <row r="3843" spans="2:5" hidden="1" x14ac:dyDescent="0.3">
      <c r="B3843" s="30">
        <v>427000</v>
      </c>
      <c r="C3843" s="30">
        <v>2406383</v>
      </c>
      <c r="D3843" s="26">
        <f t="shared" ref="D3843:D3906" si="120">B3843/1000000</f>
        <v>0.42699999999999999</v>
      </c>
      <c r="E3843" s="26">
        <f t="shared" ref="E3843:E3906" si="121">C3843/1000000</f>
        <v>2.4063829999999999</v>
      </c>
    </row>
    <row r="3844" spans="2:5" hidden="1" x14ac:dyDescent="0.3">
      <c r="B3844" s="30">
        <v>1420000</v>
      </c>
      <c r="C3844" s="30">
        <v>20480028.466666665</v>
      </c>
      <c r="D3844" s="26">
        <f t="shared" si="120"/>
        <v>1.42</v>
      </c>
      <c r="E3844" s="26">
        <f t="shared" si="121"/>
        <v>20.480028466666663</v>
      </c>
    </row>
    <row r="3845" spans="2:5" hidden="1" x14ac:dyDescent="0.3">
      <c r="B3845" s="30">
        <v>1200000</v>
      </c>
      <c r="C3845" s="30">
        <v>23541700</v>
      </c>
      <c r="D3845" s="26">
        <f t="shared" si="120"/>
        <v>1.2</v>
      </c>
      <c r="E3845" s="26">
        <f t="shared" si="121"/>
        <v>23.541699999999999</v>
      </c>
    </row>
    <row r="3846" spans="2:5" hidden="1" x14ac:dyDescent="0.3">
      <c r="B3846" s="30">
        <v>1200000</v>
      </c>
      <c r="C3846" s="30">
        <v>53953403</v>
      </c>
      <c r="D3846" s="26">
        <f t="shared" si="120"/>
        <v>1.2</v>
      </c>
      <c r="E3846" s="26">
        <f t="shared" si="121"/>
        <v>53.953403000000002</v>
      </c>
    </row>
    <row r="3847" spans="2:5" hidden="1" x14ac:dyDescent="0.3">
      <c r="B3847" s="30">
        <v>1200000</v>
      </c>
      <c r="C3847" s="30">
        <v>17288314</v>
      </c>
      <c r="D3847" s="26">
        <f t="shared" si="120"/>
        <v>1.2</v>
      </c>
      <c r="E3847" s="26">
        <f t="shared" si="121"/>
        <v>17.288314</v>
      </c>
    </row>
    <row r="3848" spans="2:5" x14ac:dyDescent="0.3">
      <c r="B3848" s="30">
        <v>1300000</v>
      </c>
      <c r="C3848" s="30">
        <v>-1288722</v>
      </c>
      <c r="D3848" s="26">
        <f t="shared" si="120"/>
        <v>1.3</v>
      </c>
      <c r="E3848" s="26">
        <f t="shared" si="121"/>
        <v>-1.2887219999999999</v>
      </c>
    </row>
    <row r="3849" spans="2:5" hidden="1" x14ac:dyDescent="0.3">
      <c r="B3849" s="30">
        <v>7000000</v>
      </c>
      <c r="C3849" s="30">
        <v>6876974</v>
      </c>
      <c r="D3849" s="26">
        <f t="shared" si="120"/>
        <v>7</v>
      </c>
      <c r="E3849" s="26">
        <f t="shared" si="121"/>
        <v>6.8769739999999997</v>
      </c>
    </row>
    <row r="3850" spans="2:5" hidden="1" x14ac:dyDescent="0.3">
      <c r="B3850" s="30">
        <v>1200000</v>
      </c>
      <c r="C3850" s="30">
        <v>7980275</v>
      </c>
      <c r="D3850" s="26">
        <f t="shared" si="120"/>
        <v>1.2</v>
      </c>
      <c r="E3850" s="26">
        <f t="shared" si="121"/>
        <v>7.9802749999999998</v>
      </c>
    </row>
    <row r="3851" spans="2:5" hidden="1" x14ac:dyDescent="0.3">
      <c r="B3851" s="30">
        <v>1200000</v>
      </c>
      <c r="C3851" s="30">
        <v>30800000</v>
      </c>
      <c r="D3851" s="26">
        <f t="shared" si="120"/>
        <v>1.2</v>
      </c>
      <c r="E3851" s="26">
        <f t="shared" si="121"/>
        <v>30.8</v>
      </c>
    </row>
    <row r="3852" spans="2:5" hidden="1" x14ac:dyDescent="0.3">
      <c r="B3852" s="30">
        <v>1200000</v>
      </c>
      <c r="C3852" s="30">
        <v>999853</v>
      </c>
      <c r="D3852" s="26">
        <f t="shared" si="120"/>
        <v>1.2</v>
      </c>
      <c r="E3852" s="26">
        <f t="shared" si="121"/>
        <v>0.99985299999999999</v>
      </c>
    </row>
    <row r="3853" spans="2:5" hidden="1" x14ac:dyDescent="0.3">
      <c r="B3853" s="30">
        <v>1200000</v>
      </c>
      <c r="C3853" s="30">
        <v>1659955</v>
      </c>
      <c r="D3853" s="26">
        <f t="shared" si="120"/>
        <v>1.2</v>
      </c>
      <c r="E3853" s="26">
        <f t="shared" si="121"/>
        <v>1.6599550000000001</v>
      </c>
    </row>
    <row r="3854" spans="2:5" hidden="1" x14ac:dyDescent="0.3">
      <c r="B3854" s="30">
        <v>1200000</v>
      </c>
      <c r="C3854" s="30">
        <v>1612029</v>
      </c>
      <c r="D3854" s="26">
        <f t="shared" si="120"/>
        <v>1.2</v>
      </c>
      <c r="E3854" s="26">
        <f t="shared" si="121"/>
        <v>1.6120289999999999</v>
      </c>
    </row>
    <row r="3855" spans="2:5" hidden="1" x14ac:dyDescent="0.3">
      <c r="B3855" s="30">
        <v>1200000</v>
      </c>
      <c r="C3855" s="30">
        <v>4900000</v>
      </c>
      <c r="D3855" s="26">
        <f t="shared" si="120"/>
        <v>1.2</v>
      </c>
      <c r="E3855" s="26">
        <f t="shared" si="121"/>
        <v>4.9000000000000004</v>
      </c>
    </row>
    <row r="3856" spans="2:5" x14ac:dyDescent="0.3">
      <c r="B3856" s="30">
        <v>4000000</v>
      </c>
      <c r="C3856" s="30">
        <v>-3624277</v>
      </c>
      <c r="D3856" s="26">
        <f t="shared" si="120"/>
        <v>4</v>
      </c>
      <c r="E3856" s="26">
        <f t="shared" si="121"/>
        <v>-3.6242770000000002</v>
      </c>
    </row>
    <row r="3857" spans="2:5" x14ac:dyDescent="0.3">
      <c r="B3857" s="30">
        <v>1200000</v>
      </c>
      <c r="C3857" s="30">
        <v>-605096</v>
      </c>
      <c r="D3857" s="26">
        <f t="shared" si="120"/>
        <v>1.2</v>
      </c>
      <c r="E3857" s="26">
        <f t="shared" si="121"/>
        <v>-0.60509599999999997</v>
      </c>
    </row>
    <row r="3858" spans="2:5" x14ac:dyDescent="0.3">
      <c r="B3858" s="30">
        <v>1200000</v>
      </c>
      <c r="C3858" s="30">
        <v>-1141064</v>
      </c>
      <c r="D3858" s="26">
        <f t="shared" si="120"/>
        <v>1.2</v>
      </c>
      <c r="E3858" s="26">
        <f t="shared" si="121"/>
        <v>-1.1410640000000001</v>
      </c>
    </row>
    <row r="3859" spans="2:5" x14ac:dyDescent="0.3">
      <c r="B3859" s="30">
        <v>1200000</v>
      </c>
      <c r="C3859" s="30">
        <v>-1175216</v>
      </c>
      <c r="D3859" s="26">
        <f t="shared" si="120"/>
        <v>1.2</v>
      </c>
      <c r="E3859" s="26">
        <f t="shared" si="121"/>
        <v>-1.175216</v>
      </c>
    </row>
    <row r="3860" spans="2:5" x14ac:dyDescent="0.3">
      <c r="B3860" s="30">
        <v>1200000</v>
      </c>
      <c r="C3860" s="30">
        <v>-1192174</v>
      </c>
      <c r="D3860" s="26">
        <f t="shared" si="120"/>
        <v>1.2</v>
      </c>
      <c r="E3860" s="26">
        <f t="shared" si="121"/>
        <v>-1.1921740000000001</v>
      </c>
    </row>
    <row r="3861" spans="2:5" x14ac:dyDescent="0.3">
      <c r="B3861" s="30">
        <v>1200000</v>
      </c>
      <c r="C3861" s="30">
        <v>-1196170</v>
      </c>
      <c r="D3861" s="26">
        <f t="shared" si="120"/>
        <v>1.2</v>
      </c>
      <c r="E3861" s="26">
        <f t="shared" si="121"/>
        <v>-1.19617</v>
      </c>
    </row>
    <row r="3862" spans="2:5" hidden="1" x14ac:dyDescent="0.3">
      <c r="B3862" s="30">
        <v>2600000</v>
      </c>
      <c r="C3862" s="30">
        <v>250263</v>
      </c>
      <c r="D3862" s="26">
        <f t="shared" si="120"/>
        <v>2.6</v>
      </c>
      <c r="E3862" s="26">
        <f t="shared" si="121"/>
        <v>0.25026300000000001</v>
      </c>
    </row>
    <row r="3863" spans="2:5" hidden="1" x14ac:dyDescent="0.3">
      <c r="B3863" s="30">
        <v>3000000</v>
      </c>
      <c r="C3863" s="30">
        <v>13101109</v>
      </c>
      <c r="D3863" s="26">
        <f t="shared" si="120"/>
        <v>3</v>
      </c>
      <c r="E3863" s="26">
        <f t="shared" si="121"/>
        <v>13.101108999999999</v>
      </c>
    </row>
    <row r="3864" spans="2:5" x14ac:dyDescent="0.3">
      <c r="B3864" s="30">
        <v>695393</v>
      </c>
      <c r="C3864" s="30">
        <v>-689380</v>
      </c>
      <c r="D3864" s="26">
        <f t="shared" si="120"/>
        <v>0.69539300000000004</v>
      </c>
      <c r="E3864" s="26">
        <f t="shared" si="121"/>
        <v>-0.68937999999999999</v>
      </c>
    </row>
    <row r="3865" spans="2:5" hidden="1" x14ac:dyDescent="0.3">
      <c r="B3865" s="30">
        <v>1100000</v>
      </c>
      <c r="C3865" s="30">
        <v>300000</v>
      </c>
      <c r="D3865" s="26">
        <f t="shared" si="120"/>
        <v>1.1000000000000001</v>
      </c>
      <c r="E3865" s="26">
        <f t="shared" si="121"/>
        <v>0.3</v>
      </c>
    </row>
    <row r="3866" spans="2:5" x14ac:dyDescent="0.3">
      <c r="B3866" s="30">
        <v>1600000</v>
      </c>
      <c r="C3866" s="30">
        <v>-1560341</v>
      </c>
      <c r="D3866" s="26">
        <f t="shared" si="120"/>
        <v>1.6</v>
      </c>
      <c r="E3866" s="26">
        <f t="shared" si="121"/>
        <v>-1.560341</v>
      </c>
    </row>
    <row r="3867" spans="2:5" x14ac:dyDescent="0.3">
      <c r="B3867" s="30">
        <v>1100000</v>
      </c>
      <c r="C3867" s="30">
        <v>-1043871</v>
      </c>
      <c r="D3867" s="26">
        <f t="shared" si="120"/>
        <v>1.1000000000000001</v>
      </c>
      <c r="E3867" s="26">
        <f t="shared" si="121"/>
        <v>-1.043871</v>
      </c>
    </row>
    <row r="3868" spans="2:5" hidden="1" x14ac:dyDescent="0.3">
      <c r="B3868" s="30">
        <v>1100000</v>
      </c>
      <c r="C3868" s="30">
        <v>3005123</v>
      </c>
      <c r="D3868" s="26">
        <f t="shared" si="120"/>
        <v>1.1000000000000001</v>
      </c>
      <c r="E3868" s="26">
        <f t="shared" si="121"/>
        <v>3.0051230000000002</v>
      </c>
    </row>
    <row r="3869" spans="2:5" hidden="1" x14ac:dyDescent="0.3">
      <c r="B3869" s="30">
        <v>960000</v>
      </c>
      <c r="C3869" s="30">
        <v>116275247</v>
      </c>
      <c r="D3869" s="26">
        <f t="shared" si="120"/>
        <v>0.96</v>
      </c>
      <c r="E3869" s="26">
        <f t="shared" si="121"/>
        <v>116.27524699999999</v>
      </c>
    </row>
    <row r="3870" spans="2:5" hidden="1" x14ac:dyDescent="0.3">
      <c r="B3870" s="30">
        <v>1000000</v>
      </c>
      <c r="C3870" s="30">
        <v>4100000</v>
      </c>
      <c r="D3870" s="26">
        <f t="shared" si="120"/>
        <v>1</v>
      </c>
      <c r="E3870" s="26">
        <f t="shared" si="121"/>
        <v>4.0999999999999996</v>
      </c>
    </row>
    <row r="3871" spans="2:5" hidden="1" x14ac:dyDescent="0.3">
      <c r="B3871" s="30">
        <v>1000000</v>
      </c>
      <c r="C3871" s="30">
        <v>30537320</v>
      </c>
      <c r="D3871" s="26">
        <f t="shared" si="120"/>
        <v>1</v>
      </c>
      <c r="E3871" s="26">
        <f t="shared" si="121"/>
        <v>30.537320000000001</v>
      </c>
    </row>
    <row r="3872" spans="2:5" hidden="1" x14ac:dyDescent="0.3">
      <c r="B3872" s="30">
        <v>1300000</v>
      </c>
      <c r="C3872" s="30">
        <v>49827062.666666664</v>
      </c>
      <c r="D3872" s="26">
        <f t="shared" si="120"/>
        <v>1.3</v>
      </c>
      <c r="E3872" s="26">
        <f t="shared" si="121"/>
        <v>49.827062666666663</v>
      </c>
    </row>
    <row r="3873" spans="2:5" hidden="1" x14ac:dyDescent="0.3">
      <c r="B3873" s="30">
        <v>1000000</v>
      </c>
      <c r="C3873" s="30">
        <v>16986000</v>
      </c>
      <c r="D3873" s="26">
        <f t="shared" si="120"/>
        <v>1</v>
      </c>
      <c r="E3873" s="26">
        <f t="shared" si="121"/>
        <v>16.986000000000001</v>
      </c>
    </row>
    <row r="3874" spans="2:5" hidden="1" x14ac:dyDescent="0.3">
      <c r="B3874" s="30">
        <v>1100000</v>
      </c>
      <c r="C3874" s="30">
        <v>14967035</v>
      </c>
      <c r="D3874" s="26">
        <f t="shared" si="120"/>
        <v>1.1000000000000001</v>
      </c>
      <c r="E3874" s="26">
        <f t="shared" si="121"/>
        <v>14.967034999999999</v>
      </c>
    </row>
    <row r="3875" spans="2:5" hidden="1" x14ac:dyDescent="0.3">
      <c r="B3875" s="30">
        <v>1000000</v>
      </c>
      <c r="C3875" s="30">
        <v>17112929</v>
      </c>
      <c r="D3875" s="26">
        <f t="shared" si="120"/>
        <v>1</v>
      </c>
      <c r="E3875" s="26">
        <f t="shared" si="121"/>
        <v>17.112929000000001</v>
      </c>
    </row>
    <row r="3876" spans="2:5" hidden="1" x14ac:dyDescent="0.3">
      <c r="B3876" s="30">
        <v>1000000</v>
      </c>
      <c r="C3876" s="30">
        <v>13564027</v>
      </c>
      <c r="D3876" s="26">
        <f t="shared" si="120"/>
        <v>1</v>
      </c>
      <c r="E3876" s="26">
        <f t="shared" si="121"/>
        <v>13.564026999999999</v>
      </c>
    </row>
    <row r="3877" spans="2:5" hidden="1" x14ac:dyDescent="0.3">
      <c r="B3877" s="30">
        <v>5000000</v>
      </c>
      <c r="C3877" s="30">
        <v>15773070</v>
      </c>
      <c r="D3877" s="26">
        <f t="shared" si="120"/>
        <v>5</v>
      </c>
      <c r="E3877" s="26">
        <f t="shared" si="121"/>
        <v>15.773070000000001</v>
      </c>
    </row>
    <row r="3878" spans="2:5" hidden="1" x14ac:dyDescent="0.3">
      <c r="B3878" s="30">
        <v>1000000</v>
      </c>
      <c r="C3878" s="30">
        <v>9042266</v>
      </c>
      <c r="D3878" s="26">
        <f t="shared" si="120"/>
        <v>1</v>
      </c>
      <c r="E3878" s="26">
        <f t="shared" si="121"/>
        <v>9.0422659999999997</v>
      </c>
    </row>
    <row r="3879" spans="2:5" x14ac:dyDescent="0.3">
      <c r="B3879" s="30">
        <v>1000000000</v>
      </c>
      <c r="C3879" s="30">
        <v>-989962610</v>
      </c>
      <c r="D3879" s="26">
        <f t="shared" si="120"/>
        <v>1000</v>
      </c>
      <c r="E3879" s="26">
        <f t="shared" si="121"/>
        <v>-989.96261000000004</v>
      </c>
    </row>
    <row r="3880" spans="2:5" hidden="1" x14ac:dyDescent="0.3">
      <c r="B3880" s="30">
        <v>3500000</v>
      </c>
      <c r="C3880" s="30">
        <v>6201559</v>
      </c>
      <c r="D3880" s="26">
        <f t="shared" si="120"/>
        <v>3.5</v>
      </c>
      <c r="E3880" s="26">
        <f t="shared" si="121"/>
        <v>6.2015589999999996</v>
      </c>
    </row>
    <row r="3881" spans="2:5" hidden="1" x14ac:dyDescent="0.3">
      <c r="B3881" s="30">
        <v>1000000</v>
      </c>
      <c r="C3881" s="30">
        <v>8013113</v>
      </c>
      <c r="D3881" s="26">
        <f t="shared" si="120"/>
        <v>1</v>
      </c>
      <c r="E3881" s="26">
        <f t="shared" si="121"/>
        <v>8.0131130000000006</v>
      </c>
    </row>
    <row r="3882" spans="2:5" hidden="1" x14ac:dyDescent="0.3">
      <c r="B3882" s="30">
        <v>1000000</v>
      </c>
      <c r="C3882" s="30">
        <v>52245055</v>
      </c>
      <c r="D3882" s="26">
        <f t="shared" si="120"/>
        <v>1</v>
      </c>
      <c r="E3882" s="26">
        <f t="shared" si="121"/>
        <v>52.245055000000001</v>
      </c>
    </row>
    <row r="3883" spans="2:5" hidden="1" x14ac:dyDescent="0.3">
      <c r="B3883" s="30">
        <v>900000</v>
      </c>
      <c r="C3883" s="30">
        <v>8100000</v>
      </c>
      <c r="D3883" s="26">
        <f t="shared" si="120"/>
        <v>0.9</v>
      </c>
      <c r="E3883" s="26">
        <f t="shared" si="121"/>
        <v>8.1</v>
      </c>
    </row>
    <row r="3884" spans="2:5" hidden="1" x14ac:dyDescent="0.3">
      <c r="B3884" s="30">
        <v>16500000</v>
      </c>
      <c r="C3884" s="30">
        <v>7308111</v>
      </c>
      <c r="D3884" s="26">
        <f t="shared" si="120"/>
        <v>16.5</v>
      </c>
      <c r="E3884" s="26">
        <f t="shared" si="121"/>
        <v>7.3081110000000002</v>
      </c>
    </row>
    <row r="3885" spans="2:5" x14ac:dyDescent="0.3">
      <c r="B3885" s="30">
        <v>51644444.444444448</v>
      </c>
      <c r="C3885" s="30">
        <v>-46289068.444444448</v>
      </c>
      <c r="D3885" s="26">
        <f t="shared" si="120"/>
        <v>51.644444444444446</v>
      </c>
      <c r="E3885" s="26">
        <f t="shared" si="121"/>
        <v>-46.289068444444446</v>
      </c>
    </row>
    <row r="3886" spans="2:5" hidden="1" x14ac:dyDescent="0.3">
      <c r="B3886" s="30">
        <v>6000000</v>
      </c>
      <c r="C3886" s="30">
        <v>1186670</v>
      </c>
      <c r="D3886" s="26">
        <f t="shared" si="120"/>
        <v>6</v>
      </c>
      <c r="E3886" s="26">
        <f t="shared" si="121"/>
        <v>1.1866699999999999</v>
      </c>
    </row>
    <row r="3887" spans="2:5" hidden="1" x14ac:dyDescent="0.3">
      <c r="B3887" s="30">
        <v>1000000</v>
      </c>
      <c r="C3887" s="30">
        <v>4997134</v>
      </c>
      <c r="D3887" s="26">
        <f t="shared" si="120"/>
        <v>1</v>
      </c>
      <c r="E3887" s="26">
        <f t="shared" si="121"/>
        <v>4.997134</v>
      </c>
    </row>
    <row r="3888" spans="2:5" hidden="1" x14ac:dyDescent="0.3">
      <c r="B3888" s="30">
        <v>5000000</v>
      </c>
      <c r="C3888" s="30">
        <v>355847</v>
      </c>
      <c r="D3888" s="26">
        <f t="shared" si="120"/>
        <v>5</v>
      </c>
      <c r="E3888" s="26">
        <f t="shared" si="121"/>
        <v>0.35584700000000002</v>
      </c>
    </row>
    <row r="3889" spans="2:5" hidden="1" x14ac:dyDescent="0.3">
      <c r="B3889" s="30">
        <v>1000000</v>
      </c>
      <c r="C3889" s="30">
        <v>2386698</v>
      </c>
      <c r="D3889" s="26">
        <f t="shared" si="120"/>
        <v>1</v>
      </c>
      <c r="E3889" s="26">
        <f t="shared" si="121"/>
        <v>2.386698</v>
      </c>
    </row>
    <row r="3890" spans="2:5" hidden="1" x14ac:dyDescent="0.3">
      <c r="B3890" s="30">
        <v>1000000</v>
      </c>
      <c r="C3890" s="30">
        <v>1508841</v>
      </c>
      <c r="D3890" s="26">
        <f t="shared" si="120"/>
        <v>1</v>
      </c>
      <c r="E3890" s="26">
        <f t="shared" si="121"/>
        <v>1.5088410000000001</v>
      </c>
    </row>
    <row r="3891" spans="2:5" hidden="1" x14ac:dyDescent="0.3">
      <c r="B3891" s="30">
        <v>1000000</v>
      </c>
      <c r="C3891" s="30">
        <v>3946250</v>
      </c>
      <c r="D3891" s="26">
        <f t="shared" si="120"/>
        <v>1</v>
      </c>
      <c r="E3891" s="26">
        <f t="shared" si="121"/>
        <v>3.94625</v>
      </c>
    </row>
    <row r="3892" spans="2:5" hidden="1" x14ac:dyDescent="0.3">
      <c r="B3892" s="30">
        <v>1000000</v>
      </c>
      <c r="C3892" s="30">
        <v>950218</v>
      </c>
      <c r="D3892" s="26">
        <f t="shared" si="120"/>
        <v>1</v>
      </c>
      <c r="E3892" s="26">
        <f t="shared" si="121"/>
        <v>0.95021800000000001</v>
      </c>
    </row>
    <row r="3893" spans="2:5" hidden="1" x14ac:dyDescent="0.3">
      <c r="B3893" s="30">
        <v>1000000</v>
      </c>
      <c r="C3893" s="30">
        <v>277257</v>
      </c>
      <c r="D3893" s="26">
        <f t="shared" si="120"/>
        <v>1</v>
      </c>
      <c r="E3893" s="26">
        <f t="shared" si="121"/>
        <v>0.27725699999999998</v>
      </c>
    </row>
    <row r="3894" spans="2:5" hidden="1" x14ac:dyDescent="0.3">
      <c r="B3894" s="30">
        <v>1000000</v>
      </c>
      <c r="C3894" s="30">
        <v>677838</v>
      </c>
      <c r="D3894" s="26">
        <f t="shared" si="120"/>
        <v>1</v>
      </c>
      <c r="E3894" s="26">
        <f t="shared" si="121"/>
        <v>0.67783800000000005</v>
      </c>
    </row>
    <row r="3895" spans="2:5" hidden="1" x14ac:dyDescent="0.3">
      <c r="B3895" s="30">
        <v>1000000</v>
      </c>
      <c r="C3895" s="30">
        <v>744858</v>
      </c>
      <c r="D3895" s="26">
        <f t="shared" si="120"/>
        <v>1</v>
      </c>
      <c r="E3895" s="26">
        <f t="shared" si="121"/>
        <v>0.74485800000000002</v>
      </c>
    </row>
    <row r="3896" spans="2:5" hidden="1" x14ac:dyDescent="0.3">
      <c r="B3896" s="30">
        <v>1000000</v>
      </c>
      <c r="C3896" s="30">
        <v>6282851</v>
      </c>
      <c r="D3896" s="26">
        <f t="shared" si="120"/>
        <v>1</v>
      </c>
      <c r="E3896" s="26">
        <f t="shared" si="121"/>
        <v>6.282851</v>
      </c>
    </row>
    <row r="3897" spans="2:5" x14ac:dyDescent="0.3">
      <c r="B3897" s="30">
        <v>1000000</v>
      </c>
      <c r="C3897" s="30">
        <v>-17786</v>
      </c>
      <c r="D3897" s="26">
        <f t="shared" si="120"/>
        <v>1</v>
      </c>
      <c r="E3897" s="26">
        <f t="shared" si="121"/>
        <v>-1.7786E-2</v>
      </c>
    </row>
    <row r="3898" spans="2:5" x14ac:dyDescent="0.3">
      <c r="B3898" s="30">
        <v>1000000</v>
      </c>
      <c r="C3898" s="30">
        <v>-201659</v>
      </c>
      <c r="D3898" s="26">
        <f t="shared" si="120"/>
        <v>1</v>
      </c>
      <c r="E3898" s="26">
        <f t="shared" si="121"/>
        <v>-0.201659</v>
      </c>
    </row>
    <row r="3899" spans="2:5" x14ac:dyDescent="0.3">
      <c r="B3899" s="30">
        <v>1000000</v>
      </c>
      <c r="C3899" s="30">
        <v>-389009</v>
      </c>
      <c r="D3899" s="26">
        <f t="shared" si="120"/>
        <v>1</v>
      </c>
      <c r="E3899" s="26">
        <f t="shared" si="121"/>
        <v>-0.38900899999999999</v>
      </c>
    </row>
    <row r="3900" spans="2:5" x14ac:dyDescent="0.3">
      <c r="B3900" s="30">
        <v>1000000</v>
      </c>
      <c r="C3900" s="30">
        <v>-417976</v>
      </c>
      <c r="D3900" s="26">
        <f t="shared" si="120"/>
        <v>1</v>
      </c>
      <c r="E3900" s="26">
        <f t="shared" si="121"/>
        <v>-0.41797600000000001</v>
      </c>
    </row>
    <row r="3901" spans="2:5" x14ac:dyDescent="0.3">
      <c r="B3901" s="30">
        <v>2500000</v>
      </c>
      <c r="C3901" s="30">
        <v>-1951288</v>
      </c>
      <c r="D3901" s="26">
        <f t="shared" si="120"/>
        <v>2.5</v>
      </c>
      <c r="E3901" s="26">
        <f t="shared" si="121"/>
        <v>-1.9512879999999999</v>
      </c>
    </row>
    <row r="3902" spans="2:5" x14ac:dyDescent="0.3">
      <c r="B3902" s="30">
        <v>1000000</v>
      </c>
      <c r="C3902" s="30">
        <v>-535345</v>
      </c>
      <c r="D3902" s="26">
        <f t="shared" si="120"/>
        <v>1</v>
      </c>
      <c r="E3902" s="26">
        <f t="shared" si="121"/>
        <v>-0.53534499999999996</v>
      </c>
    </row>
    <row r="3903" spans="2:5" x14ac:dyDescent="0.3">
      <c r="B3903" s="30">
        <v>1000000</v>
      </c>
      <c r="C3903" s="30">
        <v>-535874</v>
      </c>
      <c r="D3903" s="26">
        <f t="shared" si="120"/>
        <v>1</v>
      </c>
      <c r="E3903" s="26">
        <f t="shared" si="121"/>
        <v>-0.53587399999999996</v>
      </c>
    </row>
    <row r="3904" spans="2:5" x14ac:dyDescent="0.3">
      <c r="B3904" s="30">
        <v>1000000</v>
      </c>
      <c r="C3904" s="30">
        <v>-571465</v>
      </c>
      <c r="D3904" s="26">
        <f t="shared" si="120"/>
        <v>1</v>
      </c>
      <c r="E3904" s="26">
        <f t="shared" si="121"/>
        <v>-0.571465</v>
      </c>
    </row>
    <row r="3905" spans="2:5" x14ac:dyDescent="0.3">
      <c r="B3905" s="30">
        <v>1000000</v>
      </c>
      <c r="C3905" s="30">
        <v>-895923</v>
      </c>
      <c r="D3905" s="26">
        <f t="shared" si="120"/>
        <v>1</v>
      </c>
      <c r="E3905" s="26">
        <f t="shared" si="121"/>
        <v>-0.89592300000000002</v>
      </c>
    </row>
    <row r="3906" spans="2:5" hidden="1" x14ac:dyDescent="0.3">
      <c r="B3906" s="30">
        <v>100000</v>
      </c>
      <c r="C3906" s="30">
        <v>234658</v>
      </c>
      <c r="D3906" s="26">
        <f t="shared" si="120"/>
        <v>0.1</v>
      </c>
      <c r="E3906" s="26">
        <f t="shared" si="121"/>
        <v>0.23465800000000001</v>
      </c>
    </row>
    <row r="3907" spans="2:5" x14ac:dyDescent="0.3">
      <c r="B3907" s="30">
        <v>1000000</v>
      </c>
      <c r="C3907" s="30">
        <v>-720718</v>
      </c>
      <c r="D3907" s="26">
        <f t="shared" ref="D3907:D3970" si="122">B3907/1000000</f>
        <v>1</v>
      </c>
      <c r="E3907" s="26">
        <f t="shared" ref="E3907:E3970" si="123">C3907/1000000</f>
        <v>-0.72071799999999997</v>
      </c>
    </row>
    <row r="3908" spans="2:5" x14ac:dyDescent="0.3">
      <c r="B3908" s="30">
        <v>1000000</v>
      </c>
      <c r="C3908" s="30">
        <v>-515779</v>
      </c>
      <c r="D3908" s="26">
        <f t="shared" si="122"/>
        <v>1</v>
      </c>
      <c r="E3908" s="26">
        <f t="shared" si="123"/>
        <v>-0.51577899999999999</v>
      </c>
    </row>
    <row r="3909" spans="2:5" x14ac:dyDescent="0.3">
      <c r="B3909" s="30">
        <v>1000000</v>
      </c>
      <c r="C3909" s="30">
        <v>-725339</v>
      </c>
      <c r="D3909" s="26">
        <f t="shared" si="122"/>
        <v>1</v>
      </c>
      <c r="E3909" s="26">
        <f t="shared" si="123"/>
        <v>-0.72533899999999996</v>
      </c>
    </row>
    <row r="3910" spans="2:5" x14ac:dyDescent="0.3">
      <c r="B3910" s="30">
        <v>1000000</v>
      </c>
      <c r="C3910" s="30">
        <v>-855569</v>
      </c>
      <c r="D3910" s="26">
        <f t="shared" si="122"/>
        <v>1</v>
      </c>
      <c r="E3910" s="26">
        <f t="shared" si="123"/>
        <v>-0.85556900000000002</v>
      </c>
    </row>
    <row r="3911" spans="2:5" x14ac:dyDescent="0.3">
      <c r="B3911" s="30">
        <v>48000000</v>
      </c>
      <c r="C3911" s="30">
        <v>-47887479</v>
      </c>
      <c r="D3911" s="26">
        <f t="shared" si="122"/>
        <v>48</v>
      </c>
      <c r="E3911" s="26">
        <f t="shared" si="123"/>
        <v>-47.887478999999999</v>
      </c>
    </row>
    <row r="3912" spans="2:5" x14ac:dyDescent="0.3">
      <c r="B3912" s="30">
        <v>1000000</v>
      </c>
      <c r="C3912" s="30">
        <v>-712239</v>
      </c>
      <c r="D3912" s="26">
        <f t="shared" si="122"/>
        <v>1</v>
      </c>
      <c r="E3912" s="26">
        <f t="shared" si="123"/>
        <v>-0.71223899999999996</v>
      </c>
    </row>
    <row r="3913" spans="2:5" x14ac:dyDescent="0.3">
      <c r="B3913" s="30">
        <v>1000000</v>
      </c>
      <c r="C3913" s="30">
        <v>-899760</v>
      </c>
      <c r="D3913" s="26">
        <f t="shared" si="122"/>
        <v>1</v>
      </c>
      <c r="E3913" s="26">
        <f t="shared" si="123"/>
        <v>-0.89976</v>
      </c>
    </row>
    <row r="3914" spans="2:5" x14ac:dyDescent="0.3">
      <c r="B3914" s="30">
        <v>1000000</v>
      </c>
      <c r="C3914" s="30">
        <v>-903266</v>
      </c>
      <c r="D3914" s="26">
        <f t="shared" si="122"/>
        <v>1</v>
      </c>
      <c r="E3914" s="26">
        <f t="shared" si="123"/>
        <v>-0.90326600000000001</v>
      </c>
    </row>
    <row r="3915" spans="2:5" x14ac:dyDescent="0.3">
      <c r="B3915" s="30">
        <v>1500000</v>
      </c>
      <c r="C3915" s="30">
        <v>-1451000</v>
      </c>
      <c r="D3915" s="26">
        <f t="shared" si="122"/>
        <v>1.5</v>
      </c>
      <c r="E3915" s="26">
        <f t="shared" si="123"/>
        <v>-1.4510000000000001</v>
      </c>
    </row>
    <row r="3916" spans="2:5" x14ac:dyDescent="0.3">
      <c r="B3916" s="30">
        <v>900000</v>
      </c>
      <c r="C3916" s="30">
        <v>-799341</v>
      </c>
      <c r="D3916" s="26">
        <f t="shared" si="122"/>
        <v>0.9</v>
      </c>
      <c r="E3916" s="26">
        <f t="shared" si="123"/>
        <v>-0.79934099999999997</v>
      </c>
    </row>
    <row r="3917" spans="2:5" x14ac:dyDescent="0.3">
      <c r="B3917" s="30">
        <v>500000</v>
      </c>
      <c r="C3917" s="30">
        <v>-451570</v>
      </c>
      <c r="D3917" s="26">
        <f t="shared" si="122"/>
        <v>0.5</v>
      </c>
      <c r="E3917" s="26">
        <f t="shared" si="123"/>
        <v>-0.45157000000000003</v>
      </c>
    </row>
    <row r="3918" spans="2:5" x14ac:dyDescent="0.3">
      <c r="B3918" s="30">
        <v>1000000</v>
      </c>
      <c r="C3918" s="30">
        <v>-978790</v>
      </c>
      <c r="D3918" s="26">
        <f t="shared" si="122"/>
        <v>1</v>
      </c>
      <c r="E3918" s="26">
        <f t="shared" si="123"/>
        <v>-0.97879000000000005</v>
      </c>
    </row>
    <row r="3919" spans="2:5" x14ac:dyDescent="0.3">
      <c r="B3919" s="30">
        <v>1000000</v>
      </c>
      <c r="C3919" s="30">
        <v>-987004</v>
      </c>
      <c r="D3919" s="26">
        <f t="shared" si="122"/>
        <v>1</v>
      </c>
      <c r="E3919" s="26">
        <f t="shared" si="123"/>
        <v>-0.98700399999999999</v>
      </c>
    </row>
    <row r="3920" spans="2:5" x14ac:dyDescent="0.3">
      <c r="B3920" s="30">
        <v>1000000</v>
      </c>
      <c r="C3920" s="30">
        <v>-989982</v>
      </c>
      <c r="D3920" s="26">
        <f t="shared" si="122"/>
        <v>1</v>
      </c>
      <c r="E3920" s="26">
        <f t="shared" si="123"/>
        <v>-0.98998200000000003</v>
      </c>
    </row>
    <row r="3921" spans="2:5" x14ac:dyDescent="0.3">
      <c r="B3921" s="30">
        <v>1000000</v>
      </c>
      <c r="C3921" s="30">
        <v>-937520</v>
      </c>
      <c r="D3921" s="26">
        <f t="shared" si="122"/>
        <v>1</v>
      </c>
      <c r="E3921" s="26">
        <f t="shared" si="123"/>
        <v>-0.93752000000000002</v>
      </c>
    </row>
    <row r="3922" spans="2:5" x14ac:dyDescent="0.3">
      <c r="B3922" s="30">
        <v>1000000</v>
      </c>
      <c r="C3922" s="30">
        <v>-993613</v>
      </c>
      <c r="D3922" s="26">
        <f t="shared" si="122"/>
        <v>1</v>
      </c>
      <c r="E3922" s="26">
        <f t="shared" si="123"/>
        <v>-0.99361299999999997</v>
      </c>
    </row>
    <row r="3923" spans="2:5" x14ac:dyDescent="0.3">
      <c r="B3923" s="30">
        <v>3500000</v>
      </c>
      <c r="C3923" s="30">
        <v>-3494506</v>
      </c>
      <c r="D3923" s="26">
        <f t="shared" si="122"/>
        <v>3.5</v>
      </c>
      <c r="E3923" s="26">
        <f t="shared" si="123"/>
        <v>-3.4945059999999999</v>
      </c>
    </row>
    <row r="3924" spans="2:5" x14ac:dyDescent="0.3">
      <c r="B3924" s="30">
        <v>1000000</v>
      </c>
      <c r="C3924" s="30">
        <v>-999279</v>
      </c>
      <c r="D3924" s="26">
        <f t="shared" si="122"/>
        <v>1</v>
      </c>
      <c r="E3924" s="26">
        <f t="shared" si="123"/>
        <v>-0.99927900000000003</v>
      </c>
    </row>
    <row r="3925" spans="2:5" x14ac:dyDescent="0.3">
      <c r="B3925" s="30">
        <v>1500000</v>
      </c>
      <c r="C3925" s="30">
        <v>-1499297</v>
      </c>
      <c r="D3925" s="26">
        <f t="shared" si="122"/>
        <v>1.5</v>
      </c>
      <c r="E3925" s="26">
        <f t="shared" si="123"/>
        <v>-1.4992970000000001</v>
      </c>
    </row>
    <row r="3926" spans="2:5" hidden="1" x14ac:dyDescent="0.3">
      <c r="B3926" s="30">
        <v>7040000</v>
      </c>
      <c r="C3926" s="30">
        <v>30785000</v>
      </c>
      <c r="D3926" s="26">
        <f t="shared" si="122"/>
        <v>7.04</v>
      </c>
      <c r="E3926" s="26">
        <f t="shared" si="123"/>
        <v>30.785</v>
      </c>
    </row>
    <row r="3927" spans="2:5" hidden="1" x14ac:dyDescent="0.3">
      <c r="B3927" s="30">
        <v>910000</v>
      </c>
      <c r="C3927" s="30">
        <v>8690000</v>
      </c>
      <c r="D3927" s="26">
        <f t="shared" si="122"/>
        <v>0.91</v>
      </c>
      <c r="E3927" s="26">
        <f t="shared" si="123"/>
        <v>8.69</v>
      </c>
    </row>
    <row r="3928" spans="2:5" x14ac:dyDescent="0.3">
      <c r="B3928" s="30">
        <v>930000</v>
      </c>
      <c r="C3928" s="30">
        <v>-909814</v>
      </c>
      <c r="D3928" s="26">
        <f t="shared" si="122"/>
        <v>0.93</v>
      </c>
      <c r="E3928" s="26">
        <f t="shared" si="123"/>
        <v>-0.90981400000000001</v>
      </c>
    </row>
    <row r="3929" spans="2:5" hidden="1" x14ac:dyDescent="0.3">
      <c r="B3929" s="30">
        <v>590000</v>
      </c>
      <c r="C3929" s="30">
        <v>595783</v>
      </c>
      <c r="D3929" s="26">
        <f t="shared" si="122"/>
        <v>0.59</v>
      </c>
      <c r="E3929" s="26">
        <f t="shared" si="123"/>
        <v>0.59578299999999995</v>
      </c>
    </row>
    <row r="3930" spans="2:5" hidden="1" x14ac:dyDescent="0.3">
      <c r="B3930" s="30">
        <v>950000</v>
      </c>
      <c r="C3930" s="30">
        <v>57962</v>
      </c>
      <c r="D3930" s="26">
        <f t="shared" si="122"/>
        <v>0.95</v>
      </c>
      <c r="E3930" s="26">
        <f t="shared" si="123"/>
        <v>5.7962E-2</v>
      </c>
    </row>
    <row r="3931" spans="2:5" x14ac:dyDescent="0.3">
      <c r="B3931" s="30">
        <v>900000</v>
      </c>
      <c r="C3931" s="30">
        <v>-518814</v>
      </c>
      <c r="D3931" s="26">
        <f t="shared" si="122"/>
        <v>0.9</v>
      </c>
      <c r="E3931" s="26">
        <f t="shared" si="123"/>
        <v>-0.518814</v>
      </c>
    </row>
    <row r="3932" spans="2:5" hidden="1" x14ac:dyDescent="0.3">
      <c r="B3932" s="30">
        <v>900000</v>
      </c>
      <c r="C3932" s="30">
        <v>15197842</v>
      </c>
      <c r="D3932" s="26">
        <f t="shared" si="122"/>
        <v>0.9</v>
      </c>
      <c r="E3932" s="26">
        <f t="shared" si="123"/>
        <v>15.197842</v>
      </c>
    </row>
    <row r="3933" spans="2:5" x14ac:dyDescent="0.3">
      <c r="B3933" s="30">
        <v>900000</v>
      </c>
      <c r="C3933" s="30">
        <v>-893357</v>
      </c>
      <c r="D3933" s="26">
        <f t="shared" si="122"/>
        <v>0.9</v>
      </c>
      <c r="E3933" s="26">
        <f t="shared" si="123"/>
        <v>-0.89335699999999996</v>
      </c>
    </row>
    <row r="3934" spans="2:5" hidden="1" x14ac:dyDescent="0.3">
      <c r="B3934" s="30">
        <v>41140000</v>
      </c>
      <c r="C3934" s="30">
        <v>61657150</v>
      </c>
      <c r="D3934" s="26">
        <f t="shared" si="122"/>
        <v>41.14</v>
      </c>
      <c r="E3934" s="26">
        <f t="shared" si="123"/>
        <v>61.657150000000001</v>
      </c>
    </row>
    <row r="3935" spans="2:5" x14ac:dyDescent="0.3">
      <c r="B3935" s="30">
        <v>850000</v>
      </c>
      <c r="C3935" s="30">
        <v>-407362</v>
      </c>
      <c r="D3935" s="26">
        <f t="shared" si="122"/>
        <v>0.85</v>
      </c>
      <c r="E3935" s="26">
        <f t="shared" si="123"/>
        <v>-0.407362</v>
      </c>
    </row>
    <row r="3936" spans="2:5" x14ac:dyDescent="0.3">
      <c r="B3936" s="30">
        <v>850000</v>
      </c>
      <c r="C3936" s="30">
        <v>-30061</v>
      </c>
      <c r="D3936" s="26">
        <f t="shared" si="122"/>
        <v>0.85</v>
      </c>
      <c r="E3936" s="26">
        <f t="shared" si="123"/>
        <v>-3.0061000000000001E-2</v>
      </c>
    </row>
    <row r="3937" spans="2:5" hidden="1" x14ac:dyDescent="0.3">
      <c r="B3937" s="30">
        <v>850000</v>
      </c>
      <c r="C3937" s="30">
        <v>393961</v>
      </c>
      <c r="D3937" s="26">
        <f t="shared" si="122"/>
        <v>0.85</v>
      </c>
      <c r="E3937" s="26">
        <f t="shared" si="123"/>
        <v>0.39396100000000001</v>
      </c>
    </row>
    <row r="3938" spans="2:5" x14ac:dyDescent="0.3">
      <c r="B3938" s="30">
        <v>25000000</v>
      </c>
      <c r="C3938" s="30">
        <v>-21905313</v>
      </c>
      <c r="D3938" s="26">
        <f t="shared" si="122"/>
        <v>25</v>
      </c>
      <c r="E3938" s="26">
        <f t="shared" si="123"/>
        <v>-21.905313</v>
      </c>
    </row>
    <row r="3939" spans="2:5" x14ac:dyDescent="0.3">
      <c r="B3939" s="30">
        <v>825000</v>
      </c>
      <c r="C3939" s="30">
        <v>-809722</v>
      </c>
      <c r="D3939" s="26">
        <f t="shared" si="122"/>
        <v>0.82499999999999996</v>
      </c>
      <c r="E3939" s="26">
        <f t="shared" si="123"/>
        <v>-0.80972200000000005</v>
      </c>
    </row>
    <row r="3940" spans="2:5" x14ac:dyDescent="0.3">
      <c r="B3940" s="30">
        <v>990000</v>
      </c>
      <c r="C3940" s="30">
        <v>-963655</v>
      </c>
      <c r="D3940" s="26">
        <f t="shared" si="122"/>
        <v>0.99</v>
      </c>
      <c r="E3940" s="26">
        <f t="shared" si="123"/>
        <v>-0.96365500000000004</v>
      </c>
    </row>
    <row r="3941" spans="2:5" hidden="1" x14ac:dyDescent="0.3">
      <c r="B3941" s="30">
        <v>500000</v>
      </c>
      <c r="C3941" s="30">
        <v>6598492</v>
      </c>
      <c r="D3941" s="26">
        <f t="shared" si="122"/>
        <v>0.5</v>
      </c>
      <c r="E3941" s="26">
        <f t="shared" si="123"/>
        <v>6.5984920000000002</v>
      </c>
    </row>
    <row r="3942" spans="2:5" hidden="1" x14ac:dyDescent="0.3">
      <c r="B3942" s="30">
        <v>800000</v>
      </c>
      <c r="C3942" s="30">
        <v>3971000</v>
      </c>
      <c r="D3942" s="26">
        <f t="shared" si="122"/>
        <v>0.8</v>
      </c>
      <c r="E3942" s="26">
        <f t="shared" si="123"/>
        <v>3.9710000000000001</v>
      </c>
    </row>
    <row r="3943" spans="2:5" hidden="1" x14ac:dyDescent="0.3">
      <c r="B3943" s="30">
        <v>800000</v>
      </c>
      <c r="C3943" s="30">
        <v>201437</v>
      </c>
      <c r="D3943" s="26">
        <f t="shared" si="122"/>
        <v>0.8</v>
      </c>
      <c r="E3943" s="26">
        <f t="shared" si="123"/>
        <v>0.201437</v>
      </c>
    </row>
    <row r="3944" spans="2:5" hidden="1" x14ac:dyDescent="0.3">
      <c r="B3944" s="30">
        <v>800000</v>
      </c>
      <c r="C3944" s="30">
        <v>1273984</v>
      </c>
      <c r="D3944" s="26">
        <f t="shared" si="122"/>
        <v>0.8</v>
      </c>
      <c r="E3944" s="26">
        <f t="shared" si="123"/>
        <v>1.273984</v>
      </c>
    </row>
    <row r="3945" spans="2:5" x14ac:dyDescent="0.3">
      <c r="B3945" s="30">
        <v>800000</v>
      </c>
      <c r="C3945" s="30">
        <v>-655417</v>
      </c>
      <c r="D3945" s="26">
        <f t="shared" si="122"/>
        <v>0.8</v>
      </c>
      <c r="E3945" s="26">
        <f t="shared" si="123"/>
        <v>-0.65541700000000003</v>
      </c>
    </row>
    <row r="3946" spans="2:5" x14ac:dyDescent="0.3">
      <c r="B3946" s="30">
        <v>600000</v>
      </c>
      <c r="C3946" s="30">
        <v>-564312</v>
      </c>
      <c r="D3946" s="26">
        <f t="shared" si="122"/>
        <v>0.6</v>
      </c>
      <c r="E3946" s="26">
        <f t="shared" si="123"/>
        <v>-0.56431200000000004</v>
      </c>
    </row>
    <row r="3947" spans="2:5" x14ac:dyDescent="0.3">
      <c r="B3947" s="30">
        <v>800000</v>
      </c>
      <c r="C3947" s="30">
        <v>-758291</v>
      </c>
      <c r="D3947" s="26">
        <f t="shared" si="122"/>
        <v>0.8</v>
      </c>
      <c r="E3947" s="26">
        <f t="shared" si="123"/>
        <v>-0.75829100000000005</v>
      </c>
    </row>
    <row r="3948" spans="2:5" hidden="1" x14ac:dyDescent="0.3">
      <c r="B3948" s="30">
        <v>780000</v>
      </c>
      <c r="C3948" s="30">
        <v>530270</v>
      </c>
      <c r="D3948" s="26">
        <f t="shared" si="122"/>
        <v>0.78</v>
      </c>
      <c r="E3948" s="26">
        <f t="shared" si="123"/>
        <v>0.53027000000000002</v>
      </c>
    </row>
    <row r="3949" spans="2:5" hidden="1" x14ac:dyDescent="0.3">
      <c r="B3949" s="30">
        <v>777000</v>
      </c>
      <c r="C3949" s="30">
        <v>114223000</v>
      </c>
      <c r="D3949" s="26">
        <f t="shared" si="122"/>
        <v>0.77700000000000002</v>
      </c>
      <c r="E3949" s="26">
        <f t="shared" si="123"/>
        <v>114.223</v>
      </c>
    </row>
    <row r="3950" spans="2:5" hidden="1" x14ac:dyDescent="0.3">
      <c r="B3950" s="30">
        <v>750000</v>
      </c>
      <c r="C3950" s="30">
        <v>4768918</v>
      </c>
      <c r="D3950" s="26">
        <f t="shared" si="122"/>
        <v>0.75</v>
      </c>
      <c r="E3950" s="26">
        <f t="shared" si="123"/>
        <v>4.7689180000000002</v>
      </c>
    </row>
    <row r="3951" spans="2:5" hidden="1" x14ac:dyDescent="0.3">
      <c r="B3951" s="30">
        <v>750000</v>
      </c>
      <c r="C3951" s="30">
        <v>3257792</v>
      </c>
      <c r="D3951" s="26">
        <f t="shared" si="122"/>
        <v>0.75</v>
      </c>
      <c r="E3951" s="26">
        <f t="shared" si="123"/>
        <v>3.2577919999999998</v>
      </c>
    </row>
    <row r="3952" spans="2:5" hidden="1" x14ac:dyDescent="0.3">
      <c r="B3952" s="30">
        <v>2500000</v>
      </c>
      <c r="C3952" s="30">
        <v>5205974</v>
      </c>
      <c r="D3952" s="26">
        <f t="shared" si="122"/>
        <v>2.5</v>
      </c>
      <c r="E3952" s="26">
        <f t="shared" si="123"/>
        <v>5.2059740000000003</v>
      </c>
    </row>
    <row r="3953" spans="2:5" x14ac:dyDescent="0.3">
      <c r="B3953" s="30">
        <v>500000</v>
      </c>
      <c r="C3953" s="30">
        <v>-473703</v>
      </c>
      <c r="D3953" s="26">
        <f t="shared" si="122"/>
        <v>0.5</v>
      </c>
      <c r="E3953" s="26">
        <f t="shared" si="123"/>
        <v>-0.47370299999999999</v>
      </c>
    </row>
    <row r="3954" spans="2:5" x14ac:dyDescent="0.3">
      <c r="B3954" s="30">
        <v>750000</v>
      </c>
      <c r="C3954" s="30">
        <v>-672499</v>
      </c>
      <c r="D3954" s="26">
        <f t="shared" si="122"/>
        <v>0.75</v>
      </c>
      <c r="E3954" s="26">
        <f t="shared" si="123"/>
        <v>-0.67249899999999996</v>
      </c>
    </row>
    <row r="3955" spans="2:5" hidden="1" x14ac:dyDescent="0.3">
      <c r="B3955" s="30">
        <v>750000</v>
      </c>
      <c r="C3955" s="30">
        <v>43234230</v>
      </c>
      <c r="D3955" s="26">
        <f t="shared" si="122"/>
        <v>0.75</v>
      </c>
      <c r="E3955" s="26">
        <f t="shared" si="123"/>
        <v>43.234229999999997</v>
      </c>
    </row>
    <row r="3956" spans="2:5" x14ac:dyDescent="0.3">
      <c r="B3956" s="30">
        <v>750000</v>
      </c>
      <c r="C3956" s="30">
        <v>-702671</v>
      </c>
      <c r="D3956" s="26">
        <f t="shared" si="122"/>
        <v>0.75</v>
      </c>
      <c r="E3956" s="26">
        <f t="shared" si="123"/>
        <v>-0.70267100000000005</v>
      </c>
    </row>
    <row r="3957" spans="2:5" x14ac:dyDescent="0.3">
      <c r="B3957" s="30">
        <v>900000</v>
      </c>
      <c r="C3957" s="30">
        <v>-881622</v>
      </c>
      <c r="D3957" s="26">
        <f t="shared" si="122"/>
        <v>0.9</v>
      </c>
      <c r="E3957" s="26">
        <f t="shared" si="123"/>
        <v>-0.88162200000000002</v>
      </c>
    </row>
    <row r="3958" spans="2:5" hidden="1" x14ac:dyDescent="0.3">
      <c r="B3958" s="30">
        <v>750000</v>
      </c>
      <c r="C3958" s="30">
        <v>33716990.666666664</v>
      </c>
      <c r="D3958" s="26">
        <f t="shared" si="122"/>
        <v>0.75</v>
      </c>
      <c r="E3958" s="26">
        <f t="shared" si="123"/>
        <v>33.716990666666668</v>
      </c>
    </row>
    <row r="3959" spans="2:5" hidden="1" x14ac:dyDescent="0.3">
      <c r="B3959" s="30">
        <v>700000</v>
      </c>
      <c r="C3959" s="30">
        <v>7130611</v>
      </c>
      <c r="D3959" s="26">
        <f t="shared" si="122"/>
        <v>0.7</v>
      </c>
      <c r="E3959" s="26">
        <f t="shared" si="123"/>
        <v>7.130611</v>
      </c>
    </row>
    <row r="3960" spans="2:5" x14ac:dyDescent="0.3">
      <c r="B3960" s="30">
        <v>145000000</v>
      </c>
      <c r="C3960" s="30">
        <v>-14463239</v>
      </c>
      <c r="D3960" s="26">
        <f t="shared" si="122"/>
        <v>145</v>
      </c>
      <c r="E3960" s="26">
        <f t="shared" si="123"/>
        <v>-14.463239</v>
      </c>
    </row>
    <row r="3961" spans="2:5" hidden="1" x14ac:dyDescent="0.3">
      <c r="B3961" s="30">
        <v>700000</v>
      </c>
      <c r="C3961" s="30">
        <v>441829</v>
      </c>
      <c r="D3961" s="26">
        <f t="shared" si="122"/>
        <v>0.7</v>
      </c>
      <c r="E3961" s="26">
        <f t="shared" si="123"/>
        <v>0.44182900000000003</v>
      </c>
    </row>
    <row r="3962" spans="2:5" hidden="1" x14ac:dyDescent="0.3">
      <c r="B3962" s="30">
        <v>700000</v>
      </c>
      <c r="C3962" s="30">
        <v>1994973</v>
      </c>
      <c r="D3962" s="26">
        <f t="shared" si="122"/>
        <v>0.7</v>
      </c>
      <c r="E3962" s="26">
        <f t="shared" si="123"/>
        <v>1.9949730000000001</v>
      </c>
    </row>
    <row r="3963" spans="2:5" x14ac:dyDescent="0.3">
      <c r="B3963" s="30">
        <v>700000</v>
      </c>
      <c r="C3963" s="30">
        <v>-689492</v>
      </c>
      <c r="D3963" s="26">
        <f t="shared" si="122"/>
        <v>0.7</v>
      </c>
      <c r="E3963" s="26">
        <f t="shared" si="123"/>
        <v>-0.68949199999999999</v>
      </c>
    </row>
    <row r="3964" spans="2:5" hidden="1" x14ac:dyDescent="0.3">
      <c r="B3964" s="30">
        <v>650000</v>
      </c>
      <c r="C3964" s="30">
        <v>1651777</v>
      </c>
      <c r="D3964" s="26">
        <f t="shared" si="122"/>
        <v>0.65</v>
      </c>
      <c r="E3964" s="26">
        <f t="shared" si="123"/>
        <v>1.6517770000000001</v>
      </c>
    </row>
    <row r="3965" spans="2:5" hidden="1" x14ac:dyDescent="0.3">
      <c r="B3965" s="30">
        <v>609000</v>
      </c>
      <c r="C3965" s="30">
        <v>2391000</v>
      </c>
      <c r="D3965" s="26">
        <f t="shared" si="122"/>
        <v>0.60899999999999999</v>
      </c>
      <c r="E3965" s="26">
        <f t="shared" si="123"/>
        <v>2.391</v>
      </c>
    </row>
    <row r="3966" spans="2:5" hidden="1" x14ac:dyDescent="0.3">
      <c r="B3966" s="30">
        <v>60000</v>
      </c>
      <c r="C3966" s="30">
        <v>140470114</v>
      </c>
      <c r="D3966" s="26">
        <f t="shared" si="122"/>
        <v>0.06</v>
      </c>
      <c r="E3966" s="26">
        <f t="shared" si="123"/>
        <v>140.470114</v>
      </c>
    </row>
    <row r="3967" spans="2:5" hidden="1" x14ac:dyDescent="0.3">
      <c r="B3967" s="30">
        <v>600000</v>
      </c>
      <c r="C3967" s="30">
        <v>12700000</v>
      </c>
      <c r="D3967" s="26">
        <f t="shared" si="122"/>
        <v>0.6</v>
      </c>
      <c r="E3967" s="26">
        <f t="shared" si="123"/>
        <v>12.7</v>
      </c>
    </row>
    <row r="3968" spans="2:5" hidden="1" x14ac:dyDescent="0.3">
      <c r="B3968" s="30">
        <v>650000</v>
      </c>
      <c r="C3968" s="30">
        <v>81552500</v>
      </c>
      <c r="D3968" s="26">
        <f t="shared" si="122"/>
        <v>0.65</v>
      </c>
      <c r="E3968" s="26">
        <f t="shared" si="123"/>
        <v>81.552499999999995</v>
      </c>
    </row>
    <row r="3969" spans="2:5" x14ac:dyDescent="0.3">
      <c r="B3969" s="30">
        <v>600000</v>
      </c>
      <c r="C3969" s="30">
        <v>-428012</v>
      </c>
      <c r="D3969" s="26">
        <f t="shared" si="122"/>
        <v>0.6</v>
      </c>
      <c r="E3969" s="26">
        <f t="shared" si="123"/>
        <v>-0.428012</v>
      </c>
    </row>
    <row r="3970" spans="2:5" x14ac:dyDescent="0.3">
      <c r="B3970" s="30">
        <v>600000</v>
      </c>
      <c r="C3970" s="30">
        <v>-576384</v>
      </c>
      <c r="D3970" s="26">
        <f t="shared" si="122"/>
        <v>0.6</v>
      </c>
      <c r="E3970" s="26">
        <f t="shared" si="123"/>
        <v>-0.57638400000000001</v>
      </c>
    </row>
    <row r="3971" spans="2:5" x14ac:dyDescent="0.3">
      <c r="B3971" s="30">
        <v>600000</v>
      </c>
      <c r="C3971" s="30">
        <v>-586507</v>
      </c>
      <c r="D3971" s="26">
        <f t="shared" ref="D3971:D4034" si="124">B3971/1000000</f>
        <v>0.6</v>
      </c>
      <c r="E3971" s="26">
        <f t="shared" ref="E3971:E4034" si="125">C3971/1000000</f>
        <v>-0.586507</v>
      </c>
    </row>
    <row r="3972" spans="2:5" x14ac:dyDescent="0.3">
      <c r="B3972" s="30">
        <v>560000</v>
      </c>
      <c r="C3972" s="30">
        <v>-44995</v>
      </c>
      <c r="D3972" s="26">
        <f t="shared" si="124"/>
        <v>0.56000000000000005</v>
      </c>
      <c r="E3972" s="26">
        <f t="shared" si="125"/>
        <v>-4.4995E-2</v>
      </c>
    </row>
    <row r="3973" spans="2:5" x14ac:dyDescent="0.3">
      <c r="B3973" s="30">
        <v>560000</v>
      </c>
      <c r="C3973" s="30">
        <v>-557755</v>
      </c>
      <c r="D3973" s="26">
        <f t="shared" si="124"/>
        <v>0.56000000000000005</v>
      </c>
      <c r="E3973" s="26">
        <f t="shared" si="125"/>
        <v>-0.557755</v>
      </c>
    </row>
    <row r="3974" spans="2:5" hidden="1" x14ac:dyDescent="0.3">
      <c r="B3974" s="30">
        <v>500000</v>
      </c>
      <c r="C3974" s="30">
        <v>32951479</v>
      </c>
      <c r="D3974" s="26">
        <f t="shared" si="124"/>
        <v>0.5</v>
      </c>
      <c r="E3974" s="26">
        <f t="shared" si="125"/>
        <v>32.951478999999999</v>
      </c>
    </row>
    <row r="3975" spans="2:5" x14ac:dyDescent="0.3">
      <c r="B3975" s="30">
        <v>550000</v>
      </c>
      <c r="C3975" s="30">
        <v>-533108</v>
      </c>
      <c r="D3975" s="26">
        <f t="shared" si="124"/>
        <v>0.55000000000000004</v>
      </c>
      <c r="E3975" s="26">
        <f t="shared" si="125"/>
        <v>-0.53310800000000003</v>
      </c>
    </row>
    <row r="3976" spans="2:5" hidden="1" x14ac:dyDescent="0.3">
      <c r="B3976" s="30">
        <v>500000</v>
      </c>
      <c r="C3976" s="30">
        <v>39052600</v>
      </c>
      <c r="D3976" s="26">
        <f t="shared" si="124"/>
        <v>0.5</v>
      </c>
      <c r="E3976" s="26">
        <f t="shared" si="125"/>
        <v>39.052599999999998</v>
      </c>
    </row>
    <row r="3977" spans="2:5" hidden="1" x14ac:dyDescent="0.3">
      <c r="B3977" s="30">
        <v>500000</v>
      </c>
      <c r="C3977" s="30">
        <v>30000882</v>
      </c>
      <c r="D3977" s="26">
        <f t="shared" si="124"/>
        <v>0.5</v>
      </c>
      <c r="E3977" s="26">
        <f t="shared" si="125"/>
        <v>30.000882000000001</v>
      </c>
    </row>
    <row r="3978" spans="2:5" hidden="1" x14ac:dyDescent="0.3">
      <c r="B3978" s="30">
        <v>500000</v>
      </c>
      <c r="C3978" s="30">
        <v>16500000</v>
      </c>
      <c r="D3978" s="26">
        <f t="shared" si="124"/>
        <v>0.5</v>
      </c>
      <c r="E3978" s="26">
        <f t="shared" si="125"/>
        <v>16.5</v>
      </c>
    </row>
    <row r="3979" spans="2:5" hidden="1" x14ac:dyDescent="0.3">
      <c r="B3979" s="30">
        <v>500000</v>
      </c>
      <c r="C3979" s="30">
        <v>5239376</v>
      </c>
      <c r="D3979" s="26">
        <f t="shared" si="124"/>
        <v>0.5</v>
      </c>
      <c r="E3979" s="26">
        <f t="shared" si="125"/>
        <v>5.239376</v>
      </c>
    </row>
    <row r="3980" spans="2:5" hidden="1" x14ac:dyDescent="0.3">
      <c r="B3980" s="30">
        <v>1000000</v>
      </c>
      <c r="C3980" s="30">
        <v>2773863</v>
      </c>
      <c r="D3980" s="26">
        <f t="shared" si="124"/>
        <v>1</v>
      </c>
      <c r="E3980" s="26">
        <f t="shared" si="125"/>
        <v>2.773863</v>
      </c>
    </row>
    <row r="3981" spans="2:5" hidden="1" x14ac:dyDescent="0.3">
      <c r="B3981" s="30">
        <v>500000</v>
      </c>
      <c r="C3981" s="30">
        <v>1547570</v>
      </c>
      <c r="D3981" s="26">
        <f t="shared" si="124"/>
        <v>0.5</v>
      </c>
      <c r="E3981" s="26">
        <f t="shared" si="125"/>
        <v>1.5475699999999999</v>
      </c>
    </row>
    <row r="3982" spans="2:5" hidden="1" x14ac:dyDescent="0.3">
      <c r="B3982" s="30">
        <v>500000</v>
      </c>
      <c r="C3982" s="30">
        <v>750798</v>
      </c>
      <c r="D3982" s="26">
        <f t="shared" si="124"/>
        <v>0.5</v>
      </c>
      <c r="E3982" s="26">
        <f t="shared" si="125"/>
        <v>0.75079799999999997</v>
      </c>
    </row>
    <row r="3983" spans="2:5" hidden="1" x14ac:dyDescent="0.3">
      <c r="B3983" s="30">
        <v>46000</v>
      </c>
      <c r="C3983" s="30">
        <v>1081331</v>
      </c>
      <c r="D3983" s="26">
        <f t="shared" si="124"/>
        <v>4.5999999999999999E-2</v>
      </c>
      <c r="E3983" s="26">
        <f t="shared" si="125"/>
        <v>1.081331</v>
      </c>
    </row>
    <row r="3984" spans="2:5" hidden="1" x14ac:dyDescent="0.3">
      <c r="B3984" s="30">
        <v>500000</v>
      </c>
      <c r="C3984" s="30">
        <v>406666</v>
      </c>
      <c r="D3984" s="26">
        <f t="shared" si="124"/>
        <v>0.5</v>
      </c>
      <c r="E3984" s="26">
        <f t="shared" si="125"/>
        <v>0.40666600000000003</v>
      </c>
    </row>
    <row r="3985" spans="2:5" hidden="1" x14ac:dyDescent="0.3">
      <c r="B3985" s="30">
        <v>500000</v>
      </c>
      <c r="C3985" s="30">
        <v>614943</v>
      </c>
      <c r="D3985" s="26">
        <f t="shared" si="124"/>
        <v>0.5</v>
      </c>
      <c r="E3985" s="26">
        <f t="shared" si="125"/>
        <v>0.61494300000000002</v>
      </c>
    </row>
    <row r="3986" spans="2:5" hidden="1" x14ac:dyDescent="0.3">
      <c r="B3986" s="30">
        <v>500000</v>
      </c>
      <c r="C3986" s="30">
        <v>611615</v>
      </c>
      <c r="D3986" s="26">
        <f t="shared" si="124"/>
        <v>0.5</v>
      </c>
      <c r="E3986" s="26">
        <f t="shared" si="125"/>
        <v>0.61161500000000002</v>
      </c>
    </row>
    <row r="3987" spans="2:5" hidden="1" x14ac:dyDescent="0.3">
      <c r="B3987" s="30">
        <v>500000</v>
      </c>
      <c r="C3987" s="30">
        <v>485341</v>
      </c>
      <c r="D3987" s="26">
        <f t="shared" si="124"/>
        <v>0.5</v>
      </c>
      <c r="E3987" s="26">
        <f t="shared" si="125"/>
        <v>0.48534100000000002</v>
      </c>
    </row>
    <row r="3988" spans="2:5" hidden="1" x14ac:dyDescent="0.3">
      <c r="B3988" s="30">
        <v>500000</v>
      </c>
      <c r="C3988" s="30">
        <v>103943</v>
      </c>
      <c r="D3988" s="26">
        <f t="shared" si="124"/>
        <v>0.5</v>
      </c>
      <c r="E3988" s="26">
        <f t="shared" si="125"/>
        <v>0.10394299999999999</v>
      </c>
    </row>
    <row r="3989" spans="2:5" x14ac:dyDescent="0.3">
      <c r="B3989" s="30">
        <v>500000</v>
      </c>
      <c r="C3989" s="30">
        <v>-165959</v>
      </c>
      <c r="D3989" s="26">
        <f t="shared" si="124"/>
        <v>0.5</v>
      </c>
      <c r="E3989" s="26">
        <f t="shared" si="125"/>
        <v>-0.165959</v>
      </c>
    </row>
    <row r="3990" spans="2:5" x14ac:dyDescent="0.3">
      <c r="B3990" s="30">
        <v>500000</v>
      </c>
      <c r="C3990" s="30">
        <v>-204532</v>
      </c>
      <c r="D3990" s="26">
        <f t="shared" si="124"/>
        <v>0.5</v>
      </c>
      <c r="E3990" s="26">
        <f t="shared" si="125"/>
        <v>-0.20453199999999999</v>
      </c>
    </row>
    <row r="3991" spans="2:5" x14ac:dyDescent="0.3">
      <c r="B3991" s="30">
        <v>500000</v>
      </c>
      <c r="C3991" s="30">
        <v>-256653</v>
      </c>
      <c r="D3991" s="26">
        <f t="shared" si="124"/>
        <v>0.5</v>
      </c>
      <c r="E3991" s="26">
        <f t="shared" si="125"/>
        <v>-0.25665300000000002</v>
      </c>
    </row>
    <row r="3992" spans="2:5" x14ac:dyDescent="0.3">
      <c r="B3992" s="30">
        <v>500000</v>
      </c>
      <c r="C3992" s="30">
        <v>-345923</v>
      </c>
      <c r="D3992" s="26">
        <f t="shared" si="124"/>
        <v>0.5</v>
      </c>
      <c r="E3992" s="26">
        <f t="shared" si="125"/>
        <v>-0.34592299999999998</v>
      </c>
    </row>
    <row r="3993" spans="2:5" hidden="1" x14ac:dyDescent="0.3">
      <c r="B3993" s="30">
        <v>70000</v>
      </c>
      <c r="C3993" s="30">
        <v>272936</v>
      </c>
      <c r="D3993" s="26">
        <f t="shared" si="124"/>
        <v>7.0000000000000007E-2</v>
      </c>
      <c r="E3993" s="26">
        <f t="shared" si="125"/>
        <v>0.27293600000000001</v>
      </c>
    </row>
    <row r="3994" spans="2:5" x14ac:dyDescent="0.3">
      <c r="B3994" s="30">
        <v>500000</v>
      </c>
      <c r="C3994" s="30">
        <v>-348611</v>
      </c>
      <c r="D3994" s="26">
        <f t="shared" si="124"/>
        <v>0.5</v>
      </c>
      <c r="E3994" s="26">
        <f t="shared" si="125"/>
        <v>-0.348611</v>
      </c>
    </row>
    <row r="3995" spans="2:5" x14ac:dyDescent="0.3">
      <c r="B3995" s="30">
        <v>2000000</v>
      </c>
      <c r="C3995" s="30">
        <v>-1730939</v>
      </c>
      <c r="D3995" s="26">
        <f t="shared" si="124"/>
        <v>2</v>
      </c>
      <c r="E3995" s="26">
        <f t="shared" si="125"/>
        <v>-1.730939</v>
      </c>
    </row>
    <row r="3996" spans="2:5" x14ac:dyDescent="0.3">
      <c r="B3996" s="30">
        <v>500000</v>
      </c>
      <c r="C3996" s="30">
        <v>-366222</v>
      </c>
      <c r="D3996" s="26">
        <f t="shared" si="124"/>
        <v>0.5</v>
      </c>
      <c r="E3996" s="26">
        <f t="shared" si="125"/>
        <v>-0.36622199999999999</v>
      </c>
    </row>
    <row r="3997" spans="2:5" x14ac:dyDescent="0.3">
      <c r="B3997" s="30">
        <v>500000</v>
      </c>
      <c r="C3997" s="30">
        <v>-447150</v>
      </c>
      <c r="D3997" s="26">
        <f t="shared" si="124"/>
        <v>0.5</v>
      </c>
      <c r="E3997" s="26">
        <f t="shared" si="125"/>
        <v>-0.44714999999999999</v>
      </c>
    </row>
    <row r="3998" spans="2:5" x14ac:dyDescent="0.3">
      <c r="B3998" s="30">
        <v>500000</v>
      </c>
      <c r="C3998" s="30">
        <v>-401983</v>
      </c>
      <c r="D3998" s="26">
        <f t="shared" si="124"/>
        <v>0.5</v>
      </c>
      <c r="E3998" s="26">
        <f t="shared" si="125"/>
        <v>-0.40198299999999998</v>
      </c>
    </row>
    <row r="3999" spans="2:5" x14ac:dyDescent="0.3">
      <c r="B3999" s="30">
        <v>500000</v>
      </c>
      <c r="C3999" s="30">
        <v>-468063</v>
      </c>
      <c r="D3999" s="26">
        <f t="shared" si="124"/>
        <v>0.5</v>
      </c>
      <c r="E3999" s="26">
        <f t="shared" si="125"/>
        <v>-0.46806300000000001</v>
      </c>
    </row>
    <row r="4000" spans="2:5" x14ac:dyDescent="0.3">
      <c r="B4000" s="30">
        <v>500000</v>
      </c>
      <c r="C4000" s="30">
        <v>-486866</v>
      </c>
      <c r="D4000" s="26">
        <f t="shared" si="124"/>
        <v>0.5</v>
      </c>
      <c r="E4000" s="26">
        <f t="shared" si="125"/>
        <v>-0.48686600000000002</v>
      </c>
    </row>
    <row r="4001" spans="2:5" x14ac:dyDescent="0.3">
      <c r="B4001" s="30">
        <v>500000</v>
      </c>
      <c r="C4001" s="30">
        <v>-262699</v>
      </c>
      <c r="D4001" s="26">
        <f t="shared" si="124"/>
        <v>0.5</v>
      </c>
      <c r="E4001" s="26">
        <f t="shared" si="125"/>
        <v>-0.26269900000000002</v>
      </c>
    </row>
    <row r="4002" spans="2:5" x14ac:dyDescent="0.3">
      <c r="B4002" s="30">
        <v>500000</v>
      </c>
      <c r="C4002" s="30">
        <v>-487945</v>
      </c>
      <c r="D4002" s="26">
        <f t="shared" si="124"/>
        <v>0.5</v>
      </c>
      <c r="E4002" s="26">
        <f t="shared" si="125"/>
        <v>-0.48794500000000002</v>
      </c>
    </row>
    <row r="4003" spans="2:5" x14ac:dyDescent="0.3">
      <c r="B4003" s="30">
        <v>500000</v>
      </c>
      <c r="C4003" s="30">
        <v>-498668</v>
      </c>
      <c r="D4003" s="26">
        <f t="shared" si="124"/>
        <v>0.5</v>
      </c>
      <c r="E4003" s="26">
        <f t="shared" si="125"/>
        <v>-0.498668</v>
      </c>
    </row>
    <row r="4004" spans="2:5" hidden="1" x14ac:dyDescent="0.3">
      <c r="B4004" s="30">
        <v>100000</v>
      </c>
      <c r="C4004" s="30">
        <v>72774695.857142851</v>
      </c>
      <c r="D4004" s="26">
        <f t="shared" si="124"/>
        <v>0.1</v>
      </c>
      <c r="E4004" s="26">
        <f t="shared" si="125"/>
        <v>72.774695857142845</v>
      </c>
    </row>
    <row r="4005" spans="2:5" x14ac:dyDescent="0.3">
      <c r="B4005" s="30">
        <v>41500000</v>
      </c>
      <c r="C4005" s="30">
        <v>-41183158</v>
      </c>
      <c r="D4005" s="26">
        <f t="shared" si="124"/>
        <v>41.5</v>
      </c>
      <c r="E4005" s="26">
        <f t="shared" si="125"/>
        <v>-41.183157999999999</v>
      </c>
    </row>
    <row r="4006" spans="2:5" x14ac:dyDescent="0.3">
      <c r="B4006" s="30">
        <v>7900000</v>
      </c>
      <c r="C4006" s="30">
        <v>-7228760</v>
      </c>
      <c r="D4006" s="26">
        <f t="shared" si="124"/>
        <v>7.9</v>
      </c>
      <c r="E4006" s="26">
        <f t="shared" si="125"/>
        <v>-7.2287600000000003</v>
      </c>
    </row>
    <row r="4007" spans="2:5" hidden="1" x14ac:dyDescent="0.3">
      <c r="B4007" s="30">
        <v>500000</v>
      </c>
      <c r="C4007" s="30">
        <v>57146484.75</v>
      </c>
      <c r="D4007" s="26">
        <f t="shared" si="124"/>
        <v>0.5</v>
      </c>
      <c r="E4007" s="26">
        <f t="shared" si="125"/>
        <v>57.146484749999999</v>
      </c>
    </row>
    <row r="4008" spans="2:5" x14ac:dyDescent="0.3">
      <c r="B4008" s="30">
        <v>500000</v>
      </c>
      <c r="C4008" s="30">
        <v>-478801</v>
      </c>
      <c r="D4008" s="26">
        <f t="shared" si="124"/>
        <v>0.5</v>
      </c>
      <c r="E4008" s="26">
        <f t="shared" si="125"/>
        <v>-0.47880099999999998</v>
      </c>
    </row>
    <row r="4009" spans="2:5" hidden="1" x14ac:dyDescent="0.3">
      <c r="B4009" s="30">
        <v>475000</v>
      </c>
      <c r="C4009" s="30">
        <v>317966</v>
      </c>
      <c r="D4009" s="26">
        <f t="shared" si="124"/>
        <v>0.47499999999999998</v>
      </c>
      <c r="E4009" s="26">
        <f t="shared" si="125"/>
        <v>0.31796600000000003</v>
      </c>
    </row>
    <row r="4010" spans="2:5" hidden="1" x14ac:dyDescent="0.3">
      <c r="B4010" s="30">
        <v>450000</v>
      </c>
      <c r="C4010" s="30">
        <v>2262293</v>
      </c>
      <c r="D4010" s="26">
        <f t="shared" si="124"/>
        <v>0.45</v>
      </c>
      <c r="E4010" s="26">
        <f t="shared" si="125"/>
        <v>2.2622930000000001</v>
      </c>
    </row>
    <row r="4011" spans="2:5" x14ac:dyDescent="0.3">
      <c r="B4011" s="30">
        <v>2000000</v>
      </c>
      <c r="C4011" s="30">
        <v>-1231955</v>
      </c>
      <c r="D4011" s="26">
        <f t="shared" si="124"/>
        <v>2</v>
      </c>
      <c r="E4011" s="26">
        <f t="shared" si="125"/>
        <v>-1.2319549999999999</v>
      </c>
    </row>
    <row r="4012" spans="2:5" x14ac:dyDescent="0.3">
      <c r="B4012" s="30">
        <v>450000</v>
      </c>
      <c r="C4012" s="30">
        <v>-70878</v>
      </c>
      <c r="D4012" s="26">
        <f t="shared" si="124"/>
        <v>0.45</v>
      </c>
      <c r="E4012" s="26">
        <f t="shared" si="125"/>
        <v>-7.0877999999999997E-2</v>
      </c>
    </row>
    <row r="4013" spans="2:5" x14ac:dyDescent="0.3">
      <c r="B4013" s="30">
        <v>500000</v>
      </c>
      <c r="C4013" s="30">
        <v>-477000</v>
      </c>
      <c r="D4013" s="26">
        <f t="shared" si="124"/>
        <v>0.5</v>
      </c>
      <c r="E4013" s="26">
        <f t="shared" si="125"/>
        <v>-0.47699999999999998</v>
      </c>
    </row>
    <row r="4014" spans="2:5" hidden="1" x14ac:dyDescent="0.3">
      <c r="B4014" s="30">
        <v>439000</v>
      </c>
      <c r="C4014" s="30">
        <v>1861000</v>
      </c>
      <c r="D4014" s="26">
        <f t="shared" si="124"/>
        <v>0.439</v>
      </c>
      <c r="E4014" s="26">
        <f t="shared" si="125"/>
        <v>1.861</v>
      </c>
    </row>
    <row r="4015" spans="2:5" hidden="1" x14ac:dyDescent="0.3">
      <c r="B4015" s="30">
        <v>225000</v>
      </c>
      <c r="C4015" s="30">
        <v>2713208</v>
      </c>
      <c r="D4015" s="26">
        <f t="shared" si="124"/>
        <v>0.22500000000000001</v>
      </c>
      <c r="E4015" s="26">
        <f t="shared" si="125"/>
        <v>2.7132079999999998</v>
      </c>
    </row>
    <row r="4016" spans="2:5" x14ac:dyDescent="0.3">
      <c r="B4016" s="30">
        <v>25000000</v>
      </c>
      <c r="C4016" s="30">
        <v>-24990090</v>
      </c>
      <c r="D4016" s="26">
        <f t="shared" si="124"/>
        <v>25</v>
      </c>
      <c r="E4016" s="26">
        <f t="shared" si="125"/>
        <v>-24.990089999999999</v>
      </c>
    </row>
    <row r="4017" spans="2:5" hidden="1" x14ac:dyDescent="0.3">
      <c r="B4017" s="30">
        <v>400000</v>
      </c>
      <c r="C4017" s="30">
        <v>44140956</v>
      </c>
      <c r="D4017" s="26">
        <f t="shared" si="124"/>
        <v>0.4</v>
      </c>
      <c r="E4017" s="26">
        <f t="shared" si="125"/>
        <v>44.140956000000003</v>
      </c>
    </row>
    <row r="4018" spans="2:5" x14ac:dyDescent="0.3">
      <c r="B4018" s="30">
        <v>1066167</v>
      </c>
      <c r="C4018" s="30">
        <v>-808054</v>
      </c>
      <c r="D4018" s="26">
        <f t="shared" si="124"/>
        <v>1.0661670000000001</v>
      </c>
      <c r="E4018" s="26">
        <f t="shared" si="125"/>
        <v>-0.80805400000000005</v>
      </c>
    </row>
    <row r="4019" spans="2:5" hidden="1" x14ac:dyDescent="0.3">
      <c r="B4019" s="30">
        <v>15000</v>
      </c>
      <c r="C4019" s="30">
        <v>107902283</v>
      </c>
      <c r="D4019" s="26">
        <f t="shared" si="124"/>
        <v>1.4999999999999999E-2</v>
      </c>
      <c r="E4019" s="26">
        <f t="shared" si="125"/>
        <v>107.902283</v>
      </c>
    </row>
    <row r="4020" spans="2:5" hidden="1" x14ac:dyDescent="0.3">
      <c r="B4020" s="30">
        <v>229575</v>
      </c>
      <c r="C4020" s="30">
        <v>999622</v>
      </c>
      <c r="D4020" s="26">
        <f t="shared" si="124"/>
        <v>0.229575</v>
      </c>
      <c r="E4020" s="26">
        <f t="shared" si="125"/>
        <v>0.99962200000000001</v>
      </c>
    </row>
    <row r="4021" spans="2:5" hidden="1" x14ac:dyDescent="0.3">
      <c r="B4021" s="30">
        <v>400000</v>
      </c>
      <c r="C4021" s="30">
        <v>1289999</v>
      </c>
      <c r="D4021" s="26">
        <f t="shared" si="124"/>
        <v>0.4</v>
      </c>
      <c r="E4021" s="26">
        <f t="shared" si="125"/>
        <v>1.2899989999999999</v>
      </c>
    </row>
    <row r="4022" spans="2:5" x14ac:dyDescent="0.3">
      <c r="B4022" s="30">
        <v>100000</v>
      </c>
      <c r="C4022" s="30">
        <v>-88202</v>
      </c>
      <c r="D4022" s="26">
        <f t="shared" si="124"/>
        <v>0.1</v>
      </c>
      <c r="E4022" s="26">
        <f t="shared" si="125"/>
        <v>-8.8202000000000003E-2</v>
      </c>
    </row>
    <row r="4023" spans="2:5" hidden="1" x14ac:dyDescent="0.3">
      <c r="B4023" s="30">
        <v>218</v>
      </c>
      <c r="C4023" s="30">
        <v>591796</v>
      </c>
      <c r="D4023" s="26">
        <f t="shared" si="124"/>
        <v>2.1800000000000001E-4</v>
      </c>
      <c r="E4023" s="26">
        <f t="shared" si="125"/>
        <v>0.59179599999999999</v>
      </c>
    </row>
    <row r="4024" spans="2:5" hidden="1" x14ac:dyDescent="0.3">
      <c r="B4024" s="30">
        <v>400000</v>
      </c>
      <c r="C4024" s="30">
        <v>25899</v>
      </c>
      <c r="D4024" s="26">
        <f t="shared" si="124"/>
        <v>0.4</v>
      </c>
      <c r="E4024" s="26">
        <f t="shared" si="125"/>
        <v>2.5898999999999998E-2</v>
      </c>
    </row>
    <row r="4025" spans="2:5" x14ac:dyDescent="0.3">
      <c r="B4025" s="30">
        <v>400000</v>
      </c>
      <c r="C4025" s="30">
        <v>-273613</v>
      </c>
      <c r="D4025" s="26">
        <f t="shared" si="124"/>
        <v>0.4</v>
      </c>
      <c r="E4025" s="26">
        <f t="shared" si="125"/>
        <v>-0.273613</v>
      </c>
    </row>
    <row r="4026" spans="2:5" hidden="1" x14ac:dyDescent="0.3">
      <c r="B4026" s="30">
        <v>35000000</v>
      </c>
      <c r="C4026" s="30">
        <v>45276912</v>
      </c>
      <c r="D4026" s="26">
        <f t="shared" si="124"/>
        <v>35</v>
      </c>
      <c r="E4026" s="26">
        <f t="shared" si="125"/>
        <v>45.276912000000003</v>
      </c>
    </row>
    <row r="4027" spans="2:5" hidden="1" x14ac:dyDescent="0.3">
      <c r="B4027" s="30">
        <v>650000</v>
      </c>
      <c r="C4027" s="30">
        <v>22297088.125</v>
      </c>
      <c r="D4027" s="26">
        <f t="shared" si="124"/>
        <v>0.65</v>
      </c>
      <c r="E4027" s="26">
        <f t="shared" si="125"/>
        <v>22.297088124999998</v>
      </c>
    </row>
    <row r="4028" spans="2:5" hidden="1" x14ac:dyDescent="0.3">
      <c r="B4028" s="30">
        <v>375000</v>
      </c>
      <c r="C4028" s="30">
        <v>242172</v>
      </c>
      <c r="D4028" s="26">
        <f t="shared" si="124"/>
        <v>0.375</v>
      </c>
      <c r="E4028" s="26">
        <f t="shared" si="125"/>
        <v>0.242172</v>
      </c>
    </row>
    <row r="4029" spans="2:5" hidden="1" x14ac:dyDescent="0.3">
      <c r="B4029" s="30">
        <v>379000</v>
      </c>
      <c r="C4029" s="30">
        <v>2429000</v>
      </c>
      <c r="D4029" s="26">
        <f t="shared" si="124"/>
        <v>0.379</v>
      </c>
      <c r="E4029" s="26">
        <f t="shared" si="125"/>
        <v>2.4289999999999998</v>
      </c>
    </row>
    <row r="4030" spans="2:5" hidden="1" x14ac:dyDescent="0.3">
      <c r="B4030" s="30">
        <v>375000</v>
      </c>
      <c r="C4030" s="30">
        <v>147436581.90000001</v>
      </c>
      <c r="D4030" s="26">
        <f t="shared" si="124"/>
        <v>0.375</v>
      </c>
      <c r="E4030" s="26">
        <f t="shared" si="125"/>
        <v>147.43658189999999</v>
      </c>
    </row>
    <row r="4031" spans="2:5" x14ac:dyDescent="0.3">
      <c r="B4031" s="30">
        <v>6000000</v>
      </c>
      <c r="C4031" s="30">
        <v>-5987157</v>
      </c>
      <c r="D4031" s="26">
        <f t="shared" si="124"/>
        <v>6</v>
      </c>
      <c r="E4031" s="26">
        <f t="shared" si="125"/>
        <v>-5.9871569999999998</v>
      </c>
    </row>
    <row r="4032" spans="2:5" x14ac:dyDescent="0.3">
      <c r="B4032" s="30">
        <v>450000</v>
      </c>
      <c r="C4032" s="30">
        <v>-415849</v>
      </c>
      <c r="D4032" s="26">
        <f t="shared" si="124"/>
        <v>0.45</v>
      </c>
      <c r="E4032" s="26">
        <f t="shared" si="125"/>
        <v>-0.41584900000000002</v>
      </c>
    </row>
    <row r="4033" spans="2:5" x14ac:dyDescent="0.3">
      <c r="B4033" s="30">
        <v>1750211</v>
      </c>
      <c r="C4033" s="30">
        <v>-226328</v>
      </c>
      <c r="D4033" s="26">
        <f t="shared" si="124"/>
        <v>1.750211</v>
      </c>
      <c r="E4033" s="26">
        <f t="shared" si="125"/>
        <v>-0.226328</v>
      </c>
    </row>
    <row r="4034" spans="2:5" hidden="1" x14ac:dyDescent="0.3">
      <c r="B4034" s="30">
        <v>350000</v>
      </c>
      <c r="C4034" s="30">
        <v>3650000</v>
      </c>
      <c r="D4034" s="26">
        <f t="shared" si="124"/>
        <v>0.35</v>
      </c>
      <c r="E4034" s="26">
        <f t="shared" si="125"/>
        <v>3.65</v>
      </c>
    </row>
    <row r="4035" spans="2:5" hidden="1" x14ac:dyDescent="0.3">
      <c r="B4035" s="30">
        <v>350000</v>
      </c>
      <c r="C4035" s="30">
        <v>16728655.5</v>
      </c>
      <c r="D4035" s="26">
        <f t="shared" ref="D4035:D4098" si="126">B4035/1000000</f>
        <v>0.35</v>
      </c>
      <c r="E4035" s="26">
        <f t="shared" ref="E4035:E4098" si="127">C4035/1000000</f>
        <v>16.728655499999999</v>
      </c>
    </row>
    <row r="4036" spans="2:5" hidden="1" x14ac:dyDescent="0.3">
      <c r="B4036" s="30">
        <v>312000</v>
      </c>
      <c r="C4036" s="30">
        <v>969176</v>
      </c>
      <c r="D4036" s="26">
        <f t="shared" si="126"/>
        <v>0.312</v>
      </c>
      <c r="E4036" s="26">
        <f t="shared" si="127"/>
        <v>0.96917600000000004</v>
      </c>
    </row>
    <row r="4037" spans="2:5" hidden="1" x14ac:dyDescent="0.3">
      <c r="B4037" s="30">
        <v>8000000</v>
      </c>
      <c r="C4037" s="30">
        <v>8115878</v>
      </c>
      <c r="D4037" s="26">
        <f t="shared" si="126"/>
        <v>8</v>
      </c>
      <c r="E4037" s="26">
        <f t="shared" si="127"/>
        <v>8.1158780000000004</v>
      </c>
    </row>
    <row r="4038" spans="2:5" hidden="1" x14ac:dyDescent="0.3">
      <c r="B4038" s="30">
        <v>300000</v>
      </c>
      <c r="C4038" s="30">
        <v>1352472</v>
      </c>
      <c r="D4038" s="26">
        <f t="shared" si="126"/>
        <v>0.3</v>
      </c>
      <c r="E4038" s="26">
        <f t="shared" si="127"/>
        <v>1.3524719999999999</v>
      </c>
    </row>
    <row r="4039" spans="2:5" hidden="1" x14ac:dyDescent="0.3">
      <c r="B4039" s="30">
        <v>300000</v>
      </c>
      <c r="C4039" s="30">
        <v>2060184</v>
      </c>
      <c r="D4039" s="26">
        <f t="shared" si="126"/>
        <v>0.3</v>
      </c>
      <c r="E4039" s="26">
        <f t="shared" si="127"/>
        <v>2.060184</v>
      </c>
    </row>
    <row r="4040" spans="2:5" x14ac:dyDescent="0.3">
      <c r="B4040" s="30">
        <v>300000</v>
      </c>
      <c r="C4040" s="30">
        <v>-44648</v>
      </c>
      <c r="D4040" s="26">
        <f t="shared" si="126"/>
        <v>0.3</v>
      </c>
      <c r="E4040" s="26">
        <f t="shared" si="127"/>
        <v>-4.4648E-2</v>
      </c>
    </row>
    <row r="4041" spans="2:5" hidden="1" x14ac:dyDescent="0.3">
      <c r="B4041" s="30">
        <v>200000</v>
      </c>
      <c r="C4041" s="30">
        <v>656942</v>
      </c>
      <c r="D4041" s="26">
        <f t="shared" si="126"/>
        <v>0.2</v>
      </c>
      <c r="E4041" s="26">
        <f t="shared" si="127"/>
        <v>0.65694200000000003</v>
      </c>
    </row>
    <row r="4042" spans="2:5" x14ac:dyDescent="0.3">
      <c r="B4042" s="30">
        <v>300000</v>
      </c>
      <c r="C4042" s="30">
        <v>-283108</v>
      </c>
      <c r="D4042" s="26">
        <f t="shared" si="126"/>
        <v>0.3</v>
      </c>
      <c r="E4042" s="26">
        <f t="shared" si="127"/>
        <v>-0.28310800000000003</v>
      </c>
    </row>
    <row r="4043" spans="2:5" x14ac:dyDescent="0.3">
      <c r="B4043" s="30">
        <v>160000</v>
      </c>
      <c r="C4043" s="30">
        <v>-147562</v>
      </c>
      <c r="D4043" s="26">
        <f t="shared" si="126"/>
        <v>0.16</v>
      </c>
      <c r="E4043" s="26">
        <f t="shared" si="127"/>
        <v>-0.147562</v>
      </c>
    </row>
    <row r="4044" spans="2:5" x14ac:dyDescent="0.3">
      <c r="B4044" s="30">
        <v>300000</v>
      </c>
      <c r="C4044" s="30">
        <v>-259458</v>
      </c>
      <c r="D4044" s="26">
        <f t="shared" si="126"/>
        <v>0.3</v>
      </c>
      <c r="E4044" s="26">
        <f t="shared" si="127"/>
        <v>-0.25945800000000002</v>
      </c>
    </row>
    <row r="4045" spans="2:5" x14ac:dyDescent="0.3">
      <c r="B4045" s="30">
        <v>200000</v>
      </c>
      <c r="C4045" s="30">
        <v>-194801</v>
      </c>
      <c r="D4045" s="26">
        <f t="shared" si="126"/>
        <v>0.2</v>
      </c>
      <c r="E4045" s="26">
        <f t="shared" si="127"/>
        <v>-0.194801</v>
      </c>
    </row>
    <row r="4046" spans="2:5" x14ac:dyDescent="0.3">
      <c r="B4046" s="30">
        <v>300000</v>
      </c>
      <c r="C4046" s="30">
        <v>-297532</v>
      </c>
      <c r="D4046" s="26">
        <f t="shared" si="126"/>
        <v>0.3</v>
      </c>
      <c r="E4046" s="26">
        <f t="shared" si="127"/>
        <v>-0.29753200000000002</v>
      </c>
    </row>
    <row r="4047" spans="2:5" hidden="1" x14ac:dyDescent="0.3">
      <c r="B4047" s="30">
        <v>270000</v>
      </c>
      <c r="C4047" s="30">
        <v>48622</v>
      </c>
      <c r="D4047" s="26">
        <f t="shared" si="126"/>
        <v>0.27</v>
      </c>
      <c r="E4047" s="26">
        <f t="shared" si="127"/>
        <v>4.8621999999999999E-2</v>
      </c>
    </row>
    <row r="4048" spans="2:5" hidden="1" x14ac:dyDescent="0.3">
      <c r="B4048" s="30">
        <v>250000</v>
      </c>
      <c r="C4048" s="30">
        <v>11756514</v>
      </c>
      <c r="D4048" s="26">
        <f t="shared" si="126"/>
        <v>0.25</v>
      </c>
      <c r="E4048" s="26">
        <f t="shared" si="127"/>
        <v>11.756513999999999</v>
      </c>
    </row>
    <row r="4049" spans="2:5" hidden="1" x14ac:dyDescent="0.3">
      <c r="B4049" s="30">
        <v>250000</v>
      </c>
      <c r="C4049" s="30">
        <v>3936931</v>
      </c>
      <c r="D4049" s="26">
        <f t="shared" si="126"/>
        <v>0.25</v>
      </c>
      <c r="E4049" s="26">
        <f t="shared" si="127"/>
        <v>3.936931</v>
      </c>
    </row>
    <row r="4050" spans="2:5" hidden="1" x14ac:dyDescent="0.3">
      <c r="B4050" s="30">
        <v>250000</v>
      </c>
      <c r="C4050" s="30">
        <v>3549339</v>
      </c>
      <c r="D4050" s="26">
        <f t="shared" si="126"/>
        <v>0.25</v>
      </c>
      <c r="E4050" s="26">
        <f t="shared" si="127"/>
        <v>3.5493389999999998</v>
      </c>
    </row>
    <row r="4051" spans="2:5" hidden="1" x14ac:dyDescent="0.3">
      <c r="B4051" s="30">
        <v>250000</v>
      </c>
      <c r="C4051" s="30">
        <v>1727544</v>
      </c>
      <c r="D4051" s="26">
        <f t="shared" si="126"/>
        <v>0.25</v>
      </c>
      <c r="E4051" s="26">
        <f t="shared" si="127"/>
        <v>1.727544</v>
      </c>
    </row>
    <row r="4052" spans="2:5" hidden="1" x14ac:dyDescent="0.3">
      <c r="B4052" s="30">
        <v>250000</v>
      </c>
      <c r="C4052" s="30">
        <v>800600</v>
      </c>
      <c r="D4052" s="26">
        <f t="shared" si="126"/>
        <v>0.25</v>
      </c>
      <c r="E4052" s="26">
        <f t="shared" si="127"/>
        <v>0.80059999999999998</v>
      </c>
    </row>
    <row r="4053" spans="2:5" hidden="1" x14ac:dyDescent="0.3">
      <c r="B4053" s="30">
        <v>250000</v>
      </c>
      <c r="C4053" s="30">
        <v>652835</v>
      </c>
      <c r="D4053" s="26">
        <f t="shared" si="126"/>
        <v>0.25</v>
      </c>
      <c r="E4053" s="26">
        <f t="shared" si="127"/>
        <v>0.65283500000000005</v>
      </c>
    </row>
    <row r="4054" spans="2:5" hidden="1" x14ac:dyDescent="0.3">
      <c r="B4054" s="30">
        <v>365000</v>
      </c>
      <c r="C4054" s="30">
        <v>124220</v>
      </c>
      <c r="D4054" s="26">
        <f t="shared" si="126"/>
        <v>0.36499999999999999</v>
      </c>
      <c r="E4054" s="26">
        <f t="shared" si="127"/>
        <v>0.12422</v>
      </c>
    </row>
    <row r="4055" spans="2:5" x14ac:dyDescent="0.3">
      <c r="B4055" s="30">
        <v>250000</v>
      </c>
      <c r="C4055" s="30">
        <v>-37715</v>
      </c>
      <c r="D4055" s="26">
        <f t="shared" si="126"/>
        <v>0.25</v>
      </c>
      <c r="E4055" s="26">
        <f t="shared" si="127"/>
        <v>-3.7714999999999999E-2</v>
      </c>
    </row>
    <row r="4056" spans="2:5" x14ac:dyDescent="0.3">
      <c r="B4056" s="30">
        <v>250000</v>
      </c>
      <c r="C4056" s="30">
        <v>-46866</v>
      </c>
      <c r="D4056" s="26">
        <f t="shared" si="126"/>
        <v>0.25</v>
      </c>
      <c r="E4056" s="26">
        <f t="shared" si="127"/>
        <v>-4.6865999999999998E-2</v>
      </c>
    </row>
    <row r="4057" spans="2:5" hidden="1" x14ac:dyDescent="0.3">
      <c r="B4057" s="30">
        <v>150000</v>
      </c>
      <c r="C4057" s="30">
        <v>41309</v>
      </c>
      <c r="D4057" s="26">
        <f t="shared" si="126"/>
        <v>0.15</v>
      </c>
      <c r="E4057" s="26">
        <f t="shared" si="127"/>
        <v>4.1308999999999998E-2</v>
      </c>
    </row>
    <row r="4058" spans="2:5" hidden="1" x14ac:dyDescent="0.3">
      <c r="B4058" s="30">
        <v>250000</v>
      </c>
      <c r="C4058" s="30">
        <v>3138210</v>
      </c>
      <c r="D4058" s="26">
        <f t="shared" si="126"/>
        <v>0.25</v>
      </c>
      <c r="E4058" s="26">
        <f t="shared" si="127"/>
        <v>3.1382099999999999</v>
      </c>
    </row>
    <row r="4059" spans="2:5" x14ac:dyDescent="0.3">
      <c r="B4059" s="30">
        <v>250000</v>
      </c>
      <c r="C4059" s="30">
        <v>-72160</v>
      </c>
      <c r="D4059" s="26">
        <f t="shared" si="126"/>
        <v>0.25</v>
      </c>
      <c r="E4059" s="26">
        <f t="shared" si="127"/>
        <v>-7.2160000000000002E-2</v>
      </c>
    </row>
    <row r="4060" spans="2:5" x14ac:dyDescent="0.3">
      <c r="B4060" s="30">
        <v>250000</v>
      </c>
      <c r="C4060" s="30">
        <v>-200506</v>
      </c>
      <c r="D4060" s="26">
        <f t="shared" si="126"/>
        <v>0.25</v>
      </c>
      <c r="E4060" s="26">
        <f t="shared" si="127"/>
        <v>-0.20050599999999999</v>
      </c>
    </row>
    <row r="4061" spans="2:5" x14ac:dyDescent="0.3">
      <c r="B4061" s="30">
        <v>11000000</v>
      </c>
      <c r="C4061" s="30">
        <v>-10954339</v>
      </c>
      <c r="D4061" s="26">
        <f t="shared" si="126"/>
        <v>11</v>
      </c>
      <c r="E4061" s="26">
        <f t="shared" si="127"/>
        <v>-10.954338999999999</v>
      </c>
    </row>
    <row r="4062" spans="2:5" x14ac:dyDescent="0.3">
      <c r="B4062" s="30">
        <v>250000</v>
      </c>
      <c r="C4062" s="30">
        <v>-231805</v>
      </c>
      <c r="D4062" s="26">
        <f t="shared" si="126"/>
        <v>0.25</v>
      </c>
      <c r="E4062" s="26">
        <f t="shared" si="127"/>
        <v>-0.23180500000000001</v>
      </c>
    </row>
    <row r="4063" spans="2:5" hidden="1" x14ac:dyDescent="0.3">
      <c r="B4063" s="30">
        <v>245000</v>
      </c>
      <c r="C4063" s="30">
        <v>20155000</v>
      </c>
      <c r="D4063" s="26">
        <f t="shared" si="126"/>
        <v>0.245</v>
      </c>
      <c r="E4063" s="26">
        <f t="shared" si="127"/>
        <v>20.155000000000001</v>
      </c>
    </row>
    <row r="4064" spans="2:5" x14ac:dyDescent="0.3">
      <c r="B4064" s="30">
        <v>8933333.333333334</v>
      </c>
      <c r="C4064" s="30">
        <v>-8828541.333333334</v>
      </c>
      <c r="D4064" s="26">
        <f t="shared" si="126"/>
        <v>8.9333333333333336</v>
      </c>
      <c r="E4064" s="26">
        <f t="shared" si="127"/>
        <v>-8.8285413333333338</v>
      </c>
    </row>
    <row r="4065" spans="2:5" x14ac:dyDescent="0.3">
      <c r="B4065" s="30">
        <v>225000</v>
      </c>
      <c r="C4065" s="30">
        <v>-113700</v>
      </c>
      <c r="D4065" s="26">
        <f t="shared" si="126"/>
        <v>0.22500000000000001</v>
      </c>
      <c r="E4065" s="26">
        <f t="shared" si="127"/>
        <v>-0.1137</v>
      </c>
    </row>
    <row r="4066" spans="2:5" hidden="1" x14ac:dyDescent="0.3">
      <c r="B4066" s="30">
        <v>225000</v>
      </c>
      <c r="C4066" s="30">
        <v>802119</v>
      </c>
      <c r="D4066" s="26">
        <f t="shared" si="126"/>
        <v>0.22500000000000001</v>
      </c>
      <c r="E4066" s="26">
        <f t="shared" si="127"/>
        <v>0.80211900000000003</v>
      </c>
    </row>
    <row r="4067" spans="2:5" hidden="1" x14ac:dyDescent="0.3">
      <c r="B4067" s="30">
        <v>210000</v>
      </c>
      <c r="C4067" s="30">
        <v>4790000</v>
      </c>
      <c r="D4067" s="26">
        <f t="shared" si="126"/>
        <v>0.21</v>
      </c>
      <c r="E4067" s="26">
        <f t="shared" si="127"/>
        <v>4.79</v>
      </c>
    </row>
    <row r="4068" spans="2:5" hidden="1" x14ac:dyDescent="0.3">
      <c r="B4068" s="30">
        <v>200000</v>
      </c>
      <c r="C4068" s="30">
        <v>79655941.833333328</v>
      </c>
      <c r="D4068" s="26">
        <f t="shared" si="126"/>
        <v>0.2</v>
      </c>
      <c r="E4068" s="26">
        <f t="shared" si="127"/>
        <v>79.65594183333333</v>
      </c>
    </row>
    <row r="4069" spans="2:5" hidden="1" x14ac:dyDescent="0.3">
      <c r="B4069" s="30">
        <v>200000</v>
      </c>
      <c r="C4069" s="30">
        <v>4305922</v>
      </c>
      <c r="D4069" s="26">
        <f t="shared" si="126"/>
        <v>0.2</v>
      </c>
      <c r="E4069" s="26">
        <f t="shared" si="127"/>
        <v>4.3059219999999998</v>
      </c>
    </row>
    <row r="4070" spans="2:5" hidden="1" x14ac:dyDescent="0.3">
      <c r="B4070" s="30">
        <v>200000</v>
      </c>
      <c r="C4070" s="30">
        <v>3300000</v>
      </c>
      <c r="D4070" s="26">
        <f t="shared" si="126"/>
        <v>0.2</v>
      </c>
      <c r="E4070" s="26">
        <f t="shared" si="127"/>
        <v>3.3</v>
      </c>
    </row>
    <row r="4071" spans="2:5" hidden="1" x14ac:dyDescent="0.3">
      <c r="B4071" s="30">
        <v>200000</v>
      </c>
      <c r="C4071" s="30">
        <v>181225</v>
      </c>
      <c r="D4071" s="26">
        <f t="shared" si="126"/>
        <v>0.2</v>
      </c>
      <c r="E4071" s="26">
        <f t="shared" si="127"/>
        <v>0.181225</v>
      </c>
    </row>
    <row r="4072" spans="2:5" hidden="1" x14ac:dyDescent="0.3">
      <c r="B4072" s="30">
        <v>200000</v>
      </c>
      <c r="C4072" s="30">
        <v>2228241</v>
      </c>
      <c r="D4072" s="26">
        <f t="shared" si="126"/>
        <v>0.2</v>
      </c>
      <c r="E4072" s="26">
        <f t="shared" si="127"/>
        <v>2.2282410000000001</v>
      </c>
    </row>
    <row r="4073" spans="2:5" x14ac:dyDescent="0.3">
      <c r="B4073" s="30">
        <v>200000</v>
      </c>
      <c r="C4073" s="30">
        <v>-121970</v>
      </c>
      <c r="D4073" s="26">
        <f t="shared" si="126"/>
        <v>0.2</v>
      </c>
      <c r="E4073" s="26">
        <f t="shared" si="127"/>
        <v>-0.12197</v>
      </c>
    </row>
    <row r="4074" spans="2:5" x14ac:dyDescent="0.3">
      <c r="B4074" s="30">
        <v>51375000</v>
      </c>
      <c r="C4074" s="30">
        <v>-51315226</v>
      </c>
      <c r="D4074" s="26">
        <f t="shared" si="126"/>
        <v>51.375</v>
      </c>
      <c r="E4074" s="26">
        <f t="shared" si="127"/>
        <v>-51.315226000000003</v>
      </c>
    </row>
    <row r="4075" spans="2:5" x14ac:dyDescent="0.3">
      <c r="B4075" s="30">
        <v>200000</v>
      </c>
      <c r="C4075" s="30">
        <v>-25318</v>
      </c>
      <c r="D4075" s="26">
        <f t="shared" si="126"/>
        <v>0.2</v>
      </c>
      <c r="E4075" s="26">
        <f t="shared" si="127"/>
        <v>-2.5318E-2</v>
      </c>
    </row>
    <row r="4076" spans="2:5" hidden="1" x14ac:dyDescent="0.3">
      <c r="B4076" s="30">
        <v>200000</v>
      </c>
      <c r="C4076" s="30">
        <v>15185</v>
      </c>
      <c r="D4076" s="26">
        <f t="shared" si="126"/>
        <v>0.2</v>
      </c>
      <c r="E4076" s="26">
        <f t="shared" si="127"/>
        <v>1.5185000000000001E-2</v>
      </c>
    </row>
    <row r="4077" spans="2:5" hidden="1" x14ac:dyDescent="0.3">
      <c r="B4077" s="30">
        <v>250000</v>
      </c>
      <c r="C4077" s="30">
        <v>3943025</v>
      </c>
      <c r="D4077" s="26">
        <f t="shared" si="126"/>
        <v>0.25</v>
      </c>
      <c r="E4077" s="26">
        <f t="shared" si="127"/>
        <v>3.943025</v>
      </c>
    </row>
    <row r="4078" spans="2:5" hidden="1" x14ac:dyDescent="0.3">
      <c r="B4078" s="30">
        <v>13000000</v>
      </c>
      <c r="C4078" s="30">
        <v>13876529</v>
      </c>
      <c r="D4078" s="26">
        <f t="shared" si="126"/>
        <v>13</v>
      </c>
      <c r="E4078" s="26">
        <f t="shared" si="127"/>
        <v>13.876529</v>
      </c>
    </row>
    <row r="4079" spans="2:5" x14ac:dyDescent="0.3">
      <c r="B4079" s="30">
        <v>5671666.666666667</v>
      </c>
      <c r="C4079" s="30">
        <v>-5531650.666666667</v>
      </c>
      <c r="D4079" s="26">
        <f t="shared" si="126"/>
        <v>5.6716666666666669</v>
      </c>
      <c r="E4079" s="26">
        <f t="shared" si="127"/>
        <v>-5.5316506666666667</v>
      </c>
    </row>
    <row r="4080" spans="2:5" x14ac:dyDescent="0.3">
      <c r="B4080" s="30">
        <v>200000</v>
      </c>
      <c r="C4080" s="30">
        <v>-198889</v>
      </c>
      <c r="D4080" s="26">
        <f t="shared" si="126"/>
        <v>0.2</v>
      </c>
      <c r="E4080" s="26">
        <f t="shared" si="127"/>
        <v>-0.19888900000000001</v>
      </c>
    </row>
    <row r="4081" spans="2:5" hidden="1" x14ac:dyDescent="0.3">
      <c r="B4081" s="30">
        <v>180000</v>
      </c>
      <c r="C4081" s="30">
        <v>745402</v>
      </c>
      <c r="D4081" s="26">
        <f t="shared" si="126"/>
        <v>0.18</v>
      </c>
      <c r="E4081" s="26">
        <f t="shared" si="127"/>
        <v>0.74540200000000001</v>
      </c>
    </row>
    <row r="4082" spans="2:5" hidden="1" x14ac:dyDescent="0.3">
      <c r="B4082" s="30">
        <v>120000</v>
      </c>
      <c r="C4082" s="30">
        <v>349947</v>
      </c>
      <c r="D4082" s="26">
        <f t="shared" si="126"/>
        <v>0.12</v>
      </c>
      <c r="E4082" s="26">
        <f t="shared" si="127"/>
        <v>0.34994700000000001</v>
      </c>
    </row>
    <row r="4083" spans="2:5" hidden="1" x14ac:dyDescent="0.3">
      <c r="B4083" s="30">
        <v>175000</v>
      </c>
      <c r="C4083" s="30">
        <v>6962502</v>
      </c>
      <c r="D4083" s="26">
        <f t="shared" si="126"/>
        <v>0.17499999999999999</v>
      </c>
      <c r="E4083" s="26">
        <f t="shared" si="127"/>
        <v>6.9625019999999997</v>
      </c>
    </row>
    <row r="4084" spans="2:5" hidden="1" x14ac:dyDescent="0.3">
      <c r="B4084" s="30">
        <v>100000</v>
      </c>
      <c r="C4084" s="30">
        <v>1216074</v>
      </c>
      <c r="D4084" s="26">
        <f t="shared" si="126"/>
        <v>0.1</v>
      </c>
      <c r="E4084" s="26">
        <f t="shared" si="127"/>
        <v>1.2160740000000001</v>
      </c>
    </row>
    <row r="4085" spans="2:5" hidden="1" x14ac:dyDescent="0.3">
      <c r="B4085" s="30">
        <v>500000</v>
      </c>
      <c r="C4085" s="30">
        <v>14680000</v>
      </c>
      <c r="D4085" s="26">
        <f t="shared" si="126"/>
        <v>0.5</v>
      </c>
      <c r="E4085" s="26">
        <f t="shared" si="127"/>
        <v>14.68</v>
      </c>
    </row>
    <row r="4086" spans="2:5" hidden="1" x14ac:dyDescent="0.3">
      <c r="B4086" s="30">
        <v>150000</v>
      </c>
      <c r="C4086" s="30">
        <v>2732062</v>
      </c>
      <c r="D4086" s="26">
        <f t="shared" si="126"/>
        <v>0.15</v>
      </c>
      <c r="E4086" s="26">
        <f t="shared" si="127"/>
        <v>2.732062</v>
      </c>
    </row>
    <row r="4087" spans="2:5" hidden="1" x14ac:dyDescent="0.3">
      <c r="B4087" s="30">
        <v>180000</v>
      </c>
      <c r="C4087" s="30">
        <v>9257933</v>
      </c>
      <c r="D4087" s="26">
        <f t="shared" si="126"/>
        <v>0.18</v>
      </c>
      <c r="E4087" s="26">
        <f t="shared" si="127"/>
        <v>9.2579329999999995</v>
      </c>
    </row>
    <row r="4088" spans="2:5" x14ac:dyDescent="0.3">
      <c r="B4088" s="30">
        <v>1200000</v>
      </c>
      <c r="C4088" s="30">
        <v>-1089280</v>
      </c>
      <c r="D4088" s="26">
        <f t="shared" si="126"/>
        <v>1.2</v>
      </c>
      <c r="E4088" s="26">
        <f t="shared" si="127"/>
        <v>-1.08928</v>
      </c>
    </row>
    <row r="4089" spans="2:5" x14ac:dyDescent="0.3">
      <c r="B4089" s="30">
        <v>160000</v>
      </c>
      <c r="C4089" s="30">
        <v>-4016</v>
      </c>
      <c r="D4089" s="26">
        <f t="shared" si="126"/>
        <v>0.16</v>
      </c>
      <c r="E4089" s="26">
        <f t="shared" si="127"/>
        <v>-4.0159999999999996E-3</v>
      </c>
    </row>
    <row r="4090" spans="2:5" x14ac:dyDescent="0.3">
      <c r="B4090" s="30">
        <v>150000</v>
      </c>
      <c r="C4090" s="30">
        <v>-145086</v>
      </c>
      <c r="D4090" s="26">
        <f t="shared" si="126"/>
        <v>0.15</v>
      </c>
      <c r="E4090" s="26">
        <f t="shared" si="127"/>
        <v>-0.14508599999999999</v>
      </c>
    </row>
    <row r="4091" spans="2:5" x14ac:dyDescent="0.3">
      <c r="B4091" s="30">
        <v>150000</v>
      </c>
      <c r="C4091" s="30">
        <v>-144142</v>
      </c>
      <c r="D4091" s="26">
        <f t="shared" si="126"/>
        <v>0.15</v>
      </c>
      <c r="E4091" s="26">
        <f t="shared" si="127"/>
        <v>-0.14414199999999999</v>
      </c>
    </row>
    <row r="4092" spans="2:5" hidden="1" x14ac:dyDescent="0.3">
      <c r="B4092" s="30">
        <v>160000</v>
      </c>
      <c r="C4092" s="30">
        <v>6546368</v>
      </c>
      <c r="D4092" s="26">
        <f t="shared" si="126"/>
        <v>0.16</v>
      </c>
      <c r="E4092" s="26">
        <f t="shared" si="127"/>
        <v>6.5463680000000002</v>
      </c>
    </row>
    <row r="4093" spans="2:5" x14ac:dyDescent="0.3">
      <c r="B4093" s="30">
        <v>6500000</v>
      </c>
      <c r="C4093" s="30">
        <v>-6094386</v>
      </c>
      <c r="D4093" s="26">
        <f t="shared" si="126"/>
        <v>6.5</v>
      </c>
      <c r="E4093" s="26">
        <f t="shared" si="127"/>
        <v>-6.0943860000000001</v>
      </c>
    </row>
    <row r="4094" spans="2:5" hidden="1" x14ac:dyDescent="0.3">
      <c r="B4094" s="30">
        <v>125000</v>
      </c>
      <c r="C4094" s="30">
        <v>1448712</v>
      </c>
      <c r="D4094" s="26">
        <f t="shared" si="126"/>
        <v>0.125</v>
      </c>
      <c r="E4094" s="26">
        <f t="shared" si="127"/>
        <v>1.448712</v>
      </c>
    </row>
    <row r="4095" spans="2:5" hidden="1" x14ac:dyDescent="0.3">
      <c r="B4095" s="30">
        <v>100000</v>
      </c>
      <c r="C4095" s="30">
        <v>10074663</v>
      </c>
      <c r="D4095" s="26">
        <f t="shared" si="126"/>
        <v>0.1</v>
      </c>
      <c r="E4095" s="26">
        <f t="shared" si="127"/>
        <v>10.074662999999999</v>
      </c>
    </row>
    <row r="4096" spans="2:5" hidden="1" x14ac:dyDescent="0.3">
      <c r="B4096" s="30">
        <v>100000</v>
      </c>
      <c r="C4096" s="30">
        <v>22657819</v>
      </c>
      <c r="D4096" s="26">
        <f t="shared" si="126"/>
        <v>0.1</v>
      </c>
      <c r="E4096" s="26">
        <f t="shared" si="127"/>
        <v>22.657819</v>
      </c>
    </row>
    <row r="4097" spans="2:5" hidden="1" x14ac:dyDescent="0.3">
      <c r="B4097" s="30">
        <v>20000</v>
      </c>
      <c r="C4097" s="30">
        <v>13585814.666666666</v>
      </c>
      <c r="D4097" s="26">
        <f t="shared" si="126"/>
        <v>0.02</v>
      </c>
      <c r="E4097" s="26">
        <f t="shared" si="127"/>
        <v>13.585814666666666</v>
      </c>
    </row>
    <row r="4098" spans="2:5" hidden="1" x14ac:dyDescent="0.3">
      <c r="B4098" s="30">
        <v>100000</v>
      </c>
      <c r="C4098" s="30">
        <v>2900000</v>
      </c>
      <c r="D4098" s="26">
        <f t="shared" si="126"/>
        <v>0.1</v>
      </c>
      <c r="E4098" s="26">
        <f t="shared" si="127"/>
        <v>2.9</v>
      </c>
    </row>
    <row r="4099" spans="2:5" hidden="1" x14ac:dyDescent="0.3">
      <c r="B4099" s="30">
        <v>100000</v>
      </c>
      <c r="C4099" s="30">
        <v>5128617</v>
      </c>
      <c r="D4099" s="26">
        <f t="shared" ref="D4099:D4132" si="128">B4099/1000000</f>
        <v>0.1</v>
      </c>
      <c r="E4099" s="26">
        <f t="shared" ref="E4099:E4132" si="129">C4099/1000000</f>
        <v>5.1286170000000002</v>
      </c>
    </row>
    <row r="4100" spans="2:5" x14ac:dyDescent="0.3">
      <c r="B4100" s="30">
        <v>49500000</v>
      </c>
      <c r="C4100" s="30">
        <v>-46856311</v>
      </c>
      <c r="D4100" s="26">
        <f t="shared" si="128"/>
        <v>49.5</v>
      </c>
      <c r="E4100" s="26">
        <f t="shared" si="129"/>
        <v>-46.856310999999998</v>
      </c>
    </row>
    <row r="4101" spans="2:5" hidden="1" x14ac:dyDescent="0.3">
      <c r="B4101" s="30">
        <v>40000</v>
      </c>
      <c r="C4101" s="30">
        <v>70536</v>
      </c>
      <c r="D4101" s="26">
        <f t="shared" si="128"/>
        <v>0.04</v>
      </c>
      <c r="E4101" s="26">
        <f t="shared" si="129"/>
        <v>7.0536000000000001E-2</v>
      </c>
    </row>
    <row r="4102" spans="2:5" x14ac:dyDescent="0.3">
      <c r="B4102" s="30">
        <v>200000</v>
      </c>
      <c r="C4102" s="30">
        <v>-140621</v>
      </c>
      <c r="D4102" s="26">
        <f t="shared" si="128"/>
        <v>0.2</v>
      </c>
      <c r="E4102" s="26">
        <f t="shared" si="129"/>
        <v>-0.140621</v>
      </c>
    </row>
    <row r="4103" spans="2:5" hidden="1" x14ac:dyDescent="0.3">
      <c r="B4103" s="30">
        <v>60000</v>
      </c>
      <c r="C4103" s="30">
        <v>3156970</v>
      </c>
      <c r="D4103" s="26">
        <f t="shared" si="128"/>
        <v>0.06</v>
      </c>
      <c r="E4103" s="26">
        <f t="shared" si="129"/>
        <v>3.1569699999999998</v>
      </c>
    </row>
    <row r="4104" spans="2:5" hidden="1" x14ac:dyDescent="0.3">
      <c r="B4104" s="30">
        <v>60000</v>
      </c>
      <c r="C4104" s="30">
        <v>476767</v>
      </c>
      <c r="D4104" s="26">
        <f t="shared" si="128"/>
        <v>0.06</v>
      </c>
      <c r="E4104" s="26">
        <f t="shared" si="129"/>
        <v>0.476767</v>
      </c>
    </row>
    <row r="4105" spans="2:5" hidden="1" x14ac:dyDescent="0.3">
      <c r="B4105" s="30">
        <v>65000</v>
      </c>
      <c r="C4105" s="30">
        <v>11464368</v>
      </c>
      <c r="D4105" s="26">
        <f t="shared" si="128"/>
        <v>6.5000000000000002E-2</v>
      </c>
      <c r="E4105" s="26">
        <f t="shared" si="129"/>
        <v>11.464368</v>
      </c>
    </row>
    <row r="4106" spans="2:5" x14ac:dyDescent="0.3">
      <c r="B4106" s="30">
        <v>60000</v>
      </c>
      <c r="C4106" s="30">
        <v>-19443</v>
      </c>
      <c r="D4106" s="26">
        <f t="shared" si="128"/>
        <v>0.06</v>
      </c>
      <c r="E4106" s="26">
        <f t="shared" si="129"/>
        <v>-1.9442999999999998E-2</v>
      </c>
    </row>
    <row r="4107" spans="2:5" x14ac:dyDescent="0.3">
      <c r="B4107" s="30">
        <v>70000</v>
      </c>
      <c r="C4107" s="30">
        <v>-39916</v>
      </c>
      <c r="D4107" s="26">
        <f t="shared" si="128"/>
        <v>7.0000000000000007E-2</v>
      </c>
      <c r="E4107" s="26">
        <f t="shared" si="129"/>
        <v>-3.9916E-2</v>
      </c>
    </row>
    <row r="4108" spans="2:5" hidden="1" x14ac:dyDescent="0.3">
      <c r="B4108" s="30">
        <v>70000</v>
      </c>
      <c r="C4108" s="30">
        <v>27619474</v>
      </c>
      <c r="D4108" s="26">
        <f t="shared" si="128"/>
        <v>7.0000000000000007E-2</v>
      </c>
      <c r="E4108" s="26">
        <f t="shared" si="129"/>
        <v>27.619474</v>
      </c>
    </row>
    <row r="4109" spans="2:5" hidden="1" x14ac:dyDescent="0.3">
      <c r="B4109" s="30">
        <v>25000</v>
      </c>
      <c r="C4109" s="30">
        <v>10221600</v>
      </c>
      <c r="D4109" s="26">
        <f t="shared" si="128"/>
        <v>2.5000000000000001E-2</v>
      </c>
      <c r="E4109" s="26">
        <f t="shared" si="129"/>
        <v>10.2216</v>
      </c>
    </row>
    <row r="4110" spans="2:5" hidden="1" x14ac:dyDescent="0.3">
      <c r="B4110" s="30">
        <v>65000</v>
      </c>
      <c r="C4110" s="30">
        <v>324804</v>
      </c>
      <c r="D4110" s="26">
        <f t="shared" si="128"/>
        <v>6.5000000000000002E-2</v>
      </c>
      <c r="E4110" s="26">
        <f t="shared" si="129"/>
        <v>0.32480399999999998</v>
      </c>
    </row>
    <row r="4111" spans="2:5" hidden="1" x14ac:dyDescent="0.3">
      <c r="B4111" s="30">
        <v>42000</v>
      </c>
      <c r="C4111" s="30">
        <v>199816</v>
      </c>
      <c r="D4111" s="26">
        <f t="shared" si="128"/>
        <v>4.2000000000000003E-2</v>
      </c>
      <c r="E4111" s="26">
        <f t="shared" si="129"/>
        <v>0.19981599999999999</v>
      </c>
    </row>
    <row r="4112" spans="2:5" hidden="1" x14ac:dyDescent="0.3">
      <c r="B4112" s="30">
        <v>40000</v>
      </c>
      <c r="C4112" s="30">
        <v>237233</v>
      </c>
      <c r="D4112" s="26">
        <f t="shared" si="128"/>
        <v>0.04</v>
      </c>
      <c r="E4112" s="26">
        <f t="shared" si="129"/>
        <v>0.237233</v>
      </c>
    </row>
    <row r="4113" spans="2:5" x14ac:dyDescent="0.3">
      <c r="B4113" s="30">
        <v>51644444.444444448</v>
      </c>
      <c r="C4113" s="30">
        <v>-51322492.444444448</v>
      </c>
      <c r="D4113" s="26">
        <f t="shared" si="128"/>
        <v>51.644444444444446</v>
      </c>
      <c r="E4113" s="26">
        <f t="shared" si="129"/>
        <v>-51.32249244444445</v>
      </c>
    </row>
    <row r="4114" spans="2:5" hidden="1" x14ac:dyDescent="0.3">
      <c r="B4114" s="30">
        <v>30000</v>
      </c>
      <c r="C4114" s="30">
        <v>213768</v>
      </c>
      <c r="D4114" s="26">
        <f t="shared" si="128"/>
        <v>0.03</v>
      </c>
      <c r="E4114" s="26">
        <f t="shared" si="129"/>
        <v>0.21376800000000001</v>
      </c>
    </row>
    <row r="4115" spans="2:5" x14ac:dyDescent="0.3">
      <c r="B4115" s="30">
        <v>500000</v>
      </c>
      <c r="C4115" s="30">
        <v>-490391</v>
      </c>
      <c r="D4115" s="26">
        <f t="shared" si="128"/>
        <v>0.5</v>
      </c>
      <c r="E4115" s="26">
        <f t="shared" si="129"/>
        <v>-0.49039100000000002</v>
      </c>
    </row>
    <row r="4116" spans="2:5" hidden="1" x14ac:dyDescent="0.3">
      <c r="B4116" s="30">
        <v>230000</v>
      </c>
      <c r="C4116" s="30">
        <v>2921130</v>
      </c>
      <c r="D4116" s="26">
        <f t="shared" si="128"/>
        <v>0.23</v>
      </c>
      <c r="E4116" s="26">
        <f t="shared" si="129"/>
        <v>2.9211299999999998</v>
      </c>
    </row>
    <row r="4117" spans="2:5" x14ac:dyDescent="0.3">
      <c r="B4117" s="30">
        <v>27000</v>
      </c>
      <c r="C4117" s="30">
        <v>-18769</v>
      </c>
      <c r="D4117" s="26">
        <f t="shared" si="128"/>
        <v>2.7E-2</v>
      </c>
      <c r="E4117" s="26">
        <f t="shared" si="129"/>
        <v>-1.8769000000000001E-2</v>
      </c>
    </row>
    <row r="4118" spans="2:5" hidden="1" x14ac:dyDescent="0.3">
      <c r="B4118" s="30">
        <v>25000</v>
      </c>
      <c r="C4118" s="30">
        <v>2831622</v>
      </c>
      <c r="D4118" s="26">
        <f t="shared" si="128"/>
        <v>2.5000000000000001E-2</v>
      </c>
      <c r="E4118" s="26">
        <f t="shared" si="129"/>
        <v>2.8316219999999999</v>
      </c>
    </row>
    <row r="4119" spans="2:5" x14ac:dyDescent="0.3">
      <c r="B4119" s="30">
        <v>27125000</v>
      </c>
      <c r="C4119" s="30">
        <v>-23385742.666666668</v>
      </c>
      <c r="D4119" s="26">
        <f t="shared" si="128"/>
        <v>27.125</v>
      </c>
      <c r="E4119" s="26">
        <f t="shared" si="129"/>
        <v>-23.385742666666669</v>
      </c>
    </row>
    <row r="4120" spans="2:5" hidden="1" x14ac:dyDescent="0.3">
      <c r="B4120" s="30">
        <v>23000</v>
      </c>
      <c r="C4120" s="30">
        <v>1204508</v>
      </c>
      <c r="D4120" s="26">
        <f t="shared" si="128"/>
        <v>2.3E-2</v>
      </c>
      <c r="E4120" s="26">
        <f t="shared" si="129"/>
        <v>1.2045079999999999</v>
      </c>
    </row>
    <row r="4121" spans="2:5" hidden="1" x14ac:dyDescent="0.3">
      <c r="B4121" s="30">
        <v>20000</v>
      </c>
      <c r="C4121" s="30">
        <v>26029454.333333332</v>
      </c>
      <c r="D4121" s="26">
        <f t="shared" si="128"/>
        <v>0.02</v>
      </c>
      <c r="E4121" s="26">
        <f t="shared" si="129"/>
        <v>26.029454333333334</v>
      </c>
    </row>
    <row r="4122" spans="2:5" hidden="1" x14ac:dyDescent="0.3">
      <c r="B4122" s="30">
        <v>15000</v>
      </c>
      <c r="C4122" s="30">
        <v>177467</v>
      </c>
      <c r="D4122" s="26">
        <f t="shared" si="128"/>
        <v>1.4999999999999999E-2</v>
      </c>
      <c r="E4122" s="26">
        <f t="shared" si="129"/>
        <v>0.17746700000000001</v>
      </c>
    </row>
    <row r="4123" spans="2:5" hidden="1" x14ac:dyDescent="0.3">
      <c r="B4123" s="30">
        <v>15000</v>
      </c>
      <c r="C4123" s="30">
        <v>61382</v>
      </c>
      <c r="D4123" s="26">
        <f t="shared" si="128"/>
        <v>1.4999999999999999E-2</v>
      </c>
      <c r="E4123" s="26">
        <f t="shared" si="129"/>
        <v>6.1381999999999999E-2</v>
      </c>
    </row>
    <row r="4124" spans="2:5" hidden="1" x14ac:dyDescent="0.3">
      <c r="B4124" s="30">
        <v>10000</v>
      </c>
      <c r="C4124" s="30">
        <v>170483</v>
      </c>
      <c r="D4124" s="26">
        <f t="shared" si="128"/>
        <v>0.01</v>
      </c>
      <c r="E4124" s="26">
        <f t="shared" si="129"/>
        <v>0.170483</v>
      </c>
    </row>
    <row r="4125" spans="2:5" hidden="1" x14ac:dyDescent="0.3">
      <c r="B4125" s="30">
        <v>4500</v>
      </c>
      <c r="C4125" s="30">
        <v>131507</v>
      </c>
      <c r="D4125" s="26">
        <f t="shared" si="128"/>
        <v>4.4999999999999997E-3</v>
      </c>
      <c r="E4125" s="26">
        <f t="shared" si="129"/>
        <v>0.13150700000000001</v>
      </c>
    </row>
    <row r="4126" spans="2:5" hidden="1" x14ac:dyDescent="0.3">
      <c r="B4126" s="30">
        <v>10000</v>
      </c>
      <c r="C4126" s="30">
        <v>663780</v>
      </c>
      <c r="D4126" s="26">
        <f t="shared" si="128"/>
        <v>0.01</v>
      </c>
      <c r="E4126" s="26">
        <f t="shared" si="129"/>
        <v>0.66378000000000004</v>
      </c>
    </row>
    <row r="4127" spans="2:5" x14ac:dyDescent="0.3">
      <c r="B4127" s="30">
        <v>1000000</v>
      </c>
      <c r="C4127" s="30">
        <v>-905404</v>
      </c>
      <c r="D4127" s="26">
        <f t="shared" si="128"/>
        <v>1</v>
      </c>
      <c r="E4127" s="26">
        <f t="shared" si="129"/>
        <v>-0.90540399999999999</v>
      </c>
    </row>
    <row r="4128" spans="2:5" hidden="1" x14ac:dyDescent="0.3">
      <c r="B4128" s="30">
        <v>7000</v>
      </c>
      <c r="C4128" s="30">
        <v>417760</v>
      </c>
      <c r="D4128" s="26">
        <f t="shared" si="128"/>
        <v>7.0000000000000001E-3</v>
      </c>
      <c r="E4128" s="26">
        <f t="shared" si="129"/>
        <v>0.41776000000000002</v>
      </c>
    </row>
    <row r="4129" spans="2:5" hidden="1" x14ac:dyDescent="0.3">
      <c r="B4129" s="30">
        <v>7000</v>
      </c>
      <c r="C4129" s="30">
        <v>63071</v>
      </c>
      <c r="D4129" s="26">
        <f t="shared" si="128"/>
        <v>7.0000000000000001E-3</v>
      </c>
      <c r="E4129" s="26">
        <f t="shared" si="129"/>
        <v>6.3071000000000002E-2</v>
      </c>
    </row>
    <row r="4130" spans="2:5" hidden="1" x14ac:dyDescent="0.3">
      <c r="B4130" s="30">
        <v>7000</v>
      </c>
      <c r="C4130" s="30">
        <v>2033920</v>
      </c>
      <c r="D4130" s="26">
        <f t="shared" si="128"/>
        <v>7.0000000000000001E-3</v>
      </c>
      <c r="E4130" s="26">
        <f t="shared" si="129"/>
        <v>2.0339200000000002</v>
      </c>
    </row>
    <row r="4131" spans="2:5" x14ac:dyDescent="0.3">
      <c r="B4131" s="30">
        <v>9000</v>
      </c>
      <c r="C4131" s="30">
        <v>-4416</v>
      </c>
      <c r="D4131" s="26">
        <f t="shared" si="128"/>
        <v>8.9999999999999993E-3</v>
      </c>
      <c r="E4131" s="26">
        <f t="shared" si="129"/>
        <v>-4.4159999999999998E-3</v>
      </c>
    </row>
    <row r="4132" spans="2:5" hidden="1" x14ac:dyDescent="0.3">
      <c r="B4132" s="30">
        <v>1100</v>
      </c>
      <c r="C4132" s="30">
        <v>84122</v>
      </c>
      <c r="D4132" s="26">
        <f t="shared" si="128"/>
        <v>1.1000000000000001E-3</v>
      </c>
      <c r="E4132" s="26">
        <f t="shared" si="129"/>
        <v>8.4122000000000002E-2</v>
      </c>
    </row>
  </sheetData>
  <autoFilter ref="D1:E4132" xr:uid="{17994CE5-AB85-4A1F-867C-D41872DFE272}">
    <filterColumn colId="1">
      <customFilters>
        <customFilter operator="lessThan" val="0"/>
      </custom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63C32-E3DE-4DB3-BE63-FAFCAC5EF64B}">
  <dimension ref="A1:Y2403"/>
  <sheetViews>
    <sheetView tabSelected="1" topLeftCell="A13" workbookViewId="0">
      <selection activeCell="P9" sqref="P9"/>
    </sheetView>
  </sheetViews>
  <sheetFormatPr defaultRowHeight="14.4" x14ac:dyDescent="0.3"/>
  <cols>
    <col min="1" max="2" width="8.88671875" style="3"/>
    <col min="16" max="17" width="8.88671875" style="10"/>
    <col min="19" max="19" width="29.6640625" bestFit="1" customWidth="1"/>
    <col min="24" max="24" width="29.6640625" bestFit="1" customWidth="1"/>
    <col min="25" max="25" width="14.88671875" bestFit="1" customWidth="1"/>
  </cols>
  <sheetData>
    <row r="1" spans="1:25" x14ac:dyDescent="0.3">
      <c r="A1" s="52" t="s">
        <v>14524</v>
      </c>
      <c r="B1" s="52"/>
      <c r="D1" s="62" t="s">
        <v>14525</v>
      </c>
      <c r="E1" s="62"/>
    </row>
    <row r="2" spans="1:25" x14ac:dyDescent="0.3">
      <c r="A2" s="3" t="s">
        <v>10</v>
      </c>
      <c r="B2" s="3" t="s">
        <v>14518</v>
      </c>
      <c r="D2" s="10" t="s">
        <v>10</v>
      </c>
      <c r="E2" s="10" t="s">
        <v>14526</v>
      </c>
    </row>
    <row r="3" spans="1:25" x14ac:dyDescent="0.3">
      <c r="A3" s="42">
        <v>237</v>
      </c>
      <c r="B3" s="42">
        <v>523.50584700000002</v>
      </c>
      <c r="D3" s="27">
        <v>245</v>
      </c>
      <c r="E3" s="27">
        <v>-44.925825000000003</v>
      </c>
      <c r="S3" t="s">
        <v>14514</v>
      </c>
      <c r="T3" t="s">
        <v>14513</v>
      </c>
      <c r="X3" t="s">
        <v>14514</v>
      </c>
      <c r="Y3" t="s">
        <v>14515</v>
      </c>
    </row>
    <row r="4" spans="1:25" x14ac:dyDescent="0.3">
      <c r="A4" s="42">
        <v>150</v>
      </c>
      <c r="B4" s="42">
        <v>502.17727100000002</v>
      </c>
      <c r="D4" s="27">
        <v>263.7</v>
      </c>
      <c r="E4" s="27">
        <v>-190.641321</v>
      </c>
      <c r="S4" t="s">
        <v>12924</v>
      </c>
      <c r="T4">
        <v>1000000</v>
      </c>
      <c r="X4" t="s">
        <v>12924</v>
      </c>
    </row>
    <row r="5" spans="1:25" x14ac:dyDescent="0.3">
      <c r="A5" s="42">
        <v>200</v>
      </c>
      <c r="B5" s="42">
        <v>458.672302</v>
      </c>
      <c r="D5" s="27">
        <v>260</v>
      </c>
      <c r="E5" s="27">
        <v>-59.192737999999999</v>
      </c>
      <c r="S5" t="s">
        <v>12035</v>
      </c>
      <c r="X5" t="s">
        <v>12035</v>
      </c>
    </row>
    <row r="6" spans="1:25" x14ac:dyDescent="0.3">
      <c r="A6" s="42">
        <v>11</v>
      </c>
      <c r="B6" s="42">
        <v>449.93566499999997</v>
      </c>
      <c r="D6" s="27">
        <v>209</v>
      </c>
      <c r="E6" s="27">
        <v>-8.9305920000000008</v>
      </c>
      <c r="S6" t="s">
        <v>9718</v>
      </c>
      <c r="T6">
        <v>7500000</v>
      </c>
      <c r="X6" t="s">
        <v>9718</v>
      </c>
      <c r="Y6">
        <v>9176553</v>
      </c>
    </row>
    <row r="7" spans="1:25" x14ac:dyDescent="0.3">
      <c r="A7" s="42">
        <v>10.5</v>
      </c>
      <c r="B7" s="42">
        <v>424.44945899999999</v>
      </c>
      <c r="D7" s="27">
        <v>200</v>
      </c>
      <c r="E7" s="27">
        <v>-31.631572999999999</v>
      </c>
      <c r="S7" t="s">
        <v>6426</v>
      </c>
      <c r="T7">
        <v>20000000</v>
      </c>
      <c r="X7" t="s">
        <v>6426</v>
      </c>
      <c r="Y7">
        <v>48546578</v>
      </c>
    </row>
    <row r="8" spans="1:25" x14ac:dyDescent="0.3">
      <c r="A8" s="42">
        <v>220</v>
      </c>
      <c r="B8" s="42">
        <v>403.27954699999998</v>
      </c>
      <c r="D8" s="27">
        <v>215</v>
      </c>
      <c r="E8" s="27">
        <v>-125.71008999999999</v>
      </c>
      <c r="S8" t="s">
        <v>8245</v>
      </c>
      <c r="T8">
        <v>12500000</v>
      </c>
      <c r="X8" t="s">
        <v>8245</v>
      </c>
      <c r="Y8">
        <v>1227324</v>
      </c>
    </row>
    <row r="9" spans="1:25" x14ac:dyDescent="0.3">
      <c r="A9" s="42">
        <v>45</v>
      </c>
      <c r="B9" s="42">
        <v>377.78377699999999</v>
      </c>
      <c r="D9" s="27">
        <v>225</v>
      </c>
      <c r="E9" s="27">
        <v>-83.385976999999997</v>
      </c>
      <c r="S9" t="s">
        <v>9670</v>
      </c>
      <c r="X9" t="s">
        <v>9670</v>
      </c>
      <c r="Y9">
        <v>31973840</v>
      </c>
    </row>
    <row r="10" spans="1:25" x14ac:dyDescent="0.3">
      <c r="A10" s="42">
        <v>115</v>
      </c>
      <c r="B10" s="42">
        <v>359.54467699999998</v>
      </c>
      <c r="D10" s="27">
        <v>250</v>
      </c>
      <c r="E10" s="27">
        <v>-8.9361250000000005</v>
      </c>
      <c r="S10" t="s">
        <v>12385</v>
      </c>
      <c r="T10">
        <v>1500000</v>
      </c>
      <c r="X10" t="s">
        <v>12385</v>
      </c>
      <c r="Y10">
        <v>105943</v>
      </c>
    </row>
    <row r="11" spans="1:25" x14ac:dyDescent="0.3">
      <c r="A11" s="42">
        <v>185</v>
      </c>
      <c r="B11" s="42">
        <v>348.31606099999999</v>
      </c>
      <c r="D11" s="27">
        <v>225</v>
      </c>
      <c r="E11" s="27">
        <v>-45.979146</v>
      </c>
      <c r="S11" t="s">
        <v>1857</v>
      </c>
      <c r="T11">
        <v>1650000</v>
      </c>
      <c r="X11" t="s">
        <v>1857</v>
      </c>
      <c r="Y11">
        <v>2580</v>
      </c>
    </row>
    <row r="12" spans="1:25" x14ac:dyDescent="0.3">
      <c r="A12" s="42">
        <v>78</v>
      </c>
      <c r="B12" s="42">
        <v>329.99925500000001</v>
      </c>
      <c r="D12" s="27">
        <v>200</v>
      </c>
      <c r="E12" s="27">
        <v>-94.780265</v>
      </c>
      <c r="S12" t="s">
        <v>12372</v>
      </c>
      <c r="T12">
        <v>1500000</v>
      </c>
      <c r="X12" t="s">
        <v>12372</v>
      </c>
    </row>
    <row r="13" spans="1:25" x14ac:dyDescent="0.3">
      <c r="A13" s="42">
        <v>58</v>
      </c>
      <c r="B13" s="42">
        <v>305.02426300000002</v>
      </c>
      <c r="D13" s="27">
        <v>180</v>
      </c>
      <c r="E13" s="27">
        <v>-109.916481</v>
      </c>
      <c r="S13" t="s">
        <v>12618</v>
      </c>
      <c r="X13" t="s">
        <v>12618</v>
      </c>
    </row>
    <row r="14" spans="1:25" x14ac:dyDescent="0.3">
      <c r="A14" s="42">
        <v>130</v>
      </c>
      <c r="B14" s="42">
        <v>294.645577</v>
      </c>
      <c r="D14" s="27">
        <v>209</v>
      </c>
      <c r="E14" s="27">
        <v>-143.82684</v>
      </c>
      <c r="S14" t="s">
        <v>11306</v>
      </c>
      <c r="T14">
        <v>2500000</v>
      </c>
      <c r="X14" t="s">
        <v>11306</v>
      </c>
      <c r="Y14">
        <v>15935068</v>
      </c>
    </row>
    <row r="15" spans="1:25" x14ac:dyDescent="0.3">
      <c r="A15" s="42">
        <v>63</v>
      </c>
      <c r="B15" s="42">
        <v>293.78399999999999</v>
      </c>
      <c r="D15" s="27">
        <v>200</v>
      </c>
      <c r="E15" s="27">
        <v>-8.5491250000000001</v>
      </c>
      <c r="S15" t="s">
        <v>1150</v>
      </c>
      <c r="T15">
        <v>57000000</v>
      </c>
      <c r="X15" t="s">
        <v>1150</v>
      </c>
      <c r="Y15">
        <v>87408281.833333328</v>
      </c>
    </row>
    <row r="16" spans="1:25" x14ac:dyDescent="0.3">
      <c r="A16" s="42">
        <v>76</v>
      </c>
      <c r="B16" s="42">
        <v>292.04963500000002</v>
      </c>
      <c r="D16" s="27">
        <v>200</v>
      </c>
      <c r="E16" s="27">
        <v>-83.406808999999996</v>
      </c>
      <c r="S16" t="s">
        <v>11144</v>
      </c>
      <c r="T16">
        <v>3500000</v>
      </c>
      <c r="X16" t="s">
        <v>11144</v>
      </c>
      <c r="Y16">
        <v>101228</v>
      </c>
    </row>
    <row r="17" spans="1:25" x14ac:dyDescent="0.3">
      <c r="A17" s="42">
        <v>58.8</v>
      </c>
      <c r="B17" s="42">
        <v>291.323553</v>
      </c>
      <c r="D17" s="27">
        <v>200</v>
      </c>
      <c r="E17" s="27">
        <v>-74.679997</v>
      </c>
      <c r="S17" t="s">
        <v>7444</v>
      </c>
      <c r="T17">
        <v>7625000</v>
      </c>
      <c r="X17" t="s">
        <v>7444</v>
      </c>
      <c r="Y17">
        <v>4193025</v>
      </c>
    </row>
    <row r="18" spans="1:25" x14ac:dyDescent="0.3">
      <c r="A18" s="42">
        <v>94</v>
      </c>
      <c r="B18" s="42">
        <v>286.83886999999999</v>
      </c>
      <c r="D18" s="27">
        <v>195</v>
      </c>
      <c r="E18" s="27">
        <v>-129.82813999999999</v>
      </c>
      <c r="S18" t="s">
        <v>1694</v>
      </c>
      <c r="T18">
        <v>53125000</v>
      </c>
      <c r="X18" t="s">
        <v>1694</v>
      </c>
      <c r="Y18">
        <v>87133981.875</v>
      </c>
    </row>
    <row r="19" spans="1:25" x14ac:dyDescent="0.3">
      <c r="A19" s="42">
        <v>150</v>
      </c>
      <c r="B19" s="42">
        <v>286.47103600000003</v>
      </c>
      <c r="D19" s="27">
        <v>200</v>
      </c>
      <c r="E19" s="27">
        <v>-109.24435699999999</v>
      </c>
      <c r="S19" t="s">
        <v>3240</v>
      </c>
      <c r="T19">
        <v>21250000</v>
      </c>
      <c r="X19" t="s">
        <v>3240</v>
      </c>
      <c r="Y19">
        <v>77758253</v>
      </c>
    </row>
    <row r="20" spans="1:25" x14ac:dyDescent="0.3">
      <c r="A20" s="42">
        <v>94</v>
      </c>
      <c r="B20" s="42">
        <v>283.01925199999999</v>
      </c>
      <c r="D20" s="27">
        <v>190</v>
      </c>
      <c r="E20" s="27">
        <v>-88.214517999999998</v>
      </c>
      <c r="S20" t="s">
        <v>12306</v>
      </c>
      <c r="T20">
        <v>2000000</v>
      </c>
      <c r="X20" t="s">
        <v>12306</v>
      </c>
      <c r="Y20">
        <v>19067631</v>
      </c>
    </row>
    <row r="21" spans="1:25" x14ac:dyDescent="0.3">
      <c r="A21" s="42">
        <v>32.5</v>
      </c>
      <c r="B21" s="42">
        <v>276.62540899999999</v>
      </c>
      <c r="D21" s="27">
        <v>185</v>
      </c>
      <c r="E21" s="27">
        <v>-54.531374</v>
      </c>
      <c r="S21" t="s">
        <v>8631</v>
      </c>
      <c r="T21">
        <v>11000000</v>
      </c>
      <c r="X21" t="s">
        <v>8631</v>
      </c>
      <c r="Y21">
        <v>352786</v>
      </c>
    </row>
    <row r="22" spans="1:25" x14ac:dyDescent="0.3">
      <c r="A22" s="42">
        <v>55</v>
      </c>
      <c r="B22" s="42">
        <v>274.69119599999999</v>
      </c>
      <c r="D22" s="27">
        <v>200</v>
      </c>
      <c r="E22" s="27">
        <v>-33.887833000000001</v>
      </c>
      <c r="S22" t="s">
        <v>10756</v>
      </c>
      <c r="T22">
        <v>4500000</v>
      </c>
      <c r="X22" t="s">
        <v>10756</v>
      </c>
      <c r="Y22">
        <v>108229</v>
      </c>
    </row>
    <row r="23" spans="1:25" x14ac:dyDescent="0.3">
      <c r="A23" s="42">
        <v>18</v>
      </c>
      <c r="B23" s="42">
        <v>272.158751</v>
      </c>
      <c r="D23" s="27">
        <v>200</v>
      </c>
      <c r="E23" s="27">
        <v>-62.149903999999999</v>
      </c>
      <c r="S23" t="s">
        <v>5463</v>
      </c>
      <c r="T23">
        <v>24000000</v>
      </c>
      <c r="X23" t="s">
        <v>5463</v>
      </c>
    </row>
    <row r="24" spans="1:25" x14ac:dyDescent="0.3">
      <c r="A24" s="42">
        <v>18</v>
      </c>
      <c r="B24" s="42">
        <v>267.76124299999998</v>
      </c>
      <c r="D24" s="27">
        <v>176</v>
      </c>
      <c r="E24" s="27">
        <v>-128.624673</v>
      </c>
      <c r="S24" t="s">
        <v>10224</v>
      </c>
      <c r="T24">
        <v>3850000</v>
      </c>
      <c r="X24" t="s">
        <v>10224</v>
      </c>
      <c r="Y24">
        <v>611709</v>
      </c>
    </row>
    <row r="25" spans="1:25" x14ac:dyDescent="0.3">
      <c r="A25" s="42">
        <v>113</v>
      </c>
      <c r="B25" s="42">
        <v>267.26255500000002</v>
      </c>
      <c r="D25" s="27">
        <v>180</v>
      </c>
      <c r="E25" s="27">
        <v>-55.948241000000003</v>
      </c>
      <c r="S25" t="s">
        <v>8518</v>
      </c>
      <c r="T25">
        <v>6950000</v>
      </c>
      <c r="X25" t="s">
        <v>8518</v>
      </c>
      <c r="Y25">
        <v>158958.5</v>
      </c>
    </row>
    <row r="26" spans="1:25" x14ac:dyDescent="0.3">
      <c r="A26" s="42">
        <v>139</v>
      </c>
      <c r="B26" s="42">
        <v>264.70637499999998</v>
      </c>
      <c r="D26" s="27">
        <v>178</v>
      </c>
      <c r="E26" s="27">
        <v>-23.014913</v>
      </c>
      <c r="S26" t="s">
        <v>2762</v>
      </c>
      <c r="T26">
        <v>60000000</v>
      </c>
      <c r="X26" t="s">
        <v>2762</v>
      </c>
      <c r="Y26">
        <v>22451</v>
      </c>
    </row>
    <row r="27" spans="1:25" x14ac:dyDescent="0.3">
      <c r="A27" s="42">
        <v>74</v>
      </c>
      <c r="B27" s="42">
        <v>262.02956</v>
      </c>
      <c r="D27" s="27">
        <v>170</v>
      </c>
      <c r="E27" s="27">
        <v>-96.179906000000003</v>
      </c>
      <c r="S27" t="s">
        <v>2985</v>
      </c>
      <c r="T27">
        <v>68000000</v>
      </c>
      <c r="X27" t="s">
        <v>2985</v>
      </c>
      <c r="Y27">
        <v>24135647</v>
      </c>
    </row>
    <row r="28" spans="1:25" x14ac:dyDescent="0.3">
      <c r="A28" s="42">
        <v>40</v>
      </c>
      <c r="B28" s="42">
        <v>253.50167500000001</v>
      </c>
      <c r="D28" s="27">
        <v>170</v>
      </c>
      <c r="E28" s="27">
        <v>-56.254592000000002</v>
      </c>
      <c r="S28" t="s">
        <v>13799</v>
      </c>
      <c r="T28">
        <v>300000</v>
      </c>
      <c r="X28" t="s">
        <v>13799</v>
      </c>
    </row>
    <row r="29" spans="1:25" x14ac:dyDescent="0.3">
      <c r="A29" s="42">
        <v>8</v>
      </c>
      <c r="B29" s="42">
        <v>252</v>
      </c>
      <c r="D29" s="27">
        <v>145</v>
      </c>
      <c r="E29" s="27">
        <v>-42.823835000000003</v>
      </c>
      <c r="S29" t="s">
        <v>13901</v>
      </c>
      <c r="T29">
        <v>100000</v>
      </c>
      <c r="X29" t="s">
        <v>13901</v>
      </c>
    </row>
    <row r="30" spans="1:25" x14ac:dyDescent="0.3">
      <c r="A30" s="42">
        <v>150</v>
      </c>
      <c r="B30" s="42">
        <v>250.73660000000001</v>
      </c>
      <c r="D30" s="27">
        <v>175</v>
      </c>
      <c r="E30" s="27">
        <v>-13.912817</v>
      </c>
      <c r="S30" t="s">
        <v>8009</v>
      </c>
      <c r="X30" t="s">
        <v>8009</v>
      </c>
      <c r="Y30">
        <v>403649</v>
      </c>
    </row>
    <row r="31" spans="1:25" x14ac:dyDescent="0.3">
      <c r="A31" s="42">
        <v>75</v>
      </c>
      <c r="B31" s="42">
        <v>248.50554</v>
      </c>
      <c r="D31" s="27">
        <v>175</v>
      </c>
      <c r="E31" s="27">
        <v>-74.710310000000007</v>
      </c>
      <c r="S31" t="s">
        <v>9888</v>
      </c>
      <c r="X31" t="s">
        <v>9888</v>
      </c>
    </row>
    <row r="32" spans="1:25" x14ac:dyDescent="0.3">
      <c r="A32" s="42">
        <v>50</v>
      </c>
      <c r="B32" s="42">
        <v>246.62363400000001</v>
      </c>
      <c r="D32" s="27">
        <v>178</v>
      </c>
      <c r="E32" s="27">
        <v>-77.810498999999993</v>
      </c>
      <c r="S32" t="s">
        <v>7955</v>
      </c>
      <c r="T32">
        <v>14000000</v>
      </c>
      <c r="X32" t="s">
        <v>7955</v>
      </c>
      <c r="Y32">
        <v>15062898</v>
      </c>
    </row>
    <row r="33" spans="1:25" x14ac:dyDescent="0.3">
      <c r="A33" s="42">
        <v>94</v>
      </c>
      <c r="B33" s="42">
        <v>246.47889799999999</v>
      </c>
      <c r="D33" s="27">
        <v>175</v>
      </c>
      <c r="E33" s="27">
        <v>-86.753780000000006</v>
      </c>
      <c r="S33" t="s">
        <v>1482</v>
      </c>
      <c r="T33">
        <v>65500000</v>
      </c>
      <c r="X33" t="s">
        <v>1482</v>
      </c>
      <c r="Y33">
        <v>71822610.5</v>
      </c>
    </row>
    <row r="34" spans="1:25" x14ac:dyDescent="0.3">
      <c r="A34" s="42">
        <v>35</v>
      </c>
      <c r="B34" s="42">
        <v>242.31337099999999</v>
      </c>
      <c r="D34" s="27">
        <v>175</v>
      </c>
      <c r="E34" s="27">
        <v>-24.832370000000001</v>
      </c>
      <c r="S34" t="s">
        <v>11036</v>
      </c>
      <c r="X34" t="s">
        <v>11036</v>
      </c>
    </row>
    <row r="35" spans="1:25" x14ac:dyDescent="0.3">
      <c r="A35" s="42">
        <v>5</v>
      </c>
      <c r="B35" s="42">
        <v>236.43742700000001</v>
      </c>
      <c r="D35" s="27">
        <v>170</v>
      </c>
      <c r="E35" s="27">
        <v>-14.888185</v>
      </c>
      <c r="S35" t="s">
        <v>9011</v>
      </c>
      <c r="T35">
        <v>6200000</v>
      </c>
      <c r="X35" t="s">
        <v>9011</v>
      </c>
      <c r="Y35">
        <v>126247</v>
      </c>
    </row>
    <row r="36" spans="1:25" x14ac:dyDescent="0.3">
      <c r="A36" s="42">
        <v>68</v>
      </c>
      <c r="B36" s="42">
        <v>232.523113</v>
      </c>
      <c r="D36" s="27">
        <v>43</v>
      </c>
      <c r="E36" s="27">
        <v>-37.265804000000003</v>
      </c>
      <c r="S36" t="s">
        <v>2969</v>
      </c>
      <c r="T36">
        <v>43333333.333333336</v>
      </c>
      <c r="X36" t="s">
        <v>2969</v>
      </c>
      <c r="Y36">
        <v>27542401.333333332</v>
      </c>
    </row>
    <row r="37" spans="1:25" x14ac:dyDescent="0.3">
      <c r="A37" s="42">
        <v>75</v>
      </c>
      <c r="B37" s="42">
        <v>231.12405899999999</v>
      </c>
      <c r="D37" s="27">
        <v>175</v>
      </c>
      <c r="E37" s="27">
        <v>-136.70269500000001</v>
      </c>
      <c r="S37" t="s">
        <v>4544</v>
      </c>
      <c r="T37">
        <v>35000000</v>
      </c>
      <c r="X37" t="s">
        <v>4544</v>
      </c>
      <c r="Y37">
        <v>37481242</v>
      </c>
    </row>
    <row r="38" spans="1:25" x14ac:dyDescent="0.3">
      <c r="A38" s="42">
        <v>29</v>
      </c>
      <c r="B38" s="42">
        <v>226.95037500000001</v>
      </c>
      <c r="D38" s="27">
        <v>190</v>
      </c>
      <c r="E38" s="27">
        <v>-96.582134999999994</v>
      </c>
      <c r="S38" t="s">
        <v>8475</v>
      </c>
      <c r="T38">
        <v>12000000</v>
      </c>
      <c r="X38" t="s">
        <v>8475</v>
      </c>
      <c r="Y38">
        <v>175370</v>
      </c>
    </row>
    <row r="39" spans="1:25" x14ac:dyDescent="0.3">
      <c r="A39" s="42">
        <v>18</v>
      </c>
      <c r="B39" s="42">
        <v>224.37445399999999</v>
      </c>
      <c r="D39" s="27">
        <v>165</v>
      </c>
      <c r="E39" s="27">
        <v>-164.334574</v>
      </c>
      <c r="S39" t="s">
        <v>5640</v>
      </c>
      <c r="T39">
        <v>25530000</v>
      </c>
      <c r="X39" t="s">
        <v>5640</v>
      </c>
      <c r="Y39">
        <v>20047715</v>
      </c>
    </row>
    <row r="40" spans="1:25" x14ac:dyDescent="0.3">
      <c r="A40" s="42">
        <v>93</v>
      </c>
      <c r="B40" s="42">
        <v>220.83757700000001</v>
      </c>
      <c r="D40" s="27">
        <v>165</v>
      </c>
      <c r="E40" s="27">
        <v>-62.684455</v>
      </c>
      <c r="S40" t="s">
        <v>499</v>
      </c>
      <c r="T40">
        <v>162500000</v>
      </c>
      <c r="X40" t="s">
        <v>499</v>
      </c>
      <c r="Y40">
        <v>148046026.5</v>
      </c>
    </row>
    <row r="41" spans="1:25" x14ac:dyDescent="0.3">
      <c r="A41" s="42">
        <v>14</v>
      </c>
      <c r="B41" s="42">
        <v>220.76050000000001</v>
      </c>
      <c r="D41" s="27">
        <v>200</v>
      </c>
      <c r="E41" s="27">
        <v>-49.649808</v>
      </c>
      <c r="S41" t="s">
        <v>6929</v>
      </c>
      <c r="X41" t="s">
        <v>6929</v>
      </c>
    </row>
    <row r="42" spans="1:25" x14ac:dyDescent="0.3">
      <c r="A42" s="42">
        <v>35</v>
      </c>
      <c r="B42" s="42">
        <v>216.18892399999999</v>
      </c>
      <c r="D42" s="27">
        <v>150</v>
      </c>
      <c r="E42" s="27">
        <v>-22.509198000000001</v>
      </c>
      <c r="S42" t="s">
        <v>1923</v>
      </c>
      <c r="T42">
        <v>15000000</v>
      </c>
      <c r="X42" t="s">
        <v>1923</v>
      </c>
      <c r="Y42">
        <v>11614236</v>
      </c>
    </row>
    <row r="43" spans="1:25" x14ac:dyDescent="0.3">
      <c r="A43" s="42">
        <v>200</v>
      </c>
      <c r="B43" s="42">
        <v>214.984497</v>
      </c>
      <c r="D43" s="27">
        <v>160</v>
      </c>
      <c r="E43" s="27">
        <v>-13.594628999999999</v>
      </c>
      <c r="S43" t="s">
        <v>1719</v>
      </c>
      <c r="T43">
        <v>39500000</v>
      </c>
      <c r="X43" t="s">
        <v>1719</v>
      </c>
      <c r="Y43">
        <v>51440338.333333336</v>
      </c>
    </row>
    <row r="44" spans="1:25" x14ac:dyDescent="0.3">
      <c r="A44" s="42">
        <v>125</v>
      </c>
      <c r="B44" s="42">
        <v>212.10387299999999</v>
      </c>
      <c r="D44" s="27">
        <v>150</v>
      </c>
      <c r="E44" s="27">
        <v>-86.856188000000003</v>
      </c>
      <c r="S44" t="s">
        <v>13517</v>
      </c>
      <c r="T44">
        <v>500000</v>
      </c>
      <c r="X44" t="s">
        <v>13517</v>
      </c>
    </row>
    <row r="45" spans="1:25" x14ac:dyDescent="0.3">
      <c r="A45" s="42">
        <v>200</v>
      </c>
      <c r="B45" s="42">
        <v>208.99227200000001</v>
      </c>
      <c r="D45" s="27">
        <v>160</v>
      </c>
      <c r="E45" s="27">
        <v>-99.344497000000004</v>
      </c>
      <c r="S45" t="s">
        <v>4006</v>
      </c>
      <c r="T45">
        <v>40000000</v>
      </c>
      <c r="X45" t="s">
        <v>4006</v>
      </c>
      <c r="Y45">
        <v>52320979</v>
      </c>
    </row>
    <row r="46" spans="1:25" x14ac:dyDescent="0.3">
      <c r="A46" s="42">
        <v>250</v>
      </c>
      <c r="B46" s="42">
        <v>208.99159900000001</v>
      </c>
      <c r="D46" s="27">
        <v>170</v>
      </c>
      <c r="E46" s="27">
        <v>-93.153375999999994</v>
      </c>
      <c r="S46" t="s">
        <v>2286</v>
      </c>
      <c r="T46">
        <v>32333333.333333332</v>
      </c>
      <c r="X46" t="s">
        <v>2286</v>
      </c>
      <c r="Y46">
        <v>24807691</v>
      </c>
    </row>
    <row r="47" spans="1:25" x14ac:dyDescent="0.3">
      <c r="A47" s="42">
        <v>60</v>
      </c>
      <c r="B47" s="42">
        <v>207.652016</v>
      </c>
      <c r="D47" s="27">
        <v>160</v>
      </c>
      <c r="E47" s="27">
        <v>-113.021005</v>
      </c>
      <c r="S47" t="s">
        <v>757</v>
      </c>
      <c r="T47">
        <v>40000000</v>
      </c>
      <c r="X47" t="s">
        <v>757</v>
      </c>
      <c r="Y47">
        <v>47834310.5</v>
      </c>
    </row>
    <row r="48" spans="1:25" x14ac:dyDescent="0.3">
      <c r="A48" s="42">
        <v>200</v>
      </c>
      <c r="B48" s="42">
        <v>202.07668899999999</v>
      </c>
      <c r="D48" s="27">
        <v>155</v>
      </c>
      <c r="E48" s="27">
        <v>-65.267965000000004</v>
      </c>
      <c r="S48" t="s">
        <v>6756</v>
      </c>
      <c r="T48">
        <v>11650000</v>
      </c>
      <c r="X48" t="s">
        <v>6756</v>
      </c>
      <c r="Y48">
        <v>7264283</v>
      </c>
    </row>
    <row r="49" spans="1:25" x14ac:dyDescent="0.3">
      <c r="A49" s="42">
        <v>80</v>
      </c>
      <c r="B49" s="42">
        <v>199.167575</v>
      </c>
      <c r="D49" s="27">
        <v>155</v>
      </c>
      <c r="E49" s="27">
        <v>-50.616376000000002</v>
      </c>
      <c r="S49" t="s">
        <v>10981</v>
      </c>
      <c r="T49">
        <v>4000000</v>
      </c>
      <c r="X49" t="s">
        <v>10981</v>
      </c>
    </row>
    <row r="50" spans="1:25" x14ac:dyDescent="0.3">
      <c r="A50" s="42">
        <v>250</v>
      </c>
      <c r="B50" s="42">
        <v>198.13064199999999</v>
      </c>
      <c r="D50" s="27">
        <v>155</v>
      </c>
      <c r="E50" s="27">
        <v>-120.70622899999999</v>
      </c>
      <c r="S50" t="s">
        <v>9799</v>
      </c>
      <c r="T50">
        <v>7000000</v>
      </c>
      <c r="X50" t="s">
        <v>9799</v>
      </c>
    </row>
    <row r="51" spans="1:25" x14ac:dyDescent="0.3">
      <c r="A51" s="42">
        <v>225</v>
      </c>
      <c r="B51" s="42">
        <v>198.03262799999999</v>
      </c>
      <c r="D51" s="27">
        <v>150</v>
      </c>
      <c r="E51" s="27">
        <v>-10.740240999999999</v>
      </c>
      <c r="S51" t="s">
        <v>667</v>
      </c>
      <c r="T51">
        <v>145000000</v>
      </c>
      <c r="X51" t="s">
        <v>667</v>
      </c>
      <c r="Y51">
        <v>143523463</v>
      </c>
    </row>
    <row r="52" spans="1:25" x14ac:dyDescent="0.3">
      <c r="A52" s="42">
        <v>60</v>
      </c>
      <c r="B52" s="42">
        <v>197.75619699999999</v>
      </c>
      <c r="D52" s="27">
        <v>150</v>
      </c>
      <c r="E52" s="27">
        <v>-16.624154000000001</v>
      </c>
      <c r="S52" t="s">
        <v>12337</v>
      </c>
      <c r="T52">
        <v>1500000</v>
      </c>
      <c r="X52" t="s">
        <v>12337</v>
      </c>
    </row>
    <row r="53" spans="1:25" x14ac:dyDescent="0.3">
      <c r="A53" s="42">
        <v>8</v>
      </c>
      <c r="B53" s="42">
        <v>196.565</v>
      </c>
      <c r="D53" s="27">
        <v>150</v>
      </c>
      <c r="E53" s="27">
        <v>-35.946421000000001</v>
      </c>
      <c r="S53" t="s">
        <v>13439</v>
      </c>
      <c r="T53">
        <v>500000</v>
      </c>
      <c r="X53" t="s">
        <v>13439</v>
      </c>
      <c r="Y53">
        <v>1332</v>
      </c>
    </row>
    <row r="54" spans="1:25" x14ac:dyDescent="0.3">
      <c r="A54" s="42">
        <v>115</v>
      </c>
      <c r="B54" s="42">
        <v>195.67558299999999</v>
      </c>
      <c r="D54" s="27">
        <v>150</v>
      </c>
      <c r="E54" s="27">
        <v>-30.579747999999999</v>
      </c>
      <c r="S54" t="s">
        <v>14468</v>
      </c>
      <c r="T54">
        <v>10000000</v>
      </c>
      <c r="X54" t="s">
        <v>14468</v>
      </c>
      <c r="Y54">
        <v>3607</v>
      </c>
    </row>
    <row r="55" spans="1:25" x14ac:dyDescent="0.3">
      <c r="A55" s="42">
        <v>22</v>
      </c>
      <c r="B55" s="42">
        <v>195.631306</v>
      </c>
      <c r="D55" s="27">
        <v>150</v>
      </c>
      <c r="E55" s="27">
        <v>-66.359573999999995</v>
      </c>
      <c r="S55" t="s">
        <v>8114</v>
      </c>
      <c r="T55">
        <v>15000000</v>
      </c>
      <c r="X55" t="s">
        <v>8114</v>
      </c>
      <c r="Y55">
        <v>25440971</v>
      </c>
    </row>
    <row r="56" spans="1:25" x14ac:dyDescent="0.3">
      <c r="A56" s="42">
        <v>3.9769999999999999</v>
      </c>
      <c r="B56" s="42">
        <v>194.67827800000001</v>
      </c>
      <c r="D56" s="27">
        <v>100</v>
      </c>
      <c r="E56" s="27">
        <v>-20.288322000000001</v>
      </c>
      <c r="S56" t="s">
        <v>12858</v>
      </c>
      <c r="T56">
        <v>1000000</v>
      </c>
      <c r="X56" t="s">
        <v>12858</v>
      </c>
      <c r="Y56">
        <v>274661</v>
      </c>
    </row>
    <row r="57" spans="1:25" x14ac:dyDescent="0.3">
      <c r="A57" s="42">
        <v>25</v>
      </c>
      <c r="B57" s="42">
        <v>194.2</v>
      </c>
      <c r="D57" s="27">
        <v>150</v>
      </c>
      <c r="E57" s="27">
        <v>-88.062505000000002</v>
      </c>
      <c r="S57" t="s">
        <v>10718</v>
      </c>
      <c r="T57">
        <v>655000</v>
      </c>
      <c r="X57" t="s">
        <v>10718</v>
      </c>
      <c r="Y57">
        <v>26049454.333333332</v>
      </c>
    </row>
    <row r="58" spans="1:25" x14ac:dyDescent="0.3">
      <c r="A58" s="42">
        <v>125</v>
      </c>
      <c r="B58" s="42">
        <v>192.55789100000001</v>
      </c>
      <c r="D58" s="27">
        <v>150</v>
      </c>
      <c r="E58" s="27">
        <v>-23.402878999999999</v>
      </c>
      <c r="S58" t="s">
        <v>696</v>
      </c>
      <c r="T58">
        <v>72000000</v>
      </c>
      <c r="X58" t="s">
        <v>696</v>
      </c>
      <c r="Y58">
        <v>64183055.600000001</v>
      </c>
    </row>
    <row r="59" spans="1:25" x14ac:dyDescent="0.3">
      <c r="A59" s="42">
        <v>19</v>
      </c>
      <c r="B59" s="42">
        <v>191.60976199999999</v>
      </c>
      <c r="D59" s="27">
        <v>150</v>
      </c>
      <c r="E59" s="27">
        <v>-18.435269000000002</v>
      </c>
      <c r="S59" t="s">
        <v>12461</v>
      </c>
      <c r="T59">
        <v>2000000</v>
      </c>
      <c r="X59" t="s">
        <v>12461</v>
      </c>
    </row>
    <row r="60" spans="1:25" x14ac:dyDescent="0.3">
      <c r="A60" s="42">
        <v>28</v>
      </c>
      <c r="B60" s="42">
        <v>189.35021900000001</v>
      </c>
      <c r="D60" s="27">
        <v>150</v>
      </c>
      <c r="E60" s="27">
        <v>-16.617691000000001</v>
      </c>
      <c r="S60" t="s">
        <v>11714</v>
      </c>
      <c r="T60">
        <v>2500000</v>
      </c>
      <c r="X60" t="s">
        <v>11714</v>
      </c>
      <c r="Y60">
        <v>75727</v>
      </c>
    </row>
    <row r="61" spans="1:25" x14ac:dyDescent="0.3">
      <c r="A61" s="42">
        <v>175</v>
      </c>
      <c r="B61" s="42">
        <v>187.645141</v>
      </c>
      <c r="D61" s="27">
        <v>150</v>
      </c>
      <c r="E61" s="27">
        <v>-76.896215999999995</v>
      </c>
      <c r="S61" t="s">
        <v>13427</v>
      </c>
      <c r="T61">
        <v>500000</v>
      </c>
      <c r="X61" t="s">
        <v>13427</v>
      </c>
      <c r="Y61">
        <v>13134</v>
      </c>
    </row>
    <row r="62" spans="1:25" x14ac:dyDescent="0.3">
      <c r="A62" s="42">
        <v>2</v>
      </c>
      <c r="B62" s="42">
        <v>182.92548500000001</v>
      </c>
      <c r="D62" s="27">
        <v>150</v>
      </c>
      <c r="E62" s="27">
        <v>-128.62068500000001</v>
      </c>
      <c r="S62" t="s">
        <v>11588</v>
      </c>
      <c r="T62">
        <v>2650000</v>
      </c>
      <c r="X62" t="s">
        <v>11588</v>
      </c>
    </row>
    <row r="63" spans="1:25" x14ac:dyDescent="0.3">
      <c r="A63" s="42">
        <v>69</v>
      </c>
      <c r="B63" s="42">
        <v>182.501645</v>
      </c>
      <c r="D63" s="27">
        <v>149</v>
      </c>
      <c r="E63" s="27">
        <v>-84.540683999999999</v>
      </c>
      <c r="S63" t="s">
        <v>9785</v>
      </c>
      <c r="T63">
        <v>10000000</v>
      </c>
      <c r="X63" t="s">
        <v>9785</v>
      </c>
      <c r="Y63">
        <v>306715</v>
      </c>
    </row>
    <row r="64" spans="1:25" x14ac:dyDescent="0.3">
      <c r="A64" s="42">
        <v>175</v>
      </c>
      <c r="B64" s="42">
        <v>181.45436699999999</v>
      </c>
      <c r="D64" s="27">
        <v>150</v>
      </c>
      <c r="E64" s="27">
        <v>-115.03518200000001</v>
      </c>
      <c r="S64" t="s">
        <v>4978</v>
      </c>
      <c r="T64">
        <v>16400000</v>
      </c>
      <c r="X64" t="s">
        <v>4978</v>
      </c>
      <c r="Y64">
        <v>50326077.200000003</v>
      </c>
    </row>
    <row r="65" spans="1:25" x14ac:dyDescent="0.3">
      <c r="A65" s="42">
        <v>140</v>
      </c>
      <c r="B65" s="42">
        <v>178.29818</v>
      </c>
      <c r="D65" s="27">
        <v>145</v>
      </c>
      <c r="E65" s="27">
        <v>-33.494357999999998</v>
      </c>
      <c r="S65" t="s">
        <v>3292</v>
      </c>
      <c r="T65">
        <v>45000000</v>
      </c>
      <c r="X65" t="s">
        <v>3292</v>
      </c>
      <c r="Y65">
        <v>50740078</v>
      </c>
    </row>
    <row r="66" spans="1:25" x14ac:dyDescent="0.3">
      <c r="A66" s="42">
        <v>6</v>
      </c>
      <c r="B66" s="42">
        <v>175.36</v>
      </c>
      <c r="D66" s="27">
        <v>175</v>
      </c>
      <c r="E66" s="27">
        <v>-41.771652000000003</v>
      </c>
      <c r="S66" t="s">
        <v>4580</v>
      </c>
      <c r="T66">
        <v>19050000</v>
      </c>
      <c r="X66" t="s">
        <v>4580</v>
      </c>
      <c r="Y66">
        <v>25279378.25</v>
      </c>
    </row>
    <row r="67" spans="1:25" x14ac:dyDescent="0.3">
      <c r="A67" s="42">
        <v>115</v>
      </c>
      <c r="B67" s="42">
        <v>174.90741800000001</v>
      </c>
      <c r="D67" s="27">
        <v>144</v>
      </c>
      <c r="E67" s="27">
        <v>-25.900341000000001</v>
      </c>
      <c r="S67" t="s">
        <v>811</v>
      </c>
      <c r="T67">
        <v>77000000</v>
      </c>
      <c r="X67" t="s">
        <v>811</v>
      </c>
      <c r="Y67">
        <v>143088109.75</v>
      </c>
    </row>
    <row r="68" spans="1:25" x14ac:dyDescent="0.3">
      <c r="A68" s="42">
        <v>80</v>
      </c>
      <c r="B68" s="42">
        <v>174.455986</v>
      </c>
      <c r="D68" s="27">
        <v>150</v>
      </c>
      <c r="E68" s="27">
        <v>-67.838031000000001</v>
      </c>
      <c r="S68" t="s">
        <v>6584</v>
      </c>
      <c r="T68">
        <v>2685212.375</v>
      </c>
      <c r="X68" t="s">
        <v>6584</v>
      </c>
      <c r="Y68">
        <v>32000000</v>
      </c>
    </row>
    <row r="69" spans="1:25" x14ac:dyDescent="0.3">
      <c r="A69" s="42">
        <v>100</v>
      </c>
      <c r="B69" s="42">
        <v>174.08495099999999</v>
      </c>
      <c r="D69" s="27">
        <v>145</v>
      </c>
      <c r="E69" s="27">
        <v>-1.476537</v>
      </c>
      <c r="S69" t="s">
        <v>11669</v>
      </c>
      <c r="X69" t="s">
        <v>11669</v>
      </c>
      <c r="Y69">
        <v>1186323</v>
      </c>
    </row>
    <row r="70" spans="1:25" x14ac:dyDescent="0.3">
      <c r="A70" s="42">
        <v>200</v>
      </c>
      <c r="B70" s="42">
        <v>173.377893</v>
      </c>
      <c r="D70" s="27">
        <v>145</v>
      </c>
      <c r="E70" s="27">
        <v>-41.599308000000001</v>
      </c>
      <c r="S70" t="s">
        <v>11667</v>
      </c>
      <c r="T70">
        <v>2500000</v>
      </c>
      <c r="X70" t="s">
        <v>11667</v>
      </c>
      <c r="Y70">
        <v>1282084</v>
      </c>
    </row>
    <row r="71" spans="1:25" x14ac:dyDescent="0.3">
      <c r="A71" s="42">
        <v>33</v>
      </c>
      <c r="B71" s="42">
        <v>172.39942199999999</v>
      </c>
      <c r="D71" s="27">
        <v>140</v>
      </c>
      <c r="E71" s="27">
        <v>-28.889424999999999</v>
      </c>
      <c r="S71" t="s">
        <v>5147</v>
      </c>
      <c r="T71">
        <v>30000000</v>
      </c>
      <c r="X71" t="s">
        <v>5147</v>
      </c>
      <c r="Y71">
        <v>23070045</v>
      </c>
    </row>
    <row r="72" spans="1:25" x14ac:dyDescent="0.3">
      <c r="A72" s="42">
        <v>120</v>
      </c>
      <c r="B72" s="42">
        <v>172.298923</v>
      </c>
      <c r="D72" s="27">
        <v>140</v>
      </c>
      <c r="E72" s="27">
        <v>-74.992954999999995</v>
      </c>
      <c r="S72" t="s">
        <v>8894</v>
      </c>
      <c r="T72">
        <v>10000000</v>
      </c>
      <c r="X72" t="s">
        <v>8894</v>
      </c>
    </row>
    <row r="73" spans="1:25" x14ac:dyDescent="0.3">
      <c r="A73" s="42">
        <v>92</v>
      </c>
      <c r="B73" s="42">
        <v>169.437578</v>
      </c>
      <c r="D73" s="27">
        <v>140</v>
      </c>
      <c r="E73" s="27">
        <v>-108.858926</v>
      </c>
      <c r="S73" t="s">
        <v>12756</v>
      </c>
      <c r="T73">
        <v>1000000</v>
      </c>
      <c r="X73" t="s">
        <v>12756</v>
      </c>
    </row>
    <row r="74" spans="1:25" x14ac:dyDescent="0.3">
      <c r="A74" s="42">
        <v>150</v>
      </c>
      <c r="B74" s="42">
        <v>168.75991400000001</v>
      </c>
      <c r="D74" s="27">
        <v>135</v>
      </c>
      <c r="E74" s="27">
        <v>-103.29558400000001</v>
      </c>
      <c r="S74" t="s">
        <v>7422</v>
      </c>
      <c r="T74">
        <v>16000000</v>
      </c>
      <c r="X74" t="s">
        <v>7422</v>
      </c>
      <c r="Y74">
        <v>19057024</v>
      </c>
    </row>
    <row r="75" spans="1:25" x14ac:dyDescent="0.3">
      <c r="A75" s="42">
        <v>50</v>
      </c>
      <c r="B75" s="42">
        <v>168.62868</v>
      </c>
      <c r="D75" s="27">
        <v>130</v>
      </c>
      <c r="E75" s="27">
        <v>-22.496683999999998</v>
      </c>
      <c r="S75" t="s">
        <v>4634</v>
      </c>
      <c r="T75">
        <v>35000000</v>
      </c>
      <c r="X75" t="s">
        <v>4634</v>
      </c>
      <c r="Y75">
        <v>19692608</v>
      </c>
    </row>
    <row r="76" spans="1:25" x14ac:dyDescent="0.3">
      <c r="A76" s="42">
        <v>8.8000000000000007</v>
      </c>
      <c r="B76" s="42">
        <v>165.83500000000001</v>
      </c>
      <c r="D76" s="27">
        <v>140</v>
      </c>
      <c r="E76" s="27">
        <v>-10.265197000000001</v>
      </c>
      <c r="S76" t="s">
        <v>10892</v>
      </c>
      <c r="T76">
        <v>2125000</v>
      </c>
      <c r="X76" t="s">
        <v>10892</v>
      </c>
      <c r="Y76">
        <v>2239585.5</v>
      </c>
    </row>
    <row r="77" spans="1:25" x14ac:dyDescent="0.3">
      <c r="A77" s="42">
        <v>140</v>
      </c>
      <c r="B77" s="42">
        <v>165.38868500000001</v>
      </c>
      <c r="D77" s="27">
        <v>137</v>
      </c>
      <c r="E77" s="27">
        <v>-4.8770049999999996</v>
      </c>
      <c r="S77" t="s">
        <v>13031</v>
      </c>
      <c r="T77">
        <v>950000</v>
      </c>
      <c r="X77" t="s">
        <v>13031</v>
      </c>
    </row>
    <row r="78" spans="1:25" x14ac:dyDescent="0.3">
      <c r="A78" s="42">
        <v>14</v>
      </c>
      <c r="B78" s="42">
        <v>164.40626800000001</v>
      </c>
      <c r="D78" s="27">
        <v>130</v>
      </c>
      <c r="E78" s="27">
        <v>-7.4879480000000003</v>
      </c>
      <c r="S78" t="s">
        <v>14098</v>
      </c>
      <c r="T78">
        <v>125000</v>
      </c>
      <c r="X78" t="s">
        <v>14098</v>
      </c>
    </row>
    <row r="79" spans="1:25" x14ac:dyDescent="0.3">
      <c r="A79" s="42">
        <v>170</v>
      </c>
      <c r="B79" s="42">
        <v>163.130696</v>
      </c>
      <c r="D79" s="27">
        <v>130</v>
      </c>
      <c r="E79" s="27">
        <v>-61.357548000000001</v>
      </c>
      <c r="S79" t="s">
        <v>11152</v>
      </c>
      <c r="T79">
        <v>3500000</v>
      </c>
      <c r="X79" t="s">
        <v>11152</v>
      </c>
    </row>
    <row r="80" spans="1:25" x14ac:dyDescent="0.3">
      <c r="A80" s="42">
        <v>22</v>
      </c>
      <c r="B80" s="42">
        <v>162.20884799999999</v>
      </c>
      <c r="D80" s="27">
        <v>137</v>
      </c>
      <c r="E80" s="27">
        <v>-104.86817000000001</v>
      </c>
      <c r="S80" t="s">
        <v>12935</v>
      </c>
      <c r="T80">
        <v>1000000</v>
      </c>
      <c r="X80" t="s">
        <v>12935</v>
      </c>
    </row>
    <row r="81" spans="1:25" x14ac:dyDescent="0.3">
      <c r="A81" s="42">
        <v>100</v>
      </c>
      <c r="B81" s="42">
        <v>161.97061500000001</v>
      </c>
      <c r="D81" s="27">
        <v>135</v>
      </c>
      <c r="E81" s="27">
        <v>-8.0693400000000004</v>
      </c>
      <c r="S81" t="s">
        <v>14465</v>
      </c>
      <c r="T81">
        <v>5000000</v>
      </c>
      <c r="X81" t="s">
        <v>14465</v>
      </c>
      <c r="Y81">
        <v>6239558</v>
      </c>
    </row>
    <row r="82" spans="1:25" x14ac:dyDescent="0.3">
      <c r="A82" s="42">
        <v>30</v>
      </c>
      <c r="B82" s="42">
        <v>161.796233</v>
      </c>
      <c r="D82" s="27">
        <v>150</v>
      </c>
      <c r="E82" s="27">
        <v>-56.073613999999999</v>
      </c>
      <c r="S82" t="s">
        <v>6641</v>
      </c>
      <c r="T82">
        <v>13125000</v>
      </c>
      <c r="X82" t="s">
        <v>6641</v>
      </c>
      <c r="Y82">
        <v>24032854</v>
      </c>
    </row>
    <row r="83" spans="1:25" x14ac:dyDescent="0.3">
      <c r="A83" s="42">
        <v>15</v>
      </c>
      <c r="B83" s="42">
        <v>161.78172799999999</v>
      </c>
      <c r="D83" s="27">
        <v>135</v>
      </c>
      <c r="E83" s="27">
        <v>-71.007671999999999</v>
      </c>
      <c r="S83" t="s">
        <v>13312</v>
      </c>
      <c r="T83">
        <v>550000</v>
      </c>
      <c r="X83" t="s">
        <v>13312</v>
      </c>
    </row>
    <row r="84" spans="1:25" x14ac:dyDescent="0.3">
      <c r="A84" s="42">
        <v>81</v>
      </c>
      <c r="B84" s="42">
        <v>161.58958000000001</v>
      </c>
      <c r="D84" s="27">
        <v>150</v>
      </c>
      <c r="E84" s="27">
        <v>-15.48161</v>
      </c>
      <c r="S84" t="s">
        <v>10674</v>
      </c>
      <c r="T84">
        <v>4700000</v>
      </c>
      <c r="X84" t="s">
        <v>10674</v>
      </c>
    </row>
    <row r="85" spans="1:25" x14ac:dyDescent="0.3">
      <c r="A85" s="42">
        <v>160</v>
      </c>
      <c r="B85" s="42">
        <v>160.70666499999999</v>
      </c>
      <c r="D85" s="27">
        <v>140</v>
      </c>
      <c r="E85" s="27">
        <v>-87.207693000000006</v>
      </c>
      <c r="S85" t="s">
        <v>6941</v>
      </c>
      <c r="T85">
        <v>13500000</v>
      </c>
      <c r="X85" t="s">
        <v>6941</v>
      </c>
      <c r="Y85">
        <v>3788462</v>
      </c>
    </row>
    <row r="86" spans="1:25" x14ac:dyDescent="0.3">
      <c r="A86" s="42">
        <v>90</v>
      </c>
      <c r="B86" s="42">
        <v>160.147615</v>
      </c>
      <c r="D86" s="27">
        <v>135</v>
      </c>
      <c r="E86" s="27">
        <v>-51.975099999999998</v>
      </c>
      <c r="S86" t="s">
        <v>11136</v>
      </c>
      <c r="T86">
        <v>19900000</v>
      </c>
      <c r="X86" t="s">
        <v>11136</v>
      </c>
      <c r="Y86">
        <v>252652</v>
      </c>
    </row>
    <row r="87" spans="1:25" x14ac:dyDescent="0.3">
      <c r="A87" s="42">
        <v>190</v>
      </c>
      <c r="B87" s="42">
        <v>160.03411</v>
      </c>
      <c r="D87" s="27">
        <v>135</v>
      </c>
      <c r="E87" s="27">
        <v>-11.792806000000001</v>
      </c>
      <c r="S87" t="s">
        <v>9262</v>
      </c>
      <c r="X87" t="s">
        <v>9262</v>
      </c>
      <c r="Y87">
        <v>2874</v>
      </c>
    </row>
    <row r="88" spans="1:25" x14ac:dyDescent="0.3">
      <c r="A88" s="42">
        <v>195</v>
      </c>
      <c r="B88" s="42">
        <v>157.358779</v>
      </c>
      <c r="D88" s="27">
        <v>132</v>
      </c>
      <c r="E88" s="27">
        <v>-48.65108</v>
      </c>
      <c r="S88" t="s">
        <v>1884</v>
      </c>
      <c r="T88">
        <v>8000000</v>
      </c>
      <c r="X88" t="s">
        <v>1884</v>
      </c>
    </row>
    <row r="89" spans="1:25" x14ac:dyDescent="0.3">
      <c r="A89" s="42">
        <v>60</v>
      </c>
      <c r="B89" s="42">
        <v>157.326336</v>
      </c>
      <c r="D89" s="27">
        <v>125</v>
      </c>
      <c r="E89" s="27">
        <v>-23.839471</v>
      </c>
      <c r="S89" t="s">
        <v>7545</v>
      </c>
      <c r="T89">
        <v>20000000</v>
      </c>
      <c r="X89" t="s">
        <v>7545</v>
      </c>
      <c r="Y89">
        <v>71588220</v>
      </c>
    </row>
    <row r="90" spans="1:25" x14ac:dyDescent="0.3">
      <c r="A90" s="42">
        <v>250</v>
      </c>
      <c r="B90" s="42">
        <v>157.197282</v>
      </c>
      <c r="D90" s="27">
        <v>135</v>
      </c>
      <c r="E90" s="27">
        <v>-57.435963000000001</v>
      </c>
      <c r="S90" t="s">
        <v>11425</v>
      </c>
      <c r="X90" t="s">
        <v>11425</v>
      </c>
      <c r="Y90">
        <v>373060</v>
      </c>
    </row>
    <row r="91" spans="1:25" x14ac:dyDescent="0.3">
      <c r="A91" s="42">
        <v>11</v>
      </c>
      <c r="B91" s="42">
        <v>156.78095999999999</v>
      </c>
      <c r="D91" s="27">
        <v>130</v>
      </c>
      <c r="E91" s="27">
        <v>-80.448338000000007</v>
      </c>
      <c r="S91" t="s">
        <v>1851</v>
      </c>
      <c r="T91">
        <v>17000000</v>
      </c>
      <c r="X91" t="s">
        <v>1851</v>
      </c>
      <c r="Y91">
        <v>106869</v>
      </c>
    </row>
    <row r="92" spans="1:25" x14ac:dyDescent="0.3">
      <c r="A92" s="42">
        <v>73</v>
      </c>
      <c r="B92" s="42">
        <v>156.074524</v>
      </c>
      <c r="D92" s="27">
        <v>130</v>
      </c>
      <c r="E92" s="27">
        <v>-69.477902999999998</v>
      </c>
      <c r="S92" t="s">
        <v>3511</v>
      </c>
      <c r="T92">
        <v>1000000</v>
      </c>
      <c r="X92" t="s">
        <v>3511</v>
      </c>
    </row>
    <row r="93" spans="1:25" x14ac:dyDescent="0.3">
      <c r="A93" s="42">
        <v>72</v>
      </c>
      <c r="B93" s="42">
        <v>155.96569</v>
      </c>
      <c r="D93" s="27">
        <v>127</v>
      </c>
      <c r="E93" s="27">
        <v>-13.266273999999999</v>
      </c>
      <c r="S93" t="s">
        <v>98</v>
      </c>
      <c r="T93">
        <v>153750000</v>
      </c>
      <c r="X93" t="s">
        <v>98</v>
      </c>
      <c r="Y93">
        <v>229988557</v>
      </c>
    </row>
    <row r="94" spans="1:25" x14ac:dyDescent="0.3">
      <c r="A94" s="42">
        <v>90</v>
      </c>
      <c r="B94" s="42">
        <v>155.823397</v>
      </c>
      <c r="D94" s="27">
        <v>130</v>
      </c>
      <c r="E94" s="27">
        <v>-96.407584999999997</v>
      </c>
      <c r="S94" t="s">
        <v>14102</v>
      </c>
      <c r="T94">
        <v>120000</v>
      </c>
      <c r="X94" t="s">
        <v>14102</v>
      </c>
    </row>
    <row r="95" spans="1:25" x14ac:dyDescent="0.3">
      <c r="A95" s="42">
        <v>18</v>
      </c>
      <c r="B95" s="42">
        <v>155.58551600000001</v>
      </c>
      <c r="D95" s="27">
        <v>85</v>
      </c>
      <c r="E95" s="27">
        <v>-52.305211999999997</v>
      </c>
      <c r="S95" t="s">
        <v>3323</v>
      </c>
      <c r="T95">
        <v>38000000</v>
      </c>
      <c r="X95" t="s">
        <v>3323</v>
      </c>
      <c r="Y95">
        <v>17877202.5</v>
      </c>
    </row>
    <row r="96" spans="1:25" x14ac:dyDescent="0.3">
      <c r="A96" s="42">
        <v>22</v>
      </c>
      <c r="B96" s="42">
        <v>155.19999999999999</v>
      </c>
      <c r="D96" s="27">
        <v>125</v>
      </c>
      <c r="E96" s="27">
        <v>-11.834365</v>
      </c>
      <c r="S96" t="s">
        <v>14304</v>
      </c>
      <c r="X96" t="s">
        <v>14304</v>
      </c>
    </row>
    <row r="97" spans="1:25" x14ac:dyDescent="0.3">
      <c r="A97" s="42">
        <v>8.1999999999999993</v>
      </c>
      <c r="B97" s="42">
        <v>155.014286</v>
      </c>
      <c r="D97" s="27">
        <v>125</v>
      </c>
      <c r="E97" s="27">
        <v>-17.714995999999999</v>
      </c>
      <c r="S97" t="s">
        <v>9513</v>
      </c>
      <c r="T97">
        <v>8000000</v>
      </c>
      <c r="X97" t="s">
        <v>9513</v>
      </c>
      <c r="Y97">
        <v>298110</v>
      </c>
    </row>
    <row r="98" spans="1:25" x14ac:dyDescent="0.3">
      <c r="A98" s="42">
        <v>37</v>
      </c>
      <c r="B98" s="42">
        <v>154.44947500000001</v>
      </c>
      <c r="D98" s="27">
        <v>120</v>
      </c>
      <c r="E98" s="27">
        <v>-11.478165000000001</v>
      </c>
      <c r="S98" t="s">
        <v>1585</v>
      </c>
      <c r="T98">
        <v>49750000</v>
      </c>
      <c r="X98" t="s">
        <v>1585</v>
      </c>
      <c r="Y98">
        <v>77950090.75</v>
      </c>
    </row>
    <row r="99" spans="1:25" x14ac:dyDescent="0.3">
      <c r="A99" s="42">
        <v>29</v>
      </c>
      <c r="B99" s="42">
        <v>154.43638000000001</v>
      </c>
      <c r="D99" s="27">
        <v>120</v>
      </c>
      <c r="E99" s="27">
        <v>-19.314119999999999</v>
      </c>
      <c r="S99" t="s">
        <v>5271</v>
      </c>
      <c r="T99">
        <v>22500000</v>
      </c>
      <c r="X99" t="s">
        <v>5271</v>
      </c>
      <c r="Y99">
        <v>9421776</v>
      </c>
    </row>
    <row r="100" spans="1:25" x14ac:dyDescent="0.3">
      <c r="A100" s="42">
        <v>5.5</v>
      </c>
      <c r="B100" s="42">
        <v>154.1</v>
      </c>
      <c r="D100" s="27">
        <v>130</v>
      </c>
      <c r="E100" s="27">
        <v>-3.5350959999999998</v>
      </c>
      <c r="S100" t="s">
        <v>6966</v>
      </c>
      <c r="T100">
        <v>19000000</v>
      </c>
      <c r="X100" t="s">
        <v>6966</v>
      </c>
      <c r="Y100">
        <v>64255243</v>
      </c>
    </row>
    <row r="101" spans="1:25" x14ac:dyDescent="0.3">
      <c r="A101" s="42">
        <v>23</v>
      </c>
      <c r="B101" s="42">
        <v>153.48380800000001</v>
      </c>
      <c r="D101" s="27">
        <v>120</v>
      </c>
      <c r="E101" s="27">
        <v>-55.263885999999999</v>
      </c>
      <c r="S101" t="s">
        <v>10716</v>
      </c>
      <c r="T101">
        <v>5000000</v>
      </c>
      <c r="X101" t="s">
        <v>10716</v>
      </c>
      <c r="Y101">
        <v>7892777</v>
      </c>
    </row>
    <row r="102" spans="1:25" x14ac:dyDescent="0.3">
      <c r="A102" s="42">
        <v>28</v>
      </c>
      <c r="B102" s="42">
        <v>151.870271</v>
      </c>
      <c r="D102" s="27">
        <v>115</v>
      </c>
      <c r="E102" s="27">
        <v>-21.949883</v>
      </c>
      <c r="S102" t="s">
        <v>6541</v>
      </c>
      <c r="T102">
        <v>14250000</v>
      </c>
      <c r="X102" t="s">
        <v>6541</v>
      </c>
      <c r="Y102">
        <v>15397312.25</v>
      </c>
    </row>
    <row r="103" spans="1:25" x14ac:dyDescent="0.3">
      <c r="A103" s="42">
        <v>63</v>
      </c>
      <c r="B103" s="42">
        <v>150.07916299999999</v>
      </c>
      <c r="D103" s="27">
        <v>105</v>
      </c>
      <c r="E103" s="27">
        <v>-47.362515000000002</v>
      </c>
      <c r="S103" t="s">
        <v>14017</v>
      </c>
      <c r="T103">
        <v>120000</v>
      </c>
      <c r="X103" t="s">
        <v>14017</v>
      </c>
      <c r="Y103">
        <v>469947</v>
      </c>
    </row>
    <row r="104" spans="1:25" x14ac:dyDescent="0.3">
      <c r="A104" s="42">
        <v>92</v>
      </c>
      <c r="B104" s="42">
        <v>149.68838500000001</v>
      </c>
      <c r="D104" s="27">
        <v>100</v>
      </c>
      <c r="E104" s="27">
        <v>-41.392992999999997</v>
      </c>
      <c r="S104" t="s">
        <v>13861</v>
      </c>
      <c r="T104">
        <v>250000</v>
      </c>
      <c r="X104" t="s">
        <v>13861</v>
      </c>
    </row>
    <row r="105" spans="1:25" x14ac:dyDescent="0.3">
      <c r="A105" s="42">
        <v>48</v>
      </c>
      <c r="B105" s="42">
        <v>149.171806</v>
      </c>
      <c r="D105" s="27">
        <v>120</v>
      </c>
      <c r="E105" s="27">
        <v>-76.070659000000006</v>
      </c>
      <c r="S105" t="s">
        <v>6822</v>
      </c>
      <c r="X105" t="s">
        <v>6822</v>
      </c>
      <c r="Y105">
        <v>578382</v>
      </c>
    </row>
    <row r="106" spans="1:25" x14ac:dyDescent="0.3">
      <c r="A106" s="42">
        <v>25</v>
      </c>
      <c r="B106" s="42">
        <v>147.825435</v>
      </c>
      <c r="D106" s="27">
        <v>120</v>
      </c>
      <c r="E106" s="27">
        <v>-89.787379999999999</v>
      </c>
      <c r="S106" t="s">
        <v>14252</v>
      </c>
      <c r="T106">
        <v>50000</v>
      </c>
      <c r="X106" t="s">
        <v>14252</v>
      </c>
    </row>
    <row r="107" spans="1:25" x14ac:dyDescent="0.3">
      <c r="A107" s="42">
        <v>0.375</v>
      </c>
      <c r="B107" s="42">
        <v>147.43658189999999</v>
      </c>
      <c r="D107" s="27">
        <v>117</v>
      </c>
      <c r="E107" s="27">
        <v>-40.581346000000003</v>
      </c>
      <c r="S107" t="s">
        <v>5626</v>
      </c>
      <c r="T107">
        <v>26000000</v>
      </c>
      <c r="X107" t="s">
        <v>5626</v>
      </c>
      <c r="Y107">
        <v>13829734</v>
      </c>
    </row>
    <row r="108" spans="1:25" x14ac:dyDescent="0.3">
      <c r="A108" s="42">
        <v>70</v>
      </c>
      <c r="B108" s="42">
        <v>146.11949100000001</v>
      </c>
      <c r="D108" s="27">
        <v>120</v>
      </c>
      <c r="E108" s="27">
        <v>-30.978265</v>
      </c>
      <c r="S108" t="s">
        <v>3344</v>
      </c>
      <c r="T108">
        <v>41500000</v>
      </c>
      <c r="X108" t="s">
        <v>3344</v>
      </c>
      <c r="Y108">
        <v>20191060.199999999</v>
      </c>
    </row>
    <row r="109" spans="1:25" x14ac:dyDescent="0.3">
      <c r="A109" s="42">
        <v>65</v>
      </c>
      <c r="B109" s="42">
        <v>145.59259</v>
      </c>
      <c r="D109" s="27">
        <v>115</v>
      </c>
      <c r="E109" s="27">
        <v>-74.088170000000005</v>
      </c>
      <c r="S109" t="s">
        <v>46</v>
      </c>
      <c r="T109">
        <v>179233333.33333334</v>
      </c>
      <c r="X109" t="s">
        <v>46</v>
      </c>
      <c r="Y109">
        <v>225901479.33333334</v>
      </c>
    </row>
    <row r="110" spans="1:25" x14ac:dyDescent="0.3">
      <c r="A110" s="42">
        <v>25</v>
      </c>
      <c r="B110" s="42">
        <v>144.70558700000001</v>
      </c>
      <c r="D110" s="27">
        <v>115</v>
      </c>
      <c r="E110" s="27">
        <v>-67.047979999999995</v>
      </c>
      <c r="S110" t="s">
        <v>12769</v>
      </c>
      <c r="T110">
        <v>1100000</v>
      </c>
      <c r="X110" t="s">
        <v>12769</v>
      </c>
    </row>
    <row r="111" spans="1:25" x14ac:dyDescent="0.3">
      <c r="A111" s="42">
        <v>75</v>
      </c>
      <c r="B111" s="42">
        <v>144.61339100000001</v>
      </c>
      <c r="D111" s="27">
        <v>116</v>
      </c>
      <c r="E111" s="27">
        <v>-48.844258000000004</v>
      </c>
      <c r="S111" t="s">
        <v>9048</v>
      </c>
      <c r="X111" t="s">
        <v>9048</v>
      </c>
    </row>
    <row r="112" spans="1:25" x14ac:dyDescent="0.3">
      <c r="A112" s="42">
        <v>90</v>
      </c>
      <c r="B112" s="42">
        <v>143.63047800000001</v>
      </c>
      <c r="D112" s="27">
        <v>135</v>
      </c>
      <c r="E112" s="27">
        <v>-53.361325999999998</v>
      </c>
      <c r="S112" t="s">
        <v>3417</v>
      </c>
      <c r="T112">
        <v>8000000</v>
      </c>
      <c r="X112" t="s">
        <v>3417</v>
      </c>
      <c r="Y112">
        <v>127144</v>
      </c>
    </row>
    <row r="113" spans="1:25" x14ac:dyDescent="0.3">
      <c r="A113" s="42">
        <v>14</v>
      </c>
      <c r="B113" s="42">
        <v>142.64569299999999</v>
      </c>
      <c r="D113" s="27">
        <v>120</v>
      </c>
      <c r="E113" s="27">
        <v>-63.885778999999999</v>
      </c>
      <c r="S113" t="s">
        <v>1497</v>
      </c>
      <c r="T113">
        <v>72500000</v>
      </c>
      <c r="X113" t="s">
        <v>1497</v>
      </c>
      <c r="Y113">
        <v>31799588</v>
      </c>
    </row>
    <row r="114" spans="1:25" x14ac:dyDescent="0.3">
      <c r="A114" s="42">
        <v>150</v>
      </c>
      <c r="B114" s="42">
        <v>142.000866</v>
      </c>
      <c r="D114" s="27">
        <v>110</v>
      </c>
      <c r="E114" s="27">
        <v>-7.3911730000000002</v>
      </c>
      <c r="S114" t="s">
        <v>7823</v>
      </c>
      <c r="X114" t="s">
        <v>7823</v>
      </c>
      <c r="Y114">
        <v>502028</v>
      </c>
    </row>
    <row r="115" spans="1:25" x14ac:dyDescent="0.3">
      <c r="A115" s="42">
        <v>50</v>
      </c>
      <c r="B115" s="42">
        <v>141.61623800000001</v>
      </c>
      <c r="D115" s="27">
        <v>112</v>
      </c>
      <c r="E115" s="27">
        <v>-69.223741000000004</v>
      </c>
      <c r="S115" t="s">
        <v>11047</v>
      </c>
      <c r="T115">
        <v>8000000</v>
      </c>
      <c r="X115" t="s">
        <v>11047</v>
      </c>
    </row>
    <row r="116" spans="1:25" x14ac:dyDescent="0.3">
      <c r="A116" s="42">
        <v>20</v>
      </c>
      <c r="B116" s="42">
        <v>141.48725200000001</v>
      </c>
      <c r="D116" s="27">
        <v>120</v>
      </c>
      <c r="E116" s="27">
        <v>-21.219957999999998</v>
      </c>
      <c r="S116" t="s">
        <v>2211</v>
      </c>
      <c r="T116">
        <v>33200000</v>
      </c>
      <c r="X116" t="s">
        <v>2211</v>
      </c>
      <c r="Y116">
        <v>35821900</v>
      </c>
    </row>
    <row r="117" spans="1:25" x14ac:dyDescent="0.3">
      <c r="A117" s="42">
        <v>110</v>
      </c>
      <c r="B117" s="42">
        <v>140.86326800000001</v>
      </c>
      <c r="D117" s="27">
        <v>110</v>
      </c>
      <c r="E117" s="27">
        <v>-3.6308829999999999</v>
      </c>
      <c r="S117" t="s">
        <v>5221</v>
      </c>
      <c r="T117">
        <v>23000000</v>
      </c>
      <c r="X117" t="s">
        <v>5221</v>
      </c>
      <c r="Y117">
        <v>12189514</v>
      </c>
    </row>
    <row r="118" spans="1:25" x14ac:dyDescent="0.3">
      <c r="A118" s="42">
        <v>0.06</v>
      </c>
      <c r="B118" s="42">
        <v>140.470114</v>
      </c>
      <c r="D118" s="27">
        <v>110</v>
      </c>
      <c r="E118" s="27">
        <v>-59.973647</v>
      </c>
      <c r="S118" t="s">
        <v>3213</v>
      </c>
      <c r="T118">
        <v>30333333.333333332</v>
      </c>
      <c r="X118" t="s">
        <v>3213</v>
      </c>
      <c r="Y118">
        <v>60905622</v>
      </c>
    </row>
    <row r="119" spans="1:25" x14ac:dyDescent="0.3">
      <c r="A119" s="42">
        <v>33</v>
      </c>
      <c r="B119" s="42">
        <v>140.381405</v>
      </c>
      <c r="D119" s="27">
        <v>110</v>
      </c>
      <c r="E119" s="27">
        <v>-43.997807000000002</v>
      </c>
      <c r="S119" t="s">
        <v>9097</v>
      </c>
      <c r="T119">
        <v>9600000</v>
      </c>
      <c r="X119" t="s">
        <v>9097</v>
      </c>
      <c r="Y119">
        <v>2483955</v>
      </c>
    </row>
    <row r="120" spans="1:25" x14ac:dyDescent="0.3">
      <c r="A120" s="42">
        <v>150</v>
      </c>
      <c r="B120" s="42">
        <v>139.99439699999999</v>
      </c>
      <c r="D120" s="27">
        <v>110</v>
      </c>
      <c r="E120" s="27">
        <v>-24.536691000000001</v>
      </c>
      <c r="S120" t="s">
        <v>2023</v>
      </c>
      <c r="T120">
        <v>53166666.666666664</v>
      </c>
      <c r="X120" t="s">
        <v>2023</v>
      </c>
      <c r="Y120">
        <v>91171529.666666672</v>
      </c>
    </row>
    <row r="121" spans="1:25" x14ac:dyDescent="0.3">
      <c r="A121" s="42">
        <v>44</v>
      </c>
      <c r="B121" s="42">
        <v>139.87576000000001</v>
      </c>
      <c r="D121" s="27">
        <v>105</v>
      </c>
      <c r="E121" s="27">
        <v>-33.982216000000001</v>
      </c>
      <c r="S121" t="s">
        <v>713</v>
      </c>
      <c r="T121">
        <v>48187500</v>
      </c>
      <c r="X121" t="s">
        <v>713</v>
      </c>
      <c r="Y121">
        <v>65850588.5</v>
      </c>
    </row>
    <row r="122" spans="1:25" x14ac:dyDescent="0.3">
      <c r="A122" s="42">
        <v>3</v>
      </c>
      <c r="B122" s="42">
        <v>138.6</v>
      </c>
      <c r="D122" s="27">
        <v>160</v>
      </c>
      <c r="E122" s="27">
        <v>-111.93160399999999</v>
      </c>
      <c r="S122" t="s">
        <v>3229</v>
      </c>
      <c r="T122">
        <v>26750000</v>
      </c>
      <c r="X122" t="s">
        <v>3229</v>
      </c>
      <c r="Y122">
        <v>33049398.5</v>
      </c>
    </row>
    <row r="123" spans="1:25" x14ac:dyDescent="0.3">
      <c r="A123" s="42">
        <v>11</v>
      </c>
      <c r="B123" s="42">
        <v>137.16999999999999</v>
      </c>
      <c r="D123" s="27">
        <v>110</v>
      </c>
      <c r="E123" s="27">
        <v>-48.343150999999999</v>
      </c>
      <c r="S123" t="s">
        <v>384</v>
      </c>
      <c r="T123">
        <v>29333333.333333332</v>
      </c>
      <c r="X123" t="s">
        <v>384</v>
      </c>
      <c r="Y123">
        <v>38812098</v>
      </c>
    </row>
    <row r="124" spans="1:25" x14ac:dyDescent="0.3">
      <c r="A124" s="42">
        <v>123</v>
      </c>
      <c r="B124" s="42">
        <v>137.031035</v>
      </c>
      <c r="D124" s="27">
        <v>110</v>
      </c>
      <c r="E124" s="27">
        <v>-85.995840999999999</v>
      </c>
      <c r="S124" t="s">
        <v>6798</v>
      </c>
      <c r="T124">
        <v>20000000</v>
      </c>
      <c r="X124" t="s">
        <v>6798</v>
      </c>
      <c r="Y124">
        <v>2246000</v>
      </c>
    </row>
    <row r="125" spans="1:25" x14ac:dyDescent="0.3">
      <c r="A125" s="42">
        <v>32.5</v>
      </c>
      <c r="B125" s="42">
        <v>136.57674499999999</v>
      </c>
      <c r="D125" s="27">
        <v>107</v>
      </c>
      <c r="E125" s="27">
        <v>-48.816034000000002</v>
      </c>
      <c r="S125" t="s">
        <v>9479</v>
      </c>
      <c r="T125">
        <v>8000000</v>
      </c>
      <c r="X125" t="s">
        <v>9479</v>
      </c>
      <c r="Y125">
        <v>6350058</v>
      </c>
    </row>
    <row r="126" spans="1:25" x14ac:dyDescent="0.3">
      <c r="A126" s="42">
        <v>45</v>
      </c>
      <c r="B126" s="42">
        <v>136.39537999999999</v>
      </c>
      <c r="D126" s="27">
        <v>109</v>
      </c>
      <c r="E126" s="27">
        <v>-8.5531050000000004</v>
      </c>
      <c r="S126" t="s">
        <v>13250</v>
      </c>
      <c r="T126">
        <v>700000</v>
      </c>
      <c r="X126" t="s">
        <v>13250</v>
      </c>
    </row>
    <row r="127" spans="1:25" x14ac:dyDescent="0.3">
      <c r="A127" s="42">
        <v>90</v>
      </c>
      <c r="B127" s="42">
        <v>136.138454</v>
      </c>
      <c r="D127" s="27">
        <v>130</v>
      </c>
      <c r="E127" s="27">
        <v>-82.603301999999999</v>
      </c>
      <c r="S127" t="s">
        <v>12588</v>
      </c>
      <c r="T127">
        <v>4000000</v>
      </c>
      <c r="X127" t="s">
        <v>12588</v>
      </c>
      <c r="Y127">
        <v>375723</v>
      </c>
    </row>
    <row r="128" spans="1:25" x14ac:dyDescent="0.3">
      <c r="A128" s="42">
        <v>7.5</v>
      </c>
      <c r="B128" s="42">
        <v>135.99284</v>
      </c>
      <c r="D128" s="27">
        <v>105</v>
      </c>
      <c r="E128" s="27">
        <v>-0.62589300000000003</v>
      </c>
      <c r="S128" t="s">
        <v>3819</v>
      </c>
      <c r="T128">
        <v>42000000</v>
      </c>
      <c r="X128" t="s">
        <v>3819</v>
      </c>
      <c r="Y128">
        <v>20915465</v>
      </c>
    </row>
    <row r="129" spans="1:25" x14ac:dyDescent="0.3">
      <c r="A129" s="42">
        <v>200</v>
      </c>
      <c r="B129" s="42">
        <v>134.18520599999999</v>
      </c>
      <c r="D129" s="27">
        <v>126</v>
      </c>
      <c r="E129" s="27">
        <v>-90.200974000000002</v>
      </c>
      <c r="S129" t="s">
        <v>3873</v>
      </c>
      <c r="T129">
        <v>31400000</v>
      </c>
      <c r="X129" t="s">
        <v>3873</v>
      </c>
      <c r="Y129">
        <v>75526093</v>
      </c>
    </row>
    <row r="130" spans="1:25" x14ac:dyDescent="0.3">
      <c r="A130" s="42">
        <v>38</v>
      </c>
      <c r="B130" s="42">
        <v>133.03134700000001</v>
      </c>
      <c r="D130" s="27">
        <v>90</v>
      </c>
      <c r="E130" s="27">
        <v>-83.287548999999999</v>
      </c>
      <c r="S130" t="s">
        <v>6168</v>
      </c>
      <c r="T130">
        <v>17715000</v>
      </c>
      <c r="X130" t="s">
        <v>6168</v>
      </c>
      <c r="Y130">
        <v>3213100</v>
      </c>
    </row>
    <row r="131" spans="1:25" x14ac:dyDescent="0.3">
      <c r="A131" s="42">
        <v>28</v>
      </c>
      <c r="B131" s="42">
        <v>133.02927</v>
      </c>
      <c r="D131" s="27">
        <v>100</v>
      </c>
      <c r="E131" s="27">
        <v>-2.9692750000000001</v>
      </c>
      <c r="S131" t="s">
        <v>6561</v>
      </c>
      <c r="T131">
        <v>20000000</v>
      </c>
      <c r="X131" t="s">
        <v>6561</v>
      </c>
      <c r="Y131">
        <v>25077977</v>
      </c>
    </row>
    <row r="132" spans="1:25" x14ac:dyDescent="0.3">
      <c r="A132" s="42">
        <v>160</v>
      </c>
      <c r="B132" s="42">
        <v>132.568851</v>
      </c>
      <c r="D132" s="27">
        <v>100</v>
      </c>
      <c r="E132" s="27">
        <v>-34.547688000000001</v>
      </c>
      <c r="S132" t="s">
        <v>11128</v>
      </c>
      <c r="T132">
        <v>1000000</v>
      </c>
      <c r="X132" t="s">
        <v>11128</v>
      </c>
    </row>
    <row r="133" spans="1:25" x14ac:dyDescent="0.3">
      <c r="A133" s="42">
        <v>18</v>
      </c>
      <c r="B133" s="42">
        <v>132.05650499999999</v>
      </c>
      <c r="D133" s="27">
        <v>100</v>
      </c>
      <c r="E133" s="27">
        <v>-10.703427</v>
      </c>
      <c r="S133" t="s">
        <v>2852</v>
      </c>
      <c r="T133">
        <v>58000000</v>
      </c>
      <c r="X133" t="s">
        <v>2852</v>
      </c>
      <c r="Y133">
        <v>49875589</v>
      </c>
    </row>
    <row r="134" spans="1:25" x14ac:dyDescent="0.3">
      <c r="A134" s="42">
        <v>185</v>
      </c>
      <c r="B134" s="42">
        <v>132.01111399999999</v>
      </c>
      <c r="D134" s="27">
        <v>92</v>
      </c>
      <c r="E134" s="27">
        <v>-6.9825990000000004</v>
      </c>
      <c r="S134" t="s">
        <v>11378</v>
      </c>
      <c r="T134">
        <v>3000000</v>
      </c>
      <c r="X134" t="s">
        <v>11378</v>
      </c>
      <c r="Y134">
        <v>3902679</v>
      </c>
    </row>
    <row r="135" spans="1:25" x14ac:dyDescent="0.3">
      <c r="A135" s="42">
        <v>6</v>
      </c>
      <c r="B135" s="42">
        <v>131.96332799999999</v>
      </c>
      <c r="D135" s="27">
        <v>100</v>
      </c>
      <c r="E135" s="27">
        <v>-24.969836999999998</v>
      </c>
      <c r="S135" t="s">
        <v>6944</v>
      </c>
      <c r="T135">
        <v>19000000</v>
      </c>
      <c r="X135" t="s">
        <v>6944</v>
      </c>
    </row>
    <row r="136" spans="1:25" x14ac:dyDescent="0.3">
      <c r="A136" s="42">
        <v>150</v>
      </c>
      <c r="B136" s="42">
        <v>131.492479</v>
      </c>
      <c r="D136" s="27">
        <v>100</v>
      </c>
      <c r="E136" s="27">
        <v>-22.777816000000001</v>
      </c>
      <c r="S136" t="s">
        <v>1716</v>
      </c>
      <c r="T136">
        <v>48666666.666666664</v>
      </c>
      <c r="X136" t="s">
        <v>1716</v>
      </c>
      <c r="Y136">
        <v>85192059.666666672</v>
      </c>
    </row>
    <row r="137" spans="1:25" x14ac:dyDescent="0.3">
      <c r="A137" s="42">
        <v>35</v>
      </c>
      <c r="B137" s="42">
        <v>129.56932404</v>
      </c>
      <c r="D137" s="27">
        <v>100</v>
      </c>
      <c r="E137" s="27">
        <v>-32.368842999999998</v>
      </c>
      <c r="S137" t="s">
        <v>11828</v>
      </c>
      <c r="T137">
        <v>2100000</v>
      </c>
      <c r="X137" t="s">
        <v>11828</v>
      </c>
    </row>
    <row r="138" spans="1:25" x14ac:dyDescent="0.3">
      <c r="A138" s="42">
        <v>34.200000000000003</v>
      </c>
      <c r="B138" s="42">
        <v>129.27979500000001</v>
      </c>
      <c r="D138" s="27">
        <v>83</v>
      </c>
      <c r="E138" s="27">
        <v>-16.137931999999999</v>
      </c>
      <c r="S138" t="s">
        <v>12873</v>
      </c>
      <c r="T138">
        <v>1000000</v>
      </c>
      <c r="X138" t="s">
        <v>12873</v>
      </c>
      <c r="Y138">
        <v>287761</v>
      </c>
    </row>
    <row r="139" spans="1:25" x14ac:dyDescent="0.3">
      <c r="A139" s="42">
        <v>6</v>
      </c>
      <c r="B139" s="42">
        <v>128.82195200000001</v>
      </c>
      <c r="D139" s="27">
        <v>100</v>
      </c>
      <c r="E139" s="27">
        <v>-42.633738000000001</v>
      </c>
      <c r="S139" t="s">
        <v>150</v>
      </c>
      <c r="T139">
        <v>121500000</v>
      </c>
      <c r="X139" t="s">
        <v>150</v>
      </c>
      <c r="Y139">
        <v>185720634</v>
      </c>
    </row>
    <row r="140" spans="1:25" x14ac:dyDescent="0.3">
      <c r="A140" s="42">
        <v>10</v>
      </c>
      <c r="B140" s="42">
        <v>128.33941100000001</v>
      </c>
      <c r="D140" s="27">
        <v>105</v>
      </c>
      <c r="E140" s="27">
        <v>-50.299934999999998</v>
      </c>
      <c r="S140" t="s">
        <v>7861</v>
      </c>
      <c r="T140">
        <v>20000000</v>
      </c>
      <c r="X140" t="s">
        <v>7861</v>
      </c>
    </row>
    <row r="141" spans="1:25" x14ac:dyDescent="0.3">
      <c r="A141" s="42">
        <v>15</v>
      </c>
      <c r="B141" s="42">
        <v>126.31919499999999</v>
      </c>
      <c r="D141" s="27">
        <v>102</v>
      </c>
      <c r="E141" s="27">
        <v>-74.901420000000002</v>
      </c>
      <c r="S141" t="s">
        <v>14416</v>
      </c>
      <c r="T141">
        <v>3250</v>
      </c>
      <c r="X141" t="s">
        <v>14416</v>
      </c>
    </row>
    <row r="142" spans="1:25" x14ac:dyDescent="0.3">
      <c r="A142" s="42">
        <v>40</v>
      </c>
      <c r="B142" s="42">
        <v>126.147885</v>
      </c>
      <c r="D142" s="27">
        <v>80</v>
      </c>
      <c r="E142" s="27">
        <v>-24.326667</v>
      </c>
      <c r="S142" t="s">
        <v>1999</v>
      </c>
      <c r="T142">
        <v>47250000</v>
      </c>
      <c r="X142" t="s">
        <v>1999</v>
      </c>
      <c r="Y142">
        <v>58203779.25</v>
      </c>
    </row>
    <row r="143" spans="1:25" x14ac:dyDescent="0.3">
      <c r="A143" s="42">
        <v>45</v>
      </c>
      <c r="B143" s="42">
        <v>125.684505</v>
      </c>
      <c r="D143" s="27">
        <v>100</v>
      </c>
      <c r="E143" s="27">
        <v>-59.801290000000002</v>
      </c>
      <c r="S143" t="s">
        <v>6475</v>
      </c>
      <c r="T143">
        <v>13166666.666666666</v>
      </c>
      <c r="X143" t="s">
        <v>6475</v>
      </c>
      <c r="Y143">
        <v>17901682.666666668</v>
      </c>
    </row>
    <row r="144" spans="1:25" x14ac:dyDescent="0.3">
      <c r="A144" s="42">
        <v>28</v>
      </c>
      <c r="B144" s="42">
        <v>125.665036</v>
      </c>
      <c r="D144" s="27">
        <v>100</v>
      </c>
      <c r="E144" s="27">
        <v>-27.339970999999998</v>
      </c>
      <c r="S144" t="s">
        <v>8431</v>
      </c>
      <c r="T144">
        <v>12000000</v>
      </c>
      <c r="X144" t="s">
        <v>8431</v>
      </c>
      <c r="Y144">
        <v>2060953</v>
      </c>
    </row>
    <row r="145" spans="1:25" x14ac:dyDescent="0.3">
      <c r="A145" s="42">
        <v>43.666666666666664</v>
      </c>
      <c r="B145" s="42">
        <v>124.54691733333334</v>
      </c>
      <c r="D145" s="27">
        <v>140</v>
      </c>
      <c r="E145" s="27">
        <v>-101.879446</v>
      </c>
      <c r="S145" t="s">
        <v>7800</v>
      </c>
      <c r="T145">
        <v>15000000</v>
      </c>
      <c r="X145" t="s">
        <v>7800</v>
      </c>
      <c r="Y145">
        <v>1954202</v>
      </c>
    </row>
    <row r="146" spans="1:25" x14ac:dyDescent="0.3">
      <c r="A146" s="42">
        <v>120</v>
      </c>
      <c r="B146" s="42">
        <v>124.05277100000001</v>
      </c>
      <c r="D146" s="27">
        <v>100</v>
      </c>
      <c r="E146" s="27">
        <v>-50.607905000000002</v>
      </c>
      <c r="S146" t="s">
        <v>11179</v>
      </c>
      <c r="T146">
        <v>3440000</v>
      </c>
      <c r="X146" t="s">
        <v>11179</v>
      </c>
    </row>
    <row r="147" spans="1:25" x14ac:dyDescent="0.3">
      <c r="A147" s="42">
        <v>40</v>
      </c>
      <c r="B147" s="42">
        <v>123.947053</v>
      </c>
      <c r="D147" s="27">
        <v>90</v>
      </c>
      <c r="E147" s="27">
        <v>-50.707977999999997</v>
      </c>
      <c r="S147" t="s">
        <v>1863</v>
      </c>
      <c r="T147">
        <v>70000000</v>
      </c>
      <c r="X147" t="s">
        <v>1863</v>
      </c>
      <c r="Y147">
        <v>17473245</v>
      </c>
    </row>
    <row r="148" spans="1:25" x14ac:dyDescent="0.3">
      <c r="A148" s="42">
        <v>15</v>
      </c>
      <c r="B148" s="42">
        <v>123.79534200000001</v>
      </c>
      <c r="D148" s="27">
        <v>105</v>
      </c>
      <c r="E148" s="27">
        <v>-76.227778000000001</v>
      </c>
      <c r="S148" t="s">
        <v>9136</v>
      </c>
      <c r="T148">
        <v>600000000</v>
      </c>
      <c r="X148" t="s">
        <v>9136</v>
      </c>
      <c r="Y148">
        <v>1602466</v>
      </c>
    </row>
    <row r="149" spans="1:25" x14ac:dyDescent="0.3">
      <c r="A149" s="42">
        <v>180</v>
      </c>
      <c r="B149" s="42">
        <v>123.001229</v>
      </c>
      <c r="D149" s="27">
        <v>84</v>
      </c>
      <c r="E149" s="27">
        <v>-66.989354000000006</v>
      </c>
      <c r="S149" t="s">
        <v>11940</v>
      </c>
      <c r="T149">
        <v>1500000</v>
      </c>
      <c r="X149" t="s">
        <v>11940</v>
      </c>
      <c r="Y149">
        <v>2283276</v>
      </c>
    </row>
    <row r="150" spans="1:25" x14ac:dyDescent="0.3">
      <c r="A150" s="42">
        <v>22</v>
      </c>
      <c r="B150" s="42">
        <v>122.83335700000001</v>
      </c>
      <c r="D150" s="27">
        <v>100</v>
      </c>
      <c r="E150" s="27">
        <v>-75.014387999999997</v>
      </c>
      <c r="S150" t="s">
        <v>13609</v>
      </c>
      <c r="X150" t="s">
        <v>13609</v>
      </c>
      <c r="Y150">
        <v>25918</v>
      </c>
    </row>
    <row r="151" spans="1:25" x14ac:dyDescent="0.3">
      <c r="A151" s="42">
        <v>160</v>
      </c>
      <c r="B151" s="42">
        <v>121.66605800000001</v>
      </c>
      <c r="D151" s="27">
        <v>100</v>
      </c>
      <c r="E151" s="27">
        <v>-95.588898</v>
      </c>
      <c r="S151" t="s">
        <v>9312</v>
      </c>
      <c r="T151">
        <v>8500000</v>
      </c>
      <c r="X151" t="s">
        <v>9312</v>
      </c>
      <c r="Y151">
        <v>34017854</v>
      </c>
    </row>
    <row r="152" spans="1:25" x14ac:dyDescent="0.3">
      <c r="A152" s="42">
        <v>108</v>
      </c>
      <c r="B152" s="42">
        <v>120.430993</v>
      </c>
      <c r="D152" s="27">
        <v>100</v>
      </c>
      <c r="E152" s="27">
        <v>-64.975525000000005</v>
      </c>
      <c r="S152" t="s">
        <v>14466</v>
      </c>
      <c r="T152">
        <v>3200000</v>
      </c>
      <c r="X152" t="s">
        <v>14466</v>
      </c>
    </row>
    <row r="153" spans="1:25" x14ac:dyDescent="0.3">
      <c r="A153" s="42">
        <v>25</v>
      </c>
      <c r="B153" s="42">
        <v>120.000989</v>
      </c>
      <c r="D153" s="27">
        <v>100</v>
      </c>
      <c r="E153" s="27">
        <v>-22.320361999999999</v>
      </c>
      <c r="S153" t="s">
        <v>9849</v>
      </c>
      <c r="T153">
        <v>6800000</v>
      </c>
      <c r="X153" t="s">
        <v>9849</v>
      </c>
      <c r="Y153">
        <v>49526</v>
      </c>
    </row>
    <row r="154" spans="1:25" x14ac:dyDescent="0.3">
      <c r="A154" s="42">
        <v>130</v>
      </c>
      <c r="B154" s="42">
        <v>119.358727</v>
      </c>
      <c r="D154" s="27">
        <v>94</v>
      </c>
      <c r="E154" s="27">
        <v>-93.990786999999997</v>
      </c>
      <c r="S154" t="s">
        <v>4903</v>
      </c>
      <c r="T154">
        <v>20750000</v>
      </c>
      <c r="X154" t="s">
        <v>4903</v>
      </c>
      <c r="Y154">
        <v>8103987</v>
      </c>
    </row>
    <row r="155" spans="1:25" x14ac:dyDescent="0.3">
      <c r="A155" s="42">
        <v>90</v>
      </c>
      <c r="B155" s="42">
        <v>119.01948899999999</v>
      </c>
      <c r="D155" s="27">
        <v>100</v>
      </c>
      <c r="E155" s="27">
        <v>-41.132306</v>
      </c>
      <c r="S155" t="s">
        <v>12515</v>
      </c>
      <c r="T155">
        <v>1500000</v>
      </c>
      <c r="X155" t="s">
        <v>12515</v>
      </c>
      <c r="Y155">
        <v>100358</v>
      </c>
    </row>
    <row r="156" spans="1:25" x14ac:dyDescent="0.3">
      <c r="A156" s="42">
        <v>30</v>
      </c>
      <c r="B156" s="42">
        <v>118.734225</v>
      </c>
      <c r="D156" s="27">
        <v>90</v>
      </c>
      <c r="E156" s="27">
        <v>-30.524377000000001</v>
      </c>
      <c r="S156" t="s">
        <v>9022</v>
      </c>
      <c r="T156">
        <v>10000000</v>
      </c>
      <c r="X156" t="s">
        <v>9022</v>
      </c>
      <c r="Y156">
        <v>15447</v>
      </c>
    </row>
    <row r="157" spans="1:25" x14ac:dyDescent="0.3">
      <c r="A157" s="42">
        <v>75</v>
      </c>
      <c r="B157" s="42">
        <v>118.136719</v>
      </c>
      <c r="D157" s="27">
        <v>95</v>
      </c>
      <c r="E157" s="27">
        <v>-8.1028179999999992</v>
      </c>
      <c r="S157" t="s">
        <v>3861</v>
      </c>
      <c r="T157">
        <v>42000000</v>
      </c>
      <c r="X157" t="s">
        <v>3861</v>
      </c>
      <c r="Y157">
        <v>18600911</v>
      </c>
    </row>
    <row r="158" spans="1:25" x14ac:dyDescent="0.3">
      <c r="A158" s="42">
        <v>175</v>
      </c>
      <c r="B158" s="42">
        <v>117.979556</v>
      </c>
      <c r="D158" s="27">
        <v>93</v>
      </c>
      <c r="E158" s="27">
        <v>-29.459980000000002</v>
      </c>
      <c r="S158" t="s">
        <v>13104</v>
      </c>
      <c r="T158">
        <v>500000</v>
      </c>
      <c r="X158" t="s">
        <v>13104</v>
      </c>
      <c r="Y158">
        <v>7098492</v>
      </c>
    </row>
    <row r="159" spans="1:25" x14ac:dyDescent="0.3">
      <c r="A159" s="42">
        <v>48</v>
      </c>
      <c r="B159" s="42">
        <v>117.5</v>
      </c>
      <c r="D159" s="27">
        <v>100</v>
      </c>
      <c r="E159" s="27">
        <v>-4.6710630000000002</v>
      </c>
      <c r="S159" t="s">
        <v>14399</v>
      </c>
      <c r="X159" t="s">
        <v>14399</v>
      </c>
    </row>
    <row r="160" spans="1:25" x14ac:dyDescent="0.3">
      <c r="A160" s="42">
        <v>59</v>
      </c>
      <c r="B160" s="42">
        <v>117.387405</v>
      </c>
      <c r="D160" s="27">
        <v>95</v>
      </c>
      <c r="E160" s="27">
        <v>-44.197338999999999</v>
      </c>
      <c r="S160" t="s">
        <v>1280</v>
      </c>
      <c r="T160">
        <v>100000000</v>
      </c>
      <c r="X160" t="s">
        <v>1280</v>
      </c>
      <c r="Y160">
        <v>58867694</v>
      </c>
    </row>
    <row r="161" spans="1:25" x14ac:dyDescent="0.3">
      <c r="A161" s="42">
        <v>20</v>
      </c>
      <c r="B161" s="42">
        <v>117.387272</v>
      </c>
      <c r="D161" s="27">
        <v>65</v>
      </c>
      <c r="E161" s="27">
        <v>-21.017157999999998</v>
      </c>
      <c r="S161" t="s">
        <v>10177</v>
      </c>
      <c r="X161" t="s">
        <v>10177</v>
      </c>
      <c r="Y161">
        <v>352684</v>
      </c>
    </row>
    <row r="162" spans="1:25" x14ac:dyDescent="0.3">
      <c r="A162" s="42">
        <v>65</v>
      </c>
      <c r="B162" s="42">
        <v>117.20444000000001</v>
      </c>
      <c r="D162" s="27">
        <v>95</v>
      </c>
      <c r="E162" s="27">
        <v>-77.823099999999997</v>
      </c>
      <c r="S162" t="s">
        <v>14467</v>
      </c>
      <c r="T162">
        <v>500000</v>
      </c>
      <c r="X162" t="s">
        <v>14467</v>
      </c>
    </row>
    <row r="163" spans="1:25" x14ac:dyDescent="0.3">
      <c r="A163" s="42">
        <v>110</v>
      </c>
      <c r="B163" s="42">
        <v>117.13709</v>
      </c>
      <c r="D163" s="27">
        <v>100</v>
      </c>
      <c r="E163" s="27">
        <v>-76.985495999999998</v>
      </c>
      <c r="S163" t="s">
        <v>5233</v>
      </c>
      <c r="T163">
        <v>10750000</v>
      </c>
      <c r="X163" t="s">
        <v>5233</v>
      </c>
      <c r="Y163">
        <v>2626617</v>
      </c>
    </row>
    <row r="164" spans="1:25" x14ac:dyDescent="0.3">
      <c r="A164" s="42">
        <v>2.6</v>
      </c>
      <c r="B164" s="42">
        <v>116.9</v>
      </c>
      <c r="D164" s="27">
        <v>90</v>
      </c>
      <c r="E164" s="27">
        <v>-18.851300999999999</v>
      </c>
      <c r="S164" t="s">
        <v>7018</v>
      </c>
      <c r="T164">
        <v>18000000</v>
      </c>
      <c r="X164" t="s">
        <v>7018</v>
      </c>
      <c r="Y164">
        <v>43601508</v>
      </c>
    </row>
    <row r="165" spans="1:25" x14ac:dyDescent="0.3">
      <c r="A165" s="42">
        <v>43</v>
      </c>
      <c r="B165" s="42">
        <v>116.578352</v>
      </c>
      <c r="D165" s="27">
        <v>92</v>
      </c>
      <c r="E165" s="27">
        <v>-24.655608000000001</v>
      </c>
      <c r="S165" t="s">
        <v>6430</v>
      </c>
      <c r="T165">
        <v>10100000</v>
      </c>
      <c r="X165" t="s">
        <v>6430</v>
      </c>
      <c r="Y165">
        <v>26072015</v>
      </c>
    </row>
    <row r="166" spans="1:25" x14ac:dyDescent="0.3">
      <c r="A166" s="42">
        <v>42</v>
      </c>
      <c r="B166" s="42">
        <v>116.3484</v>
      </c>
      <c r="D166" s="27">
        <v>107</v>
      </c>
      <c r="E166" s="27">
        <v>-84.593637999999999</v>
      </c>
      <c r="S166" t="s">
        <v>11155</v>
      </c>
      <c r="T166">
        <v>1000000</v>
      </c>
      <c r="X166" t="s">
        <v>11155</v>
      </c>
    </row>
    <row r="167" spans="1:25" x14ac:dyDescent="0.3">
      <c r="A167" s="42">
        <v>0.96</v>
      </c>
      <c r="B167" s="42">
        <v>116.27524699999999</v>
      </c>
      <c r="D167" s="27">
        <v>98</v>
      </c>
      <c r="E167" s="27">
        <v>-87</v>
      </c>
      <c r="S167" t="s">
        <v>9342</v>
      </c>
      <c r="X167" t="s">
        <v>9342</v>
      </c>
      <c r="Y167">
        <v>3827466</v>
      </c>
    </row>
    <row r="168" spans="1:25" x14ac:dyDescent="0.3">
      <c r="A168" s="42">
        <v>6.5</v>
      </c>
      <c r="B168" s="42">
        <v>116.257143</v>
      </c>
      <c r="D168" s="27">
        <v>95</v>
      </c>
      <c r="E168" s="27">
        <v>-6.2382799999999996</v>
      </c>
      <c r="S168" t="s">
        <v>2644</v>
      </c>
      <c r="T168">
        <v>60000000</v>
      </c>
      <c r="X168" t="s">
        <v>2644</v>
      </c>
      <c r="Y168">
        <v>62401264</v>
      </c>
    </row>
    <row r="169" spans="1:25" x14ac:dyDescent="0.3">
      <c r="A169" s="42">
        <v>80</v>
      </c>
      <c r="B169" s="42">
        <v>115.329763</v>
      </c>
      <c r="D169" s="27">
        <v>100</v>
      </c>
      <c r="E169" s="27">
        <v>-18.442520999999999</v>
      </c>
      <c r="S169" t="s">
        <v>13718</v>
      </c>
      <c r="T169">
        <v>350000</v>
      </c>
      <c r="X169" t="s">
        <v>13718</v>
      </c>
    </row>
    <row r="170" spans="1:25" x14ac:dyDescent="0.3">
      <c r="A170" s="42">
        <v>30</v>
      </c>
      <c r="B170" s="42">
        <v>115.09681999999999</v>
      </c>
      <c r="D170" s="27">
        <v>90</v>
      </c>
      <c r="E170" s="27">
        <v>-31.770879999999998</v>
      </c>
      <c r="S170" t="s">
        <v>2447</v>
      </c>
      <c r="T170">
        <v>47000000</v>
      </c>
      <c r="X170" t="s">
        <v>2447</v>
      </c>
      <c r="Y170">
        <v>61769955</v>
      </c>
    </row>
    <row r="171" spans="1:25" x14ac:dyDescent="0.3">
      <c r="A171" s="42">
        <v>33</v>
      </c>
      <c r="B171" s="42">
        <v>115.08575500000001</v>
      </c>
      <c r="D171" s="27">
        <v>120</v>
      </c>
      <c r="E171" s="27">
        <v>-35.962961</v>
      </c>
      <c r="S171" t="s">
        <v>3331</v>
      </c>
      <c r="T171">
        <v>45000000</v>
      </c>
      <c r="X171" t="s">
        <v>3331</v>
      </c>
      <c r="Y171">
        <v>23408645.5</v>
      </c>
    </row>
    <row r="172" spans="1:25" x14ac:dyDescent="0.3">
      <c r="A172" s="42">
        <v>15</v>
      </c>
      <c r="B172" s="42">
        <v>115.058047</v>
      </c>
      <c r="D172" s="27">
        <v>90</v>
      </c>
      <c r="E172" s="27">
        <v>-4.1151850000000003</v>
      </c>
      <c r="S172" t="s">
        <v>3801</v>
      </c>
      <c r="T172">
        <v>28000000</v>
      </c>
      <c r="X172" t="s">
        <v>3801</v>
      </c>
      <c r="Y172">
        <v>48813342.333333336</v>
      </c>
    </row>
    <row r="173" spans="1:25" x14ac:dyDescent="0.3">
      <c r="A173" s="42">
        <v>0.77700000000000002</v>
      </c>
      <c r="B173" s="42">
        <v>114.223</v>
      </c>
      <c r="D173" s="27">
        <v>88</v>
      </c>
      <c r="E173" s="27">
        <v>-9.2524149999999992</v>
      </c>
      <c r="S173" t="s">
        <v>10590</v>
      </c>
      <c r="T173">
        <v>10000000</v>
      </c>
      <c r="X173" t="s">
        <v>10590</v>
      </c>
    </row>
    <row r="174" spans="1:25" x14ac:dyDescent="0.3">
      <c r="A174" s="42">
        <v>37</v>
      </c>
      <c r="B174" s="42">
        <v>113.368971</v>
      </c>
      <c r="D174" s="27">
        <v>100</v>
      </c>
      <c r="E174" s="27">
        <v>-21.383310999999999</v>
      </c>
      <c r="S174" t="s">
        <v>1833</v>
      </c>
      <c r="T174">
        <v>80000000</v>
      </c>
      <c r="X174" t="s">
        <v>1833</v>
      </c>
      <c r="Y174">
        <v>36073232</v>
      </c>
    </row>
    <row r="175" spans="1:25" x14ac:dyDescent="0.3">
      <c r="A175" s="42">
        <v>6</v>
      </c>
      <c r="B175" s="42">
        <v>113.07839300000001</v>
      </c>
      <c r="D175" s="27">
        <v>90</v>
      </c>
      <c r="E175" s="27">
        <v>-14.182005999999999</v>
      </c>
      <c r="S175" t="s">
        <v>2013</v>
      </c>
      <c r="T175">
        <v>33000000</v>
      </c>
      <c r="X175" t="s">
        <v>2013</v>
      </c>
      <c r="Y175">
        <v>47977634.307692304</v>
      </c>
    </row>
    <row r="176" spans="1:25" x14ac:dyDescent="0.3">
      <c r="A176" s="42">
        <v>15</v>
      </c>
      <c r="B176" s="42">
        <v>113.067808</v>
      </c>
      <c r="D176" s="27">
        <v>95</v>
      </c>
      <c r="E176" s="27">
        <v>-21.790659999999999</v>
      </c>
      <c r="S176" t="s">
        <v>10746</v>
      </c>
      <c r="T176">
        <v>2500000</v>
      </c>
      <c r="X176" t="s">
        <v>10746</v>
      </c>
      <c r="Y176">
        <v>92191</v>
      </c>
    </row>
    <row r="177" spans="1:25" x14ac:dyDescent="0.3">
      <c r="A177" s="42">
        <v>12</v>
      </c>
      <c r="B177" s="42">
        <v>112.868837</v>
      </c>
      <c r="D177" s="27">
        <v>80</v>
      </c>
      <c r="E177" s="27">
        <v>-7.4846399999999997</v>
      </c>
      <c r="S177" t="s">
        <v>109</v>
      </c>
      <c r="T177">
        <v>104750000</v>
      </c>
      <c r="X177" t="s">
        <v>109</v>
      </c>
      <c r="Y177">
        <v>132310602</v>
      </c>
    </row>
    <row r="178" spans="1:25" x14ac:dyDescent="0.3">
      <c r="A178" s="42">
        <v>70</v>
      </c>
      <c r="B178" s="42">
        <v>112.80512299999999</v>
      </c>
      <c r="D178" s="27">
        <v>90</v>
      </c>
      <c r="E178" s="27">
        <v>-21.441337999999998</v>
      </c>
      <c r="S178" t="s">
        <v>13361</v>
      </c>
      <c r="T178">
        <v>500000</v>
      </c>
      <c r="X178" t="s">
        <v>13361</v>
      </c>
      <c r="Y178">
        <v>2047570</v>
      </c>
    </row>
    <row r="179" spans="1:25" x14ac:dyDescent="0.3">
      <c r="A179" s="42">
        <v>58</v>
      </c>
      <c r="B179" s="42">
        <v>112.708996</v>
      </c>
      <c r="D179" s="27">
        <v>95</v>
      </c>
      <c r="E179" s="27">
        <v>-29.346242</v>
      </c>
      <c r="S179" t="s">
        <v>7073</v>
      </c>
      <c r="T179">
        <v>13500000</v>
      </c>
      <c r="X179" t="s">
        <v>7073</v>
      </c>
      <c r="Y179">
        <v>9116699.5</v>
      </c>
    </row>
    <row r="180" spans="1:25" x14ac:dyDescent="0.3">
      <c r="A180" s="42">
        <v>52</v>
      </c>
      <c r="B180" s="42">
        <v>112.435221</v>
      </c>
      <c r="D180" s="27">
        <v>90</v>
      </c>
      <c r="E180" s="27">
        <v>-25.314641000000002</v>
      </c>
      <c r="S180" t="s">
        <v>247</v>
      </c>
      <c r="T180">
        <v>75500000</v>
      </c>
      <c r="X180" t="s">
        <v>247</v>
      </c>
      <c r="Y180">
        <v>74522388.75</v>
      </c>
    </row>
    <row r="181" spans="1:25" x14ac:dyDescent="0.3">
      <c r="A181" s="42">
        <v>200</v>
      </c>
      <c r="B181" s="42">
        <v>112.057433</v>
      </c>
      <c r="D181" s="27">
        <v>68</v>
      </c>
      <c r="E181" s="27">
        <v>-6.6445639999999999</v>
      </c>
      <c r="S181" t="s">
        <v>12906</v>
      </c>
      <c r="T181">
        <v>1000000</v>
      </c>
      <c r="X181" t="s">
        <v>12906</v>
      </c>
    </row>
    <row r="182" spans="1:25" x14ac:dyDescent="0.3">
      <c r="A182" s="42">
        <v>19</v>
      </c>
      <c r="B182" s="42">
        <v>111.727</v>
      </c>
      <c r="D182" s="27">
        <v>92</v>
      </c>
      <c r="E182" s="27">
        <v>-91.973129</v>
      </c>
      <c r="S182" t="s">
        <v>3295</v>
      </c>
      <c r="T182">
        <v>40000000</v>
      </c>
      <c r="X182" t="s">
        <v>3295</v>
      </c>
      <c r="Y182">
        <v>40203020</v>
      </c>
    </row>
    <row r="183" spans="1:25" x14ac:dyDescent="0.3">
      <c r="A183" s="42">
        <v>180</v>
      </c>
      <c r="B183" s="42">
        <v>111.709845</v>
      </c>
      <c r="D183" s="27">
        <v>90</v>
      </c>
      <c r="E183" s="27">
        <v>-29.125385000000001</v>
      </c>
      <c r="S183" t="s">
        <v>3730</v>
      </c>
      <c r="T183">
        <v>40750000</v>
      </c>
      <c r="X183" t="s">
        <v>3730</v>
      </c>
      <c r="Y183">
        <v>114096341.5</v>
      </c>
    </row>
    <row r="184" spans="1:25" x14ac:dyDescent="0.3">
      <c r="A184" s="42">
        <v>55</v>
      </c>
      <c r="B184" s="42">
        <v>111.22504000000001</v>
      </c>
      <c r="D184" s="27">
        <v>100</v>
      </c>
      <c r="E184" s="27">
        <v>-41.779223999999999</v>
      </c>
      <c r="S184" t="s">
        <v>2728</v>
      </c>
      <c r="T184">
        <v>24500000</v>
      </c>
      <c r="X184" t="s">
        <v>2728</v>
      </c>
      <c r="Y184">
        <v>73776455</v>
      </c>
    </row>
    <row r="185" spans="1:25" x14ac:dyDescent="0.3">
      <c r="A185" s="42">
        <v>16</v>
      </c>
      <c r="B185" s="42">
        <v>111.175354</v>
      </c>
      <c r="D185" s="27">
        <v>90</v>
      </c>
      <c r="E185" s="27">
        <v>-42.525888000000002</v>
      </c>
      <c r="S185" t="s">
        <v>12773</v>
      </c>
      <c r="T185">
        <v>1000000</v>
      </c>
      <c r="X185" t="s">
        <v>12773</v>
      </c>
      <c r="Y185">
        <v>5997134</v>
      </c>
    </row>
    <row r="186" spans="1:25" x14ac:dyDescent="0.3">
      <c r="A186" s="42">
        <v>21</v>
      </c>
      <c r="B186" s="42">
        <v>111.08891</v>
      </c>
      <c r="D186" s="27">
        <v>86</v>
      </c>
      <c r="E186" s="27">
        <v>-43.122835000000002</v>
      </c>
      <c r="S186" t="s">
        <v>6028</v>
      </c>
      <c r="X186" t="s">
        <v>6028</v>
      </c>
    </row>
    <row r="187" spans="1:25" x14ac:dyDescent="0.3">
      <c r="A187" s="42">
        <v>13</v>
      </c>
      <c r="B187" s="42">
        <v>110.92237</v>
      </c>
      <c r="D187" s="27">
        <v>100</v>
      </c>
      <c r="E187" s="27">
        <v>-64.831322999999998</v>
      </c>
      <c r="S187" t="s">
        <v>1383</v>
      </c>
      <c r="T187">
        <v>61400000</v>
      </c>
      <c r="X187" t="s">
        <v>1383</v>
      </c>
      <c r="Y187">
        <v>60560021.799999997</v>
      </c>
    </row>
    <row r="188" spans="1:25" x14ac:dyDescent="0.3">
      <c r="A188" s="42">
        <v>18</v>
      </c>
      <c r="B188" s="42">
        <v>110.50595800000001</v>
      </c>
      <c r="D188" s="27">
        <v>88</v>
      </c>
      <c r="E188" s="27">
        <v>-26.355678999999999</v>
      </c>
      <c r="S188" t="s">
        <v>13174</v>
      </c>
      <c r="T188">
        <v>500000</v>
      </c>
      <c r="X188" t="s">
        <v>13174</v>
      </c>
      <c r="Y188">
        <v>17953</v>
      </c>
    </row>
    <row r="189" spans="1:25" x14ac:dyDescent="0.3">
      <c r="A189" s="42">
        <v>40</v>
      </c>
      <c r="B189" s="42">
        <v>110.117807</v>
      </c>
      <c r="D189" s="27">
        <v>90</v>
      </c>
      <c r="E189" s="27">
        <v>-89.809438</v>
      </c>
      <c r="S189" t="s">
        <v>9184</v>
      </c>
      <c r="T189">
        <v>8000000</v>
      </c>
      <c r="X189" t="s">
        <v>9184</v>
      </c>
      <c r="Y189">
        <v>16938179</v>
      </c>
    </row>
    <row r="190" spans="1:25" x14ac:dyDescent="0.3">
      <c r="A190" s="42">
        <v>62</v>
      </c>
      <c r="B190" s="42">
        <v>110.07131200000001</v>
      </c>
      <c r="D190" s="27">
        <v>75</v>
      </c>
      <c r="E190" s="27">
        <v>-54.684676000000003</v>
      </c>
      <c r="S190" t="s">
        <v>8219</v>
      </c>
      <c r="T190">
        <v>3660000</v>
      </c>
      <c r="X190" t="s">
        <v>8219</v>
      </c>
    </row>
    <row r="191" spans="1:25" x14ac:dyDescent="0.3">
      <c r="A191" s="42">
        <v>35</v>
      </c>
      <c r="B191" s="42">
        <v>109.731527</v>
      </c>
      <c r="D191" s="27">
        <v>85</v>
      </c>
      <c r="E191" s="27">
        <v>-18.058440999999998</v>
      </c>
      <c r="S191" t="s">
        <v>9073</v>
      </c>
      <c r="T191">
        <v>10000000</v>
      </c>
      <c r="X191" t="s">
        <v>9073</v>
      </c>
      <c r="Y191">
        <v>11835</v>
      </c>
    </row>
    <row r="192" spans="1:25" x14ac:dyDescent="0.3">
      <c r="A192" s="42">
        <v>25</v>
      </c>
      <c r="B192" s="42">
        <v>109.14153</v>
      </c>
      <c r="D192" s="27">
        <v>85</v>
      </c>
      <c r="E192" s="27">
        <v>-21.775151000000001</v>
      </c>
      <c r="S192" t="s">
        <v>12180</v>
      </c>
      <c r="T192">
        <v>1800000</v>
      </c>
      <c r="X192" t="s">
        <v>12180</v>
      </c>
      <c r="Y192">
        <v>12784397</v>
      </c>
    </row>
    <row r="193" spans="1:25" x14ac:dyDescent="0.3">
      <c r="A193" s="42">
        <v>19.400870000000001</v>
      </c>
      <c r="B193" s="42">
        <v>108.89913</v>
      </c>
      <c r="D193" s="27">
        <v>85</v>
      </c>
      <c r="E193" s="27">
        <v>-0.69644200000000001</v>
      </c>
      <c r="S193" t="s">
        <v>12915</v>
      </c>
      <c r="T193">
        <v>1000000</v>
      </c>
      <c r="X193" t="s">
        <v>12915</v>
      </c>
      <c r="Y193">
        <v>62480</v>
      </c>
    </row>
    <row r="194" spans="1:25" x14ac:dyDescent="0.3">
      <c r="A194" s="42">
        <v>63</v>
      </c>
      <c r="B194" s="42">
        <v>108.383253</v>
      </c>
      <c r="D194" s="27">
        <v>68</v>
      </c>
      <c r="E194" s="27">
        <v>-16.603218999999999</v>
      </c>
      <c r="S194" t="s">
        <v>14432</v>
      </c>
      <c r="T194">
        <v>1400</v>
      </c>
      <c r="X194" t="s">
        <v>14432</v>
      </c>
    </row>
    <row r="195" spans="1:25" x14ac:dyDescent="0.3">
      <c r="A195" s="42">
        <v>75</v>
      </c>
      <c r="B195" s="42">
        <v>108.13236999999999</v>
      </c>
      <c r="D195" s="27">
        <v>85</v>
      </c>
      <c r="E195" s="27">
        <v>-37.407175000000002</v>
      </c>
      <c r="S195" t="s">
        <v>3207</v>
      </c>
      <c r="T195">
        <v>28500000</v>
      </c>
      <c r="X195" t="s">
        <v>3207</v>
      </c>
      <c r="Y195">
        <v>52176531</v>
      </c>
    </row>
    <row r="196" spans="1:25" x14ac:dyDescent="0.3">
      <c r="A196" s="42">
        <v>1.4999999999999999E-2</v>
      </c>
      <c r="B196" s="42">
        <v>107.902283</v>
      </c>
      <c r="D196" s="27">
        <v>70</v>
      </c>
      <c r="E196" s="27">
        <v>-19.983606000000002</v>
      </c>
      <c r="S196" t="s">
        <v>11721</v>
      </c>
      <c r="T196">
        <v>2500000</v>
      </c>
      <c r="X196" t="s">
        <v>11721</v>
      </c>
    </row>
    <row r="197" spans="1:25" x14ac:dyDescent="0.3">
      <c r="A197" s="42">
        <v>2.6269999999999998</v>
      </c>
      <c r="B197" s="42">
        <v>107.801945</v>
      </c>
      <c r="D197" s="27">
        <v>85</v>
      </c>
      <c r="E197" s="27">
        <v>-27.989146999999999</v>
      </c>
      <c r="S197" t="s">
        <v>11322</v>
      </c>
      <c r="T197">
        <v>3000000</v>
      </c>
      <c r="X197" t="s">
        <v>11322</v>
      </c>
      <c r="Y197">
        <v>10017041</v>
      </c>
    </row>
    <row r="198" spans="1:25" x14ac:dyDescent="0.3">
      <c r="A198" s="42">
        <v>150</v>
      </c>
      <c r="B198" s="42">
        <v>107.704099</v>
      </c>
      <c r="D198" s="27">
        <v>85</v>
      </c>
      <c r="E198" s="27">
        <v>-22.505025</v>
      </c>
      <c r="S198" t="s">
        <v>6735</v>
      </c>
      <c r="T198">
        <v>20000000</v>
      </c>
      <c r="X198" t="s">
        <v>6735</v>
      </c>
      <c r="Y198">
        <v>8888355</v>
      </c>
    </row>
    <row r="199" spans="1:25" x14ac:dyDescent="0.3">
      <c r="A199" s="42">
        <v>4.4000000000000004</v>
      </c>
      <c r="B199" s="42">
        <v>107.6</v>
      </c>
      <c r="D199" s="27">
        <v>100</v>
      </c>
      <c r="E199" s="27">
        <v>-53.559508999999998</v>
      </c>
      <c r="S199" t="s">
        <v>5751</v>
      </c>
      <c r="T199">
        <v>11875000</v>
      </c>
      <c r="X199" t="s">
        <v>5751</v>
      </c>
      <c r="Y199">
        <v>43984230</v>
      </c>
    </row>
    <row r="200" spans="1:25" x14ac:dyDescent="0.3">
      <c r="A200" s="42">
        <v>55</v>
      </c>
      <c r="B200" s="42">
        <v>107.58603600000001</v>
      </c>
      <c r="D200" s="27">
        <v>90</v>
      </c>
      <c r="E200" s="27">
        <v>-45.393664999999999</v>
      </c>
      <c r="S200" t="s">
        <v>10722</v>
      </c>
      <c r="X200" t="s">
        <v>10722</v>
      </c>
      <c r="Y200">
        <v>1391770</v>
      </c>
    </row>
    <row r="201" spans="1:25" x14ac:dyDescent="0.3">
      <c r="A201" s="42">
        <v>70</v>
      </c>
      <c r="B201" s="42">
        <v>107.575142</v>
      </c>
      <c r="D201" s="27">
        <v>85</v>
      </c>
      <c r="E201" s="27">
        <v>-44.951667999999998</v>
      </c>
      <c r="S201" t="s">
        <v>2114</v>
      </c>
      <c r="T201">
        <v>64875000</v>
      </c>
      <c r="X201" t="s">
        <v>2114</v>
      </c>
      <c r="Y201">
        <v>108477742.5</v>
      </c>
    </row>
    <row r="202" spans="1:25" x14ac:dyDescent="0.3">
      <c r="A202" s="42">
        <v>61</v>
      </c>
      <c r="B202" s="42">
        <v>106.73539599999999</v>
      </c>
      <c r="D202" s="27">
        <v>85</v>
      </c>
      <c r="E202" s="27">
        <v>-20.066330000000001</v>
      </c>
      <c r="S202" t="s">
        <v>1304</v>
      </c>
      <c r="T202">
        <v>65000000</v>
      </c>
      <c r="X202" t="s">
        <v>1304</v>
      </c>
      <c r="Y202">
        <v>105782341.5</v>
      </c>
    </row>
    <row r="203" spans="1:25" x14ac:dyDescent="0.3">
      <c r="A203" s="42">
        <v>7</v>
      </c>
      <c r="B203" s="42">
        <v>106.709992</v>
      </c>
      <c r="D203" s="27">
        <v>60</v>
      </c>
      <c r="E203" s="27">
        <v>-28.50573</v>
      </c>
      <c r="S203" t="s">
        <v>8987</v>
      </c>
      <c r="X203" t="s">
        <v>8987</v>
      </c>
      <c r="Y203">
        <v>244465</v>
      </c>
    </row>
    <row r="204" spans="1:25" x14ac:dyDescent="0.3">
      <c r="A204" s="42">
        <v>90</v>
      </c>
      <c r="B204" s="42">
        <v>106.573705</v>
      </c>
      <c r="D204" s="27">
        <v>60</v>
      </c>
      <c r="E204" s="27">
        <v>-28.888739999999999</v>
      </c>
      <c r="S204" t="s">
        <v>13240</v>
      </c>
      <c r="T204">
        <v>650000</v>
      </c>
      <c r="X204" t="s">
        <v>13240</v>
      </c>
    </row>
    <row r="205" spans="1:25" x14ac:dyDescent="0.3">
      <c r="A205" s="42">
        <v>38</v>
      </c>
      <c r="B205" s="42">
        <v>106.51231</v>
      </c>
      <c r="D205" s="27">
        <v>35</v>
      </c>
      <c r="E205" s="27">
        <v>-21.598317000000002</v>
      </c>
      <c r="S205" t="s">
        <v>739</v>
      </c>
      <c r="T205">
        <v>46500000</v>
      </c>
      <c r="X205" t="s">
        <v>739</v>
      </c>
      <c r="Y205">
        <v>83099222.400000006</v>
      </c>
    </row>
    <row r="206" spans="1:25" x14ac:dyDescent="0.3">
      <c r="A206" s="42">
        <v>44</v>
      </c>
      <c r="B206" s="42">
        <v>106.415432</v>
      </c>
      <c r="D206" s="27">
        <v>8</v>
      </c>
      <c r="E206" s="27">
        <v>-0.83746166666666699</v>
      </c>
      <c r="S206" t="s">
        <v>3187</v>
      </c>
      <c r="T206">
        <v>8000000</v>
      </c>
      <c r="X206" t="s">
        <v>3187</v>
      </c>
      <c r="Y206">
        <v>10572742</v>
      </c>
    </row>
    <row r="207" spans="1:25" x14ac:dyDescent="0.3">
      <c r="A207" s="42">
        <v>150</v>
      </c>
      <c r="B207" s="42">
        <v>106.386216</v>
      </c>
      <c r="D207" s="27">
        <v>85</v>
      </c>
      <c r="E207" s="27">
        <v>-41.424284</v>
      </c>
      <c r="S207" t="s">
        <v>1262</v>
      </c>
      <c r="T207">
        <v>150000</v>
      </c>
      <c r="X207" t="s">
        <v>1262</v>
      </c>
    </row>
    <row r="208" spans="1:25" x14ac:dyDescent="0.3">
      <c r="A208" s="42">
        <v>95</v>
      </c>
      <c r="B208" s="42">
        <v>106.14815900000001</v>
      </c>
      <c r="D208" s="27">
        <v>85</v>
      </c>
      <c r="E208" s="27">
        <v>-4.8298540000000001</v>
      </c>
      <c r="S208" t="s">
        <v>12018</v>
      </c>
      <c r="X208" t="s">
        <v>12018</v>
      </c>
      <c r="Y208">
        <v>549632</v>
      </c>
    </row>
    <row r="209" spans="1:25" x14ac:dyDescent="0.3">
      <c r="A209" s="42">
        <v>110</v>
      </c>
      <c r="B209" s="42">
        <v>104.94878</v>
      </c>
      <c r="D209" s="27">
        <v>85</v>
      </c>
      <c r="E209" s="27">
        <v>-9.2453299999999992</v>
      </c>
      <c r="S209" t="s">
        <v>5896</v>
      </c>
      <c r="T209">
        <v>11000000</v>
      </c>
      <c r="X209" t="s">
        <v>5896</v>
      </c>
      <c r="Y209">
        <v>14217558.5</v>
      </c>
    </row>
    <row r="210" spans="1:25" x14ac:dyDescent="0.3">
      <c r="A210" s="42">
        <v>200</v>
      </c>
      <c r="B210" s="42">
        <v>104.360277</v>
      </c>
      <c r="D210" s="27">
        <v>65</v>
      </c>
      <c r="E210" s="27">
        <v>-31.951647000000001</v>
      </c>
      <c r="S210" t="s">
        <v>13787</v>
      </c>
      <c r="T210">
        <v>250000</v>
      </c>
      <c r="X210" t="s">
        <v>13787</v>
      </c>
      <c r="Y210">
        <v>203134</v>
      </c>
    </row>
    <row r="211" spans="1:25" x14ac:dyDescent="0.3">
      <c r="A211" s="42">
        <v>98</v>
      </c>
      <c r="B211" s="42">
        <v>104.00763999999999</v>
      </c>
      <c r="D211" s="27">
        <v>82</v>
      </c>
      <c r="E211" s="27">
        <v>-47.456299000000001</v>
      </c>
      <c r="S211" t="s">
        <v>4711</v>
      </c>
      <c r="T211">
        <v>32500000</v>
      </c>
      <c r="X211" t="s">
        <v>4711</v>
      </c>
      <c r="Y211">
        <v>2221994</v>
      </c>
    </row>
    <row r="212" spans="1:25" x14ac:dyDescent="0.3">
      <c r="A212" s="42">
        <v>50</v>
      </c>
      <c r="B212" s="42">
        <v>103.620822</v>
      </c>
      <c r="D212" s="27">
        <v>84</v>
      </c>
      <c r="E212" s="27">
        <v>-30.784020999999999</v>
      </c>
      <c r="S212" t="s">
        <v>5773</v>
      </c>
      <c r="T212">
        <v>11666666.666666666</v>
      </c>
      <c r="X212" t="s">
        <v>5773</v>
      </c>
      <c r="Y212">
        <v>23393527.5</v>
      </c>
    </row>
    <row r="213" spans="1:25" x14ac:dyDescent="0.3">
      <c r="A213" s="42">
        <v>4.5</v>
      </c>
      <c r="B213" s="42">
        <v>103.57658000000001</v>
      </c>
      <c r="D213" s="27">
        <v>80</v>
      </c>
      <c r="E213" s="27">
        <v>-0.63621499999999997</v>
      </c>
      <c r="S213" t="s">
        <v>3689</v>
      </c>
      <c r="T213">
        <v>28945000</v>
      </c>
      <c r="X213" t="s">
        <v>3689</v>
      </c>
      <c r="Y213">
        <v>20001270.5</v>
      </c>
    </row>
    <row r="214" spans="1:25" x14ac:dyDescent="0.3">
      <c r="A214" s="42">
        <v>5</v>
      </c>
      <c r="B214" s="42">
        <v>102.917283</v>
      </c>
      <c r="D214" s="27">
        <v>80</v>
      </c>
      <c r="E214" s="27">
        <v>-6.7846900000000003</v>
      </c>
      <c r="S214" t="s">
        <v>10506</v>
      </c>
      <c r="T214">
        <v>5000000</v>
      </c>
      <c r="X214" t="s">
        <v>10506</v>
      </c>
    </row>
    <row r="215" spans="1:25" x14ac:dyDescent="0.3">
      <c r="A215" s="42">
        <v>102</v>
      </c>
      <c r="B215" s="42">
        <v>102.84335</v>
      </c>
      <c r="D215" s="27">
        <v>80</v>
      </c>
      <c r="E215" s="27">
        <v>-10.89709</v>
      </c>
      <c r="S215" t="s">
        <v>6652</v>
      </c>
      <c r="T215">
        <v>12750000</v>
      </c>
      <c r="X215" t="s">
        <v>6652</v>
      </c>
      <c r="Y215">
        <v>2207975</v>
      </c>
    </row>
    <row r="216" spans="1:25" x14ac:dyDescent="0.3">
      <c r="A216" s="42">
        <v>132</v>
      </c>
      <c r="B216" s="42">
        <v>102.277056</v>
      </c>
      <c r="D216" s="27">
        <v>80</v>
      </c>
      <c r="E216" s="27">
        <v>-14.051289000000001</v>
      </c>
      <c r="S216" t="s">
        <v>10836</v>
      </c>
      <c r="T216">
        <v>2783462</v>
      </c>
      <c r="X216" t="s">
        <v>10836</v>
      </c>
      <c r="Y216">
        <v>25000000</v>
      </c>
    </row>
    <row r="217" spans="1:25" x14ac:dyDescent="0.3">
      <c r="A217" s="42">
        <v>18</v>
      </c>
      <c r="B217" s="42">
        <v>101.93873000000001</v>
      </c>
      <c r="D217" s="27">
        <v>80</v>
      </c>
      <c r="E217" s="27">
        <v>-19.492771999999999</v>
      </c>
      <c r="S217" t="s">
        <v>13024</v>
      </c>
      <c r="T217">
        <v>950000</v>
      </c>
      <c r="X217" t="s">
        <v>13024</v>
      </c>
    </row>
    <row r="218" spans="1:25" x14ac:dyDescent="0.3">
      <c r="A218" s="42">
        <v>20</v>
      </c>
      <c r="B218" s="42">
        <v>101.69735</v>
      </c>
      <c r="D218" s="27">
        <v>80</v>
      </c>
      <c r="E218" s="27">
        <v>-23.315180999999999</v>
      </c>
      <c r="S218" t="s">
        <v>8151</v>
      </c>
      <c r="T218">
        <v>13000000</v>
      </c>
      <c r="X218" t="s">
        <v>8151</v>
      </c>
      <c r="Y218">
        <v>5002310</v>
      </c>
    </row>
    <row r="219" spans="1:25" x14ac:dyDescent="0.3">
      <c r="A219" s="42">
        <v>4</v>
      </c>
      <c r="B219" s="42">
        <v>101.5</v>
      </c>
      <c r="D219" s="27">
        <v>90</v>
      </c>
      <c r="E219" s="27">
        <v>-39.371991000000001</v>
      </c>
      <c r="S219" t="s">
        <v>6270</v>
      </c>
      <c r="T219">
        <v>15000000</v>
      </c>
      <c r="X219" t="s">
        <v>6270</v>
      </c>
      <c r="Y219">
        <v>5000000</v>
      </c>
    </row>
    <row r="220" spans="1:25" x14ac:dyDescent="0.3">
      <c r="A220" s="42">
        <v>20</v>
      </c>
      <c r="B220" s="42">
        <v>101.46322600000001</v>
      </c>
      <c r="D220" s="27">
        <v>80</v>
      </c>
      <c r="E220" s="27">
        <v>-10.227031</v>
      </c>
      <c r="S220" t="s">
        <v>13314</v>
      </c>
      <c r="T220">
        <v>500000</v>
      </c>
      <c r="X220" t="s">
        <v>13314</v>
      </c>
    </row>
    <row r="221" spans="1:25" x14ac:dyDescent="0.3">
      <c r="A221" s="42">
        <v>40</v>
      </c>
      <c r="B221" s="42">
        <v>101.34017799999999</v>
      </c>
      <c r="D221" s="27">
        <v>75</v>
      </c>
      <c r="E221" s="27">
        <v>-29.643613999999999</v>
      </c>
      <c r="S221" t="s">
        <v>1078</v>
      </c>
      <c r="T221">
        <v>109000000</v>
      </c>
      <c r="X221" t="s">
        <v>1078</v>
      </c>
      <c r="Y221">
        <v>100446895</v>
      </c>
    </row>
    <row r="222" spans="1:25" x14ac:dyDescent="0.3">
      <c r="A222" s="42">
        <v>75</v>
      </c>
      <c r="B222" s="42">
        <v>101.04913000000001</v>
      </c>
      <c r="D222" s="27">
        <v>85</v>
      </c>
      <c r="E222" s="27">
        <v>-29.649103</v>
      </c>
      <c r="S222" t="s">
        <v>8024</v>
      </c>
      <c r="X222" t="s">
        <v>8024</v>
      </c>
    </row>
    <row r="223" spans="1:25" x14ac:dyDescent="0.3">
      <c r="A223" s="42">
        <v>80</v>
      </c>
      <c r="B223" s="42">
        <v>100.965237</v>
      </c>
      <c r="D223" s="27">
        <v>80</v>
      </c>
      <c r="E223" s="27">
        <v>-40.557129000000003</v>
      </c>
      <c r="S223" t="s">
        <v>4805</v>
      </c>
      <c r="T223">
        <v>26666666.666666668</v>
      </c>
      <c r="X223" t="s">
        <v>4805</v>
      </c>
      <c r="Y223">
        <v>58473535.666666664</v>
      </c>
    </row>
    <row r="224" spans="1:25" x14ac:dyDescent="0.3">
      <c r="A224" s="42">
        <v>11</v>
      </c>
      <c r="B224" s="42">
        <v>100.72199999999999</v>
      </c>
      <c r="D224" s="27">
        <v>88</v>
      </c>
      <c r="E224" s="27">
        <v>-50.100361999999997</v>
      </c>
      <c r="S224" t="s">
        <v>6713</v>
      </c>
      <c r="T224">
        <v>11500000</v>
      </c>
      <c r="X224" t="s">
        <v>6713</v>
      </c>
      <c r="Y224">
        <v>47250427</v>
      </c>
    </row>
    <row r="225" spans="1:25" x14ac:dyDescent="0.3">
      <c r="A225" s="42">
        <v>50</v>
      </c>
      <c r="B225" s="42">
        <v>100.315155</v>
      </c>
      <c r="D225" s="27">
        <v>70</v>
      </c>
      <c r="E225" s="27">
        <v>-32.245792000000002</v>
      </c>
      <c r="S225" t="s">
        <v>8764</v>
      </c>
      <c r="T225">
        <v>10000000</v>
      </c>
      <c r="X225" t="s">
        <v>8764</v>
      </c>
      <c r="Y225">
        <v>30306281</v>
      </c>
    </row>
    <row r="226" spans="1:25" x14ac:dyDescent="0.3">
      <c r="A226" s="42">
        <v>10</v>
      </c>
      <c r="B226" s="42">
        <v>100.175871</v>
      </c>
      <c r="D226" s="27">
        <v>76</v>
      </c>
      <c r="E226" s="27">
        <v>-48.220112</v>
      </c>
      <c r="S226" t="s">
        <v>1590</v>
      </c>
      <c r="T226">
        <v>20000000</v>
      </c>
      <c r="X226" t="s">
        <v>1590</v>
      </c>
    </row>
    <row r="227" spans="1:25" x14ac:dyDescent="0.3">
      <c r="A227" s="42">
        <v>8</v>
      </c>
      <c r="B227" s="42">
        <v>99.93</v>
      </c>
      <c r="D227" s="27">
        <v>80</v>
      </c>
      <c r="E227" s="27">
        <v>-41.457582000000002</v>
      </c>
      <c r="S227" t="s">
        <v>11971</v>
      </c>
      <c r="X227" t="s">
        <v>11971</v>
      </c>
      <c r="Y227">
        <v>110000</v>
      </c>
    </row>
    <row r="228" spans="1:25" x14ac:dyDescent="0.3">
      <c r="A228" s="42">
        <v>33</v>
      </c>
      <c r="B228" s="42">
        <v>99.541238000000007</v>
      </c>
      <c r="D228" s="27">
        <v>80</v>
      </c>
      <c r="E228" s="27">
        <v>-45.433253999999998</v>
      </c>
      <c r="S228" t="s">
        <v>9781</v>
      </c>
      <c r="X228" t="s">
        <v>9781</v>
      </c>
      <c r="Y228">
        <v>1425993</v>
      </c>
    </row>
    <row r="229" spans="1:25" x14ac:dyDescent="0.3">
      <c r="A229" s="42">
        <v>35</v>
      </c>
      <c r="B229" s="42">
        <v>99.455174999999997</v>
      </c>
      <c r="D229" s="27">
        <v>80</v>
      </c>
      <c r="E229" s="27">
        <v>-47.114435</v>
      </c>
      <c r="S229" t="s">
        <v>8964</v>
      </c>
      <c r="T229">
        <v>10000000</v>
      </c>
      <c r="X229" t="s">
        <v>8964</v>
      </c>
      <c r="Y229">
        <v>2757370.5</v>
      </c>
    </row>
    <row r="230" spans="1:25" x14ac:dyDescent="0.3">
      <c r="A230" s="42">
        <v>7.5</v>
      </c>
      <c r="B230" s="42">
        <v>99.093295999999995</v>
      </c>
      <c r="D230" s="27">
        <v>80</v>
      </c>
      <c r="E230" s="27">
        <v>-43.926768000000003</v>
      </c>
      <c r="S230" t="s">
        <v>5630</v>
      </c>
      <c r="T230">
        <v>17000000</v>
      </c>
      <c r="X230" t="s">
        <v>5630</v>
      </c>
      <c r="Y230">
        <v>1075288</v>
      </c>
    </row>
    <row r="231" spans="1:25" x14ac:dyDescent="0.3">
      <c r="A231" s="42">
        <v>5</v>
      </c>
      <c r="B231" s="42">
        <v>99.007828000000003</v>
      </c>
      <c r="D231" s="27">
        <v>44</v>
      </c>
      <c r="E231" s="27">
        <v>-22.528314999999999</v>
      </c>
      <c r="S231" t="s">
        <v>4171</v>
      </c>
      <c r="T231">
        <v>13000000</v>
      </c>
      <c r="X231" t="s">
        <v>4171</v>
      </c>
      <c r="Y231">
        <v>9975684</v>
      </c>
    </row>
    <row r="232" spans="1:25" x14ac:dyDescent="0.3">
      <c r="A232" s="42">
        <v>40</v>
      </c>
      <c r="B232" s="42">
        <v>98.614543999999995</v>
      </c>
      <c r="D232" s="27">
        <v>80</v>
      </c>
      <c r="E232" s="27">
        <v>-59.04918</v>
      </c>
      <c r="S232" t="s">
        <v>5822</v>
      </c>
      <c r="T232">
        <v>25000000</v>
      </c>
      <c r="X232" t="s">
        <v>5822</v>
      </c>
      <c r="Y232">
        <v>29247405</v>
      </c>
    </row>
    <row r="233" spans="1:25" x14ac:dyDescent="0.3">
      <c r="A233" s="42">
        <v>85</v>
      </c>
      <c r="B233" s="42">
        <v>98.405771000000001</v>
      </c>
      <c r="D233" s="27">
        <v>80</v>
      </c>
      <c r="E233" s="27">
        <v>-60.326576000000003</v>
      </c>
      <c r="S233" t="s">
        <v>2243</v>
      </c>
      <c r="T233">
        <v>40777777.777777776</v>
      </c>
      <c r="X233" t="s">
        <v>2243</v>
      </c>
      <c r="Y233">
        <v>62790962.200000003</v>
      </c>
    </row>
    <row r="234" spans="1:25" x14ac:dyDescent="0.3">
      <c r="A234" s="42">
        <v>100</v>
      </c>
      <c r="B234" s="42">
        <v>97.992827000000005</v>
      </c>
      <c r="D234" s="27">
        <v>80</v>
      </c>
      <c r="E234" s="27">
        <v>-60.519261</v>
      </c>
      <c r="S234" t="s">
        <v>11437</v>
      </c>
      <c r="X234" t="s">
        <v>11437</v>
      </c>
    </row>
    <row r="235" spans="1:25" x14ac:dyDescent="0.3">
      <c r="A235" s="42">
        <v>5.0999999999999996</v>
      </c>
      <c r="B235" s="42">
        <v>97.822376000000006</v>
      </c>
      <c r="D235" s="27">
        <v>80</v>
      </c>
      <c r="E235" s="27">
        <v>-62.406609000000003</v>
      </c>
      <c r="S235" t="s">
        <v>9002</v>
      </c>
      <c r="X235" t="s">
        <v>9002</v>
      </c>
      <c r="Y235">
        <v>221210</v>
      </c>
    </row>
    <row r="236" spans="1:25" x14ac:dyDescent="0.3">
      <c r="A236" s="42">
        <v>50</v>
      </c>
      <c r="B236" s="42">
        <v>97.637473999999997</v>
      </c>
      <c r="D236" s="27">
        <v>80</v>
      </c>
      <c r="E236" s="27">
        <v>-61.682000000000002</v>
      </c>
      <c r="S236" t="s">
        <v>3149</v>
      </c>
      <c r="T236">
        <v>24000000</v>
      </c>
      <c r="X236" t="s">
        <v>3149</v>
      </c>
      <c r="Y236">
        <v>32662299</v>
      </c>
    </row>
    <row r="237" spans="1:25" x14ac:dyDescent="0.3">
      <c r="A237" s="42">
        <v>20</v>
      </c>
      <c r="B237" s="42">
        <v>97.224271000000002</v>
      </c>
      <c r="D237" s="27">
        <v>90</v>
      </c>
      <c r="E237" s="27">
        <v>-62.643909999999998</v>
      </c>
      <c r="S237" t="s">
        <v>12498</v>
      </c>
      <c r="T237">
        <v>1500000</v>
      </c>
      <c r="X237" t="s">
        <v>12498</v>
      </c>
      <c r="Y237">
        <v>1521</v>
      </c>
    </row>
    <row r="238" spans="1:25" x14ac:dyDescent="0.3">
      <c r="A238" s="42">
        <v>18</v>
      </c>
      <c r="B238" s="42">
        <v>96.968773999999996</v>
      </c>
      <c r="D238" s="27">
        <v>70</v>
      </c>
      <c r="E238" s="27">
        <v>-52.526755000000001</v>
      </c>
      <c r="S238" t="s">
        <v>7794</v>
      </c>
      <c r="T238">
        <v>7100000</v>
      </c>
      <c r="X238" t="s">
        <v>7794</v>
      </c>
      <c r="Y238">
        <v>11783745.6</v>
      </c>
    </row>
    <row r="239" spans="1:25" x14ac:dyDescent="0.3">
      <c r="A239" s="42">
        <v>25</v>
      </c>
      <c r="B239" s="42">
        <v>96.945719999999994</v>
      </c>
      <c r="D239" s="27">
        <v>86</v>
      </c>
      <c r="E239" s="27">
        <v>-70.868669999999995</v>
      </c>
      <c r="S239" t="s">
        <v>410</v>
      </c>
      <c r="T239">
        <v>129400000</v>
      </c>
      <c r="X239" t="s">
        <v>410</v>
      </c>
      <c r="Y239">
        <v>158763032.40000001</v>
      </c>
    </row>
    <row r="240" spans="1:25" x14ac:dyDescent="0.3">
      <c r="A240" s="42">
        <v>15</v>
      </c>
      <c r="B240" s="42">
        <v>96.936400000000006</v>
      </c>
      <c r="D240" s="27">
        <v>40</v>
      </c>
      <c r="E240" s="27">
        <v>-20.593594</v>
      </c>
      <c r="S240" t="s">
        <v>12094</v>
      </c>
      <c r="T240">
        <v>2000000</v>
      </c>
      <c r="X240" t="s">
        <v>12094</v>
      </c>
    </row>
    <row r="241" spans="1:25" x14ac:dyDescent="0.3">
      <c r="A241" s="42">
        <v>42</v>
      </c>
      <c r="B241" s="42">
        <v>96.447666999999996</v>
      </c>
      <c r="D241" s="27">
        <v>52</v>
      </c>
      <c r="E241" s="27">
        <v>-50.108179</v>
      </c>
      <c r="S241" t="s">
        <v>3540</v>
      </c>
      <c r="T241">
        <v>31666666.666666668</v>
      </c>
      <c r="X241" t="s">
        <v>3540</v>
      </c>
      <c r="Y241">
        <v>30748254.666666668</v>
      </c>
    </row>
    <row r="242" spans="1:25" x14ac:dyDescent="0.3">
      <c r="A242" s="42">
        <v>6</v>
      </c>
      <c r="B242" s="42">
        <v>96.308899999999994</v>
      </c>
      <c r="D242" s="27">
        <v>80</v>
      </c>
      <c r="E242" s="27">
        <v>-56.780251999999997</v>
      </c>
      <c r="S242" t="s">
        <v>12269</v>
      </c>
      <c r="X242" t="s">
        <v>12269</v>
      </c>
      <c r="Y242">
        <v>2507106</v>
      </c>
    </row>
    <row r="243" spans="1:25" x14ac:dyDescent="0.3">
      <c r="A243" s="42">
        <v>6</v>
      </c>
      <c r="B243" s="42">
        <v>96.3</v>
      </c>
      <c r="D243" s="27">
        <v>100</v>
      </c>
      <c r="E243" s="27">
        <v>-32.713268999999997</v>
      </c>
      <c r="S243" t="s">
        <v>996</v>
      </c>
      <c r="T243">
        <v>91333333.333333328</v>
      </c>
      <c r="X243" t="s">
        <v>996</v>
      </c>
      <c r="Y243">
        <v>100856563</v>
      </c>
    </row>
    <row r="244" spans="1:25" x14ac:dyDescent="0.3">
      <c r="A244" s="42">
        <v>25</v>
      </c>
      <c r="B244" s="42">
        <v>96.248144999999994</v>
      </c>
      <c r="D244" s="27">
        <v>79</v>
      </c>
      <c r="E244" s="27">
        <v>-4.8418429999999999</v>
      </c>
      <c r="S244" t="s">
        <v>1230</v>
      </c>
      <c r="T244">
        <v>56500000</v>
      </c>
      <c r="X244" t="s">
        <v>1230</v>
      </c>
      <c r="Y244">
        <v>58824292.25</v>
      </c>
    </row>
    <row r="245" spans="1:25" x14ac:dyDescent="0.3">
      <c r="A245" s="42">
        <v>30</v>
      </c>
      <c r="B245" s="42">
        <v>95.014030000000005</v>
      </c>
      <c r="D245" s="27">
        <v>81.2</v>
      </c>
      <c r="E245" s="27">
        <v>-79.860848000000004</v>
      </c>
      <c r="S245" t="s">
        <v>12720</v>
      </c>
      <c r="T245">
        <v>1000000</v>
      </c>
      <c r="X245" t="s">
        <v>12720</v>
      </c>
      <c r="Y245">
        <v>18112929</v>
      </c>
    </row>
    <row r="246" spans="1:25" x14ac:dyDescent="0.3">
      <c r="A246" s="42">
        <v>45</v>
      </c>
      <c r="B246" s="42">
        <v>94.852970999999997</v>
      </c>
      <c r="D246" s="27">
        <v>80</v>
      </c>
      <c r="E246" s="27">
        <v>-64.928486000000007</v>
      </c>
      <c r="S246" t="s">
        <v>14296</v>
      </c>
      <c r="X246" t="s">
        <v>14296</v>
      </c>
      <c r="Y246">
        <v>24705</v>
      </c>
    </row>
    <row r="247" spans="1:25" x14ac:dyDescent="0.3">
      <c r="A247" s="42">
        <v>20</v>
      </c>
      <c r="B247" s="42">
        <v>94.324072000000001</v>
      </c>
      <c r="D247" s="27">
        <v>76</v>
      </c>
      <c r="E247" s="27">
        <v>-49.999389999999998</v>
      </c>
      <c r="S247" t="s">
        <v>7056</v>
      </c>
      <c r="T247">
        <v>18000000</v>
      </c>
      <c r="X247" t="s">
        <v>7056</v>
      </c>
      <c r="Y247">
        <v>22927390</v>
      </c>
    </row>
    <row r="248" spans="1:25" x14ac:dyDescent="0.3">
      <c r="A248" s="42">
        <v>13</v>
      </c>
      <c r="B248" s="42">
        <v>93.952326999999997</v>
      </c>
      <c r="D248" s="27">
        <v>78</v>
      </c>
      <c r="E248" s="27">
        <v>-11.5374</v>
      </c>
      <c r="S248" t="s">
        <v>11249</v>
      </c>
      <c r="T248">
        <v>3200000</v>
      </c>
      <c r="X248" t="s">
        <v>11249</v>
      </c>
    </row>
    <row r="249" spans="1:25" x14ac:dyDescent="0.3">
      <c r="A249" s="42">
        <v>15.8</v>
      </c>
      <c r="B249" s="42">
        <v>93.506209999999996</v>
      </c>
      <c r="D249" s="27">
        <v>76</v>
      </c>
      <c r="E249" s="27">
        <v>-40.713571999999999</v>
      </c>
      <c r="S249" t="s">
        <v>14348</v>
      </c>
      <c r="T249">
        <v>17350</v>
      </c>
      <c r="X249" t="s">
        <v>14348</v>
      </c>
    </row>
    <row r="250" spans="1:25" x14ac:dyDescent="0.3">
      <c r="A250" s="42">
        <v>125</v>
      </c>
      <c r="B250" s="42">
        <v>92.536137999999994</v>
      </c>
      <c r="D250" s="27">
        <v>50</v>
      </c>
      <c r="E250" s="27">
        <v>-8.1851369999999992</v>
      </c>
      <c r="S250" t="s">
        <v>14207</v>
      </c>
      <c r="T250">
        <v>60000</v>
      </c>
      <c r="X250" t="s">
        <v>14207</v>
      </c>
      <c r="Y250">
        <v>40557</v>
      </c>
    </row>
    <row r="251" spans="1:25" x14ac:dyDescent="0.3">
      <c r="A251" s="42">
        <v>8</v>
      </c>
      <c r="B251" s="42">
        <v>92.237505666666678</v>
      </c>
      <c r="D251" s="27">
        <v>75</v>
      </c>
      <c r="E251" s="27">
        <v>-6.5266400000000004</v>
      </c>
      <c r="S251" t="s">
        <v>721</v>
      </c>
      <c r="T251">
        <v>80000000</v>
      </c>
      <c r="X251" t="s">
        <v>721</v>
      </c>
      <c r="Y251">
        <v>45033973.333333336</v>
      </c>
    </row>
    <row r="252" spans="1:25" x14ac:dyDescent="0.3">
      <c r="A252" s="42">
        <v>30</v>
      </c>
      <c r="B252" s="42">
        <v>92.012642999999997</v>
      </c>
      <c r="D252" s="27">
        <v>75</v>
      </c>
      <c r="E252" s="27">
        <v>-8.3636149999999994</v>
      </c>
      <c r="S252" t="s">
        <v>2530</v>
      </c>
      <c r="T252">
        <v>70000000</v>
      </c>
      <c r="X252" t="s">
        <v>2530</v>
      </c>
      <c r="Y252">
        <v>101217900</v>
      </c>
    </row>
    <row r="253" spans="1:25" x14ac:dyDescent="0.3">
      <c r="A253" s="42">
        <v>52</v>
      </c>
      <c r="B253" s="42">
        <v>91.704210000000003</v>
      </c>
      <c r="D253" s="27">
        <v>70</v>
      </c>
      <c r="E253" s="27">
        <v>-22.620909999999999</v>
      </c>
      <c r="S253" t="s">
        <v>8591</v>
      </c>
      <c r="T253">
        <v>11000000</v>
      </c>
      <c r="X253" t="s">
        <v>8591</v>
      </c>
      <c r="Y253">
        <v>13903262</v>
      </c>
    </row>
    <row r="254" spans="1:25" x14ac:dyDescent="0.3">
      <c r="A254" s="42">
        <v>44.5</v>
      </c>
      <c r="B254" s="42">
        <v>91.519447999999997</v>
      </c>
      <c r="D254" s="27">
        <v>70</v>
      </c>
      <c r="E254" s="27">
        <v>-26.573039000000001</v>
      </c>
      <c r="S254" t="s">
        <v>12628</v>
      </c>
      <c r="T254">
        <v>1200000</v>
      </c>
      <c r="X254" t="s">
        <v>12628</v>
      </c>
    </row>
    <row r="255" spans="1:25" x14ac:dyDescent="0.3">
      <c r="A255" s="42">
        <v>28</v>
      </c>
      <c r="B255" s="42">
        <v>91.518351999999993</v>
      </c>
      <c r="D255" s="27">
        <v>75</v>
      </c>
      <c r="E255" s="27">
        <v>-27.999514999999999</v>
      </c>
      <c r="S255" t="s">
        <v>5143</v>
      </c>
      <c r="T255">
        <v>20000000</v>
      </c>
      <c r="X255" t="s">
        <v>5143</v>
      </c>
      <c r="Y255">
        <v>28074500</v>
      </c>
    </row>
    <row r="256" spans="1:25" x14ac:dyDescent="0.3">
      <c r="A256" s="42">
        <v>4</v>
      </c>
      <c r="B256" s="42">
        <v>90.9</v>
      </c>
      <c r="D256" s="27">
        <v>75</v>
      </c>
      <c r="E256" s="27">
        <v>-29.565556999999998</v>
      </c>
      <c r="S256" t="s">
        <v>14197</v>
      </c>
      <c r="T256">
        <v>75000</v>
      </c>
      <c r="X256" t="s">
        <v>14197</v>
      </c>
    </row>
    <row r="257" spans="1:25" x14ac:dyDescent="0.3">
      <c r="A257" s="42">
        <v>11</v>
      </c>
      <c r="B257" s="42">
        <v>90.736215000000001</v>
      </c>
      <c r="D257" s="27">
        <v>80</v>
      </c>
      <c r="E257" s="27">
        <v>-37.955679000000003</v>
      </c>
      <c r="S257" t="s">
        <v>176</v>
      </c>
      <c r="T257">
        <v>92888888.888888896</v>
      </c>
      <c r="X257" t="s">
        <v>176</v>
      </c>
      <c r="Y257">
        <v>109926458</v>
      </c>
    </row>
    <row r="258" spans="1:25" x14ac:dyDescent="0.3">
      <c r="A258" s="42">
        <v>125</v>
      </c>
      <c r="B258" s="42">
        <v>90.397306999999998</v>
      </c>
      <c r="D258" s="27">
        <v>75</v>
      </c>
      <c r="E258" s="27">
        <v>-1.3389899999999999</v>
      </c>
      <c r="S258" t="s">
        <v>7211</v>
      </c>
      <c r="T258">
        <v>18000000</v>
      </c>
      <c r="X258" t="s">
        <v>7211</v>
      </c>
    </row>
    <row r="259" spans="1:25" x14ac:dyDescent="0.3">
      <c r="A259" s="42">
        <v>170</v>
      </c>
      <c r="B259" s="42">
        <v>89.746958000000006</v>
      </c>
      <c r="D259" s="27">
        <v>80</v>
      </c>
      <c r="E259" s="27">
        <v>-38.476728999999999</v>
      </c>
      <c r="S259" t="s">
        <v>13355</v>
      </c>
      <c r="T259">
        <v>1000000</v>
      </c>
      <c r="X259" t="s">
        <v>13355</v>
      </c>
      <c r="Y259">
        <v>3773863</v>
      </c>
    </row>
    <row r="260" spans="1:25" x14ac:dyDescent="0.3">
      <c r="A260" s="42">
        <v>35</v>
      </c>
      <c r="B260" s="42">
        <v>89.732962000000001</v>
      </c>
      <c r="D260" s="27">
        <v>55</v>
      </c>
      <c r="E260" s="27">
        <v>-17.399564999999999</v>
      </c>
      <c r="S260" t="s">
        <v>11508</v>
      </c>
      <c r="T260">
        <v>3000000</v>
      </c>
      <c r="X260" t="s">
        <v>11508</v>
      </c>
    </row>
    <row r="261" spans="1:25" x14ac:dyDescent="0.3">
      <c r="A261" s="42">
        <v>80</v>
      </c>
      <c r="B261" s="42">
        <v>89.692571999999998</v>
      </c>
      <c r="D261" s="27">
        <v>75</v>
      </c>
      <c r="E261" s="27">
        <v>-35.748871999999999</v>
      </c>
      <c r="S261" t="s">
        <v>10438</v>
      </c>
      <c r="T261">
        <v>5000000</v>
      </c>
      <c r="X261" t="s">
        <v>10438</v>
      </c>
      <c r="Y261">
        <v>8786715</v>
      </c>
    </row>
    <row r="262" spans="1:25" x14ac:dyDescent="0.3">
      <c r="A262" s="42">
        <v>38</v>
      </c>
      <c r="B262" s="42">
        <v>89.214072000000002</v>
      </c>
      <c r="D262" s="27">
        <v>52</v>
      </c>
      <c r="E262" s="27">
        <v>-17.363557</v>
      </c>
      <c r="S262" t="s">
        <v>1470</v>
      </c>
      <c r="T262">
        <v>35458333.333333336</v>
      </c>
      <c r="X262" t="s">
        <v>1470</v>
      </c>
      <c r="Y262">
        <v>50084026.700000003</v>
      </c>
    </row>
    <row r="263" spans="1:25" x14ac:dyDescent="0.3">
      <c r="A263" s="42">
        <v>74</v>
      </c>
      <c r="B263" s="42">
        <v>88.495847999999995</v>
      </c>
      <c r="D263" s="27">
        <v>75</v>
      </c>
      <c r="E263" s="27">
        <v>-52.248021000000001</v>
      </c>
      <c r="S263" t="s">
        <v>13051</v>
      </c>
      <c r="T263">
        <v>3000000</v>
      </c>
      <c r="X263" t="s">
        <v>13051</v>
      </c>
    </row>
    <row r="264" spans="1:25" x14ac:dyDescent="0.3">
      <c r="A264" s="42">
        <v>93</v>
      </c>
      <c r="B264" s="42">
        <v>88.166115000000005</v>
      </c>
      <c r="D264" s="27">
        <v>75</v>
      </c>
      <c r="E264" s="27">
        <v>-44.986654000000001</v>
      </c>
      <c r="S264" t="s">
        <v>3742</v>
      </c>
      <c r="T264">
        <v>44000000</v>
      </c>
      <c r="X264" t="s">
        <v>3742</v>
      </c>
      <c r="Y264">
        <v>41967834</v>
      </c>
    </row>
    <row r="265" spans="1:25" x14ac:dyDescent="0.3">
      <c r="A265" s="42">
        <v>15</v>
      </c>
      <c r="B265" s="42">
        <v>88.001285999999993</v>
      </c>
      <c r="D265" s="27">
        <v>75</v>
      </c>
      <c r="E265" s="27">
        <v>-60.432116999999998</v>
      </c>
      <c r="S265" t="s">
        <v>3185</v>
      </c>
      <c r="T265">
        <v>44600000</v>
      </c>
      <c r="X265" t="s">
        <v>3185</v>
      </c>
      <c r="Y265">
        <v>48425654.200000003</v>
      </c>
    </row>
    <row r="266" spans="1:25" x14ac:dyDescent="0.3">
      <c r="A266" s="42">
        <v>61</v>
      </c>
      <c r="B266" s="42">
        <v>87.775459999999995</v>
      </c>
      <c r="D266" s="27">
        <v>75</v>
      </c>
      <c r="E266" s="27">
        <v>-69.590483000000006</v>
      </c>
      <c r="S266" t="s">
        <v>8325</v>
      </c>
      <c r="T266">
        <v>12000000</v>
      </c>
      <c r="X266" t="s">
        <v>8325</v>
      </c>
      <c r="Y266">
        <v>27281507</v>
      </c>
    </row>
    <row r="267" spans="1:25" x14ac:dyDescent="0.3">
      <c r="A267" s="42">
        <v>85</v>
      </c>
      <c r="B267" s="42">
        <v>87.620723999999996</v>
      </c>
      <c r="D267" s="27">
        <v>45</v>
      </c>
      <c r="E267" s="27">
        <v>-23.990819999999999</v>
      </c>
      <c r="S267" t="s">
        <v>10028</v>
      </c>
      <c r="T267">
        <v>6000000</v>
      </c>
      <c r="X267" t="s">
        <v>10028</v>
      </c>
      <c r="Y267">
        <v>11434867</v>
      </c>
    </row>
    <row r="268" spans="1:25" x14ac:dyDescent="0.3">
      <c r="A268" s="42">
        <v>30</v>
      </c>
      <c r="B268" s="42">
        <v>87.559438</v>
      </c>
      <c r="D268" s="27">
        <v>82</v>
      </c>
      <c r="E268" s="27">
        <v>-45.618284000000003</v>
      </c>
      <c r="S268" t="s">
        <v>7712</v>
      </c>
      <c r="T268">
        <v>15000000</v>
      </c>
      <c r="X268" t="s">
        <v>7712</v>
      </c>
      <c r="Y268">
        <v>7996484</v>
      </c>
    </row>
    <row r="269" spans="1:25" x14ac:dyDescent="0.3">
      <c r="A269" s="42">
        <v>15</v>
      </c>
      <c r="B269" s="42">
        <v>86.978840000000005</v>
      </c>
      <c r="D269" s="27">
        <v>69</v>
      </c>
      <c r="E269" s="27">
        <v>-13.414611000000001</v>
      </c>
      <c r="S269" t="s">
        <v>2606</v>
      </c>
      <c r="T269">
        <v>43333333.333333336</v>
      </c>
      <c r="X269" t="s">
        <v>2606</v>
      </c>
      <c r="Y269">
        <v>69006493.666666672</v>
      </c>
    </row>
    <row r="270" spans="1:25" x14ac:dyDescent="0.3">
      <c r="A270" s="42">
        <v>14.4</v>
      </c>
      <c r="B270" s="42">
        <v>86.757446999999999</v>
      </c>
      <c r="D270" s="27">
        <v>75</v>
      </c>
      <c r="E270" s="27">
        <v>-38.023632999999997</v>
      </c>
      <c r="S270" t="s">
        <v>6934</v>
      </c>
      <c r="T270">
        <v>19000000</v>
      </c>
      <c r="X270" t="s">
        <v>6934</v>
      </c>
      <c r="Y270">
        <v>21483154</v>
      </c>
    </row>
    <row r="271" spans="1:25" x14ac:dyDescent="0.3">
      <c r="A271" s="42">
        <v>30</v>
      </c>
      <c r="B271" s="42">
        <v>86.631309999999999</v>
      </c>
      <c r="D271" s="27">
        <v>75</v>
      </c>
      <c r="E271" s="27">
        <v>-23.18581</v>
      </c>
      <c r="S271" t="s">
        <v>2602</v>
      </c>
      <c r="T271">
        <v>35166666.666666664</v>
      </c>
      <c r="X271" t="s">
        <v>2602</v>
      </c>
      <c r="Y271">
        <v>32805137.666666668</v>
      </c>
    </row>
    <row r="272" spans="1:25" x14ac:dyDescent="0.3">
      <c r="A272" s="42">
        <v>55</v>
      </c>
      <c r="B272" s="42">
        <v>86.6</v>
      </c>
      <c r="D272" s="27">
        <v>70</v>
      </c>
      <c r="E272" s="27">
        <v>-22.54355</v>
      </c>
      <c r="S272" t="s">
        <v>6268</v>
      </c>
      <c r="T272">
        <v>11666666.666666666</v>
      </c>
      <c r="X272" t="s">
        <v>6268</v>
      </c>
      <c r="Y272">
        <v>2987687</v>
      </c>
    </row>
    <row r="273" spans="1:25" x14ac:dyDescent="0.3">
      <c r="A273" s="42">
        <v>40</v>
      </c>
      <c r="B273" s="42">
        <v>86.546824999999998</v>
      </c>
      <c r="D273" s="27">
        <v>70</v>
      </c>
      <c r="E273" s="27">
        <v>-7.3524599999999998</v>
      </c>
      <c r="S273" t="s">
        <v>12025</v>
      </c>
      <c r="T273">
        <v>2000000</v>
      </c>
      <c r="X273" t="s">
        <v>12025</v>
      </c>
    </row>
    <row r="274" spans="1:25" x14ac:dyDescent="0.3">
      <c r="A274" s="42">
        <v>75</v>
      </c>
      <c r="B274" s="42">
        <v>85.762022000000002</v>
      </c>
      <c r="D274" s="27">
        <v>72</v>
      </c>
      <c r="E274" s="27">
        <v>-44.203958</v>
      </c>
      <c r="S274" t="s">
        <v>6922</v>
      </c>
      <c r="T274">
        <v>19000000</v>
      </c>
      <c r="X274" t="s">
        <v>6922</v>
      </c>
      <c r="Y274">
        <v>15911333</v>
      </c>
    </row>
    <row r="275" spans="1:25" x14ac:dyDescent="0.3">
      <c r="A275" s="42">
        <v>30</v>
      </c>
      <c r="B275" s="42">
        <v>85.648584999999997</v>
      </c>
      <c r="D275" s="27">
        <v>72</v>
      </c>
      <c r="E275" s="27">
        <v>-39.383130999999999</v>
      </c>
      <c r="S275" t="s">
        <v>8102</v>
      </c>
      <c r="T275">
        <v>13000000</v>
      </c>
      <c r="X275" t="s">
        <v>8102</v>
      </c>
      <c r="Y275">
        <v>26539321</v>
      </c>
    </row>
    <row r="276" spans="1:25" x14ac:dyDescent="0.3">
      <c r="A276" s="42">
        <v>30</v>
      </c>
      <c r="B276" s="42">
        <v>85.646235000000004</v>
      </c>
      <c r="D276" s="27">
        <v>59.66</v>
      </c>
      <c r="E276" s="27">
        <v>-40.71237</v>
      </c>
      <c r="S276" t="s">
        <v>3875</v>
      </c>
      <c r="T276">
        <v>28500000</v>
      </c>
      <c r="X276" t="s">
        <v>3875</v>
      </c>
      <c r="Y276">
        <v>76045092.333333328</v>
      </c>
    </row>
    <row r="277" spans="1:25" x14ac:dyDescent="0.3">
      <c r="A277" s="42">
        <v>45</v>
      </c>
      <c r="B277" s="42">
        <v>85.512915000000007</v>
      </c>
      <c r="D277" s="27">
        <v>70</v>
      </c>
      <c r="E277" s="27">
        <v>-27.727253000000001</v>
      </c>
      <c r="S277" t="s">
        <v>3878</v>
      </c>
      <c r="T277">
        <v>1500000</v>
      </c>
      <c r="X277" t="s">
        <v>3878</v>
      </c>
      <c r="Y277">
        <v>173066</v>
      </c>
    </row>
    <row r="278" spans="1:25" x14ac:dyDescent="0.3">
      <c r="A278" s="42">
        <v>130</v>
      </c>
      <c r="B278" s="42">
        <v>85.395021</v>
      </c>
      <c r="D278" s="27">
        <v>70</v>
      </c>
      <c r="E278" s="27">
        <v>-3.742998</v>
      </c>
      <c r="S278" t="s">
        <v>13731</v>
      </c>
      <c r="T278">
        <v>300000</v>
      </c>
      <c r="X278" t="s">
        <v>13731</v>
      </c>
      <c r="Y278">
        <v>2468</v>
      </c>
    </row>
    <row r="279" spans="1:25" x14ac:dyDescent="0.3">
      <c r="A279" s="42">
        <v>40</v>
      </c>
      <c r="B279" s="42">
        <v>85.069695999999993</v>
      </c>
      <c r="D279" s="27">
        <v>70</v>
      </c>
      <c r="E279" s="27">
        <v>-4.9880000000000004</v>
      </c>
      <c r="S279" t="s">
        <v>5192</v>
      </c>
      <c r="T279">
        <v>30000000</v>
      </c>
      <c r="X279" t="s">
        <v>5192</v>
      </c>
      <c r="Y279">
        <v>14888028</v>
      </c>
    </row>
    <row r="280" spans="1:25" x14ac:dyDescent="0.3">
      <c r="A280" s="42">
        <v>50</v>
      </c>
      <c r="B280" s="42">
        <v>85.014967999999996</v>
      </c>
      <c r="D280" s="27">
        <v>69.5</v>
      </c>
      <c r="E280" s="27">
        <v>-15.278</v>
      </c>
      <c r="S280" t="s">
        <v>11017</v>
      </c>
      <c r="T280">
        <v>4000000</v>
      </c>
      <c r="X280" t="s">
        <v>11017</v>
      </c>
    </row>
    <row r="281" spans="1:25" x14ac:dyDescent="0.3">
      <c r="A281" s="42">
        <v>125</v>
      </c>
      <c r="B281" s="42">
        <v>84.805004999999994</v>
      </c>
      <c r="D281" s="27">
        <v>70</v>
      </c>
      <c r="E281" s="27">
        <v>-17.525383999999999</v>
      </c>
      <c r="S281" t="s">
        <v>10369</v>
      </c>
      <c r="T281">
        <v>5000000</v>
      </c>
      <c r="X281" t="s">
        <v>10369</v>
      </c>
    </row>
    <row r="282" spans="1:25" x14ac:dyDescent="0.3">
      <c r="A282" s="42">
        <v>25</v>
      </c>
      <c r="B282" s="42">
        <v>84.713132000000002</v>
      </c>
      <c r="D282" s="27">
        <v>70</v>
      </c>
      <c r="E282" s="27">
        <v>-14.057169999999999</v>
      </c>
      <c r="S282" t="s">
        <v>5920</v>
      </c>
      <c r="T282">
        <v>19500000</v>
      </c>
      <c r="X282" t="s">
        <v>5920</v>
      </c>
      <c r="Y282">
        <v>22301256.5</v>
      </c>
    </row>
    <row r="283" spans="1:25" x14ac:dyDescent="0.3">
      <c r="A283" s="42">
        <v>103</v>
      </c>
      <c r="B283" s="42">
        <v>84.670866000000004</v>
      </c>
      <c r="D283" s="27">
        <v>70</v>
      </c>
      <c r="E283" s="27">
        <v>-29.067627999999999</v>
      </c>
      <c r="S283" t="s">
        <v>12395</v>
      </c>
      <c r="T283">
        <v>1500000</v>
      </c>
      <c r="X283" t="s">
        <v>12395</v>
      </c>
      <c r="Y283">
        <v>3478</v>
      </c>
    </row>
    <row r="284" spans="1:25" x14ac:dyDescent="0.3">
      <c r="A284" s="42">
        <v>26</v>
      </c>
      <c r="B284" s="42">
        <v>84.222437999999997</v>
      </c>
      <c r="D284" s="27">
        <v>70</v>
      </c>
      <c r="E284" s="27">
        <v>-31.654596999999999</v>
      </c>
      <c r="S284" t="s">
        <v>7441</v>
      </c>
      <c r="T284">
        <v>15000000</v>
      </c>
      <c r="X284" t="s">
        <v>7441</v>
      </c>
      <c r="Y284">
        <v>4734235</v>
      </c>
    </row>
    <row r="285" spans="1:25" x14ac:dyDescent="0.3">
      <c r="A285" s="42">
        <v>100</v>
      </c>
      <c r="B285" s="42">
        <v>84.031111999999993</v>
      </c>
      <c r="D285" s="27">
        <v>70</v>
      </c>
      <c r="E285" s="27">
        <v>-32.098491000000003</v>
      </c>
      <c r="S285" t="s">
        <v>14235</v>
      </c>
      <c r="X285" t="s">
        <v>14235</v>
      </c>
    </row>
    <row r="286" spans="1:25" x14ac:dyDescent="0.3">
      <c r="A286" s="42">
        <v>93</v>
      </c>
      <c r="B286" s="42">
        <v>83.740650000000002</v>
      </c>
      <c r="D286" s="27">
        <v>70</v>
      </c>
      <c r="E286" s="27">
        <v>-21.569645000000001</v>
      </c>
      <c r="S286" t="s">
        <v>7705</v>
      </c>
      <c r="T286">
        <v>15000000</v>
      </c>
      <c r="X286" t="s">
        <v>7705</v>
      </c>
      <c r="Y286">
        <v>12549485</v>
      </c>
    </row>
    <row r="287" spans="1:25" x14ac:dyDescent="0.3">
      <c r="A287" s="42">
        <v>2.8</v>
      </c>
      <c r="B287" s="42">
        <v>83.5</v>
      </c>
      <c r="D287" s="27">
        <v>70</v>
      </c>
      <c r="E287" s="27">
        <v>-39.842984000000001</v>
      </c>
      <c r="S287" t="s">
        <v>80</v>
      </c>
      <c r="T287">
        <v>131000000</v>
      </c>
      <c r="X287" t="s">
        <v>80</v>
      </c>
      <c r="Y287">
        <v>141592451.75</v>
      </c>
    </row>
    <row r="288" spans="1:25" x14ac:dyDescent="0.3">
      <c r="A288" s="42">
        <v>26</v>
      </c>
      <c r="B288" s="42">
        <v>83.243477999999996</v>
      </c>
      <c r="D288" s="27">
        <v>60</v>
      </c>
      <c r="E288" s="27">
        <v>-31.96875</v>
      </c>
      <c r="S288" t="s">
        <v>3771</v>
      </c>
      <c r="T288">
        <v>25250000</v>
      </c>
      <c r="X288" t="s">
        <v>3771</v>
      </c>
      <c r="Y288">
        <v>27718895.25</v>
      </c>
    </row>
    <row r="289" spans="1:25" x14ac:dyDescent="0.3">
      <c r="A289" s="42">
        <v>60</v>
      </c>
      <c r="B289" s="42">
        <v>83.151472999999996</v>
      </c>
      <c r="D289" s="27">
        <v>70</v>
      </c>
      <c r="E289" s="27">
        <v>-36.894399999999997</v>
      </c>
      <c r="S289" t="s">
        <v>580</v>
      </c>
      <c r="T289">
        <v>150000000</v>
      </c>
      <c r="X289" t="s">
        <v>580</v>
      </c>
      <c r="Y289">
        <v>114053579</v>
      </c>
    </row>
    <row r="290" spans="1:25" x14ac:dyDescent="0.3">
      <c r="A290" s="42">
        <v>4</v>
      </c>
      <c r="B290" s="42">
        <v>83.025092999999998</v>
      </c>
      <c r="D290" s="27">
        <v>70</v>
      </c>
      <c r="E290" s="27">
        <v>-7.6789610000000001</v>
      </c>
      <c r="S290" t="s">
        <v>14000</v>
      </c>
      <c r="T290">
        <v>200000</v>
      </c>
      <c r="X290" t="s">
        <v>14000</v>
      </c>
    </row>
    <row r="291" spans="1:25" x14ac:dyDescent="0.3">
      <c r="A291" s="42">
        <v>20</v>
      </c>
      <c r="B291" s="42">
        <v>82.922376</v>
      </c>
      <c r="D291" s="27">
        <v>75</v>
      </c>
      <c r="E291" s="27">
        <v>-36.490658000000003</v>
      </c>
      <c r="S291" t="s">
        <v>13077</v>
      </c>
      <c r="T291">
        <v>675000</v>
      </c>
      <c r="X291" t="s">
        <v>13077</v>
      </c>
      <c r="Y291">
        <v>425938</v>
      </c>
    </row>
    <row r="292" spans="1:25" x14ac:dyDescent="0.3">
      <c r="A292" s="42">
        <v>80</v>
      </c>
      <c r="B292" s="42">
        <v>82.831698000000003</v>
      </c>
      <c r="D292" s="27">
        <v>60</v>
      </c>
      <c r="E292" s="27">
        <v>-40.923184999999997</v>
      </c>
      <c r="S292" t="s">
        <v>10138</v>
      </c>
      <c r="T292">
        <v>2800000</v>
      </c>
      <c r="X292" t="s">
        <v>10138</v>
      </c>
      <c r="Y292">
        <v>2774068</v>
      </c>
    </row>
    <row r="293" spans="1:25" x14ac:dyDescent="0.3">
      <c r="A293" s="42">
        <v>8</v>
      </c>
      <c r="B293" s="42">
        <v>82.8</v>
      </c>
      <c r="D293" s="27">
        <v>35</v>
      </c>
      <c r="E293" s="27">
        <v>-9.9063929999999996</v>
      </c>
      <c r="S293" t="s">
        <v>3989</v>
      </c>
      <c r="T293">
        <v>40000000</v>
      </c>
      <c r="X293" t="s">
        <v>3989</v>
      </c>
      <c r="Y293">
        <v>57011847</v>
      </c>
    </row>
    <row r="294" spans="1:25" x14ac:dyDescent="0.3">
      <c r="A294" s="42">
        <v>35</v>
      </c>
      <c r="B294" s="42">
        <v>82.528645999999995</v>
      </c>
      <c r="D294" s="27">
        <v>70</v>
      </c>
      <c r="E294" s="27">
        <v>-51.009458000000002</v>
      </c>
      <c r="S294" t="s">
        <v>5494</v>
      </c>
      <c r="T294">
        <v>24500000</v>
      </c>
      <c r="X294" t="s">
        <v>5494</v>
      </c>
      <c r="Y294">
        <v>45127693.5</v>
      </c>
    </row>
    <row r="295" spans="1:25" x14ac:dyDescent="0.3">
      <c r="A295" s="42">
        <v>75</v>
      </c>
      <c r="B295" s="42">
        <v>82.299717000000001</v>
      </c>
      <c r="D295" s="27">
        <v>70</v>
      </c>
      <c r="E295" s="27">
        <v>-55.705157999999997</v>
      </c>
      <c r="S295" t="s">
        <v>2154</v>
      </c>
      <c r="T295">
        <v>54400000</v>
      </c>
      <c r="X295" t="s">
        <v>2154</v>
      </c>
      <c r="Y295">
        <v>68368305.5</v>
      </c>
    </row>
    <row r="296" spans="1:25" x14ac:dyDescent="0.3">
      <c r="A296" s="42">
        <v>70</v>
      </c>
      <c r="B296" s="42">
        <v>82.149590000000003</v>
      </c>
      <c r="D296" s="27">
        <v>70</v>
      </c>
      <c r="E296" s="27">
        <v>-50.180506000000001</v>
      </c>
      <c r="S296" t="s">
        <v>5468</v>
      </c>
      <c r="T296">
        <v>26500000</v>
      </c>
      <c r="X296" t="s">
        <v>5468</v>
      </c>
      <c r="Y296">
        <v>18156692</v>
      </c>
    </row>
    <row r="297" spans="1:25" x14ac:dyDescent="0.3">
      <c r="A297" s="42">
        <v>80</v>
      </c>
      <c r="B297" s="42">
        <v>82.001186000000004</v>
      </c>
      <c r="D297" s="27">
        <v>70</v>
      </c>
      <c r="E297" s="27">
        <v>-56.403089000000001</v>
      </c>
      <c r="S297" t="s">
        <v>3298</v>
      </c>
      <c r="T297">
        <v>40666666.666666664</v>
      </c>
      <c r="X297" t="s">
        <v>3298</v>
      </c>
      <c r="Y297">
        <v>35219308</v>
      </c>
    </row>
    <row r="298" spans="1:25" x14ac:dyDescent="0.3">
      <c r="A298" s="42">
        <v>3</v>
      </c>
      <c r="B298" s="42">
        <v>81.749883999999994</v>
      </c>
      <c r="D298" s="27">
        <v>70</v>
      </c>
      <c r="E298" s="27">
        <v>-61.539009999999998</v>
      </c>
      <c r="S298" t="s">
        <v>398</v>
      </c>
      <c r="T298">
        <v>175000000</v>
      </c>
      <c r="X298" t="s">
        <v>398</v>
      </c>
      <c r="Y298">
        <v>38297305</v>
      </c>
    </row>
    <row r="299" spans="1:25" x14ac:dyDescent="0.3">
      <c r="A299" s="42">
        <v>2.6</v>
      </c>
      <c r="B299" s="42">
        <v>81.7</v>
      </c>
      <c r="D299" s="27">
        <v>70</v>
      </c>
      <c r="E299" s="27">
        <v>-62.902875000000002</v>
      </c>
      <c r="S299" t="s">
        <v>13976</v>
      </c>
      <c r="X299" t="s">
        <v>13976</v>
      </c>
    </row>
    <row r="300" spans="1:25" x14ac:dyDescent="0.3">
      <c r="A300" s="42">
        <v>0.65</v>
      </c>
      <c r="B300" s="42">
        <v>81.552499999999995</v>
      </c>
      <c r="D300" s="27">
        <v>70</v>
      </c>
      <c r="E300" s="27">
        <v>-32.239919999999998</v>
      </c>
      <c r="S300" t="s">
        <v>12177</v>
      </c>
      <c r="T300">
        <v>1800000</v>
      </c>
      <c r="X300" t="s">
        <v>12177</v>
      </c>
      <c r="Y300">
        <v>5709616</v>
      </c>
    </row>
    <row r="301" spans="1:25" x14ac:dyDescent="0.3">
      <c r="A301" s="42">
        <v>46</v>
      </c>
      <c r="B301" s="42">
        <v>80.805111999999994</v>
      </c>
      <c r="D301" s="27">
        <v>70</v>
      </c>
      <c r="E301" s="27">
        <v>-64.148812000000007</v>
      </c>
      <c r="S301" t="s">
        <v>847</v>
      </c>
      <c r="T301">
        <v>90750000</v>
      </c>
      <c r="X301" t="s">
        <v>847</v>
      </c>
      <c r="Y301">
        <v>166764467.75</v>
      </c>
    </row>
    <row r="302" spans="1:25" x14ac:dyDescent="0.3">
      <c r="A302" s="42">
        <v>25</v>
      </c>
      <c r="B302" s="42">
        <v>80.782341500000001</v>
      </c>
      <c r="D302" s="27">
        <v>50</v>
      </c>
      <c r="E302" s="27">
        <v>-24.878709000000001</v>
      </c>
      <c r="S302" t="s">
        <v>10708</v>
      </c>
      <c r="T302">
        <v>700000000</v>
      </c>
      <c r="X302" t="s">
        <v>10708</v>
      </c>
      <c r="Y302">
        <v>1687311</v>
      </c>
    </row>
    <row r="303" spans="1:25" x14ac:dyDescent="0.3">
      <c r="A303" s="42">
        <v>20</v>
      </c>
      <c r="B303" s="42">
        <v>80.292856</v>
      </c>
      <c r="D303" s="27">
        <v>70</v>
      </c>
      <c r="E303" s="27">
        <v>-51.178721000000003</v>
      </c>
      <c r="S303" t="s">
        <v>11744</v>
      </c>
      <c r="T303">
        <v>2450000</v>
      </c>
      <c r="X303" t="s">
        <v>11744</v>
      </c>
      <c r="Y303">
        <v>178739</v>
      </c>
    </row>
    <row r="304" spans="1:25" x14ac:dyDescent="0.3">
      <c r="A304" s="42">
        <v>250</v>
      </c>
      <c r="B304" s="42">
        <v>80.249061999999995</v>
      </c>
      <c r="D304" s="27">
        <v>68</v>
      </c>
      <c r="E304" s="27">
        <v>-32.675767999999998</v>
      </c>
      <c r="S304" t="s">
        <v>8732</v>
      </c>
      <c r="T304">
        <v>7000000</v>
      </c>
      <c r="X304" t="s">
        <v>8732</v>
      </c>
      <c r="Y304">
        <v>16800000</v>
      </c>
    </row>
    <row r="305" spans="1:25" x14ac:dyDescent="0.3">
      <c r="A305" s="42">
        <v>100</v>
      </c>
      <c r="B305" s="42">
        <v>80.011740000000003</v>
      </c>
      <c r="D305" s="27">
        <v>70</v>
      </c>
      <c r="E305" s="27">
        <v>-69.382159999999999</v>
      </c>
      <c r="S305" t="s">
        <v>9907</v>
      </c>
      <c r="T305">
        <v>7000000</v>
      </c>
      <c r="X305" t="s">
        <v>9907</v>
      </c>
      <c r="Y305">
        <v>6173485</v>
      </c>
    </row>
    <row r="306" spans="1:25" x14ac:dyDescent="0.3">
      <c r="A306" s="42">
        <v>3.5</v>
      </c>
      <c r="B306" s="42">
        <v>79.900000000000006</v>
      </c>
      <c r="D306" s="27">
        <v>65</v>
      </c>
      <c r="E306" s="27">
        <v>-35.344410000000003</v>
      </c>
      <c r="S306" t="s">
        <v>8454</v>
      </c>
      <c r="T306">
        <v>7350000</v>
      </c>
      <c r="X306" t="s">
        <v>8454</v>
      </c>
      <c r="Y306">
        <v>860002</v>
      </c>
    </row>
    <row r="307" spans="1:25" x14ac:dyDescent="0.3">
      <c r="A307" s="42">
        <v>0.2</v>
      </c>
      <c r="B307" s="42">
        <v>79.65594183333333</v>
      </c>
      <c r="D307" s="27">
        <v>68</v>
      </c>
      <c r="E307" s="27">
        <v>-39.034802999999997</v>
      </c>
      <c r="S307" t="s">
        <v>5903</v>
      </c>
      <c r="T307">
        <v>8000000</v>
      </c>
      <c r="X307" t="s">
        <v>5903</v>
      </c>
      <c r="Y307">
        <v>17427926</v>
      </c>
    </row>
    <row r="308" spans="1:25" x14ac:dyDescent="0.3">
      <c r="A308" s="42">
        <v>11</v>
      </c>
      <c r="B308" s="42">
        <v>79.556400999999994</v>
      </c>
      <c r="D308" s="27">
        <v>70</v>
      </c>
      <c r="E308" s="27">
        <v>-30.619558000000001</v>
      </c>
      <c r="S308" t="s">
        <v>14024</v>
      </c>
      <c r="T308">
        <v>180000</v>
      </c>
      <c r="X308" t="s">
        <v>14024</v>
      </c>
    </row>
    <row r="309" spans="1:25" x14ac:dyDescent="0.3">
      <c r="A309" s="42">
        <v>12</v>
      </c>
      <c r="B309" s="42">
        <v>79.547205000000005</v>
      </c>
      <c r="D309" s="27">
        <v>69</v>
      </c>
      <c r="E309" s="27">
        <v>-31.483986999999999</v>
      </c>
      <c r="S309" t="s">
        <v>13211</v>
      </c>
      <c r="T309">
        <v>1000000</v>
      </c>
      <c r="X309" t="s">
        <v>13211</v>
      </c>
    </row>
    <row r="310" spans="1:25" x14ac:dyDescent="0.3">
      <c r="A310" s="42">
        <v>17</v>
      </c>
      <c r="B310" s="42">
        <v>79.471845000000002</v>
      </c>
      <c r="D310" s="27">
        <v>35</v>
      </c>
      <c r="E310" s="27">
        <v>-29.06794</v>
      </c>
      <c r="S310" t="s">
        <v>13613</v>
      </c>
      <c r="T310">
        <v>900000</v>
      </c>
      <c r="X310" t="s">
        <v>13613</v>
      </c>
    </row>
    <row r="311" spans="1:25" x14ac:dyDescent="0.3">
      <c r="A311" s="42">
        <v>16.399999999999999</v>
      </c>
      <c r="B311" s="42">
        <v>79.460115999999999</v>
      </c>
      <c r="D311" s="27">
        <v>66</v>
      </c>
      <c r="E311" s="27">
        <v>-22.431493</v>
      </c>
      <c r="S311" t="s">
        <v>13498</v>
      </c>
      <c r="T311">
        <v>500000</v>
      </c>
      <c r="X311" t="s">
        <v>13498</v>
      </c>
      <c r="Y311">
        <v>21199</v>
      </c>
    </row>
    <row r="312" spans="1:25" x14ac:dyDescent="0.3">
      <c r="A312" s="42">
        <v>26</v>
      </c>
      <c r="B312" s="42">
        <v>79.444418999999996</v>
      </c>
      <c r="D312" s="27">
        <v>68</v>
      </c>
      <c r="E312" s="27">
        <v>-34.314731999999999</v>
      </c>
      <c r="S312" t="s">
        <v>3815</v>
      </c>
      <c r="T312">
        <v>27100000</v>
      </c>
      <c r="X312" t="s">
        <v>3815</v>
      </c>
      <c r="Y312">
        <v>47055157</v>
      </c>
    </row>
    <row r="313" spans="1:25" x14ac:dyDescent="0.3">
      <c r="A313" s="42">
        <v>12</v>
      </c>
      <c r="B313" s="42">
        <v>79.443252999999999</v>
      </c>
      <c r="D313" s="27">
        <v>65</v>
      </c>
      <c r="E313" s="27">
        <v>-1.3042400000000001</v>
      </c>
      <c r="S313" t="s">
        <v>13141</v>
      </c>
      <c r="X313" t="s">
        <v>13141</v>
      </c>
      <c r="Y313">
        <v>58163</v>
      </c>
    </row>
    <row r="314" spans="1:25" x14ac:dyDescent="0.3">
      <c r="A314" s="42">
        <v>60</v>
      </c>
      <c r="B314" s="42">
        <v>79.225853999999998</v>
      </c>
      <c r="D314" s="27">
        <v>65</v>
      </c>
      <c r="E314" s="27">
        <v>-5.3829320000000003</v>
      </c>
      <c r="S314" t="s">
        <v>7698</v>
      </c>
      <c r="X314" t="s">
        <v>7698</v>
      </c>
      <c r="Y314">
        <v>10353690</v>
      </c>
    </row>
    <row r="315" spans="1:25" x14ac:dyDescent="0.3">
      <c r="A315" s="42">
        <v>55</v>
      </c>
      <c r="B315" s="42">
        <v>79.218018000000001</v>
      </c>
      <c r="D315" s="27">
        <v>65</v>
      </c>
      <c r="E315" s="27">
        <v>-9.3623200000000004</v>
      </c>
      <c r="S315" t="s">
        <v>5759</v>
      </c>
      <c r="T315">
        <v>25000000</v>
      </c>
      <c r="X315" t="s">
        <v>5759</v>
      </c>
      <c r="Y315">
        <v>39880476</v>
      </c>
    </row>
    <row r="316" spans="1:25" x14ac:dyDescent="0.3">
      <c r="A316" s="42">
        <v>15</v>
      </c>
      <c r="B316" s="42">
        <v>79.175854000000001</v>
      </c>
      <c r="D316" s="27">
        <v>65</v>
      </c>
      <c r="E316" s="27">
        <v>-10.241539</v>
      </c>
      <c r="S316" t="s">
        <v>10822</v>
      </c>
      <c r="T316">
        <v>4000000</v>
      </c>
      <c r="X316" t="s">
        <v>10822</v>
      </c>
      <c r="Y316">
        <v>36000000</v>
      </c>
    </row>
    <row r="317" spans="1:25" x14ac:dyDescent="0.3">
      <c r="A317" s="42">
        <v>5</v>
      </c>
      <c r="B317" s="42">
        <v>78.574831000000003</v>
      </c>
      <c r="D317" s="27">
        <v>65</v>
      </c>
      <c r="E317" s="27">
        <v>-12.602611</v>
      </c>
      <c r="S317" t="s">
        <v>971</v>
      </c>
      <c r="T317">
        <v>115000000</v>
      </c>
      <c r="X317" t="s">
        <v>971</v>
      </c>
      <c r="Y317">
        <v>47952020</v>
      </c>
    </row>
    <row r="318" spans="1:25" x14ac:dyDescent="0.3">
      <c r="A318" s="42">
        <v>258</v>
      </c>
      <c r="B318" s="42">
        <v>78.530303000000004</v>
      </c>
      <c r="D318" s="27">
        <v>65</v>
      </c>
      <c r="E318" s="27">
        <v>-26.033943000000001</v>
      </c>
      <c r="S318" t="s">
        <v>14269</v>
      </c>
      <c r="T318">
        <v>42000</v>
      </c>
      <c r="X318" t="s">
        <v>14269</v>
      </c>
    </row>
    <row r="319" spans="1:25" x14ac:dyDescent="0.3">
      <c r="A319" s="42">
        <v>40</v>
      </c>
      <c r="B319" s="42">
        <v>78.5</v>
      </c>
      <c r="D319" s="27">
        <v>65</v>
      </c>
      <c r="E319" s="27">
        <v>-22.654468999999999</v>
      </c>
      <c r="S319" t="s">
        <v>13658</v>
      </c>
      <c r="T319">
        <v>350000</v>
      </c>
      <c r="X319" t="s">
        <v>13658</v>
      </c>
    </row>
    <row r="320" spans="1:25" x14ac:dyDescent="0.3">
      <c r="A320" s="42">
        <v>30</v>
      </c>
      <c r="B320" s="42">
        <v>78.36</v>
      </c>
      <c r="D320" s="27">
        <v>45</v>
      </c>
      <c r="E320" s="27">
        <v>-8.9350900000000006</v>
      </c>
      <c r="S320" t="s">
        <v>8444</v>
      </c>
      <c r="T320">
        <v>1405000000</v>
      </c>
      <c r="X320" t="s">
        <v>8444</v>
      </c>
      <c r="Y320">
        <v>1365078</v>
      </c>
    </row>
    <row r="321" spans="1:25" x14ac:dyDescent="0.3">
      <c r="A321" s="42">
        <v>13</v>
      </c>
      <c r="B321" s="42">
        <v>78.038275999999996</v>
      </c>
      <c r="D321" s="27">
        <v>65</v>
      </c>
      <c r="E321" s="27">
        <v>-31.671949000000001</v>
      </c>
      <c r="S321" t="s">
        <v>8016</v>
      </c>
      <c r="T321">
        <v>12000000</v>
      </c>
      <c r="X321" t="s">
        <v>8016</v>
      </c>
    </row>
    <row r="322" spans="1:25" x14ac:dyDescent="0.3">
      <c r="A322" s="42">
        <v>50</v>
      </c>
      <c r="B322" s="42">
        <v>77.997349</v>
      </c>
      <c r="D322" s="27">
        <v>65</v>
      </c>
      <c r="E322" s="27">
        <v>-32.401069</v>
      </c>
      <c r="S322" t="s">
        <v>11161</v>
      </c>
      <c r="T322">
        <v>3500000</v>
      </c>
      <c r="X322" t="s">
        <v>11161</v>
      </c>
    </row>
    <row r="323" spans="1:25" x14ac:dyDescent="0.3">
      <c r="A323" s="42">
        <v>150</v>
      </c>
      <c r="B323" s="42">
        <v>77.946274000000003</v>
      </c>
      <c r="D323" s="27">
        <v>65</v>
      </c>
      <c r="E323" s="27">
        <v>-36.954459999999997</v>
      </c>
      <c r="S323" t="s">
        <v>9539</v>
      </c>
      <c r="T323">
        <v>8000000</v>
      </c>
      <c r="X323" t="s">
        <v>9539</v>
      </c>
    </row>
    <row r="324" spans="1:25" x14ac:dyDescent="0.3">
      <c r="A324" s="42">
        <v>3.4</v>
      </c>
      <c r="B324" s="42">
        <v>77.906494333333328</v>
      </c>
      <c r="D324" s="27">
        <v>63</v>
      </c>
      <c r="E324" s="27">
        <v>-25.976604999999999</v>
      </c>
      <c r="S324" t="s">
        <v>12375</v>
      </c>
      <c r="T324">
        <v>1500000</v>
      </c>
      <c r="X324" t="s">
        <v>12375</v>
      </c>
      <c r="Y324">
        <v>163245</v>
      </c>
    </row>
    <row r="325" spans="1:25" x14ac:dyDescent="0.3">
      <c r="A325" s="42">
        <v>6.5</v>
      </c>
      <c r="B325" s="42">
        <v>77.763836999999995</v>
      </c>
      <c r="D325" s="27">
        <v>65</v>
      </c>
      <c r="E325" s="27">
        <v>-21.467706</v>
      </c>
      <c r="S325" t="s">
        <v>11167</v>
      </c>
      <c r="T325">
        <v>2750000</v>
      </c>
      <c r="X325" t="s">
        <v>11167</v>
      </c>
      <c r="Y325">
        <v>1923750.6666666667</v>
      </c>
    </row>
    <row r="326" spans="1:25" x14ac:dyDescent="0.3">
      <c r="A326" s="42">
        <v>27</v>
      </c>
      <c r="B326" s="42">
        <v>77.729952666666676</v>
      </c>
      <c r="D326" s="27">
        <v>70</v>
      </c>
      <c r="E326" s="27">
        <v>-52.78192</v>
      </c>
      <c r="S326" t="s">
        <v>5708</v>
      </c>
      <c r="T326">
        <v>15616666.666666666</v>
      </c>
      <c r="X326" t="s">
        <v>5708</v>
      </c>
      <c r="Y326">
        <v>32424650</v>
      </c>
    </row>
    <row r="327" spans="1:25" x14ac:dyDescent="0.3">
      <c r="A327" s="42">
        <v>35</v>
      </c>
      <c r="B327" s="42">
        <v>77.692062000000007</v>
      </c>
      <c r="D327" s="27">
        <v>65</v>
      </c>
      <c r="E327" s="27">
        <v>-54.985765999999998</v>
      </c>
      <c r="S327" t="s">
        <v>4394</v>
      </c>
      <c r="T327">
        <v>25333333.333333332</v>
      </c>
      <c r="X327" t="s">
        <v>4394</v>
      </c>
      <c r="Y327">
        <v>46309696.333333336</v>
      </c>
    </row>
    <row r="328" spans="1:25" x14ac:dyDescent="0.3">
      <c r="A328" s="42">
        <v>24</v>
      </c>
      <c r="B328" s="42">
        <v>77.334373999999997</v>
      </c>
      <c r="D328" s="27">
        <v>65</v>
      </c>
      <c r="E328" s="27">
        <v>-45.940981999999998</v>
      </c>
      <c r="S328" t="s">
        <v>10149</v>
      </c>
      <c r="T328">
        <v>6000000</v>
      </c>
      <c r="X328" t="s">
        <v>10149</v>
      </c>
    </row>
    <row r="329" spans="1:25" x14ac:dyDescent="0.3">
      <c r="A329" s="42">
        <v>14</v>
      </c>
      <c r="B329" s="42">
        <v>77.121452000000005</v>
      </c>
      <c r="D329" s="27">
        <v>50</v>
      </c>
      <c r="E329" s="27">
        <v>-48.012712999999998</v>
      </c>
      <c r="S329" t="s">
        <v>9599</v>
      </c>
      <c r="T329">
        <v>7500000</v>
      </c>
      <c r="X329" t="s">
        <v>9599</v>
      </c>
      <c r="Y329">
        <v>4131640</v>
      </c>
    </row>
    <row r="330" spans="1:25" x14ac:dyDescent="0.3">
      <c r="A330" s="42">
        <v>18</v>
      </c>
      <c r="B330" s="42">
        <v>77.001351</v>
      </c>
      <c r="D330" s="27">
        <v>43</v>
      </c>
      <c r="E330" s="27">
        <v>-18.592055999999999</v>
      </c>
      <c r="S330" t="s">
        <v>2966</v>
      </c>
      <c r="T330">
        <v>39000000</v>
      </c>
      <c r="X330" t="s">
        <v>2966</v>
      </c>
      <c r="Y330">
        <v>5881504</v>
      </c>
    </row>
    <row r="331" spans="1:25" x14ac:dyDescent="0.3">
      <c r="A331" s="42">
        <v>50</v>
      </c>
      <c r="B331" s="42">
        <v>76.975168999999994</v>
      </c>
      <c r="D331" s="27">
        <v>65</v>
      </c>
      <c r="E331" s="27">
        <v>-51.249443999999997</v>
      </c>
      <c r="S331" t="s">
        <v>4176</v>
      </c>
      <c r="T331">
        <v>60000000</v>
      </c>
      <c r="X331" t="s">
        <v>4176</v>
      </c>
      <c r="Y331">
        <v>13395939</v>
      </c>
    </row>
    <row r="332" spans="1:25" x14ac:dyDescent="0.3">
      <c r="A332" s="42">
        <v>4.4000000000000004</v>
      </c>
      <c r="B332" s="42">
        <v>76.906494333333328</v>
      </c>
      <c r="D332" s="27">
        <v>64</v>
      </c>
      <c r="E332" s="27">
        <v>-32.945076</v>
      </c>
      <c r="S332" t="s">
        <v>5155</v>
      </c>
      <c r="T332">
        <v>25000000</v>
      </c>
      <c r="X332" t="s">
        <v>5155</v>
      </c>
      <c r="Y332">
        <v>39099232</v>
      </c>
    </row>
    <row r="333" spans="1:25" x14ac:dyDescent="0.3">
      <c r="A333" s="42">
        <v>16</v>
      </c>
      <c r="B333" s="42">
        <v>76.823599999999999</v>
      </c>
      <c r="D333" s="27">
        <v>55</v>
      </c>
      <c r="E333" s="27">
        <v>-11.75286</v>
      </c>
      <c r="S333" t="s">
        <v>6686</v>
      </c>
      <c r="T333">
        <v>20000000</v>
      </c>
      <c r="X333" t="s">
        <v>6686</v>
      </c>
      <c r="Y333">
        <v>11784000</v>
      </c>
    </row>
    <row r="334" spans="1:25" x14ac:dyDescent="0.3">
      <c r="A334" s="42">
        <v>60</v>
      </c>
      <c r="B334" s="42">
        <v>76.801373999999996</v>
      </c>
      <c r="D334" s="27">
        <v>50</v>
      </c>
      <c r="E334" s="27">
        <v>-47.791060999999999</v>
      </c>
      <c r="S334" t="s">
        <v>6787</v>
      </c>
      <c r="T334">
        <v>21000000</v>
      </c>
      <c r="X334" t="s">
        <v>6787</v>
      </c>
      <c r="Y334">
        <v>3081925</v>
      </c>
    </row>
    <row r="335" spans="1:25" x14ac:dyDescent="0.3">
      <c r="A335" s="42">
        <v>4.5</v>
      </c>
      <c r="B335" s="42">
        <v>76.7</v>
      </c>
      <c r="D335" s="27">
        <v>65</v>
      </c>
      <c r="E335" s="27">
        <v>-45.451936000000003</v>
      </c>
      <c r="S335" t="s">
        <v>12967</v>
      </c>
      <c r="T335">
        <v>1000000</v>
      </c>
      <c r="X335" t="s">
        <v>12967</v>
      </c>
    </row>
    <row r="336" spans="1:25" x14ac:dyDescent="0.3">
      <c r="A336" s="42">
        <v>30</v>
      </c>
      <c r="B336" s="42">
        <v>76.694016000000005</v>
      </c>
      <c r="D336" s="27">
        <v>63</v>
      </c>
      <c r="E336" s="27">
        <v>-37.948</v>
      </c>
      <c r="S336" t="s">
        <v>9233</v>
      </c>
      <c r="T336">
        <v>400000000</v>
      </c>
      <c r="X336" t="s">
        <v>9233</v>
      </c>
      <c r="Y336">
        <v>454255</v>
      </c>
    </row>
    <row r="337" spans="1:25" x14ac:dyDescent="0.3">
      <c r="A337" s="42">
        <v>24</v>
      </c>
      <c r="B337" s="42">
        <v>76.491682999999995</v>
      </c>
      <c r="D337" s="27">
        <v>65</v>
      </c>
      <c r="E337" s="27">
        <v>-64.927587000000003</v>
      </c>
      <c r="S337" t="s">
        <v>8363</v>
      </c>
      <c r="X337" t="s">
        <v>8363</v>
      </c>
      <c r="Y337">
        <v>17321573</v>
      </c>
    </row>
    <row r="338" spans="1:25" x14ac:dyDescent="0.3">
      <c r="A338" s="42">
        <v>3.5</v>
      </c>
      <c r="B338" s="42">
        <v>76.355941833333333</v>
      </c>
      <c r="D338" s="27">
        <v>64</v>
      </c>
      <c r="E338" s="27">
        <v>-5.744713</v>
      </c>
      <c r="S338" t="s">
        <v>11858</v>
      </c>
      <c r="T338">
        <v>2000000</v>
      </c>
      <c r="X338" t="s">
        <v>11858</v>
      </c>
      <c r="Y338">
        <v>11546543</v>
      </c>
    </row>
    <row r="339" spans="1:25" x14ac:dyDescent="0.3">
      <c r="A339" s="42">
        <v>50</v>
      </c>
      <c r="B339" s="42">
        <v>76.203320000000005</v>
      </c>
      <c r="D339" s="27">
        <v>62</v>
      </c>
      <c r="E339" s="27">
        <v>-29.821223</v>
      </c>
      <c r="S339" t="s">
        <v>13238</v>
      </c>
      <c r="T339">
        <v>400000</v>
      </c>
      <c r="X339" t="s">
        <v>13238</v>
      </c>
    </row>
    <row r="340" spans="1:25" x14ac:dyDescent="0.3">
      <c r="A340" s="42">
        <v>82</v>
      </c>
      <c r="B340" s="42">
        <v>76.115031000000002</v>
      </c>
      <c r="D340" s="27">
        <v>42</v>
      </c>
      <c r="E340" s="27">
        <v>-26.261368000000001</v>
      </c>
      <c r="S340" t="s">
        <v>558</v>
      </c>
      <c r="T340">
        <v>150000000</v>
      </c>
      <c r="X340" t="s">
        <v>558</v>
      </c>
      <c r="Y340">
        <v>400736600</v>
      </c>
    </row>
    <row r="341" spans="1:25" x14ac:dyDescent="0.3">
      <c r="A341" s="42">
        <v>48</v>
      </c>
      <c r="B341" s="42">
        <v>76.107476000000005</v>
      </c>
      <c r="D341" s="27">
        <v>150</v>
      </c>
      <c r="E341" s="27">
        <v>-14.618493000000001</v>
      </c>
      <c r="S341" t="s">
        <v>2615</v>
      </c>
      <c r="T341">
        <v>60000000</v>
      </c>
      <c r="X341" t="s">
        <v>2615</v>
      </c>
      <c r="Y341">
        <v>55994557</v>
      </c>
    </row>
    <row r="342" spans="1:25" x14ac:dyDescent="0.3">
      <c r="A342" s="42">
        <v>50</v>
      </c>
      <c r="B342" s="42">
        <v>76.088876999999997</v>
      </c>
      <c r="D342" s="27">
        <v>105</v>
      </c>
      <c r="E342" s="27">
        <v>-14.353446</v>
      </c>
      <c r="S342" t="s">
        <v>4611</v>
      </c>
      <c r="T342">
        <v>30000000</v>
      </c>
      <c r="X342" t="s">
        <v>4611</v>
      </c>
      <c r="Y342">
        <v>20981633</v>
      </c>
    </row>
    <row r="343" spans="1:25" x14ac:dyDescent="0.3">
      <c r="A343" s="42">
        <v>6.5</v>
      </c>
      <c r="B343" s="42">
        <v>76.028097000000002</v>
      </c>
      <c r="D343" s="27">
        <v>66</v>
      </c>
      <c r="E343" s="27">
        <v>-6.9648960000000004</v>
      </c>
      <c r="S343" t="s">
        <v>832</v>
      </c>
      <c r="T343">
        <v>61545454.545454547</v>
      </c>
      <c r="X343" t="s">
        <v>832</v>
      </c>
      <c r="Y343">
        <v>147155238.54545453</v>
      </c>
    </row>
    <row r="344" spans="1:25" x14ac:dyDescent="0.3">
      <c r="A344" s="42">
        <v>41</v>
      </c>
      <c r="B344" s="42">
        <v>75.724074999999999</v>
      </c>
      <c r="D344" s="27">
        <v>60</v>
      </c>
      <c r="E344" s="27">
        <v>-3.2970989999999998</v>
      </c>
      <c r="S344" t="s">
        <v>11511</v>
      </c>
      <c r="X344" t="s">
        <v>11511</v>
      </c>
    </row>
    <row r="345" spans="1:25" x14ac:dyDescent="0.3">
      <c r="A345" s="42">
        <v>38</v>
      </c>
      <c r="B345" s="42">
        <v>75.502246</v>
      </c>
      <c r="D345" s="27">
        <v>60</v>
      </c>
      <c r="E345" s="27">
        <v>-4.0054429999999996</v>
      </c>
      <c r="S345" t="s">
        <v>11886</v>
      </c>
      <c r="T345">
        <v>2000000</v>
      </c>
      <c r="X345" t="s">
        <v>11886</v>
      </c>
      <c r="Y345">
        <v>6719300</v>
      </c>
    </row>
    <row r="346" spans="1:25" x14ac:dyDescent="0.3">
      <c r="A346" s="42">
        <v>10</v>
      </c>
      <c r="B346" s="42">
        <v>75.3</v>
      </c>
      <c r="D346" s="27">
        <v>60</v>
      </c>
      <c r="E346" s="27">
        <v>-5.0894399999999997</v>
      </c>
      <c r="S346" t="s">
        <v>4784</v>
      </c>
      <c r="T346">
        <v>30000000</v>
      </c>
      <c r="X346" t="s">
        <v>4784</v>
      </c>
      <c r="Y346">
        <v>21426805</v>
      </c>
    </row>
    <row r="347" spans="1:25" x14ac:dyDescent="0.3">
      <c r="A347" s="42">
        <v>25</v>
      </c>
      <c r="B347" s="42">
        <v>75.241321999999997</v>
      </c>
      <c r="D347" s="27">
        <v>60</v>
      </c>
      <c r="E347" s="27">
        <v>-6.2106870000000001</v>
      </c>
      <c r="S347" t="s">
        <v>11864</v>
      </c>
      <c r="T347">
        <v>1250000</v>
      </c>
      <c r="X347" t="s">
        <v>11864</v>
      </c>
      <c r="Y347">
        <v>21528056</v>
      </c>
    </row>
    <row r="348" spans="1:25" x14ac:dyDescent="0.3">
      <c r="A348" s="42">
        <v>73</v>
      </c>
      <c r="B348" s="42">
        <v>75.213376999999994</v>
      </c>
      <c r="D348" s="27">
        <v>60</v>
      </c>
      <c r="E348" s="27">
        <v>-8.9541989999999991</v>
      </c>
      <c r="S348" t="s">
        <v>6639</v>
      </c>
      <c r="T348">
        <v>16500000</v>
      </c>
      <c r="X348" t="s">
        <v>6639</v>
      </c>
      <c r="Y348">
        <v>37708562.5</v>
      </c>
    </row>
    <row r="349" spans="1:25" x14ac:dyDescent="0.3">
      <c r="A349" s="42">
        <v>80</v>
      </c>
      <c r="B349" s="42">
        <v>75.01934</v>
      </c>
      <c r="D349" s="27">
        <v>60</v>
      </c>
      <c r="E349" s="27">
        <v>-9.1812500000000004</v>
      </c>
      <c r="S349" t="s">
        <v>13971</v>
      </c>
      <c r="T349">
        <v>150000</v>
      </c>
      <c r="X349" t="s">
        <v>13971</v>
      </c>
    </row>
    <row r="350" spans="1:25" x14ac:dyDescent="0.3">
      <c r="A350" s="42">
        <v>35</v>
      </c>
      <c r="B350" s="42">
        <v>75.008260000000007</v>
      </c>
      <c r="D350" s="27">
        <v>60</v>
      </c>
      <c r="E350" s="27">
        <v>-9.8108210000000007</v>
      </c>
      <c r="S350" t="s">
        <v>489</v>
      </c>
      <c r="T350">
        <v>145000000</v>
      </c>
      <c r="X350" t="s">
        <v>489</v>
      </c>
      <c r="Y350">
        <v>234970706</v>
      </c>
    </row>
    <row r="351" spans="1:25" x14ac:dyDescent="0.3">
      <c r="A351" s="42">
        <v>54</v>
      </c>
      <c r="B351" s="42">
        <v>74.769345000000001</v>
      </c>
      <c r="D351" s="27">
        <v>60</v>
      </c>
      <c r="E351" s="27">
        <v>-9.9759170000000008</v>
      </c>
      <c r="S351" t="s">
        <v>5768</v>
      </c>
      <c r="T351">
        <v>25000000</v>
      </c>
      <c r="X351" t="s">
        <v>5768</v>
      </c>
      <c r="Y351">
        <v>36833473</v>
      </c>
    </row>
    <row r="352" spans="1:25" x14ac:dyDescent="0.3">
      <c r="A352" s="42">
        <v>35</v>
      </c>
      <c r="B352" s="42">
        <v>74.712885</v>
      </c>
      <c r="D352" s="27">
        <v>60</v>
      </c>
      <c r="E352" s="27">
        <v>-9.4508930000000007</v>
      </c>
      <c r="S352" t="s">
        <v>4992</v>
      </c>
      <c r="T352">
        <v>30000000</v>
      </c>
      <c r="X352" t="s">
        <v>4992</v>
      </c>
      <c r="Y352">
        <v>34787824.5</v>
      </c>
    </row>
    <row r="353" spans="1:25" x14ac:dyDescent="0.3">
      <c r="A353" s="42">
        <v>20</v>
      </c>
      <c r="B353" s="42">
        <v>74.497270999999998</v>
      </c>
      <c r="D353" s="27">
        <v>60</v>
      </c>
      <c r="E353" s="27">
        <v>-3.5565180000000001</v>
      </c>
      <c r="S353" t="s">
        <v>12807</v>
      </c>
      <c r="T353">
        <v>1000000</v>
      </c>
      <c r="X353" t="s">
        <v>12807</v>
      </c>
      <c r="Y353">
        <v>1677838</v>
      </c>
    </row>
    <row r="354" spans="1:25" x14ac:dyDescent="0.3">
      <c r="A354" s="42">
        <v>2.2799999999999998</v>
      </c>
      <c r="B354" s="42">
        <v>74.12</v>
      </c>
      <c r="D354" s="27">
        <v>75</v>
      </c>
      <c r="E354" s="27">
        <v>-27.251390000000001</v>
      </c>
      <c r="S354" t="s">
        <v>5209</v>
      </c>
      <c r="T354">
        <v>30000000</v>
      </c>
      <c r="X354" t="s">
        <v>5209</v>
      </c>
      <c r="Y354">
        <v>11576087</v>
      </c>
    </row>
    <row r="355" spans="1:25" x14ac:dyDescent="0.3">
      <c r="A355" s="42">
        <v>22</v>
      </c>
      <c r="B355" s="42">
        <v>74.067178999999996</v>
      </c>
      <c r="D355" s="27">
        <v>61</v>
      </c>
      <c r="E355" s="27">
        <v>-14.024817000000001</v>
      </c>
      <c r="S355" t="s">
        <v>7261</v>
      </c>
      <c r="X355" t="s">
        <v>7261</v>
      </c>
      <c r="Y355">
        <v>21160089</v>
      </c>
    </row>
    <row r="356" spans="1:25" x14ac:dyDescent="0.3">
      <c r="A356" s="42">
        <v>42</v>
      </c>
      <c r="B356" s="42">
        <v>74.006079999999997</v>
      </c>
      <c r="D356" s="27">
        <v>60</v>
      </c>
      <c r="E356" s="27">
        <v>-9.192361</v>
      </c>
      <c r="S356" t="s">
        <v>4441</v>
      </c>
      <c r="T356">
        <v>23600000</v>
      </c>
      <c r="X356" t="s">
        <v>4441</v>
      </c>
      <c r="Y356">
        <v>25205343.666666668</v>
      </c>
    </row>
    <row r="357" spans="1:25" x14ac:dyDescent="0.3">
      <c r="A357" s="42">
        <v>16.5</v>
      </c>
      <c r="B357" s="42">
        <v>73.985232999999994</v>
      </c>
      <c r="D357" s="27">
        <v>48</v>
      </c>
      <c r="E357" s="27">
        <v>-1.3887959999999999</v>
      </c>
      <c r="S357" t="s">
        <v>12063</v>
      </c>
      <c r="T357">
        <v>2000000</v>
      </c>
      <c r="X357" t="s">
        <v>12063</v>
      </c>
    </row>
    <row r="358" spans="1:25" x14ac:dyDescent="0.3">
      <c r="A358" s="42">
        <v>38</v>
      </c>
      <c r="B358" s="42">
        <v>73.760631000000004</v>
      </c>
      <c r="D358" s="27">
        <v>60</v>
      </c>
      <c r="E358" s="27">
        <v>-16.939433999999999</v>
      </c>
      <c r="S358" t="s">
        <v>9388</v>
      </c>
      <c r="T358">
        <v>6000000</v>
      </c>
      <c r="X358" t="s">
        <v>9388</v>
      </c>
      <c r="Y358">
        <v>40066497</v>
      </c>
    </row>
    <row r="359" spans="1:25" x14ac:dyDescent="0.3">
      <c r="A359" s="42">
        <v>52</v>
      </c>
      <c r="B359" s="42">
        <v>73.548685000000006</v>
      </c>
      <c r="D359" s="27">
        <v>60</v>
      </c>
      <c r="E359" s="27">
        <v>-14.003282</v>
      </c>
      <c r="S359" t="s">
        <v>1188</v>
      </c>
      <c r="T359">
        <v>78000000</v>
      </c>
      <c r="X359" t="s">
        <v>1188</v>
      </c>
      <c r="Y359">
        <v>137367571.33333334</v>
      </c>
    </row>
    <row r="360" spans="1:25" x14ac:dyDescent="0.3">
      <c r="A360" s="42">
        <v>165</v>
      </c>
      <c r="B360" s="42">
        <v>73.371987000000004</v>
      </c>
      <c r="D360" s="27">
        <v>60</v>
      </c>
      <c r="E360" s="27">
        <v>-16.662721000000001</v>
      </c>
      <c r="S360" t="s">
        <v>134</v>
      </c>
      <c r="T360">
        <v>60000000</v>
      </c>
      <c r="X360" t="s">
        <v>134</v>
      </c>
      <c r="Y360">
        <v>94640075.599999994</v>
      </c>
    </row>
    <row r="361" spans="1:25" x14ac:dyDescent="0.3">
      <c r="A361" s="42">
        <v>100</v>
      </c>
      <c r="B361" s="42">
        <v>73.005002000000005</v>
      </c>
      <c r="D361" s="27">
        <v>60</v>
      </c>
      <c r="E361" s="27">
        <v>-22.520222</v>
      </c>
      <c r="S361" t="s">
        <v>4196</v>
      </c>
      <c r="T361">
        <v>30000000</v>
      </c>
      <c r="X361" t="s">
        <v>4196</v>
      </c>
      <c r="Y361">
        <v>11787269.5</v>
      </c>
    </row>
    <row r="362" spans="1:25" x14ac:dyDescent="0.3">
      <c r="A362" s="42">
        <v>0.1</v>
      </c>
      <c r="B362" s="42">
        <v>72.774695857142845</v>
      </c>
      <c r="D362" s="27">
        <v>60</v>
      </c>
      <c r="E362" s="27">
        <v>-19.440069999999999</v>
      </c>
      <c r="S362" t="s">
        <v>6284</v>
      </c>
      <c r="T362">
        <v>22000000</v>
      </c>
      <c r="X362" t="s">
        <v>6284</v>
      </c>
      <c r="Y362">
        <v>1050445</v>
      </c>
    </row>
    <row r="363" spans="1:25" x14ac:dyDescent="0.3">
      <c r="A363" s="42">
        <v>71.5</v>
      </c>
      <c r="B363" s="42">
        <v>72.656464</v>
      </c>
      <c r="D363" s="27">
        <v>65</v>
      </c>
      <c r="E363" s="27">
        <v>-28.169943</v>
      </c>
      <c r="S363" t="s">
        <v>4392</v>
      </c>
      <c r="T363">
        <v>38000000</v>
      </c>
      <c r="X363" t="s">
        <v>4392</v>
      </c>
      <c r="Y363">
        <v>46813366</v>
      </c>
    </row>
    <row r="364" spans="1:25" x14ac:dyDescent="0.3">
      <c r="A364" s="42">
        <v>32</v>
      </c>
      <c r="B364" s="42">
        <v>72.632572999999994</v>
      </c>
      <c r="D364" s="27">
        <v>60</v>
      </c>
      <c r="E364" s="27">
        <v>-23.720770000000002</v>
      </c>
      <c r="S364" t="s">
        <v>4095</v>
      </c>
      <c r="T364">
        <v>40000000</v>
      </c>
      <c r="X364" t="s">
        <v>4095</v>
      </c>
      <c r="Y364">
        <v>17517536.5</v>
      </c>
    </row>
    <row r="365" spans="1:25" x14ac:dyDescent="0.3">
      <c r="A365" s="42">
        <v>8.1999999999999993</v>
      </c>
      <c r="B365" s="42">
        <v>71.8</v>
      </c>
      <c r="D365" s="27">
        <v>70</v>
      </c>
      <c r="E365" s="27">
        <v>-27.80594</v>
      </c>
      <c r="S365" t="s">
        <v>7390</v>
      </c>
      <c r="T365">
        <v>16000000</v>
      </c>
      <c r="X365" t="s">
        <v>7390</v>
      </c>
      <c r="Y365">
        <v>37300107</v>
      </c>
    </row>
    <row r="366" spans="1:25" x14ac:dyDescent="0.3">
      <c r="A366" s="42">
        <v>145</v>
      </c>
      <c r="B366" s="42">
        <v>71.366732999999996</v>
      </c>
      <c r="D366" s="27">
        <v>60</v>
      </c>
      <c r="E366" s="27">
        <v>-16.880120999999999</v>
      </c>
      <c r="S366" t="s">
        <v>11499</v>
      </c>
      <c r="T366">
        <v>3000000</v>
      </c>
      <c r="X366" t="s">
        <v>11499</v>
      </c>
    </row>
    <row r="367" spans="1:25" x14ac:dyDescent="0.3">
      <c r="A367" s="42">
        <v>37</v>
      </c>
      <c r="B367" s="42">
        <v>71.244774000000007</v>
      </c>
      <c r="D367" s="27">
        <v>60</v>
      </c>
      <c r="E367" s="27">
        <v>-24.90381</v>
      </c>
      <c r="S367" t="s">
        <v>7182</v>
      </c>
      <c r="T367">
        <v>14000000</v>
      </c>
      <c r="X367" t="s">
        <v>7182</v>
      </c>
      <c r="Y367">
        <v>63260</v>
      </c>
    </row>
    <row r="368" spans="1:25" x14ac:dyDescent="0.3">
      <c r="A368" s="42">
        <v>70</v>
      </c>
      <c r="B368" s="42">
        <v>71.204015999999996</v>
      </c>
      <c r="D368" s="27">
        <v>80</v>
      </c>
      <c r="E368" s="27">
        <v>-36.709023000000002</v>
      </c>
      <c r="S368" t="s">
        <v>10410</v>
      </c>
      <c r="T368">
        <v>8000000</v>
      </c>
      <c r="X368" t="s">
        <v>10410</v>
      </c>
      <c r="Y368">
        <v>12055108</v>
      </c>
    </row>
    <row r="369" spans="1:25" x14ac:dyDescent="0.3">
      <c r="A369" s="42">
        <v>30</v>
      </c>
      <c r="B369" s="42">
        <v>70.422786000000002</v>
      </c>
      <c r="D369" s="27">
        <v>40</v>
      </c>
      <c r="E369" s="27">
        <v>-6.0725239999999996</v>
      </c>
      <c r="S369" t="s">
        <v>10652</v>
      </c>
      <c r="X369" t="s">
        <v>10652</v>
      </c>
    </row>
    <row r="370" spans="1:25" x14ac:dyDescent="0.3">
      <c r="A370" s="42">
        <v>11</v>
      </c>
      <c r="B370" s="42">
        <v>70.306494333333333</v>
      </c>
      <c r="D370" s="27">
        <v>60</v>
      </c>
      <c r="E370" s="27">
        <v>-27.877751</v>
      </c>
      <c r="S370" t="s">
        <v>10208</v>
      </c>
      <c r="T370">
        <v>5500000</v>
      </c>
      <c r="X370" t="s">
        <v>10208</v>
      </c>
      <c r="Y370">
        <v>3629758</v>
      </c>
    </row>
    <row r="371" spans="1:25" x14ac:dyDescent="0.3">
      <c r="A371" s="42">
        <v>10</v>
      </c>
      <c r="B371" s="42">
        <v>70.150343000000007</v>
      </c>
      <c r="D371" s="27">
        <v>60</v>
      </c>
      <c r="E371" s="27">
        <v>-19.923562</v>
      </c>
      <c r="S371" t="s">
        <v>3266</v>
      </c>
      <c r="T371">
        <v>50000000</v>
      </c>
      <c r="X371" t="s">
        <v>3266</v>
      </c>
      <c r="Y371">
        <v>46982632</v>
      </c>
    </row>
    <row r="372" spans="1:25" x14ac:dyDescent="0.3">
      <c r="A372" s="42">
        <v>32</v>
      </c>
      <c r="B372" s="42">
        <v>69.470202</v>
      </c>
      <c r="D372" s="27">
        <v>60</v>
      </c>
      <c r="E372" s="27">
        <v>-27.059493</v>
      </c>
      <c r="S372" t="s">
        <v>1098</v>
      </c>
      <c r="X372" t="s">
        <v>1098</v>
      </c>
    </row>
    <row r="373" spans="1:25" x14ac:dyDescent="0.3">
      <c r="A373" s="42">
        <v>8</v>
      </c>
      <c r="B373" s="42">
        <v>69.413016999999996</v>
      </c>
      <c r="D373" s="27">
        <v>60</v>
      </c>
      <c r="E373" s="27">
        <v>-28.329069</v>
      </c>
      <c r="S373" t="s">
        <v>8077</v>
      </c>
      <c r="T373">
        <v>12000000</v>
      </c>
      <c r="X373" t="s">
        <v>8077</v>
      </c>
      <c r="Y373">
        <v>22896599.5</v>
      </c>
    </row>
    <row r="374" spans="1:25" x14ac:dyDescent="0.3">
      <c r="A374" s="42">
        <v>84</v>
      </c>
      <c r="B374" s="42">
        <v>69.288182000000006</v>
      </c>
      <c r="D374" s="27">
        <v>60</v>
      </c>
      <c r="E374" s="27">
        <v>-29.304773000000001</v>
      </c>
      <c r="S374" t="s">
        <v>8322</v>
      </c>
      <c r="T374">
        <v>12000000</v>
      </c>
      <c r="X374" t="s">
        <v>8322</v>
      </c>
      <c r="Y374">
        <v>31179516</v>
      </c>
    </row>
    <row r="375" spans="1:25" x14ac:dyDescent="0.3">
      <c r="A375" s="42">
        <v>17</v>
      </c>
      <c r="B375" s="42">
        <v>69.049418000000003</v>
      </c>
      <c r="D375" s="27">
        <v>60</v>
      </c>
      <c r="E375" s="27">
        <v>-27.477647999999999</v>
      </c>
      <c r="S375" t="s">
        <v>6692</v>
      </c>
      <c r="T375">
        <v>7333333.333333333</v>
      </c>
      <c r="X375" t="s">
        <v>6692</v>
      </c>
      <c r="Y375">
        <v>11141198</v>
      </c>
    </row>
    <row r="376" spans="1:25" x14ac:dyDescent="0.3">
      <c r="A376" s="42">
        <v>14</v>
      </c>
      <c r="B376" s="42">
        <v>69.025852999999998</v>
      </c>
      <c r="D376" s="27">
        <v>39.75</v>
      </c>
      <c r="E376" s="27">
        <v>-11.32579</v>
      </c>
      <c r="S376" t="s">
        <v>13191</v>
      </c>
      <c r="T376">
        <v>750000</v>
      </c>
      <c r="X376" t="s">
        <v>13191</v>
      </c>
    </row>
    <row r="377" spans="1:25" x14ac:dyDescent="0.3">
      <c r="A377" s="42">
        <v>21.412500000000001</v>
      </c>
      <c r="B377" s="42">
        <v>68.987499999999997</v>
      </c>
      <c r="D377" s="27">
        <v>87</v>
      </c>
      <c r="E377" s="27">
        <v>-60.917085999999998</v>
      </c>
      <c r="S377" t="s">
        <v>10313</v>
      </c>
      <c r="T377">
        <v>5000000</v>
      </c>
      <c r="X377" t="s">
        <v>10313</v>
      </c>
      <c r="Y377">
        <v>32453345</v>
      </c>
    </row>
    <row r="378" spans="1:25" x14ac:dyDescent="0.3">
      <c r="A378" s="42">
        <v>10</v>
      </c>
      <c r="B378" s="42">
        <v>68.845129999999997</v>
      </c>
      <c r="D378" s="27">
        <v>60</v>
      </c>
      <c r="E378" s="27">
        <v>-30.863374</v>
      </c>
      <c r="S378" t="s">
        <v>11345</v>
      </c>
      <c r="T378">
        <v>3000000</v>
      </c>
      <c r="X378" t="s">
        <v>11345</v>
      </c>
      <c r="Y378">
        <v>7888703</v>
      </c>
    </row>
    <row r="379" spans="1:25" x14ac:dyDescent="0.3">
      <c r="A379" s="42">
        <v>40</v>
      </c>
      <c r="B379" s="42">
        <v>68.706164999999999</v>
      </c>
      <c r="D379" s="27">
        <v>60</v>
      </c>
      <c r="E379" s="27">
        <v>-33.711680000000001</v>
      </c>
      <c r="S379" t="s">
        <v>10155</v>
      </c>
      <c r="X379" t="s">
        <v>10155</v>
      </c>
      <c r="Y379">
        <v>15059</v>
      </c>
    </row>
    <row r="380" spans="1:25" x14ac:dyDescent="0.3">
      <c r="A380" s="42">
        <v>22</v>
      </c>
      <c r="B380" s="42">
        <v>68.636983000000001</v>
      </c>
      <c r="D380" s="27">
        <v>60</v>
      </c>
      <c r="E380" s="27">
        <v>-33.383409999999998</v>
      </c>
      <c r="S380" t="s">
        <v>597</v>
      </c>
      <c r="T380">
        <v>72833333.333333328</v>
      </c>
      <c r="X380" t="s">
        <v>597</v>
      </c>
      <c r="Y380">
        <v>93694124.333333328</v>
      </c>
    </row>
    <row r="381" spans="1:25" x14ac:dyDescent="0.3">
      <c r="A381" s="42">
        <v>25</v>
      </c>
      <c r="B381" s="42">
        <v>68.571803000000003</v>
      </c>
      <c r="D381" s="27">
        <v>60</v>
      </c>
      <c r="E381" s="27">
        <v>-29.936195000000001</v>
      </c>
      <c r="S381" t="s">
        <v>11044</v>
      </c>
      <c r="X381" t="s">
        <v>11044</v>
      </c>
      <c r="Y381">
        <v>304137</v>
      </c>
    </row>
    <row r="382" spans="1:25" x14ac:dyDescent="0.3">
      <c r="A382" s="42">
        <v>200</v>
      </c>
      <c r="B382" s="42">
        <v>68.488328999999993</v>
      </c>
      <c r="D382" s="27">
        <v>50</v>
      </c>
      <c r="E382" s="27">
        <v>-27.481674999999999</v>
      </c>
      <c r="S382" t="s">
        <v>35</v>
      </c>
      <c r="T382">
        <v>125625000</v>
      </c>
      <c r="X382" t="s">
        <v>35</v>
      </c>
      <c r="Y382">
        <v>226653447</v>
      </c>
    </row>
    <row r="383" spans="1:25" x14ac:dyDescent="0.3">
      <c r="A383" s="42">
        <v>34</v>
      </c>
      <c r="B383" s="42">
        <v>68.413606000000001</v>
      </c>
      <c r="D383" s="27">
        <v>60</v>
      </c>
      <c r="E383" s="27">
        <v>-46.917712000000002</v>
      </c>
      <c r="S383" t="s">
        <v>13225</v>
      </c>
      <c r="T383">
        <v>650000</v>
      </c>
      <c r="X383" t="s">
        <v>13225</v>
      </c>
      <c r="Y383">
        <v>2301777</v>
      </c>
    </row>
    <row r="384" spans="1:25" x14ac:dyDescent="0.3">
      <c r="A384" s="42">
        <v>8</v>
      </c>
      <c r="B384" s="42">
        <v>68.045092333333329</v>
      </c>
      <c r="D384" s="27">
        <v>60</v>
      </c>
      <c r="E384" s="27">
        <v>-41.791922</v>
      </c>
      <c r="S384" t="s">
        <v>8497</v>
      </c>
      <c r="T384">
        <v>8500000</v>
      </c>
      <c r="X384" t="s">
        <v>8497</v>
      </c>
      <c r="Y384">
        <v>136432</v>
      </c>
    </row>
    <row r="385" spans="1:25" x14ac:dyDescent="0.3">
      <c r="A385" s="42">
        <v>2.8</v>
      </c>
      <c r="B385" s="42">
        <v>67.912991888888897</v>
      </c>
      <c r="D385" s="27">
        <v>65</v>
      </c>
      <c r="E385" s="27">
        <v>-50.781131999999999</v>
      </c>
      <c r="S385" t="s">
        <v>6223</v>
      </c>
      <c r="T385">
        <v>22000000</v>
      </c>
      <c r="X385" t="s">
        <v>6223</v>
      </c>
      <c r="Y385">
        <v>59696176</v>
      </c>
    </row>
    <row r="386" spans="1:25" x14ac:dyDescent="0.3">
      <c r="A386" s="42">
        <v>11</v>
      </c>
      <c r="B386" s="42">
        <v>67.900000000000006</v>
      </c>
      <c r="D386" s="27">
        <v>60</v>
      </c>
      <c r="E386" s="27">
        <v>-59.977549000000003</v>
      </c>
      <c r="S386" t="s">
        <v>8482</v>
      </c>
      <c r="T386">
        <v>12000000</v>
      </c>
      <c r="X386" t="s">
        <v>8482</v>
      </c>
      <c r="Y386">
        <v>119922</v>
      </c>
    </row>
    <row r="387" spans="1:25" x14ac:dyDescent="0.3">
      <c r="A387" s="42">
        <v>11</v>
      </c>
      <c r="B387" s="42">
        <v>67.900000000000006</v>
      </c>
      <c r="D387" s="27">
        <v>60</v>
      </c>
      <c r="E387" s="27">
        <v>-28.834579000000002</v>
      </c>
      <c r="S387" t="s">
        <v>3454</v>
      </c>
      <c r="T387">
        <v>1500000</v>
      </c>
      <c r="X387" t="s">
        <v>3454</v>
      </c>
    </row>
    <row r="388" spans="1:25" x14ac:dyDescent="0.3">
      <c r="A388" s="42">
        <v>12</v>
      </c>
      <c r="B388" s="42">
        <v>67.567999999999998</v>
      </c>
      <c r="D388" s="27">
        <v>60</v>
      </c>
      <c r="E388" s="27">
        <v>-48.197944</v>
      </c>
      <c r="S388" t="s">
        <v>1154</v>
      </c>
      <c r="T388">
        <v>40083333.333333336</v>
      </c>
      <c r="X388" t="s">
        <v>1154</v>
      </c>
      <c r="Y388">
        <v>77135179.599999994</v>
      </c>
    </row>
    <row r="389" spans="1:25" x14ac:dyDescent="0.3">
      <c r="A389" s="42">
        <v>40</v>
      </c>
      <c r="B389" s="42">
        <v>67.458785000000006</v>
      </c>
      <c r="D389" s="27">
        <v>30</v>
      </c>
      <c r="E389" s="27">
        <v>-4.5270330000000003</v>
      </c>
      <c r="S389" t="s">
        <v>8738</v>
      </c>
      <c r="T389">
        <v>23000000</v>
      </c>
      <c r="X389" t="s">
        <v>8738</v>
      </c>
      <c r="Y389">
        <v>36696761</v>
      </c>
    </row>
    <row r="390" spans="1:25" x14ac:dyDescent="0.3">
      <c r="A390" s="42">
        <v>70</v>
      </c>
      <c r="B390" s="42">
        <v>67.340146000000004</v>
      </c>
      <c r="D390" s="27">
        <v>55</v>
      </c>
      <c r="E390" s="27">
        <v>-32.637500000000003</v>
      </c>
      <c r="S390" t="s">
        <v>8782</v>
      </c>
      <c r="T390">
        <v>10000000</v>
      </c>
      <c r="X390" t="s">
        <v>8782</v>
      </c>
      <c r="Y390">
        <v>27736779</v>
      </c>
    </row>
    <row r="391" spans="1:25" x14ac:dyDescent="0.3">
      <c r="A391" s="42">
        <v>33</v>
      </c>
      <c r="B391" s="42">
        <v>67.125339999999994</v>
      </c>
      <c r="D391" s="27">
        <v>60</v>
      </c>
      <c r="E391" s="27">
        <v>-42.718167999999999</v>
      </c>
      <c r="S391" t="s">
        <v>7425</v>
      </c>
      <c r="T391">
        <v>15500000</v>
      </c>
      <c r="X391" t="s">
        <v>7425</v>
      </c>
      <c r="Y391">
        <v>22846909</v>
      </c>
    </row>
    <row r="392" spans="1:25" x14ac:dyDescent="0.3">
      <c r="A392" s="42">
        <v>5.5</v>
      </c>
      <c r="B392" s="42">
        <v>67.043215789473678</v>
      </c>
      <c r="D392" s="27">
        <v>60</v>
      </c>
      <c r="E392" s="27">
        <v>-40.218120999999996</v>
      </c>
      <c r="S392" t="s">
        <v>13155</v>
      </c>
      <c r="X392" t="s">
        <v>13155</v>
      </c>
    </row>
    <row r="393" spans="1:25" x14ac:dyDescent="0.3">
      <c r="A393" s="42">
        <v>18.5</v>
      </c>
      <c r="B393" s="42">
        <v>66.7</v>
      </c>
      <c r="D393" s="27">
        <v>60</v>
      </c>
      <c r="E393" s="27">
        <v>-52.394331999999999</v>
      </c>
      <c r="S393" t="s">
        <v>11193</v>
      </c>
      <c r="T393">
        <v>3000000</v>
      </c>
      <c r="X393" t="s">
        <v>11193</v>
      </c>
      <c r="Y393">
        <v>2926565</v>
      </c>
    </row>
    <row r="394" spans="1:25" x14ac:dyDescent="0.3">
      <c r="A394" s="42">
        <v>52</v>
      </c>
      <c r="B394" s="42">
        <v>66.683134999999993</v>
      </c>
      <c r="D394" s="27">
        <v>60</v>
      </c>
      <c r="E394" s="27">
        <v>-55.464883</v>
      </c>
      <c r="S394" t="s">
        <v>2145</v>
      </c>
      <c r="T394">
        <v>70000000</v>
      </c>
      <c r="X394" t="s">
        <v>2145</v>
      </c>
      <c r="Y394">
        <v>76461288</v>
      </c>
    </row>
    <row r="395" spans="1:25" x14ac:dyDescent="0.3">
      <c r="A395" s="42">
        <v>120</v>
      </c>
      <c r="B395" s="42">
        <v>66.336102999999994</v>
      </c>
      <c r="D395" s="27">
        <v>35</v>
      </c>
      <c r="E395" s="27">
        <v>-30.573702999999998</v>
      </c>
      <c r="S395" t="s">
        <v>8980</v>
      </c>
      <c r="T395">
        <v>60000000</v>
      </c>
      <c r="X395" t="s">
        <v>8980</v>
      </c>
      <c r="Y395">
        <v>206607.5</v>
      </c>
    </row>
    <row r="396" spans="1:25" x14ac:dyDescent="0.3">
      <c r="A396" s="42">
        <v>95</v>
      </c>
      <c r="B396" s="42">
        <v>66.317423000000005</v>
      </c>
      <c r="D396" s="27">
        <v>80</v>
      </c>
      <c r="E396" s="27">
        <v>-69.833498000000006</v>
      </c>
      <c r="S396" t="s">
        <v>9607</v>
      </c>
      <c r="T396">
        <v>50000000</v>
      </c>
      <c r="X396" t="s">
        <v>9607</v>
      </c>
      <c r="Y396">
        <v>206400</v>
      </c>
    </row>
    <row r="397" spans="1:25" x14ac:dyDescent="0.3">
      <c r="A397" s="42">
        <v>225</v>
      </c>
      <c r="B397" s="42">
        <v>66.021564999999995</v>
      </c>
      <c r="D397" s="27">
        <v>60</v>
      </c>
      <c r="E397" s="27">
        <v>-47.934015000000002</v>
      </c>
      <c r="S397" t="s">
        <v>9528</v>
      </c>
      <c r="T397">
        <v>8000000</v>
      </c>
      <c r="X397" t="s">
        <v>9528</v>
      </c>
      <c r="Y397">
        <v>52961</v>
      </c>
    </row>
    <row r="398" spans="1:25" x14ac:dyDescent="0.3">
      <c r="A398" s="42">
        <v>10.7</v>
      </c>
      <c r="B398" s="42">
        <v>65.900000000000006</v>
      </c>
      <c r="D398" s="27">
        <v>58</v>
      </c>
      <c r="E398" s="27">
        <v>-9.7083759999999995</v>
      </c>
      <c r="S398" t="s">
        <v>12566</v>
      </c>
      <c r="T398">
        <v>1300000</v>
      </c>
      <c r="X398" t="s">
        <v>12566</v>
      </c>
      <c r="Y398">
        <v>11278</v>
      </c>
    </row>
    <row r="399" spans="1:25" x14ac:dyDescent="0.3">
      <c r="A399" s="42">
        <v>125</v>
      </c>
      <c r="B399" s="42">
        <v>65.87124</v>
      </c>
      <c r="D399" s="27">
        <v>60</v>
      </c>
      <c r="E399" s="27">
        <v>-24.768635</v>
      </c>
      <c r="S399" t="s">
        <v>2066</v>
      </c>
      <c r="T399">
        <v>73000000</v>
      </c>
      <c r="X399" t="s">
        <v>2066</v>
      </c>
      <c r="Y399">
        <v>107225164</v>
      </c>
    </row>
    <row r="400" spans="1:25" x14ac:dyDescent="0.3">
      <c r="A400" s="42">
        <v>85</v>
      </c>
      <c r="B400" s="42">
        <v>65.832203000000007</v>
      </c>
      <c r="D400" s="27">
        <v>63</v>
      </c>
      <c r="E400" s="27">
        <v>-9.2843889999999991</v>
      </c>
      <c r="S400" t="s">
        <v>2363</v>
      </c>
      <c r="T400">
        <v>38680000</v>
      </c>
      <c r="X400" t="s">
        <v>2363</v>
      </c>
      <c r="Y400">
        <v>72543215.789473683</v>
      </c>
    </row>
    <row r="401" spans="1:25" x14ac:dyDescent="0.3">
      <c r="A401" s="42">
        <v>80</v>
      </c>
      <c r="B401" s="42">
        <v>65.771527000000006</v>
      </c>
      <c r="D401" s="27">
        <v>58</v>
      </c>
      <c r="E401" s="27">
        <v>-26.800785000000001</v>
      </c>
      <c r="S401" t="s">
        <v>12722</v>
      </c>
      <c r="T401">
        <v>1000000</v>
      </c>
      <c r="X401" t="s">
        <v>12722</v>
      </c>
      <c r="Y401">
        <v>14564027</v>
      </c>
    </row>
    <row r="402" spans="1:25" x14ac:dyDescent="0.3">
      <c r="A402" s="42">
        <v>60</v>
      </c>
      <c r="B402" s="42">
        <v>65.603359999999995</v>
      </c>
      <c r="D402" s="27">
        <v>58</v>
      </c>
      <c r="E402" s="27">
        <v>-28.419913000000001</v>
      </c>
      <c r="S402" t="s">
        <v>1897</v>
      </c>
      <c r="T402">
        <v>78000000</v>
      </c>
      <c r="X402" t="s">
        <v>1897</v>
      </c>
      <c r="Y402">
        <v>119793567</v>
      </c>
    </row>
    <row r="403" spans="1:25" x14ac:dyDescent="0.3">
      <c r="A403" s="42">
        <v>75</v>
      </c>
      <c r="B403" s="42">
        <v>65.459098999999995</v>
      </c>
      <c r="D403" s="27">
        <v>58</v>
      </c>
      <c r="E403" s="27">
        <v>-13.334037</v>
      </c>
      <c r="S403" t="s">
        <v>6357</v>
      </c>
      <c r="T403">
        <v>35000000</v>
      </c>
      <c r="X403" t="s">
        <v>6357</v>
      </c>
      <c r="Y403">
        <v>69700000</v>
      </c>
    </row>
    <row r="404" spans="1:25" x14ac:dyDescent="0.3">
      <c r="A404" s="42">
        <v>26</v>
      </c>
      <c r="B404" s="42">
        <v>65.457688000000005</v>
      </c>
      <c r="D404" s="27">
        <v>58</v>
      </c>
      <c r="E404" s="27">
        <v>-8.1244110000000003</v>
      </c>
      <c r="S404" t="s">
        <v>12054</v>
      </c>
      <c r="T404">
        <v>100000</v>
      </c>
      <c r="X404" t="s">
        <v>12054</v>
      </c>
    </row>
    <row r="405" spans="1:25" x14ac:dyDescent="0.3">
      <c r="A405" s="42">
        <v>17</v>
      </c>
      <c r="B405" s="42">
        <v>65.389560000000003</v>
      </c>
      <c r="D405" s="27">
        <v>70</v>
      </c>
      <c r="E405" s="27">
        <v>-33.068911</v>
      </c>
      <c r="S405" t="s">
        <v>4032</v>
      </c>
      <c r="T405">
        <v>25000000</v>
      </c>
      <c r="X405" t="s">
        <v>4032</v>
      </c>
      <c r="Y405">
        <v>31584245.5</v>
      </c>
    </row>
    <row r="406" spans="1:25" x14ac:dyDescent="0.3">
      <c r="A406" s="42">
        <v>17</v>
      </c>
      <c r="B406" s="42">
        <v>65.234138999999999</v>
      </c>
      <c r="D406" s="27">
        <v>57</v>
      </c>
      <c r="E406" s="27">
        <v>-5.6826499999999998</v>
      </c>
      <c r="S406" t="s">
        <v>159</v>
      </c>
      <c r="T406">
        <v>75375000</v>
      </c>
      <c r="X406" t="s">
        <v>159</v>
      </c>
      <c r="Y406">
        <v>328092531.5</v>
      </c>
    </row>
    <row r="407" spans="1:25" x14ac:dyDescent="0.3">
      <c r="A407" s="42">
        <v>25</v>
      </c>
      <c r="B407" s="42">
        <v>65.135191000000006</v>
      </c>
      <c r="D407" s="27">
        <v>58</v>
      </c>
      <c r="E407" s="27">
        <v>-29.671868</v>
      </c>
      <c r="S407" t="s">
        <v>14291</v>
      </c>
      <c r="T407">
        <v>50000</v>
      </c>
      <c r="X407" t="s">
        <v>14291</v>
      </c>
    </row>
    <row r="408" spans="1:25" x14ac:dyDescent="0.3">
      <c r="A408" s="42">
        <v>20</v>
      </c>
      <c r="B408" s="42">
        <v>64.518154999999993</v>
      </c>
      <c r="D408" s="27">
        <v>57</v>
      </c>
      <c r="E408" s="27">
        <v>-5.2259979999999997</v>
      </c>
      <c r="S408" t="s">
        <v>10240</v>
      </c>
      <c r="X408" t="s">
        <v>10240</v>
      </c>
    </row>
    <row r="409" spans="1:25" x14ac:dyDescent="0.3">
      <c r="A409" s="42">
        <v>145</v>
      </c>
      <c r="B409" s="42">
        <v>64.364920999999995</v>
      </c>
      <c r="D409" s="27">
        <v>57</v>
      </c>
      <c r="E409" s="27">
        <v>-31.471505000000001</v>
      </c>
      <c r="S409" t="s">
        <v>12058</v>
      </c>
      <c r="X409" t="s">
        <v>12058</v>
      </c>
    </row>
    <row r="410" spans="1:25" x14ac:dyDescent="0.3">
      <c r="A410" s="42">
        <v>23</v>
      </c>
      <c r="B410" s="42">
        <v>63.930410999999999</v>
      </c>
      <c r="D410" s="27">
        <v>56</v>
      </c>
      <c r="E410" s="27">
        <v>-10.139961</v>
      </c>
      <c r="S410" t="s">
        <v>11459</v>
      </c>
      <c r="X410" t="s">
        <v>11459</v>
      </c>
      <c r="Y410">
        <v>128937</v>
      </c>
    </row>
    <row r="411" spans="1:25" x14ac:dyDescent="0.3">
      <c r="A411" s="42">
        <v>85</v>
      </c>
      <c r="B411" s="42">
        <v>63.313048000000002</v>
      </c>
      <c r="D411" s="27">
        <v>55</v>
      </c>
      <c r="E411" s="27">
        <v>-29.959707000000002</v>
      </c>
      <c r="S411" t="s">
        <v>7780</v>
      </c>
      <c r="T411">
        <v>250000</v>
      </c>
      <c r="X411" t="s">
        <v>7780</v>
      </c>
    </row>
    <row r="412" spans="1:25" x14ac:dyDescent="0.3">
      <c r="A412" s="42">
        <v>4.2</v>
      </c>
      <c r="B412" s="42">
        <v>63.105179333333325</v>
      </c>
      <c r="D412" s="27">
        <v>55</v>
      </c>
      <c r="E412" s="27">
        <v>-5.0051959999999998</v>
      </c>
      <c r="S412" t="s">
        <v>12224</v>
      </c>
      <c r="T412">
        <v>1800000</v>
      </c>
      <c r="X412" t="s">
        <v>12224</v>
      </c>
    </row>
    <row r="413" spans="1:25" x14ac:dyDescent="0.3">
      <c r="A413" s="42">
        <v>12</v>
      </c>
      <c r="B413" s="42">
        <v>63.074950000000001</v>
      </c>
      <c r="D413" s="27">
        <v>55</v>
      </c>
      <c r="E413" s="27">
        <v>-13.390407</v>
      </c>
      <c r="S413" t="s">
        <v>5267</v>
      </c>
      <c r="T413">
        <v>21000000</v>
      </c>
      <c r="X413" t="s">
        <v>5267</v>
      </c>
      <c r="Y413">
        <v>480314</v>
      </c>
    </row>
    <row r="414" spans="1:25" x14ac:dyDescent="0.3">
      <c r="A414" s="42">
        <v>100</v>
      </c>
      <c r="B414" s="42">
        <v>62.804648</v>
      </c>
      <c r="D414" s="27">
        <v>55</v>
      </c>
      <c r="E414" s="27">
        <v>-16.446166999999999</v>
      </c>
      <c r="S414" t="s">
        <v>7198</v>
      </c>
      <c r="T414">
        <v>17500000</v>
      </c>
      <c r="X414" t="s">
        <v>7198</v>
      </c>
      <c r="Y414">
        <v>51053787</v>
      </c>
    </row>
    <row r="415" spans="1:25" x14ac:dyDescent="0.3">
      <c r="A415" s="42">
        <v>31</v>
      </c>
      <c r="B415" s="42">
        <v>62.749203000000001</v>
      </c>
      <c r="D415" s="27">
        <v>68</v>
      </c>
      <c r="E415" s="27">
        <v>-33.649447000000002</v>
      </c>
      <c r="S415" t="s">
        <v>3390</v>
      </c>
      <c r="T415">
        <v>76500000</v>
      </c>
      <c r="X415" t="s">
        <v>3390</v>
      </c>
      <c r="Y415">
        <v>5415247.5</v>
      </c>
    </row>
    <row r="416" spans="1:25" x14ac:dyDescent="0.3">
      <c r="A416" s="42">
        <v>20</v>
      </c>
      <c r="B416" s="42">
        <v>62.624960999999999</v>
      </c>
      <c r="D416" s="27">
        <v>55</v>
      </c>
      <c r="E416" s="27">
        <v>-20.761389000000001</v>
      </c>
      <c r="S416" t="s">
        <v>12795</v>
      </c>
      <c r="T416">
        <v>1000000</v>
      </c>
      <c r="X416" t="s">
        <v>12795</v>
      </c>
      <c r="Y416">
        <v>2508841</v>
      </c>
    </row>
    <row r="417" spans="1:25" x14ac:dyDescent="0.3">
      <c r="A417" s="42">
        <v>9</v>
      </c>
      <c r="B417" s="42">
        <v>62.51923</v>
      </c>
      <c r="D417" s="27">
        <v>55</v>
      </c>
      <c r="E417" s="27">
        <v>-20.901437000000001</v>
      </c>
      <c r="S417" t="s">
        <v>7092</v>
      </c>
      <c r="T417">
        <v>16000000</v>
      </c>
      <c r="X417" t="s">
        <v>7092</v>
      </c>
      <c r="Y417">
        <v>13396270</v>
      </c>
    </row>
    <row r="418" spans="1:25" x14ac:dyDescent="0.3">
      <c r="A418" s="42">
        <v>40</v>
      </c>
      <c r="B418" s="42">
        <v>62.310175000000001</v>
      </c>
      <c r="D418" s="27">
        <v>55</v>
      </c>
      <c r="E418" s="27">
        <v>-21.171682000000001</v>
      </c>
      <c r="S418" t="s">
        <v>8147</v>
      </c>
      <c r="T418">
        <v>13000000</v>
      </c>
      <c r="X418" t="s">
        <v>8147</v>
      </c>
      <c r="Y418">
        <v>5871603</v>
      </c>
    </row>
    <row r="419" spans="1:25" x14ac:dyDescent="0.3">
      <c r="A419" s="42">
        <v>48</v>
      </c>
      <c r="B419" s="42">
        <v>62.000081999999999</v>
      </c>
      <c r="D419" s="27">
        <v>55</v>
      </c>
      <c r="E419" s="27">
        <v>-21.527149999999999</v>
      </c>
      <c r="S419" t="s">
        <v>7739</v>
      </c>
      <c r="T419">
        <v>11500000</v>
      </c>
      <c r="X419" t="s">
        <v>7739</v>
      </c>
      <c r="Y419">
        <v>15799061.5</v>
      </c>
    </row>
    <row r="420" spans="1:25" x14ac:dyDescent="0.3">
      <c r="A420" s="42">
        <v>125</v>
      </c>
      <c r="B420" s="42">
        <v>61.830669</v>
      </c>
      <c r="D420" s="27">
        <v>55</v>
      </c>
      <c r="E420" s="27">
        <v>-23.948874</v>
      </c>
      <c r="S420" t="s">
        <v>2300</v>
      </c>
      <c r="T420">
        <v>22333333.333333332</v>
      </c>
      <c r="X420" t="s">
        <v>2300</v>
      </c>
      <c r="Y420">
        <v>22061759</v>
      </c>
    </row>
    <row r="421" spans="1:25" x14ac:dyDescent="0.3">
      <c r="A421" s="42">
        <v>45</v>
      </c>
      <c r="B421" s="42">
        <v>61.807667000000002</v>
      </c>
      <c r="D421" s="27">
        <v>55</v>
      </c>
      <c r="E421" s="27">
        <v>-19.292673000000001</v>
      </c>
      <c r="S421" t="s">
        <v>12785</v>
      </c>
      <c r="X421" t="s">
        <v>12785</v>
      </c>
      <c r="Y421">
        <v>5283379</v>
      </c>
    </row>
    <row r="422" spans="1:25" x14ac:dyDescent="0.3">
      <c r="A422" s="42">
        <v>8</v>
      </c>
      <c r="B422" s="42">
        <v>61.8</v>
      </c>
      <c r="D422" s="27">
        <v>50</v>
      </c>
      <c r="E422" s="27">
        <v>-29.449287999999999</v>
      </c>
      <c r="S422" t="s">
        <v>4629</v>
      </c>
      <c r="T422">
        <v>18000000</v>
      </c>
      <c r="X422" t="s">
        <v>4629</v>
      </c>
      <c r="Y422">
        <v>12942415</v>
      </c>
    </row>
    <row r="423" spans="1:25" x14ac:dyDescent="0.3">
      <c r="A423" s="42">
        <v>45</v>
      </c>
      <c r="B423" s="42">
        <v>61.793914999999998</v>
      </c>
      <c r="D423" s="27">
        <v>55</v>
      </c>
      <c r="E423" s="27">
        <v>-36.426209</v>
      </c>
      <c r="S423" t="s">
        <v>11479</v>
      </c>
      <c r="T423">
        <v>2150000</v>
      </c>
      <c r="X423" t="s">
        <v>11479</v>
      </c>
    </row>
    <row r="424" spans="1:25" x14ac:dyDescent="0.3">
      <c r="A424" s="42">
        <v>125</v>
      </c>
      <c r="B424" s="42">
        <v>61.739919</v>
      </c>
      <c r="D424" s="27">
        <v>70</v>
      </c>
      <c r="E424" s="27">
        <v>-18.774204000000001</v>
      </c>
      <c r="S424" t="s">
        <v>5979</v>
      </c>
      <c r="T424">
        <v>12000000</v>
      </c>
      <c r="X424" t="s">
        <v>5979</v>
      </c>
      <c r="Y424">
        <v>14771657</v>
      </c>
    </row>
    <row r="425" spans="1:25" x14ac:dyDescent="0.3">
      <c r="A425" s="42">
        <v>41.14</v>
      </c>
      <c r="B425" s="42">
        <v>61.657150000000001</v>
      </c>
      <c r="D425" s="27">
        <v>55</v>
      </c>
      <c r="E425" s="27">
        <v>-38.735525000000003</v>
      </c>
      <c r="S425" t="s">
        <v>13754</v>
      </c>
      <c r="T425">
        <v>270000</v>
      </c>
      <c r="X425" t="s">
        <v>13754</v>
      </c>
      <c r="Y425">
        <v>318622</v>
      </c>
    </row>
    <row r="426" spans="1:25" x14ac:dyDescent="0.3">
      <c r="A426" s="42">
        <v>140</v>
      </c>
      <c r="B426" s="42">
        <v>61.573391000000001</v>
      </c>
      <c r="D426" s="27">
        <v>62</v>
      </c>
      <c r="E426" s="27">
        <v>-36.142012999999999</v>
      </c>
      <c r="S426" t="s">
        <v>13045</v>
      </c>
      <c r="T426">
        <v>590000</v>
      </c>
      <c r="X426" t="s">
        <v>13045</v>
      </c>
      <c r="Y426">
        <v>1185783</v>
      </c>
    </row>
    <row r="427" spans="1:25" x14ac:dyDescent="0.3">
      <c r="A427" s="42">
        <v>60</v>
      </c>
      <c r="B427" s="42">
        <v>61.468960000000003</v>
      </c>
      <c r="D427" s="27">
        <v>56</v>
      </c>
      <c r="E427" s="27">
        <v>-43.129430999999997</v>
      </c>
      <c r="S427" t="s">
        <v>3092</v>
      </c>
      <c r="T427">
        <v>39666666.666666664</v>
      </c>
      <c r="X427" t="s">
        <v>3092</v>
      </c>
      <c r="Y427">
        <v>50657908</v>
      </c>
    </row>
    <row r="428" spans="1:25" x14ac:dyDescent="0.3">
      <c r="A428" s="42">
        <v>3</v>
      </c>
      <c r="B428" s="42">
        <v>61.423650000000002</v>
      </c>
      <c r="D428" s="27">
        <v>71</v>
      </c>
      <c r="E428" s="27">
        <v>-59.533912000000001</v>
      </c>
      <c r="S428" t="s">
        <v>7373</v>
      </c>
      <c r="T428">
        <v>18500000</v>
      </c>
      <c r="X428" t="s">
        <v>7373</v>
      </c>
      <c r="Y428">
        <v>6462576</v>
      </c>
    </row>
    <row r="429" spans="1:25" x14ac:dyDescent="0.3">
      <c r="A429" s="42">
        <v>180</v>
      </c>
      <c r="B429" s="42">
        <v>61.407328</v>
      </c>
      <c r="D429" s="27">
        <v>55</v>
      </c>
      <c r="E429" s="27">
        <v>-38.911389999999997</v>
      </c>
      <c r="S429" t="s">
        <v>12999</v>
      </c>
      <c r="T429">
        <v>1000000</v>
      </c>
      <c r="X429" t="s">
        <v>12999</v>
      </c>
    </row>
    <row r="430" spans="1:25" x14ac:dyDescent="0.3">
      <c r="A430" s="42">
        <v>1.8</v>
      </c>
      <c r="B430" s="42">
        <v>60.846597500000001</v>
      </c>
      <c r="D430" s="27">
        <v>57</v>
      </c>
      <c r="E430" s="27">
        <v>-50.231945000000003</v>
      </c>
      <c r="S430" t="s">
        <v>1712</v>
      </c>
      <c r="T430">
        <v>44500000</v>
      </c>
      <c r="X430" t="s">
        <v>1712</v>
      </c>
      <c r="Y430">
        <v>59232884</v>
      </c>
    </row>
    <row r="431" spans="1:25" x14ac:dyDescent="0.3">
      <c r="A431" s="42">
        <v>1.6</v>
      </c>
      <c r="B431" s="42">
        <v>60.495597444444449</v>
      </c>
      <c r="D431" s="27">
        <v>55</v>
      </c>
      <c r="E431" s="27">
        <v>-15.559345</v>
      </c>
      <c r="S431" t="s">
        <v>13620</v>
      </c>
      <c r="T431">
        <v>385907</v>
      </c>
      <c r="X431" t="s">
        <v>13620</v>
      </c>
    </row>
    <row r="432" spans="1:25" x14ac:dyDescent="0.3">
      <c r="A432" s="42">
        <v>27</v>
      </c>
      <c r="B432" s="42">
        <v>60.341380000000001</v>
      </c>
      <c r="D432" s="27">
        <v>47</v>
      </c>
      <c r="E432" s="27">
        <v>-40.832183000000001</v>
      </c>
      <c r="S432" t="s">
        <v>11060</v>
      </c>
      <c r="T432">
        <v>3800000</v>
      </c>
      <c r="X432" t="s">
        <v>11060</v>
      </c>
      <c r="Y432">
        <v>19959</v>
      </c>
    </row>
    <row r="433" spans="1:25" x14ac:dyDescent="0.3">
      <c r="A433" s="42">
        <v>7</v>
      </c>
      <c r="B433" s="42">
        <v>60.305179333333328</v>
      </c>
      <c r="D433" s="27">
        <v>55</v>
      </c>
      <c r="E433" s="27">
        <v>-45.516179000000001</v>
      </c>
      <c r="S433" t="s">
        <v>8136</v>
      </c>
      <c r="T433">
        <v>12000000</v>
      </c>
      <c r="X433" t="s">
        <v>8136</v>
      </c>
      <c r="Y433">
        <v>5530576</v>
      </c>
    </row>
    <row r="434" spans="1:25" x14ac:dyDescent="0.3">
      <c r="A434" s="42">
        <v>2.2999999999999998</v>
      </c>
      <c r="B434" s="42">
        <v>60.249000000000002</v>
      </c>
      <c r="D434" s="27">
        <v>57</v>
      </c>
      <c r="E434" s="27">
        <v>-30.161611000000001</v>
      </c>
      <c r="S434" t="s">
        <v>9851</v>
      </c>
      <c r="T434">
        <v>6800000</v>
      </c>
      <c r="X434" t="s">
        <v>9851</v>
      </c>
      <c r="Y434">
        <v>10696</v>
      </c>
    </row>
    <row r="435" spans="1:25" x14ac:dyDescent="0.3">
      <c r="A435" s="42">
        <v>12</v>
      </c>
      <c r="B435" s="42">
        <v>60.216999999999999</v>
      </c>
      <c r="D435" s="27">
        <v>54</v>
      </c>
      <c r="E435" s="27">
        <v>-48.339916000000002</v>
      </c>
      <c r="S435" t="s">
        <v>11195</v>
      </c>
      <c r="T435">
        <v>3300000</v>
      </c>
      <c r="X435" t="s">
        <v>11195</v>
      </c>
      <c r="Y435">
        <v>13092000</v>
      </c>
    </row>
    <row r="436" spans="1:25" x14ac:dyDescent="0.3">
      <c r="A436" s="42">
        <v>5</v>
      </c>
      <c r="B436" s="42">
        <v>60.069139999999997</v>
      </c>
      <c r="D436" s="27">
        <v>55</v>
      </c>
      <c r="E436" s="27">
        <v>-47.778542000000002</v>
      </c>
      <c r="S436" t="s">
        <v>5831</v>
      </c>
      <c r="T436">
        <v>25000000</v>
      </c>
      <c r="X436" t="s">
        <v>5831</v>
      </c>
      <c r="Y436">
        <v>25615792</v>
      </c>
    </row>
    <row r="437" spans="1:25" x14ac:dyDescent="0.3">
      <c r="A437" s="42">
        <v>20</v>
      </c>
      <c r="B437" s="42">
        <v>60.050170999999999</v>
      </c>
      <c r="D437" s="27">
        <v>53</v>
      </c>
      <c r="E437" s="27">
        <v>-7.7928879999999996</v>
      </c>
      <c r="S437" t="s">
        <v>11362</v>
      </c>
      <c r="T437">
        <v>1900000</v>
      </c>
      <c r="X437" t="s">
        <v>11362</v>
      </c>
      <c r="Y437">
        <v>4170647</v>
      </c>
    </row>
    <row r="438" spans="1:25" x14ac:dyDescent="0.3">
      <c r="A438" s="42">
        <v>62</v>
      </c>
      <c r="B438" s="42">
        <v>60.012709999999998</v>
      </c>
      <c r="D438" s="27">
        <v>90</v>
      </c>
      <c r="E438" s="27">
        <v>-56.425668000000002</v>
      </c>
      <c r="S438" t="s">
        <v>14308</v>
      </c>
      <c r="T438">
        <v>60000</v>
      </c>
      <c r="X438" t="s">
        <v>14308</v>
      </c>
    </row>
    <row r="439" spans="1:25" x14ac:dyDescent="0.3">
      <c r="A439" s="42">
        <v>13</v>
      </c>
      <c r="B439" s="42">
        <v>60.000942000000002</v>
      </c>
      <c r="D439" s="27">
        <v>53</v>
      </c>
      <c r="E439" s="27">
        <v>-27.968962999999999</v>
      </c>
      <c r="S439" t="s">
        <v>6699</v>
      </c>
      <c r="T439">
        <v>20000000</v>
      </c>
      <c r="X439" t="s">
        <v>6699</v>
      </c>
      <c r="Y439">
        <v>10544143</v>
      </c>
    </row>
    <row r="440" spans="1:25" x14ac:dyDescent="0.3">
      <c r="A440" s="42">
        <v>10</v>
      </c>
      <c r="B440" s="42">
        <v>59.8</v>
      </c>
      <c r="D440" s="27">
        <v>55</v>
      </c>
      <c r="E440" s="27">
        <v>-32.156953000000001</v>
      </c>
      <c r="S440" t="s">
        <v>7753</v>
      </c>
      <c r="X440" t="s">
        <v>7753</v>
      </c>
    </row>
    <row r="441" spans="1:25" x14ac:dyDescent="0.3">
      <c r="A441" s="42">
        <v>75</v>
      </c>
      <c r="B441" s="42">
        <v>59.568845000000003</v>
      </c>
      <c r="D441" s="27">
        <v>55</v>
      </c>
      <c r="E441" s="27">
        <v>-49.244714000000002</v>
      </c>
      <c r="S441" t="s">
        <v>8330</v>
      </c>
      <c r="T441">
        <v>12000000</v>
      </c>
      <c r="X441" t="s">
        <v>8330</v>
      </c>
      <c r="Y441">
        <v>25240988</v>
      </c>
    </row>
    <row r="442" spans="1:25" x14ac:dyDescent="0.3">
      <c r="A442" s="42">
        <v>12</v>
      </c>
      <c r="B442" s="42">
        <v>59.502302999999998</v>
      </c>
      <c r="D442" s="27">
        <v>52</v>
      </c>
      <c r="E442" s="27">
        <v>-15.614236999999999</v>
      </c>
      <c r="S442" t="s">
        <v>8904</v>
      </c>
      <c r="T442">
        <v>10000000</v>
      </c>
      <c r="X442" t="s">
        <v>8904</v>
      </c>
      <c r="Y442">
        <v>5348317</v>
      </c>
    </row>
    <row r="443" spans="1:25" x14ac:dyDescent="0.3">
      <c r="A443" s="42">
        <v>13.333333333333334</v>
      </c>
      <c r="B443" s="42">
        <v>59.422183666666662</v>
      </c>
      <c r="D443" s="27">
        <v>52</v>
      </c>
      <c r="E443" s="27">
        <v>-14.964155</v>
      </c>
      <c r="S443" t="s">
        <v>9365</v>
      </c>
      <c r="T443">
        <v>8500000</v>
      </c>
      <c r="X443" t="s">
        <v>9365</v>
      </c>
      <c r="Y443">
        <v>32279955</v>
      </c>
    </row>
    <row r="444" spans="1:25" x14ac:dyDescent="0.3">
      <c r="A444" s="42">
        <v>17</v>
      </c>
      <c r="B444" s="42">
        <v>59.4</v>
      </c>
      <c r="D444" s="27">
        <v>52</v>
      </c>
      <c r="E444" s="27">
        <v>-17.419364999999999</v>
      </c>
      <c r="S444" t="s">
        <v>8994</v>
      </c>
      <c r="T444">
        <v>4000000</v>
      </c>
      <c r="X444" t="s">
        <v>8994</v>
      </c>
      <c r="Y444">
        <v>228524</v>
      </c>
    </row>
    <row r="445" spans="1:25" x14ac:dyDescent="0.3">
      <c r="A445" s="42">
        <v>5</v>
      </c>
      <c r="B445" s="42">
        <v>59.267896999999998</v>
      </c>
      <c r="D445" s="27">
        <v>52</v>
      </c>
      <c r="E445" s="27">
        <v>-9.5617000000000001</v>
      </c>
      <c r="S445" t="s">
        <v>10957</v>
      </c>
      <c r="T445">
        <v>4000000</v>
      </c>
      <c r="X445" t="s">
        <v>10957</v>
      </c>
    </row>
    <row r="446" spans="1:25" x14ac:dyDescent="0.3">
      <c r="A446" s="42">
        <v>18</v>
      </c>
      <c r="B446" s="42">
        <v>59.135179599999994</v>
      </c>
      <c r="D446" s="27">
        <v>52</v>
      </c>
      <c r="E446" s="27">
        <v>-28.675333999999999</v>
      </c>
      <c r="S446" t="s">
        <v>8534</v>
      </c>
      <c r="T446">
        <v>11500000</v>
      </c>
      <c r="X446" t="s">
        <v>8534</v>
      </c>
      <c r="Y446">
        <v>35537564</v>
      </c>
    </row>
    <row r="447" spans="1:25" x14ac:dyDescent="0.3">
      <c r="A447" s="42">
        <v>75</v>
      </c>
      <c r="B447" s="42">
        <v>59.006720999999999</v>
      </c>
      <c r="D447" s="27">
        <v>52</v>
      </c>
      <c r="E447" s="27">
        <v>-28.979512</v>
      </c>
      <c r="S447" t="s">
        <v>9938</v>
      </c>
      <c r="T447">
        <v>4000000</v>
      </c>
      <c r="X447" t="s">
        <v>9938</v>
      </c>
    </row>
    <row r="448" spans="1:25" x14ac:dyDescent="0.3">
      <c r="A448" s="42">
        <v>25</v>
      </c>
      <c r="B448" s="42">
        <v>58.813459999999999</v>
      </c>
      <c r="D448" s="27">
        <v>50</v>
      </c>
      <c r="E448" s="27">
        <v>-47.824688000000002</v>
      </c>
      <c r="S448" t="s">
        <v>11819</v>
      </c>
      <c r="T448">
        <v>2100000</v>
      </c>
      <c r="X448" t="s">
        <v>11819</v>
      </c>
    </row>
    <row r="449" spans="1:25" x14ac:dyDescent="0.3">
      <c r="A449" s="42">
        <v>140</v>
      </c>
      <c r="B449" s="42">
        <v>58.539855000000003</v>
      </c>
      <c r="D449" s="27">
        <v>60</v>
      </c>
      <c r="E449" s="27">
        <v>-4.9071699999999998</v>
      </c>
      <c r="S449" t="s">
        <v>14161</v>
      </c>
      <c r="T449">
        <v>1800000</v>
      </c>
      <c r="X449" t="s">
        <v>14161</v>
      </c>
    </row>
    <row r="450" spans="1:25" x14ac:dyDescent="0.3">
      <c r="A450" s="42">
        <v>52</v>
      </c>
      <c r="B450" s="42">
        <v>58.476776000000001</v>
      </c>
      <c r="D450" s="27">
        <v>50</v>
      </c>
      <c r="E450" s="27">
        <v>-1.25485</v>
      </c>
      <c r="S450" t="s">
        <v>10490</v>
      </c>
      <c r="T450">
        <v>5000000</v>
      </c>
      <c r="X450" t="s">
        <v>10490</v>
      </c>
      <c r="Y450">
        <v>2711210</v>
      </c>
    </row>
    <row r="451" spans="1:25" x14ac:dyDescent="0.3">
      <c r="A451" s="42">
        <v>10</v>
      </c>
      <c r="B451" s="42">
        <v>58.353549999999998</v>
      </c>
      <c r="D451" s="27">
        <v>50</v>
      </c>
      <c r="E451" s="27">
        <v>-1.8452679999999999</v>
      </c>
      <c r="S451" t="s">
        <v>183</v>
      </c>
      <c r="T451">
        <v>200000000</v>
      </c>
      <c r="X451" t="s">
        <v>183</v>
      </c>
      <c r="Y451">
        <v>268488329</v>
      </c>
    </row>
    <row r="452" spans="1:25" x14ac:dyDescent="0.3">
      <c r="A452" s="42">
        <v>15</v>
      </c>
      <c r="B452" s="42">
        <v>58.326666000000003</v>
      </c>
      <c r="D452" s="27">
        <v>50</v>
      </c>
      <c r="E452" s="27">
        <v>-1.7344189999999999</v>
      </c>
      <c r="S452" t="s">
        <v>10275</v>
      </c>
      <c r="T452">
        <v>15000000</v>
      </c>
      <c r="X452" t="s">
        <v>10275</v>
      </c>
      <c r="Y452">
        <v>71897215</v>
      </c>
    </row>
    <row r="453" spans="1:25" x14ac:dyDescent="0.3">
      <c r="A453" s="42">
        <v>65</v>
      </c>
      <c r="B453" s="42">
        <v>58.307944999999997</v>
      </c>
      <c r="D453" s="27">
        <v>50</v>
      </c>
      <c r="E453" s="27">
        <v>-3.0173679999999998</v>
      </c>
      <c r="S453" t="s">
        <v>12900</v>
      </c>
      <c r="X453" t="s">
        <v>12900</v>
      </c>
      <c r="Y453">
        <v>22434</v>
      </c>
    </row>
    <row r="454" spans="1:25" x14ac:dyDescent="0.3">
      <c r="A454" s="42">
        <v>24.287500000000001</v>
      </c>
      <c r="B454" s="42">
        <v>58.218825000000002</v>
      </c>
      <c r="D454" s="27">
        <v>50</v>
      </c>
      <c r="E454" s="27">
        <v>-5.2629409999999996</v>
      </c>
      <c r="S454" t="s">
        <v>6838</v>
      </c>
      <c r="T454">
        <v>22000000</v>
      </c>
      <c r="X454" t="s">
        <v>6838</v>
      </c>
      <c r="Y454">
        <v>121972</v>
      </c>
    </row>
    <row r="455" spans="1:25" x14ac:dyDescent="0.3">
      <c r="A455" s="42">
        <v>26</v>
      </c>
      <c r="B455" s="42">
        <v>58.136909000000003</v>
      </c>
      <c r="D455" s="27">
        <v>50</v>
      </c>
      <c r="E455" s="27">
        <v>-5.5159349999999998</v>
      </c>
      <c r="S455" t="s">
        <v>9640</v>
      </c>
      <c r="T455">
        <v>7300000</v>
      </c>
      <c r="X455" t="s">
        <v>9640</v>
      </c>
      <c r="Y455">
        <v>1818681</v>
      </c>
    </row>
    <row r="456" spans="1:25" x14ac:dyDescent="0.3">
      <c r="A456" s="42">
        <v>75</v>
      </c>
      <c r="B456" s="42">
        <v>58.103929000000001</v>
      </c>
      <c r="D456" s="27">
        <v>50</v>
      </c>
      <c r="E456" s="27">
        <v>-2.446488</v>
      </c>
      <c r="S456" t="s">
        <v>6950</v>
      </c>
      <c r="T456">
        <v>17000000</v>
      </c>
      <c r="X456" t="s">
        <v>6950</v>
      </c>
      <c r="Y456">
        <v>16581724.5</v>
      </c>
    </row>
    <row r="457" spans="1:25" x14ac:dyDescent="0.3">
      <c r="A457" s="42">
        <v>12</v>
      </c>
      <c r="B457" s="42">
        <v>58.011073000000003</v>
      </c>
      <c r="D457" s="27">
        <v>55</v>
      </c>
      <c r="E457" s="27">
        <v>-12.39</v>
      </c>
      <c r="S457" t="s">
        <v>13778</v>
      </c>
      <c r="T457">
        <v>300000</v>
      </c>
      <c r="X457" t="s">
        <v>13778</v>
      </c>
    </row>
    <row r="458" spans="1:25" x14ac:dyDescent="0.3">
      <c r="A458" s="42">
        <v>165</v>
      </c>
      <c r="B458" s="42">
        <v>57.487710999999997</v>
      </c>
      <c r="D458" s="27">
        <v>50</v>
      </c>
      <c r="E458" s="27">
        <v>-8.5177929999999993</v>
      </c>
      <c r="S458" t="s">
        <v>13128</v>
      </c>
      <c r="T458">
        <v>850000</v>
      </c>
      <c r="X458" t="s">
        <v>13128</v>
      </c>
    </row>
    <row r="459" spans="1:25" x14ac:dyDescent="0.3">
      <c r="A459" s="42">
        <v>6</v>
      </c>
      <c r="B459" s="42">
        <v>57.231524</v>
      </c>
      <c r="D459" s="27">
        <v>50</v>
      </c>
      <c r="E459" s="27">
        <v>-2.8949150000000001</v>
      </c>
      <c r="S459" t="s">
        <v>1538</v>
      </c>
      <c r="T459">
        <v>67500000</v>
      </c>
      <c r="X459" t="s">
        <v>1538</v>
      </c>
      <c r="Y459">
        <v>42514886.666666664</v>
      </c>
    </row>
    <row r="460" spans="1:25" x14ac:dyDescent="0.3">
      <c r="A460" s="42">
        <v>61</v>
      </c>
      <c r="B460" s="42">
        <v>57.153533000000003</v>
      </c>
      <c r="D460" s="27">
        <v>50</v>
      </c>
      <c r="E460" s="27">
        <v>-8.7437229999999992</v>
      </c>
      <c r="S460" t="s">
        <v>14437</v>
      </c>
      <c r="X460" t="s">
        <v>14437</v>
      </c>
      <c r="Y460">
        <v>10443</v>
      </c>
    </row>
    <row r="461" spans="1:25" x14ac:dyDescent="0.3">
      <c r="A461" s="42">
        <v>0.5</v>
      </c>
      <c r="B461" s="42">
        <v>57.146484749999999</v>
      </c>
      <c r="D461" s="27">
        <v>50</v>
      </c>
      <c r="E461" s="27">
        <v>-9.0947230000000001</v>
      </c>
      <c r="S461" t="s">
        <v>2470</v>
      </c>
      <c r="T461">
        <v>45000000</v>
      </c>
      <c r="X461" t="s">
        <v>2470</v>
      </c>
      <c r="Y461">
        <v>72413</v>
      </c>
    </row>
    <row r="462" spans="1:25" x14ac:dyDescent="0.3">
      <c r="A462" s="42">
        <v>56</v>
      </c>
      <c r="B462" s="42">
        <v>57.006880000000002</v>
      </c>
      <c r="D462" s="27">
        <v>50</v>
      </c>
      <c r="E462" s="27">
        <v>-11.4095</v>
      </c>
      <c r="S462" t="s">
        <v>14246</v>
      </c>
      <c r="X462" t="s">
        <v>14246</v>
      </c>
    </row>
    <row r="463" spans="1:25" x14ac:dyDescent="0.3">
      <c r="A463" s="42">
        <v>40</v>
      </c>
      <c r="B463" s="42">
        <v>56.917897000000004</v>
      </c>
      <c r="D463" s="27">
        <v>50</v>
      </c>
      <c r="E463" s="27">
        <v>-10.822459</v>
      </c>
      <c r="S463" t="s">
        <v>13257</v>
      </c>
      <c r="T463">
        <v>60000</v>
      </c>
      <c r="X463" t="s">
        <v>13257</v>
      </c>
      <c r="Y463">
        <v>140530114</v>
      </c>
    </row>
    <row r="464" spans="1:25" x14ac:dyDescent="0.3">
      <c r="A464" s="42">
        <v>15</v>
      </c>
      <c r="B464" s="42">
        <v>56.897215000000003</v>
      </c>
      <c r="D464" s="27">
        <v>50</v>
      </c>
      <c r="E464" s="27">
        <v>-10.221401</v>
      </c>
      <c r="S464" t="s">
        <v>11177</v>
      </c>
      <c r="T464">
        <v>3500000</v>
      </c>
      <c r="X464" t="s">
        <v>11177</v>
      </c>
    </row>
    <row r="465" spans="1:25" x14ac:dyDescent="0.3">
      <c r="A465" s="42">
        <v>45</v>
      </c>
      <c r="B465" s="42">
        <v>56.702060000000003</v>
      </c>
      <c r="D465" s="27">
        <v>50</v>
      </c>
      <c r="E465" s="27">
        <v>-12.513862</v>
      </c>
      <c r="S465" t="s">
        <v>6253</v>
      </c>
      <c r="T465">
        <v>30000000</v>
      </c>
      <c r="X465" t="s">
        <v>6253</v>
      </c>
      <c r="Y465">
        <v>17951431</v>
      </c>
    </row>
    <row r="466" spans="1:25" x14ac:dyDescent="0.3">
      <c r="A466" s="42">
        <v>150</v>
      </c>
      <c r="B466" s="42">
        <v>56.456431000000002</v>
      </c>
      <c r="D466" s="27">
        <v>40</v>
      </c>
      <c r="E466" s="27">
        <v>-1.8949229999999999</v>
      </c>
      <c r="S466" t="s">
        <v>14222</v>
      </c>
      <c r="X466" t="s">
        <v>14222</v>
      </c>
    </row>
    <row r="467" spans="1:25" x14ac:dyDescent="0.3">
      <c r="A467" s="42">
        <v>80</v>
      </c>
      <c r="B467" s="42">
        <v>56.448821000000002</v>
      </c>
      <c r="D467" s="27">
        <v>50</v>
      </c>
      <c r="E467" s="27">
        <v>-14.831605</v>
      </c>
      <c r="S467" t="s">
        <v>12170</v>
      </c>
      <c r="T467">
        <v>1800000</v>
      </c>
      <c r="X467" t="s">
        <v>12170</v>
      </c>
      <c r="Y467">
        <v>40990055</v>
      </c>
    </row>
    <row r="468" spans="1:25" x14ac:dyDescent="0.3">
      <c r="A468" s="42">
        <v>150</v>
      </c>
      <c r="B468" s="42">
        <v>56.435493000000001</v>
      </c>
      <c r="D468" s="27">
        <v>40</v>
      </c>
      <c r="E468" s="27">
        <v>-7.2</v>
      </c>
      <c r="S468" t="s">
        <v>9191</v>
      </c>
      <c r="X468" t="s">
        <v>9191</v>
      </c>
      <c r="Y468">
        <v>11827301</v>
      </c>
    </row>
    <row r="469" spans="1:25" x14ac:dyDescent="0.3">
      <c r="A469" s="42">
        <v>14.6</v>
      </c>
      <c r="B469" s="42">
        <v>56.306972999999999</v>
      </c>
      <c r="D469" s="27">
        <v>50</v>
      </c>
      <c r="E469" s="27">
        <v>-16.356539000000001</v>
      </c>
      <c r="S469" t="s">
        <v>7870</v>
      </c>
      <c r="T469">
        <v>15000000</v>
      </c>
      <c r="X469" t="s">
        <v>7870</v>
      </c>
    </row>
    <row r="470" spans="1:25" x14ac:dyDescent="0.3">
      <c r="A470" s="42">
        <v>31</v>
      </c>
      <c r="B470" s="42">
        <v>56.1</v>
      </c>
      <c r="D470" s="27">
        <v>50</v>
      </c>
      <c r="E470" s="27">
        <v>-17.258403999999999</v>
      </c>
      <c r="S470" t="s">
        <v>3308</v>
      </c>
      <c r="T470">
        <v>21312500</v>
      </c>
      <c r="X470" t="s">
        <v>3308</v>
      </c>
      <c r="Y470">
        <v>35592222</v>
      </c>
    </row>
    <row r="471" spans="1:25" x14ac:dyDescent="0.3">
      <c r="A471" s="42">
        <v>14</v>
      </c>
      <c r="B471" s="42">
        <v>56.001697999999998</v>
      </c>
      <c r="D471" s="27">
        <v>50</v>
      </c>
      <c r="E471" s="27">
        <v>-18.125131</v>
      </c>
      <c r="S471" t="s">
        <v>4803</v>
      </c>
      <c r="T471">
        <v>17000000</v>
      </c>
      <c r="X471" t="s">
        <v>4803</v>
      </c>
      <c r="Y471">
        <v>22134792.5</v>
      </c>
    </row>
    <row r="472" spans="1:25" x14ac:dyDescent="0.3">
      <c r="A472" s="42">
        <v>50</v>
      </c>
      <c r="B472" s="42">
        <v>55.807519999999997</v>
      </c>
      <c r="D472" s="27">
        <v>50</v>
      </c>
      <c r="E472" s="27">
        <v>-19.693732000000001</v>
      </c>
      <c r="S472" t="s">
        <v>3413</v>
      </c>
      <c r="T472">
        <v>43333333.333333336</v>
      </c>
      <c r="X472" t="s">
        <v>3413</v>
      </c>
      <c r="Y472">
        <v>14094771.666666666</v>
      </c>
    </row>
    <row r="473" spans="1:25" x14ac:dyDescent="0.3">
      <c r="A473" s="42">
        <v>45</v>
      </c>
      <c r="B473" s="42">
        <v>55.768056000000001</v>
      </c>
      <c r="D473" s="27">
        <v>50</v>
      </c>
      <c r="E473" s="27">
        <v>-22.332052999999998</v>
      </c>
      <c r="S473" t="s">
        <v>8075</v>
      </c>
      <c r="T473">
        <v>11000000</v>
      </c>
      <c r="X473" t="s">
        <v>8075</v>
      </c>
      <c r="Y473">
        <v>32477269.5</v>
      </c>
    </row>
    <row r="474" spans="1:25" x14ac:dyDescent="0.3">
      <c r="A474" s="42">
        <v>40</v>
      </c>
      <c r="B474" s="42">
        <v>55.720716000000003</v>
      </c>
      <c r="D474" s="27">
        <v>50</v>
      </c>
      <c r="E474" s="27">
        <v>-22.932839999999999</v>
      </c>
      <c r="S474" t="s">
        <v>3703</v>
      </c>
      <c r="T474">
        <v>40000000</v>
      </c>
      <c r="X474" t="s">
        <v>3703</v>
      </c>
      <c r="Y474">
        <v>15279680</v>
      </c>
    </row>
    <row r="475" spans="1:25" x14ac:dyDescent="0.3">
      <c r="A475" s="42">
        <v>20</v>
      </c>
      <c r="B475" s="42">
        <v>55.597042000000002</v>
      </c>
      <c r="D475" s="27">
        <v>40</v>
      </c>
      <c r="E475" s="27">
        <v>-13.383001</v>
      </c>
      <c r="S475" t="s">
        <v>11724</v>
      </c>
      <c r="T475">
        <v>3500000</v>
      </c>
      <c r="X475" t="s">
        <v>11724</v>
      </c>
    </row>
    <row r="476" spans="1:25" x14ac:dyDescent="0.3">
      <c r="A476" s="42">
        <v>30</v>
      </c>
      <c r="B476" s="42">
        <v>55.416609000000001</v>
      </c>
      <c r="D476" s="27">
        <v>50</v>
      </c>
      <c r="E476" s="27">
        <v>-23.46388</v>
      </c>
      <c r="S476" t="s">
        <v>12015</v>
      </c>
      <c r="X476" t="s">
        <v>12015</v>
      </c>
    </row>
    <row r="477" spans="1:25" x14ac:dyDescent="0.3">
      <c r="A477" s="42">
        <v>100</v>
      </c>
      <c r="B477" s="42">
        <v>55.370362</v>
      </c>
      <c r="D477" s="27">
        <v>50</v>
      </c>
      <c r="E477" s="27">
        <v>-23.800483</v>
      </c>
      <c r="S477" t="s">
        <v>11768</v>
      </c>
      <c r="T477">
        <v>2200000</v>
      </c>
      <c r="X477" t="s">
        <v>11768</v>
      </c>
      <c r="Y477">
        <v>21300000</v>
      </c>
    </row>
    <row r="478" spans="1:25" x14ac:dyDescent="0.3">
      <c r="A478" s="42">
        <v>150</v>
      </c>
      <c r="B478" s="42">
        <v>55.343774000000003</v>
      </c>
      <c r="D478" s="27">
        <v>50</v>
      </c>
      <c r="E478" s="27">
        <v>-24.549472999999999</v>
      </c>
      <c r="S478" t="s">
        <v>3844</v>
      </c>
      <c r="T478">
        <v>11000000</v>
      </c>
      <c r="X478" t="s">
        <v>3844</v>
      </c>
    </row>
    <row r="479" spans="1:25" x14ac:dyDescent="0.3">
      <c r="A479" s="42">
        <v>17</v>
      </c>
      <c r="B479" s="42">
        <v>55.219394999999999</v>
      </c>
      <c r="D479" s="27">
        <v>50</v>
      </c>
      <c r="E479" s="27">
        <v>-24.592749999999999</v>
      </c>
      <c r="S479" t="s">
        <v>11496</v>
      </c>
      <c r="T479">
        <v>3000000</v>
      </c>
      <c r="X479" t="s">
        <v>11496</v>
      </c>
    </row>
    <row r="480" spans="1:25" x14ac:dyDescent="0.3">
      <c r="A480" s="42">
        <v>37</v>
      </c>
      <c r="B480" s="42">
        <v>55.173234999999998</v>
      </c>
      <c r="D480" s="27">
        <v>70</v>
      </c>
      <c r="E480" s="27">
        <v>-46.840694999999997</v>
      </c>
      <c r="S480" t="s">
        <v>9237</v>
      </c>
      <c r="T480">
        <v>9000000</v>
      </c>
      <c r="X480" t="s">
        <v>9237</v>
      </c>
      <c r="Y480">
        <v>349618</v>
      </c>
    </row>
    <row r="481" spans="1:25" x14ac:dyDescent="0.3">
      <c r="A481" s="42">
        <v>40</v>
      </c>
      <c r="B481" s="42">
        <v>55.149434999999997</v>
      </c>
      <c r="D481" s="27">
        <v>50</v>
      </c>
      <c r="E481" s="27">
        <v>-25.993274</v>
      </c>
      <c r="S481" t="s">
        <v>8399</v>
      </c>
      <c r="T481">
        <v>12000000</v>
      </c>
      <c r="X481" t="s">
        <v>8399</v>
      </c>
      <c r="Y481">
        <v>8134217</v>
      </c>
    </row>
    <row r="482" spans="1:25" x14ac:dyDescent="0.3">
      <c r="A482" s="42">
        <v>7</v>
      </c>
      <c r="B482" s="42">
        <v>55.095597444444451</v>
      </c>
      <c r="D482" s="27">
        <v>50</v>
      </c>
      <c r="E482" s="27">
        <v>-29.610033000000001</v>
      </c>
      <c r="S482" t="s">
        <v>7843</v>
      </c>
      <c r="T482">
        <v>15000000</v>
      </c>
      <c r="X482" t="s">
        <v>7843</v>
      </c>
    </row>
    <row r="483" spans="1:25" x14ac:dyDescent="0.3">
      <c r="A483" s="42">
        <v>20</v>
      </c>
      <c r="B483" s="42">
        <v>55.072454</v>
      </c>
      <c r="D483" s="27">
        <v>50</v>
      </c>
      <c r="E483" s="27">
        <v>-30.40626</v>
      </c>
      <c r="S483" t="s">
        <v>802</v>
      </c>
      <c r="T483">
        <v>30593333.333333332</v>
      </c>
      <c r="X483" t="s">
        <v>802</v>
      </c>
      <c r="Y483">
        <v>41885826.833333336</v>
      </c>
    </row>
    <row r="484" spans="1:25" x14ac:dyDescent="0.3">
      <c r="A484" s="42">
        <v>25</v>
      </c>
      <c r="B484" s="42">
        <v>55.034301999999997</v>
      </c>
      <c r="D484" s="27">
        <v>40</v>
      </c>
      <c r="E484" s="27">
        <v>-20.881753</v>
      </c>
      <c r="S484" t="s">
        <v>10193</v>
      </c>
      <c r="T484">
        <v>5500000</v>
      </c>
      <c r="X484" t="s">
        <v>10193</v>
      </c>
      <c r="Y484">
        <v>50382128</v>
      </c>
    </row>
    <row r="485" spans="1:25" x14ac:dyDescent="0.3">
      <c r="A485" s="42">
        <v>25</v>
      </c>
      <c r="B485" s="42">
        <v>55.014842000000002</v>
      </c>
      <c r="D485" s="27">
        <v>50</v>
      </c>
      <c r="E485" s="27">
        <v>-23.557749000000001</v>
      </c>
      <c r="S485" t="s">
        <v>8705</v>
      </c>
      <c r="T485">
        <v>6600000</v>
      </c>
      <c r="X485" t="s">
        <v>8705</v>
      </c>
      <c r="Y485">
        <v>57646484.75</v>
      </c>
    </row>
    <row r="486" spans="1:25" x14ac:dyDescent="0.3">
      <c r="A486" s="42">
        <v>40</v>
      </c>
      <c r="B486" s="42">
        <v>55.001342999999999</v>
      </c>
      <c r="D486" s="27">
        <v>25</v>
      </c>
      <c r="E486" s="27">
        <v>-7.8851180000000003</v>
      </c>
      <c r="S486" t="s">
        <v>11389</v>
      </c>
      <c r="T486">
        <v>3500000</v>
      </c>
      <c r="X486" t="s">
        <v>11389</v>
      </c>
      <c r="Y486">
        <v>1538720.5</v>
      </c>
    </row>
    <row r="487" spans="1:25" x14ac:dyDescent="0.3">
      <c r="A487" s="42">
        <v>17</v>
      </c>
      <c r="B487" s="42">
        <v>55</v>
      </c>
      <c r="D487" s="27">
        <v>50</v>
      </c>
      <c r="E487" s="27">
        <v>-31.527636999999999</v>
      </c>
      <c r="S487" t="s">
        <v>14361</v>
      </c>
      <c r="T487">
        <v>15000</v>
      </c>
      <c r="X487" t="s">
        <v>14361</v>
      </c>
      <c r="Y487">
        <v>76382</v>
      </c>
    </row>
    <row r="488" spans="1:25" x14ac:dyDescent="0.3">
      <c r="A488" s="42">
        <v>25</v>
      </c>
      <c r="B488" s="42">
        <v>54.817937000000001</v>
      </c>
      <c r="D488" s="27">
        <v>390</v>
      </c>
      <c r="E488" s="27">
        <v>-375.86870199999998</v>
      </c>
      <c r="S488" t="s">
        <v>13452</v>
      </c>
      <c r="T488">
        <v>500000</v>
      </c>
      <c r="X488" t="s">
        <v>13452</v>
      </c>
    </row>
    <row r="489" spans="1:25" x14ac:dyDescent="0.3">
      <c r="A489" s="42">
        <v>9</v>
      </c>
      <c r="B489" s="42">
        <v>54.6</v>
      </c>
      <c r="D489" s="27">
        <v>49.9</v>
      </c>
      <c r="E489" s="27">
        <v>-28.342759999999998</v>
      </c>
      <c r="S489" t="s">
        <v>6733</v>
      </c>
      <c r="T489">
        <v>20000000</v>
      </c>
      <c r="X489" t="s">
        <v>6733</v>
      </c>
      <c r="Y489">
        <v>7382993</v>
      </c>
    </row>
    <row r="490" spans="1:25" x14ac:dyDescent="0.3">
      <c r="A490" s="42">
        <v>65</v>
      </c>
      <c r="B490" s="42">
        <v>54.412920999999997</v>
      </c>
      <c r="D490" s="27">
        <v>55</v>
      </c>
      <c r="E490" s="27">
        <v>-33.716560000000001</v>
      </c>
      <c r="S490" t="s">
        <v>14257</v>
      </c>
      <c r="T490">
        <v>50000</v>
      </c>
      <c r="X490" t="s">
        <v>14257</v>
      </c>
    </row>
    <row r="491" spans="1:25" x14ac:dyDescent="0.3">
      <c r="A491" s="42">
        <v>1.8</v>
      </c>
      <c r="B491" s="42">
        <v>54.3765255</v>
      </c>
      <c r="D491" s="27">
        <v>50</v>
      </c>
      <c r="E491" s="27">
        <v>-39.443804</v>
      </c>
      <c r="S491" t="s">
        <v>986</v>
      </c>
      <c r="T491">
        <v>74000000</v>
      </c>
      <c r="X491" t="s">
        <v>986</v>
      </c>
      <c r="Y491">
        <v>60277788.5</v>
      </c>
    </row>
    <row r="492" spans="1:25" x14ac:dyDescent="0.3">
      <c r="A492" s="42">
        <v>2</v>
      </c>
      <c r="B492" s="42">
        <v>54.238334999999999</v>
      </c>
      <c r="D492" s="27">
        <v>50</v>
      </c>
      <c r="E492" s="27">
        <v>-33.328494999999997</v>
      </c>
      <c r="S492" t="s">
        <v>10909</v>
      </c>
      <c r="T492">
        <v>4000000</v>
      </c>
      <c r="X492" t="s">
        <v>10909</v>
      </c>
      <c r="Y492">
        <v>864959</v>
      </c>
    </row>
    <row r="493" spans="1:25" x14ac:dyDescent="0.3">
      <c r="A493" s="42">
        <v>54</v>
      </c>
      <c r="B493" s="42">
        <v>54.2</v>
      </c>
      <c r="D493" s="27">
        <v>50</v>
      </c>
      <c r="E493" s="27">
        <v>-39.6</v>
      </c>
      <c r="S493" t="s">
        <v>12272</v>
      </c>
      <c r="T493">
        <v>2000000</v>
      </c>
      <c r="X493" t="s">
        <v>12272</v>
      </c>
      <c r="Y493">
        <v>6026908</v>
      </c>
    </row>
    <row r="494" spans="1:25" x14ac:dyDescent="0.3">
      <c r="A494" s="42">
        <v>60</v>
      </c>
      <c r="B494" s="42">
        <v>54.195633000000001</v>
      </c>
      <c r="D494" s="27">
        <v>22</v>
      </c>
      <c r="E494" s="27">
        <v>-12.471908000000001</v>
      </c>
      <c r="S494" t="s">
        <v>12089</v>
      </c>
      <c r="T494">
        <v>2000000</v>
      </c>
      <c r="X494" t="s">
        <v>12089</v>
      </c>
    </row>
    <row r="495" spans="1:25" x14ac:dyDescent="0.3">
      <c r="A495" s="42">
        <v>2</v>
      </c>
      <c r="B495" s="42">
        <v>54.176525499999997</v>
      </c>
      <c r="D495" s="27">
        <v>50</v>
      </c>
      <c r="E495" s="27">
        <v>-39.862768000000003</v>
      </c>
      <c r="S495" t="s">
        <v>12420</v>
      </c>
      <c r="T495">
        <v>1500000</v>
      </c>
      <c r="X495" t="s">
        <v>12420</v>
      </c>
    </row>
    <row r="496" spans="1:25" x14ac:dyDescent="0.3">
      <c r="A496" s="42">
        <v>40</v>
      </c>
      <c r="B496" s="42">
        <v>54.125425999999997</v>
      </c>
      <c r="D496" s="27">
        <v>50</v>
      </c>
      <c r="E496" s="27">
        <v>-40.204982999999999</v>
      </c>
      <c r="S496" t="s">
        <v>6819</v>
      </c>
      <c r="T496">
        <v>20000000</v>
      </c>
      <c r="X496" t="s">
        <v>6819</v>
      </c>
      <c r="Y496">
        <v>375474</v>
      </c>
    </row>
    <row r="497" spans="1:25" x14ac:dyDescent="0.3">
      <c r="A497" s="42">
        <v>1.2</v>
      </c>
      <c r="B497" s="42">
        <v>53.953403000000002</v>
      </c>
      <c r="D497" s="27">
        <v>50</v>
      </c>
      <c r="E497" s="27">
        <v>-29.511420999999999</v>
      </c>
      <c r="S497" t="s">
        <v>10068</v>
      </c>
      <c r="T497">
        <v>6000000</v>
      </c>
      <c r="X497" t="s">
        <v>10068</v>
      </c>
      <c r="Y497">
        <v>2025238</v>
      </c>
    </row>
    <row r="498" spans="1:25" x14ac:dyDescent="0.3">
      <c r="A498" s="42">
        <v>40</v>
      </c>
      <c r="B498" s="42">
        <v>53.952275999999998</v>
      </c>
      <c r="D498" s="27">
        <v>60</v>
      </c>
      <c r="E498" s="27">
        <v>-40.554783</v>
      </c>
      <c r="S498" t="s">
        <v>344</v>
      </c>
      <c r="T498">
        <v>51166666.666666664</v>
      </c>
      <c r="X498" t="s">
        <v>344</v>
      </c>
      <c r="Y498">
        <v>54671459.333333336</v>
      </c>
    </row>
    <row r="499" spans="1:25" x14ac:dyDescent="0.3">
      <c r="A499" s="42">
        <v>15</v>
      </c>
      <c r="B499" s="42">
        <v>53.856262999999998</v>
      </c>
      <c r="D499" s="27">
        <v>55</v>
      </c>
      <c r="E499" s="27">
        <v>-46.644185</v>
      </c>
      <c r="S499" t="s">
        <v>630</v>
      </c>
      <c r="T499">
        <v>64250000</v>
      </c>
      <c r="X499" t="s">
        <v>630</v>
      </c>
      <c r="Y499">
        <v>46425301</v>
      </c>
    </row>
    <row r="500" spans="1:25" x14ac:dyDescent="0.3">
      <c r="A500" s="42">
        <v>80</v>
      </c>
      <c r="B500" s="42">
        <v>53.668525000000002</v>
      </c>
      <c r="D500" s="27">
        <v>50</v>
      </c>
      <c r="E500" s="27">
        <v>-21.162884999999999</v>
      </c>
      <c r="S500" t="s">
        <v>12578</v>
      </c>
      <c r="T500">
        <v>1200000</v>
      </c>
      <c r="X500" t="s">
        <v>12578</v>
      </c>
      <c r="Y500">
        <v>2859955</v>
      </c>
    </row>
    <row r="501" spans="1:25" x14ac:dyDescent="0.3">
      <c r="A501" s="42">
        <v>25</v>
      </c>
      <c r="B501" s="42">
        <v>53.656813</v>
      </c>
      <c r="D501" s="27">
        <v>50</v>
      </c>
      <c r="E501" s="27">
        <v>-43.528606000000003</v>
      </c>
      <c r="S501" t="s">
        <v>12615</v>
      </c>
      <c r="X501" t="s">
        <v>12615</v>
      </c>
    </row>
    <row r="502" spans="1:25" x14ac:dyDescent="0.3">
      <c r="A502" s="42">
        <v>90</v>
      </c>
      <c r="B502" s="42">
        <v>53.618383999999999</v>
      </c>
      <c r="D502" s="27">
        <v>50</v>
      </c>
      <c r="E502" s="27">
        <v>-43.708398000000003</v>
      </c>
      <c r="S502" t="s">
        <v>4292</v>
      </c>
      <c r="T502">
        <v>35000000</v>
      </c>
      <c r="X502" t="s">
        <v>4292</v>
      </c>
      <c r="Y502">
        <v>75668868</v>
      </c>
    </row>
    <row r="503" spans="1:25" x14ac:dyDescent="0.3">
      <c r="A503" s="42">
        <v>12</v>
      </c>
      <c r="B503" s="42">
        <v>53.5</v>
      </c>
      <c r="D503" s="27">
        <v>50</v>
      </c>
      <c r="E503" s="27">
        <v>-39.293213999999999</v>
      </c>
      <c r="S503" t="s">
        <v>3375</v>
      </c>
      <c r="T503">
        <v>18136000</v>
      </c>
      <c r="X503" t="s">
        <v>3375</v>
      </c>
      <c r="Y503">
        <v>11758590.4</v>
      </c>
    </row>
    <row r="504" spans="1:25" x14ac:dyDescent="0.3">
      <c r="A504" s="42">
        <v>17</v>
      </c>
      <c r="B504" s="42">
        <v>53.492685000000002</v>
      </c>
      <c r="D504" s="27">
        <v>18</v>
      </c>
      <c r="E504" s="27">
        <v>-9.2577390000000008</v>
      </c>
      <c r="S504" t="s">
        <v>12951</v>
      </c>
      <c r="T504">
        <v>1000000</v>
      </c>
      <c r="X504" t="s">
        <v>12951</v>
      </c>
    </row>
    <row r="505" spans="1:25" x14ac:dyDescent="0.3">
      <c r="A505" s="42">
        <v>28</v>
      </c>
      <c r="B505" s="42">
        <v>53.350242000000001</v>
      </c>
      <c r="D505" s="27">
        <v>49</v>
      </c>
      <c r="E505" s="27">
        <v>-5.0942540000000003</v>
      </c>
      <c r="S505" t="s">
        <v>12974</v>
      </c>
      <c r="T505">
        <v>1000000</v>
      </c>
      <c r="X505" t="s">
        <v>12974</v>
      </c>
    </row>
    <row r="506" spans="1:25" x14ac:dyDescent="0.3">
      <c r="A506" s="42">
        <v>10</v>
      </c>
      <c r="B506" s="42">
        <v>53.319508999999996</v>
      </c>
      <c r="D506" s="27">
        <v>40</v>
      </c>
      <c r="E506" s="27">
        <v>-18.586497999999999</v>
      </c>
      <c r="S506" t="s">
        <v>3112</v>
      </c>
      <c r="T506">
        <v>40000000</v>
      </c>
      <c r="X506" t="s">
        <v>3112</v>
      </c>
      <c r="Y506">
        <v>36600260.5</v>
      </c>
    </row>
    <row r="507" spans="1:25" x14ac:dyDescent="0.3">
      <c r="A507" s="42">
        <v>5.5</v>
      </c>
      <c r="B507" s="42">
        <v>53.3</v>
      </c>
      <c r="D507" s="27">
        <v>28.5</v>
      </c>
      <c r="E507" s="27">
        <v>-20.505884999999999</v>
      </c>
      <c r="S507" t="s">
        <v>11982</v>
      </c>
      <c r="T507">
        <v>6000000</v>
      </c>
      <c r="X507" t="s">
        <v>11982</v>
      </c>
      <c r="Y507">
        <v>371081</v>
      </c>
    </row>
    <row r="508" spans="1:25" x14ac:dyDescent="0.3">
      <c r="A508" s="42">
        <v>10</v>
      </c>
      <c r="B508" s="42">
        <v>53.270259000000003</v>
      </c>
      <c r="D508" s="27">
        <v>59.6</v>
      </c>
      <c r="E508" s="27">
        <v>-46.797092999999997</v>
      </c>
      <c r="S508" t="s">
        <v>9298</v>
      </c>
      <c r="T508">
        <v>8500000</v>
      </c>
      <c r="X508" t="s">
        <v>9298</v>
      </c>
      <c r="Y508">
        <v>21564616</v>
      </c>
    </row>
    <row r="509" spans="1:25" x14ac:dyDescent="0.3">
      <c r="A509" s="42">
        <v>12</v>
      </c>
      <c r="B509" s="42">
        <v>53.269010000000002</v>
      </c>
      <c r="D509" s="27">
        <v>49</v>
      </c>
      <c r="E509" s="27">
        <v>-17.430731999999999</v>
      </c>
      <c r="S509" t="s">
        <v>10281</v>
      </c>
      <c r="T509">
        <v>4900000</v>
      </c>
      <c r="X509" t="s">
        <v>10281</v>
      </c>
      <c r="Y509">
        <v>56536016</v>
      </c>
    </row>
    <row r="510" spans="1:25" x14ac:dyDescent="0.3">
      <c r="A510" s="42">
        <v>75</v>
      </c>
      <c r="B510" s="42">
        <v>53.200012000000001</v>
      </c>
      <c r="D510" s="27">
        <v>50</v>
      </c>
      <c r="E510" s="27">
        <v>-48.793864999999997</v>
      </c>
      <c r="S510" t="s">
        <v>465</v>
      </c>
      <c r="T510">
        <v>65000000</v>
      </c>
      <c r="X510" t="s">
        <v>465</v>
      </c>
      <c r="Y510">
        <v>86390452.400000006</v>
      </c>
    </row>
    <row r="511" spans="1:25" x14ac:dyDescent="0.3">
      <c r="A511" s="42">
        <v>15.6</v>
      </c>
      <c r="B511" s="42">
        <v>52.925609000000001</v>
      </c>
      <c r="D511" s="27">
        <v>48</v>
      </c>
      <c r="E511" s="27">
        <v>-0.90454699999999999</v>
      </c>
      <c r="S511" t="s">
        <v>2505</v>
      </c>
      <c r="T511">
        <v>41500000</v>
      </c>
      <c r="X511" t="s">
        <v>2505</v>
      </c>
      <c r="Y511">
        <v>84656146</v>
      </c>
    </row>
    <row r="512" spans="1:25" x14ac:dyDescent="0.3">
      <c r="A512" s="42">
        <v>12</v>
      </c>
      <c r="B512" s="42">
        <v>52.572496000000001</v>
      </c>
      <c r="D512" s="27">
        <v>48</v>
      </c>
      <c r="E512" s="27">
        <v>-10.120004</v>
      </c>
      <c r="S512" t="s">
        <v>13932</v>
      </c>
      <c r="T512">
        <v>200000</v>
      </c>
      <c r="X512" t="s">
        <v>13932</v>
      </c>
      <c r="Y512">
        <v>2428241</v>
      </c>
    </row>
    <row r="513" spans="1:25" x14ac:dyDescent="0.3">
      <c r="A513" s="42">
        <v>1.5</v>
      </c>
      <c r="B513" s="42">
        <v>52.491137000000002</v>
      </c>
      <c r="D513" s="27">
        <v>58</v>
      </c>
      <c r="E513" s="27">
        <v>-32.1</v>
      </c>
      <c r="S513" t="s">
        <v>10320</v>
      </c>
      <c r="T513">
        <v>3300000</v>
      </c>
      <c r="X513" t="s">
        <v>10320</v>
      </c>
      <c r="Y513">
        <v>25799043</v>
      </c>
    </row>
    <row r="514" spans="1:25" x14ac:dyDescent="0.3">
      <c r="A514" s="42">
        <v>165</v>
      </c>
      <c r="B514" s="42">
        <v>52.387996999999999</v>
      </c>
      <c r="D514" s="27">
        <v>55</v>
      </c>
      <c r="E514" s="27">
        <v>-1.4259120000000001</v>
      </c>
      <c r="S514" t="s">
        <v>3384</v>
      </c>
      <c r="T514">
        <v>18573666.666666668</v>
      </c>
      <c r="X514" t="s">
        <v>3384</v>
      </c>
      <c r="Y514">
        <v>18500107.25</v>
      </c>
    </row>
    <row r="515" spans="1:25" x14ac:dyDescent="0.3">
      <c r="A515" s="42">
        <v>18</v>
      </c>
      <c r="B515" s="42">
        <v>52.360284999999998</v>
      </c>
      <c r="D515" s="27">
        <v>48</v>
      </c>
      <c r="E515" s="27">
        <v>-10.660475</v>
      </c>
      <c r="S515" t="s">
        <v>8638</v>
      </c>
      <c r="T515">
        <v>10400000</v>
      </c>
      <c r="X515" t="s">
        <v>8638</v>
      </c>
      <c r="Y515">
        <v>56729973</v>
      </c>
    </row>
    <row r="516" spans="1:25" x14ac:dyDescent="0.3">
      <c r="A516" s="42">
        <v>185</v>
      </c>
      <c r="B516" s="42">
        <v>52.282181999999999</v>
      </c>
      <c r="D516" s="27">
        <v>48</v>
      </c>
      <c r="E516" s="27">
        <v>-18.218547000000001</v>
      </c>
      <c r="S516" t="s">
        <v>7192</v>
      </c>
      <c r="T516">
        <v>18000000</v>
      </c>
      <c r="X516" t="s">
        <v>7192</v>
      </c>
    </row>
    <row r="517" spans="1:25" x14ac:dyDescent="0.3">
      <c r="A517" s="42">
        <v>25</v>
      </c>
      <c r="B517" s="42">
        <v>52.264926000000003</v>
      </c>
      <c r="D517" s="27">
        <v>47</v>
      </c>
      <c r="E517" s="27">
        <v>-31.480159</v>
      </c>
      <c r="S517" t="s">
        <v>5183</v>
      </c>
      <c r="T517">
        <v>120000</v>
      </c>
      <c r="X517" t="s">
        <v>5183</v>
      </c>
    </row>
    <row r="518" spans="1:25" x14ac:dyDescent="0.3">
      <c r="A518" s="42">
        <v>1</v>
      </c>
      <c r="B518" s="42">
        <v>52.245055000000001</v>
      </c>
      <c r="D518" s="27">
        <v>47</v>
      </c>
      <c r="E518" s="27">
        <v>-41.4</v>
      </c>
      <c r="S518" t="s">
        <v>12237</v>
      </c>
      <c r="T518">
        <v>1750000</v>
      </c>
      <c r="X518" t="s">
        <v>12237</v>
      </c>
    </row>
    <row r="519" spans="1:25" x14ac:dyDescent="0.3">
      <c r="A519" s="42">
        <v>135</v>
      </c>
      <c r="B519" s="42">
        <v>52.165545999999999</v>
      </c>
      <c r="D519" s="27">
        <v>47</v>
      </c>
      <c r="E519" s="27">
        <v>-36.460585999999999</v>
      </c>
      <c r="S519" t="s">
        <v>9501</v>
      </c>
      <c r="T519">
        <v>8000000</v>
      </c>
      <c r="X519" t="s">
        <v>9501</v>
      </c>
      <c r="Y519">
        <v>568695</v>
      </c>
    </row>
    <row r="520" spans="1:25" x14ac:dyDescent="0.3">
      <c r="A520" s="42">
        <v>30</v>
      </c>
      <c r="B520" s="42">
        <v>52.163316999999999</v>
      </c>
      <c r="D520" s="27">
        <v>25</v>
      </c>
      <c r="E520" s="27">
        <v>-10.053770999999999</v>
      </c>
      <c r="S520" t="s">
        <v>1962</v>
      </c>
      <c r="T520">
        <v>75000000</v>
      </c>
      <c r="X520" t="s">
        <v>1962</v>
      </c>
      <c r="Y520">
        <v>97360069</v>
      </c>
    </row>
    <row r="521" spans="1:25" x14ac:dyDescent="0.3">
      <c r="A521" s="42">
        <v>55</v>
      </c>
      <c r="B521" s="42">
        <v>52.100855000000003</v>
      </c>
      <c r="D521" s="27">
        <v>48</v>
      </c>
      <c r="E521" s="27">
        <v>-13.177655</v>
      </c>
      <c r="S521" t="s">
        <v>2786</v>
      </c>
      <c r="T521">
        <v>33400000</v>
      </c>
      <c r="X521" t="s">
        <v>2786</v>
      </c>
      <c r="Y521">
        <v>22001923.800000001</v>
      </c>
    </row>
    <row r="522" spans="1:25" x14ac:dyDescent="0.3">
      <c r="A522" s="42">
        <v>23.6</v>
      </c>
      <c r="B522" s="42">
        <v>51.990285999999998</v>
      </c>
      <c r="D522" s="27">
        <v>35</v>
      </c>
      <c r="E522" s="27">
        <v>-3.4016920000000002</v>
      </c>
      <c r="S522" t="s">
        <v>13203</v>
      </c>
      <c r="X522" t="s">
        <v>13203</v>
      </c>
      <c r="Y522">
        <v>3278611</v>
      </c>
    </row>
    <row r="523" spans="1:25" x14ac:dyDescent="0.3">
      <c r="A523" s="42">
        <v>250</v>
      </c>
      <c r="B523" s="42">
        <v>51.956980000000001</v>
      </c>
      <c r="D523" s="27">
        <v>45</v>
      </c>
      <c r="E523" s="27">
        <v>-6.639805</v>
      </c>
      <c r="S523" t="s">
        <v>9810</v>
      </c>
      <c r="T523">
        <v>7000000</v>
      </c>
      <c r="X523" t="s">
        <v>9810</v>
      </c>
    </row>
    <row r="524" spans="1:25" x14ac:dyDescent="0.3">
      <c r="A524" s="42">
        <v>8</v>
      </c>
      <c r="B524" s="42">
        <v>51.889947999999997</v>
      </c>
      <c r="D524" s="27">
        <v>45</v>
      </c>
      <c r="E524" s="27">
        <v>-9.3824009999999998</v>
      </c>
      <c r="S524" t="s">
        <v>5480</v>
      </c>
      <c r="T524">
        <v>11250000</v>
      </c>
      <c r="X524" t="s">
        <v>5480</v>
      </c>
      <c r="Y524">
        <v>42830500</v>
      </c>
    </row>
    <row r="525" spans="1:25" x14ac:dyDescent="0.3">
      <c r="A525" s="42">
        <v>27</v>
      </c>
      <c r="B525" s="42">
        <v>51.651429999999998</v>
      </c>
      <c r="D525" s="27">
        <v>35</v>
      </c>
      <c r="E525" s="27">
        <v>-7.02759</v>
      </c>
      <c r="S525" t="s">
        <v>4359</v>
      </c>
      <c r="T525">
        <v>38000000</v>
      </c>
      <c r="X525" t="s">
        <v>4359</v>
      </c>
      <c r="Y525">
        <v>146083</v>
      </c>
    </row>
    <row r="526" spans="1:25" x14ac:dyDescent="0.3">
      <c r="A526" s="42">
        <v>4.9000000000000004</v>
      </c>
      <c r="B526" s="42">
        <v>51.636015999999998</v>
      </c>
      <c r="D526" s="27">
        <v>50</v>
      </c>
      <c r="E526" s="27">
        <v>-21.866841000000001</v>
      </c>
      <c r="S526" t="s">
        <v>8778</v>
      </c>
      <c r="T526">
        <v>65000000</v>
      </c>
      <c r="X526" t="s">
        <v>8778</v>
      </c>
    </row>
    <row r="527" spans="1:25" x14ac:dyDescent="0.3">
      <c r="A527" s="42">
        <v>20</v>
      </c>
      <c r="B527" s="42">
        <v>51.58822</v>
      </c>
      <c r="D527" s="27">
        <v>40</v>
      </c>
      <c r="E527" s="27">
        <v>-12.6</v>
      </c>
      <c r="S527" t="s">
        <v>3653</v>
      </c>
      <c r="T527">
        <v>14004000</v>
      </c>
      <c r="X527" t="s">
        <v>3653</v>
      </c>
      <c r="Y527">
        <v>13605814.666666666</v>
      </c>
    </row>
    <row r="528" spans="1:25" x14ac:dyDescent="0.3">
      <c r="A528" s="42">
        <v>6</v>
      </c>
      <c r="B528" s="42">
        <v>51.504069000000001</v>
      </c>
      <c r="D528" s="27">
        <v>45</v>
      </c>
      <c r="E528" s="27">
        <v>-20.656327000000001</v>
      </c>
      <c r="S528" t="s">
        <v>12275</v>
      </c>
      <c r="X528" t="s">
        <v>12275</v>
      </c>
      <c r="Y528">
        <v>2592808</v>
      </c>
    </row>
    <row r="529" spans="1:25" x14ac:dyDescent="0.3">
      <c r="A529" s="42">
        <v>26</v>
      </c>
      <c r="B529" s="42">
        <v>51.324421999999998</v>
      </c>
      <c r="D529" s="27">
        <v>35</v>
      </c>
      <c r="E529" s="27">
        <v>-12.122192</v>
      </c>
      <c r="S529" t="s">
        <v>1263</v>
      </c>
      <c r="T529">
        <v>8500000</v>
      </c>
      <c r="X529" t="s">
        <v>1263</v>
      </c>
      <c r="Y529">
        <v>6272423.5</v>
      </c>
    </row>
    <row r="530" spans="1:25" x14ac:dyDescent="0.3">
      <c r="A530" s="42">
        <v>27</v>
      </c>
      <c r="B530" s="42">
        <v>51.30650683333333</v>
      </c>
      <c r="D530" s="27">
        <v>52</v>
      </c>
      <c r="E530" s="27">
        <v>-15.116460999999999</v>
      </c>
      <c r="S530" t="s">
        <v>2591</v>
      </c>
      <c r="T530">
        <v>52500000</v>
      </c>
      <c r="X530" t="s">
        <v>2591</v>
      </c>
      <c r="Y530">
        <v>63760630.5</v>
      </c>
    </row>
    <row r="531" spans="1:25" x14ac:dyDescent="0.3">
      <c r="A531" s="42">
        <v>25</v>
      </c>
      <c r="B531" s="42">
        <v>51.270454000000001</v>
      </c>
      <c r="D531" s="27">
        <v>70</v>
      </c>
      <c r="E531" s="27">
        <v>-47.468302000000001</v>
      </c>
      <c r="S531" t="s">
        <v>4311</v>
      </c>
      <c r="T531">
        <v>35000000</v>
      </c>
      <c r="X531" t="s">
        <v>4311</v>
      </c>
      <c r="Y531">
        <v>40334024</v>
      </c>
    </row>
    <row r="532" spans="1:25" x14ac:dyDescent="0.3">
      <c r="A532" s="42">
        <v>5</v>
      </c>
      <c r="B532" s="42">
        <v>51.238334999999999</v>
      </c>
      <c r="D532" s="27">
        <v>45</v>
      </c>
      <c r="E532" s="27">
        <v>-24.599087000000001</v>
      </c>
      <c r="S532" t="s">
        <v>8320</v>
      </c>
      <c r="T532">
        <v>12000000</v>
      </c>
      <c r="X532" t="s">
        <v>8320</v>
      </c>
      <c r="Y532">
        <v>31397498</v>
      </c>
    </row>
    <row r="533" spans="1:25" x14ac:dyDescent="0.3">
      <c r="A533" s="42">
        <v>14.8</v>
      </c>
      <c r="B533" s="42">
        <v>51.209972999999998</v>
      </c>
      <c r="D533" s="27">
        <v>45</v>
      </c>
      <c r="E533" s="27">
        <v>-24.898139</v>
      </c>
      <c r="S533" t="s">
        <v>11407</v>
      </c>
      <c r="T533">
        <v>3500000</v>
      </c>
      <c r="X533" t="s">
        <v>11407</v>
      </c>
      <c r="Y533">
        <v>2848578</v>
      </c>
    </row>
    <row r="534" spans="1:25" x14ac:dyDescent="0.3">
      <c r="A534" s="42">
        <v>35</v>
      </c>
      <c r="B534" s="42">
        <v>51.208010000000002</v>
      </c>
      <c r="D534" s="27">
        <v>45</v>
      </c>
      <c r="E534" s="27">
        <v>-19.799588</v>
      </c>
      <c r="S534" t="s">
        <v>7672</v>
      </c>
      <c r="T534">
        <v>15000000</v>
      </c>
      <c r="X534" t="s">
        <v>7672</v>
      </c>
      <c r="Y534">
        <v>17411331</v>
      </c>
    </row>
    <row r="535" spans="1:25" x14ac:dyDescent="0.3">
      <c r="A535" s="42">
        <v>76</v>
      </c>
      <c r="B535" s="42">
        <v>51.083765</v>
      </c>
      <c r="D535" s="27">
        <v>45</v>
      </c>
      <c r="E535" s="27">
        <v>-25.280069999999998</v>
      </c>
      <c r="S535" t="s">
        <v>2641</v>
      </c>
      <c r="T535">
        <v>31125000</v>
      </c>
      <c r="X535" t="s">
        <v>2641</v>
      </c>
      <c r="Y535">
        <v>74364250.142857149</v>
      </c>
    </row>
    <row r="536" spans="1:25" x14ac:dyDescent="0.3">
      <c r="A536" s="42">
        <v>12</v>
      </c>
      <c r="B536" s="42">
        <v>51.071133000000003</v>
      </c>
      <c r="D536" s="27">
        <v>45</v>
      </c>
      <c r="E536" s="27">
        <v>-25.622273</v>
      </c>
      <c r="S536" t="s">
        <v>9580</v>
      </c>
      <c r="T536">
        <v>7700000</v>
      </c>
      <c r="X536" t="s">
        <v>9580</v>
      </c>
    </row>
    <row r="537" spans="1:25" x14ac:dyDescent="0.3">
      <c r="A537" s="42">
        <v>30</v>
      </c>
      <c r="B537" s="42">
        <v>50.920948000000003</v>
      </c>
      <c r="D537" s="27">
        <v>45</v>
      </c>
      <c r="E537" s="27">
        <v>-27.699110999999998</v>
      </c>
      <c r="S537" t="s">
        <v>6287</v>
      </c>
      <c r="T537">
        <v>2000000</v>
      </c>
      <c r="X537" t="s">
        <v>6287</v>
      </c>
      <c r="Y537">
        <v>13746550</v>
      </c>
    </row>
    <row r="538" spans="1:25" x14ac:dyDescent="0.3">
      <c r="A538" s="42">
        <v>38</v>
      </c>
      <c r="B538" s="42">
        <v>50.915213999999999</v>
      </c>
      <c r="D538" s="27">
        <v>57</v>
      </c>
      <c r="E538" s="27">
        <v>-41.472875000000002</v>
      </c>
      <c r="S538" t="s">
        <v>2044</v>
      </c>
      <c r="X538" t="s">
        <v>2044</v>
      </c>
      <c r="Y538">
        <v>90820</v>
      </c>
    </row>
    <row r="539" spans="1:25" x14ac:dyDescent="0.3">
      <c r="A539" s="42">
        <v>40</v>
      </c>
      <c r="B539" s="42">
        <v>50.835030000000003</v>
      </c>
      <c r="D539" s="27">
        <v>50</v>
      </c>
      <c r="E539" s="27">
        <v>-36.439039999999999</v>
      </c>
      <c r="S539" t="s">
        <v>3643</v>
      </c>
      <c r="T539">
        <v>29800000</v>
      </c>
      <c r="X539" t="s">
        <v>3643</v>
      </c>
      <c r="Y539">
        <v>39560119</v>
      </c>
    </row>
    <row r="540" spans="1:25" x14ac:dyDescent="0.3">
      <c r="A540" s="42">
        <v>65</v>
      </c>
      <c r="B540" s="42">
        <v>50.731541999999997</v>
      </c>
      <c r="D540" s="27">
        <v>45</v>
      </c>
      <c r="E540" s="27">
        <v>-29.476832000000002</v>
      </c>
      <c r="S540" t="s">
        <v>12415</v>
      </c>
      <c r="T540">
        <v>1500000</v>
      </c>
      <c r="X540" t="s">
        <v>12415</v>
      </c>
    </row>
    <row r="541" spans="1:25" x14ac:dyDescent="0.3">
      <c r="A541" s="42">
        <v>20</v>
      </c>
      <c r="B541" s="42">
        <v>50.712991888888894</v>
      </c>
      <c r="D541" s="27">
        <v>45</v>
      </c>
      <c r="E541" s="27">
        <v>-33.853591000000002</v>
      </c>
      <c r="S541" t="s">
        <v>7747</v>
      </c>
      <c r="T541">
        <v>9000000</v>
      </c>
      <c r="X541" t="s">
        <v>7747</v>
      </c>
      <c r="Y541">
        <v>12311973.666666666</v>
      </c>
    </row>
    <row r="542" spans="1:25" x14ac:dyDescent="0.3">
      <c r="A542" s="42">
        <v>12</v>
      </c>
      <c r="B542" s="42">
        <v>50.646597499999999</v>
      </c>
      <c r="D542" s="27">
        <v>45</v>
      </c>
      <c r="E542" s="27">
        <v>-37.083112999999997</v>
      </c>
      <c r="S542" t="s">
        <v>11846</v>
      </c>
      <c r="T542">
        <v>2000000</v>
      </c>
      <c r="X542" t="s">
        <v>11846</v>
      </c>
      <c r="Y542">
        <v>14673301</v>
      </c>
    </row>
    <row r="543" spans="1:25" x14ac:dyDescent="0.3">
      <c r="A543" s="42">
        <v>24</v>
      </c>
      <c r="B543" s="42">
        <v>50.608544999999999</v>
      </c>
      <c r="D543" s="27">
        <v>45</v>
      </c>
      <c r="E543" s="27">
        <v>-38.434505000000001</v>
      </c>
      <c r="S543" t="s">
        <v>2396</v>
      </c>
      <c r="T543">
        <v>40500000</v>
      </c>
      <c r="X543" t="s">
        <v>2396</v>
      </c>
      <c r="Y543">
        <v>47517777</v>
      </c>
    </row>
    <row r="544" spans="1:25" x14ac:dyDescent="0.3">
      <c r="A544" s="42">
        <v>65</v>
      </c>
      <c r="B544" s="42">
        <v>50.60398</v>
      </c>
      <c r="D544" s="27">
        <v>40</v>
      </c>
      <c r="E544" s="27">
        <v>-24.720320000000001</v>
      </c>
      <c r="S544" t="s">
        <v>8557</v>
      </c>
      <c r="T544">
        <v>11000000</v>
      </c>
      <c r="X544" t="s">
        <v>8557</v>
      </c>
      <c r="Y544">
        <v>49797148</v>
      </c>
    </row>
    <row r="545" spans="1:25" x14ac:dyDescent="0.3">
      <c r="A545" s="42">
        <v>68</v>
      </c>
      <c r="B545" s="42">
        <v>50.471319999999999</v>
      </c>
      <c r="D545" s="27">
        <v>40</v>
      </c>
      <c r="E545" s="27">
        <v>-32.737712000000002</v>
      </c>
      <c r="S545" t="s">
        <v>8890</v>
      </c>
      <c r="T545">
        <v>9500000</v>
      </c>
      <c r="X545" t="s">
        <v>8890</v>
      </c>
      <c r="Y545">
        <v>3028592.5</v>
      </c>
    </row>
    <row r="546" spans="1:25" x14ac:dyDescent="0.3">
      <c r="A546" s="42">
        <v>140</v>
      </c>
      <c r="B546" s="42">
        <v>50.418802999999997</v>
      </c>
      <c r="D546" s="27">
        <v>45</v>
      </c>
      <c r="E546" s="27">
        <v>-40.415114000000003</v>
      </c>
      <c r="S546" t="s">
        <v>2095</v>
      </c>
      <c r="T546">
        <v>75000000</v>
      </c>
      <c r="X546" t="s">
        <v>2095</v>
      </c>
      <c r="Y546">
        <v>183132370</v>
      </c>
    </row>
    <row r="547" spans="1:25" x14ac:dyDescent="0.3">
      <c r="A547" s="42">
        <v>8</v>
      </c>
      <c r="B547" s="42">
        <v>50.401463999999997</v>
      </c>
      <c r="D547" s="27">
        <v>45</v>
      </c>
      <c r="E547" s="27">
        <v>-42.845460000000003</v>
      </c>
      <c r="S547" t="s">
        <v>11960</v>
      </c>
      <c r="T547">
        <v>2000000</v>
      </c>
      <c r="X547" t="s">
        <v>11960</v>
      </c>
      <c r="Y547">
        <v>1134049</v>
      </c>
    </row>
    <row r="548" spans="1:25" x14ac:dyDescent="0.3">
      <c r="A548" s="42">
        <v>40</v>
      </c>
      <c r="B548" s="42">
        <v>50.353763999999998</v>
      </c>
      <c r="D548" s="27">
        <v>45</v>
      </c>
      <c r="E548" s="27">
        <v>-36.870545</v>
      </c>
      <c r="S548" t="s">
        <v>2274</v>
      </c>
      <c r="T548">
        <v>33650000</v>
      </c>
      <c r="X548" t="s">
        <v>2274</v>
      </c>
      <c r="Y548">
        <v>113700023.66666667</v>
      </c>
    </row>
    <row r="549" spans="1:25" x14ac:dyDescent="0.3">
      <c r="A549" s="42">
        <v>50</v>
      </c>
      <c r="B549" s="42">
        <v>50.328194000000003</v>
      </c>
      <c r="D549" s="27">
        <v>44</v>
      </c>
      <c r="E549" s="27">
        <v>-42.5</v>
      </c>
      <c r="S549" t="s">
        <v>761</v>
      </c>
      <c r="T549">
        <v>135000000</v>
      </c>
      <c r="X549" t="s">
        <v>761</v>
      </c>
      <c r="Y549">
        <v>83024900</v>
      </c>
    </row>
    <row r="550" spans="1:25" x14ac:dyDescent="0.3">
      <c r="A550" s="42">
        <v>80</v>
      </c>
      <c r="B550" s="42">
        <v>50.313313999999998</v>
      </c>
      <c r="D550" s="27">
        <v>40</v>
      </c>
      <c r="E550" s="27">
        <v>-34.226481</v>
      </c>
      <c r="S550" t="s">
        <v>921</v>
      </c>
      <c r="T550">
        <v>45000000</v>
      </c>
      <c r="X550" t="s">
        <v>921</v>
      </c>
      <c r="Y550">
        <v>38588475.75</v>
      </c>
    </row>
    <row r="551" spans="1:25" x14ac:dyDescent="0.3">
      <c r="A551" s="42">
        <v>32</v>
      </c>
      <c r="B551" s="42">
        <v>50.301521000000001</v>
      </c>
      <c r="D551" s="27">
        <v>43</v>
      </c>
      <c r="E551" s="27">
        <v>-5.9644849999999998</v>
      </c>
      <c r="S551" t="s">
        <v>4818</v>
      </c>
      <c r="T551">
        <v>16625000</v>
      </c>
      <c r="X551" t="s">
        <v>4818</v>
      </c>
      <c r="Y551">
        <v>28419487.333333332</v>
      </c>
    </row>
    <row r="552" spans="1:25" x14ac:dyDescent="0.3">
      <c r="A552" s="42">
        <v>55</v>
      </c>
      <c r="B552" s="42">
        <v>50.263257000000003</v>
      </c>
      <c r="D552" s="27">
        <v>45</v>
      </c>
      <c r="E552" s="27">
        <v>-20.479108</v>
      </c>
      <c r="S552" t="s">
        <v>9563</v>
      </c>
      <c r="T552">
        <v>10000000</v>
      </c>
      <c r="X552" t="s">
        <v>9563</v>
      </c>
      <c r="Y552">
        <v>882290</v>
      </c>
    </row>
    <row r="553" spans="1:25" x14ac:dyDescent="0.3">
      <c r="A553" s="42">
        <v>130</v>
      </c>
      <c r="B553" s="42">
        <v>50.191634000000001</v>
      </c>
      <c r="D553" s="27">
        <v>43</v>
      </c>
      <c r="E553" s="27">
        <v>-18.569728000000001</v>
      </c>
      <c r="S553" t="s">
        <v>12427</v>
      </c>
      <c r="T553">
        <v>1500000</v>
      </c>
      <c r="X553" t="s">
        <v>12427</v>
      </c>
    </row>
    <row r="554" spans="1:25" x14ac:dyDescent="0.3">
      <c r="A554" s="42">
        <v>1.3</v>
      </c>
      <c r="B554" s="42">
        <v>49.827062666666663</v>
      </c>
      <c r="D554" s="27">
        <v>44</v>
      </c>
      <c r="E554" s="27">
        <v>-12.863049999999999</v>
      </c>
      <c r="S554" t="s">
        <v>8510</v>
      </c>
      <c r="T554">
        <v>12000000</v>
      </c>
      <c r="X554" t="s">
        <v>8510</v>
      </c>
    </row>
    <row r="555" spans="1:25" x14ac:dyDescent="0.3">
      <c r="A555" s="42">
        <v>70</v>
      </c>
      <c r="B555" s="42">
        <v>49.654899999999998</v>
      </c>
      <c r="D555" s="27">
        <v>40</v>
      </c>
      <c r="E555" s="27">
        <v>-10.886412</v>
      </c>
      <c r="S555" t="s">
        <v>12472</v>
      </c>
      <c r="T555">
        <v>1400000</v>
      </c>
      <c r="X555" t="s">
        <v>12472</v>
      </c>
    </row>
    <row r="556" spans="1:25" x14ac:dyDescent="0.3">
      <c r="A556" s="42">
        <v>30</v>
      </c>
      <c r="B556" s="42">
        <v>49.566870999999999</v>
      </c>
      <c r="D556" s="27">
        <v>42</v>
      </c>
      <c r="E556" s="27">
        <v>-0.456793</v>
      </c>
      <c r="S556" t="s">
        <v>69</v>
      </c>
      <c r="T556">
        <v>193333333.33333334</v>
      </c>
      <c r="X556" t="s">
        <v>69</v>
      </c>
      <c r="Y556">
        <v>239336535</v>
      </c>
    </row>
    <row r="557" spans="1:25" x14ac:dyDescent="0.3">
      <c r="A557" s="42">
        <v>55</v>
      </c>
      <c r="B557" s="42">
        <v>49.354205</v>
      </c>
      <c r="D557" s="27">
        <v>42</v>
      </c>
      <c r="E557" s="27">
        <v>-0.74757200000000001</v>
      </c>
      <c r="S557" t="s">
        <v>3552</v>
      </c>
      <c r="T557">
        <v>28400000</v>
      </c>
      <c r="X557" t="s">
        <v>3552</v>
      </c>
      <c r="Y557">
        <v>62037132</v>
      </c>
    </row>
    <row r="558" spans="1:25" x14ac:dyDescent="0.3">
      <c r="A558" s="42">
        <v>25</v>
      </c>
      <c r="B558" s="42">
        <v>49.273505</v>
      </c>
      <c r="D558" s="27">
        <v>42</v>
      </c>
      <c r="E558" s="27">
        <v>-4.3474349999999999</v>
      </c>
      <c r="S558" t="s">
        <v>7986</v>
      </c>
      <c r="T558">
        <v>16500000</v>
      </c>
      <c r="X558" t="s">
        <v>7986</v>
      </c>
      <c r="Y558">
        <v>10623990</v>
      </c>
    </row>
    <row r="559" spans="1:25" x14ac:dyDescent="0.3">
      <c r="A559" s="42">
        <v>60</v>
      </c>
      <c r="B559" s="42">
        <v>49.176214999999999</v>
      </c>
      <c r="D559" s="27">
        <v>42</v>
      </c>
      <c r="E559" s="27">
        <v>-17.624563999999999</v>
      </c>
      <c r="S559" t="s">
        <v>435</v>
      </c>
      <c r="T559">
        <v>130000000</v>
      </c>
      <c r="X559" t="s">
        <v>435</v>
      </c>
      <c r="Y559">
        <v>180052210.33333334</v>
      </c>
    </row>
    <row r="560" spans="1:25" x14ac:dyDescent="0.3">
      <c r="A560" s="42">
        <v>40</v>
      </c>
      <c r="B560" s="42">
        <v>49.138075999999998</v>
      </c>
      <c r="D560" s="27">
        <v>42</v>
      </c>
      <c r="E560" s="27">
        <v>-21.084534999999999</v>
      </c>
      <c r="S560" t="s">
        <v>8394</v>
      </c>
      <c r="T560">
        <v>12000000</v>
      </c>
      <c r="X560" t="s">
        <v>8394</v>
      </c>
      <c r="Y560">
        <v>22331028</v>
      </c>
    </row>
    <row r="561" spans="1:25" x14ac:dyDescent="0.3">
      <c r="A561" s="42">
        <v>15</v>
      </c>
      <c r="B561" s="42">
        <v>49.001297000000001</v>
      </c>
      <c r="D561" s="27">
        <v>50</v>
      </c>
      <c r="E561" s="27">
        <v>-25.872105000000001</v>
      </c>
      <c r="S561" t="s">
        <v>676</v>
      </c>
      <c r="T561">
        <v>61000000</v>
      </c>
      <c r="X561" t="s">
        <v>676</v>
      </c>
      <c r="Y561">
        <v>61353939.5</v>
      </c>
    </row>
    <row r="562" spans="1:25" x14ac:dyDescent="0.3">
      <c r="A562" s="42">
        <v>5</v>
      </c>
      <c r="B562" s="42">
        <v>48.884821000000002</v>
      </c>
      <c r="D562" s="27">
        <v>31</v>
      </c>
      <c r="E562" s="27">
        <v>-30.915039</v>
      </c>
      <c r="S562" t="s">
        <v>8693</v>
      </c>
      <c r="T562">
        <v>10818775</v>
      </c>
      <c r="X562" t="s">
        <v>8693</v>
      </c>
      <c r="Y562">
        <v>5669081</v>
      </c>
    </row>
    <row r="563" spans="1:25" x14ac:dyDescent="0.3">
      <c r="A563" s="42">
        <v>6</v>
      </c>
      <c r="B563" s="42">
        <v>48.8</v>
      </c>
      <c r="D563" s="27">
        <v>40</v>
      </c>
      <c r="E563" s="27">
        <v>-13.595247000000001</v>
      </c>
      <c r="S563" t="s">
        <v>10039</v>
      </c>
      <c r="T563">
        <v>6500000</v>
      </c>
      <c r="X563" t="s">
        <v>10039</v>
      </c>
      <c r="Y563">
        <v>4693919</v>
      </c>
    </row>
    <row r="564" spans="1:25" x14ac:dyDescent="0.3">
      <c r="A564" s="42">
        <v>13</v>
      </c>
      <c r="B564" s="42">
        <v>48.693522999999999</v>
      </c>
      <c r="D564" s="27">
        <v>44</v>
      </c>
      <c r="E564" s="27">
        <v>-37.894824999999997</v>
      </c>
      <c r="S564" t="s">
        <v>14078</v>
      </c>
      <c r="T564">
        <v>150000</v>
      </c>
      <c r="X564" t="s">
        <v>14078</v>
      </c>
    </row>
    <row r="565" spans="1:25" x14ac:dyDescent="0.3">
      <c r="A565" s="42">
        <v>58</v>
      </c>
      <c r="B565" s="42">
        <v>48.635995999999999</v>
      </c>
      <c r="D565" s="27">
        <v>45</v>
      </c>
      <c r="E565" s="27">
        <v>-39.335749</v>
      </c>
      <c r="S565" t="s">
        <v>11903</v>
      </c>
      <c r="T565">
        <v>2000000</v>
      </c>
      <c r="X565" t="s">
        <v>11903</v>
      </c>
      <c r="Y565">
        <v>6531491</v>
      </c>
    </row>
    <row r="566" spans="1:25" x14ac:dyDescent="0.3">
      <c r="A566" s="42">
        <v>135</v>
      </c>
      <c r="B566" s="42">
        <v>48.635922000000001</v>
      </c>
      <c r="D566" s="27">
        <v>27</v>
      </c>
      <c r="E566" s="27">
        <v>-25.739083000000001</v>
      </c>
      <c r="S566" t="s">
        <v>3491</v>
      </c>
      <c r="X566" t="s">
        <v>3491</v>
      </c>
      <c r="Y566">
        <v>1875914.5</v>
      </c>
    </row>
    <row r="567" spans="1:25" x14ac:dyDescent="0.3">
      <c r="A567" s="42">
        <v>17</v>
      </c>
      <c r="B567" s="42">
        <v>48.535066999999998</v>
      </c>
      <c r="D567" s="27">
        <v>65</v>
      </c>
      <c r="E567" s="27">
        <v>-8.9160339999999998</v>
      </c>
      <c r="S567" t="s">
        <v>2489</v>
      </c>
      <c r="T567">
        <v>42000000</v>
      </c>
      <c r="X567" t="s">
        <v>2489</v>
      </c>
      <c r="Y567">
        <v>15738632</v>
      </c>
    </row>
    <row r="568" spans="1:25" x14ac:dyDescent="0.3">
      <c r="A568" s="42">
        <v>45</v>
      </c>
      <c r="B568" s="42">
        <v>48.452055999999999</v>
      </c>
      <c r="D568" s="27">
        <v>41</v>
      </c>
      <c r="E568" s="27">
        <v>-18.891023000000001</v>
      </c>
      <c r="S568" t="s">
        <v>14072</v>
      </c>
      <c r="T568">
        <v>150000</v>
      </c>
      <c r="X568" t="s">
        <v>14072</v>
      </c>
      <c r="Y568">
        <v>4914</v>
      </c>
    </row>
    <row r="569" spans="1:25" x14ac:dyDescent="0.3">
      <c r="A569" s="42">
        <v>100</v>
      </c>
      <c r="B569" s="42">
        <v>48.383780000000002</v>
      </c>
      <c r="D569" s="27">
        <v>42</v>
      </c>
      <c r="E569" s="27">
        <v>-23.399089</v>
      </c>
      <c r="S569" t="s">
        <v>3575</v>
      </c>
      <c r="T569">
        <v>27600000</v>
      </c>
      <c r="X569" t="s">
        <v>3575</v>
      </c>
      <c r="Y569">
        <v>38231814</v>
      </c>
    </row>
    <row r="570" spans="1:25" x14ac:dyDescent="0.3">
      <c r="A570" s="42">
        <v>26</v>
      </c>
      <c r="B570" s="42">
        <v>48.364250142857152</v>
      </c>
      <c r="D570" s="27">
        <v>41</v>
      </c>
      <c r="E570" s="27">
        <v>-33.795862</v>
      </c>
      <c r="S570" t="s">
        <v>4170</v>
      </c>
      <c r="T570">
        <v>22566666.666666668</v>
      </c>
      <c r="X570" t="s">
        <v>4170</v>
      </c>
      <c r="Y570">
        <v>19286641</v>
      </c>
    </row>
    <row r="571" spans="1:25" x14ac:dyDescent="0.3">
      <c r="A571" s="42">
        <v>35</v>
      </c>
      <c r="B571" s="42">
        <v>48.299760999999997</v>
      </c>
      <c r="D571" s="27">
        <v>40</v>
      </c>
      <c r="E571" s="27">
        <v>-1.9122440000000001</v>
      </c>
      <c r="S571" t="s">
        <v>1426</v>
      </c>
      <c r="T571">
        <v>56688888.888888888</v>
      </c>
      <c r="X571" t="s">
        <v>1426</v>
      </c>
      <c r="Y571">
        <v>94664663.555555552</v>
      </c>
    </row>
    <row r="572" spans="1:25" x14ac:dyDescent="0.3">
      <c r="A572" s="42">
        <v>4.5</v>
      </c>
      <c r="B572" s="42">
        <v>48.200831999999998</v>
      </c>
      <c r="D572" s="27">
        <v>40</v>
      </c>
      <c r="E572" s="27">
        <v>-2.2470690000000002</v>
      </c>
      <c r="S572" t="s">
        <v>9633</v>
      </c>
      <c r="T572">
        <v>5000000</v>
      </c>
      <c r="X572" t="s">
        <v>9633</v>
      </c>
    </row>
    <row r="573" spans="1:25" x14ac:dyDescent="0.3">
      <c r="A573" s="42">
        <v>32</v>
      </c>
      <c r="B573" s="42">
        <v>48.197992999999997</v>
      </c>
      <c r="D573" s="27">
        <v>59</v>
      </c>
      <c r="E573" s="27">
        <v>-8.4374450000000003</v>
      </c>
      <c r="S573" t="s">
        <v>10528</v>
      </c>
      <c r="T573">
        <v>2200000</v>
      </c>
      <c r="X573" t="s">
        <v>10528</v>
      </c>
    </row>
    <row r="574" spans="1:25" x14ac:dyDescent="0.3">
      <c r="A574" s="42">
        <v>3</v>
      </c>
      <c r="B574" s="42">
        <v>48.1</v>
      </c>
      <c r="D574" s="27">
        <v>40</v>
      </c>
      <c r="E574" s="27">
        <v>-2.6286149999999999</v>
      </c>
      <c r="S574" t="s">
        <v>7603</v>
      </c>
      <c r="T574">
        <v>15000000</v>
      </c>
      <c r="X574" t="s">
        <v>7603</v>
      </c>
      <c r="Y574">
        <v>32721635</v>
      </c>
    </row>
    <row r="575" spans="1:25" x14ac:dyDescent="0.3">
      <c r="A575" s="42">
        <v>6.5</v>
      </c>
      <c r="B575" s="42">
        <v>48.057347999999998</v>
      </c>
      <c r="D575" s="27">
        <v>40</v>
      </c>
      <c r="E575" s="27">
        <v>-2.8989889999999998</v>
      </c>
      <c r="S575" t="s">
        <v>10440</v>
      </c>
      <c r="T575">
        <v>6000000</v>
      </c>
      <c r="X575" t="s">
        <v>10440</v>
      </c>
      <c r="Y575">
        <v>3432342</v>
      </c>
    </row>
    <row r="576" spans="1:25" x14ac:dyDescent="0.3">
      <c r="A576" s="42">
        <v>17</v>
      </c>
      <c r="B576" s="42">
        <v>47.998367999999999</v>
      </c>
      <c r="D576" s="27">
        <v>40</v>
      </c>
      <c r="E576" s="27">
        <v>-1.823108</v>
      </c>
      <c r="S576" t="s">
        <v>1134</v>
      </c>
      <c r="T576">
        <v>13750000</v>
      </c>
      <c r="X576" t="s">
        <v>1134</v>
      </c>
      <c r="Y576">
        <v>25652144.5</v>
      </c>
    </row>
    <row r="577" spans="1:25" x14ac:dyDescent="0.3">
      <c r="A577" s="42">
        <v>80</v>
      </c>
      <c r="B577" s="42">
        <v>47.968404999999997</v>
      </c>
      <c r="D577" s="27">
        <v>40</v>
      </c>
      <c r="E577" s="27">
        <v>-3.7164959999999998</v>
      </c>
      <c r="S577" t="s">
        <v>11452</v>
      </c>
      <c r="T577">
        <v>5000000</v>
      </c>
      <c r="X577" t="s">
        <v>11452</v>
      </c>
      <c r="Y577">
        <v>143000</v>
      </c>
    </row>
    <row r="578" spans="1:25" x14ac:dyDescent="0.3">
      <c r="A578" s="42">
        <v>4.5</v>
      </c>
      <c r="B578" s="42">
        <v>47.791747153846153</v>
      </c>
      <c r="D578" s="27">
        <v>38</v>
      </c>
      <c r="E578" s="27">
        <v>-2.816208</v>
      </c>
      <c r="S578" t="s">
        <v>7674</v>
      </c>
      <c r="T578">
        <v>9250000</v>
      </c>
      <c r="X578" t="s">
        <v>7674</v>
      </c>
      <c r="Y578">
        <v>15542428.5</v>
      </c>
    </row>
    <row r="579" spans="1:25" x14ac:dyDescent="0.3">
      <c r="A579" s="42">
        <v>6.5</v>
      </c>
      <c r="B579" s="42">
        <v>47.715415999999998</v>
      </c>
      <c r="D579" s="27">
        <v>40</v>
      </c>
      <c r="E579" s="27">
        <v>-1.4565269999999999</v>
      </c>
      <c r="S579" t="s">
        <v>12126</v>
      </c>
      <c r="T579">
        <v>2000000</v>
      </c>
      <c r="X579" t="s">
        <v>12126</v>
      </c>
    </row>
    <row r="580" spans="1:25" x14ac:dyDescent="0.3">
      <c r="A580" s="42">
        <v>9.5</v>
      </c>
      <c r="B580" s="42">
        <v>47.676582000000003</v>
      </c>
      <c r="D580" s="27">
        <v>60</v>
      </c>
      <c r="E580" s="27">
        <v>-23.962091000000001</v>
      </c>
      <c r="S580" t="s">
        <v>8959</v>
      </c>
      <c r="T580">
        <v>5000000</v>
      </c>
      <c r="X580" t="s">
        <v>8959</v>
      </c>
      <c r="Y580">
        <v>1474508</v>
      </c>
    </row>
    <row r="581" spans="1:25" x14ac:dyDescent="0.3">
      <c r="A581" s="42">
        <v>40</v>
      </c>
      <c r="B581" s="42">
        <v>47.666629</v>
      </c>
      <c r="D581" s="27">
        <v>40</v>
      </c>
      <c r="E581" s="27">
        <v>-6.1356580000000003</v>
      </c>
      <c r="S581" t="s">
        <v>12542</v>
      </c>
      <c r="T581">
        <v>15000000</v>
      </c>
      <c r="X581" t="s">
        <v>12542</v>
      </c>
    </row>
    <row r="582" spans="1:25" x14ac:dyDescent="0.3">
      <c r="A582" s="42">
        <v>38</v>
      </c>
      <c r="B582" s="42">
        <v>47.570368000000002</v>
      </c>
      <c r="D582" s="27">
        <v>40</v>
      </c>
      <c r="E582" s="27">
        <v>-6.4910779999999999</v>
      </c>
      <c r="S582" t="s">
        <v>1916</v>
      </c>
      <c r="T582">
        <v>76000000</v>
      </c>
      <c r="X582" t="s">
        <v>1916</v>
      </c>
      <c r="Y582">
        <v>26000610</v>
      </c>
    </row>
    <row r="583" spans="1:25" x14ac:dyDescent="0.3">
      <c r="A583" s="42">
        <v>70</v>
      </c>
      <c r="B583" s="42">
        <v>47.540999999999997</v>
      </c>
      <c r="D583" s="27">
        <v>40</v>
      </c>
      <c r="E583" s="27">
        <v>-7.1463599999999996</v>
      </c>
      <c r="S583" t="s">
        <v>8606</v>
      </c>
      <c r="T583">
        <v>11000000</v>
      </c>
      <c r="X583" t="s">
        <v>8606</v>
      </c>
      <c r="Y583">
        <v>4814244</v>
      </c>
    </row>
    <row r="584" spans="1:25" x14ac:dyDescent="0.3">
      <c r="A584" s="42">
        <v>14</v>
      </c>
      <c r="B584" s="42">
        <v>47.356220999999998</v>
      </c>
      <c r="D584" s="27">
        <v>40</v>
      </c>
      <c r="E584" s="27">
        <v>-8.1632549999999995</v>
      </c>
      <c r="S584" t="s">
        <v>2215</v>
      </c>
      <c r="T584">
        <v>23000000</v>
      </c>
      <c r="X584" t="s">
        <v>2215</v>
      </c>
      <c r="Y584">
        <v>15785632</v>
      </c>
    </row>
    <row r="585" spans="1:25" x14ac:dyDescent="0.3">
      <c r="A585" s="42">
        <v>20</v>
      </c>
      <c r="B585" s="42">
        <v>47.325558999999998</v>
      </c>
      <c r="D585" s="27">
        <v>40</v>
      </c>
      <c r="E585" s="27">
        <v>-9.006456</v>
      </c>
      <c r="S585" t="s">
        <v>7401</v>
      </c>
      <c r="T585">
        <v>16500000</v>
      </c>
      <c r="X585" t="s">
        <v>7401</v>
      </c>
      <c r="Y585">
        <v>26896744</v>
      </c>
    </row>
    <row r="586" spans="1:25" x14ac:dyDescent="0.3">
      <c r="A586" s="42">
        <v>48</v>
      </c>
      <c r="B586" s="42">
        <v>47.308366999999997</v>
      </c>
      <c r="D586" s="27">
        <v>40</v>
      </c>
      <c r="E586" s="27">
        <v>-9.0181500000000003</v>
      </c>
      <c r="S586" t="s">
        <v>4061</v>
      </c>
      <c r="T586">
        <v>60000000</v>
      </c>
      <c r="X586" t="s">
        <v>4061</v>
      </c>
      <c r="Y586">
        <v>36037909</v>
      </c>
    </row>
    <row r="587" spans="1:25" x14ac:dyDescent="0.3">
      <c r="A587" s="42">
        <v>35</v>
      </c>
      <c r="B587" s="42">
        <v>47.3</v>
      </c>
      <c r="D587" s="27">
        <v>40</v>
      </c>
      <c r="E587" s="27">
        <v>-9.8008950000000006</v>
      </c>
      <c r="S587" t="s">
        <v>9772</v>
      </c>
      <c r="T587">
        <v>9000000</v>
      </c>
      <c r="X587" t="s">
        <v>9772</v>
      </c>
      <c r="Y587">
        <v>1000000</v>
      </c>
    </row>
    <row r="588" spans="1:25" x14ac:dyDescent="0.3">
      <c r="A588" s="42">
        <v>31.5</v>
      </c>
      <c r="B588" s="42">
        <v>47.3</v>
      </c>
      <c r="D588" s="27">
        <v>40</v>
      </c>
      <c r="E588" s="27">
        <v>-10.922453000000001</v>
      </c>
      <c r="S588" t="s">
        <v>11635</v>
      </c>
      <c r="T588">
        <v>2500000</v>
      </c>
      <c r="X588" t="s">
        <v>11635</v>
      </c>
      <c r="Y588">
        <v>33349949</v>
      </c>
    </row>
    <row r="589" spans="1:25" x14ac:dyDescent="0.3">
      <c r="A589" s="42">
        <v>45</v>
      </c>
      <c r="B589" s="42">
        <v>47.115211000000002</v>
      </c>
      <c r="D589" s="27">
        <v>40</v>
      </c>
      <c r="E589" s="27">
        <v>-10.625821999999999</v>
      </c>
      <c r="S589" t="s">
        <v>7846</v>
      </c>
      <c r="T589">
        <v>15000000</v>
      </c>
      <c r="X589" t="s">
        <v>7846</v>
      </c>
      <c r="Y589">
        <v>28870</v>
      </c>
    </row>
    <row r="590" spans="1:25" x14ac:dyDescent="0.3">
      <c r="A590" s="42">
        <v>13</v>
      </c>
      <c r="B590" s="42">
        <v>47.008302999999998</v>
      </c>
      <c r="D590" s="27">
        <v>40</v>
      </c>
      <c r="E590" s="27">
        <v>-11.464232000000001</v>
      </c>
      <c r="S590" t="s">
        <v>10866</v>
      </c>
      <c r="T590">
        <v>5000000</v>
      </c>
      <c r="X590" t="s">
        <v>10866</v>
      </c>
      <c r="Y590">
        <v>9959215.5</v>
      </c>
    </row>
    <row r="591" spans="1:25" x14ac:dyDescent="0.3">
      <c r="A591" s="42">
        <v>45</v>
      </c>
      <c r="B591" s="42">
        <v>47.001027000000001</v>
      </c>
      <c r="D591" s="27">
        <v>40</v>
      </c>
      <c r="E591" s="27">
        <v>-12.336017999999999</v>
      </c>
      <c r="S591" t="s">
        <v>11738</v>
      </c>
      <c r="T591">
        <v>2500000</v>
      </c>
      <c r="X591" t="s">
        <v>11738</v>
      </c>
    </row>
    <row r="592" spans="1:25" x14ac:dyDescent="0.3">
      <c r="A592" s="42">
        <v>25</v>
      </c>
      <c r="B592" s="42">
        <v>46.975611000000001</v>
      </c>
      <c r="D592" s="27">
        <v>40</v>
      </c>
      <c r="E592" s="27">
        <v>-12.946185</v>
      </c>
      <c r="S592" t="s">
        <v>1110</v>
      </c>
      <c r="T592">
        <v>68333333.333333328</v>
      </c>
      <c r="X592" t="s">
        <v>1110</v>
      </c>
      <c r="Y592">
        <v>60561607.666666664</v>
      </c>
    </row>
    <row r="593" spans="1:25" x14ac:dyDescent="0.3">
      <c r="A593" s="42">
        <v>18</v>
      </c>
      <c r="B593" s="42">
        <v>46.955956</v>
      </c>
      <c r="D593" s="27">
        <v>35</v>
      </c>
      <c r="E593" s="27">
        <v>-8.1850430000000003</v>
      </c>
      <c r="S593" t="s">
        <v>10014</v>
      </c>
      <c r="T593">
        <v>3000000</v>
      </c>
      <c r="X593" t="s">
        <v>10014</v>
      </c>
      <c r="Y593">
        <v>11642254</v>
      </c>
    </row>
    <row r="594" spans="1:25" x14ac:dyDescent="0.3">
      <c r="A594" s="42">
        <v>19</v>
      </c>
      <c r="B594" s="42">
        <v>46.807023999999998</v>
      </c>
      <c r="D594" s="27">
        <v>40</v>
      </c>
      <c r="E594" s="27">
        <v>-14.821835</v>
      </c>
      <c r="S594" t="s">
        <v>2035</v>
      </c>
      <c r="T594">
        <v>45833333.333333336</v>
      </c>
      <c r="X594" t="s">
        <v>2035</v>
      </c>
      <c r="Y594">
        <v>43047551.666666664</v>
      </c>
    </row>
    <row r="595" spans="1:25" x14ac:dyDescent="0.3">
      <c r="A595" s="42">
        <v>30</v>
      </c>
      <c r="B595" s="42">
        <v>46.806311999999998</v>
      </c>
      <c r="D595" s="27">
        <v>40</v>
      </c>
      <c r="E595" s="27">
        <v>-14.882502000000001</v>
      </c>
      <c r="S595" t="s">
        <v>10416</v>
      </c>
      <c r="T595">
        <v>4000000</v>
      </c>
      <c r="X595" t="s">
        <v>10416</v>
      </c>
      <c r="Y595">
        <v>7282851</v>
      </c>
    </row>
    <row r="596" spans="1:25" x14ac:dyDescent="0.3">
      <c r="A596" s="42">
        <v>70</v>
      </c>
      <c r="B596" s="42">
        <v>46.735230999999999</v>
      </c>
      <c r="D596" s="27">
        <v>0.5</v>
      </c>
      <c r="E596" s="27">
        <v>-0.46735500000000002</v>
      </c>
      <c r="S596" t="s">
        <v>415</v>
      </c>
      <c r="T596">
        <v>165000000</v>
      </c>
      <c r="X596" t="s">
        <v>415</v>
      </c>
      <c r="Y596">
        <v>222487711</v>
      </c>
    </row>
    <row r="597" spans="1:25" x14ac:dyDescent="0.3">
      <c r="A597" s="42">
        <v>10</v>
      </c>
      <c r="B597" s="42">
        <v>46.729973000000001</v>
      </c>
      <c r="D597" s="27">
        <v>40</v>
      </c>
      <c r="E597" s="27">
        <v>-15.667676</v>
      </c>
      <c r="S597" t="s">
        <v>9690</v>
      </c>
      <c r="X597" t="s">
        <v>9690</v>
      </c>
      <c r="Y597">
        <v>18642318</v>
      </c>
    </row>
    <row r="598" spans="1:25" x14ac:dyDescent="0.3">
      <c r="A598" s="42">
        <v>0.3</v>
      </c>
      <c r="B598" s="42">
        <v>46.7</v>
      </c>
      <c r="D598" s="27">
        <v>40</v>
      </c>
      <c r="E598" s="27">
        <v>-3.3341460000000001</v>
      </c>
      <c r="S598" t="s">
        <v>5337</v>
      </c>
      <c r="T598">
        <v>12000000</v>
      </c>
      <c r="X598" t="s">
        <v>5337</v>
      </c>
      <c r="Y598">
        <v>17016190</v>
      </c>
    </row>
    <row r="599" spans="1:25" x14ac:dyDescent="0.3">
      <c r="A599" s="42">
        <v>9.8000000000000007</v>
      </c>
      <c r="B599" s="42">
        <v>46.637946999999997</v>
      </c>
      <c r="D599" s="27">
        <v>40</v>
      </c>
      <c r="E599" s="27">
        <v>-17.282242</v>
      </c>
      <c r="S599" t="s">
        <v>5881</v>
      </c>
      <c r="T599">
        <v>10000000</v>
      </c>
      <c r="X599" t="s">
        <v>5881</v>
      </c>
      <c r="Y599">
        <v>10527922.5</v>
      </c>
    </row>
    <row r="600" spans="1:25" x14ac:dyDescent="0.3">
      <c r="A600" s="42">
        <v>55</v>
      </c>
      <c r="B600" s="42">
        <v>46.530737999999999</v>
      </c>
      <c r="D600" s="27">
        <v>60</v>
      </c>
      <c r="E600" s="27">
        <v>-37.566085000000001</v>
      </c>
      <c r="S600" t="s">
        <v>4885</v>
      </c>
      <c r="T600">
        <v>30000000</v>
      </c>
      <c r="X600" t="s">
        <v>4885</v>
      </c>
      <c r="Y600">
        <v>22525921</v>
      </c>
    </row>
    <row r="601" spans="1:25" x14ac:dyDescent="0.3">
      <c r="A601" s="42">
        <v>30</v>
      </c>
      <c r="B601" s="42">
        <v>46.501438</v>
      </c>
      <c r="D601" s="27">
        <v>60</v>
      </c>
      <c r="E601" s="27">
        <v>-37.673752999999998</v>
      </c>
      <c r="S601" t="s">
        <v>9393</v>
      </c>
      <c r="T601">
        <v>8000000</v>
      </c>
      <c r="X601" t="s">
        <v>9393</v>
      </c>
      <c r="Y601">
        <v>36500000</v>
      </c>
    </row>
    <row r="602" spans="1:25" x14ac:dyDescent="0.3">
      <c r="A602" s="42">
        <v>15</v>
      </c>
      <c r="B602" s="42">
        <v>46.4</v>
      </c>
      <c r="D602" s="27">
        <v>40</v>
      </c>
      <c r="E602" s="27">
        <v>-18.823678000000001</v>
      </c>
      <c r="S602" t="s">
        <v>11643</v>
      </c>
      <c r="T602">
        <v>2500000</v>
      </c>
      <c r="X602" t="s">
        <v>11643</v>
      </c>
    </row>
    <row r="603" spans="1:25" x14ac:dyDescent="0.3">
      <c r="A603" s="42">
        <v>25</v>
      </c>
      <c r="B603" s="42">
        <v>46.309759999999997</v>
      </c>
      <c r="D603" s="27">
        <v>40</v>
      </c>
      <c r="E603" s="27">
        <v>-19.7</v>
      </c>
      <c r="S603" t="s">
        <v>2686</v>
      </c>
      <c r="T603">
        <v>34625000</v>
      </c>
      <c r="X603" t="s">
        <v>2686</v>
      </c>
      <c r="Y603">
        <v>42597837.875</v>
      </c>
    </row>
    <row r="604" spans="1:25" x14ac:dyDescent="0.3">
      <c r="A604" s="42">
        <v>24</v>
      </c>
      <c r="B604" s="42">
        <v>46.269171</v>
      </c>
      <c r="D604" s="27">
        <v>45</v>
      </c>
      <c r="E604" s="27">
        <v>-24.697039</v>
      </c>
      <c r="S604" t="s">
        <v>9430</v>
      </c>
      <c r="X604" t="s">
        <v>9430</v>
      </c>
      <c r="Y604">
        <v>18811135</v>
      </c>
    </row>
    <row r="605" spans="1:25" x14ac:dyDescent="0.3">
      <c r="A605" s="42">
        <v>35</v>
      </c>
      <c r="B605" s="42">
        <v>46.257845000000003</v>
      </c>
      <c r="D605" s="27">
        <v>40</v>
      </c>
      <c r="E605" s="27">
        <v>-24.037528999999999</v>
      </c>
      <c r="S605" t="s">
        <v>13651</v>
      </c>
      <c r="X605" t="s">
        <v>13651</v>
      </c>
      <c r="Y605">
        <v>84689</v>
      </c>
    </row>
    <row r="606" spans="1:25" x14ac:dyDescent="0.3">
      <c r="A606" s="42">
        <v>35</v>
      </c>
      <c r="B606" s="42">
        <v>46.159365000000001</v>
      </c>
      <c r="D606" s="27">
        <v>40</v>
      </c>
      <c r="E606" s="27">
        <v>-25.057577999999999</v>
      </c>
      <c r="S606" t="s">
        <v>2319</v>
      </c>
      <c r="T606">
        <v>35000000</v>
      </c>
      <c r="X606" t="s">
        <v>2319</v>
      </c>
      <c r="Y606">
        <v>5932060</v>
      </c>
    </row>
    <row r="607" spans="1:25" x14ac:dyDescent="0.3">
      <c r="A607" s="42">
        <v>35</v>
      </c>
      <c r="B607" s="42">
        <v>46.150691999999999</v>
      </c>
      <c r="D607" s="27">
        <v>40</v>
      </c>
      <c r="E607" s="27">
        <v>-25.032817999999999</v>
      </c>
      <c r="S607" t="s">
        <v>354</v>
      </c>
      <c r="T607">
        <v>67385714.285714284</v>
      </c>
      <c r="X607" t="s">
        <v>354</v>
      </c>
      <c r="Y607">
        <v>74148718.142857149</v>
      </c>
    </row>
    <row r="608" spans="1:25" x14ac:dyDescent="0.3">
      <c r="A608" s="42">
        <v>60</v>
      </c>
      <c r="B608" s="42">
        <v>46.126012000000003</v>
      </c>
      <c r="D608" s="27">
        <v>45</v>
      </c>
      <c r="E608" s="27">
        <v>-26.003245</v>
      </c>
      <c r="S608" t="s">
        <v>41</v>
      </c>
      <c r="X608" t="s">
        <v>41</v>
      </c>
    </row>
    <row r="609" spans="1:25" x14ac:dyDescent="0.3">
      <c r="A609" s="42">
        <v>11.5</v>
      </c>
      <c r="B609" s="42">
        <v>45.969178999999997</v>
      </c>
      <c r="D609" s="27">
        <v>51</v>
      </c>
      <c r="E609" s="27">
        <v>-36.624819000000002</v>
      </c>
      <c r="S609" t="s">
        <v>7701</v>
      </c>
      <c r="T609">
        <v>12500000</v>
      </c>
      <c r="X609" t="s">
        <v>7701</v>
      </c>
      <c r="Y609">
        <v>12801190</v>
      </c>
    </row>
    <row r="610" spans="1:25" x14ac:dyDescent="0.3">
      <c r="A610" s="42">
        <v>10.8</v>
      </c>
      <c r="B610" s="42">
        <v>45.929972999999997</v>
      </c>
      <c r="D610" s="27">
        <v>40</v>
      </c>
      <c r="E610" s="27">
        <v>-19.000896999999998</v>
      </c>
      <c r="S610" t="s">
        <v>12537</v>
      </c>
      <c r="T610">
        <v>1250000</v>
      </c>
      <c r="X610" t="s">
        <v>12537</v>
      </c>
    </row>
    <row r="611" spans="1:25" x14ac:dyDescent="0.3">
      <c r="A611" s="42">
        <v>10</v>
      </c>
      <c r="B611" s="42">
        <v>45.865715000000002</v>
      </c>
      <c r="D611" s="27">
        <v>40</v>
      </c>
      <c r="E611" s="27">
        <v>-25.551411000000002</v>
      </c>
      <c r="S611" t="s">
        <v>6100</v>
      </c>
      <c r="T611">
        <v>15666666.666666666</v>
      </c>
      <c r="X611" t="s">
        <v>6100</v>
      </c>
      <c r="Y611">
        <v>4033164.6666666665</v>
      </c>
    </row>
    <row r="612" spans="1:25" x14ac:dyDescent="0.3">
      <c r="A612" s="42">
        <v>42</v>
      </c>
      <c r="B612" s="42">
        <v>45.856565000000003</v>
      </c>
      <c r="D612" s="27">
        <v>40</v>
      </c>
      <c r="E612" s="27">
        <v>-25.641967000000001</v>
      </c>
      <c r="S612" t="s">
        <v>12700</v>
      </c>
      <c r="T612">
        <v>1000000</v>
      </c>
      <c r="X612" t="s">
        <v>12700</v>
      </c>
    </row>
    <row r="613" spans="1:25" x14ac:dyDescent="0.3">
      <c r="A613" s="42">
        <v>5</v>
      </c>
      <c r="B613" s="42">
        <v>45.82094</v>
      </c>
      <c r="D613" s="27">
        <v>77</v>
      </c>
      <c r="E613" s="27">
        <v>-43.798338999999999</v>
      </c>
      <c r="S613" t="s">
        <v>13795</v>
      </c>
      <c r="T613">
        <v>250000</v>
      </c>
      <c r="X613" t="s">
        <v>13795</v>
      </c>
      <c r="Y613">
        <v>3388210</v>
      </c>
    </row>
    <row r="614" spans="1:25" x14ac:dyDescent="0.3">
      <c r="A614" s="42">
        <v>75</v>
      </c>
      <c r="B614" s="42">
        <v>45.776831999999999</v>
      </c>
      <c r="D614" s="27">
        <v>30</v>
      </c>
      <c r="E614" s="27">
        <v>-15.981636</v>
      </c>
      <c r="S614" t="s">
        <v>7710</v>
      </c>
      <c r="T614">
        <v>15000000</v>
      </c>
      <c r="X614" t="s">
        <v>7710</v>
      </c>
      <c r="Y614">
        <v>13034417</v>
      </c>
    </row>
    <row r="615" spans="1:25" x14ac:dyDescent="0.3">
      <c r="A615" s="42">
        <v>45</v>
      </c>
      <c r="B615" s="42">
        <v>45.703744999999998</v>
      </c>
      <c r="D615" s="27">
        <v>60</v>
      </c>
      <c r="E615" s="27">
        <v>-46.604061000000002</v>
      </c>
      <c r="S615" t="s">
        <v>5085</v>
      </c>
      <c r="T615">
        <v>30000000</v>
      </c>
      <c r="X615" t="s">
        <v>5085</v>
      </c>
      <c r="Y615">
        <v>42043633</v>
      </c>
    </row>
    <row r="616" spans="1:25" x14ac:dyDescent="0.3">
      <c r="A616" s="42">
        <v>25</v>
      </c>
      <c r="B616" s="42">
        <v>45.625985999999997</v>
      </c>
      <c r="D616" s="27">
        <v>40</v>
      </c>
      <c r="E616" s="27">
        <v>-19.886035</v>
      </c>
      <c r="S616" t="s">
        <v>12345</v>
      </c>
      <c r="X616" t="s">
        <v>12345</v>
      </c>
      <c r="Y616">
        <v>2408553</v>
      </c>
    </row>
    <row r="617" spans="1:25" x14ac:dyDescent="0.3">
      <c r="A617" s="42">
        <v>20</v>
      </c>
      <c r="B617" s="42">
        <v>45.623128000000001</v>
      </c>
      <c r="D617" s="27">
        <v>40</v>
      </c>
      <c r="E617" s="27">
        <v>-26.623494000000001</v>
      </c>
      <c r="S617" t="s">
        <v>10834</v>
      </c>
      <c r="T617">
        <v>4500000</v>
      </c>
      <c r="X617" t="s">
        <v>10834</v>
      </c>
    </row>
    <row r="618" spans="1:25" x14ac:dyDescent="0.3">
      <c r="A618" s="42">
        <v>48</v>
      </c>
      <c r="B618" s="42">
        <v>45.607672999999998</v>
      </c>
      <c r="D618" s="27">
        <v>42</v>
      </c>
      <c r="E618" s="27">
        <v>-28.791976999999999</v>
      </c>
      <c r="S618" t="s">
        <v>9466</v>
      </c>
      <c r="T618">
        <v>8000000</v>
      </c>
      <c r="X618" t="s">
        <v>9466</v>
      </c>
      <c r="Y618">
        <v>3442820</v>
      </c>
    </row>
    <row r="619" spans="1:25" x14ac:dyDescent="0.3">
      <c r="A619" s="42">
        <v>75</v>
      </c>
      <c r="B619" s="42">
        <v>45.523072999999997</v>
      </c>
      <c r="D619" s="27">
        <v>40</v>
      </c>
      <c r="E619" s="27">
        <v>-26.16187</v>
      </c>
      <c r="S619" t="s">
        <v>494</v>
      </c>
      <c r="T619">
        <v>65666666.666666664</v>
      </c>
      <c r="X619" t="s">
        <v>494</v>
      </c>
      <c r="Y619">
        <v>35561858</v>
      </c>
    </row>
    <row r="620" spans="1:25" x14ac:dyDescent="0.3">
      <c r="A620" s="42">
        <v>26</v>
      </c>
      <c r="B620" s="42">
        <v>45.500556000000003</v>
      </c>
      <c r="D620" s="27">
        <v>40</v>
      </c>
      <c r="E620" s="27">
        <v>-30.347999999999999</v>
      </c>
      <c r="S620" t="s">
        <v>12739</v>
      </c>
      <c r="T620">
        <v>1000000</v>
      </c>
      <c r="X620" t="s">
        <v>12739</v>
      </c>
      <c r="Y620">
        <v>9013113</v>
      </c>
    </row>
    <row r="621" spans="1:25" x14ac:dyDescent="0.3">
      <c r="A621" s="42">
        <v>35</v>
      </c>
      <c r="B621" s="42">
        <v>45.276912000000003</v>
      </c>
      <c r="D621" s="27">
        <v>21.2</v>
      </c>
      <c r="E621" s="27">
        <v>-9.1185530000000004</v>
      </c>
      <c r="S621" t="s">
        <v>8594</v>
      </c>
      <c r="T621">
        <v>11000000</v>
      </c>
      <c r="X621" t="s">
        <v>8594</v>
      </c>
      <c r="Y621">
        <v>18381787</v>
      </c>
    </row>
    <row r="622" spans="1:25" x14ac:dyDescent="0.3">
      <c r="A622" s="42">
        <v>60</v>
      </c>
      <c r="B622" s="42">
        <v>45.264608000000003</v>
      </c>
      <c r="D622" s="27">
        <v>36</v>
      </c>
      <c r="E622" s="27">
        <v>-29</v>
      </c>
      <c r="S622" t="s">
        <v>5799</v>
      </c>
      <c r="T622">
        <v>15000000</v>
      </c>
      <c r="X622" t="s">
        <v>5799</v>
      </c>
      <c r="Y622">
        <v>24647196.5</v>
      </c>
    </row>
    <row r="623" spans="1:25" x14ac:dyDescent="0.3">
      <c r="A623" s="42">
        <v>19</v>
      </c>
      <c r="B623" s="42">
        <v>45.255243</v>
      </c>
      <c r="D623" s="27">
        <v>24</v>
      </c>
      <c r="E623" s="27">
        <v>-13.56878</v>
      </c>
      <c r="S623" t="s">
        <v>12644</v>
      </c>
      <c r="T623">
        <v>1200000</v>
      </c>
      <c r="X623" t="s">
        <v>12644</v>
      </c>
    </row>
    <row r="624" spans="1:25" x14ac:dyDescent="0.3">
      <c r="A624" s="42">
        <v>110</v>
      </c>
      <c r="B624" s="42">
        <v>45.181731999999997</v>
      </c>
      <c r="D624" s="27">
        <v>33</v>
      </c>
      <c r="E624" s="27">
        <v>-22.673938</v>
      </c>
      <c r="S624" t="s">
        <v>5543</v>
      </c>
      <c r="T624">
        <v>17500000</v>
      </c>
      <c r="X624" t="s">
        <v>5543</v>
      </c>
      <c r="Y624">
        <v>8495790.5</v>
      </c>
    </row>
    <row r="625" spans="1:25" x14ac:dyDescent="0.3">
      <c r="A625" s="42">
        <v>11</v>
      </c>
      <c r="B625" s="42">
        <v>45.176525499999997</v>
      </c>
      <c r="D625" s="27">
        <v>40</v>
      </c>
      <c r="E625" s="27">
        <v>-33.885762999999997</v>
      </c>
      <c r="S625" t="s">
        <v>14152</v>
      </c>
      <c r="T625">
        <v>200000</v>
      </c>
      <c r="X625" t="s">
        <v>14152</v>
      </c>
      <c r="Y625">
        <v>59379</v>
      </c>
    </row>
    <row r="626" spans="1:25" x14ac:dyDescent="0.3">
      <c r="A626" s="42">
        <v>3</v>
      </c>
      <c r="B626" s="42">
        <v>45.056939999999997</v>
      </c>
      <c r="D626" s="27">
        <v>40</v>
      </c>
      <c r="E626" s="27">
        <v>-35.164031999999999</v>
      </c>
      <c r="S626" t="s">
        <v>8085</v>
      </c>
      <c r="T626">
        <v>13000000</v>
      </c>
      <c r="X626" t="s">
        <v>8085</v>
      </c>
      <c r="Y626">
        <v>28972187</v>
      </c>
    </row>
    <row r="627" spans="1:25" x14ac:dyDescent="0.3">
      <c r="A627" s="42">
        <v>63</v>
      </c>
      <c r="B627" s="42">
        <v>45.012169999999998</v>
      </c>
      <c r="D627" s="27">
        <v>40</v>
      </c>
      <c r="E627" s="27">
        <v>-35.222993000000002</v>
      </c>
      <c r="S627" t="s">
        <v>10858</v>
      </c>
      <c r="T627">
        <v>5000000</v>
      </c>
      <c r="X627" t="s">
        <v>10858</v>
      </c>
      <c r="Y627">
        <v>15152879</v>
      </c>
    </row>
    <row r="628" spans="1:25" x14ac:dyDescent="0.3">
      <c r="A628" s="42">
        <v>150</v>
      </c>
      <c r="B628" s="42">
        <v>45.000874000000003</v>
      </c>
      <c r="D628" s="27">
        <v>26</v>
      </c>
      <c r="E628" s="27">
        <v>-22.324928</v>
      </c>
      <c r="S628" t="s">
        <v>6576</v>
      </c>
      <c r="T628">
        <v>6000000</v>
      </c>
      <c r="X628" t="s">
        <v>6576</v>
      </c>
      <c r="Y628">
        <v>14401958.5</v>
      </c>
    </row>
    <row r="629" spans="1:25" x14ac:dyDescent="0.3">
      <c r="A629" s="42">
        <v>30</v>
      </c>
      <c r="B629" s="42">
        <v>44.888995999999999</v>
      </c>
      <c r="D629" s="27">
        <v>40</v>
      </c>
      <c r="E629" s="27">
        <v>-21.561851000000001</v>
      </c>
      <c r="S629" t="s">
        <v>13714</v>
      </c>
      <c r="T629">
        <v>200000</v>
      </c>
      <c r="X629" t="s">
        <v>13714</v>
      </c>
      <c r="Y629">
        <v>5199</v>
      </c>
    </row>
    <row r="630" spans="1:25" x14ac:dyDescent="0.3">
      <c r="A630" s="42">
        <v>5.5</v>
      </c>
      <c r="B630" s="42">
        <v>44.882128000000002</v>
      </c>
      <c r="D630" s="27">
        <v>40</v>
      </c>
      <c r="E630" s="27">
        <v>-39.488079999999997</v>
      </c>
      <c r="S630" t="s">
        <v>1599</v>
      </c>
      <c r="T630">
        <v>23000000</v>
      </c>
      <c r="X630" t="s">
        <v>1599</v>
      </c>
      <c r="Y630">
        <v>23645148.25</v>
      </c>
    </row>
    <row r="631" spans="1:25" x14ac:dyDescent="0.3">
      <c r="A631" s="42">
        <v>45</v>
      </c>
      <c r="B631" s="42">
        <v>44.808371999999999</v>
      </c>
      <c r="D631" s="27">
        <v>40</v>
      </c>
      <c r="E631" s="27">
        <v>-29.359355000000001</v>
      </c>
      <c r="S631" t="s">
        <v>10999</v>
      </c>
      <c r="T631">
        <v>1883500</v>
      </c>
      <c r="X631" t="s">
        <v>10999</v>
      </c>
      <c r="Y631">
        <v>6566801</v>
      </c>
    </row>
    <row r="632" spans="1:25" x14ac:dyDescent="0.3">
      <c r="A632" s="42">
        <v>30</v>
      </c>
      <c r="B632" s="42">
        <v>44.787599</v>
      </c>
      <c r="D632" s="27">
        <v>40</v>
      </c>
      <c r="E632" s="27">
        <v>-39.347473999999998</v>
      </c>
      <c r="S632" t="s">
        <v>12453</v>
      </c>
      <c r="T632">
        <v>1455000</v>
      </c>
      <c r="X632" t="s">
        <v>12453</v>
      </c>
    </row>
    <row r="633" spans="1:25" x14ac:dyDescent="0.3">
      <c r="A633" s="42">
        <v>15</v>
      </c>
      <c r="B633" s="42">
        <v>44.735548000000001</v>
      </c>
      <c r="D633" s="27">
        <v>20</v>
      </c>
      <c r="E633" s="27">
        <v>-12.436</v>
      </c>
      <c r="S633" t="s">
        <v>9507</v>
      </c>
      <c r="X633" t="s">
        <v>9507</v>
      </c>
    </row>
    <row r="634" spans="1:25" x14ac:dyDescent="0.3">
      <c r="A634" s="42">
        <v>12</v>
      </c>
      <c r="B634" s="42">
        <v>44.715370999999998</v>
      </c>
      <c r="D634" s="27">
        <v>25</v>
      </c>
      <c r="E634" s="27">
        <v>-24.123328999999998</v>
      </c>
      <c r="S634" t="s">
        <v>5321</v>
      </c>
      <c r="T634">
        <v>30000000</v>
      </c>
      <c r="X634" t="s">
        <v>5321</v>
      </c>
      <c r="Y634">
        <v>37036404</v>
      </c>
    </row>
    <row r="635" spans="1:25" x14ac:dyDescent="0.3">
      <c r="A635" s="42">
        <v>12</v>
      </c>
      <c r="B635" s="42">
        <v>44.631571999999998</v>
      </c>
      <c r="D635" s="27">
        <v>30</v>
      </c>
      <c r="E635" s="27">
        <v>-27.130631000000001</v>
      </c>
      <c r="S635" t="s">
        <v>682</v>
      </c>
      <c r="T635">
        <v>62000000</v>
      </c>
      <c r="X635" t="s">
        <v>682</v>
      </c>
      <c r="Y635">
        <v>56292012</v>
      </c>
    </row>
    <row r="636" spans="1:25" x14ac:dyDescent="0.3">
      <c r="A636" s="42">
        <v>80</v>
      </c>
      <c r="B636" s="42">
        <v>44.590960000000003</v>
      </c>
      <c r="D636" s="27">
        <v>40</v>
      </c>
      <c r="E636" s="27">
        <v>-39.871022000000004</v>
      </c>
      <c r="S636" t="s">
        <v>12850</v>
      </c>
      <c r="T636">
        <v>1000000</v>
      </c>
      <c r="X636" t="s">
        <v>12850</v>
      </c>
      <c r="Y636">
        <v>279282</v>
      </c>
    </row>
    <row r="637" spans="1:25" x14ac:dyDescent="0.3">
      <c r="A637" s="42">
        <v>13</v>
      </c>
      <c r="B637" s="42">
        <v>44.3</v>
      </c>
      <c r="D637" s="27">
        <v>25</v>
      </c>
      <c r="E637" s="27">
        <v>-24.922768999999999</v>
      </c>
      <c r="S637" t="s">
        <v>9288</v>
      </c>
      <c r="T637">
        <v>9000000</v>
      </c>
      <c r="X637" t="s">
        <v>9288</v>
      </c>
      <c r="Y637">
        <v>162</v>
      </c>
    </row>
    <row r="638" spans="1:25" x14ac:dyDescent="0.3">
      <c r="A638" s="42">
        <v>8</v>
      </c>
      <c r="B638" s="42">
        <v>44.287413999999998</v>
      </c>
      <c r="D638" s="27">
        <v>39.200000000000003</v>
      </c>
      <c r="E638" s="27">
        <v>-34.636971000000003</v>
      </c>
      <c r="S638" t="s">
        <v>4155</v>
      </c>
      <c r="T638">
        <v>51000000</v>
      </c>
      <c r="X638" t="s">
        <v>4155</v>
      </c>
      <c r="Y638">
        <v>14375181</v>
      </c>
    </row>
    <row r="639" spans="1:25" x14ac:dyDescent="0.3">
      <c r="A639" s="42">
        <v>20</v>
      </c>
      <c r="B639" s="42">
        <v>44.149836999999998</v>
      </c>
      <c r="D639" s="27">
        <v>18.026147999999999</v>
      </c>
      <c r="E639" s="27">
        <v>-11.528148</v>
      </c>
      <c r="S639" t="s">
        <v>11188</v>
      </c>
      <c r="X639" t="s">
        <v>11188</v>
      </c>
    </row>
    <row r="640" spans="1:25" x14ac:dyDescent="0.3">
      <c r="A640" s="42">
        <v>60</v>
      </c>
      <c r="B640" s="42">
        <v>44.148781</v>
      </c>
      <c r="D640" s="27">
        <v>43.5</v>
      </c>
      <c r="E640" s="27">
        <v>-0.85911000000000004</v>
      </c>
      <c r="S640" t="s">
        <v>10533</v>
      </c>
      <c r="X640" t="s">
        <v>10533</v>
      </c>
      <c r="Y640">
        <v>223615</v>
      </c>
    </row>
    <row r="641" spans="1:25" x14ac:dyDescent="0.3">
      <c r="A641" s="42">
        <v>0.4</v>
      </c>
      <c r="B641" s="42">
        <v>44.140956000000003</v>
      </c>
      <c r="D641" s="27">
        <v>39</v>
      </c>
      <c r="E641" s="27">
        <v>-3.7122120000000001</v>
      </c>
      <c r="S641" t="s">
        <v>9587</v>
      </c>
      <c r="T641">
        <v>6933333.333333333</v>
      </c>
      <c r="X641" t="s">
        <v>9587</v>
      </c>
      <c r="Y641">
        <v>24002936</v>
      </c>
    </row>
    <row r="642" spans="1:25" x14ac:dyDescent="0.3">
      <c r="A642" s="42">
        <v>35</v>
      </c>
      <c r="B642" s="42">
        <v>44.1</v>
      </c>
      <c r="D642" s="27">
        <v>40</v>
      </c>
      <c r="E642" s="27">
        <v>-14.664065000000001</v>
      </c>
      <c r="S642" t="s">
        <v>11899</v>
      </c>
      <c r="T642">
        <v>1570000</v>
      </c>
      <c r="X642" t="s">
        <v>11899</v>
      </c>
      <c r="Y642">
        <v>9600000</v>
      </c>
    </row>
    <row r="643" spans="1:25" x14ac:dyDescent="0.3">
      <c r="A643" s="42">
        <v>40</v>
      </c>
      <c r="B643" s="42">
        <v>43.906114000000002</v>
      </c>
      <c r="D643" s="27">
        <v>39</v>
      </c>
      <c r="E643" s="27">
        <v>-33.118496</v>
      </c>
      <c r="S643" t="s">
        <v>7644</v>
      </c>
      <c r="T643">
        <v>13500000</v>
      </c>
      <c r="X643" t="s">
        <v>7644</v>
      </c>
      <c r="Y643">
        <v>22378561</v>
      </c>
    </row>
    <row r="644" spans="1:25" x14ac:dyDescent="0.3">
      <c r="A644" s="42">
        <v>75</v>
      </c>
      <c r="B644" s="42">
        <v>43.823090999999998</v>
      </c>
      <c r="D644" s="27">
        <v>40</v>
      </c>
      <c r="E644" s="27">
        <v>-10.197239</v>
      </c>
      <c r="S644" t="s">
        <v>5309</v>
      </c>
      <c r="T644">
        <v>17500000</v>
      </c>
      <c r="X644" t="s">
        <v>5309</v>
      </c>
      <c r="Y644">
        <v>96132575.5</v>
      </c>
    </row>
    <row r="645" spans="1:25" x14ac:dyDescent="0.3">
      <c r="A645" s="42">
        <v>180</v>
      </c>
      <c r="B645" s="42">
        <v>43.806888999999998</v>
      </c>
      <c r="D645" s="27">
        <v>553.63199999999995</v>
      </c>
      <c r="E645" s="27">
        <v>-553.00519099999997</v>
      </c>
      <c r="S645" t="s">
        <v>5173</v>
      </c>
      <c r="T645">
        <v>30000000</v>
      </c>
      <c r="X645" t="s">
        <v>5173</v>
      </c>
      <c r="Y645">
        <v>17266505</v>
      </c>
    </row>
    <row r="646" spans="1:25" x14ac:dyDescent="0.3">
      <c r="A646" s="42">
        <v>55</v>
      </c>
      <c r="B646" s="42">
        <v>43.711404000000002</v>
      </c>
      <c r="D646" s="27">
        <v>39</v>
      </c>
      <c r="E646" s="27">
        <v>-8.6</v>
      </c>
      <c r="S646" t="s">
        <v>6953</v>
      </c>
      <c r="T646">
        <v>19000000</v>
      </c>
      <c r="X646" t="s">
        <v>6953</v>
      </c>
      <c r="Y646">
        <v>2119994</v>
      </c>
    </row>
    <row r="647" spans="1:25" x14ac:dyDescent="0.3">
      <c r="A647" s="42">
        <v>7</v>
      </c>
      <c r="B647" s="42">
        <v>43.657907999999999</v>
      </c>
      <c r="D647" s="27">
        <v>38.6</v>
      </c>
      <c r="E647" s="27">
        <v>-32.005864000000003</v>
      </c>
      <c r="S647" t="s">
        <v>7971</v>
      </c>
      <c r="T647">
        <v>14000000</v>
      </c>
      <c r="X647" t="s">
        <v>7971</v>
      </c>
      <c r="Y647">
        <v>11204499</v>
      </c>
    </row>
    <row r="648" spans="1:25" x14ac:dyDescent="0.3">
      <c r="A648" s="42">
        <v>45</v>
      </c>
      <c r="B648" s="42">
        <v>43.625922000000003</v>
      </c>
      <c r="D648" s="27">
        <v>38</v>
      </c>
      <c r="E648" s="27">
        <v>-13.955468</v>
      </c>
      <c r="S648" t="s">
        <v>13216</v>
      </c>
      <c r="X648" t="s">
        <v>13216</v>
      </c>
    </row>
    <row r="649" spans="1:25" x14ac:dyDescent="0.3">
      <c r="A649" s="42">
        <v>45</v>
      </c>
      <c r="B649" s="42">
        <v>43.504640000000002</v>
      </c>
      <c r="D649" s="27">
        <v>38</v>
      </c>
      <c r="E649" s="27">
        <v>-15.229136</v>
      </c>
      <c r="S649" t="s">
        <v>9266</v>
      </c>
      <c r="T649">
        <v>9000000</v>
      </c>
      <c r="X649" t="s">
        <v>9266</v>
      </c>
    </row>
    <row r="650" spans="1:25" x14ac:dyDescent="0.3">
      <c r="A650" s="42">
        <v>16.5</v>
      </c>
      <c r="B650" s="42">
        <v>43.347242000000001</v>
      </c>
      <c r="D650" s="27">
        <v>38</v>
      </c>
      <c r="E650" s="27">
        <v>-19.346253999999998</v>
      </c>
      <c r="S650" t="s">
        <v>13784</v>
      </c>
      <c r="T650">
        <v>250000</v>
      </c>
      <c r="X650" t="s">
        <v>13784</v>
      </c>
      <c r="Y650">
        <v>212285</v>
      </c>
    </row>
    <row r="651" spans="1:25" x14ac:dyDescent="0.3">
      <c r="A651" s="42">
        <v>28</v>
      </c>
      <c r="B651" s="42">
        <v>43.34693</v>
      </c>
      <c r="D651" s="27">
        <v>38</v>
      </c>
      <c r="E651" s="27">
        <v>-20.694789</v>
      </c>
      <c r="S651" t="s">
        <v>11416</v>
      </c>
      <c r="T651">
        <v>3000000</v>
      </c>
      <c r="X651" t="s">
        <v>11416</v>
      </c>
      <c r="Y651">
        <v>3105269</v>
      </c>
    </row>
    <row r="652" spans="1:25" x14ac:dyDescent="0.3">
      <c r="A652" s="42">
        <v>3</v>
      </c>
      <c r="B652" s="42">
        <v>43.3</v>
      </c>
      <c r="D652" s="27">
        <v>57</v>
      </c>
      <c r="E652" s="27">
        <v>-40.008097999999997</v>
      </c>
      <c r="S652" t="s">
        <v>8946</v>
      </c>
      <c r="T652">
        <v>10000000</v>
      </c>
      <c r="X652" t="s">
        <v>8946</v>
      </c>
      <c r="Y652">
        <v>1631839</v>
      </c>
    </row>
    <row r="653" spans="1:25" x14ac:dyDescent="0.3">
      <c r="A653" s="42">
        <v>4</v>
      </c>
      <c r="B653" s="42">
        <v>43.250427000000002</v>
      </c>
      <c r="D653" s="27">
        <v>38</v>
      </c>
      <c r="E653" s="27">
        <v>-27.7</v>
      </c>
      <c r="S653" t="s">
        <v>8092</v>
      </c>
      <c r="T653">
        <v>13000000</v>
      </c>
      <c r="X653" t="s">
        <v>8092</v>
      </c>
      <c r="Y653">
        <v>23947</v>
      </c>
    </row>
    <row r="654" spans="1:25" x14ac:dyDescent="0.3">
      <c r="A654" s="42">
        <v>0.75</v>
      </c>
      <c r="B654" s="42">
        <v>43.234229999999997</v>
      </c>
      <c r="D654" s="27">
        <v>15</v>
      </c>
      <c r="E654" s="27">
        <v>-1.2171620000000001</v>
      </c>
      <c r="S654" t="s">
        <v>1752</v>
      </c>
      <c r="T654">
        <v>62500000</v>
      </c>
      <c r="X654" t="s">
        <v>1752</v>
      </c>
      <c r="Y654">
        <v>100935564</v>
      </c>
    </row>
    <row r="655" spans="1:25" x14ac:dyDescent="0.3">
      <c r="A655" s="42">
        <v>20</v>
      </c>
      <c r="B655" s="42">
        <v>42.933793000000001</v>
      </c>
      <c r="D655" s="27">
        <v>37</v>
      </c>
      <c r="E655" s="27">
        <v>-30.517804999999999</v>
      </c>
      <c r="S655" t="s">
        <v>8898</v>
      </c>
      <c r="T655">
        <v>10500000</v>
      </c>
      <c r="X655" t="s">
        <v>8898</v>
      </c>
      <c r="Y655">
        <v>4356743</v>
      </c>
    </row>
    <row r="656" spans="1:25" x14ac:dyDescent="0.3">
      <c r="A656" s="42">
        <v>120</v>
      </c>
      <c r="B656" s="42">
        <v>42.792676999999998</v>
      </c>
      <c r="D656" s="27">
        <v>38</v>
      </c>
      <c r="E656" s="27">
        <v>-37.376626000000002</v>
      </c>
      <c r="S656" t="s">
        <v>14064</v>
      </c>
      <c r="X656" t="s">
        <v>14064</v>
      </c>
    </row>
    <row r="657" spans="1:25" x14ac:dyDescent="0.3">
      <c r="A657" s="42">
        <v>12</v>
      </c>
      <c r="B657" s="42">
        <v>42.724271999999999</v>
      </c>
      <c r="D657" s="27">
        <v>55</v>
      </c>
      <c r="E657" s="27">
        <v>-47.128307</v>
      </c>
      <c r="S657" t="s">
        <v>540</v>
      </c>
      <c r="T657">
        <v>121400000</v>
      </c>
      <c r="X657" t="s">
        <v>540</v>
      </c>
      <c r="Y657">
        <v>152696378.80000001</v>
      </c>
    </row>
    <row r="658" spans="1:25" x14ac:dyDescent="0.3">
      <c r="A658" s="42">
        <v>85</v>
      </c>
      <c r="B658" s="42">
        <v>42.706876999999999</v>
      </c>
      <c r="D658" s="27">
        <v>32</v>
      </c>
      <c r="E658" s="27">
        <v>-15.622726</v>
      </c>
      <c r="S658" t="s">
        <v>14325</v>
      </c>
      <c r="T658">
        <v>24000</v>
      </c>
      <c r="X658" t="s">
        <v>14325</v>
      </c>
    </row>
    <row r="659" spans="1:25" x14ac:dyDescent="0.3">
      <c r="A659" s="42">
        <v>75</v>
      </c>
      <c r="B659" s="42">
        <v>42.698894000000003</v>
      </c>
      <c r="D659" s="27">
        <v>38</v>
      </c>
      <c r="E659" s="27">
        <v>-37.853917000000003</v>
      </c>
      <c r="S659" t="s">
        <v>13549</v>
      </c>
      <c r="X659" t="s">
        <v>13549</v>
      </c>
    </row>
    <row r="660" spans="1:25" x14ac:dyDescent="0.3">
      <c r="A660" s="42">
        <v>140</v>
      </c>
      <c r="B660" s="42">
        <v>42.618434000000001</v>
      </c>
      <c r="D660" s="27">
        <v>40</v>
      </c>
      <c r="E660" s="27">
        <v>-30.410125000000001</v>
      </c>
      <c r="S660" t="s">
        <v>8696</v>
      </c>
      <c r="T660">
        <v>11000000</v>
      </c>
      <c r="X660" t="s">
        <v>8696</v>
      </c>
    </row>
    <row r="661" spans="1:25" x14ac:dyDescent="0.3">
      <c r="A661" s="42">
        <v>27</v>
      </c>
      <c r="B661" s="42">
        <v>42.586544000000004</v>
      </c>
      <c r="D661" s="27">
        <v>38</v>
      </c>
      <c r="E661" s="27">
        <v>-3.087018</v>
      </c>
      <c r="S661" t="s">
        <v>9239</v>
      </c>
      <c r="X661" t="s">
        <v>9239</v>
      </c>
    </row>
    <row r="662" spans="1:25" x14ac:dyDescent="0.3">
      <c r="A662" s="42">
        <v>40</v>
      </c>
      <c r="B662" s="42">
        <v>42.522790000000001</v>
      </c>
      <c r="D662" s="27">
        <v>38</v>
      </c>
      <c r="E662" s="27">
        <v>-11.096291000000001</v>
      </c>
      <c r="S662" t="s">
        <v>816</v>
      </c>
      <c r="T662">
        <v>127500000</v>
      </c>
      <c r="X662" t="s">
        <v>816</v>
      </c>
      <c r="Y662">
        <v>137748063</v>
      </c>
    </row>
    <row r="663" spans="1:25" x14ac:dyDescent="0.3">
      <c r="A663" s="42">
        <v>4.8</v>
      </c>
      <c r="B663" s="42">
        <v>42.477325999999998</v>
      </c>
      <c r="D663" s="27">
        <v>37</v>
      </c>
      <c r="E663" s="27">
        <v>-14.549025</v>
      </c>
      <c r="S663" t="s">
        <v>13697</v>
      </c>
      <c r="T663">
        <v>300000</v>
      </c>
      <c r="X663" t="s">
        <v>13697</v>
      </c>
    </row>
    <row r="664" spans="1:25" x14ac:dyDescent="0.3">
      <c r="A664" s="42">
        <v>90</v>
      </c>
      <c r="B664" s="42">
        <v>42.373441999999997</v>
      </c>
      <c r="D664" s="27">
        <v>34</v>
      </c>
      <c r="E664" s="27">
        <v>-10.639220999999999</v>
      </c>
      <c r="S664" t="s">
        <v>12911</v>
      </c>
      <c r="T664">
        <v>1000000</v>
      </c>
      <c r="X664" t="s">
        <v>12911</v>
      </c>
      <c r="Y664">
        <v>10018</v>
      </c>
    </row>
    <row r="665" spans="1:25" x14ac:dyDescent="0.3">
      <c r="A665" s="42">
        <v>7</v>
      </c>
      <c r="B665" s="42">
        <v>42.369900000000001</v>
      </c>
      <c r="D665" s="27">
        <v>36</v>
      </c>
      <c r="E665" s="27">
        <v>-9.8168030000000002</v>
      </c>
      <c r="S665" t="s">
        <v>13393</v>
      </c>
      <c r="T665">
        <v>500000</v>
      </c>
      <c r="X665" t="s">
        <v>13393</v>
      </c>
      <c r="Y665">
        <v>295468</v>
      </c>
    </row>
    <row r="666" spans="1:25" x14ac:dyDescent="0.3">
      <c r="A666" s="42">
        <v>3.5</v>
      </c>
      <c r="B666" s="42">
        <v>42.357453</v>
      </c>
      <c r="D666" s="27">
        <v>37</v>
      </c>
      <c r="E666" s="27">
        <v>-16.008503000000001</v>
      </c>
      <c r="S666" t="s">
        <v>11221</v>
      </c>
      <c r="T666">
        <v>2000000</v>
      </c>
      <c r="X666" t="s">
        <v>11221</v>
      </c>
      <c r="Y666">
        <v>7680</v>
      </c>
    </row>
    <row r="667" spans="1:25" x14ac:dyDescent="0.3">
      <c r="A667" s="42">
        <v>135</v>
      </c>
      <c r="B667" s="42">
        <v>42.343674999999998</v>
      </c>
      <c r="D667" s="27">
        <v>36</v>
      </c>
      <c r="E667" s="27">
        <v>-22.947258999999999</v>
      </c>
      <c r="S667" t="s">
        <v>6527</v>
      </c>
      <c r="T667">
        <v>20000000</v>
      </c>
      <c r="X667" t="s">
        <v>6527</v>
      </c>
      <c r="Y667">
        <v>26876529</v>
      </c>
    </row>
    <row r="668" spans="1:25" x14ac:dyDescent="0.3">
      <c r="A668" s="42">
        <v>28</v>
      </c>
      <c r="B668" s="42">
        <v>42.235321999999996</v>
      </c>
      <c r="D668" s="27">
        <v>36</v>
      </c>
      <c r="E668" s="27">
        <v>-21.621646999999999</v>
      </c>
      <c r="S668" t="s">
        <v>1237</v>
      </c>
      <c r="T668">
        <v>105000000</v>
      </c>
      <c r="X668" t="s">
        <v>1237</v>
      </c>
      <c r="Y668">
        <v>28772222</v>
      </c>
    </row>
    <row r="669" spans="1:25" x14ac:dyDescent="0.3">
      <c r="A669" s="42">
        <v>10</v>
      </c>
      <c r="B669" s="42">
        <v>42.200504000000002</v>
      </c>
      <c r="D669" s="27">
        <v>37</v>
      </c>
      <c r="E669" s="27">
        <v>-3.9622459999999999</v>
      </c>
      <c r="S669" t="s">
        <v>9439</v>
      </c>
      <c r="T669">
        <v>8000000</v>
      </c>
      <c r="X669" t="s">
        <v>9439</v>
      </c>
    </row>
    <row r="670" spans="1:25" x14ac:dyDescent="0.3">
      <c r="A670" s="42">
        <v>18</v>
      </c>
      <c r="B670" s="42">
        <v>42.057639000000002</v>
      </c>
      <c r="D670" s="27">
        <v>36</v>
      </c>
      <c r="E670" s="27">
        <v>-23.660367000000001</v>
      </c>
      <c r="S670" t="s">
        <v>7258</v>
      </c>
      <c r="X670" t="s">
        <v>7258</v>
      </c>
      <c r="Y670">
        <v>24708699</v>
      </c>
    </row>
    <row r="671" spans="1:25" x14ac:dyDescent="0.3">
      <c r="A671" s="42">
        <v>11</v>
      </c>
      <c r="B671" s="42">
        <v>41.929167999999997</v>
      </c>
      <c r="D671" s="27">
        <v>36</v>
      </c>
      <c r="E671" s="27">
        <v>-33.045594999999999</v>
      </c>
      <c r="S671" t="s">
        <v>8366</v>
      </c>
      <c r="T671">
        <v>13000000</v>
      </c>
      <c r="X671" t="s">
        <v>8366</v>
      </c>
      <c r="Y671">
        <v>21088568</v>
      </c>
    </row>
    <row r="672" spans="1:25" x14ac:dyDescent="0.3">
      <c r="A672" s="42">
        <v>30.25</v>
      </c>
      <c r="B672" s="42">
        <v>41.826999999999998</v>
      </c>
      <c r="D672" s="27">
        <v>37</v>
      </c>
      <c r="E672" s="27">
        <v>-6.8940320000000002</v>
      </c>
      <c r="S672" t="s">
        <v>9647</v>
      </c>
      <c r="T672">
        <v>6000000</v>
      </c>
      <c r="X672" t="s">
        <v>9647</v>
      </c>
      <c r="Y672">
        <v>8691</v>
      </c>
    </row>
    <row r="673" spans="1:25" x14ac:dyDescent="0.3">
      <c r="A673" s="42">
        <v>78</v>
      </c>
      <c r="B673" s="42">
        <v>41.793567000000003</v>
      </c>
      <c r="D673" s="27">
        <v>36</v>
      </c>
      <c r="E673" s="27">
        <v>-33.873488999999999</v>
      </c>
      <c r="S673" t="s">
        <v>10522</v>
      </c>
      <c r="X673" t="s">
        <v>10522</v>
      </c>
      <c r="Y673">
        <v>228830</v>
      </c>
    </row>
    <row r="674" spans="1:25" x14ac:dyDescent="0.3">
      <c r="A674" s="42">
        <v>12</v>
      </c>
      <c r="B674" s="42">
        <v>41.634485666666663</v>
      </c>
      <c r="D674" s="27">
        <v>36</v>
      </c>
      <c r="E674" s="27">
        <v>-34.931607999999997</v>
      </c>
      <c r="S674" t="s">
        <v>3915</v>
      </c>
      <c r="T674">
        <v>40000000</v>
      </c>
      <c r="X674" t="s">
        <v>3915</v>
      </c>
      <c r="Y674">
        <v>90353764</v>
      </c>
    </row>
    <row r="675" spans="1:25" x14ac:dyDescent="0.3">
      <c r="A675" s="42">
        <v>40</v>
      </c>
      <c r="B675" s="42">
        <v>41.593527000000002</v>
      </c>
      <c r="D675" s="27">
        <v>40</v>
      </c>
      <c r="E675" s="27">
        <v>-2.4460679999999999</v>
      </c>
      <c r="S675" t="s">
        <v>4377</v>
      </c>
      <c r="T675">
        <v>25000000</v>
      </c>
      <c r="X675" t="s">
        <v>4377</v>
      </c>
      <c r="Y675">
        <v>56819679.571428575</v>
      </c>
    </row>
    <row r="676" spans="1:25" x14ac:dyDescent="0.3">
      <c r="A676" s="42">
        <v>18</v>
      </c>
      <c r="B676" s="42">
        <v>41.573084999999999</v>
      </c>
      <c r="D676" s="27">
        <v>50</v>
      </c>
      <c r="E676" s="27">
        <v>-16.577193999999999</v>
      </c>
      <c r="S676" t="s">
        <v>8249</v>
      </c>
      <c r="T676">
        <v>10500000</v>
      </c>
      <c r="X676" t="s">
        <v>8249</v>
      </c>
      <c r="Y676">
        <v>26589953</v>
      </c>
    </row>
    <row r="677" spans="1:25" x14ac:dyDescent="0.3">
      <c r="A677" s="42">
        <v>25</v>
      </c>
      <c r="B677" s="42">
        <v>41.489424999999997</v>
      </c>
      <c r="D677" s="27">
        <v>35</v>
      </c>
      <c r="E677" s="27">
        <v>-1.576479</v>
      </c>
      <c r="S677" t="s">
        <v>13906</v>
      </c>
      <c r="T677">
        <v>210000</v>
      </c>
      <c r="X677" t="s">
        <v>13906</v>
      </c>
      <c r="Y677">
        <v>5000000</v>
      </c>
    </row>
    <row r="678" spans="1:25" x14ac:dyDescent="0.3">
      <c r="A678" s="42">
        <v>50</v>
      </c>
      <c r="B678" s="42">
        <v>41.439399999999999</v>
      </c>
      <c r="D678" s="27">
        <v>35</v>
      </c>
      <c r="E678" s="27">
        <v>-2.4806780000000002</v>
      </c>
      <c r="S678" t="s">
        <v>10293</v>
      </c>
      <c r="T678">
        <v>5000000</v>
      </c>
      <c r="X678" t="s">
        <v>10293</v>
      </c>
      <c r="Y678">
        <v>44456509</v>
      </c>
    </row>
    <row r="679" spans="1:25" x14ac:dyDescent="0.3">
      <c r="A679" s="42">
        <v>40</v>
      </c>
      <c r="B679" s="42">
        <v>41.292135000000002</v>
      </c>
      <c r="D679" s="27">
        <v>35</v>
      </c>
      <c r="E679" s="27">
        <v>-4.3085610000000001</v>
      </c>
      <c r="S679" t="s">
        <v>3831</v>
      </c>
      <c r="T679">
        <v>38000000</v>
      </c>
      <c r="X679" t="s">
        <v>3831</v>
      </c>
      <c r="Y679">
        <v>53787688.5</v>
      </c>
    </row>
    <row r="680" spans="1:25" x14ac:dyDescent="0.3">
      <c r="A680" s="42">
        <v>48</v>
      </c>
      <c r="B680" s="42">
        <v>41.253340000000001</v>
      </c>
      <c r="D680" s="27">
        <v>35</v>
      </c>
      <c r="E680" s="27">
        <v>-4.692196</v>
      </c>
      <c r="S680" t="s">
        <v>12285</v>
      </c>
      <c r="T680">
        <v>1500000</v>
      </c>
      <c r="X680" t="s">
        <v>12285</v>
      </c>
      <c r="Y680">
        <v>155972</v>
      </c>
    </row>
    <row r="681" spans="1:25" x14ac:dyDescent="0.3">
      <c r="A681" s="42">
        <v>24</v>
      </c>
      <c r="B681" s="42">
        <v>41.182181999999997</v>
      </c>
      <c r="D681" s="27">
        <v>35</v>
      </c>
      <c r="E681" s="27">
        <v>-4.3305870000000004</v>
      </c>
      <c r="S681" t="s">
        <v>1993</v>
      </c>
      <c r="T681">
        <v>36187500</v>
      </c>
      <c r="X681" t="s">
        <v>1993</v>
      </c>
      <c r="Y681">
        <v>66365476.125</v>
      </c>
    </row>
    <row r="682" spans="1:25" x14ac:dyDescent="0.3">
      <c r="A682" s="42">
        <v>85</v>
      </c>
      <c r="B682" s="42">
        <v>41.149655000000003</v>
      </c>
      <c r="D682" s="27">
        <v>35</v>
      </c>
      <c r="E682" s="27">
        <v>-6.3121650000000002</v>
      </c>
      <c r="S682" t="s">
        <v>12341</v>
      </c>
      <c r="T682">
        <v>1500000</v>
      </c>
      <c r="X682" t="s">
        <v>12341</v>
      </c>
      <c r="Y682">
        <v>1221261</v>
      </c>
    </row>
    <row r="683" spans="1:25" x14ac:dyDescent="0.3">
      <c r="A683" s="42">
        <v>30</v>
      </c>
      <c r="B683" s="42">
        <v>41.03819</v>
      </c>
      <c r="D683" s="27">
        <v>35</v>
      </c>
      <c r="E683" s="27">
        <v>-8.5053889999999992</v>
      </c>
      <c r="S683" t="s">
        <v>10624</v>
      </c>
      <c r="T683">
        <v>4000000</v>
      </c>
      <c r="X683" t="s">
        <v>10624</v>
      </c>
      <c r="Y683">
        <v>274385</v>
      </c>
    </row>
    <row r="684" spans="1:25" x14ac:dyDescent="0.3">
      <c r="A684" s="42">
        <v>50</v>
      </c>
      <c r="B684" s="42">
        <v>41.030827000000002</v>
      </c>
      <c r="D684" s="27">
        <v>35</v>
      </c>
      <c r="E684" s="27">
        <v>-9.7338710000000006</v>
      </c>
      <c r="S684" t="s">
        <v>7287</v>
      </c>
      <c r="T684">
        <v>17000000</v>
      </c>
      <c r="X684" t="s">
        <v>7287</v>
      </c>
      <c r="Y684">
        <v>54239856</v>
      </c>
    </row>
    <row r="685" spans="1:25" x14ac:dyDescent="0.3">
      <c r="A685" s="42">
        <v>30</v>
      </c>
      <c r="B685" s="42">
        <v>41.011965857142847</v>
      </c>
      <c r="D685" s="27">
        <v>35</v>
      </c>
      <c r="E685" s="27">
        <v>-9.1360849999999996</v>
      </c>
      <c r="S685" t="s">
        <v>4406</v>
      </c>
      <c r="T685">
        <v>29500000</v>
      </c>
      <c r="X685" t="s">
        <v>4406</v>
      </c>
    </row>
    <row r="686" spans="1:25" x14ac:dyDescent="0.3">
      <c r="A686" s="42">
        <v>9</v>
      </c>
      <c r="B686" s="42">
        <v>41</v>
      </c>
      <c r="D686" s="27">
        <v>30</v>
      </c>
      <c r="E686" s="27">
        <v>-4.9210630000000002</v>
      </c>
      <c r="S686" t="s">
        <v>10500</v>
      </c>
      <c r="T686">
        <v>3500000</v>
      </c>
      <c r="X686" t="s">
        <v>10500</v>
      </c>
      <c r="Y686">
        <v>475143</v>
      </c>
    </row>
    <row r="687" spans="1:25" x14ac:dyDescent="0.3">
      <c r="A687" s="42">
        <v>72</v>
      </c>
      <c r="B687" s="42">
        <v>40.950721000000001</v>
      </c>
      <c r="D687" s="27">
        <v>35</v>
      </c>
      <c r="E687" s="27">
        <v>-6.0045500000000001</v>
      </c>
      <c r="S687" t="s">
        <v>13476</v>
      </c>
      <c r="T687">
        <v>500000</v>
      </c>
      <c r="X687" t="s">
        <v>13476</v>
      </c>
    </row>
    <row r="688" spans="1:25" x14ac:dyDescent="0.3">
      <c r="A688" s="42">
        <v>10</v>
      </c>
      <c r="B688" s="42">
        <v>40.752336999999997</v>
      </c>
      <c r="D688" s="27">
        <v>35</v>
      </c>
      <c r="E688" s="27">
        <v>-10.7235</v>
      </c>
      <c r="S688" t="s">
        <v>10960</v>
      </c>
      <c r="T688">
        <v>4000000</v>
      </c>
      <c r="X688" t="s">
        <v>10960</v>
      </c>
      <c r="Y688">
        <v>146402</v>
      </c>
    </row>
    <row r="689" spans="1:25" x14ac:dyDescent="0.3">
      <c r="A689" s="42">
        <v>35</v>
      </c>
      <c r="B689" s="42">
        <v>40.668868000000003</v>
      </c>
      <c r="D689" s="27">
        <v>30</v>
      </c>
      <c r="E689" s="27">
        <v>-9.0183669999999996</v>
      </c>
      <c r="S689" t="s">
        <v>5647</v>
      </c>
      <c r="T689">
        <v>14433333.333333334</v>
      </c>
      <c r="X689" t="s">
        <v>5647</v>
      </c>
      <c r="Y689">
        <v>14734054.666666666</v>
      </c>
    </row>
    <row r="690" spans="1:25" x14ac:dyDescent="0.3">
      <c r="A690" s="42">
        <v>4</v>
      </c>
      <c r="B690" s="42">
        <v>40.566004</v>
      </c>
      <c r="D690" s="27">
        <v>35</v>
      </c>
      <c r="E690" s="27">
        <v>-12.086323</v>
      </c>
      <c r="S690" t="s">
        <v>10517</v>
      </c>
      <c r="X690" t="s">
        <v>10517</v>
      </c>
      <c r="Y690">
        <v>240425</v>
      </c>
    </row>
    <row r="691" spans="1:25" x14ac:dyDescent="0.3">
      <c r="A691" s="42">
        <v>27.5</v>
      </c>
      <c r="B691" s="42">
        <v>40.4</v>
      </c>
      <c r="D691" s="27">
        <v>35</v>
      </c>
      <c r="E691" s="27">
        <v>-0.46816799999999997</v>
      </c>
      <c r="S691" t="s">
        <v>9164</v>
      </c>
      <c r="X691" t="s">
        <v>9164</v>
      </c>
    </row>
    <row r="692" spans="1:25" x14ac:dyDescent="0.3">
      <c r="A692" s="42">
        <v>35</v>
      </c>
      <c r="B692" s="42">
        <v>40.367693000000003</v>
      </c>
      <c r="D692" s="27">
        <v>35</v>
      </c>
      <c r="E692" s="27">
        <v>-6.9357740000000003</v>
      </c>
      <c r="S692" t="s">
        <v>9460</v>
      </c>
      <c r="T692">
        <v>8000000</v>
      </c>
      <c r="X692" t="s">
        <v>9460</v>
      </c>
      <c r="Y692">
        <v>5018450</v>
      </c>
    </row>
    <row r="693" spans="1:25" x14ac:dyDescent="0.3">
      <c r="A693" s="42">
        <v>4.5</v>
      </c>
      <c r="B693" s="42">
        <v>40.293199999999999</v>
      </c>
      <c r="D693" s="27">
        <v>35</v>
      </c>
      <c r="E693" s="27">
        <v>-15.552522</v>
      </c>
      <c r="S693" t="s">
        <v>12832</v>
      </c>
      <c r="T693">
        <v>1000000</v>
      </c>
      <c r="X693" t="s">
        <v>12832</v>
      </c>
      <c r="Y693">
        <v>464655</v>
      </c>
    </row>
    <row r="694" spans="1:25" x14ac:dyDescent="0.3">
      <c r="A694" s="42">
        <v>35</v>
      </c>
      <c r="B694" s="42">
        <v>40.274748000000002</v>
      </c>
      <c r="D694" s="27">
        <v>55</v>
      </c>
      <c r="E694" s="27">
        <v>-35.610545999999999</v>
      </c>
      <c r="S694" t="s">
        <v>13703</v>
      </c>
      <c r="X694" t="s">
        <v>13703</v>
      </c>
      <c r="Y694">
        <v>32631</v>
      </c>
    </row>
    <row r="695" spans="1:25" x14ac:dyDescent="0.3">
      <c r="A695" s="42">
        <v>15</v>
      </c>
      <c r="B695" s="42">
        <v>40.184721000000003</v>
      </c>
      <c r="D695" s="27">
        <v>35</v>
      </c>
      <c r="E695" s="27">
        <v>-9.1281660000000002</v>
      </c>
      <c r="S695" t="s">
        <v>2032</v>
      </c>
      <c r="T695">
        <v>52000000</v>
      </c>
      <c r="X695" t="s">
        <v>2032</v>
      </c>
      <c r="Y695">
        <v>34636443</v>
      </c>
    </row>
    <row r="696" spans="1:25" x14ac:dyDescent="0.3">
      <c r="A696" s="42">
        <v>80</v>
      </c>
      <c r="B696" s="42">
        <v>40.136046999999998</v>
      </c>
      <c r="D696" s="27">
        <v>35</v>
      </c>
      <c r="E696" s="27">
        <v>-15.307392</v>
      </c>
      <c r="S696" t="s">
        <v>9155</v>
      </c>
      <c r="T696">
        <v>10000000</v>
      </c>
      <c r="X696" t="s">
        <v>9155</v>
      </c>
      <c r="Y696">
        <v>3571735</v>
      </c>
    </row>
    <row r="697" spans="1:25" x14ac:dyDescent="0.3">
      <c r="A697" s="42">
        <v>30</v>
      </c>
      <c r="B697" s="42">
        <v>40.098137999999999</v>
      </c>
      <c r="D697" s="27">
        <v>35</v>
      </c>
      <c r="E697" s="27">
        <v>-15.705099000000001</v>
      </c>
      <c r="S697" t="s">
        <v>1192</v>
      </c>
      <c r="T697">
        <v>51000000</v>
      </c>
      <c r="X697" t="s">
        <v>1192</v>
      </c>
      <c r="Y697">
        <v>39457907</v>
      </c>
    </row>
    <row r="698" spans="1:25" x14ac:dyDescent="0.3">
      <c r="A698" s="42">
        <v>10</v>
      </c>
      <c r="B698" s="42">
        <v>40.084026700000003</v>
      </c>
      <c r="D698" s="27">
        <v>35</v>
      </c>
      <c r="E698" s="27">
        <v>-14.724553999999999</v>
      </c>
      <c r="S698" t="s">
        <v>8678</v>
      </c>
      <c r="T698">
        <v>10500000</v>
      </c>
      <c r="X698" t="s">
        <v>8678</v>
      </c>
      <c r="Y698">
        <v>125169</v>
      </c>
    </row>
    <row r="699" spans="1:25" x14ac:dyDescent="0.3">
      <c r="A699" s="42">
        <v>20</v>
      </c>
      <c r="B699" s="42">
        <v>40.072595999999997</v>
      </c>
      <c r="D699" s="27">
        <v>35</v>
      </c>
      <c r="E699" s="27">
        <v>-0.492921</v>
      </c>
      <c r="S699" t="s">
        <v>5006</v>
      </c>
      <c r="T699">
        <v>30000000</v>
      </c>
      <c r="X699" t="s">
        <v>5006</v>
      </c>
      <c r="Y699">
        <v>60033780</v>
      </c>
    </row>
    <row r="700" spans="1:25" x14ac:dyDescent="0.3">
      <c r="A700" s="42">
        <v>12</v>
      </c>
      <c r="B700" s="42">
        <v>40.007440166666662</v>
      </c>
      <c r="D700" s="27">
        <v>35</v>
      </c>
      <c r="E700" s="27">
        <v>-16.693833999999999</v>
      </c>
      <c r="S700" t="s">
        <v>5292</v>
      </c>
      <c r="T700">
        <v>24000000</v>
      </c>
      <c r="X700" t="s">
        <v>5292</v>
      </c>
    </row>
    <row r="701" spans="1:25" x14ac:dyDescent="0.3">
      <c r="A701" s="42">
        <v>17</v>
      </c>
      <c r="B701" s="42">
        <v>39.816662000000001</v>
      </c>
      <c r="D701" s="27">
        <v>35</v>
      </c>
      <c r="E701" s="27">
        <v>-17.390018000000001</v>
      </c>
      <c r="S701" t="s">
        <v>960</v>
      </c>
      <c r="T701">
        <v>78000000</v>
      </c>
      <c r="X701" t="s">
        <v>960</v>
      </c>
    </row>
    <row r="702" spans="1:25" x14ac:dyDescent="0.3">
      <c r="A702" s="42">
        <v>105</v>
      </c>
      <c r="B702" s="42">
        <v>39.812795999999999</v>
      </c>
      <c r="D702" s="27">
        <v>31</v>
      </c>
      <c r="E702" s="27">
        <v>-14.168495</v>
      </c>
      <c r="S702" t="s">
        <v>8878</v>
      </c>
      <c r="T702">
        <v>10000000</v>
      </c>
      <c r="X702" t="s">
        <v>8878</v>
      </c>
      <c r="Y702">
        <v>9473382</v>
      </c>
    </row>
    <row r="703" spans="1:25" x14ac:dyDescent="0.3">
      <c r="A703" s="42">
        <v>26</v>
      </c>
      <c r="B703" s="42">
        <v>39.703412</v>
      </c>
      <c r="D703" s="27">
        <v>35</v>
      </c>
      <c r="E703" s="27">
        <v>-17.403744</v>
      </c>
      <c r="S703" t="s">
        <v>9471</v>
      </c>
      <c r="T703">
        <v>8000000</v>
      </c>
      <c r="X703" t="s">
        <v>9471</v>
      </c>
      <c r="Y703">
        <v>6590965</v>
      </c>
    </row>
    <row r="704" spans="1:25" x14ac:dyDescent="0.3">
      <c r="A704" s="42">
        <v>19</v>
      </c>
      <c r="B704" s="42">
        <v>39.571513000000003</v>
      </c>
      <c r="D704" s="27">
        <v>35</v>
      </c>
      <c r="E704" s="27">
        <v>-20.001930000000002</v>
      </c>
      <c r="S704" t="s">
        <v>12295</v>
      </c>
      <c r="T704">
        <v>1600000</v>
      </c>
      <c r="X704" t="s">
        <v>12295</v>
      </c>
      <c r="Y704">
        <v>26893</v>
      </c>
    </row>
    <row r="705" spans="1:25" x14ac:dyDescent="0.3">
      <c r="A705" s="42">
        <v>51</v>
      </c>
      <c r="B705" s="42">
        <v>39.567722000000003</v>
      </c>
      <c r="D705" s="27">
        <v>35</v>
      </c>
      <c r="E705" s="27">
        <v>-20.412268000000001</v>
      </c>
      <c r="S705" t="s">
        <v>11472</v>
      </c>
      <c r="T705">
        <v>3000000</v>
      </c>
      <c r="X705" t="s">
        <v>11472</v>
      </c>
      <c r="Y705">
        <v>5005</v>
      </c>
    </row>
    <row r="706" spans="1:25" x14ac:dyDescent="0.3">
      <c r="A706" s="42">
        <v>11</v>
      </c>
      <c r="B706" s="42">
        <v>39.461334999999998</v>
      </c>
      <c r="D706" s="27">
        <v>35</v>
      </c>
      <c r="E706" s="27">
        <v>-16.682849000000001</v>
      </c>
      <c r="S706" t="s">
        <v>3058</v>
      </c>
      <c r="T706">
        <v>25372727.272727273</v>
      </c>
      <c r="X706" t="s">
        <v>3058</v>
      </c>
      <c r="Y706">
        <v>62095597.444444448</v>
      </c>
    </row>
    <row r="707" spans="1:25" x14ac:dyDescent="0.3">
      <c r="A707" s="42">
        <v>5</v>
      </c>
      <c r="B707" s="42">
        <v>39.456508999999997</v>
      </c>
      <c r="D707" s="27">
        <v>35</v>
      </c>
      <c r="E707" s="27">
        <v>-23.594175</v>
      </c>
      <c r="S707" t="s">
        <v>472</v>
      </c>
      <c r="T707">
        <v>120600000</v>
      </c>
      <c r="X707" t="s">
        <v>472</v>
      </c>
      <c r="Y707">
        <v>271700394.19999999</v>
      </c>
    </row>
    <row r="708" spans="1:25" x14ac:dyDescent="0.3">
      <c r="A708" s="42">
        <v>13.2</v>
      </c>
      <c r="B708" s="42">
        <v>39.343631999999999</v>
      </c>
      <c r="D708" s="27">
        <v>35</v>
      </c>
      <c r="E708" s="27">
        <v>-21.735014</v>
      </c>
      <c r="S708" t="s">
        <v>13635</v>
      </c>
      <c r="T708">
        <v>6000000</v>
      </c>
      <c r="X708" t="s">
        <v>13635</v>
      </c>
      <c r="Y708">
        <v>12843</v>
      </c>
    </row>
    <row r="709" spans="1:25" x14ac:dyDescent="0.3">
      <c r="A709" s="42">
        <v>28</v>
      </c>
      <c r="B709" s="42">
        <v>39.266300000000001</v>
      </c>
      <c r="D709" s="27">
        <v>35</v>
      </c>
      <c r="E709" s="27">
        <v>-24.008618999999999</v>
      </c>
      <c r="S709" t="s">
        <v>7957</v>
      </c>
      <c r="T709">
        <v>12000000</v>
      </c>
      <c r="X709" t="s">
        <v>7957</v>
      </c>
      <c r="Y709">
        <v>14348123</v>
      </c>
    </row>
    <row r="710" spans="1:25" x14ac:dyDescent="0.3">
      <c r="A710" s="42">
        <v>1.8</v>
      </c>
      <c r="B710" s="42">
        <v>39.190055000000001</v>
      </c>
      <c r="D710" s="27">
        <v>35</v>
      </c>
      <c r="E710" s="27">
        <v>-24.731154</v>
      </c>
      <c r="S710" t="s">
        <v>10426</v>
      </c>
      <c r="T710">
        <v>800000</v>
      </c>
      <c r="X710" t="s">
        <v>10426</v>
      </c>
    </row>
    <row r="711" spans="1:25" x14ac:dyDescent="0.3">
      <c r="A711" s="42">
        <v>19</v>
      </c>
      <c r="B711" s="42">
        <v>39.156435000000002</v>
      </c>
      <c r="D711" s="27">
        <v>32</v>
      </c>
      <c r="E711" s="27">
        <v>-18.696681000000002</v>
      </c>
      <c r="S711" t="s">
        <v>11252</v>
      </c>
      <c r="T711">
        <v>1909947.2</v>
      </c>
      <c r="X711" t="s">
        <v>11252</v>
      </c>
    </row>
    <row r="712" spans="1:25" x14ac:dyDescent="0.3">
      <c r="A712" s="42">
        <v>0.5</v>
      </c>
      <c r="B712" s="42">
        <v>39.052599999999998</v>
      </c>
      <c r="D712" s="27">
        <v>35</v>
      </c>
      <c r="E712" s="27">
        <v>-24.923863999999998</v>
      </c>
      <c r="S712" t="s">
        <v>1071</v>
      </c>
      <c r="T712">
        <v>60333333.333333336</v>
      </c>
      <c r="X712" t="s">
        <v>1071</v>
      </c>
      <c r="Y712">
        <v>82460541.333333328</v>
      </c>
    </row>
    <row r="713" spans="1:25" x14ac:dyDescent="0.3">
      <c r="A713" s="42">
        <v>28</v>
      </c>
      <c r="B713" s="42">
        <v>38.950482999999998</v>
      </c>
      <c r="D713" s="27">
        <v>35</v>
      </c>
      <c r="E713" s="27">
        <v>-24.500032000000001</v>
      </c>
      <c r="S713" t="s">
        <v>2100</v>
      </c>
      <c r="T713">
        <v>43750000</v>
      </c>
      <c r="X713" t="s">
        <v>2100</v>
      </c>
      <c r="Y713">
        <v>54632879.25</v>
      </c>
    </row>
    <row r="714" spans="1:25" x14ac:dyDescent="0.3">
      <c r="A714" s="42">
        <v>13</v>
      </c>
      <c r="B714" s="42">
        <v>38.872377999999998</v>
      </c>
      <c r="D714" s="27">
        <v>38</v>
      </c>
      <c r="E714" s="27">
        <v>-30.340253000000001</v>
      </c>
      <c r="S714" t="s">
        <v>10636</v>
      </c>
      <c r="T714">
        <v>4700000</v>
      </c>
      <c r="X714" t="s">
        <v>10636</v>
      </c>
      <c r="Y714">
        <v>1705139</v>
      </c>
    </row>
    <row r="715" spans="1:25" x14ac:dyDescent="0.3">
      <c r="A715" s="42">
        <v>55</v>
      </c>
      <c r="B715" s="42">
        <v>38.815117000000001</v>
      </c>
      <c r="D715" s="27">
        <v>35</v>
      </c>
      <c r="E715" s="27">
        <v>-27.051841</v>
      </c>
      <c r="S715" t="s">
        <v>12432</v>
      </c>
      <c r="T715">
        <v>2000000</v>
      </c>
      <c r="X715" t="s">
        <v>12432</v>
      </c>
    </row>
    <row r="716" spans="1:25" x14ac:dyDescent="0.3">
      <c r="A716" s="42">
        <v>11</v>
      </c>
      <c r="B716" s="42">
        <v>38.797148</v>
      </c>
      <c r="D716" s="27">
        <v>35</v>
      </c>
      <c r="E716" s="27">
        <v>-23.368755</v>
      </c>
      <c r="S716" t="s">
        <v>3189</v>
      </c>
      <c r="T716">
        <v>38250000</v>
      </c>
      <c r="X716" t="s">
        <v>3189</v>
      </c>
      <c r="Y716">
        <v>63120914.25</v>
      </c>
    </row>
    <row r="717" spans="1:25" x14ac:dyDescent="0.3">
      <c r="A717" s="42">
        <v>5</v>
      </c>
      <c r="B717" s="42">
        <v>38.771290999999998</v>
      </c>
      <c r="D717" s="27">
        <v>35</v>
      </c>
      <c r="E717" s="27">
        <v>-24.862497999999999</v>
      </c>
      <c r="S717" t="s">
        <v>2442</v>
      </c>
      <c r="T717">
        <v>55000000</v>
      </c>
      <c r="X717" t="s">
        <v>2442</v>
      </c>
      <c r="Y717">
        <v>35877099</v>
      </c>
    </row>
    <row r="718" spans="1:25" x14ac:dyDescent="0.3">
      <c r="A718" s="42">
        <v>190</v>
      </c>
      <c r="B718" s="42">
        <v>38.756231999999997</v>
      </c>
      <c r="D718" s="27">
        <v>35</v>
      </c>
      <c r="E718" s="27">
        <v>-28.551183000000002</v>
      </c>
      <c r="S718" t="s">
        <v>6613</v>
      </c>
      <c r="T718">
        <v>20000000</v>
      </c>
      <c r="X718" t="s">
        <v>6613</v>
      </c>
      <c r="Y718">
        <v>18081626</v>
      </c>
    </row>
    <row r="719" spans="1:25" x14ac:dyDescent="0.3">
      <c r="A719" s="42">
        <v>13</v>
      </c>
      <c r="B719" s="42">
        <v>38.697448999999999</v>
      </c>
      <c r="D719" s="27">
        <v>35</v>
      </c>
      <c r="E719" s="27">
        <v>-27.541730999999999</v>
      </c>
      <c r="S719" t="s">
        <v>1285</v>
      </c>
      <c r="T719">
        <v>46714285.714285716</v>
      </c>
      <c r="X719" t="s">
        <v>1285</v>
      </c>
      <c r="Y719">
        <v>49097433.428571425</v>
      </c>
    </row>
    <row r="720" spans="1:25" x14ac:dyDescent="0.3">
      <c r="A720" s="42">
        <v>50</v>
      </c>
      <c r="B720" s="42">
        <v>38.658172</v>
      </c>
      <c r="D720" s="27">
        <v>35</v>
      </c>
      <c r="E720" s="27">
        <v>-30.348023000000001</v>
      </c>
      <c r="S720" t="s">
        <v>10348</v>
      </c>
      <c r="T720">
        <v>5000000</v>
      </c>
      <c r="X720" t="s">
        <v>10348</v>
      </c>
    </row>
    <row r="721" spans="1:25" x14ac:dyDescent="0.3">
      <c r="A721" s="42">
        <v>170</v>
      </c>
      <c r="B721" s="42">
        <v>38.543795000000003</v>
      </c>
      <c r="D721" s="27">
        <v>35</v>
      </c>
      <c r="E721" s="27">
        <v>-30.503416999999999</v>
      </c>
      <c r="S721" t="s">
        <v>11608</v>
      </c>
      <c r="T721">
        <v>2800000</v>
      </c>
      <c r="X721" t="s">
        <v>11608</v>
      </c>
      <c r="Y721">
        <v>475000</v>
      </c>
    </row>
    <row r="722" spans="1:25" x14ac:dyDescent="0.3">
      <c r="A722" s="42">
        <v>13.8</v>
      </c>
      <c r="B722" s="42">
        <v>38.493982000000003</v>
      </c>
      <c r="D722" s="27">
        <v>35</v>
      </c>
      <c r="E722" s="27">
        <v>-32.778005999999998</v>
      </c>
      <c r="S722" t="s">
        <v>4609</v>
      </c>
      <c r="T722">
        <v>1500000</v>
      </c>
      <c r="X722" t="s">
        <v>4609</v>
      </c>
      <c r="Y722">
        <v>703</v>
      </c>
    </row>
    <row r="723" spans="1:25" x14ac:dyDescent="0.3">
      <c r="A723" s="42">
        <v>53</v>
      </c>
      <c r="B723" s="42">
        <v>38.4</v>
      </c>
      <c r="D723" s="27">
        <v>35</v>
      </c>
      <c r="E723" s="27">
        <v>-28.407896999999998</v>
      </c>
      <c r="S723" t="s">
        <v>8314</v>
      </c>
      <c r="T723">
        <v>12666666.666666666</v>
      </c>
      <c r="X723" t="s">
        <v>8314</v>
      </c>
      <c r="Y723">
        <v>800000</v>
      </c>
    </row>
    <row r="724" spans="1:25" x14ac:dyDescent="0.3">
      <c r="A724" s="42">
        <v>45</v>
      </c>
      <c r="B724" s="42">
        <v>38.287362999999999</v>
      </c>
      <c r="D724" s="27">
        <v>20</v>
      </c>
      <c r="E724" s="27">
        <v>-18.122820999999998</v>
      </c>
      <c r="S724" t="s">
        <v>6266</v>
      </c>
      <c r="T724">
        <v>23500000</v>
      </c>
      <c r="X724" t="s">
        <v>6266</v>
      </c>
      <c r="Y724">
        <v>10696210</v>
      </c>
    </row>
    <row r="725" spans="1:25" x14ac:dyDescent="0.3">
      <c r="A725" s="42">
        <v>125</v>
      </c>
      <c r="B725" s="42">
        <v>38.192113999999997</v>
      </c>
      <c r="D725" s="27">
        <v>35</v>
      </c>
      <c r="E725" s="27">
        <v>-34.369221000000003</v>
      </c>
      <c r="S725" t="s">
        <v>6158</v>
      </c>
      <c r="T725">
        <v>23000000</v>
      </c>
      <c r="X725" t="s">
        <v>6158</v>
      </c>
      <c r="Y725">
        <v>11508423</v>
      </c>
    </row>
    <row r="726" spans="1:25" x14ac:dyDescent="0.3">
      <c r="A726" s="42">
        <v>18</v>
      </c>
      <c r="B726" s="42">
        <v>38.127161999999998</v>
      </c>
      <c r="D726" s="27">
        <v>40</v>
      </c>
      <c r="E726" s="27">
        <v>-34.899062999999998</v>
      </c>
      <c r="S726" t="s">
        <v>9999</v>
      </c>
      <c r="T726">
        <v>6000000</v>
      </c>
      <c r="X726" t="s">
        <v>9999</v>
      </c>
      <c r="Y726">
        <v>13235267</v>
      </c>
    </row>
    <row r="727" spans="1:25" x14ac:dyDescent="0.3">
      <c r="A727" s="42">
        <v>35</v>
      </c>
      <c r="B727" s="42">
        <v>38.023274999999998</v>
      </c>
      <c r="D727" s="27">
        <v>23</v>
      </c>
      <c r="E727" s="27">
        <v>-19.631976000000002</v>
      </c>
      <c r="S727" t="s">
        <v>8423</v>
      </c>
      <c r="T727">
        <v>12000000</v>
      </c>
      <c r="X727" t="s">
        <v>8423</v>
      </c>
      <c r="Y727">
        <v>2326407</v>
      </c>
    </row>
    <row r="728" spans="1:25" x14ac:dyDescent="0.3">
      <c r="A728" s="42">
        <v>16</v>
      </c>
      <c r="B728" s="42">
        <v>38</v>
      </c>
      <c r="D728" s="27">
        <v>35</v>
      </c>
      <c r="E728" s="27">
        <v>-24.785986999999999</v>
      </c>
      <c r="S728" t="s">
        <v>10397</v>
      </c>
      <c r="T728">
        <v>5000000</v>
      </c>
      <c r="X728" t="s">
        <v>10397</v>
      </c>
      <c r="Y728">
        <v>12947763</v>
      </c>
    </row>
    <row r="729" spans="1:25" x14ac:dyDescent="0.3">
      <c r="A729" s="42">
        <v>17</v>
      </c>
      <c r="B729" s="42">
        <v>37.837368249999997</v>
      </c>
      <c r="D729" s="27">
        <v>35</v>
      </c>
      <c r="E729" s="27">
        <v>-24.860745999999999</v>
      </c>
      <c r="S729" t="s">
        <v>5770</v>
      </c>
      <c r="T729">
        <v>22500000</v>
      </c>
      <c r="X729" t="s">
        <v>5770</v>
      </c>
      <c r="Y729">
        <v>27400373</v>
      </c>
    </row>
    <row r="730" spans="1:25" x14ac:dyDescent="0.3">
      <c r="A730" s="42">
        <v>20</v>
      </c>
      <c r="B730" s="42">
        <v>37.744720000000001</v>
      </c>
      <c r="D730" s="27">
        <v>34</v>
      </c>
      <c r="E730" s="27">
        <v>-22.77206</v>
      </c>
      <c r="S730" t="s">
        <v>10110</v>
      </c>
      <c r="T730">
        <v>3148000</v>
      </c>
      <c r="X730" t="s">
        <v>10110</v>
      </c>
    </row>
    <row r="731" spans="1:25" x14ac:dyDescent="0.3">
      <c r="A731" s="42">
        <v>22</v>
      </c>
      <c r="B731" s="42">
        <v>37.696176000000001</v>
      </c>
      <c r="D731" s="27">
        <v>35</v>
      </c>
      <c r="E731" s="27">
        <v>-34.816875000000003</v>
      </c>
      <c r="S731" t="s">
        <v>4128</v>
      </c>
      <c r="T731">
        <v>40000000</v>
      </c>
      <c r="X731" t="s">
        <v>4128</v>
      </c>
      <c r="Y731">
        <v>35952314.5</v>
      </c>
    </row>
    <row r="732" spans="1:25" x14ac:dyDescent="0.3">
      <c r="A732" s="42">
        <v>6</v>
      </c>
      <c r="B732" s="42">
        <v>37.65</v>
      </c>
      <c r="D732" s="27">
        <v>34</v>
      </c>
      <c r="E732" s="27">
        <v>-18.918216999999999</v>
      </c>
      <c r="S732" t="s">
        <v>7810</v>
      </c>
      <c r="T732">
        <v>6000000</v>
      </c>
      <c r="X732" t="s">
        <v>7810</v>
      </c>
      <c r="Y732">
        <v>26435</v>
      </c>
    </row>
    <row r="733" spans="1:25" x14ac:dyDescent="0.3">
      <c r="A733" s="42">
        <v>2.5</v>
      </c>
      <c r="B733" s="42">
        <v>37.541682999999999</v>
      </c>
      <c r="D733" s="27">
        <v>34</v>
      </c>
      <c r="E733" s="27">
        <v>-23.345419</v>
      </c>
      <c r="S733" t="s">
        <v>7499</v>
      </c>
      <c r="T733">
        <v>15300000</v>
      </c>
      <c r="X733" t="s">
        <v>7499</v>
      </c>
      <c r="Y733">
        <v>81525</v>
      </c>
    </row>
    <row r="734" spans="1:25" x14ac:dyDescent="0.3">
      <c r="A734" s="42">
        <v>10</v>
      </c>
      <c r="B734" s="42">
        <v>37.536959000000003</v>
      </c>
      <c r="D734" s="27">
        <v>34</v>
      </c>
      <c r="E734" s="27">
        <v>-27.456806</v>
      </c>
      <c r="S734" t="s">
        <v>7863</v>
      </c>
      <c r="T734">
        <v>7000000</v>
      </c>
      <c r="X734" t="s">
        <v>7863</v>
      </c>
    </row>
    <row r="735" spans="1:25" x14ac:dyDescent="0.3">
      <c r="A735" s="42">
        <v>5</v>
      </c>
      <c r="B735" s="42">
        <v>37.365600000000001</v>
      </c>
      <c r="D735" s="27">
        <v>35</v>
      </c>
      <c r="E735" s="27">
        <v>-21.898858000000001</v>
      </c>
      <c r="S735" t="s">
        <v>5730</v>
      </c>
      <c r="T735">
        <v>17000000</v>
      </c>
      <c r="X735" t="s">
        <v>5730</v>
      </c>
      <c r="Y735">
        <v>82234139</v>
      </c>
    </row>
    <row r="736" spans="1:25" x14ac:dyDescent="0.3">
      <c r="A736" s="42">
        <v>17</v>
      </c>
      <c r="B736" s="42">
        <v>37.322273000000003</v>
      </c>
      <c r="D736" s="27">
        <v>35</v>
      </c>
      <c r="E736" s="27">
        <v>-26.675252</v>
      </c>
      <c r="S736" t="s">
        <v>10656</v>
      </c>
      <c r="T736">
        <v>4700000</v>
      </c>
      <c r="X736" t="s">
        <v>10656</v>
      </c>
    </row>
    <row r="737" spans="1:25" x14ac:dyDescent="0.3">
      <c r="A737" s="42">
        <v>17</v>
      </c>
      <c r="B737" s="42">
        <v>37.257432999999999</v>
      </c>
      <c r="D737" s="27">
        <v>34</v>
      </c>
      <c r="E737" s="27">
        <v>-33.995908999999997</v>
      </c>
      <c r="S737" t="s">
        <v>2925</v>
      </c>
      <c r="T737">
        <v>37500000</v>
      </c>
      <c r="X737" t="s">
        <v>2925</v>
      </c>
      <c r="Y737">
        <v>61465720</v>
      </c>
    </row>
    <row r="738" spans="1:25" x14ac:dyDescent="0.3">
      <c r="A738" s="42">
        <v>30</v>
      </c>
      <c r="B738" s="42">
        <v>37.253092000000002</v>
      </c>
      <c r="D738" s="27">
        <v>30</v>
      </c>
      <c r="E738" s="27">
        <v>-8.5731950000000001</v>
      </c>
      <c r="S738" t="s">
        <v>13430</v>
      </c>
      <c r="T738">
        <v>500000</v>
      </c>
      <c r="X738" t="s">
        <v>13430</v>
      </c>
      <c r="Y738">
        <v>237301</v>
      </c>
    </row>
    <row r="739" spans="1:25" x14ac:dyDescent="0.3">
      <c r="A739" s="42">
        <v>17</v>
      </c>
      <c r="B739" s="42">
        <v>37.239856000000003</v>
      </c>
      <c r="D739" s="27">
        <v>33</v>
      </c>
      <c r="E739" s="27">
        <v>-4.0722800000000001</v>
      </c>
      <c r="S739" t="s">
        <v>12676</v>
      </c>
      <c r="T739">
        <v>1100000</v>
      </c>
      <c r="X739" t="s">
        <v>12676</v>
      </c>
      <c r="Y739">
        <v>4105123</v>
      </c>
    </row>
    <row r="740" spans="1:25" x14ac:dyDescent="0.3">
      <c r="A740" s="42">
        <v>19</v>
      </c>
      <c r="B740" s="42">
        <v>37.176525499999997</v>
      </c>
      <c r="D740" s="27">
        <v>10</v>
      </c>
      <c r="E740" s="27">
        <v>-5.7194229999999999</v>
      </c>
      <c r="S740" t="s">
        <v>2128</v>
      </c>
      <c r="T740">
        <v>42375000</v>
      </c>
      <c r="X740" t="s">
        <v>2128</v>
      </c>
      <c r="Y740">
        <v>94417048.25</v>
      </c>
    </row>
    <row r="741" spans="1:25" x14ac:dyDescent="0.3">
      <c r="A741" s="42">
        <v>14</v>
      </c>
      <c r="B741" s="42">
        <v>37.127062666666667</v>
      </c>
      <c r="D741" s="27">
        <v>30</v>
      </c>
      <c r="E741" s="27">
        <v>-12.879981000000001</v>
      </c>
      <c r="S741" t="s">
        <v>3623</v>
      </c>
      <c r="T741">
        <v>50000000</v>
      </c>
      <c r="X741" t="s">
        <v>3623</v>
      </c>
      <c r="Y741">
        <v>51019112</v>
      </c>
    </row>
    <row r="742" spans="1:25" x14ac:dyDescent="0.3">
      <c r="A742" s="42">
        <v>8</v>
      </c>
      <c r="B742" s="42">
        <v>37.063889000000003</v>
      </c>
      <c r="D742" s="27">
        <v>38</v>
      </c>
      <c r="E742" s="27">
        <v>-29.593736</v>
      </c>
      <c r="S742" t="s">
        <v>4623</v>
      </c>
      <c r="T742">
        <v>35000000</v>
      </c>
      <c r="X742" t="s">
        <v>4623</v>
      </c>
      <c r="Y742">
        <v>19447478</v>
      </c>
    </row>
    <row r="743" spans="1:25" x14ac:dyDescent="0.3">
      <c r="A743" s="42">
        <v>9.4</v>
      </c>
      <c r="B743" s="42">
        <v>36.9</v>
      </c>
      <c r="D743" s="27">
        <v>30</v>
      </c>
      <c r="E743" s="27">
        <v>-19.044574999999998</v>
      </c>
      <c r="S743" t="s">
        <v>4528</v>
      </c>
      <c r="T743">
        <v>30000000</v>
      </c>
      <c r="X743" t="s">
        <v>4528</v>
      </c>
      <c r="Y743">
        <v>43894863</v>
      </c>
    </row>
    <row r="744" spans="1:25" x14ac:dyDescent="0.3">
      <c r="A744" s="42">
        <v>16</v>
      </c>
      <c r="B744" s="42">
        <v>36.885587000000001</v>
      </c>
      <c r="D744" s="27">
        <v>35</v>
      </c>
      <c r="E744" s="27">
        <v>-13.215567999999999</v>
      </c>
      <c r="S744" t="s">
        <v>3233</v>
      </c>
      <c r="T744">
        <v>31000000</v>
      </c>
      <c r="X744" t="s">
        <v>3233</v>
      </c>
      <c r="Y744">
        <v>25251115.166666668</v>
      </c>
    </row>
    <row r="745" spans="1:25" x14ac:dyDescent="0.3">
      <c r="A745" s="42">
        <v>17</v>
      </c>
      <c r="B745" s="42">
        <v>36.868029999999997</v>
      </c>
      <c r="D745" s="27">
        <v>33</v>
      </c>
      <c r="E745" s="27">
        <v>-32.900537999999997</v>
      </c>
      <c r="S745" t="s">
        <v>7276</v>
      </c>
      <c r="T745">
        <v>17000000</v>
      </c>
      <c r="X745" t="s">
        <v>7276</v>
      </c>
      <c r="Y745">
        <v>11634458</v>
      </c>
    </row>
    <row r="746" spans="1:25" x14ac:dyDescent="0.3">
      <c r="A746" s="42">
        <v>20</v>
      </c>
      <c r="B746" s="42">
        <v>36.667870000000001</v>
      </c>
      <c r="D746" s="27">
        <v>32</v>
      </c>
      <c r="E746" s="27">
        <v>-0.50621799999999995</v>
      </c>
      <c r="S746" t="s">
        <v>9976</v>
      </c>
      <c r="T746">
        <v>6000000</v>
      </c>
      <c r="X746" t="s">
        <v>9976</v>
      </c>
      <c r="Y746">
        <v>27457409</v>
      </c>
    </row>
    <row r="747" spans="1:25" x14ac:dyDescent="0.3">
      <c r="A747" s="42">
        <v>80</v>
      </c>
      <c r="B747" s="42">
        <v>36.643346000000001</v>
      </c>
      <c r="D747" s="27">
        <v>32</v>
      </c>
      <c r="E747" s="27">
        <v>-13.363462999999999</v>
      </c>
      <c r="S747" t="s">
        <v>2232</v>
      </c>
      <c r="T747">
        <v>35000000</v>
      </c>
      <c r="X747" t="s">
        <v>2232</v>
      </c>
      <c r="Y747">
        <v>25093607</v>
      </c>
    </row>
    <row r="748" spans="1:25" x14ac:dyDescent="0.3">
      <c r="A748" s="42">
        <v>140</v>
      </c>
      <c r="B748" s="42">
        <v>36.636816000000003</v>
      </c>
      <c r="D748" s="27">
        <v>28</v>
      </c>
      <c r="E748" s="27">
        <v>-10.151678</v>
      </c>
      <c r="S748" t="s">
        <v>6471</v>
      </c>
      <c r="T748">
        <v>20000000</v>
      </c>
      <c r="X748" t="s">
        <v>6471</v>
      </c>
    </row>
    <row r="749" spans="1:25" x14ac:dyDescent="0.3">
      <c r="A749" s="42">
        <v>30</v>
      </c>
      <c r="B749" s="42">
        <v>36.6</v>
      </c>
      <c r="D749" s="27">
        <v>55</v>
      </c>
      <c r="E749" s="27">
        <v>-38.359789999999997</v>
      </c>
      <c r="S749" t="s">
        <v>11946</v>
      </c>
      <c r="T749">
        <v>2000000</v>
      </c>
      <c r="X749" t="s">
        <v>11946</v>
      </c>
      <c r="Y749">
        <v>1098224</v>
      </c>
    </row>
    <row r="750" spans="1:25" x14ac:dyDescent="0.3">
      <c r="A750" s="42">
        <v>7.2</v>
      </c>
      <c r="B750" s="42">
        <v>36.6</v>
      </c>
      <c r="D750" s="27">
        <v>32</v>
      </c>
      <c r="E750" s="27">
        <v>-18.23687</v>
      </c>
      <c r="S750" t="s">
        <v>1502</v>
      </c>
      <c r="T750">
        <v>71666666.666666672</v>
      </c>
      <c r="X750" t="s">
        <v>1502</v>
      </c>
      <c r="Y750">
        <v>182845555.66666666</v>
      </c>
    </row>
    <row r="751" spans="1:25" x14ac:dyDescent="0.3">
      <c r="A751" s="42">
        <v>30</v>
      </c>
      <c r="B751" s="42">
        <v>36.528841999999997</v>
      </c>
      <c r="D751" s="27">
        <v>35</v>
      </c>
      <c r="E751" s="27">
        <v>-24.043621000000002</v>
      </c>
      <c r="S751" t="s">
        <v>9112</v>
      </c>
      <c r="T751">
        <v>10500000</v>
      </c>
      <c r="X751" t="s">
        <v>9112</v>
      </c>
      <c r="Y751">
        <v>14114488</v>
      </c>
    </row>
    <row r="752" spans="1:25" x14ac:dyDescent="0.3">
      <c r="A752" s="42">
        <v>15</v>
      </c>
      <c r="B752" s="42">
        <v>36.527786999999996</v>
      </c>
      <c r="D752" s="27">
        <v>30</v>
      </c>
      <c r="E752" s="27">
        <v>-25.643000000000001</v>
      </c>
      <c r="S752" t="s">
        <v>2193</v>
      </c>
      <c r="T752">
        <v>70000000</v>
      </c>
      <c r="X752" t="s">
        <v>2193</v>
      </c>
      <c r="Y752">
        <v>55942830</v>
      </c>
    </row>
    <row r="753" spans="1:25" x14ac:dyDescent="0.3">
      <c r="A753" s="42">
        <v>30</v>
      </c>
      <c r="B753" s="42">
        <v>36.468314999999997</v>
      </c>
      <c r="D753" s="27">
        <v>30</v>
      </c>
      <c r="E753" s="27">
        <v>-7.4740789999999997</v>
      </c>
      <c r="S753" t="s">
        <v>10162</v>
      </c>
      <c r="X753" t="s">
        <v>10162</v>
      </c>
      <c r="Y753">
        <v>69582</v>
      </c>
    </row>
    <row r="754" spans="1:25" x14ac:dyDescent="0.3">
      <c r="A754" s="42">
        <v>20</v>
      </c>
      <c r="B754" s="42">
        <v>36.398161999999999</v>
      </c>
      <c r="D754" s="27">
        <v>32</v>
      </c>
      <c r="E754" s="27">
        <v>-28.437251</v>
      </c>
      <c r="S754" t="s">
        <v>1162</v>
      </c>
      <c r="T754">
        <v>110000000</v>
      </c>
      <c r="X754" t="s">
        <v>1162</v>
      </c>
      <c r="Y754">
        <v>92077321</v>
      </c>
    </row>
    <row r="755" spans="1:25" x14ac:dyDescent="0.3">
      <c r="A755" s="42">
        <v>10</v>
      </c>
      <c r="B755" s="42">
        <v>36.377021999999997</v>
      </c>
      <c r="D755" s="27">
        <v>32</v>
      </c>
      <c r="E755" s="27">
        <v>-29.10003</v>
      </c>
      <c r="S755" t="s">
        <v>1667</v>
      </c>
      <c r="T755">
        <v>24287500</v>
      </c>
      <c r="X755" t="s">
        <v>1667</v>
      </c>
      <c r="Y755">
        <v>50633939.600000001</v>
      </c>
    </row>
    <row r="756" spans="1:25" x14ac:dyDescent="0.3">
      <c r="A756" s="42">
        <v>28</v>
      </c>
      <c r="B756" s="42">
        <v>36.371181</v>
      </c>
      <c r="D756" s="27">
        <v>32</v>
      </c>
      <c r="E756" s="27">
        <v>-30.695163000000001</v>
      </c>
      <c r="S756" t="s">
        <v>7469</v>
      </c>
      <c r="T756">
        <v>13000000</v>
      </c>
      <c r="X756" t="s">
        <v>7469</v>
      </c>
      <c r="Y756">
        <v>544984</v>
      </c>
    </row>
    <row r="757" spans="1:25" x14ac:dyDescent="0.3">
      <c r="A757" s="42">
        <v>20</v>
      </c>
      <c r="B757" s="42">
        <v>36.362352000000001</v>
      </c>
      <c r="D757" s="27">
        <v>32</v>
      </c>
      <c r="E757" s="27">
        <v>-14.202684</v>
      </c>
      <c r="S757" t="s">
        <v>551</v>
      </c>
      <c r="T757">
        <v>72625000</v>
      </c>
      <c r="X757" t="s">
        <v>551</v>
      </c>
      <c r="Y757">
        <v>63529136</v>
      </c>
    </row>
    <row r="758" spans="1:25" x14ac:dyDescent="0.3">
      <c r="A758" s="42">
        <v>170</v>
      </c>
      <c r="B758" s="42">
        <v>36.360017999999997</v>
      </c>
      <c r="D758" s="27">
        <v>31.5</v>
      </c>
      <c r="E758" s="27">
        <v>-17.231466999999999</v>
      </c>
      <c r="S758" t="s">
        <v>5190</v>
      </c>
      <c r="T758">
        <v>21662400</v>
      </c>
      <c r="X758" t="s">
        <v>5190</v>
      </c>
      <c r="Y758">
        <v>19305243.800000001</v>
      </c>
    </row>
    <row r="759" spans="1:25" x14ac:dyDescent="0.3">
      <c r="A759" s="42">
        <v>22</v>
      </c>
      <c r="B759" s="42">
        <v>36.328679999999999</v>
      </c>
      <c r="D759" s="27">
        <v>31</v>
      </c>
      <c r="E759" s="27">
        <v>-6.8142189999999996</v>
      </c>
      <c r="S759" t="s">
        <v>10921</v>
      </c>
      <c r="X759" t="s">
        <v>10921</v>
      </c>
      <c r="Y759">
        <v>1429260</v>
      </c>
    </row>
    <row r="760" spans="1:25" x14ac:dyDescent="0.3">
      <c r="A760" s="42">
        <v>30</v>
      </c>
      <c r="B760" s="42">
        <v>36.207920000000001</v>
      </c>
      <c r="D760" s="27">
        <v>31</v>
      </c>
      <c r="E760" s="27">
        <v>-19.145306000000001</v>
      </c>
      <c r="S760" t="s">
        <v>8088</v>
      </c>
      <c r="T760">
        <v>8200000</v>
      </c>
      <c r="X760" t="s">
        <v>8088</v>
      </c>
      <c r="Y760">
        <v>27979400</v>
      </c>
    </row>
    <row r="761" spans="1:25" x14ac:dyDescent="0.3">
      <c r="A761" s="42">
        <v>20</v>
      </c>
      <c r="B761" s="42">
        <v>36.154094000000001</v>
      </c>
      <c r="D761" s="27">
        <v>29</v>
      </c>
      <c r="E761" s="27">
        <v>-28.935714000000001</v>
      </c>
      <c r="S761" t="s">
        <v>13274</v>
      </c>
      <c r="T761">
        <v>600000</v>
      </c>
      <c r="X761" t="s">
        <v>13274</v>
      </c>
      <c r="Y761">
        <v>23616</v>
      </c>
    </row>
    <row r="762" spans="1:25" x14ac:dyDescent="0.3">
      <c r="A762" s="42">
        <v>12.5</v>
      </c>
      <c r="B762" s="42">
        <v>36.137684</v>
      </c>
      <c r="D762" s="27">
        <v>55</v>
      </c>
      <c r="E762" s="27">
        <v>-2.200996</v>
      </c>
      <c r="S762" t="s">
        <v>1525</v>
      </c>
      <c r="T762">
        <v>82500000</v>
      </c>
      <c r="X762" t="s">
        <v>1525</v>
      </c>
      <c r="Y762">
        <v>159002810</v>
      </c>
    </row>
    <row r="763" spans="1:25" x14ac:dyDescent="0.3">
      <c r="A763" s="42">
        <v>13</v>
      </c>
      <c r="B763" s="42">
        <v>36.121934000000003</v>
      </c>
      <c r="D763" s="27">
        <v>45</v>
      </c>
      <c r="E763" s="27">
        <v>-12.904681999999999</v>
      </c>
      <c r="S763" t="s">
        <v>2633</v>
      </c>
      <c r="T763">
        <v>60000000</v>
      </c>
      <c r="X763" t="s">
        <v>2633</v>
      </c>
      <c r="Y763">
        <v>50024083</v>
      </c>
    </row>
    <row r="764" spans="1:25" x14ac:dyDescent="0.3">
      <c r="A764" s="42">
        <v>4</v>
      </c>
      <c r="B764" s="42">
        <v>36.066496999999998</v>
      </c>
      <c r="D764" s="27">
        <v>30</v>
      </c>
      <c r="E764" s="27">
        <v>-3.3128280000000001</v>
      </c>
      <c r="S764" t="s">
        <v>4221</v>
      </c>
      <c r="T764">
        <v>25000000</v>
      </c>
      <c r="X764" t="s">
        <v>4221</v>
      </c>
      <c r="Y764">
        <v>28259120.5</v>
      </c>
    </row>
    <row r="765" spans="1:25" x14ac:dyDescent="0.3">
      <c r="A765" s="42">
        <v>7.5</v>
      </c>
      <c r="B765" s="42">
        <v>35.990057</v>
      </c>
      <c r="D765" s="27">
        <v>30</v>
      </c>
      <c r="E765" s="27">
        <v>-3.4741659999999999</v>
      </c>
      <c r="S765" t="s">
        <v>13123</v>
      </c>
      <c r="X765" t="s">
        <v>13123</v>
      </c>
      <c r="Y765">
        <v>9950</v>
      </c>
    </row>
    <row r="766" spans="1:25" x14ac:dyDescent="0.3">
      <c r="A766" s="42">
        <v>35</v>
      </c>
      <c r="B766" s="42">
        <v>35.960517000000003</v>
      </c>
      <c r="D766" s="27">
        <v>30</v>
      </c>
      <c r="E766" s="27">
        <v>-6.7905600000000002</v>
      </c>
      <c r="S766" t="s">
        <v>1629</v>
      </c>
      <c r="T766">
        <v>5435666.666666667</v>
      </c>
      <c r="X766" t="s">
        <v>1629</v>
      </c>
      <c r="Y766">
        <v>7162538.333333333</v>
      </c>
    </row>
    <row r="767" spans="1:25" x14ac:dyDescent="0.3">
      <c r="A767" s="42">
        <v>28</v>
      </c>
      <c r="B767" s="42">
        <v>35.910583000000003</v>
      </c>
      <c r="D767" s="27">
        <v>30</v>
      </c>
      <c r="E767" s="27">
        <v>-5.952</v>
      </c>
      <c r="S767" t="s">
        <v>3416</v>
      </c>
      <c r="T767">
        <v>32500000</v>
      </c>
      <c r="X767" t="s">
        <v>3416</v>
      </c>
      <c r="Y767">
        <v>17242965</v>
      </c>
    </row>
    <row r="768" spans="1:25" x14ac:dyDescent="0.3">
      <c r="A768" s="42">
        <v>12.5</v>
      </c>
      <c r="B768" s="42">
        <v>35.592846000000002</v>
      </c>
      <c r="D768" s="27">
        <v>30</v>
      </c>
      <c r="E768" s="27">
        <v>-7.4738559999999996</v>
      </c>
      <c r="S768" t="s">
        <v>2186</v>
      </c>
      <c r="T768">
        <v>35400000</v>
      </c>
      <c r="X768" t="s">
        <v>2186</v>
      </c>
      <c r="Y768">
        <v>45423646.75</v>
      </c>
    </row>
    <row r="769" spans="1:25" x14ac:dyDescent="0.3">
      <c r="A769" s="42">
        <v>26</v>
      </c>
      <c r="B769" s="42">
        <v>35.49</v>
      </c>
      <c r="D769" s="27">
        <v>30</v>
      </c>
      <c r="E769" s="27">
        <v>-6.9299549999999996</v>
      </c>
      <c r="S769" t="s">
        <v>7224</v>
      </c>
      <c r="T769">
        <v>17000000</v>
      </c>
      <c r="X769" t="s">
        <v>7224</v>
      </c>
      <c r="Y769">
        <v>72000000</v>
      </c>
    </row>
    <row r="770" spans="1:25" x14ac:dyDescent="0.3">
      <c r="A770" s="42">
        <v>65</v>
      </c>
      <c r="B770" s="42">
        <v>35.468792999999998</v>
      </c>
      <c r="D770" s="27">
        <v>35</v>
      </c>
      <c r="E770" s="27">
        <v>-14.577793</v>
      </c>
      <c r="S770" t="s">
        <v>6083</v>
      </c>
      <c r="T770">
        <v>13500000</v>
      </c>
      <c r="X770" t="s">
        <v>6083</v>
      </c>
      <c r="Y770">
        <v>1122104</v>
      </c>
    </row>
    <row r="771" spans="1:25" x14ac:dyDescent="0.3">
      <c r="A771" s="42">
        <v>20</v>
      </c>
      <c r="B771" s="42">
        <v>35.461306999999998</v>
      </c>
      <c r="D771" s="27">
        <v>30</v>
      </c>
      <c r="E771" s="27">
        <v>-1.3552299999999999</v>
      </c>
      <c r="S771" t="s">
        <v>8251</v>
      </c>
      <c r="T771">
        <v>11000000</v>
      </c>
      <c r="X771" t="s">
        <v>8251</v>
      </c>
      <c r="Y771">
        <v>1347118</v>
      </c>
    </row>
    <row r="772" spans="1:25" x14ac:dyDescent="0.3">
      <c r="A772" s="42">
        <v>65</v>
      </c>
      <c r="B772" s="42">
        <v>35.448498000000001</v>
      </c>
      <c r="D772" s="27">
        <v>30</v>
      </c>
      <c r="E772" s="27">
        <v>-8.1996979999999997</v>
      </c>
      <c r="S772" t="s">
        <v>10333</v>
      </c>
      <c r="T772">
        <v>5000000</v>
      </c>
      <c r="X772" t="s">
        <v>10333</v>
      </c>
      <c r="Y772">
        <v>19281235</v>
      </c>
    </row>
    <row r="773" spans="1:25" x14ac:dyDescent="0.3">
      <c r="A773" s="42">
        <v>25</v>
      </c>
      <c r="B773" s="42">
        <v>35.443237000000003</v>
      </c>
      <c r="D773" s="27">
        <v>35</v>
      </c>
      <c r="E773" s="27">
        <v>-13.870652</v>
      </c>
      <c r="S773" t="s">
        <v>947</v>
      </c>
      <c r="T773">
        <v>70955400</v>
      </c>
      <c r="X773" t="s">
        <v>947</v>
      </c>
      <c r="Y773">
        <v>348283696</v>
      </c>
    </row>
    <row r="774" spans="1:25" x14ac:dyDescent="0.3">
      <c r="A774" s="42">
        <v>210</v>
      </c>
      <c r="B774" s="42">
        <v>35.428137</v>
      </c>
      <c r="D774" s="27">
        <v>30</v>
      </c>
      <c r="E774" s="27">
        <v>-11.499034</v>
      </c>
      <c r="S774" t="s">
        <v>570</v>
      </c>
      <c r="T774">
        <v>60375690.375</v>
      </c>
      <c r="X774" t="s">
        <v>570</v>
      </c>
      <c r="Y774">
        <v>79855941.833333328</v>
      </c>
    </row>
    <row r="775" spans="1:25" x14ac:dyDescent="0.3">
      <c r="A775" s="42">
        <v>40</v>
      </c>
      <c r="B775" s="42">
        <v>35.305995000000003</v>
      </c>
      <c r="D775" s="27">
        <v>20</v>
      </c>
      <c r="E775" s="27">
        <v>-2.3927E-2</v>
      </c>
      <c r="S775" t="s">
        <v>3143</v>
      </c>
      <c r="T775">
        <v>50200000</v>
      </c>
      <c r="X775" t="s">
        <v>3143</v>
      </c>
      <c r="Y775">
        <v>62453315</v>
      </c>
    </row>
    <row r="776" spans="1:25" x14ac:dyDescent="0.3">
      <c r="A776" s="42">
        <v>37</v>
      </c>
      <c r="B776" s="42">
        <v>35.279690000000002</v>
      </c>
      <c r="D776" s="27">
        <v>30</v>
      </c>
      <c r="E776" s="27">
        <v>-11.032429</v>
      </c>
      <c r="S776" t="s">
        <v>3719</v>
      </c>
      <c r="T776">
        <v>38000000</v>
      </c>
      <c r="X776" t="s">
        <v>3719</v>
      </c>
      <c r="Y776">
        <v>69691679</v>
      </c>
    </row>
    <row r="777" spans="1:25" x14ac:dyDescent="0.3">
      <c r="A777" s="42">
        <v>4</v>
      </c>
      <c r="B777" s="42">
        <v>35.200000000000003</v>
      </c>
      <c r="D777" s="27">
        <v>25</v>
      </c>
      <c r="E777" s="27">
        <v>-7.9</v>
      </c>
      <c r="S777" t="s">
        <v>10243</v>
      </c>
      <c r="T777">
        <v>9000000</v>
      </c>
      <c r="X777" t="s">
        <v>10243</v>
      </c>
      <c r="Y777">
        <v>27445</v>
      </c>
    </row>
    <row r="778" spans="1:25" x14ac:dyDescent="0.3">
      <c r="A778" s="42">
        <v>2</v>
      </c>
      <c r="B778" s="42">
        <v>35.183996</v>
      </c>
      <c r="D778" s="27">
        <v>30</v>
      </c>
      <c r="E778" s="27">
        <v>-12.733495</v>
      </c>
      <c r="S778" t="s">
        <v>9957</v>
      </c>
      <c r="T778">
        <v>5750000</v>
      </c>
      <c r="X778" t="s">
        <v>9957</v>
      </c>
      <c r="Y778">
        <v>130954450</v>
      </c>
    </row>
    <row r="779" spans="1:25" x14ac:dyDescent="0.3">
      <c r="A779" s="42">
        <v>3</v>
      </c>
      <c r="B779" s="42">
        <v>35.168022000000001</v>
      </c>
      <c r="D779" s="27">
        <v>30</v>
      </c>
      <c r="E779" s="27">
        <v>-13.069115999999999</v>
      </c>
      <c r="S779" t="s">
        <v>11038</v>
      </c>
      <c r="T779">
        <v>2808404.6666666665</v>
      </c>
      <c r="X779" t="s">
        <v>11038</v>
      </c>
      <c r="Y779">
        <v>8000000</v>
      </c>
    </row>
    <row r="780" spans="1:25" x14ac:dyDescent="0.3">
      <c r="A780" s="42">
        <v>14</v>
      </c>
      <c r="B780" s="42">
        <v>35.122318999999997</v>
      </c>
      <c r="D780" s="27">
        <v>35</v>
      </c>
      <c r="E780" s="27">
        <v>-16.675757999999998</v>
      </c>
      <c r="S780" t="s">
        <v>6649</v>
      </c>
      <c r="T780">
        <v>20000000</v>
      </c>
      <c r="X780" t="s">
        <v>6649</v>
      </c>
      <c r="Y780">
        <v>8000000</v>
      </c>
    </row>
    <row r="781" spans="1:25" x14ac:dyDescent="0.3">
      <c r="A781" s="42">
        <v>36</v>
      </c>
      <c r="B781" s="42">
        <v>35.026631000000002</v>
      </c>
      <c r="D781" s="27">
        <v>40</v>
      </c>
      <c r="E781" s="27">
        <v>-23.676030999999998</v>
      </c>
      <c r="S781" t="s">
        <v>4759</v>
      </c>
      <c r="T781">
        <v>24375000</v>
      </c>
      <c r="X781" t="s">
        <v>4759</v>
      </c>
      <c r="Y781">
        <v>38240794</v>
      </c>
    </row>
    <row r="782" spans="1:25" x14ac:dyDescent="0.3">
      <c r="A782" s="42">
        <v>30</v>
      </c>
      <c r="B782" s="42">
        <v>35.010106</v>
      </c>
      <c r="D782" s="27">
        <v>26</v>
      </c>
      <c r="E782" s="27">
        <v>-9.0009540000000001</v>
      </c>
      <c r="S782" t="s">
        <v>13469</v>
      </c>
      <c r="X782" t="s">
        <v>13469</v>
      </c>
    </row>
    <row r="783" spans="1:25" x14ac:dyDescent="0.3">
      <c r="A783" s="42">
        <v>23</v>
      </c>
      <c r="B783" s="42">
        <v>35.006146999999999</v>
      </c>
      <c r="D783" s="27">
        <v>35</v>
      </c>
      <c r="E783" s="27">
        <v>-18.704225999999998</v>
      </c>
      <c r="S783" t="s">
        <v>9125</v>
      </c>
      <c r="T783">
        <v>9300000</v>
      </c>
      <c r="X783" t="s">
        <v>9125</v>
      </c>
    </row>
    <row r="784" spans="1:25" x14ac:dyDescent="0.3">
      <c r="A784" s="42">
        <v>65</v>
      </c>
      <c r="B784" s="42">
        <v>35.003492000000001</v>
      </c>
      <c r="D784" s="27">
        <v>30</v>
      </c>
      <c r="E784" s="27">
        <v>-14.290615000000001</v>
      </c>
      <c r="S784" t="s">
        <v>12405</v>
      </c>
      <c r="T784">
        <v>350000</v>
      </c>
      <c r="X784" t="s">
        <v>12405</v>
      </c>
    </row>
    <row r="785" spans="1:25" x14ac:dyDescent="0.3">
      <c r="A785" s="42">
        <v>15</v>
      </c>
      <c r="B785" s="42">
        <v>35.003300000000003</v>
      </c>
      <c r="D785" s="27">
        <v>30</v>
      </c>
      <c r="E785" s="27">
        <v>-15.111972</v>
      </c>
      <c r="S785" t="s">
        <v>7866</v>
      </c>
      <c r="T785">
        <v>15000000</v>
      </c>
      <c r="X785" t="s">
        <v>7866</v>
      </c>
    </row>
    <row r="786" spans="1:25" x14ac:dyDescent="0.3">
      <c r="A786" s="42">
        <v>10</v>
      </c>
      <c r="B786" s="42">
        <v>34.886088999999998</v>
      </c>
      <c r="D786" s="27">
        <v>30</v>
      </c>
      <c r="E786" s="27">
        <v>-15.791615999999999</v>
      </c>
      <c r="S786" t="s">
        <v>12837</v>
      </c>
      <c r="X786" t="s">
        <v>12837</v>
      </c>
      <c r="Y786">
        <v>750100</v>
      </c>
    </row>
    <row r="787" spans="1:25" x14ac:dyDescent="0.3">
      <c r="A787" s="42">
        <v>55</v>
      </c>
      <c r="B787" s="42">
        <v>34.706988000000003</v>
      </c>
      <c r="D787" s="27">
        <v>30</v>
      </c>
      <c r="E787" s="27">
        <v>-17.168879</v>
      </c>
      <c r="S787" t="s">
        <v>11117</v>
      </c>
      <c r="X787" t="s">
        <v>11117</v>
      </c>
    </row>
    <row r="788" spans="1:25" x14ac:dyDescent="0.3">
      <c r="A788" s="42">
        <v>35</v>
      </c>
      <c r="B788" s="42">
        <v>34.700000000000003</v>
      </c>
      <c r="D788" s="27">
        <v>30</v>
      </c>
      <c r="E788" s="27">
        <v>-11.701351000000001</v>
      </c>
      <c r="S788" t="s">
        <v>4555</v>
      </c>
      <c r="T788">
        <v>33000000</v>
      </c>
      <c r="X788" t="s">
        <v>4555</v>
      </c>
      <c r="Y788">
        <v>35799457</v>
      </c>
    </row>
    <row r="789" spans="1:25" x14ac:dyDescent="0.3">
      <c r="A789" s="42">
        <v>6.9</v>
      </c>
      <c r="B789" s="42">
        <v>34.5</v>
      </c>
      <c r="D789" s="27">
        <v>30</v>
      </c>
      <c r="E789" s="27">
        <v>-17.287907000000001</v>
      </c>
      <c r="S789" t="s">
        <v>2010</v>
      </c>
      <c r="T789">
        <v>65000000</v>
      </c>
      <c r="X789" t="s">
        <v>2010</v>
      </c>
      <c r="Y789">
        <v>40766351.5</v>
      </c>
    </row>
    <row r="790" spans="1:25" x14ac:dyDescent="0.3">
      <c r="A790" s="42">
        <v>4</v>
      </c>
      <c r="B790" s="42">
        <v>34.432822999999999</v>
      </c>
      <c r="D790" s="27">
        <v>30</v>
      </c>
      <c r="E790" s="27">
        <v>-18.423912999999999</v>
      </c>
      <c r="S790" t="s">
        <v>7886</v>
      </c>
      <c r="T790">
        <v>10000000</v>
      </c>
      <c r="X790" t="s">
        <v>7886</v>
      </c>
      <c r="Y790">
        <v>7691700</v>
      </c>
    </row>
    <row r="791" spans="1:25" x14ac:dyDescent="0.3">
      <c r="A791" s="42">
        <v>28</v>
      </c>
      <c r="B791" s="42">
        <v>34.299999999999997</v>
      </c>
      <c r="D791" s="27">
        <v>30</v>
      </c>
      <c r="E791" s="27">
        <v>-18.100000000000001</v>
      </c>
      <c r="S791" t="s">
        <v>7559</v>
      </c>
      <c r="T791">
        <v>15500000</v>
      </c>
      <c r="X791" t="s">
        <v>7559</v>
      </c>
      <c r="Y791">
        <v>25755994.5</v>
      </c>
    </row>
    <row r="792" spans="1:25" x14ac:dyDescent="0.3">
      <c r="A792" s="42">
        <v>50</v>
      </c>
      <c r="B792" s="42">
        <v>34.244877000000002</v>
      </c>
      <c r="D792" s="27">
        <v>45</v>
      </c>
      <c r="E792" s="27">
        <v>-35.646427000000003</v>
      </c>
      <c r="S792" t="s">
        <v>12791</v>
      </c>
      <c r="X792" t="s">
        <v>12791</v>
      </c>
      <c r="Y792">
        <v>3122616</v>
      </c>
    </row>
    <row r="793" spans="1:25" x14ac:dyDescent="0.3">
      <c r="A793" s="42">
        <v>73</v>
      </c>
      <c r="B793" s="42">
        <v>34.225163999999999</v>
      </c>
      <c r="D793" s="27">
        <v>45</v>
      </c>
      <c r="E793" s="27">
        <v>-32.973329999999997</v>
      </c>
      <c r="S793" t="s">
        <v>7628</v>
      </c>
      <c r="T793">
        <v>11000000</v>
      </c>
      <c r="X793" t="s">
        <v>7628</v>
      </c>
      <c r="Y793">
        <v>26606770.666666668</v>
      </c>
    </row>
    <row r="794" spans="1:25" x14ac:dyDescent="0.3">
      <c r="A794" s="42">
        <v>1.7</v>
      </c>
      <c r="B794" s="42">
        <v>34.218429</v>
      </c>
      <c r="D794" s="27">
        <v>25</v>
      </c>
      <c r="E794" s="27">
        <v>-10.665355</v>
      </c>
      <c r="S794" t="s">
        <v>12562</v>
      </c>
      <c r="T794">
        <v>1300000</v>
      </c>
      <c r="X794" t="s">
        <v>12562</v>
      </c>
    </row>
    <row r="795" spans="1:25" x14ac:dyDescent="0.3">
      <c r="A795" s="42">
        <v>30</v>
      </c>
      <c r="B795" s="42">
        <v>34.172251000000003</v>
      </c>
      <c r="D795" s="27">
        <v>23</v>
      </c>
      <c r="E795" s="27">
        <v>-10.810485999999999</v>
      </c>
      <c r="S795" t="s">
        <v>8641</v>
      </c>
      <c r="X795" t="s">
        <v>8641</v>
      </c>
    </row>
    <row r="796" spans="1:25" x14ac:dyDescent="0.3">
      <c r="A796" s="42">
        <v>40</v>
      </c>
      <c r="B796" s="42">
        <v>34.098861999999997</v>
      </c>
      <c r="D796" s="27">
        <v>30</v>
      </c>
      <c r="E796" s="27">
        <v>-19.865245999999999</v>
      </c>
      <c r="S796" t="s">
        <v>6020</v>
      </c>
      <c r="T796">
        <v>13500000</v>
      </c>
      <c r="X796" t="s">
        <v>6020</v>
      </c>
      <c r="Y796">
        <v>85433</v>
      </c>
    </row>
    <row r="797" spans="1:25" x14ac:dyDescent="0.3">
      <c r="A797" s="42">
        <v>25</v>
      </c>
      <c r="B797" s="42">
        <v>34.073773000000003</v>
      </c>
      <c r="D797" s="27">
        <v>30</v>
      </c>
      <c r="E797" s="27">
        <v>-21.464424999999999</v>
      </c>
      <c r="S797" t="s">
        <v>6747</v>
      </c>
      <c r="T797">
        <v>15500000</v>
      </c>
      <c r="X797" t="s">
        <v>6747</v>
      </c>
      <c r="Y797">
        <v>11543718.5</v>
      </c>
    </row>
    <row r="798" spans="1:25" x14ac:dyDescent="0.3">
      <c r="A798" s="42">
        <v>29</v>
      </c>
      <c r="B798" s="42">
        <v>34.034754999999997</v>
      </c>
      <c r="D798" s="27">
        <v>40</v>
      </c>
      <c r="E798" s="27">
        <v>-32.310541999999998</v>
      </c>
      <c r="S798" t="s">
        <v>2390</v>
      </c>
      <c r="T798">
        <v>37700000</v>
      </c>
      <c r="X798" t="s">
        <v>2390</v>
      </c>
      <c r="Y798">
        <v>46709119.333333336</v>
      </c>
    </row>
    <row r="799" spans="1:25" x14ac:dyDescent="0.3">
      <c r="A799" s="42">
        <v>7</v>
      </c>
      <c r="B799" s="42">
        <v>33.983001000000002</v>
      </c>
      <c r="D799" s="27">
        <v>30</v>
      </c>
      <c r="E799" s="27">
        <v>-10.683354</v>
      </c>
      <c r="S799" t="s">
        <v>6862</v>
      </c>
      <c r="X799" t="s">
        <v>6862</v>
      </c>
    </row>
    <row r="800" spans="1:25" x14ac:dyDescent="0.3">
      <c r="A800" s="42">
        <v>200</v>
      </c>
      <c r="B800" s="42">
        <v>33.914985999999999</v>
      </c>
      <c r="D800" s="27">
        <v>30</v>
      </c>
      <c r="E800" s="27">
        <v>-19.034790999999998</v>
      </c>
      <c r="S800" t="s">
        <v>10406</v>
      </c>
      <c r="T800">
        <v>5000000</v>
      </c>
      <c r="X800" t="s">
        <v>10406</v>
      </c>
      <c r="Y800">
        <v>17683670</v>
      </c>
    </row>
    <row r="801" spans="1:25" x14ac:dyDescent="0.3">
      <c r="A801" s="42">
        <v>6</v>
      </c>
      <c r="B801" s="42">
        <v>33.799999999999997</v>
      </c>
      <c r="D801" s="27">
        <v>30</v>
      </c>
      <c r="E801" s="27">
        <v>-24.7</v>
      </c>
      <c r="S801" t="s">
        <v>12844</v>
      </c>
      <c r="T801">
        <v>1000000</v>
      </c>
      <c r="X801" t="s">
        <v>12844</v>
      </c>
      <c r="Y801">
        <v>104077</v>
      </c>
    </row>
    <row r="802" spans="1:25" x14ac:dyDescent="0.3">
      <c r="A802" s="42">
        <v>22</v>
      </c>
      <c r="B802" s="42">
        <v>33.762228999999998</v>
      </c>
      <c r="D802" s="27">
        <v>30</v>
      </c>
      <c r="E802" s="27">
        <v>-19.119074000000001</v>
      </c>
      <c r="S802" t="s">
        <v>3855</v>
      </c>
      <c r="T802">
        <v>41000000</v>
      </c>
      <c r="X802" t="s">
        <v>3855</v>
      </c>
      <c r="Y802">
        <v>22108977</v>
      </c>
    </row>
    <row r="803" spans="1:25" x14ac:dyDescent="0.3">
      <c r="A803" s="42">
        <v>13</v>
      </c>
      <c r="B803" s="42">
        <v>33.729374</v>
      </c>
      <c r="D803" s="27">
        <v>18</v>
      </c>
      <c r="E803" s="27">
        <v>-14.247275</v>
      </c>
      <c r="S803" t="s">
        <v>22</v>
      </c>
      <c r="T803">
        <v>153000000</v>
      </c>
      <c r="X803" t="s">
        <v>22</v>
      </c>
      <c r="Y803">
        <v>189942999.2857143</v>
      </c>
    </row>
    <row r="804" spans="1:25" x14ac:dyDescent="0.3">
      <c r="A804" s="42">
        <v>0.75</v>
      </c>
      <c r="B804" s="42">
        <v>33.716990666666668</v>
      </c>
      <c r="D804" s="27">
        <v>25</v>
      </c>
      <c r="E804" s="27">
        <v>-21.482202999999998</v>
      </c>
      <c r="S804" t="s">
        <v>2655</v>
      </c>
      <c r="T804">
        <v>60000000</v>
      </c>
      <c r="X804" t="s">
        <v>2655</v>
      </c>
      <c r="Y804">
        <v>50807639</v>
      </c>
    </row>
    <row r="805" spans="1:25" x14ac:dyDescent="0.3">
      <c r="A805" s="42">
        <v>18</v>
      </c>
      <c r="B805" s="42">
        <v>33.6</v>
      </c>
      <c r="D805" s="27">
        <v>24</v>
      </c>
      <c r="E805" s="27">
        <v>-20.898699000000001</v>
      </c>
      <c r="S805" t="s">
        <v>983</v>
      </c>
      <c r="T805">
        <v>25000000</v>
      </c>
      <c r="X805" t="s">
        <v>983</v>
      </c>
      <c r="Y805">
        <v>32416109</v>
      </c>
    </row>
    <row r="806" spans="1:25" x14ac:dyDescent="0.3">
      <c r="A806" s="42">
        <v>9.5</v>
      </c>
      <c r="B806" s="42">
        <v>33.6</v>
      </c>
      <c r="D806" s="27">
        <v>30</v>
      </c>
      <c r="E806" s="27">
        <v>-27.024350999999999</v>
      </c>
      <c r="S806" t="s">
        <v>12811</v>
      </c>
      <c r="T806">
        <v>1000000</v>
      </c>
      <c r="X806" t="s">
        <v>12811</v>
      </c>
      <c r="Y806">
        <v>1744858</v>
      </c>
    </row>
    <row r="807" spans="1:25" x14ac:dyDescent="0.3">
      <c r="A807" s="42">
        <v>13</v>
      </c>
      <c r="B807" s="42">
        <v>33.563158000000001</v>
      </c>
      <c r="D807" s="27">
        <v>60</v>
      </c>
      <c r="E807" s="27">
        <v>-59.331828999999999</v>
      </c>
      <c r="S807" t="s">
        <v>8773</v>
      </c>
      <c r="T807">
        <v>12000000</v>
      </c>
      <c r="X807" t="s">
        <v>8773</v>
      </c>
      <c r="Y807">
        <v>28435406</v>
      </c>
    </row>
    <row r="808" spans="1:25" x14ac:dyDescent="0.3">
      <c r="A808" s="42">
        <v>17.5</v>
      </c>
      <c r="B808" s="42">
        <v>33.553787</v>
      </c>
      <c r="D808" s="27">
        <v>21</v>
      </c>
      <c r="E808" s="27">
        <v>-20.519686</v>
      </c>
      <c r="S808" t="s">
        <v>13381</v>
      </c>
      <c r="T808">
        <v>325000</v>
      </c>
      <c r="X808" t="s">
        <v>13381</v>
      </c>
      <c r="Y808">
        <v>653126</v>
      </c>
    </row>
    <row r="809" spans="1:25" x14ac:dyDescent="0.3">
      <c r="A809" s="42">
        <v>30</v>
      </c>
      <c r="B809" s="42">
        <v>33.536011000000002</v>
      </c>
      <c r="D809" s="27">
        <v>30</v>
      </c>
      <c r="E809" s="27">
        <v>-26.095018</v>
      </c>
      <c r="S809" t="s">
        <v>10118</v>
      </c>
      <c r="T809">
        <v>6000000</v>
      </c>
      <c r="X809" t="s">
        <v>10118</v>
      </c>
    </row>
    <row r="810" spans="1:25" x14ac:dyDescent="0.3">
      <c r="A810" s="42">
        <v>27</v>
      </c>
      <c r="B810" s="42">
        <v>33.49156</v>
      </c>
      <c r="D810" s="27">
        <v>18</v>
      </c>
      <c r="E810" s="27">
        <v>-17.872563</v>
      </c>
      <c r="S810" t="s">
        <v>4044</v>
      </c>
      <c r="T810">
        <v>30000000</v>
      </c>
      <c r="X810" t="s">
        <v>4044</v>
      </c>
      <c r="Y810">
        <v>58286668.333333336</v>
      </c>
    </row>
    <row r="811" spans="1:25" x14ac:dyDescent="0.3">
      <c r="A811" s="42">
        <v>60</v>
      </c>
      <c r="B811" s="42">
        <v>33.375151000000002</v>
      </c>
      <c r="D811" s="27">
        <v>16</v>
      </c>
      <c r="E811" s="27">
        <v>-15.365722999999999</v>
      </c>
      <c r="S811" t="s">
        <v>5306</v>
      </c>
      <c r="T811">
        <v>19000000</v>
      </c>
      <c r="X811" t="s">
        <v>5306</v>
      </c>
    </row>
    <row r="812" spans="1:25" x14ac:dyDescent="0.3">
      <c r="A812" s="42">
        <v>225</v>
      </c>
      <c r="B812" s="42">
        <v>33.355353999999998</v>
      </c>
      <c r="D812" s="27">
        <v>30</v>
      </c>
      <c r="E812" s="27">
        <v>-29.462420000000002</v>
      </c>
      <c r="S812" t="s">
        <v>7163</v>
      </c>
      <c r="T812">
        <v>16500000</v>
      </c>
      <c r="X812" t="s">
        <v>7163</v>
      </c>
      <c r="Y812">
        <v>353743</v>
      </c>
    </row>
    <row r="813" spans="1:25" x14ac:dyDescent="0.3">
      <c r="A813" s="42">
        <v>70</v>
      </c>
      <c r="B813" s="42">
        <v>33.338338</v>
      </c>
      <c r="D813" s="27">
        <v>30</v>
      </c>
      <c r="E813" s="27">
        <v>-27.778006000000001</v>
      </c>
      <c r="S813" t="s">
        <v>2229</v>
      </c>
      <c r="T813">
        <v>42000000</v>
      </c>
      <c r="X813" t="s">
        <v>2229</v>
      </c>
      <c r="Y813">
        <v>30916118</v>
      </c>
    </row>
    <row r="814" spans="1:25" x14ac:dyDescent="0.3">
      <c r="A814" s="42">
        <v>60</v>
      </c>
      <c r="B814" s="42">
        <v>33.307796000000003</v>
      </c>
      <c r="D814" s="27">
        <v>29</v>
      </c>
      <c r="E814" s="27">
        <v>-6.6407069999999999</v>
      </c>
      <c r="S814" t="s">
        <v>7883</v>
      </c>
      <c r="T814">
        <v>14800000</v>
      </c>
      <c r="X814" t="s">
        <v>7883</v>
      </c>
      <c r="Y814">
        <v>66009973</v>
      </c>
    </row>
    <row r="815" spans="1:25" x14ac:dyDescent="0.3">
      <c r="A815" s="42">
        <v>92</v>
      </c>
      <c r="B815" s="42">
        <v>33.305545000000002</v>
      </c>
      <c r="D815" s="27">
        <v>35</v>
      </c>
      <c r="E815" s="27">
        <v>-16.406844</v>
      </c>
      <c r="S815" t="s">
        <v>6480</v>
      </c>
      <c r="T815">
        <v>20000000</v>
      </c>
      <c r="X815" t="s">
        <v>6480</v>
      </c>
      <c r="Y815">
        <v>35422828</v>
      </c>
    </row>
    <row r="816" spans="1:25" x14ac:dyDescent="0.3">
      <c r="A816" s="42">
        <v>24</v>
      </c>
      <c r="B816" s="42">
        <v>33.262492000000002</v>
      </c>
      <c r="D816" s="27">
        <v>29</v>
      </c>
      <c r="E816" s="27">
        <v>-12.069815</v>
      </c>
      <c r="S816" t="s">
        <v>8598</v>
      </c>
      <c r="T816">
        <v>11000000</v>
      </c>
      <c r="X816" t="s">
        <v>8598</v>
      </c>
      <c r="Y816">
        <v>13558739</v>
      </c>
    </row>
    <row r="817" spans="1:25" x14ac:dyDescent="0.3">
      <c r="A817" s="42">
        <v>7</v>
      </c>
      <c r="B817" s="42">
        <v>33.158000000000001</v>
      </c>
      <c r="D817" s="27">
        <v>29</v>
      </c>
      <c r="E817" s="27">
        <v>-23.100203</v>
      </c>
      <c r="S817" t="s">
        <v>13681</v>
      </c>
      <c r="T817">
        <v>8000000</v>
      </c>
      <c r="X817" t="s">
        <v>13681</v>
      </c>
      <c r="Y817">
        <v>16115878</v>
      </c>
    </row>
    <row r="818" spans="1:25" x14ac:dyDescent="0.3">
      <c r="A818" s="42">
        <v>87</v>
      </c>
      <c r="B818" s="42">
        <v>33.147444999999998</v>
      </c>
      <c r="D818" s="27">
        <v>28</v>
      </c>
      <c r="E818" s="27">
        <v>-23.445430999999999</v>
      </c>
      <c r="S818" t="s">
        <v>2659</v>
      </c>
      <c r="T818">
        <v>48000000</v>
      </c>
      <c r="X818" t="s">
        <v>2659</v>
      </c>
      <c r="Y818">
        <v>23361862.5</v>
      </c>
    </row>
    <row r="819" spans="1:25" x14ac:dyDescent="0.3">
      <c r="A819" s="42">
        <v>20</v>
      </c>
      <c r="B819" s="42">
        <v>33.146000000000001</v>
      </c>
      <c r="D819" s="27">
        <v>29</v>
      </c>
      <c r="E819" s="27">
        <v>-22.698868999999998</v>
      </c>
      <c r="S819" t="s">
        <v>5804</v>
      </c>
      <c r="T819">
        <v>25250000</v>
      </c>
      <c r="X819" t="s">
        <v>5804</v>
      </c>
      <c r="Y819">
        <v>112445.5</v>
      </c>
    </row>
    <row r="820" spans="1:25" x14ac:dyDescent="0.3">
      <c r="A820" s="42">
        <v>35</v>
      </c>
      <c r="B820" s="42">
        <v>32.962333000000001</v>
      </c>
      <c r="D820" s="27">
        <v>29</v>
      </c>
      <c r="E820" s="27">
        <v>-6.0529118750000004</v>
      </c>
      <c r="S820" t="s">
        <v>7324</v>
      </c>
      <c r="T820">
        <v>11000000</v>
      </c>
      <c r="X820" t="s">
        <v>7324</v>
      </c>
    </row>
    <row r="821" spans="1:25" x14ac:dyDescent="0.3">
      <c r="A821" s="42">
        <v>0.5</v>
      </c>
      <c r="B821" s="42">
        <v>32.951478999999999</v>
      </c>
      <c r="D821" s="27">
        <v>30</v>
      </c>
      <c r="E821" s="27">
        <v>-22.556992999999999</v>
      </c>
      <c r="S821" t="s">
        <v>257</v>
      </c>
      <c r="T821">
        <v>81700000</v>
      </c>
      <c r="X821" t="s">
        <v>257</v>
      </c>
      <c r="Y821">
        <v>71168710.200000003</v>
      </c>
    </row>
    <row r="822" spans="1:25" x14ac:dyDescent="0.3">
      <c r="A822" s="42">
        <v>26</v>
      </c>
      <c r="B822" s="42">
        <v>32.885635000000001</v>
      </c>
      <c r="D822" s="27">
        <v>28</v>
      </c>
      <c r="E822" s="27">
        <v>-1</v>
      </c>
      <c r="S822" t="s">
        <v>9077</v>
      </c>
      <c r="T822">
        <v>6833386.333333333</v>
      </c>
      <c r="X822" t="s">
        <v>9077</v>
      </c>
      <c r="Y822">
        <v>19571399</v>
      </c>
    </row>
    <row r="823" spans="1:25" x14ac:dyDescent="0.3">
      <c r="A823" s="42">
        <v>30</v>
      </c>
      <c r="B823" s="42">
        <v>32.877175000000001</v>
      </c>
      <c r="D823" s="27">
        <v>28</v>
      </c>
      <c r="E823" s="27">
        <v>-11.220364</v>
      </c>
      <c r="S823" t="s">
        <v>3758</v>
      </c>
      <c r="T823">
        <v>16285714.285714285</v>
      </c>
      <c r="X823" t="s">
        <v>3758</v>
      </c>
      <c r="Y823">
        <v>36762906.571428575</v>
      </c>
    </row>
    <row r="824" spans="1:25" x14ac:dyDescent="0.3">
      <c r="A824" s="42">
        <v>15</v>
      </c>
      <c r="B824" s="42">
        <v>32.860213999999999</v>
      </c>
      <c r="D824" s="27">
        <v>160</v>
      </c>
      <c r="E824" s="27">
        <v>-149.23782199999999</v>
      </c>
      <c r="S824" t="s">
        <v>9651</v>
      </c>
      <c r="T824">
        <v>7040000</v>
      </c>
      <c r="X824" t="s">
        <v>9651</v>
      </c>
      <c r="Y824">
        <v>37825000</v>
      </c>
    </row>
    <row r="825" spans="1:25" x14ac:dyDescent="0.3">
      <c r="A825" s="42">
        <v>5</v>
      </c>
      <c r="B825" s="42">
        <v>32.825000000000003</v>
      </c>
      <c r="D825" s="27">
        <v>28</v>
      </c>
      <c r="E825" s="27">
        <v>-10.675255999999999</v>
      </c>
      <c r="S825" t="s">
        <v>12661</v>
      </c>
      <c r="T825">
        <v>1600000</v>
      </c>
      <c r="X825" t="s">
        <v>12661</v>
      </c>
      <c r="Y825">
        <v>39659</v>
      </c>
    </row>
    <row r="826" spans="1:25" x14ac:dyDescent="0.3">
      <c r="A826" s="42">
        <v>15</v>
      </c>
      <c r="B826" s="42">
        <v>32.811275000000002</v>
      </c>
      <c r="D826" s="27">
        <v>28</v>
      </c>
      <c r="E826" s="27">
        <v>-19.111857000000001</v>
      </c>
      <c r="S826" t="s">
        <v>857</v>
      </c>
      <c r="T826">
        <v>46422857.142857142</v>
      </c>
      <c r="X826" t="s">
        <v>857</v>
      </c>
      <c r="Y826">
        <v>68760204.428571433</v>
      </c>
    </row>
    <row r="827" spans="1:25" x14ac:dyDescent="0.3">
      <c r="A827" s="42">
        <v>34</v>
      </c>
      <c r="B827" s="42">
        <v>32.808615000000003</v>
      </c>
      <c r="D827" s="27">
        <v>28</v>
      </c>
      <c r="E827" s="27">
        <v>-3.7311719999999999</v>
      </c>
      <c r="S827" t="s">
        <v>13229</v>
      </c>
      <c r="T827">
        <v>750000</v>
      </c>
      <c r="X827" t="s">
        <v>13229</v>
      </c>
    </row>
    <row r="828" spans="1:25" x14ac:dyDescent="0.3">
      <c r="A828" s="42">
        <v>14</v>
      </c>
      <c r="B828" s="42">
        <v>32.799999999999997</v>
      </c>
      <c r="D828" s="27">
        <v>28</v>
      </c>
      <c r="E828" s="27">
        <v>-19.880794999999999</v>
      </c>
      <c r="S828" t="s">
        <v>12919</v>
      </c>
      <c r="T828">
        <v>1000000</v>
      </c>
      <c r="X828" t="s">
        <v>12919</v>
      </c>
      <c r="Y828">
        <v>6387</v>
      </c>
    </row>
    <row r="829" spans="1:25" x14ac:dyDescent="0.3">
      <c r="A829" s="42">
        <v>28.25</v>
      </c>
      <c r="B829" s="42">
        <v>32.673324999999998</v>
      </c>
      <c r="D829" s="27">
        <v>28</v>
      </c>
      <c r="E829" s="27">
        <v>-19.565398999999999</v>
      </c>
      <c r="S829" t="s">
        <v>7126</v>
      </c>
      <c r="T829">
        <v>20000000</v>
      </c>
      <c r="X829" t="s">
        <v>7126</v>
      </c>
      <c r="Y829">
        <v>5333658</v>
      </c>
    </row>
    <row r="830" spans="1:25" x14ac:dyDescent="0.3">
      <c r="A830" s="42">
        <v>68</v>
      </c>
      <c r="B830" s="42">
        <v>32.614857999999998</v>
      </c>
      <c r="D830" s="27">
        <v>28</v>
      </c>
      <c r="E830" s="27">
        <v>-21.001676</v>
      </c>
      <c r="S830" t="s">
        <v>12490</v>
      </c>
      <c r="T830">
        <v>1592000</v>
      </c>
      <c r="X830" t="s">
        <v>12490</v>
      </c>
      <c r="Y830">
        <v>638951</v>
      </c>
    </row>
    <row r="831" spans="1:25" x14ac:dyDescent="0.3">
      <c r="A831" s="42">
        <v>110</v>
      </c>
      <c r="B831" s="42">
        <v>32.614158000000003</v>
      </c>
      <c r="D831" s="27">
        <v>28</v>
      </c>
      <c r="E831" s="27">
        <v>-17.092708999999999</v>
      </c>
      <c r="S831" t="s">
        <v>11540</v>
      </c>
      <c r="T831">
        <v>3000000</v>
      </c>
      <c r="X831" t="s">
        <v>11540</v>
      </c>
    </row>
    <row r="832" spans="1:25" x14ac:dyDescent="0.3">
      <c r="A832" s="42">
        <v>35</v>
      </c>
      <c r="B832" s="42">
        <v>32.523384999999998</v>
      </c>
      <c r="D832" s="27">
        <v>28</v>
      </c>
      <c r="E832" s="27">
        <v>-22.467699</v>
      </c>
      <c r="S832" t="s">
        <v>13521</v>
      </c>
      <c r="T832">
        <v>450000</v>
      </c>
      <c r="X832" t="s">
        <v>13521</v>
      </c>
      <c r="Y832">
        <v>379122</v>
      </c>
    </row>
    <row r="833" spans="1:25" x14ac:dyDescent="0.3">
      <c r="A833" s="42">
        <v>2</v>
      </c>
      <c r="B833" s="42">
        <v>32.522221000000002</v>
      </c>
      <c r="D833" s="27">
        <v>27</v>
      </c>
      <c r="E833" s="27">
        <v>-24.224406999999999</v>
      </c>
      <c r="S833" t="s">
        <v>9920</v>
      </c>
      <c r="T833">
        <v>6500000</v>
      </c>
      <c r="X833" t="s">
        <v>9920</v>
      </c>
      <c r="Y833">
        <v>64148</v>
      </c>
    </row>
    <row r="834" spans="1:25" x14ac:dyDescent="0.3">
      <c r="A834" s="42">
        <v>7</v>
      </c>
      <c r="B834" s="42">
        <v>32.462437999999999</v>
      </c>
      <c r="D834" s="27">
        <v>28</v>
      </c>
      <c r="E834" s="27">
        <v>-7.7144820000000003</v>
      </c>
      <c r="S834" t="s">
        <v>11621</v>
      </c>
      <c r="T834">
        <v>9000000</v>
      </c>
      <c r="X834" t="s">
        <v>11621</v>
      </c>
    </row>
    <row r="835" spans="1:25" x14ac:dyDescent="0.3">
      <c r="A835" s="42">
        <v>40</v>
      </c>
      <c r="B835" s="42">
        <v>32.455275</v>
      </c>
      <c r="D835" s="27">
        <v>27.5</v>
      </c>
      <c r="E835" s="27">
        <v>-17.835684000000001</v>
      </c>
      <c r="S835" t="s">
        <v>12104</v>
      </c>
      <c r="X835" t="s">
        <v>12104</v>
      </c>
    </row>
    <row r="836" spans="1:25" x14ac:dyDescent="0.3">
      <c r="A836" s="42">
        <v>58</v>
      </c>
      <c r="B836" s="42">
        <v>32.356856999999998</v>
      </c>
      <c r="D836" s="27">
        <v>27</v>
      </c>
      <c r="E836" s="27">
        <v>-4.5055129999999997</v>
      </c>
      <c r="S836" t="s">
        <v>2767</v>
      </c>
      <c r="T836">
        <v>43000000</v>
      </c>
      <c r="X836" t="s">
        <v>2767</v>
      </c>
      <c r="Y836">
        <v>39225460</v>
      </c>
    </row>
    <row r="837" spans="1:25" x14ac:dyDescent="0.3">
      <c r="A837" s="42">
        <v>40</v>
      </c>
      <c r="B837" s="42">
        <v>32.306064999999997</v>
      </c>
      <c r="D837" s="27">
        <v>27</v>
      </c>
      <c r="E837" s="27">
        <v>-5.5</v>
      </c>
      <c r="S837" t="s">
        <v>4683</v>
      </c>
      <c r="T837">
        <v>35000000</v>
      </c>
      <c r="X837" t="s">
        <v>4683</v>
      </c>
      <c r="Y837">
        <v>10076136</v>
      </c>
    </row>
    <row r="838" spans="1:25" x14ac:dyDescent="0.3">
      <c r="A838" s="42">
        <v>40</v>
      </c>
      <c r="B838" s="42">
        <v>32.266306</v>
      </c>
      <c r="D838" s="27">
        <v>30</v>
      </c>
      <c r="E838" s="27">
        <v>-25.536708000000001</v>
      </c>
      <c r="S838" t="s">
        <v>8923</v>
      </c>
      <c r="T838">
        <v>10000000</v>
      </c>
      <c r="X838" t="s">
        <v>8923</v>
      </c>
      <c r="Y838">
        <v>3060858</v>
      </c>
    </row>
    <row r="839" spans="1:25" x14ac:dyDescent="0.3">
      <c r="A839" s="42">
        <v>22</v>
      </c>
      <c r="B839" s="42">
        <v>32.235441000000002</v>
      </c>
      <c r="D839" s="27">
        <v>27</v>
      </c>
      <c r="E839" s="27">
        <v>-12.662421</v>
      </c>
      <c r="S839" t="s">
        <v>11787</v>
      </c>
      <c r="T839">
        <v>1200000</v>
      </c>
      <c r="X839" t="s">
        <v>11787</v>
      </c>
    </row>
    <row r="840" spans="1:25" x14ac:dyDescent="0.3">
      <c r="A840" s="42">
        <v>80</v>
      </c>
      <c r="B840" s="42">
        <v>32.225777000000001</v>
      </c>
      <c r="D840" s="27">
        <v>27</v>
      </c>
      <c r="E840" s="27">
        <v>-16.702103000000001</v>
      </c>
      <c r="S840" t="s">
        <v>8447</v>
      </c>
      <c r="T840">
        <v>5000000</v>
      </c>
      <c r="X840" t="s">
        <v>8447</v>
      </c>
      <c r="Y840">
        <v>14123773</v>
      </c>
    </row>
    <row r="841" spans="1:25" x14ac:dyDescent="0.3">
      <c r="A841" s="42">
        <v>4</v>
      </c>
      <c r="B841" s="42">
        <v>32.200000000000003</v>
      </c>
      <c r="D841" s="27">
        <v>27</v>
      </c>
      <c r="E841" s="27">
        <v>-13.751523000000001</v>
      </c>
      <c r="S841" t="s">
        <v>2718</v>
      </c>
      <c r="T841">
        <v>43000000</v>
      </c>
      <c r="X841" t="s">
        <v>2718</v>
      </c>
      <c r="Y841">
        <v>39254783</v>
      </c>
    </row>
    <row r="842" spans="1:25" x14ac:dyDescent="0.3">
      <c r="A842" s="42">
        <v>37</v>
      </c>
      <c r="B842" s="42">
        <v>32.148997000000001</v>
      </c>
      <c r="D842" s="27">
        <v>27</v>
      </c>
      <c r="E842" s="27">
        <v>-18.287436</v>
      </c>
      <c r="S842" t="s">
        <v>12727</v>
      </c>
      <c r="T842">
        <v>5000000</v>
      </c>
      <c r="X842" t="s">
        <v>12727</v>
      </c>
      <c r="Y842">
        <v>20773070</v>
      </c>
    </row>
    <row r="843" spans="1:25" x14ac:dyDescent="0.3">
      <c r="A843" s="42">
        <v>85</v>
      </c>
      <c r="B843" s="42">
        <v>32.144464999999997</v>
      </c>
      <c r="D843" s="27">
        <v>27</v>
      </c>
      <c r="E843" s="27">
        <v>-19.513093999999999</v>
      </c>
      <c r="S843" t="s">
        <v>2673</v>
      </c>
      <c r="T843">
        <v>34825000</v>
      </c>
      <c r="X843" t="s">
        <v>2673</v>
      </c>
      <c r="Y843">
        <v>51530296.75</v>
      </c>
    </row>
    <row r="844" spans="1:25" x14ac:dyDescent="0.3">
      <c r="A844" s="42">
        <v>18</v>
      </c>
      <c r="B844" s="42">
        <v>32.084026700000003</v>
      </c>
      <c r="D844" s="27">
        <v>28</v>
      </c>
      <c r="E844" s="27">
        <v>-22.795992999999999</v>
      </c>
      <c r="S844" t="s">
        <v>13628</v>
      </c>
      <c r="T844">
        <v>379000</v>
      </c>
      <c r="X844" t="s">
        <v>13628</v>
      </c>
      <c r="Y844">
        <v>2808000</v>
      </c>
    </row>
    <row r="845" spans="1:25" x14ac:dyDescent="0.3">
      <c r="A845" s="42">
        <v>8</v>
      </c>
      <c r="B845" s="42">
        <v>32.066496999999998</v>
      </c>
      <c r="D845" s="27">
        <v>15</v>
      </c>
      <c r="E845" s="27">
        <v>-10.514514999999999</v>
      </c>
      <c r="S845" t="s">
        <v>6258</v>
      </c>
      <c r="T845">
        <v>16000000</v>
      </c>
      <c r="X845" t="s">
        <v>6258</v>
      </c>
      <c r="Y845">
        <v>19795973.5</v>
      </c>
    </row>
    <row r="846" spans="1:25" x14ac:dyDescent="0.3">
      <c r="A846" s="42">
        <v>20</v>
      </c>
      <c r="B846" s="42">
        <v>32.066000000000003</v>
      </c>
      <c r="D846" s="27">
        <v>27</v>
      </c>
      <c r="E846" s="27">
        <v>-22.523765000000001</v>
      </c>
      <c r="S846" t="s">
        <v>14131</v>
      </c>
      <c r="T846">
        <v>100000</v>
      </c>
      <c r="X846" t="s">
        <v>14131</v>
      </c>
      <c r="Y846">
        <v>3000000</v>
      </c>
    </row>
    <row r="847" spans="1:25" x14ac:dyDescent="0.3">
      <c r="A847" s="42">
        <v>230</v>
      </c>
      <c r="B847" s="42">
        <v>32.030662999999997</v>
      </c>
      <c r="D847" s="27">
        <v>25</v>
      </c>
      <c r="E847" s="27">
        <v>-23.910634999999999</v>
      </c>
      <c r="S847" t="s">
        <v>12659</v>
      </c>
      <c r="X847" t="s">
        <v>12659</v>
      </c>
      <c r="Y847">
        <v>247740</v>
      </c>
    </row>
    <row r="848" spans="1:25" x14ac:dyDescent="0.3">
      <c r="A848" s="42">
        <v>4</v>
      </c>
      <c r="B848" s="42">
        <v>32</v>
      </c>
      <c r="D848" s="27">
        <v>23</v>
      </c>
      <c r="E848" s="27">
        <v>-22.236955999999999</v>
      </c>
      <c r="S848" t="s">
        <v>9207</v>
      </c>
      <c r="T848">
        <v>8000000</v>
      </c>
      <c r="X848" t="s">
        <v>9207</v>
      </c>
      <c r="Y848">
        <v>4350774</v>
      </c>
    </row>
    <row r="849" spans="1:25" x14ac:dyDescent="0.3">
      <c r="A849" s="42">
        <v>145</v>
      </c>
      <c r="B849" s="42">
        <v>31.997107</v>
      </c>
      <c r="D849" s="27">
        <v>26</v>
      </c>
      <c r="E849" s="27">
        <v>-5.1808709999999998</v>
      </c>
      <c r="S849" t="s">
        <v>4754</v>
      </c>
      <c r="T849">
        <v>619250000</v>
      </c>
      <c r="X849" t="s">
        <v>4754</v>
      </c>
      <c r="Y849">
        <v>8035078.75</v>
      </c>
    </row>
    <row r="850" spans="1:25" x14ac:dyDescent="0.3">
      <c r="A850" s="42">
        <v>6.5</v>
      </c>
      <c r="B850" s="42">
        <v>31.9</v>
      </c>
      <c r="D850" s="27">
        <v>28</v>
      </c>
      <c r="E850" s="27">
        <v>-2.0226350000000002</v>
      </c>
      <c r="S850" t="s">
        <v>11776</v>
      </c>
      <c r="T850">
        <v>2200000</v>
      </c>
      <c r="X850" t="s">
        <v>11776</v>
      </c>
    </row>
    <row r="851" spans="1:25" x14ac:dyDescent="0.3">
      <c r="A851" s="42">
        <v>26</v>
      </c>
      <c r="B851" s="42">
        <v>31.859105</v>
      </c>
      <c r="D851" s="27">
        <v>26</v>
      </c>
      <c r="E851" s="27">
        <v>-2.777139</v>
      </c>
      <c r="S851" t="s">
        <v>11529</v>
      </c>
      <c r="T851">
        <v>3000000</v>
      </c>
      <c r="X851" t="s">
        <v>11529</v>
      </c>
      <c r="Y851">
        <v>100675</v>
      </c>
    </row>
    <row r="852" spans="1:25" x14ac:dyDescent="0.3">
      <c r="A852" s="42">
        <v>14.5</v>
      </c>
      <c r="B852" s="42">
        <v>31.838728</v>
      </c>
      <c r="D852" s="27">
        <v>56</v>
      </c>
      <c r="E852" s="27">
        <v>-1.4594750000000001</v>
      </c>
      <c r="S852" t="s">
        <v>13643</v>
      </c>
      <c r="T852">
        <v>1750211</v>
      </c>
      <c r="X852" t="s">
        <v>13643</v>
      </c>
      <c r="Y852">
        <v>1523883</v>
      </c>
    </row>
    <row r="853" spans="1:25" x14ac:dyDescent="0.3">
      <c r="A853" s="42">
        <v>13</v>
      </c>
      <c r="B853" s="42">
        <v>31.726644</v>
      </c>
      <c r="D853" s="27">
        <v>42</v>
      </c>
      <c r="E853" s="27">
        <v>-25.747235</v>
      </c>
      <c r="S853" t="s">
        <v>12357</v>
      </c>
      <c r="T853">
        <v>1500000</v>
      </c>
      <c r="X853" t="s">
        <v>12357</v>
      </c>
      <c r="Y853">
        <v>406035</v>
      </c>
    </row>
    <row r="854" spans="1:25" x14ac:dyDescent="0.3">
      <c r="A854" s="42">
        <v>21</v>
      </c>
      <c r="B854" s="42">
        <v>31.691009000000001</v>
      </c>
      <c r="D854" s="27">
        <v>26</v>
      </c>
      <c r="E854" s="27">
        <v>-9.9940219999999993</v>
      </c>
      <c r="S854" t="s">
        <v>12545</v>
      </c>
      <c r="T854">
        <v>1250000</v>
      </c>
      <c r="X854" t="s">
        <v>12545</v>
      </c>
    </row>
    <row r="855" spans="1:25" x14ac:dyDescent="0.3">
      <c r="A855" s="42">
        <v>50</v>
      </c>
      <c r="B855" s="42">
        <v>31.517441000000002</v>
      </c>
      <c r="D855" s="27">
        <v>26</v>
      </c>
      <c r="E855" s="27">
        <v>-11.530571999999999</v>
      </c>
      <c r="S855" t="s">
        <v>10829</v>
      </c>
      <c r="T855">
        <v>8500000</v>
      </c>
      <c r="X855" t="s">
        <v>10829</v>
      </c>
      <c r="Y855">
        <v>131175</v>
      </c>
    </row>
    <row r="856" spans="1:25" x14ac:dyDescent="0.3">
      <c r="A856" s="42">
        <v>25</v>
      </c>
      <c r="B856" s="42">
        <v>31.505064999999998</v>
      </c>
      <c r="D856" s="27">
        <v>26</v>
      </c>
      <c r="E856" s="27">
        <v>-12.170266</v>
      </c>
      <c r="S856" t="s">
        <v>1773</v>
      </c>
      <c r="X856" t="s">
        <v>1773</v>
      </c>
      <c r="Y856">
        <v>821997</v>
      </c>
    </row>
    <row r="857" spans="1:25" x14ac:dyDescent="0.3">
      <c r="A857" s="42">
        <v>20</v>
      </c>
      <c r="B857" s="42">
        <v>31.431159999999998</v>
      </c>
      <c r="D857" s="27">
        <v>22</v>
      </c>
      <c r="E857" s="27">
        <v>-20.924712</v>
      </c>
      <c r="S857" t="s">
        <v>6572</v>
      </c>
      <c r="T857">
        <v>10000000</v>
      </c>
      <c r="X857" t="s">
        <v>6572</v>
      </c>
      <c r="Y857">
        <v>62256524.333333336</v>
      </c>
    </row>
    <row r="858" spans="1:25" x14ac:dyDescent="0.3">
      <c r="A858" s="42">
        <v>4</v>
      </c>
      <c r="B858" s="42">
        <v>31.385560000000002</v>
      </c>
      <c r="D858" s="27">
        <v>26</v>
      </c>
      <c r="E858" s="27">
        <v>-18.503478000000001</v>
      </c>
      <c r="S858" t="s">
        <v>11912</v>
      </c>
      <c r="T858">
        <v>2000000</v>
      </c>
      <c r="X858" t="s">
        <v>11912</v>
      </c>
    </row>
    <row r="859" spans="1:25" x14ac:dyDescent="0.3">
      <c r="A859" s="42">
        <v>35</v>
      </c>
      <c r="B859" s="42">
        <v>31.359959</v>
      </c>
      <c r="D859" s="27">
        <v>25.53</v>
      </c>
      <c r="E859" s="27">
        <v>-5.4822850000000001</v>
      </c>
      <c r="S859" t="s">
        <v>10301</v>
      </c>
      <c r="T859">
        <v>5000000</v>
      </c>
      <c r="X859" t="s">
        <v>10301</v>
      </c>
      <c r="Y859">
        <v>36000000</v>
      </c>
    </row>
    <row r="860" spans="1:25" x14ac:dyDescent="0.3">
      <c r="A860" s="42">
        <v>21</v>
      </c>
      <c r="B860" s="42">
        <v>31.353636000000002</v>
      </c>
      <c r="D860" s="27">
        <v>26</v>
      </c>
      <c r="E860" s="27">
        <v>-13.723190000000001</v>
      </c>
      <c r="S860" t="s">
        <v>2049</v>
      </c>
      <c r="T860">
        <v>67500000</v>
      </c>
      <c r="X860" t="s">
        <v>2049</v>
      </c>
      <c r="Y860">
        <v>40344787.5</v>
      </c>
    </row>
    <row r="861" spans="1:25" x14ac:dyDescent="0.3">
      <c r="A861" s="42">
        <v>40</v>
      </c>
      <c r="B861" s="42">
        <v>31.347010000000001</v>
      </c>
      <c r="D861" s="27">
        <v>30</v>
      </c>
      <c r="E861" s="27">
        <v>-29.500737000000001</v>
      </c>
      <c r="S861" t="s">
        <v>13747</v>
      </c>
      <c r="T861">
        <v>250000</v>
      </c>
      <c r="X861" t="s">
        <v>13747</v>
      </c>
    </row>
    <row r="862" spans="1:25" x14ac:dyDescent="0.3">
      <c r="A862" s="42">
        <v>115</v>
      </c>
      <c r="B862" s="42">
        <v>31.282411</v>
      </c>
      <c r="D862" s="27">
        <v>28</v>
      </c>
      <c r="E862" s="27">
        <v>-24.745827999999999</v>
      </c>
      <c r="S862" t="s">
        <v>6067</v>
      </c>
      <c r="T862">
        <v>8200000</v>
      </c>
      <c r="X862" t="s">
        <v>6067</v>
      </c>
      <c r="Y862">
        <v>80000000</v>
      </c>
    </row>
    <row r="863" spans="1:25" x14ac:dyDescent="0.3">
      <c r="A863" s="42">
        <v>45</v>
      </c>
      <c r="B863" s="42">
        <v>31.261036000000001</v>
      </c>
      <c r="D863" s="27">
        <v>11.86</v>
      </c>
      <c r="E863" s="27">
        <v>-9.612738199999999</v>
      </c>
      <c r="S863" t="s">
        <v>454</v>
      </c>
      <c r="X863" t="s">
        <v>454</v>
      </c>
    </row>
    <row r="864" spans="1:25" x14ac:dyDescent="0.3">
      <c r="A864" s="42">
        <v>70</v>
      </c>
      <c r="B864" s="42">
        <v>31.2179</v>
      </c>
      <c r="D864" s="27">
        <v>25.5</v>
      </c>
      <c r="E864" s="27">
        <v>-25.458770999999999</v>
      </c>
      <c r="S864" t="s">
        <v>3196</v>
      </c>
      <c r="X864" t="s">
        <v>3196</v>
      </c>
      <c r="Y864">
        <v>75888270</v>
      </c>
    </row>
    <row r="865" spans="1:25" x14ac:dyDescent="0.3">
      <c r="A865" s="42">
        <v>0.80694699999999997</v>
      </c>
      <c r="B865" s="42">
        <v>31.193052999999999</v>
      </c>
      <c r="D865" s="27">
        <v>25</v>
      </c>
      <c r="E865" s="27">
        <v>-10.5</v>
      </c>
      <c r="S865" t="s">
        <v>13825</v>
      </c>
      <c r="T865">
        <v>250000</v>
      </c>
      <c r="X865" t="s">
        <v>13825</v>
      </c>
      <c r="Y865">
        <v>18195</v>
      </c>
    </row>
    <row r="866" spans="1:25" x14ac:dyDescent="0.3">
      <c r="A866" s="42">
        <v>99</v>
      </c>
      <c r="B866" s="42">
        <v>31.174897000000001</v>
      </c>
      <c r="D866" s="27">
        <v>27</v>
      </c>
      <c r="E866" s="27">
        <v>-2.055787</v>
      </c>
      <c r="S866" t="s">
        <v>724</v>
      </c>
      <c r="T866">
        <v>137000000</v>
      </c>
      <c r="X866" t="s">
        <v>724</v>
      </c>
      <c r="Y866">
        <v>32131830</v>
      </c>
    </row>
    <row r="867" spans="1:25" x14ac:dyDescent="0.3">
      <c r="A867" s="42">
        <v>13</v>
      </c>
      <c r="B867" s="42">
        <v>31.134898</v>
      </c>
      <c r="D867" s="27">
        <v>30</v>
      </c>
      <c r="E867" s="27">
        <v>-8.1642159999999997</v>
      </c>
      <c r="S867" t="s">
        <v>10232</v>
      </c>
      <c r="T867">
        <v>5500000</v>
      </c>
      <c r="X867" t="s">
        <v>10232</v>
      </c>
      <c r="Y867">
        <v>22770</v>
      </c>
    </row>
    <row r="868" spans="1:25" x14ac:dyDescent="0.3">
      <c r="A868" s="42">
        <v>30</v>
      </c>
      <c r="B868" s="42">
        <v>31.094902999999999</v>
      </c>
      <c r="D868" s="27">
        <v>23</v>
      </c>
      <c r="E868" s="27">
        <v>-7.2143680000000003</v>
      </c>
      <c r="S868" t="s">
        <v>9225</v>
      </c>
      <c r="X868" t="s">
        <v>9225</v>
      </c>
      <c r="Y868">
        <v>770629</v>
      </c>
    </row>
    <row r="869" spans="1:25" x14ac:dyDescent="0.3">
      <c r="A869" s="42">
        <v>50</v>
      </c>
      <c r="B869" s="42">
        <v>31.022333</v>
      </c>
      <c r="D869" s="27">
        <v>25</v>
      </c>
      <c r="E869" s="27">
        <v>-3.4454150000000001</v>
      </c>
      <c r="S869" t="s">
        <v>3270</v>
      </c>
      <c r="T869">
        <v>43333333.333333336</v>
      </c>
      <c r="X869" t="s">
        <v>3270</v>
      </c>
      <c r="Y869">
        <v>26737630.666666668</v>
      </c>
    </row>
    <row r="870" spans="1:25" x14ac:dyDescent="0.3">
      <c r="A870" s="42">
        <v>150</v>
      </c>
      <c r="B870" s="42">
        <v>31.015141</v>
      </c>
      <c r="D870" s="27">
        <v>25</v>
      </c>
      <c r="E870" s="27">
        <v>-2.8</v>
      </c>
      <c r="S870" t="s">
        <v>11334</v>
      </c>
      <c r="T870">
        <v>3000000</v>
      </c>
      <c r="X870" t="s">
        <v>11334</v>
      </c>
    </row>
    <row r="871" spans="1:25" x14ac:dyDescent="0.3">
      <c r="A871" s="42">
        <v>21</v>
      </c>
      <c r="B871" s="42">
        <v>31.008288</v>
      </c>
      <c r="D871" s="27">
        <v>25</v>
      </c>
      <c r="E871" s="27">
        <v>-1.472045</v>
      </c>
      <c r="S871" t="s">
        <v>10994</v>
      </c>
      <c r="T871">
        <v>3950000</v>
      </c>
      <c r="X871" t="s">
        <v>10994</v>
      </c>
    </row>
    <row r="872" spans="1:25" x14ac:dyDescent="0.3">
      <c r="A872" s="42">
        <v>5</v>
      </c>
      <c r="B872" s="42">
        <v>31</v>
      </c>
      <c r="D872" s="27">
        <v>25</v>
      </c>
      <c r="E872" s="27">
        <v>-0.95750999999999997</v>
      </c>
      <c r="S872" t="s">
        <v>7337</v>
      </c>
      <c r="T872">
        <v>13250000</v>
      </c>
      <c r="X872" t="s">
        <v>7337</v>
      </c>
      <c r="Y872">
        <v>64823621</v>
      </c>
    </row>
    <row r="873" spans="1:25" x14ac:dyDescent="0.3">
      <c r="A873" s="42">
        <v>25</v>
      </c>
      <c r="B873" s="42">
        <v>30.973336</v>
      </c>
      <c r="D873" s="27">
        <v>25</v>
      </c>
      <c r="E873" s="27">
        <v>-2.5330059999999999</v>
      </c>
      <c r="S873" t="s">
        <v>585</v>
      </c>
      <c r="T873">
        <v>150000000</v>
      </c>
      <c r="X873" t="s">
        <v>585</v>
      </c>
      <c r="Y873">
        <v>119420252</v>
      </c>
    </row>
    <row r="874" spans="1:25" x14ac:dyDescent="0.3">
      <c r="A874" s="42">
        <v>6</v>
      </c>
      <c r="B874" s="42">
        <v>30.965395000000001</v>
      </c>
      <c r="D874" s="27">
        <v>25</v>
      </c>
      <c r="E874" s="27">
        <v>-7.2089689999999997</v>
      </c>
      <c r="S874" t="s">
        <v>7818</v>
      </c>
      <c r="T874">
        <v>15000000</v>
      </c>
      <c r="X874" t="s">
        <v>7818</v>
      </c>
      <c r="Y874">
        <v>613556</v>
      </c>
    </row>
    <row r="875" spans="1:25" x14ac:dyDescent="0.3">
      <c r="A875" s="42">
        <v>2.5</v>
      </c>
      <c r="B875" s="42">
        <v>30.849948999999999</v>
      </c>
      <c r="D875" s="27">
        <v>25</v>
      </c>
      <c r="E875" s="27">
        <v>-7.2817769999999999</v>
      </c>
      <c r="S875" t="s">
        <v>11975</v>
      </c>
      <c r="T875">
        <v>3400000</v>
      </c>
      <c r="X875" t="s">
        <v>11975</v>
      </c>
      <c r="Y875">
        <v>535249</v>
      </c>
    </row>
    <row r="876" spans="1:25" x14ac:dyDescent="0.3">
      <c r="A876" s="42">
        <v>40</v>
      </c>
      <c r="B876" s="42">
        <v>30.836296000000001</v>
      </c>
      <c r="D876" s="27">
        <v>26</v>
      </c>
      <c r="E876" s="27">
        <v>-9.3526159999999994</v>
      </c>
      <c r="S876" t="s">
        <v>12004</v>
      </c>
      <c r="T876">
        <v>3800000</v>
      </c>
      <c r="X876" t="s">
        <v>12004</v>
      </c>
      <c r="Y876">
        <v>100669</v>
      </c>
    </row>
    <row r="877" spans="1:25" x14ac:dyDescent="0.3">
      <c r="A877" s="42">
        <v>1.8</v>
      </c>
      <c r="B877" s="42">
        <v>30.8</v>
      </c>
      <c r="D877" s="27">
        <v>25</v>
      </c>
      <c r="E877" s="27">
        <v>-8.8819230000000005</v>
      </c>
      <c r="S877" t="s">
        <v>4766</v>
      </c>
      <c r="T877">
        <v>19750000</v>
      </c>
      <c r="X877" t="s">
        <v>4766</v>
      </c>
      <c r="Y877">
        <v>32671597</v>
      </c>
    </row>
    <row r="878" spans="1:25" x14ac:dyDescent="0.3">
      <c r="A878" s="42">
        <v>1.2</v>
      </c>
      <c r="B878" s="42">
        <v>30.8</v>
      </c>
      <c r="D878" s="27">
        <v>25</v>
      </c>
      <c r="E878" s="27">
        <v>-9.9084579999999995</v>
      </c>
      <c r="S878" t="s">
        <v>4747</v>
      </c>
      <c r="T878">
        <v>34000000</v>
      </c>
      <c r="X878" t="s">
        <v>4747</v>
      </c>
      <c r="Y878">
        <v>11227940</v>
      </c>
    </row>
    <row r="879" spans="1:25" x14ac:dyDescent="0.3">
      <c r="A879" s="42">
        <v>7.04</v>
      </c>
      <c r="B879" s="42">
        <v>30.785</v>
      </c>
      <c r="D879" s="27">
        <v>16</v>
      </c>
      <c r="E879" s="27">
        <v>-0.95432399999999995</v>
      </c>
      <c r="S879" t="s">
        <v>4590</v>
      </c>
      <c r="T879">
        <v>21875000</v>
      </c>
      <c r="X879" t="s">
        <v>4590</v>
      </c>
      <c r="Y879">
        <v>55708283.75</v>
      </c>
    </row>
    <row r="880" spans="1:25" x14ac:dyDescent="0.3">
      <c r="A880" s="42">
        <v>8.3531999999999995E-2</v>
      </c>
      <c r="B880" s="42">
        <v>30.775468</v>
      </c>
      <c r="D880" s="27">
        <v>25</v>
      </c>
      <c r="E880" s="27">
        <v>-10.016427999999999</v>
      </c>
      <c r="S880" t="s">
        <v>12030</v>
      </c>
      <c r="T880">
        <v>14000</v>
      </c>
      <c r="X880" t="s">
        <v>12030</v>
      </c>
      <c r="Y880">
        <v>12667</v>
      </c>
    </row>
    <row r="881" spans="1:25" x14ac:dyDescent="0.3">
      <c r="A881" s="42">
        <v>1.288</v>
      </c>
      <c r="B881" s="42">
        <v>30.712</v>
      </c>
      <c r="D881" s="27">
        <v>25</v>
      </c>
      <c r="E881" s="27">
        <v>-10.36251</v>
      </c>
      <c r="S881" t="s">
        <v>4880</v>
      </c>
      <c r="T881">
        <v>24200000</v>
      </c>
      <c r="X881" t="s">
        <v>4880</v>
      </c>
      <c r="Y881">
        <v>5559985</v>
      </c>
    </row>
    <row r="882" spans="1:25" x14ac:dyDescent="0.3">
      <c r="A882" s="42">
        <v>6.6</v>
      </c>
      <c r="B882" s="42">
        <v>30.695394</v>
      </c>
      <c r="D882" s="27">
        <v>25</v>
      </c>
      <c r="E882" s="27">
        <v>-10.410556</v>
      </c>
      <c r="S882" t="s">
        <v>2781</v>
      </c>
      <c r="T882">
        <v>42750000</v>
      </c>
      <c r="X882" t="s">
        <v>2781</v>
      </c>
      <c r="Y882">
        <v>30706329.25</v>
      </c>
    </row>
    <row r="883" spans="1:25" x14ac:dyDescent="0.3">
      <c r="A883" s="42">
        <v>90</v>
      </c>
      <c r="B883" s="42">
        <v>30.618403000000001</v>
      </c>
      <c r="D883" s="27">
        <v>25</v>
      </c>
      <c r="E883" s="27">
        <v>-10.904697000000001</v>
      </c>
      <c r="S883" t="s">
        <v>9866</v>
      </c>
      <c r="X883" t="s">
        <v>9866</v>
      </c>
      <c r="Y883">
        <v>828</v>
      </c>
    </row>
    <row r="884" spans="1:25" x14ac:dyDescent="0.3">
      <c r="A884" s="42">
        <v>1</v>
      </c>
      <c r="B884" s="42">
        <v>30.537320000000001</v>
      </c>
      <c r="D884" s="27">
        <v>25</v>
      </c>
      <c r="E884" s="27">
        <v>-11.026467999999999</v>
      </c>
      <c r="S884" t="s">
        <v>7297</v>
      </c>
      <c r="X884" t="s">
        <v>7297</v>
      </c>
      <c r="Y884">
        <v>7070459</v>
      </c>
    </row>
    <row r="885" spans="1:25" x14ac:dyDescent="0.3">
      <c r="A885" s="42">
        <v>10</v>
      </c>
      <c r="B885" s="42">
        <v>30.485039</v>
      </c>
      <c r="D885" s="27">
        <v>30</v>
      </c>
      <c r="E885" s="27">
        <v>-28.134226000000002</v>
      </c>
      <c r="S885" t="s">
        <v>9926</v>
      </c>
      <c r="T885">
        <v>6500000</v>
      </c>
      <c r="X885" t="s">
        <v>9926</v>
      </c>
    </row>
    <row r="886" spans="1:25" x14ac:dyDescent="0.3">
      <c r="A886" s="42">
        <v>3.6</v>
      </c>
      <c r="B886" s="42">
        <v>30.464786</v>
      </c>
      <c r="D886" s="27">
        <v>68</v>
      </c>
      <c r="E886" s="27">
        <v>-54.079259</v>
      </c>
      <c r="S886" t="s">
        <v>10354</v>
      </c>
      <c r="T886">
        <v>4500000</v>
      </c>
      <c r="X886" t="s">
        <v>10354</v>
      </c>
      <c r="Y886">
        <v>23031390</v>
      </c>
    </row>
    <row r="887" spans="1:25" x14ac:dyDescent="0.3">
      <c r="A887" s="42">
        <v>40</v>
      </c>
      <c r="B887" s="42">
        <v>30.405498000000001</v>
      </c>
      <c r="D887" s="27">
        <v>25</v>
      </c>
      <c r="E887" s="27">
        <v>-6.1395970000000002</v>
      </c>
      <c r="S887" t="s">
        <v>5353</v>
      </c>
      <c r="T887">
        <v>24000000</v>
      </c>
      <c r="X887" t="s">
        <v>5353</v>
      </c>
      <c r="Y887">
        <v>100491683</v>
      </c>
    </row>
    <row r="888" spans="1:25" x14ac:dyDescent="0.3">
      <c r="A888" s="42">
        <v>60</v>
      </c>
      <c r="B888" s="42">
        <v>30.341670000000001</v>
      </c>
      <c r="D888" s="27">
        <v>25</v>
      </c>
      <c r="E888" s="27">
        <v>-11.96134</v>
      </c>
      <c r="S888" t="s">
        <v>13616</v>
      </c>
      <c r="T888">
        <v>400000</v>
      </c>
      <c r="X888" t="s">
        <v>13616</v>
      </c>
    </row>
    <row r="889" spans="1:25" x14ac:dyDescent="0.3">
      <c r="A889" s="42">
        <v>5.5</v>
      </c>
      <c r="B889" s="42">
        <v>30.311509000000001</v>
      </c>
      <c r="D889" s="27">
        <v>25</v>
      </c>
      <c r="E889" s="27">
        <v>-13.461796</v>
      </c>
      <c r="S889" t="s">
        <v>6040</v>
      </c>
      <c r="T889">
        <v>25000000</v>
      </c>
      <c r="X889" t="s">
        <v>6040</v>
      </c>
    </row>
    <row r="890" spans="1:25" x14ac:dyDescent="0.3">
      <c r="A890" s="42">
        <v>1.696377</v>
      </c>
      <c r="B890" s="42">
        <v>30.303623000000002</v>
      </c>
      <c r="D890" s="27">
        <v>25</v>
      </c>
      <c r="E890" s="27">
        <v>-13.991567999999999</v>
      </c>
      <c r="S890" t="s">
        <v>8449</v>
      </c>
      <c r="T890">
        <v>6750000</v>
      </c>
      <c r="X890" t="s">
        <v>8449</v>
      </c>
      <c r="Y890">
        <v>1506998</v>
      </c>
    </row>
    <row r="891" spans="1:25" x14ac:dyDescent="0.3">
      <c r="A891" s="42">
        <v>23</v>
      </c>
      <c r="B891" s="42">
        <v>30.302313999999999</v>
      </c>
      <c r="D891" s="27">
        <v>26</v>
      </c>
      <c r="E891" s="27">
        <v>-13.811358</v>
      </c>
      <c r="S891" t="s">
        <v>4412</v>
      </c>
      <c r="T891">
        <v>27000000</v>
      </c>
      <c r="X891" t="s">
        <v>4412</v>
      </c>
      <c r="Y891">
        <v>172829375.5</v>
      </c>
    </row>
    <row r="892" spans="1:25" x14ac:dyDescent="0.3">
      <c r="A892" s="42">
        <v>50</v>
      </c>
      <c r="B892" s="42">
        <v>30.270226999999998</v>
      </c>
      <c r="D892" s="27">
        <v>25</v>
      </c>
      <c r="E892" s="27">
        <v>-13.9</v>
      </c>
      <c r="S892" t="s">
        <v>4134</v>
      </c>
      <c r="T892">
        <v>30000000</v>
      </c>
      <c r="X892" t="s">
        <v>4134</v>
      </c>
      <c r="Y892">
        <v>25488293.25</v>
      </c>
    </row>
    <row r="893" spans="1:25" x14ac:dyDescent="0.3">
      <c r="A893" s="42">
        <v>30</v>
      </c>
      <c r="B893" s="42">
        <v>30.26934</v>
      </c>
      <c r="D893" s="27">
        <v>25</v>
      </c>
      <c r="E893" s="27">
        <v>-11.348338</v>
      </c>
      <c r="S893" t="s">
        <v>11519</v>
      </c>
      <c r="T893">
        <v>3000000</v>
      </c>
      <c r="X893" t="s">
        <v>11519</v>
      </c>
    </row>
    <row r="894" spans="1:25" x14ac:dyDescent="0.3">
      <c r="A894" s="42">
        <v>11</v>
      </c>
      <c r="B894" s="42">
        <v>30.227069</v>
      </c>
      <c r="D894" s="27">
        <v>28</v>
      </c>
      <c r="E894" s="27">
        <v>-16.969037</v>
      </c>
      <c r="S894" t="s">
        <v>11681</v>
      </c>
      <c r="T894">
        <v>2000000</v>
      </c>
      <c r="X894" t="s">
        <v>11681</v>
      </c>
      <c r="Y894">
        <v>395592</v>
      </c>
    </row>
    <row r="895" spans="1:25" x14ac:dyDescent="0.3">
      <c r="A895" s="42">
        <v>40</v>
      </c>
      <c r="B895" s="42">
        <v>30.163651999999999</v>
      </c>
      <c r="D895" s="27">
        <v>25</v>
      </c>
      <c r="E895" s="27">
        <v>-14.230040000000001</v>
      </c>
      <c r="S895" t="s">
        <v>7104</v>
      </c>
      <c r="T895">
        <v>18000000</v>
      </c>
      <c r="X895" t="s">
        <v>7104</v>
      </c>
      <c r="Y895">
        <v>7739049</v>
      </c>
    </row>
    <row r="896" spans="1:25" x14ac:dyDescent="0.3">
      <c r="A896" s="42">
        <v>35</v>
      </c>
      <c r="B896" s="42">
        <v>30.132280000000002</v>
      </c>
      <c r="D896" s="27">
        <v>25</v>
      </c>
      <c r="E896" s="27">
        <v>-14.08825</v>
      </c>
      <c r="S896" t="s">
        <v>10795</v>
      </c>
      <c r="T896">
        <v>4500000</v>
      </c>
      <c r="X896" t="s">
        <v>10795</v>
      </c>
    </row>
    <row r="897" spans="1:25" x14ac:dyDescent="0.3">
      <c r="A897" s="42">
        <v>100</v>
      </c>
      <c r="B897" s="42">
        <v>30.12762</v>
      </c>
      <c r="D897" s="27">
        <v>25</v>
      </c>
      <c r="E897" s="27">
        <v>-14.280633</v>
      </c>
      <c r="S897" t="s">
        <v>14379</v>
      </c>
      <c r="T897">
        <v>10000</v>
      </c>
      <c r="X897" t="s">
        <v>14379</v>
      </c>
    </row>
    <row r="898" spans="1:25" x14ac:dyDescent="0.3">
      <c r="A898" s="42">
        <v>40</v>
      </c>
      <c r="B898" s="42">
        <v>30.1</v>
      </c>
      <c r="D898" s="27">
        <v>25</v>
      </c>
      <c r="E898" s="27">
        <v>-14.885685</v>
      </c>
      <c r="S898" t="s">
        <v>1749</v>
      </c>
      <c r="T898">
        <v>30125000</v>
      </c>
      <c r="X898" t="s">
        <v>1749</v>
      </c>
      <c r="Y898">
        <v>66857365</v>
      </c>
    </row>
    <row r="899" spans="1:25" x14ac:dyDescent="0.3">
      <c r="A899" s="42">
        <v>30</v>
      </c>
      <c r="B899" s="42">
        <v>30.03378</v>
      </c>
      <c r="D899" s="27">
        <v>25</v>
      </c>
      <c r="E899" s="27">
        <v>-14.93</v>
      </c>
      <c r="S899" t="s">
        <v>4366</v>
      </c>
      <c r="T899">
        <v>38000000</v>
      </c>
      <c r="X899" t="s">
        <v>4366</v>
      </c>
      <c r="Y899">
        <v>34912982</v>
      </c>
    </row>
    <row r="900" spans="1:25" x14ac:dyDescent="0.3">
      <c r="A900" s="42">
        <v>102</v>
      </c>
      <c r="B900" s="42">
        <v>30.014112000000001</v>
      </c>
      <c r="D900" s="27">
        <v>25</v>
      </c>
      <c r="E900" s="27">
        <v>-14.675559</v>
      </c>
      <c r="S900" t="s">
        <v>12184</v>
      </c>
      <c r="T900">
        <v>1750000</v>
      </c>
      <c r="X900" t="s">
        <v>12184</v>
      </c>
    </row>
    <row r="901" spans="1:25" x14ac:dyDescent="0.3">
      <c r="A901" s="42">
        <v>0.5</v>
      </c>
      <c r="B901" s="42">
        <v>30.000882000000001</v>
      </c>
      <c r="D901" s="27">
        <v>25</v>
      </c>
      <c r="E901" s="27">
        <v>-17.843067000000001</v>
      </c>
      <c r="S901" t="s">
        <v>4151</v>
      </c>
      <c r="T901">
        <v>24200000</v>
      </c>
      <c r="X901" t="s">
        <v>4151</v>
      </c>
      <c r="Y901">
        <v>13077951</v>
      </c>
    </row>
    <row r="902" spans="1:25" x14ac:dyDescent="0.3">
      <c r="A902" s="42">
        <v>2</v>
      </c>
      <c r="B902" s="42">
        <v>30</v>
      </c>
      <c r="D902" s="27">
        <v>17</v>
      </c>
      <c r="E902" s="27">
        <v>-7.713686</v>
      </c>
      <c r="S902" t="s">
        <v>4931</v>
      </c>
      <c r="T902">
        <v>27500000</v>
      </c>
      <c r="X902" t="s">
        <v>4931</v>
      </c>
      <c r="Y902">
        <v>75306764</v>
      </c>
    </row>
    <row r="903" spans="1:25" x14ac:dyDescent="0.3">
      <c r="A903" s="42">
        <v>80</v>
      </c>
      <c r="B903" s="42">
        <v>29.993846999999999</v>
      </c>
      <c r="D903" s="27">
        <v>25</v>
      </c>
      <c r="E903" s="27">
        <v>-24.943307999999998</v>
      </c>
      <c r="S903" t="s">
        <v>6771</v>
      </c>
      <c r="T903">
        <v>10833333.333333334</v>
      </c>
      <c r="X903" t="s">
        <v>6771</v>
      </c>
      <c r="Y903">
        <v>5788705</v>
      </c>
    </row>
    <row r="904" spans="1:25" x14ac:dyDescent="0.3">
      <c r="A904" s="42">
        <v>150</v>
      </c>
      <c r="B904" s="42">
        <v>29.982968</v>
      </c>
      <c r="D904" s="27">
        <v>25</v>
      </c>
      <c r="E904" s="27">
        <v>-19.345223000000001</v>
      </c>
      <c r="S904" t="s">
        <v>238</v>
      </c>
      <c r="T904">
        <v>135000000</v>
      </c>
      <c r="X904" t="s">
        <v>238</v>
      </c>
      <c r="Y904">
        <v>186704452.25</v>
      </c>
    </row>
    <row r="905" spans="1:25" x14ac:dyDescent="0.3">
      <c r="A905" s="42">
        <v>4.5</v>
      </c>
      <c r="B905" s="42">
        <v>29.968223999999999</v>
      </c>
      <c r="D905" s="27">
        <v>25</v>
      </c>
      <c r="E905" s="27">
        <v>-19.483291999999999</v>
      </c>
      <c r="S905" t="s">
        <v>10446</v>
      </c>
      <c r="T905">
        <v>5000000</v>
      </c>
      <c r="X905" t="s">
        <v>10446</v>
      </c>
      <c r="Y905">
        <v>6755271</v>
      </c>
    </row>
    <row r="906" spans="1:25" x14ac:dyDescent="0.3">
      <c r="A906" s="42">
        <v>50</v>
      </c>
      <c r="B906" s="42">
        <v>29.948112999999999</v>
      </c>
      <c r="D906" s="27">
        <v>25</v>
      </c>
      <c r="E906" s="27">
        <v>-19.871876</v>
      </c>
      <c r="S906" t="s">
        <v>6036</v>
      </c>
      <c r="T906">
        <v>25000000</v>
      </c>
      <c r="X906" t="s">
        <v>6036</v>
      </c>
    </row>
    <row r="907" spans="1:25" x14ac:dyDescent="0.3">
      <c r="A907" s="42">
        <v>150</v>
      </c>
      <c r="B907" s="42">
        <v>29.883016000000001</v>
      </c>
      <c r="D907" s="27">
        <v>25</v>
      </c>
      <c r="E907" s="27">
        <v>-20.935666999999999</v>
      </c>
      <c r="S907" t="s">
        <v>7477</v>
      </c>
      <c r="T907">
        <v>16000000</v>
      </c>
      <c r="X907" t="s">
        <v>7477</v>
      </c>
    </row>
    <row r="908" spans="1:25" x14ac:dyDescent="0.3">
      <c r="A908" s="42">
        <v>5</v>
      </c>
      <c r="B908" s="42">
        <v>29.837036000000001</v>
      </c>
      <c r="D908" s="27">
        <v>15</v>
      </c>
      <c r="E908" s="27">
        <v>-10.993093999999999</v>
      </c>
      <c r="S908" t="s">
        <v>11875</v>
      </c>
      <c r="T908">
        <v>1614000</v>
      </c>
      <c r="X908" t="s">
        <v>11875</v>
      </c>
    </row>
    <row r="909" spans="1:25" x14ac:dyDescent="0.3">
      <c r="A909" s="42">
        <v>2.5</v>
      </c>
      <c r="B909" s="42">
        <v>29.730906999999998</v>
      </c>
      <c r="D909" s="27">
        <v>25</v>
      </c>
      <c r="E909" s="27">
        <v>-21.926608000000002</v>
      </c>
      <c r="S909" t="s">
        <v>13473</v>
      </c>
      <c r="T909">
        <v>500000</v>
      </c>
      <c r="X909" t="s">
        <v>13473</v>
      </c>
    </row>
    <row r="910" spans="1:25" x14ac:dyDescent="0.3">
      <c r="A910" s="42">
        <v>15</v>
      </c>
      <c r="B910" s="42">
        <v>29.667095</v>
      </c>
      <c r="D910" s="27">
        <v>25</v>
      </c>
      <c r="E910" s="27">
        <v>-23.45</v>
      </c>
      <c r="S910" t="s">
        <v>13750</v>
      </c>
      <c r="T910">
        <v>300000</v>
      </c>
      <c r="X910" t="s">
        <v>13750</v>
      </c>
    </row>
    <row r="911" spans="1:25" x14ac:dyDescent="0.3">
      <c r="A911" s="42">
        <v>35</v>
      </c>
      <c r="B911" s="42">
        <v>29.604977000000002</v>
      </c>
      <c r="D911" s="27">
        <v>25</v>
      </c>
      <c r="E911" s="27">
        <v>-7.8291192499999998</v>
      </c>
      <c r="S911" t="s">
        <v>11266</v>
      </c>
      <c r="T911">
        <v>2200000</v>
      </c>
      <c r="X911" t="s">
        <v>11266</v>
      </c>
      <c r="Y911">
        <v>30000000</v>
      </c>
    </row>
    <row r="912" spans="1:25" x14ac:dyDescent="0.3">
      <c r="A912" s="42">
        <v>16</v>
      </c>
      <c r="B912" s="42">
        <v>29.507052999999999</v>
      </c>
      <c r="D912" s="27">
        <v>25</v>
      </c>
      <c r="E912" s="27">
        <v>-24.128473</v>
      </c>
      <c r="S912" t="s">
        <v>7327</v>
      </c>
      <c r="T912">
        <v>10250000</v>
      </c>
      <c r="X912" t="s">
        <v>7327</v>
      </c>
    </row>
    <row r="913" spans="1:25" x14ac:dyDescent="0.3">
      <c r="A913" s="42">
        <v>45</v>
      </c>
      <c r="B913" s="42">
        <v>29.484168</v>
      </c>
      <c r="D913" s="27">
        <v>153.75</v>
      </c>
      <c r="E913" s="27">
        <v>-141.25413499999999</v>
      </c>
      <c r="S913" t="s">
        <v>9840</v>
      </c>
      <c r="T913">
        <v>7000000</v>
      </c>
      <c r="X913" t="s">
        <v>9840</v>
      </c>
    </row>
    <row r="914" spans="1:25" x14ac:dyDescent="0.3">
      <c r="A914" s="42">
        <v>22</v>
      </c>
      <c r="B914" s="42">
        <v>29.483948999999999</v>
      </c>
      <c r="D914" s="27">
        <v>25</v>
      </c>
      <c r="E914" s="27">
        <v>-24.222577000000001</v>
      </c>
      <c r="S914" t="s">
        <v>11759</v>
      </c>
      <c r="T914">
        <v>2500000</v>
      </c>
      <c r="X914" t="s">
        <v>11759</v>
      </c>
    </row>
    <row r="915" spans="1:25" x14ac:dyDescent="0.3">
      <c r="A915" s="42">
        <v>5</v>
      </c>
      <c r="B915" s="42">
        <v>29.099640000000001</v>
      </c>
      <c r="D915" s="27">
        <v>25</v>
      </c>
      <c r="E915" s="27">
        <v>-23.813043</v>
      </c>
      <c r="S915" t="s">
        <v>13390</v>
      </c>
      <c r="T915">
        <v>500000</v>
      </c>
      <c r="X915" t="s">
        <v>13390</v>
      </c>
      <c r="Y915">
        <v>603943</v>
      </c>
    </row>
    <row r="916" spans="1:25" x14ac:dyDescent="0.3">
      <c r="A916" s="42">
        <v>25</v>
      </c>
      <c r="B916" s="42">
        <v>29.098051000000002</v>
      </c>
      <c r="D916" s="27">
        <v>13.5</v>
      </c>
      <c r="E916" s="27">
        <v>-13.414567</v>
      </c>
      <c r="S916" t="s">
        <v>1872</v>
      </c>
      <c r="T916">
        <v>100000000</v>
      </c>
      <c r="X916" t="s">
        <v>1872</v>
      </c>
      <c r="Y916">
        <v>15084292</v>
      </c>
    </row>
    <row r="917" spans="1:25" x14ac:dyDescent="0.3">
      <c r="A917" s="42">
        <v>3.500159</v>
      </c>
      <c r="B917" s="42">
        <v>29.04156</v>
      </c>
      <c r="D917" s="27">
        <v>20</v>
      </c>
      <c r="E917" s="27">
        <v>-18.302043999999999</v>
      </c>
      <c r="S917" t="s">
        <v>14374</v>
      </c>
      <c r="T917">
        <v>10000</v>
      </c>
      <c r="X917" t="s">
        <v>14374</v>
      </c>
      <c r="Y917">
        <v>673780</v>
      </c>
    </row>
    <row r="918" spans="1:25" x14ac:dyDescent="0.3">
      <c r="A918" s="42">
        <v>35</v>
      </c>
      <c r="B918" s="42">
        <v>28.939454000000001</v>
      </c>
      <c r="D918" s="27">
        <v>25</v>
      </c>
      <c r="E918" s="27">
        <v>-24.816337999999998</v>
      </c>
      <c r="S918" t="s">
        <v>12401</v>
      </c>
      <c r="T918">
        <v>1500000</v>
      </c>
      <c r="X918" t="s">
        <v>12401</v>
      </c>
    </row>
    <row r="919" spans="1:25" x14ac:dyDescent="0.3">
      <c r="A919" s="42">
        <v>70</v>
      </c>
      <c r="B919" s="42">
        <v>28.895416999999998</v>
      </c>
      <c r="D919" s="27">
        <v>25</v>
      </c>
      <c r="E919" s="27">
        <v>-24.865096000000001</v>
      </c>
      <c r="S919" t="s">
        <v>10123</v>
      </c>
      <c r="X919" t="s">
        <v>10123</v>
      </c>
    </row>
    <row r="920" spans="1:25" x14ac:dyDescent="0.3">
      <c r="A920" s="42">
        <v>15</v>
      </c>
      <c r="B920" s="42">
        <v>28.848099999999999</v>
      </c>
      <c r="D920" s="27">
        <v>25</v>
      </c>
      <c r="E920" s="27">
        <v>-8.0306099999999994</v>
      </c>
      <c r="S920" t="s">
        <v>4058</v>
      </c>
      <c r="T920">
        <v>25000000</v>
      </c>
      <c r="X920" t="s">
        <v>4058</v>
      </c>
      <c r="Y920">
        <v>39783454.5</v>
      </c>
    </row>
    <row r="921" spans="1:25" x14ac:dyDescent="0.3">
      <c r="A921" s="42">
        <v>35</v>
      </c>
      <c r="B921" s="42">
        <v>28.826568999999999</v>
      </c>
      <c r="D921" s="27">
        <v>25</v>
      </c>
      <c r="E921" s="27">
        <v>-24.870885000000001</v>
      </c>
      <c r="S921" t="s">
        <v>7852</v>
      </c>
      <c r="T921">
        <v>15000000</v>
      </c>
      <c r="X921" t="s">
        <v>7852</v>
      </c>
      <c r="Y921">
        <v>20380</v>
      </c>
    </row>
    <row r="922" spans="1:25" x14ac:dyDescent="0.3">
      <c r="A922" s="42">
        <v>65</v>
      </c>
      <c r="B922" s="42">
        <v>28.771072</v>
      </c>
      <c r="D922" s="27">
        <v>25</v>
      </c>
      <c r="E922" s="27">
        <v>-24.972988000000001</v>
      </c>
      <c r="S922" t="s">
        <v>8360</v>
      </c>
      <c r="T922">
        <v>7250000</v>
      </c>
      <c r="X922" t="s">
        <v>8360</v>
      </c>
      <c r="Y922">
        <v>17657851</v>
      </c>
    </row>
    <row r="923" spans="1:25" x14ac:dyDescent="0.3">
      <c r="A923" s="42">
        <v>5</v>
      </c>
      <c r="B923" s="42">
        <v>28.770028</v>
      </c>
      <c r="D923" s="27">
        <v>25</v>
      </c>
      <c r="E923" s="27">
        <v>-24.282247000000002</v>
      </c>
      <c r="S923" t="s">
        <v>9008</v>
      </c>
      <c r="X923" t="s">
        <v>9008</v>
      </c>
      <c r="Y923">
        <v>152857</v>
      </c>
    </row>
    <row r="924" spans="1:25" x14ac:dyDescent="0.3">
      <c r="A924" s="42">
        <v>22</v>
      </c>
      <c r="B924" s="42">
        <v>28.728000000000002</v>
      </c>
      <c r="D924" s="27">
        <v>25</v>
      </c>
      <c r="E924" s="27">
        <v>-23.487185</v>
      </c>
      <c r="S924" t="s">
        <v>14138</v>
      </c>
      <c r="T924">
        <v>100000</v>
      </c>
      <c r="X924" t="s">
        <v>14138</v>
      </c>
    </row>
    <row r="925" spans="1:25" x14ac:dyDescent="0.3">
      <c r="A925" s="42">
        <v>30</v>
      </c>
      <c r="B925" s="42">
        <v>28.715509999999998</v>
      </c>
      <c r="D925" s="27">
        <v>24</v>
      </c>
      <c r="E925" s="27">
        <v>-23.979782</v>
      </c>
      <c r="S925" t="s">
        <v>12167</v>
      </c>
      <c r="T925">
        <v>1900000</v>
      </c>
      <c r="X925" t="s">
        <v>12167</v>
      </c>
      <c r="Y925">
        <v>444044</v>
      </c>
    </row>
    <row r="926" spans="1:25" x14ac:dyDescent="0.3">
      <c r="A926" s="42">
        <v>34</v>
      </c>
      <c r="B926" s="42">
        <v>28.7</v>
      </c>
      <c r="D926" s="27">
        <v>24</v>
      </c>
      <c r="E926" s="27">
        <v>-7.0352569999999996</v>
      </c>
      <c r="S926" t="s">
        <v>3849</v>
      </c>
      <c r="X926" t="s">
        <v>3849</v>
      </c>
    </row>
    <row r="927" spans="1:25" x14ac:dyDescent="0.3">
      <c r="A927" s="42">
        <v>20</v>
      </c>
      <c r="B927" s="42">
        <v>28.546578</v>
      </c>
      <c r="D927" s="27">
        <v>24</v>
      </c>
      <c r="E927" s="27">
        <v>-7.7090240000000003</v>
      </c>
      <c r="S927" t="s">
        <v>1782</v>
      </c>
      <c r="T927">
        <v>41140000</v>
      </c>
      <c r="X927" t="s">
        <v>1782</v>
      </c>
      <c r="Y927">
        <v>79901459.333333328</v>
      </c>
    </row>
    <row r="928" spans="1:25" x14ac:dyDescent="0.3">
      <c r="A928" s="42">
        <v>103</v>
      </c>
      <c r="B928" s="42">
        <v>28.536019</v>
      </c>
      <c r="D928" s="27">
        <v>24</v>
      </c>
      <c r="E928" s="27">
        <v>-11</v>
      </c>
      <c r="S928" t="s">
        <v>14317</v>
      </c>
      <c r="T928">
        <v>27000</v>
      </c>
      <c r="X928" t="s">
        <v>14317</v>
      </c>
      <c r="Y928">
        <v>8231</v>
      </c>
    </row>
    <row r="929" spans="1:25" x14ac:dyDescent="0.3">
      <c r="A929" s="42">
        <v>8</v>
      </c>
      <c r="B929" s="42">
        <v>28.5</v>
      </c>
      <c r="D929" s="27">
        <v>24</v>
      </c>
      <c r="E929" s="27">
        <v>-11.62759</v>
      </c>
      <c r="S929" t="s">
        <v>487</v>
      </c>
      <c r="T929">
        <v>88333333.333333328</v>
      </c>
      <c r="X929" t="s">
        <v>487</v>
      </c>
      <c r="Y929">
        <v>72217146.333333328</v>
      </c>
    </row>
    <row r="930" spans="1:25" x14ac:dyDescent="0.3">
      <c r="A930" s="42">
        <v>12.5</v>
      </c>
      <c r="B930" s="42">
        <v>28.462534000000002</v>
      </c>
      <c r="D930" s="27">
        <v>24</v>
      </c>
      <c r="E930" s="27">
        <v>-15.572796</v>
      </c>
      <c r="S930" t="s">
        <v>5889</v>
      </c>
      <c r="T930">
        <v>25000000</v>
      </c>
      <c r="X930" t="s">
        <v>5889</v>
      </c>
      <c r="Y930">
        <v>16118077</v>
      </c>
    </row>
    <row r="931" spans="1:25" x14ac:dyDescent="0.3">
      <c r="A931" s="42">
        <v>20</v>
      </c>
      <c r="B931" s="42">
        <v>28.423368</v>
      </c>
      <c r="D931" s="27">
        <v>24</v>
      </c>
      <c r="E931" s="27">
        <v>-14.360758000000001</v>
      </c>
      <c r="S931" t="s">
        <v>14</v>
      </c>
      <c r="T931">
        <v>106928571.42857143</v>
      </c>
      <c r="X931" t="s">
        <v>14</v>
      </c>
      <c r="Y931">
        <v>278303701.4285714</v>
      </c>
    </row>
    <row r="932" spans="1:25" x14ac:dyDescent="0.3">
      <c r="A932" s="42">
        <v>7</v>
      </c>
      <c r="B932" s="42">
        <v>28.4</v>
      </c>
      <c r="D932" s="27">
        <v>23</v>
      </c>
      <c r="E932" s="27">
        <v>-16.855194000000001</v>
      </c>
      <c r="S932" t="s">
        <v>10217</v>
      </c>
      <c r="T932">
        <v>7000000</v>
      </c>
      <c r="X932" t="s">
        <v>10217</v>
      </c>
      <c r="Y932">
        <v>1056102</v>
      </c>
    </row>
    <row r="933" spans="1:25" x14ac:dyDescent="0.3">
      <c r="A933" s="42">
        <v>3.6</v>
      </c>
      <c r="B933" s="42">
        <v>28.368347</v>
      </c>
      <c r="D933" s="27">
        <v>24</v>
      </c>
      <c r="E933" s="27">
        <v>-19.691019000000001</v>
      </c>
      <c r="S933" t="s">
        <v>12603</v>
      </c>
      <c r="T933">
        <v>1200000</v>
      </c>
      <c r="X933" t="s">
        <v>12603</v>
      </c>
      <c r="Y933">
        <v>7826</v>
      </c>
    </row>
    <row r="934" spans="1:25" x14ac:dyDescent="0.3">
      <c r="A934" s="42">
        <v>32</v>
      </c>
      <c r="B934" s="42">
        <v>28.328558000000001</v>
      </c>
      <c r="D934" s="27">
        <v>28</v>
      </c>
      <c r="E934" s="27">
        <v>-27.330724</v>
      </c>
      <c r="S934" t="s">
        <v>8711</v>
      </c>
      <c r="T934">
        <v>7333333.333333333</v>
      </c>
      <c r="X934" t="s">
        <v>8711</v>
      </c>
      <c r="Y934">
        <v>71596003.333333328</v>
      </c>
    </row>
    <row r="935" spans="1:25" x14ac:dyDescent="0.3">
      <c r="A935" s="42">
        <v>33</v>
      </c>
      <c r="B935" s="42">
        <v>28.280963</v>
      </c>
      <c r="D935" s="27">
        <v>24</v>
      </c>
      <c r="E935" s="27">
        <v>-23.95712</v>
      </c>
      <c r="S935" t="s">
        <v>11708</v>
      </c>
      <c r="T935">
        <v>14000000</v>
      </c>
      <c r="X935" t="s">
        <v>11708</v>
      </c>
      <c r="Y935">
        <v>115504</v>
      </c>
    </row>
    <row r="936" spans="1:25" x14ac:dyDescent="0.3">
      <c r="A936" s="42">
        <v>60</v>
      </c>
      <c r="B936" s="42">
        <v>28.200225</v>
      </c>
      <c r="D936" s="27">
        <v>24</v>
      </c>
      <c r="E936" s="27">
        <v>-0.77408900000000003</v>
      </c>
      <c r="S936" t="s">
        <v>8002</v>
      </c>
      <c r="T936">
        <v>14000000</v>
      </c>
      <c r="X936" t="s">
        <v>8002</v>
      </c>
      <c r="Y936">
        <v>1000000</v>
      </c>
    </row>
    <row r="937" spans="1:25" x14ac:dyDescent="0.3">
      <c r="A937" s="42">
        <v>11</v>
      </c>
      <c r="B937" s="42">
        <v>28.024999999999999</v>
      </c>
      <c r="D937" s="27">
        <v>24</v>
      </c>
      <c r="E937" s="27">
        <v>-19.289545</v>
      </c>
      <c r="S937" t="s">
        <v>7715</v>
      </c>
      <c r="T937">
        <v>19166666.666666668</v>
      </c>
      <c r="X937" t="s">
        <v>7715</v>
      </c>
      <c r="Y937">
        <v>12697948.333333334</v>
      </c>
    </row>
    <row r="938" spans="1:25" x14ac:dyDescent="0.3">
      <c r="A938" s="42">
        <v>15</v>
      </c>
      <c r="B938" s="42">
        <v>28.022524000000001</v>
      </c>
      <c r="D938" s="27">
        <v>23</v>
      </c>
      <c r="E938" s="27">
        <v>-1.026818</v>
      </c>
      <c r="S938" t="s">
        <v>9362</v>
      </c>
      <c r="X938" t="s">
        <v>9362</v>
      </c>
      <c r="Y938">
        <v>76657000</v>
      </c>
    </row>
    <row r="939" spans="1:25" x14ac:dyDescent="0.3">
      <c r="A939" s="42">
        <v>55</v>
      </c>
      <c r="B939" s="42">
        <v>28</v>
      </c>
      <c r="D939" s="27">
        <v>25</v>
      </c>
      <c r="E939" s="27">
        <v>-24.995244</v>
      </c>
      <c r="S939" t="s">
        <v>5060</v>
      </c>
      <c r="X939" t="s">
        <v>5060</v>
      </c>
      <c r="Y939">
        <v>42643187</v>
      </c>
    </row>
    <row r="940" spans="1:25" x14ac:dyDescent="0.3">
      <c r="A940" s="42">
        <v>4</v>
      </c>
      <c r="B940" s="42">
        <v>28</v>
      </c>
      <c r="D940" s="27">
        <v>23</v>
      </c>
      <c r="E940" s="27">
        <v>-4.3463849999999997</v>
      </c>
      <c r="S940" t="s">
        <v>5425</v>
      </c>
      <c r="T940">
        <v>18250000</v>
      </c>
      <c r="X940" t="s">
        <v>5425</v>
      </c>
      <c r="Y940">
        <v>8644778.5</v>
      </c>
    </row>
    <row r="941" spans="1:25" x14ac:dyDescent="0.3">
      <c r="A941" s="42">
        <v>15</v>
      </c>
      <c r="B941" s="42">
        <v>27.919096</v>
      </c>
      <c r="D941" s="27">
        <v>23</v>
      </c>
      <c r="E941" s="27">
        <v>-9.9807469999999991</v>
      </c>
      <c r="S941" t="s">
        <v>445</v>
      </c>
      <c r="T941">
        <v>62666666.666666664</v>
      </c>
      <c r="X941" t="s">
        <v>445</v>
      </c>
      <c r="Y941">
        <v>113742527.66666667</v>
      </c>
    </row>
    <row r="942" spans="1:25" x14ac:dyDescent="0.3">
      <c r="A942" s="42">
        <v>20</v>
      </c>
      <c r="B942" s="42">
        <v>27.887943</v>
      </c>
      <c r="D942" s="27">
        <v>23</v>
      </c>
      <c r="E942" s="27">
        <v>-4.0651419999999998</v>
      </c>
      <c r="S942" t="s">
        <v>7967</v>
      </c>
      <c r="T942">
        <v>11000000</v>
      </c>
      <c r="X942" t="s">
        <v>7967</v>
      </c>
      <c r="Y942">
        <v>12610731</v>
      </c>
    </row>
    <row r="943" spans="1:25" x14ac:dyDescent="0.3">
      <c r="A943" s="42">
        <v>31</v>
      </c>
      <c r="B943" s="42">
        <v>27.879131999999998</v>
      </c>
      <c r="D943" s="27">
        <v>23</v>
      </c>
      <c r="E943" s="27">
        <v>-2.2369870000000001</v>
      </c>
      <c r="S943" t="s">
        <v>7457</v>
      </c>
      <c r="T943">
        <v>9233333.333333334</v>
      </c>
      <c r="X943" t="s">
        <v>7457</v>
      </c>
      <c r="Y943">
        <v>12859911</v>
      </c>
    </row>
    <row r="944" spans="1:25" x14ac:dyDescent="0.3">
      <c r="A944" s="42">
        <v>20</v>
      </c>
      <c r="B944" s="42">
        <v>27.852603999999999</v>
      </c>
      <c r="D944" s="27">
        <v>23</v>
      </c>
      <c r="E944" s="27">
        <v>-10.217492</v>
      </c>
      <c r="S944" t="s">
        <v>13994</v>
      </c>
      <c r="T944">
        <v>2500000</v>
      </c>
      <c r="X944" t="s">
        <v>13994</v>
      </c>
    </row>
    <row r="945" spans="1:25" x14ac:dyDescent="0.3">
      <c r="A945" s="42">
        <v>2.2000000000000002</v>
      </c>
      <c r="B945" s="42">
        <v>27.8</v>
      </c>
      <c r="D945" s="27">
        <v>23</v>
      </c>
      <c r="E945" s="27">
        <v>-11.491576999999999</v>
      </c>
      <c r="S945" t="s">
        <v>934</v>
      </c>
      <c r="T945">
        <v>83333333.333333328</v>
      </c>
      <c r="X945" t="s">
        <v>934</v>
      </c>
      <c r="Y945">
        <v>73298138.333333328</v>
      </c>
    </row>
    <row r="946" spans="1:25" x14ac:dyDescent="0.3">
      <c r="A946" s="42">
        <v>85</v>
      </c>
      <c r="B946" s="42">
        <v>27.703469999999999</v>
      </c>
      <c r="D946" s="27">
        <v>23</v>
      </c>
      <c r="E946" s="27">
        <v>-12.339853</v>
      </c>
      <c r="S946" t="s">
        <v>10510</v>
      </c>
      <c r="T946">
        <v>5000000</v>
      </c>
      <c r="X946" t="s">
        <v>10510</v>
      </c>
      <c r="Y946">
        <v>830210</v>
      </c>
    </row>
    <row r="947" spans="1:25" x14ac:dyDescent="0.3">
      <c r="A947" s="42">
        <v>10.5</v>
      </c>
      <c r="B947" s="42">
        <v>27.701895</v>
      </c>
      <c r="D947" s="27">
        <v>23</v>
      </c>
      <c r="E947" s="27">
        <v>-15.565274</v>
      </c>
      <c r="S947" t="s">
        <v>940</v>
      </c>
      <c r="T947">
        <v>54000000</v>
      </c>
      <c r="X947" t="s">
        <v>940</v>
      </c>
      <c r="Y947">
        <v>69298843.5</v>
      </c>
    </row>
    <row r="948" spans="1:25" x14ac:dyDescent="0.3">
      <c r="A948" s="42">
        <v>23</v>
      </c>
      <c r="B948" s="42">
        <v>27.693162000000001</v>
      </c>
      <c r="D948" s="27">
        <v>20.75</v>
      </c>
      <c r="E948" s="27">
        <v>-13.972410999999999</v>
      </c>
      <c r="S948" t="s">
        <v>7593</v>
      </c>
      <c r="T948">
        <v>8000000</v>
      </c>
      <c r="X948" t="s">
        <v>7593</v>
      </c>
      <c r="Y948">
        <v>19422620.5</v>
      </c>
    </row>
    <row r="949" spans="1:25" x14ac:dyDescent="0.3">
      <c r="A949" s="42">
        <v>70</v>
      </c>
      <c r="B949" s="42">
        <v>27.680195000000001</v>
      </c>
      <c r="D949" s="27">
        <v>19.43</v>
      </c>
      <c r="E949" s="27">
        <v>-13.320925000000001</v>
      </c>
      <c r="S949" t="s">
        <v>6662</v>
      </c>
      <c r="T949">
        <v>20000000</v>
      </c>
      <c r="X949" t="s">
        <v>6662</v>
      </c>
      <c r="Y949">
        <v>14291570</v>
      </c>
    </row>
    <row r="950" spans="1:25" x14ac:dyDescent="0.3">
      <c r="A950" s="42">
        <v>12</v>
      </c>
      <c r="B950" s="42">
        <v>27.647594999999999</v>
      </c>
      <c r="D950" s="27">
        <v>23</v>
      </c>
      <c r="E950" s="27">
        <v>-20.291812</v>
      </c>
      <c r="S950" t="s">
        <v>3217</v>
      </c>
      <c r="T950">
        <v>35000000</v>
      </c>
      <c r="X950" t="s">
        <v>3217</v>
      </c>
      <c r="Y950">
        <v>41535952.333333336</v>
      </c>
    </row>
    <row r="951" spans="1:25" x14ac:dyDescent="0.3">
      <c r="A951" s="42">
        <v>54</v>
      </c>
      <c r="B951" s="42">
        <v>27.645152</v>
      </c>
      <c r="D951" s="27">
        <v>23</v>
      </c>
      <c r="E951" s="27">
        <v>-6.8761489999999998</v>
      </c>
      <c r="S951" t="s">
        <v>10877</v>
      </c>
      <c r="X951" t="s">
        <v>10877</v>
      </c>
      <c r="Y951">
        <v>7557877</v>
      </c>
    </row>
    <row r="952" spans="1:25" x14ac:dyDescent="0.3">
      <c r="A952" s="42">
        <v>7.0000000000000007E-2</v>
      </c>
      <c r="B952" s="42">
        <v>27.619474</v>
      </c>
      <c r="D952" s="27">
        <v>23</v>
      </c>
      <c r="E952" s="27">
        <v>-22.870885000000001</v>
      </c>
      <c r="S952" t="s">
        <v>12399</v>
      </c>
      <c r="T952">
        <v>2000000</v>
      </c>
      <c r="X952" t="s">
        <v>12399</v>
      </c>
      <c r="Y952">
        <v>52166</v>
      </c>
    </row>
    <row r="953" spans="1:25" x14ac:dyDescent="0.3">
      <c r="A953" s="42">
        <v>15</v>
      </c>
      <c r="B953" s="42">
        <v>27.59253</v>
      </c>
      <c r="D953" s="27">
        <v>22.5</v>
      </c>
      <c r="E953" s="27">
        <v>-18.309470000000001</v>
      </c>
      <c r="S953" t="s">
        <v>9559</v>
      </c>
      <c r="X953" t="s">
        <v>9559</v>
      </c>
    </row>
    <row r="954" spans="1:25" x14ac:dyDescent="0.3">
      <c r="A954" s="42">
        <v>25</v>
      </c>
      <c r="B954" s="42">
        <v>27.52833</v>
      </c>
      <c r="D954" s="27">
        <v>35</v>
      </c>
      <c r="E954" s="27">
        <v>-31.891784000000001</v>
      </c>
      <c r="S954" t="s">
        <v>13887</v>
      </c>
      <c r="T954">
        <v>250000</v>
      </c>
      <c r="X954" t="s">
        <v>13887</v>
      </c>
    </row>
    <row r="955" spans="1:25" x14ac:dyDescent="0.3">
      <c r="A955" s="42">
        <v>4.4903750000000002</v>
      </c>
      <c r="B955" s="42">
        <v>27.509625</v>
      </c>
      <c r="D955" s="27">
        <v>22</v>
      </c>
      <c r="E955" s="27">
        <v>-2.648431</v>
      </c>
      <c r="S955" t="s">
        <v>11684</v>
      </c>
      <c r="T955">
        <v>2500000</v>
      </c>
      <c r="X955" t="s">
        <v>11684</v>
      </c>
      <c r="Y955">
        <v>6851969</v>
      </c>
    </row>
    <row r="956" spans="1:25" x14ac:dyDescent="0.3">
      <c r="A956" s="42">
        <v>10</v>
      </c>
      <c r="B956" s="42">
        <v>27.470016999999999</v>
      </c>
      <c r="D956" s="27">
        <v>22</v>
      </c>
      <c r="E956" s="27">
        <v>-2.716218</v>
      </c>
      <c r="S956" t="s">
        <v>6962</v>
      </c>
      <c r="X956" t="s">
        <v>6962</v>
      </c>
      <c r="Y956">
        <v>560512</v>
      </c>
    </row>
    <row r="957" spans="1:25" x14ac:dyDescent="0.3">
      <c r="A957" s="42">
        <v>17</v>
      </c>
      <c r="B957" s="42">
        <v>27.469601999999998</v>
      </c>
      <c r="D957" s="27">
        <v>30</v>
      </c>
      <c r="E957" s="27">
        <v>-12.048569000000001</v>
      </c>
      <c r="S957" t="s">
        <v>10222</v>
      </c>
      <c r="T957">
        <v>3250000</v>
      </c>
      <c r="X957" t="s">
        <v>10222</v>
      </c>
      <c r="Y957">
        <v>1003112.5</v>
      </c>
    </row>
    <row r="958" spans="1:25" x14ac:dyDescent="0.3">
      <c r="A958" s="42">
        <v>5</v>
      </c>
      <c r="B958" s="42">
        <v>27.453344999999999</v>
      </c>
      <c r="D958" s="27">
        <v>22</v>
      </c>
      <c r="E958" s="27">
        <v>-7.7471699999999997</v>
      </c>
      <c r="S958" t="s">
        <v>225</v>
      </c>
      <c r="T958">
        <v>39671428.571428575</v>
      </c>
      <c r="X958" t="s">
        <v>225</v>
      </c>
      <c r="Y958">
        <v>113139457.71428572</v>
      </c>
    </row>
    <row r="959" spans="1:25" x14ac:dyDescent="0.3">
      <c r="A959" s="42">
        <v>27.8</v>
      </c>
      <c r="B959" s="42">
        <v>27.410049000000001</v>
      </c>
      <c r="D959" s="27">
        <v>22</v>
      </c>
      <c r="E959" s="27">
        <v>-2.2162229999999998</v>
      </c>
      <c r="S959" t="s">
        <v>7562</v>
      </c>
      <c r="T959">
        <v>17000000</v>
      </c>
      <c r="X959" t="s">
        <v>7562</v>
      </c>
      <c r="Y959">
        <v>27164048.5</v>
      </c>
    </row>
    <row r="960" spans="1:25" x14ac:dyDescent="0.3">
      <c r="A960" s="42">
        <v>11</v>
      </c>
      <c r="B960" s="42">
        <v>27.317534999999999</v>
      </c>
      <c r="D960" s="27">
        <v>22</v>
      </c>
      <c r="E960" s="27">
        <v>-8.4440120000000007</v>
      </c>
      <c r="S960" t="s">
        <v>3427</v>
      </c>
      <c r="T960">
        <v>35500000</v>
      </c>
      <c r="X960" t="s">
        <v>3427</v>
      </c>
      <c r="Y960">
        <v>40164921</v>
      </c>
    </row>
    <row r="961" spans="1:25" x14ac:dyDescent="0.3">
      <c r="A961" s="42">
        <v>4</v>
      </c>
      <c r="B961" s="42">
        <v>27.252963999999999</v>
      </c>
      <c r="D961" s="27">
        <v>22</v>
      </c>
      <c r="E961" s="27">
        <v>-9.215287</v>
      </c>
      <c r="S961" t="s">
        <v>12576</v>
      </c>
      <c r="T961">
        <v>1050000</v>
      </c>
      <c r="X961" t="s">
        <v>12576</v>
      </c>
      <c r="Y961">
        <v>1290519.5</v>
      </c>
    </row>
    <row r="962" spans="1:25" x14ac:dyDescent="0.3">
      <c r="A962" s="42">
        <v>150</v>
      </c>
      <c r="B962" s="42">
        <v>27.243721000000001</v>
      </c>
      <c r="D962" s="27">
        <v>23.5</v>
      </c>
      <c r="E962" s="27">
        <v>-12.803789999999999</v>
      </c>
      <c r="S962" t="s">
        <v>7928</v>
      </c>
      <c r="T962">
        <v>12000000</v>
      </c>
      <c r="X962" t="s">
        <v>7928</v>
      </c>
      <c r="Y962">
        <v>29216386.5</v>
      </c>
    </row>
    <row r="963" spans="1:25" x14ac:dyDescent="0.3">
      <c r="A963" s="42">
        <v>27</v>
      </c>
      <c r="B963" s="42">
        <v>27.2</v>
      </c>
      <c r="D963" s="27">
        <v>22</v>
      </c>
      <c r="E963" s="27">
        <v>-16.025347</v>
      </c>
      <c r="S963" t="s">
        <v>8523</v>
      </c>
      <c r="T963">
        <v>11500000</v>
      </c>
      <c r="X963" t="s">
        <v>8523</v>
      </c>
    </row>
    <row r="964" spans="1:25" x14ac:dyDescent="0.3">
      <c r="A964" s="42">
        <v>40</v>
      </c>
      <c r="B964" s="42">
        <v>27.061228</v>
      </c>
      <c r="D964" s="27">
        <v>25</v>
      </c>
      <c r="E964" s="27">
        <v>-20</v>
      </c>
      <c r="S964" t="s">
        <v>13086</v>
      </c>
      <c r="T964">
        <v>850000</v>
      </c>
      <c r="X964" t="s">
        <v>13086</v>
      </c>
      <c r="Y964">
        <v>1243961</v>
      </c>
    </row>
    <row r="965" spans="1:25" x14ac:dyDescent="0.3">
      <c r="A965" s="42">
        <v>9</v>
      </c>
      <c r="B965" s="42">
        <v>27.049108</v>
      </c>
      <c r="D965" s="27">
        <v>22</v>
      </c>
      <c r="E965" s="27">
        <v>-12.305895</v>
      </c>
      <c r="S965" t="s">
        <v>13836</v>
      </c>
      <c r="X965" t="s">
        <v>13836</v>
      </c>
    </row>
    <row r="966" spans="1:25" x14ac:dyDescent="0.3">
      <c r="A966" s="42">
        <v>22</v>
      </c>
      <c r="B966" s="42">
        <v>27.002814999999998</v>
      </c>
      <c r="D966" s="27">
        <v>25</v>
      </c>
      <c r="E966" s="27">
        <v>-8.9721340000000005</v>
      </c>
      <c r="S966" t="s">
        <v>1057</v>
      </c>
      <c r="T966">
        <v>90400000</v>
      </c>
      <c r="X966" t="s">
        <v>1057</v>
      </c>
      <c r="Y966">
        <v>113569517.8</v>
      </c>
    </row>
    <row r="967" spans="1:25" x14ac:dyDescent="0.3">
      <c r="A967" s="42">
        <v>8</v>
      </c>
      <c r="B967" s="42">
        <v>26.963967</v>
      </c>
      <c r="D967" s="27">
        <v>21</v>
      </c>
      <c r="E967" s="27">
        <v>-16.601607999999999</v>
      </c>
      <c r="S967" t="s">
        <v>8417</v>
      </c>
      <c r="T967">
        <v>9166666.666666666</v>
      </c>
      <c r="X967" t="s">
        <v>8417</v>
      </c>
      <c r="Y967">
        <v>16438503.333333334</v>
      </c>
    </row>
    <row r="968" spans="1:25" x14ac:dyDescent="0.3">
      <c r="A968" s="42">
        <v>25</v>
      </c>
      <c r="B968" s="42">
        <v>26.853449999999999</v>
      </c>
      <c r="D968" s="27">
        <v>22</v>
      </c>
      <c r="E968" s="27">
        <v>-20.949555</v>
      </c>
      <c r="S968" t="s">
        <v>6849</v>
      </c>
      <c r="T968">
        <v>13000</v>
      </c>
      <c r="X968" t="s">
        <v>6849</v>
      </c>
    </row>
    <row r="969" spans="1:25" x14ac:dyDescent="0.3">
      <c r="A969" s="42">
        <v>29</v>
      </c>
      <c r="B969" s="42">
        <v>26.845942999999998</v>
      </c>
      <c r="D969" s="27">
        <v>22</v>
      </c>
      <c r="E969" s="27">
        <v>-1.3311569999999999</v>
      </c>
      <c r="S969" t="s">
        <v>5429</v>
      </c>
      <c r="T969">
        <v>28000000</v>
      </c>
      <c r="X969" t="s">
        <v>5429</v>
      </c>
      <c r="Y969">
        <v>16779636</v>
      </c>
    </row>
    <row r="970" spans="1:25" x14ac:dyDescent="0.3">
      <c r="A970" s="42">
        <v>15</v>
      </c>
      <c r="B970" s="42">
        <v>26.777564000000002</v>
      </c>
      <c r="D970" s="27">
        <v>22</v>
      </c>
      <c r="E970" s="27">
        <v>-19.036988000000001</v>
      </c>
      <c r="S970" t="s">
        <v>4828</v>
      </c>
      <c r="T970">
        <v>16200000</v>
      </c>
      <c r="X970" t="s">
        <v>4828</v>
      </c>
      <c r="Y970">
        <v>41617368</v>
      </c>
    </row>
    <row r="971" spans="1:25" x14ac:dyDescent="0.3">
      <c r="A971" s="42">
        <v>11</v>
      </c>
      <c r="B971" s="42">
        <v>26.766349999999999</v>
      </c>
      <c r="D971" s="27">
        <v>22</v>
      </c>
      <c r="E971" s="27">
        <v>-20.203976000000001</v>
      </c>
      <c r="S971" t="s">
        <v>1163</v>
      </c>
      <c r="T971">
        <v>3000000</v>
      </c>
      <c r="X971" t="s">
        <v>1163</v>
      </c>
      <c r="Y971">
        <v>39852</v>
      </c>
    </row>
    <row r="972" spans="1:25" x14ac:dyDescent="0.3">
      <c r="A972" s="42">
        <v>8</v>
      </c>
      <c r="B972" s="42">
        <v>26.746109000000001</v>
      </c>
      <c r="D972" s="27">
        <v>16</v>
      </c>
      <c r="E972" s="27">
        <v>-15.365722999999999</v>
      </c>
      <c r="S972" t="s">
        <v>8888</v>
      </c>
      <c r="T972">
        <v>10000000</v>
      </c>
      <c r="X972" t="s">
        <v>8888</v>
      </c>
      <c r="Y972">
        <v>7764027</v>
      </c>
    </row>
    <row r="973" spans="1:25" x14ac:dyDescent="0.3">
      <c r="A973" s="42">
        <v>25</v>
      </c>
      <c r="B973" s="42">
        <v>26.676606</v>
      </c>
      <c r="D973" s="27">
        <v>22</v>
      </c>
      <c r="E973" s="27">
        <v>-10.673164</v>
      </c>
      <c r="S973" t="s">
        <v>2951</v>
      </c>
      <c r="T973">
        <v>10000000</v>
      </c>
      <c r="X973" t="s">
        <v>2951</v>
      </c>
    </row>
    <row r="974" spans="1:25" x14ac:dyDescent="0.3">
      <c r="A974" s="42">
        <v>16</v>
      </c>
      <c r="B974" s="42">
        <v>26.638165000000001</v>
      </c>
      <c r="D974" s="27">
        <v>22</v>
      </c>
      <c r="E974" s="27">
        <v>-1.832576</v>
      </c>
      <c r="S974" t="s">
        <v>11412</v>
      </c>
      <c r="T974">
        <v>3000000</v>
      </c>
      <c r="X974" t="s">
        <v>11412</v>
      </c>
      <c r="Y974">
        <v>703002</v>
      </c>
    </row>
    <row r="975" spans="1:25" x14ac:dyDescent="0.3">
      <c r="A975" s="42">
        <v>31.114999999999998</v>
      </c>
      <c r="B975" s="42">
        <v>26.635000000000002</v>
      </c>
      <c r="D975" s="27">
        <v>17</v>
      </c>
      <c r="E975" s="27">
        <v>-0.31564799999999998</v>
      </c>
      <c r="S975" t="s">
        <v>5087</v>
      </c>
      <c r="T975">
        <v>23750000</v>
      </c>
      <c r="X975" t="s">
        <v>5087</v>
      </c>
      <c r="Y975">
        <v>32200757.75</v>
      </c>
    </row>
    <row r="976" spans="1:25" x14ac:dyDescent="0.3">
      <c r="A976" s="42">
        <v>12</v>
      </c>
      <c r="B976" s="42">
        <v>26.623999999999999</v>
      </c>
      <c r="D976" s="27">
        <v>9</v>
      </c>
      <c r="E976" s="27">
        <v>-0.42031600000000002</v>
      </c>
      <c r="S976" t="s">
        <v>14177</v>
      </c>
      <c r="T976">
        <v>100000</v>
      </c>
      <c r="X976" t="s">
        <v>14177</v>
      </c>
    </row>
    <row r="977" spans="1:25" x14ac:dyDescent="0.3">
      <c r="A977" s="42">
        <v>25</v>
      </c>
      <c r="B977" s="42">
        <v>26.533608000000001</v>
      </c>
      <c r="D977" s="27">
        <v>21</v>
      </c>
      <c r="E977" s="27">
        <v>-3.2429130000000002</v>
      </c>
      <c r="S977" t="s">
        <v>7266</v>
      </c>
      <c r="T977">
        <v>17000000</v>
      </c>
      <c r="X977" t="s">
        <v>7266</v>
      </c>
      <c r="Y977">
        <v>64998368</v>
      </c>
    </row>
    <row r="978" spans="1:25" x14ac:dyDescent="0.3">
      <c r="A978" s="42">
        <v>40</v>
      </c>
      <c r="B978" s="42">
        <v>26.466372</v>
      </c>
      <c r="D978" s="27">
        <v>17</v>
      </c>
      <c r="E978" s="27">
        <v>-7.5690119999999999</v>
      </c>
      <c r="S978" t="s">
        <v>13847</v>
      </c>
      <c r="X978" t="s">
        <v>13847</v>
      </c>
    </row>
    <row r="979" spans="1:25" x14ac:dyDescent="0.3">
      <c r="A979" s="42">
        <v>45</v>
      </c>
      <c r="B979" s="42">
        <v>26.423725999999998</v>
      </c>
      <c r="D979" s="27">
        <v>21</v>
      </c>
      <c r="E979" s="27">
        <v>-4.7156399999999996</v>
      </c>
      <c r="S979" t="s">
        <v>4975</v>
      </c>
      <c r="T979">
        <v>13800000</v>
      </c>
      <c r="X979" t="s">
        <v>4975</v>
      </c>
      <c r="Y979">
        <v>56352194.200000003</v>
      </c>
    </row>
    <row r="980" spans="1:25" x14ac:dyDescent="0.3">
      <c r="A980" s="42">
        <v>8.5</v>
      </c>
      <c r="B980" s="42">
        <v>26.372292999999999</v>
      </c>
      <c r="D980" s="27">
        <v>21</v>
      </c>
      <c r="E980" s="27">
        <v>-14.169043</v>
      </c>
      <c r="S980" t="s">
        <v>11751</v>
      </c>
      <c r="X980" t="s">
        <v>11751</v>
      </c>
    </row>
    <row r="981" spans="1:25" x14ac:dyDescent="0.3">
      <c r="A981" s="42">
        <v>20</v>
      </c>
      <c r="B981" s="42">
        <v>26.363118</v>
      </c>
      <c r="D981" s="27">
        <v>21</v>
      </c>
      <c r="E981" s="27">
        <v>-20.984407000000001</v>
      </c>
      <c r="S981" t="s">
        <v>14364</v>
      </c>
      <c r="T981">
        <v>20000</v>
      </c>
      <c r="X981" t="s">
        <v>14364</v>
      </c>
    </row>
    <row r="982" spans="1:25" x14ac:dyDescent="0.3">
      <c r="A982" s="42">
        <v>45</v>
      </c>
      <c r="B982" s="42">
        <v>26.277419999999999</v>
      </c>
      <c r="D982" s="27">
        <v>21</v>
      </c>
      <c r="E982" s="27">
        <v>-20.041681000000001</v>
      </c>
      <c r="S982" t="s">
        <v>8932</v>
      </c>
      <c r="T982">
        <v>10000000</v>
      </c>
      <c r="X982" t="s">
        <v>8932</v>
      </c>
      <c r="Y982">
        <v>26583369</v>
      </c>
    </row>
    <row r="983" spans="1:25" x14ac:dyDescent="0.3">
      <c r="A983" s="42">
        <v>16.5</v>
      </c>
      <c r="B983" s="42">
        <v>26.2</v>
      </c>
      <c r="D983" s="27">
        <v>31</v>
      </c>
      <c r="E983" s="27">
        <v>-28.159583000000001</v>
      </c>
      <c r="S983" t="s">
        <v>8663</v>
      </c>
      <c r="T983">
        <v>5675000</v>
      </c>
      <c r="X983" t="s">
        <v>8663</v>
      </c>
      <c r="Y983">
        <v>11093554.5</v>
      </c>
    </row>
    <row r="984" spans="1:25" x14ac:dyDescent="0.3">
      <c r="A984" s="42">
        <v>12</v>
      </c>
      <c r="B984" s="42">
        <v>26.087365999999999</v>
      </c>
      <c r="D984" s="27">
        <v>35</v>
      </c>
      <c r="E984" s="27">
        <v>-4.9206839999999996</v>
      </c>
      <c r="S984" t="s">
        <v>3210</v>
      </c>
      <c r="T984">
        <v>35400000</v>
      </c>
      <c r="X984" t="s">
        <v>3210</v>
      </c>
      <c r="Y984">
        <v>51142756</v>
      </c>
    </row>
    <row r="985" spans="1:25" x14ac:dyDescent="0.3">
      <c r="A985" s="42">
        <v>75</v>
      </c>
      <c r="B985" s="42">
        <v>26.087160999999998</v>
      </c>
      <c r="D985" s="27">
        <v>27</v>
      </c>
      <c r="E985" s="27">
        <v>-0.123471</v>
      </c>
      <c r="S985" t="s">
        <v>12641</v>
      </c>
      <c r="T985">
        <v>1200000</v>
      </c>
      <c r="X985" t="s">
        <v>12641</v>
      </c>
    </row>
    <row r="986" spans="1:25" x14ac:dyDescent="0.3">
      <c r="A986" s="42">
        <v>30</v>
      </c>
      <c r="B986" s="42">
        <v>26.068546999999999</v>
      </c>
      <c r="D986" s="27">
        <v>40</v>
      </c>
      <c r="E986" s="27">
        <v>-19.083691000000002</v>
      </c>
      <c r="S986" t="s">
        <v>3105</v>
      </c>
      <c r="T986">
        <v>19312500</v>
      </c>
      <c r="X986" t="s">
        <v>3105</v>
      </c>
      <c r="Y986">
        <v>30732667.25</v>
      </c>
    </row>
    <row r="987" spans="1:25" x14ac:dyDescent="0.3">
      <c r="A987" s="42">
        <v>0.02</v>
      </c>
      <c r="B987" s="42">
        <v>26.029454333333334</v>
      </c>
      <c r="D987" s="27">
        <v>40</v>
      </c>
      <c r="E987" s="27">
        <v>-20.848136</v>
      </c>
      <c r="S987" t="s">
        <v>8906</v>
      </c>
      <c r="T987">
        <v>5671666.666666667</v>
      </c>
      <c r="X987" t="s">
        <v>8906</v>
      </c>
      <c r="Y987">
        <v>3008021.25</v>
      </c>
    </row>
    <row r="988" spans="1:25" x14ac:dyDescent="0.3">
      <c r="A988" s="42">
        <v>6</v>
      </c>
      <c r="B988" s="42">
        <v>26</v>
      </c>
      <c r="D988" s="27">
        <v>20</v>
      </c>
      <c r="E988" s="27">
        <v>-1.1171199999999999</v>
      </c>
      <c r="S988" t="s">
        <v>10449</v>
      </c>
      <c r="T988">
        <v>5000000</v>
      </c>
      <c r="X988" t="s">
        <v>10449</v>
      </c>
      <c r="Y988">
        <v>6157157</v>
      </c>
    </row>
    <row r="989" spans="1:25" x14ac:dyDescent="0.3">
      <c r="A989" s="42">
        <v>13</v>
      </c>
      <c r="B989" s="42">
        <v>25.916903000000001</v>
      </c>
      <c r="D989" s="27">
        <v>20</v>
      </c>
      <c r="E989" s="27">
        <v>-11.5</v>
      </c>
      <c r="S989" t="s">
        <v>11163</v>
      </c>
      <c r="T989">
        <v>3500000</v>
      </c>
      <c r="X989" t="s">
        <v>11163</v>
      </c>
    </row>
    <row r="990" spans="1:25" x14ac:dyDescent="0.3">
      <c r="A990" s="42">
        <v>18</v>
      </c>
      <c r="B990" s="42">
        <v>25.853424</v>
      </c>
      <c r="D990" s="27">
        <v>30</v>
      </c>
      <c r="E990" s="27">
        <v>-11.747316</v>
      </c>
      <c r="S990" t="s">
        <v>1292</v>
      </c>
      <c r="T990">
        <v>53000000</v>
      </c>
      <c r="X990" t="s">
        <v>1292</v>
      </c>
      <c r="Y990">
        <v>135813082.875</v>
      </c>
    </row>
    <row r="991" spans="1:25" x14ac:dyDescent="0.3">
      <c r="A991" s="42">
        <v>10</v>
      </c>
      <c r="B991" s="42">
        <v>25.794166000000001</v>
      </c>
      <c r="D991" s="27">
        <v>20</v>
      </c>
      <c r="E991" s="27">
        <v>-0.33801300000000001</v>
      </c>
      <c r="S991" t="s">
        <v>2574</v>
      </c>
      <c r="T991">
        <v>25000000</v>
      </c>
      <c r="X991" t="s">
        <v>2574</v>
      </c>
      <c r="Y991">
        <v>42599492</v>
      </c>
    </row>
    <row r="992" spans="1:25" x14ac:dyDescent="0.3">
      <c r="A992" s="42">
        <v>12</v>
      </c>
      <c r="B992" s="42">
        <v>25.707719000000001</v>
      </c>
      <c r="D992" s="27">
        <v>20</v>
      </c>
      <c r="E992" s="27">
        <v>-2.1962039999999998</v>
      </c>
      <c r="S992" t="s">
        <v>5164</v>
      </c>
      <c r="T992">
        <v>20000000</v>
      </c>
      <c r="X992" t="s">
        <v>5164</v>
      </c>
      <c r="Y992">
        <v>19976073</v>
      </c>
    </row>
    <row r="993" spans="1:25" x14ac:dyDescent="0.3">
      <c r="A993" s="42">
        <v>21</v>
      </c>
      <c r="B993" s="42">
        <v>25.7</v>
      </c>
      <c r="D993" s="27">
        <v>20</v>
      </c>
      <c r="E993" s="27">
        <v>-2.4708429999999999</v>
      </c>
      <c r="S993" t="s">
        <v>1562</v>
      </c>
      <c r="T993">
        <v>52540000</v>
      </c>
      <c r="X993" t="s">
        <v>1562</v>
      </c>
      <c r="Y993">
        <v>36081973.333333336</v>
      </c>
    </row>
    <row r="994" spans="1:25" x14ac:dyDescent="0.3">
      <c r="A994" s="42">
        <v>17</v>
      </c>
      <c r="B994" s="42">
        <v>25.672630000000002</v>
      </c>
      <c r="D994" s="27">
        <v>20</v>
      </c>
      <c r="E994" s="27">
        <v>-1.918374</v>
      </c>
      <c r="S994" t="s">
        <v>10020</v>
      </c>
      <c r="T994">
        <v>6000000</v>
      </c>
      <c r="X994" t="s">
        <v>10020</v>
      </c>
      <c r="Y994">
        <v>7518876</v>
      </c>
    </row>
    <row r="995" spans="1:25" x14ac:dyDescent="0.3">
      <c r="A995" s="42">
        <v>20</v>
      </c>
      <c r="B995" s="42">
        <v>25.670855</v>
      </c>
      <c r="D995" s="27">
        <v>20</v>
      </c>
      <c r="E995" s="27">
        <v>-2.4817800000000001</v>
      </c>
      <c r="S995" t="s">
        <v>13699</v>
      </c>
      <c r="T995">
        <v>210000</v>
      </c>
      <c r="X995" t="s">
        <v>13699</v>
      </c>
    </row>
    <row r="996" spans="1:25" x14ac:dyDescent="0.3">
      <c r="A996" s="42">
        <v>17</v>
      </c>
      <c r="B996" s="42">
        <v>25.66</v>
      </c>
      <c r="D996" s="27">
        <v>20</v>
      </c>
      <c r="E996" s="27">
        <v>-2.8953310000000001</v>
      </c>
      <c r="S996" t="s">
        <v>4676</v>
      </c>
      <c r="T996">
        <v>18333333.333333332</v>
      </c>
      <c r="X996" t="s">
        <v>4676</v>
      </c>
      <c r="Y996">
        <v>25388618</v>
      </c>
    </row>
    <row r="997" spans="1:25" x14ac:dyDescent="0.3">
      <c r="A997" s="42">
        <v>50</v>
      </c>
      <c r="B997" s="42">
        <v>25.605492000000002</v>
      </c>
      <c r="D997" s="27">
        <v>35</v>
      </c>
      <c r="E997" s="27">
        <v>-18.011004</v>
      </c>
      <c r="S997" t="s">
        <v>4204</v>
      </c>
      <c r="T997">
        <v>76666666.666666672</v>
      </c>
      <c r="X997" t="s">
        <v>4204</v>
      </c>
      <c r="Y997">
        <v>1874359.6666666667</v>
      </c>
    </row>
    <row r="998" spans="1:25" x14ac:dyDescent="0.3">
      <c r="A998" s="42">
        <v>18</v>
      </c>
      <c r="B998" s="42">
        <v>25.601507999999999</v>
      </c>
      <c r="D998" s="27">
        <v>20</v>
      </c>
      <c r="E998" s="27">
        <v>-4.2020929999999996</v>
      </c>
      <c r="S998" t="s">
        <v>6381</v>
      </c>
      <c r="T998">
        <v>12550000</v>
      </c>
      <c r="X998" t="s">
        <v>6381</v>
      </c>
      <c r="Y998">
        <v>102922376</v>
      </c>
    </row>
    <row r="999" spans="1:25" x14ac:dyDescent="0.3">
      <c r="A999" s="42">
        <v>8.5</v>
      </c>
      <c r="B999" s="42">
        <v>25.517854</v>
      </c>
      <c r="D999" s="27">
        <v>20</v>
      </c>
      <c r="E999" s="27">
        <v>-3.7512989999999999</v>
      </c>
      <c r="S999" t="s">
        <v>4719</v>
      </c>
      <c r="T999">
        <v>20000000</v>
      </c>
      <c r="X999" t="s">
        <v>4719</v>
      </c>
      <c r="Y999">
        <v>2115453.5</v>
      </c>
    </row>
    <row r="1000" spans="1:25" x14ac:dyDescent="0.3">
      <c r="A1000" s="42">
        <v>65</v>
      </c>
      <c r="B1000" s="42">
        <v>25.454042999999999</v>
      </c>
      <c r="D1000" s="27">
        <v>20</v>
      </c>
      <c r="E1000" s="27">
        <v>-4.287928</v>
      </c>
      <c r="S1000" t="s">
        <v>2647</v>
      </c>
      <c r="T1000">
        <v>51800000</v>
      </c>
      <c r="X1000" t="s">
        <v>2647</v>
      </c>
      <c r="Y1000">
        <v>17695693.399999999</v>
      </c>
    </row>
    <row r="1001" spans="1:25" x14ac:dyDescent="0.3">
      <c r="A1001" s="42">
        <v>35</v>
      </c>
      <c r="B1001" s="42">
        <v>25.400856000000001</v>
      </c>
      <c r="D1001" s="27">
        <v>20</v>
      </c>
      <c r="E1001" s="27">
        <v>-4.5911780000000002</v>
      </c>
      <c r="S1001" t="s">
        <v>4341</v>
      </c>
      <c r="T1001">
        <v>37000000</v>
      </c>
      <c r="X1001" t="s">
        <v>4341</v>
      </c>
      <c r="Y1001">
        <v>3282467</v>
      </c>
    </row>
    <row r="1002" spans="1:25" x14ac:dyDescent="0.3">
      <c r="A1002" s="42">
        <v>6.5</v>
      </c>
      <c r="B1002" s="42">
        <v>25.399000000000001</v>
      </c>
      <c r="D1002" s="27">
        <v>20</v>
      </c>
      <c r="E1002" s="27">
        <v>-4.5359740000000004</v>
      </c>
      <c r="S1002" t="s">
        <v>5214</v>
      </c>
      <c r="T1002">
        <v>27500000</v>
      </c>
      <c r="X1002" t="s">
        <v>5214</v>
      </c>
      <c r="Y1002">
        <v>6077578</v>
      </c>
    </row>
    <row r="1003" spans="1:25" x14ac:dyDescent="0.3">
      <c r="A1003" s="42">
        <v>12</v>
      </c>
      <c r="B1003" s="42">
        <v>25.188666999999999</v>
      </c>
      <c r="D1003" s="27">
        <v>20</v>
      </c>
      <c r="E1003" s="27">
        <v>-12</v>
      </c>
      <c r="S1003" t="s">
        <v>12656</v>
      </c>
      <c r="T1003">
        <v>1100000</v>
      </c>
      <c r="X1003" t="s">
        <v>12656</v>
      </c>
      <c r="Y1003">
        <v>1400000</v>
      </c>
    </row>
    <row r="1004" spans="1:25" x14ac:dyDescent="0.3">
      <c r="A1004" s="42">
        <v>9</v>
      </c>
      <c r="B1004" s="42">
        <v>25.074895000000001</v>
      </c>
      <c r="D1004" s="27">
        <v>19.5</v>
      </c>
      <c r="E1004" s="27">
        <v>-17.292024999999999</v>
      </c>
      <c r="S1004" t="s">
        <v>12078</v>
      </c>
      <c r="T1004">
        <v>2000000</v>
      </c>
      <c r="X1004" t="s">
        <v>12078</v>
      </c>
    </row>
    <row r="1005" spans="1:25" x14ac:dyDescent="0.3">
      <c r="A1005" s="42">
        <v>15</v>
      </c>
      <c r="B1005" s="42">
        <v>25.064955000000001</v>
      </c>
      <c r="D1005" s="27">
        <v>25</v>
      </c>
      <c r="E1005" s="27">
        <v>-10.825346</v>
      </c>
      <c r="S1005" t="s">
        <v>10900</v>
      </c>
      <c r="T1005">
        <v>4000000</v>
      </c>
      <c r="X1005" t="s">
        <v>10900</v>
      </c>
      <c r="Y1005">
        <v>2800000</v>
      </c>
    </row>
    <row r="1006" spans="1:25" x14ac:dyDescent="0.3">
      <c r="A1006" s="42">
        <v>35</v>
      </c>
      <c r="B1006" s="42">
        <v>25.054449000000002</v>
      </c>
      <c r="D1006" s="27">
        <v>27</v>
      </c>
      <c r="E1006" s="27">
        <v>-11.011124000000001</v>
      </c>
      <c r="S1006" t="s">
        <v>285</v>
      </c>
      <c r="T1006">
        <v>1500000</v>
      </c>
      <c r="X1006" t="s">
        <v>285</v>
      </c>
      <c r="Y1006">
        <v>194568</v>
      </c>
    </row>
    <row r="1007" spans="1:25" x14ac:dyDescent="0.3">
      <c r="A1007" s="42">
        <v>45</v>
      </c>
      <c r="B1007" s="42">
        <v>25.001065000000001</v>
      </c>
      <c r="D1007" s="27">
        <v>20</v>
      </c>
      <c r="E1007" s="27">
        <v>-6.198245</v>
      </c>
      <c r="S1007" t="s">
        <v>7100</v>
      </c>
      <c r="T1007">
        <v>18000000</v>
      </c>
      <c r="X1007" t="s">
        <v>7100</v>
      </c>
      <c r="Y1007">
        <v>8508843</v>
      </c>
    </row>
    <row r="1008" spans="1:25" x14ac:dyDescent="0.3">
      <c r="A1008" s="42">
        <v>20</v>
      </c>
      <c r="B1008" s="42">
        <v>24.98818</v>
      </c>
      <c r="D1008" s="27">
        <v>20</v>
      </c>
      <c r="E1008" s="27">
        <v>-6.012518</v>
      </c>
      <c r="S1008" t="s">
        <v>8861</v>
      </c>
      <c r="T1008">
        <v>10000000</v>
      </c>
      <c r="X1008" t="s">
        <v>8861</v>
      </c>
      <c r="Y1008">
        <v>7563670</v>
      </c>
    </row>
    <row r="1009" spans="1:25" x14ac:dyDescent="0.3">
      <c r="A1009" s="42">
        <v>7.5</v>
      </c>
      <c r="B1009" s="42">
        <v>24.891373999999999</v>
      </c>
      <c r="D1009" s="27">
        <v>20</v>
      </c>
      <c r="E1009" s="27">
        <v>-5.7084299999999999</v>
      </c>
      <c r="S1009" t="s">
        <v>4250</v>
      </c>
      <c r="X1009" t="s">
        <v>4250</v>
      </c>
      <c r="Y1009">
        <v>463730</v>
      </c>
    </row>
    <row r="1010" spans="1:25" x14ac:dyDescent="0.3">
      <c r="A1010" s="42">
        <v>100</v>
      </c>
      <c r="B1010" s="42">
        <v>24.870274999999999</v>
      </c>
      <c r="D1010" s="27">
        <v>40</v>
      </c>
      <c r="E1010" s="27">
        <v>-27.818515999999999</v>
      </c>
      <c r="S1010" t="s">
        <v>7135</v>
      </c>
      <c r="T1010">
        <v>11000000</v>
      </c>
      <c r="X1010" t="s">
        <v>7135</v>
      </c>
      <c r="Y1010">
        <v>6768182.75</v>
      </c>
    </row>
    <row r="1011" spans="1:25" x14ac:dyDescent="0.3">
      <c r="A1011" s="42">
        <v>7.5</v>
      </c>
      <c r="B1011" s="42">
        <v>24.833860000000001</v>
      </c>
      <c r="D1011" s="27">
        <v>20</v>
      </c>
      <c r="E1011" s="27">
        <v>-6.3697739999999996</v>
      </c>
      <c r="S1011" t="s">
        <v>5877</v>
      </c>
      <c r="T1011">
        <v>25000000</v>
      </c>
      <c r="X1011" t="s">
        <v>5877</v>
      </c>
      <c r="Y1011">
        <v>17718223</v>
      </c>
    </row>
    <row r="1012" spans="1:25" x14ac:dyDescent="0.3">
      <c r="A1012" s="42">
        <v>79</v>
      </c>
      <c r="B1012" s="42">
        <v>24.812241</v>
      </c>
      <c r="D1012" s="27">
        <v>20</v>
      </c>
      <c r="E1012" s="27">
        <v>-6.616263</v>
      </c>
      <c r="S1012" t="s">
        <v>6375</v>
      </c>
      <c r="T1012">
        <v>13333333.333333334</v>
      </c>
      <c r="X1012" t="s">
        <v>6375</v>
      </c>
      <c r="Y1012">
        <v>89056631.25</v>
      </c>
    </row>
    <row r="1013" spans="1:25" x14ac:dyDescent="0.3">
      <c r="A1013" s="42">
        <v>26</v>
      </c>
      <c r="B1013" s="42">
        <v>24.8</v>
      </c>
      <c r="D1013" s="27">
        <v>20</v>
      </c>
      <c r="E1013" s="27">
        <v>-6.6088259999999996</v>
      </c>
      <c r="S1013" t="s">
        <v>5460</v>
      </c>
      <c r="T1013">
        <v>16333333.333333334</v>
      </c>
      <c r="X1013" t="s">
        <v>5460</v>
      </c>
      <c r="Y1013">
        <v>21214091</v>
      </c>
    </row>
    <row r="1014" spans="1:25" x14ac:dyDescent="0.3">
      <c r="A1014" s="42">
        <v>120</v>
      </c>
      <c r="B1014" s="42">
        <v>24.795349999999999</v>
      </c>
      <c r="D1014" s="27">
        <v>30</v>
      </c>
      <c r="E1014" s="27">
        <v>-17.012353000000001</v>
      </c>
      <c r="S1014" t="s">
        <v>13004</v>
      </c>
      <c r="T1014">
        <v>1000000</v>
      </c>
      <c r="X1014" t="s">
        <v>13004</v>
      </c>
    </row>
    <row r="1015" spans="1:25" x14ac:dyDescent="0.3">
      <c r="A1015" s="42">
        <v>6.9</v>
      </c>
      <c r="B1015" s="42">
        <v>24.707598000000001</v>
      </c>
      <c r="D1015" s="27">
        <v>22</v>
      </c>
      <c r="E1015" s="27">
        <v>-9.530189</v>
      </c>
      <c r="S1015" t="s">
        <v>5999</v>
      </c>
      <c r="T1015">
        <v>15000000</v>
      </c>
      <c r="X1015" t="s">
        <v>5999</v>
      </c>
      <c r="Y1015">
        <v>4006906</v>
      </c>
    </row>
    <row r="1016" spans="1:25" x14ac:dyDescent="0.3">
      <c r="A1016" s="42">
        <v>1.8</v>
      </c>
      <c r="B1016" s="42">
        <v>24.704999999999998</v>
      </c>
      <c r="D1016" s="27">
        <v>20</v>
      </c>
      <c r="E1016" s="27">
        <v>-7.6013719999999996</v>
      </c>
      <c r="S1016" t="s">
        <v>12144</v>
      </c>
      <c r="T1016">
        <v>1500000</v>
      </c>
      <c r="X1016" t="s">
        <v>12144</v>
      </c>
    </row>
    <row r="1017" spans="1:25" x14ac:dyDescent="0.3">
      <c r="A1017" s="42">
        <v>35</v>
      </c>
      <c r="B1017" s="42">
        <v>24.699513</v>
      </c>
      <c r="D1017" s="27">
        <v>20</v>
      </c>
      <c r="E1017" s="27">
        <v>-6.7859699999999998</v>
      </c>
      <c r="S1017" t="s">
        <v>8257</v>
      </c>
      <c r="T1017">
        <v>12800000</v>
      </c>
      <c r="X1017" t="s">
        <v>8257</v>
      </c>
      <c r="Y1017">
        <v>1110186</v>
      </c>
    </row>
    <row r="1018" spans="1:25" x14ac:dyDescent="0.3">
      <c r="A1018" s="42">
        <v>33</v>
      </c>
      <c r="B1018" s="42">
        <v>24.651793999999999</v>
      </c>
      <c r="D1018" s="27">
        <v>22</v>
      </c>
      <c r="E1018" s="27">
        <v>-9.7670630000000003</v>
      </c>
      <c r="S1018" t="s">
        <v>14250</v>
      </c>
      <c r="T1018">
        <v>50000</v>
      </c>
      <c r="X1018" t="s">
        <v>14250</v>
      </c>
    </row>
    <row r="1019" spans="1:25" x14ac:dyDescent="0.3">
      <c r="A1019" s="42">
        <v>11.666666666666666</v>
      </c>
      <c r="B1019" s="42">
        <v>24.643451333333335</v>
      </c>
      <c r="D1019" s="27">
        <v>20</v>
      </c>
      <c r="E1019" s="27">
        <v>-7.8655799999999996</v>
      </c>
      <c r="S1019" t="s">
        <v>11219</v>
      </c>
      <c r="T1019">
        <v>3300000</v>
      </c>
      <c r="X1019" t="s">
        <v>11219</v>
      </c>
    </row>
    <row r="1020" spans="1:25" x14ac:dyDescent="0.3">
      <c r="A1020" s="42">
        <v>110</v>
      </c>
      <c r="B1020" s="42">
        <v>24.520803999999998</v>
      </c>
      <c r="D1020" s="27">
        <v>20</v>
      </c>
      <c r="E1020" s="27">
        <v>-8.2159999999999993</v>
      </c>
      <c r="S1020" t="s">
        <v>4379</v>
      </c>
      <c r="T1020">
        <v>37000000</v>
      </c>
      <c r="X1020" t="s">
        <v>4379</v>
      </c>
      <c r="Y1020">
        <v>48006503</v>
      </c>
    </row>
    <row r="1021" spans="1:25" x14ac:dyDescent="0.3">
      <c r="A1021" s="42">
        <v>165</v>
      </c>
      <c r="B1021" s="42">
        <v>24.412676999999999</v>
      </c>
      <c r="D1021" s="27">
        <v>20</v>
      </c>
      <c r="E1021" s="27">
        <v>-8.8304690000000008</v>
      </c>
      <c r="S1021" t="s">
        <v>13221</v>
      </c>
      <c r="T1021">
        <v>700000</v>
      </c>
      <c r="X1021" t="s">
        <v>13221</v>
      </c>
      <c r="Y1021">
        <v>10508</v>
      </c>
    </row>
    <row r="1022" spans="1:25" x14ac:dyDescent="0.3">
      <c r="A1022" s="42">
        <v>39</v>
      </c>
      <c r="B1022" s="42">
        <v>24.411477999999999</v>
      </c>
      <c r="D1022" s="27">
        <v>20</v>
      </c>
      <c r="E1022" s="27">
        <v>-8.9655640000000005</v>
      </c>
      <c r="S1022" t="s">
        <v>612</v>
      </c>
      <c r="T1022">
        <v>150000000</v>
      </c>
      <c r="X1022" t="s">
        <v>612</v>
      </c>
      <c r="Y1022">
        <v>165230261</v>
      </c>
    </row>
    <row r="1023" spans="1:25" x14ac:dyDescent="0.3">
      <c r="A1023" s="42">
        <v>3.5</v>
      </c>
      <c r="B1023" s="42">
        <v>24.4</v>
      </c>
      <c r="D1023" s="27">
        <v>20</v>
      </c>
      <c r="E1023" s="27">
        <v>-7.3730950000000002</v>
      </c>
      <c r="S1023" t="s">
        <v>10639</v>
      </c>
      <c r="X1023" t="s">
        <v>10639</v>
      </c>
      <c r="Y1023">
        <v>238774</v>
      </c>
    </row>
    <row r="1024" spans="1:25" x14ac:dyDescent="0.3">
      <c r="A1024" s="42">
        <v>3.5</v>
      </c>
      <c r="B1024" s="42">
        <v>24.4</v>
      </c>
      <c r="D1024" s="27">
        <v>20</v>
      </c>
      <c r="E1024" s="27">
        <v>-9.4309290000000008</v>
      </c>
      <c r="S1024" t="s">
        <v>4779</v>
      </c>
      <c r="T1024">
        <v>34000000</v>
      </c>
      <c r="X1024" t="s">
        <v>4779</v>
      </c>
      <c r="Y1024">
        <v>4091</v>
      </c>
    </row>
    <row r="1025" spans="1:25" x14ac:dyDescent="0.3">
      <c r="A1025" s="42">
        <v>16</v>
      </c>
      <c r="B1025" s="42">
        <v>24.363530000000001</v>
      </c>
      <c r="D1025" s="27">
        <v>20</v>
      </c>
      <c r="E1025" s="27">
        <v>-9.455857</v>
      </c>
      <c r="S1025" t="s">
        <v>5859</v>
      </c>
      <c r="T1025">
        <v>25000000</v>
      </c>
      <c r="X1025" t="s">
        <v>5859</v>
      </c>
      <c r="Y1025">
        <v>22200000</v>
      </c>
    </row>
    <row r="1026" spans="1:25" x14ac:dyDescent="0.3">
      <c r="A1026" s="42">
        <v>210</v>
      </c>
      <c r="B1026" s="42">
        <v>24.360014</v>
      </c>
      <c r="D1026" s="27">
        <v>20</v>
      </c>
      <c r="E1026" s="27">
        <v>-6.3492620000000004</v>
      </c>
      <c r="S1026" t="s">
        <v>10503</v>
      </c>
      <c r="T1026">
        <v>3033083.5</v>
      </c>
      <c r="X1026" t="s">
        <v>10503</v>
      </c>
      <c r="Y1026">
        <v>1738571</v>
      </c>
    </row>
    <row r="1027" spans="1:25" x14ac:dyDescent="0.3">
      <c r="A1027" s="42">
        <v>18</v>
      </c>
      <c r="B1027" s="42">
        <v>24.335698000000001</v>
      </c>
      <c r="D1027" s="27">
        <v>20</v>
      </c>
      <c r="E1027" s="27">
        <v>-9.4446519999999996</v>
      </c>
      <c r="S1027" t="s">
        <v>9277</v>
      </c>
      <c r="T1027">
        <v>9000000</v>
      </c>
      <c r="X1027" t="s">
        <v>9277</v>
      </c>
    </row>
    <row r="1028" spans="1:25" x14ac:dyDescent="0.3">
      <c r="A1028" s="42">
        <v>46</v>
      </c>
      <c r="B1028" s="42">
        <v>24.327867999999999</v>
      </c>
      <c r="D1028" s="27">
        <v>20</v>
      </c>
      <c r="E1028" s="27">
        <v>-10.285518</v>
      </c>
      <c r="S1028" t="s">
        <v>13738</v>
      </c>
      <c r="T1028">
        <v>300000</v>
      </c>
      <c r="X1028" t="s">
        <v>13738</v>
      </c>
    </row>
    <row r="1029" spans="1:25" x14ac:dyDescent="0.3">
      <c r="A1029" s="42">
        <v>2.5</v>
      </c>
      <c r="B1029" s="42">
        <v>24.281723</v>
      </c>
      <c r="D1029" s="27">
        <v>20</v>
      </c>
      <c r="E1029" s="27">
        <v>-10.474724</v>
      </c>
      <c r="S1029" t="s">
        <v>9970</v>
      </c>
      <c r="T1029">
        <v>6000000</v>
      </c>
      <c r="X1029" t="s">
        <v>9970</v>
      </c>
      <c r="Y1029">
        <v>43650000</v>
      </c>
    </row>
    <row r="1030" spans="1:25" x14ac:dyDescent="0.3">
      <c r="A1030" s="42">
        <v>9</v>
      </c>
      <c r="B1030" s="42">
        <v>24.244683999999999</v>
      </c>
      <c r="D1030" s="27">
        <v>21</v>
      </c>
      <c r="E1030" s="27">
        <v>-12.144354</v>
      </c>
      <c r="S1030" t="s">
        <v>10478</v>
      </c>
      <c r="T1030">
        <v>5000000</v>
      </c>
      <c r="X1030" t="s">
        <v>10478</v>
      </c>
    </row>
    <row r="1031" spans="1:25" x14ac:dyDescent="0.3">
      <c r="A1031" s="42">
        <v>3</v>
      </c>
      <c r="B1031" s="42">
        <v>24.2</v>
      </c>
      <c r="D1031" s="27">
        <v>20</v>
      </c>
      <c r="E1031" s="27">
        <v>-10.890677999999999</v>
      </c>
      <c r="S1031" t="s">
        <v>12128</v>
      </c>
      <c r="T1031">
        <v>2000000</v>
      </c>
      <c r="X1031" t="s">
        <v>12128</v>
      </c>
    </row>
    <row r="1032" spans="1:25" x14ac:dyDescent="0.3">
      <c r="A1032" s="42">
        <v>18</v>
      </c>
      <c r="B1032" s="42">
        <v>24.178760200000003</v>
      </c>
      <c r="D1032" s="27">
        <v>33</v>
      </c>
      <c r="E1032" s="27">
        <v>-24.673964999999999</v>
      </c>
      <c r="S1032" t="s">
        <v>4191</v>
      </c>
      <c r="T1032">
        <v>19000000</v>
      </c>
      <c r="X1032" t="s">
        <v>4191</v>
      </c>
      <c r="Y1032">
        <v>4778834</v>
      </c>
    </row>
    <row r="1033" spans="1:25" x14ac:dyDescent="0.3">
      <c r="A1033" s="42">
        <v>6.7</v>
      </c>
      <c r="B1033" s="42">
        <v>24.178118000000001</v>
      </c>
      <c r="D1033" s="27">
        <v>20</v>
      </c>
      <c r="E1033" s="27">
        <v>-11.895930999999999</v>
      </c>
      <c r="S1033" t="s">
        <v>11753</v>
      </c>
      <c r="T1033">
        <v>2300000</v>
      </c>
      <c r="X1033" t="s">
        <v>11753</v>
      </c>
    </row>
    <row r="1034" spans="1:25" x14ac:dyDescent="0.3">
      <c r="A1034" s="42">
        <v>13.5</v>
      </c>
      <c r="B1034" s="42">
        <v>24.123142999999999</v>
      </c>
      <c r="D1034" s="27">
        <v>20</v>
      </c>
      <c r="E1034" s="27">
        <v>-11.94572</v>
      </c>
      <c r="S1034" t="s">
        <v>6156</v>
      </c>
      <c r="T1034">
        <v>23000000</v>
      </c>
      <c r="X1034" t="s">
        <v>6156</v>
      </c>
      <c r="Y1034">
        <v>12782508</v>
      </c>
    </row>
    <row r="1035" spans="1:25" x14ac:dyDescent="0.3">
      <c r="A1035" s="42">
        <v>6</v>
      </c>
      <c r="B1035" s="42">
        <v>24.093107</v>
      </c>
      <c r="D1035" s="27">
        <v>20</v>
      </c>
      <c r="E1035" s="27">
        <v>-11.906682</v>
      </c>
      <c r="S1035" t="s">
        <v>2018</v>
      </c>
      <c r="T1035">
        <v>41666666.666666664</v>
      </c>
      <c r="X1035" t="s">
        <v>2018</v>
      </c>
      <c r="Y1035">
        <v>103946321.33333333</v>
      </c>
    </row>
    <row r="1036" spans="1:25" x14ac:dyDescent="0.3">
      <c r="A1036" s="42">
        <v>80</v>
      </c>
      <c r="B1036" s="42">
        <v>24.054514000000001</v>
      </c>
      <c r="D1036" s="27">
        <v>20</v>
      </c>
      <c r="E1036" s="27">
        <v>-12.617006999999999</v>
      </c>
      <c r="S1036" t="s">
        <v>2908</v>
      </c>
      <c r="T1036">
        <v>37333333.333333336</v>
      </c>
      <c r="X1036" t="s">
        <v>2908</v>
      </c>
      <c r="Y1036">
        <v>62696845</v>
      </c>
    </row>
    <row r="1037" spans="1:25" x14ac:dyDescent="0.3">
      <c r="A1037" s="42">
        <v>14</v>
      </c>
      <c r="B1037" s="42">
        <v>24.048636999999999</v>
      </c>
      <c r="D1037" s="27">
        <v>20</v>
      </c>
      <c r="E1037" s="27">
        <v>-11.111644999999999</v>
      </c>
      <c r="S1037" t="s">
        <v>10351</v>
      </c>
      <c r="T1037">
        <v>2650000</v>
      </c>
      <c r="X1037" t="s">
        <v>10351</v>
      </c>
      <c r="Y1037">
        <v>12425044.5</v>
      </c>
    </row>
    <row r="1038" spans="1:25" x14ac:dyDescent="0.3">
      <c r="A1038" s="42">
        <v>11.5</v>
      </c>
      <c r="B1038" s="42">
        <v>24.037564</v>
      </c>
      <c r="D1038" s="27">
        <v>12</v>
      </c>
      <c r="E1038" s="27">
        <v>-4.9982800000000003</v>
      </c>
      <c r="S1038" t="s">
        <v>7483</v>
      </c>
      <c r="T1038">
        <v>15600000</v>
      </c>
      <c r="X1038" t="s">
        <v>7483</v>
      </c>
      <c r="Y1038">
        <v>13571817</v>
      </c>
    </row>
    <row r="1039" spans="1:25" x14ac:dyDescent="0.3">
      <c r="A1039" s="42">
        <v>25</v>
      </c>
      <c r="B1039" s="42">
        <v>24.024968999999999</v>
      </c>
      <c r="D1039" s="27">
        <v>20</v>
      </c>
      <c r="E1039" s="27">
        <v>-12.731341</v>
      </c>
      <c r="S1039" t="s">
        <v>6565</v>
      </c>
      <c r="X1039" t="s">
        <v>6565</v>
      </c>
      <c r="Y1039">
        <v>26870825</v>
      </c>
    </row>
    <row r="1040" spans="1:25" x14ac:dyDescent="0.3">
      <c r="A1040" s="42">
        <v>7.5</v>
      </c>
      <c r="B1040" s="42">
        <v>24.001218000000001</v>
      </c>
      <c r="D1040" s="27">
        <v>22</v>
      </c>
      <c r="E1040" s="27">
        <v>-15.147856000000001</v>
      </c>
      <c r="S1040" t="s">
        <v>6221</v>
      </c>
      <c r="T1040">
        <v>19500000</v>
      </c>
      <c r="X1040" t="s">
        <v>6221</v>
      </c>
      <c r="Y1040">
        <v>33277685</v>
      </c>
    </row>
    <row r="1041" spans="1:25" x14ac:dyDescent="0.3">
      <c r="A1041" s="42">
        <v>12.305523000000001</v>
      </c>
      <c r="B1041" s="42">
        <v>23.894476999999998</v>
      </c>
      <c r="D1041" s="27">
        <v>20</v>
      </c>
      <c r="E1041" s="27">
        <v>-13.436643</v>
      </c>
      <c r="S1041" t="s">
        <v>7462</v>
      </c>
      <c r="T1041">
        <v>16000000</v>
      </c>
      <c r="X1041" t="s">
        <v>7462</v>
      </c>
      <c r="Y1041">
        <v>13922211</v>
      </c>
    </row>
    <row r="1042" spans="1:25" x14ac:dyDescent="0.3">
      <c r="A1042" s="42">
        <v>26</v>
      </c>
      <c r="B1042" s="42">
        <v>23.874932999999999</v>
      </c>
      <c r="D1042" s="27">
        <v>10</v>
      </c>
      <c r="E1042" s="27">
        <v>-3.7982429999999998</v>
      </c>
      <c r="S1042" t="s">
        <v>9617</v>
      </c>
      <c r="T1042">
        <v>7500000</v>
      </c>
      <c r="X1042" t="s">
        <v>9617</v>
      </c>
    </row>
    <row r="1043" spans="1:25" x14ac:dyDescent="0.3">
      <c r="A1043" s="42">
        <v>16</v>
      </c>
      <c r="B1043" s="42">
        <v>23.825797999999999</v>
      </c>
      <c r="D1043" s="27">
        <v>20</v>
      </c>
      <c r="E1043" s="27">
        <v>-13.579681000000001</v>
      </c>
      <c r="S1043" t="s">
        <v>8154</v>
      </c>
      <c r="T1043">
        <v>13000000</v>
      </c>
      <c r="X1043" t="s">
        <v>8154</v>
      </c>
      <c r="Y1043">
        <v>4919896</v>
      </c>
    </row>
    <row r="1044" spans="1:25" x14ac:dyDescent="0.3">
      <c r="A1044" s="42">
        <v>20</v>
      </c>
      <c r="B1044" s="42">
        <v>23.818159000000001</v>
      </c>
      <c r="D1044" s="27">
        <v>15</v>
      </c>
      <c r="E1044" s="27">
        <v>-9.297917</v>
      </c>
      <c r="S1044" t="s">
        <v>11387</v>
      </c>
      <c r="T1044">
        <v>4500000</v>
      </c>
      <c r="X1044" t="s">
        <v>11387</v>
      </c>
      <c r="Y1044">
        <v>1865894.5</v>
      </c>
    </row>
    <row r="1045" spans="1:25" x14ac:dyDescent="0.3">
      <c r="A1045" s="42">
        <v>8.5</v>
      </c>
      <c r="B1045" s="42">
        <v>23.779955000000001</v>
      </c>
      <c r="D1045" s="27">
        <v>8.6999999999999993</v>
      </c>
      <c r="E1045" s="27">
        <v>-3.219004</v>
      </c>
      <c r="S1045" t="s">
        <v>11073</v>
      </c>
      <c r="T1045">
        <v>3500000</v>
      </c>
      <c r="X1045" t="s">
        <v>11073</v>
      </c>
      <c r="Y1045">
        <v>83400000</v>
      </c>
    </row>
    <row r="1046" spans="1:25" x14ac:dyDescent="0.3">
      <c r="A1046" s="42">
        <v>1.25</v>
      </c>
      <c r="B1046" s="42">
        <v>23.75</v>
      </c>
      <c r="D1046" s="27">
        <v>20</v>
      </c>
      <c r="E1046" s="27">
        <v>-13.997244</v>
      </c>
      <c r="S1046" t="s">
        <v>10581</v>
      </c>
      <c r="X1046" t="s">
        <v>10581</v>
      </c>
    </row>
    <row r="1047" spans="1:25" x14ac:dyDescent="0.3">
      <c r="A1047" s="42">
        <v>55</v>
      </c>
      <c r="B1047" s="42">
        <v>23.745923000000001</v>
      </c>
      <c r="D1047" s="27">
        <v>20</v>
      </c>
      <c r="E1047" s="27">
        <v>-14.867345</v>
      </c>
      <c r="S1047" t="s">
        <v>14354</v>
      </c>
      <c r="T1047">
        <v>15000</v>
      </c>
      <c r="X1047" t="s">
        <v>14354</v>
      </c>
    </row>
    <row r="1048" spans="1:25" x14ac:dyDescent="0.3">
      <c r="A1048" s="42">
        <v>30</v>
      </c>
      <c r="B1048" s="42">
        <v>23.680848000000001</v>
      </c>
      <c r="D1048" s="27">
        <v>20</v>
      </c>
      <c r="E1048" s="27">
        <v>-14.794657000000001</v>
      </c>
      <c r="S1048" t="s">
        <v>7571</v>
      </c>
      <c r="T1048">
        <v>17000000</v>
      </c>
      <c r="X1048" t="s">
        <v>7571</v>
      </c>
      <c r="Y1048">
        <v>42672630</v>
      </c>
    </row>
    <row r="1049" spans="1:25" x14ac:dyDescent="0.3">
      <c r="A1049" s="42">
        <v>0.89</v>
      </c>
      <c r="B1049" s="42">
        <v>23.585415999999999</v>
      </c>
      <c r="D1049" s="27">
        <v>20</v>
      </c>
      <c r="E1049" s="27">
        <v>-14.994116999999999</v>
      </c>
      <c r="S1049" t="s">
        <v>6550</v>
      </c>
      <c r="T1049">
        <v>20000000</v>
      </c>
      <c r="X1049" t="s">
        <v>6550</v>
      </c>
      <c r="Y1049">
        <v>31584722</v>
      </c>
    </row>
    <row r="1050" spans="1:25" x14ac:dyDescent="0.3">
      <c r="A1050" s="42">
        <v>10</v>
      </c>
      <c r="B1050" s="42">
        <v>23.583175000000001</v>
      </c>
      <c r="D1050" s="27">
        <v>20</v>
      </c>
      <c r="E1050" s="27">
        <v>-14.250866</v>
      </c>
      <c r="S1050" t="s">
        <v>3047</v>
      </c>
      <c r="T1050">
        <v>36000000</v>
      </c>
      <c r="X1050" t="s">
        <v>3047</v>
      </c>
      <c r="Y1050">
        <v>72219395</v>
      </c>
    </row>
    <row r="1051" spans="1:25" x14ac:dyDescent="0.3">
      <c r="A1051" s="42">
        <v>12.5</v>
      </c>
      <c r="B1051" s="42">
        <v>23.581973333333337</v>
      </c>
      <c r="D1051" s="27">
        <v>20</v>
      </c>
      <c r="E1051" s="27">
        <v>-15.760232999999999</v>
      </c>
      <c r="S1051" t="s">
        <v>7306</v>
      </c>
      <c r="T1051">
        <v>17000000</v>
      </c>
      <c r="X1051" t="s">
        <v>7306</v>
      </c>
      <c r="Y1051">
        <v>2315683</v>
      </c>
    </row>
    <row r="1052" spans="1:25" x14ac:dyDescent="0.3">
      <c r="A1052" s="42">
        <v>1.2</v>
      </c>
      <c r="B1052" s="42">
        <v>23.541699999999999</v>
      </c>
      <c r="D1052" s="27">
        <v>20</v>
      </c>
      <c r="E1052" s="27">
        <v>-15.76596</v>
      </c>
      <c r="S1052" t="s">
        <v>8842</v>
      </c>
      <c r="T1052">
        <v>10000000</v>
      </c>
      <c r="X1052" t="s">
        <v>8842</v>
      </c>
      <c r="Y1052">
        <v>11703287</v>
      </c>
    </row>
    <row r="1053" spans="1:25" x14ac:dyDescent="0.3">
      <c r="A1053" s="42">
        <v>16</v>
      </c>
      <c r="B1053" s="42">
        <v>23.511037999999999</v>
      </c>
      <c r="D1053" s="27">
        <v>20</v>
      </c>
      <c r="E1053" s="27">
        <v>-15.998879000000001</v>
      </c>
      <c r="S1053" t="s">
        <v>9087</v>
      </c>
      <c r="T1053">
        <v>10000000</v>
      </c>
      <c r="X1053" t="s">
        <v>9087</v>
      </c>
    </row>
    <row r="1054" spans="1:25" x14ac:dyDescent="0.3">
      <c r="A1054" s="42">
        <v>18</v>
      </c>
      <c r="B1054" s="42">
        <v>23.382840999999999</v>
      </c>
      <c r="D1054" s="27">
        <v>20</v>
      </c>
      <c r="E1054" s="27">
        <v>-16.250938999999999</v>
      </c>
      <c r="S1054" t="s">
        <v>11923</v>
      </c>
      <c r="X1054" t="s">
        <v>11923</v>
      </c>
      <c r="Y1054">
        <v>3300230</v>
      </c>
    </row>
    <row r="1055" spans="1:25" x14ac:dyDescent="0.3">
      <c r="A1055" s="42">
        <v>50</v>
      </c>
      <c r="B1055" s="42">
        <v>23.343413000000002</v>
      </c>
      <c r="D1055" s="27">
        <v>20</v>
      </c>
      <c r="E1055" s="27">
        <v>-16.480373</v>
      </c>
      <c r="S1055" t="s">
        <v>10964</v>
      </c>
      <c r="T1055">
        <v>650000</v>
      </c>
      <c r="X1055" t="s">
        <v>10964</v>
      </c>
      <c r="Y1055">
        <v>18469</v>
      </c>
    </row>
    <row r="1056" spans="1:25" x14ac:dyDescent="0.3">
      <c r="A1056" s="42">
        <v>37</v>
      </c>
      <c r="B1056" s="42">
        <v>23.338891</v>
      </c>
      <c r="D1056" s="27">
        <v>21</v>
      </c>
      <c r="E1056" s="27">
        <v>-17.918075000000002</v>
      </c>
      <c r="S1056" t="s">
        <v>3387</v>
      </c>
      <c r="T1056">
        <v>40333333.333333336</v>
      </c>
      <c r="X1056" t="s">
        <v>3387</v>
      </c>
      <c r="Y1056">
        <v>26922313.666666668</v>
      </c>
    </row>
    <row r="1057" spans="1:25" x14ac:dyDescent="0.3">
      <c r="A1057" s="42">
        <v>11</v>
      </c>
      <c r="B1057" s="42">
        <v>23.334256</v>
      </c>
      <c r="D1057" s="27">
        <v>2400</v>
      </c>
      <c r="E1057" s="27">
        <v>-2397.7018090000001</v>
      </c>
      <c r="S1057" t="s">
        <v>6365</v>
      </c>
      <c r="T1057">
        <v>20000000</v>
      </c>
      <c r="X1057" t="s">
        <v>6365</v>
      </c>
      <c r="Y1057">
        <v>20259297</v>
      </c>
    </row>
    <row r="1058" spans="1:25" x14ac:dyDescent="0.3">
      <c r="A1058" s="42">
        <v>175</v>
      </c>
      <c r="B1058" s="42">
        <v>23.332128000000001</v>
      </c>
      <c r="D1058" s="27">
        <v>20</v>
      </c>
      <c r="E1058" s="27">
        <v>-17.646272</v>
      </c>
      <c r="S1058" t="s">
        <v>2962</v>
      </c>
      <c r="T1058">
        <v>51000000</v>
      </c>
      <c r="X1058" t="s">
        <v>2962</v>
      </c>
      <c r="Y1058">
        <v>33143569</v>
      </c>
    </row>
    <row r="1059" spans="1:25" x14ac:dyDescent="0.3">
      <c r="A1059" s="42">
        <v>25</v>
      </c>
      <c r="B1059" s="42">
        <v>23.237389</v>
      </c>
      <c r="D1059" s="27">
        <v>20</v>
      </c>
      <c r="E1059" s="27">
        <v>-18</v>
      </c>
      <c r="S1059" t="s">
        <v>10617</v>
      </c>
      <c r="T1059">
        <v>84450000</v>
      </c>
      <c r="X1059" t="s">
        <v>10617</v>
      </c>
      <c r="Y1059">
        <v>617228</v>
      </c>
    </row>
    <row r="1060" spans="1:25" x14ac:dyDescent="0.3">
      <c r="A1060" s="42">
        <v>16</v>
      </c>
      <c r="B1060" s="42">
        <v>23.146940000000001</v>
      </c>
      <c r="D1060" s="27">
        <v>2</v>
      </c>
      <c r="E1060" s="27">
        <v>-9.9275000000000002E-2</v>
      </c>
      <c r="S1060" t="s">
        <v>7531</v>
      </c>
      <c r="X1060" t="s">
        <v>7531</v>
      </c>
    </row>
    <row r="1061" spans="1:25" x14ac:dyDescent="0.3">
      <c r="A1061" s="42">
        <v>10</v>
      </c>
      <c r="B1061" s="42">
        <v>23.071558</v>
      </c>
      <c r="D1061" s="27">
        <v>20</v>
      </c>
      <c r="E1061" s="27">
        <v>-17.754000000000001</v>
      </c>
      <c r="S1061" t="s">
        <v>4731</v>
      </c>
      <c r="T1061">
        <v>32000000</v>
      </c>
      <c r="X1061" t="s">
        <v>4731</v>
      </c>
    </row>
    <row r="1062" spans="1:25" x14ac:dyDescent="0.3">
      <c r="A1062" s="42">
        <v>80</v>
      </c>
      <c r="B1062" s="42">
        <v>23.028109000000001</v>
      </c>
      <c r="D1062" s="27">
        <v>20</v>
      </c>
      <c r="E1062" s="27">
        <v>-18.353335999999999</v>
      </c>
      <c r="S1062" t="s">
        <v>3303</v>
      </c>
      <c r="T1062">
        <v>40000000</v>
      </c>
      <c r="X1062" t="s">
        <v>3303</v>
      </c>
      <c r="Y1062">
        <v>37752931</v>
      </c>
    </row>
    <row r="1063" spans="1:25" x14ac:dyDescent="0.3">
      <c r="A1063" s="42">
        <v>30</v>
      </c>
      <c r="B1063" s="42">
        <v>23.021560000000001</v>
      </c>
      <c r="D1063" s="27">
        <v>20</v>
      </c>
      <c r="E1063" s="27">
        <v>-18.809982000000002</v>
      </c>
      <c r="S1063" t="s">
        <v>9283</v>
      </c>
      <c r="T1063">
        <v>8600000</v>
      </c>
      <c r="X1063" t="s">
        <v>9283</v>
      </c>
      <c r="Y1063">
        <v>14373825</v>
      </c>
    </row>
    <row r="1064" spans="1:25" x14ac:dyDescent="0.3">
      <c r="A1064" s="42">
        <v>10</v>
      </c>
      <c r="B1064" s="42">
        <v>23</v>
      </c>
      <c r="D1064" s="27">
        <v>40</v>
      </c>
      <c r="E1064" s="27">
        <v>-38.972251</v>
      </c>
      <c r="S1064" t="s">
        <v>5549</v>
      </c>
      <c r="T1064">
        <v>22666666.666666668</v>
      </c>
      <c r="X1064" t="s">
        <v>5549</v>
      </c>
      <c r="Y1064">
        <v>19828357</v>
      </c>
    </row>
    <row r="1065" spans="1:25" x14ac:dyDescent="0.3">
      <c r="A1065" s="42">
        <v>165</v>
      </c>
      <c r="B1065" s="42">
        <v>22.991439</v>
      </c>
      <c r="D1065" s="27">
        <v>24</v>
      </c>
      <c r="E1065" s="27">
        <v>-23.117290000000001</v>
      </c>
      <c r="S1065" t="s">
        <v>7048</v>
      </c>
      <c r="T1065">
        <v>18000000</v>
      </c>
      <c r="X1065" t="s">
        <v>7048</v>
      </c>
      <c r="Y1065">
        <v>23993605</v>
      </c>
    </row>
    <row r="1066" spans="1:25" x14ac:dyDescent="0.3">
      <c r="A1066" s="42">
        <v>80</v>
      </c>
      <c r="B1066" s="42">
        <v>22.981570999999999</v>
      </c>
      <c r="D1066" s="27">
        <v>20</v>
      </c>
      <c r="E1066" s="27">
        <v>-18.935722999999999</v>
      </c>
      <c r="S1066" t="s">
        <v>7634</v>
      </c>
      <c r="T1066">
        <v>15000000</v>
      </c>
      <c r="X1066" t="s">
        <v>7634</v>
      </c>
      <c r="Y1066">
        <v>26421314</v>
      </c>
    </row>
    <row r="1067" spans="1:25" x14ac:dyDescent="0.3">
      <c r="A1067" s="42">
        <v>30</v>
      </c>
      <c r="B1067" s="42">
        <v>22.93713</v>
      </c>
      <c r="D1067" s="27">
        <v>10</v>
      </c>
      <c r="E1067" s="27">
        <v>-9.4689910000000008</v>
      </c>
      <c r="S1067" t="s">
        <v>13331</v>
      </c>
      <c r="T1067">
        <v>500000</v>
      </c>
      <c r="X1067" t="s">
        <v>13331</v>
      </c>
      <c r="Y1067">
        <v>39552600</v>
      </c>
    </row>
    <row r="1068" spans="1:25" x14ac:dyDescent="0.3">
      <c r="A1068" s="42">
        <v>60</v>
      </c>
      <c r="B1068" s="42">
        <v>22.931301000000001</v>
      </c>
      <c r="D1068" s="27">
        <v>2127.519898</v>
      </c>
      <c r="E1068" s="27">
        <v>-2127.1095099999998</v>
      </c>
      <c r="S1068" t="s">
        <v>5737</v>
      </c>
      <c r="T1068">
        <v>16500000</v>
      </c>
      <c r="X1068" t="s">
        <v>5737</v>
      </c>
      <c r="Y1068">
        <v>32542914.333333332</v>
      </c>
    </row>
    <row r="1069" spans="1:25" x14ac:dyDescent="0.3">
      <c r="A1069" s="42">
        <v>15</v>
      </c>
      <c r="B1069" s="42">
        <v>22.877959000000001</v>
      </c>
      <c r="D1069" s="27">
        <v>20</v>
      </c>
      <c r="E1069" s="27">
        <v>-19.624525999999999</v>
      </c>
      <c r="S1069" t="s">
        <v>10381</v>
      </c>
      <c r="T1069">
        <v>5000000</v>
      </c>
      <c r="X1069" t="s">
        <v>10381</v>
      </c>
      <c r="Y1069">
        <v>15126948</v>
      </c>
    </row>
    <row r="1070" spans="1:25" x14ac:dyDescent="0.3">
      <c r="A1070" s="42">
        <v>2</v>
      </c>
      <c r="B1070" s="42">
        <v>22.8</v>
      </c>
      <c r="D1070" s="27">
        <v>20</v>
      </c>
      <c r="E1070" s="27">
        <v>-19.694929999999999</v>
      </c>
      <c r="S1070" t="s">
        <v>4796</v>
      </c>
      <c r="T1070">
        <v>33000000</v>
      </c>
      <c r="X1070" t="s">
        <v>4796</v>
      </c>
      <c r="Y1070">
        <v>28927720</v>
      </c>
    </row>
    <row r="1071" spans="1:25" x14ac:dyDescent="0.3">
      <c r="A1071" s="42">
        <v>32</v>
      </c>
      <c r="B1071" s="42">
        <v>22.696902000000001</v>
      </c>
      <c r="D1071" s="27">
        <v>15</v>
      </c>
      <c r="E1071" s="27">
        <v>-14.793322</v>
      </c>
      <c r="S1071" t="s">
        <v>7398</v>
      </c>
      <c r="T1071">
        <v>13000000</v>
      </c>
      <c r="X1071" t="s">
        <v>7398</v>
      </c>
      <c r="Y1071">
        <v>1024175</v>
      </c>
    </row>
    <row r="1072" spans="1:25" x14ac:dyDescent="0.3">
      <c r="A1072" s="42">
        <v>5</v>
      </c>
      <c r="B1072" s="42">
        <v>22.689474000000001</v>
      </c>
      <c r="D1072" s="27">
        <v>140</v>
      </c>
      <c r="E1072" s="27">
        <v>-139.853928</v>
      </c>
      <c r="S1072" t="s">
        <v>11630</v>
      </c>
      <c r="T1072">
        <v>2500000</v>
      </c>
      <c r="X1072" t="s">
        <v>11630</v>
      </c>
    </row>
    <row r="1073" spans="1:25" x14ac:dyDescent="0.3">
      <c r="A1073" s="42">
        <v>60</v>
      </c>
      <c r="B1073" s="42">
        <v>22.670732999999998</v>
      </c>
      <c r="D1073" s="27">
        <v>20</v>
      </c>
      <c r="E1073" s="27">
        <v>-18.816645999999999</v>
      </c>
      <c r="S1073" t="s">
        <v>1843</v>
      </c>
      <c r="T1073">
        <v>29142857.142857142</v>
      </c>
      <c r="X1073" t="s">
        <v>1843</v>
      </c>
      <c r="Y1073">
        <v>52007440.166666664</v>
      </c>
    </row>
    <row r="1074" spans="1:25" x14ac:dyDescent="0.3">
      <c r="A1074" s="42">
        <v>0.1</v>
      </c>
      <c r="B1074" s="42">
        <v>22.657819</v>
      </c>
      <c r="D1074" s="27">
        <v>22</v>
      </c>
      <c r="E1074" s="27">
        <v>-21.878028</v>
      </c>
      <c r="S1074" t="s">
        <v>602</v>
      </c>
      <c r="T1074">
        <v>120750000</v>
      </c>
      <c r="X1074" t="s">
        <v>602</v>
      </c>
      <c r="Y1074">
        <v>121756789.25</v>
      </c>
    </row>
    <row r="1075" spans="1:25" x14ac:dyDescent="0.3">
      <c r="A1075" s="42">
        <v>20</v>
      </c>
      <c r="B1075" s="42">
        <v>22.652003000000001</v>
      </c>
      <c r="D1075" s="27">
        <v>20</v>
      </c>
      <c r="E1075" s="27">
        <v>-19.736635</v>
      </c>
      <c r="S1075" t="s">
        <v>13536</v>
      </c>
      <c r="T1075">
        <v>450000</v>
      </c>
      <c r="X1075" t="s">
        <v>13536</v>
      </c>
    </row>
    <row r="1076" spans="1:25" x14ac:dyDescent="0.3">
      <c r="A1076" s="42">
        <v>10</v>
      </c>
      <c r="B1076" s="42">
        <v>22.6</v>
      </c>
      <c r="D1076" s="27">
        <v>32.333333333333329</v>
      </c>
      <c r="E1076" s="27">
        <v>-32.278599333333332</v>
      </c>
      <c r="S1076" t="s">
        <v>12685</v>
      </c>
      <c r="T1076">
        <v>1100000</v>
      </c>
      <c r="X1076" t="s">
        <v>12685</v>
      </c>
    </row>
    <row r="1077" spans="1:25" x14ac:dyDescent="0.3">
      <c r="A1077" s="42">
        <v>60</v>
      </c>
      <c r="B1077" s="42">
        <v>22.569531999999999</v>
      </c>
      <c r="D1077" s="27">
        <v>25</v>
      </c>
      <c r="E1077" s="27">
        <v>-24.927586999999999</v>
      </c>
      <c r="S1077" t="s">
        <v>7348</v>
      </c>
      <c r="T1077">
        <v>11500000</v>
      </c>
      <c r="X1077" t="s">
        <v>7348</v>
      </c>
      <c r="Y1077">
        <v>9959544.666666666</v>
      </c>
    </row>
    <row r="1078" spans="1:25" x14ac:dyDescent="0.3">
      <c r="A1078" s="42">
        <v>3.5</v>
      </c>
      <c r="B1078" s="42">
        <v>22.505908000000002</v>
      </c>
      <c r="D1078" s="27">
        <v>19.399999999999999</v>
      </c>
      <c r="E1078" s="27">
        <v>-11.352309999999999</v>
      </c>
      <c r="S1078" t="s">
        <v>1730</v>
      </c>
      <c r="T1078">
        <v>80000000</v>
      </c>
      <c r="X1078" t="s">
        <v>1730</v>
      </c>
      <c r="Y1078">
        <v>90443603</v>
      </c>
    </row>
    <row r="1079" spans="1:25" x14ac:dyDescent="0.3">
      <c r="A1079" s="42">
        <v>3.3</v>
      </c>
      <c r="B1079" s="42">
        <v>22.499043</v>
      </c>
      <c r="D1079" s="27">
        <v>20</v>
      </c>
      <c r="E1079" s="27">
        <v>-19.52373</v>
      </c>
      <c r="S1079" t="s">
        <v>3205</v>
      </c>
      <c r="T1079">
        <v>54000000</v>
      </c>
      <c r="X1079" t="s">
        <v>3205</v>
      </c>
      <c r="Y1079">
        <v>83654787.5</v>
      </c>
    </row>
    <row r="1080" spans="1:25" x14ac:dyDescent="0.3">
      <c r="A1080" s="42">
        <v>9</v>
      </c>
      <c r="B1080" s="42">
        <v>22.487293000000001</v>
      </c>
      <c r="D1080" s="27">
        <v>15</v>
      </c>
      <c r="E1080" s="27">
        <v>-13.642958</v>
      </c>
      <c r="S1080" t="s">
        <v>13398</v>
      </c>
      <c r="T1080">
        <v>70000</v>
      </c>
      <c r="X1080" t="s">
        <v>13398</v>
      </c>
      <c r="Y1080">
        <v>186510</v>
      </c>
    </row>
    <row r="1081" spans="1:25" x14ac:dyDescent="0.3">
      <c r="A1081" s="42">
        <v>30</v>
      </c>
      <c r="B1081" s="42">
        <v>22.418901999999999</v>
      </c>
      <c r="D1081" s="27">
        <v>19</v>
      </c>
      <c r="E1081" s="27">
        <v>-3.0886670000000001</v>
      </c>
      <c r="S1081" t="s">
        <v>633</v>
      </c>
      <c r="T1081">
        <v>59600000</v>
      </c>
      <c r="X1081" t="s">
        <v>633</v>
      </c>
      <c r="Y1081">
        <v>34830094.666666664</v>
      </c>
    </row>
    <row r="1082" spans="1:25" x14ac:dyDescent="0.3">
      <c r="A1082" s="42">
        <v>75</v>
      </c>
      <c r="B1082" s="42">
        <v>22.360068999999999</v>
      </c>
      <c r="D1082" s="27">
        <v>19</v>
      </c>
      <c r="E1082" s="27">
        <v>-8.9501139999999992</v>
      </c>
      <c r="S1082" t="s">
        <v>12691</v>
      </c>
      <c r="T1082">
        <v>1400000</v>
      </c>
      <c r="X1082" t="s">
        <v>12691</v>
      </c>
    </row>
    <row r="1083" spans="1:25" x14ac:dyDescent="0.3">
      <c r="A1083" s="42">
        <v>11</v>
      </c>
      <c r="B1083" s="42">
        <v>22.305036999999999</v>
      </c>
      <c r="D1083" s="27">
        <v>25</v>
      </c>
      <c r="E1083" s="27">
        <v>-16.399999999999999</v>
      </c>
      <c r="S1083" t="s">
        <v>2699</v>
      </c>
      <c r="T1083">
        <v>32750000</v>
      </c>
      <c r="X1083" t="s">
        <v>2699</v>
      </c>
      <c r="Y1083">
        <v>25227835.25</v>
      </c>
    </row>
    <row r="1084" spans="1:25" x14ac:dyDescent="0.3">
      <c r="A1084" s="42">
        <v>0.65</v>
      </c>
      <c r="B1084" s="42">
        <v>22.297088124999998</v>
      </c>
      <c r="D1084" s="27">
        <v>19</v>
      </c>
      <c r="E1084" s="27">
        <v>-10.603058000000001</v>
      </c>
      <c r="S1084" t="s">
        <v>8840</v>
      </c>
      <c r="T1084">
        <v>5000000</v>
      </c>
      <c r="X1084" t="s">
        <v>8840</v>
      </c>
      <c r="Y1084">
        <v>43771291</v>
      </c>
    </row>
    <row r="1085" spans="1:25" x14ac:dyDescent="0.3">
      <c r="A1085" s="42">
        <v>5</v>
      </c>
      <c r="B1085" s="42">
        <v>22.296513999999998</v>
      </c>
      <c r="D1085" s="27">
        <v>19</v>
      </c>
      <c r="E1085" s="27">
        <v>-18.987438999999998</v>
      </c>
      <c r="S1085" t="s">
        <v>7587</v>
      </c>
      <c r="T1085">
        <v>16000000</v>
      </c>
      <c r="X1085" t="s">
        <v>7587</v>
      </c>
      <c r="Y1085">
        <v>37882551</v>
      </c>
    </row>
    <row r="1086" spans="1:25" x14ac:dyDescent="0.3">
      <c r="A1086" s="42">
        <v>5</v>
      </c>
      <c r="B1086" s="42">
        <v>22.285952999999999</v>
      </c>
      <c r="D1086" s="27">
        <v>23</v>
      </c>
      <c r="E1086" s="27">
        <v>-16.076108999999999</v>
      </c>
      <c r="S1086" t="s">
        <v>13494</v>
      </c>
      <c r="T1086">
        <v>375000</v>
      </c>
      <c r="X1086" t="s">
        <v>13494</v>
      </c>
    </row>
    <row r="1087" spans="1:25" x14ac:dyDescent="0.3">
      <c r="A1087" s="42">
        <v>42</v>
      </c>
      <c r="B1087" s="42">
        <v>22.238769999999999</v>
      </c>
      <c r="D1087" s="27">
        <v>17</v>
      </c>
      <c r="E1087" s="27">
        <v>-11.691447</v>
      </c>
      <c r="S1087" t="s">
        <v>877</v>
      </c>
      <c r="T1087">
        <v>49416666.666666664</v>
      </c>
      <c r="X1087" t="s">
        <v>877</v>
      </c>
      <c r="Y1087">
        <v>60861436</v>
      </c>
    </row>
    <row r="1088" spans="1:25" x14ac:dyDescent="0.3">
      <c r="A1088" s="42">
        <v>16</v>
      </c>
      <c r="B1088" s="42">
        <v>22.176107999999999</v>
      </c>
      <c r="D1088" s="27">
        <v>19</v>
      </c>
      <c r="E1088" s="27">
        <v>-16.880006000000002</v>
      </c>
      <c r="S1088" t="s">
        <v>3625</v>
      </c>
      <c r="T1088">
        <v>15500000</v>
      </c>
      <c r="X1088" t="s">
        <v>3625</v>
      </c>
      <c r="Y1088">
        <v>144775991.5</v>
      </c>
    </row>
    <row r="1089" spans="1:25" x14ac:dyDescent="0.3">
      <c r="A1089" s="42">
        <v>31</v>
      </c>
      <c r="B1089" s="42">
        <v>22.133887999999999</v>
      </c>
      <c r="D1089" s="27">
        <v>19</v>
      </c>
      <c r="E1089" s="27">
        <v>-17.707473</v>
      </c>
      <c r="S1089" t="s">
        <v>4930</v>
      </c>
      <c r="T1089">
        <v>6000000</v>
      </c>
      <c r="X1089" t="s">
        <v>4930</v>
      </c>
      <c r="Y1089">
        <v>117560</v>
      </c>
    </row>
    <row r="1090" spans="1:25" x14ac:dyDescent="0.3">
      <c r="A1090" s="42">
        <v>60.333333333333336</v>
      </c>
      <c r="B1090" s="42">
        <v>22.127207999999992</v>
      </c>
      <c r="D1090" s="27">
        <v>40</v>
      </c>
      <c r="E1090" s="27">
        <v>-24.720320000000001</v>
      </c>
      <c r="S1090" t="s">
        <v>13286</v>
      </c>
      <c r="T1090">
        <v>400000</v>
      </c>
      <c r="X1090" t="s">
        <v>13286</v>
      </c>
    </row>
    <row r="1091" spans="1:25" x14ac:dyDescent="0.3">
      <c r="A1091" s="42">
        <v>25</v>
      </c>
      <c r="B1091" s="42">
        <v>22.124400000000001</v>
      </c>
      <c r="D1091" s="27">
        <v>18.5</v>
      </c>
      <c r="E1091" s="27">
        <v>-7.9376129999999998</v>
      </c>
      <c r="S1091" t="s">
        <v>3651</v>
      </c>
      <c r="T1091">
        <v>40000000</v>
      </c>
      <c r="X1091" t="s">
        <v>3651</v>
      </c>
      <c r="Y1091">
        <v>54527053.5</v>
      </c>
    </row>
    <row r="1092" spans="1:25" x14ac:dyDescent="0.3">
      <c r="A1092" s="42">
        <v>2.883848</v>
      </c>
      <c r="B1092" s="42">
        <v>22.116152</v>
      </c>
      <c r="D1092" s="27">
        <v>18.5</v>
      </c>
      <c r="E1092" s="27">
        <v>-6.0918E-2</v>
      </c>
      <c r="S1092" t="s">
        <v>8279</v>
      </c>
      <c r="T1092">
        <v>12000000</v>
      </c>
      <c r="X1092" t="s">
        <v>8279</v>
      </c>
      <c r="Y1092">
        <v>79568000</v>
      </c>
    </row>
    <row r="1093" spans="1:25" x14ac:dyDescent="0.3">
      <c r="A1093" s="42">
        <v>26</v>
      </c>
      <c r="B1093" s="42">
        <v>22.114556</v>
      </c>
      <c r="D1093" s="27">
        <v>16</v>
      </c>
      <c r="E1093" s="27">
        <v>-2.0017179999999999</v>
      </c>
      <c r="S1093" t="s">
        <v>7906</v>
      </c>
      <c r="X1093" t="s">
        <v>7906</v>
      </c>
    </row>
    <row r="1094" spans="1:25" x14ac:dyDescent="0.3">
      <c r="A1094" s="42">
        <v>10</v>
      </c>
      <c r="B1094" s="42">
        <v>22.100999999999999</v>
      </c>
      <c r="D1094" s="27">
        <v>17</v>
      </c>
      <c r="E1094" s="27">
        <v>-10.938241</v>
      </c>
      <c r="S1094" t="s">
        <v>7664</v>
      </c>
      <c r="T1094">
        <v>20000000</v>
      </c>
      <c r="X1094" t="s">
        <v>7664</v>
      </c>
      <c r="Y1094">
        <v>18843314</v>
      </c>
    </row>
    <row r="1095" spans="1:25" x14ac:dyDescent="0.3">
      <c r="A1095" s="42">
        <v>58</v>
      </c>
      <c r="B1095" s="42">
        <v>22.021740000000001</v>
      </c>
      <c r="D1095" s="27">
        <v>18</v>
      </c>
      <c r="E1095" s="27">
        <v>-17.954750000000001</v>
      </c>
      <c r="S1095" t="s">
        <v>7086</v>
      </c>
      <c r="T1095">
        <v>11666666.666666666</v>
      </c>
      <c r="X1095" t="s">
        <v>7086</v>
      </c>
      <c r="Y1095">
        <v>13491653</v>
      </c>
    </row>
    <row r="1096" spans="1:25" x14ac:dyDescent="0.3">
      <c r="A1096" s="42">
        <v>3</v>
      </c>
      <c r="B1096" s="42">
        <v>22</v>
      </c>
      <c r="D1096" s="27">
        <v>18</v>
      </c>
      <c r="E1096" s="27">
        <v>-13.74968</v>
      </c>
      <c r="S1096" t="s">
        <v>13344</v>
      </c>
      <c r="T1096">
        <v>500000</v>
      </c>
      <c r="X1096" t="s">
        <v>13344</v>
      </c>
      <c r="Y1096">
        <v>17000000</v>
      </c>
    </row>
    <row r="1097" spans="1:25" x14ac:dyDescent="0.3">
      <c r="A1097" s="42">
        <v>28</v>
      </c>
      <c r="B1097" s="42">
        <v>21.968653</v>
      </c>
      <c r="D1097" s="27">
        <v>18</v>
      </c>
      <c r="E1097" s="27">
        <v>-0.92876999999999998</v>
      </c>
      <c r="S1097" t="s">
        <v>10056</v>
      </c>
      <c r="T1097">
        <v>4333333.333333333</v>
      </c>
      <c r="X1097" t="s">
        <v>10056</v>
      </c>
      <c r="Y1097">
        <v>2411756</v>
      </c>
    </row>
    <row r="1098" spans="1:25" x14ac:dyDescent="0.3">
      <c r="A1098" s="42">
        <v>16</v>
      </c>
      <c r="B1098" s="42">
        <v>21.882550999999999</v>
      </c>
      <c r="D1098" s="27">
        <v>18</v>
      </c>
      <c r="E1098" s="27">
        <v>-0.82513000000000003</v>
      </c>
      <c r="S1098" t="s">
        <v>11552</v>
      </c>
      <c r="T1098">
        <v>2800000</v>
      </c>
      <c r="X1098" t="s">
        <v>11552</v>
      </c>
      <c r="Y1098">
        <v>19170001</v>
      </c>
    </row>
    <row r="1099" spans="1:25" x14ac:dyDescent="0.3">
      <c r="A1099" s="42">
        <v>35</v>
      </c>
      <c r="B1099" s="42">
        <v>21.876365</v>
      </c>
      <c r="D1099" s="27">
        <v>18</v>
      </c>
      <c r="E1099" s="27">
        <v>-1.2971360000000001</v>
      </c>
      <c r="S1099" t="s">
        <v>9497</v>
      </c>
      <c r="T1099">
        <v>4090000</v>
      </c>
      <c r="X1099" t="s">
        <v>9497</v>
      </c>
      <c r="Y1099">
        <v>12803337</v>
      </c>
    </row>
    <row r="1100" spans="1:25" x14ac:dyDescent="0.3">
      <c r="A1100" s="42">
        <v>20</v>
      </c>
      <c r="B1100" s="42">
        <v>21.86796</v>
      </c>
      <c r="D1100" s="27">
        <v>18</v>
      </c>
      <c r="E1100" s="27">
        <v>-2.4383729999999999</v>
      </c>
      <c r="S1100" t="s">
        <v>3354</v>
      </c>
      <c r="T1100">
        <v>18930000</v>
      </c>
      <c r="X1100" t="s">
        <v>3354</v>
      </c>
      <c r="Y1100">
        <v>19995574.5</v>
      </c>
    </row>
    <row r="1101" spans="1:25" x14ac:dyDescent="0.3">
      <c r="A1101" s="42">
        <v>19</v>
      </c>
      <c r="B1101" s="42">
        <v>21.846081999999999</v>
      </c>
      <c r="D1101" s="27">
        <v>30</v>
      </c>
      <c r="E1101" s="27">
        <v>-12.249416999999999</v>
      </c>
      <c r="S1101" t="s">
        <v>7909</v>
      </c>
      <c r="T1101">
        <v>15800000</v>
      </c>
      <c r="X1101" t="s">
        <v>7909</v>
      </c>
      <c r="Y1101">
        <v>109306210</v>
      </c>
    </row>
    <row r="1102" spans="1:25" x14ac:dyDescent="0.3">
      <c r="A1102" s="42">
        <v>25</v>
      </c>
      <c r="B1102" s="42">
        <v>21.836393999999999</v>
      </c>
      <c r="D1102" s="27">
        <v>18</v>
      </c>
      <c r="E1102" s="27">
        <v>-3.2060960000000001</v>
      </c>
      <c r="S1102" t="s">
        <v>8231</v>
      </c>
      <c r="X1102" t="s">
        <v>8231</v>
      </c>
    </row>
    <row r="1103" spans="1:25" x14ac:dyDescent="0.3">
      <c r="A1103" s="42">
        <v>45</v>
      </c>
      <c r="B1103" s="42">
        <v>21.790247999999998</v>
      </c>
      <c r="D1103" s="27">
        <v>18</v>
      </c>
      <c r="E1103" s="27">
        <v>-2.7187139999999999</v>
      </c>
      <c r="S1103" t="s">
        <v>8584</v>
      </c>
      <c r="T1103">
        <v>11000000</v>
      </c>
      <c r="X1103" t="s">
        <v>8584</v>
      </c>
      <c r="Y1103">
        <v>38317535</v>
      </c>
    </row>
    <row r="1104" spans="1:25" x14ac:dyDescent="0.3">
      <c r="A1104" s="42">
        <v>3</v>
      </c>
      <c r="B1104" s="42">
        <v>21.788806999999998</v>
      </c>
      <c r="D1104" s="27">
        <v>18</v>
      </c>
      <c r="E1104" s="27">
        <v>-10</v>
      </c>
      <c r="S1104" t="s">
        <v>6298</v>
      </c>
      <c r="T1104">
        <v>20700000</v>
      </c>
      <c r="X1104" t="s">
        <v>6298</v>
      </c>
      <c r="Y1104">
        <v>4921857</v>
      </c>
    </row>
    <row r="1105" spans="1:25" x14ac:dyDescent="0.3">
      <c r="A1105" s="42">
        <v>7</v>
      </c>
      <c r="B1105" s="42">
        <v>21.74757</v>
      </c>
      <c r="D1105" s="27">
        <v>18</v>
      </c>
      <c r="E1105" s="27">
        <v>-4.5083469999999997</v>
      </c>
      <c r="S1105" t="s">
        <v>13723</v>
      </c>
      <c r="X1105" t="s">
        <v>13723</v>
      </c>
      <c r="Y1105">
        <v>1711</v>
      </c>
    </row>
    <row r="1106" spans="1:25" x14ac:dyDescent="0.3">
      <c r="A1106" s="42">
        <v>10</v>
      </c>
      <c r="B1106" s="42">
        <v>21.744983333333334</v>
      </c>
      <c r="D1106" s="27">
        <v>18</v>
      </c>
      <c r="E1106" s="27">
        <v>-7.5055059999999996</v>
      </c>
      <c r="S1106" t="s">
        <v>2800</v>
      </c>
      <c r="T1106">
        <v>29750000</v>
      </c>
      <c r="X1106" t="s">
        <v>2800</v>
      </c>
      <c r="Y1106">
        <v>14368052.25</v>
      </c>
    </row>
    <row r="1107" spans="1:25" x14ac:dyDescent="0.3">
      <c r="A1107" s="42">
        <v>66</v>
      </c>
      <c r="B1107" s="42">
        <v>21.704395999999999</v>
      </c>
      <c r="D1107" s="27">
        <v>18</v>
      </c>
      <c r="E1107" s="27">
        <v>-10.162368000000001</v>
      </c>
      <c r="S1107" t="s">
        <v>6352</v>
      </c>
      <c r="T1107">
        <v>21000000</v>
      </c>
      <c r="X1107" t="s">
        <v>6352</v>
      </c>
      <c r="Y1107">
        <v>15593</v>
      </c>
    </row>
    <row r="1108" spans="1:25" x14ac:dyDescent="0.3">
      <c r="A1108" s="42">
        <v>3.5</v>
      </c>
      <c r="B1108" s="42">
        <v>21.638292</v>
      </c>
      <c r="D1108" s="27">
        <v>18</v>
      </c>
      <c r="E1108" s="27">
        <v>-2.8442280000000002</v>
      </c>
      <c r="S1108" t="s">
        <v>5762</v>
      </c>
      <c r="T1108">
        <v>25000000</v>
      </c>
      <c r="X1108" t="s">
        <v>5762</v>
      </c>
      <c r="Y1108">
        <v>39399750</v>
      </c>
    </row>
    <row r="1109" spans="1:25" x14ac:dyDescent="0.3">
      <c r="A1109" s="42">
        <v>3</v>
      </c>
      <c r="B1109" s="42">
        <v>21.629916000000001</v>
      </c>
      <c r="D1109" s="27">
        <v>18</v>
      </c>
      <c r="E1109" s="27">
        <v>-9.4911569999999994</v>
      </c>
      <c r="S1109" t="s">
        <v>8318</v>
      </c>
      <c r="T1109">
        <v>8000000</v>
      </c>
      <c r="X1109" t="s">
        <v>8318</v>
      </c>
      <c r="Y1109">
        <v>28439563.5</v>
      </c>
    </row>
    <row r="1110" spans="1:25" x14ac:dyDescent="0.3">
      <c r="A1110" s="42">
        <v>54</v>
      </c>
      <c r="B1110" s="42">
        <v>21.604320000000001</v>
      </c>
      <c r="D1110" s="27">
        <v>18</v>
      </c>
      <c r="E1110" s="27">
        <v>-10.260951</v>
      </c>
      <c r="S1110" t="s">
        <v>11230</v>
      </c>
      <c r="T1110">
        <v>2184146.25</v>
      </c>
      <c r="X1110" t="s">
        <v>11230</v>
      </c>
    </row>
    <row r="1111" spans="1:25" x14ac:dyDescent="0.3">
      <c r="A1111" s="42">
        <v>51</v>
      </c>
      <c r="B1111" s="42">
        <v>21.601713</v>
      </c>
      <c r="D1111" s="27">
        <v>17</v>
      </c>
      <c r="E1111" s="27">
        <v>-10.265155999999999</v>
      </c>
      <c r="S1111" t="s">
        <v>7247</v>
      </c>
      <c r="T1111">
        <v>17000000</v>
      </c>
      <c r="X1111" t="s">
        <v>7247</v>
      </c>
      <c r="Y1111">
        <v>30324946</v>
      </c>
    </row>
    <row r="1112" spans="1:25" x14ac:dyDescent="0.3">
      <c r="A1112" s="42">
        <v>2.1</v>
      </c>
      <c r="B1112" s="42">
        <v>21.55</v>
      </c>
      <c r="D1112" s="27">
        <v>18</v>
      </c>
      <c r="E1112" s="27">
        <v>-12</v>
      </c>
      <c r="S1112" t="s">
        <v>4922</v>
      </c>
      <c r="T1112">
        <v>31000000</v>
      </c>
      <c r="X1112" t="s">
        <v>4922</v>
      </c>
      <c r="Y1112">
        <v>58879132</v>
      </c>
    </row>
    <row r="1113" spans="1:25" x14ac:dyDescent="0.3">
      <c r="A1113" s="42">
        <v>90</v>
      </c>
      <c r="B1113" s="42">
        <v>21.544445</v>
      </c>
      <c r="D1113" s="27">
        <v>13</v>
      </c>
      <c r="E1113" s="27">
        <v>-6.3844219999999998</v>
      </c>
      <c r="S1113" t="s">
        <v>2975</v>
      </c>
      <c r="T1113">
        <v>29540000</v>
      </c>
      <c r="X1113" t="s">
        <v>2975</v>
      </c>
      <c r="Y1113">
        <v>30878118</v>
      </c>
    </row>
    <row r="1114" spans="1:25" x14ac:dyDescent="0.3">
      <c r="A1114" s="42">
        <v>20</v>
      </c>
      <c r="B1114" s="42">
        <v>21.535952333333334</v>
      </c>
      <c r="D1114" s="27">
        <v>18</v>
      </c>
      <c r="E1114" s="27">
        <v>-12.112543000000001</v>
      </c>
      <c r="S1114" t="s">
        <v>3867</v>
      </c>
      <c r="T1114">
        <v>4480000</v>
      </c>
      <c r="X1114" t="s">
        <v>3867</v>
      </c>
      <c r="Y1114">
        <v>104017623.5</v>
      </c>
    </row>
    <row r="1115" spans="1:25" x14ac:dyDescent="0.3">
      <c r="A1115" s="42">
        <v>19.8</v>
      </c>
      <c r="B1115" s="42">
        <v>21.500105000000001</v>
      </c>
      <c r="D1115" s="27">
        <v>18</v>
      </c>
      <c r="E1115" s="27">
        <v>-4.6376920000000004</v>
      </c>
      <c r="S1115" t="s">
        <v>4212</v>
      </c>
      <c r="T1115">
        <v>32000000</v>
      </c>
      <c r="X1115" t="s">
        <v>4212</v>
      </c>
      <c r="Y1115">
        <v>32701088</v>
      </c>
    </row>
    <row r="1116" spans="1:25" x14ac:dyDescent="0.3">
      <c r="A1116" s="42">
        <v>30</v>
      </c>
      <c r="B1116" s="42">
        <v>21.475961999999999</v>
      </c>
      <c r="D1116" s="27">
        <v>20</v>
      </c>
      <c r="E1116" s="27">
        <v>-14.298356999999999</v>
      </c>
      <c r="S1116" t="s">
        <v>3811</v>
      </c>
      <c r="T1116">
        <v>29500000</v>
      </c>
      <c r="X1116" t="s">
        <v>3811</v>
      </c>
      <c r="Y1116">
        <v>53270582.399999999</v>
      </c>
    </row>
    <row r="1117" spans="1:25" x14ac:dyDescent="0.3">
      <c r="A1117" s="42">
        <v>3</v>
      </c>
      <c r="B1117" s="42">
        <v>21.475193000000001</v>
      </c>
      <c r="D1117" s="27">
        <v>18</v>
      </c>
      <c r="E1117" s="27">
        <v>-12.305599000000001</v>
      </c>
      <c r="S1117" t="s">
        <v>3667</v>
      </c>
      <c r="T1117">
        <v>45000000</v>
      </c>
      <c r="X1117" t="s">
        <v>3667</v>
      </c>
      <c r="Y1117">
        <v>20400913</v>
      </c>
    </row>
    <row r="1118" spans="1:25" x14ac:dyDescent="0.3">
      <c r="A1118" s="42">
        <v>6</v>
      </c>
      <c r="B1118" s="42">
        <v>21.457408999999998</v>
      </c>
      <c r="D1118" s="27">
        <v>20</v>
      </c>
      <c r="E1118" s="27">
        <v>-14.666342</v>
      </c>
      <c r="S1118" t="s">
        <v>5986</v>
      </c>
      <c r="T1118">
        <v>25000000</v>
      </c>
      <c r="X1118" t="s">
        <v>5986</v>
      </c>
    </row>
    <row r="1119" spans="1:25" x14ac:dyDescent="0.3">
      <c r="A1119" s="42">
        <v>30</v>
      </c>
      <c r="B1119" s="42">
        <v>21.432423</v>
      </c>
      <c r="D1119" s="27">
        <v>18</v>
      </c>
      <c r="E1119" s="27">
        <v>-13.585464999999999</v>
      </c>
      <c r="S1119" t="s">
        <v>11242</v>
      </c>
      <c r="T1119">
        <v>3200000</v>
      </c>
      <c r="X1119" t="s">
        <v>11242</v>
      </c>
    </row>
    <row r="1120" spans="1:25" x14ac:dyDescent="0.3">
      <c r="A1120" s="42">
        <v>4</v>
      </c>
      <c r="B1120" s="42">
        <v>21.359200000000001</v>
      </c>
      <c r="D1120" s="27">
        <v>28.5</v>
      </c>
      <c r="E1120" s="27">
        <v>-23.693249999999999</v>
      </c>
      <c r="S1120" t="s">
        <v>8197</v>
      </c>
      <c r="T1120">
        <v>12620000</v>
      </c>
      <c r="X1120" t="s">
        <v>8197</v>
      </c>
      <c r="Y1120">
        <v>31662</v>
      </c>
    </row>
    <row r="1121" spans="1:25" x14ac:dyDescent="0.3">
      <c r="A1121" s="42">
        <v>48</v>
      </c>
      <c r="B1121" s="42">
        <v>21.304264</v>
      </c>
      <c r="D1121" s="27">
        <v>18</v>
      </c>
      <c r="E1121" s="27">
        <v>-14.292206</v>
      </c>
      <c r="S1121" t="s">
        <v>3784</v>
      </c>
      <c r="T1121">
        <v>27666666.666666668</v>
      </c>
      <c r="X1121" t="s">
        <v>3784</v>
      </c>
      <c r="Y1121">
        <v>53074928.333333336</v>
      </c>
    </row>
    <row r="1122" spans="1:25" x14ac:dyDescent="0.3">
      <c r="A1122" s="42">
        <v>16</v>
      </c>
      <c r="B1122" s="42">
        <v>21.300107000000001</v>
      </c>
      <c r="D1122" s="27">
        <v>18</v>
      </c>
      <c r="E1122" s="27">
        <v>-14.796956</v>
      </c>
      <c r="S1122" t="s">
        <v>3817</v>
      </c>
      <c r="T1122">
        <v>32000000</v>
      </c>
      <c r="X1122" t="s">
        <v>3817</v>
      </c>
      <c r="Y1122">
        <v>24375436</v>
      </c>
    </row>
    <row r="1123" spans="1:25" x14ac:dyDescent="0.3">
      <c r="A1123" s="42">
        <v>26</v>
      </c>
      <c r="B1123" s="42">
        <v>21.285499000000002</v>
      </c>
      <c r="D1123" s="27">
        <v>18</v>
      </c>
      <c r="E1123" s="27">
        <v>-13.564916999999999</v>
      </c>
      <c r="S1123" t="s">
        <v>5984</v>
      </c>
      <c r="T1123">
        <v>15666666.666666666</v>
      </c>
      <c r="X1123" t="s">
        <v>5984</v>
      </c>
      <c r="Y1123">
        <v>4861440.666666667</v>
      </c>
    </row>
    <row r="1124" spans="1:25" x14ac:dyDescent="0.3">
      <c r="A1124" s="42">
        <v>46</v>
      </c>
      <c r="B1124" s="42">
        <v>21.263182</v>
      </c>
      <c r="D1124" s="27">
        <v>12</v>
      </c>
      <c r="E1124" s="27">
        <v>-9.7773529999999997</v>
      </c>
      <c r="S1124" t="s">
        <v>7238</v>
      </c>
      <c r="T1124">
        <v>17000000</v>
      </c>
      <c r="X1124" t="s">
        <v>7238</v>
      </c>
      <c r="Y1124">
        <v>37566230</v>
      </c>
    </row>
    <row r="1125" spans="1:25" x14ac:dyDescent="0.3">
      <c r="A1125" s="42">
        <v>16.5</v>
      </c>
      <c r="B1125" s="42">
        <v>21.221948999999999</v>
      </c>
      <c r="D1125" s="27">
        <v>18</v>
      </c>
      <c r="E1125" s="27">
        <v>-17.323302000000002</v>
      </c>
      <c r="S1125" t="s">
        <v>10690</v>
      </c>
      <c r="T1125">
        <v>4250000</v>
      </c>
      <c r="X1125" t="s">
        <v>10690</v>
      </c>
    </row>
    <row r="1126" spans="1:25" x14ac:dyDescent="0.3">
      <c r="A1126" s="42">
        <v>54.4</v>
      </c>
      <c r="B1126" s="42">
        <v>21.221914999999999</v>
      </c>
      <c r="D1126" s="27">
        <v>33.5</v>
      </c>
      <c r="E1126" s="27">
        <v>-30.080033</v>
      </c>
      <c r="S1126" t="s">
        <v>8105</v>
      </c>
      <c r="T1126">
        <v>13000000</v>
      </c>
      <c r="X1126" t="s">
        <v>8105</v>
      </c>
      <c r="Y1126">
        <v>28501605</v>
      </c>
    </row>
    <row r="1127" spans="1:25" x14ac:dyDescent="0.3">
      <c r="A1127" s="42">
        <v>30</v>
      </c>
      <c r="B1127" s="42">
        <v>21.185897000000001</v>
      </c>
      <c r="D1127" s="27">
        <v>18</v>
      </c>
      <c r="E1127" s="27">
        <v>-17.646256999999999</v>
      </c>
      <c r="S1127" t="s">
        <v>12162</v>
      </c>
      <c r="X1127" t="s">
        <v>12162</v>
      </c>
    </row>
    <row r="1128" spans="1:25" x14ac:dyDescent="0.3">
      <c r="A1128" s="42">
        <v>55</v>
      </c>
      <c r="B1128" s="42">
        <v>21.137505000000001</v>
      </c>
      <c r="D1128" s="27">
        <v>11.35</v>
      </c>
      <c r="E1128" s="27">
        <v>-11.120689</v>
      </c>
      <c r="S1128" t="s">
        <v>3282</v>
      </c>
      <c r="T1128">
        <v>21412500</v>
      </c>
      <c r="X1128" t="s">
        <v>3282</v>
      </c>
      <c r="Y1128">
        <v>82202500</v>
      </c>
    </row>
    <row r="1129" spans="1:25" x14ac:dyDescent="0.3">
      <c r="A1129" s="42">
        <v>11</v>
      </c>
      <c r="B1129" s="42">
        <v>21.131482999999999</v>
      </c>
      <c r="D1129" s="27">
        <v>14</v>
      </c>
      <c r="E1129" s="27">
        <v>-13.93674</v>
      </c>
      <c r="S1129" t="s">
        <v>207</v>
      </c>
      <c r="T1129">
        <v>112000000</v>
      </c>
      <c r="X1129" t="s">
        <v>207</v>
      </c>
      <c r="Y1129">
        <v>207183190.59999999</v>
      </c>
    </row>
    <row r="1130" spans="1:25" x14ac:dyDescent="0.3">
      <c r="A1130" s="42">
        <v>80</v>
      </c>
      <c r="B1130" s="42">
        <v>21.111837000000001</v>
      </c>
      <c r="D1130" s="27">
        <v>14</v>
      </c>
      <c r="E1130" s="27">
        <v>-12.971342</v>
      </c>
      <c r="S1130" t="s">
        <v>1347</v>
      </c>
      <c r="T1130">
        <v>47750000</v>
      </c>
      <c r="X1130" t="s">
        <v>1347</v>
      </c>
      <c r="Y1130">
        <v>109313385</v>
      </c>
    </row>
    <row r="1131" spans="1:25" x14ac:dyDescent="0.3">
      <c r="A1131" s="42">
        <v>30</v>
      </c>
      <c r="B1131" s="42">
        <v>21.109400000000001</v>
      </c>
      <c r="D1131" s="27">
        <v>17.5</v>
      </c>
      <c r="E1131" s="27">
        <v>-10.482822000000001</v>
      </c>
      <c r="S1131" t="s">
        <v>4839</v>
      </c>
      <c r="T1131">
        <v>15500000</v>
      </c>
      <c r="X1131" t="s">
        <v>4839</v>
      </c>
      <c r="Y1131">
        <v>46039488</v>
      </c>
    </row>
    <row r="1132" spans="1:25" x14ac:dyDescent="0.3">
      <c r="A1132" s="42">
        <v>30</v>
      </c>
      <c r="B1132" s="42">
        <v>21.097664000000002</v>
      </c>
      <c r="D1132" s="27">
        <v>17.5</v>
      </c>
      <c r="E1132" s="27">
        <v>-17.174509</v>
      </c>
      <c r="S1132" t="s">
        <v>11317</v>
      </c>
      <c r="X1132" t="s">
        <v>11317</v>
      </c>
      <c r="Y1132">
        <v>229094</v>
      </c>
    </row>
    <row r="1133" spans="1:25" x14ac:dyDescent="0.3">
      <c r="A1133" s="42">
        <v>6.5</v>
      </c>
      <c r="B1133" s="42">
        <v>21.045445000000001</v>
      </c>
      <c r="D1133" s="27">
        <v>34</v>
      </c>
      <c r="E1133" s="27">
        <v>-14.306108999999999</v>
      </c>
      <c r="S1133" t="s">
        <v>2872</v>
      </c>
      <c r="T1133">
        <v>24400000</v>
      </c>
      <c r="X1133" t="s">
        <v>2872</v>
      </c>
      <c r="Y1133">
        <v>47272993.399999999</v>
      </c>
    </row>
    <row r="1134" spans="1:25" x14ac:dyDescent="0.3">
      <c r="A1134" s="42">
        <v>29</v>
      </c>
      <c r="B1134" s="42">
        <v>21.041732</v>
      </c>
      <c r="D1134" s="27">
        <v>17</v>
      </c>
      <c r="E1134" s="27">
        <v>-0.68823699999999999</v>
      </c>
      <c r="S1134" t="s">
        <v>5341</v>
      </c>
      <c r="T1134">
        <v>29000000</v>
      </c>
      <c r="X1134" t="s">
        <v>5341</v>
      </c>
      <c r="Y1134">
        <v>6301131</v>
      </c>
    </row>
    <row r="1135" spans="1:25" x14ac:dyDescent="0.3">
      <c r="A1135" s="42">
        <v>39</v>
      </c>
      <c r="B1135" s="42">
        <v>21</v>
      </c>
      <c r="D1135" s="27">
        <v>17</v>
      </c>
      <c r="E1135" s="27">
        <v>-4.3063789999999997</v>
      </c>
      <c r="S1135" t="s">
        <v>6517</v>
      </c>
      <c r="T1135">
        <v>20000000</v>
      </c>
      <c r="X1135" t="s">
        <v>6517</v>
      </c>
      <c r="Y1135">
        <v>29753944</v>
      </c>
    </row>
    <row r="1136" spans="1:25" x14ac:dyDescent="0.3">
      <c r="A1136" s="42">
        <v>4</v>
      </c>
      <c r="B1136" s="42">
        <v>21</v>
      </c>
      <c r="D1136" s="27">
        <v>17</v>
      </c>
      <c r="E1136" s="27">
        <v>-5.3655419999999996</v>
      </c>
      <c r="S1136" t="s">
        <v>868</v>
      </c>
      <c r="T1136">
        <v>52600000</v>
      </c>
      <c r="X1136" t="s">
        <v>868</v>
      </c>
      <c r="Y1136">
        <v>60615383.799999997</v>
      </c>
    </row>
    <row r="1137" spans="1:25" x14ac:dyDescent="0.3">
      <c r="A1137" s="42">
        <v>23</v>
      </c>
      <c r="B1137" s="42">
        <v>20.98423</v>
      </c>
      <c r="D1137" s="27">
        <v>17</v>
      </c>
      <c r="E1137" s="27">
        <v>-8.3376819999999991</v>
      </c>
      <c r="S1137" t="s">
        <v>10036</v>
      </c>
      <c r="T1137">
        <v>6000000</v>
      </c>
      <c r="X1137" t="s">
        <v>10036</v>
      </c>
      <c r="Y1137">
        <v>5359774</v>
      </c>
    </row>
    <row r="1138" spans="1:25" x14ac:dyDescent="0.3">
      <c r="A1138" s="42">
        <v>17</v>
      </c>
      <c r="B1138" s="42">
        <v>20.939782000000001</v>
      </c>
      <c r="D1138" s="27">
        <v>19</v>
      </c>
      <c r="E1138" s="27">
        <v>-11.843275</v>
      </c>
      <c r="S1138" t="s">
        <v>1489</v>
      </c>
      <c r="T1138">
        <v>23966666.666666668</v>
      </c>
      <c r="X1138" t="s">
        <v>1489</v>
      </c>
      <c r="Y1138">
        <v>26077586</v>
      </c>
    </row>
    <row r="1139" spans="1:25" x14ac:dyDescent="0.3">
      <c r="A1139" s="42">
        <v>30</v>
      </c>
      <c r="B1139" s="42">
        <v>20.921738000000001</v>
      </c>
      <c r="D1139" s="27">
        <v>17</v>
      </c>
      <c r="E1139" s="27">
        <v>-1.31898</v>
      </c>
      <c r="S1139" t="s">
        <v>1343</v>
      </c>
      <c r="T1139">
        <v>53000000</v>
      </c>
      <c r="X1139" t="s">
        <v>1343</v>
      </c>
      <c r="Y1139">
        <v>47027413</v>
      </c>
    </row>
    <row r="1140" spans="1:25" x14ac:dyDescent="0.3">
      <c r="A1140" s="42">
        <v>65</v>
      </c>
      <c r="B1140" s="42">
        <v>20.911262000000001</v>
      </c>
      <c r="D1140" s="27">
        <v>17</v>
      </c>
      <c r="E1140" s="27">
        <v>-10.144863000000001</v>
      </c>
      <c r="S1140" t="s">
        <v>11719</v>
      </c>
      <c r="T1140">
        <v>2500000</v>
      </c>
      <c r="X1140" t="s">
        <v>11719</v>
      </c>
    </row>
    <row r="1141" spans="1:25" x14ac:dyDescent="0.3">
      <c r="A1141" s="42">
        <v>15</v>
      </c>
      <c r="B1141" s="42">
        <v>20.887263000000001</v>
      </c>
      <c r="D1141" s="27">
        <v>17</v>
      </c>
      <c r="E1141" s="27">
        <v>-14.305929000000001</v>
      </c>
      <c r="S1141" t="s">
        <v>7660</v>
      </c>
      <c r="T1141">
        <v>14000000</v>
      </c>
      <c r="X1141" t="s">
        <v>7660</v>
      </c>
      <c r="Y1141">
        <v>21468807</v>
      </c>
    </row>
    <row r="1142" spans="1:25" x14ac:dyDescent="0.3">
      <c r="A1142" s="42">
        <v>35</v>
      </c>
      <c r="B1142" s="42">
        <v>20.802754</v>
      </c>
      <c r="D1142" s="27">
        <v>17</v>
      </c>
      <c r="E1142" s="27">
        <v>-14.684317</v>
      </c>
      <c r="S1142" t="s">
        <v>2664</v>
      </c>
      <c r="T1142">
        <v>35000000</v>
      </c>
      <c r="X1142" t="s">
        <v>2664</v>
      </c>
      <c r="Y1142">
        <v>72025478</v>
      </c>
    </row>
    <row r="1143" spans="1:25" x14ac:dyDescent="0.3">
      <c r="A1143" s="42">
        <v>14</v>
      </c>
      <c r="B1143" s="42">
        <v>20.79316</v>
      </c>
      <c r="D1143" s="27">
        <v>17</v>
      </c>
      <c r="E1143" s="27">
        <v>-15</v>
      </c>
      <c r="S1143" t="s">
        <v>6489</v>
      </c>
      <c r="T1143">
        <v>20000000</v>
      </c>
      <c r="X1143" t="s">
        <v>6489</v>
      </c>
      <c r="Y1143">
        <v>33422556</v>
      </c>
    </row>
    <row r="1144" spans="1:25" x14ac:dyDescent="0.3">
      <c r="A1144" s="42">
        <v>38</v>
      </c>
      <c r="B1144" s="42">
        <v>20.700247000000001</v>
      </c>
      <c r="D1144" s="27">
        <v>17</v>
      </c>
      <c r="E1144" s="27">
        <v>-15.430082000000001</v>
      </c>
      <c r="S1144" t="s">
        <v>5739</v>
      </c>
      <c r="T1144">
        <v>19250000</v>
      </c>
      <c r="X1144" t="s">
        <v>5739</v>
      </c>
      <c r="Y1144">
        <v>39830795</v>
      </c>
    </row>
    <row r="1145" spans="1:25" x14ac:dyDescent="0.3">
      <c r="A1145" s="42">
        <v>14</v>
      </c>
      <c r="B1145" s="42">
        <v>20.7</v>
      </c>
      <c r="D1145" s="27">
        <v>17</v>
      </c>
      <c r="E1145" s="27">
        <v>-16.893131</v>
      </c>
      <c r="S1145" t="s">
        <v>8914</v>
      </c>
      <c r="T1145">
        <v>10000000</v>
      </c>
      <c r="X1145" t="s">
        <v>8914</v>
      </c>
      <c r="Y1145">
        <v>3333823</v>
      </c>
    </row>
    <row r="1146" spans="1:25" x14ac:dyDescent="0.3">
      <c r="A1146" s="42">
        <v>8.5</v>
      </c>
      <c r="B1146" s="42">
        <v>20.7</v>
      </c>
      <c r="D1146" s="27">
        <v>17</v>
      </c>
      <c r="E1146" s="27">
        <v>-16.726579999999998</v>
      </c>
      <c r="S1146" t="s">
        <v>5103</v>
      </c>
      <c r="T1146">
        <v>18250000</v>
      </c>
      <c r="X1146" t="s">
        <v>5103</v>
      </c>
      <c r="Y1146">
        <v>60095621.5</v>
      </c>
    </row>
    <row r="1147" spans="1:25" x14ac:dyDescent="0.3">
      <c r="A1147" s="42">
        <v>61</v>
      </c>
      <c r="B1147" s="42">
        <v>20.687587000000001</v>
      </c>
      <c r="D1147" s="27">
        <v>17</v>
      </c>
      <c r="E1147" s="27">
        <v>-12.069202000000001</v>
      </c>
      <c r="S1147" t="s">
        <v>14164</v>
      </c>
      <c r="X1147" t="s">
        <v>14164</v>
      </c>
    </row>
    <row r="1148" spans="1:25" x14ac:dyDescent="0.3">
      <c r="A1148" s="42">
        <v>10</v>
      </c>
      <c r="B1148" s="42">
        <v>20.651422</v>
      </c>
      <c r="D1148" s="27">
        <v>16.8</v>
      </c>
      <c r="E1148" s="27">
        <v>-16.579086</v>
      </c>
      <c r="S1148" t="s">
        <v>9330</v>
      </c>
      <c r="T1148">
        <v>5075000</v>
      </c>
      <c r="X1148" t="s">
        <v>9330</v>
      </c>
      <c r="Y1148">
        <v>4628904</v>
      </c>
    </row>
    <row r="1149" spans="1:25" x14ac:dyDescent="0.3">
      <c r="A1149" s="42">
        <v>60</v>
      </c>
      <c r="B1149" s="42">
        <v>20.574010000000001</v>
      </c>
      <c r="D1149" s="27">
        <v>16.5</v>
      </c>
      <c r="E1149" s="27">
        <v>-4.7979099999999999</v>
      </c>
      <c r="S1149" t="s">
        <v>5907</v>
      </c>
      <c r="T1149">
        <v>16200000</v>
      </c>
      <c r="X1149" t="s">
        <v>5907</v>
      </c>
      <c r="Y1149">
        <v>34064786</v>
      </c>
    </row>
    <row r="1150" spans="1:25" x14ac:dyDescent="0.3">
      <c r="A1150" s="42">
        <v>17</v>
      </c>
      <c r="B1150" s="42">
        <v>20.566230000000001</v>
      </c>
      <c r="D1150" s="27">
        <v>15</v>
      </c>
      <c r="E1150" s="27">
        <v>-1.994515</v>
      </c>
      <c r="S1150" t="s">
        <v>3673</v>
      </c>
      <c r="T1150">
        <v>27666666.666666668</v>
      </c>
      <c r="X1150" t="s">
        <v>3673</v>
      </c>
      <c r="Y1150">
        <v>31492071.333333332</v>
      </c>
    </row>
    <row r="1151" spans="1:25" x14ac:dyDescent="0.3">
      <c r="A1151" s="42">
        <v>45</v>
      </c>
      <c r="B1151" s="42">
        <v>20.557988999999999</v>
      </c>
      <c r="D1151" s="27">
        <v>18.5</v>
      </c>
      <c r="E1151" s="27">
        <v>-12.037424</v>
      </c>
      <c r="S1151" t="s">
        <v>12052</v>
      </c>
      <c r="T1151">
        <v>2000000</v>
      </c>
      <c r="X1151" t="s">
        <v>12052</v>
      </c>
    </row>
    <row r="1152" spans="1:25" x14ac:dyDescent="0.3">
      <c r="A1152" s="42">
        <v>9</v>
      </c>
      <c r="B1152" s="42">
        <v>20.534642333333331</v>
      </c>
      <c r="D1152" s="27">
        <v>35</v>
      </c>
      <c r="E1152" s="27">
        <v>-1.6425240000000001</v>
      </c>
      <c r="S1152" t="s">
        <v>1906</v>
      </c>
      <c r="T1152">
        <v>34000000</v>
      </c>
      <c r="X1152" t="s">
        <v>1906</v>
      </c>
      <c r="Y1152">
        <v>59102062</v>
      </c>
    </row>
    <row r="1153" spans="1:25" x14ac:dyDescent="0.3">
      <c r="A1153" s="42">
        <v>55</v>
      </c>
      <c r="B1153" s="42">
        <v>20.530832</v>
      </c>
      <c r="D1153" s="27">
        <v>16</v>
      </c>
      <c r="E1153" s="27">
        <v>-0.57280799999999998</v>
      </c>
      <c r="S1153" t="s">
        <v>8201</v>
      </c>
      <c r="T1153">
        <v>13000000</v>
      </c>
      <c r="X1153" t="s">
        <v>8201</v>
      </c>
      <c r="Y1153">
        <v>28399192</v>
      </c>
    </row>
    <row r="1154" spans="1:25" x14ac:dyDescent="0.3">
      <c r="A1154" s="42">
        <v>1.42</v>
      </c>
      <c r="B1154" s="42">
        <v>20.480028466666663</v>
      </c>
      <c r="D1154" s="27">
        <v>16</v>
      </c>
      <c r="E1154" s="27">
        <v>-1.2072210000000001</v>
      </c>
      <c r="S1154" t="s">
        <v>9763</v>
      </c>
      <c r="X1154" t="s">
        <v>9763</v>
      </c>
      <c r="Y1154">
        <v>2209479</v>
      </c>
    </row>
    <row r="1155" spans="1:25" x14ac:dyDescent="0.3">
      <c r="A1155" s="42">
        <v>26</v>
      </c>
      <c r="B1155" s="42">
        <v>20.455801999999998</v>
      </c>
      <c r="D1155" s="27">
        <v>16</v>
      </c>
      <c r="E1155" s="27">
        <v>-1.8914820000000001</v>
      </c>
      <c r="S1155" t="s">
        <v>3378</v>
      </c>
      <c r="T1155">
        <v>27750000</v>
      </c>
      <c r="X1155" t="s">
        <v>3378</v>
      </c>
      <c r="Y1155">
        <v>25173302</v>
      </c>
    </row>
    <row r="1156" spans="1:25" x14ac:dyDescent="0.3">
      <c r="A1156" s="42">
        <v>50</v>
      </c>
      <c r="B1156" s="42">
        <v>20.45</v>
      </c>
      <c r="D1156" s="27">
        <v>20</v>
      </c>
      <c r="E1156" s="27">
        <v>-6.1459999999999999</v>
      </c>
      <c r="S1156" t="s">
        <v>10849</v>
      </c>
      <c r="T1156">
        <v>4000000</v>
      </c>
      <c r="X1156" t="s">
        <v>10849</v>
      </c>
    </row>
    <row r="1157" spans="1:25" x14ac:dyDescent="0.3">
      <c r="A1157" s="42">
        <v>1</v>
      </c>
      <c r="B1157" s="42">
        <v>20.378</v>
      </c>
      <c r="D1157" s="27">
        <v>16</v>
      </c>
      <c r="E1157" s="27">
        <v>-0.5</v>
      </c>
      <c r="S1157" t="s">
        <v>8629</v>
      </c>
      <c r="X1157" t="s">
        <v>8629</v>
      </c>
      <c r="Y1157">
        <v>688363</v>
      </c>
    </row>
    <row r="1158" spans="1:25" x14ac:dyDescent="0.3">
      <c r="A1158" s="42">
        <v>10</v>
      </c>
      <c r="B1158" s="42">
        <v>20.306280999999998</v>
      </c>
      <c r="D1158" s="27">
        <v>15</v>
      </c>
      <c r="E1158" s="27">
        <v>-10.265765</v>
      </c>
      <c r="S1158" t="s">
        <v>8141</v>
      </c>
      <c r="T1158">
        <v>7670000</v>
      </c>
      <c r="X1158" t="s">
        <v>8141</v>
      </c>
      <c r="Y1158">
        <v>3112934</v>
      </c>
    </row>
    <row r="1159" spans="1:25" x14ac:dyDescent="0.3">
      <c r="A1159" s="42">
        <v>30</v>
      </c>
      <c r="B1159" s="42">
        <v>20.3</v>
      </c>
      <c r="D1159" s="27">
        <v>16</v>
      </c>
      <c r="E1159" s="27">
        <v>-11.160617</v>
      </c>
      <c r="S1159" t="s">
        <v>5844</v>
      </c>
      <c r="T1159">
        <v>22500000</v>
      </c>
      <c r="X1159" t="s">
        <v>5844</v>
      </c>
      <c r="Y1159">
        <v>25694569</v>
      </c>
    </row>
    <row r="1160" spans="1:25" x14ac:dyDescent="0.3">
      <c r="A1160" s="42">
        <v>35</v>
      </c>
      <c r="B1160" s="42">
        <v>20.291815</v>
      </c>
      <c r="D1160" s="27">
        <v>15</v>
      </c>
      <c r="E1160" s="27">
        <v>-10.806975</v>
      </c>
      <c r="S1160" t="s">
        <v>3135</v>
      </c>
      <c r="T1160">
        <v>30750000</v>
      </c>
      <c r="X1160" t="s">
        <v>3135</v>
      </c>
      <c r="Y1160">
        <v>42166964.600000001</v>
      </c>
    </row>
    <row r="1161" spans="1:25" x14ac:dyDescent="0.3">
      <c r="A1161" s="42">
        <v>60</v>
      </c>
      <c r="B1161" s="42">
        <v>20.281096000000002</v>
      </c>
      <c r="D1161" s="27">
        <v>16</v>
      </c>
      <c r="E1161" s="27">
        <v>-10.1</v>
      </c>
      <c r="S1161" t="s">
        <v>887</v>
      </c>
      <c r="T1161">
        <v>163938666.66666666</v>
      </c>
      <c r="X1161" t="s">
        <v>887</v>
      </c>
      <c r="Y1161">
        <v>82233506</v>
      </c>
    </row>
    <row r="1162" spans="1:25" x14ac:dyDescent="0.3">
      <c r="A1162" s="42">
        <v>6</v>
      </c>
      <c r="B1162" s="42">
        <v>20.236602999999999</v>
      </c>
      <c r="D1162" s="27">
        <v>16</v>
      </c>
      <c r="E1162" s="27">
        <v>-13.150857999999999</v>
      </c>
      <c r="S1162" t="s">
        <v>10748</v>
      </c>
      <c r="T1162">
        <v>35000000</v>
      </c>
      <c r="X1162" t="s">
        <v>10748</v>
      </c>
      <c r="Y1162">
        <v>49413</v>
      </c>
    </row>
    <row r="1163" spans="1:25" x14ac:dyDescent="0.3">
      <c r="A1163" s="42">
        <v>80</v>
      </c>
      <c r="B1163" s="42">
        <v>20.169067999999999</v>
      </c>
      <c r="D1163" s="27">
        <v>16</v>
      </c>
      <c r="E1163" s="27">
        <v>-14.313571</v>
      </c>
      <c r="S1163" t="s">
        <v>12882</v>
      </c>
      <c r="T1163">
        <v>1000000</v>
      </c>
      <c r="X1163" t="s">
        <v>12882</v>
      </c>
      <c r="Y1163">
        <v>96734</v>
      </c>
    </row>
    <row r="1164" spans="1:25" x14ac:dyDescent="0.3">
      <c r="A1164" s="42">
        <v>0.245</v>
      </c>
      <c r="B1164" s="42">
        <v>20.155000000000001</v>
      </c>
      <c r="D1164" s="27">
        <v>16</v>
      </c>
      <c r="E1164" s="27">
        <v>-14.015257</v>
      </c>
      <c r="S1164" t="s">
        <v>1605</v>
      </c>
      <c r="T1164">
        <v>41500000</v>
      </c>
      <c r="X1164" t="s">
        <v>1605</v>
      </c>
      <c r="Y1164">
        <v>41167332</v>
      </c>
    </row>
    <row r="1165" spans="1:25" x14ac:dyDescent="0.3">
      <c r="A1165" s="42">
        <v>34</v>
      </c>
      <c r="B1165" s="42">
        <v>20.132595999999999</v>
      </c>
      <c r="D1165" s="27">
        <v>16</v>
      </c>
      <c r="E1165" s="27">
        <v>-14.333738</v>
      </c>
      <c r="S1165" t="s">
        <v>2621</v>
      </c>
      <c r="T1165">
        <v>50000000</v>
      </c>
      <c r="X1165" t="s">
        <v>2621</v>
      </c>
      <c r="Y1165">
        <v>36017707.666666664</v>
      </c>
    </row>
    <row r="1166" spans="1:25" x14ac:dyDescent="0.3">
      <c r="A1166" s="42">
        <v>25</v>
      </c>
      <c r="B1166" s="42">
        <v>20.089047999999998</v>
      </c>
      <c r="D1166" s="27">
        <v>20</v>
      </c>
      <c r="E1166" s="27">
        <v>-17.680813000000001</v>
      </c>
      <c r="S1166" t="s">
        <v>6172</v>
      </c>
      <c r="T1166">
        <v>11000000</v>
      </c>
      <c r="X1166" t="s">
        <v>6172</v>
      </c>
    </row>
    <row r="1167" spans="1:25" x14ac:dyDescent="0.3">
      <c r="A1167" s="42">
        <v>8.5</v>
      </c>
      <c r="B1167" s="42">
        <v>20.063925999999999</v>
      </c>
      <c r="D1167" s="27">
        <v>16</v>
      </c>
      <c r="E1167" s="27">
        <v>-2.0777890000000001</v>
      </c>
      <c r="S1167" t="s">
        <v>170</v>
      </c>
      <c r="T1167">
        <v>103000000</v>
      </c>
      <c r="X1167" t="s">
        <v>170</v>
      </c>
      <c r="Y1167">
        <v>199956067.66666666</v>
      </c>
    </row>
    <row r="1168" spans="1:25" x14ac:dyDescent="0.3">
      <c r="A1168" s="42">
        <v>15</v>
      </c>
      <c r="B1168" s="42">
        <v>20.054908999999999</v>
      </c>
      <c r="D1168" s="27">
        <v>15</v>
      </c>
      <c r="E1168" s="27">
        <v>-14.976908999999999</v>
      </c>
      <c r="S1168" t="s">
        <v>11774</v>
      </c>
      <c r="T1168">
        <v>967033.33333333337</v>
      </c>
      <c r="X1168" t="s">
        <v>11774</v>
      </c>
      <c r="Y1168">
        <v>4414159</v>
      </c>
    </row>
    <row r="1169" spans="1:25" x14ac:dyDescent="0.3">
      <c r="A1169" s="42">
        <v>60</v>
      </c>
      <c r="B1169" s="42">
        <v>20.033643000000001</v>
      </c>
      <c r="D1169" s="27">
        <v>13</v>
      </c>
      <c r="E1169" s="27">
        <v>-12.663532999999999</v>
      </c>
      <c r="S1169" t="s">
        <v>8180</v>
      </c>
      <c r="T1169">
        <v>3000000</v>
      </c>
      <c r="X1169" t="s">
        <v>8180</v>
      </c>
      <c r="Y1169">
        <v>1200000</v>
      </c>
    </row>
    <row r="1170" spans="1:25" x14ac:dyDescent="0.3">
      <c r="A1170" s="42">
        <v>15</v>
      </c>
      <c r="B1170" s="42">
        <v>20.007180000000002</v>
      </c>
      <c r="D1170" s="27">
        <v>16</v>
      </c>
      <c r="E1170" s="27">
        <v>-15.997036</v>
      </c>
      <c r="S1170" t="s">
        <v>3273</v>
      </c>
      <c r="T1170">
        <v>31000000</v>
      </c>
      <c r="X1170" t="s">
        <v>3273</v>
      </c>
      <c r="Y1170">
        <v>47405723</v>
      </c>
    </row>
    <row r="1171" spans="1:25" x14ac:dyDescent="0.3">
      <c r="A1171" s="42">
        <v>75</v>
      </c>
      <c r="B1171" s="42">
        <v>19.999143</v>
      </c>
      <c r="D1171" s="27">
        <v>16</v>
      </c>
      <c r="E1171" s="27">
        <v>-13.571116999999999</v>
      </c>
      <c r="S1171" t="s">
        <v>8673</v>
      </c>
      <c r="T1171">
        <v>10000000</v>
      </c>
      <c r="X1171" t="s">
        <v>8673</v>
      </c>
      <c r="Y1171">
        <v>11043445</v>
      </c>
    </row>
    <row r="1172" spans="1:25" x14ac:dyDescent="0.3">
      <c r="A1172" s="42">
        <v>110</v>
      </c>
      <c r="B1172" s="42">
        <v>19.995816999999999</v>
      </c>
      <c r="D1172" s="27">
        <v>15.6</v>
      </c>
      <c r="E1172" s="27">
        <v>-2.0281829999999998</v>
      </c>
      <c r="S1172" t="s">
        <v>10062</v>
      </c>
      <c r="T1172">
        <v>2825000</v>
      </c>
      <c r="X1172" t="s">
        <v>10062</v>
      </c>
    </row>
    <row r="1173" spans="1:25" x14ac:dyDescent="0.3">
      <c r="A1173" s="42">
        <v>12</v>
      </c>
      <c r="B1173" s="42">
        <v>19.990064</v>
      </c>
      <c r="D1173" s="27">
        <v>10.75</v>
      </c>
      <c r="E1173" s="27">
        <v>-9.1954340000000006</v>
      </c>
      <c r="S1173" t="s">
        <v>6424</v>
      </c>
      <c r="T1173">
        <v>16500000</v>
      </c>
      <c r="X1173" t="s">
        <v>6424</v>
      </c>
      <c r="Y1173">
        <v>40568536</v>
      </c>
    </row>
    <row r="1174" spans="1:25" x14ac:dyDescent="0.3">
      <c r="A1174" s="42">
        <v>53</v>
      </c>
      <c r="B1174" s="42">
        <v>19.980108000000001</v>
      </c>
      <c r="D1174" s="27">
        <v>15.5</v>
      </c>
      <c r="E1174" s="27">
        <v>-14.318803000000001</v>
      </c>
      <c r="S1174" t="s">
        <v>718</v>
      </c>
      <c r="T1174">
        <v>57200000</v>
      </c>
      <c r="X1174" t="s">
        <v>718</v>
      </c>
      <c r="Y1174">
        <v>72118004</v>
      </c>
    </row>
    <row r="1175" spans="1:25" x14ac:dyDescent="0.3">
      <c r="A1175" s="42">
        <v>215</v>
      </c>
      <c r="B1175" s="42">
        <v>19.903075999999999</v>
      </c>
      <c r="D1175" s="27">
        <v>15.3</v>
      </c>
      <c r="E1175" s="27">
        <v>-15.218475</v>
      </c>
      <c r="S1175" t="s">
        <v>8433</v>
      </c>
      <c r="T1175">
        <v>12000000</v>
      </c>
      <c r="X1175" t="s">
        <v>8433</v>
      </c>
      <c r="Y1175">
        <v>3950294</v>
      </c>
    </row>
    <row r="1176" spans="1:25" x14ac:dyDescent="0.3">
      <c r="A1176" s="42">
        <v>5</v>
      </c>
      <c r="B1176" s="42">
        <v>19.809546999999998</v>
      </c>
      <c r="D1176" s="27">
        <v>15.5</v>
      </c>
      <c r="E1176" s="27">
        <v>-7.7252700000000001</v>
      </c>
      <c r="S1176" t="s">
        <v>13898</v>
      </c>
      <c r="T1176">
        <v>225000</v>
      </c>
      <c r="X1176" t="s">
        <v>13898</v>
      </c>
      <c r="Y1176">
        <v>1027119</v>
      </c>
    </row>
    <row r="1177" spans="1:25" x14ac:dyDescent="0.3">
      <c r="A1177" s="42">
        <v>8.1999999999999993</v>
      </c>
      <c r="B1177" s="42">
        <v>19.779399999999999</v>
      </c>
      <c r="D1177" s="27">
        <v>15.5</v>
      </c>
      <c r="E1177" s="27">
        <v>-15.18296</v>
      </c>
      <c r="S1177" t="s">
        <v>3146</v>
      </c>
      <c r="T1177">
        <v>5000000</v>
      </c>
      <c r="X1177" t="s">
        <v>3146</v>
      </c>
      <c r="Y1177">
        <v>3093491</v>
      </c>
    </row>
    <row r="1178" spans="1:25" x14ac:dyDescent="0.3">
      <c r="A1178" s="42">
        <v>20</v>
      </c>
      <c r="B1178" s="42">
        <v>19.737645000000001</v>
      </c>
      <c r="D1178" s="27">
        <v>15</v>
      </c>
      <c r="E1178" s="27">
        <v>-13.5</v>
      </c>
      <c r="S1178" t="s">
        <v>477</v>
      </c>
      <c r="T1178">
        <v>62857142.857142858</v>
      </c>
      <c r="X1178" t="s">
        <v>477</v>
      </c>
      <c r="Y1178">
        <v>82476454.285714284</v>
      </c>
    </row>
    <row r="1179" spans="1:25" x14ac:dyDescent="0.3">
      <c r="A1179" s="42">
        <v>25</v>
      </c>
      <c r="B1179" s="42">
        <v>19.7</v>
      </c>
      <c r="D1179" s="27">
        <v>44</v>
      </c>
      <c r="E1179" s="27">
        <v>-4.899044</v>
      </c>
      <c r="S1179" t="s">
        <v>10256</v>
      </c>
      <c r="T1179">
        <v>4000000</v>
      </c>
      <c r="X1179" t="s">
        <v>10256</v>
      </c>
    </row>
    <row r="1180" spans="1:25" x14ac:dyDescent="0.3">
      <c r="A1180" s="42">
        <v>12</v>
      </c>
      <c r="B1180" s="42">
        <v>19.691811000000001</v>
      </c>
      <c r="D1180" s="27">
        <v>15</v>
      </c>
      <c r="E1180" s="27">
        <v>-9</v>
      </c>
      <c r="S1180" t="s">
        <v>10733</v>
      </c>
      <c r="T1180">
        <v>2000000</v>
      </c>
      <c r="X1180" t="s">
        <v>10733</v>
      </c>
      <c r="Y1180">
        <v>410241</v>
      </c>
    </row>
    <row r="1181" spans="1:25" x14ac:dyDescent="0.3">
      <c r="A1181" s="42">
        <v>12</v>
      </c>
      <c r="B1181" s="42">
        <v>19.597131000000001</v>
      </c>
      <c r="D1181" s="27">
        <v>20</v>
      </c>
      <c r="E1181" s="27">
        <v>-1.1566860000000001</v>
      </c>
      <c r="S1181" t="s">
        <v>9434</v>
      </c>
      <c r="T1181">
        <v>8000000</v>
      </c>
      <c r="X1181" t="s">
        <v>9434</v>
      </c>
      <c r="Y1181">
        <v>16699684</v>
      </c>
    </row>
    <row r="1182" spans="1:25" x14ac:dyDescent="0.3">
      <c r="A1182" s="42">
        <v>40</v>
      </c>
      <c r="B1182" s="42">
        <v>19.588068</v>
      </c>
      <c r="D1182" s="27">
        <v>15</v>
      </c>
      <c r="E1182" s="27">
        <v>-6.1429999999999998E-2</v>
      </c>
      <c r="S1182" t="s">
        <v>13576</v>
      </c>
      <c r="T1182">
        <v>218</v>
      </c>
      <c r="X1182" t="s">
        <v>13576</v>
      </c>
      <c r="Y1182">
        <v>592014</v>
      </c>
    </row>
    <row r="1183" spans="1:25" x14ac:dyDescent="0.3">
      <c r="A1183" s="42">
        <v>55</v>
      </c>
      <c r="B1183" s="42">
        <v>19.540762000000001</v>
      </c>
      <c r="D1183" s="27">
        <v>15</v>
      </c>
      <c r="E1183" s="27">
        <v>-0.75099499999999997</v>
      </c>
      <c r="S1183" t="s">
        <v>9378</v>
      </c>
      <c r="T1183">
        <v>8000000</v>
      </c>
      <c r="X1183" t="s">
        <v>9378</v>
      </c>
      <c r="Y1183">
        <v>59889948</v>
      </c>
    </row>
    <row r="1184" spans="1:25" x14ac:dyDescent="0.3">
      <c r="A1184" s="42">
        <v>4.5</v>
      </c>
      <c r="B1184" s="42">
        <v>19.532854</v>
      </c>
      <c r="D1184" s="27">
        <v>15</v>
      </c>
      <c r="E1184" s="27">
        <v>-2.2981199999999999</v>
      </c>
      <c r="S1184" t="s">
        <v>1769</v>
      </c>
      <c r="T1184">
        <v>45000000</v>
      </c>
      <c r="X1184" t="s">
        <v>1769</v>
      </c>
      <c r="Y1184">
        <v>61927891.399999999</v>
      </c>
    </row>
    <row r="1185" spans="1:25" x14ac:dyDescent="0.3">
      <c r="A1185" s="42">
        <v>26</v>
      </c>
      <c r="B1185" s="42">
        <v>19.506619000000001</v>
      </c>
      <c r="D1185" s="27">
        <v>15</v>
      </c>
      <c r="E1185" s="27">
        <v>-2.1988099999999999</v>
      </c>
      <c r="S1185" t="s">
        <v>6045</v>
      </c>
      <c r="T1185">
        <v>25000000</v>
      </c>
      <c r="X1185" t="s">
        <v>6045</v>
      </c>
    </row>
    <row r="1186" spans="1:25" x14ac:dyDescent="0.3">
      <c r="A1186" s="42">
        <v>36</v>
      </c>
      <c r="B1186" s="42">
        <v>19.5</v>
      </c>
      <c r="D1186" s="27">
        <v>15</v>
      </c>
      <c r="E1186" s="27">
        <v>-2.4505150000000002</v>
      </c>
      <c r="S1186" t="s">
        <v>2171</v>
      </c>
      <c r="T1186">
        <v>46500000</v>
      </c>
      <c r="X1186" t="s">
        <v>2171</v>
      </c>
      <c r="Y1186">
        <v>51468038.5</v>
      </c>
    </row>
    <row r="1187" spans="1:25" x14ac:dyDescent="0.3">
      <c r="A1187" s="42">
        <v>10</v>
      </c>
      <c r="B1187" s="42">
        <v>19.5</v>
      </c>
      <c r="D1187" s="27">
        <v>15</v>
      </c>
      <c r="E1187" s="27">
        <v>-1.233986</v>
      </c>
      <c r="S1187" t="s">
        <v>6769</v>
      </c>
      <c r="T1187">
        <v>20000000</v>
      </c>
      <c r="X1187" t="s">
        <v>6769</v>
      </c>
      <c r="Y1187">
        <v>4850401</v>
      </c>
    </row>
    <row r="1188" spans="1:25" x14ac:dyDescent="0.3">
      <c r="A1188" s="42">
        <v>26</v>
      </c>
      <c r="B1188" s="42">
        <v>19.489751999999999</v>
      </c>
      <c r="D1188" s="27">
        <v>15</v>
      </c>
      <c r="E1188" s="27">
        <v>-1.9655830000000001</v>
      </c>
      <c r="S1188" t="s">
        <v>4799</v>
      </c>
      <c r="T1188">
        <v>33000000</v>
      </c>
      <c r="X1188" t="s">
        <v>4799</v>
      </c>
      <c r="Y1188">
        <v>33682273</v>
      </c>
    </row>
    <row r="1189" spans="1:25" x14ac:dyDescent="0.3">
      <c r="A1189" s="42">
        <v>25</v>
      </c>
      <c r="B1189" s="42">
        <v>19.455658</v>
      </c>
      <c r="D1189" s="27">
        <v>15</v>
      </c>
      <c r="E1189" s="27">
        <v>-3.3675799999999998</v>
      </c>
      <c r="S1189" t="s">
        <v>6873</v>
      </c>
      <c r="T1189">
        <v>20000000</v>
      </c>
      <c r="X1189" t="s">
        <v>6873</v>
      </c>
    </row>
    <row r="1190" spans="1:25" x14ac:dyDescent="0.3">
      <c r="A1190" s="42">
        <v>2.8</v>
      </c>
      <c r="B1190" s="42">
        <v>19.402612000000001</v>
      </c>
      <c r="D1190" s="27">
        <v>15</v>
      </c>
      <c r="E1190" s="27">
        <v>-2.7875830000000001</v>
      </c>
      <c r="S1190" t="s">
        <v>5963</v>
      </c>
      <c r="T1190">
        <v>25000000</v>
      </c>
      <c r="X1190" t="s">
        <v>5963</v>
      </c>
      <c r="Y1190">
        <v>10114315</v>
      </c>
    </row>
    <row r="1191" spans="1:25" x14ac:dyDescent="0.3">
      <c r="A1191" s="42">
        <v>12</v>
      </c>
      <c r="B1191" s="42">
        <v>19.397497999999999</v>
      </c>
      <c r="D1191" s="27">
        <v>15</v>
      </c>
      <c r="E1191" s="27">
        <v>-3.385764</v>
      </c>
      <c r="S1191" t="s">
        <v>12513</v>
      </c>
      <c r="T1191">
        <v>1000000</v>
      </c>
      <c r="X1191" t="s">
        <v>12513</v>
      </c>
      <c r="Y1191">
        <v>19539</v>
      </c>
    </row>
    <row r="1192" spans="1:25" x14ac:dyDescent="0.3">
      <c r="A1192" s="42">
        <v>10</v>
      </c>
      <c r="B1192" s="42">
        <v>19.392417999999999</v>
      </c>
      <c r="D1192" s="27">
        <v>20</v>
      </c>
      <c r="E1192" s="27">
        <v>-6.6627010000000002</v>
      </c>
      <c r="S1192" t="s">
        <v>4982</v>
      </c>
      <c r="T1192">
        <v>12437500</v>
      </c>
      <c r="X1192" t="s">
        <v>4982</v>
      </c>
      <c r="Y1192">
        <v>34466990.666666664</v>
      </c>
    </row>
    <row r="1193" spans="1:25" x14ac:dyDescent="0.3">
      <c r="A1193" s="42">
        <v>8</v>
      </c>
      <c r="B1193" s="42">
        <v>19.362711999999998</v>
      </c>
      <c r="D1193" s="27">
        <v>15</v>
      </c>
      <c r="E1193" s="27">
        <v>-4.2365310000000003</v>
      </c>
      <c r="S1193" t="s">
        <v>591</v>
      </c>
      <c r="T1193">
        <v>74400000</v>
      </c>
      <c r="X1193" t="s">
        <v>591</v>
      </c>
      <c r="Y1193">
        <v>85941323.200000003</v>
      </c>
    </row>
    <row r="1194" spans="1:25" x14ac:dyDescent="0.3">
      <c r="A1194" s="42">
        <v>6</v>
      </c>
      <c r="B1194" s="42">
        <v>19.244700000000002</v>
      </c>
      <c r="D1194" s="27">
        <v>15</v>
      </c>
      <c r="E1194" s="27">
        <v>-3.8554819999999999</v>
      </c>
      <c r="S1194" t="s">
        <v>4286</v>
      </c>
      <c r="T1194">
        <v>20500000</v>
      </c>
      <c r="X1194" t="s">
        <v>4286</v>
      </c>
      <c r="Y1194">
        <v>35177212.5</v>
      </c>
    </row>
    <row r="1195" spans="1:25" x14ac:dyDescent="0.3">
      <c r="A1195" s="42">
        <v>130</v>
      </c>
      <c r="B1195" s="42">
        <v>19.234746999999999</v>
      </c>
      <c r="D1195" s="27">
        <v>15</v>
      </c>
      <c r="E1195" s="27">
        <v>-4.5566839999999997</v>
      </c>
      <c r="S1195" t="s">
        <v>13018</v>
      </c>
      <c r="T1195">
        <v>1000000</v>
      </c>
      <c r="X1195" t="s">
        <v>13018</v>
      </c>
    </row>
    <row r="1196" spans="1:25" x14ac:dyDescent="0.3">
      <c r="A1196" s="42">
        <v>35</v>
      </c>
      <c r="B1196" s="42">
        <v>19.228103999999998</v>
      </c>
      <c r="D1196" s="27">
        <v>15</v>
      </c>
      <c r="E1196" s="27">
        <v>-4.5058530000000001</v>
      </c>
      <c r="S1196" t="s">
        <v>440</v>
      </c>
      <c r="T1196">
        <v>94500000</v>
      </c>
      <c r="X1196" t="s">
        <v>440</v>
      </c>
      <c r="Y1196">
        <v>79026956.5</v>
      </c>
    </row>
    <row r="1197" spans="1:25" x14ac:dyDescent="0.3">
      <c r="A1197" s="42">
        <v>100</v>
      </c>
      <c r="B1197" s="42">
        <v>19.219978000000001</v>
      </c>
      <c r="D1197" s="27">
        <v>15</v>
      </c>
      <c r="E1197" s="27">
        <v>-5.0709999999999997</v>
      </c>
      <c r="S1197" t="s">
        <v>6141</v>
      </c>
      <c r="T1197">
        <v>25000000</v>
      </c>
      <c r="X1197" t="s">
        <v>6141</v>
      </c>
      <c r="Y1197">
        <v>4756</v>
      </c>
    </row>
    <row r="1198" spans="1:25" x14ac:dyDescent="0.3">
      <c r="A1198" s="42">
        <v>21</v>
      </c>
      <c r="B1198" s="42">
        <v>19.219708000000001</v>
      </c>
      <c r="D1198" s="27">
        <v>15</v>
      </c>
      <c r="E1198" s="27">
        <v>-4.5880200000000002</v>
      </c>
      <c r="S1198" t="s">
        <v>13433</v>
      </c>
      <c r="X1198" t="s">
        <v>13433</v>
      </c>
    </row>
    <row r="1199" spans="1:25" x14ac:dyDescent="0.3">
      <c r="A1199" s="42">
        <v>30</v>
      </c>
      <c r="B1199" s="42">
        <v>19.185998000000001</v>
      </c>
      <c r="D1199" s="27">
        <v>15</v>
      </c>
      <c r="E1199" s="27">
        <v>-5.6035130000000004</v>
      </c>
      <c r="S1199" t="s">
        <v>7140</v>
      </c>
      <c r="T1199">
        <v>18000000</v>
      </c>
      <c r="X1199" t="s">
        <v>7140</v>
      </c>
      <c r="Y1199">
        <v>4435083</v>
      </c>
    </row>
    <row r="1200" spans="1:25" x14ac:dyDescent="0.3">
      <c r="A1200" s="42">
        <v>12</v>
      </c>
      <c r="B1200" s="42">
        <v>19.179516</v>
      </c>
      <c r="D1200" s="27">
        <v>15</v>
      </c>
      <c r="E1200" s="27">
        <v>-5.9404120000000002</v>
      </c>
      <c r="S1200" t="s">
        <v>12199</v>
      </c>
      <c r="T1200">
        <v>1800000</v>
      </c>
      <c r="X1200" t="s">
        <v>12199</v>
      </c>
    </row>
    <row r="1201" spans="1:25" x14ac:dyDescent="0.3">
      <c r="A1201" s="42">
        <v>12</v>
      </c>
      <c r="B1201" s="42">
        <v>19.155435000000001</v>
      </c>
      <c r="D1201" s="27">
        <v>16</v>
      </c>
      <c r="E1201" s="27">
        <v>-6.8271899999999999</v>
      </c>
      <c r="S1201" t="s">
        <v>4244</v>
      </c>
      <c r="T1201">
        <v>6127350000</v>
      </c>
      <c r="X1201" t="s">
        <v>4244</v>
      </c>
      <c r="Y1201">
        <v>3382220.5</v>
      </c>
    </row>
    <row r="1202" spans="1:25" x14ac:dyDescent="0.3">
      <c r="A1202" s="42">
        <v>20</v>
      </c>
      <c r="B1202" s="42">
        <v>19.143839</v>
      </c>
      <c r="D1202" s="27">
        <v>15</v>
      </c>
      <c r="E1202" s="27">
        <v>-6.2644710000000003</v>
      </c>
      <c r="S1202" t="s">
        <v>2695</v>
      </c>
      <c r="T1202">
        <v>70000000</v>
      </c>
      <c r="X1202" t="s">
        <v>2695</v>
      </c>
      <c r="Y1202">
        <v>42194060</v>
      </c>
    </row>
    <row r="1203" spans="1:25" x14ac:dyDescent="0.3">
      <c r="A1203" s="42">
        <v>5</v>
      </c>
      <c r="B1203" s="42">
        <v>19.138846999999998</v>
      </c>
      <c r="D1203" s="27">
        <v>20</v>
      </c>
      <c r="E1203" s="27">
        <v>-11.413624</v>
      </c>
      <c r="S1203" t="s">
        <v>13132</v>
      </c>
      <c r="T1203">
        <v>800000</v>
      </c>
      <c r="X1203" t="s">
        <v>13132</v>
      </c>
    </row>
    <row r="1204" spans="1:25" x14ac:dyDescent="0.3">
      <c r="A1204" s="42">
        <v>20</v>
      </c>
      <c r="B1204" s="42">
        <v>19.103377999999999</v>
      </c>
      <c r="D1204" s="27">
        <v>15</v>
      </c>
      <c r="E1204" s="27">
        <v>-6.6218589999999997</v>
      </c>
      <c r="S1204" t="s">
        <v>3256</v>
      </c>
      <c r="T1204">
        <v>50000000</v>
      </c>
      <c r="X1204" t="s">
        <v>3256</v>
      </c>
      <c r="Y1204">
        <v>50150619</v>
      </c>
    </row>
    <row r="1205" spans="1:25" x14ac:dyDescent="0.3">
      <c r="A1205" s="42">
        <v>2.2000000000000002</v>
      </c>
      <c r="B1205" s="42">
        <v>19.100000000000001</v>
      </c>
      <c r="D1205" s="27">
        <v>15</v>
      </c>
      <c r="E1205" s="27">
        <v>-6.9198839999999997</v>
      </c>
      <c r="S1205" t="s">
        <v>10943</v>
      </c>
      <c r="T1205">
        <v>4000000</v>
      </c>
      <c r="X1205" t="s">
        <v>10943</v>
      </c>
      <c r="Y1205">
        <v>100412</v>
      </c>
    </row>
    <row r="1206" spans="1:25" x14ac:dyDescent="0.3">
      <c r="A1206" s="42">
        <v>40</v>
      </c>
      <c r="B1206" s="42">
        <v>19.068785999999999</v>
      </c>
      <c r="D1206" s="27">
        <v>15</v>
      </c>
      <c r="E1206" s="27">
        <v>-7.2428699999999999</v>
      </c>
      <c r="S1206" t="s">
        <v>5925</v>
      </c>
      <c r="T1206">
        <v>10000000</v>
      </c>
      <c r="X1206" t="s">
        <v>5925</v>
      </c>
      <c r="Y1206">
        <v>8460995</v>
      </c>
    </row>
    <row r="1207" spans="1:25" x14ac:dyDescent="0.3">
      <c r="A1207" s="42">
        <v>6</v>
      </c>
      <c r="B1207" s="42">
        <v>19.047630999999999</v>
      </c>
      <c r="D1207" s="27">
        <v>15</v>
      </c>
      <c r="E1207" s="27">
        <v>-5.8761659999999996</v>
      </c>
      <c r="S1207" t="s">
        <v>12835</v>
      </c>
      <c r="T1207">
        <v>1000000</v>
      </c>
      <c r="X1207" t="s">
        <v>12835</v>
      </c>
      <c r="Y1207">
        <v>428535</v>
      </c>
    </row>
    <row r="1208" spans="1:25" x14ac:dyDescent="0.3">
      <c r="A1208" s="42">
        <v>37</v>
      </c>
      <c r="B1208" s="42">
        <v>19.044241</v>
      </c>
      <c r="D1208" s="27">
        <v>15</v>
      </c>
      <c r="E1208" s="27">
        <v>-8.5907940000000007</v>
      </c>
      <c r="S1208" t="s">
        <v>924</v>
      </c>
      <c r="T1208">
        <v>52000000</v>
      </c>
      <c r="X1208" t="s">
        <v>924</v>
      </c>
      <c r="Y1208">
        <v>29307533.5</v>
      </c>
    </row>
    <row r="1209" spans="1:25" x14ac:dyDescent="0.3">
      <c r="A1209" s="42">
        <v>12</v>
      </c>
      <c r="B1209" s="42">
        <v>18.878118000000001</v>
      </c>
      <c r="D1209" s="27">
        <v>15</v>
      </c>
      <c r="E1209" s="27">
        <v>-8.6263070000000006</v>
      </c>
      <c r="S1209" t="s">
        <v>7431</v>
      </c>
      <c r="T1209">
        <v>16000000</v>
      </c>
      <c r="X1209" t="s">
        <v>7431</v>
      </c>
      <c r="Y1209">
        <v>15500000</v>
      </c>
    </row>
    <row r="1210" spans="1:25" x14ac:dyDescent="0.3">
      <c r="A1210" s="42">
        <v>10</v>
      </c>
      <c r="B1210" s="42">
        <v>18.873373999999998</v>
      </c>
      <c r="D1210" s="27">
        <v>15</v>
      </c>
      <c r="E1210" s="27">
        <v>-7.4432919999999996</v>
      </c>
      <c r="S1210" t="s">
        <v>13377</v>
      </c>
      <c r="T1210">
        <v>500000</v>
      </c>
      <c r="X1210" t="s">
        <v>13377</v>
      </c>
      <c r="Y1210">
        <v>906666</v>
      </c>
    </row>
    <row r="1211" spans="1:25" x14ac:dyDescent="0.3">
      <c r="A1211" s="42">
        <v>15</v>
      </c>
      <c r="B1211" s="42">
        <v>18.860009999999999</v>
      </c>
      <c r="D1211" s="27">
        <v>15</v>
      </c>
      <c r="E1211" s="27">
        <v>-9.6935529999999996</v>
      </c>
      <c r="S1211" t="s">
        <v>40</v>
      </c>
      <c r="T1211">
        <v>3000000</v>
      </c>
      <c r="X1211" t="s">
        <v>40</v>
      </c>
      <c r="Y1211">
        <v>24475193</v>
      </c>
    </row>
    <row r="1212" spans="1:25" x14ac:dyDescent="0.3">
      <c r="A1212" s="42">
        <v>15</v>
      </c>
      <c r="B1212" s="42">
        <v>18.771173999999998</v>
      </c>
      <c r="D1212" s="27">
        <v>15</v>
      </c>
      <c r="E1212" s="27">
        <v>-9.7825019999999991</v>
      </c>
      <c r="S1212" t="s">
        <v>14212</v>
      </c>
      <c r="T1212">
        <v>62000</v>
      </c>
      <c r="X1212" t="s">
        <v>14212</v>
      </c>
    </row>
    <row r="1213" spans="1:25" x14ac:dyDescent="0.3">
      <c r="A1213" s="42">
        <v>33</v>
      </c>
      <c r="B1213" s="42">
        <v>18.758599</v>
      </c>
      <c r="D1213" s="27">
        <v>15</v>
      </c>
      <c r="E1213" s="27">
        <v>-9.9767250000000001</v>
      </c>
      <c r="S1213" t="s">
        <v>4138</v>
      </c>
      <c r="T1213">
        <v>25000000</v>
      </c>
      <c r="X1213" t="s">
        <v>4138</v>
      </c>
      <c r="Y1213">
        <v>21176322</v>
      </c>
    </row>
    <row r="1214" spans="1:25" x14ac:dyDescent="0.3">
      <c r="A1214" s="42">
        <v>14</v>
      </c>
      <c r="B1214" s="42">
        <v>18.645546</v>
      </c>
      <c r="D1214" s="27">
        <v>15</v>
      </c>
      <c r="E1214" s="27">
        <v>-10.043599</v>
      </c>
      <c r="S1214" t="s">
        <v>202</v>
      </c>
      <c r="T1214">
        <v>145000000</v>
      </c>
      <c r="X1214" t="s">
        <v>202</v>
      </c>
      <c r="Y1214">
        <v>130536761</v>
      </c>
    </row>
    <row r="1215" spans="1:25" x14ac:dyDescent="0.3">
      <c r="A1215" s="42">
        <v>17</v>
      </c>
      <c r="B1215" s="42">
        <v>18.635045999999999</v>
      </c>
      <c r="D1215" s="27">
        <v>15</v>
      </c>
      <c r="E1215" s="27">
        <v>-10.764163</v>
      </c>
      <c r="S1215" t="s">
        <v>3792</v>
      </c>
      <c r="T1215">
        <v>31115000</v>
      </c>
      <c r="X1215" t="s">
        <v>3792</v>
      </c>
      <c r="Y1215">
        <v>57750000</v>
      </c>
    </row>
    <row r="1216" spans="1:25" x14ac:dyDescent="0.3">
      <c r="A1216" s="42">
        <v>7</v>
      </c>
      <c r="B1216" s="42">
        <v>18.625109999999999</v>
      </c>
      <c r="D1216" s="27">
        <v>20</v>
      </c>
      <c r="E1216" s="27">
        <v>-15.997045</v>
      </c>
      <c r="S1216" t="s">
        <v>14333</v>
      </c>
      <c r="T1216">
        <v>25000</v>
      </c>
      <c r="X1216" t="s">
        <v>14333</v>
      </c>
    </row>
    <row r="1217" spans="1:25" x14ac:dyDescent="0.3">
      <c r="A1217" s="42">
        <v>15</v>
      </c>
      <c r="B1217" s="42">
        <v>18.565375</v>
      </c>
      <c r="D1217" s="27">
        <v>15</v>
      </c>
      <c r="E1217" s="27">
        <v>-7.7804219999999997</v>
      </c>
      <c r="S1217" t="s">
        <v>2279</v>
      </c>
      <c r="T1217">
        <v>68000000</v>
      </c>
      <c r="X1217" t="s">
        <v>2279</v>
      </c>
      <c r="Y1217">
        <v>35324232</v>
      </c>
    </row>
    <row r="1218" spans="1:25" x14ac:dyDescent="0.3">
      <c r="A1218" s="42">
        <v>4.5</v>
      </c>
      <c r="B1218" s="42">
        <v>18.531389999999998</v>
      </c>
      <c r="D1218" s="27">
        <v>22</v>
      </c>
      <c r="E1218" s="27">
        <v>-18.752184</v>
      </c>
      <c r="S1218" t="s">
        <v>6152</v>
      </c>
      <c r="T1218">
        <v>23000000</v>
      </c>
      <c r="X1218" t="s">
        <v>6152</v>
      </c>
      <c r="Y1218">
        <v>20763013</v>
      </c>
    </row>
    <row r="1219" spans="1:25" x14ac:dyDescent="0.3">
      <c r="A1219" s="42">
        <v>16.5</v>
      </c>
      <c r="B1219" s="42">
        <v>18.510192</v>
      </c>
      <c r="D1219" s="27">
        <v>15</v>
      </c>
      <c r="E1219" s="27">
        <v>-12.587954999999999</v>
      </c>
      <c r="S1219" t="s">
        <v>8795</v>
      </c>
      <c r="T1219">
        <v>5900000</v>
      </c>
      <c r="X1219" t="s">
        <v>8795</v>
      </c>
      <c r="Y1219">
        <v>32600000</v>
      </c>
    </row>
    <row r="1220" spans="1:25" x14ac:dyDescent="0.3">
      <c r="A1220" s="42">
        <v>48</v>
      </c>
      <c r="B1220" s="42">
        <v>18.48809</v>
      </c>
      <c r="D1220" s="27">
        <v>15</v>
      </c>
      <c r="E1220" s="27">
        <v>-12.796359000000001</v>
      </c>
      <c r="S1220" t="s">
        <v>8335</v>
      </c>
      <c r="T1220">
        <v>12000000</v>
      </c>
      <c r="X1220" t="s">
        <v>8335</v>
      </c>
      <c r="Y1220">
        <v>124868837</v>
      </c>
    </row>
    <row r="1221" spans="1:25" x14ac:dyDescent="0.3">
      <c r="A1221" s="42">
        <v>92</v>
      </c>
      <c r="B1221" s="42">
        <v>18.416702000000001</v>
      </c>
      <c r="D1221" s="27">
        <v>15</v>
      </c>
      <c r="E1221" s="27">
        <v>-13.046268</v>
      </c>
      <c r="S1221" t="s">
        <v>2495</v>
      </c>
      <c r="T1221">
        <v>40000000</v>
      </c>
      <c r="X1221" t="s">
        <v>2495</v>
      </c>
      <c r="Y1221">
        <v>72955999</v>
      </c>
    </row>
    <row r="1222" spans="1:25" x14ac:dyDescent="0.3">
      <c r="A1222" s="42">
        <v>12</v>
      </c>
      <c r="B1222" s="42">
        <v>18.399999999999999</v>
      </c>
      <c r="D1222" s="27">
        <v>15</v>
      </c>
      <c r="E1222" s="27">
        <v>-13.045798</v>
      </c>
      <c r="S1222" t="s">
        <v>7976</v>
      </c>
      <c r="T1222">
        <v>14000000</v>
      </c>
      <c r="X1222" t="s">
        <v>7976</v>
      </c>
      <c r="Y1222">
        <v>9402410</v>
      </c>
    </row>
    <row r="1223" spans="1:25" x14ac:dyDescent="0.3">
      <c r="A1223" s="42">
        <v>15</v>
      </c>
      <c r="B1223" s="42">
        <v>18.386127999999999</v>
      </c>
      <c r="D1223" s="27">
        <v>15</v>
      </c>
      <c r="E1223" s="27">
        <v>-13.705360000000001</v>
      </c>
      <c r="S1223" t="s">
        <v>989</v>
      </c>
      <c r="T1223">
        <v>66000000</v>
      </c>
      <c r="X1223" t="s">
        <v>989</v>
      </c>
      <c r="Y1223">
        <v>60343358.5</v>
      </c>
    </row>
    <row r="1224" spans="1:25" x14ac:dyDescent="0.3">
      <c r="A1224" s="42">
        <v>130</v>
      </c>
      <c r="B1224" s="42">
        <v>18.337537000000001</v>
      </c>
      <c r="D1224" s="27">
        <v>10.75</v>
      </c>
      <c r="E1224" s="27">
        <v>-9.9301480000000009</v>
      </c>
      <c r="S1224" t="s">
        <v>6501</v>
      </c>
      <c r="T1224">
        <v>20000000</v>
      </c>
      <c r="X1224" t="s">
        <v>6501</v>
      </c>
    </row>
    <row r="1225" spans="1:25" x14ac:dyDescent="0.3">
      <c r="A1225" s="42">
        <v>16</v>
      </c>
      <c r="B1225" s="42">
        <v>18.308900999999999</v>
      </c>
      <c r="D1225" s="27">
        <v>6</v>
      </c>
      <c r="E1225" s="27">
        <v>-5.9735649999999998</v>
      </c>
      <c r="S1225" t="s">
        <v>11235</v>
      </c>
      <c r="T1225">
        <v>3000000</v>
      </c>
      <c r="X1225" t="s">
        <v>11235</v>
      </c>
      <c r="Y1225">
        <v>6517198</v>
      </c>
    </row>
    <row r="1226" spans="1:25" x14ac:dyDescent="0.3">
      <c r="A1226" s="42">
        <v>6.5</v>
      </c>
      <c r="B1226" s="42">
        <v>18.292061</v>
      </c>
      <c r="D1226" s="27">
        <v>12</v>
      </c>
      <c r="E1226" s="27">
        <v>-10.802213999999999</v>
      </c>
      <c r="S1226" t="s">
        <v>6347</v>
      </c>
      <c r="T1226">
        <v>21000000</v>
      </c>
      <c r="X1226" t="s">
        <v>6347</v>
      </c>
      <c r="Y1226">
        <v>16284360</v>
      </c>
    </row>
    <row r="1227" spans="1:25" x14ac:dyDescent="0.3">
      <c r="A1227" s="42">
        <v>22</v>
      </c>
      <c r="B1227" s="42">
        <v>18.270894999999999</v>
      </c>
      <c r="D1227" s="27">
        <v>7</v>
      </c>
      <c r="E1227" s="27">
        <v>-6.4702339999999996</v>
      </c>
      <c r="S1227" t="s">
        <v>12852</v>
      </c>
      <c r="T1227">
        <v>1000000</v>
      </c>
      <c r="X1227" t="s">
        <v>12852</v>
      </c>
      <c r="Y1227">
        <v>484221</v>
      </c>
    </row>
    <row r="1228" spans="1:25" x14ac:dyDescent="0.3">
      <c r="A1228" s="42">
        <v>142</v>
      </c>
      <c r="B1228" s="42">
        <v>18.201105999999999</v>
      </c>
      <c r="D1228" s="27">
        <v>15</v>
      </c>
      <c r="E1228" s="27">
        <v>-14.386443999999999</v>
      </c>
      <c r="S1228" t="s">
        <v>8972</v>
      </c>
      <c r="T1228">
        <v>10000000</v>
      </c>
      <c r="X1228" t="s">
        <v>8972</v>
      </c>
      <c r="Y1228">
        <v>578527</v>
      </c>
    </row>
    <row r="1229" spans="1:25" x14ac:dyDescent="0.3">
      <c r="A1229" s="42">
        <v>2</v>
      </c>
      <c r="B1229" s="42">
        <v>18.167424</v>
      </c>
      <c r="D1229" s="27">
        <v>15</v>
      </c>
      <c r="E1229" s="27">
        <v>-14.646257</v>
      </c>
      <c r="S1229" t="s">
        <v>11695</v>
      </c>
      <c r="T1229">
        <v>2500000</v>
      </c>
      <c r="X1229" t="s">
        <v>11695</v>
      </c>
      <c r="Y1229">
        <v>173783</v>
      </c>
    </row>
    <row r="1230" spans="1:25" x14ac:dyDescent="0.3">
      <c r="A1230" s="42">
        <v>17</v>
      </c>
      <c r="B1230" s="42">
        <v>18.143332000000001</v>
      </c>
      <c r="D1230" s="27">
        <v>300</v>
      </c>
      <c r="E1230" s="27">
        <v>-299.89794499999999</v>
      </c>
      <c r="S1230" t="s">
        <v>64</v>
      </c>
      <c r="T1230">
        <v>170000000</v>
      </c>
      <c r="X1230" t="s">
        <v>64</v>
      </c>
      <c r="Y1230">
        <v>369202360.33333331</v>
      </c>
    </row>
    <row r="1231" spans="1:25" x14ac:dyDescent="0.3">
      <c r="A1231" s="42">
        <v>8</v>
      </c>
      <c r="B1231" s="42">
        <v>18.049081999999999</v>
      </c>
      <c r="D1231" s="27">
        <v>16.75</v>
      </c>
      <c r="E1231" s="27">
        <v>-16.627711999999999</v>
      </c>
      <c r="S1231" t="s">
        <v>7621</v>
      </c>
      <c r="T1231">
        <v>15000000</v>
      </c>
      <c r="X1231" t="s">
        <v>7621</v>
      </c>
      <c r="Y1231">
        <v>28637507</v>
      </c>
    </row>
    <row r="1232" spans="1:25" x14ac:dyDescent="0.3">
      <c r="A1232" s="42">
        <v>30</v>
      </c>
      <c r="B1232" s="42">
        <v>18.043505</v>
      </c>
      <c r="D1232" s="27">
        <v>15</v>
      </c>
      <c r="E1232" s="27">
        <v>-14.926451999999999</v>
      </c>
      <c r="S1232" t="s">
        <v>6310</v>
      </c>
      <c r="T1232">
        <v>12000000</v>
      </c>
      <c r="X1232" t="s">
        <v>6310</v>
      </c>
      <c r="Y1232">
        <v>20167424</v>
      </c>
    </row>
    <row r="1233" spans="1:25" x14ac:dyDescent="0.3">
      <c r="A1233" s="42">
        <v>20</v>
      </c>
      <c r="B1233" s="42">
        <v>18.037513000000001</v>
      </c>
      <c r="D1233" s="27">
        <v>15</v>
      </c>
      <c r="E1233" s="27">
        <v>-14.97113</v>
      </c>
      <c r="S1233" t="s">
        <v>2073</v>
      </c>
      <c r="T1233">
        <v>40200000</v>
      </c>
      <c r="X1233" t="s">
        <v>2073</v>
      </c>
      <c r="Y1233">
        <v>97464707.599999994</v>
      </c>
    </row>
    <row r="1234" spans="1:25" x14ac:dyDescent="0.3">
      <c r="A1234" s="42">
        <v>42</v>
      </c>
      <c r="B1234" s="42">
        <v>17.992760000000001</v>
      </c>
      <c r="D1234" s="27">
        <v>25</v>
      </c>
      <c r="E1234" s="27">
        <v>-24.977277000000001</v>
      </c>
      <c r="S1234" t="s">
        <v>12010</v>
      </c>
      <c r="X1234" t="s">
        <v>12010</v>
      </c>
      <c r="Y1234">
        <v>55202</v>
      </c>
    </row>
    <row r="1235" spans="1:25" x14ac:dyDescent="0.3">
      <c r="A1235" s="42">
        <v>40</v>
      </c>
      <c r="B1235" s="42">
        <v>17.981888999999999</v>
      </c>
      <c r="D1235" s="27">
        <v>15</v>
      </c>
      <c r="E1235" s="27">
        <v>-14.979620000000001</v>
      </c>
      <c r="S1235" t="s">
        <v>9107</v>
      </c>
      <c r="T1235">
        <v>7000000</v>
      </c>
      <c r="X1235" t="s">
        <v>9107</v>
      </c>
    </row>
    <row r="1236" spans="1:25" x14ac:dyDescent="0.3">
      <c r="A1236" s="42">
        <v>3</v>
      </c>
      <c r="B1236" s="42">
        <v>17.966643999999999</v>
      </c>
      <c r="D1236" s="27">
        <v>10</v>
      </c>
      <c r="E1236" s="27">
        <v>-2.3083</v>
      </c>
      <c r="S1236" t="s">
        <v>7345</v>
      </c>
      <c r="T1236">
        <v>16500000</v>
      </c>
      <c r="X1236" t="s">
        <v>7345</v>
      </c>
      <c r="Y1236">
        <v>18663911</v>
      </c>
    </row>
    <row r="1237" spans="1:25" x14ac:dyDescent="0.3">
      <c r="A1237" s="42">
        <v>8</v>
      </c>
      <c r="B1237" s="42">
        <v>17.926542999999999</v>
      </c>
      <c r="D1237" s="27">
        <v>14.2</v>
      </c>
      <c r="E1237" s="27">
        <v>-14.125795</v>
      </c>
      <c r="S1237" t="s">
        <v>7979</v>
      </c>
      <c r="T1237">
        <v>3300000</v>
      </c>
      <c r="X1237" t="s">
        <v>7979</v>
      </c>
      <c r="Y1237">
        <v>4476033</v>
      </c>
    </row>
    <row r="1238" spans="1:25" x14ac:dyDescent="0.3">
      <c r="A1238" s="42">
        <v>24</v>
      </c>
      <c r="B1238" s="42">
        <v>17.895491</v>
      </c>
      <c r="D1238" s="27">
        <v>20</v>
      </c>
      <c r="E1238" s="27">
        <v>-0.1</v>
      </c>
      <c r="S1238" t="s">
        <v>3828</v>
      </c>
      <c r="T1238">
        <v>30000000</v>
      </c>
      <c r="X1238" t="s">
        <v>3828</v>
      </c>
      <c r="Y1238">
        <v>44669273</v>
      </c>
    </row>
    <row r="1239" spans="1:25" x14ac:dyDescent="0.3">
      <c r="A1239" s="42">
        <v>66</v>
      </c>
      <c r="B1239" s="42">
        <v>17.892374</v>
      </c>
      <c r="D1239" s="27">
        <v>14</v>
      </c>
      <c r="E1239" s="27">
        <v>-0.50834699999999999</v>
      </c>
      <c r="S1239" t="s">
        <v>14189</v>
      </c>
      <c r="X1239" t="s">
        <v>14189</v>
      </c>
      <c r="Y1239">
        <v>33598</v>
      </c>
    </row>
    <row r="1240" spans="1:25" x14ac:dyDescent="0.3">
      <c r="A1240" s="42">
        <v>1.25</v>
      </c>
      <c r="B1240" s="42">
        <v>17.850000000000001</v>
      </c>
      <c r="D1240" s="27">
        <v>14</v>
      </c>
      <c r="E1240" s="27">
        <v>-0.36</v>
      </c>
      <c r="S1240" t="s">
        <v>3656</v>
      </c>
      <c r="T1240">
        <v>25666666.666666668</v>
      </c>
      <c r="X1240" t="s">
        <v>3656</v>
      </c>
      <c r="Y1240">
        <v>16794366.666666668</v>
      </c>
    </row>
    <row r="1241" spans="1:25" x14ac:dyDescent="0.3">
      <c r="A1241" s="42">
        <v>50</v>
      </c>
      <c r="B1241" s="42">
        <v>17.823573</v>
      </c>
      <c r="D1241" s="27">
        <v>23.6</v>
      </c>
      <c r="E1241" s="27">
        <v>-11.049758000000001</v>
      </c>
      <c r="S1241" t="s">
        <v>7879</v>
      </c>
      <c r="T1241">
        <v>15000000</v>
      </c>
      <c r="X1241" t="s">
        <v>7879</v>
      </c>
    </row>
    <row r="1242" spans="1:25" x14ac:dyDescent="0.3">
      <c r="A1242" s="42">
        <v>3</v>
      </c>
      <c r="B1242" s="42">
        <v>17.800391666666666</v>
      </c>
      <c r="D1242" s="27">
        <v>14</v>
      </c>
      <c r="E1242" s="27">
        <v>-2.7955009999999998</v>
      </c>
      <c r="S1242" t="s">
        <v>9027</v>
      </c>
      <c r="T1242">
        <v>8000000</v>
      </c>
      <c r="X1242" t="s">
        <v>9027</v>
      </c>
      <c r="Y1242">
        <v>100503</v>
      </c>
    </row>
    <row r="1243" spans="1:25" x14ac:dyDescent="0.3">
      <c r="A1243" s="42">
        <v>10</v>
      </c>
      <c r="B1243" s="42">
        <v>17.736778999999999</v>
      </c>
      <c r="D1243" s="27">
        <v>14</v>
      </c>
      <c r="E1243" s="27">
        <v>-3.6026349999999998</v>
      </c>
      <c r="S1243" t="s">
        <v>6444</v>
      </c>
      <c r="T1243">
        <v>30000000</v>
      </c>
      <c r="X1243" t="s">
        <v>6444</v>
      </c>
      <c r="Y1243">
        <v>45542421</v>
      </c>
    </row>
    <row r="1244" spans="1:25" x14ac:dyDescent="0.3">
      <c r="A1244" s="42">
        <v>15</v>
      </c>
      <c r="B1244" s="42">
        <v>17.721634999999999</v>
      </c>
      <c r="D1244" s="27">
        <v>14</v>
      </c>
      <c r="E1244" s="27">
        <v>-4.5975900000000003</v>
      </c>
      <c r="S1244" t="s">
        <v>7856</v>
      </c>
      <c r="X1244" t="s">
        <v>7856</v>
      </c>
    </row>
    <row r="1245" spans="1:25" x14ac:dyDescent="0.3">
      <c r="A1245" s="42">
        <v>68</v>
      </c>
      <c r="B1245" s="42">
        <v>17.707115999999999</v>
      </c>
      <c r="D1245" s="27">
        <v>26</v>
      </c>
      <c r="E1245" s="27">
        <v>-20.540175999999999</v>
      </c>
      <c r="S1245" t="s">
        <v>4113</v>
      </c>
      <c r="T1245">
        <v>35000000</v>
      </c>
      <c r="X1245" t="s">
        <v>4113</v>
      </c>
      <c r="Y1245">
        <v>17569852.5</v>
      </c>
    </row>
    <row r="1246" spans="1:25" x14ac:dyDescent="0.3">
      <c r="A1246" s="42">
        <v>20</v>
      </c>
      <c r="B1246" s="42">
        <v>17.672350000000002</v>
      </c>
      <c r="D1246" s="27">
        <v>24</v>
      </c>
      <c r="E1246" s="27">
        <v>-18.891179999999999</v>
      </c>
      <c r="S1246" t="s">
        <v>13948</v>
      </c>
      <c r="T1246">
        <v>200000</v>
      </c>
      <c r="X1246" t="s">
        <v>13948</v>
      </c>
      <c r="Y1246">
        <v>215185</v>
      </c>
    </row>
    <row r="1247" spans="1:25" x14ac:dyDescent="0.3">
      <c r="A1247" s="42">
        <v>6.5</v>
      </c>
      <c r="B1247" s="42">
        <v>17.603594000000001</v>
      </c>
      <c r="D1247" s="27">
        <v>14</v>
      </c>
      <c r="E1247" s="27">
        <v>-9.258013</v>
      </c>
      <c r="S1247" t="s">
        <v>11199</v>
      </c>
      <c r="T1247">
        <v>2200000</v>
      </c>
      <c r="X1247" t="s">
        <v>11199</v>
      </c>
      <c r="Y1247">
        <v>104257</v>
      </c>
    </row>
    <row r="1248" spans="1:25" x14ac:dyDescent="0.3">
      <c r="A1248" s="42">
        <v>20</v>
      </c>
      <c r="B1248" s="42">
        <v>17.567440000000001</v>
      </c>
      <c r="D1248" s="27">
        <v>14</v>
      </c>
      <c r="E1248" s="27">
        <v>-9.7080350000000006</v>
      </c>
      <c r="S1248" t="s">
        <v>277</v>
      </c>
      <c r="T1248">
        <v>79150000</v>
      </c>
      <c r="X1248" t="s">
        <v>277</v>
      </c>
      <c r="Y1248">
        <v>81324159</v>
      </c>
    </row>
    <row r="1249" spans="1:25" x14ac:dyDescent="0.3">
      <c r="A1249" s="42">
        <v>25</v>
      </c>
      <c r="B1249" s="42">
        <v>17.478175</v>
      </c>
      <c r="D1249" s="27">
        <v>14</v>
      </c>
      <c r="E1249" s="27">
        <v>-10.89935</v>
      </c>
      <c r="S1249" t="s">
        <v>13109</v>
      </c>
      <c r="X1249" t="s">
        <v>13109</v>
      </c>
    </row>
    <row r="1250" spans="1:25" x14ac:dyDescent="0.3">
      <c r="A1250" s="42">
        <v>26.5</v>
      </c>
      <c r="B1250" s="42">
        <v>17.468571000000001</v>
      </c>
      <c r="D1250" s="27">
        <v>14</v>
      </c>
      <c r="E1250" s="27">
        <v>-11.526</v>
      </c>
      <c r="S1250" t="s">
        <v>13488</v>
      </c>
      <c r="X1250" t="s">
        <v>13488</v>
      </c>
    </row>
    <row r="1251" spans="1:25" x14ac:dyDescent="0.3">
      <c r="A1251" s="42">
        <v>27</v>
      </c>
      <c r="B1251" s="42">
        <v>17.45</v>
      </c>
      <c r="D1251" s="27">
        <v>15</v>
      </c>
      <c r="E1251" s="27">
        <v>-12.343676</v>
      </c>
      <c r="S1251" t="s">
        <v>12624</v>
      </c>
      <c r="T1251">
        <v>1200000</v>
      </c>
      <c r="X1251" t="s">
        <v>12624</v>
      </c>
    </row>
    <row r="1252" spans="1:25" x14ac:dyDescent="0.3">
      <c r="A1252" s="42">
        <v>20</v>
      </c>
      <c r="B1252" s="42">
        <v>17.44218</v>
      </c>
      <c r="D1252" s="27">
        <v>14</v>
      </c>
      <c r="E1252" s="27">
        <v>-13</v>
      </c>
      <c r="S1252" t="s">
        <v>9412</v>
      </c>
      <c r="X1252" t="s">
        <v>9412</v>
      </c>
    </row>
    <row r="1253" spans="1:25" x14ac:dyDescent="0.3">
      <c r="A1253" s="42">
        <v>3.5</v>
      </c>
      <c r="B1253" s="42">
        <v>17.303236999999999</v>
      </c>
      <c r="D1253" s="27">
        <v>8.1999999999999993</v>
      </c>
      <c r="E1253" s="27">
        <v>-4.2415000000000003</v>
      </c>
      <c r="S1253" t="s">
        <v>4841</v>
      </c>
      <c r="T1253">
        <v>35000000</v>
      </c>
      <c r="X1253" t="s">
        <v>4841</v>
      </c>
      <c r="Y1253">
        <v>21784432</v>
      </c>
    </row>
    <row r="1254" spans="1:25" x14ac:dyDescent="0.3">
      <c r="A1254" s="42">
        <v>1.2</v>
      </c>
      <c r="B1254" s="42">
        <v>17.288314</v>
      </c>
      <c r="D1254" s="27">
        <v>103</v>
      </c>
      <c r="E1254" s="27">
        <v>-102.725701</v>
      </c>
      <c r="S1254" t="s">
        <v>13013</v>
      </c>
      <c r="T1254">
        <v>1000000</v>
      </c>
      <c r="X1254" t="s">
        <v>13013</v>
      </c>
    </row>
    <row r="1255" spans="1:25" x14ac:dyDescent="0.3">
      <c r="A1255" s="42">
        <v>35</v>
      </c>
      <c r="B1255" s="42">
        <v>17.277484999999999</v>
      </c>
      <c r="D1255" s="27">
        <v>15</v>
      </c>
      <c r="E1255" s="27">
        <v>-14.816912</v>
      </c>
      <c r="S1255" t="s">
        <v>10758</v>
      </c>
      <c r="X1255" t="s">
        <v>10758</v>
      </c>
    </row>
    <row r="1256" spans="1:25" x14ac:dyDescent="0.3">
      <c r="A1256" s="42">
        <v>6</v>
      </c>
      <c r="B1256" s="42">
        <v>17.272306</v>
      </c>
      <c r="D1256" s="27">
        <v>14</v>
      </c>
      <c r="E1256" s="27">
        <v>-13.953505</v>
      </c>
      <c r="S1256" t="s">
        <v>5263</v>
      </c>
      <c r="T1256">
        <v>60000000</v>
      </c>
      <c r="X1256" t="s">
        <v>5263</v>
      </c>
      <c r="Y1256">
        <v>668171</v>
      </c>
    </row>
    <row r="1257" spans="1:25" x14ac:dyDescent="0.3">
      <c r="A1257" s="42">
        <v>22</v>
      </c>
      <c r="B1257" s="42">
        <v>17.263506</v>
      </c>
      <c r="D1257" s="27">
        <v>14</v>
      </c>
      <c r="E1257" s="27">
        <v>-12.247786</v>
      </c>
      <c r="S1257" t="s">
        <v>8654</v>
      </c>
      <c r="T1257">
        <v>356000000</v>
      </c>
      <c r="X1257" t="s">
        <v>8654</v>
      </c>
      <c r="Y1257">
        <v>3647069</v>
      </c>
    </row>
    <row r="1258" spans="1:25" x14ac:dyDescent="0.3">
      <c r="A1258" s="42">
        <v>4</v>
      </c>
      <c r="B1258" s="42">
        <v>17.244913</v>
      </c>
      <c r="D1258" s="27">
        <v>14</v>
      </c>
      <c r="E1258" s="27">
        <v>-1.7173229999999999</v>
      </c>
      <c r="S1258" t="s">
        <v>11206</v>
      </c>
      <c r="T1258">
        <v>1000000</v>
      </c>
      <c r="X1258" t="s">
        <v>11206</v>
      </c>
      <c r="Y1258">
        <v>240718.5</v>
      </c>
    </row>
    <row r="1259" spans="1:25" x14ac:dyDescent="0.3">
      <c r="A1259" s="42">
        <v>65</v>
      </c>
      <c r="B1259" s="42">
        <v>17.226474</v>
      </c>
      <c r="D1259" s="27">
        <v>13.5</v>
      </c>
      <c r="E1259" s="27">
        <v>-6.4391239999999996</v>
      </c>
      <c r="S1259" t="s">
        <v>3023</v>
      </c>
      <c r="T1259">
        <v>55000000</v>
      </c>
      <c r="X1259" t="s">
        <v>3023</v>
      </c>
      <c r="Y1259">
        <v>16088610</v>
      </c>
    </row>
    <row r="1260" spans="1:25" x14ac:dyDescent="0.3">
      <c r="A1260" s="42">
        <v>55</v>
      </c>
      <c r="B1260" s="42">
        <v>17.219394999999999</v>
      </c>
      <c r="D1260" s="27">
        <v>15</v>
      </c>
      <c r="E1260" s="27">
        <v>-1.0239E-2</v>
      </c>
      <c r="S1260" t="s">
        <v>9064</v>
      </c>
      <c r="T1260">
        <v>6000000</v>
      </c>
      <c r="X1260" t="s">
        <v>9064</v>
      </c>
    </row>
    <row r="1261" spans="1:25" x14ac:dyDescent="0.3">
      <c r="A1261" s="42">
        <v>28</v>
      </c>
      <c r="B1261" s="42">
        <v>17.162741</v>
      </c>
      <c r="D1261" s="27">
        <v>11.75</v>
      </c>
      <c r="E1261" s="27">
        <v>-11.062919000000001</v>
      </c>
      <c r="S1261" t="s">
        <v>10973</v>
      </c>
      <c r="T1261">
        <v>4000000</v>
      </c>
      <c r="X1261" t="s">
        <v>10973</v>
      </c>
      <c r="Y1261">
        <v>20262</v>
      </c>
    </row>
    <row r="1262" spans="1:25" x14ac:dyDescent="0.3">
      <c r="A1262" s="42">
        <v>1</v>
      </c>
      <c r="B1262" s="42">
        <v>17.112929000000001</v>
      </c>
      <c r="D1262" s="27">
        <v>13.5</v>
      </c>
      <c r="E1262" s="27">
        <v>-7.9980599999999997</v>
      </c>
      <c r="S1262" t="s">
        <v>4294</v>
      </c>
      <c r="T1262">
        <v>20200000</v>
      </c>
      <c r="X1262" t="s">
        <v>4294</v>
      </c>
      <c r="Y1262">
        <v>2574131.6666666665</v>
      </c>
    </row>
    <row r="1263" spans="1:25" x14ac:dyDescent="0.3">
      <c r="A1263" s="42">
        <v>2</v>
      </c>
      <c r="B1263" s="42">
        <v>17.067630999999999</v>
      </c>
      <c r="D1263" s="27">
        <v>10</v>
      </c>
      <c r="E1263" s="27">
        <v>-7.9136550000000003</v>
      </c>
      <c r="S1263" t="s">
        <v>3012</v>
      </c>
      <c r="T1263">
        <v>39000000</v>
      </c>
      <c r="X1263" t="s">
        <v>3012</v>
      </c>
      <c r="Y1263">
        <v>21031390</v>
      </c>
    </row>
    <row r="1264" spans="1:25" x14ac:dyDescent="0.3">
      <c r="A1264" s="42">
        <v>60</v>
      </c>
      <c r="B1264" s="42">
        <v>17.032278999999999</v>
      </c>
      <c r="D1264" s="27">
        <v>20</v>
      </c>
      <c r="E1264" s="27">
        <v>-17.394960999999999</v>
      </c>
      <c r="S1264" t="s">
        <v>7207</v>
      </c>
      <c r="T1264">
        <v>11750000</v>
      </c>
      <c r="X1264" t="s">
        <v>7207</v>
      </c>
      <c r="Y1264">
        <v>7508596.666666667</v>
      </c>
    </row>
    <row r="1265" spans="1:25" x14ac:dyDescent="0.3">
      <c r="A1265" s="42">
        <v>40</v>
      </c>
      <c r="B1265" s="42">
        <v>17.011846999999999</v>
      </c>
      <c r="D1265" s="27">
        <v>13.4</v>
      </c>
      <c r="E1265" s="27">
        <v>-13.236409</v>
      </c>
      <c r="S1265" t="s">
        <v>13043</v>
      </c>
      <c r="T1265">
        <v>930000</v>
      </c>
      <c r="X1265" t="s">
        <v>13043</v>
      </c>
      <c r="Y1265">
        <v>20186</v>
      </c>
    </row>
    <row r="1266" spans="1:25" x14ac:dyDescent="0.3">
      <c r="A1266" s="42">
        <v>150</v>
      </c>
      <c r="B1266" s="42">
        <v>17.007183999999999</v>
      </c>
      <c r="D1266" s="27">
        <v>13</v>
      </c>
      <c r="E1266" s="27">
        <v>-12.976053</v>
      </c>
      <c r="S1266" t="s">
        <v>10140</v>
      </c>
      <c r="T1266">
        <v>6000000</v>
      </c>
      <c r="X1266" t="s">
        <v>10140</v>
      </c>
      <c r="Y1266">
        <v>20200</v>
      </c>
    </row>
    <row r="1267" spans="1:25" x14ac:dyDescent="0.3">
      <c r="A1267" s="42">
        <v>5</v>
      </c>
      <c r="B1267" s="42">
        <v>16.994910999999998</v>
      </c>
      <c r="D1267" s="27">
        <v>19</v>
      </c>
      <c r="E1267" s="27">
        <v>-5.2460690000000003</v>
      </c>
      <c r="S1267" t="s">
        <v>11449</v>
      </c>
      <c r="T1267">
        <v>3000000</v>
      </c>
      <c r="X1267" t="s">
        <v>11449</v>
      </c>
      <c r="Y1267">
        <v>73678</v>
      </c>
    </row>
    <row r="1268" spans="1:25" x14ac:dyDescent="0.3">
      <c r="A1268" s="42">
        <v>1</v>
      </c>
      <c r="B1268" s="42">
        <v>16.986000000000001</v>
      </c>
      <c r="D1268" s="27">
        <v>13</v>
      </c>
      <c r="E1268" s="27">
        <v>-2.0035599999999998</v>
      </c>
      <c r="S1268" t="s">
        <v>12947</v>
      </c>
      <c r="T1268">
        <v>1000000</v>
      </c>
      <c r="X1268" t="s">
        <v>12947</v>
      </c>
    </row>
    <row r="1269" spans="1:25" x14ac:dyDescent="0.3">
      <c r="A1269" s="42">
        <v>13</v>
      </c>
      <c r="B1269" s="42">
        <v>16.959436</v>
      </c>
      <c r="D1269" s="27">
        <v>13</v>
      </c>
      <c r="E1269" s="27">
        <v>-4.9730290000000004</v>
      </c>
      <c r="S1269" t="s">
        <v>9029</v>
      </c>
      <c r="T1269">
        <v>5000000</v>
      </c>
      <c r="X1269" t="s">
        <v>9029</v>
      </c>
      <c r="Y1269">
        <v>92900</v>
      </c>
    </row>
    <row r="1270" spans="1:25" x14ac:dyDescent="0.3">
      <c r="A1270" s="42">
        <v>3</v>
      </c>
      <c r="B1270" s="42">
        <v>16.939865000000001</v>
      </c>
      <c r="D1270" s="27">
        <v>13</v>
      </c>
      <c r="E1270" s="27">
        <v>-3.0243159999999998</v>
      </c>
      <c r="S1270" t="s">
        <v>1485</v>
      </c>
      <c r="T1270">
        <v>51666666.666666664</v>
      </c>
      <c r="X1270" t="s">
        <v>1485</v>
      </c>
      <c r="Y1270">
        <v>48863131</v>
      </c>
    </row>
    <row r="1271" spans="1:25" x14ac:dyDescent="0.3">
      <c r="A1271" s="42">
        <v>30</v>
      </c>
      <c r="B1271" s="42">
        <v>16.875468000000001</v>
      </c>
      <c r="D1271" s="27">
        <v>13</v>
      </c>
      <c r="E1271" s="27">
        <v>-5.118665</v>
      </c>
      <c r="S1271" t="s">
        <v>9754</v>
      </c>
      <c r="X1271" t="s">
        <v>9754</v>
      </c>
    </row>
    <row r="1272" spans="1:25" x14ac:dyDescent="0.3">
      <c r="A1272" s="42">
        <v>20</v>
      </c>
      <c r="B1272" s="42">
        <v>16.874745000000001</v>
      </c>
      <c r="D1272" s="27">
        <v>13</v>
      </c>
      <c r="E1272" s="27">
        <v>-6.7583029999999997</v>
      </c>
      <c r="S1272" t="s">
        <v>7785</v>
      </c>
      <c r="X1272" t="s">
        <v>7785</v>
      </c>
      <c r="Y1272">
        <v>3525161</v>
      </c>
    </row>
    <row r="1273" spans="1:25" x14ac:dyDescent="0.3">
      <c r="A1273" s="42">
        <v>100</v>
      </c>
      <c r="B1273" s="42">
        <v>16.866727000000001</v>
      </c>
      <c r="D1273" s="27">
        <v>30</v>
      </c>
      <c r="E1273" s="27">
        <v>-19.119074000000001</v>
      </c>
      <c r="S1273" t="s">
        <v>6815</v>
      </c>
      <c r="T1273">
        <v>1613759949</v>
      </c>
      <c r="X1273" t="s">
        <v>6815</v>
      </c>
      <c r="Y1273">
        <v>424775</v>
      </c>
    </row>
    <row r="1274" spans="1:25" x14ac:dyDescent="0.3">
      <c r="A1274" s="42">
        <v>32</v>
      </c>
      <c r="B1274" s="42">
        <v>16.814909</v>
      </c>
      <c r="D1274" s="27">
        <v>13</v>
      </c>
      <c r="E1274" s="27">
        <v>-7.1283969999999997</v>
      </c>
      <c r="S1274" t="s">
        <v>6339</v>
      </c>
      <c r="T1274">
        <v>21000000</v>
      </c>
      <c r="X1274" t="s">
        <v>6339</v>
      </c>
      <c r="Y1274">
        <v>17757087</v>
      </c>
    </row>
    <row r="1275" spans="1:25" x14ac:dyDescent="0.3">
      <c r="A1275" s="42">
        <v>9.2333333333333343</v>
      </c>
      <c r="B1275" s="42">
        <v>16.733666666666664</v>
      </c>
      <c r="D1275" s="27">
        <v>13</v>
      </c>
      <c r="E1275" s="27">
        <v>-7.9976900000000004</v>
      </c>
      <c r="S1275" t="s">
        <v>13545</v>
      </c>
      <c r="T1275">
        <v>25000000</v>
      </c>
      <c r="X1275" t="s">
        <v>13545</v>
      </c>
      <c r="Y1275">
        <v>9910</v>
      </c>
    </row>
    <row r="1276" spans="1:25" x14ac:dyDescent="0.3">
      <c r="A1276" s="42">
        <v>0.35</v>
      </c>
      <c r="B1276" s="42">
        <v>16.728655499999999</v>
      </c>
      <c r="D1276" s="27">
        <v>13</v>
      </c>
      <c r="E1276" s="27">
        <v>-8.0801040000000004</v>
      </c>
      <c r="S1276" t="s">
        <v>2475</v>
      </c>
      <c r="T1276">
        <v>39000000</v>
      </c>
      <c r="X1276" t="s">
        <v>2475</v>
      </c>
      <c r="Y1276">
        <v>57018530.5</v>
      </c>
    </row>
    <row r="1277" spans="1:25" x14ac:dyDescent="0.3">
      <c r="A1277" s="42">
        <v>11</v>
      </c>
      <c r="B1277" s="42">
        <v>16.669412999999999</v>
      </c>
      <c r="D1277" s="27">
        <v>13</v>
      </c>
      <c r="E1277" s="27">
        <v>-8.1426239999999996</v>
      </c>
      <c r="S1277" t="s">
        <v>9509</v>
      </c>
      <c r="T1277">
        <v>8000000</v>
      </c>
      <c r="X1277" t="s">
        <v>9509</v>
      </c>
      <c r="Y1277">
        <v>336456</v>
      </c>
    </row>
    <row r="1278" spans="1:25" x14ac:dyDescent="0.3">
      <c r="A1278" s="42">
        <v>20</v>
      </c>
      <c r="B1278" s="42">
        <v>16.658107999999999</v>
      </c>
      <c r="D1278" s="27">
        <v>13</v>
      </c>
      <c r="E1278" s="27">
        <v>-9.8305760000000006</v>
      </c>
      <c r="S1278" t="s">
        <v>9543</v>
      </c>
      <c r="T1278">
        <v>8000000</v>
      </c>
      <c r="X1278" t="s">
        <v>9543</v>
      </c>
    </row>
    <row r="1279" spans="1:25" x14ac:dyDescent="0.3">
      <c r="A1279" s="42">
        <v>92</v>
      </c>
      <c r="B1279" s="42">
        <v>16.638745</v>
      </c>
      <c r="D1279" s="27">
        <v>100</v>
      </c>
      <c r="E1279" s="27">
        <v>-96.94162</v>
      </c>
      <c r="S1279" t="s">
        <v>1756</v>
      </c>
      <c r="T1279">
        <v>80000000</v>
      </c>
      <c r="X1279" t="s">
        <v>1756</v>
      </c>
      <c r="Y1279">
        <v>73215310</v>
      </c>
    </row>
    <row r="1280" spans="1:25" x14ac:dyDescent="0.3">
      <c r="A1280" s="42">
        <v>79</v>
      </c>
      <c r="B1280" s="42">
        <v>16.632614</v>
      </c>
      <c r="D1280" s="27">
        <v>11</v>
      </c>
      <c r="E1280" s="27">
        <v>-7.9251620000000003</v>
      </c>
      <c r="S1280" t="s">
        <v>4067</v>
      </c>
      <c r="T1280">
        <v>40000000</v>
      </c>
      <c r="X1280" t="s">
        <v>4067</v>
      </c>
      <c r="Y1280">
        <v>33864342</v>
      </c>
    </row>
    <row r="1281" spans="1:25" x14ac:dyDescent="0.3">
      <c r="A1281" s="42">
        <v>14</v>
      </c>
      <c r="B1281" s="42">
        <v>16.628981</v>
      </c>
      <c r="D1281" s="27">
        <v>13</v>
      </c>
      <c r="E1281" s="27">
        <v>-10.896000000000001</v>
      </c>
      <c r="S1281" t="s">
        <v>11966</v>
      </c>
      <c r="T1281">
        <v>250000</v>
      </c>
      <c r="X1281" t="s">
        <v>11966</v>
      </c>
      <c r="Y1281">
        <v>696631.33333333337</v>
      </c>
    </row>
    <row r="1282" spans="1:25" x14ac:dyDescent="0.3">
      <c r="A1282" s="42">
        <v>25</v>
      </c>
      <c r="B1282" s="42">
        <v>16.597829999999998</v>
      </c>
      <c r="D1282" s="27">
        <v>13</v>
      </c>
      <c r="E1282" s="27">
        <v>-11.827230999999999</v>
      </c>
      <c r="S1282" t="s">
        <v>8718</v>
      </c>
      <c r="T1282">
        <v>10000000</v>
      </c>
      <c r="X1282" t="s">
        <v>8718</v>
      </c>
    </row>
    <row r="1283" spans="1:25" x14ac:dyDescent="0.3">
      <c r="A1283" s="42">
        <v>15</v>
      </c>
      <c r="B1283" s="42">
        <v>16.5853</v>
      </c>
      <c r="D1283" s="27">
        <v>3</v>
      </c>
      <c r="E1283" s="27">
        <v>-1.8</v>
      </c>
      <c r="S1283" t="s">
        <v>13760</v>
      </c>
      <c r="T1283">
        <v>290000</v>
      </c>
      <c r="X1283" t="s">
        <v>13760</v>
      </c>
    </row>
    <row r="1284" spans="1:25" x14ac:dyDescent="0.3">
      <c r="A1284" s="42">
        <v>10</v>
      </c>
      <c r="B1284" s="42">
        <v>16.583369000000001</v>
      </c>
      <c r="D1284" s="27">
        <v>13</v>
      </c>
      <c r="E1284" s="27">
        <v>-11.849596999999999</v>
      </c>
      <c r="S1284" t="s">
        <v>3902</v>
      </c>
      <c r="T1284">
        <v>35000000</v>
      </c>
      <c r="X1284" t="s">
        <v>3902</v>
      </c>
      <c r="Y1284">
        <v>49216905.75</v>
      </c>
    </row>
    <row r="1285" spans="1:25" x14ac:dyDescent="0.3">
      <c r="A1285" s="42">
        <v>4</v>
      </c>
      <c r="B1285" s="42">
        <v>16.5538086</v>
      </c>
      <c r="D1285" s="27">
        <v>20</v>
      </c>
      <c r="E1285" s="27">
        <v>-19.596067999999999</v>
      </c>
      <c r="S1285" t="s">
        <v>9337</v>
      </c>
      <c r="X1285" t="s">
        <v>9337</v>
      </c>
      <c r="Y1285">
        <v>1829142</v>
      </c>
    </row>
    <row r="1286" spans="1:25" x14ac:dyDescent="0.3">
      <c r="A1286" s="42">
        <v>9</v>
      </c>
      <c r="B1286" s="42">
        <v>16.530884</v>
      </c>
      <c r="D1286" s="27">
        <v>8.4949999999999992</v>
      </c>
      <c r="E1286" s="27">
        <v>-6.7828889999999999</v>
      </c>
      <c r="S1286" t="s">
        <v>14039</v>
      </c>
      <c r="T1286">
        <v>200000</v>
      </c>
      <c r="X1286" t="s">
        <v>14039</v>
      </c>
    </row>
    <row r="1287" spans="1:25" x14ac:dyDescent="0.3">
      <c r="A1287" s="42">
        <v>48</v>
      </c>
      <c r="B1287" s="42">
        <v>16.505911999999999</v>
      </c>
      <c r="D1287" s="27">
        <v>13</v>
      </c>
      <c r="E1287" s="27">
        <v>-11.975825</v>
      </c>
      <c r="S1287" t="s">
        <v>4740</v>
      </c>
      <c r="T1287">
        <v>30500000</v>
      </c>
      <c r="X1287" t="s">
        <v>4740</v>
      </c>
      <c r="Y1287">
        <v>20436915</v>
      </c>
    </row>
    <row r="1288" spans="1:25" x14ac:dyDescent="0.3">
      <c r="A1288" s="42">
        <v>5</v>
      </c>
      <c r="B1288" s="42">
        <v>16.501097999999999</v>
      </c>
      <c r="D1288" s="27">
        <v>13</v>
      </c>
      <c r="E1288" s="27">
        <v>-12.698695000000001</v>
      </c>
      <c r="S1288" t="s">
        <v>9410</v>
      </c>
      <c r="T1288">
        <v>8000000</v>
      </c>
      <c r="X1288" t="s">
        <v>9410</v>
      </c>
    </row>
    <row r="1289" spans="1:25" x14ac:dyDescent="0.3">
      <c r="A1289" s="42">
        <v>0.5</v>
      </c>
      <c r="B1289" s="42">
        <v>16.5</v>
      </c>
      <c r="D1289" s="27">
        <v>12.62</v>
      </c>
      <c r="E1289" s="27">
        <v>-12.588338</v>
      </c>
      <c r="S1289" t="s">
        <v>578</v>
      </c>
      <c r="T1289">
        <v>52428571.428571425</v>
      </c>
      <c r="X1289" t="s">
        <v>578</v>
      </c>
      <c r="Y1289">
        <v>78306506.833333328</v>
      </c>
    </row>
    <row r="1290" spans="1:25" x14ac:dyDescent="0.3">
      <c r="A1290" s="42">
        <v>54</v>
      </c>
      <c r="B1290" s="42">
        <v>16.496801999999999</v>
      </c>
      <c r="D1290" s="27">
        <v>13</v>
      </c>
      <c r="E1290" s="27">
        <v>-10.964434000000001</v>
      </c>
      <c r="S1290" t="s">
        <v>7452</v>
      </c>
      <c r="T1290">
        <v>16000000</v>
      </c>
      <c r="X1290" t="s">
        <v>7452</v>
      </c>
      <c r="Y1290">
        <v>1686429</v>
      </c>
    </row>
    <row r="1291" spans="1:25" x14ac:dyDescent="0.3">
      <c r="A1291" s="42">
        <v>3</v>
      </c>
      <c r="B1291" s="42">
        <v>16.472057</v>
      </c>
      <c r="D1291" s="27">
        <v>13</v>
      </c>
      <c r="E1291" s="27">
        <v>-0.71850000000000003</v>
      </c>
      <c r="S1291" t="s">
        <v>8021</v>
      </c>
      <c r="T1291">
        <v>7600000</v>
      </c>
      <c r="X1291" t="s">
        <v>8021</v>
      </c>
      <c r="Y1291">
        <v>4613385</v>
      </c>
    </row>
    <row r="1292" spans="1:25" x14ac:dyDescent="0.3">
      <c r="A1292" s="42">
        <v>15</v>
      </c>
      <c r="B1292" s="42">
        <v>16.471430000000002</v>
      </c>
      <c r="D1292" s="27">
        <v>12.5</v>
      </c>
      <c r="E1292" s="27">
        <v>-1.774772</v>
      </c>
      <c r="S1292" t="s">
        <v>2581</v>
      </c>
      <c r="T1292">
        <v>22040000</v>
      </c>
      <c r="X1292" t="s">
        <v>2581</v>
      </c>
      <c r="Y1292">
        <v>67305179.333333328</v>
      </c>
    </row>
    <row r="1293" spans="1:25" x14ac:dyDescent="0.3">
      <c r="A1293" s="42">
        <v>12</v>
      </c>
      <c r="B1293" s="42">
        <v>16.435406</v>
      </c>
      <c r="D1293" s="27">
        <v>13</v>
      </c>
      <c r="E1293" s="27">
        <v>-12.785034</v>
      </c>
      <c r="S1293" t="s">
        <v>2997</v>
      </c>
      <c r="T1293">
        <v>55000000</v>
      </c>
      <c r="X1293" t="s">
        <v>2997</v>
      </c>
      <c r="Y1293">
        <v>33472850</v>
      </c>
    </row>
    <row r="1294" spans="1:25" x14ac:dyDescent="0.3">
      <c r="A1294" s="42">
        <v>29</v>
      </c>
      <c r="B1294" s="42">
        <v>16.42364675</v>
      </c>
      <c r="D1294" s="27">
        <v>18</v>
      </c>
      <c r="E1294" s="27">
        <v>-16.929480000000002</v>
      </c>
      <c r="S1294" t="s">
        <v>2254</v>
      </c>
      <c r="T1294">
        <v>70000000</v>
      </c>
      <c r="X1294" t="s">
        <v>2254</v>
      </c>
      <c r="Y1294">
        <v>37760080</v>
      </c>
    </row>
    <row r="1295" spans="1:25" x14ac:dyDescent="0.3">
      <c r="A1295" s="42">
        <v>2.8</v>
      </c>
      <c r="B1295" s="42">
        <v>16.370000999999998</v>
      </c>
      <c r="D1295" s="27">
        <v>16</v>
      </c>
      <c r="E1295" s="27">
        <v>-4.043793</v>
      </c>
      <c r="S1295" t="s">
        <v>5614</v>
      </c>
      <c r="T1295">
        <v>15000000</v>
      </c>
      <c r="X1295" t="s">
        <v>5614</v>
      </c>
      <c r="Y1295">
        <v>11704219</v>
      </c>
    </row>
    <row r="1296" spans="1:25" x14ac:dyDescent="0.3">
      <c r="A1296" s="42">
        <v>6</v>
      </c>
      <c r="B1296" s="42">
        <v>16.235900999999998</v>
      </c>
      <c r="D1296" s="27">
        <v>12</v>
      </c>
      <c r="E1296" s="27">
        <v>-6.0503070000000001</v>
      </c>
      <c r="S1296" t="s">
        <v>2883</v>
      </c>
      <c r="T1296">
        <v>35000000</v>
      </c>
      <c r="X1296" t="s">
        <v>2883</v>
      </c>
      <c r="Y1296">
        <v>35671485</v>
      </c>
    </row>
    <row r="1297" spans="1:25" x14ac:dyDescent="0.3">
      <c r="A1297" s="42">
        <v>23</v>
      </c>
      <c r="B1297" s="42">
        <v>16.235088000000001</v>
      </c>
      <c r="D1297" s="27">
        <v>12.5</v>
      </c>
      <c r="E1297" s="27">
        <v>-3.4694189999999998</v>
      </c>
      <c r="S1297" t="s">
        <v>9755</v>
      </c>
      <c r="T1297">
        <v>7000000</v>
      </c>
      <c r="X1297" t="s">
        <v>9755</v>
      </c>
      <c r="Y1297">
        <v>2148212</v>
      </c>
    </row>
    <row r="1298" spans="1:25" x14ac:dyDescent="0.3">
      <c r="A1298" s="42">
        <v>5</v>
      </c>
      <c r="B1298" s="42">
        <v>16.197315</v>
      </c>
      <c r="D1298" s="27">
        <v>12.8</v>
      </c>
      <c r="E1298" s="27">
        <v>-8.6425090000000004</v>
      </c>
      <c r="S1298" t="s">
        <v>11078</v>
      </c>
      <c r="T1298">
        <v>5000000</v>
      </c>
      <c r="X1298" t="s">
        <v>11078</v>
      </c>
    </row>
    <row r="1299" spans="1:25" x14ac:dyDescent="0.3">
      <c r="A1299" s="42">
        <v>3</v>
      </c>
      <c r="B1299" s="42">
        <v>16.184014999999999</v>
      </c>
      <c r="D1299" s="27">
        <v>16</v>
      </c>
      <c r="E1299" s="27">
        <v>-14.491311</v>
      </c>
      <c r="S1299" t="s">
        <v>1853</v>
      </c>
      <c r="T1299">
        <v>41333333.333333336</v>
      </c>
      <c r="X1299" t="s">
        <v>1853</v>
      </c>
      <c r="Y1299">
        <v>86710306.333333328</v>
      </c>
    </row>
    <row r="1300" spans="1:25" x14ac:dyDescent="0.3">
      <c r="A1300" s="42">
        <v>115</v>
      </c>
      <c r="B1300" s="42">
        <v>16.144183000000002</v>
      </c>
      <c r="D1300" s="27">
        <v>12.5</v>
      </c>
      <c r="E1300" s="27">
        <v>-11.272676000000001</v>
      </c>
      <c r="S1300" t="s">
        <v>2630</v>
      </c>
      <c r="T1300">
        <v>60000000</v>
      </c>
      <c r="X1300" t="s">
        <v>2630</v>
      </c>
      <c r="Y1300">
        <v>50189179</v>
      </c>
    </row>
    <row r="1301" spans="1:25" x14ac:dyDescent="0.3">
      <c r="A1301" s="42">
        <v>10.5</v>
      </c>
      <c r="B1301" s="42">
        <v>16.089953000000001</v>
      </c>
      <c r="D1301" s="27">
        <v>15</v>
      </c>
      <c r="E1301" s="27">
        <v>-10.639452</v>
      </c>
      <c r="S1301" t="s">
        <v>7243</v>
      </c>
      <c r="T1301">
        <v>15500000</v>
      </c>
      <c r="X1301" t="s">
        <v>7243</v>
      </c>
      <c r="Y1301">
        <v>36670134</v>
      </c>
    </row>
    <row r="1302" spans="1:25" x14ac:dyDescent="0.3">
      <c r="A1302" s="42">
        <v>25</v>
      </c>
      <c r="B1302" s="42">
        <v>16.067398000000001</v>
      </c>
      <c r="D1302" s="27">
        <v>15</v>
      </c>
      <c r="E1302" s="27">
        <v>-13.960131000000001</v>
      </c>
      <c r="S1302" t="s">
        <v>12970</v>
      </c>
      <c r="T1302">
        <v>500000</v>
      </c>
      <c r="X1302" t="s">
        <v>12970</v>
      </c>
    </row>
    <row r="1303" spans="1:25" x14ac:dyDescent="0.3">
      <c r="A1303" s="42">
        <v>19</v>
      </c>
      <c r="B1303" s="42">
        <v>16.033759</v>
      </c>
      <c r="D1303" s="27">
        <v>12.8</v>
      </c>
      <c r="E1303" s="27">
        <v>-11.689814</v>
      </c>
      <c r="S1303" t="s">
        <v>5169</v>
      </c>
      <c r="T1303">
        <v>25000000</v>
      </c>
      <c r="X1303" t="s">
        <v>5169</v>
      </c>
      <c r="Y1303">
        <v>17100000</v>
      </c>
    </row>
    <row r="1304" spans="1:25" x14ac:dyDescent="0.3">
      <c r="A1304" s="42">
        <v>50</v>
      </c>
      <c r="B1304" s="42">
        <v>16.002003999999999</v>
      </c>
      <c r="D1304" s="27">
        <v>12.5</v>
      </c>
      <c r="E1304" s="27">
        <v>-11.410555</v>
      </c>
      <c r="S1304" t="s">
        <v>14278</v>
      </c>
      <c r="T1304">
        <v>40000</v>
      </c>
      <c r="X1304" t="s">
        <v>14278</v>
      </c>
      <c r="Y1304">
        <v>277233</v>
      </c>
    </row>
    <row r="1305" spans="1:25" x14ac:dyDescent="0.3">
      <c r="A1305" s="42">
        <v>9</v>
      </c>
      <c r="B1305" s="42">
        <v>16</v>
      </c>
      <c r="D1305" s="27">
        <v>9.6</v>
      </c>
      <c r="E1305" s="27">
        <v>-9.5285580000000003</v>
      </c>
      <c r="S1305" t="s">
        <v>1527</v>
      </c>
      <c r="T1305">
        <v>85000000</v>
      </c>
      <c r="X1305" t="s">
        <v>1527</v>
      </c>
      <c r="Y1305">
        <v>97324218</v>
      </c>
    </row>
    <row r="1306" spans="1:25" x14ac:dyDescent="0.3">
      <c r="A1306" s="42">
        <v>20</v>
      </c>
      <c r="B1306" s="42">
        <v>15.990505000000001</v>
      </c>
      <c r="D1306" s="27">
        <v>12</v>
      </c>
      <c r="E1306" s="27">
        <v>-11.2</v>
      </c>
      <c r="S1306" t="s">
        <v>2680</v>
      </c>
      <c r="T1306">
        <v>6000000</v>
      </c>
      <c r="X1306" t="s">
        <v>2680</v>
      </c>
      <c r="Y1306">
        <v>19717492.666666668</v>
      </c>
    </row>
    <row r="1307" spans="1:25" x14ac:dyDescent="0.3">
      <c r="A1307" s="42">
        <v>24</v>
      </c>
      <c r="B1307" s="42">
        <v>15.989008</v>
      </c>
      <c r="D1307" s="27">
        <v>12</v>
      </c>
      <c r="E1307" s="27">
        <v>-11.2</v>
      </c>
      <c r="S1307" t="s">
        <v>4506</v>
      </c>
      <c r="T1307">
        <v>27000000</v>
      </c>
      <c r="X1307" t="s">
        <v>4506</v>
      </c>
      <c r="Y1307">
        <v>27657975</v>
      </c>
    </row>
    <row r="1308" spans="1:25" x14ac:dyDescent="0.3">
      <c r="A1308" s="42">
        <v>13</v>
      </c>
      <c r="B1308" s="42">
        <v>15.972187</v>
      </c>
      <c r="D1308" s="27">
        <v>45</v>
      </c>
      <c r="E1308" s="27">
        <v>-32.203722999999997</v>
      </c>
      <c r="S1308" t="s">
        <v>359</v>
      </c>
      <c r="T1308">
        <v>59600000</v>
      </c>
      <c r="X1308" t="s">
        <v>359</v>
      </c>
      <c r="Y1308">
        <v>69030827.799999997</v>
      </c>
    </row>
    <row r="1309" spans="1:25" x14ac:dyDescent="0.3">
      <c r="A1309" s="42">
        <v>12</v>
      </c>
      <c r="B1309" s="42">
        <v>15.829874</v>
      </c>
      <c r="D1309" s="27">
        <v>12</v>
      </c>
      <c r="E1309" s="27">
        <v>-10.924712</v>
      </c>
      <c r="S1309" t="s">
        <v>4481</v>
      </c>
      <c r="T1309">
        <v>24333333.333333332</v>
      </c>
      <c r="X1309" t="s">
        <v>4481</v>
      </c>
      <c r="Y1309">
        <v>56863546.333333336</v>
      </c>
    </row>
    <row r="1310" spans="1:25" x14ac:dyDescent="0.3">
      <c r="A1310" s="42">
        <v>7</v>
      </c>
      <c r="B1310" s="42">
        <v>15.8</v>
      </c>
      <c r="D1310" s="27">
        <v>50</v>
      </c>
      <c r="E1310" s="27">
        <v>-38.365637999999997</v>
      </c>
      <c r="S1310" t="s">
        <v>4390</v>
      </c>
      <c r="T1310">
        <v>12623333.333333334</v>
      </c>
      <c r="X1310" t="s">
        <v>4390</v>
      </c>
      <c r="Y1310">
        <v>20553808.600000001</v>
      </c>
    </row>
    <row r="1311" spans="1:25" x14ac:dyDescent="0.3">
      <c r="A1311" s="42">
        <v>45</v>
      </c>
      <c r="B1311" s="42">
        <v>15.786269000000001</v>
      </c>
      <c r="D1311" s="27">
        <v>14</v>
      </c>
      <c r="E1311" s="27">
        <v>-2.5668660000000001</v>
      </c>
      <c r="S1311" t="s">
        <v>82</v>
      </c>
      <c r="T1311">
        <v>14000000</v>
      </c>
      <c r="X1311" t="s">
        <v>82</v>
      </c>
      <c r="Y1311">
        <v>3235557</v>
      </c>
    </row>
    <row r="1312" spans="1:25" x14ac:dyDescent="0.3">
      <c r="A1312" s="42">
        <v>5</v>
      </c>
      <c r="B1312" s="42">
        <v>15.773070000000001</v>
      </c>
      <c r="D1312" s="27">
        <v>12</v>
      </c>
      <c r="E1312" s="27">
        <v>-1.801234</v>
      </c>
      <c r="S1312" t="s">
        <v>7063</v>
      </c>
      <c r="T1312">
        <v>13500000</v>
      </c>
      <c r="X1312" t="s">
        <v>7063</v>
      </c>
      <c r="Y1312">
        <v>17156524</v>
      </c>
    </row>
    <row r="1313" spans="1:25" x14ac:dyDescent="0.3">
      <c r="A1313" s="42">
        <v>60</v>
      </c>
      <c r="B1313" s="42">
        <v>15.764085</v>
      </c>
      <c r="D1313" s="27">
        <v>100</v>
      </c>
      <c r="E1313" s="27">
        <v>-88.958771999999996</v>
      </c>
      <c r="S1313" t="s">
        <v>11931</v>
      </c>
      <c r="T1313">
        <v>2000000</v>
      </c>
      <c r="X1313" t="s">
        <v>11931</v>
      </c>
      <c r="Y1313">
        <v>7369373</v>
      </c>
    </row>
    <row r="1314" spans="1:25" x14ac:dyDescent="0.3">
      <c r="A1314" s="42">
        <v>5</v>
      </c>
      <c r="B1314" s="42">
        <v>15.733485</v>
      </c>
      <c r="D1314" s="27">
        <v>12</v>
      </c>
      <c r="E1314" s="27">
        <v>-4.0817170000000003</v>
      </c>
      <c r="S1314" t="s">
        <v>12824</v>
      </c>
      <c r="T1314">
        <v>1000000</v>
      </c>
      <c r="X1314" t="s">
        <v>12824</v>
      </c>
      <c r="Y1314">
        <v>610991</v>
      </c>
    </row>
    <row r="1315" spans="1:25" x14ac:dyDescent="0.3">
      <c r="A1315" s="42">
        <v>24</v>
      </c>
      <c r="B1315" s="42">
        <v>15.687528</v>
      </c>
      <c r="D1315" s="27">
        <v>12</v>
      </c>
      <c r="E1315" s="27">
        <v>-3.865783</v>
      </c>
      <c r="S1315" t="s">
        <v>7803</v>
      </c>
      <c r="X1315" t="s">
        <v>7803</v>
      </c>
    </row>
    <row r="1316" spans="1:25" x14ac:dyDescent="0.3">
      <c r="A1316" s="42">
        <v>30</v>
      </c>
      <c r="B1316" s="42">
        <v>15.645204</v>
      </c>
      <c r="D1316" s="27">
        <v>10</v>
      </c>
      <c r="E1316" s="27">
        <v>-3.0173199999999998</v>
      </c>
      <c r="S1316" t="s">
        <v>12201</v>
      </c>
      <c r="T1316">
        <v>1800000</v>
      </c>
      <c r="X1316" t="s">
        <v>12201</v>
      </c>
      <c r="Y1316">
        <v>505295</v>
      </c>
    </row>
    <row r="1317" spans="1:25" x14ac:dyDescent="0.3">
      <c r="A1317" s="42">
        <v>60</v>
      </c>
      <c r="B1317" s="42">
        <v>15.638743</v>
      </c>
      <c r="D1317" s="27">
        <v>8</v>
      </c>
      <c r="E1317" s="27">
        <v>-1.260859</v>
      </c>
      <c r="S1317" t="s">
        <v>12878</v>
      </c>
      <c r="T1317">
        <v>1000000</v>
      </c>
      <c r="X1317" t="s">
        <v>12878</v>
      </c>
      <c r="Y1317">
        <v>100240</v>
      </c>
    </row>
    <row r="1318" spans="1:25" x14ac:dyDescent="0.3">
      <c r="A1318" s="42">
        <v>8</v>
      </c>
      <c r="B1318" s="42">
        <v>15.618786</v>
      </c>
      <c r="D1318" s="27">
        <v>12</v>
      </c>
      <c r="E1318" s="27">
        <v>-6.4579750000000002</v>
      </c>
      <c r="S1318" t="s">
        <v>9033</v>
      </c>
      <c r="T1318">
        <v>10000000</v>
      </c>
      <c r="X1318" t="s">
        <v>9033</v>
      </c>
    </row>
    <row r="1319" spans="1:25" x14ac:dyDescent="0.3">
      <c r="A1319" s="42">
        <v>10</v>
      </c>
      <c r="B1319" s="42">
        <v>15.6</v>
      </c>
      <c r="D1319" s="27">
        <v>12</v>
      </c>
      <c r="E1319" s="27">
        <v>-6.9675039999999999</v>
      </c>
      <c r="S1319" t="s">
        <v>9835</v>
      </c>
      <c r="T1319">
        <v>8700000</v>
      </c>
      <c r="X1319" t="s">
        <v>9835</v>
      </c>
    </row>
    <row r="1320" spans="1:25" x14ac:dyDescent="0.3">
      <c r="A1320" s="42">
        <v>20</v>
      </c>
      <c r="B1320" s="42">
        <v>15.596227000000001</v>
      </c>
      <c r="D1320" s="27">
        <v>12</v>
      </c>
      <c r="E1320" s="27">
        <v>-5.2451020000000002</v>
      </c>
      <c r="S1320" t="s">
        <v>5106</v>
      </c>
      <c r="T1320">
        <v>19000000</v>
      </c>
      <c r="X1320" t="s">
        <v>5106</v>
      </c>
      <c r="Y1320">
        <v>19237438</v>
      </c>
    </row>
    <row r="1321" spans="1:25" x14ac:dyDescent="0.3">
      <c r="A1321" s="42">
        <v>21</v>
      </c>
      <c r="B1321" s="42">
        <v>15.581633</v>
      </c>
      <c r="D1321" s="27">
        <v>12</v>
      </c>
      <c r="E1321" s="27">
        <v>-7.0778340000000002</v>
      </c>
      <c r="S1321" t="s">
        <v>4657</v>
      </c>
      <c r="T1321">
        <v>30000000</v>
      </c>
      <c r="X1321" t="s">
        <v>4657</v>
      </c>
    </row>
    <row r="1322" spans="1:25" x14ac:dyDescent="0.3">
      <c r="A1322" s="42">
        <v>5</v>
      </c>
      <c r="B1322" s="42">
        <v>15.553808600000002</v>
      </c>
      <c r="D1322" s="27">
        <v>12</v>
      </c>
      <c r="E1322" s="27">
        <v>-7.0970000000000004</v>
      </c>
      <c r="S1322" t="s">
        <v>9990</v>
      </c>
      <c r="T1322">
        <v>4415000</v>
      </c>
      <c r="X1322" t="s">
        <v>9990</v>
      </c>
      <c r="Y1322">
        <v>20400000</v>
      </c>
    </row>
    <row r="1323" spans="1:25" x14ac:dyDescent="0.3">
      <c r="A1323" s="42">
        <v>30</v>
      </c>
      <c r="B1323" s="42">
        <v>15.542420999999999</v>
      </c>
      <c r="D1323" s="27">
        <v>12</v>
      </c>
      <c r="E1323" s="27">
        <v>-7.2825449999999998</v>
      </c>
      <c r="S1323" t="s">
        <v>2293</v>
      </c>
      <c r="T1323">
        <v>65000000</v>
      </c>
      <c r="X1323" t="s">
        <v>2293</v>
      </c>
      <c r="Y1323">
        <v>29655590</v>
      </c>
    </row>
    <row r="1324" spans="1:25" x14ac:dyDescent="0.3">
      <c r="A1324" s="42">
        <v>110</v>
      </c>
      <c r="B1324" s="42">
        <v>15.531634</v>
      </c>
      <c r="D1324" s="27">
        <v>12</v>
      </c>
      <c r="E1324" s="27">
        <v>-8.8515180000000004</v>
      </c>
      <c r="S1324" t="s">
        <v>958</v>
      </c>
      <c r="T1324">
        <v>86000000</v>
      </c>
      <c r="X1324" t="s">
        <v>958</v>
      </c>
      <c r="Y1324">
        <v>108635757</v>
      </c>
    </row>
    <row r="1325" spans="1:25" x14ac:dyDescent="0.3">
      <c r="A1325" s="42">
        <v>9</v>
      </c>
      <c r="B1325" s="42">
        <v>15.530512999999999</v>
      </c>
      <c r="D1325" s="27">
        <v>12</v>
      </c>
      <c r="E1325" s="27">
        <v>-9.6735930000000003</v>
      </c>
      <c r="S1325" t="s">
        <v>4375</v>
      </c>
      <c r="T1325">
        <v>21400000</v>
      </c>
      <c r="X1325" t="s">
        <v>4375</v>
      </c>
      <c r="Y1325">
        <v>36288821.799999997</v>
      </c>
    </row>
    <row r="1326" spans="1:25" x14ac:dyDescent="0.3">
      <c r="A1326" s="42">
        <v>13</v>
      </c>
      <c r="B1326" s="42">
        <v>15.501605</v>
      </c>
      <c r="D1326" s="27">
        <v>12215.5</v>
      </c>
      <c r="E1326" s="27">
        <v>-12213.298588</v>
      </c>
      <c r="S1326" t="s">
        <v>14282</v>
      </c>
      <c r="T1326">
        <v>75000</v>
      </c>
      <c r="X1326" t="s">
        <v>14282</v>
      </c>
    </row>
    <row r="1327" spans="1:25" x14ac:dyDescent="0.3">
      <c r="A1327" s="42">
        <v>10</v>
      </c>
      <c r="B1327" s="42">
        <v>15.46448</v>
      </c>
      <c r="D1327" s="27">
        <v>12</v>
      </c>
      <c r="E1327" s="27">
        <v>-9.9390470000000004</v>
      </c>
      <c r="S1327" t="s">
        <v>8099</v>
      </c>
      <c r="T1327">
        <v>13000000</v>
      </c>
      <c r="X1327" t="s">
        <v>8099</v>
      </c>
      <c r="Y1327">
        <v>27052167</v>
      </c>
    </row>
    <row r="1328" spans="1:25" x14ac:dyDescent="0.3">
      <c r="A1328" s="42">
        <v>5</v>
      </c>
      <c r="B1328" s="42">
        <v>15.45</v>
      </c>
      <c r="D1328" s="27">
        <v>12</v>
      </c>
      <c r="E1328" s="27">
        <v>-8.0497060000000005</v>
      </c>
      <c r="S1328" t="s">
        <v>5806</v>
      </c>
      <c r="T1328">
        <v>30000000</v>
      </c>
      <c r="X1328" t="s">
        <v>5806</v>
      </c>
      <c r="Y1328">
        <v>31655091</v>
      </c>
    </row>
    <row r="1329" spans="1:25" x14ac:dyDescent="0.3">
      <c r="A1329" s="42">
        <v>11</v>
      </c>
      <c r="B1329" s="42">
        <v>15.4472375</v>
      </c>
      <c r="D1329" s="27">
        <v>9.1999999999999993</v>
      </c>
      <c r="E1329" s="27">
        <v>-6.3641139999999998</v>
      </c>
      <c r="S1329" t="s">
        <v>14384</v>
      </c>
      <c r="T1329">
        <v>1000000</v>
      </c>
      <c r="X1329" t="s">
        <v>14384</v>
      </c>
      <c r="Y1329">
        <v>94596</v>
      </c>
    </row>
    <row r="1330" spans="1:25" x14ac:dyDescent="0.3">
      <c r="A1330" s="42">
        <v>20</v>
      </c>
      <c r="B1330" s="42">
        <v>15.422828000000001</v>
      </c>
      <c r="D1330" s="27">
        <v>12</v>
      </c>
      <c r="E1330" s="27">
        <v>-10.220715999999999</v>
      </c>
      <c r="S1330" t="s">
        <v>10559</v>
      </c>
      <c r="T1330">
        <v>5000000</v>
      </c>
      <c r="X1330" t="s">
        <v>10559</v>
      </c>
      <c r="Y1330">
        <v>16066</v>
      </c>
    </row>
    <row r="1331" spans="1:25" x14ac:dyDescent="0.3">
      <c r="A1331" s="42">
        <v>22.7</v>
      </c>
      <c r="B1331" s="42">
        <v>15.419483</v>
      </c>
      <c r="D1331" s="27">
        <v>12</v>
      </c>
      <c r="E1331" s="27">
        <v>-10.297723</v>
      </c>
      <c r="S1331" t="s">
        <v>9180</v>
      </c>
      <c r="T1331">
        <v>9000000</v>
      </c>
      <c r="X1331" t="s">
        <v>9180</v>
      </c>
      <c r="Y1331">
        <v>20035310</v>
      </c>
    </row>
    <row r="1332" spans="1:25" x14ac:dyDescent="0.3">
      <c r="A1332" s="42">
        <v>18</v>
      </c>
      <c r="B1332" s="42">
        <v>15.404871</v>
      </c>
      <c r="D1332" s="27">
        <v>12</v>
      </c>
      <c r="E1332" s="27">
        <v>-11.738519</v>
      </c>
      <c r="S1332" t="s">
        <v>13869</v>
      </c>
      <c r="T1332">
        <v>250000</v>
      </c>
      <c r="X1332" t="s">
        <v>13869</v>
      </c>
    </row>
    <row r="1333" spans="1:25" x14ac:dyDescent="0.3">
      <c r="A1333" s="42">
        <v>5</v>
      </c>
      <c r="B1333" s="42">
        <v>15.4</v>
      </c>
      <c r="D1333" s="27">
        <v>12</v>
      </c>
      <c r="E1333" s="27">
        <v>-10.493002000000001</v>
      </c>
      <c r="S1333" t="s">
        <v>9142</v>
      </c>
      <c r="T1333">
        <v>8500000</v>
      </c>
      <c r="X1333" t="s">
        <v>9142</v>
      </c>
    </row>
    <row r="1334" spans="1:25" x14ac:dyDescent="0.3">
      <c r="A1334" s="42">
        <v>13</v>
      </c>
      <c r="B1334" s="42">
        <v>15.399191999999999</v>
      </c>
      <c r="D1334" s="27">
        <v>12</v>
      </c>
      <c r="E1334" s="27">
        <v>-11.139998</v>
      </c>
      <c r="S1334" t="s">
        <v>11995</v>
      </c>
      <c r="X1334" t="s">
        <v>11995</v>
      </c>
    </row>
    <row r="1335" spans="1:25" x14ac:dyDescent="0.3">
      <c r="A1335" s="42">
        <v>60</v>
      </c>
      <c r="B1335" s="42">
        <v>15.370763</v>
      </c>
      <c r="D1335" s="27">
        <v>12</v>
      </c>
      <c r="E1335" s="27">
        <v>-11.451066000000001</v>
      </c>
      <c r="S1335" t="s">
        <v>11288</v>
      </c>
      <c r="T1335">
        <v>16000000</v>
      </c>
      <c r="X1335" t="s">
        <v>11288</v>
      </c>
    </row>
    <row r="1336" spans="1:25" x14ac:dyDescent="0.3">
      <c r="A1336" s="42">
        <v>10</v>
      </c>
      <c r="B1336" s="42">
        <v>15.339117</v>
      </c>
      <c r="D1336" s="27">
        <v>10</v>
      </c>
      <c r="E1336" s="27">
        <v>-9.5522500000000008</v>
      </c>
      <c r="S1336" t="s">
        <v>13367</v>
      </c>
      <c r="T1336">
        <v>500000</v>
      </c>
      <c r="X1336" t="s">
        <v>13367</v>
      </c>
      <c r="Y1336">
        <v>1181206.5</v>
      </c>
    </row>
    <row r="1337" spans="1:25" x14ac:dyDescent="0.3">
      <c r="A1337" s="42">
        <v>110</v>
      </c>
      <c r="B1337" s="42">
        <v>15.332007000000001</v>
      </c>
      <c r="D1337" s="27">
        <v>12</v>
      </c>
      <c r="E1337" s="27">
        <v>-11.666024</v>
      </c>
      <c r="S1337" t="s">
        <v>12597</v>
      </c>
      <c r="T1337">
        <v>1200000</v>
      </c>
      <c r="X1337" t="s">
        <v>12597</v>
      </c>
      <c r="Y1337">
        <v>58936</v>
      </c>
    </row>
    <row r="1338" spans="1:25" x14ac:dyDescent="0.3">
      <c r="A1338" s="42">
        <v>12</v>
      </c>
      <c r="B1338" s="42">
        <v>15.281507</v>
      </c>
      <c r="D1338" s="27">
        <v>12</v>
      </c>
      <c r="E1338" s="27">
        <v>-11.858147000000001</v>
      </c>
      <c r="S1338" t="s">
        <v>5161</v>
      </c>
      <c r="T1338">
        <v>25000000</v>
      </c>
      <c r="X1338" t="s">
        <v>5161</v>
      </c>
      <c r="Y1338">
        <v>9845492</v>
      </c>
    </row>
    <row r="1339" spans="1:25" x14ac:dyDescent="0.3">
      <c r="A1339" s="42">
        <v>60</v>
      </c>
      <c r="B1339" s="42">
        <v>15.280058</v>
      </c>
      <c r="D1339" s="27">
        <v>8</v>
      </c>
      <c r="E1339" s="27">
        <v>-7.696561</v>
      </c>
      <c r="S1339" t="s">
        <v>2056</v>
      </c>
      <c r="T1339">
        <v>74000000</v>
      </c>
      <c r="X1339" t="s">
        <v>2056</v>
      </c>
      <c r="Y1339">
        <v>336029560</v>
      </c>
    </row>
    <row r="1340" spans="1:25" x14ac:dyDescent="0.3">
      <c r="A1340" s="42">
        <v>15</v>
      </c>
      <c r="B1340" s="42">
        <v>15.259652000000001</v>
      </c>
      <c r="D1340" s="27">
        <v>46.25</v>
      </c>
      <c r="E1340" s="27">
        <v>-45.456648000000001</v>
      </c>
      <c r="S1340" t="s">
        <v>8675</v>
      </c>
      <c r="T1340">
        <v>6850000</v>
      </c>
      <c r="X1340" t="s">
        <v>8675</v>
      </c>
      <c r="Y1340">
        <v>24784</v>
      </c>
    </row>
    <row r="1341" spans="1:25" x14ac:dyDescent="0.3">
      <c r="A1341" s="42">
        <v>150</v>
      </c>
      <c r="B1341" s="42">
        <v>15.230261</v>
      </c>
      <c r="D1341" s="27">
        <v>12</v>
      </c>
      <c r="E1341" s="27">
        <v>-11.785798</v>
      </c>
      <c r="S1341" t="s">
        <v>8469</v>
      </c>
      <c r="T1341">
        <v>2500000000</v>
      </c>
      <c r="X1341" t="s">
        <v>8469</v>
      </c>
      <c r="Y1341">
        <v>195888</v>
      </c>
    </row>
    <row r="1342" spans="1:25" x14ac:dyDescent="0.3">
      <c r="A1342" s="42">
        <v>15</v>
      </c>
      <c r="B1342" s="42">
        <v>15.226144</v>
      </c>
      <c r="D1342" s="27">
        <v>2500</v>
      </c>
      <c r="E1342" s="27">
        <v>-2499.8041119999998</v>
      </c>
      <c r="S1342" t="s">
        <v>302</v>
      </c>
      <c r="T1342">
        <v>110583333.33333333</v>
      </c>
      <c r="X1342" t="s">
        <v>302</v>
      </c>
      <c r="Y1342">
        <v>114539781.83333333</v>
      </c>
    </row>
    <row r="1343" spans="1:25" x14ac:dyDescent="0.3">
      <c r="A1343" s="42">
        <v>25</v>
      </c>
      <c r="B1343" s="42">
        <v>15.218902999999999</v>
      </c>
      <c r="D1343" s="27">
        <v>12</v>
      </c>
      <c r="E1343" s="27">
        <v>-11.824630000000001</v>
      </c>
      <c r="S1343" t="s">
        <v>7173</v>
      </c>
      <c r="T1343">
        <v>11350000</v>
      </c>
      <c r="X1343" t="s">
        <v>7173</v>
      </c>
      <c r="Y1343">
        <v>229311</v>
      </c>
    </row>
    <row r="1344" spans="1:25" x14ac:dyDescent="0.3">
      <c r="A1344" s="42">
        <v>0.9</v>
      </c>
      <c r="B1344" s="42">
        <v>15.197842</v>
      </c>
      <c r="D1344" s="27">
        <v>67.5</v>
      </c>
      <c r="E1344" s="27">
        <v>-67.309334000000007</v>
      </c>
      <c r="S1344" t="s">
        <v>11470</v>
      </c>
      <c r="T1344">
        <v>3000000</v>
      </c>
      <c r="X1344" t="s">
        <v>11470</v>
      </c>
    </row>
    <row r="1345" spans="1:25" x14ac:dyDescent="0.3">
      <c r="A1345" s="42">
        <v>33</v>
      </c>
      <c r="B1345" s="42">
        <v>15.169908</v>
      </c>
      <c r="D1345" s="27">
        <v>12</v>
      </c>
      <c r="E1345" s="27">
        <v>-11.880077999999999</v>
      </c>
      <c r="S1345" t="s">
        <v>13296</v>
      </c>
      <c r="T1345">
        <v>600000</v>
      </c>
      <c r="X1345" t="s">
        <v>13296</v>
      </c>
    </row>
    <row r="1346" spans="1:25" x14ac:dyDescent="0.3">
      <c r="A1346" s="42">
        <v>15</v>
      </c>
      <c r="B1346" s="42">
        <v>15.127962999999999</v>
      </c>
      <c r="D1346" s="27">
        <v>20</v>
      </c>
      <c r="E1346" s="27">
        <v>-19.982851</v>
      </c>
      <c r="S1346" t="s">
        <v>11989</v>
      </c>
      <c r="T1346">
        <v>2000000</v>
      </c>
      <c r="X1346" t="s">
        <v>11989</v>
      </c>
      <c r="Y1346">
        <v>124494</v>
      </c>
    </row>
    <row r="1347" spans="1:25" x14ac:dyDescent="0.3">
      <c r="A1347" s="42">
        <v>15</v>
      </c>
      <c r="B1347" s="42">
        <v>15.102717</v>
      </c>
      <c r="D1347" s="27">
        <v>12</v>
      </c>
      <c r="E1347" s="27">
        <v>-11.863568000000001</v>
      </c>
      <c r="S1347" t="s">
        <v>7434</v>
      </c>
      <c r="X1347" t="s">
        <v>7434</v>
      </c>
      <c r="Y1347">
        <v>11540112</v>
      </c>
    </row>
    <row r="1348" spans="1:25" x14ac:dyDescent="0.3">
      <c r="A1348" s="42">
        <v>28</v>
      </c>
      <c r="B1348" s="42">
        <v>15.097652</v>
      </c>
      <c r="D1348" s="27">
        <v>12</v>
      </c>
      <c r="E1348" s="27">
        <v>-11.985384</v>
      </c>
      <c r="S1348" t="s">
        <v>14143</v>
      </c>
      <c r="T1348">
        <v>40000</v>
      </c>
      <c r="X1348" t="s">
        <v>14143</v>
      </c>
      <c r="Y1348">
        <v>110536</v>
      </c>
    </row>
    <row r="1349" spans="1:25" x14ac:dyDescent="0.3">
      <c r="A1349" s="42">
        <v>62</v>
      </c>
      <c r="B1349" s="42">
        <v>15.086029999999999</v>
      </c>
      <c r="D1349" s="27">
        <v>11.9</v>
      </c>
      <c r="E1349" s="27">
        <v>-11.851144</v>
      </c>
      <c r="S1349" t="s">
        <v>2379</v>
      </c>
      <c r="T1349">
        <v>31875000</v>
      </c>
      <c r="X1349" t="s">
        <v>2379</v>
      </c>
      <c r="Y1349">
        <v>52328960.600000001</v>
      </c>
    </row>
    <row r="1350" spans="1:25" x14ac:dyDescent="0.3">
      <c r="A1350" s="42">
        <v>6</v>
      </c>
      <c r="B1350" s="42">
        <v>15.005329</v>
      </c>
      <c r="D1350" s="27">
        <v>25.5</v>
      </c>
      <c r="E1350" s="27">
        <v>-25.48977</v>
      </c>
      <c r="S1350" t="s">
        <v>11801</v>
      </c>
      <c r="T1350">
        <v>1500000</v>
      </c>
      <c r="X1350" t="s">
        <v>11801</v>
      </c>
      <c r="Y1350">
        <v>3963651</v>
      </c>
    </row>
    <row r="1351" spans="1:25" x14ac:dyDescent="0.3">
      <c r="A1351" s="42">
        <v>40</v>
      </c>
      <c r="B1351" s="42">
        <v>14.967359</v>
      </c>
      <c r="D1351" s="27">
        <v>12</v>
      </c>
      <c r="E1351" s="27">
        <v>-9.0123130000000007</v>
      </c>
      <c r="S1351" t="s">
        <v>7895</v>
      </c>
      <c r="T1351">
        <v>11466666.666666666</v>
      </c>
      <c r="X1351" t="s">
        <v>7895</v>
      </c>
      <c r="Y1351">
        <v>2420522</v>
      </c>
    </row>
    <row r="1352" spans="1:25" x14ac:dyDescent="0.3">
      <c r="A1352" s="42">
        <v>1.1000000000000001</v>
      </c>
      <c r="B1352" s="42">
        <v>14.967034999999999</v>
      </c>
      <c r="D1352" s="27">
        <v>13.5</v>
      </c>
      <c r="E1352" s="27">
        <v>-1.8190710000000001</v>
      </c>
      <c r="S1352" t="s">
        <v>14173</v>
      </c>
      <c r="X1352" t="s">
        <v>14173</v>
      </c>
    </row>
    <row r="1353" spans="1:25" x14ac:dyDescent="0.3">
      <c r="A1353" s="42">
        <v>46</v>
      </c>
      <c r="B1353" s="42">
        <v>14.962878</v>
      </c>
      <c r="D1353" s="27">
        <v>12</v>
      </c>
      <c r="E1353" s="27">
        <v>-7.1153370000000002</v>
      </c>
      <c r="S1353" t="s">
        <v>4671</v>
      </c>
      <c r="T1353">
        <v>24111111.111111112</v>
      </c>
      <c r="X1353" t="s">
        <v>4671</v>
      </c>
      <c r="Y1353">
        <v>39146940</v>
      </c>
    </row>
    <row r="1354" spans="1:25" x14ac:dyDescent="0.3">
      <c r="A1354" s="42">
        <v>55</v>
      </c>
      <c r="B1354" s="42">
        <v>14.951824</v>
      </c>
      <c r="D1354" s="27">
        <v>11</v>
      </c>
      <c r="E1354" s="27">
        <v>-0.78535299999999997</v>
      </c>
      <c r="S1354" t="s">
        <v>13676</v>
      </c>
      <c r="X1354" t="s">
        <v>13676</v>
      </c>
      <c r="Y1354">
        <v>7707563</v>
      </c>
    </row>
    <row r="1355" spans="1:25" x14ac:dyDescent="0.3">
      <c r="A1355" s="42">
        <v>78</v>
      </c>
      <c r="B1355" s="42">
        <v>14.930005</v>
      </c>
      <c r="D1355" s="27">
        <v>13</v>
      </c>
      <c r="E1355" s="27">
        <v>-1.498907</v>
      </c>
      <c r="S1355" t="s">
        <v>6278</v>
      </c>
      <c r="X1355" t="s">
        <v>6278</v>
      </c>
      <c r="Y1355">
        <v>4829497</v>
      </c>
    </row>
    <row r="1356" spans="1:25" x14ac:dyDescent="0.3">
      <c r="A1356" s="42">
        <v>25</v>
      </c>
      <c r="B1356" s="42">
        <v>14.880476</v>
      </c>
      <c r="D1356" s="27">
        <v>11</v>
      </c>
      <c r="E1356" s="27">
        <v>-6.1857559999999996</v>
      </c>
      <c r="S1356" t="s">
        <v>12605</v>
      </c>
      <c r="T1356">
        <v>1500000</v>
      </c>
      <c r="X1356" t="s">
        <v>12605</v>
      </c>
    </row>
    <row r="1357" spans="1:25" x14ac:dyDescent="0.3">
      <c r="A1357" s="42">
        <v>2.2999999999999998</v>
      </c>
      <c r="B1357" s="42">
        <v>14.87088075</v>
      </c>
      <c r="D1357" s="27">
        <v>11</v>
      </c>
      <c r="E1357" s="27">
        <v>-1.8297859999999999</v>
      </c>
      <c r="S1357" t="s">
        <v>11223</v>
      </c>
      <c r="X1357" t="s">
        <v>11223</v>
      </c>
      <c r="Y1357">
        <v>3766595</v>
      </c>
    </row>
    <row r="1358" spans="1:25" x14ac:dyDescent="0.3">
      <c r="A1358" s="42">
        <v>16</v>
      </c>
      <c r="B1358" s="42">
        <v>14.857813999999999</v>
      </c>
      <c r="D1358" s="27">
        <v>17</v>
      </c>
      <c r="E1358" s="27">
        <v>-12.931913</v>
      </c>
      <c r="S1358" t="s">
        <v>5277</v>
      </c>
      <c r="T1358">
        <v>16000000</v>
      </c>
      <c r="X1358" t="s">
        <v>5277</v>
      </c>
      <c r="Y1358">
        <v>634277</v>
      </c>
    </row>
    <row r="1359" spans="1:25" x14ac:dyDescent="0.3">
      <c r="A1359" s="42">
        <v>80</v>
      </c>
      <c r="B1359" s="42">
        <v>14.822706999999999</v>
      </c>
      <c r="D1359" s="27">
        <v>11</v>
      </c>
      <c r="E1359" s="27">
        <v>-7.246194</v>
      </c>
      <c r="S1359" t="s">
        <v>12032</v>
      </c>
      <c r="T1359">
        <v>2000000</v>
      </c>
      <c r="X1359" t="s">
        <v>12032</v>
      </c>
      <c r="Y1359">
        <v>198407</v>
      </c>
    </row>
    <row r="1360" spans="1:25" x14ac:dyDescent="0.3">
      <c r="A1360" s="42">
        <v>6</v>
      </c>
      <c r="B1360" s="42">
        <v>14.772796</v>
      </c>
      <c r="D1360" s="27">
        <v>11</v>
      </c>
      <c r="E1360" s="27">
        <v>-7.9658189999999998</v>
      </c>
      <c r="S1360" t="s">
        <v>1240</v>
      </c>
      <c r="T1360">
        <v>72000000</v>
      </c>
      <c r="X1360" t="s">
        <v>1240</v>
      </c>
      <c r="Y1360">
        <v>55192898.5</v>
      </c>
    </row>
    <row r="1361" spans="1:25" x14ac:dyDescent="0.3">
      <c r="A1361" s="42">
        <v>0.5</v>
      </c>
      <c r="B1361" s="42">
        <v>14.68</v>
      </c>
      <c r="D1361" s="27">
        <v>11</v>
      </c>
      <c r="E1361" s="27">
        <v>-8.1671739999999993</v>
      </c>
      <c r="S1361" t="s">
        <v>3727</v>
      </c>
      <c r="T1361">
        <v>65000000</v>
      </c>
      <c r="X1361" t="s">
        <v>3727</v>
      </c>
    </row>
    <row r="1362" spans="1:25" x14ac:dyDescent="0.3">
      <c r="A1362" s="42">
        <v>61</v>
      </c>
      <c r="B1362" s="42">
        <v>14.5733</v>
      </c>
      <c r="D1362" s="27">
        <v>11</v>
      </c>
      <c r="E1362" s="27">
        <v>-8.1921459999999993</v>
      </c>
      <c r="S1362" t="s">
        <v>2330</v>
      </c>
      <c r="T1362">
        <v>46250000</v>
      </c>
      <c r="X1362" t="s">
        <v>2330</v>
      </c>
      <c r="Y1362">
        <v>19457037.800000001</v>
      </c>
    </row>
    <row r="1363" spans="1:25" x14ac:dyDescent="0.3">
      <c r="A1363" s="42">
        <v>8</v>
      </c>
      <c r="B1363" s="42">
        <v>14.551</v>
      </c>
      <c r="D1363" s="27">
        <v>11</v>
      </c>
      <c r="E1363" s="27">
        <v>-10.647214</v>
      </c>
      <c r="S1363" t="s">
        <v>4329</v>
      </c>
      <c r="T1363">
        <v>20000000</v>
      </c>
      <c r="X1363" t="s">
        <v>4329</v>
      </c>
      <c r="Y1363">
        <v>82084134.5</v>
      </c>
    </row>
    <row r="1364" spans="1:25" x14ac:dyDescent="0.3">
      <c r="A1364" s="42">
        <v>19.8</v>
      </c>
      <c r="B1364" s="42">
        <v>14.490142000000001</v>
      </c>
      <c r="D1364" s="27">
        <v>12</v>
      </c>
      <c r="E1364" s="27">
        <v>-9.0369879999999991</v>
      </c>
      <c r="S1364" t="s">
        <v>647</v>
      </c>
      <c r="T1364">
        <v>76000000</v>
      </c>
      <c r="X1364" t="s">
        <v>647</v>
      </c>
      <c r="Y1364">
        <v>57895929.600000001</v>
      </c>
    </row>
    <row r="1365" spans="1:25" x14ac:dyDescent="0.3">
      <c r="A1365" s="42">
        <v>35</v>
      </c>
      <c r="B1365" s="42">
        <v>14.474048</v>
      </c>
      <c r="D1365" s="27">
        <v>15</v>
      </c>
      <c r="E1365" s="27">
        <v>-14.600121</v>
      </c>
      <c r="S1365" t="s">
        <v>5070</v>
      </c>
      <c r="T1365">
        <v>25000000</v>
      </c>
      <c r="X1365" t="s">
        <v>5070</v>
      </c>
      <c r="Y1365">
        <v>22786431</v>
      </c>
    </row>
    <row r="1366" spans="1:25" x14ac:dyDescent="0.3">
      <c r="A1366" s="42">
        <v>5</v>
      </c>
      <c r="B1366" s="42">
        <v>14.421271000000001</v>
      </c>
      <c r="D1366" s="27">
        <v>700</v>
      </c>
      <c r="E1366" s="27">
        <v>-696.724557</v>
      </c>
      <c r="S1366" t="s">
        <v>217</v>
      </c>
      <c r="T1366">
        <v>200000000</v>
      </c>
      <c r="X1366" t="s">
        <v>217</v>
      </c>
      <c r="Y1366">
        <v>414984497</v>
      </c>
    </row>
    <row r="1367" spans="1:25" x14ac:dyDescent="0.3">
      <c r="A1367" s="42">
        <v>25</v>
      </c>
      <c r="B1367" s="42">
        <v>14.399749999999999</v>
      </c>
      <c r="D1367" s="27">
        <v>7</v>
      </c>
      <c r="E1367" s="27">
        <v>-6.9761620000000004</v>
      </c>
      <c r="S1367" t="s">
        <v>8707</v>
      </c>
      <c r="T1367">
        <v>10000000</v>
      </c>
      <c r="X1367" t="s">
        <v>8707</v>
      </c>
      <c r="Y1367">
        <v>52200504</v>
      </c>
    </row>
    <row r="1368" spans="1:25" x14ac:dyDescent="0.3">
      <c r="A1368" s="42">
        <v>45</v>
      </c>
      <c r="B1368" s="42">
        <v>14.365105</v>
      </c>
      <c r="D1368" s="27">
        <v>12.5</v>
      </c>
      <c r="E1368" s="27">
        <v>-12.475216</v>
      </c>
      <c r="S1368" t="s">
        <v>1065</v>
      </c>
      <c r="T1368">
        <v>60666666.666666664</v>
      </c>
      <c r="X1368" t="s">
        <v>1065</v>
      </c>
      <c r="Y1368">
        <v>82774542.666666672</v>
      </c>
    </row>
    <row r="1369" spans="1:25" x14ac:dyDescent="0.3">
      <c r="A1369" s="42">
        <v>15</v>
      </c>
      <c r="B1369" s="42">
        <v>14.302097</v>
      </c>
      <c r="D1369" s="27">
        <v>10.5</v>
      </c>
      <c r="E1369" s="27">
        <v>-10.374831</v>
      </c>
      <c r="S1369" t="s">
        <v>12890</v>
      </c>
      <c r="T1369">
        <v>65000</v>
      </c>
      <c r="X1369" t="s">
        <v>12890</v>
      </c>
      <c r="Y1369">
        <v>389804</v>
      </c>
    </row>
    <row r="1370" spans="1:25" x14ac:dyDescent="0.3">
      <c r="A1370" s="42">
        <v>5</v>
      </c>
      <c r="B1370" s="42">
        <v>14.281235000000001</v>
      </c>
      <c r="D1370" s="27">
        <v>11</v>
      </c>
      <c r="E1370" s="27">
        <v>-9.9334450000000007</v>
      </c>
      <c r="S1370" t="s">
        <v>8138</v>
      </c>
      <c r="T1370">
        <v>13000000</v>
      </c>
      <c r="X1370" t="s">
        <v>8138</v>
      </c>
      <c r="Y1370">
        <v>14677654</v>
      </c>
    </row>
    <row r="1371" spans="1:25" x14ac:dyDescent="0.3">
      <c r="A1371" s="42">
        <v>2</v>
      </c>
      <c r="B1371" s="42">
        <v>14.228707526315789</v>
      </c>
      <c r="D1371" s="27">
        <v>10.818775</v>
      </c>
      <c r="E1371" s="27">
        <v>-5.1496940000000002</v>
      </c>
      <c r="S1371" t="s">
        <v>11535</v>
      </c>
      <c r="X1371" t="s">
        <v>11535</v>
      </c>
    </row>
    <row r="1372" spans="1:25" x14ac:dyDescent="0.3">
      <c r="A1372" s="42">
        <v>2</v>
      </c>
      <c r="B1372" s="42">
        <v>14.228707526315789</v>
      </c>
      <c r="D1372" s="27">
        <v>10</v>
      </c>
      <c r="E1372" s="27">
        <v>-1.3122214999999999</v>
      </c>
      <c r="S1372" t="s">
        <v>8793</v>
      </c>
      <c r="T1372">
        <v>10000000</v>
      </c>
      <c r="X1372" t="s">
        <v>8793</v>
      </c>
      <c r="Y1372">
        <v>18272447</v>
      </c>
    </row>
    <row r="1373" spans="1:25" x14ac:dyDescent="0.3">
      <c r="A1373" s="42">
        <v>2</v>
      </c>
      <c r="B1373" s="42">
        <v>14.228707526315789</v>
      </c>
      <c r="D1373" s="27">
        <v>21.2</v>
      </c>
      <c r="E1373" s="27">
        <v>-3.8210229999999998</v>
      </c>
      <c r="S1373" t="s">
        <v>10667</v>
      </c>
      <c r="T1373">
        <v>5000000</v>
      </c>
      <c r="X1373" t="s">
        <v>10667</v>
      </c>
    </row>
    <row r="1374" spans="1:25" x14ac:dyDescent="0.3">
      <c r="A1374" s="42">
        <v>36</v>
      </c>
      <c r="B1374" s="42">
        <v>14.213619</v>
      </c>
      <c r="D1374" s="27">
        <v>25</v>
      </c>
      <c r="E1374" s="27">
        <v>-8.7522249999999993</v>
      </c>
      <c r="S1374" t="s">
        <v>691</v>
      </c>
      <c r="T1374">
        <v>17666666.666666668</v>
      </c>
      <c r="X1374" t="s">
        <v>691</v>
      </c>
      <c r="Y1374">
        <v>117964697.33333333</v>
      </c>
    </row>
    <row r="1375" spans="1:25" x14ac:dyDescent="0.3">
      <c r="A1375" s="42">
        <v>6</v>
      </c>
      <c r="B1375" s="42">
        <v>14.207003</v>
      </c>
      <c r="D1375" s="27">
        <v>30</v>
      </c>
      <c r="E1375" s="27">
        <v>-14.8438</v>
      </c>
      <c r="S1375" t="s">
        <v>10929</v>
      </c>
      <c r="X1375" t="s">
        <v>10929</v>
      </c>
    </row>
    <row r="1376" spans="1:25" x14ac:dyDescent="0.3">
      <c r="A1376" s="42">
        <v>8</v>
      </c>
      <c r="B1376" s="42">
        <v>14.201636000000001</v>
      </c>
      <c r="D1376" s="27">
        <v>22</v>
      </c>
      <c r="E1376" s="27">
        <v>-10.439741</v>
      </c>
      <c r="S1376" t="s">
        <v>1721</v>
      </c>
      <c r="T1376">
        <v>46600000</v>
      </c>
      <c r="X1376" t="s">
        <v>1721</v>
      </c>
      <c r="Y1376">
        <v>38174620.799999997</v>
      </c>
    </row>
    <row r="1377" spans="1:25" x14ac:dyDescent="0.3">
      <c r="A1377" s="42">
        <v>8</v>
      </c>
      <c r="B1377" s="42">
        <v>14.168359000000001</v>
      </c>
      <c r="D1377" s="27">
        <v>10</v>
      </c>
      <c r="E1377" s="27">
        <v>-0.19821800000000001</v>
      </c>
      <c r="S1377" t="s">
        <v>12476</v>
      </c>
      <c r="T1377">
        <v>1377800</v>
      </c>
      <c r="X1377" t="s">
        <v>12476</v>
      </c>
    </row>
    <row r="1378" spans="1:25" x14ac:dyDescent="0.3">
      <c r="A1378" s="42">
        <v>26</v>
      </c>
      <c r="B1378" s="42">
        <v>14.16808</v>
      </c>
      <c r="D1378" s="27">
        <v>10</v>
      </c>
      <c r="E1378" s="27">
        <v>-1.929689</v>
      </c>
      <c r="S1378" t="s">
        <v>11649</v>
      </c>
      <c r="T1378">
        <v>2500000</v>
      </c>
      <c r="X1378" t="s">
        <v>11649</v>
      </c>
      <c r="Y1378">
        <v>19968440.5</v>
      </c>
    </row>
    <row r="1379" spans="1:25" x14ac:dyDescent="0.3">
      <c r="A1379" s="42">
        <v>36</v>
      </c>
      <c r="B1379" s="42">
        <v>14.129186000000001</v>
      </c>
      <c r="D1379" s="27">
        <v>10</v>
      </c>
      <c r="E1379" s="27">
        <v>-1.539005</v>
      </c>
      <c r="S1379" t="s">
        <v>11431</v>
      </c>
      <c r="T1379">
        <v>3000000</v>
      </c>
      <c r="X1379" t="s">
        <v>11431</v>
      </c>
      <c r="Y1379">
        <v>418268</v>
      </c>
    </row>
    <row r="1380" spans="1:25" x14ac:dyDescent="0.3">
      <c r="A1380" s="42">
        <v>20</v>
      </c>
      <c r="B1380" s="42">
        <v>14.126137999999999</v>
      </c>
      <c r="D1380" s="27">
        <v>10</v>
      </c>
      <c r="E1380" s="27">
        <v>-1.8886400000000001</v>
      </c>
      <c r="S1380" t="s">
        <v>12711</v>
      </c>
      <c r="T1380">
        <v>1000000</v>
      </c>
      <c r="X1380" t="s">
        <v>12711</v>
      </c>
      <c r="Y1380">
        <v>31537320</v>
      </c>
    </row>
    <row r="1381" spans="1:25" x14ac:dyDescent="0.3">
      <c r="A1381" s="42">
        <v>15</v>
      </c>
      <c r="B1381" s="42">
        <v>14.106737000000001</v>
      </c>
      <c r="D1381" s="27">
        <v>10</v>
      </c>
      <c r="E1381" s="27">
        <v>-2.4363299999999999</v>
      </c>
      <c r="S1381" t="s">
        <v>4909</v>
      </c>
      <c r="T1381">
        <v>19166666.666666668</v>
      </c>
      <c r="X1381" t="s">
        <v>4909</v>
      </c>
      <c r="Y1381">
        <v>50866666.666666664</v>
      </c>
    </row>
    <row r="1382" spans="1:25" x14ac:dyDescent="0.3">
      <c r="A1382" s="42">
        <v>9</v>
      </c>
      <c r="B1382" s="42">
        <v>14.078294</v>
      </c>
      <c r="D1382" s="27">
        <v>10</v>
      </c>
      <c r="E1382" s="27">
        <v>-3.380827</v>
      </c>
      <c r="S1382" t="s">
        <v>4693</v>
      </c>
      <c r="T1382">
        <v>35000000</v>
      </c>
      <c r="X1382" t="s">
        <v>4693</v>
      </c>
      <c r="Y1382">
        <v>7948159</v>
      </c>
    </row>
    <row r="1383" spans="1:25" x14ac:dyDescent="0.3">
      <c r="A1383" s="42">
        <v>60</v>
      </c>
      <c r="B1383" s="42">
        <v>14.058698</v>
      </c>
      <c r="D1383" s="27">
        <v>12.8125</v>
      </c>
      <c r="E1383" s="27">
        <v>-5.9549969999999997</v>
      </c>
      <c r="S1383" t="s">
        <v>5274</v>
      </c>
      <c r="T1383">
        <v>18000000</v>
      </c>
      <c r="X1383" t="s">
        <v>5274</v>
      </c>
      <c r="Y1383">
        <v>127437</v>
      </c>
    </row>
    <row r="1384" spans="1:25" x14ac:dyDescent="0.3">
      <c r="A1384" s="42">
        <v>13</v>
      </c>
      <c r="B1384" s="42">
        <v>14.052167000000001</v>
      </c>
      <c r="D1384" s="27">
        <v>7.5</v>
      </c>
      <c r="E1384" s="27">
        <v>-0.78775899999999999</v>
      </c>
      <c r="S1384" t="s">
        <v>8486</v>
      </c>
      <c r="X1384" t="s">
        <v>8486</v>
      </c>
    </row>
    <row r="1385" spans="1:25" x14ac:dyDescent="0.3">
      <c r="A1385" s="42">
        <v>70</v>
      </c>
      <c r="B1385" s="42">
        <v>14.049211</v>
      </c>
      <c r="D1385" s="27">
        <v>10</v>
      </c>
      <c r="E1385" s="27">
        <v>-3.1579419999999998</v>
      </c>
      <c r="S1385" t="s">
        <v>5303</v>
      </c>
      <c r="T1385">
        <v>30000000</v>
      </c>
      <c r="X1385" t="s">
        <v>5303</v>
      </c>
    </row>
    <row r="1386" spans="1:25" x14ac:dyDescent="0.3">
      <c r="A1386" s="42">
        <v>22</v>
      </c>
      <c r="B1386" s="42">
        <v>14.020063</v>
      </c>
      <c r="D1386" s="27">
        <v>10</v>
      </c>
      <c r="E1386" s="27">
        <v>-3.5086499999999998</v>
      </c>
      <c r="S1386" t="s">
        <v>9200</v>
      </c>
      <c r="X1386" t="s">
        <v>9200</v>
      </c>
      <c r="Y1386">
        <v>6126237</v>
      </c>
    </row>
    <row r="1387" spans="1:25" x14ac:dyDescent="0.3">
      <c r="A1387" s="42">
        <v>25</v>
      </c>
      <c r="B1387" s="42">
        <v>14.008741000000001</v>
      </c>
      <c r="D1387" s="27">
        <v>10</v>
      </c>
      <c r="E1387" s="27">
        <v>-0.52661800000000003</v>
      </c>
      <c r="S1387" t="s">
        <v>8372</v>
      </c>
      <c r="X1387" t="s">
        <v>8372</v>
      </c>
      <c r="Y1387">
        <v>13960203</v>
      </c>
    </row>
    <row r="1388" spans="1:25" x14ac:dyDescent="0.3">
      <c r="A1388" s="42">
        <v>27</v>
      </c>
      <c r="B1388" s="42">
        <v>14.008532000000001</v>
      </c>
      <c r="D1388" s="27">
        <v>10</v>
      </c>
      <c r="E1388" s="27">
        <v>-3.8021340000000001</v>
      </c>
      <c r="S1388" t="s">
        <v>8645</v>
      </c>
      <c r="T1388">
        <v>11000000</v>
      </c>
      <c r="X1388" t="s">
        <v>8645</v>
      </c>
    </row>
    <row r="1389" spans="1:25" x14ac:dyDescent="0.3">
      <c r="A1389" s="42">
        <v>31</v>
      </c>
      <c r="B1389" s="42">
        <v>13.983703999999999</v>
      </c>
      <c r="D1389" s="27">
        <v>10</v>
      </c>
      <c r="E1389" s="27">
        <v>-3.9553820000000002</v>
      </c>
      <c r="S1389" t="s">
        <v>10844</v>
      </c>
      <c r="T1389">
        <v>3500000</v>
      </c>
      <c r="X1389" t="s">
        <v>10844</v>
      </c>
      <c r="Y1389">
        <v>20803237</v>
      </c>
    </row>
    <row r="1390" spans="1:25" x14ac:dyDescent="0.3">
      <c r="A1390" s="42">
        <v>40</v>
      </c>
      <c r="B1390" s="42">
        <v>13.955614000000001</v>
      </c>
      <c r="D1390" s="27">
        <v>10</v>
      </c>
      <c r="E1390" s="27">
        <v>-2.235973</v>
      </c>
      <c r="S1390" t="s">
        <v>14156</v>
      </c>
      <c r="T1390">
        <v>100000</v>
      </c>
      <c r="X1390" t="s">
        <v>14156</v>
      </c>
    </row>
    <row r="1391" spans="1:25" x14ac:dyDescent="0.3">
      <c r="A1391" s="42">
        <v>30</v>
      </c>
      <c r="B1391" s="42">
        <v>13.894863000000001</v>
      </c>
      <c r="D1391" s="27">
        <v>9.5</v>
      </c>
      <c r="E1391" s="27">
        <v>-3.5010289999999999</v>
      </c>
      <c r="S1391" t="s">
        <v>10262</v>
      </c>
      <c r="T1391">
        <v>5500000</v>
      </c>
      <c r="X1391" t="s">
        <v>10262</v>
      </c>
    </row>
    <row r="1392" spans="1:25" x14ac:dyDescent="0.3">
      <c r="A1392" s="42">
        <v>66</v>
      </c>
      <c r="B1392" s="42">
        <v>13.883359</v>
      </c>
      <c r="D1392" s="27">
        <v>16</v>
      </c>
      <c r="E1392" s="27">
        <v>-11.643257</v>
      </c>
      <c r="S1392" t="s">
        <v>13965</v>
      </c>
      <c r="X1392" t="s">
        <v>13965</v>
      </c>
    </row>
    <row r="1393" spans="1:25" x14ac:dyDescent="0.3">
      <c r="A1393" s="42">
        <v>13</v>
      </c>
      <c r="B1393" s="42">
        <v>13.876529</v>
      </c>
      <c r="D1393" s="27">
        <v>10</v>
      </c>
      <c r="E1393" s="27">
        <v>-4.515625</v>
      </c>
      <c r="S1393" t="s">
        <v>5108</v>
      </c>
      <c r="T1393">
        <v>30000000</v>
      </c>
      <c r="X1393" t="s">
        <v>5108</v>
      </c>
      <c r="Y1393">
        <v>34703228</v>
      </c>
    </row>
    <row r="1394" spans="1:25" x14ac:dyDescent="0.3">
      <c r="A1394" s="42">
        <v>12</v>
      </c>
      <c r="B1394" s="42">
        <v>13.776062</v>
      </c>
      <c r="D1394" s="27">
        <v>10</v>
      </c>
      <c r="E1394" s="27">
        <v>-4.6516830000000002</v>
      </c>
      <c r="S1394" t="s">
        <v>13532</v>
      </c>
      <c r="T1394">
        <v>439000</v>
      </c>
      <c r="X1394" t="s">
        <v>13532</v>
      </c>
      <c r="Y1394">
        <v>2300000</v>
      </c>
    </row>
    <row r="1395" spans="1:25" x14ac:dyDescent="0.3">
      <c r="A1395" s="42">
        <v>55</v>
      </c>
      <c r="B1395" s="42">
        <v>13.75</v>
      </c>
      <c r="D1395" s="27">
        <v>10</v>
      </c>
      <c r="E1395" s="27">
        <v>-5.7558449999999999</v>
      </c>
      <c r="S1395" t="s">
        <v>13523</v>
      </c>
      <c r="T1395">
        <v>500000</v>
      </c>
      <c r="X1395" t="s">
        <v>13523</v>
      </c>
      <c r="Y1395">
        <v>23000</v>
      </c>
    </row>
    <row r="1396" spans="1:25" x14ac:dyDescent="0.3">
      <c r="A1396" s="42">
        <v>25</v>
      </c>
      <c r="B1396" s="42">
        <v>13.747385</v>
      </c>
      <c r="D1396" s="27">
        <v>10</v>
      </c>
      <c r="E1396" s="27">
        <v>-4.9953519999999996</v>
      </c>
      <c r="S1396" t="s">
        <v>12281</v>
      </c>
      <c r="X1396" t="s">
        <v>12281</v>
      </c>
    </row>
    <row r="1397" spans="1:25" x14ac:dyDescent="0.3">
      <c r="A1397" s="42">
        <v>60</v>
      </c>
      <c r="B1397" s="42">
        <v>13.701902</v>
      </c>
      <c r="D1397" s="27">
        <v>10</v>
      </c>
      <c r="E1397" s="27">
        <v>-6.6661770000000002</v>
      </c>
      <c r="S1397" t="s">
        <v>7708</v>
      </c>
      <c r="T1397">
        <v>9750000</v>
      </c>
      <c r="X1397" t="s">
        <v>7708</v>
      </c>
      <c r="Y1397">
        <v>13170364.5</v>
      </c>
    </row>
    <row r="1398" spans="1:25" x14ac:dyDescent="0.3">
      <c r="A1398" s="42">
        <v>23</v>
      </c>
      <c r="B1398" s="42">
        <v>13.696761</v>
      </c>
      <c r="D1398" s="27">
        <v>11.5</v>
      </c>
      <c r="E1398" s="27">
        <v>-8.2244150000000005</v>
      </c>
      <c r="S1398" t="s">
        <v>8863</v>
      </c>
      <c r="T1398">
        <v>10000000</v>
      </c>
      <c r="X1398" t="s">
        <v>8863</v>
      </c>
      <c r="Y1398">
        <v>6619173</v>
      </c>
    </row>
    <row r="1399" spans="1:25" x14ac:dyDescent="0.3">
      <c r="A1399" s="42">
        <v>20</v>
      </c>
      <c r="B1399" s="42">
        <v>13.68763</v>
      </c>
      <c r="D1399" s="27">
        <v>9</v>
      </c>
      <c r="E1399" s="27">
        <v>-5.8068980000000003</v>
      </c>
      <c r="S1399" t="s">
        <v>3893</v>
      </c>
      <c r="X1399" t="s">
        <v>3893</v>
      </c>
    </row>
    <row r="1400" spans="1:25" x14ac:dyDescent="0.3">
      <c r="A1400" s="42">
        <v>5</v>
      </c>
      <c r="B1400" s="42">
        <v>13.6564</v>
      </c>
      <c r="D1400" s="27">
        <v>10</v>
      </c>
      <c r="E1400" s="27">
        <v>-6.9581970000000002</v>
      </c>
      <c r="S1400" t="s">
        <v>13814</v>
      </c>
      <c r="X1400" t="s">
        <v>13814</v>
      </c>
    </row>
    <row r="1401" spans="1:25" x14ac:dyDescent="0.3">
      <c r="A1401" s="42">
        <v>60</v>
      </c>
      <c r="B1401" s="42">
        <v>13.648142</v>
      </c>
      <c r="D1401" s="27">
        <v>10</v>
      </c>
      <c r="E1401" s="27">
        <v>-6.9391420000000004</v>
      </c>
      <c r="S1401" t="s">
        <v>11125</v>
      </c>
      <c r="T1401">
        <v>3000000</v>
      </c>
      <c r="X1401" t="s">
        <v>11125</v>
      </c>
      <c r="Y1401">
        <v>3293258</v>
      </c>
    </row>
    <row r="1402" spans="1:25" x14ac:dyDescent="0.3">
      <c r="A1402" s="42">
        <v>15</v>
      </c>
      <c r="B1402" s="42">
        <v>13.637506999999999</v>
      </c>
      <c r="D1402" s="27">
        <v>10</v>
      </c>
      <c r="E1402" s="27">
        <v>-8.9443459999999995</v>
      </c>
      <c r="S1402" t="s">
        <v>745</v>
      </c>
      <c r="T1402">
        <v>74666666.666666672</v>
      </c>
      <c r="X1402" t="s">
        <v>745</v>
      </c>
      <c r="Y1402">
        <v>84720389.5</v>
      </c>
    </row>
    <row r="1403" spans="1:25" x14ac:dyDescent="0.3">
      <c r="A1403" s="42">
        <v>0.02</v>
      </c>
      <c r="B1403" s="42">
        <v>13.585814666666666</v>
      </c>
      <c r="D1403" s="27">
        <v>10</v>
      </c>
      <c r="E1403" s="27">
        <v>-7.6686820000000004</v>
      </c>
      <c r="S1403" t="s">
        <v>9905</v>
      </c>
      <c r="T1403">
        <v>6500000</v>
      </c>
      <c r="X1403" t="s">
        <v>9905</v>
      </c>
      <c r="Y1403">
        <v>10149779</v>
      </c>
    </row>
    <row r="1404" spans="1:25" x14ac:dyDescent="0.3">
      <c r="A1404" s="42">
        <v>1</v>
      </c>
      <c r="B1404" s="42">
        <v>13.564026999999999</v>
      </c>
      <c r="D1404" s="27">
        <v>10</v>
      </c>
      <c r="E1404" s="27">
        <v>-7.8147339999999996</v>
      </c>
      <c r="S1404" t="s">
        <v>13921</v>
      </c>
      <c r="T1404">
        <v>200000</v>
      </c>
      <c r="X1404" t="s">
        <v>13921</v>
      </c>
    </row>
    <row r="1405" spans="1:25" x14ac:dyDescent="0.3">
      <c r="A1405" s="42">
        <v>70</v>
      </c>
      <c r="B1405" s="42">
        <v>13.552429</v>
      </c>
      <c r="D1405" s="27">
        <v>14</v>
      </c>
      <c r="E1405" s="27">
        <v>-13.2</v>
      </c>
      <c r="S1405" t="s">
        <v>1296</v>
      </c>
      <c r="T1405">
        <v>125200000</v>
      </c>
      <c r="X1405" t="s">
        <v>1296</v>
      </c>
      <c r="Y1405">
        <v>54837368.25</v>
      </c>
    </row>
    <row r="1406" spans="1:25" x14ac:dyDescent="0.3">
      <c r="A1406" s="42">
        <v>13</v>
      </c>
      <c r="B1406" s="42">
        <v>13.539320999999999</v>
      </c>
      <c r="D1406" s="27">
        <v>10</v>
      </c>
      <c r="E1406" s="27">
        <v>-2.4259339999999998</v>
      </c>
      <c r="S1406" t="s">
        <v>11184</v>
      </c>
      <c r="T1406">
        <v>8000000</v>
      </c>
      <c r="X1406" t="s">
        <v>11184</v>
      </c>
      <c r="Y1406">
        <v>77413017</v>
      </c>
    </row>
    <row r="1407" spans="1:25" x14ac:dyDescent="0.3">
      <c r="A1407" s="42">
        <v>14</v>
      </c>
      <c r="B1407" s="42">
        <v>13.515786</v>
      </c>
      <c r="D1407" s="27">
        <v>10</v>
      </c>
      <c r="E1407" s="27">
        <v>-8.2456809999999994</v>
      </c>
      <c r="S1407" t="s">
        <v>8909</v>
      </c>
      <c r="T1407">
        <v>10000000</v>
      </c>
      <c r="X1407" t="s">
        <v>8909</v>
      </c>
      <c r="Y1407">
        <v>5004648</v>
      </c>
    </row>
    <row r="1408" spans="1:25" x14ac:dyDescent="0.3">
      <c r="A1408" s="42">
        <v>2.5</v>
      </c>
      <c r="B1408" s="42">
        <v>13.435067999999999</v>
      </c>
      <c r="D1408" s="27">
        <v>8</v>
      </c>
      <c r="E1408" s="27">
        <v>-6.358212</v>
      </c>
      <c r="S1408" t="s">
        <v>1813</v>
      </c>
      <c r="X1408" t="s">
        <v>1813</v>
      </c>
    </row>
    <row r="1409" spans="1:25" x14ac:dyDescent="0.3">
      <c r="A1409" s="42">
        <v>20</v>
      </c>
      <c r="B1409" s="42">
        <v>13.422556</v>
      </c>
      <c r="D1409" s="27">
        <v>10</v>
      </c>
      <c r="E1409" s="27">
        <v>-8.3681610000000006</v>
      </c>
      <c r="S1409" t="s">
        <v>13590</v>
      </c>
      <c r="T1409">
        <v>400000</v>
      </c>
      <c r="X1409" t="s">
        <v>13590</v>
      </c>
      <c r="Y1409">
        <v>126387</v>
      </c>
    </row>
    <row r="1410" spans="1:25" x14ac:dyDescent="0.3">
      <c r="A1410" s="42">
        <v>40</v>
      </c>
      <c r="B1410" s="42">
        <v>13.337607999999999</v>
      </c>
      <c r="D1410" s="27">
        <v>10</v>
      </c>
      <c r="E1410" s="27">
        <v>-8.6901510000000002</v>
      </c>
      <c r="S1410" t="s">
        <v>12230</v>
      </c>
      <c r="T1410">
        <v>500000</v>
      </c>
      <c r="X1410" t="s">
        <v>12230</v>
      </c>
      <c r="Y1410">
        <v>145540</v>
      </c>
    </row>
    <row r="1411" spans="1:25" x14ac:dyDescent="0.3">
      <c r="A1411" s="42">
        <v>17</v>
      </c>
      <c r="B1411" s="42">
        <v>13.324946000000001</v>
      </c>
      <c r="D1411" s="27">
        <v>10</v>
      </c>
      <c r="E1411" s="27">
        <v>-8.0605589999999996</v>
      </c>
      <c r="S1411" t="s">
        <v>12449</v>
      </c>
      <c r="T1411">
        <v>1400000</v>
      </c>
      <c r="X1411" t="s">
        <v>12449</v>
      </c>
      <c r="Y1411">
        <v>304124</v>
      </c>
    </row>
    <row r="1412" spans="1:25" x14ac:dyDescent="0.3">
      <c r="A1412" s="42">
        <v>4</v>
      </c>
      <c r="B1412" s="42">
        <v>13.314482999999999</v>
      </c>
      <c r="D1412" s="27">
        <v>10</v>
      </c>
      <c r="E1412" s="27">
        <v>-8.7230159999999994</v>
      </c>
      <c r="S1412" t="s">
        <v>3596</v>
      </c>
      <c r="T1412">
        <v>45000000</v>
      </c>
      <c r="X1412" t="s">
        <v>3596</v>
      </c>
      <c r="Y1412">
        <v>61460285</v>
      </c>
    </row>
    <row r="1413" spans="1:25" x14ac:dyDescent="0.3">
      <c r="A1413" s="42">
        <v>3.8</v>
      </c>
      <c r="B1413" s="42">
        <v>13.278655499999999</v>
      </c>
      <c r="D1413" s="27">
        <v>11</v>
      </c>
      <c r="E1413" s="27">
        <v>-9.012238</v>
      </c>
      <c r="S1413" t="s">
        <v>4317</v>
      </c>
      <c r="T1413">
        <v>46500000</v>
      </c>
      <c r="X1413" t="s">
        <v>4317</v>
      </c>
      <c r="Y1413">
        <v>38421768</v>
      </c>
    </row>
    <row r="1414" spans="1:25" x14ac:dyDescent="0.3">
      <c r="A1414" s="42">
        <v>12</v>
      </c>
      <c r="B1414" s="42">
        <v>13.277561</v>
      </c>
      <c r="D1414" s="27">
        <v>5</v>
      </c>
      <c r="E1414" s="27">
        <v>-3.5254919999999998</v>
      </c>
      <c r="S1414" t="s">
        <v>9884</v>
      </c>
      <c r="T1414">
        <v>6500000</v>
      </c>
      <c r="X1414" t="s">
        <v>9884</v>
      </c>
      <c r="Y1414">
        <v>54215416</v>
      </c>
    </row>
    <row r="1415" spans="1:25" x14ac:dyDescent="0.3">
      <c r="A1415" s="42">
        <v>68</v>
      </c>
      <c r="B1415" s="42">
        <v>13.2575</v>
      </c>
      <c r="D1415" s="27">
        <v>10</v>
      </c>
      <c r="E1415" s="27">
        <v>-8.9889460000000003</v>
      </c>
      <c r="S1415" t="s">
        <v>10752</v>
      </c>
      <c r="X1415" t="s">
        <v>10752</v>
      </c>
      <c r="Y1415">
        <v>181655</v>
      </c>
    </row>
    <row r="1416" spans="1:25" x14ac:dyDescent="0.3">
      <c r="A1416" s="42">
        <v>7</v>
      </c>
      <c r="B1416" s="42">
        <v>13.257</v>
      </c>
      <c r="D1416" s="27">
        <v>10</v>
      </c>
      <c r="E1416" s="27">
        <v>-9.0990739999999999</v>
      </c>
      <c r="S1416" t="s">
        <v>13504</v>
      </c>
      <c r="T1416">
        <v>500000</v>
      </c>
      <c r="X1416" t="s">
        <v>13504</v>
      </c>
    </row>
    <row r="1417" spans="1:25" x14ac:dyDescent="0.3">
      <c r="A1417" s="42">
        <v>12</v>
      </c>
      <c r="B1417" s="42">
        <v>13.240988</v>
      </c>
      <c r="D1417" s="27">
        <v>10</v>
      </c>
      <c r="E1417" s="27">
        <v>-9.133222</v>
      </c>
      <c r="S1417" t="s">
        <v>4547</v>
      </c>
      <c r="T1417">
        <v>24750000</v>
      </c>
      <c r="X1417" t="s">
        <v>4547</v>
      </c>
      <c r="Y1417">
        <v>47941854.75</v>
      </c>
    </row>
    <row r="1418" spans="1:25" x14ac:dyDescent="0.3">
      <c r="A1418" s="42">
        <v>25</v>
      </c>
      <c r="B1418" s="42">
        <v>13.230435</v>
      </c>
      <c r="D1418" s="27">
        <v>10</v>
      </c>
      <c r="E1418" s="27">
        <v>-9.4013550000000006</v>
      </c>
      <c r="S1418" t="s">
        <v>14104</v>
      </c>
      <c r="T1418">
        <v>125000</v>
      </c>
      <c r="X1418" t="s">
        <v>14104</v>
      </c>
      <c r="Y1418">
        <v>1573712</v>
      </c>
    </row>
    <row r="1419" spans="1:25" x14ac:dyDescent="0.3">
      <c r="A1419" s="42">
        <v>55</v>
      </c>
      <c r="B1419" s="42">
        <v>13.218040999999999</v>
      </c>
      <c r="D1419" s="27">
        <v>10</v>
      </c>
      <c r="E1419" s="27">
        <v>-9.4214730000000007</v>
      </c>
      <c r="S1419" t="s">
        <v>9760</v>
      </c>
      <c r="T1419">
        <v>7000000</v>
      </c>
      <c r="X1419" t="s">
        <v>9760</v>
      </c>
      <c r="Y1419">
        <v>1002943</v>
      </c>
    </row>
    <row r="1420" spans="1:25" x14ac:dyDescent="0.3">
      <c r="A1420" s="42">
        <v>47</v>
      </c>
      <c r="B1420" s="42">
        <v>13.154431000000001</v>
      </c>
      <c r="D1420" s="27">
        <v>10</v>
      </c>
      <c r="E1420" s="27">
        <v>-9.5111279999999994</v>
      </c>
      <c r="S1420" t="s">
        <v>615</v>
      </c>
      <c r="T1420">
        <v>72222222.222222224</v>
      </c>
      <c r="X1420" t="s">
        <v>615</v>
      </c>
      <c r="Y1420">
        <v>121621863.1111111</v>
      </c>
    </row>
    <row r="1421" spans="1:25" x14ac:dyDescent="0.3">
      <c r="A1421" s="42">
        <v>3</v>
      </c>
      <c r="B1421" s="42">
        <v>13.101108999999999</v>
      </c>
      <c r="D1421" s="27">
        <v>10</v>
      </c>
      <c r="E1421" s="27">
        <v>-9.6342660000000002</v>
      </c>
      <c r="S1421" t="s">
        <v>2219</v>
      </c>
      <c r="T1421">
        <v>70000000</v>
      </c>
      <c r="X1421" t="s">
        <v>2219</v>
      </c>
      <c r="Y1421">
        <v>62321039</v>
      </c>
    </row>
    <row r="1422" spans="1:25" x14ac:dyDescent="0.3">
      <c r="A1422" s="42">
        <v>40</v>
      </c>
      <c r="B1422" s="42">
        <v>13.082743000000001</v>
      </c>
      <c r="D1422" s="27">
        <v>60</v>
      </c>
      <c r="E1422" s="27">
        <v>-59.768583</v>
      </c>
      <c r="S1422" t="s">
        <v>9281</v>
      </c>
      <c r="X1422" t="s">
        <v>9281</v>
      </c>
      <c r="Y1422">
        <v>171320</v>
      </c>
    </row>
    <row r="1423" spans="1:25" x14ac:dyDescent="0.3">
      <c r="A1423" s="42">
        <v>8.5</v>
      </c>
      <c r="B1423" s="42">
        <v>13.064615999999999</v>
      </c>
      <c r="D1423" s="27">
        <v>5</v>
      </c>
      <c r="E1423" s="27">
        <v>-1.906509</v>
      </c>
      <c r="S1423" t="s">
        <v>8525</v>
      </c>
      <c r="T1423">
        <v>12000000</v>
      </c>
      <c r="X1423" t="s">
        <v>8525</v>
      </c>
    </row>
    <row r="1424" spans="1:25" x14ac:dyDescent="0.3">
      <c r="A1424" s="42">
        <v>17</v>
      </c>
      <c r="B1424" s="42">
        <v>13.050027999999999</v>
      </c>
      <c r="D1424" s="27">
        <v>4</v>
      </c>
      <c r="E1424" s="27">
        <v>-3.7714759999999998</v>
      </c>
      <c r="S1424" t="s">
        <v>6782</v>
      </c>
      <c r="T1424">
        <v>20000000</v>
      </c>
      <c r="X1424" t="s">
        <v>6782</v>
      </c>
      <c r="Y1424">
        <v>3749061</v>
      </c>
    </row>
    <row r="1425" spans="1:25" x14ac:dyDescent="0.3">
      <c r="A1425" s="42">
        <v>15</v>
      </c>
      <c r="B1425" s="42">
        <v>13.014536</v>
      </c>
      <c r="D1425" s="27">
        <v>10</v>
      </c>
      <c r="E1425" s="27">
        <v>-9.7732080000000003</v>
      </c>
      <c r="S1425" t="s">
        <v>12353</v>
      </c>
      <c r="T1425">
        <v>1500000</v>
      </c>
      <c r="X1425" t="s">
        <v>12353</v>
      </c>
      <c r="Y1425">
        <v>3447339</v>
      </c>
    </row>
    <row r="1426" spans="1:25" x14ac:dyDescent="0.3">
      <c r="A1426" s="42">
        <v>3.5</v>
      </c>
      <c r="B1426" s="42">
        <v>13.001785</v>
      </c>
      <c r="D1426" s="27">
        <v>5</v>
      </c>
      <c r="E1426" s="27">
        <v>-4.8635679999999999</v>
      </c>
      <c r="S1426" t="s">
        <v>12187</v>
      </c>
      <c r="T1426">
        <v>1800000</v>
      </c>
      <c r="X1426" t="s">
        <v>12187</v>
      </c>
      <c r="Y1426">
        <v>3050934</v>
      </c>
    </row>
    <row r="1427" spans="1:25" x14ac:dyDescent="0.3">
      <c r="A1427" s="42">
        <v>20</v>
      </c>
      <c r="B1427" s="42">
        <v>12.983713</v>
      </c>
      <c r="D1427" s="27">
        <v>10</v>
      </c>
      <c r="E1427" s="27">
        <v>-9.8683829999999997</v>
      </c>
      <c r="S1427" t="s">
        <v>14012</v>
      </c>
      <c r="T1427">
        <v>180000</v>
      </c>
      <c r="X1427" t="s">
        <v>14012</v>
      </c>
      <c r="Y1427">
        <v>925402</v>
      </c>
    </row>
    <row r="1428" spans="1:25" x14ac:dyDescent="0.3">
      <c r="A1428" s="42">
        <v>20</v>
      </c>
      <c r="B1428" s="42">
        <v>12.983713</v>
      </c>
      <c r="D1428" s="27">
        <v>6.2</v>
      </c>
      <c r="E1428" s="27">
        <v>-6.073753</v>
      </c>
      <c r="S1428" t="s">
        <v>5298</v>
      </c>
      <c r="T1428">
        <v>30000000</v>
      </c>
      <c r="X1428" t="s">
        <v>5298</v>
      </c>
    </row>
    <row r="1429" spans="1:25" x14ac:dyDescent="0.3">
      <c r="A1429" s="42">
        <v>11</v>
      </c>
      <c r="B1429" s="42">
        <v>12.978402000000001</v>
      </c>
      <c r="D1429" s="27">
        <v>37</v>
      </c>
      <c r="E1429" s="27">
        <v>-36.917261000000003</v>
      </c>
      <c r="S1429" t="s">
        <v>4189</v>
      </c>
      <c r="T1429">
        <v>21200000</v>
      </c>
      <c r="X1429" t="s">
        <v>4189</v>
      </c>
      <c r="Y1429">
        <v>35205881.857142858</v>
      </c>
    </row>
    <row r="1430" spans="1:25" x14ac:dyDescent="0.3">
      <c r="A1430" s="42">
        <v>80</v>
      </c>
      <c r="B1430" s="42">
        <v>12.969823999999999</v>
      </c>
      <c r="D1430" s="27">
        <v>10</v>
      </c>
      <c r="E1430" s="27">
        <v>-9.8306210000000007</v>
      </c>
      <c r="S1430" t="s">
        <v>2837</v>
      </c>
      <c r="T1430">
        <v>45000</v>
      </c>
      <c r="X1430" t="s">
        <v>2837</v>
      </c>
    </row>
    <row r="1431" spans="1:25" x14ac:dyDescent="0.3">
      <c r="A1431" s="42">
        <v>46</v>
      </c>
      <c r="B1431" s="42">
        <v>12.918500999999999</v>
      </c>
      <c r="D1431" s="27">
        <v>10</v>
      </c>
      <c r="E1431" s="27">
        <v>-6.2472750000000001</v>
      </c>
      <c r="S1431" t="s">
        <v>10433</v>
      </c>
      <c r="T1431">
        <v>5000000</v>
      </c>
      <c r="X1431" t="s">
        <v>10433</v>
      </c>
      <c r="Y1431">
        <v>9628751</v>
      </c>
    </row>
    <row r="1432" spans="1:25" x14ac:dyDescent="0.3">
      <c r="A1432" s="42">
        <v>4</v>
      </c>
      <c r="B1432" s="42">
        <v>12.8</v>
      </c>
      <c r="D1432" s="27">
        <v>10</v>
      </c>
      <c r="E1432" s="27">
        <v>-9.984553</v>
      </c>
      <c r="S1432" t="s">
        <v>6774</v>
      </c>
      <c r="T1432">
        <v>20000000</v>
      </c>
      <c r="X1432" t="s">
        <v>6774</v>
      </c>
      <c r="Y1432">
        <v>4234040</v>
      </c>
    </row>
    <row r="1433" spans="1:25" x14ac:dyDescent="0.3">
      <c r="A1433" s="42">
        <v>5</v>
      </c>
      <c r="B1433" s="42">
        <v>12.768000000000001</v>
      </c>
      <c r="D1433" s="27">
        <v>10</v>
      </c>
      <c r="E1433" s="27">
        <v>-9.9806519999999992</v>
      </c>
      <c r="S1433" t="s">
        <v>10604</v>
      </c>
      <c r="T1433">
        <v>5000000</v>
      </c>
      <c r="X1433" t="s">
        <v>10604</v>
      </c>
    </row>
    <row r="1434" spans="1:25" x14ac:dyDescent="0.3">
      <c r="A1434" s="42">
        <v>25</v>
      </c>
      <c r="B1434" s="42">
        <v>12.7384</v>
      </c>
      <c r="D1434" s="27">
        <v>8</v>
      </c>
      <c r="E1434" s="27">
        <v>-7.8994970000000002</v>
      </c>
      <c r="S1434" t="s">
        <v>4215</v>
      </c>
      <c r="T1434">
        <v>40000000</v>
      </c>
      <c r="X1434" t="s">
        <v>4215</v>
      </c>
      <c r="Y1434">
        <v>511920</v>
      </c>
    </row>
    <row r="1435" spans="1:25" x14ac:dyDescent="0.3">
      <c r="A1435" s="42">
        <v>16</v>
      </c>
      <c r="B1435" s="42">
        <v>12.734552000000001</v>
      </c>
      <c r="D1435" s="27">
        <v>5</v>
      </c>
      <c r="E1435" s="27">
        <v>-4.9070999999999998</v>
      </c>
      <c r="S1435" t="s">
        <v>9245</v>
      </c>
      <c r="T1435">
        <v>9000000</v>
      </c>
      <c r="X1435" t="s">
        <v>9245</v>
      </c>
      <c r="Y1435">
        <v>883887</v>
      </c>
    </row>
    <row r="1436" spans="1:25" x14ac:dyDescent="0.3">
      <c r="A1436" s="42">
        <v>0.6</v>
      </c>
      <c r="B1436" s="42">
        <v>12.7</v>
      </c>
      <c r="D1436" s="27">
        <v>12.5</v>
      </c>
      <c r="E1436" s="27">
        <v>-12.359012999999999</v>
      </c>
      <c r="S1436" t="s">
        <v>85</v>
      </c>
      <c r="T1436">
        <v>63387500</v>
      </c>
      <c r="X1436" t="s">
        <v>85</v>
      </c>
      <c r="Y1436">
        <v>72874695.857142851</v>
      </c>
    </row>
    <row r="1437" spans="1:25" x14ac:dyDescent="0.3">
      <c r="A1437" s="42">
        <v>5</v>
      </c>
      <c r="B1437" s="42">
        <v>12.683669999999999</v>
      </c>
      <c r="D1437" s="27">
        <v>10</v>
      </c>
      <c r="E1437" s="27">
        <v>-9.9944389999999999</v>
      </c>
      <c r="S1437" t="s">
        <v>2545</v>
      </c>
      <c r="T1437">
        <v>59000000</v>
      </c>
      <c r="X1437" t="s">
        <v>2545</v>
      </c>
      <c r="Y1437">
        <v>57816812.666666664</v>
      </c>
    </row>
    <row r="1438" spans="1:25" x14ac:dyDescent="0.3">
      <c r="A1438" s="42">
        <v>54</v>
      </c>
      <c r="B1438" s="42">
        <v>12.676062</v>
      </c>
      <c r="D1438" s="27">
        <v>10</v>
      </c>
      <c r="E1438" s="27">
        <v>-9.9963929999999994</v>
      </c>
      <c r="S1438" t="s">
        <v>12816</v>
      </c>
      <c r="T1438">
        <v>1000000</v>
      </c>
      <c r="X1438" t="s">
        <v>12816</v>
      </c>
      <c r="Y1438">
        <v>982214</v>
      </c>
    </row>
    <row r="1439" spans="1:25" x14ac:dyDescent="0.3">
      <c r="A1439" s="42">
        <v>13</v>
      </c>
      <c r="B1439" s="42">
        <v>12.675765</v>
      </c>
      <c r="D1439" s="27">
        <v>6.5</v>
      </c>
      <c r="E1439" s="27">
        <v>-6.4294729999999998</v>
      </c>
      <c r="S1439" t="s">
        <v>9519</v>
      </c>
      <c r="T1439">
        <v>8000000</v>
      </c>
      <c r="X1439" t="s">
        <v>9519</v>
      </c>
      <c r="Y1439">
        <v>108662</v>
      </c>
    </row>
    <row r="1440" spans="1:25" x14ac:dyDescent="0.3">
      <c r="A1440" s="42">
        <v>2</v>
      </c>
      <c r="B1440" s="42">
        <v>12.673301</v>
      </c>
      <c r="D1440" s="27">
        <v>10</v>
      </c>
      <c r="E1440" s="27">
        <v>-8.9294799999999999</v>
      </c>
      <c r="S1440" t="s">
        <v>122</v>
      </c>
      <c r="T1440">
        <v>145833333.33333334</v>
      </c>
      <c r="X1440" t="s">
        <v>122</v>
      </c>
      <c r="Y1440">
        <v>165758656.66666666</v>
      </c>
    </row>
    <row r="1441" spans="1:25" x14ac:dyDescent="0.3">
      <c r="A1441" s="42">
        <v>38</v>
      </c>
      <c r="B1441" s="42">
        <v>12.668906</v>
      </c>
      <c r="D1441" s="27">
        <v>10</v>
      </c>
      <c r="E1441" s="27">
        <v>-9.9881650000000004</v>
      </c>
      <c r="S1441" t="s">
        <v>11474</v>
      </c>
      <c r="T1441">
        <v>3000000</v>
      </c>
      <c r="X1441" t="s">
        <v>11474</v>
      </c>
    </row>
    <row r="1442" spans="1:25" x14ac:dyDescent="0.3">
      <c r="A1442" s="42">
        <v>48</v>
      </c>
      <c r="B1442" s="42">
        <v>12.652036000000001</v>
      </c>
      <c r="D1442" s="27">
        <v>10</v>
      </c>
      <c r="E1442" s="27">
        <v>-9.8715139999999995</v>
      </c>
      <c r="S1442" t="s">
        <v>8467</v>
      </c>
      <c r="T1442">
        <v>7350000</v>
      </c>
      <c r="X1442" t="s">
        <v>8467</v>
      </c>
      <c r="Y1442">
        <v>154609</v>
      </c>
    </row>
    <row r="1443" spans="1:25" x14ac:dyDescent="0.3">
      <c r="A1443" s="42">
        <v>6</v>
      </c>
      <c r="B1443" s="42">
        <v>12.621249000000001</v>
      </c>
      <c r="D1443" s="27">
        <v>30</v>
      </c>
      <c r="E1443" s="27">
        <v>-13.974606</v>
      </c>
      <c r="S1443" t="s">
        <v>2485</v>
      </c>
      <c r="T1443">
        <v>62000000</v>
      </c>
      <c r="X1443" t="s">
        <v>2485</v>
      </c>
      <c r="Y1443">
        <v>32178777</v>
      </c>
    </row>
    <row r="1444" spans="1:25" x14ac:dyDescent="0.3">
      <c r="A1444" s="42">
        <v>9</v>
      </c>
      <c r="B1444" s="42">
        <v>12.569041</v>
      </c>
      <c r="D1444" s="27">
        <v>9.6</v>
      </c>
      <c r="E1444" s="27">
        <v>-7.1160449999999997</v>
      </c>
      <c r="S1444" t="s">
        <v>5990</v>
      </c>
      <c r="T1444">
        <v>25000000</v>
      </c>
      <c r="X1444" t="s">
        <v>5990</v>
      </c>
      <c r="Y1444">
        <v>5654777</v>
      </c>
    </row>
    <row r="1445" spans="1:25" x14ac:dyDescent="0.3">
      <c r="A1445" s="42">
        <v>120</v>
      </c>
      <c r="B1445" s="42">
        <v>12.55096</v>
      </c>
      <c r="D1445" s="27">
        <v>8.9</v>
      </c>
      <c r="E1445" s="27">
        <v>-8.6746230000000004</v>
      </c>
      <c r="S1445" t="s">
        <v>8872</v>
      </c>
      <c r="T1445">
        <v>10000000</v>
      </c>
      <c r="X1445" t="s">
        <v>8872</v>
      </c>
      <c r="Y1445">
        <v>6842058</v>
      </c>
    </row>
    <row r="1446" spans="1:25" x14ac:dyDescent="0.3">
      <c r="A1446" s="42">
        <v>90</v>
      </c>
      <c r="B1446" s="42">
        <v>12.515793</v>
      </c>
      <c r="D1446" s="27">
        <v>16.2</v>
      </c>
      <c r="E1446" s="27">
        <v>-16.086845</v>
      </c>
      <c r="S1446" t="s">
        <v>14344</v>
      </c>
      <c r="X1446" t="s">
        <v>14344</v>
      </c>
    </row>
    <row r="1447" spans="1:25" x14ac:dyDescent="0.3">
      <c r="A1447" s="42">
        <v>15</v>
      </c>
      <c r="B1447" s="42">
        <v>12.441122</v>
      </c>
      <c r="D1447" s="27">
        <v>6</v>
      </c>
      <c r="E1447" s="27">
        <v>-3.4</v>
      </c>
      <c r="S1447" t="s">
        <v>8750</v>
      </c>
      <c r="T1447">
        <v>20000000</v>
      </c>
      <c r="X1447" t="s">
        <v>8750</v>
      </c>
      <c r="Y1447">
        <v>32983713</v>
      </c>
    </row>
    <row r="1448" spans="1:25" x14ac:dyDescent="0.3">
      <c r="A1448" s="42">
        <v>42</v>
      </c>
      <c r="B1448" s="42">
        <v>12.414716</v>
      </c>
      <c r="D1448" s="27">
        <v>600</v>
      </c>
      <c r="E1448" s="27">
        <v>-598.39753399999995</v>
      </c>
      <c r="S1448" t="s">
        <v>13769</v>
      </c>
      <c r="T1448">
        <v>250000</v>
      </c>
      <c r="X1448" t="s">
        <v>13769</v>
      </c>
      <c r="Y1448">
        <v>1977544</v>
      </c>
    </row>
    <row r="1449" spans="1:25" x14ac:dyDescent="0.3">
      <c r="A1449" s="42">
        <v>8</v>
      </c>
      <c r="B1449" s="42">
        <v>12.4</v>
      </c>
      <c r="D1449" s="27">
        <v>7.4</v>
      </c>
      <c r="E1449" s="27">
        <v>-4.3701299999999996</v>
      </c>
      <c r="S1449" t="s">
        <v>13981</v>
      </c>
      <c r="X1449" t="s">
        <v>13981</v>
      </c>
      <c r="Y1449">
        <v>15542</v>
      </c>
    </row>
    <row r="1450" spans="1:25" x14ac:dyDescent="0.3">
      <c r="A1450" s="42">
        <v>30</v>
      </c>
      <c r="B1450" s="42">
        <v>12.38552</v>
      </c>
      <c r="D1450" s="27">
        <v>7.2176</v>
      </c>
      <c r="E1450" s="27">
        <v>-4.1700609999999996</v>
      </c>
      <c r="S1450" t="s">
        <v>11955</v>
      </c>
      <c r="T1450">
        <v>2000000</v>
      </c>
      <c r="X1450" t="s">
        <v>11955</v>
      </c>
      <c r="Y1450">
        <v>1477002</v>
      </c>
    </row>
    <row r="1451" spans="1:25" x14ac:dyDescent="0.3">
      <c r="A1451" s="42">
        <v>5</v>
      </c>
      <c r="B1451" s="42">
        <v>12.382982</v>
      </c>
      <c r="D1451" s="27">
        <v>10</v>
      </c>
      <c r="E1451" s="27">
        <v>-6.4282649999999997</v>
      </c>
      <c r="S1451" t="s">
        <v>13079</v>
      </c>
      <c r="T1451">
        <v>900000</v>
      </c>
      <c r="X1451" t="s">
        <v>13079</v>
      </c>
    </row>
    <row r="1452" spans="1:25" x14ac:dyDescent="0.3">
      <c r="A1452" s="42">
        <v>3</v>
      </c>
      <c r="B1452" s="42">
        <v>12.369573000000001</v>
      </c>
      <c r="D1452" s="27">
        <v>20</v>
      </c>
      <c r="E1452" s="27">
        <v>-2.1957270000000002</v>
      </c>
      <c r="S1452" t="s">
        <v>13348</v>
      </c>
      <c r="X1452" t="s">
        <v>13348</v>
      </c>
      <c r="Y1452">
        <v>8044906</v>
      </c>
    </row>
    <row r="1453" spans="1:25" x14ac:dyDescent="0.3">
      <c r="A1453" s="42">
        <v>45</v>
      </c>
      <c r="B1453" s="42">
        <v>12.362581</v>
      </c>
      <c r="D1453" s="27">
        <v>8.5</v>
      </c>
      <c r="E1453" s="27">
        <v>-2.4521440000000001</v>
      </c>
      <c r="S1453" t="s">
        <v>5629</v>
      </c>
      <c r="T1453">
        <v>25000000</v>
      </c>
      <c r="X1453" t="s">
        <v>5629</v>
      </c>
      <c r="Y1453">
        <v>27012</v>
      </c>
    </row>
    <row r="1454" spans="1:25" x14ac:dyDescent="0.3">
      <c r="A1454" s="42">
        <v>190</v>
      </c>
      <c r="B1454" s="42">
        <v>12.351611</v>
      </c>
      <c r="D1454" s="27">
        <v>9</v>
      </c>
      <c r="E1454" s="27">
        <v>-4.3184969999999998</v>
      </c>
      <c r="S1454" t="s">
        <v>13408</v>
      </c>
      <c r="T1454">
        <v>500000</v>
      </c>
      <c r="X1454" t="s">
        <v>13408</v>
      </c>
      <c r="Y1454">
        <v>133778</v>
      </c>
    </row>
    <row r="1455" spans="1:25" x14ac:dyDescent="0.3">
      <c r="A1455" s="42">
        <v>40</v>
      </c>
      <c r="B1455" s="42">
        <v>12.320978999999999</v>
      </c>
      <c r="D1455" s="27">
        <v>8</v>
      </c>
      <c r="E1455" s="27">
        <v>-3.6492260000000001</v>
      </c>
      <c r="S1455" t="s">
        <v>3977</v>
      </c>
      <c r="T1455">
        <v>40000000</v>
      </c>
      <c r="X1455" t="s">
        <v>3977</v>
      </c>
      <c r="Y1455">
        <v>54967359</v>
      </c>
    </row>
    <row r="1456" spans="1:25" x14ac:dyDescent="0.3">
      <c r="A1456" s="42">
        <v>50</v>
      </c>
      <c r="B1456" s="42">
        <v>12.318875</v>
      </c>
      <c r="D1456" s="27">
        <v>20</v>
      </c>
      <c r="E1456" s="27">
        <v>-16.579128999999998</v>
      </c>
      <c r="S1456" t="s">
        <v>273</v>
      </c>
      <c r="T1456">
        <v>185000000</v>
      </c>
      <c r="X1456" t="s">
        <v>273</v>
      </c>
      <c r="Y1456">
        <v>237282182</v>
      </c>
    </row>
    <row r="1457" spans="1:25" x14ac:dyDescent="0.3">
      <c r="A1457" s="42">
        <v>21</v>
      </c>
      <c r="B1457" s="42">
        <v>12.313582</v>
      </c>
      <c r="D1457" s="27">
        <v>9</v>
      </c>
      <c r="E1457" s="27">
        <v>-8.4681940000000004</v>
      </c>
      <c r="S1457" t="s">
        <v>8121</v>
      </c>
      <c r="T1457">
        <v>3750000</v>
      </c>
      <c r="X1457" t="s">
        <v>8121</v>
      </c>
      <c r="Y1457">
        <v>11164131.5</v>
      </c>
    </row>
    <row r="1458" spans="1:25" x14ac:dyDescent="0.3">
      <c r="A1458" s="42">
        <v>50.2</v>
      </c>
      <c r="B1458" s="42">
        <v>12.253315000000001</v>
      </c>
      <c r="D1458" s="27">
        <v>9</v>
      </c>
      <c r="E1458" s="27">
        <v>-6.0449609999999998</v>
      </c>
      <c r="S1458" t="s">
        <v>8149</v>
      </c>
      <c r="T1458">
        <v>13000000</v>
      </c>
      <c r="X1458" t="s">
        <v>8149</v>
      </c>
      <c r="Y1458">
        <v>16574731</v>
      </c>
    </row>
    <row r="1459" spans="1:25" x14ac:dyDescent="0.3">
      <c r="A1459" s="42">
        <v>58</v>
      </c>
      <c r="B1459" s="42">
        <v>12.117571</v>
      </c>
      <c r="D1459" s="27">
        <v>9</v>
      </c>
      <c r="E1459" s="27">
        <v>-7.4694649999999996</v>
      </c>
      <c r="S1459" t="s">
        <v>1167</v>
      </c>
      <c r="T1459">
        <v>94000000</v>
      </c>
      <c r="X1459" t="s">
        <v>1167</v>
      </c>
      <c r="Y1459">
        <v>76080276.333333328</v>
      </c>
    </row>
    <row r="1460" spans="1:25" x14ac:dyDescent="0.3">
      <c r="A1460" s="42">
        <v>30</v>
      </c>
      <c r="B1460" s="42">
        <v>12.071069</v>
      </c>
      <c r="D1460" s="27">
        <v>9</v>
      </c>
      <c r="E1460" s="27">
        <v>-4.1181330000000003</v>
      </c>
      <c r="S1460" t="s">
        <v>11014</v>
      </c>
      <c r="T1460">
        <v>4000000</v>
      </c>
      <c r="X1460" t="s">
        <v>11014</v>
      </c>
    </row>
    <row r="1461" spans="1:25" x14ac:dyDescent="0.3">
      <c r="A1461" s="42">
        <v>30</v>
      </c>
      <c r="B1461" s="42">
        <v>12.05734</v>
      </c>
      <c r="D1461" s="27">
        <v>16.75</v>
      </c>
      <c r="E1461" s="27">
        <v>-15.706512999999999</v>
      </c>
      <c r="S1461" t="s">
        <v>5786</v>
      </c>
      <c r="T1461">
        <v>25000000</v>
      </c>
      <c r="X1461" t="s">
        <v>5786</v>
      </c>
      <c r="Y1461">
        <v>35000629</v>
      </c>
    </row>
    <row r="1462" spans="1:25" x14ac:dyDescent="0.3">
      <c r="A1462" s="42">
        <v>20</v>
      </c>
      <c r="B1462" s="42">
        <v>12.051917</v>
      </c>
      <c r="D1462" s="27">
        <v>400</v>
      </c>
      <c r="E1462" s="27">
        <v>-399.54574500000001</v>
      </c>
      <c r="S1462" t="s">
        <v>8236</v>
      </c>
      <c r="T1462">
        <v>12500000</v>
      </c>
      <c r="X1462" t="s">
        <v>8236</v>
      </c>
      <c r="Y1462">
        <v>6812790.5</v>
      </c>
    </row>
    <row r="1463" spans="1:25" x14ac:dyDescent="0.3">
      <c r="A1463" s="42">
        <v>30</v>
      </c>
      <c r="B1463" s="42">
        <v>12.043633</v>
      </c>
      <c r="D1463" s="27">
        <v>9</v>
      </c>
      <c r="E1463" s="27">
        <v>-8.6503820000000005</v>
      </c>
      <c r="S1463" t="s">
        <v>12251</v>
      </c>
      <c r="T1463">
        <v>1700000</v>
      </c>
      <c r="X1463" t="s">
        <v>12251</v>
      </c>
      <c r="Y1463">
        <v>1943649</v>
      </c>
    </row>
    <row r="1464" spans="1:25" x14ac:dyDescent="0.3">
      <c r="A1464" s="42">
        <v>20</v>
      </c>
      <c r="B1464" s="42">
        <v>12.014289</v>
      </c>
      <c r="D1464" s="27">
        <v>9</v>
      </c>
      <c r="E1464" s="27">
        <v>-8.8870649999999998</v>
      </c>
      <c r="S1464" t="s">
        <v>7684</v>
      </c>
      <c r="T1464">
        <v>9325000</v>
      </c>
      <c r="X1464" t="s">
        <v>7684</v>
      </c>
      <c r="Y1464">
        <v>8687778.5</v>
      </c>
    </row>
    <row r="1465" spans="1:25" x14ac:dyDescent="0.3">
      <c r="A1465" s="42">
        <v>40</v>
      </c>
      <c r="B1465" s="42">
        <v>12.000688</v>
      </c>
      <c r="D1465" s="27">
        <v>9</v>
      </c>
      <c r="E1465" s="27">
        <v>-8.1161130000000004</v>
      </c>
      <c r="S1465" t="s">
        <v>6660</v>
      </c>
      <c r="T1465">
        <v>20000000</v>
      </c>
      <c r="X1465" t="s">
        <v>6660</v>
      </c>
      <c r="Y1465">
        <v>13987482</v>
      </c>
    </row>
    <row r="1466" spans="1:25" x14ac:dyDescent="0.3">
      <c r="A1466" s="42">
        <v>18.573666666666668</v>
      </c>
      <c r="B1466" s="42">
        <v>11.965002333333333</v>
      </c>
      <c r="D1466" s="27">
        <v>11.4</v>
      </c>
      <c r="E1466" s="27">
        <v>-11.386248999999999</v>
      </c>
      <c r="S1466" t="s">
        <v>2868</v>
      </c>
      <c r="T1466">
        <v>29499000</v>
      </c>
      <c r="X1466" t="s">
        <v>2868</v>
      </c>
      <c r="Y1466">
        <v>23086958.399999999</v>
      </c>
    </row>
    <row r="1467" spans="1:25" x14ac:dyDescent="0.3">
      <c r="A1467" s="42">
        <v>2.5</v>
      </c>
      <c r="B1467" s="42">
        <v>11.9</v>
      </c>
      <c r="D1467" s="27">
        <v>45</v>
      </c>
      <c r="E1467" s="27">
        <v>-44.854891000000002</v>
      </c>
      <c r="S1467" t="s">
        <v>775</v>
      </c>
      <c r="T1467">
        <v>105600000</v>
      </c>
      <c r="X1467" t="s">
        <v>775</v>
      </c>
      <c r="Y1467">
        <v>108367086.5</v>
      </c>
    </row>
    <row r="1468" spans="1:25" x14ac:dyDescent="0.3">
      <c r="A1468" s="42">
        <v>60</v>
      </c>
      <c r="B1468" s="42">
        <v>11.844424</v>
      </c>
      <c r="D1468" s="27">
        <v>9</v>
      </c>
      <c r="E1468" s="27">
        <v>-7.9538339999999996</v>
      </c>
      <c r="S1468" t="s">
        <v>3804</v>
      </c>
      <c r="T1468">
        <v>26750000</v>
      </c>
      <c r="X1468" t="s">
        <v>3804</v>
      </c>
      <c r="Y1468">
        <v>29795598.5</v>
      </c>
    </row>
    <row r="1469" spans="1:25" x14ac:dyDescent="0.3">
      <c r="A1469" s="42">
        <v>20</v>
      </c>
      <c r="B1469" s="42">
        <v>11.838001999999999</v>
      </c>
      <c r="D1469" s="27">
        <v>9</v>
      </c>
      <c r="E1469" s="27">
        <v>-8.9998380000000004</v>
      </c>
      <c r="S1469" t="s">
        <v>7729</v>
      </c>
      <c r="T1469">
        <v>15000000</v>
      </c>
      <c r="X1469" t="s">
        <v>7729</v>
      </c>
      <c r="Y1469">
        <v>10494147</v>
      </c>
    </row>
    <row r="1470" spans="1:25" x14ac:dyDescent="0.3">
      <c r="A1470" s="42">
        <v>25</v>
      </c>
      <c r="B1470" s="42">
        <v>11.833473</v>
      </c>
      <c r="D1470" s="27">
        <v>49.416666666666664</v>
      </c>
      <c r="E1470" s="27">
        <v>-17.194099666666663</v>
      </c>
      <c r="S1470" t="s">
        <v>7790</v>
      </c>
      <c r="T1470">
        <v>13500000</v>
      </c>
      <c r="X1470" t="s">
        <v>7790</v>
      </c>
      <c r="Y1470">
        <v>17004588</v>
      </c>
    </row>
    <row r="1471" spans="1:25" x14ac:dyDescent="0.3">
      <c r="A1471" s="42">
        <v>16.625</v>
      </c>
      <c r="B1471" s="42">
        <v>11.794487333333333</v>
      </c>
      <c r="D1471" s="27">
        <v>22</v>
      </c>
      <c r="E1471" s="27">
        <v>-17.726628000000002</v>
      </c>
      <c r="S1471" t="s">
        <v>6887</v>
      </c>
      <c r="T1471">
        <v>22500000</v>
      </c>
      <c r="X1471" t="s">
        <v>6887</v>
      </c>
      <c r="Y1471">
        <v>33839467.5</v>
      </c>
    </row>
    <row r="1472" spans="1:25" x14ac:dyDescent="0.3">
      <c r="A1472" s="42">
        <v>0.25</v>
      </c>
      <c r="B1472" s="42">
        <v>11.756513999999999</v>
      </c>
      <c r="D1472" s="27">
        <v>8.5</v>
      </c>
      <c r="E1472" s="27">
        <v>-4.0599449999999999</v>
      </c>
      <c r="S1472" t="s">
        <v>9294</v>
      </c>
      <c r="T1472">
        <v>8500000</v>
      </c>
      <c r="X1472" t="s">
        <v>9294</v>
      </c>
      <c r="Y1472">
        <v>29200000</v>
      </c>
    </row>
    <row r="1473" spans="1:25" x14ac:dyDescent="0.3">
      <c r="A1473" s="42">
        <v>2</v>
      </c>
      <c r="B1473" s="42">
        <v>11.746549999999999</v>
      </c>
      <c r="D1473" s="27">
        <v>12</v>
      </c>
      <c r="E1473" s="27">
        <v>-7.9813049999999999</v>
      </c>
      <c r="S1473" t="s">
        <v>13252</v>
      </c>
      <c r="T1473">
        <v>609000</v>
      </c>
      <c r="X1473" t="s">
        <v>13252</v>
      </c>
      <c r="Y1473">
        <v>3000000</v>
      </c>
    </row>
    <row r="1474" spans="1:25" x14ac:dyDescent="0.3">
      <c r="A1474" s="42">
        <v>4</v>
      </c>
      <c r="B1474" s="42">
        <v>11.655665000000001</v>
      </c>
      <c r="D1474" s="27">
        <v>9</v>
      </c>
      <c r="E1474" s="27">
        <v>-2.7370580000000002</v>
      </c>
      <c r="S1474" t="s">
        <v>901</v>
      </c>
      <c r="T1474">
        <v>70000000</v>
      </c>
      <c r="X1474" t="s">
        <v>901</v>
      </c>
      <c r="Y1474">
        <v>67027640</v>
      </c>
    </row>
    <row r="1475" spans="1:25" x14ac:dyDescent="0.3">
      <c r="A1475" s="42">
        <v>90</v>
      </c>
      <c r="B1475" s="42">
        <v>11.643008</v>
      </c>
      <c r="D1475" s="27">
        <v>8</v>
      </c>
      <c r="E1475" s="27">
        <v>-6.0021930000000001</v>
      </c>
      <c r="S1475" t="s">
        <v>10051</v>
      </c>
      <c r="T1475">
        <v>6000000</v>
      </c>
      <c r="X1475" t="s">
        <v>10051</v>
      </c>
      <c r="Y1475">
        <v>4394936</v>
      </c>
    </row>
    <row r="1476" spans="1:25" x14ac:dyDescent="0.3">
      <c r="A1476" s="42">
        <v>2</v>
      </c>
      <c r="B1476" s="42">
        <v>11.622332999999999</v>
      </c>
      <c r="D1476" s="27">
        <v>8.5</v>
      </c>
      <c r="E1476" s="27">
        <v>-8.3597560000000009</v>
      </c>
      <c r="S1476" t="s">
        <v>9855</v>
      </c>
      <c r="T1476">
        <v>6900000</v>
      </c>
      <c r="X1476" t="s">
        <v>9855</v>
      </c>
      <c r="Y1476">
        <v>31607598</v>
      </c>
    </row>
    <row r="1477" spans="1:25" x14ac:dyDescent="0.3">
      <c r="A1477" s="42">
        <v>6</v>
      </c>
      <c r="B1477" s="42">
        <v>11.605861000000001</v>
      </c>
      <c r="D1477" s="27">
        <v>8.5500000000000007</v>
      </c>
      <c r="E1477" s="27">
        <v>-3.5578409999999998</v>
      </c>
      <c r="S1477" t="s">
        <v>1339</v>
      </c>
      <c r="T1477">
        <v>43333333.333333336</v>
      </c>
      <c r="X1477" t="s">
        <v>1339</v>
      </c>
      <c r="Y1477">
        <v>65721264.166666664</v>
      </c>
    </row>
    <row r="1478" spans="1:25" x14ac:dyDescent="0.3">
      <c r="A1478" s="42">
        <v>10</v>
      </c>
      <c r="B1478" s="42">
        <v>11.589307</v>
      </c>
      <c r="D1478" s="27">
        <v>8</v>
      </c>
      <c r="E1478" s="27">
        <v>-3.3071860000000002</v>
      </c>
      <c r="S1478" t="s">
        <v>11175</v>
      </c>
      <c r="T1478">
        <v>3500000</v>
      </c>
      <c r="X1478" t="s">
        <v>11175</v>
      </c>
    </row>
    <row r="1479" spans="1:25" x14ac:dyDescent="0.3">
      <c r="A1479" s="42">
        <v>20</v>
      </c>
      <c r="B1479" s="42">
        <v>11.584721999999999</v>
      </c>
      <c r="D1479" s="27">
        <v>8</v>
      </c>
      <c r="E1479" s="27">
        <v>-2.9815499999999999</v>
      </c>
      <c r="S1479" t="s">
        <v>10926</v>
      </c>
      <c r="T1479">
        <v>4000000</v>
      </c>
      <c r="X1479" t="s">
        <v>10926</v>
      </c>
      <c r="Y1479">
        <v>562059</v>
      </c>
    </row>
    <row r="1480" spans="1:25" x14ac:dyDescent="0.3">
      <c r="A1480" s="42">
        <v>14</v>
      </c>
      <c r="B1480" s="42">
        <v>11.571351</v>
      </c>
      <c r="D1480" s="27">
        <v>8</v>
      </c>
      <c r="E1480" s="27">
        <v>-4.5571799999999998</v>
      </c>
      <c r="S1480" t="s">
        <v>5125</v>
      </c>
      <c r="X1480" t="s">
        <v>5125</v>
      </c>
      <c r="Y1480">
        <v>28165882</v>
      </c>
    </row>
    <row r="1481" spans="1:25" x14ac:dyDescent="0.3">
      <c r="A1481" s="42">
        <v>10.6</v>
      </c>
      <c r="B1481" s="42">
        <v>11.560085000000001</v>
      </c>
      <c r="D1481" s="27">
        <v>10</v>
      </c>
      <c r="E1481" s="27">
        <v>-6.7947559999999996</v>
      </c>
      <c r="S1481" t="s">
        <v>1583</v>
      </c>
      <c r="T1481">
        <v>47000000</v>
      </c>
      <c r="X1481" t="s">
        <v>1583</v>
      </c>
      <c r="Y1481">
        <v>80860131.25</v>
      </c>
    </row>
    <row r="1482" spans="1:25" x14ac:dyDescent="0.3">
      <c r="A1482" s="42">
        <v>27</v>
      </c>
      <c r="B1482" s="42">
        <v>11.536376000000001</v>
      </c>
      <c r="D1482" s="27">
        <v>8</v>
      </c>
      <c r="E1482" s="27">
        <v>-4.9235749999999996</v>
      </c>
      <c r="S1482" t="s">
        <v>212</v>
      </c>
      <c r="T1482">
        <v>92250000</v>
      </c>
      <c r="X1482" t="s">
        <v>212</v>
      </c>
      <c r="Y1482">
        <v>80694307.875</v>
      </c>
    </row>
    <row r="1483" spans="1:25" x14ac:dyDescent="0.3">
      <c r="A1483" s="42">
        <v>28</v>
      </c>
      <c r="B1483" s="42">
        <v>11.514713</v>
      </c>
      <c r="D1483" s="27">
        <v>8</v>
      </c>
      <c r="E1483" s="27">
        <v>-5.7244429999999999</v>
      </c>
      <c r="S1483" t="s">
        <v>10144</v>
      </c>
      <c r="T1483">
        <v>4000000</v>
      </c>
      <c r="X1483" t="s">
        <v>10144</v>
      </c>
      <c r="Y1483">
        <v>542860</v>
      </c>
    </row>
    <row r="1484" spans="1:25" x14ac:dyDescent="0.3">
      <c r="A1484" s="42">
        <v>14</v>
      </c>
      <c r="B1484" s="42">
        <v>11.482931000000001</v>
      </c>
      <c r="D1484" s="27">
        <v>8</v>
      </c>
      <c r="E1484" s="27">
        <v>-6.210108</v>
      </c>
      <c r="S1484" t="s">
        <v>9396</v>
      </c>
      <c r="T1484">
        <v>8000000</v>
      </c>
      <c r="X1484" t="s">
        <v>9396</v>
      </c>
      <c r="Y1484">
        <v>34746109</v>
      </c>
    </row>
    <row r="1485" spans="1:25" x14ac:dyDescent="0.3">
      <c r="A1485" s="42">
        <v>6.5000000000000002E-2</v>
      </c>
      <c r="B1485" s="42">
        <v>11.464368</v>
      </c>
      <c r="D1485" s="27">
        <v>8</v>
      </c>
      <c r="E1485" s="27">
        <v>-1.649942</v>
      </c>
      <c r="S1485" t="s">
        <v>7758</v>
      </c>
      <c r="T1485">
        <v>15000000</v>
      </c>
      <c r="X1485" t="s">
        <v>7758</v>
      </c>
      <c r="Y1485">
        <v>11373445.5</v>
      </c>
    </row>
    <row r="1486" spans="1:25" x14ac:dyDescent="0.3">
      <c r="A1486" s="42">
        <v>11.5</v>
      </c>
      <c r="B1486" s="42">
        <v>11.454967999999999</v>
      </c>
      <c r="D1486" s="27">
        <v>7.2</v>
      </c>
      <c r="E1486" s="27">
        <v>-6.1052020000000002</v>
      </c>
      <c r="S1486" t="s">
        <v>8626</v>
      </c>
      <c r="T1486">
        <v>6750000</v>
      </c>
      <c r="X1486" t="s">
        <v>8626</v>
      </c>
    </row>
    <row r="1487" spans="1:25" x14ac:dyDescent="0.3">
      <c r="A1487" s="42">
        <v>25</v>
      </c>
      <c r="B1487" s="42">
        <v>11.447959000000001</v>
      </c>
      <c r="D1487" s="27">
        <v>8</v>
      </c>
      <c r="E1487" s="27">
        <v>-6.9287599999999996</v>
      </c>
      <c r="S1487" t="s">
        <v>330</v>
      </c>
      <c r="T1487">
        <v>51644444.444444448</v>
      </c>
      <c r="X1487" t="s">
        <v>330</v>
      </c>
      <c r="Y1487">
        <v>51127062.666666664</v>
      </c>
    </row>
    <row r="1488" spans="1:25" x14ac:dyDescent="0.3">
      <c r="A1488" s="42">
        <v>15</v>
      </c>
      <c r="B1488" s="42">
        <v>11.421314000000001</v>
      </c>
      <c r="D1488" s="27">
        <v>8</v>
      </c>
      <c r="E1488" s="27">
        <v>-7.4678100000000001</v>
      </c>
      <c r="S1488" t="s">
        <v>7658</v>
      </c>
      <c r="T1488">
        <v>15000000</v>
      </c>
      <c r="X1488" t="s">
        <v>7658</v>
      </c>
      <c r="Y1488">
        <v>20801344</v>
      </c>
    </row>
    <row r="1489" spans="1:25" x14ac:dyDescent="0.3">
      <c r="A1489" s="42">
        <v>30</v>
      </c>
      <c r="B1489" s="42">
        <v>11.40747</v>
      </c>
      <c r="D1489" s="27">
        <v>6.5</v>
      </c>
      <c r="E1489" s="27">
        <v>-5.8136169999999998</v>
      </c>
      <c r="S1489" t="s">
        <v>9271</v>
      </c>
      <c r="X1489" t="s">
        <v>9271</v>
      </c>
    </row>
    <row r="1490" spans="1:25" x14ac:dyDescent="0.3">
      <c r="A1490" s="42">
        <v>15</v>
      </c>
      <c r="B1490" s="42">
        <v>11.384919</v>
      </c>
      <c r="D1490" s="27">
        <v>8</v>
      </c>
      <c r="E1490" s="27">
        <v>-7.431305</v>
      </c>
      <c r="S1490" t="s">
        <v>9436</v>
      </c>
      <c r="T1490">
        <v>7000000</v>
      </c>
      <c r="X1490" t="s">
        <v>9436</v>
      </c>
      <c r="Y1490">
        <v>15047419</v>
      </c>
    </row>
    <row r="1491" spans="1:25" x14ac:dyDescent="0.3">
      <c r="A1491" s="42">
        <v>10</v>
      </c>
      <c r="B1491" s="42">
        <v>11.371425</v>
      </c>
      <c r="D1491" s="27">
        <v>8</v>
      </c>
      <c r="E1491" s="27">
        <v>-7.6015800000000002</v>
      </c>
      <c r="S1491" t="s">
        <v>7773</v>
      </c>
      <c r="T1491">
        <v>13250000</v>
      </c>
      <c r="X1491" t="s">
        <v>7773</v>
      </c>
      <c r="Y1491">
        <v>31343338.5</v>
      </c>
    </row>
    <row r="1492" spans="1:25" x14ac:dyDescent="0.3">
      <c r="A1492" s="42">
        <v>55</v>
      </c>
      <c r="B1492" s="42">
        <v>11.36529</v>
      </c>
      <c r="D1492" s="27">
        <v>8</v>
      </c>
      <c r="E1492" s="27">
        <v>-7.6635439999999999</v>
      </c>
      <c r="S1492" t="s">
        <v>6113</v>
      </c>
      <c r="T1492">
        <v>24000000</v>
      </c>
      <c r="X1492" t="s">
        <v>6113</v>
      </c>
      <c r="Y1492">
        <v>42880</v>
      </c>
    </row>
    <row r="1493" spans="1:25" x14ac:dyDescent="0.3">
      <c r="A1493" s="42">
        <v>80</v>
      </c>
      <c r="B1493" s="42">
        <v>11.188905</v>
      </c>
      <c r="D1493" s="27">
        <v>38</v>
      </c>
      <c r="E1493" s="27">
        <v>-37.853917000000003</v>
      </c>
      <c r="S1493" t="s">
        <v>12963</v>
      </c>
      <c r="T1493">
        <v>1000000</v>
      </c>
      <c r="X1493" t="s">
        <v>12963</v>
      </c>
    </row>
    <row r="1494" spans="1:25" x14ac:dyDescent="0.3">
      <c r="A1494" s="42">
        <v>10</v>
      </c>
      <c r="B1494" s="42">
        <v>11.176322000000001</v>
      </c>
      <c r="D1494" s="27">
        <v>8</v>
      </c>
      <c r="E1494" s="27">
        <v>-7.7018899999999997</v>
      </c>
      <c r="S1494" t="s">
        <v>13058</v>
      </c>
      <c r="X1494" t="s">
        <v>13058</v>
      </c>
      <c r="Y1494">
        <v>439958</v>
      </c>
    </row>
    <row r="1495" spans="1:25" x14ac:dyDescent="0.3">
      <c r="A1495" s="42">
        <v>15</v>
      </c>
      <c r="B1495" s="42">
        <v>11.161405999999999</v>
      </c>
      <c r="D1495" s="27">
        <v>8</v>
      </c>
      <c r="E1495" s="27">
        <v>-7.8728559999999996</v>
      </c>
      <c r="S1495" t="s">
        <v>9400</v>
      </c>
      <c r="T1495">
        <v>8000000</v>
      </c>
      <c r="X1495" t="s">
        <v>9400</v>
      </c>
      <c r="Y1495">
        <v>25926543</v>
      </c>
    </row>
    <row r="1496" spans="1:25" x14ac:dyDescent="0.3">
      <c r="A1496" s="42">
        <v>20</v>
      </c>
      <c r="B1496" s="42">
        <v>11.146570000000001</v>
      </c>
      <c r="D1496" s="27">
        <v>8</v>
      </c>
      <c r="E1496" s="27">
        <v>-7.8828100000000001</v>
      </c>
      <c r="S1496" t="s">
        <v>10750</v>
      </c>
      <c r="X1496" t="s">
        <v>10750</v>
      </c>
      <c r="Y1496">
        <v>199652</v>
      </c>
    </row>
    <row r="1497" spans="1:25" x14ac:dyDescent="0.3">
      <c r="A1497" s="42">
        <v>27</v>
      </c>
      <c r="B1497" s="42">
        <v>11.122104999999999</v>
      </c>
      <c r="D1497" s="27">
        <v>8</v>
      </c>
      <c r="E1497" s="27">
        <v>-7.8913380000000002</v>
      </c>
      <c r="S1497" t="s">
        <v>86</v>
      </c>
      <c r="X1497" t="s">
        <v>86</v>
      </c>
      <c r="Y1497">
        <v>231186</v>
      </c>
    </row>
    <row r="1498" spans="1:25" x14ac:dyDescent="0.3">
      <c r="A1498" s="42">
        <v>50</v>
      </c>
      <c r="B1498" s="42">
        <v>11.112916</v>
      </c>
      <c r="D1498" s="27">
        <v>8</v>
      </c>
      <c r="E1498" s="27">
        <v>-7.9465190000000003</v>
      </c>
      <c r="S1498" t="s">
        <v>3664</v>
      </c>
      <c r="T1498">
        <v>55000000</v>
      </c>
      <c r="X1498" t="s">
        <v>3664</v>
      </c>
      <c r="Y1498">
        <v>41059883</v>
      </c>
    </row>
    <row r="1499" spans="1:25" x14ac:dyDescent="0.3">
      <c r="A1499" s="42">
        <v>32</v>
      </c>
      <c r="B1499" s="42">
        <v>11.095599999999999</v>
      </c>
      <c r="D1499" s="27">
        <v>50</v>
      </c>
      <c r="E1499" s="27">
        <v>-49.976894000000001</v>
      </c>
      <c r="S1499" t="s">
        <v>9694</v>
      </c>
      <c r="T1499">
        <v>7000000</v>
      </c>
      <c r="X1499" t="s">
        <v>9694</v>
      </c>
      <c r="Y1499">
        <v>15818967</v>
      </c>
    </row>
    <row r="1500" spans="1:25" x14ac:dyDescent="0.3">
      <c r="A1500" s="42">
        <v>207</v>
      </c>
      <c r="B1500" s="42">
        <v>11.051259999999999</v>
      </c>
      <c r="D1500" s="27">
        <v>8</v>
      </c>
      <c r="E1500" s="27">
        <v>-7.9470390000000002</v>
      </c>
      <c r="S1500" t="s">
        <v>822</v>
      </c>
      <c r="X1500" t="s">
        <v>822</v>
      </c>
    </row>
    <row r="1501" spans="1:25" x14ac:dyDescent="0.3">
      <c r="A1501" s="42">
        <v>9</v>
      </c>
      <c r="B1501" s="42">
        <v>11.035310000000001</v>
      </c>
      <c r="D1501" s="27">
        <v>1100</v>
      </c>
      <c r="E1501" s="27">
        <v>-1099.5608380000001</v>
      </c>
      <c r="S1501" t="s">
        <v>13853</v>
      </c>
      <c r="X1501" t="s">
        <v>13853</v>
      </c>
    </row>
    <row r="1502" spans="1:25" x14ac:dyDescent="0.3">
      <c r="A1502" s="42">
        <v>5</v>
      </c>
      <c r="B1502" s="42">
        <v>11.017403</v>
      </c>
      <c r="D1502" s="27">
        <v>22.566666666666666</v>
      </c>
      <c r="E1502" s="27">
        <v>-22.516666666666669</v>
      </c>
      <c r="S1502" t="s">
        <v>7214</v>
      </c>
      <c r="T1502">
        <v>17500000</v>
      </c>
      <c r="X1502" t="s">
        <v>7214</v>
      </c>
      <c r="Y1502">
        <v>325491</v>
      </c>
    </row>
    <row r="1503" spans="1:25" x14ac:dyDescent="0.3">
      <c r="A1503" s="42">
        <v>37</v>
      </c>
      <c r="B1503" s="42">
        <v>11.006503</v>
      </c>
      <c r="D1503" s="27">
        <v>7.9</v>
      </c>
      <c r="E1503" s="27">
        <v>-7.2287600000000003</v>
      </c>
      <c r="S1503" t="s">
        <v>13586</v>
      </c>
      <c r="T1503">
        <v>500000</v>
      </c>
      <c r="X1503" t="s">
        <v>13586</v>
      </c>
    </row>
    <row r="1504" spans="1:25" x14ac:dyDescent="0.3">
      <c r="A1504" s="42">
        <v>26</v>
      </c>
      <c r="B1504" s="42">
        <v>10.985500999999999</v>
      </c>
      <c r="D1504" s="27">
        <v>10</v>
      </c>
      <c r="E1504" s="27">
        <v>-9.1177100000000006</v>
      </c>
      <c r="S1504" t="s">
        <v>14231</v>
      </c>
      <c r="X1504" t="s">
        <v>14231</v>
      </c>
    </row>
    <row r="1505" spans="1:25" x14ac:dyDescent="0.3">
      <c r="A1505" s="42">
        <v>1.8</v>
      </c>
      <c r="B1505" s="42">
        <v>10.984397</v>
      </c>
      <c r="D1505" s="27">
        <v>13.5</v>
      </c>
      <c r="E1505" s="27">
        <v>-3.2184149999999998</v>
      </c>
      <c r="S1505" t="s">
        <v>13167</v>
      </c>
      <c r="T1505">
        <v>750000</v>
      </c>
      <c r="X1505" t="s">
        <v>13167</v>
      </c>
      <c r="Y1505">
        <v>5518918</v>
      </c>
    </row>
    <row r="1506" spans="1:25" x14ac:dyDescent="0.3">
      <c r="A1506" s="42">
        <v>12</v>
      </c>
      <c r="B1506" s="42">
        <v>10.905673999999999</v>
      </c>
      <c r="D1506" s="27">
        <v>7.5</v>
      </c>
      <c r="E1506" s="27">
        <v>-2.4</v>
      </c>
      <c r="S1506" t="s">
        <v>10030</v>
      </c>
      <c r="T1506">
        <v>6000000</v>
      </c>
      <c r="X1506" t="s">
        <v>10030</v>
      </c>
      <c r="Y1506">
        <v>5895238</v>
      </c>
    </row>
    <row r="1507" spans="1:25" x14ac:dyDescent="0.3">
      <c r="A1507" s="42">
        <v>40</v>
      </c>
      <c r="B1507" s="42">
        <v>10.859889000000001</v>
      </c>
      <c r="D1507" s="27">
        <v>7.5</v>
      </c>
      <c r="E1507" s="27">
        <v>-3.2602329999999999</v>
      </c>
      <c r="S1507" t="s">
        <v>387</v>
      </c>
      <c r="T1507">
        <v>55750000</v>
      </c>
      <c r="X1507" t="s">
        <v>387</v>
      </c>
      <c r="Y1507">
        <v>100237505.66666667</v>
      </c>
    </row>
    <row r="1508" spans="1:25" x14ac:dyDescent="0.3">
      <c r="A1508" s="42">
        <v>17</v>
      </c>
      <c r="B1508" s="42">
        <v>10.854896</v>
      </c>
      <c r="D1508" s="27">
        <v>7.5</v>
      </c>
      <c r="E1508" s="27">
        <v>-3.36836</v>
      </c>
      <c r="S1508" t="s">
        <v>2357</v>
      </c>
      <c r="X1508" t="s">
        <v>2357</v>
      </c>
    </row>
    <row r="1509" spans="1:25" x14ac:dyDescent="0.3">
      <c r="A1509" s="42">
        <v>90</v>
      </c>
      <c r="B1509" s="42">
        <v>10.853835</v>
      </c>
      <c r="D1509" s="27">
        <v>7.5</v>
      </c>
      <c r="E1509" s="27">
        <v>-4.1525610000000004</v>
      </c>
      <c r="S1509" t="s">
        <v>7596</v>
      </c>
      <c r="T1509">
        <v>15000000</v>
      </c>
      <c r="X1509" t="s">
        <v>7596</v>
      </c>
      <c r="Y1509">
        <v>33771174</v>
      </c>
    </row>
    <row r="1510" spans="1:25" x14ac:dyDescent="0.3">
      <c r="A1510" s="42">
        <v>35</v>
      </c>
      <c r="B1510" s="42">
        <v>10.802315</v>
      </c>
      <c r="D1510" s="27">
        <v>31.875</v>
      </c>
      <c r="E1510" s="27">
        <v>-31.341656</v>
      </c>
      <c r="S1510" t="s">
        <v>11419</v>
      </c>
      <c r="T1510">
        <v>3000000</v>
      </c>
      <c r="X1510" t="s">
        <v>11419</v>
      </c>
    </row>
    <row r="1511" spans="1:25" x14ac:dyDescent="0.3">
      <c r="A1511" s="42">
        <v>1.1000000000000001</v>
      </c>
      <c r="B1511" s="42">
        <v>10.706118999999999</v>
      </c>
      <c r="D1511" s="27">
        <v>50</v>
      </c>
      <c r="E1511" s="27">
        <v>-49.793599999999998</v>
      </c>
      <c r="S1511" t="s">
        <v>6809</v>
      </c>
      <c r="T1511">
        <v>20000000</v>
      </c>
      <c r="X1511" t="s">
        <v>6809</v>
      </c>
      <c r="Y1511">
        <v>1064277</v>
      </c>
    </row>
    <row r="1512" spans="1:25" x14ac:dyDescent="0.3">
      <c r="A1512" s="42">
        <v>2.2999999999999998</v>
      </c>
      <c r="B1512" s="42">
        <v>10.685267</v>
      </c>
      <c r="D1512" s="27">
        <v>7.5</v>
      </c>
      <c r="E1512" s="27">
        <v>-7.3028519999999997</v>
      </c>
      <c r="S1512" t="s">
        <v>10545</v>
      </c>
      <c r="T1512">
        <v>5000000</v>
      </c>
      <c r="X1512" t="s">
        <v>10545</v>
      </c>
    </row>
    <row r="1513" spans="1:25" x14ac:dyDescent="0.3">
      <c r="A1513" s="42">
        <v>3</v>
      </c>
      <c r="B1513" s="42">
        <v>10.684949</v>
      </c>
      <c r="D1513" s="27">
        <v>8</v>
      </c>
      <c r="E1513" s="27">
        <v>-4.9854589999999996</v>
      </c>
      <c r="S1513" t="s">
        <v>3227</v>
      </c>
      <c r="T1513">
        <v>50000000</v>
      </c>
      <c r="X1513" t="s">
        <v>3227</v>
      </c>
      <c r="Y1513">
        <v>58336565</v>
      </c>
    </row>
    <row r="1514" spans="1:25" x14ac:dyDescent="0.3">
      <c r="A1514" s="42">
        <v>30</v>
      </c>
      <c r="B1514" s="42">
        <v>10.566655000000001</v>
      </c>
      <c r="D1514" s="27">
        <v>6</v>
      </c>
      <c r="E1514" s="27">
        <v>-5.1273569999999999</v>
      </c>
      <c r="S1514" t="s">
        <v>12683</v>
      </c>
      <c r="T1514">
        <v>1100000</v>
      </c>
      <c r="X1514" t="s">
        <v>12683</v>
      </c>
    </row>
    <row r="1515" spans="1:25" x14ac:dyDescent="0.3">
      <c r="A1515" s="42">
        <v>2</v>
      </c>
      <c r="B1515" s="42">
        <v>10.55523</v>
      </c>
      <c r="D1515" s="27">
        <v>7.3</v>
      </c>
      <c r="E1515" s="27">
        <v>-2.8565969999999998</v>
      </c>
      <c r="S1515" t="s">
        <v>7112</v>
      </c>
      <c r="T1515">
        <v>18000000</v>
      </c>
      <c r="X1515" t="s">
        <v>7112</v>
      </c>
      <c r="Y1515">
        <v>6000000</v>
      </c>
    </row>
    <row r="1516" spans="1:25" x14ac:dyDescent="0.3">
      <c r="A1516" s="42">
        <v>3.5</v>
      </c>
      <c r="B1516" s="42">
        <v>10.5</v>
      </c>
      <c r="D1516" s="27">
        <v>7</v>
      </c>
      <c r="E1516" s="27">
        <v>-5.6691729999999998</v>
      </c>
      <c r="S1516" t="s">
        <v>470</v>
      </c>
      <c r="T1516">
        <v>66000000</v>
      </c>
      <c r="X1516" t="s">
        <v>470</v>
      </c>
      <c r="Y1516">
        <v>58783243.5</v>
      </c>
    </row>
    <row r="1517" spans="1:25" x14ac:dyDescent="0.3">
      <c r="A1517" s="42">
        <v>2.5</v>
      </c>
      <c r="B1517" s="42">
        <v>10.495673</v>
      </c>
      <c r="D1517" s="27">
        <v>7.3</v>
      </c>
      <c r="E1517" s="27">
        <v>-5.4813190000000001</v>
      </c>
      <c r="S1517" t="s">
        <v>13527</v>
      </c>
      <c r="T1517">
        <v>450000</v>
      </c>
      <c r="X1517" t="s">
        <v>13527</v>
      </c>
    </row>
    <row r="1518" spans="1:25" x14ac:dyDescent="0.3">
      <c r="A1518" s="42">
        <v>3</v>
      </c>
      <c r="B1518" s="42">
        <v>10.491652999999999</v>
      </c>
      <c r="D1518" s="27">
        <v>7.5</v>
      </c>
      <c r="E1518" s="27">
        <v>-7.4913090000000002</v>
      </c>
      <c r="S1518" t="s">
        <v>9454</v>
      </c>
      <c r="T1518">
        <v>450000</v>
      </c>
      <c r="X1518" t="s">
        <v>9454</v>
      </c>
      <c r="Y1518">
        <v>5796499</v>
      </c>
    </row>
    <row r="1519" spans="1:25" x14ac:dyDescent="0.3">
      <c r="A1519" s="42">
        <v>7</v>
      </c>
      <c r="B1519" s="42">
        <v>10.474107</v>
      </c>
      <c r="D1519" s="27">
        <v>7</v>
      </c>
      <c r="E1519" s="27">
        <v>-0.39892100000000003</v>
      </c>
      <c r="S1519" t="s">
        <v>10341</v>
      </c>
      <c r="T1519">
        <v>5000000</v>
      </c>
      <c r="X1519" t="s">
        <v>10341</v>
      </c>
      <c r="Y1519">
        <v>19421271</v>
      </c>
    </row>
    <row r="1520" spans="1:25" x14ac:dyDescent="0.3">
      <c r="A1520" s="42">
        <v>50</v>
      </c>
      <c r="B1520" s="42">
        <v>10.470219999999999</v>
      </c>
      <c r="D1520" s="27">
        <v>7</v>
      </c>
      <c r="E1520" s="27">
        <v>-1.3056920000000001</v>
      </c>
      <c r="S1520" t="s">
        <v>13927</v>
      </c>
      <c r="T1520">
        <v>200000</v>
      </c>
      <c r="X1520" t="s">
        <v>13927</v>
      </c>
      <c r="Y1520">
        <v>381225</v>
      </c>
    </row>
    <row r="1521" spans="1:25" x14ac:dyDescent="0.3">
      <c r="A1521" s="42">
        <v>80</v>
      </c>
      <c r="B1521" s="42">
        <v>10.443603</v>
      </c>
      <c r="D1521" s="27">
        <v>7</v>
      </c>
      <c r="E1521" s="27">
        <v>-1.569178</v>
      </c>
      <c r="S1521" t="s">
        <v>9844</v>
      </c>
      <c r="T1521">
        <v>15000000</v>
      </c>
      <c r="X1521" t="s">
        <v>9844</v>
      </c>
      <c r="Y1521">
        <v>927107</v>
      </c>
    </row>
    <row r="1522" spans="1:25" x14ac:dyDescent="0.3">
      <c r="A1522" s="42">
        <v>15</v>
      </c>
      <c r="B1522" s="42">
        <v>10.440970999999999</v>
      </c>
      <c r="D1522" s="27">
        <v>7</v>
      </c>
      <c r="E1522" s="27">
        <v>-2.2796289999999999</v>
      </c>
      <c r="S1522" t="s">
        <v>11921</v>
      </c>
      <c r="T1522">
        <v>2000000</v>
      </c>
      <c r="X1522" t="s">
        <v>11921</v>
      </c>
      <c r="Y1522">
        <v>3590010</v>
      </c>
    </row>
    <row r="1523" spans="1:25" x14ac:dyDescent="0.3">
      <c r="A1523" s="42">
        <v>16</v>
      </c>
      <c r="B1523" s="42">
        <v>10.4</v>
      </c>
      <c r="D1523" s="27">
        <v>7</v>
      </c>
      <c r="E1523" s="27">
        <v>-4.0782619999999996</v>
      </c>
      <c r="S1523" t="s">
        <v>11232</v>
      </c>
      <c r="X1523" t="s">
        <v>11232</v>
      </c>
      <c r="Y1523">
        <v>2277396</v>
      </c>
    </row>
    <row r="1524" spans="1:25" x14ac:dyDescent="0.3">
      <c r="A1524" s="42">
        <v>16.5</v>
      </c>
      <c r="B1524" s="42">
        <v>10.396744</v>
      </c>
      <c r="D1524" s="27">
        <v>7</v>
      </c>
      <c r="E1524" s="27">
        <v>-4.6551530000000003</v>
      </c>
      <c r="S1524" t="s">
        <v>222</v>
      </c>
      <c r="T1524">
        <v>95000000</v>
      </c>
      <c r="X1524" t="s">
        <v>222</v>
      </c>
      <c r="Y1524">
        <v>80048424.5</v>
      </c>
    </row>
    <row r="1525" spans="1:25" x14ac:dyDescent="0.3">
      <c r="A1525" s="42">
        <v>10</v>
      </c>
      <c r="B1525" s="42">
        <v>10.384136</v>
      </c>
      <c r="D1525" s="27">
        <v>7</v>
      </c>
      <c r="E1525" s="27">
        <v>-4.851788</v>
      </c>
      <c r="S1525" t="s">
        <v>9257</v>
      </c>
      <c r="T1525">
        <v>9000000</v>
      </c>
      <c r="X1525" t="s">
        <v>9257</v>
      </c>
      <c r="Y1525">
        <v>1046166</v>
      </c>
    </row>
    <row r="1526" spans="1:25" x14ac:dyDescent="0.3">
      <c r="A1526" s="42">
        <v>28</v>
      </c>
      <c r="B1526" s="42">
        <v>10.372662</v>
      </c>
      <c r="D1526" s="27">
        <v>7</v>
      </c>
      <c r="E1526" s="27">
        <v>-4.9379340000000003</v>
      </c>
      <c r="S1526" t="s">
        <v>6193</v>
      </c>
      <c r="T1526">
        <v>7816666.666666667</v>
      </c>
      <c r="X1526" t="s">
        <v>6193</v>
      </c>
      <c r="Y1526">
        <v>81306494.333333328</v>
      </c>
    </row>
    <row r="1527" spans="1:25" x14ac:dyDescent="0.3">
      <c r="A1527" s="42">
        <v>6.5</v>
      </c>
      <c r="B1527" s="42">
        <v>10.342302999999999</v>
      </c>
      <c r="D1527" s="27">
        <v>7</v>
      </c>
      <c r="E1527" s="27">
        <v>-5.3456330000000003</v>
      </c>
      <c r="S1527" t="s">
        <v>2086</v>
      </c>
      <c r="T1527">
        <v>47333333.333333336</v>
      </c>
      <c r="X1527" t="s">
        <v>2086</v>
      </c>
      <c r="Y1527">
        <v>42319717.333333336</v>
      </c>
    </row>
    <row r="1528" spans="1:25" x14ac:dyDescent="0.3">
      <c r="A1528" s="42">
        <v>10</v>
      </c>
      <c r="B1528" s="42">
        <v>10.339753999999999</v>
      </c>
      <c r="D1528" s="27">
        <v>7</v>
      </c>
      <c r="E1528" s="27">
        <v>-5.2613079999999997</v>
      </c>
      <c r="S1528" t="s">
        <v>8998</v>
      </c>
      <c r="T1528">
        <v>10000000</v>
      </c>
      <c r="X1528" t="s">
        <v>8998</v>
      </c>
      <c r="Y1528">
        <v>226792</v>
      </c>
    </row>
    <row r="1529" spans="1:25" x14ac:dyDescent="0.3">
      <c r="A1529" s="42">
        <v>10</v>
      </c>
      <c r="B1529" s="42">
        <v>10.338609</v>
      </c>
      <c r="D1529" s="27">
        <v>7</v>
      </c>
      <c r="E1529" s="27">
        <v>-5.1104779999999996</v>
      </c>
      <c r="S1529" t="s">
        <v>11372</v>
      </c>
      <c r="T1529">
        <v>3000000</v>
      </c>
      <c r="X1529" t="s">
        <v>11372</v>
      </c>
    </row>
    <row r="1530" spans="1:25" x14ac:dyDescent="0.3">
      <c r="A1530" s="42">
        <v>100</v>
      </c>
      <c r="B1530" s="42">
        <v>10.332737</v>
      </c>
      <c r="D1530" s="27">
        <v>4.8250000000000002</v>
      </c>
      <c r="E1530" s="27">
        <v>-3.7147139999999998</v>
      </c>
      <c r="S1530" t="s">
        <v>3617</v>
      </c>
      <c r="T1530">
        <v>2500000</v>
      </c>
      <c r="X1530" t="s">
        <v>3617</v>
      </c>
    </row>
    <row r="1531" spans="1:25" x14ac:dyDescent="0.3">
      <c r="A1531" s="42">
        <v>12</v>
      </c>
      <c r="B1531" s="42">
        <v>10.331028</v>
      </c>
      <c r="D1531" s="27">
        <v>9</v>
      </c>
      <c r="E1531" s="27">
        <v>-8</v>
      </c>
      <c r="S1531" t="s">
        <v>14037</v>
      </c>
      <c r="T1531">
        <v>500000</v>
      </c>
      <c r="X1531" t="s">
        <v>14037</v>
      </c>
      <c r="Y1531">
        <v>15180000</v>
      </c>
    </row>
    <row r="1532" spans="1:25" x14ac:dyDescent="0.3">
      <c r="A1532" s="42">
        <v>127.5</v>
      </c>
      <c r="B1532" s="42">
        <v>10.248063</v>
      </c>
      <c r="D1532" s="27">
        <v>50</v>
      </c>
      <c r="E1532" s="27">
        <v>-49.3</v>
      </c>
      <c r="S1532" t="s">
        <v>6441</v>
      </c>
      <c r="T1532">
        <v>20000000</v>
      </c>
      <c r="X1532" t="s">
        <v>6441</v>
      </c>
      <c r="Y1532">
        <v>47852604</v>
      </c>
    </row>
    <row r="1533" spans="1:25" x14ac:dyDescent="0.3">
      <c r="A1533" s="42">
        <v>30</v>
      </c>
      <c r="B1533" s="42">
        <v>10.247512</v>
      </c>
      <c r="D1533" s="27">
        <v>7</v>
      </c>
      <c r="E1533" s="27">
        <v>-5.2315839999999998</v>
      </c>
      <c r="S1533" t="s">
        <v>5546</v>
      </c>
      <c r="T1533">
        <v>27000000</v>
      </c>
      <c r="X1533" t="s">
        <v>5546</v>
      </c>
      <c r="Y1533">
        <v>7486906</v>
      </c>
    </row>
    <row r="1534" spans="1:25" x14ac:dyDescent="0.3">
      <c r="A1534" s="42">
        <v>2.5000000000000001E-2</v>
      </c>
      <c r="B1534" s="42">
        <v>10.2216</v>
      </c>
      <c r="D1534" s="27">
        <v>10</v>
      </c>
      <c r="E1534" s="27">
        <v>-9.6932849999999995</v>
      </c>
      <c r="S1534" t="s">
        <v>9347</v>
      </c>
      <c r="T1534">
        <v>7623000</v>
      </c>
      <c r="X1534" t="s">
        <v>9347</v>
      </c>
    </row>
    <row r="1535" spans="1:25" x14ac:dyDescent="0.3">
      <c r="A1535" s="42">
        <v>7.333333333333333</v>
      </c>
      <c r="B1535" s="42">
        <v>10.175602666666668</v>
      </c>
      <c r="D1535" s="27">
        <v>7</v>
      </c>
      <c r="E1535" s="27">
        <v>-6.6170540000000004</v>
      </c>
      <c r="S1535" t="s">
        <v>4194</v>
      </c>
      <c r="T1535">
        <v>24000000</v>
      </c>
      <c r="X1535" t="s">
        <v>4194</v>
      </c>
      <c r="Y1535">
        <v>10431220</v>
      </c>
    </row>
    <row r="1536" spans="1:25" x14ac:dyDescent="0.3">
      <c r="A1536" s="42">
        <v>17</v>
      </c>
      <c r="B1536" s="42">
        <v>10.154426000000001</v>
      </c>
      <c r="D1536" s="27">
        <v>17.5</v>
      </c>
      <c r="E1536" s="27">
        <v>-16.981866</v>
      </c>
      <c r="S1536" t="s">
        <v>9681</v>
      </c>
      <c r="T1536">
        <v>9000000</v>
      </c>
      <c r="X1536" t="s">
        <v>9681</v>
      </c>
      <c r="Y1536">
        <v>25000000</v>
      </c>
    </row>
    <row r="1537" spans="1:25" x14ac:dyDescent="0.3">
      <c r="A1537" s="42">
        <v>5</v>
      </c>
      <c r="B1537" s="42">
        <v>10.152879</v>
      </c>
      <c r="D1537" s="27">
        <v>3.5</v>
      </c>
      <c r="E1537" s="27">
        <v>-3.2637339999999999</v>
      </c>
      <c r="S1537" t="s">
        <v>503</v>
      </c>
      <c r="T1537">
        <v>77200000</v>
      </c>
      <c r="X1537" t="s">
        <v>503</v>
      </c>
      <c r="Y1537">
        <v>62283244.333333336</v>
      </c>
    </row>
    <row r="1538" spans="1:25" x14ac:dyDescent="0.3">
      <c r="A1538" s="42">
        <v>4.2320000000000002</v>
      </c>
      <c r="B1538" s="42">
        <v>10.127793</v>
      </c>
      <c r="D1538" s="27">
        <v>7</v>
      </c>
      <c r="E1538" s="27">
        <v>-6.8039329999999998</v>
      </c>
      <c r="S1538" t="s">
        <v>189</v>
      </c>
      <c r="T1538">
        <v>121750000</v>
      </c>
      <c r="X1538" t="s">
        <v>189</v>
      </c>
      <c r="Y1538">
        <v>182953625.91666666</v>
      </c>
    </row>
    <row r="1539" spans="1:25" x14ac:dyDescent="0.3">
      <c r="A1539" s="42">
        <v>5</v>
      </c>
      <c r="B1539" s="42">
        <v>10.126948000000001</v>
      </c>
      <c r="D1539" s="27">
        <v>7</v>
      </c>
      <c r="E1539" s="27">
        <v>-6.4670120000000004</v>
      </c>
      <c r="S1539" t="s">
        <v>13138</v>
      </c>
      <c r="T1539">
        <v>800000</v>
      </c>
      <c r="X1539" t="s">
        <v>13138</v>
      </c>
    </row>
    <row r="1540" spans="1:25" x14ac:dyDescent="0.3">
      <c r="A1540" s="42">
        <v>30</v>
      </c>
      <c r="B1540" s="42">
        <v>10.11842</v>
      </c>
      <c r="D1540" s="27">
        <v>7</v>
      </c>
      <c r="E1540" s="27">
        <v>-6.5469210000000002</v>
      </c>
      <c r="S1540" t="s">
        <v>2257</v>
      </c>
      <c r="T1540">
        <v>54500000</v>
      </c>
      <c r="X1540" t="s">
        <v>2257</v>
      </c>
      <c r="Y1540">
        <v>28698915.75</v>
      </c>
    </row>
    <row r="1541" spans="1:25" x14ac:dyDescent="0.3">
      <c r="A1541" s="42">
        <v>44</v>
      </c>
      <c r="B1541" s="42">
        <v>10.116191000000001</v>
      </c>
      <c r="D1541" s="27">
        <v>7</v>
      </c>
      <c r="E1541" s="27">
        <v>-6.9535489999999998</v>
      </c>
      <c r="S1541" t="s">
        <v>7797</v>
      </c>
      <c r="T1541">
        <v>15000000</v>
      </c>
      <c r="X1541" t="s">
        <v>7797</v>
      </c>
      <c r="Y1541">
        <v>1953732</v>
      </c>
    </row>
    <row r="1542" spans="1:25" x14ac:dyDescent="0.3">
      <c r="A1542" s="42">
        <v>8</v>
      </c>
      <c r="B1542" s="42">
        <v>10.090180999999999</v>
      </c>
      <c r="D1542" s="27">
        <v>7</v>
      </c>
      <c r="E1542" s="27">
        <v>-6.7668970000000002</v>
      </c>
      <c r="S1542" t="s">
        <v>3750</v>
      </c>
      <c r="T1542">
        <v>29500000</v>
      </c>
      <c r="X1542" t="s">
        <v>3750</v>
      </c>
      <c r="Y1542">
        <v>1500000</v>
      </c>
    </row>
    <row r="1543" spans="1:25" x14ac:dyDescent="0.3">
      <c r="A1543" s="42">
        <v>0.1</v>
      </c>
      <c r="B1543" s="42">
        <v>10.074662999999999</v>
      </c>
      <c r="D1543" s="27">
        <v>15</v>
      </c>
      <c r="E1543" s="27">
        <v>-14.072893000000001</v>
      </c>
      <c r="S1543" t="s">
        <v>9053</v>
      </c>
      <c r="T1543">
        <v>6500000</v>
      </c>
      <c r="X1543" t="s">
        <v>9053</v>
      </c>
      <c r="Y1543">
        <v>70527</v>
      </c>
    </row>
    <row r="1544" spans="1:25" x14ac:dyDescent="0.3">
      <c r="A1544" s="42">
        <v>20</v>
      </c>
      <c r="B1544" s="42">
        <v>10.028592</v>
      </c>
      <c r="D1544" s="27">
        <v>6.8</v>
      </c>
      <c r="E1544" s="27">
        <v>-6.7504739999999996</v>
      </c>
      <c r="S1544" t="s">
        <v>5632</v>
      </c>
      <c r="T1544">
        <v>26000000</v>
      </c>
      <c r="X1544" t="s">
        <v>5632</v>
      </c>
    </row>
    <row r="1545" spans="1:25" x14ac:dyDescent="0.3">
      <c r="A1545" s="42">
        <v>90</v>
      </c>
      <c r="B1545" s="42">
        <v>10.018837</v>
      </c>
      <c r="D1545" s="27">
        <v>6.8</v>
      </c>
      <c r="E1545" s="27">
        <v>-6.7893039999999996</v>
      </c>
      <c r="S1545" t="s">
        <v>9503</v>
      </c>
      <c r="T1545">
        <v>7500000</v>
      </c>
      <c r="X1545" t="s">
        <v>9503</v>
      </c>
      <c r="Y1545">
        <v>3845297.5</v>
      </c>
    </row>
    <row r="1546" spans="1:25" x14ac:dyDescent="0.3">
      <c r="A1546" s="42">
        <v>90</v>
      </c>
      <c r="B1546" s="42">
        <v>10.012499999999999</v>
      </c>
      <c r="D1546" s="27">
        <v>5</v>
      </c>
      <c r="E1546" s="27">
        <v>-4.776122</v>
      </c>
      <c r="S1546" t="s">
        <v>10081</v>
      </c>
      <c r="T1546">
        <v>6000000</v>
      </c>
      <c r="X1546" t="s">
        <v>10081</v>
      </c>
    </row>
    <row r="1547" spans="1:25" x14ac:dyDescent="0.3">
      <c r="A1547" s="42">
        <v>25</v>
      </c>
      <c r="B1547" s="42">
        <v>10.000629</v>
      </c>
      <c r="D1547" s="27">
        <v>4</v>
      </c>
      <c r="E1547" s="27">
        <v>-3.99194</v>
      </c>
      <c r="S1547" t="s">
        <v>5619</v>
      </c>
      <c r="T1547">
        <v>42000000</v>
      </c>
      <c r="X1547" t="s">
        <v>5619</v>
      </c>
      <c r="Y1547">
        <v>16252765</v>
      </c>
    </row>
    <row r="1548" spans="1:25" x14ac:dyDescent="0.3">
      <c r="A1548" s="42">
        <v>15</v>
      </c>
      <c r="B1548" s="42">
        <v>9.9848680000000005</v>
      </c>
      <c r="D1548" s="27">
        <v>6.5</v>
      </c>
      <c r="E1548" s="27">
        <v>-6.3899710000000001</v>
      </c>
      <c r="S1548" t="s">
        <v>10496</v>
      </c>
      <c r="T1548">
        <v>2850000</v>
      </c>
      <c r="X1548" t="s">
        <v>10496</v>
      </c>
      <c r="Y1548">
        <v>1793737.5</v>
      </c>
    </row>
    <row r="1549" spans="1:25" x14ac:dyDescent="0.3">
      <c r="A1549" s="42">
        <v>20</v>
      </c>
      <c r="B1549" s="42">
        <v>9.9759790000000006</v>
      </c>
      <c r="D1549" s="27">
        <v>7</v>
      </c>
      <c r="E1549" s="27">
        <v>-0.826515</v>
      </c>
      <c r="S1549" t="s">
        <v>10366</v>
      </c>
      <c r="T1549">
        <v>2383333.3333333335</v>
      </c>
      <c r="X1549" t="s">
        <v>10366</v>
      </c>
    </row>
    <row r="1550" spans="1:25" x14ac:dyDescent="0.3">
      <c r="A1550" s="42">
        <v>7</v>
      </c>
      <c r="B1550" s="42">
        <v>9.9011259999999996</v>
      </c>
      <c r="D1550" s="27">
        <v>6.5</v>
      </c>
      <c r="E1550" s="27">
        <v>-2.4996960000000001</v>
      </c>
      <c r="S1550" t="s">
        <v>11701</v>
      </c>
      <c r="T1550">
        <v>2500000</v>
      </c>
      <c r="X1550" t="s">
        <v>11701</v>
      </c>
      <c r="Y1550">
        <v>71904</v>
      </c>
    </row>
    <row r="1551" spans="1:25" x14ac:dyDescent="0.3">
      <c r="A1551" s="42">
        <v>15</v>
      </c>
      <c r="B1551" s="42">
        <v>9.8810000000000002</v>
      </c>
      <c r="D1551" s="27">
        <v>4</v>
      </c>
      <c r="E1551" s="27">
        <v>-1.661305</v>
      </c>
      <c r="S1551" t="s">
        <v>6147</v>
      </c>
      <c r="T1551">
        <v>23000000</v>
      </c>
      <c r="X1551" t="s">
        <v>6147</v>
      </c>
      <c r="Y1551">
        <v>13019253</v>
      </c>
    </row>
    <row r="1552" spans="1:25" x14ac:dyDescent="0.3">
      <c r="A1552" s="42">
        <v>13</v>
      </c>
      <c r="B1552" s="42">
        <v>9.8589260000000003</v>
      </c>
      <c r="D1552" s="27">
        <v>6.5</v>
      </c>
      <c r="E1552" s="27">
        <v>-4.4751459999999996</v>
      </c>
      <c r="S1552" t="s">
        <v>7578</v>
      </c>
      <c r="T1552">
        <v>15000000</v>
      </c>
      <c r="X1552" t="s">
        <v>7578</v>
      </c>
      <c r="Y1552">
        <v>42592530</v>
      </c>
    </row>
    <row r="1553" spans="1:25" x14ac:dyDescent="0.3">
      <c r="A1553" s="42">
        <v>40</v>
      </c>
      <c r="B1553" s="42">
        <v>9.8515910000000009</v>
      </c>
      <c r="D1553" s="27">
        <v>6.5</v>
      </c>
      <c r="E1553" s="27">
        <v>-4.2317039999999997</v>
      </c>
      <c r="S1553" t="s">
        <v>6948</v>
      </c>
      <c r="T1553">
        <v>23000000</v>
      </c>
      <c r="X1553" t="s">
        <v>6948</v>
      </c>
      <c r="Y1553">
        <v>3522255.5</v>
      </c>
    </row>
    <row r="1554" spans="1:25" x14ac:dyDescent="0.3">
      <c r="A1554" s="42">
        <v>8</v>
      </c>
      <c r="B1554" s="42">
        <v>9.8433790000000005</v>
      </c>
      <c r="D1554" s="27">
        <v>6.5</v>
      </c>
      <c r="E1554" s="27">
        <v>-5.4709830000000004</v>
      </c>
      <c r="S1554" t="s">
        <v>11085</v>
      </c>
      <c r="T1554">
        <v>3500000</v>
      </c>
      <c r="X1554" t="s">
        <v>11085</v>
      </c>
      <c r="Y1554">
        <v>14000000</v>
      </c>
    </row>
    <row r="1555" spans="1:25" x14ac:dyDescent="0.3">
      <c r="A1555" s="42">
        <v>3.3</v>
      </c>
      <c r="B1555" s="42">
        <v>9.7919999999999998</v>
      </c>
      <c r="D1555" s="27">
        <v>6.5</v>
      </c>
      <c r="E1555" s="27">
        <v>-6.4358519999999997</v>
      </c>
      <c r="S1555" t="s">
        <v>7146</v>
      </c>
      <c r="T1555">
        <v>11966666.666666666</v>
      </c>
      <c r="X1555" t="s">
        <v>7146</v>
      </c>
      <c r="Y1555">
        <v>1247554.6666666667</v>
      </c>
    </row>
    <row r="1556" spans="1:25" x14ac:dyDescent="0.3">
      <c r="A1556" s="42">
        <v>9</v>
      </c>
      <c r="B1556" s="42">
        <v>9.7619930000000004</v>
      </c>
      <c r="D1556" s="27">
        <v>6.5</v>
      </c>
      <c r="E1556" s="27">
        <v>-6.4333629999999999</v>
      </c>
      <c r="S1556" t="s">
        <v>11834</v>
      </c>
      <c r="T1556">
        <v>1387500</v>
      </c>
      <c r="X1556" t="s">
        <v>11834</v>
      </c>
      <c r="Y1556">
        <v>792966</v>
      </c>
    </row>
    <row r="1557" spans="1:25" x14ac:dyDescent="0.3">
      <c r="A1557" s="42">
        <v>20</v>
      </c>
      <c r="B1557" s="42">
        <v>9.7539440000000006</v>
      </c>
      <c r="D1557" s="27">
        <v>4.5</v>
      </c>
      <c r="E1557" s="27">
        <v>-3.6284230000000002</v>
      </c>
      <c r="S1557" t="s">
        <v>5663</v>
      </c>
      <c r="T1557">
        <v>17166666.666666668</v>
      </c>
      <c r="X1557" t="s">
        <v>5663</v>
      </c>
      <c r="Y1557">
        <v>15812603.666666666</v>
      </c>
    </row>
    <row r="1558" spans="1:25" x14ac:dyDescent="0.3">
      <c r="A1558" s="42">
        <v>60</v>
      </c>
      <c r="B1558" s="42">
        <v>9.6883839999999992</v>
      </c>
      <c r="D1558" s="27">
        <v>4.8</v>
      </c>
      <c r="E1558" s="27">
        <v>-0.73614100000000005</v>
      </c>
      <c r="S1558" t="s">
        <v>13461</v>
      </c>
      <c r="T1558">
        <v>500000</v>
      </c>
      <c r="X1558" t="s">
        <v>13461</v>
      </c>
    </row>
    <row r="1559" spans="1:25" x14ac:dyDescent="0.3">
      <c r="A1559" s="42">
        <v>1.5</v>
      </c>
      <c r="B1559" s="42">
        <v>9.5935544999999998</v>
      </c>
      <c r="D1559" s="27">
        <v>10</v>
      </c>
      <c r="E1559" s="27">
        <v>-9.5504420000000003</v>
      </c>
      <c r="S1559" t="s">
        <v>6608</v>
      </c>
      <c r="T1559">
        <v>20000000</v>
      </c>
      <c r="X1559" t="s">
        <v>6608</v>
      </c>
      <c r="Y1559">
        <v>17529157</v>
      </c>
    </row>
    <row r="1560" spans="1:25" x14ac:dyDescent="0.3">
      <c r="A1560" s="42">
        <v>10</v>
      </c>
      <c r="B1560" s="42">
        <v>9.5713989999999995</v>
      </c>
      <c r="D1560" s="27">
        <v>6</v>
      </c>
      <c r="E1560" s="27">
        <v>-3.8774389999999999</v>
      </c>
      <c r="S1560" t="s">
        <v>3978</v>
      </c>
      <c r="T1560">
        <v>3000000</v>
      </c>
      <c r="X1560" t="s">
        <v>3978</v>
      </c>
    </row>
    <row r="1561" spans="1:25" x14ac:dyDescent="0.3">
      <c r="A1561" s="42">
        <v>53</v>
      </c>
      <c r="B1561" s="42">
        <v>9.5635429999999992</v>
      </c>
      <c r="D1561" s="27">
        <v>6</v>
      </c>
      <c r="E1561" s="27">
        <v>-0.10476199999999999</v>
      </c>
      <c r="S1561" t="s">
        <v>13804</v>
      </c>
      <c r="X1561" t="s">
        <v>13804</v>
      </c>
      <c r="Y1561">
        <v>47111</v>
      </c>
    </row>
    <row r="1562" spans="1:25" x14ac:dyDescent="0.3">
      <c r="A1562" s="42">
        <v>2</v>
      </c>
      <c r="B1562" s="42">
        <v>9.5465429999999998</v>
      </c>
      <c r="D1562" s="27">
        <v>6</v>
      </c>
      <c r="E1562" s="27">
        <v>-0.64022599999999996</v>
      </c>
      <c r="S1562" t="s">
        <v>11421</v>
      </c>
      <c r="T1562">
        <v>2600000</v>
      </c>
      <c r="X1562" t="s">
        <v>11421</v>
      </c>
      <c r="Y1562">
        <v>316184.5</v>
      </c>
    </row>
    <row r="1563" spans="1:25" x14ac:dyDescent="0.3">
      <c r="A1563" s="42">
        <v>8</v>
      </c>
      <c r="B1563" s="42">
        <v>9.5367879999999996</v>
      </c>
      <c r="D1563" s="27">
        <v>6.5</v>
      </c>
      <c r="E1563" s="27">
        <v>-1.806081</v>
      </c>
      <c r="S1563" t="s">
        <v>2427</v>
      </c>
      <c r="T1563">
        <v>43500000</v>
      </c>
      <c r="X1563" t="s">
        <v>2427</v>
      </c>
      <c r="Y1563">
        <v>32599584</v>
      </c>
    </row>
    <row r="1564" spans="1:25" x14ac:dyDescent="0.3">
      <c r="A1564" s="42">
        <v>2</v>
      </c>
      <c r="B1564" s="42">
        <v>9.5339449999999992</v>
      </c>
      <c r="D1564" s="27">
        <v>6</v>
      </c>
      <c r="E1564" s="27">
        <v>-1.140525</v>
      </c>
      <c r="S1564" t="s">
        <v>2340</v>
      </c>
      <c r="T1564">
        <v>40000000</v>
      </c>
      <c r="X1564" t="s">
        <v>2340</v>
      </c>
      <c r="Y1564">
        <v>73640067</v>
      </c>
    </row>
    <row r="1565" spans="1:25" x14ac:dyDescent="0.3">
      <c r="A1565" s="42">
        <v>4</v>
      </c>
      <c r="B1565" s="42">
        <v>9.4643879999999996</v>
      </c>
      <c r="D1565" s="27">
        <v>12.5</v>
      </c>
      <c r="E1565" s="27">
        <v>-7.9050000000000002</v>
      </c>
      <c r="S1565" t="s">
        <v>1075</v>
      </c>
      <c r="T1565">
        <v>75000000</v>
      </c>
      <c r="X1565" t="s">
        <v>1075</v>
      </c>
      <c r="Y1565">
        <v>60622630</v>
      </c>
    </row>
    <row r="1566" spans="1:25" x14ac:dyDescent="0.3">
      <c r="A1566" s="42">
        <v>8</v>
      </c>
      <c r="B1566" s="42">
        <v>9.4279259999999994</v>
      </c>
      <c r="D1566" s="27">
        <v>6</v>
      </c>
      <c r="E1566" s="27">
        <v>-1.457225</v>
      </c>
      <c r="S1566" t="s">
        <v>11104</v>
      </c>
      <c r="T1566">
        <v>3500000</v>
      </c>
      <c r="X1566" t="s">
        <v>11104</v>
      </c>
      <c r="Y1566">
        <v>10305534</v>
      </c>
    </row>
    <row r="1567" spans="1:25" x14ac:dyDescent="0.3">
      <c r="A1567" s="42">
        <v>300</v>
      </c>
      <c r="B1567" s="42">
        <v>9.4041519999999998</v>
      </c>
      <c r="D1567" s="27">
        <v>6</v>
      </c>
      <c r="E1567" s="27">
        <v>-2.4115679999999999</v>
      </c>
      <c r="S1567" t="s">
        <v>7655</v>
      </c>
      <c r="T1567">
        <v>10750000</v>
      </c>
      <c r="X1567" t="s">
        <v>7655</v>
      </c>
      <c r="Y1567">
        <v>11013863</v>
      </c>
    </row>
    <row r="1568" spans="1:25" x14ac:dyDescent="0.3">
      <c r="A1568" s="42">
        <v>17.7</v>
      </c>
      <c r="B1568" s="42">
        <v>9.3876950000000008</v>
      </c>
      <c r="D1568" s="27">
        <v>6</v>
      </c>
      <c r="E1568" s="27">
        <v>-1.605064</v>
      </c>
      <c r="S1568" t="s">
        <v>5004</v>
      </c>
      <c r="T1568">
        <v>30000000</v>
      </c>
      <c r="X1568" t="s">
        <v>5004</v>
      </c>
      <c r="Y1568">
        <v>60269340</v>
      </c>
    </row>
    <row r="1569" spans="1:25" x14ac:dyDescent="0.3">
      <c r="A1569" s="42">
        <v>12</v>
      </c>
      <c r="B1569" s="42">
        <v>9.3700569999999992</v>
      </c>
      <c r="D1569" s="27">
        <v>6</v>
      </c>
      <c r="E1569" s="27">
        <v>-2.9709189999999999</v>
      </c>
      <c r="S1569" t="s">
        <v>10259</v>
      </c>
      <c r="T1569">
        <v>6000000</v>
      </c>
      <c r="X1569" t="s">
        <v>10259</v>
      </c>
      <c r="Y1569">
        <v>795126</v>
      </c>
    </row>
    <row r="1570" spans="1:25" x14ac:dyDescent="0.3">
      <c r="A1570" s="42">
        <v>5</v>
      </c>
      <c r="B1570" s="42">
        <v>9.3439759999999996</v>
      </c>
      <c r="D1570" s="27">
        <v>6</v>
      </c>
      <c r="E1570" s="27">
        <v>-2.7264119999999998</v>
      </c>
      <c r="S1570" t="s">
        <v>9025</v>
      </c>
      <c r="T1570">
        <v>10000000</v>
      </c>
      <c r="X1570" t="s">
        <v>9025</v>
      </c>
      <c r="Y1570">
        <v>19348</v>
      </c>
    </row>
    <row r="1571" spans="1:25" x14ac:dyDescent="0.3">
      <c r="A1571" s="42">
        <v>44</v>
      </c>
      <c r="B1571" s="42">
        <v>9.3008520000000008</v>
      </c>
      <c r="D1571" s="27">
        <v>6</v>
      </c>
      <c r="E1571" s="27">
        <v>-3.7920250000000002</v>
      </c>
      <c r="S1571" t="s">
        <v>2429</v>
      </c>
      <c r="T1571">
        <v>4232000</v>
      </c>
      <c r="X1571" t="s">
        <v>2429</v>
      </c>
      <c r="Y1571">
        <v>37183996</v>
      </c>
    </row>
    <row r="1572" spans="1:25" x14ac:dyDescent="0.3">
      <c r="A1572" s="42">
        <v>25</v>
      </c>
      <c r="B1572" s="42">
        <v>9.3007709999999992</v>
      </c>
      <c r="D1572" s="27">
        <v>6</v>
      </c>
      <c r="E1572" s="27">
        <v>-3.9747620000000001</v>
      </c>
      <c r="S1572" t="s">
        <v>6669</v>
      </c>
      <c r="T1572">
        <v>20000000</v>
      </c>
      <c r="X1572" t="s">
        <v>6669</v>
      </c>
      <c r="Y1572">
        <v>8406022.5</v>
      </c>
    </row>
    <row r="1573" spans="1:25" x14ac:dyDescent="0.3">
      <c r="A1573" s="42">
        <v>2</v>
      </c>
      <c r="B1573" s="42">
        <v>9.2846569999999993</v>
      </c>
      <c r="D1573" s="27">
        <v>4</v>
      </c>
      <c r="E1573" s="27">
        <v>-2.9716629999999999</v>
      </c>
      <c r="S1573" t="s">
        <v>8849</v>
      </c>
      <c r="T1573">
        <v>10000000</v>
      </c>
      <c r="X1573" t="s">
        <v>8849</v>
      </c>
      <c r="Y1573">
        <v>10561238</v>
      </c>
    </row>
    <row r="1574" spans="1:25" x14ac:dyDescent="0.3">
      <c r="A1574" s="42">
        <v>17</v>
      </c>
      <c r="B1574" s="42">
        <v>9.2844750000000005</v>
      </c>
      <c r="D1574" s="27">
        <v>6.2440870000000004</v>
      </c>
      <c r="E1574" s="27">
        <v>-6.2292139999999998</v>
      </c>
      <c r="S1574" t="s">
        <v>1299</v>
      </c>
      <c r="T1574">
        <v>100000000</v>
      </c>
      <c r="X1574" t="s">
        <v>1299</v>
      </c>
      <c r="Y1574">
        <v>95328937</v>
      </c>
    </row>
    <row r="1575" spans="1:25" x14ac:dyDescent="0.3">
      <c r="A1575" s="42">
        <v>8</v>
      </c>
      <c r="B1575" s="42">
        <v>9.2789800000000007</v>
      </c>
      <c r="D1575" s="27">
        <v>6</v>
      </c>
      <c r="E1575" s="27">
        <v>-3.9229539999999998</v>
      </c>
      <c r="S1575" t="s">
        <v>8134</v>
      </c>
      <c r="T1575">
        <v>4680000</v>
      </c>
      <c r="X1575" t="s">
        <v>8134</v>
      </c>
      <c r="Y1575">
        <v>4525680</v>
      </c>
    </row>
    <row r="1576" spans="1:25" x14ac:dyDescent="0.3">
      <c r="A1576" s="42">
        <v>0.18</v>
      </c>
      <c r="B1576" s="42">
        <v>9.2579329999999995</v>
      </c>
      <c r="D1576" s="27">
        <v>7</v>
      </c>
      <c r="E1576" s="27">
        <v>-6.7328060000000001</v>
      </c>
      <c r="S1576" t="s">
        <v>5693</v>
      </c>
      <c r="T1576">
        <v>25000000</v>
      </c>
      <c r="X1576" t="s">
        <v>5693</v>
      </c>
      <c r="Y1576">
        <v>78656813</v>
      </c>
    </row>
    <row r="1577" spans="1:25" x14ac:dyDescent="0.3">
      <c r="A1577" s="42">
        <v>9</v>
      </c>
      <c r="B1577" s="42">
        <v>9.2251650000000005</v>
      </c>
      <c r="D1577" s="27">
        <v>6</v>
      </c>
      <c r="E1577" s="27">
        <v>-5.1306750000000001</v>
      </c>
      <c r="S1577" t="s">
        <v>5252</v>
      </c>
      <c r="T1577">
        <v>14000000</v>
      </c>
      <c r="X1577" t="s">
        <v>5252</v>
      </c>
      <c r="Y1577">
        <v>3752725</v>
      </c>
    </row>
    <row r="1578" spans="1:25" x14ac:dyDescent="0.3">
      <c r="A1578" s="42">
        <v>40</v>
      </c>
      <c r="B1578" s="42">
        <v>9.186871</v>
      </c>
      <c r="D1578" s="27">
        <v>6</v>
      </c>
      <c r="E1578" s="27">
        <v>-5.6003889999999998</v>
      </c>
      <c r="S1578" t="s">
        <v>4557</v>
      </c>
      <c r="T1578">
        <v>26500000</v>
      </c>
      <c r="X1578" t="s">
        <v>4557</v>
      </c>
      <c r="Y1578">
        <v>43968571</v>
      </c>
    </row>
    <row r="1579" spans="1:25" x14ac:dyDescent="0.3">
      <c r="A1579" s="42">
        <v>16.899999999999999</v>
      </c>
      <c r="B1579" s="42">
        <v>9.1775859999999998</v>
      </c>
      <c r="D1579" s="27">
        <v>60</v>
      </c>
      <c r="E1579" s="27">
        <v>-59.818201999999999</v>
      </c>
      <c r="S1579" t="s">
        <v>13709</v>
      </c>
      <c r="T1579">
        <v>160000</v>
      </c>
      <c r="X1579" t="s">
        <v>13709</v>
      </c>
      <c r="Y1579">
        <v>12438</v>
      </c>
    </row>
    <row r="1580" spans="1:25" x14ac:dyDescent="0.3">
      <c r="A1580" s="42">
        <v>18</v>
      </c>
      <c r="B1580" s="42">
        <v>9.1419589999999999</v>
      </c>
      <c r="D1580" s="27">
        <v>6</v>
      </c>
      <c r="E1580" s="27">
        <v>-5.8841380000000001</v>
      </c>
      <c r="S1580" t="s">
        <v>4582</v>
      </c>
      <c r="T1580">
        <v>21000000</v>
      </c>
      <c r="X1580" t="s">
        <v>4582</v>
      </c>
      <c r="Y1580">
        <v>22155472.5</v>
      </c>
    </row>
    <row r="1581" spans="1:25" x14ac:dyDescent="0.3">
      <c r="A1581" s="42">
        <v>12</v>
      </c>
      <c r="B1581" s="42">
        <v>9.1330869999999997</v>
      </c>
      <c r="D1581" s="27">
        <v>6</v>
      </c>
      <c r="E1581" s="27">
        <v>-4.6534969999999998</v>
      </c>
      <c r="S1581" t="s">
        <v>8754</v>
      </c>
      <c r="T1581">
        <v>6500000</v>
      </c>
      <c r="X1581" t="s">
        <v>8754</v>
      </c>
      <c r="Y1581">
        <v>19939865</v>
      </c>
    </row>
    <row r="1582" spans="1:25" x14ac:dyDescent="0.3">
      <c r="A1582" s="42">
        <v>5</v>
      </c>
      <c r="B1582" s="42">
        <v>9.1237729999999999</v>
      </c>
      <c r="D1582" s="27">
        <v>6</v>
      </c>
      <c r="E1582" s="27">
        <v>-5.8824399999999999</v>
      </c>
      <c r="S1582" t="s">
        <v>6545</v>
      </c>
      <c r="T1582">
        <v>20000000</v>
      </c>
      <c r="X1582" t="s">
        <v>6545</v>
      </c>
      <c r="Y1582">
        <v>29975979</v>
      </c>
    </row>
    <row r="1583" spans="1:25" x14ac:dyDescent="0.3">
      <c r="A1583" s="42">
        <v>5</v>
      </c>
      <c r="B1583" s="42">
        <v>9.1</v>
      </c>
      <c r="D1583" s="27">
        <v>6</v>
      </c>
      <c r="E1583" s="27">
        <v>-5.9453940000000003</v>
      </c>
      <c r="S1583" t="s">
        <v>4935</v>
      </c>
      <c r="T1583">
        <v>30000000</v>
      </c>
      <c r="X1583" t="s">
        <v>4935</v>
      </c>
      <c r="Y1583">
        <v>125014030</v>
      </c>
    </row>
    <row r="1584" spans="1:25" x14ac:dyDescent="0.3">
      <c r="A1584" s="42">
        <v>20</v>
      </c>
      <c r="B1584" s="42">
        <v>9.0625610000000005</v>
      </c>
      <c r="D1584" s="27">
        <v>6</v>
      </c>
      <c r="E1584" s="27">
        <v>-5.9635030000000002</v>
      </c>
      <c r="S1584" t="s">
        <v>12985</v>
      </c>
      <c r="T1584">
        <v>1000000</v>
      </c>
      <c r="X1584" t="s">
        <v>12985</v>
      </c>
    </row>
    <row r="1585" spans="1:25" x14ac:dyDescent="0.3">
      <c r="A1585" s="42">
        <v>28</v>
      </c>
      <c r="B1585" s="42">
        <v>9.0539240000000003</v>
      </c>
      <c r="D1585" s="27">
        <v>15.25</v>
      </c>
      <c r="E1585" s="27">
        <v>-15.226193</v>
      </c>
      <c r="S1585" t="s">
        <v>10423</v>
      </c>
      <c r="T1585">
        <v>3833333.3333333335</v>
      </c>
      <c r="X1585" t="s">
        <v>10423</v>
      </c>
      <c r="Y1585">
        <v>23010448</v>
      </c>
    </row>
    <row r="1586" spans="1:25" x14ac:dyDescent="0.3">
      <c r="A1586" s="42">
        <v>36</v>
      </c>
      <c r="B1586" s="42">
        <v>9.0450370000000007</v>
      </c>
      <c r="D1586" s="27">
        <v>12</v>
      </c>
      <c r="E1586" s="27">
        <v>-11.934196</v>
      </c>
      <c r="S1586" t="s">
        <v>4508</v>
      </c>
      <c r="T1586">
        <v>34500000</v>
      </c>
      <c r="X1586" t="s">
        <v>4508</v>
      </c>
      <c r="Y1586">
        <v>35985688</v>
      </c>
    </row>
    <row r="1587" spans="1:25" x14ac:dyDescent="0.3">
      <c r="A1587" s="42">
        <v>1</v>
      </c>
      <c r="B1587" s="42">
        <v>9.0422659999999997</v>
      </c>
      <c r="D1587" s="27">
        <v>5.3</v>
      </c>
      <c r="E1587" s="27">
        <v>-1.404336</v>
      </c>
      <c r="S1587" t="s">
        <v>13262</v>
      </c>
      <c r="T1587">
        <v>600000</v>
      </c>
      <c r="X1587" t="s">
        <v>13262</v>
      </c>
      <c r="Y1587">
        <v>13300000</v>
      </c>
    </row>
    <row r="1588" spans="1:25" x14ac:dyDescent="0.3">
      <c r="A1588" s="42">
        <v>5</v>
      </c>
      <c r="B1588" s="42">
        <v>9.0157860000000003</v>
      </c>
      <c r="D1588" s="27">
        <v>6</v>
      </c>
      <c r="E1588" s="27">
        <v>-5.9798</v>
      </c>
      <c r="S1588" t="s">
        <v>13303</v>
      </c>
      <c r="T1588">
        <v>600000</v>
      </c>
      <c r="X1588" t="s">
        <v>13303</v>
      </c>
    </row>
    <row r="1589" spans="1:25" x14ac:dyDescent="0.3">
      <c r="A1589" s="42">
        <v>4</v>
      </c>
      <c r="B1589" s="42">
        <v>9.0089279999999992</v>
      </c>
      <c r="D1589" s="27">
        <v>4</v>
      </c>
      <c r="E1589" s="27">
        <v>-3.4571399999999999</v>
      </c>
      <c r="S1589" t="s">
        <v>9489</v>
      </c>
      <c r="T1589">
        <v>8000000</v>
      </c>
      <c r="X1589" t="s">
        <v>9489</v>
      </c>
    </row>
    <row r="1590" spans="1:25" x14ac:dyDescent="0.3">
      <c r="A1590" s="42">
        <v>8</v>
      </c>
      <c r="B1590" s="42">
        <v>8.9381789999999999</v>
      </c>
      <c r="D1590" s="27">
        <v>200</v>
      </c>
      <c r="E1590" s="27">
        <v>-188.094481</v>
      </c>
      <c r="S1590" t="s">
        <v>9566</v>
      </c>
      <c r="T1590">
        <v>8000000</v>
      </c>
      <c r="X1590" t="s">
        <v>9566</v>
      </c>
    </row>
    <row r="1591" spans="1:25" x14ac:dyDescent="0.3">
      <c r="A1591" s="42">
        <v>18</v>
      </c>
      <c r="B1591" s="42">
        <v>8.9060389999999998</v>
      </c>
      <c r="D1591" s="27">
        <v>5.6</v>
      </c>
      <c r="E1591" s="27">
        <v>-2.535644</v>
      </c>
      <c r="S1591" t="s">
        <v>5685</v>
      </c>
      <c r="T1591">
        <v>11860000</v>
      </c>
      <c r="X1591" t="s">
        <v>5685</v>
      </c>
      <c r="Y1591">
        <v>2247261.7999999998</v>
      </c>
    </row>
    <row r="1592" spans="1:25" x14ac:dyDescent="0.3">
      <c r="A1592" s="42">
        <v>20</v>
      </c>
      <c r="B1592" s="42">
        <v>8.8769240000000007</v>
      </c>
      <c r="D1592" s="27">
        <v>5.6</v>
      </c>
      <c r="E1592" s="27">
        <v>-5.5729759999999997</v>
      </c>
      <c r="S1592" t="s">
        <v>1024</v>
      </c>
      <c r="T1592">
        <v>40750000</v>
      </c>
      <c r="X1592" t="s">
        <v>1024</v>
      </c>
      <c r="Y1592">
        <v>38942559.75</v>
      </c>
    </row>
    <row r="1593" spans="1:25" x14ac:dyDescent="0.3">
      <c r="A1593" s="42">
        <v>45</v>
      </c>
      <c r="B1593" s="42">
        <v>8.8545879999999997</v>
      </c>
      <c r="D1593" s="27">
        <v>9</v>
      </c>
      <c r="E1593" s="27">
        <v>-8.4681940000000004</v>
      </c>
      <c r="S1593" t="s">
        <v>7367</v>
      </c>
      <c r="T1593">
        <v>15000000</v>
      </c>
      <c r="X1593" t="s">
        <v>7367</v>
      </c>
      <c r="Y1593">
        <v>44667095</v>
      </c>
    </row>
    <row r="1594" spans="1:25" x14ac:dyDescent="0.3">
      <c r="A1594" s="42">
        <v>18</v>
      </c>
      <c r="B1594" s="42">
        <v>8.83</v>
      </c>
      <c r="D1594" s="27">
        <v>7</v>
      </c>
      <c r="E1594" s="27">
        <v>-0.79924399999999995</v>
      </c>
      <c r="S1594" t="s">
        <v>10670</v>
      </c>
      <c r="T1594">
        <v>4600000</v>
      </c>
      <c r="X1594" t="s">
        <v>10670</v>
      </c>
      <c r="Y1594">
        <v>513836</v>
      </c>
    </row>
    <row r="1595" spans="1:25" x14ac:dyDescent="0.3">
      <c r="A1595" s="42">
        <v>6</v>
      </c>
      <c r="B1595" s="42">
        <v>8.8215310000000002</v>
      </c>
      <c r="D1595" s="27">
        <v>5.5</v>
      </c>
      <c r="E1595" s="27">
        <v>-4.2078810000000004</v>
      </c>
      <c r="S1595" t="s">
        <v>14054</v>
      </c>
      <c r="T1595">
        <v>160000</v>
      </c>
      <c r="X1595" t="s">
        <v>14054</v>
      </c>
      <c r="Y1595">
        <v>155984</v>
      </c>
    </row>
    <row r="1596" spans="1:25" x14ac:dyDescent="0.3">
      <c r="A1596" s="42">
        <v>7</v>
      </c>
      <c r="B1596" s="42">
        <v>8.8189670000000007</v>
      </c>
      <c r="D1596" s="27">
        <v>5.5</v>
      </c>
      <c r="E1596" s="27">
        <v>-1.870242</v>
      </c>
      <c r="S1596" t="s">
        <v>1478</v>
      </c>
      <c r="T1596">
        <v>57500000</v>
      </c>
      <c r="X1596" t="s">
        <v>1478</v>
      </c>
      <c r="Y1596">
        <v>84709916</v>
      </c>
    </row>
    <row r="1597" spans="1:25" x14ac:dyDescent="0.3">
      <c r="A1597" s="42">
        <v>38</v>
      </c>
      <c r="B1597" s="42">
        <v>8.8133660000000003</v>
      </c>
      <c r="D1597" s="27">
        <v>5</v>
      </c>
      <c r="E1597" s="27">
        <v>-3.9438979999999999</v>
      </c>
      <c r="S1597" t="s">
        <v>10389</v>
      </c>
      <c r="T1597">
        <v>5000000</v>
      </c>
      <c r="X1597" t="s">
        <v>10389</v>
      </c>
      <c r="Y1597">
        <v>13350177</v>
      </c>
    </row>
    <row r="1598" spans="1:25" x14ac:dyDescent="0.3">
      <c r="A1598" s="42">
        <v>35</v>
      </c>
      <c r="B1598" s="42">
        <v>8.7926409999999997</v>
      </c>
      <c r="D1598" s="27">
        <v>5.5</v>
      </c>
      <c r="E1598" s="27">
        <v>-5.4439929999999999</v>
      </c>
      <c r="S1598" t="s">
        <v>5413</v>
      </c>
      <c r="T1598">
        <v>12812500</v>
      </c>
      <c r="X1598" t="s">
        <v>5413</v>
      </c>
      <c r="Y1598">
        <v>20831131.600000001</v>
      </c>
    </row>
    <row r="1599" spans="1:25" x14ac:dyDescent="0.3">
      <c r="A1599" s="42">
        <v>43</v>
      </c>
      <c r="B1599" s="42">
        <v>8.7686229999999998</v>
      </c>
      <c r="D1599" s="27">
        <v>3.85</v>
      </c>
      <c r="E1599" s="27">
        <v>-3.2382909999999998</v>
      </c>
      <c r="S1599" t="s">
        <v>4878</v>
      </c>
      <c r="T1599">
        <v>32000000</v>
      </c>
      <c r="X1599" t="s">
        <v>4878</v>
      </c>
      <c r="Y1599">
        <v>13763130</v>
      </c>
    </row>
    <row r="1600" spans="1:25" x14ac:dyDescent="0.3">
      <c r="A1600" s="42">
        <v>19</v>
      </c>
      <c r="B1600" s="42">
        <v>8.7584649999999993</v>
      </c>
      <c r="D1600" s="27">
        <v>13</v>
      </c>
      <c r="E1600" s="27">
        <v>-12.246499</v>
      </c>
      <c r="S1600" t="s">
        <v>2262</v>
      </c>
      <c r="T1600">
        <v>33500000</v>
      </c>
      <c r="X1600" t="s">
        <v>2262</v>
      </c>
      <c r="Y1600">
        <v>41538679.75</v>
      </c>
    </row>
    <row r="1601" spans="1:25" x14ac:dyDescent="0.3">
      <c r="A1601" s="42">
        <v>8</v>
      </c>
      <c r="B1601" s="42">
        <v>8.6996839999999995</v>
      </c>
      <c r="D1601" s="27">
        <v>5.5</v>
      </c>
      <c r="E1601" s="27">
        <v>-5.4772299999999996</v>
      </c>
      <c r="S1601" t="s">
        <v>2240</v>
      </c>
      <c r="T1601">
        <v>70000000</v>
      </c>
      <c r="X1601" t="s">
        <v>2240</v>
      </c>
      <c r="Y1601">
        <v>19819494</v>
      </c>
    </row>
    <row r="1602" spans="1:25" x14ac:dyDescent="0.3">
      <c r="A1602" s="42">
        <v>3</v>
      </c>
      <c r="B1602" s="42">
        <v>8.694528</v>
      </c>
      <c r="D1602" s="27">
        <v>9</v>
      </c>
      <c r="E1602" s="27">
        <v>-8.9725549999999998</v>
      </c>
      <c r="S1602" t="s">
        <v>6858</v>
      </c>
      <c r="T1602">
        <v>20000000</v>
      </c>
      <c r="X1602" t="s">
        <v>6858</v>
      </c>
    </row>
    <row r="1603" spans="1:25" x14ac:dyDescent="0.3">
      <c r="A1603" s="42">
        <v>0.91</v>
      </c>
      <c r="B1603" s="42">
        <v>8.69</v>
      </c>
      <c r="D1603" s="27">
        <v>5.25</v>
      </c>
      <c r="E1603" s="27">
        <v>-4.4835130000000003</v>
      </c>
      <c r="S1603" t="s">
        <v>6233</v>
      </c>
      <c r="T1603">
        <v>22000000</v>
      </c>
      <c r="X1603" t="s">
        <v>6233</v>
      </c>
      <c r="Y1603">
        <v>22264487</v>
      </c>
    </row>
    <row r="1604" spans="1:25" x14ac:dyDescent="0.3">
      <c r="A1604" s="42">
        <v>24</v>
      </c>
      <c r="B1604" s="42">
        <v>8.6622990000000009</v>
      </c>
      <c r="D1604" s="27">
        <v>1.0976965000000001</v>
      </c>
      <c r="E1604" s="27">
        <v>-1.0792625</v>
      </c>
      <c r="S1604" t="s">
        <v>6603</v>
      </c>
      <c r="T1604">
        <v>12666666.666666666</v>
      </c>
      <c r="X1604" t="s">
        <v>6603</v>
      </c>
      <c r="Y1604">
        <v>19997673.666666668</v>
      </c>
    </row>
    <row r="1605" spans="1:25" x14ac:dyDescent="0.3">
      <c r="A1605" s="42">
        <v>3</v>
      </c>
      <c r="B1605" s="42">
        <v>8.6422539999999994</v>
      </c>
      <c r="D1605" s="27">
        <v>30.3</v>
      </c>
      <c r="E1605" s="27">
        <v>-29.103248000000001</v>
      </c>
      <c r="S1605" t="s">
        <v>14299</v>
      </c>
      <c r="T1605">
        <v>30000</v>
      </c>
      <c r="X1605" t="s">
        <v>14299</v>
      </c>
      <c r="Y1605">
        <v>243768</v>
      </c>
    </row>
    <row r="1606" spans="1:25" x14ac:dyDescent="0.3">
      <c r="A1606" s="42">
        <v>25</v>
      </c>
      <c r="B1606" s="42">
        <v>8.631221</v>
      </c>
      <c r="D1606" s="27">
        <v>6</v>
      </c>
      <c r="E1606" s="27">
        <v>-5.2048740000000002</v>
      </c>
      <c r="S1606" t="s">
        <v>12846</v>
      </c>
      <c r="T1606">
        <v>100000</v>
      </c>
      <c r="X1606" t="s">
        <v>12846</v>
      </c>
      <c r="Y1606">
        <v>825366</v>
      </c>
    </row>
    <row r="1607" spans="1:25" x14ac:dyDescent="0.3">
      <c r="A1607" s="42">
        <v>48</v>
      </c>
      <c r="B1607" s="42">
        <v>8.6072229999999994</v>
      </c>
      <c r="D1607" s="27">
        <v>43.6</v>
      </c>
      <c r="E1607" s="27">
        <v>-24.502006000000002</v>
      </c>
      <c r="S1607" t="s">
        <v>5225</v>
      </c>
      <c r="T1607">
        <v>30000000</v>
      </c>
      <c r="X1607" t="s">
        <v>5225</v>
      </c>
      <c r="Y1607">
        <v>10134754</v>
      </c>
    </row>
    <row r="1608" spans="1:25" x14ac:dyDescent="0.3">
      <c r="A1608" s="42">
        <v>5</v>
      </c>
      <c r="B1608" s="42">
        <v>8.6058146666666655</v>
      </c>
      <c r="D1608" s="27">
        <v>8</v>
      </c>
      <c r="E1608" s="27">
        <v>-0.71714900000000004</v>
      </c>
      <c r="S1608" t="s">
        <v>10832</v>
      </c>
      <c r="T1608">
        <v>3800000</v>
      </c>
      <c r="X1608" t="s">
        <v>10832</v>
      </c>
      <c r="Y1608">
        <v>16184070</v>
      </c>
    </row>
    <row r="1609" spans="1:25" x14ac:dyDescent="0.3">
      <c r="A1609" s="42">
        <v>12.5</v>
      </c>
      <c r="B1609" s="42">
        <v>8.5781449999999992</v>
      </c>
      <c r="D1609" s="27">
        <v>6</v>
      </c>
      <c r="E1609" s="27">
        <v>-2.5676580000000002</v>
      </c>
      <c r="S1609" t="s">
        <v>10324</v>
      </c>
      <c r="T1609">
        <v>2535000</v>
      </c>
      <c r="X1609" t="s">
        <v>10324</v>
      </c>
      <c r="Y1609">
        <v>27689474</v>
      </c>
    </row>
    <row r="1610" spans="1:25" x14ac:dyDescent="0.3">
      <c r="A1610" s="42">
        <v>75</v>
      </c>
      <c r="B1610" s="42">
        <v>8.5031610000000004</v>
      </c>
      <c r="D1610" s="27">
        <v>5</v>
      </c>
      <c r="E1610" s="27">
        <v>-3.3333333333333021E-2</v>
      </c>
      <c r="S1610" t="s">
        <v>2895</v>
      </c>
      <c r="T1610">
        <v>55000000</v>
      </c>
      <c r="X1610" t="s">
        <v>2895</v>
      </c>
      <c r="Y1610">
        <v>141600000</v>
      </c>
    </row>
    <row r="1611" spans="1:25" x14ac:dyDescent="0.3">
      <c r="A1611" s="42">
        <v>49.4</v>
      </c>
      <c r="B1611" s="42">
        <v>8.4574449999999999</v>
      </c>
      <c r="D1611" s="27">
        <v>10</v>
      </c>
      <c r="E1611" s="27">
        <v>-5.6717060000000004</v>
      </c>
      <c r="S1611" t="s">
        <v>4594</v>
      </c>
      <c r="T1611">
        <v>20000000</v>
      </c>
      <c r="X1611" t="s">
        <v>4594</v>
      </c>
    </row>
    <row r="1612" spans="1:25" x14ac:dyDescent="0.3">
      <c r="A1612" s="42">
        <v>30</v>
      </c>
      <c r="B1612" s="42">
        <v>8.4328230000000008</v>
      </c>
      <c r="D1612" s="27">
        <v>5</v>
      </c>
      <c r="E1612" s="27">
        <v>-0.92597700000000005</v>
      </c>
      <c r="S1612" t="s">
        <v>8292</v>
      </c>
      <c r="T1612">
        <v>10000000</v>
      </c>
      <c r="X1612" t="s">
        <v>8292</v>
      </c>
      <c r="Y1612">
        <v>21287223</v>
      </c>
    </row>
    <row r="1613" spans="1:25" x14ac:dyDescent="0.3">
      <c r="A1613" s="42">
        <v>0.45</v>
      </c>
      <c r="B1613" s="42">
        <v>8.4307049999999997</v>
      </c>
      <c r="D1613" s="27">
        <v>5</v>
      </c>
      <c r="E1613" s="27">
        <v>-0.693303</v>
      </c>
      <c r="S1613" t="s">
        <v>6752</v>
      </c>
      <c r="T1613">
        <v>9640000</v>
      </c>
      <c r="X1613" t="s">
        <v>6752</v>
      </c>
      <c r="Y1613">
        <v>3446448.4</v>
      </c>
    </row>
    <row r="1614" spans="1:25" x14ac:dyDescent="0.3">
      <c r="A1614" s="42">
        <v>30</v>
      </c>
      <c r="B1614" s="42">
        <v>8.4136059999999997</v>
      </c>
      <c r="D1614" s="27">
        <v>4</v>
      </c>
      <c r="E1614" s="27">
        <v>-4.9971000000000002E-2</v>
      </c>
      <c r="S1614" t="s">
        <v>7154</v>
      </c>
      <c r="T1614">
        <v>2700000</v>
      </c>
      <c r="X1614" t="s">
        <v>7154</v>
      </c>
      <c r="Y1614">
        <v>3500000</v>
      </c>
    </row>
    <row r="1615" spans="1:25" x14ac:dyDescent="0.3">
      <c r="A1615" s="42">
        <v>55</v>
      </c>
      <c r="B1615" s="42">
        <v>8.408614</v>
      </c>
      <c r="D1615" s="27">
        <v>5</v>
      </c>
      <c r="E1615" s="27">
        <v>-0.95941200000000004</v>
      </c>
      <c r="S1615" t="s">
        <v>10606</v>
      </c>
      <c r="T1615">
        <v>5000000</v>
      </c>
      <c r="X1615" t="s">
        <v>10606</v>
      </c>
    </row>
    <row r="1616" spans="1:25" x14ac:dyDescent="0.3">
      <c r="A1616" s="42">
        <v>18</v>
      </c>
      <c r="B1616" s="42">
        <v>8.4</v>
      </c>
      <c r="D1616" s="27">
        <v>5</v>
      </c>
      <c r="E1616" s="27">
        <v>-1.9508650000000001</v>
      </c>
      <c r="S1616" t="s">
        <v>8283</v>
      </c>
      <c r="T1616">
        <v>12000000</v>
      </c>
      <c r="X1616" t="s">
        <v>8283</v>
      </c>
      <c r="Y1616">
        <v>70011073</v>
      </c>
    </row>
    <row r="1617" spans="1:25" x14ac:dyDescent="0.3">
      <c r="A1617" s="42">
        <v>130</v>
      </c>
      <c r="B1617" s="42">
        <v>8.3966239999999992</v>
      </c>
      <c r="D1617" s="27">
        <v>5</v>
      </c>
      <c r="E1617" s="27">
        <v>-0.29963899999999999</v>
      </c>
      <c r="S1617" t="s">
        <v>10904</v>
      </c>
      <c r="T1617">
        <v>3600000</v>
      </c>
      <c r="X1617" t="s">
        <v>10904</v>
      </c>
      <c r="Y1617">
        <v>3550693.5</v>
      </c>
    </row>
    <row r="1618" spans="1:25" x14ac:dyDescent="0.3">
      <c r="A1618" s="42">
        <v>5</v>
      </c>
      <c r="B1618" s="42">
        <v>8.3501770000000004</v>
      </c>
      <c r="D1618" s="27">
        <v>5</v>
      </c>
      <c r="E1618" s="27">
        <v>-2.2887900000000001</v>
      </c>
      <c r="S1618" t="s">
        <v>405</v>
      </c>
      <c r="T1618">
        <v>73000000</v>
      </c>
      <c r="X1618" t="s">
        <v>405</v>
      </c>
      <c r="Y1618">
        <v>125237609.25</v>
      </c>
    </row>
    <row r="1619" spans="1:25" x14ac:dyDescent="0.3">
      <c r="A1619" s="42">
        <v>50</v>
      </c>
      <c r="B1619" s="42">
        <v>8.3365650000000002</v>
      </c>
      <c r="D1619" s="27">
        <v>5</v>
      </c>
      <c r="E1619" s="27">
        <v>-3.0196619999999998</v>
      </c>
      <c r="S1619" t="s">
        <v>7693</v>
      </c>
      <c r="T1619">
        <v>14500000</v>
      </c>
      <c r="X1619" t="s">
        <v>7693</v>
      </c>
      <c r="Y1619">
        <v>19136615.5</v>
      </c>
    </row>
    <row r="1620" spans="1:25" x14ac:dyDescent="0.3">
      <c r="A1620" s="42">
        <v>110</v>
      </c>
      <c r="B1620" s="42">
        <v>8.3113679999999999</v>
      </c>
      <c r="D1620" s="27">
        <v>5</v>
      </c>
      <c r="E1620" s="27">
        <v>-3.9179560000000002</v>
      </c>
      <c r="S1620" t="s">
        <v>252</v>
      </c>
      <c r="T1620">
        <v>76785714.285714284</v>
      </c>
      <c r="X1620" t="s">
        <v>252</v>
      </c>
      <c r="Y1620">
        <v>78870397</v>
      </c>
    </row>
    <row r="1621" spans="1:25" x14ac:dyDescent="0.3">
      <c r="A1621" s="42">
        <v>50</v>
      </c>
      <c r="B1621" s="42">
        <v>8.2978299999999994</v>
      </c>
      <c r="D1621" s="27">
        <v>5</v>
      </c>
      <c r="E1621" s="27">
        <v>-3.9</v>
      </c>
      <c r="S1621" t="s">
        <v>1979</v>
      </c>
      <c r="T1621">
        <v>50833333.333333336</v>
      </c>
      <c r="X1621" t="s">
        <v>1979</v>
      </c>
      <c r="Y1621">
        <v>42178760.200000003</v>
      </c>
    </row>
    <row r="1622" spans="1:25" x14ac:dyDescent="0.3">
      <c r="A1622" s="42">
        <v>10</v>
      </c>
      <c r="B1622" s="42">
        <v>8.2724469999999997</v>
      </c>
      <c r="D1622" s="27">
        <v>5</v>
      </c>
      <c r="E1622" s="27">
        <v>-2.554354</v>
      </c>
      <c r="S1622" t="s">
        <v>10728</v>
      </c>
      <c r="T1622">
        <v>4500000</v>
      </c>
      <c r="X1622" t="s">
        <v>10728</v>
      </c>
      <c r="Y1622">
        <v>713413</v>
      </c>
    </row>
    <row r="1623" spans="1:25" x14ac:dyDescent="0.3">
      <c r="A1623" s="42">
        <v>5</v>
      </c>
      <c r="B1623" s="42">
        <v>8.2699630000000006</v>
      </c>
      <c r="D1623" s="27">
        <v>5</v>
      </c>
      <c r="E1623" s="27">
        <v>-2.7781910000000001</v>
      </c>
      <c r="S1623" t="s">
        <v>12978</v>
      </c>
      <c r="X1623" t="s">
        <v>12978</v>
      </c>
    </row>
    <row r="1624" spans="1:25" x14ac:dyDescent="0.3">
      <c r="A1624" s="42">
        <v>30</v>
      </c>
      <c r="B1624" s="42">
        <v>8.2326239999999995</v>
      </c>
      <c r="D1624" s="27">
        <v>5</v>
      </c>
      <c r="E1624" s="27">
        <v>-4.703335</v>
      </c>
      <c r="S1624" t="s">
        <v>3115</v>
      </c>
      <c r="T1624">
        <v>24800000</v>
      </c>
      <c r="X1624" t="s">
        <v>3115</v>
      </c>
      <c r="Y1624">
        <v>66060211.666666664</v>
      </c>
    </row>
    <row r="1625" spans="1:25" x14ac:dyDescent="0.3">
      <c r="A1625" s="42">
        <v>6.4</v>
      </c>
      <c r="B1625" s="42">
        <v>8.1974049999999998</v>
      </c>
      <c r="D1625" s="27">
        <v>5</v>
      </c>
      <c r="E1625" s="27">
        <v>-1.7809710000000001</v>
      </c>
      <c r="S1625" t="s">
        <v>1669</v>
      </c>
      <c r="T1625">
        <v>55000000</v>
      </c>
      <c r="X1625" t="s">
        <v>1669</v>
      </c>
      <c r="Y1625">
        <v>71741432.666666672</v>
      </c>
    </row>
    <row r="1626" spans="1:25" x14ac:dyDescent="0.3">
      <c r="A1626" s="42">
        <v>36</v>
      </c>
      <c r="B1626" s="42">
        <v>8.1753940000000007</v>
      </c>
      <c r="D1626" s="27">
        <v>5</v>
      </c>
      <c r="E1626" s="27">
        <v>-4.1697899999999999</v>
      </c>
      <c r="S1626" t="s">
        <v>6180</v>
      </c>
      <c r="T1626">
        <v>11000000</v>
      </c>
      <c r="X1626" t="s">
        <v>6180</v>
      </c>
      <c r="Y1626">
        <v>10102398.800000001</v>
      </c>
    </row>
    <row r="1627" spans="1:25" x14ac:dyDescent="0.3">
      <c r="A1627" s="42">
        <v>17</v>
      </c>
      <c r="B1627" s="42">
        <v>8.1733019999999996</v>
      </c>
      <c r="D1627" s="27">
        <v>7</v>
      </c>
      <c r="E1627" s="27">
        <v>-5.9591209999999997</v>
      </c>
      <c r="S1627" t="s">
        <v>11915</v>
      </c>
      <c r="T1627">
        <v>2000000</v>
      </c>
      <c r="X1627" t="s">
        <v>11915</v>
      </c>
      <c r="Y1627">
        <v>3885134</v>
      </c>
    </row>
    <row r="1628" spans="1:25" x14ac:dyDescent="0.3">
      <c r="A1628" s="42">
        <v>8</v>
      </c>
      <c r="B1628" s="42">
        <v>8.1687410000000007</v>
      </c>
      <c r="D1628" s="27">
        <v>5</v>
      </c>
      <c r="E1628" s="27">
        <v>-4.673692</v>
      </c>
      <c r="S1628" t="s">
        <v>9745</v>
      </c>
      <c r="T1628">
        <v>7000000</v>
      </c>
      <c r="X1628" t="s">
        <v>9745</v>
      </c>
      <c r="Y1628">
        <v>4720371</v>
      </c>
    </row>
    <row r="1629" spans="1:25" x14ac:dyDescent="0.3">
      <c r="A1629" s="42">
        <v>8</v>
      </c>
      <c r="B1629" s="42">
        <v>8.1158780000000004</v>
      </c>
      <c r="D1629" s="27">
        <v>5</v>
      </c>
      <c r="E1629" s="27">
        <v>-4.8752800000000001</v>
      </c>
      <c r="S1629" t="s">
        <v>12215</v>
      </c>
      <c r="X1629" t="s">
        <v>12215</v>
      </c>
    </row>
    <row r="1630" spans="1:25" x14ac:dyDescent="0.3">
      <c r="A1630" s="42">
        <v>0.9</v>
      </c>
      <c r="B1630" s="42">
        <v>8.1</v>
      </c>
      <c r="D1630" s="27">
        <v>2</v>
      </c>
      <c r="E1630" s="27">
        <v>-1.9008529999999999</v>
      </c>
      <c r="S1630" t="s">
        <v>11984</v>
      </c>
      <c r="X1630" t="s">
        <v>11984</v>
      </c>
      <c r="Y1630">
        <v>347578</v>
      </c>
    </row>
    <row r="1631" spans="1:25" x14ac:dyDescent="0.3">
      <c r="A1631" s="42">
        <v>9</v>
      </c>
      <c r="B1631" s="42">
        <v>8.0960529999999995</v>
      </c>
      <c r="D1631" s="27">
        <v>5</v>
      </c>
      <c r="E1631" s="27">
        <v>-4.9349129999999999</v>
      </c>
      <c r="S1631" t="s">
        <v>13400</v>
      </c>
      <c r="T1631">
        <v>500000</v>
      </c>
      <c r="X1631" t="s">
        <v>13400</v>
      </c>
      <c r="Y1631">
        <v>151389</v>
      </c>
    </row>
    <row r="1632" spans="1:25" x14ac:dyDescent="0.3">
      <c r="A1632" s="42">
        <v>15</v>
      </c>
      <c r="B1632" s="42">
        <v>8.0899260000000002</v>
      </c>
      <c r="D1632" s="27">
        <v>5</v>
      </c>
      <c r="E1632" s="27">
        <v>-4.9839339999999996</v>
      </c>
      <c r="S1632" t="s">
        <v>12704</v>
      </c>
      <c r="T1632">
        <v>1100000</v>
      </c>
      <c r="X1632" t="s">
        <v>12704</v>
      </c>
    </row>
    <row r="1633" spans="1:25" x14ac:dyDescent="0.3">
      <c r="A1633" s="42">
        <v>13</v>
      </c>
      <c r="B1633" s="42">
        <v>8.0885680000000004</v>
      </c>
      <c r="D1633" s="27">
        <v>13</v>
      </c>
      <c r="E1633" s="27">
        <v>-3.0243159999999998</v>
      </c>
      <c r="S1633" t="s">
        <v>11503</v>
      </c>
      <c r="T1633">
        <v>3000000</v>
      </c>
      <c r="X1633" t="s">
        <v>11503</v>
      </c>
    </row>
    <row r="1634" spans="1:25" x14ac:dyDescent="0.3">
      <c r="A1634" s="42">
        <v>75</v>
      </c>
      <c r="B1634" s="42">
        <v>8.0774699999999999</v>
      </c>
      <c r="D1634" s="27">
        <v>5</v>
      </c>
      <c r="E1634" s="27">
        <v>-4.9625599999999999</v>
      </c>
      <c r="S1634" t="s">
        <v>13640</v>
      </c>
      <c r="T1634">
        <v>450000</v>
      </c>
      <c r="X1634" t="s">
        <v>13640</v>
      </c>
      <c r="Y1634">
        <v>34151</v>
      </c>
    </row>
    <row r="1635" spans="1:25" x14ac:dyDescent="0.3">
      <c r="A1635" s="42">
        <v>4.5</v>
      </c>
      <c r="B1635" s="42">
        <v>8.0747149999999994</v>
      </c>
      <c r="D1635" s="27">
        <v>7</v>
      </c>
      <c r="E1635" s="27">
        <v>-2.2796289999999999</v>
      </c>
      <c r="S1635" t="s">
        <v>10923</v>
      </c>
      <c r="T1635">
        <v>4500000</v>
      </c>
      <c r="X1635" t="s">
        <v>10923</v>
      </c>
    </row>
    <row r="1636" spans="1:25" x14ac:dyDescent="0.3">
      <c r="A1636" s="42">
        <v>22</v>
      </c>
      <c r="B1636" s="42">
        <v>8.0593859999999999</v>
      </c>
      <c r="D1636" s="27">
        <v>5</v>
      </c>
      <c r="E1636" s="27">
        <v>-0.64325699999999997</v>
      </c>
      <c r="S1636" t="s">
        <v>10542</v>
      </c>
      <c r="T1636">
        <v>1250000</v>
      </c>
      <c r="X1636" t="s">
        <v>10542</v>
      </c>
      <c r="Y1636">
        <v>216594</v>
      </c>
    </row>
    <row r="1637" spans="1:25" x14ac:dyDescent="0.3">
      <c r="A1637" s="42">
        <v>7</v>
      </c>
      <c r="B1637" s="42">
        <v>8.0474189999999997</v>
      </c>
      <c r="D1637" s="27">
        <v>5</v>
      </c>
      <c r="E1637" s="27">
        <v>-3.9294799999999999</v>
      </c>
      <c r="S1637" t="s">
        <v>12799</v>
      </c>
      <c r="T1637">
        <v>1000000</v>
      </c>
      <c r="X1637" t="s">
        <v>12799</v>
      </c>
      <c r="Y1637">
        <v>4946250</v>
      </c>
    </row>
    <row r="1638" spans="1:25" x14ac:dyDescent="0.3">
      <c r="A1638" s="42">
        <v>6.5</v>
      </c>
      <c r="B1638" s="42">
        <v>8.0458440000000007</v>
      </c>
      <c r="D1638" s="27">
        <v>84.45</v>
      </c>
      <c r="E1638" s="27">
        <v>-83.832772000000006</v>
      </c>
      <c r="S1638" t="s">
        <v>8827</v>
      </c>
      <c r="T1638">
        <v>3855000</v>
      </c>
      <c r="X1638" t="s">
        <v>8827</v>
      </c>
      <c r="Y1638">
        <v>13680406</v>
      </c>
    </row>
    <row r="1639" spans="1:25" x14ac:dyDescent="0.3">
      <c r="A1639" s="42">
        <v>70</v>
      </c>
      <c r="B1639" s="42">
        <v>8.0316200000000002</v>
      </c>
      <c r="D1639" s="27">
        <v>4</v>
      </c>
      <c r="E1639" s="27">
        <v>-3.7256149999999999</v>
      </c>
      <c r="S1639" t="s">
        <v>7750</v>
      </c>
      <c r="T1639">
        <v>20000000</v>
      </c>
      <c r="X1639" t="s">
        <v>7750</v>
      </c>
      <c r="Y1639">
        <v>8586376</v>
      </c>
    </row>
    <row r="1640" spans="1:25" x14ac:dyDescent="0.3">
      <c r="A1640" s="42">
        <v>1</v>
      </c>
      <c r="B1640" s="42">
        <v>8.0131130000000006</v>
      </c>
      <c r="D1640" s="27">
        <v>2.8</v>
      </c>
      <c r="E1640" s="27">
        <v>-1.5525469999999999</v>
      </c>
      <c r="S1640" t="s">
        <v>7538</v>
      </c>
      <c r="T1640">
        <v>22150000</v>
      </c>
      <c r="X1640" t="s">
        <v>7538</v>
      </c>
      <c r="Y1640">
        <v>46159102</v>
      </c>
    </row>
    <row r="1641" spans="1:25" x14ac:dyDescent="0.3">
      <c r="A1641" s="42">
        <v>13</v>
      </c>
      <c r="B1641" s="42">
        <v>8</v>
      </c>
      <c r="D1641" s="27">
        <v>5</v>
      </c>
      <c r="E1641" s="27">
        <v>-3.2700309999999999</v>
      </c>
      <c r="S1641" t="s">
        <v>4716</v>
      </c>
      <c r="T1641">
        <v>35000000</v>
      </c>
      <c r="X1641" t="s">
        <v>4716</v>
      </c>
    </row>
    <row r="1642" spans="1:25" x14ac:dyDescent="0.3">
      <c r="A1642" s="42">
        <v>22</v>
      </c>
      <c r="B1642" s="42">
        <v>7.9970949999999998</v>
      </c>
      <c r="D1642" s="27">
        <v>4.7</v>
      </c>
      <c r="E1642" s="27">
        <v>-2.9948610000000002</v>
      </c>
      <c r="S1642" t="s">
        <v>14193</v>
      </c>
      <c r="T1642">
        <v>60000</v>
      </c>
      <c r="X1642" t="s">
        <v>14193</v>
      </c>
      <c r="Y1642">
        <v>536767</v>
      </c>
    </row>
    <row r="1643" spans="1:25" x14ac:dyDescent="0.3">
      <c r="A1643" s="42">
        <v>1.2</v>
      </c>
      <c r="B1643" s="42">
        <v>7.9802749999999998</v>
      </c>
      <c r="D1643" s="27">
        <v>4.6387830000000001</v>
      </c>
      <c r="E1643" s="27">
        <v>-4.6239100000000004</v>
      </c>
      <c r="S1643" t="s">
        <v>11617</v>
      </c>
      <c r="T1643">
        <v>2600000</v>
      </c>
      <c r="X1643" t="s">
        <v>11617</v>
      </c>
      <c r="Y1643">
        <v>38108</v>
      </c>
    </row>
    <row r="1644" spans="1:25" x14ac:dyDescent="0.3">
      <c r="A1644" s="42">
        <v>5</v>
      </c>
      <c r="B1644" s="42">
        <v>7.9477630000000001</v>
      </c>
      <c r="D1644" s="27">
        <v>4.8</v>
      </c>
      <c r="E1644" s="27">
        <v>-4.0214350000000003</v>
      </c>
      <c r="S1644" t="s">
        <v>13990</v>
      </c>
      <c r="T1644">
        <v>200000</v>
      </c>
      <c r="X1644" t="s">
        <v>13990</v>
      </c>
    </row>
    <row r="1645" spans="1:25" x14ac:dyDescent="0.3">
      <c r="A1645" s="42">
        <v>7</v>
      </c>
      <c r="B1645" s="42">
        <v>7.891</v>
      </c>
      <c r="D1645" s="27">
        <v>4.5999999999999996</v>
      </c>
      <c r="E1645" s="27">
        <v>-4.0861640000000001</v>
      </c>
      <c r="S1645" t="s">
        <v>12277</v>
      </c>
      <c r="T1645">
        <v>1300000</v>
      </c>
      <c r="X1645" t="s">
        <v>12277</v>
      </c>
      <c r="Y1645">
        <v>1060591</v>
      </c>
    </row>
    <row r="1646" spans="1:25" x14ac:dyDescent="0.3">
      <c r="A1646" s="42">
        <v>50</v>
      </c>
      <c r="B1646" s="42">
        <v>7.8878820000000003</v>
      </c>
      <c r="D1646" s="27">
        <v>4.5999999999999996</v>
      </c>
      <c r="E1646" s="27">
        <v>-4.1655829999999998</v>
      </c>
      <c r="S1646" t="s">
        <v>12422</v>
      </c>
      <c r="T1646">
        <v>5000000</v>
      </c>
      <c r="X1646" t="s">
        <v>12422</v>
      </c>
    </row>
    <row r="1647" spans="1:25" x14ac:dyDescent="0.3">
      <c r="A1647" s="42">
        <v>37</v>
      </c>
      <c r="B1647" s="42">
        <v>7.8673489999999999</v>
      </c>
      <c r="D1647" s="27">
        <v>15</v>
      </c>
      <c r="E1647" s="27">
        <v>-1.939157</v>
      </c>
      <c r="S1647" t="s">
        <v>1545</v>
      </c>
      <c r="T1647">
        <v>71000000</v>
      </c>
      <c r="X1647" t="s">
        <v>1545</v>
      </c>
      <c r="Y1647">
        <v>111719830</v>
      </c>
    </row>
    <row r="1648" spans="1:25" x14ac:dyDescent="0.3">
      <c r="A1648" s="42">
        <v>70</v>
      </c>
      <c r="B1648" s="42">
        <v>7.862546</v>
      </c>
      <c r="D1648" s="27">
        <v>4.5</v>
      </c>
      <c r="E1648" s="27">
        <v>-0.70146799999999998</v>
      </c>
      <c r="S1648" t="s">
        <v>6792</v>
      </c>
      <c r="T1648">
        <v>20000000</v>
      </c>
      <c r="X1648" t="s">
        <v>6792</v>
      </c>
      <c r="Y1648">
        <v>2000000</v>
      </c>
    </row>
    <row r="1649" spans="1:25" x14ac:dyDescent="0.3">
      <c r="A1649" s="42">
        <v>1.8</v>
      </c>
      <c r="B1649" s="42">
        <v>7.8</v>
      </c>
      <c r="D1649" s="27">
        <v>4.5</v>
      </c>
      <c r="E1649" s="27">
        <v>-0.89072200000000001</v>
      </c>
      <c r="S1649" t="s">
        <v>4899</v>
      </c>
      <c r="T1649">
        <v>32000000</v>
      </c>
      <c r="X1649" t="s">
        <v>4899</v>
      </c>
      <c r="Y1649">
        <v>17797316</v>
      </c>
    </row>
    <row r="1650" spans="1:25" x14ac:dyDescent="0.3">
      <c r="A1650" s="42">
        <v>40</v>
      </c>
      <c r="B1650" s="42">
        <v>7.7813879999999997</v>
      </c>
      <c r="D1650" s="27">
        <v>700</v>
      </c>
      <c r="E1650" s="27">
        <v>-698.31268899999998</v>
      </c>
      <c r="S1650" t="s">
        <v>4060</v>
      </c>
      <c r="T1650">
        <v>5000000</v>
      </c>
      <c r="X1650" t="s">
        <v>4060</v>
      </c>
      <c r="Y1650">
        <v>21501098</v>
      </c>
    </row>
    <row r="1651" spans="1:25" x14ac:dyDescent="0.3">
      <c r="A1651" s="42">
        <v>15.5</v>
      </c>
      <c r="B1651" s="42">
        <v>7.7135769999999999</v>
      </c>
      <c r="D1651" s="27">
        <v>4.5</v>
      </c>
      <c r="E1651" s="27">
        <v>-3.7721170000000002</v>
      </c>
      <c r="S1651" t="s">
        <v>13101</v>
      </c>
      <c r="T1651">
        <v>100000</v>
      </c>
      <c r="X1651" t="s">
        <v>13101</v>
      </c>
    </row>
    <row r="1652" spans="1:25" x14ac:dyDescent="0.3">
      <c r="A1652" s="42">
        <v>95</v>
      </c>
      <c r="B1652" s="42">
        <v>7.6780889999999999</v>
      </c>
      <c r="D1652" s="27">
        <v>4.5</v>
      </c>
      <c r="E1652" s="27">
        <v>-3.7865869999999999</v>
      </c>
      <c r="S1652" t="s">
        <v>2853</v>
      </c>
      <c r="T1652">
        <v>10000000</v>
      </c>
      <c r="X1652" t="s">
        <v>2853</v>
      </c>
    </row>
    <row r="1653" spans="1:25" x14ac:dyDescent="0.3">
      <c r="A1653" s="42">
        <v>10</v>
      </c>
      <c r="B1653" s="42">
        <v>7.6552009999999999</v>
      </c>
      <c r="D1653" s="27">
        <v>2</v>
      </c>
      <c r="E1653" s="27">
        <v>-1.5897589999999999</v>
      </c>
      <c r="S1653" t="s">
        <v>11202</v>
      </c>
      <c r="T1653">
        <v>3400000</v>
      </c>
      <c r="X1653" t="s">
        <v>11202</v>
      </c>
    </row>
    <row r="1654" spans="1:25" x14ac:dyDescent="0.3">
      <c r="A1654" s="42">
        <v>30</v>
      </c>
      <c r="B1654" s="42">
        <v>7.617947</v>
      </c>
      <c r="D1654" s="27">
        <v>1.9</v>
      </c>
      <c r="E1654" s="27">
        <v>-1.6211789999999999</v>
      </c>
      <c r="S1654" t="s">
        <v>58</v>
      </c>
      <c r="T1654">
        <v>260000000</v>
      </c>
      <c r="X1654" t="s">
        <v>58</v>
      </c>
      <c r="Y1654">
        <v>200807262</v>
      </c>
    </row>
    <row r="1655" spans="1:25" x14ac:dyDescent="0.3">
      <c r="A1655" s="42">
        <v>7</v>
      </c>
      <c r="B1655" s="42">
        <v>7.6128400000000003</v>
      </c>
      <c r="D1655" s="27">
        <v>4200</v>
      </c>
      <c r="E1655" s="27">
        <v>-4199.7883330000004</v>
      </c>
      <c r="S1655" t="s">
        <v>14117</v>
      </c>
      <c r="T1655">
        <v>103000</v>
      </c>
      <c r="X1655" t="s">
        <v>14117</v>
      </c>
    </row>
    <row r="1656" spans="1:25" x14ac:dyDescent="0.3">
      <c r="A1656" s="42">
        <v>2</v>
      </c>
      <c r="B1656" s="42">
        <v>7.6</v>
      </c>
      <c r="D1656" s="27">
        <v>2.5</v>
      </c>
      <c r="E1656" s="27">
        <v>-2.4078089999999999</v>
      </c>
      <c r="S1656" t="s">
        <v>8832</v>
      </c>
      <c r="X1656" t="s">
        <v>8832</v>
      </c>
      <c r="Y1656">
        <v>15102127</v>
      </c>
    </row>
    <row r="1657" spans="1:25" x14ac:dyDescent="0.3">
      <c r="A1657" s="42">
        <v>18</v>
      </c>
      <c r="B1657" s="42">
        <v>7.592632</v>
      </c>
      <c r="D1657" s="27">
        <v>35</v>
      </c>
      <c r="E1657" s="27">
        <v>-34.950586999999999</v>
      </c>
      <c r="S1657" t="s">
        <v>13395</v>
      </c>
      <c r="T1657">
        <v>500000</v>
      </c>
      <c r="X1657" t="s">
        <v>13395</v>
      </c>
      <c r="Y1657">
        <v>243347</v>
      </c>
    </row>
    <row r="1658" spans="1:25" x14ac:dyDescent="0.3">
      <c r="A1658" s="42">
        <v>45</v>
      </c>
      <c r="B1658" s="42">
        <v>7.5808949999999999</v>
      </c>
      <c r="D1658" s="27">
        <v>4.5</v>
      </c>
      <c r="E1658" s="27">
        <v>-4.3917710000000003</v>
      </c>
      <c r="S1658" t="s">
        <v>1560</v>
      </c>
      <c r="T1658">
        <v>29187500</v>
      </c>
      <c r="X1658" t="s">
        <v>1560</v>
      </c>
      <c r="Y1658">
        <v>47722104.5</v>
      </c>
    </row>
    <row r="1659" spans="1:25" x14ac:dyDescent="0.3">
      <c r="A1659" s="42">
        <v>32</v>
      </c>
      <c r="B1659" s="42">
        <v>7.5689960000000003</v>
      </c>
      <c r="D1659" s="27">
        <v>4.5</v>
      </c>
      <c r="E1659" s="27">
        <v>-4.4913090000000002</v>
      </c>
      <c r="S1659" t="s">
        <v>3168</v>
      </c>
      <c r="T1659">
        <v>25037500</v>
      </c>
      <c r="X1659" t="s">
        <v>3168</v>
      </c>
      <c r="Y1659">
        <v>27003349.625</v>
      </c>
    </row>
    <row r="1660" spans="1:25" x14ac:dyDescent="0.3">
      <c r="A1660" s="42">
        <v>21</v>
      </c>
      <c r="B1660" s="42">
        <v>7.5631789999999999</v>
      </c>
      <c r="D1660" s="27">
        <v>3</v>
      </c>
      <c r="E1660" s="27">
        <v>-2.9736549999999999</v>
      </c>
      <c r="S1660" t="s">
        <v>6079</v>
      </c>
      <c r="T1660">
        <v>15341666.666666666</v>
      </c>
      <c r="X1660" t="s">
        <v>6079</v>
      </c>
      <c r="Y1660">
        <v>22429132.666666668</v>
      </c>
    </row>
    <row r="1661" spans="1:25" x14ac:dyDescent="0.3">
      <c r="A1661" s="42">
        <v>25</v>
      </c>
      <c r="B1661" s="42">
        <v>7.55321</v>
      </c>
      <c r="D1661" s="27">
        <v>20</v>
      </c>
      <c r="E1661" s="27">
        <v>-13.059718999999999</v>
      </c>
      <c r="S1661" t="s">
        <v>4812</v>
      </c>
      <c r="T1661">
        <v>16750000</v>
      </c>
      <c r="X1661" t="s">
        <v>4812</v>
      </c>
      <c r="Y1661">
        <v>12361207</v>
      </c>
    </row>
    <row r="1662" spans="1:25" x14ac:dyDescent="0.3">
      <c r="A1662" s="42">
        <v>10</v>
      </c>
      <c r="B1662" s="42">
        <v>7.5448120000000003</v>
      </c>
      <c r="D1662" s="27">
        <v>67.5</v>
      </c>
      <c r="E1662" s="27">
        <v>-67.311130000000006</v>
      </c>
      <c r="S1662" t="s">
        <v>11824</v>
      </c>
      <c r="X1662" t="s">
        <v>11824</v>
      </c>
    </row>
    <row r="1663" spans="1:25" x14ac:dyDescent="0.3">
      <c r="A1663" s="42">
        <v>100</v>
      </c>
      <c r="B1663" s="42">
        <v>7.5152970000000003</v>
      </c>
      <c r="D1663" s="27">
        <v>150</v>
      </c>
      <c r="E1663" s="27">
        <v>-149.80077199999999</v>
      </c>
      <c r="S1663" t="s">
        <v>918</v>
      </c>
      <c r="T1663">
        <v>64666666.666666664</v>
      </c>
      <c r="X1663" t="s">
        <v>918</v>
      </c>
      <c r="Y1663">
        <v>80088540</v>
      </c>
    </row>
    <row r="1664" spans="1:25" x14ac:dyDescent="0.3">
      <c r="A1664" s="42">
        <v>14</v>
      </c>
      <c r="B1664" s="42">
        <v>7.468807</v>
      </c>
      <c r="D1664" s="27">
        <v>10</v>
      </c>
      <c r="E1664" s="27">
        <v>-7.4577359999999997</v>
      </c>
      <c r="S1664" t="s">
        <v>14406</v>
      </c>
      <c r="T1664">
        <v>7000</v>
      </c>
      <c r="X1664" t="s">
        <v>14406</v>
      </c>
      <c r="Y1664">
        <v>70071</v>
      </c>
    </row>
    <row r="1665" spans="1:25" x14ac:dyDescent="0.3">
      <c r="A1665" s="42">
        <v>24</v>
      </c>
      <c r="B1665" s="42">
        <v>7.4527650000000003</v>
      </c>
      <c r="D1665" s="27">
        <v>4.2</v>
      </c>
      <c r="E1665" s="27">
        <v>-2.712523</v>
      </c>
      <c r="S1665" t="s">
        <v>6520</v>
      </c>
      <c r="T1665">
        <v>20000000</v>
      </c>
      <c r="X1665" t="s">
        <v>6520</v>
      </c>
      <c r="Y1665">
        <v>36440360</v>
      </c>
    </row>
    <row r="1666" spans="1:25" x14ac:dyDescent="0.3">
      <c r="A1666" s="42">
        <v>25</v>
      </c>
      <c r="B1666" s="42">
        <v>7.4161089999999996</v>
      </c>
      <c r="D1666" s="27">
        <v>4</v>
      </c>
      <c r="E1666" s="27">
        <v>-3.8989449999999999</v>
      </c>
      <c r="S1666" t="s">
        <v>12308</v>
      </c>
      <c r="T1666">
        <v>1100000</v>
      </c>
      <c r="X1666" t="s">
        <v>12308</v>
      </c>
      <c r="Y1666">
        <v>11806119</v>
      </c>
    </row>
    <row r="1667" spans="1:25" x14ac:dyDescent="0.3">
      <c r="A1667" s="42">
        <v>17</v>
      </c>
      <c r="B1667" s="42">
        <v>7.3974690000000001</v>
      </c>
      <c r="D1667" s="27">
        <v>8.5</v>
      </c>
      <c r="E1667" s="27">
        <v>-8.3688249999999993</v>
      </c>
      <c r="S1667" t="s">
        <v>13688</v>
      </c>
      <c r="X1667" t="s">
        <v>13688</v>
      </c>
    </row>
    <row r="1668" spans="1:25" x14ac:dyDescent="0.3">
      <c r="A1668" s="42">
        <v>11</v>
      </c>
      <c r="B1668" s="42">
        <v>7.3817870000000001</v>
      </c>
      <c r="D1668" s="27">
        <v>10</v>
      </c>
      <c r="E1668" s="27">
        <v>-5.3861850000000002</v>
      </c>
      <c r="S1668" t="s">
        <v>10535</v>
      </c>
      <c r="T1668">
        <v>5000000</v>
      </c>
      <c r="X1668" t="s">
        <v>10535</v>
      </c>
      <c r="Y1668">
        <v>124720</v>
      </c>
    </row>
    <row r="1669" spans="1:25" x14ac:dyDescent="0.3">
      <c r="A1669" s="42">
        <v>25</v>
      </c>
      <c r="B1669" s="42">
        <v>7.3689600000000004</v>
      </c>
      <c r="D1669" s="27">
        <v>8</v>
      </c>
      <c r="E1669" s="27">
        <v>-4.2869979999999996</v>
      </c>
      <c r="S1669" t="s">
        <v>7067</v>
      </c>
      <c r="T1669">
        <v>11666666.666666666</v>
      </c>
      <c r="X1669" t="s">
        <v>7067</v>
      </c>
      <c r="Y1669">
        <v>16329422</v>
      </c>
    </row>
    <row r="1670" spans="1:25" x14ac:dyDescent="0.3">
      <c r="A1670" s="42">
        <v>16.5</v>
      </c>
      <c r="B1670" s="42">
        <v>7.3081110000000002</v>
      </c>
      <c r="D1670" s="27">
        <v>4</v>
      </c>
      <c r="E1670" s="27">
        <v>-0.53142800000000001</v>
      </c>
      <c r="S1670" t="s">
        <v>8392</v>
      </c>
      <c r="T1670">
        <v>12000000</v>
      </c>
      <c r="X1670" t="s">
        <v>8392</v>
      </c>
      <c r="Y1670">
        <v>7918283</v>
      </c>
    </row>
    <row r="1671" spans="1:25" x14ac:dyDescent="0.3">
      <c r="A1671" s="42">
        <v>20</v>
      </c>
      <c r="B1671" s="42">
        <v>7.2770549999999998</v>
      </c>
      <c r="D1671" s="27">
        <v>4</v>
      </c>
      <c r="E1671" s="27">
        <v>-1.107418</v>
      </c>
      <c r="S1671" t="s">
        <v>5492</v>
      </c>
      <c r="T1671">
        <v>20500000</v>
      </c>
      <c r="X1671" t="s">
        <v>5492</v>
      </c>
      <c r="Y1671">
        <v>76894498</v>
      </c>
    </row>
    <row r="1672" spans="1:25" x14ac:dyDescent="0.3">
      <c r="A1672" s="42">
        <v>63</v>
      </c>
      <c r="B1672" s="42">
        <v>7.2364959999999998</v>
      </c>
      <c r="D1672" s="27">
        <v>4</v>
      </c>
      <c r="E1672" s="27">
        <v>-1.2</v>
      </c>
      <c r="S1672" t="s">
        <v>7282</v>
      </c>
      <c r="T1672">
        <v>9000000</v>
      </c>
      <c r="X1672" t="s">
        <v>7282</v>
      </c>
    </row>
    <row r="1673" spans="1:25" x14ac:dyDescent="0.3">
      <c r="A1673" s="42">
        <v>9</v>
      </c>
      <c r="B1673" s="42">
        <v>7.2352930000000004</v>
      </c>
      <c r="D1673" s="27">
        <v>4</v>
      </c>
      <c r="E1673" s="27">
        <v>-1.5731489999999999</v>
      </c>
      <c r="S1673" t="s">
        <v>3968</v>
      </c>
      <c r="T1673">
        <v>28250000</v>
      </c>
      <c r="X1673" t="s">
        <v>3968</v>
      </c>
      <c r="Y1673">
        <v>71558718</v>
      </c>
    </row>
    <row r="1674" spans="1:25" x14ac:dyDescent="0.3">
      <c r="A1674" s="42">
        <v>6</v>
      </c>
      <c r="B1674" s="42">
        <v>7.2352670000000003</v>
      </c>
      <c r="D1674" s="27">
        <v>4</v>
      </c>
      <c r="E1674" s="27">
        <v>-2.6749269999999998</v>
      </c>
      <c r="S1674" t="s">
        <v>10452</v>
      </c>
      <c r="X1674" t="s">
        <v>10452</v>
      </c>
      <c r="Y1674">
        <v>6088249</v>
      </c>
    </row>
    <row r="1675" spans="1:25" x14ac:dyDescent="0.3">
      <c r="A1675" s="42">
        <v>26</v>
      </c>
      <c r="B1675" s="42">
        <v>7.2</v>
      </c>
      <c r="D1675" s="27">
        <v>4</v>
      </c>
      <c r="E1675" s="27">
        <v>-3.1350410000000002</v>
      </c>
      <c r="S1675" t="s">
        <v>3955</v>
      </c>
      <c r="T1675">
        <v>33750000</v>
      </c>
      <c r="X1675" t="s">
        <v>3955</v>
      </c>
      <c r="Y1675">
        <v>51045757.25</v>
      </c>
    </row>
    <row r="1676" spans="1:25" x14ac:dyDescent="0.3">
      <c r="A1676" s="42">
        <v>5</v>
      </c>
      <c r="B1676" s="42">
        <v>7.2</v>
      </c>
      <c r="D1676" s="27">
        <v>4</v>
      </c>
      <c r="E1676" s="27">
        <v>-1.398153</v>
      </c>
      <c r="S1676" t="s">
        <v>6684</v>
      </c>
      <c r="T1676">
        <v>16000000</v>
      </c>
      <c r="X1676" t="s">
        <v>6684</v>
      </c>
      <c r="Y1676">
        <v>15427192</v>
      </c>
    </row>
    <row r="1677" spans="1:25" x14ac:dyDescent="0.3">
      <c r="A1677" s="42">
        <v>15</v>
      </c>
      <c r="B1677" s="42">
        <v>7.1890390000000002</v>
      </c>
      <c r="D1677" s="27">
        <v>4</v>
      </c>
      <c r="E1677" s="27">
        <v>-3.2</v>
      </c>
      <c r="S1677" t="s">
        <v>5218</v>
      </c>
      <c r="T1677">
        <v>25000000</v>
      </c>
      <c r="X1677" t="s">
        <v>5218</v>
      </c>
      <c r="Y1677">
        <v>14334645</v>
      </c>
    </row>
    <row r="1678" spans="1:25" x14ac:dyDescent="0.3">
      <c r="A1678" s="42">
        <v>35</v>
      </c>
      <c r="B1678" s="42">
        <v>7.1684450000000002</v>
      </c>
      <c r="D1678" s="27">
        <v>4</v>
      </c>
      <c r="E1678" s="27">
        <v>-3.4379409999999999</v>
      </c>
      <c r="S1678" t="s">
        <v>5150</v>
      </c>
      <c r="T1678">
        <v>35000000</v>
      </c>
      <c r="X1678" t="s">
        <v>5150</v>
      </c>
      <c r="Y1678">
        <v>20422207</v>
      </c>
    </row>
    <row r="1679" spans="1:25" x14ac:dyDescent="0.3">
      <c r="A1679" s="42">
        <v>0.7</v>
      </c>
      <c r="B1679" s="42">
        <v>7.130611</v>
      </c>
      <c r="D1679" s="27">
        <v>4</v>
      </c>
      <c r="E1679" s="27">
        <v>-3.6002070000000002</v>
      </c>
      <c r="S1679" t="s">
        <v>10780</v>
      </c>
      <c r="T1679">
        <v>1995000</v>
      </c>
      <c r="X1679" t="s">
        <v>10780</v>
      </c>
      <c r="Y1679">
        <v>26345</v>
      </c>
    </row>
    <row r="1680" spans="1:25" x14ac:dyDescent="0.3">
      <c r="A1680" s="42">
        <v>19</v>
      </c>
      <c r="B1680" s="42">
        <v>7.096584</v>
      </c>
      <c r="D1680" s="27">
        <v>4</v>
      </c>
      <c r="E1680" s="27">
        <v>-3.6281029999999999</v>
      </c>
      <c r="S1680" t="s">
        <v>10628</v>
      </c>
      <c r="T1680">
        <v>3000000</v>
      </c>
      <c r="X1680" t="s">
        <v>10628</v>
      </c>
    </row>
    <row r="1681" spans="1:25" x14ac:dyDescent="0.3">
      <c r="A1681" s="42">
        <v>25</v>
      </c>
      <c r="B1681" s="42">
        <v>7.0552479999999997</v>
      </c>
      <c r="D1681" s="27">
        <v>3</v>
      </c>
      <c r="E1681" s="27">
        <v>-2.6977959999999999</v>
      </c>
      <c r="S1681" t="s">
        <v>12892</v>
      </c>
      <c r="T1681">
        <v>500000</v>
      </c>
      <c r="X1681" t="s">
        <v>12892</v>
      </c>
      <c r="Y1681">
        <v>48430</v>
      </c>
    </row>
    <row r="1682" spans="1:25" x14ac:dyDescent="0.3">
      <c r="A1682" s="42">
        <v>0.114</v>
      </c>
      <c r="B1682" s="42">
        <v>7.0485383333333331</v>
      </c>
      <c r="D1682" s="27">
        <v>1.3</v>
      </c>
      <c r="E1682" s="27">
        <v>-0.94529600000000003</v>
      </c>
      <c r="S1682" t="s">
        <v>12895</v>
      </c>
      <c r="T1682">
        <v>1000000</v>
      </c>
      <c r="X1682" t="s">
        <v>12895</v>
      </c>
    </row>
    <row r="1683" spans="1:25" x14ac:dyDescent="0.3">
      <c r="A1683" s="42">
        <v>30</v>
      </c>
      <c r="B1683" s="42">
        <v>7.0364040000000001</v>
      </c>
      <c r="D1683" s="27">
        <v>1.5</v>
      </c>
      <c r="E1683" s="27">
        <v>-1.234893</v>
      </c>
      <c r="S1683" t="s">
        <v>14029</v>
      </c>
      <c r="T1683">
        <v>168000</v>
      </c>
      <c r="X1683" t="s">
        <v>14029</v>
      </c>
    </row>
    <row r="1684" spans="1:25" x14ac:dyDescent="0.3">
      <c r="A1684" s="42">
        <v>40</v>
      </c>
      <c r="B1684" s="42">
        <v>7.0342719999999996</v>
      </c>
      <c r="D1684" s="27">
        <v>4</v>
      </c>
      <c r="E1684" s="27">
        <v>-3.8144230000000001</v>
      </c>
      <c r="S1684" t="s">
        <v>7613</v>
      </c>
      <c r="T1684">
        <v>8933333.333333334</v>
      </c>
      <c r="X1684" t="s">
        <v>7613</v>
      </c>
      <c r="Y1684">
        <v>9317273.25</v>
      </c>
    </row>
    <row r="1685" spans="1:25" x14ac:dyDescent="0.3">
      <c r="A1685" s="42">
        <v>3</v>
      </c>
      <c r="B1685" s="42">
        <v>7.0170409999999999</v>
      </c>
      <c r="D1685" s="27">
        <v>4</v>
      </c>
      <c r="E1685" s="27">
        <v>-3.8995880000000001</v>
      </c>
      <c r="S1685" t="s">
        <v>9448</v>
      </c>
      <c r="T1685">
        <v>3937500</v>
      </c>
      <c r="X1685" t="s">
        <v>9448</v>
      </c>
      <c r="Y1685">
        <v>8080269</v>
      </c>
    </row>
    <row r="1686" spans="1:25" x14ac:dyDescent="0.3">
      <c r="A1686" s="42">
        <v>133</v>
      </c>
      <c r="B1686" s="42">
        <v>7.0152239999999999</v>
      </c>
      <c r="D1686" s="27">
        <v>9.5</v>
      </c>
      <c r="E1686" s="27">
        <v>-9.4417860000000005</v>
      </c>
      <c r="S1686" t="s">
        <v>5249</v>
      </c>
      <c r="T1686">
        <v>30000000</v>
      </c>
      <c r="X1686" t="s">
        <v>5249</v>
      </c>
      <c r="Y1686">
        <v>10880926</v>
      </c>
    </row>
    <row r="1687" spans="1:25" x14ac:dyDescent="0.3">
      <c r="A1687" s="42">
        <v>25</v>
      </c>
      <c r="B1687" s="42">
        <v>7.0036199999999997</v>
      </c>
      <c r="D1687" s="27">
        <v>14</v>
      </c>
      <c r="E1687" s="27">
        <v>-13.924922</v>
      </c>
      <c r="S1687" t="s">
        <v>5851</v>
      </c>
      <c r="T1687">
        <v>18600000</v>
      </c>
      <c r="X1687" t="s">
        <v>5851</v>
      </c>
      <c r="Y1687">
        <v>11465291</v>
      </c>
    </row>
    <row r="1688" spans="1:25" x14ac:dyDescent="0.3">
      <c r="A1688" s="42">
        <v>7</v>
      </c>
      <c r="B1688" s="42">
        <v>7.0031410000000003</v>
      </c>
      <c r="D1688" s="27">
        <v>2.5</v>
      </c>
      <c r="E1688" s="27">
        <v>-2.4356409999999999</v>
      </c>
      <c r="S1688" t="s">
        <v>5179</v>
      </c>
      <c r="T1688">
        <v>19333333.333333332</v>
      </c>
      <c r="X1688" t="s">
        <v>5179</v>
      </c>
      <c r="Y1688">
        <v>27855546.666666668</v>
      </c>
    </row>
    <row r="1689" spans="1:25" x14ac:dyDescent="0.3">
      <c r="A1689" s="42">
        <v>2</v>
      </c>
      <c r="B1689" s="42">
        <v>7.0030109999999999</v>
      </c>
      <c r="D1689" s="27">
        <v>16</v>
      </c>
      <c r="E1689" s="27">
        <v>-15.682874999999999</v>
      </c>
      <c r="S1689" t="s">
        <v>9304</v>
      </c>
      <c r="T1689">
        <v>60000000</v>
      </c>
      <c r="X1689" t="s">
        <v>9304</v>
      </c>
    </row>
    <row r="1690" spans="1:25" x14ac:dyDescent="0.3">
      <c r="A1690" s="42">
        <v>27</v>
      </c>
      <c r="B1690" s="42">
        <v>6.9877570000000002</v>
      </c>
      <c r="D1690" s="27">
        <v>4</v>
      </c>
      <c r="E1690" s="27">
        <v>-3.8535979999999999</v>
      </c>
      <c r="S1690" t="s">
        <v>8310</v>
      </c>
      <c r="T1690">
        <v>12000000</v>
      </c>
      <c r="X1690" t="s">
        <v>8310</v>
      </c>
      <c r="Y1690">
        <v>54724272</v>
      </c>
    </row>
    <row r="1691" spans="1:25" x14ac:dyDescent="0.3">
      <c r="A1691" s="42">
        <v>0.17499999999999999</v>
      </c>
      <c r="B1691" s="42">
        <v>6.9625019999999997</v>
      </c>
      <c r="D1691" s="27">
        <v>0.65</v>
      </c>
      <c r="E1691" s="27">
        <v>-0.63153099999999995</v>
      </c>
      <c r="S1691" t="s">
        <v>3999</v>
      </c>
      <c r="T1691">
        <v>33500000</v>
      </c>
      <c r="X1691" t="s">
        <v>3999</v>
      </c>
      <c r="Y1691">
        <v>23803177</v>
      </c>
    </row>
    <row r="1692" spans="1:25" x14ac:dyDescent="0.3">
      <c r="A1692" s="42">
        <v>35</v>
      </c>
      <c r="B1692" s="42">
        <v>6.9549969999999997</v>
      </c>
      <c r="D1692" s="27">
        <v>4</v>
      </c>
      <c r="E1692" s="27">
        <v>-3.9871639999999999</v>
      </c>
      <c r="S1692" t="s">
        <v>11338</v>
      </c>
      <c r="T1692">
        <v>3000000</v>
      </c>
      <c r="X1692" t="s">
        <v>11338</v>
      </c>
      <c r="Y1692">
        <v>7059537</v>
      </c>
    </row>
    <row r="1693" spans="1:25" x14ac:dyDescent="0.3">
      <c r="A1693" s="42">
        <v>8</v>
      </c>
      <c r="B1693" s="42">
        <v>6.879556</v>
      </c>
      <c r="D1693" s="27">
        <v>4</v>
      </c>
      <c r="E1693" s="27">
        <v>-3.9797380000000002</v>
      </c>
      <c r="S1693" t="s">
        <v>8938</v>
      </c>
      <c r="T1693">
        <v>5750000</v>
      </c>
      <c r="X1693" t="s">
        <v>8938</v>
      </c>
      <c r="Y1693">
        <v>6333134.666666667</v>
      </c>
    </row>
    <row r="1694" spans="1:25" x14ac:dyDescent="0.3">
      <c r="A1694" s="42">
        <v>7</v>
      </c>
      <c r="B1694" s="42">
        <v>6.8769739999999997</v>
      </c>
      <c r="D1694" s="27">
        <v>11.288333333333334</v>
      </c>
      <c r="E1694" s="27">
        <v>-2.5442003333333338</v>
      </c>
      <c r="S1694" t="s">
        <v>12023</v>
      </c>
      <c r="T1694">
        <v>1500000</v>
      </c>
      <c r="X1694" t="s">
        <v>12023</v>
      </c>
      <c r="Y1694">
        <v>17580</v>
      </c>
    </row>
    <row r="1695" spans="1:25" x14ac:dyDescent="0.3">
      <c r="A1695" s="42">
        <v>6.5</v>
      </c>
      <c r="B1695" s="42">
        <v>6.8671009999999999</v>
      </c>
      <c r="D1695" s="27">
        <v>4</v>
      </c>
      <c r="E1695" s="27">
        <v>-3.9959370000000001</v>
      </c>
      <c r="S1695" t="s">
        <v>1033</v>
      </c>
      <c r="T1695">
        <v>110000000</v>
      </c>
      <c r="X1695" t="s">
        <v>1033</v>
      </c>
      <c r="Y1695">
        <v>106369117</v>
      </c>
    </row>
    <row r="1696" spans="1:25" x14ac:dyDescent="0.3">
      <c r="A1696" s="42">
        <v>3.5</v>
      </c>
      <c r="B1696" s="42">
        <v>6.8055339999999998</v>
      </c>
      <c r="D1696" s="27">
        <v>4</v>
      </c>
      <c r="E1696" s="27">
        <v>-3.856347</v>
      </c>
      <c r="S1696" t="s">
        <v>7312</v>
      </c>
      <c r="T1696">
        <v>17000000</v>
      </c>
      <c r="X1696" t="s">
        <v>7312</v>
      </c>
      <c r="Y1696">
        <v>2000000</v>
      </c>
    </row>
    <row r="1697" spans="1:25" x14ac:dyDescent="0.3">
      <c r="A1697" s="42">
        <v>10</v>
      </c>
      <c r="B1697" s="42">
        <v>6.8</v>
      </c>
      <c r="D1697" s="27">
        <v>3.8</v>
      </c>
      <c r="E1697" s="27">
        <v>-3.7851270000000001</v>
      </c>
      <c r="S1697" t="s">
        <v>2347</v>
      </c>
      <c r="T1697">
        <v>56666666.666666664</v>
      </c>
      <c r="X1697" t="s">
        <v>2347</v>
      </c>
      <c r="Y1697">
        <v>73290400.666666672</v>
      </c>
    </row>
    <row r="1698" spans="1:25" x14ac:dyDescent="0.3">
      <c r="A1698" s="42">
        <v>6</v>
      </c>
      <c r="B1698" s="42">
        <v>6.7932129999999997</v>
      </c>
      <c r="D1698" s="27">
        <v>3.5</v>
      </c>
      <c r="E1698" s="27">
        <v>-3.4623940000000002</v>
      </c>
      <c r="S1698" t="s">
        <v>3744</v>
      </c>
      <c r="T1698">
        <v>2600000</v>
      </c>
      <c r="X1698" t="s">
        <v>3744</v>
      </c>
      <c r="Y1698">
        <v>84300000</v>
      </c>
    </row>
    <row r="1699" spans="1:25" x14ac:dyDescent="0.3">
      <c r="A1699" s="42">
        <v>19</v>
      </c>
      <c r="B1699" s="42">
        <v>6.7538400000000003</v>
      </c>
      <c r="D1699" s="27">
        <v>3.7</v>
      </c>
      <c r="E1699" s="27">
        <v>-0.74399999999999999</v>
      </c>
      <c r="S1699" t="s">
        <v>4307</v>
      </c>
      <c r="T1699">
        <v>22200000</v>
      </c>
      <c r="X1699" t="s">
        <v>4307</v>
      </c>
      <c r="Y1699">
        <v>26447237.5</v>
      </c>
    </row>
    <row r="1700" spans="1:25" x14ac:dyDescent="0.3">
      <c r="A1700" s="42">
        <v>60</v>
      </c>
      <c r="B1700" s="42">
        <v>6.7349920000000001</v>
      </c>
      <c r="D1700" s="27">
        <v>3.8</v>
      </c>
      <c r="E1700" s="27">
        <v>-3.7800410000000002</v>
      </c>
      <c r="S1700" t="s">
        <v>9550</v>
      </c>
      <c r="T1700">
        <v>7900000</v>
      </c>
      <c r="X1700" t="s">
        <v>9550</v>
      </c>
      <c r="Y1700">
        <v>671240</v>
      </c>
    </row>
    <row r="1701" spans="1:25" x14ac:dyDescent="0.3">
      <c r="A1701" s="42">
        <v>50</v>
      </c>
      <c r="B1701" s="42">
        <v>6.7240799999999998</v>
      </c>
      <c r="D1701" s="27">
        <v>3.7169460000000001</v>
      </c>
      <c r="E1701" s="27">
        <v>-3.7020729999999999</v>
      </c>
      <c r="S1701" t="s">
        <v>8790</v>
      </c>
      <c r="T1701">
        <v>10000000</v>
      </c>
      <c r="X1701" t="s">
        <v>8790</v>
      </c>
      <c r="Y1701">
        <v>25464480</v>
      </c>
    </row>
    <row r="1702" spans="1:25" x14ac:dyDescent="0.3">
      <c r="A1702" s="42">
        <v>5</v>
      </c>
      <c r="B1702" s="42">
        <v>6.6751779999999998</v>
      </c>
      <c r="D1702" s="27">
        <v>3.5</v>
      </c>
      <c r="E1702" s="27">
        <v>-2.6135899999999999</v>
      </c>
      <c r="S1702" t="s">
        <v>5968</v>
      </c>
      <c r="T1702">
        <v>14000000</v>
      </c>
      <c r="X1702" t="s">
        <v>5968</v>
      </c>
      <c r="Y1702">
        <v>49122319</v>
      </c>
    </row>
    <row r="1703" spans="1:25" x14ac:dyDescent="0.3">
      <c r="A1703" s="42">
        <v>8.5</v>
      </c>
      <c r="B1703" s="42">
        <v>6.671475</v>
      </c>
      <c r="D1703" s="27">
        <v>19.899999999999999</v>
      </c>
      <c r="E1703" s="27">
        <v>-19.647348000000001</v>
      </c>
      <c r="S1703" t="s">
        <v>9252</v>
      </c>
      <c r="T1703">
        <v>45000000</v>
      </c>
      <c r="X1703" t="s">
        <v>9252</v>
      </c>
      <c r="Y1703">
        <v>145109</v>
      </c>
    </row>
    <row r="1704" spans="1:25" x14ac:dyDescent="0.3">
      <c r="A1704" s="42">
        <v>0.5</v>
      </c>
      <c r="B1704" s="42">
        <v>6.5984920000000002</v>
      </c>
      <c r="D1704" s="27">
        <v>3.5</v>
      </c>
      <c r="E1704" s="27">
        <v>-3.279766</v>
      </c>
      <c r="S1704" t="s">
        <v>5677</v>
      </c>
      <c r="T1704">
        <v>26000000</v>
      </c>
      <c r="X1704" t="s">
        <v>5677</v>
      </c>
    </row>
    <row r="1705" spans="1:25" x14ac:dyDescent="0.3">
      <c r="A1705" s="42">
        <v>12</v>
      </c>
      <c r="B1705" s="42">
        <v>6.5957160000000004</v>
      </c>
      <c r="D1705" s="27">
        <v>3.5</v>
      </c>
      <c r="E1705" s="27">
        <v>-3.3987720000000001</v>
      </c>
      <c r="S1705" t="s">
        <v>13186</v>
      </c>
      <c r="T1705">
        <v>900000</v>
      </c>
      <c r="X1705" t="s">
        <v>13186</v>
      </c>
      <c r="Y1705">
        <v>18378</v>
      </c>
    </row>
    <row r="1706" spans="1:25" x14ac:dyDescent="0.3">
      <c r="A1706" s="42">
        <v>0.16</v>
      </c>
      <c r="B1706" s="42">
        <v>6.5463680000000002</v>
      </c>
      <c r="D1706" s="27">
        <v>3.5</v>
      </c>
      <c r="E1706" s="27">
        <v>-3.4032070000000001</v>
      </c>
      <c r="S1706" t="s">
        <v>1911</v>
      </c>
      <c r="T1706">
        <v>46750000</v>
      </c>
      <c r="X1706" t="s">
        <v>1911</v>
      </c>
      <c r="Y1706">
        <v>10286727</v>
      </c>
    </row>
    <row r="1707" spans="1:25" x14ac:dyDescent="0.3">
      <c r="A1707" s="42">
        <v>33</v>
      </c>
      <c r="B1707" s="42">
        <v>6.5323079999999996</v>
      </c>
      <c r="D1707" s="27">
        <v>3.5</v>
      </c>
      <c r="E1707" s="27">
        <v>-3.376223</v>
      </c>
      <c r="S1707" t="s">
        <v>3722</v>
      </c>
      <c r="T1707">
        <v>21875000</v>
      </c>
      <c r="X1707" t="s">
        <v>3722</v>
      </c>
      <c r="Y1707">
        <v>11680929</v>
      </c>
    </row>
    <row r="1708" spans="1:25" x14ac:dyDescent="0.3">
      <c r="A1708" s="42">
        <v>25</v>
      </c>
      <c r="B1708" s="42">
        <v>6.5263929999999997</v>
      </c>
      <c r="D1708" s="27">
        <v>3.5</v>
      </c>
      <c r="E1708" s="27">
        <v>-3.4707669999999999</v>
      </c>
      <c r="S1708" t="s">
        <v>515</v>
      </c>
      <c r="T1708">
        <v>41757142.857142858</v>
      </c>
      <c r="X1708" t="s">
        <v>515</v>
      </c>
      <c r="Y1708">
        <v>52291747.153846152</v>
      </c>
    </row>
    <row r="1709" spans="1:25" x14ac:dyDescent="0.3">
      <c r="A1709" s="42">
        <v>4</v>
      </c>
      <c r="B1709" s="42">
        <v>6.5155789999999998</v>
      </c>
      <c r="D1709" s="27">
        <v>3</v>
      </c>
      <c r="E1709" s="27">
        <v>-7.3435E-2</v>
      </c>
      <c r="S1709" t="s">
        <v>8160</v>
      </c>
      <c r="T1709">
        <v>6502250</v>
      </c>
      <c r="X1709" t="s">
        <v>8160</v>
      </c>
      <c r="Y1709">
        <v>2496691.5</v>
      </c>
    </row>
    <row r="1710" spans="1:25" x14ac:dyDescent="0.3">
      <c r="A1710" s="42">
        <v>20</v>
      </c>
      <c r="B1710" s="42">
        <v>6.4156490000000002</v>
      </c>
      <c r="D1710" s="27">
        <v>2.2000000000000002</v>
      </c>
      <c r="E1710" s="27">
        <v>-2.0957430000000001</v>
      </c>
      <c r="S1710" t="s">
        <v>5295</v>
      </c>
      <c r="T1710">
        <v>30000000</v>
      </c>
      <c r="X1710" t="s">
        <v>5295</v>
      </c>
    </row>
    <row r="1711" spans="1:25" x14ac:dyDescent="0.3">
      <c r="A1711" s="42">
        <v>15</v>
      </c>
      <c r="B1711" s="42">
        <v>6.3832979999999999</v>
      </c>
      <c r="D1711" s="27">
        <v>1</v>
      </c>
      <c r="E1711" s="27">
        <v>-0.98268900000000003</v>
      </c>
      <c r="S1711" t="s">
        <v>3483</v>
      </c>
      <c r="T1711">
        <v>44333333.333333336</v>
      </c>
      <c r="X1711" t="s">
        <v>3483</v>
      </c>
      <c r="Y1711">
        <v>88590721.666666672</v>
      </c>
    </row>
    <row r="1712" spans="1:25" x14ac:dyDescent="0.3">
      <c r="A1712" s="42">
        <v>2.7</v>
      </c>
      <c r="B1712" s="42">
        <v>6.3547359999999999</v>
      </c>
      <c r="D1712" s="27">
        <v>3.8</v>
      </c>
      <c r="E1712" s="27">
        <v>-3.1890320000000001</v>
      </c>
      <c r="S1712" t="s">
        <v>9924</v>
      </c>
      <c r="T1712">
        <v>6500000</v>
      </c>
      <c r="X1712" t="s">
        <v>9924</v>
      </c>
      <c r="Y1712">
        <v>66637</v>
      </c>
    </row>
    <row r="1713" spans="1:25" x14ac:dyDescent="0.3">
      <c r="A1713" s="42">
        <v>1</v>
      </c>
      <c r="B1713" s="42">
        <v>6.282851</v>
      </c>
      <c r="D1713" s="27">
        <v>2</v>
      </c>
      <c r="E1713" s="27">
        <v>-1.9923200000000001</v>
      </c>
      <c r="S1713" t="s">
        <v>10563</v>
      </c>
      <c r="T1713">
        <v>2507500</v>
      </c>
      <c r="X1713" t="s">
        <v>10563</v>
      </c>
      <c r="Y1713">
        <v>107917283</v>
      </c>
    </row>
    <row r="1714" spans="1:25" x14ac:dyDescent="0.3">
      <c r="A1714" s="42">
        <v>40</v>
      </c>
      <c r="B1714" s="42">
        <v>6.2805070000000001</v>
      </c>
      <c r="D1714" s="27">
        <v>67.5</v>
      </c>
      <c r="E1714" s="27">
        <v>-67.122579999999999</v>
      </c>
      <c r="S1714" t="s">
        <v>12083</v>
      </c>
      <c r="T1714">
        <v>2300000</v>
      </c>
      <c r="X1714" t="s">
        <v>12083</v>
      </c>
      <c r="Y1714">
        <v>7927</v>
      </c>
    </row>
    <row r="1715" spans="1:25" x14ac:dyDescent="0.3">
      <c r="A1715" s="42">
        <v>14</v>
      </c>
      <c r="B1715" s="42">
        <v>6.2469590000000004</v>
      </c>
      <c r="D1715" s="27">
        <v>4.5</v>
      </c>
      <c r="E1715" s="27">
        <v>-1.2125649999999999</v>
      </c>
      <c r="S1715" t="s">
        <v>9997</v>
      </c>
      <c r="T1715">
        <v>1200000</v>
      </c>
      <c r="X1715" t="s">
        <v>9997</v>
      </c>
    </row>
    <row r="1716" spans="1:25" x14ac:dyDescent="0.3">
      <c r="A1716" s="42">
        <v>3.5</v>
      </c>
      <c r="B1716" s="42">
        <v>6.2015589999999996</v>
      </c>
      <c r="D1716" s="27">
        <v>3.5</v>
      </c>
      <c r="E1716" s="27">
        <v>-0.42805300000000002</v>
      </c>
      <c r="S1716" t="s">
        <v>3524</v>
      </c>
      <c r="T1716">
        <v>46000000</v>
      </c>
      <c r="X1716" t="s">
        <v>3524</v>
      </c>
      <c r="Y1716">
        <v>126805112</v>
      </c>
    </row>
    <row r="1717" spans="1:25" x14ac:dyDescent="0.3">
      <c r="A1717" s="42">
        <v>35.4</v>
      </c>
      <c r="B1717" s="42">
        <v>6.1737399999999996</v>
      </c>
      <c r="D1717" s="27">
        <v>3.3</v>
      </c>
      <c r="E1717" s="27">
        <v>-0.338009</v>
      </c>
      <c r="S1717" t="s">
        <v>13325</v>
      </c>
      <c r="T1717">
        <v>425000</v>
      </c>
      <c r="X1717" t="s">
        <v>13325</v>
      </c>
      <c r="Y1717">
        <v>16892</v>
      </c>
    </row>
    <row r="1718" spans="1:25" x14ac:dyDescent="0.3">
      <c r="A1718" s="42">
        <v>10</v>
      </c>
      <c r="B1718" s="42">
        <v>6.1536</v>
      </c>
      <c r="D1718" s="27">
        <v>5.75</v>
      </c>
      <c r="E1718" s="27">
        <v>-1.6867620000000001</v>
      </c>
      <c r="S1718" t="s">
        <v>12672</v>
      </c>
      <c r="T1718">
        <v>1100000</v>
      </c>
      <c r="X1718" t="s">
        <v>12672</v>
      </c>
      <c r="Y1718">
        <v>56129</v>
      </c>
    </row>
    <row r="1719" spans="1:25" x14ac:dyDescent="0.3">
      <c r="A1719" s="42">
        <v>4</v>
      </c>
      <c r="B1719" s="42">
        <v>6.0970959999999996</v>
      </c>
      <c r="D1719" s="27">
        <v>3</v>
      </c>
      <c r="E1719" s="27">
        <v>-8.7637000000000007E-2</v>
      </c>
      <c r="S1719" t="s">
        <v>11489</v>
      </c>
      <c r="T1719">
        <v>3000000</v>
      </c>
      <c r="X1719" t="s">
        <v>11489</v>
      </c>
    </row>
    <row r="1720" spans="1:25" x14ac:dyDescent="0.3">
      <c r="A1720" s="42">
        <v>5</v>
      </c>
      <c r="B1720" s="42">
        <v>6.0935544999999998</v>
      </c>
      <c r="D1720" s="27">
        <v>3</v>
      </c>
      <c r="E1720" s="27">
        <v>-0.77600999999999998</v>
      </c>
      <c r="S1720" t="s">
        <v>8435</v>
      </c>
      <c r="T1720">
        <v>9200000</v>
      </c>
      <c r="X1720" t="s">
        <v>8435</v>
      </c>
      <c r="Y1720">
        <v>2835886</v>
      </c>
    </row>
    <row r="1721" spans="1:25" x14ac:dyDescent="0.3">
      <c r="A1721" s="42">
        <v>10</v>
      </c>
      <c r="B1721" s="42">
        <v>6.0335559999999999</v>
      </c>
      <c r="D1721" s="27">
        <v>3</v>
      </c>
      <c r="E1721" s="27">
        <v>-1.1780170000000001</v>
      </c>
      <c r="S1721" t="s">
        <v>12150</v>
      </c>
      <c r="T1721">
        <v>1400000</v>
      </c>
      <c r="X1721" t="s">
        <v>12150</v>
      </c>
      <c r="Y1721">
        <v>18435</v>
      </c>
    </row>
    <row r="1722" spans="1:25" x14ac:dyDescent="0.3">
      <c r="A1722" s="42">
        <v>1</v>
      </c>
      <c r="B1722" s="42">
        <v>6.0229400000000002</v>
      </c>
      <c r="D1722" s="27">
        <v>3</v>
      </c>
      <c r="E1722" s="27">
        <v>-0.81871000000000005</v>
      </c>
      <c r="S1722" t="s">
        <v>5950</v>
      </c>
      <c r="T1722">
        <v>17000000</v>
      </c>
      <c r="X1722" t="s">
        <v>5950</v>
      </c>
    </row>
    <row r="1723" spans="1:25" x14ac:dyDescent="0.3">
      <c r="A1723" s="42">
        <v>36</v>
      </c>
      <c r="B1723" s="42">
        <v>6.0194830000000001</v>
      </c>
      <c r="D1723" s="27">
        <v>3.5</v>
      </c>
      <c r="E1723" s="27">
        <v>-0.65142199999999995</v>
      </c>
      <c r="S1723" t="s">
        <v>14059</v>
      </c>
      <c r="X1723" t="s">
        <v>14059</v>
      </c>
    </row>
    <row r="1724" spans="1:25" x14ac:dyDescent="0.3">
      <c r="A1724" s="42">
        <v>40</v>
      </c>
      <c r="B1724" s="42">
        <v>6.012734</v>
      </c>
      <c r="D1724" s="27">
        <v>3</v>
      </c>
      <c r="E1724" s="27">
        <v>-2.2969979999999999</v>
      </c>
      <c r="S1724" t="s">
        <v>4115</v>
      </c>
      <c r="T1724">
        <v>40000000</v>
      </c>
      <c r="X1724" t="s">
        <v>4115</v>
      </c>
      <c r="Y1724">
        <v>25178165</v>
      </c>
    </row>
    <row r="1725" spans="1:25" x14ac:dyDescent="0.3">
      <c r="A1725" s="42">
        <v>20</v>
      </c>
      <c r="B1725" s="42">
        <v>6.0031489999999996</v>
      </c>
      <c r="D1725" s="27">
        <v>3</v>
      </c>
      <c r="E1725" s="27">
        <v>-2.747274</v>
      </c>
      <c r="S1725" t="s">
        <v>8167</v>
      </c>
      <c r="T1725">
        <v>100000000</v>
      </c>
      <c r="X1725" t="s">
        <v>8167</v>
      </c>
      <c r="Y1725">
        <v>3058380</v>
      </c>
    </row>
    <row r="1726" spans="1:25" x14ac:dyDescent="0.3">
      <c r="A1726" s="42">
        <v>15</v>
      </c>
      <c r="B1726" s="42">
        <v>5.9987089999999998</v>
      </c>
      <c r="D1726" s="27">
        <v>3</v>
      </c>
      <c r="E1726" s="27">
        <v>-2.5817320000000001</v>
      </c>
      <c r="S1726" t="s">
        <v>11355</v>
      </c>
      <c r="T1726">
        <v>2550000</v>
      </c>
      <c r="X1726" t="s">
        <v>11355</v>
      </c>
      <c r="Y1726">
        <v>5844929</v>
      </c>
    </row>
    <row r="1727" spans="1:25" x14ac:dyDescent="0.3">
      <c r="A1727" s="42">
        <v>18</v>
      </c>
      <c r="B1727" s="42">
        <v>5.9936049999999996</v>
      </c>
      <c r="D1727" s="27">
        <v>3</v>
      </c>
      <c r="E1727" s="27">
        <v>-2.7991969999999999</v>
      </c>
      <c r="S1727" t="s">
        <v>5943</v>
      </c>
      <c r="T1727">
        <v>19500000</v>
      </c>
      <c r="X1727" t="s">
        <v>5943</v>
      </c>
      <c r="Y1727">
        <v>28823757.666666668</v>
      </c>
    </row>
    <row r="1728" spans="1:25" x14ac:dyDescent="0.3">
      <c r="A1728" s="42">
        <v>17.5</v>
      </c>
      <c r="B1728" s="42">
        <v>5.9729000000000001</v>
      </c>
      <c r="D1728" s="27">
        <v>2.7</v>
      </c>
      <c r="E1728" s="27">
        <v>-2.604984</v>
      </c>
      <c r="S1728" t="s">
        <v>8805</v>
      </c>
      <c r="T1728">
        <v>10000000</v>
      </c>
      <c r="X1728" t="s">
        <v>8805</v>
      </c>
      <c r="Y1728">
        <v>17655201</v>
      </c>
    </row>
    <row r="1729" spans="1:25" x14ac:dyDescent="0.3">
      <c r="A1729" s="42">
        <v>3.5</v>
      </c>
      <c r="B1729" s="42">
        <v>5.9492190000000003</v>
      </c>
      <c r="D1729" s="27">
        <v>3</v>
      </c>
      <c r="E1729" s="27">
        <v>-2.9263219999999999</v>
      </c>
      <c r="S1729" t="s">
        <v>13357</v>
      </c>
      <c r="X1729" t="s">
        <v>13357</v>
      </c>
      <c r="Y1729">
        <v>3117666</v>
      </c>
    </row>
    <row r="1730" spans="1:25" x14ac:dyDescent="0.3">
      <c r="A1730" s="42">
        <v>30</v>
      </c>
      <c r="B1730" s="42">
        <v>5.9274060000000004</v>
      </c>
      <c r="D1730" s="27">
        <v>5</v>
      </c>
      <c r="E1730" s="27">
        <v>-4.8570000000000002</v>
      </c>
      <c r="S1730" t="s">
        <v>13466</v>
      </c>
      <c r="X1730" t="s">
        <v>13466</v>
      </c>
    </row>
    <row r="1731" spans="1:25" x14ac:dyDescent="0.3">
      <c r="A1731" s="42">
        <v>25</v>
      </c>
      <c r="B1731" s="42">
        <v>5.9201670000000002</v>
      </c>
      <c r="D1731" s="27">
        <v>3</v>
      </c>
      <c r="E1731" s="27">
        <v>-2.9601479999999998</v>
      </c>
      <c r="S1731" t="s">
        <v>2738</v>
      </c>
      <c r="T1731">
        <v>60000000</v>
      </c>
      <c r="X1731" t="s">
        <v>2738</v>
      </c>
      <c r="Y1731">
        <v>26288320</v>
      </c>
    </row>
    <row r="1732" spans="1:25" x14ac:dyDescent="0.3">
      <c r="A1732" s="42">
        <v>1.5</v>
      </c>
      <c r="B1732" s="42">
        <v>5.9172099999999999</v>
      </c>
      <c r="D1732" s="27">
        <v>3</v>
      </c>
      <c r="E1732" s="27">
        <v>-2.9780000000000002</v>
      </c>
      <c r="S1732" t="s">
        <v>1235</v>
      </c>
      <c r="T1732">
        <v>90000000</v>
      </c>
      <c r="X1732" t="s">
        <v>1235</v>
      </c>
      <c r="Y1732">
        <v>39292022</v>
      </c>
    </row>
    <row r="1733" spans="1:25" x14ac:dyDescent="0.3">
      <c r="A1733" s="42">
        <v>32</v>
      </c>
      <c r="B1733" s="42">
        <v>5.9118760000000004</v>
      </c>
      <c r="D1733" s="27">
        <v>3</v>
      </c>
      <c r="E1733" s="27">
        <v>-2.9949949999999999</v>
      </c>
      <c r="S1733" t="s">
        <v>3422</v>
      </c>
      <c r="T1733">
        <v>25750000</v>
      </c>
      <c r="X1733" t="s">
        <v>3422</v>
      </c>
      <c r="Y1733">
        <v>31744983.333333332</v>
      </c>
    </row>
    <row r="1734" spans="1:25" x14ac:dyDescent="0.3">
      <c r="A1734" s="42">
        <v>1.5</v>
      </c>
      <c r="B1734" s="42">
        <v>5.8620999999999999</v>
      </c>
      <c r="D1734" s="27">
        <v>3</v>
      </c>
      <c r="E1734" s="27">
        <v>-2.8993250000000002</v>
      </c>
      <c r="S1734" t="s">
        <v>14264</v>
      </c>
      <c r="T1734">
        <v>50000</v>
      </c>
      <c r="X1734" t="s">
        <v>14264</v>
      </c>
    </row>
    <row r="1735" spans="1:25" x14ac:dyDescent="0.3">
      <c r="A1735" s="42">
        <v>40</v>
      </c>
      <c r="B1735" s="42">
        <v>5.856732</v>
      </c>
      <c r="D1735" s="27">
        <v>2</v>
      </c>
      <c r="E1735" s="27">
        <v>-1.04738</v>
      </c>
      <c r="S1735" t="s">
        <v>3393</v>
      </c>
      <c r="T1735">
        <v>26500000</v>
      </c>
      <c r="X1735" t="s">
        <v>3393</v>
      </c>
      <c r="Y1735">
        <v>16020539</v>
      </c>
    </row>
    <row r="1736" spans="1:25" x14ac:dyDescent="0.3">
      <c r="A1736" s="42">
        <v>5.952</v>
      </c>
      <c r="B1736" s="42">
        <v>5.8065904000000002</v>
      </c>
      <c r="D1736" s="27">
        <v>2.7</v>
      </c>
      <c r="E1736" s="27">
        <v>-1.839998</v>
      </c>
      <c r="S1736" t="s">
        <v>14168</v>
      </c>
      <c r="T1736">
        <v>100000</v>
      </c>
      <c r="X1736" t="s">
        <v>14168</v>
      </c>
    </row>
    <row r="1737" spans="1:25" x14ac:dyDescent="0.3">
      <c r="A1737" s="42">
        <v>110</v>
      </c>
      <c r="B1737" s="42">
        <v>5.8025960000000003</v>
      </c>
      <c r="D1737" s="27">
        <v>2.8</v>
      </c>
      <c r="E1737" s="27">
        <v>-2.3250000000000002</v>
      </c>
      <c r="S1737" t="s">
        <v>10072</v>
      </c>
      <c r="T1737">
        <v>4000000</v>
      </c>
      <c r="X1737" t="s">
        <v>10072</v>
      </c>
      <c r="Y1737">
        <v>4427078.5</v>
      </c>
    </row>
    <row r="1738" spans="1:25" x14ac:dyDescent="0.3">
      <c r="A1738" s="42">
        <v>15</v>
      </c>
      <c r="B1738" s="42">
        <v>5.8013440000000003</v>
      </c>
      <c r="D1738" s="27">
        <v>2.6</v>
      </c>
      <c r="E1738" s="27">
        <v>-2.5618919999999998</v>
      </c>
      <c r="S1738" t="s">
        <v>4521</v>
      </c>
      <c r="T1738">
        <v>35000000</v>
      </c>
      <c r="X1738" t="s">
        <v>4521</v>
      </c>
      <c r="Y1738">
        <v>45802315</v>
      </c>
    </row>
    <row r="1739" spans="1:25" x14ac:dyDescent="0.3">
      <c r="A1739" s="42">
        <v>6</v>
      </c>
      <c r="B1739" s="42">
        <v>5.7979269999999996</v>
      </c>
      <c r="D1739" s="27">
        <v>26</v>
      </c>
      <c r="E1739" s="27">
        <v>-0.19018699999999999</v>
      </c>
      <c r="S1739" t="s">
        <v>10307</v>
      </c>
      <c r="T1739">
        <v>4500000</v>
      </c>
      <c r="X1739" t="s">
        <v>10307</v>
      </c>
      <c r="Y1739">
        <v>34468224</v>
      </c>
    </row>
    <row r="1740" spans="1:25" x14ac:dyDescent="0.3">
      <c r="A1740" s="42">
        <v>8.6</v>
      </c>
      <c r="B1740" s="42">
        <v>5.7738250000000004</v>
      </c>
      <c r="D1740" s="27">
        <v>2.5</v>
      </c>
      <c r="E1740" s="27">
        <v>-1.217916</v>
      </c>
      <c r="S1740" t="s">
        <v>6635</v>
      </c>
      <c r="T1740">
        <v>20000000</v>
      </c>
      <c r="X1740" t="s">
        <v>6635</v>
      </c>
      <c r="Y1740">
        <v>15712072</v>
      </c>
    </row>
    <row r="1741" spans="1:25" x14ac:dyDescent="0.3">
      <c r="A1741" s="42">
        <v>45</v>
      </c>
      <c r="B1741" s="42">
        <v>5.7400779999999996</v>
      </c>
      <c r="D1741" s="27">
        <v>2</v>
      </c>
      <c r="E1741" s="27">
        <v>-1.6044080000000001</v>
      </c>
      <c r="S1741" t="s">
        <v>10572</v>
      </c>
      <c r="T1741">
        <v>1500000</v>
      </c>
      <c r="X1741" t="s">
        <v>10572</v>
      </c>
    </row>
    <row r="1742" spans="1:25" x14ac:dyDescent="0.3">
      <c r="A1742" s="42">
        <v>17</v>
      </c>
      <c r="B1742" s="42">
        <v>5.7344860000000004</v>
      </c>
      <c r="D1742" s="27">
        <v>2.5</v>
      </c>
      <c r="E1742" s="27">
        <v>-2.3262170000000002</v>
      </c>
      <c r="S1742" t="s">
        <v>13728</v>
      </c>
      <c r="T1742">
        <v>300000</v>
      </c>
      <c r="X1742" t="s">
        <v>13728</v>
      </c>
    </row>
    <row r="1743" spans="1:25" x14ac:dyDescent="0.3">
      <c r="A1743" s="42">
        <v>2.2954289999999999</v>
      </c>
      <c r="B1743" s="42">
        <v>5.7045709999999996</v>
      </c>
      <c r="D1743" s="27">
        <v>2.5</v>
      </c>
      <c r="E1743" s="27">
        <v>-2.3813339999999998</v>
      </c>
      <c r="S1743" t="s">
        <v>3518</v>
      </c>
      <c r="T1743">
        <v>47000000</v>
      </c>
      <c r="X1743" t="s">
        <v>3518</v>
      </c>
      <c r="Y1743">
        <v>15519841</v>
      </c>
    </row>
    <row r="1744" spans="1:25" x14ac:dyDescent="0.3">
      <c r="A1744" s="42">
        <v>35</v>
      </c>
      <c r="B1744" s="42">
        <v>5.6872939999999996</v>
      </c>
      <c r="D1744" s="27">
        <v>2.5</v>
      </c>
      <c r="E1744" s="27">
        <v>-2.428096</v>
      </c>
      <c r="S1744" t="s">
        <v>12097</v>
      </c>
      <c r="T1744">
        <v>2000000</v>
      </c>
      <c r="X1744" t="s">
        <v>12097</v>
      </c>
      <c r="Y1744">
        <v>2436</v>
      </c>
    </row>
    <row r="1745" spans="1:25" x14ac:dyDescent="0.3">
      <c r="A1745" s="42">
        <v>50</v>
      </c>
      <c r="B1745" s="42">
        <v>5.6820700000000004</v>
      </c>
      <c r="D1745" s="27">
        <v>2.5</v>
      </c>
      <c r="E1745" s="27">
        <v>-2.4001489999999999</v>
      </c>
      <c r="S1745" t="s">
        <v>12861</v>
      </c>
      <c r="T1745">
        <v>1000000</v>
      </c>
      <c r="X1745" t="s">
        <v>12861</v>
      </c>
      <c r="Y1745">
        <v>144431</v>
      </c>
    </row>
    <row r="1746" spans="1:25" x14ac:dyDescent="0.3">
      <c r="A1746" s="42">
        <v>20</v>
      </c>
      <c r="B1746" s="42">
        <v>5.6778009999999997</v>
      </c>
      <c r="D1746" s="27">
        <v>14</v>
      </c>
      <c r="E1746" s="27">
        <v>-13.884496</v>
      </c>
      <c r="S1746" t="s">
        <v>12509</v>
      </c>
      <c r="T1746">
        <v>1750000</v>
      </c>
      <c r="X1746" t="s">
        <v>12509</v>
      </c>
    </row>
    <row r="1747" spans="1:25" x14ac:dyDescent="0.3">
      <c r="A1747" s="42">
        <v>11</v>
      </c>
      <c r="B1747" s="42">
        <v>5.667084</v>
      </c>
      <c r="D1747" s="27">
        <v>8.4</v>
      </c>
      <c r="E1747" s="27">
        <v>-8.3942750000000004</v>
      </c>
      <c r="S1747" t="s">
        <v>652</v>
      </c>
      <c r="T1747">
        <v>61375000</v>
      </c>
      <c r="X1747" t="s">
        <v>652</v>
      </c>
      <c r="Y1747">
        <v>115850535</v>
      </c>
    </row>
    <row r="1748" spans="1:25" x14ac:dyDescent="0.3">
      <c r="A1748" s="42">
        <v>45</v>
      </c>
      <c r="B1748" s="42">
        <v>5.6486789999999996</v>
      </c>
      <c r="D1748" s="27">
        <v>2.5</v>
      </c>
      <c r="E1748" s="27">
        <v>-2.4242729999999999</v>
      </c>
      <c r="S1748" t="s">
        <v>13664</v>
      </c>
      <c r="X1748" t="s">
        <v>13664</v>
      </c>
      <c r="Y1748">
        <v>246574</v>
      </c>
    </row>
    <row r="1749" spans="1:25" x14ac:dyDescent="0.3">
      <c r="A1749" s="42">
        <v>2.3610000000000002</v>
      </c>
      <c r="B1749" s="42">
        <v>5.6390000000000002</v>
      </c>
      <c r="D1749" s="27">
        <v>2.5</v>
      </c>
      <c r="E1749" s="27">
        <v>-2.1778430000000002</v>
      </c>
      <c r="S1749" t="s">
        <v>13601</v>
      </c>
      <c r="T1749">
        <v>500000</v>
      </c>
      <c r="X1749" t="s">
        <v>13601</v>
      </c>
    </row>
    <row r="1750" spans="1:25" x14ac:dyDescent="0.3">
      <c r="A1750" s="42">
        <v>12</v>
      </c>
      <c r="B1750" s="42">
        <v>5.6134599999999999</v>
      </c>
      <c r="D1750" s="27">
        <v>2.4</v>
      </c>
      <c r="E1750" s="27">
        <v>-1.421092</v>
      </c>
      <c r="S1750" t="s">
        <v>771</v>
      </c>
      <c r="T1750">
        <v>68142857.142857149</v>
      </c>
      <c r="X1750" t="s">
        <v>771</v>
      </c>
      <c r="Y1750">
        <v>98010408.571428567</v>
      </c>
    </row>
    <row r="1751" spans="1:25" x14ac:dyDescent="0.3">
      <c r="A1751" s="42">
        <v>20</v>
      </c>
      <c r="B1751" s="42">
        <v>5.5846850000000003</v>
      </c>
      <c r="D1751" s="27">
        <v>10</v>
      </c>
      <c r="E1751" s="27">
        <v>-9.5613469999999996</v>
      </c>
      <c r="S1751" t="s">
        <v>5235</v>
      </c>
      <c r="T1751">
        <v>13750000</v>
      </c>
      <c r="X1751" t="s">
        <v>5235</v>
      </c>
      <c r="Y1751">
        <v>4239767</v>
      </c>
    </row>
    <row r="1752" spans="1:25" x14ac:dyDescent="0.3">
      <c r="A1752" s="42">
        <v>7</v>
      </c>
      <c r="B1752" s="42">
        <v>5.5835100000000004</v>
      </c>
      <c r="D1752" s="27">
        <v>1.5</v>
      </c>
      <c r="E1752" s="27">
        <v>-1.1720809999999999</v>
      </c>
      <c r="S1752" t="s">
        <v>5157</v>
      </c>
      <c r="T1752">
        <v>20750000</v>
      </c>
      <c r="X1752" t="s">
        <v>5157</v>
      </c>
      <c r="Y1752">
        <v>27488095</v>
      </c>
    </row>
    <row r="1753" spans="1:25" x14ac:dyDescent="0.3">
      <c r="A1753" s="42">
        <v>15</v>
      </c>
      <c r="B1753" s="42">
        <v>5.5663270000000002</v>
      </c>
      <c r="D1753" s="27">
        <v>2.4500000000000002</v>
      </c>
      <c r="E1753" s="27">
        <v>-2.271261</v>
      </c>
      <c r="S1753" t="s">
        <v>3126</v>
      </c>
      <c r="T1753">
        <v>52000000</v>
      </c>
      <c r="X1753" t="s">
        <v>3126</v>
      </c>
      <c r="Y1753">
        <v>23020488</v>
      </c>
    </row>
    <row r="1754" spans="1:25" x14ac:dyDescent="0.3">
      <c r="A1754" s="42">
        <v>30</v>
      </c>
      <c r="B1754" s="42">
        <v>5.5659749999999999</v>
      </c>
      <c r="D1754" s="27">
        <v>30</v>
      </c>
      <c r="E1754" s="27">
        <v>-29.434408000000001</v>
      </c>
      <c r="S1754" t="s">
        <v>2981</v>
      </c>
      <c r="T1754">
        <v>55000000</v>
      </c>
      <c r="X1754" t="s">
        <v>2981</v>
      </c>
      <c r="Y1754">
        <v>76137505</v>
      </c>
    </row>
    <row r="1755" spans="1:25" x14ac:dyDescent="0.3">
      <c r="A1755" s="42">
        <v>22</v>
      </c>
      <c r="B1755" s="42">
        <v>5.5139323333333321</v>
      </c>
      <c r="D1755" s="27">
        <v>25</v>
      </c>
      <c r="E1755" s="27">
        <v>-24.972988000000001</v>
      </c>
      <c r="S1755" t="s">
        <v>8174</v>
      </c>
      <c r="T1755">
        <v>13000000</v>
      </c>
      <c r="X1755" t="s">
        <v>8174</v>
      </c>
      <c r="Y1755">
        <v>2104000</v>
      </c>
    </row>
    <row r="1756" spans="1:25" x14ac:dyDescent="0.3">
      <c r="A1756" s="42">
        <v>40</v>
      </c>
      <c r="B1756" s="42">
        <v>5.5007970000000004</v>
      </c>
      <c r="D1756" s="27">
        <v>2.2000000000000002</v>
      </c>
      <c r="E1756" s="27">
        <v>-1.820357</v>
      </c>
      <c r="S1756" t="s">
        <v>3755</v>
      </c>
      <c r="T1756">
        <v>32333333.333333332</v>
      </c>
      <c r="X1756" t="s">
        <v>3755</v>
      </c>
      <c r="Y1756">
        <v>13699709</v>
      </c>
    </row>
    <row r="1757" spans="1:25" x14ac:dyDescent="0.3">
      <c r="A1757" s="42">
        <v>50</v>
      </c>
      <c r="B1757" s="42">
        <v>5.4736000000000002</v>
      </c>
      <c r="D1757" s="27">
        <v>1.5</v>
      </c>
      <c r="E1757" s="27">
        <v>-0.98990800000000001</v>
      </c>
      <c r="S1757" t="s">
        <v>1683</v>
      </c>
      <c r="T1757">
        <v>27000000</v>
      </c>
      <c r="X1757" t="s">
        <v>1683</v>
      </c>
      <c r="Y1757">
        <v>38122105</v>
      </c>
    </row>
    <row r="1758" spans="1:25" x14ac:dyDescent="0.3">
      <c r="A1758" s="42">
        <v>6</v>
      </c>
      <c r="B1758" s="42">
        <v>5.4348669999999997</v>
      </c>
      <c r="D1758" s="27">
        <v>15.5</v>
      </c>
      <c r="E1758" s="27">
        <v>-15.186564000000001</v>
      </c>
      <c r="S1758" t="s">
        <v>8225</v>
      </c>
      <c r="T1758">
        <v>7541666.666666667</v>
      </c>
      <c r="X1758" t="s">
        <v>8225</v>
      </c>
      <c r="Y1758">
        <v>1070520</v>
      </c>
    </row>
    <row r="1759" spans="1:25" x14ac:dyDescent="0.3">
      <c r="A1759" s="42">
        <v>15</v>
      </c>
      <c r="B1759" s="42">
        <v>5.4339399999999998</v>
      </c>
      <c r="D1759" s="27">
        <v>2.1</v>
      </c>
      <c r="E1759" s="27">
        <v>-2.09667</v>
      </c>
      <c r="S1759" t="s">
        <v>4354</v>
      </c>
      <c r="T1759">
        <v>25666666.666666668</v>
      </c>
      <c r="X1759" t="s">
        <v>4354</v>
      </c>
      <c r="Y1759">
        <v>21886070</v>
      </c>
    </row>
    <row r="1760" spans="1:25" x14ac:dyDescent="0.3">
      <c r="A1760" s="42">
        <v>5</v>
      </c>
      <c r="B1760" s="42">
        <v>5.4297069999999996</v>
      </c>
      <c r="D1760" s="27">
        <v>2.2999999999999998</v>
      </c>
      <c r="E1760" s="27">
        <v>-1.507034</v>
      </c>
      <c r="S1760" t="s">
        <v>2134</v>
      </c>
      <c r="T1760">
        <v>74000000</v>
      </c>
      <c r="X1760" t="s">
        <v>2134</v>
      </c>
      <c r="Y1760">
        <v>162495848</v>
      </c>
    </row>
    <row r="1761" spans="1:25" x14ac:dyDescent="0.3">
      <c r="A1761" s="42">
        <v>2</v>
      </c>
      <c r="B1761" s="42">
        <v>5.3693730000000004</v>
      </c>
      <c r="D1761" s="27">
        <v>9.5</v>
      </c>
      <c r="E1761" s="27">
        <v>-2.4977450000000001</v>
      </c>
      <c r="S1761" t="s">
        <v>863</v>
      </c>
      <c r="T1761">
        <v>66200000</v>
      </c>
      <c r="X1761" t="s">
        <v>863</v>
      </c>
      <c r="Y1761">
        <v>54404735.799999997</v>
      </c>
    </row>
    <row r="1762" spans="1:25" x14ac:dyDescent="0.3">
      <c r="A1762" s="42">
        <v>35</v>
      </c>
      <c r="B1762" s="42">
        <v>5.3340240000000003</v>
      </c>
      <c r="D1762" s="27">
        <v>7</v>
      </c>
      <c r="E1762" s="27">
        <v>-0.99641299999999999</v>
      </c>
      <c r="S1762" t="s">
        <v>1523</v>
      </c>
      <c r="T1762">
        <v>57100000</v>
      </c>
      <c r="X1762" t="s">
        <v>1523</v>
      </c>
      <c r="Y1762">
        <v>41343224.100000001</v>
      </c>
    </row>
    <row r="1763" spans="1:25" x14ac:dyDescent="0.3">
      <c r="A1763" s="42">
        <v>12</v>
      </c>
      <c r="B1763" s="42">
        <v>5.2923809999999998</v>
      </c>
      <c r="D1763" s="27">
        <v>6</v>
      </c>
      <c r="E1763" s="27">
        <v>-1.4187780000000001</v>
      </c>
      <c r="S1763" t="s">
        <v>4015</v>
      </c>
      <c r="T1763">
        <v>40000000</v>
      </c>
      <c r="X1763" t="s">
        <v>4015</v>
      </c>
      <c r="Y1763">
        <v>46012734</v>
      </c>
    </row>
    <row r="1764" spans="1:25" x14ac:dyDescent="0.3">
      <c r="A1764" s="42">
        <v>30</v>
      </c>
      <c r="B1764" s="42">
        <v>5.2666190000000004</v>
      </c>
      <c r="D1764" s="27">
        <v>2</v>
      </c>
      <c r="E1764" s="27">
        <v>-1.5622E-2</v>
      </c>
      <c r="S1764" t="s">
        <v>1145</v>
      </c>
      <c r="T1764">
        <v>34833333.333333336</v>
      </c>
      <c r="X1764" t="s">
        <v>1145</v>
      </c>
      <c r="Y1764">
        <v>55768137.833333336</v>
      </c>
    </row>
    <row r="1765" spans="1:25" x14ac:dyDescent="0.3">
      <c r="A1765" s="42">
        <v>0.5</v>
      </c>
      <c r="B1765" s="42">
        <v>5.239376</v>
      </c>
      <c r="D1765" s="27">
        <v>2</v>
      </c>
      <c r="E1765" s="27">
        <v>-0.90177600000000002</v>
      </c>
      <c r="S1765" t="s">
        <v>11602</v>
      </c>
      <c r="T1765">
        <v>1700000</v>
      </c>
      <c r="X1765" t="s">
        <v>11602</v>
      </c>
      <c r="Y1765">
        <v>2409346.5</v>
      </c>
    </row>
    <row r="1766" spans="1:25" x14ac:dyDescent="0.3">
      <c r="A1766" s="42">
        <v>25</v>
      </c>
      <c r="B1766" s="42">
        <v>5.2226400000000002</v>
      </c>
      <c r="D1766" s="27">
        <v>2</v>
      </c>
      <c r="E1766" s="27">
        <v>-0.56981499999999996</v>
      </c>
      <c r="S1766" t="s">
        <v>13733</v>
      </c>
      <c r="X1766" t="s">
        <v>13733</v>
      </c>
    </row>
    <row r="1767" spans="1:25" x14ac:dyDescent="0.3">
      <c r="A1767" s="42">
        <v>15</v>
      </c>
      <c r="B1767" s="42">
        <v>5.2189209999999999</v>
      </c>
      <c r="D1767" s="27">
        <v>2</v>
      </c>
      <c r="E1767" s="27">
        <v>-0.52299799999999996</v>
      </c>
      <c r="S1767" t="s">
        <v>9120</v>
      </c>
      <c r="X1767" t="s">
        <v>9120</v>
      </c>
      <c r="Y1767">
        <v>12899702</v>
      </c>
    </row>
    <row r="1768" spans="1:25" x14ac:dyDescent="0.3">
      <c r="A1768" s="42">
        <v>22.333333333333332</v>
      </c>
      <c r="B1768" s="42">
        <v>5.2174016666666683</v>
      </c>
      <c r="D1768" s="27">
        <v>2</v>
      </c>
      <c r="E1768" s="27">
        <v>-0.86595100000000003</v>
      </c>
      <c r="S1768" t="s">
        <v>6373</v>
      </c>
      <c r="T1768">
        <v>20000000</v>
      </c>
      <c r="X1768" t="s">
        <v>6373</v>
      </c>
      <c r="Y1768">
        <v>121697350</v>
      </c>
    </row>
    <row r="1769" spans="1:25" x14ac:dyDescent="0.3">
      <c r="A1769" s="42">
        <v>2.5</v>
      </c>
      <c r="B1769" s="42">
        <v>5.2059740000000003</v>
      </c>
      <c r="D1769" s="27">
        <v>2</v>
      </c>
      <c r="E1769" s="27">
        <v>-1.346379</v>
      </c>
      <c r="S1769" t="s">
        <v>3505</v>
      </c>
      <c r="T1769">
        <v>36500000</v>
      </c>
      <c r="X1769" t="s">
        <v>3505</v>
      </c>
      <c r="Y1769">
        <v>69135334</v>
      </c>
    </row>
    <row r="1770" spans="1:25" x14ac:dyDescent="0.3">
      <c r="A1770" s="42">
        <v>0.1</v>
      </c>
      <c r="B1770" s="42">
        <v>5.1286170000000002</v>
      </c>
      <c r="D1770" s="27">
        <v>4.5</v>
      </c>
      <c r="E1770" s="27">
        <v>-4.0556460000000003</v>
      </c>
      <c r="S1770" t="s">
        <v>7377</v>
      </c>
      <c r="T1770">
        <v>16000000</v>
      </c>
      <c r="X1770" t="s">
        <v>7377</v>
      </c>
      <c r="Y1770">
        <v>40363530</v>
      </c>
    </row>
    <row r="1771" spans="1:25" x14ac:dyDescent="0.3">
      <c r="A1771" s="42">
        <v>3</v>
      </c>
      <c r="B1771" s="42">
        <v>5.1145069999999997</v>
      </c>
      <c r="D1771" s="27">
        <v>3.4</v>
      </c>
      <c r="E1771" s="27">
        <v>-2.864751</v>
      </c>
      <c r="S1771" t="s">
        <v>10120</v>
      </c>
      <c r="T1771">
        <v>8600000</v>
      </c>
      <c r="X1771" t="s">
        <v>10120</v>
      </c>
    </row>
    <row r="1772" spans="1:25" x14ac:dyDescent="0.3">
      <c r="A1772" s="42">
        <v>7.5</v>
      </c>
      <c r="B1772" s="42">
        <v>5.1105520000000002</v>
      </c>
      <c r="D1772" s="27">
        <v>6</v>
      </c>
      <c r="E1772" s="27">
        <v>-5.6289189999999998</v>
      </c>
      <c r="S1772" t="s">
        <v>318</v>
      </c>
      <c r="T1772">
        <v>155000000</v>
      </c>
      <c r="X1772" t="s">
        <v>318</v>
      </c>
      <c r="Y1772">
        <v>313113780.33333331</v>
      </c>
    </row>
    <row r="1773" spans="1:25" x14ac:dyDescent="0.3">
      <c r="A1773" s="42">
        <v>250</v>
      </c>
      <c r="B1773" s="42">
        <v>5.1083699999999999</v>
      </c>
      <c r="D1773" s="27">
        <v>2</v>
      </c>
      <c r="E1773" s="27">
        <v>-1.8755059999999999</v>
      </c>
      <c r="S1773" t="s">
        <v>12380</v>
      </c>
      <c r="T1773">
        <v>1500000</v>
      </c>
      <c r="X1773" t="s">
        <v>12380</v>
      </c>
      <c r="Y1773">
        <v>119841</v>
      </c>
    </row>
    <row r="1774" spans="1:25" x14ac:dyDescent="0.3">
      <c r="A1774" s="42">
        <v>25</v>
      </c>
      <c r="B1774" s="42">
        <v>5.0923837499999998</v>
      </c>
      <c r="D1774" s="27">
        <v>23</v>
      </c>
      <c r="E1774" s="27">
        <v>-22.879380000000001</v>
      </c>
      <c r="S1774" t="s">
        <v>1620</v>
      </c>
      <c r="T1774">
        <v>37500000</v>
      </c>
      <c r="X1774" t="s">
        <v>1620</v>
      </c>
      <c r="Y1774">
        <v>42833994.5</v>
      </c>
    </row>
    <row r="1775" spans="1:25" x14ac:dyDescent="0.3">
      <c r="A1775" s="42">
        <v>20</v>
      </c>
      <c r="B1775" s="42">
        <v>5.0779769999999997</v>
      </c>
      <c r="D1775" s="27">
        <v>3.8</v>
      </c>
      <c r="E1775" s="27">
        <v>-3.6993309999999999</v>
      </c>
      <c r="S1775" t="s">
        <v>7667</v>
      </c>
      <c r="T1775">
        <v>15000000</v>
      </c>
      <c r="X1775" t="s">
        <v>7667</v>
      </c>
      <c r="Y1775">
        <v>20566327</v>
      </c>
    </row>
    <row r="1776" spans="1:25" x14ac:dyDescent="0.3">
      <c r="A1776" s="42">
        <v>3.2</v>
      </c>
      <c r="B1776" s="42">
        <v>5.0438799999999997</v>
      </c>
      <c r="D1776" s="27">
        <v>1.0976965000000001</v>
      </c>
      <c r="E1776" s="27">
        <v>-0.98024116666666661</v>
      </c>
      <c r="S1776" t="s">
        <v>153</v>
      </c>
      <c r="T1776">
        <v>94000000</v>
      </c>
      <c r="X1776" t="s">
        <v>153</v>
      </c>
      <c r="Y1776">
        <v>87173364.5</v>
      </c>
    </row>
    <row r="1777" spans="1:25" x14ac:dyDescent="0.3">
      <c r="A1777" s="42">
        <v>12</v>
      </c>
      <c r="B1777" s="42">
        <v>5.0161899999999999</v>
      </c>
      <c r="D1777" s="27">
        <v>13.5</v>
      </c>
      <c r="E1777" s="27">
        <v>-13.313646</v>
      </c>
      <c r="S1777" t="s">
        <v>2551</v>
      </c>
      <c r="T1777">
        <v>60000000</v>
      </c>
      <c r="X1777" t="s">
        <v>2551</v>
      </c>
      <c r="Y1777">
        <v>109176215</v>
      </c>
    </row>
    <row r="1778" spans="1:25" x14ac:dyDescent="0.3">
      <c r="A1778" s="42">
        <v>25</v>
      </c>
      <c r="B1778" s="42">
        <v>5.0129900000000003</v>
      </c>
      <c r="D1778" s="27">
        <v>30.75</v>
      </c>
      <c r="E1778" s="27">
        <v>-30.612055000000002</v>
      </c>
      <c r="S1778" t="s">
        <v>8440</v>
      </c>
      <c r="T1778">
        <v>12000000</v>
      </c>
      <c r="X1778" t="s">
        <v>8440</v>
      </c>
      <c r="Y1778">
        <v>1779284</v>
      </c>
    </row>
    <row r="1779" spans="1:25" x14ac:dyDescent="0.3">
      <c r="A1779" s="42">
        <v>13</v>
      </c>
      <c r="B1779" s="42">
        <v>5.0042249999999999</v>
      </c>
      <c r="D1779" s="27">
        <v>1.5</v>
      </c>
      <c r="E1779" s="27">
        <v>-1.4824200000000001</v>
      </c>
      <c r="S1779" t="s">
        <v>7766</v>
      </c>
      <c r="T1779">
        <v>8975000</v>
      </c>
      <c r="X1779" t="s">
        <v>7766</v>
      </c>
      <c r="Y1779">
        <v>13083754</v>
      </c>
    </row>
    <row r="1780" spans="1:25" x14ac:dyDescent="0.3">
      <c r="A1780" s="42">
        <v>28</v>
      </c>
      <c r="B1780" s="42">
        <v>5.0003770000000003</v>
      </c>
      <c r="D1780" s="27">
        <v>1.4E-2</v>
      </c>
      <c r="E1780" s="27">
        <v>-1.333E-3</v>
      </c>
      <c r="S1780" t="s">
        <v>1104</v>
      </c>
      <c r="T1780">
        <v>49500000</v>
      </c>
      <c r="X1780" t="s">
        <v>1104</v>
      </c>
      <c r="Y1780">
        <v>39355909.200000003</v>
      </c>
    </row>
    <row r="1781" spans="1:25" x14ac:dyDescent="0.3">
      <c r="A1781" s="42">
        <v>50</v>
      </c>
      <c r="B1781" s="42">
        <v>4.9974759999999998</v>
      </c>
      <c r="D1781" s="27">
        <v>2</v>
      </c>
      <c r="E1781" s="27">
        <v>-1.801593</v>
      </c>
      <c r="S1781" t="s">
        <v>7889</v>
      </c>
      <c r="T1781">
        <v>14500000</v>
      </c>
      <c r="X1781" t="s">
        <v>7889</v>
      </c>
    </row>
    <row r="1782" spans="1:25" x14ac:dyDescent="0.3">
      <c r="A1782" s="42">
        <v>1</v>
      </c>
      <c r="B1782" s="42">
        <v>4.997134</v>
      </c>
      <c r="D1782" s="27">
        <v>17</v>
      </c>
      <c r="E1782" s="27">
        <v>-16.994176</v>
      </c>
      <c r="S1782" t="s">
        <v>10763</v>
      </c>
      <c r="T1782">
        <v>4400000</v>
      </c>
      <c r="X1782" t="s">
        <v>10763</v>
      </c>
    </row>
    <row r="1783" spans="1:25" x14ac:dyDescent="0.3">
      <c r="A1783" s="42">
        <v>120</v>
      </c>
      <c r="B1783" s="42">
        <v>4.9766339999999998</v>
      </c>
      <c r="D1783" s="27">
        <v>27.1</v>
      </c>
      <c r="E1783" s="27">
        <v>-27.097156999999999</v>
      </c>
      <c r="S1783" t="s">
        <v>9268</v>
      </c>
      <c r="T1783">
        <v>8800000</v>
      </c>
      <c r="X1783" t="s">
        <v>9268</v>
      </c>
      <c r="Y1783">
        <v>174635000</v>
      </c>
    </row>
    <row r="1784" spans="1:25" x14ac:dyDescent="0.3">
      <c r="A1784" s="42">
        <v>18</v>
      </c>
      <c r="B1784" s="42">
        <v>4.9273899999999999</v>
      </c>
      <c r="D1784" s="27">
        <v>2</v>
      </c>
      <c r="E1784" s="27">
        <v>-1.995042</v>
      </c>
      <c r="S1784" t="s">
        <v>7355</v>
      </c>
      <c r="T1784">
        <v>16000000</v>
      </c>
      <c r="X1784" t="s">
        <v>7355</v>
      </c>
      <c r="Y1784">
        <v>127175354</v>
      </c>
    </row>
    <row r="1785" spans="1:25" x14ac:dyDescent="0.3">
      <c r="A1785" s="42">
        <v>1.2</v>
      </c>
      <c r="B1785" s="42">
        <v>4.9000000000000004</v>
      </c>
      <c r="D1785" s="27">
        <v>2.2999999999999998</v>
      </c>
      <c r="E1785" s="27">
        <v>-2.2920729999999998</v>
      </c>
      <c r="S1785" t="s">
        <v>7404</v>
      </c>
      <c r="T1785">
        <v>25000000</v>
      </c>
      <c r="X1785" t="s">
        <v>7404</v>
      </c>
    </row>
    <row r="1786" spans="1:25" x14ac:dyDescent="0.3">
      <c r="A1786" s="42">
        <v>3</v>
      </c>
      <c r="B1786" s="42">
        <v>4.8887029999999996</v>
      </c>
      <c r="D1786" s="27">
        <v>14</v>
      </c>
      <c r="E1786" s="27">
        <v>-12.943898000000001</v>
      </c>
      <c r="S1786" t="s">
        <v>10985</v>
      </c>
      <c r="T1786">
        <v>4000000</v>
      </c>
      <c r="X1786" t="s">
        <v>10985</v>
      </c>
    </row>
    <row r="1787" spans="1:25" x14ac:dyDescent="0.3">
      <c r="A1787" s="42">
        <v>52.5</v>
      </c>
      <c r="B1787" s="42">
        <v>4.8863690000000002</v>
      </c>
      <c r="D1787" s="27">
        <v>2</v>
      </c>
      <c r="E1787" s="27">
        <v>-1.5897589999999999</v>
      </c>
      <c r="S1787" t="s">
        <v>6627</v>
      </c>
      <c r="T1787">
        <v>35000000</v>
      </c>
      <c r="X1787" t="s">
        <v>6627</v>
      </c>
      <c r="Y1787">
        <v>16988996</v>
      </c>
    </row>
    <row r="1788" spans="1:25" x14ac:dyDescent="0.3">
      <c r="A1788" s="42">
        <v>24</v>
      </c>
      <c r="B1788" s="42">
        <v>4.8711900000000004</v>
      </c>
      <c r="D1788" s="27">
        <v>2</v>
      </c>
      <c r="E1788" s="27">
        <v>-1.9975639999999999</v>
      </c>
      <c r="S1788" t="s">
        <v>4013</v>
      </c>
      <c r="T1788">
        <v>12650000</v>
      </c>
      <c r="X1788" t="s">
        <v>4013</v>
      </c>
      <c r="Y1788">
        <v>27106817</v>
      </c>
    </row>
    <row r="1789" spans="1:25" x14ac:dyDescent="0.3">
      <c r="A1789" s="42">
        <v>20</v>
      </c>
      <c r="B1789" s="42">
        <v>4.8482919999999998</v>
      </c>
      <c r="D1789" s="27">
        <v>2</v>
      </c>
      <c r="E1789" s="27">
        <v>-0.94389800000000001</v>
      </c>
      <c r="S1789" t="s">
        <v>3201</v>
      </c>
      <c r="T1789">
        <v>29750000</v>
      </c>
      <c r="X1789" t="s">
        <v>3201</v>
      </c>
      <c r="Y1789">
        <v>36848936</v>
      </c>
    </row>
    <row r="1790" spans="1:25" x14ac:dyDescent="0.3">
      <c r="A1790" s="42">
        <v>3.3</v>
      </c>
      <c r="B1790" s="42">
        <v>4.8082469999999997</v>
      </c>
      <c r="D1790" s="27">
        <v>1.9</v>
      </c>
      <c r="E1790" s="27">
        <v>-0.47942200000000001</v>
      </c>
      <c r="S1790" t="s">
        <v>4237</v>
      </c>
      <c r="T1790">
        <v>40000000</v>
      </c>
      <c r="X1790" t="s">
        <v>4237</v>
      </c>
      <c r="Y1790">
        <v>128978</v>
      </c>
    </row>
    <row r="1791" spans="1:25" x14ac:dyDescent="0.3">
      <c r="A1791" s="42">
        <v>43</v>
      </c>
      <c r="B1791" s="42">
        <v>4.8062950000000004</v>
      </c>
      <c r="D1791" s="27">
        <v>3</v>
      </c>
      <c r="E1791" s="27">
        <v>-1.9713419999999999</v>
      </c>
      <c r="S1791" t="s">
        <v>3647</v>
      </c>
      <c r="T1791">
        <v>25500000</v>
      </c>
      <c r="X1791" t="s">
        <v>3647</v>
      </c>
      <c r="Y1791">
        <v>17167359</v>
      </c>
    </row>
    <row r="1792" spans="1:25" x14ac:dyDescent="0.3">
      <c r="A1792" s="42">
        <v>0.21</v>
      </c>
      <c r="B1792" s="42">
        <v>4.79</v>
      </c>
      <c r="D1792" s="27">
        <v>1.4</v>
      </c>
      <c r="E1792" s="27">
        <v>-1.3815649999999999</v>
      </c>
      <c r="S1792" t="s">
        <v>1196</v>
      </c>
      <c r="T1792">
        <v>41166666.666666664</v>
      </c>
      <c r="X1792" t="s">
        <v>1196</v>
      </c>
      <c r="Y1792">
        <v>34837036</v>
      </c>
    </row>
    <row r="1793" spans="1:25" x14ac:dyDescent="0.3">
      <c r="A1793" s="42">
        <v>0.75</v>
      </c>
      <c r="B1793" s="42">
        <v>4.7689180000000002</v>
      </c>
      <c r="D1793" s="27">
        <v>1.9</v>
      </c>
      <c r="E1793" s="27">
        <v>-1.455956</v>
      </c>
      <c r="S1793" t="s">
        <v>115</v>
      </c>
      <c r="T1793">
        <v>134777777.77777779</v>
      </c>
      <c r="X1793" t="s">
        <v>115</v>
      </c>
      <c r="Y1793">
        <v>234764879.66666666</v>
      </c>
    </row>
    <row r="1794" spans="1:25" x14ac:dyDescent="0.3">
      <c r="A1794" s="42">
        <v>27</v>
      </c>
      <c r="B1794" s="42">
        <v>4.7683739999999997</v>
      </c>
      <c r="D1794" s="27">
        <v>40</v>
      </c>
      <c r="E1794" s="27">
        <v>-38.554634</v>
      </c>
      <c r="S1794" t="s">
        <v>7778</v>
      </c>
      <c r="T1794">
        <v>15000000</v>
      </c>
      <c r="X1794" t="s">
        <v>7778</v>
      </c>
      <c r="Y1794">
        <v>4956401</v>
      </c>
    </row>
    <row r="1795" spans="1:25" x14ac:dyDescent="0.3">
      <c r="A1795" s="42">
        <v>13</v>
      </c>
      <c r="B1795" s="42">
        <v>4.7385700000000002</v>
      </c>
      <c r="D1795" s="27">
        <v>1.5</v>
      </c>
      <c r="E1795" s="27">
        <v>-0.86152399999999996</v>
      </c>
      <c r="S1795" t="s">
        <v>7412</v>
      </c>
      <c r="T1795">
        <v>16000000</v>
      </c>
      <c r="X1795" t="s">
        <v>7412</v>
      </c>
      <c r="Y1795">
        <v>16346122</v>
      </c>
    </row>
    <row r="1796" spans="1:25" x14ac:dyDescent="0.3">
      <c r="A1796" s="42">
        <v>32</v>
      </c>
      <c r="B1796" s="42">
        <v>4.7339089999999997</v>
      </c>
      <c r="D1796" s="27">
        <v>1.8</v>
      </c>
      <c r="E1796" s="27">
        <v>-1.294705</v>
      </c>
      <c r="S1796" t="s">
        <v>4617</v>
      </c>
      <c r="T1796">
        <v>35000000</v>
      </c>
      <c r="X1796" t="s">
        <v>4617</v>
      </c>
      <c r="Y1796">
        <v>34531832</v>
      </c>
    </row>
    <row r="1797" spans="1:25" x14ac:dyDescent="0.3">
      <c r="A1797" s="42">
        <v>2</v>
      </c>
      <c r="B1797" s="42">
        <v>4.7192999999999996</v>
      </c>
      <c r="D1797" s="27">
        <v>0.5</v>
      </c>
      <c r="E1797" s="27">
        <v>-0.35446</v>
      </c>
      <c r="S1797" t="s">
        <v>5018</v>
      </c>
      <c r="T1797">
        <v>42000000</v>
      </c>
      <c r="X1797" t="s">
        <v>5018</v>
      </c>
      <c r="Y1797">
        <v>64238770</v>
      </c>
    </row>
    <row r="1798" spans="1:25" x14ac:dyDescent="0.3">
      <c r="A1798" s="42">
        <v>30</v>
      </c>
      <c r="B1798" s="42">
        <v>4.7032280000000002</v>
      </c>
      <c r="D1798" s="27">
        <v>19.5</v>
      </c>
      <c r="E1798" s="27">
        <v>-6.9108919999999996</v>
      </c>
      <c r="S1798" t="s">
        <v>2999</v>
      </c>
      <c r="T1798">
        <v>50000000</v>
      </c>
      <c r="X1798" t="s">
        <v>2999</v>
      </c>
      <c r="Y1798">
        <v>68922520.5</v>
      </c>
    </row>
    <row r="1799" spans="1:25" x14ac:dyDescent="0.3">
      <c r="A1799" s="42">
        <v>35</v>
      </c>
      <c r="B1799" s="42">
        <v>4.6921390000000001</v>
      </c>
      <c r="D1799" s="27">
        <v>2</v>
      </c>
      <c r="E1799" s="27">
        <v>-1.907599</v>
      </c>
      <c r="S1799" t="s">
        <v>11364</v>
      </c>
      <c r="T1799">
        <v>3000000</v>
      </c>
      <c r="X1799" t="s">
        <v>11364</v>
      </c>
      <c r="Y1799">
        <v>4142507</v>
      </c>
    </row>
    <row r="1800" spans="1:25" x14ac:dyDescent="0.3">
      <c r="A1800" s="42">
        <v>26</v>
      </c>
      <c r="B1800" s="42">
        <v>4.6598170000000003</v>
      </c>
      <c r="D1800" s="27">
        <v>1.7</v>
      </c>
      <c r="E1800" s="27">
        <v>-0.707762</v>
      </c>
      <c r="S1800" t="s">
        <v>2832</v>
      </c>
      <c r="T1800">
        <v>63000000</v>
      </c>
      <c r="X1800" t="s">
        <v>2832</v>
      </c>
      <c r="Y1800">
        <v>53715611</v>
      </c>
    </row>
    <row r="1801" spans="1:25" x14ac:dyDescent="0.3">
      <c r="A1801" s="42">
        <v>5</v>
      </c>
      <c r="B1801" s="42">
        <v>4.6583699999999997</v>
      </c>
      <c r="D1801" s="27">
        <v>1</v>
      </c>
      <c r="E1801" s="27">
        <v>-0.60396499999999997</v>
      </c>
      <c r="S1801" t="s">
        <v>8916</v>
      </c>
      <c r="T1801">
        <v>11500000</v>
      </c>
      <c r="X1801" t="s">
        <v>8916</v>
      </c>
      <c r="Y1801">
        <v>3275585</v>
      </c>
    </row>
    <row r="1802" spans="1:25" x14ac:dyDescent="0.3">
      <c r="A1802" s="42">
        <v>5</v>
      </c>
      <c r="B1802" s="42">
        <v>4.6287510000000003</v>
      </c>
      <c r="D1802" s="27">
        <v>1.3</v>
      </c>
      <c r="E1802" s="27">
        <v>-0.23940900000000001</v>
      </c>
      <c r="S1802" t="s">
        <v>9418</v>
      </c>
      <c r="T1802">
        <v>7000000</v>
      </c>
      <c r="X1802" t="s">
        <v>9418</v>
      </c>
      <c r="Y1802">
        <v>22800000</v>
      </c>
    </row>
    <row r="1803" spans="1:25" x14ac:dyDescent="0.3">
      <c r="A1803" s="42">
        <v>16</v>
      </c>
      <c r="B1803" s="42">
        <v>4.6273720000000003</v>
      </c>
      <c r="D1803" s="27">
        <v>1.5</v>
      </c>
      <c r="E1803" s="27">
        <v>-1.344028</v>
      </c>
      <c r="S1803" t="s">
        <v>672</v>
      </c>
      <c r="T1803">
        <v>145000000</v>
      </c>
      <c r="X1803" t="s">
        <v>672</v>
      </c>
      <c r="Y1803">
        <v>103400692</v>
      </c>
    </row>
    <row r="1804" spans="1:25" x14ac:dyDescent="0.3">
      <c r="A1804" s="42">
        <v>30</v>
      </c>
      <c r="B1804" s="42">
        <v>4.6040539999999996</v>
      </c>
      <c r="D1804" s="27">
        <v>70</v>
      </c>
      <c r="E1804" s="27">
        <v>-69.870681000000005</v>
      </c>
      <c r="S1804" t="s">
        <v>1609</v>
      </c>
      <c r="T1804">
        <v>56214285.714285716</v>
      </c>
      <c r="X1804" t="s">
        <v>1609</v>
      </c>
      <c r="Y1804">
        <v>90817089.142857149</v>
      </c>
    </row>
    <row r="1805" spans="1:25" x14ac:dyDescent="0.3">
      <c r="A1805" s="42">
        <v>8.3000000000000007</v>
      </c>
      <c r="B1805" s="42">
        <v>4.5599109999999996</v>
      </c>
      <c r="D1805" s="27">
        <v>1.6</v>
      </c>
      <c r="E1805" s="27">
        <v>-1.573107</v>
      </c>
      <c r="S1805" t="s">
        <v>269</v>
      </c>
      <c r="X1805" t="s">
        <v>269</v>
      </c>
      <c r="Y1805">
        <v>123070338</v>
      </c>
    </row>
    <row r="1806" spans="1:25" x14ac:dyDescent="0.3">
      <c r="A1806" s="42">
        <v>14</v>
      </c>
      <c r="B1806" s="42">
        <v>4.5351910000000002</v>
      </c>
      <c r="D1806" s="27">
        <v>1.65</v>
      </c>
      <c r="E1806" s="27">
        <v>-1.6474200000000001</v>
      </c>
      <c r="S1806" t="s">
        <v>8761</v>
      </c>
      <c r="T1806">
        <v>5600000</v>
      </c>
      <c r="X1806" t="s">
        <v>8761</v>
      </c>
      <c r="Y1806">
        <v>11364755</v>
      </c>
    </row>
    <row r="1807" spans="1:25" x14ac:dyDescent="0.3">
      <c r="A1807" s="42">
        <v>2</v>
      </c>
      <c r="B1807" s="42">
        <v>4.5314909999999999</v>
      </c>
      <c r="D1807" s="27">
        <v>1.5</v>
      </c>
      <c r="E1807" s="27">
        <v>-0.27873900000000001</v>
      </c>
      <c r="S1807" t="s">
        <v>11052</v>
      </c>
      <c r="T1807">
        <v>3500000</v>
      </c>
      <c r="X1807" t="s">
        <v>11052</v>
      </c>
      <c r="Y1807">
        <v>37606</v>
      </c>
    </row>
    <row r="1808" spans="1:25" x14ac:dyDescent="0.3">
      <c r="A1808" s="42">
        <v>10</v>
      </c>
      <c r="B1808" s="42">
        <v>4.4797760000000002</v>
      </c>
      <c r="D1808" s="27">
        <v>1.5</v>
      </c>
      <c r="E1808" s="27">
        <v>-0.78770600000000002</v>
      </c>
      <c r="S1808" t="s">
        <v>3337</v>
      </c>
      <c r="T1808">
        <v>50000000</v>
      </c>
      <c r="X1808" t="s">
        <v>3337</v>
      </c>
      <c r="Y1808">
        <v>19651154.5</v>
      </c>
    </row>
    <row r="1809" spans="1:25" x14ac:dyDescent="0.3">
      <c r="A1809" s="42">
        <v>18</v>
      </c>
      <c r="B1809" s="42">
        <v>4.4522089999999999</v>
      </c>
      <c r="D1809" s="27">
        <v>1.5</v>
      </c>
      <c r="E1809" s="27">
        <v>-1.0810470000000001</v>
      </c>
      <c r="S1809" t="s">
        <v>733</v>
      </c>
      <c r="T1809">
        <v>59600000</v>
      </c>
      <c r="X1809" t="s">
        <v>733</v>
      </c>
      <c r="Y1809">
        <v>95222465.5</v>
      </c>
    </row>
    <row r="1810" spans="1:25" x14ac:dyDescent="0.3">
      <c r="A1810" s="42">
        <v>21.15</v>
      </c>
      <c r="B1810" s="42">
        <v>4.4401190000000001</v>
      </c>
      <c r="D1810" s="27">
        <v>1.5</v>
      </c>
      <c r="E1810" s="27">
        <v>-1.0939650000000001</v>
      </c>
      <c r="S1810" t="s">
        <v>4661</v>
      </c>
      <c r="T1810">
        <v>27000000</v>
      </c>
      <c r="X1810" t="s">
        <v>4661</v>
      </c>
    </row>
    <row r="1811" spans="1:25" x14ac:dyDescent="0.3">
      <c r="A1811" s="42">
        <v>4.3</v>
      </c>
      <c r="B1811" s="42">
        <v>4.3877784999999996</v>
      </c>
      <c r="D1811" s="27">
        <v>18.573666666666668</v>
      </c>
      <c r="E1811" s="27">
        <v>-18.170846666666669</v>
      </c>
      <c r="S1811" t="s">
        <v>11803</v>
      </c>
      <c r="T1811">
        <v>15500000</v>
      </c>
      <c r="X1811" t="s">
        <v>11803</v>
      </c>
      <c r="Y1811">
        <v>313436</v>
      </c>
    </row>
    <row r="1812" spans="1:25" x14ac:dyDescent="0.3">
      <c r="A1812" s="42">
        <v>2.5</v>
      </c>
      <c r="B1812" s="42">
        <v>4.3519690000000004</v>
      </c>
      <c r="D1812" s="27">
        <v>1.5</v>
      </c>
      <c r="E1812" s="27">
        <v>-1.1260330000000001</v>
      </c>
      <c r="S1812" t="s">
        <v>777</v>
      </c>
      <c r="T1812">
        <v>65500000</v>
      </c>
      <c r="X1812" t="s">
        <v>777</v>
      </c>
      <c r="Y1812">
        <v>116227128.5</v>
      </c>
    </row>
    <row r="1813" spans="1:25" x14ac:dyDescent="0.3">
      <c r="A1813" s="42">
        <v>30.75</v>
      </c>
      <c r="B1813" s="42">
        <v>4.3429180000000001</v>
      </c>
      <c r="D1813" s="27">
        <v>1.5</v>
      </c>
      <c r="E1813" s="27">
        <v>-1.3054319999999999</v>
      </c>
      <c r="S1813" t="s">
        <v>2271</v>
      </c>
      <c r="T1813">
        <v>68000000</v>
      </c>
      <c r="X1813" t="s">
        <v>2271</v>
      </c>
      <c r="Y1813">
        <v>118471320</v>
      </c>
    </row>
    <row r="1814" spans="1:25" x14ac:dyDescent="0.3">
      <c r="A1814" s="42">
        <v>23</v>
      </c>
      <c r="B1814" s="42">
        <v>4.3380330000000002</v>
      </c>
      <c r="D1814" s="27">
        <v>1.5</v>
      </c>
      <c r="E1814" s="27">
        <v>-1.3367549999999999</v>
      </c>
      <c r="S1814" t="s">
        <v>12044</v>
      </c>
      <c r="X1814" t="s">
        <v>12044</v>
      </c>
    </row>
    <row r="1815" spans="1:25" x14ac:dyDescent="0.3">
      <c r="A1815" s="42">
        <v>11</v>
      </c>
      <c r="B1815" s="42">
        <v>4.3312889999999999</v>
      </c>
      <c r="D1815" s="27">
        <v>1.5</v>
      </c>
      <c r="E1815" s="27">
        <v>-1.3801589999999999</v>
      </c>
      <c r="S1815" t="s">
        <v>5113</v>
      </c>
      <c r="T1815">
        <v>17000000</v>
      </c>
      <c r="X1815" t="s">
        <v>5113</v>
      </c>
      <c r="Y1815">
        <v>38432823</v>
      </c>
    </row>
    <row r="1816" spans="1:25" x14ac:dyDescent="0.3">
      <c r="A1816" s="42">
        <v>70</v>
      </c>
      <c r="B1816" s="42">
        <v>4.3299659999999998</v>
      </c>
      <c r="D1816" s="27">
        <v>1.5</v>
      </c>
      <c r="E1816" s="27">
        <v>-1.3269340000000001</v>
      </c>
      <c r="S1816" t="s">
        <v>1374</v>
      </c>
      <c r="T1816">
        <v>63000000</v>
      </c>
      <c r="X1816" t="s">
        <v>1374</v>
      </c>
      <c r="Y1816">
        <v>178172594.25</v>
      </c>
    </row>
    <row r="1817" spans="1:25" x14ac:dyDescent="0.3">
      <c r="A1817" s="42">
        <v>0.2</v>
      </c>
      <c r="B1817" s="42">
        <v>4.3059219999999998</v>
      </c>
      <c r="D1817" s="27">
        <v>1.5</v>
      </c>
      <c r="E1817" s="27">
        <v>-1.4076379999999999</v>
      </c>
      <c r="S1817" t="s">
        <v>12102</v>
      </c>
      <c r="X1817" t="s">
        <v>12102</v>
      </c>
      <c r="Y1817">
        <v>4556</v>
      </c>
    </row>
    <row r="1818" spans="1:25" x14ac:dyDescent="0.3">
      <c r="A1818" s="42">
        <v>12</v>
      </c>
      <c r="B1818" s="42">
        <v>4.3003020000000003</v>
      </c>
      <c r="D1818" s="27">
        <v>1.5</v>
      </c>
      <c r="E1818" s="27">
        <v>-1.3940570000000001</v>
      </c>
      <c r="S1818" t="s">
        <v>7632</v>
      </c>
      <c r="T1818">
        <v>15000000</v>
      </c>
      <c r="X1818" t="s">
        <v>7632</v>
      </c>
      <c r="Y1818">
        <v>33860010</v>
      </c>
    </row>
    <row r="1819" spans="1:25" x14ac:dyDescent="0.3">
      <c r="A1819" s="42">
        <v>21</v>
      </c>
      <c r="B1819" s="42">
        <v>4.2964469999999997</v>
      </c>
      <c r="D1819" s="27">
        <v>1.7</v>
      </c>
      <c r="E1819" s="27">
        <v>-1.51651</v>
      </c>
      <c r="S1819" t="s">
        <v>5872</v>
      </c>
      <c r="T1819">
        <v>25000000</v>
      </c>
      <c r="X1819" t="s">
        <v>5872</v>
      </c>
      <c r="Y1819">
        <v>22466994</v>
      </c>
    </row>
    <row r="1820" spans="1:25" x14ac:dyDescent="0.3">
      <c r="A1820" s="42">
        <v>3</v>
      </c>
      <c r="B1820" s="42">
        <v>4.282851</v>
      </c>
      <c r="D1820" s="27">
        <v>1.5</v>
      </c>
      <c r="E1820" s="27">
        <v>-1.4965219999999999</v>
      </c>
      <c r="S1820" t="s">
        <v>5517</v>
      </c>
      <c r="T1820">
        <v>20250000</v>
      </c>
      <c r="X1820" t="s">
        <v>5517</v>
      </c>
      <c r="Y1820">
        <v>14280438</v>
      </c>
    </row>
    <row r="1821" spans="1:25" x14ac:dyDescent="0.3">
      <c r="A1821" s="42">
        <v>3.3</v>
      </c>
      <c r="B1821" s="42">
        <v>4.2633970000000003</v>
      </c>
      <c r="D1821" s="27">
        <v>2</v>
      </c>
      <c r="E1821" s="27">
        <v>-1.9478340000000001</v>
      </c>
      <c r="S1821" t="s">
        <v>8611</v>
      </c>
      <c r="T1821">
        <v>17000000</v>
      </c>
      <c r="X1821" t="s">
        <v>8611</v>
      </c>
      <c r="Y1821">
        <v>4068087</v>
      </c>
    </row>
    <row r="1822" spans="1:25" x14ac:dyDescent="0.3">
      <c r="A1822" s="42">
        <v>25</v>
      </c>
      <c r="B1822" s="42">
        <v>4.2474049999999997</v>
      </c>
      <c r="D1822" s="27">
        <v>2.5</v>
      </c>
      <c r="E1822" s="27">
        <v>-1.336492</v>
      </c>
      <c r="S1822" t="s">
        <v>11465</v>
      </c>
      <c r="T1822">
        <v>3000000</v>
      </c>
      <c r="X1822" t="s">
        <v>11465</v>
      </c>
    </row>
    <row r="1823" spans="1:25" x14ac:dyDescent="0.3">
      <c r="A1823" s="42">
        <v>3.7687849999999998</v>
      </c>
      <c r="B1823" s="42">
        <v>4.2312149999999997</v>
      </c>
      <c r="D1823" s="27">
        <v>1.4</v>
      </c>
      <c r="E1823" s="27">
        <v>-1.0958760000000001</v>
      </c>
      <c r="S1823" t="s">
        <v>798</v>
      </c>
      <c r="T1823">
        <v>45333333.333333336</v>
      </c>
      <c r="X1823" t="s">
        <v>798</v>
      </c>
      <c r="Y1823">
        <v>57776561.777777776</v>
      </c>
    </row>
    <row r="1824" spans="1:25" x14ac:dyDescent="0.3">
      <c r="A1824" s="42">
        <v>5</v>
      </c>
      <c r="B1824" s="42">
        <v>4.2031919999999996</v>
      </c>
      <c r="D1824" s="27">
        <v>1.4</v>
      </c>
      <c r="E1824" s="27">
        <v>-1.36317</v>
      </c>
      <c r="S1824" t="s">
        <v>3101</v>
      </c>
      <c r="T1824">
        <v>32500000</v>
      </c>
      <c r="X1824" t="s">
        <v>3101</v>
      </c>
      <c r="Y1824">
        <v>86831823</v>
      </c>
    </row>
    <row r="1825" spans="1:25" x14ac:dyDescent="0.3">
      <c r="A1825" s="42">
        <v>80</v>
      </c>
      <c r="B1825" s="42">
        <v>4.1853870000000004</v>
      </c>
      <c r="D1825" s="27">
        <v>1.3</v>
      </c>
      <c r="E1825" s="27">
        <v>-0.60477099999999995</v>
      </c>
      <c r="S1825" t="s">
        <v>1927</v>
      </c>
      <c r="T1825">
        <v>72500000</v>
      </c>
      <c r="X1825" t="s">
        <v>1927</v>
      </c>
      <c r="Y1825">
        <v>309775640</v>
      </c>
    </row>
    <row r="1826" spans="1:25" x14ac:dyDescent="0.3">
      <c r="A1826" s="42">
        <v>15</v>
      </c>
      <c r="B1826" s="42">
        <v>4.158074</v>
      </c>
      <c r="D1826" s="27">
        <v>1.5920000000000001</v>
      </c>
      <c r="E1826" s="27">
        <v>-0.95304900000000004</v>
      </c>
      <c r="S1826" t="s">
        <v>3121</v>
      </c>
      <c r="T1826">
        <v>32250000</v>
      </c>
      <c r="X1826" t="s">
        <v>3121</v>
      </c>
      <c r="Y1826">
        <v>45041021.5</v>
      </c>
    </row>
    <row r="1827" spans="1:25" x14ac:dyDescent="0.3">
      <c r="A1827" s="42">
        <v>20</v>
      </c>
      <c r="B1827" s="42">
        <v>4.1041129999999999</v>
      </c>
      <c r="D1827" s="27">
        <v>1.3</v>
      </c>
      <c r="E1827" s="27">
        <v>-0.69095799999999996</v>
      </c>
      <c r="S1827" t="s">
        <v>1221</v>
      </c>
      <c r="T1827">
        <v>100000000</v>
      </c>
      <c r="X1827" t="s">
        <v>1221</v>
      </c>
      <c r="Y1827">
        <v>40198710</v>
      </c>
    </row>
    <row r="1828" spans="1:25" x14ac:dyDescent="0.3">
      <c r="A1828" s="42">
        <v>1</v>
      </c>
      <c r="B1828" s="42">
        <v>4.0999999999999996</v>
      </c>
      <c r="D1828" s="27">
        <v>1.5</v>
      </c>
      <c r="E1828" s="27">
        <v>-1.4984789999999999</v>
      </c>
      <c r="S1828" t="s">
        <v>13773</v>
      </c>
      <c r="T1828">
        <v>250000</v>
      </c>
      <c r="X1828" t="s">
        <v>13773</v>
      </c>
      <c r="Y1828">
        <v>902835</v>
      </c>
    </row>
    <row r="1829" spans="1:25" x14ac:dyDescent="0.3">
      <c r="A1829" s="42">
        <v>3</v>
      </c>
      <c r="B1829" s="42">
        <v>4.0595369999999997</v>
      </c>
      <c r="D1829" s="27">
        <v>1</v>
      </c>
      <c r="E1829" s="27">
        <v>-0.98046100000000003</v>
      </c>
      <c r="S1829" t="s">
        <v>2796</v>
      </c>
      <c r="T1829">
        <v>68005000</v>
      </c>
      <c r="X1829" t="s">
        <v>2796</v>
      </c>
    </row>
    <row r="1830" spans="1:25" x14ac:dyDescent="0.3">
      <c r="A1830" s="42">
        <v>8</v>
      </c>
      <c r="B1830" s="42">
        <v>4.0551079999999997</v>
      </c>
      <c r="D1830" s="27">
        <v>1.5</v>
      </c>
      <c r="E1830" s="27">
        <v>-1.3996420000000001</v>
      </c>
      <c r="S1830" t="s">
        <v>10158</v>
      </c>
      <c r="T1830">
        <v>200000000</v>
      </c>
      <c r="X1830" t="s">
        <v>10158</v>
      </c>
      <c r="Y1830">
        <v>11905519</v>
      </c>
    </row>
    <row r="1831" spans="1:25" x14ac:dyDescent="0.3">
      <c r="A1831" s="42">
        <v>2</v>
      </c>
      <c r="B1831" s="42">
        <v>4.0269079999999997</v>
      </c>
      <c r="D1831" s="27">
        <v>1.3</v>
      </c>
      <c r="E1831" s="27">
        <v>-1.2887219999999999</v>
      </c>
      <c r="S1831" t="s">
        <v>8095</v>
      </c>
      <c r="T1831">
        <v>9300000</v>
      </c>
      <c r="X1831" t="s">
        <v>8095</v>
      </c>
      <c r="Y1831">
        <v>28065801</v>
      </c>
    </row>
    <row r="1832" spans="1:25" x14ac:dyDescent="0.3">
      <c r="A1832" s="42">
        <v>35</v>
      </c>
      <c r="B1832" s="42">
        <v>4.026186</v>
      </c>
      <c r="D1832" s="27">
        <v>4</v>
      </c>
      <c r="E1832" s="27">
        <v>-3.6242770000000002</v>
      </c>
      <c r="S1832" t="s">
        <v>12370</v>
      </c>
      <c r="X1832" t="s">
        <v>12370</v>
      </c>
    </row>
    <row r="1833" spans="1:25" x14ac:dyDescent="0.3">
      <c r="A1833" s="42">
        <v>38</v>
      </c>
      <c r="B1833" s="42">
        <v>3.9977900000000002</v>
      </c>
      <c r="D1833" s="27">
        <v>1.2</v>
      </c>
      <c r="E1833" s="27">
        <v>-0.60509599999999997</v>
      </c>
      <c r="S1833" t="s">
        <v>13420</v>
      </c>
      <c r="T1833">
        <v>500000</v>
      </c>
      <c r="X1833" t="s">
        <v>13420</v>
      </c>
      <c r="Y1833">
        <v>98017</v>
      </c>
    </row>
    <row r="1834" spans="1:25" x14ac:dyDescent="0.3">
      <c r="A1834" s="42">
        <v>57</v>
      </c>
      <c r="B1834" s="42">
        <v>3.9840279999999999</v>
      </c>
      <c r="D1834" s="27">
        <v>1.2</v>
      </c>
      <c r="E1834" s="27">
        <v>-1.1410640000000001</v>
      </c>
      <c r="S1834" t="s">
        <v>1159</v>
      </c>
      <c r="T1834">
        <v>37525000</v>
      </c>
      <c r="X1834" t="s">
        <v>1159</v>
      </c>
      <c r="Y1834">
        <v>78017449.25</v>
      </c>
    </row>
    <row r="1835" spans="1:25" x14ac:dyDescent="0.3">
      <c r="A1835" s="42">
        <v>0.8</v>
      </c>
      <c r="B1835" s="42">
        <v>3.9710000000000001</v>
      </c>
      <c r="D1835" s="27">
        <v>1.2</v>
      </c>
      <c r="E1835" s="27">
        <v>-1.175216</v>
      </c>
      <c r="S1835" t="s">
        <v>10791</v>
      </c>
      <c r="T1835">
        <v>150000000</v>
      </c>
      <c r="X1835" t="s">
        <v>10791</v>
      </c>
      <c r="Y1835">
        <v>199228</v>
      </c>
    </row>
    <row r="1836" spans="1:25" x14ac:dyDescent="0.3">
      <c r="A1836" s="42">
        <v>1</v>
      </c>
      <c r="B1836" s="42">
        <v>3.94625</v>
      </c>
      <c r="D1836" s="27">
        <v>1.2</v>
      </c>
      <c r="E1836" s="27">
        <v>-1.1921740000000001</v>
      </c>
      <c r="S1836" t="s">
        <v>8551</v>
      </c>
      <c r="T1836">
        <v>11000000</v>
      </c>
      <c r="X1836" t="s">
        <v>8551</v>
      </c>
      <c r="Y1836">
        <v>50461335</v>
      </c>
    </row>
    <row r="1837" spans="1:25" x14ac:dyDescent="0.3">
      <c r="A1837" s="42">
        <v>0.25</v>
      </c>
      <c r="B1837" s="42">
        <v>3.943025</v>
      </c>
      <c r="D1837" s="27">
        <v>1.2</v>
      </c>
      <c r="E1837" s="27">
        <v>-1.19617</v>
      </c>
      <c r="S1837" t="s">
        <v>13829</v>
      </c>
      <c r="X1837" t="s">
        <v>13829</v>
      </c>
    </row>
    <row r="1838" spans="1:25" x14ac:dyDescent="0.3">
      <c r="A1838" s="42">
        <v>0.25</v>
      </c>
      <c r="B1838" s="42">
        <v>3.936931</v>
      </c>
      <c r="D1838" s="27">
        <v>0.69539300000000004</v>
      </c>
      <c r="E1838" s="27">
        <v>-0.68937999999999999</v>
      </c>
      <c r="S1838" t="s">
        <v>9875</v>
      </c>
      <c r="T1838">
        <v>6500000</v>
      </c>
      <c r="X1838" t="s">
        <v>9875</v>
      </c>
      <c r="Y1838">
        <v>110029</v>
      </c>
    </row>
    <row r="1839" spans="1:25" x14ac:dyDescent="0.3">
      <c r="A1839" s="42">
        <v>1.8</v>
      </c>
      <c r="B1839" s="42">
        <v>3.9096160000000002</v>
      </c>
      <c r="D1839" s="27">
        <v>1.6</v>
      </c>
      <c r="E1839" s="27">
        <v>-1.560341</v>
      </c>
      <c r="S1839" t="s">
        <v>5997</v>
      </c>
      <c r="T1839">
        <v>16750000</v>
      </c>
      <c r="X1839" t="s">
        <v>5997</v>
      </c>
      <c r="Y1839">
        <v>19468313</v>
      </c>
    </row>
    <row r="1840" spans="1:25" x14ac:dyDescent="0.3">
      <c r="A1840" s="42">
        <v>2.5</v>
      </c>
      <c r="B1840" s="42">
        <v>3.9013360000000001</v>
      </c>
      <c r="D1840" s="27">
        <v>1.1000000000000001</v>
      </c>
      <c r="E1840" s="27">
        <v>-1.043871</v>
      </c>
      <c r="S1840" t="s">
        <v>9015</v>
      </c>
      <c r="T1840">
        <v>10000000</v>
      </c>
      <c r="X1840" t="s">
        <v>9015</v>
      </c>
      <c r="Y1840">
        <v>169379</v>
      </c>
    </row>
    <row r="1841" spans="1:25" x14ac:dyDescent="0.3">
      <c r="A1841" s="42">
        <v>22</v>
      </c>
      <c r="B1841" s="42">
        <v>3.8420000000000001</v>
      </c>
      <c r="D1841" s="27">
        <v>1000</v>
      </c>
      <c r="E1841" s="27">
        <v>-989.96261000000004</v>
      </c>
      <c r="S1841" t="s">
        <v>1037</v>
      </c>
      <c r="T1841">
        <v>71500000</v>
      </c>
      <c r="X1841" t="s">
        <v>1037</v>
      </c>
      <c r="Y1841">
        <v>110527036.66666667</v>
      </c>
    </row>
    <row r="1842" spans="1:25" x14ac:dyDescent="0.3">
      <c r="A1842" s="42">
        <v>25</v>
      </c>
      <c r="B1842" s="42">
        <v>3.8311449999999998</v>
      </c>
      <c r="D1842" s="27">
        <v>51.644444444444446</v>
      </c>
      <c r="E1842" s="27">
        <v>-46.289068444444446</v>
      </c>
      <c r="S1842" t="s">
        <v>10769</v>
      </c>
      <c r="T1842">
        <v>4400000</v>
      </c>
      <c r="X1842" t="s">
        <v>10769</v>
      </c>
    </row>
    <row r="1843" spans="1:25" x14ac:dyDescent="0.3">
      <c r="A1843" s="42">
        <v>4</v>
      </c>
      <c r="B1843" s="42">
        <v>3.8258200000000002</v>
      </c>
      <c r="D1843" s="27">
        <v>1</v>
      </c>
      <c r="E1843" s="27">
        <v>-1.7786E-2</v>
      </c>
      <c r="S1843" t="s">
        <v>11563</v>
      </c>
      <c r="T1843">
        <v>120000000</v>
      </c>
      <c r="X1843" t="s">
        <v>11563</v>
      </c>
    </row>
    <row r="1844" spans="1:25" x14ac:dyDescent="0.3">
      <c r="A1844" s="42">
        <v>6</v>
      </c>
      <c r="B1844" s="42">
        <v>3.8213349999999999</v>
      </c>
      <c r="D1844" s="27">
        <v>1</v>
      </c>
      <c r="E1844" s="27">
        <v>-0.201659</v>
      </c>
      <c r="S1844" t="s">
        <v>8950</v>
      </c>
      <c r="T1844">
        <v>10000000</v>
      </c>
      <c r="X1844" t="s">
        <v>8950</v>
      </c>
    </row>
    <row r="1845" spans="1:25" x14ac:dyDescent="0.3">
      <c r="A1845" s="42">
        <v>5</v>
      </c>
      <c r="B1845" s="42">
        <v>3.7867150000000001</v>
      </c>
      <c r="D1845" s="27">
        <v>1</v>
      </c>
      <c r="E1845" s="27">
        <v>-0.38900899999999999</v>
      </c>
      <c r="S1845" t="s">
        <v>10236</v>
      </c>
      <c r="X1845" t="s">
        <v>10236</v>
      </c>
      <c r="Y1845">
        <v>2197331</v>
      </c>
    </row>
    <row r="1846" spans="1:25" x14ac:dyDescent="0.3">
      <c r="A1846" s="42">
        <v>3.5</v>
      </c>
      <c r="B1846" s="42">
        <v>3.7673239999999999</v>
      </c>
      <c r="D1846" s="27">
        <v>1</v>
      </c>
      <c r="E1846" s="27">
        <v>-0.41797600000000001</v>
      </c>
      <c r="S1846" t="s">
        <v>8991</v>
      </c>
      <c r="X1846" t="s">
        <v>8991</v>
      </c>
      <c r="Y1846">
        <v>756452</v>
      </c>
    </row>
    <row r="1847" spans="1:25" x14ac:dyDescent="0.3">
      <c r="A1847" s="42">
        <v>3.4</v>
      </c>
      <c r="B1847" s="42">
        <v>3.759147</v>
      </c>
      <c r="D1847" s="27">
        <v>2.5</v>
      </c>
      <c r="E1847" s="27">
        <v>-1.9512879999999999</v>
      </c>
      <c r="S1847" t="s">
        <v>13021</v>
      </c>
      <c r="X1847" t="s">
        <v>13021</v>
      </c>
    </row>
    <row r="1848" spans="1:25" x14ac:dyDescent="0.3">
      <c r="A1848" s="42">
        <v>50.1</v>
      </c>
      <c r="B1848" s="42">
        <v>3.746915</v>
      </c>
      <c r="D1848" s="27">
        <v>1</v>
      </c>
      <c r="E1848" s="27">
        <v>-0.53534499999999996</v>
      </c>
      <c r="S1848" t="s">
        <v>12048</v>
      </c>
      <c r="T1848">
        <v>2000000</v>
      </c>
      <c r="X1848" t="s">
        <v>12048</v>
      </c>
      <c r="Y1848">
        <v>4958</v>
      </c>
    </row>
    <row r="1849" spans="1:25" x14ac:dyDescent="0.3">
      <c r="A1849" s="42">
        <v>2.1</v>
      </c>
      <c r="B1849" s="42">
        <v>3.744929</v>
      </c>
      <c r="D1849" s="27">
        <v>1</v>
      </c>
      <c r="E1849" s="27">
        <v>-0.53587399999999996</v>
      </c>
      <c r="S1849" t="s">
        <v>13067</v>
      </c>
      <c r="T1849">
        <v>900000</v>
      </c>
      <c r="X1849" t="s">
        <v>13067</v>
      </c>
      <c r="Y1849">
        <v>6643</v>
      </c>
    </row>
    <row r="1850" spans="1:25" x14ac:dyDescent="0.3">
      <c r="A1850" s="42">
        <v>100</v>
      </c>
      <c r="B1850" s="42">
        <v>3.7387260000000002</v>
      </c>
      <c r="D1850" s="27">
        <v>1</v>
      </c>
      <c r="E1850" s="27">
        <v>-0.571465</v>
      </c>
      <c r="S1850" t="s">
        <v>4764</v>
      </c>
      <c r="T1850">
        <v>34000000</v>
      </c>
      <c r="X1850" t="s">
        <v>4764</v>
      </c>
      <c r="Y1850">
        <v>10654581</v>
      </c>
    </row>
    <row r="1851" spans="1:25" x14ac:dyDescent="0.3">
      <c r="A1851" s="42">
        <v>3.5</v>
      </c>
      <c r="B1851" s="42">
        <v>3.662538333333333</v>
      </c>
      <c r="D1851" s="27">
        <v>1</v>
      </c>
      <c r="E1851" s="27">
        <v>-0.89592300000000002</v>
      </c>
      <c r="S1851" t="s">
        <v>7931</v>
      </c>
      <c r="T1851">
        <v>8166666.666666667</v>
      </c>
      <c r="X1851" t="s">
        <v>7931</v>
      </c>
      <c r="Y1851">
        <v>108076580</v>
      </c>
    </row>
    <row r="1852" spans="1:25" x14ac:dyDescent="0.3">
      <c r="A1852" s="42">
        <v>0.35</v>
      </c>
      <c r="B1852" s="42">
        <v>3.65</v>
      </c>
      <c r="D1852" s="27">
        <v>1</v>
      </c>
      <c r="E1852" s="27">
        <v>-0.72071799999999997</v>
      </c>
      <c r="S1852" t="s">
        <v>10476</v>
      </c>
      <c r="T1852">
        <v>2517000</v>
      </c>
      <c r="X1852" t="s">
        <v>10476</v>
      </c>
      <c r="Y1852">
        <v>2187123</v>
      </c>
    </row>
    <row r="1853" spans="1:25" x14ac:dyDescent="0.3">
      <c r="A1853" s="42">
        <v>6.5</v>
      </c>
      <c r="B1853" s="42">
        <v>3.6497790000000001</v>
      </c>
      <c r="D1853" s="27">
        <v>1</v>
      </c>
      <c r="E1853" s="27">
        <v>-0.51577899999999999</v>
      </c>
      <c r="S1853" t="s">
        <v>12953</v>
      </c>
      <c r="T1853">
        <v>1000000</v>
      </c>
      <c r="X1853" t="s">
        <v>12953</v>
      </c>
    </row>
    <row r="1854" spans="1:25" x14ac:dyDescent="0.3">
      <c r="A1854" s="42">
        <v>150</v>
      </c>
      <c r="B1854" s="42">
        <v>3.6294849999999999</v>
      </c>
      <c r="D1854" s="27">
        <v>1</v>
      </c>
      <c r="E1854" s="27">
        <v>-0.72533899999999996</v>
      </c>
      <c r="S1854" t="s">
        <v>2166</v>
      </c>
      <c r="T1854">
        <v>39250000</v>
      </c>
      <c r="X1854" t="s">
        <v>2166</v>
      </c>
      <c r="Y1854">
        <v>71534831.75</v>
      </c>
    </row>
    <row r="1855" spans="1:25" x14ac:dyDescent="0.3">
      <c r="A1855" s="42">
        <v>10.5</v>
      </c>
      <c r="B1855" s="42">
        <v>3.6144880000000001</v>
      </c>
      <c r="D1855" s="27">
        <v>1</v>
      </c>
      <c r="E1855" s="27">
        <v>-0.85556900000000002</v>
      </c>
      <c r="S1855" t="s">
        <v>13233</v>
      </c>
      <c r="X1855" t="s">
        <v>13233</v>
      </c>
      <c r="Y1855">
        <v>169719</v>
      </c>
    </row>
    <row r="1856" spans="1:25" x14ac:dyDescent="0.3">
      <c r="A1856" s="42">
        <v>72</v>
      </c>
      <c r="B1856" s="42">
        <v>3.6</v>
      </c>
      <c r="D1856" s="27">
        <v>48</v>
      </c>
      <c r="E1856" s="27">
        <v>-47.887478999999999</v>
      </c>
      <c r="S1856" t="s">
        <v>14005</v>
      </c>
      <c r="X1856" t="s">
        <v>14005</v>
      </c>
    </row>
    <row r="1857" spans="1:25" x14ac:dyDescent="0.3">
      <c r="A1857" s="42">
        <v>28</v>
      </c>
      <c r="B1857" s="42">
        <v>3.6</v>
      </c>
      <c r="D1857" s="27">
        <v>1</v>
      </c>
      <c r="E1857" s="27">
        <v>-0.71223899999999996</v>
      </c>
      <c r="S1857" t="s">
        <v>3173</v>
      </c>
      <c r="T1857">
        <v>35666666.666666664</v>
      </c>
      <c r="X1857" t="s">
        <v>3173</v>
      </c>
      <c r="Y1857">
        <v>130260640</v>
      </c>
    </row>
    <row r="1858" spans="1:25" x14ac:dyDescent="0.3">
      <c r="A1858" s="42">
        <v>13</v>
      </c>
      <c r="B1858" s="42">
        <v>3.5747309999999999</v>
      </c>
      <c r="D1858" s="27">
        <v>1</v>
      </c>
      <c r="E1858" s="27">
        <v>-0.89976</v>
      </c>
      <c r="S1858" t="s">
        <v>13581</v>
      </c>
      <c r="T1858">
        <v>400000</v>
      </c>
      <c r="X1858" t="s">
        <v>13581</v>
      </c>
      <c r="Y1858">
        <v>425899</v>
      </c>
    </row>
    <row r="1859" spans="1:25" x14ac:dyDescent="0.3">
      <c r="A1859" s="42">
        <v>40.777777777777779</v>
      </c>
      <c r="B1859" s="42">
        <v>3.5504602222222239</v>
      </c>
      <c r="D1859" s="27">
        <v>1</v>
      </c>
      <c r="E1859" s="27">
        <v>-0.90326600000000001</v>
      </c>
      <c r="S1859" t="s">
        <v>8649</v>
      </c>
      <c r="T1859">
        <v>15000000</v>
      </c>
      <c r="X1859" t="s">
        <v>8649</v>
      </c>
      <c r="Y1859">
        <v>399879</v>
      </c>
    </row>
    <row r="1860" spans="1:25" x14ac:dyDescent="0.3">
      <c r="A1860" s="42">
        <v>0.25</v>
      </c>
      <c r="B1860" s="42">
        <v>3.5493389999999998</v>
      </c>
      <c r="D1860" s="27">
        <v>1.5</v>
      </c>
      <c r="E1860" s="27">
        <v>-1.4510000000000001</v>
      </c>
      <c r="S1860" t="s">
        <v>10033</v>
      </c>
      <c r="T1860">
        <v>6000000</v>
      </c>
      <c r="X1860" t="s">
        <v>10033</v>
      </c>
      <c r="Y1860">
        <v>6670712</v>
      </c>
    </row>
    <row r="1861" spans="1:25" x14ac:dyDescent="0.3">
      <c r="A1861" s="42">
        <v>3</v>
      </c>
      <c r="B1861" s="42">
        <v>3.517198</v>
      </c>
      <c r="D1861" s="27">
        <v>0.9</v>
      </c>
      <c r="E1861" s="27">
        <v>-0.79934099999999997</v>
      </c>
      <c r="S1861" t="s">
        <v>12350</v>
      </c>
      <c r="T1861">
        <v>1500000</v>
      </c>
      <c r="X1861" t="s">
        <v>12350</v>
      </c>
      <c r="Y1861">
        <v>712294</v>
      </c>
    </row>
    <row r="1862" spans="1:25" x14ac:dyDescent="0.3">
      <c r="A1862" s="42">
        <v>45</v>
      </c>
      <c r="B1862" s="42">
        <v>3.472213</v>
      </c>
      <c r="D1862" s="27">
        <v>0.5</v>
      </c>
      <c r="E1862" s="27">
        <v>-0.45157000000000003</v>
      </c>
      <c r="S1862" t="s">
        <v>11703</v>
      </c>
      <c r="T1862">
        <v>2500000</v>
      </c>
      <c r="X1862" t="s">
        <v>11703</v>
      </c>
      <c r="Y1862">
        <v>99851</v>
      </c>
    </row>
    <row r="1863" spans="1:25" x14ac:dyDescent="0.3">
      <c r="A1863" s="42">
        <v>34</v>
      </c>
      <c r="B1863" s="42">
        <v>3.432299</v>
      </c>
      <c r="D1863" s="27">
        <v>1</v>
      </c>
      <c r="E1863" s="27">
        <v>-0.97879000000000005</v>
      </c>
      <c r="S1863" t="s">
        <v>12667</v>
      </c>
      <c r="T1863">
        <v>10000000</v>
      </c>
      <c r="X1863" t="s">
        <v>12667</v>
      </c>
    </row>
    <row r="1864" spans="1:25" x14ac:dyDescent="0.3">
      <c r="A1864" s="42">
        <v>55</v>
      </c>
      <c r="B1864" s="42">
        <v>3.42265</v>
      </c>
      <c r="D1864" s="27">
        <v>1</v>
      </c>
      <c r="E1864" s="27">
        <v>-0.98700399999999999</v>
      </c>
      <c r="S1864" t="s">
        <v>3787</v>
      </c>
      <c r="T1864">
        <v>26666666.666666668</v>
      </c>
      <c r="X1864" t="s">
        <v>3787</v>
      </c>
      <c r="Y1864">
        <v>33541019</v>
      </c>
    </row>
    <row r="1865" spans="1:25" x14ac:dyDescent="0.3">
      <c r="A1865" s="42">
        <v>20</v>
      </c>
      <c r="B1865" s="42">
        <v>3.3937650000000001</v>
      </c>
      <c r="D1865" s="27">
        <v>1</v>
      </c>
      <c r="E1865" s="27">
        <v>-0.98998200000000003</v>
      </c>
      <c r="S1865" t="s">
        <v>5286</v>
      </c>
      <c r="X1865" t="s">
        <v>5286</v>
      </c>
    </row>
    <row r="1866" spans="1:25" x14ac:dyDescent="0.3">
      <c r="A1866" s="42">
        <v>2</v>
      </c>
      <c r="B1866" s="42">
        <v>3.3838339999999998</v>
      </c>
      <c r="D1866" s="27">
        <v>1</v>
      </c>
      <c r="E1866" s="27">
        <v>-0.93752000000000002</v>
      </c>
      <c r="S1866" t="s">
        <v>12154</v>
      </c>
      <c r="X1866" t="s">
        <v>12154</v>
      </c>
      <c r="Y1866">
        <v>95236</v>
      </c>
    </row>
    <row r="1867" spans="1:25" x14ac:dyDescent="0.3">
      <c r="A1867" s="42">
        <v>15</v>
      </c>
      <c r="B1867" s="42">
        <v>3.3524539999999998</v>
      </c>
      <c r="D1867" s="27">
        <v>1</v>
      </c>
      <c r="E1867" s="27">
        <v>-0.99361299999999997</v>
      </c>
      <c r="S1867" t="s">
        <v>10741</v>
      </c>
      <c r="X1867" t="s">
        <v>10741</v>
      </c>
      <c r="Y1867">
        <v>706622</v>
      </c>
    </row>
    <row r="1868" spans="1:25" x14ac:dyDescent="0.3">
      <c r="A1868" s="42">
        <v>25</v>
      </c>
      <c r="B1868" s="42">
        <v>3.341469</v>
      </c>
      <c r="D1868" s="27">
        <v>3.5</v>
      </c>
      <c r="E1868" s="27">
        <v>-3.4945059999999999</v>
      </c>
      <c r="S1868" t="s">
        <v>1355</v>
      </c>
      <c r="T1868">
        <v>46153333.333333336</v>
      </c>
      <c r="X1868" t="s">
        <v>1355</v>
      </c>
      <c r="Y1868">
        <v>34931729.799999997</v>
      </c>
    </row>
    <row r="1869" spans="1:25" x14ac:dyDescent="0.3">
      <c r="A1869" s="42">
        <v>2.4</v>
      </c>
      <c r="B1869" s="42">
        <v>3.3311030000000001</v>
      </c>
      <c r="D1869" s="27">
        <v>1</v>
      </c>
      <c r="E1869" s="27">
        <v>-0.99927900000000003</v>
      </c>
      <c r="S1869" t="s">
        <v>4988</v>
      </c>
      <c r="T1869">
        <v>25000000</v>
      </c>
      <c r="X1869" t="s">
        <v>4988</v>
      </c>
      <c r="Y1869">
        <v>34993971</v>
      </c>
    </row>
    <row r="1870" spans="1:25" x14ac:dyDescent="0.3">
      <c r="A1870" s="42">
        <v>110</v>
      </c>
      <c r="B1870" s="42">
        <v>3.3303419999999999</v>
      </c>
      <c r="D1870" s="27">
        <v>1.5</v>
      </c>
      <c r="E1870" s="27">
        <v>-1.4992970000000001</v>
      </c>
      <c r="S1870" t="s">
        <v>7576</v>
      </c>
      <c r="T1870">
        <v>15000000</v>
      </c>
      <c r="X1870" t="s">
        <v>7576</v>
      </c>
      <c r="Y1870">
        <v>42919096</v>
      </c>
    </row>
    <row r="1871" spans="1:25" x14ac:dyDescent="0.3">
      <c r="A1871" s="42">
        <v>4.7</v>
      </c>
      <c r="B1871" s="42">
        <v>3.3258719999999999</v>
      </c>
      <c r="D1871" s="27">
        <v>0.93</v>
      </c>
      <c r="E1871" s="27">
        <v>-0.90981400000000001</v>
      </c>
      <c r="S1871" t="s">
        <v>13090</v>
      </c>
      <c r="T1871">
        <v>825000</v>
      </c>
      <c r="X1871" t="s">
        <v>13090</v>
      </c>
      <c r="Y1871">
        <v>15278</v>
      </c>
    </row>
    <row r="1872" spans="1:25" x14ac:dyDescent="0.3">
      <c r="A1872" s="42">
        <v>0.2</v>
      </c>
      <c r="B1872" s="42">
        <v>3.3</v>
      </c>
      <c r="D1872" s="27">
        <v>0.9</v>
      </c>
      <c r="E1872" s="27">
        <v>-0.518814</v>
      </c>
      <c r="S1872" t="s">
        <v>12496</v>
      </c>
      <c r="T1872">
        <v>1300000</v>
      </c>
      <c r="X1872" t="s">
        <v>12496</v>
      </c>
      <c r="Y1872">
        <v>609042</v>
      </c>
    </row>
    <row r="1873" spans="1:25" x14ac:dyDescent="0.3">
      <c r="A1873" s="42">
        <v>12</v>
      </c>
      <c r="B1873" s="42">
        <v>3.2945530000000001</v>
      </c>
      <c r="D1873" s="27">
        <v>0.9</v>
      </c>
      <c r="E1873" s="27">
        <v>-0.89335699999999996</v>
      </c>
      <c r="S1873" t="s">
        <v>421</v>
      </c>
      <c r="T1873">
        <v>165000000</v>
      </c>
      <c r="X1873" t="s">
        <v>421</v>
      </c>
      <c r="Y1873">
        <v>189412677</v>
      </c>
    </row>
    <row r="1874" spans="1:25" x14ac:dyDescent="0.3">
      <c r="A1874" s="42">
        <v>20</v>
      </c>
      <c r="B1874" s="42">
        <v>3.2921049999999998</v>
      </c>
      <c r="D1874" s="27">
        <v>0.85</v>
      </c>
      <c r="E1874" s="27">
        <v>-0.407362</v>
      </c>
      <c r="S1874" t="s">
        <v>5334</v>
      </c>
      <c r="T1874">
        <v>24750000</v>
      </c>
      <c r="X1874" t="s">
        <v>5334</v>
      </c>
      <c r="Y1874">
        <v>27513932.333333332</v>
      </c>
    </row>
    <row r="1875" spans="1:25" x14ac:dyDescent="0.3">
      <c r="A1875" s="42">
        <v>42</v>
      </c>
      <c r="B1875" s="42">
        <v>3.2903180000000001</v>
      </c>
      <c r="D1875" s="27">
        <v>0.85</v>
      </c>
      <c r="E1875" s="27">
        <v>-3.0061000000000001E-2</v>
      </c>
      <c r="S1875" t="s">
        <v>12142</v>
      </c>
      <c r="X1875" t="s">
        <v>12142</v>
      </c>
      <c r="Y1875">
        <v>466702</v>
      </c>
    </row>
    <row r="1876" spans="1:25" x14ac:dyDescent="0.3">
      <c r="A1876" s="42">
        <v>7</v>
      </c>
      <c r="B1876" s="42">
        <v>3.269307</v>
      </c>
      <c r="D1876" s="27">
        <v>25</v>
      </c>
      <c r="E1876" s="27">
        <v>-21.905313</v>
      </c>
      <c r="S1876" t="s">
        <v>5972</v>
      </c>
      <c r="T1876">
        <v>21666666.666666668</v>
      </c>
      <c r="X1876" t="s">
        <v>5972</v>
      </c>
      <c r="Y1876">
        <v>8523554.666666666</v>
      </c>
    </row>
    <row r="1877" spans="1:25" x14ac:dyDescent="0.3">
      <c r="A1877" s="42">
        <v>0.75</v>
      </c>
      <c r="B1877" s="42">
        <v>3.2577919999999998</v>
      </c>
      <c r="D1877" s="27">
        <v>0.82499999999999996</v>
      </c>
      <c r="E1877" s="27">
        <v>-0.80972200000000005</v>
      </c>
      <c r="S1877" t="s">
        <v>12233</v>
      </c>
      <c r="T1877">
        <v>2000000</v>
      </c>
      <c r="X1877" t="s">
        <v>12233</v>
      </c>
    </row>
    <row r="1878" spans="1:25" x14ac:dyDescent="0.3">
      <c r="A1878" s="42">
        <v>19</v>
      </c>
      <c r="B1878" s="42">
        <v>3.2458610000000001</v>
      </c>
      <c r="D1878" s="27">
        <v>0.99</v>
      </c>
      <c r="E1878" s="27">
        <v>-0.96365500000000004</v>
      </c>
      <c r="S1878" t="s">
        <v>11089</v>
      </c>
      <c r="T1878">
        <v>3166666.6666666665</v>
      </c>
      <c r="X1878" t="s">
        <v>11089</v>
      </c>
    </row>
    <row r="1879" spans="1:25" x14ac:dyDescent="0.3">
      <c r="A1879" s="42">
        <v>1</v>
      </c>
      <c r="B1879" s="42">
        <v>3.2315</v>
      </c>
      <c r="D1879" s="27">
        <v>0.8</v>
      </c>
      <c r="E1879" s="27">
        <v>-0.65541700000000003</v>
      </c>
      <c r="S1879" t="s">
        <v>3435</v>
      </c>
      <c r="T1879">
        <v>28500000</v>
      </c>
      <c r="X1879" t="s">
        <v>3435</v>
      </c>
      <c r="Y1879">
        <v>27551257.666666668</v>
      </c>
    </row>
    <row r="1880" spans="1:25" x14ac:dyDescent="0.3">
      <c r="A1880" s="42">
        <v>32</v>
      </c>
      <c r="B1880" s="42">
        <v>3.2286959999999998</v>
      </c>
      <c r="D1880" s="27">
        <v>0.6</v>
      </c>
      <c r="E1880" s="27">
        <v>-0.56431200000000004</v>
      </c>
      <c r="S1880" t="s">
        <v>709</v>
      </c>
      <c r="T1880">
        <v>52436363.636363633</v>
      </c>
      <c r="X1880" t="s">
        <v>709</v>
      </c>
      <c r="Y1880">
        <v>70712991.888888896</v>
      </c>
    </row>
    <row r="1881" spans="1:25" x14ac:dyDescent="0.3">
      <c r="A1881" s="42">
        <v>65</v>
      </c>
      <c r="B1881" s="42">
        <v>3.2081900000000001</v>
      </c>
      <c r="D1881" s="27">
        <v>0.8</v>
      </c>
      <c r="E1881" s="27">
        <v>-0.75829100000000005</v>
      </c>
      <c r="S1881" t="s">
        <v>12820</v>
      </c>
      <c r="T1881">
        <v>1000000</v>
      </c>
      <c r="X1881" t="s">
        <v>12820</v>
      </c>
      <c r="Y1881">
        <v>798341</v>
      </c>
    </row>
    <row r="1882" spans="1:25" x14ac:dyDescent="0.3">
      <c r="A1882" s="42">
        <v>20</v>
      </c>
      <c r="B1882" s="42">
        <v>3.179303</v>
      </c>
      <c r="D1882" s="27">
        <v>0.5</v>
      </c>
      <c r="E1882" s="27">
        <v>-0.47370299999999999</v>
      </c>
      <c r="S1882" t="s">
        <v>1501</v>
      </c>
      <c r="T1882">
        <v>7000000</v>
      </c>
      <c r="X1882" t="s">
        <v>1501</v>
      </c>
      <c r="Y1882">
        <v>233103</v>
      </c>
    </row>
    <row r="1883" spans="1:25" x14ac:dyDescent="0.3">
      <c r="A1883" s="42">
        <v>0.06</v>
      </c>
      <c r="B1883" s="42">
        <v>3.1569699999999998</v>
      </c>
      <c r="D1883" s="27">
        <v>0.75</v>
      </c>
      <c r="E1883" s="27">
        <v>-0.67249899999999996</v>
      </c>
      <c r="S1883" t="s">
        <v>5483</v>
      </c>
      <c r="T1883">
        <v>10250000</v>
      </c>
      <c r="X1883" t="s">
        <v>5483</v>
      </c>
      <c r="Y1883">
        <v>9400394.5</v>
      </c>
    </row>
    <row r="1884" spans="1:25" x14ac:dyDescent="0.3">
      <c r="A1884" s="42">
        <v>0.25</v>
      </c>
      <c r="B1884" s="42">
        <v>3.1382099999999999</v>
      </c>
      <c r="D1884" s="27">
        <v>0.75</v>
      </c>
      <c r="E1884" s="27">
        <v>-0.70267100000000005</v>
      </c>
      <c r="S1884" t="s">
        <v>5817</v>
      </c>
      <c r="T1884">
        <v>16475000</v>
      </c>
      <c r="X1884" t="s">
        <v>5817</v>
      </c>
      <c r="Y1884">
        <v>20450000</v>
      </c>
    </row>
    <row r="1885" spans="1:25" x14ac:dyDescent="0.3">
      <c r="A1885" s="42">
        <v>2</v>
      </c>
      <c r="B1885" s="42">
        <v>3.1322220000000001</v>
      </c>
      <c r="D1885" s="27">
        <v>0.9</v>
      </c>
      <c r="E1885" s="27">
        <v>-0.88162200000000002</v>
      </c>
      <c r="S1885" t="s">
        <v>10364</v>
      </c>
      <c r="T1885">
        <v>2700000</v>
      </c>
      <c r="X1885" t="s">
        <v>10364</v>
      </c>
      <c r="Y1885">
        <v>10173199.5</v>
      </c>
    </row>
    <row r="1886" spans="1:25" x14ac:dyDescent="0.3">
      <c r="A1886" s="42">
        <v>75</v>
      </c>
      <c r="B1886" s="42">
        <v>3.120196</v>
      </c>
      <c r="D1886" s="27">
        <v>145</v>
      </c>
      <c r="E1886" s="27">
        <v>-14.463239</v>
      </c>
      <c r="S1886" t="s">
        <v>5232</v>
      </c>
      <c r="X1886" t="s">
        <v>5232</v>
      </c>
      <c r="Y1886">
        <v>7501404</v>
      </c>
    </row>
    <row r="1887" spans="1:25" x14ac:dyDescent="0.3">
      <c r="A1887" s="42">
        <v>1.5</v>
      </c>
      <c r="B1887" s="42">
        <v>3.0996800000000002</v>
      </c>
      <c r="D1887" s="27">
        <v>0.7</v>
      </c>
      <c r="E1887" s="27">
        <v>-0.68949199999999999</v>
      </c>
      <c r="S1887" t="s">
        <v>5900</v>
      </c>
      <c r="T1887">
        <v>12500000</v>
      </c>
      <c r="X1887" t="s">
        <v>5900</v>
      </c>
      <c r="Y1887">
        <v>5348993</v>
      </c>
    </row>
    <row r="1888" spans="1:25" x14ac:dyDescent="0.3">
      <c r="A1888" s="42">
        <v>2.7</v>
      </c>
      <c r="B1888" s="42">
        <v>3.092822</v>
      </c>
      <c r="D1888" s="27">
        <v>0.6</v>
      </c>
      <c r="E1888" s="27">
        <v>-0.428012</v>
      </c>
      <c r="S1888" t="s">
        <v>8962</v>
      </c>
      <c r="T1888">
        <v>10000000</v>
      </c>
      <c r="X1888" t="s">
        <v>8962</v>
      </c>
      <c r="Y1888">
        <v>1776659</v>
      </c>
    </row>
    <row r="1889" spans="1:25" x14ac:dyDescent="0.3">
      <c r="A1889" s="42">
        <v>68</v>
      </c>
      <c r="B1889" s="42">
        <v>3.0698840000000001</v>
      </c>
      <c r="D1889" s="27">
        <v>0.6</v>
      </c>
      <c r="E1889" s="27">
        <v>-0.57638400000000001</v>
      </c>
      <c r="S1889" t="s">
        <v>3408</v>
      </c>
      <c r="T1889">
        <v>30750000</v>
      </c>
      <c r="X1889" t="s">
        <v>3408</v>
      </c>
      <c r="Y1889">
        <v>24549686.600000001</v>
      </c>
    </row>
    <row r="1890" spans="1:25" x14ac:dyDescent="0.3">
      <c r="A1890" s="42">
        <v>32</v>
      </c>
      <c r="B1890" s="42">
        <v>3.0637319999999999</v>
      </c>
      <c r="D1890" s="27">
        <v>0.6</v>
      </c>
      <c r="E1890" s="27">
        <v>-0.586507</v>
      </c>
      <c r="S1890" t="s">
        <v>3065</v>
      </c>
      <c r="T1890">
        <v>20112000</v>
      </c>
      <c r="X1890" t="s">
        <v>3065</v>
      </c>
      <c r="Y1890">
        <v>56238335</v>
      </c>
    </row>
    <row r="1891" spans="1:25" x14ac:dyDescent="0.3">
      <c r="A1891" s="42">
        <v>16</v>
      </c>
      <c r="B1891" s="42">
        <v>3.0570240000000002</v>
      </c>
      <c r="D1891" s="27">
        <v>0.56000000000000005</v>
      </c>
      <c r="E1891" s="27">
        <v>-4.4995E-2</v>
      </c>
      <c r="S1891" t="s">
        <v>5537</v>
      </c>
      <c r="T1891">
        <v>10893000</v>
      </c>
      <c r="X1891" t="s">
        <v>5537</v>
      </c>
      <c r="Y1891">
        <v>14664905.727272727</v>
      </c>
    </row>
    <row r="1892" spans="1:25" x14ac:dyDescent="0.3">
      <c r="A1892" s="42">
        <v>75</v>
      </c>
      <c r="B1892" s="42">
        <v>3.0091549999999998</v>
      </c>
      <c r="D1892" s="27">
        <v>0.56000000000000005</v>
      </c>
      <c r="E1892" s="27">
        <v>-0.557755</v>
      </c>
      <c r="S1892" t="s">
        <v>3259</v>
      </c>
      <c r="T1892">
        <v>29000000</v>
      </c>
      <c r="X1892" t="s">
        <v>3259</v>
      </c>
      <c r="Y1892">
        <v>22725551.666666668</v>
      </c>
    </row>
    <row r="1893" spans="1:25" x14ac:dyDescent="0.3">
      <c r="A1893" s="42">
        <v>1.1000000000000001</v>
      </c>
      <c r="B1893" s="42">
        <v>3.0051230000000002</v>
      </c>
      <c r="D1893" s="27">
        <v>0.55000000000000004</v>
      </c>
      <c r="E1893" s="27">
        <v>-0.53310800000000003</v>
      </c>
      <c r="S1893" t="s">
        <v>4809</v>
      </c>
      <c r="T1893">
        <v>32500000</v>
      </c>
      <c r="X1893" t="s">
        <v>4809</v>
      </c>
      <c r="Y1893">
        <v>309125409</v>
      </c>
    </row>
    <row r="1894" spans="1:25" x14ac:dyDescent="0.3">
      <c r="A1894" s="42">
        <v>62</v>
      </c>
      <c r="B1894" s="42">
        <v>3</v>
      </c>
      <c r="D1894" s="27">
        <v>0.5</v>
      </c>
      <c r="E1894" s="27">
        <v>-0.165959</v>
      </c>
      <c r="S1894" t="s">
        <v>13282</v>
      </c>
      <c r="X1894" t="s">
        <v>13282</v>
      </c>
      <c r="Y1894">
        <v>79043</v>
      </c>
    </row>
    <row r="1895" spans="1:25" x14ac:dyDescent="0.3">
      <c r="A1895" s="42">
        <v>7.5</v>
      </c>
      <c r="B1895" s="42">
        <v>2.960089</v>
      </c>
      <c r="D1895" s="27">
        <v>0.5</v>
      </c>
      <c r="E1895" s="27">
        <v>-0.20453199999999999</v>
      </c>
      <c r="S1895" t="s">
        <v>11030</v>
      </c>
      <c r="T1895">
        <v>4000000</v>
      </c>
      <c r="X1895" t="s">
        <v>11030</v>
      </c>
      <c r="Y1895">
        <v>143653</v>
      </c>
    </row>
    <row r="1896" spans="1:25" x14ac:dyDescent="0.3">
      <c r="A1896" s="42">
        <v>14</v>
      </c>
      <c r="B1896" s="42">
        <v>2.9291230000000001</v>
      </c>
      <c r="D1896" s="27">
        <v>0.5</v>
      </c>
      <c r="E1896" s="27">
        <v>-0.25665300000000002</v>
      </c>
      <c r="S1896" t="s">
        <v>9820</v>
      </c>
      <c r="T1896">
        <v>7000000</v>
      </c>
      <c r="X1896" t="s">
        <v>9820</v>
      </c>
    </row>
    <row r="1897" spans="1:25" x14ac:dyDescent="0.3">
      <c r="A1897" s="42">
        <v>0.23</v>
      </c>
      <c r="B1897" s="42">
        <v>2.9211299999999998</v>
      </c>
      <c r="D1897" s="27">
        <v>0.5</v>
      </c>
      <c r="E1897" s="27">
        <v>-0.34592299999999998</v>
      </c>
      <c r="S1897" t="s">
        <v>13034</v>
      </c>
      <c r="T1897">
        <v>594500</v>
      </c>
      <c r="X1897" t="s">
        <v>13034</v>
      </c>
    </row>
    <row r="1898" spans="1:25" x14ac:dyDescent="0.3">
      <c r="A1898" s="42">
        <v>11</v>
      </c>
      <c r="B1898" s="42">
        <v>2.9032619999999998</v>
      </c>
      <c r="D1898" s="27">
        <v>0.5</v>
      </c>
      <c r="E1898" s="27">
        <v>-0.348611</v>
      </c>
      <c r="S1898" t="s">
        <v>4229</v>
      </c>
      <c r="T1898">
        <v>17500000</v>
      </c>
      <c r="X1898" t="s">
        <v>4229</v>
      </c>
      <c r="Y1898">
        <v>4655082.333333333</v>
      </c>
    </row>
    <row r="1899" spans="1:25" x14ac:dyDescent="0.3">
      <c r="A1899" s="42">
        <v>2.5</v>
      </c>
      <c r="B1899" s="42">
        <v>2.9</v>
      </c>
      <c r="D1899" s="27">
        <v>2</v>
      </c>
      <c r="E1899" s="27">
        <v>-1.730939</v>
      </c>
      <c r="S1899" t="s">
        <v>10537</v>
      </c>
      <c r="T1899">
        <v>3209000</v>
      </c>
      <c r="X1899" t="s">
        <v>10537</v>
      </c>
    </row>
    <row r="1900" spans="1:25" x14ac:dyDescent="0.3">
      <c r="A1900" s="42">
        <v>0.1</v>
      </c>
      <c r="B1900" s="42">
        <v>2.9</v>
      </c>
      <c r="D1900" s="27">
        <v>0.5</v>
      </c>
      <c r="E1900" s="27">
        <v>-0.36622199999999999</v>
      </c>
      <c r="S1900" t="s">
        <v>6107</v>
      </c>
      <c r="T1900">
        <v>28000000</v>
      </c>
      <c r="X1900" t="s">
        <v>6107</v>
      </c>
      <c r="Y1900">
        <v>669276</v>
      </c>
    </row>
    <row r="1901" spans="1:25" x14ac:dyDescent="0.3">
      <c r="A1901" s="42">
        <v>3.5</v>
      </c>
      <c r="B1901" s="42">
        <v>2.8900320000000002</v>
      </c>
      <c r="D1901" s="27">
        <v>0.5</v>
      </c>
      <c r="E1901" s="27">
        <v>-0.44714999999999999</v>
      </c>
      <c r="S1901" t="s">
        <v>10094</v>
      </c>
      <c r="T1901">
        <v>6000000</v>
      </c>
      <c r="X1901" t="s">
        <v>10094</v>
      </c>
      <c r="Y1901">
        <v>399611</v>
      </c>
    </row>
    <row r="1902" spans="1:25" x14ac:dyDescent="0.3">
      <c r="A1902" s="42">
        <v>9</v>
      </c>
      <c r="B1902" s="42">
        <v>2.8834949999999999</v>
      </c>
      <c r="D1902" s="27">
        <v>0.5</v>
      </c>
      <c r="E1902" s="27">
        <v>-0.40198299999999998</v>
      </c>
      <c r="S1902" t="s">
        <v>10895</v>
      </c>
      <c r="T1902">
        <v>8000000</v>
      </c>
      <c r="X1902" t="s">
        <v>10895</v>
      </c>
      <c r="Y1902">
        <v>3713002</v>
      </c>
    </row>
    <row r="1903" spans="1:25" x14ac:dyDescent="0.3">
      <c r="A1903" s="42">
        <v>21.5</v>
      </c>
      <c r="B1903" s="42">
        <v>2.862501</v>
      </c>
      <c r="D1903" s="27">
        <v>0.5</v>
      </c>
      <c r="E1903" s="27">
        <v>-0.46806300000000001</v>
      </c>
      <c r="S1903" t="s">
        <v>7952</v>
      </c>
      <c r="T1903">
        <v>8750000</v>
      </c>
      <c r="X1903" t="s">
        <v>7952</v>
      </c>
      <c r="Y1903">
        <v>22532852.25</v>
      </c>
    </row>
    <row r="1904" spans="1:25" x14ac:dyDescent="0.3">
      <c r="A1904" s="42">
        <v>9</v>
      </c>
      <c r="B1904" s="42">
        <v>2.8608389999999999</v>
      </c>
      <c r="D1904" s="27">
        <v>0.5</v>
      </c>
      <c r="E1904" s="27">
        <v>-0.48686600000000002</v>
      </c>
      <c r="S1904" t="s">
        <v>7035</v>
      </c>
      <c r="T1904">
        <v>18000000</v>
      </c>
      <c r="X1904" t="s">
        <v>7035</v>
      </c>
      <c r="Y1904">
        <v>26906039</v>
      </c>
    </row>
    <row r="1905" spans="1:25" x14ac:dyDescent="0.3">
      <c r="A1905" s="42">
        <v>200</v>
      </c>
      <c r="B1905" s="42">
        <v>2.8539330000000001</v>
      </c>
      <c r="D1905" s="27">
        <v>0.5</v>
      </c>
      <c r="E1905" s="27">
        <v>-0.26269900000000002</v>
      </c>
      <c r="S1905" t="s">
        <v>7607</v>
      </c>
      <c r="T1905">
        <v>15000000</v>
      </c>
      <c r="X1905" t="s">
        <v>7607</v>
      </c>
      <c r="Y1905">
        <v>30259652</v>
      </c>
    </row>
    <row r="1906" spans="1:25" x14ac:dyDescent="0.3">
      <c r="A1906" s="42">
        <v>3</v>
      </c>
      <c r="B1906" s="42">
        <v>2.844929</v>
      </c>
      <c r="D1906" s="27">
        <v>0.5</v>
      </c>
      <c r="E1906" s="27">
        <v>-0.48794500000000002</v>
      </c>
      <c r="S1906" t="s">
        <v>13985</v>
      </c>
      <c r="T1906">
        <v>200000</v>
      </c>
      <c r="X1906" t="s">
        <v>13985</v>
      </c>
      <c r="Y1906">
        <v>1111</v>
      </c>
    </row>
    <row r="1907" spans="1:25" x14ac:dyDescent="0.3">
      <c r="A1907" s="42">
        <v>2.5000000000000001E-2</v>
      </c>
      <c r="B1907" s="42">
        <v>2.8316219999999999</v>
      </c>
      <c r="D1907" s="27">
        <v>0.5</v>
      </c>
      <c r="E1907" s="27">
        <v>-0.498668</v>
      </c>
      <c r="S1907" t="s">
        <v>6977</v>
      </c>
      <c r="T1907">
        <v>18500000</v>
      </c>
      <c r="X1907" t="s">
        <v>6977</v>
      </c>
      <c r="Y1907">
        <v>18439082</v>
      </c>
    </row>
    <row r="1908" spans="1:25" x14ac:dyDescent="0.3">
      <c r="A1908" s="42">
        <v>6</v>
      </c>
      <c r="B1908" s="42">
        <v>2.8287710000000001</v>
      </c>
      <c r="D1908" s="27">
        <v>41.5</v>
      </c>
      <c r="E1908" s="27">
        <v>-41.183157999999999</v>
      </c>
      <c r="S1908" t="s">
        <v>127</v>
      </c>
      <c r="T1908">
        <v>80625000</v>
      </c>
      <c r="X1908" t="s">
        <v>127</v>
      </c>
      <c r="Y1908">
        <v>79547790.1875</v>
      </c>
    </row>
    <row r="1909" spans="1:25" x14ac:dyDescent="0.3">
      <c r="A1909" s="42">
        <v>50</v>
      </c>
      <c r="B1909" s="42">
        <v>2.8224179999999999</v>
      </c>
      <c r="D1909" s="27">
        <v>7.9</v>
      </c>
      <c r="E1909" s="27">
        <v>-7.2287600000000003</v>
      </c>
      <c r="S1909" t="s">
        <v>5916</v>
      </c>
      <c r="T1909">
        <v>25000000</v>
      </c>
      <c r="X1909" t="s">
        <v>5916</v>
      </c>
      <c r="Y1909">
        <v>14095303</v>
      </c>
    </row>
    <row r="1910" spans="1:25" x14ac:dyDescent="0.3">
      <c r="A1910" s="42">
        <v>12.6</v>
      </c>
      <c r="B1910" s="42">
        <v>2.817771</v>
      </c>
      <c r="D1910" s="27">
        <v>0.5</v>
      </c>
      <c r="E1910" s="27">
        <v>-0.47880099999999998</v>
      </c>
      <c r="S1910" t="s">
        <v>10026</v>
      </c>
      <c r="T1910">
        <v>6000000</v>
      </c>
      <c r="X1910" t="s">
        <v>10026</v>
      </c>
      <c r="Y1910">
        <v>6851636</v>
      </c>
    </row>
    <row r="1911" spans="1:25" x14ac:dyDescent="0.3">
      <c r="A1911" s="42">
        <v>8</v>
      </c>
      <c r="B1911" s="42">
        <v>2.8141850000000002</v>
      </c>
      <c r="D1911" s="27">
        <v>2</v>
      </c>
      <c r="E1911" s="27">
        <v>-1.2319549999999999</v>
      </c>
      <c r="S1911" t="s">
        <v>11792</v>
      </c>
      <c r="T1911">
        <v>2400000</v>
      </c>
      <c r="X1911" t="s">
        <v>11792</v>
      </c>
    </row>
    <row r="1912" spans="1:25" x14ac:dyDescent="0.3">
      <c r="A1912" s="42">
        <v>53</v>
      </c>
      <c r="B1912" s="42">
        <v>2.8087439999999999</v>
      </c>
      <c r="D1912" s="27">
        <v>0.45</v>
      </c>
      <c r="E1912" s="27">
        <v>-7.0877999999999997E-2</v>
      </c>
      <c r="S1912" t="s">
        <v>12257</v>
      </c>
      <c r="T1912">
        <v>1000000</v>
      </c>
      <c r="X1912" t="s">
        <v>12257</v>
      </c>
      <c r="Y1912">
        <v>4231500</v>
      </c>
    </row>
    <row r="1913" spans="1:25" x14ac:dyDescent="0.3">
      <c r="A1913" s="42">
        <v>10</v>
      </c>
      <c r="B1913" s="42">
        <v>2.8011900000000001</v>
      </c>
      <c r="D1913" s="27">
        <v>0.5</v>
      </c>
      <c r="E1913" s="27">
        <v>-0.47699999999999998</v>
      </c>
      <c r="S1913" t="s">
        <v>2316</v>
      </c>
      <c r="T1913">
        <v>42900000</v>
      </c>
      <c r="X1913" t="s">
        <v>2316</v>
      </c>
      <c r="Y1913">
        <v>38552786.75</v>
      </c>
    </row>
    <row r="1914" spans="1:25" x14ac:dyDescent="0.3">
      <c r="A1914" s="42">
        <v>30</v>
      </c>
      <c r="B1914" s="42">
        <v>2.7748339999999998</v>
      </c>
      <c r="D1914" s="27">
        <v>25</v>
      </c>
      <c r="E1914" s="27">
        <v>-24.990089999999999</v>
      </c>
      <c r="S1914" t="s">
        <v>338</v>
      </c>
      <c r="T1914">
        <v>64333333.333333336</v>
      </c>
      <c r="X1914" t="s">
        <v>338</v>
      </c>
      <c r="Y1914">
        <v>66672941.888888888</v>
      </c>
    </row>
    <row r="1915" spans="1:25" x14ac:dyDescent="0.3">
      <c r="A1915" s="42">
        <v>1</v>
      </c>
      <c r="B1915" s="42">
        <v>2.773863</v>
      </c>
      <c r="D1915" s="27">
        <v>1.0661670000000001</v>
      </c>
      <c r="E1915" s="27">
        <v>-0.80805400000000005</v>
      </c>
      <c r="S1915" t="s">
        <v>6905</v>
      </c>
      <c r="T1915">
        <v>27000000</v>
      </c>
      <c r="X1915" t="s">
        <v>6905</v>
      </c>
    </row>
    <row r="1916" spans="1:25" x14ac:dyDescent="0.3">
      <c r="A1916" s="42">
        <v>50</v>
      </c>
      <c r="B1916" s="42">
        <v>2.752475</v>
      </c>
      <c r="D1916" s="27">
        <v>0.1</v>
      </c>
      <c r="E1916" s="27">
        <v>-8.8202000000000003E-2</v>
      </c>
      <c r="S1916" t="s">
        <v>10373</v>
      </c>
      <c r="T1916">
        <v>5000000</v>
      </c>
      <c r="X1916" t="s">
        <v>10373</v>
      </c>
      <c r="Y1916">
        <v>14343976</v>
      </c>
    </row>
    <row r="1917" spans="1:25" x14ac:dyDescent="0.3">
      <c r="A1917" s="42">
        <v>0.15</v>
      </c>
      <c r="B1917" s="42">
        <v>2.732062</v>
      </c>
      <c r="D1917" s="27">
        <v>0.4</v>
      </c>
      <c r="E1917" s="27">
        <v>-0.273613</v>
      </c>
      <c r="S1917" t="s">
        <v>323</v>
      </c>
      <c r="T1917">
        <v>115000000</v>
      </c>
      <c r="X1917" t="s">
        <v>323</v>
      </c>
      <c r="Y1917">
        <v>107043375.66666667</v>
      </c>
    </row>
    <row r="1918" spans="1:25" x14ac:dyDescent="0.3">
      <c r="A1918" s="42">
        <v>0.22500000000000001</v>
      </c>
      <c r="B1918" s="42">
        <v>2.7132079999999998</v>
      </c>
      <c r="D1918" s="27">
        <v>6</v>
      </c>
      <c r="E1918" s="27">
        <v>-5.9871569999999998</v>
      </c>
      <c r="S1918" t="s">
        <v>105</v>
      </c>
      <c r="T1918">
        <v>102000000</v>
      </c>
      <c r="X1918" t="s">
        <v>105</v>
      </c>
      <c r="Y1918">
        <v>123286001.2</v>
      </c>
    </row>
    <row r="1919" spans="1:25" x14ac:dyDescent="0.3">
      <c r="A1919" s="42">
        <v>77.2</v>
      </c>
      <c r="B1919" s="42">
        <v>2.7</v>
      </c>
      <c r="D1919" s="27">
        <v>0.45</v>
      </c>
      <c r="E1919" s="27">
        <v>-0.41584900000000002</v>
      </c>
      <c r="S1919" t="s">
        <v>12649</v>
      </c>
      <c r="T1919">
        <v>3000000</v>
      </c>
      <c r="X1919" t="s">
        <v>12649</v>
      </c>
      <c r="Y1919">
        <v>16101109</v>
      </c>
    </row>
    <row r="1920" spans="1:25" x14ac:dyDescent="0.3">
      <c r="A1920" s="42">
        <v>1.9</v>
      </c>
      <c r="B1920" s="42">
        <v>2.7</v>
      </c>
      <c r="D1920" s="27">
        <v>1.750211</v>
      </c>
      <c r="E1920" s="27">
        <v>-0.226328</v>
      </c>
      <c r="S1920" t="s">
        <v>637</v>
      </c>
      <c r="T1920">
        <v>108600000</v>
      </c>
      <c r="X1920" t="s">
        <v>637</v>
      </c>
      <c r="Y1920">
        <v>83423053.400000006</v>
      </c>
    </row>
    <row r="1921" spans="1:25" x14ac:dyDescent="0.3">
      <c r="A1921" s="42">
        <v>2.9</v>
      </c>
      <c r="B1921" s="42">
        <v>2.6954280000000002</v>
      </c>
      <c r="D1921" s="27">
        <v>0.3</v>
      </c>
      <c r="E1921" s="27">
        <v>-4.4648E-2</v>
      </c>
      <c r="S1921" t="s">
        <v>8575</v>
      </c>
      <c r="T1921">
        <v>11000000</v>
      </c>
      <c r="X1921" t="s">
        <v>8575</v>
      </c>
      <c r="Y1921">
        <v>23978402</v>
      </c>
    </row>
    <row r="1922" spans="1:25" x14ac:dyDescent="0.3">
      <c r="A1922" s="42">
        <v>0.96</v>
      </c>
      <c r="B1922" s="42">
        <v>2.690677</v>
      </c>
      <c r="D1922" s="27">
        <v>0.3</v>
      </c>
      <c r="E1922" s="27">
        <v>-0.28310800000000003</v>
      </c>
      <c r="S1922" t="s">
        <v>2482</v>
      </c>
      <c r="T1922">
        <v>30454545.454545453</v>
      </c>
      <c r="X1922" t="s">
        <v>2482</v>
      </c>
      <c r="Y1922">
        <v>49727030.272727273</v>
      </c>
    </row>
    <row r="1923" spans="1:25" x14ac:dyDescent="0.3">
      <c r="A1923" s="42">
        <v>3.3</v>
      </c>
      <c r="B1923" s="42">
        <v>2.6900750000000002</v>
      </c>
      <c r="D1923" s="27">
        <v>0.16</v>
      </c>
      <c r="E1923" s="27">
        <v>-0.147562</v>
      </c>
      <c r="S1923" t="s">
        <v>8816</v>
      </c>
      <c r="T1923">
        <v>12600000</v>
      </c>
      <c r="X1923" t="s">
        <v>8816</v>
      </c>
      <c r="Y1923">
        <v>15417771</v>
      </c>
    </row>
    <row r="1924" spans="1:25" x14ac:dyDescent="0.3">
      <c r="A1924" s="42">
        <v>28</v>
      </c>
      <c r="B1924" s="42">
        <v>2.688364</v>
      </c>
      <c r="D1924" s="27">
        <v>0.3</v>
      </c>
      <c r="E1924" s="27">
        <v>-0.25945800000000002</v>
      </c>
      <c r="S1924" t="s">
        <v>7600</v>
      </c>
      <c r="T1924">
        <v>7875000</v>
      </c>
      <c r="X1924" t="s">
        <v>7600</v>
      </c>
      <c r="Y1924">
        <v>16008568</v>
      </c>
    </row>
    <row r="1925" spans="1:25" x14ac:dyDescent="0.3">
      <c r="A1925" s="42">
        <v>32</v>
      </c>
      <c r="B1925" s="42">
        <v>2.6670150000000001</v>
      </c>
      <c r="D1925" s="27">
        <v>0.2</v>
      </c>
      <c r="E1925" s="27">
        <v>-0.194801</v>
      </c>
      <c r="S1925" t="s">
        <v>11728</v>
      </c>
      <c r="T1925">
        <v>2400000</v>
      </c>
      <c r="X1925" t="s">
        <v>11728</v>
      </c>
      <c r="Y1925">
        <v>978908</v>
      </c>
    </row>
    <row r="1926" spans="1:25" x14ac:dyDescent="0.3">
      <c r="A1926" s="42">
        <v>40</v>
      </c>
      <c r="B1926" s="42">
        <v>2.615685</v>
      </c>
      <c r="D1926" s="27">
        <v>0.3</v>
      </c>
      <c r="E1926" s="27">
        <v>-0.29753200000000002</v>
      </c>
      <c r="S1926" t="s">
        <v>9059</v>
      </c>
      <c r="T1926">
        <v>10000000</v>
      </c>
      <c r="X1926" t="s">
        <v>9059</v>
      </c>
    </row>
    <row r="1927" spans="1:25" x14ac:dyDescent="0.3">
      <c r="A1927" s="42">
        <v>6</v>
      </c>
      <c r="B1927" s="42">
        <v>2.5969139999999999</v>
      </c>
      <c r="D1927" s="27">
        <v>0.25</v>
      </c>
      <c r="E1927" s="27">
        <v>-3.7714999999999999E-2</v>
      </c>
      <c r="S1927" t="s">
        <v>6959</v>
      </c>
      <c r="T1927">
        <v>16266666.666666666</v>
      </c>
      <c r="X1927" t="s">
        <v>6959</v>
      </c>
      <c r="Y1927">
        <v>20977080.333333332</v>
      </c>
    </row>
    <row r="1928" spans="1:25" x14ac:dyDescent="0.3">
      <c r="A1928" s="42">
        <v>11</v>
      </c>
      <c r="B1928" s="42">
        <v>2.5928719999999998</v>
      </c>
      <c r="D1928" s="27">
        <v>0.25</v>
      </c>
      <c r="E1928" s="27">
        <v>-4.6865999999999998E-2</v>
      </c>
      <c r="S1928" t="s">
        <v>5456</v>
      </c>
      <c r="T1928">
        <v>27000000</v>
      </c>
      <c r="X1928" t="s">
        <v>5456</v>
      </c>
      <c r="Y1928">
        <v>2775593</v>
      </c>
    </row>
    <row r="1929" spans="1:25" x14ac:dyDescent="0.3">
      <c r="A1929" s="42">
        <v>35.200000000000003</v>
      </c>
      <c r="B1929" s="42">
        <v>2.588228</v>
      </c>
      <c r="D1929" s="27">
        <v>0.25</v>
      </c>
      <c r="E1929" s="27">
        <v>-7.2160000000000002E-2</v>
      </c>
      <c r="S1929" t="s">
        <v>8824</v>
      </c>
      <c r="T1929">
        <v>10000000</v>
      </c>
      <c r="X1929" t="s">
        <v>8824</v>
      </c>
      <c r="Y1929">
        <v>20339754</v>
      </c>
    </row>
    <row r="1930" spans="1:25" x14ac:dyDescent="0.3">
      <c r="A1930" s="42">
        <v>3.2</v>
      </c>
      <c r="B1930" s="42">
        <v>2.576314</v>
      </c>
      <c r="D1930" s="27">
        <v>0.25</v>
      </c>
      <c r="E1930" s="27">
        <v>-0.20050599999999999</v>
      </c>
      <c r="S1930" t="s">
        <v>12957</v>
      </c>
      <c r="T1930">
        <v>1000000</v>
      </c>
      <c r="X1930" t="s">
        <v>12957</v>
      </c>
    </row>
    <row r="1931" spans="1:25" x14ac:dyDescent="0.3">
      <c r="A1931" s="42">
        <v>40</v>
      </c>
      <c r="B1931" s="42">
        <v>2.5757180000000002</v>
      </c>
      <c r="D1931" s="27">
        <v>11</v>
      </c>
      <c r="E1931" s="27">
        <v>-10.954338999999999</v>
      </c>
      <c r="S1931" t="s">
        <v>3020</v>
      </c>
      <c r="T1931">
        <v>71000000</v>
      </c>
      <c r="X1931" t="s">
        <v>3020</v>
      </c>
      <c r="Y1931">
        <v>11466088</v>
      </c>
    </row>
    <row r="1932" spans="1:25" x14ac:dyDescent="0.3">
      <c r="A1932" s="42">
        <v>8</v>
      </c>
      <c r="B1932" s="42">
        <v>2.5727419999999999</v>
      </c>
      <c r="D1932" s="27">
        <v>0.25</v>
      </c>
      <c r="E1932" s="27">
        <v>-0.23180500000000001</v>
      </c>
      <c r="S1932" t="s">
        <v>9828</v>
      </c>
      <c r="X1932" t="s">
        <v>9828</v>
      </c>
    </row>
    <row r="1933" spans="1:25" x14ac:dyDescent="0.3">
      <c r="A1933" s="42">
        <v>10</v>
      </c>
      <c r="B1933" s="42">
        <v>2.5704419999999999</v>
      </c>
      <c r="D1933" s="27">
        <v>8.9333333333333336</v>
      </c>
      <c r="E1933" s="27">
        <v>-8.8285413333333338</v>
      </c>
      <c r="S1933" t="s">
        <v>11142</v>
      </c>
      <c r="T1933">
        <v>3500000</v>
      </c>
      <c r="X1933" t="s">
        <v>11142</v>
      </c>
      <c r="Y1933">
        <v>220234</v>
      </c>
    </row>
    <row r="1934" spans="1:25" x14ac:dyDescent="0.3">
      <c r="A1934" s="42">
        <v>11</v>
      </c>
      <c r="B1934" s="42">
        <v>2.569248</v>
      </c>
      <c r="D1934" s="27">
        <v>0.22500000000000001</v>
      </c>
      <c r="E1934" s="27">
        <v>-0.1137</v>
      </c>
      <c r="S1934" t="s">
        <v>12749</v>
      </c>
      <c r="T1934">
        <v>1000000</v>
      </c>
      <c r="X1934" t="s">
        <v>12749</v>
      </c>
    </row>
    <row r="1935" spans="1:25" x14ac:dyDescent="0.3">
      <c r="A1935" s="42">
        <v>4</v>
      </c>
      <c r="B1935" s="42">
        <v>2.5668009999999999</v>
      </c>
      <c r="D1935" s="27">
        <v>0.2</v>
      </c>
      <c r="E1935" s="27">
        <v>-0.12197</v>
      </c>
      <c r="S1935" t="s">
        <v>1112</v>
      </c>
      <c r="T1935">
        <v>5000000</v>
      </c>
      <c r="X1935" t="s">
        <v>1112</v>
      </c>
      <c r="Y1935">
        <v>20733485</v>
      </c>
    </row>
    <row r="1936" spans="1:25" x14ac:dyDescent="0.3">
      <c r="A1936" s="42">
        <v>11</v>
      </c>
      <c r="B1936" s="42">
        <v>2.5587390000000001</v>
      </c>
      <c r="D1936" s="27">
        <v>51.375</v>
      </c>
      <c r="E1936" s="27">
        <v>-51.315226000000003</v>
      </c>
      <c r="S1936" t="s">
        <v>11101</v>
      </c>
      <c r="T1936">
        <v>3500000</v>
      </c>
      <c r="X1936" t="s">
        <v>11101</v>
      </c>
      <c r="Y1936">
        <v>25138292</v>
      </c>
    </row>
    <row r="1937" spans="1:25" x14ac:dyDescent="0.3">
      <c r="A1937" s="42">
        <v>23</v>
      </c>
      <c r="B1937" s="42">
        <v>2.5560649999999998</v>
      </c>
      <c r="D1937" s="27">
        <v>0.2</v>
      </c>
      <c r="E1937" s="27">
        <v>-2.5318E-2</v>
      </c>
      <c r="S1937" t="s">
        <v>11808</v>
      </c>
      <c r="T1937">
        <v>2100000</v>
      </c>
      <c r="X1937" t="s">
        <v>11808</v>
      </c>
      <c r="Y1937">
        <v>3330</v>
      </c>
    </row>
    <row r="1938" spans="1:25" x14ac:dyDescent="0.3">
      <c r="A1938" s="42">
        <v>17.899999999999999</v>
      </c>
      <c r="B1938" s="42">
        <v>2.5499999999999998</v>
      </c>
      <c r="D1938" s="27">
        <v>5.6716666666666669</v>
      </c>
      <c r="E1938" s="27">
        <v>-5.5316506666666667</v>
      </c>
      <c r="S1938" t="s">
        <v>12410</v>
      </c>
      <c r="T1938">
        <v>1125000</v>
      </c>
      <c r="X1938" t="s">
        <v>12410</v>
      </c>
    </row>
    <row r="1939" spans="1:25" x14ac:dyDescent="0.3">
      <c r="A1939" s="42">
        <v>4</v>
      </c>
      <c r="B1939" s="42">
        <v>2.5257619999999998</v>
      </c>
      <c r="D1939" s="27">
        <v>0.2</v>
      </c>
      <c r="E1939" s="27">
        <v>-0.19888900000000001</v>
      </c>
      <c r="S1939" t="s">
        <v>13009</v>
      </c>
      <c r="T1939">
        <v>1000000</v>
      </c>
      <c r="X1939" t="s">
        <v>13009</v>
      </c>
    </row>
    <row r="1940" spans="1:25" x14ac:dyDescent="0.3">
      <c r="A1940" s="42">
        <v>10</v>
      </c>
      <c r="B1940" s="42">
        <v>2.514138</v>
      </c>
      <c r="D1940" s="27">
        <v>1.2</v>
      </c>
      <c r="E1940" s="27">
        <v>-1.08928</v>
      </c>
      <c r="S1940" t="s">
        <v>7271</v>
      </c>
      <c r="T1940">
        <v>16000000</v>
      </c>
      <c r="X1940" t="s">
        <v>7271</v>
      </c>
      <c r="Y1940">
        <v>17441330</v>
      </c>
    </row>
    <row r="1941" spans="1:25" x14ac:dyDescent="0.3">
      <c r="A1941" s="42">
        <v>15</v>
      </c>
      <c r="B1941" s="42">
        <v>2.50867</v>
      </c>
      <c r="D1941" s="27">
        <v>0.16</v>
      </c>
      <c r="E1941" s="27">
        <v>-4.0159999999999996E-3</v>
      </c>
      <c r="S1941" t="s">
        <v>12994</v>
      </c>
      <c r="T1941">
        <v>1000000</v>
      </c>
      <c r="X1941" t="s">
        <v>12994</v>
      </c>
    </row>
    <row r="1942" spans="1:25" x14ac:dyDescent="0.3">
      <c r="A1942" s="42">
        <v>26</v>
      </c>
      <c r="B1942" s="42">
        <v>2.5016509999999998</v>
      </c>
      <c r="D1942" s="27">
        <v>0.15</v>
      </c>
      <c r="E1942" s="27">
        <v>-0.14508599999999999</v>
      </c>
      <c r="S1942" t="s">
        <v>7409</v>
      </c>
      <c r="T1942">
        <v>12666666.666666666</v>
      </c>
      <c r="X1942" t="s">
        <v>7409</v>
      </c>
      <c r="Y1942">
        <v>29623015.666666668</v>
      </c>
    </row>
    <row r="1943" spans="1:25" x14ac:dyDescent="0.3">
      <c r="A1943" s="42">
        <v>19</v>
      </c>
      <c r="B1943" s="42">
        <v>2.4831539999999999</v>
      </c>
      <c r="D1943" s="27">
        <v>0.15</v>
      </c>
      <c r="E1943" s="27">
        <v>-0.14414199999999999</v>
      </c>
      <c r="S1943" t="s">
        <v>12776</v>
      </c>
      <c r="X1943" t="s">
        <v>12776</v>
      </c>
      <c r="Y1943">
        <v>4417124</v>
      </c>
    </row>
    <row r="1944" spans="1:25" x14ac:dyDescent="0.3">
      <c r="A1944" s="42">
        <v>35</v>
      </c>
      <c r="B1944" s="42">
        <v>2.4812419999999999</v>
      </c>
      <c r="D1944" s="27">
        <v>6.5</v>
      </c>
      <c r="E1944" s="27">
        <v>-6.0943860000000001</v>
      </c>
      <c r="S1944" t="s">
        <v>10937</v>
      </c>
      <c r="T1944">
        <v>1500000</v>
      </c>
      <c r="X1944" t="s">
        <v>10937</v>
      </c>
      <c r="Y1944">
        <v>265107</v>
      </c>
    </row>
    <row r="1945" spans="1:25" x14ac:dyDescent="0.3">
      <c r="A1945" s="42">
        <v>15</v>
      </c>
      <c r="B1945" s="42">
        <v>2.4391630000000002</v>
      </c>
      <c r="D1945" s="27">
        <v>49.5</v>
      </c>
      <c r="E1945" s="27">
        <v>-46.856310999999998</v>
      </c>
      <c r="S1945" t="s">
        <v>2704</v>
      </c>
      <c r="X1945" t="s">
        <v>2704</v>
      </c>
      <c r="Y1945">
        <v>35754555</v>
      </c>
    </row>
    <row r="1946" spans="1:25" x14ac:dyDescent="0.3">
      <c r="A1946" s="42">
        <v>0.379</v>
      </c>
      <c r="B1946" s="42">
        <v>2.4289999999999998</v>
      </c>
      <c r="D1946" s="27">
        <v>0.2</v>
      </c>
      <c r="E1946" s="27">
        <v>-0.140621</v>
      </c>
      <c r="S1946" t="s">
        <v>2001</v>
      </c>
      <c r="T1946">
        <v>41666666.666666664</v>
      </c>
      <c r="X1946" t="s">
        <v>2001</v>
      </c>
      <c r="Y1946">
        <v>68662076.5</v>
      </c>
    </row>
    <row r="1947" spans="1:25" x14ac:dyDescent="0.3">
      <c r="A1947" s="42">
        <v>15</v>
      </c>
      <c r="B1947" s="42">
        <v>2.4113310000000001</v>
      </c>
      <c r="D1947" s="27">
        <v>0.06</v>
      </c>
      <c r="E1947" s="27">
        <v>-1.9442999999999998E-2</v>
      </c>
      <c r="S1947" t="s">
        <v>12481</v>
      </c>
      <c r="T1947">
        <v>1250000</v>
      </c>
      <c r="X1947" t="s">
        <v>12481</v>
      </c>
    </row>
    <row r="1948" spans="1:25" x14ac:dyDescent="0.3">
      <c r="A1948" s="42">
        <v>0.42699999999999999</v>
      </c>
      <c r="B1948" s="42">
        <v>2.4063829999999999</v>
      </c>
      <c r="D1948" s="27">
        <v>7.0000000000000007E-2</v>
      </c>
      <c r="E1948" s="27">
        <v>-3.9916E-2</v>
      </c>
      <c r="S1948" t="s">
        <v>9642</v>
      </c>
      <c r="T1948">
        <v>7500000</v>
      </c>
      <c r="X1948" t="s">
        <v>9642</v>
      </c>
      <c r="Y1948">
        <v>12610552</v>
      </c>
    </row>
    <row r="1949" spans="1:25" x14ac:dyDescent="0.3">
      <c r="A1949" s="42">
        <v>60</v>
      </c>
      <c r="B1949" s="42">
        <v>2.4012639999999998</v>
      </c>
      <c r="D1949" s="27">
        <v>51.644444444444446</v>
      </c>
      <c r="E1949" s="27">
        <v>-51.32249244444445</v>
      </c>
      <c r="S1949" t="s">
        <v>9523</v>
      </c>
      <c r="T1949">
        <v>8000000</v>
      </c>
      <c r="X1949" t="s">
        <v>9523</v>
      </c>
      <c r="Y1949">
        <v>53481</v>
      </c>
    </row>
    <row r="1950" spans="1:25" x14ac:dyDescent="0.3">
      <c r="A1950" s="42">
        <v>0.60899999999999999</v>
      </c>
      <c r="B1950" s="42">
        <v>2.391</v>
      </c>
      <c r="D1950" s="27">
        <v>0.5</v>
      </c>
      <c r="E1950" s="27">
        <v>-0.49039100000000002</v>
      </c>
      <c r="S1950" t="s">
        <v>11852</v>
      </c>
      <c r="T1950">
        <v>2000000</v>
      </c>
      <c r="X1950" t="s">
        <v>11852</v>
      </c>
    </row>
    <row r="1951" spans="1:25" x14ac:dyDescent="0.3">
      <c r="A1951" s="42">
        <v>1</v>
      </c>
      <c r="B1951" s="42">
        <v>2.386698</v>
      </c>
      <c r="D1951" s="27">
        <v>2.7E-2</v>
      </c>
      <c r="E1951" s="27">
        <v>-1.8769000000000001E-2</v>
      </c>
      <c r="S1951" t="s">
        <v>2568</v>
      </c>
      <c r="T1951">
        <v>37200000</v>
      </c>
      <c r="X1951" t="s">
        <v>2568</v>
      </c>
      <c r="Y1951">
        <v>37480452.799999997</v>
      </c>
    </row>
    <row r="1952" spans="1:25" x14ac:dyDescent="0.3">
      <c r="A1952" s="42">
        <v>22</v>
      </c>
      <c r="B1952" s="42">
        <v>2.3754360000000001</v>
      </c>
      <c r="D1952" s="27">
        <v>27.125</v>
      </c>
      <c r="E1952" s="27">
        <v>-23.385742666666669</v>
      </c>
      <c r="S1952" t="s">
        <v>3085</v>
      </c>
      <c r="T1952">
        <v>28539000</v>
      </c>
      <c r="X1952" t="s">
        <v>3085</v>
      </c>
      <c r="Y1952">
        <v>45406442.384615384</v>
      </c>
    </row>
    <row r="1953" spans="1:25" x14ac:dyDescent="0.3">
      <c r="A1953" s="42">
        <v>13</v>
      </c>
      <c r="B1953" s="42">
        <v>2.3615370000000002</v>
      </c>
      <c r="D1953" s="27">
        <v>1</v>
      </c>
      <c r="E1953" s="27">
        <v>-0.90540399999999999</v>
      </c>
      <c r="S1953" t="s">
        <v>11873</v>
      </c>
      <c r="T1953">
        <v>2000000</v>
      </c>
      <c r="X1953" t="s">
        <v>11873</v>
      </c>
    </row>
    <row r="1954" spans="1:25" x14ac:dyDescent="0.3">
      <c r="A1954" s="42">
        <v>30</v>
      </c>
      <c r="B1954" s="42">
        <v>2.357532</v>
      </c>
      <c r="D1954" s="27">
        <v>8.9999999999999993E-3</v>
      </c>
      <c r="E1954" s="27">
        <v>-4.4159999999999998E-3</v>
      </c>
      <c r="S1954" t="s">
        <v>10679</v>
      </c>
      <c r="X1954" t="s">
        <v>10679</v>
      </c>
      <c r="Y1954">
        <v>728</v>
      </c>
    </row>
    <row r="1955" spans="1:25" x14ac:dyDescent="0.3">
      <c r="A1955" s="42">
        <v>13.5</v>
      </c>
      <c r="B1955" s="42">
        <v>2.3549880000000001</v>
      </c>
      <c r="S1955" t="s">
        <v>835</v>
      </c>
      <c r="T1955">
        <v>83666666.666666672</v>
      </c>
      <c r="X1955" t="s">
        <v>835</v>
      </c>
      <c r="Y1955">
        <v>78844291.333333328</v>
      </c>
    </row>
    <row r="1956" spans="1:25" x14ac:dyDescent="0.3">
      <c r="A1956" s="42">
        <v>12</v>
      </c>
      <c r="B1956" s="42">
        <v>2.3481230000000002</v>
      </c>
      <c r="S1956" t="s">
        <v>9963</v>
      </c>
      <c r="T1956">
        <v>6000000</v>
      </c>
      <c r="X1956" t="s">
        <v>9963</v>
      </c>
      <c r="Y1956">
        <v>102300000</v>
      </c>
    </row>
    <row r="1957" spans="1:25" x14ac:dyDescent="0.3">
      <c r="A1957" s="42">
        <v>3.6</v>
      </c>
      <c r="B1957" s="42">
        <v>2.3230439999999999</v>
      </c>
      <c r="S1957" t="s">
        <v>381</v>
      </c>
      <c r="T1957">
        <v>180000000</v>
      </c>
      <c r="X1957" t="s">
        <v>381</v>
      </c>
      <c r="Y1957">
        <v>241407328</v>
      </c>
    </row>
    <row r="1958" spans="1:25" x14ac:dyDescent="0.3">
      <c r="A1958" s="42">
        <v>45</v>
      </c>
      <c r="B1958" s="42">
        <v>2.30755</v>
      </c>
      <c r="S1958" t="s">
        <v>6015</v>
      </c>
      <c r="T1958">
        <v>25000000</v>
      </c>
      <c r="X1958" t="s">
        <v>6015</v>
      </c>
      <c r="Y1958">
        <v>777423</v>
      </c>
    </row>
    <row r="1959" spans="1:25" x14ac:dyDescent="0.3">
      <c r="A1959" s="42">
        <v>35</v>
      </c>
      <c r="B1959" s="42">
        <v>2.3049499999999998</v>
      </c>
      <c r="S1959" t="s">
        <v>11157</v>
      </c>
      <c r="T1959">
        <v>100000</v>
      </c>
      <c r="X1959" t="s">
        <v>11157</v>
      </c>
      <c r="Y1959">
        <v>5228617</v>
      </c>
    </row>
    <row r="1960" spans="1:25" x14ac:dyDescent="0.3">
      <c r="A1960" s="42">
        <v>14</v>
      </c>
      <c r="B1960" s="42">
        <v>2.2980459999999998</v>
      </c>
      <c r="S1960" t="s">
        <v>4470</v>
      </c>
      <c r="T1960">
        <v>16566666.666666666</v>
      </c>
      <c r="X1960" t="s">
        <v>4470</v>
      </c>
      <c r="Y1960">
        <v>122757143</v>
      </c>
    </row>
    <row r="1961" spans="1:25" x14ac:dyDescent="0.3">
      <c r="A1961" s="42">
        <v>1.9</v>
      </c>
      <c r="B1961" s="42">
        <v>2.2706469999999999</v>
      </c>
      <c r="S1961" t="s">
        <v>296</v>
      </c>
      <c r="T1961">
        <v>82307692.307692304</v>
      </c>
      <c r="X1961" t="s">
        <v>296</v>
      </c>
      <c r="Y1961">
        <v>124562239.07692307</v>
      </c>
    </row>
    <row r="1962" spans="1:25" x14ac:dyDescent="0.3">
      <c r="A1962" s="42">
        <v>8</v>
      </c>
      <c r="B1962" s="42">
        <v>2.269307</v>
      </c>
      <c r="S1962" t="s">
        <v>6428</v>
      </c>
      <c r="T1962">
        <v>20000000</v>
      </c>
      <c r="X1962" t="s">
        <v>6428</v>
      </c>
      <c r="Y1962">
        <v>48423368</v>
      </c>
    </row>
    <row r="1963" spans="1:25" x14ac:dyDescent="0.3">
      <c r="A1963" s="42">
        <v>0.45</v>
      </c>
      <c r="B1963" s="42">
        <v>2.2622930000000001</v>
      </c>
      <c r="S1963" t="s">
        <v>14049</v>
      </c>
      <c r="T1963">
        <v>1200000</v>
      </c>
      <c r="X1963" t="s">
        <v>14049</v>
      </c>
      <c r="Y1963">
        <v>110720</v>
      </c>
    </row>
    <row r="1964" spans="1:25" x14ac:dyDescent="0.3">
      <c r="A1964" s="42">
        <v>15</v>
      </c>
      <c r="B1964" s="42">
        <v>2.237244</v>
      </c>
      <c r="S1964" t="s">
        <v>2754</v>
      </c>
      <c r="T1964">
        <v>23760000</v>
      </c>
      <c r="X1964" t="s">
        <v>2754</v>
      </c>
      <c r="Y1964">
        <v>9930159.8000000007</v>
      </c>
    </row>
    <row r="1965" spans="1:25" x14ac:dyDescent="0.3">
      <c r="A1965" s="42">
        <v>0.2</v>
      </c>
      <c r="B1965" s="42">
        <v>2.2282410000000001</v>
      </c>
      <c r="S1965" t="s">
        <v>7782</v>
      </c>
      <c r="T1965">
        <v>20000000</v>
      </c>
      <c r="X1965" t="s">
        <v>7782</v>
      </c>
      <c r="Y1965">
        <v>4002955</v>
      </c>
    </row>
    <row r="1966" spans="1:25" x14ac:dyDescent="0.3">
      <c r="A1966" s="42">
        <v>11</v>
      </c>
      <c r="B1966" s="42">
        <v>2.2142550000000001</v>
      </c>
      <c r="S1966" t="s">
        <v>7188</v>
      </c>
      <c r="T1966">
        <v>8500000</v>
      </c>
      <c r="X1966" t="s">
        <v>7188</v>
      </c>
      <c r="Y1966">
        <v>1028658</v>
      </c>
    </row>
    <row r="1967" spans="1:25" x14ac:dyDescent="0.3">
      <c r="A1967" s="42">
        <v>7</v>
      </c>
      <c r="B1967" s="42">
        <v>2.1905250000000001</v>
      </c>
      <c r="S1967" t="s">
        <v>9615</v>
      </c>
      <c r="T1967">
        <v>6412500</v>
      </c>
      <c r="X1967" t="s">
        <v>9615</v>
      </c>
      <c r="Y1967">
        <v>2062413.5</v>
      </c>
    </row>
    <row r="1968" spans="1:25" x14ac:dyDescent="0.3">
      <c r="A1968" s="42">
        <v>32</v>
      </c>
      <c r="B1968" s="42">
        <v>2.1809539999999998</v>
      </c>
      <c r="S1968" t="s">
        <v>1556</v>
      </c>
      <c r="T1968">
        <v>65000000</v>
      </c>
      <c r="X1968" t="s">
        <v>1556</v>
      </c>
      <c r="Y1968">
        <v>253543667.5</v>
      </c>
    </row>
    <row r="1969" spans="1:25" x14ac:dyDescent="0.3">
      <c r="A1969" s="42">
        <v>48</v>
      </c>
      <c r="B1969" s="42">
        <v>2.17319</v>
      </c>
      <c r="S1969" t="s">
        <v>10886</v>
      </c>
      <c r="T1969">
        <v>2750000</v>
      </c>
      <c r="X1969" t="s">
        <v>10886</v>
      </c>
      <c r="Y1969">
        <v>3472357.5</v>
      </c>
    </row>
    <row r="1970" spans="1:25" x14ac:dyDescent="0.3">
      <c r="A1970" s="42">
        <v>7</v>
      </c>
      <c r="B1970" s="42">
        <v>2.1668630000000002</v>
      </c>
      <c r="S1970" t="s">
        <v>1839</v>
      </c>
      <c r="T1970">
        <v>44000000</v>
      </c>
      <c r="X1970" t="s">
        <v>1839</v>
      </c>
      <c r="Y1970">
        <v>21471685</v>
      </c>
    </row>
    <row r="1971" spans="1:25" x14ac:dyDescent="0.3">
      <c r="A1971" s="42">
        <v>16.5</v>
      </c>
      <c r="B1971" s="42">
        <v>2.1639110000000001</v>
      </c>
      <c r="S1971" t="s">
        <v>982</v>
      </c>
      <c r="T1971">
        <v>45142857.142857142</v>
      </c>
      <c r="X1971" t="s">
        <v>982</v>
      </c>
      <c r="Y1971">
        <v>32931217.285714287</v>
      </c>
    </row>
    <row r="1972" spans="1:25" x14ac:dyDescent="0.3">
      <c r="A1972" s="42">
        <v>16.5</v>
      </c>
      <c r="B1972" s="42">
        <v>2.1639110000000001</v>
      </c>
      <c r="S1972" t="s">
        <v>3764</v>
      </c>
      <c r="T1972">
        <v>29500000</v>
      </c>
      <c r="X1972" t="s">
        <v>3764</v>
      </c>
      <c r="Y1972">
        <v>26742807.666666668</v>
      </c>
    </row>
    <row r="1973" spans="1:25" x14ac:dyDescent="0.3">
      <c r="A1973" s="42">
        <v>30</v>
      </c>
      <c r="B1973" s="42">
        <v>2.1544099999999999</v>
      </c>
      <c r="S1973" t="s">
        <v>3592</v>
      </c>
      <c r="T1973">
        <v>42333333.333333336</v>
      </c>
      <c r="X1973" t="s">
        <v>3592</v>
      </c>
      <c r="Y1973">
        <v>71263290.666666672</v>
      </c>
    </row>
    <row r="1974" spans="1:25" x14ac:dyDescent="0.3">
      <c r="A1974" s="42">
        <v>38</v>
      </c>
      <c r="B1974" s="42">
        <v>2.1377760000000001</v>
      </c>
      <c r="S1974" t="s">
        <v>13624</v>
      </c>
      <c r="T1974">
        <v>375000</v>
      </c>
      <c r="X1974" t="s">
        <v>13624</v>
      </c>
      <c r="Y1974">
        <v>617172</v>
      </c>
    </row>
    <row r="1975" spans="1:25" x14ac:dyDescent="0.3">
      <c r="A1975" s="42">
        <v>65</v>
      </c>
      <c r="B1975" s="42">
        <v>2.1282019999999999</v>
      </c>
      <c r="S1975" t="s">
        <v>999</v>
      </c>
      <c r="T1975">
        <v>61000000</v>
      </c>
      <c r="X1975" t="s">
        <v>999</v>
      </c>
      <c r="Y1975">
        <v>53634485.666666664</v>
      </c>
    </row>
    <row r="1976" spans="1:25" x14ac:dyDescent="0.3">
      <c r="A1976" s="42">
        <v>1.7</v>
      </c>
      <c r="B1976" s="42">
        <v>2.126455</v>
      </c>
      <c r="S1976" t="s">
        <v>9300</v>
      </c>
      <c r="T1976">
        <v>9000000</v>
      </c>
      <c r="X1976" t="s">
        <v>9300</v>
      </c>
    </row>
    <row r="1977" spans="1:25" x14ac:dyDescent="0.3">
      <c r="A1977" s="42">
        <v>8</v>
      </c>
      <c r="B1977" s="42">
        <v>2.106233</v>
      </c>
      <c r="S1977" t="s">
        <v>10269</v>
      </c>
      <c r="X1977" t="s">
        <v>10269</v>
      </c>
      <c r="Y1977">
        <v>563699</v>
      </c>
    </row>
    <row r="1978" spans="1:25" x14ac:dyDescent="0.3">
      <c r="A1978" s="42">
        <v>8</v>
      </c>
      <c r="B1978" s="42">
        <v>2.105505</v>
      </c>
      <c r="S1978" t="s">
        <v>12866</v>
      </c>
      <c r="X1978" t="s">
        <v>12866</v>
      </c>
      <c r="Y1978">
        <v>227241</v>
      </c>
    </row>
    <row r="1979" spans="1:25" x14ac:dyDescent="0.3">
      <c r="A1979" s="42">
        <v>11</v>
      </c>
      <c r="B1979" s="42">
        <v>2.103828</v>
      </c>
      <c r="S1979" t="s">
        <v>11574</v>
      </c>
      <c r="T1979">
        <v>3000000</v>
      </c>
      <c r="X1979" t="s">
        <v>11574</v>
      </c>
    </row>
    <row r="1980" spans="1:25" x14ac:dyDescent="0.3">
      <c r="A1980" s="42">
        <v>7</v>
      </c>
      <c r="B1980" s="42">
        <v>2.0944509999999998</v>
      </c>
      <c r="S1980" t="s">
        <v>291</v>
      </c>
      <c r="T1980">
        <v>108562500</v>
      </c>
      <c r="X1980" t="s">
        <v>291</v>
      </c>
      <c r="Y1980">
        <v>119046932.75</v>
      </c>
    </row>
    <row r="1981" spans="1:25" x14ac:dyDescent="0.3">
      <c r="A1981" s="42">
        <v>0.3</v>
      </c>
      <c r="B1981" s="42">
        <v>2.060184</v>
      </c>
      <c r="S1981" t="s">
        <v>391</v>
      </c>
      <c r="T1981">
        <v>43000000</v>
      </c>
      <c r="X1981" t="s">
        <v>391</v>
      </c>
      <c r="Y1981">
        <v>5734196</v>
      </c>
    </row>
    <row r="1982" spans="1:25" x14ac:dyDescent="0.3">
      <c r="A1982" s="42">
        <v>33</v>
      </c>
      <c r="B1982" s="42">
        <v>2.0573320000000002</v>
      </c>
      <c r="S1982" t="s">
        <v>9275</v>
      </c>
      <c r="T1982">
        <v>8800000</v>
      </c>
      <c r="X1982" t="s">
        <v>9275</v>
      </c>
    </row>
    <row r="1983" spans="1:25" x14ac:dyDescent="0.3">
      <c r="A1983" s="42">
        <v>170</v>
      </c>
      <c r="B1983" s="42">
        <v>2.051787</v>
      </c>
      <c r="S1983" t="s">
        <v>2436</v>
      </c>
      <c r="T1983">
        <v>32550000</v>
      </c>
      <c r="X1983" t="s">
        <v>2436</v>
      </c>
      <c r="Y1983">
        <v>17170880.75</v>
      </c>
    </row>
    <row r="1984" spans="1:25" x14ac:dyDescent="0.3">
      <c r="A1984" s="42">
        <v>30</v>
      </c>
      <c r="B1984" s="42">
        <v>2.0488089999999999</v>
      </c>
      <c r="S1984" t="s">
        <v>12292</v>
      </c>
      <c r="T1984">
        <v>70000000</v>
      </c>
      <c r="X1984" t="s">
        <v>12292</v>
      </c>
      <c r="Y1984">
        <v>129319</v>
      </c>
    </row>
    <row r="1985" spans="1:25" x14ac:dyDescent="0.3">
      <c r="A1985" s="42">
        <v>7.0000000000000001E-3</v>
      </c>
      <c r="B1985" s="42">
        <v>2.0339200000000002</v>
      </c>
      <c r="S1985" t="s">
        <v>1090</v>
      </c>
      <c r="T1985">
        <v>91000000</v>
      </c>
      <c r="X1985" t="s">
        <v>1090</v>
      </c>
      <c r="Y1985">
        <v>119948293.33333333</v>
      </c>
    </row>
    <row r="1986" spans="1:25" x14ac:dyDescent="0.3">
      <c r="A1986" s="42">
        <v>10</v>
      </c>
      <c r="B1986" s="42">
        <v>2.0337723333333337</v>
      </c>
      <c r="S1986" t="s">
        <v>10913</v>
      </c>
      <c r="T1986">
        <v>4000000</v>
      </c>
      <c r="X1986" t="s">
        <v>10913</v>
      </c>
      <c r="Y1986">
        <v>2601847</v>
      </c>
    </row>
    <row r="1987" spans="1:25" x14ac:dyDescent="0.3">
      <c r="A1987" s="42">
        <v>0.8</v>
      </c>
      <c r="B1987" s="42">
        <v>2.0333830000000002</v>
      </c>
      <c r="S1987" t="s">
        <v>573</v>
      </c>
      <c r="T1987">
        <v>76307692.307692304</v>
      </c>
      <c r="X1987" t="s">
        <v>573</v>
      </c>
      <c r="Y1987">
        <v>104837830.84615384</v>
      </c>
    </row>
    <row r="1988" spans="1:25" x14ac:dyDescent="0.3">
      <c r="A1988" s="42">
        <v>30</v>
      </c>
      <c r="B1988" s="42">
        <v>2</v>
      </c>
      <c r="S1988" t="s">
        <v>3015</v>
      </c>
      <c r="T1988">
        <v>40500000</v>
      </c>
      <c r="X1988" t="s">
        <v>3015</v>
      </c>
      <c r="Y1988">
        <v>11820264.5</v>
      </c>
    </row>
    <row r="1989" spans="1:25" x14ac:dyDescent="0.3">
      <c r="A1989" s="42">
        <v>0.7</v>
      </c>
      <c r="B1989" s="42">
        <v>1.9949730000000001</v>
      </c>
      <c r="S1989" t="s">
        <v>2038</v>
      </c>
      <c r="T1989">
        <v>39750000</v>
      </c>
      <c r="X1989" t="s">
        <v>2038</v>
      </c>
      <c r="Y1989">
        <v>25338681.5</v>
      </c>
    </row>
    <row r="1990" spans="1:25" x14ac:dyDescent="0.3">
      <c r="A1990" s="42">
        <v>1</v>
      </c>
      <c r="B1990" s="42">
        <v>1.957978</v>
      </c>
      <c r="S1990" t="s">
        <v>1249</v>
      </c>
      <c r="T1990">
        <v>67000000</v>
      </c>
      <c r="X1990" t="s">
        <v>1249</v>
      </c>
      <c r="Y1990">
        <v>23902065</v>
      </c>
    </row>
    <row r="1991" spans="1:25" x14ac:dyDescent="0.3">
      <c r="A1991" s="42">
        <v>1.5</v>
      </c>
      <c r="B1991" s="42">
        <v>1.9473389999999999</v>
      </c>
      <c r="S1991" t="s">
        <v>7437</v>
      </c>
      <c r="T1991">
        <v>16000000</v>
      </c>
      <c r="X1991" t="s">
        <v>7437</v>
      </c>
    </row>
    <row r="1992" spans="1:25" x14ac:dyDescent="0.3">
      <c r="A1992" s="42">
        <v>55</v>
      </c>
      <c r="B1992" s="42">
        <v>1.9323049999999999</v>
      </c>
      <c r="S1992" t="s">
        <v>10466</v>
      </c>
      <c r="T1992">
        <v>5000000</v>
      </c>
      <c r="X1992" t="s">
        <v>10466</v>
      </c>
      <c r="Y1992">
        <v>4074023</v>
      </c>
    </row>
    <row r="1993" spans="1:25" x14ac:dyDescent="0.3">
      <c r="A1993" s="42">
        <v>130</v>
      </c>
      <c r="B1993" s="42">
        <v>1.9203330000000001</v>
      </c>
      <c r="S1993" t="s">
        <v>4701</v>
      </c>
      <c r="T1993">
        <v>29500000</v>
      </c>
      <c r="X1993" t="s">
        <v>4701</v>
      </c>
      <c r="Y1993">
        <v>31546275.25</v>
      </c>
    </row>
    <row r="1994" spans="1:25" x14ac:dyDescent="0.3">
      <c r="A1994" s="42">
        <v>2</v>
      </c>
      <c r="B1994" s="42">
        <v>1.8851340000000001</v>
      </c>
      <c r="S1994" t="s">
        <v>6291</v>
      </c>
      <c r="T1994">
        <v>17000000</v>
      </c>
      <c r="X1994" t="s">
        <v>6291</v>
      </c>
      <c r="Y1994">
        <v>2963012</v>
      </c>
    </row>
    <row r="1995" spans="1:25" x14ac:dyDescent="0.3">
      <c r="A1995" s="42">
        <v>0.439</v>
      </c>
      <c r="B1995" s="42">
        <v>1.861</v>
      </c>
      <c r="S1995" t="s">
        <v>7304</v>
      </c>
      <c r="T1995">
        <v>17000000</v>
      </c>
      <c r="X1995" t="s">
        <v>7304</v>
      </c>
      <c r="Y1995">
        <v>16372049.5</v>
      </c>
    </row>
    <row r="1996" spans="1:25" x14ac:dyDescent="0.3">
      <c r="A1996" s="42">
        <v>3.5</v>
      </c>
      <c r="B1996" s="42">
        <v>1.854039</v>
      </c>
      <c r="S1996" t="s">
        <v>8660</v>
      </c>
      <c r="T1996">
        <v>7000000</v>
      </c>
      <c r="X1996" t="s">
        <v>8660</v>
      </c>
      <c r="Y1996">
        <v>23838</v>
      </c>
    </row>
    <row r="1997" spans="1:25" x14ac:dyDescent="0.3">
      <c r="A1997" s="42">
        <v>45</v>
      </c>
      <c r="B1997" s="42">
        <v>1.8157479999999999</v>
      </c>
      <c r="S1997" t="s">
        <v>10989</v>
      </c>
      <c r="T1997">
        <v>4000000</v>
      </c>
      <c r="X1997" t="s">
        <v>10989</v>
      </c>
      <c r="Y1997">
        <v>4063</v>
      </c>
    </row>
    <row r="1998" spans="1:25" x14ac:dyDescent="0.3">
      <c r="A1998" s="42">
        <v>40</v>
      </c>
      <c r="B1998" s="42">
        <v>1.7970660000000001</v>
      </c>
      <c r="S1998" t="s">
        <v>2669</v>
      </c>
      <c r="T1998">
        <v>37200000</v>
      </c>
      <c r="X1998" t="s">
        <v>2669</v>
      </c>
      <c r="Y1998">
        <v>52880309.333333336</v>
      </c>
    </row>
    <row r="1999" spans="1:25" x14ac:dyDescent="0.3">
      <c r="A1999" s="42">
        <v>10</v>
      </c>
      <c r="B1999" s="42">
        <v>1.7585904000000003</v>
      </c>
      <c r="S1999" t="s">
        <v>10918</v>
      </c>
      <c r="T1999">
        <v>4000000</v>
      </c>
      <c r="X1999" t="s">
        <v>10918</v>
      </c>
      <c r="Y1999">
        <v>800000</v>
      </c>
    </row>
    <row r="2000" spans="1:25" x14ac:dyDescent="0.3">
      <c r="A2000" s="42">
        <v>5</v>
      </c>
      <c r="B2000" s="42">
        <v>1.755271</v>
      </c>
      <c r="S2000" t="s">
        <v>377</v>
      </c>
      <c r="T2000">
        <v>170000000</v>
      </c>
      <c r="X2000" t="s">
        <v>377</v>
      </c>
      <c r="Y2000">
        <v>155111815</v>
      </c>
    </row>
    <row r="2001" spans="1:25" x14ac:dyDescent="0.3">
      <c r="A2001" s="42">
        <v>30</v>
      </c>
      <c r="B2001" s="42">
        <v>1.7433320000000001</v>
      </c>
      <c r="S2001" t="s">
        <v>4836</v>
      </c>
      <c r="T2001">
        <v>29000000</v>
      </c>
      <c r="X2001" t="s">
        <v>4836</v>
      </c>
      <c r="Y2001">
        <v>50041732</v>
      </c>
    </row>
    <row r="2002" spans="1:25" x14ac:dyDescent="0.3">
      <c r="A2002" s="42">
        <v>0.25</v>
      </c>
      <c r="B2002" s="42">
        <v>1.727544</v>
      </c>
      <c r="S2002" t="s">
        <v>1336</v>
      </c>
      <c r="T2002">
        <v>59000000</v>
      </c>
      <c r="X2002" t="s">
        <v>1336</v>
      </c>
      <c r="Y2002">
        <v>105185935.5</v>
      </c>
    </row>
    <row r="2003" spans="1:25" x14ac:dyDescent="0.3">
      <c r="A2003" s="42">
        <v>10</v>
      </c>
      <c r="B2003" s="42">
        <v>1.703287</v>
      </c>
      <c r="S2003" t="s">
        <v>12745</v>
      </c>
      <c r="T2003">
        <v>900000</v>
      </c>
      <c r="X2003" t="s">
        <v>12745</v>
      </c>
      <c r="Y2003">
        <v>9000000</v>
      </c>
    </row>
    <row r="2004" spans="1:25" x14ac:dyDescent="0.3">
      <c r="A2004" s="42">
        <v>17.5</v>
      </c>
      <c r="B2004" s="42">
        <v>1.679969</v>
      </c>
      <c r="S2004" t="s">
        <v>6198</v>
      </c>
      <c r="T2004">
        <v>22500000</v>
      </c>
      <c r="X2004" t="s">
        <v>6198</v>
      </c>
      <c r="Y2004">
        <v>4190530</v>
      </c>
    </row>
    <row r="2005" spans="1:25" x14ac:dyDescent="0.3">
      <c r="A2005" s="42">
        <v>13</v>
      </c>
      <c r="B2005" s="42">
        <v>1.677654</v>
      </c>
      <c r="S2005" t="s">
        <v>12441</v>
      </c>
      <c r="T2005">
        <v>2000000</v>
      </c>
      <c r="X2005" t="s">
        <v>12441</v>
      </c>
    </row>
    <row r="2006" spans="1:25" x14ac:dyDescent="0.3">
      <c r="A2006" s="42">
        <v>7.5</v>
      </c>
      <c r="B2006" s="42">
        <v>1.676553</v>
      </c>
      <c r="S2006" t="s">
        <v>9602</v>
      </c>
      <c r="T2006">
        <v>7500000</v>
      </c>
      <c r="X2006" t="s">
        <v>9602</v>
      </c>
      <c r="Y2006">
        <v>3347439</v>
      </c>
    </row>
    <row r="2007" spans="1:25" x14ac:dyDescent="0.3">
      <c r="A2007" s="42">
        <v>1.2</v>
      </c>
      <c r="B2007" s="42">
        <v>1.6599550000000001</v>
      </c>
      <c r="S2007" t="s">
        <v>3628</v>
      </c>
      <c r="T2007">
        <v>23750000</v>
      </c>
      <c r="X2007" t="s">
        <v>3628</v>
      </c>
      <c r="Y2007">
        <v>29534642.333333332</v>
      </c>
    </row>
    <row r="2008" spans="1:25" x14ac:dyDescent="0.3">
      <c r="A2008" s="42">
        <v>30</v>
      </c>
      <c r="B2008" s="42">
        <v>1.6550910000000001</v>
      </c>
      <c r="S2008" t="s">
        <v>10009</v>
      </c>
      <c r="T2008">
        <v>6000000</v>
      </c>
      <c r="X2008" t="s">
        <v>10009</v>
      </c>
      <c r="Y2008">
        <v>11797927</v>
      </c>
    </row>
    <row r="2009" spans="1:25" x14ac:dyDescent="0.3">
      <c r="A2009" s="42">
        <v>0.65</v>
      </c>
      <c r="B2009" s="42">
        <v>1.6517770000000001</v>
      </c>
      <c r="S2009" t="s">
        <v>7841</v>
      </c>
      <c r="T2009">
        <v>15000000</v>
      </c>
      <c r="X2009" t="s">
        <v>7841</v>
      </c>
      <c r="Y2009">
        <v>73548</v>
      </c>
    </row>
    <row r="2010" spans="1:25" x14ac:dyDescent="0.3">
      <c r="A2010" s="42">
        <v>1.5</v>
      </c>
      <c r="B2010" s="42">
        <v>1.6237490000000001</v>
      </c>
      <c r="S2010" t="s">
        <v>4370</v>
      </c>
      <c r="T2010">
        <v>17950000</v>
      </c>
      <c r="X2010" t="s">
        <v>4370</v>
      </c>
      <c r="Y2010">
        <v>62905363.5</v>
      </c>
    </row>
    <row r="2011" spans="1:25" x14ac:dyDescent="0.3">
      <c r="A2011" s="42">
        <v>1.2</v>
      </c>
      <c r="B2011" s="42">
        <v>1.6120289999999999</v>
      </c>
      <c r="S2011" t="s">
        <v>13218</v>
      </c>
      <c r="T2011">
        <v>700000</v>
      </c>
      <c r="X2011" t="s">
        <v>13218</v>
      </c>
      <c r="Y2011">
        <v>2694973</v>
      </c>
    </row>
    <row r="2012" spans="1:25" x14ac:dyDescent="0.3">
      <c r="A2012" s="42">
        <v>11</v>
      </c>
      <c r="B2012" s="42">
        <v>1.6107309999999999</v>
      </c>
      <c r="S2012" t="s">
        <v>13151</v>
      </c>
      <c r="T2012">
        <v>780000</v>
      </c>
      <c r="X2012" t="s">
        <v>13151</v>
      </c>
      <c r="Y2012">
        <v>1310270</v>
      </c>
    </row>
    <row r="2013" spans="1:25" x14ac:dyDescent="0.3">
      <c r="A2013" s="42">
        <v>5</v>
      </c>
      <c r="B2013" s="42">
        <v>1.6103259999999999</v>
      </c>
      <c r="S2013" t="s">
        <v>2562</v>
      </c>
      <c r="T2013">
        <v>36000000</v>
      </c>
      <c r="X2013" t="s">
        <v>2562</v>
      </c>
      <c r="Y2013">
        <v>43664454</v>
      </c>
    </row>
    <row r="2014" spans="1:25" x14ac:dyDescent="0.3">
      <c r="A2014" s="42">
        <v>2</v>
      </c>
      <c r="B2014" s="42">
        <v>1.5900099999999999</v>
      </c>
      <c r="S2014" t="s">
        <v>13243</v>
      </c>
      <c r="T2014">
        <v>650000</v>
      </c>
      <c r="X2014" t="s">
        <v>13243</v>
      </c>
    </row>
    <row r="2015" spans="1:25" x14ac:dyDescent="0.3">
      <c r="A2015" s="42">
        <v>2.75</v>
      </c>
      <c r="B2015" s="42">
        <v>1.5618339999999999</v>
      </c>
      <c r="S2015" t="s">
        <v>1136</v>
      </c>
      <c r="T2015">
        <v>15000000</v>
      </c>
      <c r="X2015" t="s">
        <v>1136</v>
      </c>
      <c r="Y2015">
        <v>15608545</v>
      </c>
    </row>
    <row r="2016" spans="1:25" x14ac:dyDescent="0.3">
      <c r="A2016" s="42">
        <v>12.5</v>
      </c>
      <c r="B2016" s="42">
        <v>1.5609500000000001</v>
      </c>
      <c r="S2016" t="s">
        <v>10112</v>
      </c>
      <c r="T2016">
        <v>6000000</v>
      </c>
      <c r="X2016" t="s">
        <v>10112</v>
      </c>
      <c r="Y2016">
        <v>36497</v>
      </c>
    </row>
    <row r="2017" spans="1:25" x14ac:dyDescent="0.3">
      <c r="A2017" s="42">
        <v>14</v>
      </c>
      <c r="B2017" s="42">
        <v>1.5497019999999999</v>
      </c>
      <c r="S2017" t="s">
        <v>4254</v>
      </c>
      <c r="T2017">
        <v>18026148</v>
      </c>
      <c r="X2017" t="s">
        <v>4254</v>
      </c>
      <c r="Y2017">
        <v>6498000</v>
      </c>
    </row>
    <row r="2018" spans="1:25" x14ac:dyDescent="0.3">
      <c r="A2018" s="42">
        <v>0.5</v>
      </c>
      <c r="B2018" s="42">
        <v>1.5475699999999999</v>
      </c>
      <c r="S2018" t="s">
        <v>9613</v>
      </c>
      <c r="T2018">
        <v>7500000</v>
      </c>
      <c r="X2018" t="s">
        <v>9613</v>
      </c>
    </row>
    <row r="2019" spans="1:25" x14ac:dyDescent="0.3">
      <c r="A2019" s="42">
        <v>3</v>
      </c>
      <c r="B2019" s="42">
        <v>1.5256799999999999</v>
      </c>
      <c r="S2019" t="s">
        <v>12503</v>
      </c>
      <c r="T2019">
        <v>1400000</v>
      </c>
      <c r="X2019" t="s">
        <v>12503</v>
      </c>
    </row>
    <row r="2020" spans="1:25" x14ac:dyDescent="0.3">
      <c r="A2020" s="42">
        <v>6</v>
      </c>
      <c r="B2020" s="42">
        <v>1.5188759999999999</v>
      </c>
      <c r="S2020" t="s">
        <v>14091</v>
      </c>
      <c r="T2020">
        <v>125000</v>
      </c>
      <c r="X2020" t="s">
        <v>14091</v>
      </c>
    </row>
    <row r="2021" spans="1:25" x14ac:dyDescent="0.3">
      <c r="A2021" s="42">
        <v>1</v>
      </c>
      <c r="B2021" s="42">
        <v>1.5088410000000001</v>
      </c>
      <c r="S2021" t="s">
        <v>8685</v>
      </c>
      <c r="X2021" t="s">
        <v>8685</v>
      </c>
      <c r="Y2021">
        <v>1165104</v>
      </c>
    </row>
    <row r="2022" spans="1:25" x14ac:dyDescent="0.3">
      <c r="A2022" s="42">
        <v>14</v>
      </c>
      <c r="B2022" s="42">
        <v>1.4835400000000001</v>
      </c>
      <c r="S2022" t="s">
        <v>8786</v>
      </c>
      <c r="T2022">
        <v>11800000</v>
      </c>
      <c r="X2022" t="s">
        <v>8786</v>
      </c>
      <c r="Y2022">
        <v>30846431.5</v>
      </c>
    </row>
    <row r="2023" spans="1:25" x14ac:dyDescent="0.3">
      <c r="A2023" s="42">
        <v>15</v>
      </c>
      <c r="B2023" s="42">
        <v>1.459004</v>
      </c>
      <c r="S2023" t="s">
        <v>12260</v>
      </c>
      <c r="T2023">
        <v>1000000</v>
      </c>
      <c r="X2023" t="s">
        <v>12260</v>
      </c>
      <c r="Y2023">
        <v>396035</v>
      </c>
    </row>
    <row r="2024" spans="1:25" x14ac:dyDescent="0.3">
      <c r="A2024" s="42">
        <v>0.125</v>
      </c>
      <c r="B2024" s="42">
        <v>1.448712</v>
      </c>
      <c r="S2024" t="s">
        <v>11131</v>
      </c>
      <c r="T2024">
        <v>3500000</v>
      </c>
      <c r="X2024" t="s">
        <v>11131</v>
      </c>
      <c r="Y2024">
        <v>886410</v>
      </c>
    </row>
    <row r="2025" spans="1:25" x14ac:dyDescent="0.3">
      <c r="A2025" s="42">
        <v>2.2000000000000002</v>
      </c>
      <c r="B2025" s="42">
        <v>1.445438</v>
      </c>
      <c r="S2025" t="s">
        <v>2624</v>
      </c>
      <c r="T2025">
        <v>60000000</v>
      </c>
      <c r="X2025" t="s">
        <v>2624</v>
      </c>
      <c r="Y2025">
        <v>50818750</v>
      </c>
    </row>
    <row r="2026" spans="1:25" x14ac:dyDescent="0.3">
      <c r="A2026" s="42">
        <v>20</v>
      </c>
      <c r="B2026" s="42">
        <v>1.4131050000000001</v>
      </c>
      <c r="S2026" t="s">
        <v>13648</v>
      </c>
      <c r="T2026">
        <v>350000</v>
      </c>
      <c r="X2026" t="s">
        <v>13648</v>
      </c>
      <c r="Y2026">
        <v>4000000</v>
      </c>
    </row>
    <row r="2027" spans="1:25" x14ac:dyDescent="0.3">
      <c r="A2027" s="42">
        <v>5.6</v>
      </c>
      <c r="B2027" s="42">
        <v>1.4096679999999999</v>
      </c>
      <c r="S2027" t="s">
        <v>10976</v>
      </c>
      <c r="T2027">
        <v>4000000</v>
      </c>
      <c r="X2027" t="s">
        <v>10976</v>
      </c>
    </row>
    <row r="2028" spans="1:25" x14ac:dyDescent="0.3">
      <c r="A2028" s="42">
        <v>7</v>
      </c>
      <c r="B2028" s="42">
        <v>1.3735850000000001</v>
      </c>
      <c r="S2028" t="s">
        <v>13856</v>
      </c>
      <c r="T2028">
        <v>250000</v>
      </c>
      <c r="X2028" t="s">
        <v>13856</v>
      </c>
    </row>
    <row r="2029" spans="1:25" x14ac:dyDescent="0.3">
      <c r="A2029" s="42">
        <v>0.3</v>
      </c>
      <c r="B2029" s="42">
        <v>1.3524719999999999</v>
      </c>
      <c r="S2029" t="s">
        <v>28</v>
      </c>
      <c r="T2029">
        <v>94571428.571428567</v>
      </c>
      <c r="X2029" t="s">
        <v>28</v>
      </c>
      <c r="Y2029">
        <v>119071907</v>
      </c>
    </row>
    <row r="2030" spans="1:25" x14ac:dyDescent="0.3">
      <c r="A2030" s="42">
        <v>2</v>
      </c>
      <c r="B2030" s="42">
        <v>1.335839</v>
      </c>
      <c r="S2030" t="s">
        <v>8109</v>
      </c>
      <c r="T2030">
        <v>7850000</v>
      </c>
      <c r="X2030" t="s">
        <v>8109</v>
      </c>
      <c r="Y2030">
        <v>26303995.5</v>
      </c>
    </row>
    <row r="2031" spans="1:25" x14ac:dyDescent="0.3">
      <c r="A2031" s="42">
        <v>0.4</v>
      </c>
      <c r="B2031" s="42">
        <v>1.2899989999999999</v>
      </c>
      <c r="S2031" t="s">
        <v>10075</v>
      </c>
      <c r="T2031">
        <v>4599954</v>
      </c>
      <c r="X2031" t="s">
        <v>10075</v>
      </c>
      <c r="Y2031">
        <v>14873</v>
      </c>
    </row>
    <row r="2032" spans="1:25" x14ac:dyDescent="0.3">
      <c r="A2032" s="42">
        <v>0.8</v>
      </c>
      <c r="B2032" s="42">
        <v>1.273984</v>
      </c>
      <c r="S2032" t="s">
        <v>52</v>
      </c>
      <c r="T2032">
        <v>87088636.36363636</v>
      </c>
      <c r="X2032" t="s">
        <v>52</v>
      </c>
      <c r="Y2032">
        <v>147811581.90000001</v>
      </c>
    </row>
    <row r="2033" spans="1:25" x14ac:dyDescent="0.3">
      <c r="A2033" s="42">
        <v>1.8</v>
      </c>
      <c r="B2033" s="42">
        <v>1.250934</v>
      </c>
      <c r="S2033" t="s">
        <v>3883</v>
      </c>
      <c r="T2033">
        <v>40000000</v>
      </c>
      <c r="X2033" t="s">
        <v>3883</v>
      </c>
      <c r="Y2033">
        <v>83796625.5</v>
      </c>
    </row>
    <row r="2034" spans="1:25" x14ac:dyDescent="0.3">
      <c r="A2034" s="42">
        <v>7.5</v>
      </c>
      <c r="B2034" s="42">
        <v>1.2441329999999999</v>
      </c>
      <c r="S2034" t="s">
        <v>2904</v>
      </c>
      <c r="T2034">
        <v>39250000</v>
      </c>
      <c r="X2034" t="s">
        <v>2904</v>
      </c>
      <c r="Y2034">
        <v>47157207.25</v>
      </c>
    </row>
    <row r="2035" spans="1:25" x14ac:dyDescent="0.3">
      <c r="A2035" s="42">
        <v>5</v>
      </c>
      <c r="B2035" s="42">
        <v>1.2395579999999999</v>
      </c>
      <c r="S2035" t="s">
        <v>6855</v>
      </c>
      <c r="X2035" t="s">
        <v>6855</v>
      </c>
      <c r="Y2035">
        <v>12674183</v>
      </c>
    </row>
    <row r="2036" spans="1:25" x14ac:dyDescent="0.3">
      <c r="A2036" s="42">
        <v>100</v>
      </c>
      <c r="B2036" s="42">
        <v>1.2281200000000001</v>
      </c>
      <c r="S2036" t="s">
        <v>5503</v>
      </c>
      <c r="X2036" t="s">
        <v>5503</v>
      </c>
      <c r="Y2036">
        <v>32804053</v>
      </c>
    </row>
    <row r="2037" spans="1:25" x14ac:dyDescent="0.3">
      <c r="A2037" s="42">
        <v>0.1</v>
      </c>
      <c r="B2037" s="42">
        <v>1.2160740000000001</v>
      </c>
      <c r="S2037" t="s">
        <v>13036</v>
      </c>
      <c r="T2037">
        <v>913000</v>
      </c>
      <c r="X2037" t="s">
        <v>13036</v>
      </c>
    </row>
    <row r="2038" spans="1:25" x14ac:dyDescent="0.3">
      <c r="A2038" s="42">
        <v>2.3E-2</v>
      </c>
      <c r="B2038" s="42">
        <v>1.2045079999999999</v>
      </c>
      <c r="S2038" t="s">
        <v>14083</v>
      </c>
      <c r="T2038">
        <v>150000</v>
      </c>
      <c r="X2038" t="s">
        <v>14083</v>
      </c>
      <c r="Y2038">
        <v>5858</v>
      </c>
    </row>
    <row r="2039" spans="1:25" x14ac:dyDescent="0.3">
      <c r="A2039" s="42">
        <v>20</v>
      </c>
      <c r="B2039" s="42">
        <v>1.2</v>
      </c>
      <c r="S2039" t="s">
        <v>7616</v>
      </c>
      <c r="T2039">
        <v>15000000</v>
      </c>
      <c r="X2039" t="s">
        <v>7616</v>
      </c>
      <c r="Y2039">
        <v>29302097</v>
      </c>
    </row>
    <row r="2040" spans="1:25" x14ac:dyDescent="0.3">
      <c r="A2040" s="42">
        <v>6</v>
      </c>
      <c r="B2040" s="42">
        <v>1.1866699999999999</v>
      </c>
      <c r="S2040" t="s">
        <v>11672</v>
      </c>
      <c r="X2040" t="s">
        <v>11672</v>
      </c>
      <c r="Y2040">
        <v>1094998</v>
      </c>
    </row>
    <row r="2041" spans="1:25" x14ac:dyDescent="0.3">
      <c r="A2041" s="42">
        <v>50</v>
      </c>
      <c r="B2041" s="42">
        <v>1.178893</v>
      </c>
      <c r="S2041" t="s">
        <v>1579</v>
      </c>
      <c r="T2041">
        <v>100000000</v>
      </c>
      <c r="X2041" t="s">
        <v>1579</v>
      </c>
      <c r="Y2041">
        <v>46440491</v>
      </c>
    </row>
    <row r="2042" spans="1:25" x14ac:dyDescent="0.3">
      <c r="A2042" s="42">
        <v>38</v>
      </c>
      <c r="B2042" s="42">
        <v>1.1772149999999999</v>
      </c>
      <c r="S2042" t="s">
        <v>9102</v>
      </c>
      <c r="T2042">
        <v>10000000</v>
      </c>
      <c r="X2042" t="s">
        <v>9102</v>
      </c>
    </row>
    <row r="2043" spans="1:25" x14ac:dyDescent="0.3">
      <c r="A2043" s="42">
        <v>24</v>
      </c>
      <c r="B2043" s="42">
        <v>1.16727</v>
      </c>
      <c r="S2043" t="s">
        <v>5525</v>
      </c>
      <c r="T2043">
        <v>13500000</v>
      </c>
      <c r="X2043" t="s">
        <v>5525</v>
      </c>
      <c r="Y2043">
        <v>13823741</v>
      </c>
    </row>
    <row r="2044" spans="1:25" x14ac:dyDescent="0.3">
      <c r="A2044" s="42">
        <v>9</v>
      </c>
      <c r="B2044" s="42">
        <v>1.1610990000000001</v>
      </c>
      <c r="S2044" t="s">
        <v>12840</v>
      </c>
      <c r="X2044" t="s">
        <v>12840</v>
      </c>
      <c r="Y2044">
        <v>621240</v>
      </c>
    </row>
    <row r="2045" spans="1:25" x14ac:dyDescent="0.3">
      <c r="A2045" s="42">
        <v>5</v>
      </c>
      <c r="B2045" s="42">
        <v>1.157157</v>
      </c>
      <c r="S2045" t="s">
        <v>8403</v>
      </c>
      <c r="T2045">
        <v>10000000</v>
      </c>
      <c r="X2045" t="s">
        <v>8403</v>
      </c>
      <c r="Y2045">
        <v>6982680</v>
      </c>
    </row>
    <row r="2046" spans="1:25" x14ac:dyDescent="0.3">
      <c r="A2046" s="42">
        <v>3</v>
      </c>
      <c r="B2046" s="42">
        <v>1.1425069999999999</v>
      </c>
      <c r="S2046" t="s">
        <v>3081</v>
      </c>
      <c r="T2046">
        <v>27333333.333333332</v>
      </c>
      <c r="X2046" t="s">
        <v>3081</v>
      </c>
      <c r="Y2046">
        <v>37784272.333333336</v>
      </c>
    </row>
    <row r="2047" spans="1:25" x14ac:dyDescent="0.3">
      <c r="A2047" s="42">
        <v>3</v>
      </c>
      <c r="B2047" s="42">
        <v>1.1090949999999999</v>
      </c>
      <c r="S2047" t="s">
        <v>1739</v>
      </c>
      <c r="T2047">
        <v>33250000</v>
      </c>
      <c r="X2047" t="s">
        <v>1739</v>
      </c>
      <c r="Y2047">
        <v>58254186.75</v>
      </c>
    </row>
    <row r="2048" spans="1:25" x14ac:dyDescent="0.3">
      <c r="A2048" s="42">
        <v>40</v>
      </c>
      <c r="B2048" s="42">
        <v>1.102171</v>
      </c>
      <c r="S2048" t="s">
        <v>12121</v>
      </c>
      <c r="T2048">
        <v>1250000</v>
      </c>
      <c r="X2048" t="s">
        <v>12121</v>
      </c>
    </row>
    <row r="2049" spans="1:25" x14ac:dyDescent="0.3">
      <c r="A2049" s="42">
        <v>6.9</v>
      </c>
      <c r="B2049" s="42">
        <v>1.0930390000000001</v>
      </c>
      <c r="S2049" t="s">
        <v>10641</v>
      </c>
      <c r="T2049">
        <v>5000000</v>
      </c>
      <c r="X2049" t="s">
        <v>10641</v>
      </c>
    </row>
    <row r="2050" spans="1:25" x14ac:dyDescent="0.3">
      <c r="A2050" s="42">
        <v>75</v>
      </c>
      <c r="B2050" s="42">
        <v>1.0814980000000001</v>
      </c>
      <c r="S2050" t="s">
        <v>5573</v>
      </c>
      <c r="T2050">
        <v>28000000</v>
      </c>
      <c r="X2050" t="s">
        <v>5573</v>
      </c>
      <c r="Y2050">
        <v>25977365</v>
      </c>
    </row>
    <row r="2051" spans="1:25" x14ac:dyDescent="0.3">
      <c r="A2051" s="42">
        <v>4.5999999999999999E-2</v>
      </c>
      <c r="B2051" s="42">
        <v>1.081331</v>
      </c>
      <c r="S2051" t="s">
        <v>4428</v>
      </c>
      <c r="T2051">
        <v>25100000</v>
      </c>
      <c r="X2051" t="s">
        <v>4428</v>
      </c>
      <c r="Y2051">
        <v>35583306.399999999</v>
      </c>
    </row>
    <row r="2052" spans="1:25" x14ac:dyDescent="0.3">
      <c r="A2052" s="42">
        <v>14</v>
      </c>
      <c r="B2052" s="42">
        <v>1.0628979999999999</v>
      </c>
      <c r="S2052" t="s">
        <v>8885</v>
      </c>
      <c r="T2052">
        <v>10000000</v>
      </c>
      <c r="X2052" t="s">
        <v>8885</v>
      </c>
      <c r="Y2052">
        <v>6044618</v>
      </c>
    </row>
    <row r="2053" spans="1:25" x14ac:dyDescent="0.3">
      <c r="A2053" s="42">
        <v>10</v>
      </c>
      <c r="B2053" s="42">
        <v>1.043445</v>
      </c>
      <c r="S2053" t="s">
        <v>4603</v>
      </c>
      <c r="T2053">
        <v>19000000</v>
      </c>
      <c r="X2053" t="s">
        <v>4603</v>
      </c>
    </row>
    <row r="2054" spans="1:25" x14ac:dyDescent="0.3">
      <c r="A2054" s="42">
        <v>50</v>
      </c>
      <c r="B2054" s="42">
        <v>1.019112</v>
      </c>
      <c r="S2054" t="s">
        <v>9040</v>
      </c>
      <c r="T2054">
        <v>10000000</v>
      </c>
      <c r="X2054" t="s">
        <v>9040</v>
      </c>
      <c r="Y2054">
        <v>2166927.5</v>
      </c>
    </row>
    <row r="2055" spans="1:25" x14ac:dyDescent="0.3">
      <c r="A2055" s="42">
        <v>33</v>
      </c>
      <c r="B2055" s="42">
        <v>1.0143979999999999</v>
      </c>
      <c r="S2055" t="s">
        <v>14425</v>
      </c>
      <c r="X2055" t="s">
        <v>14425</v>
      </c>
    </row>
    <row r="2056" spans="1:25" x14ac:dyDescent="0.3">
      <c r="A2056" s="42">
        <v>24</v>
      </c>
      <c r="B2056" s="42">
        <v>1.003072</v>
      </c>
      <c r="S2056" t="s">
        <v>4788</v>
      </c>
      <c r="T2056">
        <v>33000000</v>
      </c>
      <c r="X2056" t="s">
        <v>4788</v>
      </c>
      <c r="Y2056">
        <v>35057332</v>
      </c>
    </row>
    <row r="2057" spans="1:25" x14ac:dyDescent="0.3">
      <c r="A2057" s="42">
        <v>1.2</v>
      </c>
      <c r="B2057" s="42">
        <v>0.99985299999999999</v>
      </c>
      <c r="S2057" t="s">
        <v>2732</v>
      </c>
      <c r="T2057">
        <v>43000000</v>
      </c>
      <c r="X2057" t="s">
        <v>2732</v>
      </c>
      <c r="Y2057">
        <v>34652353</v>
      </c>
    </row>
    <row r="2058" spans="1:25" x14ac:dyDescent="0.3">
      <c r="A2058" s="42">
        <v>0.229575</v>
      </c>
      <c r="B2058" s="42">
        <v>0.99962200000000001</v>
      </c>
      <c r="S2058" t="s">
        <v>6877</v>
      </c>
      <c r="T2058">
        <v>27220000</v>
      </c>
      <c r="X2058" t="s">
        <v>6877</v>
      </c>
    </row>
    <row r="2059" spans="1:25" x14ac:dyDescent="0.3">
      <c r="A2059" s="42">
        <v>0.312</v>
      </c>
      <c r="B2059" s="42">
        <v>0.96917600000000004</v>
      </c>
      <c r="S2059" t="s">
        <v>2324</v>
      </c>
      <c r="T2059">
        <v>66000000</v>
      </c>
      <c r="X2059" t="s">
        <v>2324</v>
      </c>
      <c r="Y2059">
        <v>43568507</v>
      </c>
    </row>
    <row r="2060" spans="1:25" x14ac:dyDescent="0.3">
      <c r="A2060" s="42">
        <v>1</v>
      </c>
      <c r="B2060" s="42">
        <v>0.95021800000000001</v>
      </c>
      <c r="S2060" t="s">
        <v>13279</v>
      </c>
      <c r="T2060">
        <v>600000</v>
      </c>
      <c r="X2060" t="s">
        <v>13279</v>
      </c>
      <c r="Y2060">
        <v>13493</v>
      </c>
    </row>
    <row r="2061" spans="1:25" x14ac:dyDescent="0.3">
      <c r="A2061" s="42">
        <v>12</v>
      </c>
      <c r="B2061" s="42">
        <v>0.90278999999999998</v>
      </c>
      <c r="S2061" t="s">
        <v>2859</v>
      </c>
      <c r="T2061">
        <v>45250000</v>
      </c>
      <c r="X2061" t="s">
        <v>2859</v>
      </c>
      <c r="Y2061">
        <v>62514475.5</v>
      </c>
    </row>
    <row r="2062" spans="1:25" x14ac:dyDescent="0.3">
      <c r="A2062" s="42">
        <v>3</v>
      </c>
      <c r="B2062" s="42">
        <v>0.90267900000000001</v>
      </c>
      <c r="S2062" t="s">
        <v>11005</v>
      </c>
      <c r="X2062" t="s">
        <v>11005</v>
      </c>
    </row>
    <row r="2063" spans="1:25" x14ac:dyDescent="0.3">
      <c r="A2063" s="42">
        <v>1.5</v>
      </c>
      <c r="B2063" s="42">
        <v>0.86593100000000001</v>
      </c>
      <c r="S2063" t="s">
        <v>12788</v>
      </c>
      <c r="X2063" t="s">
        <v>12788</v>
      </c>
      <c r="Y2063">
        <v>2981638</v>
      </c>
    </row>
    <row r="2064" spans="1:25" x14ac:dyDescent="0.3">
      <c r="A2064" s="42">
        <v>6</v>
      </c>
      <c r="B2064" s="42">
        <v>0.85163599999999995</v>
      </c>
      <c r="S2064" t="s">
        <v>7041</v>
      </c>
      <c r="T2064">
        <v>16500000</v>
      </c>
      <c r="X2064" t="s">
        <v>7041</v>
      </c>
      <c r="Y2064">
        <v>27132702</v>
      </c>
    </row>
    <row r="2065" spans="1:25" x14ac:dyDescent="0.3">
      <c r="A2065" s="42">
        <v>44</v>
      </c>
      <c r="B2065" s="42">
        <v>0.83471200000000001</v>
      </c>
      <c r="S2065" t="s">
        <v>3678</v>
      </c>
      <c r="T2065">
        <v>30000000</v>
      </c>
      <c r="X2065" t="s">
        <v>3678</v>
      </c>
      <c r="Y2065">
        <v>19036192</v>
      </c>
    </row>
    <row r="2066" spans="1:25" x14ac:dyDescent="0.3">
      <c r="A2066" s="42">
        <v>2.5</v>
      </c>
      <c r="B2066" s="42">
        <v>0.82563799999999998</v>
      </c>
      <c r="S2066" t="s">
        <v>9354</v>
      </c>
      <c r="T2066">
        <v>8300000</v>
      </c>
      <c r="X2066" t="s">
        <v>9354</v>
      </c>
    </row>
    <row r="2067" spans="1:25" x14ac:dyDescent="0.3">
      <c r="A2067" s="42">
        <v>10</v>
      </c>
      <c r="B2067" s="42">
        <v>0.82492100000000002</v>
      </c>
      <c r="S2067" t="s">
        <v>1324</v>
      </c>
      <c r="T2067">
        <v>46666666.666666664</v>
      </c>
      <c r="X2067" t="s">
        <v>1324</v>
      </c>
      <c r="Y2067">
        <v>7651924.666666667</v>
      </c>
    </row>
    <row r="2068" spans="1:25" x14ac:dyDescent="0.3">
      <c r="A2068" s="42">
        <v>50</v>
      </c>
      <c r="B2068" s="42">
        <v>0.81528800000000001</v>
      </c>
      <c r="S2068" t="s">
        <v>6048</v>
      </c>
      <c r="T2068">
        <v>25000000</v>
      </c>
      <c r="X2068" t="s">
        <v>6048</v>
      </c>
    </row>
    <row r="2069" spans="1:25" x14ac:dyDescent="0.3">
      <c r="A2069" s="42">
        <v>0.22500000000000001</v>
      </c>
      <c r="B2069" s="42">
        <v>0.80211900000000003</v>
      </c>
      <c r="S2069" t="s">
        <v>5247</v>
      </c>
      <c r="T2069">
        <v>9100000</v>
      </c>
      <c r="X2069" t="s">
        <v>5247</v>
      </c>
      <c r="Y2069">
        <v>4966666.666666667</v>
      </c>
    </row>
    <row r="2070" spans="1:25" x14ac:dyDescent="0.3">
      <c r="A2070" s="42">
        <v>0.25</v>
      </c>
      <c r="B2070" s="42">
        <v>0.80059999999999998</v>
      </c>
      <c r="S2070" t="s">
        <v>1687</v>
      </c>
      <c r="T2070">
        <v>50000000</v>
      </c>
      <c r="X2070" t="s">
        <v>1687</v>
      </c>
      <c r="Y2070">
        <v>124039956</v>
      </c>
    </row>
    <row r="2071" spans="1:25" x14ac:dyDescent="0.3">
      <c r="A2071" s="42">
        <v>2.7</v>
      </c>
      <c r="B2071" s="42">
        <v>0.8</v>
      </c>
      <c r="S2071" t="s">
        <v>1641</v>
      </c>
      <c r="T2071">
        <v>52666666.666666664</v>
      </c>
      <c r="X2071" t="s">
        <v>1641</v>
      </c>
      <c r="Y2071">
        <v>114167288.33333333</v>
      </c>
    </row>
    <row r="2072" spans="1:25" x14ac:dyDescent="0.3">
      <c r="A2072" s="42">
        <v>21.5</v>
      </c>
      <c r="B2072" s="42">
        <v>0.79434099999999996</v>
      </c>
      <c r="S2072" t="s">
        <v>6591</v>
      </c>
      <c r="T2072">
        <v>13666666.666666666</v>
      </c>
      <c r="X2072" t="s">
        <v>6591</v>
      </c>
      <c r="Y2072">
        <v>14576182.666666666</v>
      </c>
    </row>
    <row r="2073" spans="1:25" x14ac:dyDescent="0.3">
      <c r="A2073" s="42">
        <v>1.5</v>
      </c>
      <c r="B2073" s="42">
        <v>0.78327599999999997</v>
      </c>
      <c r="S2073" t="s">
        <v>5118</v>
      </c>
      <c r="T2073">
        <v>30000000</v>
      </c>
      <c r="X2073" t="s">
        <v>5118</v>
      </c>
      <c r="Y2073">
        <v>31743332</v>
      </c>
    </row>
    <row r="2074" spans="1:25" x14ac:dyDescent="0.3">
      <c r="A2074" s="42">
        <v>0.22500000000000001</v>
      </c>
      <c r="B2074" s="42">
        <v>0.78253499999999998</v>
      </c>
      <c r="S2074" t="s">
        <v>169</v>
      </c>
      <c r="T2074">
        <v>107500000</v>
      </c>
      <c r="X2074" t="s">
        <v>169</v>
      </c>
      <c r="Y2074">
        <v>206614054.5</v>
      </c>
    </row>
    <row r="2075" spans="1:25" x14ac:dyDescent="0.3">
      <c r="A2075" s="42">
        <v>26</v>
      </c>
      <c r="B2075" s="42">
        <v>0.76128300000000004</v>
      </c>
      <c r="S2075" t="s">
        <v>14402</v>
      </c>
      <c r="T2075">
        <v>7000</v>
      </c>
      <c r="X2075" t="s">
        <v>14402</v>
      </c>
      <c r="Y2075">
        <v>424760</v>
      </c>
    </row>
    <row r="2076" spans="1:25" x14ac:dyDescent="0.3">
      <c r="A2076" s="42">
        <v>28</v>
      </c>
      <c r="B2076" s="42">
        <v>0.75171500000000002</v>
      </c>
      <c r="S2076" t="s">
        <v>13144</v>
      </c>
      <c r="T2076">
        <v>600000</v>
      </c>
      <c r="X2076" t="s">
        <v>13144</v>
      </c>
      <c r="Y2076">
        <v>35688</v>
      </c>
    </row>
    <row r="2077" spans="1:25" x14ac:dyDescent="0.3">
      <c r="A2077" s="42">
        <v>0.5</v>
      </c>
      <c r="B2077" s="42">
        <v>0.75079799999999997</v>
      </c>
      <c r="S2077" t="s">
        <v>10249</v>
      </c>
      <c r="T2077">
        <v>1097696.5</v>
      </c>
      <c r="X2077" t="s">
        <v>10249</v>
      </c>
      <c r="Y2077">
        <v>117455.33333333333</v>
      </c>
    </row>
    <row r="2078" spans="1:25" x14ac:dyDescent="0.3">
      <c r="A2078" s="42">
        <v>55</v>
      </c>
      <c r="B2078" s="42">
        <v>0.74772400000000006</v>
      </c>
      <c r="S2078" t="s">
        <v>9797</v>
      </c>
      <c r="T2078">
        <v>7000000</v>
      </c>
      <c r="X2078" t="s">
        <v>9797</v>
      </c>
      <c r="Y2078">
        <v>3228333</v>
      </c>
    </row>
    <row r="2079" spans="1:25" x14ac:dyDescent="0.3">
      <c r="A2079" s="42">
        <v>0.18</v>
      </c>
      <c r="B2079" s="42">
        <v>0.74540200000000001</v>
      </c>
      <c r="S2079" t="s">
        <v>14009</v>
      </c>
      <c r="T2079">
        <v>200000</v>
      </c>
      <c r="X2079" t="s">
        <v>14009</v>
      </c>
    </row>
    <row r="2080" spans="1:25" x14ac:dyDescent="0.3">
      <c r="A2080" s="42">
        <v>1</v>
      </c>
      <c r="B2080" s="42">
        <v>0.74485800000000002</v>
      </c>
      <c r="S2080" t="s">
        <v>5703</v>
      </c>
      <c r="T2080">
        <v>26000000</v>
      </c>
      <c r="X2080" t="s">
        <v>5703</v>
      </c>
      <c r="Y2080">
        <v>71500556</v>
      </c>
    </row>
    <row r="2081" spans="1:25" x14ac:dyDescent="0.3">
      <c r="A2081" s="42">
        <v>0.25</v>
      </c>
      <c r="B2081" s="42">
        <v>0.72760000000000002</v>
      </c>
      <c r="S2081" t="s">
        <v>9710</v>
      </c>
      <c r="T2081">
        <v>350000</v>
      </c>
      <c r="X2081" t="s">
        <v>9710</v>
      </c>
    </row>
    <row r="2082" spans="1:25" x14ac:dyDescent="0.3">
      <c r="A2082" s="42">
        <v>2</v>
      </c>
      <c r="B2082" s="42">
        <v>0.70665900000000004</v>
      </c>
      <c r="S2082" t="s">
        <v>546</v>
      </c>
      <c r="T2082">
        <v>69800000</v>
      </c>
      <c r="X2082" t="s">
        <v>546</v>
      </c>
      <c r="Y2082">
        <v>102704635.27272727</v>
      </c>
    </row>
    <row r="2083" spans="1:25" x14ac:dyDescent="0.3">
      <c r="A2083" s="42">
        <v>32</v>
      </c>
      <c r="B2083" s="42">
        <v>0.70108800000000004</v>
      </c>
      <c r="S2083" t="s">
        <v>10658</v>
      </c>
      <c r="X2083" t="s">
        <v>10658</v>
      </c>
    </row>
    <row r="2084" spans="1:25" x14ac:dyDescent="0.3">
      <c r="A2084" s="42">
        <v>15</v>
      </c>
      <c r="B2084" s="42">
        <v>0.7</v>
      </c>
      <c r="S2084" t="s">
        <v>3010</v>
      </c>
      <c r="T2084">
        <v>38333333.333333336</v>
      </c>
      <c r="X2084" t="s">
        <v>3010</v>
      </c>
      <c r="Y2084">
        <v>21527877</v>
      </c>
    </row>
    <row r="2085" spans="1:25" x14ac:dyDescent="0.3">
      <c r="A2085" s="42">
        <v>33</v>
      </c>
      <c r="B2085" s="42">
        <v>0.68227300000000002</v>
      </c>
      <c r="S2085" t="s">
        <v>7393</v>
      </c>
      <c r="T2085">
        <v>10500000</v>
      </c>
      <c r="X2085" t="s">
        <v>7393</v>
      </c>
      <c r="Y2085">
        <v>16688152.5</v>
      </c>
    </row>
    <row r="2086" spans="1:25" x14ac:dyDescent="0.3">
      <c r="A2086" s="42">
        <v>1</v>
      </c>
      <c r="B2086" s="42">
        <v>0.67783800000000005</v>
      </c>
      <c r="S2086" t="s">
        <v>13943</v>
      </c>
      <c r="T2086">
        <v>200000</v>
      </c>
      <c r="X2086" t="s">
        <v>13943</v>
      </c>
      <c r="Y2086">
        <v>174682</v>
      </c>
    </row>
    <row r="2087" spans="1:25" x14ac:dyDescent="0.3">
      <c r="A2087" s="42">
        <v>6</v>
      </c>
      <c r="B2087" s="42">
        <v>0.67071199999999997</v>
      </c>
      <c r="S2087" t="s">
        <v>12696</v>
      </c>
      <c r="X2087" t="s">
        <v>12696</v>
      </c>
    </row>
    <row r="2088" spans="1:25" x14ac:dyDescent="0.3">
      <c r="A2088" s="42">
        <v>0.01</v>
      </c>
      <c r="B2088" s="42">
        <v>0.66378000000000004</v>
      </c>
      <c r="S2088" t="s">
        <v>5375</v>
      </c>
      <c r="T2088">
        <v>30000000</v>
      </c>
      <c r="X2088" t="s">
        <v>5375</v>
      </c>
    </row>
    <row r="2089" spans="1:25" x14ac:dyDescent="0.3">
      <c r="A2089" s="42">
        <v>0.2</v>
      </c>
      <c r="B2089" s="42">
        <v>0.65694200000000003</v>
      </c>
      <c r="S2089" t="s">
        <v>8702</v>
      </c>
      <c r="T2089">
        <v>11000000</v>
      </c>
      <c r="X2089" t="s">
        <v>8702</v>
      </c>
    </row>
    <row r="2090" spans="1:25" x14ac:dyDescent="0.3">
      <c r="A2090" s="42">
        <v>0.25</v>
      </c>
      <c r="B2090" s="42">
        <v>0.65283500000000005</v>
      </c>
      <c r="S2090" t="s">
        <v>10664</v>
      </c>
      <c r="X2090" t="s">
        <v>10664</v>
      </c>
      <c r="Y2090">
        <v>1340891</v>
      </c>
    </row>
    <row r="2091" spans="1:25" x14ac:dyDescent="0.3">
      <c r="A2091" s="42">
        <v>25</v>
      </c>
      <c r="B2091" s="42">
        <v>0.61579200000000001</v>
      </c>
      <c r="S2091" t="s">
        <v>11783</v>
      </c>
      <c r="X2091" t="s">
        <v>11783</v>
      </c>
    </row>
    <row r="2092" spans="1:25" x14ac:dyDescent="0.3">
      <c r="A2092" s="42">
        <v>0.5</v>
      </c>
      <c r="B2092" s="42">
        <v>0.61494300000000002</v>
      </c>
      <c r="S2092" t="s">
        <v>9622</v>
      </c>
      <c r="T2092">
        <v>6000000</v>
      </c>
      <c r="X2092" t="s">
        <v>9622</v>
      </c>
      <c r="Y2092">
        <v>872643</v>
      </c>
    </row>
    <row r="2093" spans="1:25" x14ac:dyDescent="0.3">
      <c r="A2093" s="42">
        <v>0.5</v>
      </c>
      <c r="B2093" s="42">
        <v>0.61161500000000002</v>
      </c>
      <c r="S2093" t="s">
        <v>13371</v>
      </c>
      <c r="T2093">
        <v>46000</v>
      </c>
      <c r="X2093" t="s">
        <v>13371</v>
      </c>
      <c r="Y2093">
        <v>1127331</v>
      </c>
    </row>
    <row r="2094" spans="1:25" x14ac:dyDescent="0.3">
      <c r="A2094" s="42">
        <v>15</v>
      </c>
      <c r="B2094" s="42">
        <v>0.608545</v>
      </c>
      <c r="S2094" t="s">
        <v>7295</v>
      </c>
      <c r="T2094">
        <v>17000000</v>
      </c>
      <c r="X2094" t="s">
        <v>7295</v>
      </c>
      <c r="Y2094">
        <v>15681020</v>
      </c>
    </row>
    <row r="2095" spans="1:25" x14ac:dyDescent="0.3">
      <c r="A2095" s="42">
        <v>16.625</v>
      </c>
      <c r="B2095" s="42">
        <v>0.60067499999999996</v>
      </c>
      <c r="S2095" t="s">
        <v>6090</v>
      </c>
      <c r="T2095">
        <v>11525000</v>
      </c>
      <c r="X2095" t="s">
        <v>6090</v>
      </c>
      <c r="Y2095">
        <v>17078655.5</v>
      </c>
    </row>
    <row r="2096" spans="1:25" x14ac:dyDescent="0.3">
      <c r="A2096" s="42">
        <v>0.59</v>
      </c>
      <c r="B2096" s="42">
        <v>0.59578299999999995</v>
      </c>
      <c r="S2096" t="s">
        <v>12362</v>
      </c>
      <c r="T2096">
        <v>1500000</v>
      </c>
      <c r="X2096" t="s">
        <v>12362</v>
      </c>
    </row>
    <row r="2097" spans="1:25" x14ac:dyDescent="0.3">
      <c r="A2097" s="42">
        <v>2.1800000000000001E-4</v>
      </c>
      <c r="B2097" s="42">
        <v>0.59179599999999999</v>
      </c>
      <c r="S2097" t="s">
        <v>8601</v>
      </c>
      <c r="T2097">
        <v>8700000</v>
      </c>
      <c r="X2097" t="s">
        <v>8601</v>
      </c>
      <c r="Y2097">
        <v>23951221</v>
      </c>
    </row>
    <row r="2098" spans="1:25" x14ac:dyDescent="0.3">
      <c r="A2098" s="42">
        <v>60</v>
      </c>
      <c r="B2098" s="42">
        <v>0.57364099999999996</v>
      </c>
      <c r="S2098" t="s">
        <v>12067</v>
      </c>
      <c r="T2098">
        <v>2000000</v>
      </c>
      <c r="X2098" t="s">
        <v>12067</v>
      </c>
    </row>
    <row r="2099" spans="1:25" x14ac:dyDescent="0.3">
      <c r="A2099" s="42">
        <v>10</v>
      </c>
      <c r="B2099" s="42">
        <v>0.56123800000000001</v>
      </c>
      <c r="S2099" t="s">
        <v>625</v>
      </c>
      <c r="T2099">
        <v>115000000</v>
      </c>
      <c r="X2099" t="s">
        <v>625</v>
      </c>
      <c r="Y2099">
        <v>39032067</v>
      </c>
    </row>
    <row r="2100" spans="1:25" x14ac:dyDescent="0.3">
      <c r="A2100" s="42">
        <v>3</v>
      </c>
      <c r="B2100" s="42">
        <v>0.55998999999999999</v>
      </c>
      <c r="S2100" t="s">
        <v>1172</v>
      </c>
      <c r="T2100">
        <v>62125000</v>
      </c>
      <c r="X2100" t="s">
        <v>1172</v>
      </c>
      <c r="Y2100">
        <v>71011965.857142851</v>
      </c>
    </row>
    <row r="2101" spans="1:25" x14ac:dyDescent="0.3">
      <c r="A2101" s="42">
        <v>2</v>
      </c>
      <c r="B2101" s="42">
        <v>0.55766800000000005</v>
      </c>
      <c r="S2101" t="s">
        <v>3686</v>
      </c>
      <c r="T2101">
        <v>27287500</v>
      </c>
      <c r="X2101" t="s">
        <v>3686</v>
      </c>
      <c r="Y2101">
        <v>17934709.75</v>
      </c>
    </row>
    <row r="2102" spans="1:25" x14ac:dyDescent="0.3">
      <c r="A2102" s="42">
        <v>2.6</v>
      </c>
      <c r="B2102" s="42">
        <v>0.53059199999999995</v>
      </c>
      <c r="S2102" t="s">
        <v>12074</v>
      </c>
      <c r="X2102" t="s">
        <v>12074</v>
      </c>
      <c r="Y2102">
        <v>13220</v>
      </c>
    </row>
    <row r="2103" spans="1:25" x14ac:dyDescent="0.3">
      <c r="A2103" s="42">
        <v>0.78</v>
      </c>
      <c r="B2103" s="42">
        <v>0.53027000000000002</v>
      </c>
      <c r="S2103" t="s">
        <v>3835</v>
      </c>
      <c r="T2103">
        <v>45000000</v>
      </c>
      <c r="X2103" t="s">
        <v>3835</v>
      </c>
      <c r="Y2103">
        <v>5664251</v>
      </c>
    </row>
    <row r="2104" spans="1:25" x14ac:dyDescent="0.3">
      <c r="A2104" s="42">
        <v>30</v>
      </c>
      <c r="B2104" s="42">
        <v>0.52356800000000003</v>
      </c>
      <c r="S2104" t="s">
        <v>4145</v>
      </c>
      <c r="T2104">
        <v>14250000</v>
      </c>
      <c r="X2104" t="s">
        <v>4145</v>
      </c>
      <c r="Y2104">
        <v>16789091.5</v>
      </c>
    </row>
    <row r="2105" spans="1:25" x14ac:dyDescent="0.3">
      <c r="A2105" s="42">
        <v>30</v>
      </c>
      <c r="B2105" s="42">
        <v>0.51393999999999995</v>
      </c>
      <c r="S2105" t="s">
        <v>13435</v>
      </c>
      <c r="T2105">
        <v>500000</v>
      </c>
      <c r="X2105" t="s">
        <v>13435</v>
      </c>
      <c r="Y2105">
        <v>12055</v>
      </c>
    </row>
    <row r="2106" spans="1:25" x14ac:dyDescent="0.3">
      <c r="A2106" s="42">
        <v>2</v>
      </c>
      <c r="B2106" s="42">
        <v>0.50644599999999995</v>
      </c>
      <c r="S2106" t="s">
        <v>9787</v>
      </c>
      <c r="T2106">
        <v>7000000</v>
      </c>
      <c r="X2106" t="s">
        <v>9787</v>
      </c>
      <c r="Y2106">
        <v>382946</v>
      </c>
    </row>
    <row r="2107" spans="1:25" x14ac:dyDescent="0.3">
      <c r="A2107" s="42">
        <v>0.5</v>
      </c>
      <c r="B2107" s="42">
        <v>0.48534100000000002</v>
      </c>
      <c r="S2107" t="s">
        <v>1183</v>
      </c>
      <c r="T2107">
        <v>38750000</v>
      </c>
      <c r="X2107" t="s">
        <v>1183</v>
      </c>
      <c r="Y2107">
        <v>36970759</v>
      </c>
    </row>
    <row r="2108" spans="1:25" x14ac:dyDescent="0.3">
      <c r="A2108" s="42">
        <v>5</v>
      </c>
      <c r="B2108" s="42">
        <v>0.48031800000000002</v>
      </c>
      <c r="S2108" t="s">
        <v>3182</v>
      </c>
      <c r="T2108">
        <v>15687187.5</v>
      </c>
      <c r="X2108" t="s">
        <v>3182</v>
      </c>
      <c r="Y2108">
        <v>21900028.466666665</v>
      </c>
    </row>
    <row r="2109" spans="1:25" x14ac:dyDescent="0.3">
      <c r="A2109" s="42">
        <v>0.06</v>
      </c>
      <c r="B2109" s="42">
        <v>0.476767</v>
      </c>
      <c r="S2109" t="s">
        <v>8268</v>
      </c>
      <c r="T2109">
        <v>9600000</v>
      </c>
      <c r="X2109" t="s">
        <v>8268</v>
      </c>
      <c r="Y2109">
        <v>71442</v>
      </c>
    </row>
    <row r="2110" spans="1:25" x14ac:dyDescent="0.3">
      <c r="A2110" s="42">
        <v>7</v>
      </c>
      <c r="B2110" s="42">
        <v>0.45544699999999999</v>
      </c>
      <c r="S2110" t="s">
        <v>11611</v>
      </c>
      <c r="X2110" t="s">
        <v>11611</v>
      </c>
      <c r="Y2110">
        <v>1784831.5</v>
      </c>
    </row>
    <row r="2111" spans="1:25" x14ac:dyDescent="0.3">
      <c r="A2111" s="42">
        <v>0.7</v>
      </c>
      <c r="B2111" s="42">
        <v>0.44182900000000003</v>
      </c>
      <c r="S2111" t="s">
        <v>11627</v>
      </c>
      <c r="T2111">
        <v>2540800</v>
      </c>
      <c r="X2111" t="s">
        <v>11627</v>
      </c>
    </row>
    <row r="2112" spans="1:25" x14ac:dyDescent="0.3">
      <c r="A2112" s="42">
        <v>7.0000000000000001E-3</v>
      </c>
      <c r="B2112" s="42">
        <v>0.41776000000000002</v>
      </c>
      <c r="S2112" t="s">
        <v>9117</v>
      </c>
      <c r="T2112">
        <v>6200000</v>
      </c>
      <c r="X2112" t="s">
        <v>9117</v>
      </c>
      <c r="Y2112">
        <v>46300000</v>
      </c>
    </row>
    <row r="2113" spans="1:25" x14ac:dyDescent="0.3">
      <c r="A2113" s="42">
        <v>25.1</v>
      </c>
      <c r="B2113" s="42">
        <v>0.41749999999999998</v>
      </c>
      <c r="S2113" t="s">
        <v>2382</v>
      </c>
      <c r="T2113">
        <v>18466666.666666668</v>
      </c>
      <c r="X2113" t="s">
        <v>2382</v>
      </c>
      <c r="Y2113">
        <v>56176525.5</v>
      </c>
    </row>
    <row r="2114" spans="1:25" x14ac:dyDescent="0.3">
      <c r="A2114" s="42">
        <v>0.5</v>
      </c>
      <c r="B2114" s="42">
        <v>0.40666600000000003</v>
      </c>
      <c r="S2114" t="s">
        <v>9575</v>
      </c>
      <c r="T2114">
        <v>7500000</v>
      </c>
      <c r="X2114" t="s">
        <v>9575</v>
      </c>
      <c r="Y2114">
        <v>32333860</v>
      </c>
    </row>
    <row r="2115" spans="1:25" x14ac:dyDescent="0.3">
      <c r="A2115" s="42">
        <v>0.85</v>
      </c>
      <c r="B2115" s="42">
        <v>0.39396100000000001</v>
      </c>
      <c r="S2115" t="s">
        <v>10612</v>
      </c>
      <c r="X2115" t="s">
        <v>10612</v>
      </c>
    </row>
    <row r="2116" spans="1:25" x14ac:dyDescent="0.3">
      <c r="A2116" s="42">
        <v>6.5</v>
      </c>
      <c r="B2116" s="42">
        <v>0.37973000000000001</v>
      </c>
      <c r="S2116" t="s">
        <v>12983</v>
      </c>
      <c r="T2116">
        <v>1000000</v>
      </c>
      <c r="X2116" t="s">
        <v>12983</v>
      </c>
    </row>
    <row r="2117" spans="1:25" x14ac:dyDescent="0.3">
      <c r="A2117" s="42">
        <v>80</v>
      </c>
      <c r="B2117" s="42">
        <v>0.36086600000000002</v>
      </c>
      <c r="S2117" t="s">
        <v>7848</v>
      </c>
      <c r="T2117">
        <v>15133333.333333334</v>
      </c>
      <c r="X2117" t="s">
        <v>7848</v>
      </c>
      <c r="Y2117">
        <v>31417.333333333332</v>
      </c>
    </row>
    <row r="2118" spans="1:25" x14ac:dyDescent="0.3">
      <c r="A2118" s="42">
        <v>5</v>
      </c>
      <c r="B2118" s="42">
        <v>0.35584700000000002</v>
      </c>
      <c r="S2118" t="s">
        <v>10933</v>
      </c>
      <c r="T2118">
        <v>3000000</v>
      </c>
      <c r="X2118" t="s">
        <v>10933</v>
      </c>
      <c r="Y2118">
        <v>302204</v>
      </c>
    </row>
    <row r="2119" spans="1:25" x14ac:dyDescent="0.3">
      <c r="A2119" s="42">
        <v>0.12</v>
      </c>
      <c r="B2119" s="42">
        <v>0.34994700000000001</v>
      </c>
      <c r="S2119" t="s">
        <v>1179</v>
      </c>
      <c r="T2119">
        <v>100000000</v>
      </c>
      <c r="X2119" t="s">
        <v>1179</v>
      </c>
      <c r="Y2119">
        <v>75030163</v>
      </c>
    </row>
    <row r="2120" spans="1:25" x14ac:dyDescent="0.3">
      <c r="A2120" s="42">
        <v>1.3</v>
      </c>
      <c r="B2120" s="42">
        <v>0.34777999999999998</v>
      </c>
      <c r="S2120" t="s">
        <v>7679</v>
      </c>
      <c r="T2120">
        <v>15000000</v>
      </c>
      <c r="X2120" t="s">
        <v>7679</v>
      </c>
      <c r="Y2120">
        <v>9557664</v>
      </c>
    </row>
    <row r="2121" spans="1:25" x14ac:dyDescent="0.3">
      <c r="A2121" s="42">
        <v>16</v>
      </c>
      <c r="B2121" s="42">
        <v>0.34612199999999999</v>
      </c>
      <c r="S2121" t="s">
        <v>7993</v>
      </c>
      <c r="T2121">
        <v>14000000</v>
      </c>
      <c r="X2121" t="s">
        <v>7993</v>
      </c>
      <c r="Y2121">
        <v>3100650</v>
      </c>
    </row>
    <row r="2122" spans="1:25" x14ac:dyDescent="0.3">
      <c r="A2122" s="42">
        <v>18</v>
      </c>
      <c r="B2122" s="42">
        <v>0.32946599999999998</v>
      </c>
      <c r="S2122" t="s">
        <v>8177</v>
      </c>
      <c r="T2122">
        <v>13000000</v>
      </c>
      <c r="X2122" t="s">
        <v>8177</v>
      </c>
      <c r="Y2122">
        <v>17738570</v>
      </c>
    </row>
    <row r="2123" spans="1:25" x14ac:dyDescent="0.3">
      <c r="A2123" s="42">
        <v>6.5000000000000002E-2</v>
      </c>
      <c r="B2123" s="42">
        <v>0.32480399999999998</v>
      </c>
      <c r="S2123" t="s">
        <v>6618</v>
      </c>
      <c r="T2123">
        <v>15000000</v>
      </c>
      <c r="X2123" t="s">
        <v>6618</v>
      </c>
      <c r="Y2123">
        <v>5933406.333333333</v>
      </c>
    </row>
    <row r="2124" spans="1:25" x14ac:dyDescent="0.3">
      <c r="A2124" s="42">
        <v>13.5</v>
      </c>
      <c r="B2124" s="42">
        <v>0.323741</v>
      </c>
      <c r="S2124" t="s">
        <v>4084</v>
      </c>
      <c r="T2124">
        <v>25500000</v>
      </c>
      <c r="X2124" t="s">
        <v>4084</v>
      </c>
      <c r="Y2124">
        <v>25924134</v>
      </c>
    </row>
    <row r="2125" spans="1:25" x14ac:dyDescent="0.3">
      <c r="A2125" s="42">
        <v>0.47499999999999998</v>
      </c>
      <c r="B2125" s="42">
        <v>0.31796600000000003</v>
      </c>
      <c r="S2125" t="s">
        <v>3520</v>
      </c>
      <c r="T2125">
        <v>18545000</v>
      </c>
      <c r="X2125" t="s">
        <v>3520</v>
      </c>
      <c r="Y2125">
        <v>22947088.125</v>
      </c>
    </row>
    <row r="2126" spans="1:25" x14ac:dyDescent="0.3">
      <c r="A2126" s="42">
        <v>5</v>
      </c>
      <c r="B2126" s="42">
        <v>0.30870700000000001</v>
      </c>
      <c r="S2126" t="s">
        <v>3249</v>
      </c>
      <c r="T2126">
        <v>37500000</v>
      </c>
      <c r="X2126" t="s">
        <v>3249</v>
      </c>
      <c r="Y2126">
        <v>30767327.5</v>
      </c>
    </row>
    <row r="2127" spans="1:25" x14ac:dyDescent="0.3">
      <c r="A2127" s="42">
        <v>4</v>
      </c>
      <c r="B2127" s="42">
        <v>0.30133100000000002</v>
      </c>
      <c r="S2127" t="s">
        <v>2810</v>
      </c>
      <c r="T2127">
        <v>28562500</v>
      </c>
      <c r="X2127" t="s">
        <v>2810</v>
      </c>
      <c r="Y2127">
        <v>33770028</v>
      </c>
    </row>
    <row r="2128" spans="1:25" x14ac:dyDescent="0.3">
      <c r="A2128" s="42">
        <v>1.1000000000000001</v>
      </c>
      <c r="B2128" s="42">
        <v>0.3</v>
      </c>
      <c r="S2128" t="s">
        <v>4954</v>
      </c>
      <c r="T2128">
        <v>30000000</v>
      </c>
      <c r="X2128" t="s">
        <v>4954</v>
      </c>
      <c r="Y2128">
        <v>85416609</v>
      </c>
    </row>
    <row r="2129" spans="1:25" x14ac:dyDescent="0.3">
      <c r="A2129" s="42">
        <v>3.4000000000000002E-2</v>
      </c>
      <c r="B2129" s="42">
        <v>0.29965799999999998</v>
      </c>
      <c r="S2129" t="s">
        <v>1765</v>
      </c>
      <c r="T2129">
        <v>43600000</v>
      </c>
      <c r="X2129" t="s">
        <v>1765</v>
      </c>
      <c r="Y2129">
        <v>34118334.5</v>
      </c>
    </row>
    <row r="2130" spans="1:25" x14ac:dyDescent="0.3">
      <c r="A2130" s="42">
        <v>3</v>
      </c>
      <c r="B2130" s="42">
        <v>0.29325800000000002</v>
      </c>
      <c r="S2130" t="s">
        <v>5128</v>
      </c>
      <c r="T2130">
        <v>30000000</v>
      </c>
      <c r="X2130" t="s">
        <v>5128</v>
      </c>
      <c r="Y2130">
        <v>26687172</v>
      </c>
    </row>
    <row r="2131" spans="1:25" x14ac:dyDescent="0.3">
      <c r="A2131" s="42">
        <v>7</v>
      </c>
      <c r="B2131" s="42">
        <v>0.29217500000000002</v>
      </c>
      <c r="S2131" t="s">
        <v>4148</v>
      </c>
      <c r="T2131">
        <v>21333333.333333332</v>
      </c>
      <c r="X2131" t="s">
        <v>4148</v>
      </c>
      <c r="Y2131">
        <v>20447712</v>
      </c>
    </row>
    <row r="2132" spans="1:25" x14ac:dyDescent="0.3">
      <c r="A2132" s="42">
        <v>8</v>
      </c>
      <c r="B2132" s="42">
        <v>0.27901700000000002</v>
      </c>
      <c r="S2132" t="s">
        <v>13444</v>
      </c>
      <c r="T2132">
        <v>500000</v>
      </c>
      <c r="X2132" t="s">
        <v>13444</v>
      </c>
    </row>
    <row r="2133" spans="1:25" x14ac:dyDescent="0.3">
      <c r="A2133" s="42">
        <v>1</v>
      </c>
      <c r="B2133" s="42">
        <v>0.27725699999999998</v>
      </c>
      <c r="S2133" t="s">
        <v>14147</v>
      </c>
      <c r="T2133">
        <v>20000</v>
      </c>
      <c r="X2133" t="s">
        <v>14147</v>
      </c>
    </row>
    <row r="2134" spans="1:25" x14ac:dyDescent="0.3">
      <c r="A2134" s="42">
        <v>7.0000000000000007E-2</v>
      </c>
      <c r="B2134" s="42">
        <v>0.27293600000000001</v>
      </c>
      <c r="S2134" t="s">
        <v>9804</v>
      </c>
      <c r="T2134">
        <v>7000000</v>
      </c>
      <c r="X2134" t="s">
        <v>9804</v>
      </c>
      <c r="Y2134">
        <v>46451</v>
      </c>
    </row>
    <row r="2135" spans="1:25" x14ac:dyDescent="0.3">
      <c r="A2135" s="42">
        <v>22</v>
      </c>
      <c r="B2135" s="42">
        <v>0.26448700000000003</v>
      </c>
      <c r="S2135" t="s">
        <v>1924</v>
      </c>
      <c r="T2135">
        <v>61500000</v>
      </c>
      <c r="X2135" t="s">
        <v>1924</v>
      </c>
      <c r="Y2135">
        <v>68231832.5</v>
      </c>
    </row>
    <row r="2136" spans="1:25" x14ac:dyDescent="0.3">
      <c r="A2136" s="42">
        <v>20</v>
      </c>
      <c r="B2136" s="42">
        <v>0.259297</v>
      </c>
      <c r="S2136" t="s">
        <v>364</v>
      </c>
      <c r="T2136">
        <v>81125000</v>
      </c>
      <c r="X2136" t="s">
        <v>364</v>
      </c>
      <c r="Y2136">
        <v>96856318.25</v>
      </c>
    </row>
    <row r="2137" spans="1:25" x14ac:dyDescent="0.3">
      <c r="A2137" s="42">
        <v>2.6</v>
      </c>
      <c r="B2137" s="42">
        <v>0.25026300000000001</v>
      </c>
      <c r="S2137" t="s">
        <v>9914</v>
      </c>
      <c r="T2137">
        <v>6500000</v>
      </c>
      <c r="X2137" t="s">
        <v>9914</v>
      </c>
      <c r="Y2137">
        <v>2024854</v>
      </c>
    </row>
    <row r="2138" spans="1:25" x14ac:dyDescent="0.3">
      <c r="A2138" s="42">
        <v>1.7</v>
      </c>
      <c r="B2138" s="42">
        <v>0.243649</v>
      </c>
      <c r="S2138" t="s">
        <v>13953</v>
      </c>
      <c r="T2138">
        <v>200000</v>
      </c>
      <c r="X2138" t="s">
        <v>13953</v>
      </c>
    </row>
    <row r="2139" spans="1:25" x14ac:dyDescent="0.3">
      <c r="A2139" s="42">
        <v>0.375</v>
      </c>
      <c r="B2139" s="42">
        <v>0.242172</v>
      </c>
      <c r="S2139" t="s">
        <v>3032</v>
      </c>
      <c r="T2139">
        <v>55000000</v>
      </c>
      <c r="X2139" t="s">
        <v>3032</v>
      </c>
      <c r="Y2139">
        <v>39440655</v>
      </c>
    </row>
    <row r="2140" spans="1:25" x14ac:dyDescent="0.3">
      <c r="A2140" s="42">
        <v>20</v>
      </c>
      <c r="B2140" s="42">
        <v>0.241395</v>
      </c>
      <c r="S2140" t="s">
        <v>5891</v>
      </c>
      <c r="T2140">
        <v>25000000</v>
      </c>
      <c r="X2140" t="s">
        <v>5891</v>
      </c>
      <c r="Y2140">
        <v>15091542</v>
      </c>
    </row>
    <row r="2141" spans="1:25" x14ac:dyDescent="0.3">
      <c r="A2141" s="42">
        <v>3.5</v>
      </c>
      <c r="B2141" s="42">
        <v>0.23925733333333349</v>
      </c>
      <c r="S2141" t="s">
        <v>6511</v>
      </c>
      <c r="T2141">
        <v>27500000</v>
      </c>
      <c r="X2141" t="s">
        <v>6511</v>
      </c>
      <c r="Y2141">
        <v>35973638</v>
      </c>
    </row>
    <row r="2142" spans="1:25" x14ac:dyDescent="0.3">
      <c r="A2142" s="42">
        <v>0.04</v>
      </c>
      <c r="B2142" s="42">
        <v>0.237233</v>
      </c>
      <c r="S2142" t="s">
        <v>5794</v>
      </c>
      <c r="T2142">
        <v>25000000</v>
      </c>
      <c r="X2142" t="s">
        <v>5794</v>
      </c>
      <c r="Y2142">
        <v>32553210</v>
      </c>
    </row>
    <row r="2143" spans="1:25" x14ac:dyDescent="0.3">
      <c r="A2143" s="42">
        <v>0.1</v>
      </c>
      <c r="B2143" s="42">
        <v>0.23465800000000001</v>
      </c>
      <c r="S2143" t="s">
        <v>5036</v>
      </c>
      <c r="T2143">
        <v>30000000</v>
      </c>
      <c r="X2143" t="s">
        <v>5036</v>
      </c>
      <c r="Y2143">
        <v>56068547</v>
      </c>
    </row>
    <row r="2144" spans="1:25" x14ac:dyDescent="0.3">
      <c r="A2144" s="42">
        <v>70</v>
      </c>
      <c r="B2144" s="42">
        <v>0.22419600000000001</v>
      </c>
      <c r="S2144" t="s">
        <v>5257</v>
      </c>
      <c r="T2144">
        <v>24000000</v>
      </c>
      <c r="X2144" t="s">
        <v>5257</v>
      </c>
      <c r="Y2144">
        <v>3705141</v>
      </c>
    </row>
    <row r="2145" spans="1:25" x14ac:dyDescent="0.3">
      <c r="A2145" s="42">
        <v>0.03</v>
      </c>
      <c r="B2145" s="42">
        <v>0.21376800000000001</v>
      </c>
      <c r="S2145" t="s">
        <v>186</v>
      </c>
      <c r="T2145">
        <v>900000</v>
      </c>
      <c r="X2145" t="s">
        <v>186</v>
      </c>
      <c r="Y2145">
        <v>424653</v>
      </c>
    </row>
    <row r="2146" spans="1:25" x14ac:dyDescent="0.3">
      <c r="A2146" s="42">
        <v>16</v>
      </c>
      <c r="B2146" s="42">
        <v>0.204793</v>
      </c>
      <c r="S2146" t="s">
        <v>2082</v>
      </c>
      <c r="T2146">
        <v>41875000</v>
      </c>
      <c r="X2146" t="s">
        <v>2082</v>
      </c>
      <c r="Y2146">
        <v>73773803.25</v>
      </c>
    </row>
    <row r="2147" spans="1:25" x14ac:dyDescent="0.3">
      <c r="A2147" s="42">
        <v>40</v>
      </c>
      <c r="B2147" s="42">
        <v>0.20302000000000001</v>
      </c>
      <c r="S2147" t="s">
        <v>10402</v>
      </c>
      <c r="T2147">
        <v>5000000</v>
      </c>
      <c r="X2147" t="s">
        <v>10402</v>
      </c>
      <c r="Y2147">
        <v>12200000</v>
      </c>
    </row>
    <row r="2148" spans="1:25" x14ac:dyDescent="0.3">
      <c r="A2148" s="42">
        <v>0.8</v>
      </c>
      <c r="B2148" s="42">
        <v>0.201437</v>
      </c>
      <c r="S2148" t="s">
        <v>7722</v>
      </c>
      <c r="T2148">
        <v>15000000</v>
      </c>
      <c r="X2148" t="s">
        <v>7722</v>
      </c>
      <c r="Y2148">
        <v>11144518</v>
      </c>
    </row>
    <row r="2149" spans="1:25" x14ac:dyDescent="0.3">
      <c r="A2149" s="42">
        <v>10</v>
      </c>
      <c r="B2149" s="42">
        <v>0.2</v>
      </c>
      <c r="S2149" t="s">
        <v>607</v>
      </c>
      <c r="T2149">
        <v>150000000</v>
      </c>
      <c r="X2149" t="s">
        <v>607</v>
      </c>
      <c r="Y2149">
        <v>126597121</v>
      </c>
    </row>
    <row r="2150" spans="1:25" x14ac:dyDescent="0.3">
      <c r="A2150" s="42">
        <v>4.2000000000000003E-2</v>
      </c>
      <c r="B2150" s="42">
        <v>0.19981599999999999</v>
      </c>
      <c r="S2150" t="s">
        <v>9485</v>
      </c>
      <c r="T2150">
        <v>4350000</v>
      </c>
      <c r="X2150" t="s">
        <v>9485</v>
      </c>
      <c r="Y2150">
        <v>4181400.5</v>
      </c>
    </row>
    <row r="2151" spans="1:25" x14ac:dyDescent="0.3">
      <c r="A2151" s="42">
        <v>0.2</v>
      </c>
      <c r="B2151" s="42">
        <v>0.181225</v>
      </c>
      <c r="S2151" t="s">
        <v>1258</v>
      </c>
      <c r="T2151">
        <v>97000000</v>
      </c>
      <c r="X2151" t="s">
        <v>1258</v>
      </c>
      <c r="Y2151">
        <v>145746160</v>
      </c>
    </row>
    <row r="2152" spans="1:25" x14ac:dyDescent="0.3">
      <c r="A2152" s="42">
        <v>1.4999999999999999E-2</v>
      </c>
      <c r="B2152" s="42">
        <v>0.17746700000000001</v>
      </c>
      <c r="S2152" t="s">
        <v>6408</v>
      </c>
      <c r="T2152">
        <v>13250000</v>
      </c>
      <c r="X2152" t="s">
        <v>6408</v>
      </c>
      <c r="Y2152">
        <v>30334087</v>
      </c>
    </row>
    <row r="2153" spans="1:25" x14ac:dyDescent="0.3">
      <c r="A2153" s="42">
        <v>0.01</v>
      </c>
      <c r="B2153" s="42">
        <v>0.170483</v>
      </c>
      <c r="S2153" t="s">
        <v>4346</v>
      </c>
      <c r="T2153">
        <v>15450000</v>
      </c>
      <c r="X2153" t="s">
        <v>4346</v>
      </c>
      <c r="Y2153">
        <v>19357239.800000001</v>
      </c>
    </row>
    <row r="2154" spans="1:25" x14ac:dyDescent="0.3">
      <c r="A2154" s="42">
        <v>6</v>
      </c>
      <c r="B2154" s="42">
        <v>0.16542899999999999</v>
      </c>
      <c r="S2154" t="s">
        <v>3132</v>
      </c>
      <c r="T2154">
        <v>29000000</v>
      </c>
      <c r="X2154" t="s">
        <v>3132</v>
      </c>
      <c r="Y2154">
        <v>60362731.75</v>
      </c>
    </row>
    <row r="2155" spans="1:25" x14ac:dyDescent="0.3">
      <c r="A2155" s="42">
        <v>50</v>
      </c>
      <c r="B2155" s="42">
        <v>0.150619</v>
      </c>
      <c r="S2155" t="s">
        <v>4417</v>
      </c>
      <c r="T2155">
        <v>20833333.333333332</v>
      </c>
      <c r="X2155" t="s">
        <v>4417</v>
      </c>
      <c r="Y2155">
        <v>37044660</v>
      </c>
    </row>
    <row r="2156" spans="1:25" x14ac:dyDescent="0.3">
      <c r="A2156" s="42">
        <v>4.4999999999999997E-3</v>
      </c>
      <c r="B2156" s="42">
        <v>0.13150700000000001</v>
      </c>
      <c r="S2156" t="s">
        <v>6594</v>
      </c>
      <c r="T2156">
        <v>14000000</v>
      </c>
      <c r="X2156" t="s">
        <v>6594</v>
      </c>
      <c r="Y2156">
        <v>6596407</v>
      </c>
    </row>
    <row r="2157" spans="1:25" x14ac:dyDescent="0.3">
      <c r="A2157" s="42">
        <v>60</v>
      </c>
      <c r="B2157" s="42">
        <v>0.12856600000000001</v>
      </c>
      <c r="S2157" t="s">
        <v>12593</v>
      </c>
      <c r="T2157">
        <v>1200000</v>
      </c>
      <c r="X2157" t="s">
        <v>12593</v>
      </c>
      <c r="Y2157">
        <v>594904</v>
      </c>
    </row>
    <row r="2158" spans="1:25" x14ac:dyDescent="0.3">
      <c r="A2158" s="42">
        <v>0.36499999999999999</v>
      </c>
      <c r="B2158" s="42">
        <v>0.12422</v>
      </c>
      <c r="S2158" t="s">
        <v>6432</v>
      </c>
      <c r="T2158">
        <v>20000000</v>
      </c>
      <c r="X2158" t="s">
        <v>6432</v>
      </c>
      <c r="Y2158">
        <v>47887943</v>
      </c>
    </row>
    <row r="2159" spans="1:25" x14ac:dyDescent="0.3">
      <c r="A2159" s="42">
        <v>100</v>
      </c>
      <c r="B2159" s="42">
        <v>0.117603</v>
      </c>
      <c r="S2159" t="s">
        <v>1805</v>
      </c>
      <c r="T2159">
        <v>47250000</v>
      </c>
      <c r="X2159" t="s">
        <v>1805</v>
      </c>
      <c r="Y2159">
        <v>64164066.5</v>
      </c>
    </row>
    <row r="2160" spans="1:25" x14ac:dyDescent="0.3">
      <c r="A2160" s="42">
        <v>3</v>
      </c>
      <c r="B2160" s="42">
        <v>0.105269</v>
      </c>
      <c r="S2160" t="s">
        <v>4563</v>
      </c>
      <c r="T2160">
        <v>35000000</v>
      </c>
      <c r="X2160" t="s">
        <v>4563</v>
      </c>
      <c r="Y2160">
        <v>33423521</v>
      </c>
    </row>
    <row r="2161" spans="1:25" x14ac:dyDescent="0.3">
      <c r="A2161" s="42">
        <v>0.5</v>
      </c>
      <c r="B2161" s="42">
        <v>0.10394299999999999</v>
      </c>
      <c r="S2161" t="s">
        <v>3278</v>
      </c>
      <c r="T2161">
        <v>45000000</v>
      </c>
      <c r="X2161" t="s">
        <v>3278</v>
      </c>
      <c r="Y2161">
        <v>45064615</v>
      </c>
    </row>
    <row r="2162" spans="1:25" x14ac:dyDescent="0.3">
      <c r="A2162" s="42">
        <v>15</v>
      </c>
      <c r="B2162" s="42">
        <v>0.1</v>
      </c>
      <c r="S2162" t="s">
        <v>12247</v>
      </c>
      <c r="T2162">
        <v>2000000</v>
      </c>
      <c r="X2162" t="s">
        <v>12247</v>
      </c>
      <c r="Y2162">
        <v>92401</v>
      </c>
    </row>
    <row r="2163" spans="1:25" x14ac:dyDescent="0.3">
      <c r="A2163" s="42">
        <v>3.9375</v>
      </c>
      <c r="B2163" s="42">
        <v>9.5768000000000006E-2</v>
      </c>
      <c r="S2163" t="s">
        <v>3302</v>
      </c>
      <c r="T2163">
        <v>50000000</v>
      </c>
      <c r="X2163" t="s">
        <v>3302</v>
      </c>
      <c r="Y2163">
        <v>38590500</v>
      </c>
    </row>
    <row r="2164" spans="1:25" x14ac:dyDescent="0.3">
      <c r="A2164" s="42">
        <v>1.1000000000000001E-3</v>
      </c>
      <c r="B2164" s="42">
        <v>8.4122000000000002E-2</v>
      </c>
      <c r="S2164" t="s">
        <v>7339</v>
      </c>
      <c r="T2164">
        <v>10400000</v>
      </c>
      <c r="X2164" t="s">
        <v>7339</v>
      </c>
      <c r="Y2164">
        <v>2133825.5</v>
      </c>
    </row>
    <row r="2165" spans="1:25" x14ac:dyDescent="0.3">
      <c r="A2165" s="42">
        <v>140</v>
      </c>
      <c r="B2165" s="42">
        <v>8.0850000000000005E-2</v>
      </c>
      <c r="S2165" t="s">
        <v>1005</v>
      </c>
      <c r="T2165">
        <v>40880000</v>
      </c>
      <c r="X2165" t="s">
        <v>1005</v>
      </c>
      <c r="Y2165">
        <v>67905015.066666663</v>
      </c>
    </row>
    <row r="2166" spans="1:25" x14ac:dyDescent="0.3">
      <c r="A2166" s="42">
        <v>0.04</v>
      </c>
      <c r="B2166" s="42">
        <v>7.0536000000000001E-2</v>
      </c>
      <c r="S2166" t="s">
        <v>264</v>
      </c>
      <c r="T2166">
        <v>63957725.769230768</v>
      </c>
      <c r="X2166" t="s">
        <v>264</v>
      </c>
      <c r="Y2166">
        <v>164569324.03999999</v>
      </c>
    </row>
    <row r="2167" spans="1:25" x14ac:dyDescent="0.3">
      <c r="A2167" s="42">
        <v>7.0000000000000001E-3</v>
      </c>
      <c r="B2167" s="42">
        <v>6.3071000000000002E-2</v>
      </c>
      <c r="S2167" t="s">
        <v>2613</v>
      </c>
      <c r="T2167">
        <v>57500000</v>
      </c>
      <c r="X2167" t="s">
        <v>2613</v>
      </c>
      <c r="Y2167">
        <v>31962179.5</v>
      </c>
    </row>
    <row r="2168" spans="1:25" x14ac:dyDescent="0.3">
      <c r="A2168" s="42">
        <v>1.4999999999999999E-2</v>
      </c>
      <c r="B2168" s="42">
        <v>6.1381999999999999E-2</v>
      </c>
      <c r="S2168" t="s">
        <v>8227</v>
      </c>
      <c r="T2168">
        <v>16000000</v>
      </c>
      <c r="X2168" t="s">
        <v>8227</v>
      </c>
      <c r="Y2168">
        <v>11956207</v>
      </c>
    </row>
    <row r="2169" spans="1:25" x14ac:dyDescent="0.3">
      <c r="A2169" s="42">
        <v>0.95</v>
      </c>
      <c r="B2169" s="42">
        <v>5.7962E-2</v>
      </c>
      <c r="S2169" t="s">
        <v>9215</v>
      </c>
      <c r="T2169">
        <v>9000000</v>
      </c>
      <c r="X2169" t="s">
        <v>9215</v>
      </c>
      <c r="Y2169">
        <v>531806</v>
      </c>
    </row>
    <row r="2170" spans="1:25" x14ac:dyDescent="0.3">
      <c r="A2170" s="42">
        <v>6.8</v>
      </c>
      <c r="B2170" s="42">
        <v>5.7096000000000001E-2</v>
      </c>
      <c r="S2170" t="s">
        <v>4969</v>
      </c>
      <c r="T2170">
        <v>30000000</v>
      </c>
      <c r="X2170" t="s">
        <v>4969</v>
      </c>
      <c r="Y2170">
        <v>76501438</v>
      </c>
    </row>
    <row r="2171" spans="1:25" x14ac:dyDescent="0.3">
      <c r="A2171" s="42">
        <v>0.27</v>
      </c>
      <c r="B2171" s="42">
        <v>4.8621999999999999E-2</v>
      </c>
      <c r="S2171" t="s">
        <v>10286</v>
      </c>
      <c r="T2171">
        <v>5000000</v>
      </c>
      <c r="X2171" t="s">
        <v>10286</v>
      </c>
      <c r="Y2171">
        <v>50820940</v>
      </c>
    </row>
    <row r="2172" spans="1:25" x14ac:dyDescent="0.3">
      <c r="A2172" s="42">
        <v>4</v>
      </c>
      <c r="B2172" s="42">
        <v>4.6737000000000001E-2</v>
      </c>
      <c r="S2172" t="s">
        <v>2697</v>
      </c>
      <c r="T2172">
        <v>57500000</v>
      </c>
      <c r="X2172" t="s">
        <v>2697</v>
      </c>
      <c r="Y2172">
        <v>55934939.5</v>
      </c>
    </row>
    <row r="2173" spans="1:25" x14ac:dyDescent="0.3">
      <c r="A2173" s="42">
        <v>0.15</v>
      </c>
      <c r="B2173" s="42">
        <v>4.1308999999999998E-2</v>
      </c>
      <c r="S2173" t="s">
        <v>2431</v>
      </c>
      <c r="T2173">
        <v>65000000</v>
      </c>
      <c r="X2173" t="s">
        <v>2431</v>
      </c>
      <c r="Y2173">
        <v>19059018</v>
      </c>
    </row>
    <row r="2174" spans="1:25" x14ac:dyDescent="0.3">
      <c r="A2174" s="42">
        <v>0.4</v>
      </c>
      <c r="B2174" s="42">
        <v>2.5898999999999998E-2</v>
      </c>
      <c r="S2174" t="s">
        <v>6326</v>
      </c>
      <c r="T2174">
        <v>17000000</v>
      </c>
      <c r="X2174" t="s">
        <v>6326</v>
      </c>
      <c r="Y2174">
        <v>42660000</v>
      </c>
    </row>
    <row r="2175" spans="1:25" x14ac:dyDescent="0.3">
      <c r="A2175" s="42">
        <v>9</v>
      </c>
      <c r="B2175" s="42">
        <v>1.6376999999999999E-2</v>
      </c>
      <c r="S2175" t="s">
        <v>8406</v>
      </c>
      <c r="T2175">
        <v>9000000</v>
      </c>
      <c r="X2175" t="s">
        <v>8406</v>
      </c>
      <c r="Y2175">
        <v>3435379</v>
      </c>
    </row>
    <row r="2176" spans="1:25" x14ac:dyDescent="0.3">
      <c r="A2176" s="42">
        <v>0.2</v>
      </c>
      <c r="B2176" s="42">
        <v>1.5185000000000001E-2</v>
      </c>
      <c r="S2176" t="s">
        <v>13822</v>
      </c>
      <c r="X2176" t="s">
        <v>13822</v>
      </c>
    </row>
    <row r="2177" spans="1:25" x14ac:dyDescent="0.3">
      <c r="A2177" s="42">
        <v>5</v>
      </c>
      <c r="B2177" s="42">
        <v>9.6769999999999998E-3</v>
      </c>
      <c r="S2177" t="s">
        <v>13569</v>
      </c>
      <c r="T2177">
        <v>100000</v>
      </c>
      <c r="X2177" t="s">
        <v>13569</v>
      </c>
      <c r="Y2177">
        <v>11798</v>
      </c>
    </row>
    <row r="2178" spans="1:25" x14ac:dyDescent="0.3">
      <c r="A2178" s="42">
        <v>50</v>
      </c>
      <c r="B2178" s="42">
        <v>7.1679999999999999E-3</v>
      </c>
      <c r="S2178" t="s">
        <v>11523</v>
      </c>
      <c r="T2178">
        <v>1500000</v>
      </c>
      <c r="X2178" t="s">
        <v>11523</v>
      </c>
      <c r="Y2178">
        <v>3123749</v>
      </c>
    </row>
    <row r="2179" spans="1:25" x14ac:dyDescent="0.3">
      <c r="A2179" s="42">
        <v>1.5</v>
      </c>
      <c r="B2179" s="42">
        <v>6.9979999999999999E-3</v>
      </c>
      <c r="S2179" t="s">
        <v>3683</v>
      </c>
      <c r="T2179">
        <v>45000000</v>
      </c>
      <c r="X2179" t="s">
        <v>3683</v>
      </c>
      <c r="Y2179">
        <v>19377727</v>
      </c>
    </row>
    <row r="2180" spans="1:25" x14ac:dyDescent="0.3">
      <c r="S2180" t="s">
        <v>4605</v>
      </c>
      <c r="T2180">
        <v>35000000</v>
      </c>
      <c r="X2180" t="s">
        <v>4605</v>
      </c>
      <c r="Y2180">
        <v>16051833</v>
      </c>
    </row>
    <row r="2181" spans="1:25" x14ac:dyDescent="0.3">
      <c r="S2181" t="s">
        <v>7449</v>
      </c>
      <c r="T2181">
        <v>16000000</v>
      </c>
      <c r="X2181" t="s">
        <v>7449</v>
      </c>
      <c r="Y2181">
        <v>2849142</v>
      </c>
    </row>
    <row r="2182" spans="1:25" x14ac:dyDescent="0.3">
      <c r="S2182" t="s">
        <v>14182</v>
      </c>
      <c r="T2182">
        <v>70000</v>
      </c>
      <c r="X2182" t="s">
        <v>14182</v>
      </c>
    </row>
    <row r="2183" spans="1:25" x14ac:dyDescent="0.3">
      <c r="S2183" t="s">
        <v>1449</v>
      </c>
      <c r="T2183">
        <v>47800000</v>
      </c>
      <c r="X2183" t="s">
        <v>1449</v>
      </c>
      <c r="Y2183">
        <v>105243736.8</v>
      </c>
    </row>
    <row r="2184" spans="1:25" x14ac:dyDescent="0.3">
      <c r="S2184" t="s">
        <v>11880</v>
      </c>
      <c r="T2184">
        <v>9500000</v>
      </c>
      <c r="X2184" t="s">
        <v>11880</v>
      </c>
      <c r="Y2184">
        <v>7002255</v>
      </c>
    </row>
    <row r="2185" spans="1:25" x14ac:dyDescent="0.3">
      <c r="S2185" t="s">
        <v>5866</v>
      </c>
      <c r="T2185">
        <v>19500000</v>
      </c>
      <c r="X2185" t="s">
        <v>5866</v>
      </c>
      <c r="Y2185">
        <v>42442088</v>
      </c>
    </row>
    <row r="2186" spans="1:25" x14ac:dyDescent="0.3">
      <c r="S2186" t="s">
        <v>1173</v>
      </c>
      <c r="T2186">
        <v>52000000</v>
      </c>
      <c r="X2186" t="s">
        <v>1173</v>
      </c>
      <c r="Y2186">
        <v>86625371</v>
      </c>
    </row>
    <row r="2187" spans="1:25" x14ac:dyDescent="0.3">
      <c r="S2187" t="s">
        <v>10090</v>
      </c>
      <c r="T2187">
        <v>6000000</v>
      </c>
      <c r="X2187" t="s">
        <v>10090</v>
      </c>
      <c r="Y2187">
        <v>869325</v>
      </c>
    </row>
    <row r="2188" spans="1:25" x14ac:dyDescent="0.3">
      <c r="S2188" t="s">
        <v>14389</v>
      </c>
      <c r="X2188" t="s">
        <v>14389</v>
      </c>
    </row>
    <row r="2189" spans="1:25" x14ac:dyDescent="0.3">
      <c r="S2189" t="s">
        <v>9067</v>
      </c>
      <c r="T2189">
        <v>10000000</v>
      </c>
      <c r="X2189" t="s">
        <v>9067</v>
      </c>
    </row>
    <row r="2190" spans="1:25" x14ac:dyDescent="0.3">
      <c r="S2190" t="s">
        <v>12733</v>
      </c>
      <c r="T2190">
        <v>1000000000</v>
      </c>
      <c r="X2190" t="s">
        <v>12733</v>
      </c>
      <c r="Y2190">
        <v>10037390</v>
      </c>
    </row>
    <row r="2191" spans="1:25" x14ac:dyDescent="0.3">
      <c r="S2191" t="s">
        <v>6463</v>
      </c>
      <c r="T2191">
        <v>15000000</v>
      </c>
      <c r="X2191" t="s">
        <v>6463</v>
      </c>
      <c r="Y2191">
        <v>74659855</v>
      </c>
    </row>
    <row r="2192" spans="1:25" x14ac:dyDescent="0.3">
      <c r="S2192" t="s">
        <v>8489</v>
      </c>
      <c r="T2192">
        <v>12000000</v>
      </c>
      <c r="X2192" t="s">
        <v>8489</v>
      </c>
    </row>
    <row r="2193" spans="19:25" x14ac:dyDescent="0.3">
      <c r="S2193" t="s">
        <v>8459</v>
      </c>
      <c r="T2193">
        <v>10000000</v>
      </c>
      <c r="X2193" t="s">
        <v>8459</v>
      </c>
      <c r="Y2193">
        <v>447750</v>
      </c>
    </row>
    <row r="2194" spans="19:25" x14ac:dyDescent="0.3">
      <c r="S2194" t="s">
        <v>9197</v>
      </c>
      <c r="T2194">
        <v>5000000</v>
      </c>
      <c r="X2194" t="s">
        <v>9197</v>
      </c>
      <c r="Y2194">
        <v>6045322</v>
      </c>
    </row>
    <row r="2195" spans="19:25" x14ac:dyDescent="0.3">
      <c r="S2195" t="s">
        <v>8305</v>
      </c>
      <c r="T2195">
        <v>10000000</v>
      </c>
      <c r="X2195" t="s">
        <v>8305</v>
      </c>
      <c r="Y2195">
        <v>27233823.5</v>
      </c>
    </row>
    <row r="2196" spans="19:25" x14ac:dyDescent="0.3">
      <c r="S2196" t="s">
        <v>12118</v>
      </c>
      <c r="T2196">
        <v>2000000</v>
      </c>
      <c r="X2196" t="s">
        <v>12118</v>
      </c>
    </row>
    <row r="2197" spans="19:25" x14ac:dyDescent="0.3">
      <c r="S2197" t="s">
        <v>12437</v>
      </c>
      <c r="T2197">
        <v>1500000</v>
      </c>
      <c r="X2197" t="s">
        <v>12437</v>
      </c>
    </row>
    <row r="2198" spans="19:25" x14ac:dyDescent="0.3">
      <c r="S2198" t="s">
        <v>1596</v>
      </c>
      <c r="T2198">
        <v>54750000</v>
      </c>
      <c r="X2198" t="s">
        <v>1596</v>
      </c>
      <c r="Y2198">
        <v>55498651</v>
      </c>
    </row>
    <row r="2199" spans="19:25" x14ac:dyDescent="0.3">
      <c r="S2199" t="s">
        <v>2218</v>
      </c>
      <c r="T2199">
        <v>27500000</v>
      </c>
      <c r="X2199" t="s">
        <v>2218</v>
      </c>
      <c r="Y2199">
        <v>100109763.5</v>
      </c>
    </row>
    <row r="2200" spans="19:25" x14ac:dyDescent="0.3">
      <c r="S2200" t="s">
        <v>11780</v>
      </c>
      <c r="T2200">
        <v>2160000</v>
      </c>
      <c r="X2200" t="s">
        <v>11780</v>
      </c>
    </row>
    <row r="2201" spans="19:25" x14ac:dyDescent="0.3">
      <c r="S2201" t="s">
        <v>2413</v>
      </c>
      <c r="T2201">
        <v>42833333.333333336</v>
      </c>
      <c r="X2201" t="s">
        <v>2413</v>
      </c>
      <c r="Y2201">
        <v>31855070.5</v>
      </c>
    </row>
    <row r="2202" spans="19:25" x14ac:dyDescent="0.3">
      <c r="S2202" t="s">
        <v>5020</v>
      </c>
      <c r="T2202">
        <v>30000000</v>
      </c>
      <c r="X2202" t="s">
        <v>5020</v>
      </c>
      <c r="Y2202">
        <v>52937130</v>
      </c>
    </row>
    <row r="2203" spans="19:25" x14ac:dyDescent="0.3">
      <c r="S2203" t="s">
        <v>3509</v>
      </c>
      <c r="T2203">
        <v>14000000</v>
      </c>
      <c r="X2203" t="s">
        <v>3509</v>
      </c>
    </row>
    <row r="2204" spans="19:25" x14ac:dyDescent="0.3">
      <c r="S2204" t="s">
        <v>11282</v>
      </c>
      <c r="T2204">
        <v>2400000</v>
      </c>
      <c r="X2204" t="s">
        <v>11282</v>
      </c>
    </row>
    <row r="2205" spans="19:25" x14ac:dyDescent="0.3">
      <c r="S2205" t="s">
        <v>6052</v>
      </c>
      <c r="T2205">
        <v>24000000</v>
      </c>
      <c r="X2205" t="s">
        <v>6052</v>
      </c>
      <c r="Y2205">
        <v>129115</v>
      </c>
    </row>
    <row r="2206" spans="19:25" x14ac:dyDescent="0.3">
      <c r="S2206" t="s">
        <v>8921</v>
      </c>
      <c r="T2206">
        <v>10000000</v>
      </c>
      <c r="X2206" t="s">
        <v>8921</v>
      </c>
      <c r="Y2206">
        <v>3041803</v>
      </c>
    </row>
    <row r="2207" spans="19:25" x14ac:dyDescent="0.3">
      <c r="S2207" t="s">
        <v>3545</v>
      </c>
      <c r="T2207">
        <v>15025000</v>
      </c>
      <c r="X2207" t="s">
        <v>3545</v>
      </c>
      <c r="Y2207">
        <v>34822345</v>
      </c>
    </row>
    <row r="2208" spans="19:25" x14ac:dyDescent="0.3">
      <c r="S2208" t="s">
        <v>3109</v>
      </c>
      <c r="T2208">
        <v>29250000</v>
      </c>
      <c r="X2208" t="s">
        <v>3109</v>
      </c>
      <c r="Y2208">
        <v>20800391.666666668</v>
      </c>
    </row>
    <row r="2209" spans="19:25" x14ac:dyDescent="0.3">
      <c r="S2209" t="s">
        <v>14241</v>
      </c>
      <c r="T2209">
        <v>60000</v>
      </c>
      <c r="X2209" t="s">
        <v>14241</v>
      </c>
    </row>
    <row r="2210" spans="19:25" x14ac:dyDescent="0.3">
      <c r="S2210" t="s">
        <v>7201</v>
      </c>
      <c r="T2210">
        <v>17500000</v>
      </c>
      <c r="X2210" t="s">
        <v>7201</v>
      </c>
      <c r="Y2210">
        <v>23472900</v>
      </c>
    </row>
    <row r="2211" spans="19:25" x14ac:dyDescent="0.3">
      <c r="S2211" t="s">
        <v>1809</v>
      </c>
      <c r="T2211">
        <v>27247082.142857142</v>
      </c>
      <c r="X2211" t="s">
        <v>1809</v>
      </c>
      <c r="Y2211">
        <v>21652967.285714287</v>
      </c>
    </row>
    <row r="2212" spans="19:25" x14ac:dyDescent="0.3">
      <c r="S2212" t="s">
        <v>7003</v>
      </c>
      <c r="T2212">
        <v>12500000</v>
      </c>
      <c r="X2212" t="s">
        <v>7003</v>
      </c>
      <c r="Y2212">
        <v>33129197.5</v>
      </c>
    </row>
    <row r="2213" spans="19:25" x14ac:dyDescent="0.3">
      <c r="S2213" t="s">
        <v>9793</v>
      </c>
      <c r="T2213">
        <v>7000000</v>
      </c>
      <c r="X2213" t="s">
        <v>9793</v>
      </c>
      <c r="Y2213">
        <v>196067</v>
      </c>
    </row>
    <row r="2214" spans="19:25" x14ac:dyDescent="0.3">
      <c r="S2214" t="s">
        <v>6416</v>
      </c>
      <c r="T2214">
        <v>20000000</v>
      </c>
      <c r="X2214" t="s">
        <v>6416</v>
      </c>
      <c r="Y2214">
        <v>56154094</v>
      </c>
    </row>
    <row r="2215" spans="19:25" x14ac:dyDescent="0.3">
      <c r="S2215" t="s">
        <v>8080</v>
      </c>
      <c r="T2215">
        <v>13000000</v>
      </c>
      <c r="X2215" t="s">
        <v>8080</v>
      </c>
      <c r="Y2215">
        <v>44134898</v>
      </c>
    </row>
    <row r="2216" spans="19:25" x14ac:dyDescent="0.3">
      <c r="S2216" t="s">
        <v>8838</v>
      </c>
      <c r="T2216">
        <v>10000000</v>
      </c>
      <c r="X2216" t="s">
        <v>8838</v>
      </c>
      <c r="Y2216">
        <v>12514138</v>
      </c>
    </row>
    <row r="2217" spans="19:25" x14ac:dyDescent="0.3">
      <c r="S2217" t="s">
        <v>6553</v>
      </c>
      <c r="T2217">
        <v>18500000</v>
      </c>
      <c r="X2217" t="s">
        <v>6553</v>
      </c>
      <c r="Y2217">
        <v>14620531</v>
      </c>
    </row>
    <row r="2218" spans="19:25" x14ac:dyDescent="0.3">
      <c r="S2218" t="s">
        <v>3589</v>
      </c>
      <c r="T2218">
        <v>19333333.333333332</v>
      </c>
      <c r="X2218" t="s">
        <v>3589</v>
      </c>
      <c r="Y2218">
        <v>62806443.666666664</v>
      </c>
    </row>
    <row r="2219" spans="19:25" x14ac:dyDescent="0.3">
      <c r="S2219" t="s">
        <v>14394</v>
      </c>
      <c r="T2219">
        <v>200000</v>
      </c>
      <c r="X2219" t="s">
        <v>14394</v>
      </c>
    </row>
    <row r="2220" spans="19:25" x14ac:dyDescent="0.3">
      <c r="S2220" t="s">
        <v>13299</v>
      </c>
      <c r="X2220" t="s">
        <v>13299</v>
      </c>
    </row>
    <row r="2221" spans="19:25" x14ac:dyDescent="0.3">
      <c r="S2221" t="s">
        <v>9525</v>
      </c>
      <c r="T2221">
        <v>18366666.666666668</v>
      </c>
      <c r="X2221" t="s">
        <v>9525</v>
      </c>
      <c r="Y2221">
        <v>760618</v>
      </c>
    </row>
    <row r="2222" spans="19:25" x14ac:dyDescent="0.3">
      <c r="S2222" t="s">
        <v>1456</v>
      </c>
      <c r="T2222">
        <v>46666666.666666664</v>
      </c>
      <c r="X2222" t="s">
        <v>1456</v>
      </c>
      <c r="Y2222">
        <v>68527744.666666672</v>
      </c>
    </row>
    <row r="2223" spans="19:25" x14ac:dyDescent="0.3">
      <c r="S2223" t="s">
        <v>11581</v>
      </c>
      <c r="X2223" t="s">
        <v>11581</v>
      </c>
    </row>
    <row r="2224" spans="19:25" x14ac:dyDescent="0.3">
      <c r="S2224" t="s">
        <v>12889</v>
      </c>
      <c r="T2224">
        <v>825000</v>
      </c>
      <c r="X2224" t="s">
        <v>12889</v>
      </c>
      <c r="Y2224">
        <v>89080</v>
      </c>
    </row>
    <row r="2225" spans="19:25" x14ac:dyDescent="0.3">
      <c r="S2225" t="s">
        <v>991</v>
      </c>
      <c r="T2225">
        <v>5000000</v>
      </c>
      <c r="X2225" t="s">
        <v>991</v>
      </c>
      <c r="Y2225">
        <v>16017403</v>
      </c>
    </row>
    <row r="2226" spans="19:25" x14ac:dyDescent="0.3">
      <c r="S2226" t="s">
        <v>11699</v>
      </c>
      <c r="T2226">
        <v>2500000</v>
      </c>
      <c r="X2226" t="s">
        <v>11699</v>
      </c>
      <c r="Y2226">
        <v>118666</v>
      </c>
    </row>
    <row r="2227" spans="19:25" x14ac:dyDescent="0.3">
      <c r="S2227" t="s">
        <v>173</v>
      </c>
      <c r="T2227">
        <v>67642857.142857149</v>
      </c>
      <c r="X2227" t="s">
        <v>173</v>
      </c>
      <c r="Y2227">
        <v>111219895.28571428</v>
      </c>
    </row>
    <row r="2228" spans="19:25" x14ac:dyDescent="0.3">
      <c r="S2228" t="s">
        <v>9766</v>
      </c>
      <c r="T2228">
        <v>7000000</v>
      </c>
      <c r="X2228" t="s">
        <v>9766</v>
      </c>
      <c r="Y2228">
        <v>1889522</v>
      </c>
    </row>
    <row r="2229" spans="19:25" x14ac:dyDescent="0.3">
      <c r="S2229" t="s">
        <v>5846</v>
      </c>
      <c r="X2229" t="s">
        <v>5846</v>
      </c>
      <c r="Y2229">
        <v>24381334</v>
      </c>
    </row>
    <row r="2230" spans="19:25" x14ac:dyDescent="0.3">
      <c r="S2230" t="s">
        <v>993</v>
      </c>
      <c r="T2230">
        <v>3000000</v>
      </c>
      <c r="X2230" t="s">
        <v>993</v>
      </c>
      <c r="Y2230">
        <v>200803</v>
      </c>
    </row>
    <row r="2231" spans="19:25" x14ac:dyDescent="0.3">
      <c r="S2231" t="s">
        <v>2498</v>
      </c>
      <c r="T2231">
        <v>39750000</v>
      </c>
      <c r="X2231" t="s">
        <v>2498</v>
      </c>
      <c r="Y2231">
        <v>77469214.599999994</v>
      </c>
    </row>
    <row r="2232" spans="19:25" x14ac:dyDescent="0.3">
      <c r="S2232" t="s">
        <v>12133</v>
      </c>
      <c r="T2232">
        <v>1900000</v>
      </c>
      <c r="X2232" t="s">
        <v>12133</v>
      </c>
      <c r="Y2232">
        <v>4600000</v>
      </c>
    </row>
    <row r="2233" spans="19:25" x14ac:dyDescent="0.3">
      <c r="S2233" t="s">
        <v>783</v>
      </c>
      <c r="T2233">
        <v>107500000</v>
      </c>
      <c r="X2233" t="s">
        <v>783</v>
      </c>
      <c r="Y2233">
        <v>166181507.5</v>
      </c>
    </row>
    <row r="2234" spans="19:25" x14ac:dyDescent="0.3">
      <c r="S2234" t="s">
        <v>5072</v>
      </c>
      <c r="T2234">
        <v>30000000</v>
      </c>
      <c r="X2234" t="s">
        <v>5072</v>
      </c>
      <c r="Y2234">
        <v>20986531</v>
      </c>
    </row>
    <row r="2235" spans="19:25" x14ac:dyDescent="0.3">
      <c r="S2235" t="s">
        <v>2805</v>
      </c>
      <c r="T2235">
        <v>58000000</v>
      </c>
      <c r="X2235" t="s">
        <v>2805</v>
      </c>
      <c r="Y2235">
        <v>363024263</v>
      </c>
    </row>
    <row r="2236" spans="19:25" x14ac:dyDescent="0.3">
      <c r="S2236" t="s">
        <v>4890</v>
      </c>
      <c r="T2236">
        <v>21500000</v>
      </c>
      <c r="X2236" t="s">
        <v>4890</v>
      </c>
      <c r="Y2236">
        <v>20962485</v>
      </c>
    </row>
    <row r="2237" spans="19:25" x14ac:dyDescent="0.3">
      <c r="S2237" t="s">
        <v>894</v>
      </c>
      <c r="T2237">
        <v>40500000</v>
      </c>
      <c r="X2237" t="s">
        <v>894</v>
      </c>
      <c r="Y2237">
        <v>98116871.666666672</v>
      </c>
    </row>
    <row r="2238" spans="19:25" x14ac:dyDescent="0.3">
      <c r="S2238" t="s">
        <v>8876</v>
      </c>
      <c r="T2238">
        <v>10000000</v>
      </c>
      <c r="X2238" t="s">
        <v>8876</v>
      </c>
      <c r="Y2238">
        <v>6491350</v>
      </c>
    </row>
    <row r="2239" spans="19:25" x14ac:dyDescent="0.3">
      <c r="S2239" t="s">
        <v>8503</v>
      </c>
      <c r="T2239">
        <v>12000000</v>
      </c>
      <c r="X2239" t="s">
        <v>8503</v>
      </c>
      <c r="Y2239">
        <v>14616</v>
      </c>
    </row>
    <row r="2240" spans="19:25" x14ac:dyDescent="0.3">
      <c r="S2240" t="s">
        <v>12434</v>
      </c>
      <c r="T2240">
        <v>1500000</v>
      </c>
      <c r="X2240" t="s">
        <v>12434</v>
      </c>
    </row>
    <row r="2241" spans="19:25" x14ac:dyDescent="0.3">
      <c r="S2241" t="s">
        <v>1411</v>
      </c>
      <c r="T2241">
        <v>49400000</v>
      </c>
      <c r="X2241" t="s">
        <v>1411</v>
      </c>
      <c r="Y2241">
        <v>57857445</v>
      </c>
    </row>
    <row r="2242" spans="19:25" x14ac:dyDescent="0.3">
      <c r="S2242" t="s">
        <v>7763</v>
      </c>
      <c r="T2242">
        <v>15000000</v>
      </c>
      <c r="X2242" t="s">
        <v>7763</v>
      </c>
      <c r="Y2242">
        <v>9123834</v>
      </c>
    </row>
    <row r="2243" spans="19:25" x14ac:dyDescent="0.3">
      <c r="S2243" t="s">
        <v>4534</v>
      </c>
      <c r="T2243">
        <v>10496706.4</v>
      </c>
      <c r="X2243" t="s">
        <v>4534</v>
      </c>
      <c r="Y2243">
        <v>30092383.75</v>
      </c>
    </row>
    <row r="2244" spans="19:25" x14ac:dyDescent="0.3">
      <c r="S2244" t="s">
        <v>11258</v>
      </c>
      <c r="T2244">
        <v>3000000</v>
      </c>
      <c r="X2244" t="s">
        <v>11258</v>
      </c>
      <c r="Y2244">
        <v>84749884</v>
      </c>
    </row>
    <row r="2245" spans="19:25" x14ac:dyDescent="0.3">
      <c r="S2245" t="s">
        <v>7983</v>
      </c>
      <c r="T2245">
        <v>13850000</v>
      </c>
      <c r="X2245" t="s">
        <v>7983</v>
      </c>
      <c r="Y2245">
        <v>20689126.5</v>
      </c>
    </row>
    <row r="2246" spans="19:25" x14ac:dyDescent="0.3">
      <c r="S2246" t="s">
        <v>2188</v>
      </c>
      <c r="T2246">
        <v>22500000</v>
      </c>
      <c r="X2246" t="s">
        <v>2188</v>
      </c>
      <c r="Y2246">
        <v>18062755</v>
      </c>
    </row>
    <row r="2247" spans="19:25" x14ac:dyDescent="0.3">
      <c r="S2247" t="s">
        <v>6779</v>
      </c>
      <c r="T2247">
        <v>16750000</v>
      </c>
      <c r="X2247" t="s">
        <v>6779</v>
      </c>
      <c r="Y2247">
        <v>6966532</v>
      </c>
    </row>
    <row r="2248" spans="19:25" x14ac:dyDescent="0.3">
      <c r="S2248" t="s">
        <v>7332</v>
      </c>
      <c r="T2248">
        <v>17000000</v>
      </c>
      <c r="X2248" t="s">
        <v>7332</v>
      </c>
      <c r="Y2248">
        <v>4930798</v>
      </c>
    </row>
    <row r="2249" spans="19:25" x14ac:dyDescent="0.3">
      <c r="S2249" t="s">
        <v>1656</v>
      </c>
      <c r="T2249">
        <v>42800000</v>
      </c>
      <c r="X2249" t="s">
        <v>1656</v>
      </c>
      <c r="Y2249">
        <v>125908004.28571428</v>
      </c>
    </row>
    <row r="2250" spans="19:25" x14ac:dyDescent="0.3">
      <c r="S2250" t="s">
        <v>10735</v>
      </c>
      <c r="T2250">
        <v>1900000</v>
      </c>
      <c r="X2250" t="s">
        <v>10735</v>
      </c>
      <c r="Y2250">
        <v>2683273.6666666665</v>
      </c>
    </row>
    <row r="2251" spans="19:25" x14ac:dyDescent="0.3">
      <c r="S2251" t="s">
        <v>6515</v>
      </c>
      <c r="T2251">
        <v>19000000</v>
      </c>
      <c r="X2251" t="s">
        <v>6515</v>
      </c>
      <c r="Y2251">
        <v>35033759</v>
      </c>
    </row>
    <row r="2252" spans="19:25" x14ac:dyDescent="0.3">
      <c r="S2252" t="s">
        <v>8928</v>
      </c>
      <c r="T2252">
        <v>10000000</v>
      </c>
      <c r="X2252" t="s">
        <v>8928</v>
      </c>
      <c r="Y2252">
        <v>2331318</v>
      </c>
    </row>
    <row r="2253" spans="19:25" x14ac:dyDescent="0.3">
      <c r="S2253" t="s">
        <v>2950</v>
      </c>
      <c r="T2253">
        <v>51666666.666666664</v>
      </c>
      <c r="X2253" t="s">
        <v>2950</v>
      </c>
      <c r="Y2253">
        <v>59744646</v>
      </c>
    </row>
    <row r="2254" spans="19:25" x14ac:dyDescent="0.3">
      <c r="S2254" t="s">
        <v>13413</v>
      </c>
      <c r="T2254">
        <v>500000</v>
      </c>
      <c r="X2254" t="s">
        <v>13413</v>
      </c>
    </row>
    <row r="2255" spans="19:25" x14ac:dyDescent="0.3">
      <c r="S2255" t="s">
        <v>9317</v>
      </c>
      <c r="T2255">
        <v>9000000</v>
      </c>
      <c r="X2255" t="s">
        <v>9317</v>
      </c>
    </row>
    <row r="2256" spans="19:25" x14ac:dyDescent="0.3">
      <c r="S2256" t="s">
        <v>9723</v>
      </c>
      <c r="T2256">
        <v>7000000</v>
      </c>
      <c r="X2256" t="s">
        <v>9723</v>
      </c>
      <c r="Y2256">
        <v>9166863</v>
      </c>
    </row>
    <row r="2257" spans="19:25" x14ac:dyDescent="0.3">
      <c r="S2257" t="s">
        <v>9405</v>
      </c>
      <c r="T2257">
        <v>8000000</v>
      </c>
      <c r="X2257" t="s">
        <v>9405</v>
      </c>
      <c r="Y2257">
        <v>26049082</v>
      </c>
    </row>
    <row r="2258" spans="19:25" x14ac:dyDescent="0.3">
      <c r="S2258" t="s">
        <v>7691</v>
      </c>
      <c r="T2258">
        <v>15000000</v>
      </c>
      <c r="X2258" t="s">
        <v>7691</v>
      </c>
      <c r="Y2258">
        <v>14249005</v>
      </c>
    </row>
    <row r="2259" spans="19:25" x14ac:dyDescent="0.3">
      <c r="S2259" t="s">
        <v>219</v>
      </c>
      <c r="T2259">
        <v>28000000</v>
      </c>
      <c r="X2259" t="s">
        <v>219</v>
      </c>
      <c r="Y2259">
        <v>30687894</v>
      </c>
    </row>
    <row r="2260" spans="19:25" x14ac:dyDescent="0.3">
      <c r="S2260" t="s">
        <v>7960</v>
      </c>
      <c r="T2260">
        <v>8750000</v>
      </c>
      <c r="X2260" t="s">
        <v>7960</v>
      </c>
      <c r="Y2260">
        <v>24208079.5</v>
      </c>
    </row>
    <row r="2261" spans="19:25" x14ac:dyDescent="0.3">
      <c r="S2261" t="s">
        <v>2345</v>
      </c>
      <c r="T2261">
        <v>28666666.666666668</v>
      </c>
      <c r="X2261" t="s">
        <v>2345</v>
      </c>
      <c r="Y2261">
        <v>96006786.666666672</v>
      </c>
    </row>
    <row r="2262" spans="19:25" x14ac:dyDescent="0.3">
      <c r="S2262" t="s">
        <v>10677</v>
      </c>
      <c r="T2262">
        <v>4600000</v>
      </c>
      <c r="X2262" t="s">
        <v>10677</v>
      </c>
      <c r="Y2262">
        <v>434417</v>
      </c>
    </row>
    <row r="2263" spans="19:25" x14ac:dyDescent="0.3">
      <c r="S2263" t="s">
        <v>295</v>
      </c>
      <c r="T2263">
        <v>10250000</v>
      </c>
      <c r="X2263" t="s">
        <v>295</v>
      </c>
      <c r="Y2263">
        <v>25363778</v>
      </c>
    </row>
    <row r="2264" spans="19:25" x14ac:dyDescent="0.3">
      <c r="S2264" t="s">
        <v>828</v>
      </c>
      <c r="T2264">
        <v>130000000</v>
      </c>
      <c r="X2264" t="s">
        <v>828</v>
      </c>
      <c r="Y2264">
        <v>148337537</v>
      </c>
    </row>
    <row r="2265" spans="19:25" x14ac:dyDescent="0.3">
      <c r="S2265" t="s">
        <v>11293</v>
      </c>
      <c r="T2265">
        <v>3000000</v>
      </c>
      <c r="X2265" t="s">
        <v>11293</v>
      </c>
      <c r="Y2265">
        <v>19472057</v>
      </c>
    </row>
    <row r="2266" spans="19:25" x14ac:dyDescent="0.3">
      <c r="S2266" t="s">
        <v>13893</v>
      </c>
      <c r="T2266">
        <v>225000</v>
      </c>
      <c r="X2266" t="s">
        <v>13893</v>
      </c>
      <c r="Y2266">
        <v>111300</v>
      </c>
    </row>
    <row r="2267" spans="19:25" x14ac:dyDescent="0.3">
      <c r="S2267" t="s">
        <v>4893</v>
      </c>
      <c r="T2267">
        <v>32000000</v>
      </c>
      <c r="X2267" t="s">
        <v>4893</v>
      </c>
    </row>
    <row r="2268" spans="19:25" x14ac:dyDescent="0.3">
      <c r="S2268" t="s">
        <v>12610</v>
      </c>
      <c r="T2268">
        <v>1200000</v>
      </c>
      <c r="X2268" t="s">
        <v>12610</v>
      </c>
      <c r="Y2268">
        <v>3830</v>
      </c>
    </row>
    <row r="2269" spans="19:25" x14ac:dyDescent="0.3">
      <c r="S2269" t="s">
        <v>11381</v>
      </c>
      <c r="T2269">
        <v>3000000</v>
      </c>
      <c r="X2269" t="s">
        <v>11381</v>
      </c>
      <c r="Y2269">
        <v>3559990</v>
      </c>
    </row>
    <row r="2270" spans="19:25" x14ac:dyDescent="0.3">
      <c r="S2270" t="s">
        <v>13842</v>
      </c>
      <c r="T2270">
        <v>250000</v>
      </c>
      <c r="X2270" t="s">
        <v>13842</v>
      </c>
    </row>
    <row r="2271" spans="19:25" x14ac:dyDescent="0.3">
      <c r="S2271" t="s">
        <v>349</v>
      </c>
      <c r="T2271">
        <v>68142857.142857149</v>
      </c>
      <c r="X2271" t="s">
        <v>349</v>
      </c>
      <c r="Y2271">
        <v>127191395.42857143</v>
      </c>
    </row>
    <row r="2272" spans="19:25" x14ac:dyDescent="0.3">
      <c r="S2272" t="s">
        <v>1214</v>
      </c>
      <c r="T2272">
        <v>51375000</v>
      </c>
      <c r="X2272" t="s">
        <v>1214</v>
      </c>
      <c r="Y2272">
        <v>12417028.800000001</v>
      </c>
    </row>
    <row r="2273" spans="19:25" x14ac:dyDescent="0.3">
      <c r="S2273" t="s">
        <v>4939</v>
      </c>
      <c r="T2273">
        <v>33000000</v>
      </c>
      <c r="X2273" t="s">
        <v>4939</v>
      </c>
      <c r="Y2273">
        <v>46065803</v>
      </c>
    </row>
    <row r="2274" spans="19:25" x14ac:dyDescent="0.3">
      <c r="S2274" t="s">
        <v>6867</v>
      </c>
      <c r="T2274">
        <v>20000000</v>
      </c>
      <c r="X2274" t="s">
        <v>6867</v>
      </c>
    </row>
    <row r="2275" spans="19:25" x14ac:dyDescent="0.3">
      <c r="S2275" t="s">
        <v>6350</v>
      </c>
      <c r="T2275">
        <v>20000000</v>
      </c>
      <c r="X2275" t="s">
        <v>6350</v>
      </c>
      <c r="Y2275">
        <v>24104113</v>
      </c>
    </row>
    <row r="2276" spans="19:25" x14ac:dyDescent="0.3">
      <c r="S2276" t="s">
        <v>9492</v>
      </c>
      <c r="T2276">
        <v>6500000</v>
      </c>
      <c r="X2276" t="s">
        <v>9492</v>
      </c>
      <c r="Y2276">
        <v>686383</v>
      </c>
    </row>
    <row r="2277" spans="19:25" x14ac:dyDescent="0.3">
      <c r="S2277" t="s">
        <v>7481</v>
      </c>
      <c r="T2277">
        <v>15500000</v>
      </c>
      <c r="X2277" t="s">
        <v>7481</v>
      </c>
      <c r="Y2277">
        <v>3726079</v>
      </c>
    </row>
    <row r="2278" spans="19:25" x14ac:dyDescent="0.3">
      <c r="S2278" t="s">
        <v>11640</v>
      </c>
      <c r="T2278">
        <v>2500000</v>
      </c>
      <c r="X2278" t="s">
        <v>11640</v>
      </c>
      <c r="Y2278">
        <v>14400000</v>
      </c>
    </row>
    <row r="2279" spans="19:25" x14ac:dyDescent="0.3">
      <c r="S2279" t="s">
        <v>4614</v>
      </c>
      <c r="T2279">
        <v>28500000</v>
      </c>
      <c r="X2279" t="s">
        <v>4614</v>
      </c>
      <c r="Y2279">
        <v>17236968</v>
      </c>
    </row>
    <row r="2280" spans="19:25" x14ac:dyDescent="0.3">
      <c r="S2280" t="s">
        <v>13084</v>
      </c>
      <c r="T2280">
        <v>1000000</v>
      </c>
      <c r="X2280" t="s">
        <v>13084</v>
      </c>
    </row>
    <row r="2281" spans="19:25" x14ac:dyDescent="0.3">
      <c r="S2281" t="s">
        <v>3237</v>
      </c>
      <c r="T2281">
        <v>25400000</v>
      </c>
      <c r="X2281" t="s">
        <v>3237</v>
      </c>
      <c r="Y2281">
        <v>27861889.5</v>
      </c>
    </row>
    <row r="2282" spans="19:25" x14ac:dyDescent="0.3">
      <c r="S2282" t="s">
        <v>1394</v>
      </c>
      <c r="T2282">
        <v>90000000</v>
      </c>
      <c r="X2282" t="s">
        <v>1394</v>
      </c>
      <c r="Y2282">
        <v>120618403</v>
      </c>
    </row>
    <row r="2283" spans="19:25" x14ac:dyDescent="0.3">
      <c r="S2283" t="s">
        <v>2750</v>
      </c>
      <c r="T2283">
        <v>60000000</v>
      </c>
      <c r="X2283" t="s">
        <v>2750</v>
      </c>
      <c r="Y2283">
        <v>13082288</v>
      </c>
    </row>
    <row r="2284" spans="19:25" x14ac:dyDescent="0.3">
      <c r="S2284" t="s">
        <v>11625</v>
      </c>
      <c r="T2284">
        <v>2600000</v>
      </c>
      <c r="X2284" t="s">
        <v>11625</v>
      </c>
    </row>
    <row r="2285" spans="19:25" x14ac:dyDescent="0.3">
      <c r="S2285" t="s">
        <v>873</v>
      </c>
      <c r="T2285">
        <v>70000000</v>
      </c>
      <c r="X2285" t="s">
        <v>873</v>
      </c>
      <c r="Y2285">
        <v>67583511.333333328</v>
      </c>
    </row>
    <row r="2286" spans="19:25" x14ac:dyDescent="0.3">
      <c r="S2286" t="s">
        <v>683</v>
      </c>
      <c r="T2286">
        <v>18500000</v>
      </c>
      <c r="X2286" t="s">
        <v>683</v>
      </c>
      <c r="Y2286">
        <v>16040010</v>
      </c>
    </row>
    <row r="2287" spans="19:25" x14ac:dyDescent="0.3">
      <c r="S2287" t="s">
        <v>7828</v>
      </c>
      <c r="T2287">
        <v>300000000</v>
      </c>
      <c r="X2287" t="s">
        <v>7828</v>
      </c>
      <c r="Y2287">
        <v>102055</v>
      </c>
    </row>
    <row r="2288" spans="19:25" x14ac:dyDescent="0.3">
      <c r="S2288" t="s">
        <v>4734</v>
      </c>
      <c r="T2288">
        <v>15250000</v>
      </c>
      <c r="X2288" t="s">
        <v>4734</v>
      </c>
      <c r="Y2288">
        <v>3368024</v>
      </c>
    </row>
    <row r="2289" spans="19:25" x14ac:dyDescent="0.3">
      <c r="S2289" t="s">
        <v>12213</v>
      </c>
      <c r="T2289">
        <v>1800000</v>
      </c>
      <c r="X2289" t="s">
        <v>12213</v>
      </c>
    </row>
    <row r="2290" spans="19:25" x14ac:dyDescent="0.3">
      <c r="S2290" t="s">
        <v>9739</v>
      </c>
      <c r="T2290">
        <v>7000000</v>
      </c>
      <c r="X2290" t="s">
        <v>9739</v>
      </c>
      <c r="Y2290">
        <v>5430822</v>
      </c>
    </row>
    <row r="2291" spans="19:25" x14ac:dyDescent="0.3">
      <c r="S2291" t="s">
        <v>9593</v>
      </c>
      <c r="T2291">
        <v>4250000</v>
      </c>
      <c r="X2291" t="s">
        <v>9593</v>
      </c>
      <c r="Y2291">
        <v>5100000</v>
      </c>
    </row>
    <row r="2292" spans="19:25" x14ac:dyDescent="0.3">
      <c r="S2292" t="s">
        <v>1142</v>
      </c>
      <c r="T2292">
        <v>60500000</v>
      </c>
      <c r="X2292" t="s">
        <v>1142</v>
      </c>
      <c r="Y2292">
        <v>73496139.416666672</v>
      </c>
    </row>
    <row r="2293" spans="19:25" x14ac:dyDescent="0.3">
      <c r="S2293" t="s">
        <v>7168</v>
      </c>
      <c r="T2293">
        <v>18000000</v>
      </c>
      <c r="X2293" t="s">
        <v>7168</v>
      </c>
    </row>
    <row r="2294" spans="19:25" x14ac:dyDescent="0.3">
      <c r="S2294" t="s">
        <v>14123</v>
      </c>
      <c r="T2294">
        <v>100000</v>
      </c>
      <c r="X2294" t="s">
        <v>14123</v>
      </c>
      <c r="Y2294">
        <v>22757819</v>
      </c>
    </row>
    <row r="2295" spans="19:25" x14ac:dyDescent="0.3">
      <c r="S2295" t="s">
        <v>14286</v>
      </c>
      <c r="T2295">
        <v>31000</v>
      </c>
      <c r="X2295" t="s">
        <v>14286</v>
      </c>
    </row>
    <row r="2296" spans="19:25" x14ac:dyDescent="0.3">
      <c r="S2296" t="s">
        <v>13247</v>
      </c>
      <c r="T2296">
        <v>625000</v>
      </c>
      <c r="X2296" t="s">
        <v>13247</v>
      </c>
    </row>
    <row r="2297" spans="19:25" x14ac:dyDescent="0.3">
      <c r="S2297" t="s">
        <v>12301</v>
      </c>
      <c r="X2297" t="s">
        <v>12301</v>
      </c>
    </row>
    <row r="2298" spans="19:25" x14ac:dyDescent="0.3">
      <c r="S2298" t="s">
        <v>7273</v>
      </c>
      <c r="T2298">
        <v>4000000</v>
      </c>
      <c r="X2298" t="s">
        <v>7273</v>
      </c>
      <c r="Y2298">
        <v>15655665</v>
      </c>
    </row>
    <row r="2299" spans="19:25" x14ac:dyDescent="0.3">
      <c r="S2299" t="s">
        <v>6322</v>
      </c>
      <c r="T2299">
        <v>17333333.333333332</v>
      </c>
      <c r="X2299" t="s">
        <v>6322</v>
      </c>
      <c r="Y2299">
        <v>28455048.666666668</v>
      </c>
    </row>
    <row r="2300" spans="19:25" x14ac:dyDescent="0.3">
      <c r="S2300" t="s">
        <v>9443</v>
      </c>
      <c r="T2300">
        <v>7500000</v>
      </c>
      <c r="X2300" t="s">
        <v>9443</v>
      </c>
      <c r="Y2300">
        <v>10269307</v>
      </c>
    </row>
    <row r="2301" spans="19:25" x14ac:dyDescent="0.3">
      <c r="S2301" t="s">
        <v>5132</v>
      </c>
      <c r="T2301">
        <v>19000000</v>
      </c>
      <c r="X2301" t="s">
        <v>5132</v>
      </c>
      <c r="Y2301">
        <v>26096584</v>
      </c>
    </row>
    <row r="2302" spans="19:25" x14ac:dyDescent="0.3">
      <c r="S2302" t="s">
        <v>5869</v>
      </c>
      <c r="T2302">
        <v>25000000</v>
      </c>
      <c r="X2302" t="s">
        <v>5869</v>
      </c>
      <c r="Y2302">
        <v>24042490</v>
      </c>
    </row>
    <row r="2303" spans="19:25" x14ac:dyDescent="0.3">
      <c r="S2303" t="s">
        <v>8834</v>
      </c>
      <c r="T2303">
        <v>3000000</v>
      </c>
      <c r="X2303" t="s">
        <v>8834</v>
      </c>
      <c r="Y2303">
        <v>13684949</v>
      </c>
    </row>
    <row r="2304" spans="19:25" x14ac:dyDescent="0.3">
      <c r="S2304" t="s">
        <v>7876</v>
      </c>
      <c r="T2304">
        <v>15000000</v>
      </c>
      <c r="X2304" t="s">
        <v>7876</v>
      </c>
    </row>
    <row r="2305" spans="19:25" x14ac:dyDescent="0.3">
      <c r="S2305" t="s">
        <v>12521</v>
      </c>
      <c r="T2305">
        <v>1300000</v>
      </c>
      <c r="X2305" t="s">
        <v>12521</v>
      </c>
    </row>
    <row r="2306" spans="19:25" x14ac:dyDescent="0.3">
      <c r="S2306" t="s">
        <v>5734</v>
      </c>
      <c r="T2306">
        <v>16500000</v>
      </c>
      <c r="X2306" t="s">
        <v>5734</v>
      </c>
      <c r="Y2306">
        <v>56839458</v>
      </c>
    </row>
    <row r="2307" spans="19:25" x14ac:dyDescent="0.3">
      <c r="S2307" t="s">
        <v>13310</v>
      </c>
      <c r="T2307">
        <v>560000</v>
      </c>
      <c r="X2307" t="s">
        <v>13310</v>
      </c>
      <c r="Y2307">
        <v>2245</v>
      </c>
    </row>
    <row r="2308" spans="19:25" x14ac:dyDescent="0.3">
      <c r="S2308" t="s">
        <v>7527</v>
      </c>
      <c r="T2308">
        <v>15500000</v>
      </c>
      <c r="X2308" t="s">
        <v>7527</v>
      </c>
      <c r="Y2308">
        <v>317040</v>
      </c>
    </row>
    <row r="2309" spans="19:25" x14ac:dyDescent="0.3">
      <c r="S2309" t="s">
        <v>6263</v>
      </c>
      <c r="T2309">
        <v>21000000</v>
      </c>
      <c r="X2309" t="s">
        <v>6263</v>
      </c>
      <c r="Y2309">
        <v>7016129</v>
      </c>
    </row>
    <row r="2310" spans="19:25" x14ac:dyDescent="0.3">
      <c r="S2310" t="s">
        <v>4180</v>
      </c>
      <c r="T2310">
        <v>40000000</v>
      </c>
      <c r="X2310" t="s">
        <v>4180</v>
      </c>
      <c r="Y2310">
        <v>13376506</v>
      </c>
    </row>
    <row r="2311" spans="19:25" x14ac:dyDescent="0.3">
      <c r="S2311" t="s">
        <v>2791</v>
      </c>
      <c r="T2311">
        <v>27125000</v>
      </c>
      <c r="X2311" t="s">
        <v>2791</v>
      </c>
      <c r="Y2311">
        <v>3739257.3333333335</v>
      </c>
    </row>
    <row r="2312" spans="19:25" x14ac:dyDescent="0.3">
      <c r="S2312" t="s">
        <v>7352</v>
      </c>
      <c r="T2312">
        <v>11500000</v>
      </c>
      <c r="X2312" t="s">
        <v>7352</v>
      </c>
      <c r="Y2312">
        <v>6654462</v>
      </c>
    </row>
    <row r="2313" spans="19:25" x14ac:dyDescent="0.3">
      <c r="S2313" t="s">
        <v>8788</v>
      </c>
      <c r="T2313">
        <v>125000</v>
      </c>
      <c r="X2313" t="s">
        <v>8788</v>
      </c>
    </row>
    <row r="2314" spans="19:25" x14ac:dyDescent="0.3">
      <c r="S2314" t="s">
        <v>9114</v>
      </c>
      <c r="T2314">
        <v>9500000</v>
      </c>
      <c r="X2314" t="s">
        <v>9114</v>
      </c>
    </row>
    <row r="2315" spans="19:25" x14ac:dyDescent="0.3">
      <c r="S2315" t="s">
        <v>12189</v>
      </c>
      <c r="X2315" t="s">
        <v>12189</v>
      </c>
      <c r="Y2315">
        <v>841206</v>
      </c>
    </row>
    <row r="2316" spans="19:25" x14ac:dyDescent="0.3">
      <c r="S2316" t="s">
        <v>6996</v>
      </c>
      <c r="T2316">
        <v>16000000</v>
      </c>
      <c r="X2316" t="s">
        <v>6996</v>
      </c>
      <c r="Y2316">
        <v>13998282</v>
      </c>
    </row>
    <row r="2317" spans="19:25" x14ac:dyDescent="0.3">
      <c r="S2317" t="s">
        <v>9083</v>
      </c>
      <c r="T2317">
        <v>8000000</v>
      </c>
      <c r="X2317" t="s">
        <v>9083</v>
      </c>
    </row>
    <row r="2318" spans="19:25" x14ac:dyDescent="0.3">
      <c r="S2318" t="s">
        <v>7466</v>
      </c>
      <c r="T2318">
        <v>15000000</v>
      </c>
      <c r="X2318" t="s">
        <v>7466</v>
      </c>
      <c r="Y2318">
        <v>23091</v>
      </c>
    </row>
    <row r="2319" spans="19:25" x14ac:dyDescent="0.3">
      <c r="S2319" t="s">
        <v>7768</v>
      </c>
      <c r="T2319">
        <v>15000000</v>
      </c>
      <c r="X2319" t="s">
        <v>7768</v>
      </c>
      <c r="Y2319">
        <v>6373693</v>
      </c>
    </row>
    <row r="2320" spans="19:25" x14ac:dyDescent="0.3">
      <c r="S2320" t="s">
        <v>10599</v>
      </c>
      <c r="T2320">
        <v>5000000</v>
      </c>
      <c r="X2320" t="s">
        <v>10599</v>
      </c>
    </row>
    <row r="2321" spans="19:25" x14ac:dyDescent="0.3">
      <c r="S2321" t="s">
        <v>11025</v>
      </c>
      <c r="T2321">
        <v>3134666.6666666665</v>
      </c>
      <c r="X2321" t="s">
        <v>11025</v>
      </c>
      <c r="Y2321">
        <v>110428945</v>
      </c>
    </row>
    <row r="2322" spans="19:25" x14ac:dyDescent="0.3">
      <c r="S2322" t="s">
        <v>11566</v>
      </c>
      <c r="T2322">
        <v>1750000</v>
      </c>
      <c r="X2322" t="s">
        <v>11566</v>
      </c>
      <c r="Y2322">
        <v>5028086.5</v>
      </c>
    </row>
    <row r="2323" spans="19:25" x14ac:dyDescent="0.3">
      <c r="S2323" t="s">
        <v>5782</v>
      </c>
      <c r="T2323">
        <v>12333333.333333334</v>
      </c>
      <c r="X2323" t="s">
        <v>5782</v>
      </c>
      <c r="Y2323">
        <v>24556334.333333332</v>
      </c>
    </row>
    <row r="2324" spans="19:25" x14ac:dyDescent="0.3">
      <c r="S2324" t="s">
        <v>7912</v>
      </c>
      <c r="T2324">
        <v>15000000</v>
      </c>
      <c r="X2324" t="s">
        <v>7912</v>
      </c>
    </row>
    <row r="2325" spans="19:25" x14ac:dyDescent="0.3">
      <c r="S2325" t="s">
        <v>12191</v>
      </c>
      <c r="T2325">
        <v>150000000</v>
      </c>
      <c r="X2325" t="s">
        <v>12191</v>
      </c>
    </row>
    <row r="2326" spans="19:25" x14ac:dyDescent="0.3">
      <c r="S2326" t="s">
        <v>8246</v>
      </c>
      <c r="T2326">
        <v>5750000</v>
      </c>
      <c r="X2326" t="s">
        <v>8246</v>
      </c>
      <c r="Y2326">
        <v>1365832.5</v>
      </c>
    </row>
    <row r="2327" spans="19:25" x14ac:dyDescent="0.3">
      <c r="S2327" t="s">
        <v>9627</v>
      </c>
      <c r="T2327">
        <v>7300000</v>
      </c>
      <c r="X2327" t="s">
        <v>9627</v>
      </c>
      <c r="Y2327">
        <v>4443403</v>
      </c>
    </row>
    <row r="2328" spans="19:25" x14ac:dyDescent="0.3">
      <c r="S2328" t="s">
        <v>1801</v>
      </c>
      <c r="T2328">
        <v>85000000</v>
      </c>
      <c r="X2328" t="s">
        <v>1801</v>
      </c>
      <c r="Y2328">
        <v>55350897</v>
      </c>
    </row>
    <row r="2329" spans="19:25" x14ac:dyDescent="0.3">
      <c r="S2329" t="s">
        <v>11054</v>
      </c>
      <c r="T2329">
        <v>3700000</v>
      </c>
      <c r="X2329" t="s">
        <v>11054</v>
      </c>
      <c r="Y2329">
        <v>2956000</v>
      </c>
    </row>
    <row r="2330" spans="19:25" x14ac:dyDescent="0.3">
      <c r="S2330" t="s">
        <v>5182</v>
      </c>
      <c r="T2330">
        <v>11288333.333333334</v>
      </c>
      <c r="X2330" t="s">
        <v>5182</v>
      </c>
      <c r="Y2330">
        <v>8744133</v>
      </c>
    </row>
    <row r="2331" spans="19:25" x14ac:dyDescent="0.3">
      <c r="S2331" t="s">
        <v>9334</v>
      </c>
      <c r="X2331" t="s">
        <v>9334</v>
      </c>
      <c r="Y2331">
        <v>1207007</v>
      </c>
    </row>
    <row r="2332" spans="19:25" x14ac:dyDescent="0.3">
      <c r="S2332" t="s">
        <v>12885</v>
      </c>
      <c r="T2332">
        <v>1500000</v>
      </c>
      <c r="X2332" t="s">
        <v>12885</v>
      </c>
      <c r="Y2332">
        <v>49000</v>
      </c>
    </row>
    <row r="2333" spans="19:25" x14ac:dyDescent="0.3">
      <c r="S2333" t="s">
        <v>9815</v>
      </c>
      <c r="T2333">
        <v>7000000</v>
      </c>
      <c r="X2333" t="s">
        <v>9815</v>
      </c>
    </row>
    <row r="2334" spans="19:25" x14ac:dyDescent="0.3">
      <c r="S2334" t="s">
        <v>7210</v>
      </c>
      <c r="T2334">
        <v>22000000</v>
      </c>
      <c r="X2334" t="s">
        <v>7210</v>
      </c>
      <c r="Y2334">
        <v>4273372</v>
      </c>
    </row>
    <row r="2335" spans="19:25" x14ac:dyDescent="0.3">
      <c r="S2335" t="s">
        <v>12220</v>
      </c>
      <c r="T2335">
        <v>1800000</v>
      </c>
      <c r="X2335" t="s">
        <v>12220</v>
      </c>
    </row>
    <row r="2336" spans="19:25" x14ac:dyDescent="0.3">
      <c r="S2336" t="s">
        <v>14217</v>
      </c>
      <c r="T2336">
        <v>100000</v>
      </c>
      <c r="X2336" t="s">
        <v>14217</v>
      </c>
    </row>
    <row r="2337" spans="19:25" x14ac:dyDescent="0.3">
      <c r="S2337" t="s">
        <v>12940</v>
      </c>
      <c r="T2337">
        <v>1000000</v>
      </c>
      <c r="X2337" t="s">
        <v>12940</v>
      </c>
    </row>
    <row r="2338" spans="19:25" x14ac:dyDescent="0.3">
      <c r="S2338" t="s">
        <v>8386</v>
      </c>
      <c r="T2338">
        <v>12000000</v>
      </c>
      <c r="X2338" t="s">
        <v>8386</v>
      </c>
      <c r="Y2338">
        <v>10198766</v>
      </c>
    </row>
    <row r="2339" spans="19:25" x14ac:dyDescent="0.3">
      <c r="S2339" t="s">
        <v>1329</v>
      </c>
      <c r="T2339">
        <v>100000000</v>
      </c>
      <c r="X2339" t="s">
        <v>1329</v>
      </c>
      <c r="Y2339">
        <v>23014504</v>
      </c>
    </row>
    <row r="2340" spans="19:25" x14ac:dyDescent="0.3">
      <c r="S2340" t="s">
        <v>1418</v>
      </c>
      <c r="T2340">
        <v>43666666.666666664</v>
      </c>
      <c r="X2340" t="s">
        <v>1418</v>
      </c>
      <c r="Y2340">
        <v>81144444</v>
      </c>
    </row>
    <row r="2341" spans="19:25" x14ac:dyDescent="0.3">
      <c r="S2341" t="s">
        <v>2757</v>
      </c>
      <c r="T2341">
        <v>37500000</v>
      </c>
      <c r="X2341" t="s">
        <v>2757</v>
      </c>
      <c r="Y2341">
        <v>12033772.333333334</v>
      </c>
    </row>
    <row r="2342" spans="19:25" x14ac:dyDescent="0.3">
      <c r="S2342" t="s">
        <v>10703</v>
      </c>
      <c r="X2342" t="s">
        <v>10703</v>
      </c>
    </row>
    <row r="2343" spans="19:25" x14ac:dyDescent="0.3">
      <c r="S2343" t="s">
        <v>5531</v>
      </c>
      <c r="T2343">
        <v>25000000</v>
      </c>
      <c r="X2343" t="s">
        <v>5531</v>
      </c>
    </row>
    <row r="2344" spans="19:25" x14ac:dyDescent="0.3">
      <c r="S2344" t="s">
        <v>2775</v>
      </c>
      <c r="T2344">
        <v>19300000</v>
      </c>
      <c r="X2344" t="s">
        <v>2775</v>
      </c>
      <c r="Y2344">
        <v>10595382.666666666</v>
      </c>
    </row>
    <row r="2345" spans="19:25" x14ac:dyDescent="0.3">
      <c r="S2345" t="s">
        <v>13875</v>
      </c>
      <c r="T2345">
        <v>240000</v>
      </c>
      <c r="X2345" t="s">
        <v>13875</v>
      </c>
    </row>
    <row r="2346" spans="19:25" x14ac:dyDescent="0.3">
      <c r="S2346" t="s">
        <v>1105</v>
      </c>
      <c r="T2346">
        <v>55000000</v>
      </c>
      <c r="X2346" t="s">
        <v>1105</v>
      </c>
      <c r="Y2346">
        <v>65132280</v>
      </c>
    </row>
    <row r="2347" spans="19:25" x14ac:dyDescent="0.3">
      <c r="S2347" t="s">
        <v>11147</v>
      </c>
      <c r="T2347">
        <v>3500000</v>
      </c>
      <c r="X2347" t="s">
        <v>11147</v>
      </c>
      <c r="Y2347">
        <v>123777</v>
      </c>
    </row>
    <row r="2348" spans="19:25" x14ac:dyDescent="0.3">
      <c r="S2348" t="s">
        <v>13481</v>
      </c>
      <c r="T2348">
        <v>150000</v>
      </c>
      <c r="X2348" t="s">
        <v>13481</v>
      </c>
    </row>
    <row r="2349" spans="19:25" x14ac:dyDescent="0.3">
      <c r="S2349" t="s">
        <v>7497</v>
      </c>
      <c r="T2349">
        <v>15500000</v>
      </c>
      <c r="X2349" t="s">
        <v>7497</v>
      </c>
      <c r="Y2349">
        <v>1181197</v>
      </c>
    </row>
    <row r="2350" spans="19:25" x14ac:dyDescent="0.3">
      <c r="S2350" t="s">
        <v>7302</v>
      </c>
      <c r="T2350">
        <v>10100000</v>
      </c>
      <c r="X2350" t="s">
        <v>7302</v>
      </c>
      <c r="Y2350">
        <v>7549508.5</v>
      </c>
    </row>
    <row r="2351" spans="19:25" x14ac:dyDescent="0.3">
      <c r="S2351" t="s">
        <v>6860</v>
      </c>
      <c r="T2351">
        <v>20000000</v>
      </c>
      <c r="X2351" t="s">
        <v>6860</v>
      </c>
    </row>
    <row r="2352" spans="19:25" x14ac:dyDescent="0.3">
      <c r="S2352" t="s">
        <v>2920</v>
      </c>
      <c r="T2352">
        <v>28600000</v>
      </c>
      <c r="X2352" t="s">
        <v>2920</v>
      </c>
      <c r="Y2352">
        <v>36964195.200000003</v>
      </c>
    </row>
    <row r="2353" spans="19:25" x14ac:dyDescent="0.3">
      <c r="S2353" t="s">
        <v>6025</v>
      </c>
      <c r="T2353">
        <v>15000000</v>
      </c>
      <c r="X2353" t="s">
        <v>6025</v>
      </c>
      <c r="Y2353">
        <v>3591165.5</v>
      </c>
    </row>
    <row r="2354" spans="19:25" x14ac:dyDescent="0.3">
      <c r="S2354" t="s">
        <v>3364</v>
      </c>
      <c r="T2354">
        <v>24000000</v>
      </c>
      <c r="X2354" t="s">
        <v>3364</v>
      </c>
      <c r="Y2354">
        <v>31439603.285714287</v>
      </c>
    </row>
    <row r="2355" spans="19:25" x14ac:dyDescent="0.3">
      <c r="S2355" t="s">
        <v>2558</v>
      </c>
      <c r="T2355">
        <v>47500000</v>
      </c>
      <c r="X2355" t="s">
        <v>2558</v>
      </c>
      <c r="Y2355">
        <v>92050596.5</v>
      </c>
    </row>
    <row r="2356" spans="19:25" x14ac:dyDescent="0.3">
      <c r="S2356" t="s">
        <v>3909</v>
      </c>
      <c r="T2356">
        <v>23480000</v>
      </c>
      <c r="X2356" t="s">
        <v>3909</v>
      </c>
      <c r="Y2356">
        <v>48793730.5</v>
      </c>
    </row>
    <row r="2357" spans="19:25" x14ac:dyDescent="0.3">
      <c r="S2357" t="s">
        <v>11428</v>
      </c>
      <c r="T2357">
        <v>225000</v>
      </c>
      <c r="X2357" t="s">
        <v>11428</v>
      </c>
      <c r="Y2357">
        <v>1972871.5</v>
      </c>
    </row>
    <row r="2358" spans="19:25" x14ac:dyDescent="0.3">
      <c r="S2358" t="s">
        <v>7756</v>
      </c>
      <c r="T2358">
        <v>15000000</v>
      </c>
      <c r="X2358" t="s">
        <v>7756</v>
      </c>
      <c r="Y2358">
        <v>8080116</v>
      </c>
    </row>
    <row r="2359" spans="19:25" x14ac:dyDescent="0.3">
      <c r="S2359" t="s">
        <v>11463</v>
      </c>
      <c r="T2359">
        <v>3000000</v>
      </c>
      <c r="X2359" t="s">
        <v>11463</v>
      </c>
    </row>
    <row r="2360" spans="19:25" x14ac:dyDescent="0.3">
      <c r="S2360" t="s">
        <v>1042</v>
      </c>
      <c r="T2360">
        <v>90000000</v>
      </c>
      <c r="X2360" t="s">
        <v>1042</v>
      </c>
      <c r="Y2360">
        <v>29243671.5</v>
      </c>
    </row>
    <row r="2361" spans="19:25" x14ac:dyDescent="0.3">
      <c r="S2361" t="s">
        <v>2385</v>
      </c>
      <c r="T2361">
        <v>36000000</v>
      </c>
      <c r="X2361" t="s">
        <v>2385</v>
      </c>
      <c r="Y2361">
        <v>66705160</v>
      </c>
    </row>
    <row r="2362" spans="19:25" x14ac:dyDescent="0.3">
      <c r="S2362" t="s">
        <v>5187</v>
      </c>
      <c r="T2362">
        <v>35000000</v>
      </c>
      <c r="X2362" t="s">
        <v>5187</v>
      </c>
      <c r="Y2362">
        <v>16295774</v>
      </c>
    </row>
    <row r="2363" spans="19:25" x14ac:dyDescent="0.3">
      <c r="S2363" t="s">
        <v>7082</v>
      </c>
      <c r="T2363">
        <v>18000000</v>
      </c>
      <c r="X2363" t="s">
        <v>7082</v>
      </c>
      <c r="Y2363">
        <v>8000000</v>
      </c>
    </row>
    <row r="2364" spans="19:25" x14ac:dyDescent="0.3">
      <c r="S2364" t="s">
        <v>8622</v>
      </c>
      <c r="T2364">
        <v>11000000</v>
      </c>
      <c r="X2364" t="s">
        <v>8622</v>
      </c>
      <c r="Y2364">
        <v>2807854</v>
      </c>
    </row>
    <row r="2365" spans="19:25" x14ac:dyDescent="0.3">
      <c r="S2365" t="s">
        <v>10853</v>
      </c>
      <c r="X2365" t="s">
        <v>10853</v>
      </c>
      <c r="Y2365">
        <v>10941801</v>
      </c>
    </row>
    <row r="2366" spans="19:25" x14ac:dyDescent="0.3">
      <c r="S2366" t="s">
        <v>7494</v>
      </c>
      <c r="X2366" t="s">
        <v>7494</v>
      </c>
      <c r="Y2366">
        <v>508867</v>
      </c>
    </row>
    <row r="2367" spans="19:25" x14ac:dyDescent="0.3">
      <c r="S2367" t="s">
        <v>6557</v>
      </c>
      <c r="T2367">
        <v>6666666.666666667</v>
      </c>
      <c r="X2367" t="s">
        <v>6557</v>
      </c>
      <c r="Y2367">
        <v>37372505</v>
      </c>
    </row>
    <row r="2368" spans="19:25" x14ac:dyDescent="0.3">
      <c r="S2368" t="s">
        <v>12444</v>
      </c>
      <c r="T2368">
        <v>2000000</v>
      </c>
      <c r="X2368" t="s">
        <v>12444</v>
      </c>
      <c r="Y2368">
        <v>184925485</v>
      </c>
    </row>
    <row r="2369" spans="19:25" x14ac:dyDescent="0.3">
      <c r="S2369" t="s">
        <v>8261</v>
      </c>
      <c r="T2369">
        <v>12500000</v>
      </c>
      <c r="X2369" t="s">
        <v>8261</v>
      </c>
      <c r="Y2369">
        <v>615216</v>
      </c>
    </row>
    <row r="2370" spans="19:25" x14ac:dyDescent="0.3">
      <c r="S2370" t="s">
        <v>14260</v>
      </c>
      <c r="T2370">
        <v>4000000</v>
      </c>
      <c r="X2370" t="s">
        <v>14260</v>
      </c>
    </row>
    <row r="2371" spans="19:25" x14ac:dyDescent="0.3">
      <c r="S2371" t="s">
        <v>2988</v>
      </c>
      <c r="T2371">
        <v>22966666.666666668</v>
      </c>
      <c r="X2371" t="s">
        <v>2988</v>
      </c>
      <c r="Y2371">
        <v>62646597.5</v>
      </c>
    </row>
    <row r="2372" spans="19:25" x14ac:dyDescent="0.3">
      <c r="S2372" t="s">
        <v>13291</v>
      </c>
      <c r="T2372">
        <v>625000</v>
      </c>
      <c r="X2372" t="s">
        <v>13291</v>
      </c>
    </row>
    <row r="2373" spans="19:25" x14ac:dyDescent="0.3">
      <c r="S2373" t="s">
        <v>10587</v>
      </c>
      <c r="T2373">
        <v>5000000</v>
      </c>
      <c r="X2373" t="s">
        <v>10587</v>
      </c>
      <c r="Y2373">
        <v>37440</v>
      </c>
    </row>
    <row r="2374" spans="19:25" x14ac:dyDescent="0.3">
      <c r="S2374" t="s">
        <v>10129</v>
      </c>
      <c r="T2374">
        <v>3975000</v>
      </c>
      <c r="X2374" t="s">
        <v>10129</v>
      </c>
    </row>
    <row r="2375" spans="19:25" x14ac:dyDescent="0.3">
      <c r="S2375" t="s">
        <v>4183</v>
      </c>
      <c r="T2375">
        <v>30500000</v>
      </c>
      <c r="X2375" t="s">
        <v>4183</v>
      </c>
      <c r="Y2375">
        <v>27027052.5</v>
      </c>
    </row>
    <row r="2376" spans="19:25" x14ac:dyDescent="0.3">
      <c r="S2376" t="s">
        <v>9093</v>
      </c>
      <c r="T2376">
        <v>10000000</v>
      </c>
      <c r="X2376" t="s">
        <v>9093</v>
      </c>
    </row>
    <row r="2377" spans="19:25" x14ac:dyDescent="0.3">
      <c r="S2377" t="s">
        <v>10204</v>
      </c>
      <c r="X2377" t="s">
        <v>10204</v>
      </c>
    </row>
    <row r="2378" spans="19:25" x14ac:dyDescent="0.3">
      <c r="S2378" t="s">
        <v>5025</v>
      </c>
      <c r="T2378">
        <v>27800000</v>
      </c>
      <c r="X2378" t="s">
        <v>5025</v>
      </c>
      <c r="Y2378">
        <v>55210049</v>
      </c>
    </row>
    <row r="2379" spans="19:25" x14ac:dyDescent="0.3">
      <c r="S2379" t="s">
        <v>11798</v>
      </c>
      <c r="T2379">
        <v>2100000</v>
      </c>
      <c r="X2379" t="s">
        <v>11798</v>
      </c>
      <c r="Y2379">
        <v>23650000</v>
      </c>
    </row>
    <row r="2380" spans="19:25" x14ac:dyDescent="0.3">
      <c r="S2380" t="s">
        <v>4444</v>
      </c>
      <c r="T2380">
        <v>36000000</v>
      </c>
      <c r="X2380" t="s">
        <v>4444</v>
      </c>
      <c r="Y2380">
        <v>2126511</v>
      </c>
    </row>
    <row r="2381" spans="19:25" x14ac:dyDescent="0.3">
      <c r="S2381" t="s">
        <v>9931</v>
      </c>
      <c r="T2381">
        <v>4800000</v>
      </c>
      <c r="X2381" t="s">
        <v>9931</v>
      </c>
      <c r="Y2381">
        <v>4063859</v>
      </c>
    </row>
    <row r="2382" spans="19:25" x14ac:dyDescent="0.3">
      <c r="S2382" t="s">
        <v>482</v>
      </c>
      <c r="T2382">
        <v>93000000</v>
      </c>
      <c r="X2382" t="s">
        <v>482</v>
      </c>
      <c r="Y2382">
        <v>104729952.66666667</v>
      </c>
    </row>
    <row r="2383" spans="19:25" x14ac:dyDescent="0.3">
      <c r="S2383" t="s">
        <v>2548</v>
      </c>
      <c r="T2383">
        <v>14295454.545454545</v>
      </c>
      <c r="X2383" t="s">
        <v>2548</v>
      </c>
      <c r="Y2383">
        <v>16228707.52631579</v>
      </c>
    </row>
    <row r="2384" spans="19:25" x14ac:dyDescent="0.3">
      <c r="S2384" t="s">
        <v>9320</v>
      </c>
      <c r="T2384">
        <v>8000000</v>
      </c>
      <c r="X2384" t="s">
        <v>9320</v>
      </c>
    </row>
    <row r="2385" spans="19:25" x14ac:dyDescent="0.3">
      <c r="S2385" t="s">
        <v>2236</v>
      </c>
      <c r="T2385">
        <v>70000000</v>
      </c>
      <c r="X2385" t="s">
        <v>2236</v>
      </c>
      <c r="Y2385">
        <v>14294842</v>
      </c>
    </row>
    <row r="2386" spans="19:25" x14ac:dyDescent="0.3">
      <c r="S2386" t="s">
        <v>10473</v>
      </c>
      <c r="T2386">
        <v>4000000</v>
      </c>
      <c r="X2386" t="s">
        <v>10473</v>
      </c>
      <c r="Y2386">
        <v>3950029</v>
      </c>
    </row>
    <row r="2387" spans="19:25" x14ac:dyDescent="0.3">
      <c r="S2387" t="s">
        <v>7204</v>
      </c>
      <c r="T2387">
        <v>13500000</v>
      </c>
      <c r="X2387" t="s">
        <v>7204</v>
      </c>
      <c r="Y2387">
        <v>19854764</v>
      </c>
    </row>
    <row r="2388" spans="19:25" x14ac:dyDescent="0.3">
      <c r="S2388" t="s">
        <v>1919</v>
      </c>
      <c r="T2388">
        <v>75000000</v>
      </c>
      <c r="X2388" t="s">
        <v>1919</v>
      </c>
      <c r="Y2388">
        <v>323505540</v>
      </c>
    </row>
    <row r="2389" spans="19:25" x14ac:dyDescent="0.3">
      <c r="S2389" t="s">
        <v>9146</v>
      </c>
      <c r="T2389">
        <v>7108800</v>
      </c>
      <c r="X2389" t="s">
        <v>9146</v>
      </c>
      <c r="Y2389">
        <v>2984638.5</v>
      </c>
    </row>
    <row r="2390" spans="19:25" x14ac:dyDescent="0.3">
      <c r="S2390" t="s">
        <v>1274</v>
      </c>
      <c r="T2390">
        <v>67500000</v>
      </c>
      <c r="X2390" t="s">
        <v>1274</v>
      </c>
      <c r="Y2390">
        <v>3044830.5</v>
      </c>
    </row>
    <row r="2391" spans="19:25" x14ac:dyDescent="0.3">
      <c r="S2391" t="s">
        <v>13670</v>
      </c>
      <c r="X2391" t="s">
        <v>13670</v>
      </c>
      <c r="Y2391">
        <v>110197</v>
      </c>
    </row>
    <row r="2392" spans="19:25" x14ac:dyDescent="0.3">
      <c r="S2392" t="s">
        <v>11493</v>
      </c>
      <c r="T2392">
        <v>613500</v>
      </c>
      <c r="X2392" t="s">
        <v>11493</v>
      </c>
      <c r="Y2392">
        <v>2833383</v>
      </c>
    </row>
    <row r="2393" spans="19:25" x14ac:dyDescent="0.3">
      <c r="S2393" t="s">
        <v>4302</v>
      </c>
      <c r="T2393">
        <v>40000000</v>
      </c>
      <c r="X2393" t="s">
        <v>4302</v>
      </c>
    </row>
    <row r="2394" spans="19:25" x14ac:dyDescent="0.3">
      <c r="S2394" t="s">
        <v>10049</v>
      </c>
      <c r="T2394">
        <v>4250000</v>
      </c>
      <c r="X2394" t="s">
        <v>10049</v>
      </c>
      <c r="Y2394">
        <v>15185077.5</v>
      </c>
    </row>
    <row r="2395" spans="19:25" x14ac:dyDescent="0.3">
      <c r="S2395" t="s">
        <v>10044</v>
      </c>
      <c r="T2395">
        <v>6000000</v>
      </c>
      <c r="X2395" t="s">
        <v>10044</v>
      </c>
      <c r="Y2395">
        <v>4542775</v>
      </c>
    </row>
    <row r="2396" spans="19:25" x14ac:dyDescent="0.3">
      <c r="S2396" t="s">
        <v>75</v>
      </c>
      <c r="T2396">
        <v>122571428.57142857</v>
      </c>
      <c r="X2396" t="s">
        <v>75</v>
      </c>
      <c r="Y2396">
        <v>155758173.85714287</v>
      </c>
    </row>
    <row r="2397" spans="19:25" x14ac:dyDescent="0.3">
      <c r="S2397" t="s">
        <v>513</v>
      </c>
      <c r="X2397" t="s">
        <v>513</v>
      </c>
    </row>
    <row r="2398" spans="19:25" x14ac:dyDescent="0.3">
      <c r="S2398" t="s">
        <v>11733</v>
      </c>
      <c r="T2398">
        <v>2500000</v>
      </c>
      <c r="X2398" t="s">
        <v>11733</v>
      </c>
    </row>
    <row r="2399" spans="19:25" x14ac:dyDescent="0.3">
      <c r="S2399" t="s">
        <v>12456</v>
      </c>
      <c r="T2399">
        <v>1400000</v>
      </c>
      <c r="X2399" t="s">
        <v>12456</v>
      </c>
      <c r="Y2399">
        <v>36830</v>
      </c>
    </row>
    <row r="2400" spans="19:25" x14ac:dyDescent="0.3">
      <c r="S2400" t="s">
        <v>9917</v>
      </c>
      <c r="T2400">
        <v>6500000</v>
      </c>
      <c r="X2400" t="s">
        <v>9917</v>
      </c>
      <c r="Y2400">
        <v>1336955</v>
      </c>
    </row>
    <row r="2401" spans="19:24" x14ac:dyDescent="0.3">
      <c r="S2401" t="s">
        <v>13879</v>
      </c>
      <c r="T2401">
        <v>250000</v>
      </c>
      <c r="X2401" t="s">
        <v>13879</v>
      </c>
    </row>
    <row r="2402" spans="19:24" x14ac:dyDescent="0.3">
      <c r="S2402" t="s">
        <v>14512</v>
      </c>
      <c r="X2402" t="s">
        <v>14512</v>
      </c>
    </row>
    <row r="2403" spans="19:24" x14ac:dyDescent="0.3">
      <c r="S2403" t="s">
        <v>14496</v>
      </c>
      <c r="T2403">
        <v>39344500.242657028</v>
      </c>
    </row>
  </sheetData>
  <mergeCells count="2">
    <mergeCell ref="A1:B1"/>
    <mergeCell ref="D1:E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40F4B1-E12F-4338-B668-DA6F829D50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 Data</vt:lpstr>
      <vt:lpstr>Project Data</vt:lpstr>
      <vt:lpstr>Cleaning</vt:lpstr>
      <vt:lpstr>Genres A</vt:lpstr>
      <vt:lpstr>Duration</vt:lpstr>
      <vt:lpstr>Language</vt:lpstr>
      <vt:lpstr>Director</vt:lpstr>
      <vt:lpstr>Budget</vt:lpstr>
      <vt:lpstr>Sheet8</vt:lpstr>
      <vt:lpstr>AVG budget &amp; Gross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GHRU</dc:creator>
  <cp:lastModifiedBy>Alokk j</cp:lastModifiedBy>
  <dcterms:created xsi:type="dcterms:W3CDTF">2015-06-05T18:17:20Z</dcterms:created>
  <dcterms:modified xsi:type="dcterms:W3CDTF">2025-04-02T15:28:56Z</dcterms:modified>
</cp:coreProperties>
</file>